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ian\Documents\TheLuxe\Desarrollo\"/>
    </mc:Choice>
  </mc:AlternateContent>
  <xr:revisionPtr revIDLastSave="0" documentId="13_ncr:1_{228F618B-8D83-4505-B5CD-291A34652436}" xr6:coauthVersionLast="47" xr6:coauthVersionMax="47" xr10:uidLastSave="{00000000-0000-0000-0000-000000000000}"/>
  <bookViews>
    <workbookView xWindow="-108" yWindow="-108" windowWidth="23256" windowHeight="14016" tabRatio="602" xr2:uid="{D720BB1E-C668-445F-BB14-D44A68D749F2}"/>
  </bookViews>
  <sheets>
    <sheet name="General" sheetId="19" r:id="rId1"/>
    <sheet name="Barberos" sheetId="18" r:id="rId2"/>
    <sheet name="_Cortes" sheetId="23" r:id="rId3"/>
    <sheet name="Setup" sheetId="20" state="hidden" r:id="rId4"/>
    <sheet name="_Barberos" sheetId="33" r:id="rId5"/>
    <sheet name="_Adelantos" sheetId="24" r:id="rId6"/>
    <sheet name="_Jornadas" sheetId="28" r:id="rId7"/>
    <sheet name="_Ventas" sheetId="29" r:id="rId8"/>
    <sheet name="_SalidasCaja" sheetId="30" r:id="rId9"/>
  </sheets>
  <functionGroups builtInGroupCount="19"/>
  <definedNames>
    <definedName name="_xlnm._FilterDatabase" localSheetId="1" hidden="1">Barberos!$C$5:$C$601</definedName>
    <definedName name="_xlnm._FilterDatabase" localSheetId="0" hidden="1">General!$B$3:$B$601</definedName>
    <definedName name="_xleta.NOT" hidden="1" xlm="1">#NAME?</definedName>
    <definedName name="DatosExternos_1" localSheetId="5" hidden="1">_Adelantos!$A$1:$F$274</definedName>
    <definedName name="DatosExternos_1" localSheetId="4" hidden="1">_Barberos!$A$1:$B$10</definedName>
    <definedName name="DatosExternos_1" localSheetId="2" hidden="1">_Cortes!$A$1:$I$19259</definedName>
    <definedName name="DatosExternos_1" localSheetId="6" hidden="1">_Jornadas!$A$1:$G$310</definedName>
    <definedName name="DatosExternos_1" localSheetId="8" hidden="1">_SalidasCaja!$A$1:$F$360</definedName>
    <definedName name="DatosExternos_1" localSheetId="7" hidden="1">_Ventas!$A$1:$F$1290</definedName>
    <definedName name="FilePath">Setup!$C$1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Jornadas_05deeadb-80ed-4af8-8bbc-c733fce1d4e3" name="Jornadas" connection="Consulta - Jornadas"/>
          <x15:modelTable id="Ventas_64780564-54d0-42fb-81d4-ccebd9822372" name="Ventas" connection="Consulta - Ventas"/>
          <x15:modelTable id="SalidasCaja_564f8439-3390-4f62-b1ac-3a85d6cd75c5" name="SalidasCaja" connection="Consulta - SalidasCaja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8" i="18" l="1" a="1"/>
  <c r="C8" i="18" s="1"/>
  <c r="A8" i="18" s="1"/>
  <c r="C9" i="18" a="1"/>
  <c r="C9" i="18" s="1"/>
  <c r="C10" i="18" a="1"/>
  <c r="C10" i="18" s="1"/>
  <c r="A10" i="18" s="1"/>
  <c r="C11" i="18" a="1"/>
  <c r="C11" i="18" s="1"/>
  <c r="A11" i="18" s="1"/>
  <c r="C12" i="18" a="1"/>
  <c r="C12" i="18" s="1"/>
  <c r="A12" i="18" s="1"/>
  <c r="C13" i="18" a="1"/>
  <c r="C13" i="18" s="1"/>
  <c r="A13" i="18" s="1"/>
  <c r="C14" i="18" a="1"/>
  <c r="C14" i="18" s="1"/>
  <c r="C15" i="18" a="1"/>
  <c r="C15" i="18" s="1"/>
  <c r="C16" i="18" a="1"/>
  <c r="C16" i="18" s="1"/>
  <c r="A16" i="18" s="1"/>
  <c r="C17" i="18" a="1"/>
  <c r="C17" i="18" s="1"/>
  <c r="A17" i="18" s="1"/>
  <c r="C18" i="18" a="1"/>
  <c r="C18" i="18" s="1"/>
  <c r="A18" i="18" s="1"/>
  <c r="C19" i="18" a="1"/>
  <c r="C19" i="18" s="1"/>
  <c r="A19" i="18" s="1"/>
  <c r="C20" i="18" a="1"/>
  <c r="C20" i="18" s="1"/>
  <c r="A20" i="18" s="1"/>
  <c r="C21" i="18" a="1"/>
  <c r="C21" i="18" s="1"/>
  <c r="C22" i="18" a="1"/>
  <c r="C22" i="18" s="1"/>
  <c r="A22" i="18" s="1"/>
  <c r="C23" i="18" a="1"/>
  <c r="C23" i="18" s="1"/>
  <c r="A23" i="18" s="1"/>
  <c r="C24" i="18" a="1"/>
  <c r="C24" i="18" s="1"/>
  <c r="A24" i="18" s="1"/>
  <c r="C25" i="18" a="1"/>
  <c r="C25" i="18" s="1"/>
  <c r="A25" i="18" s="1"/>
  <c r="C26" i="18" a="1"/>
  <c r="C26" i="18" s="1"/>
  <c r="A26" i="18" s="1"/>
  <c r="C27" i="18" a="1"/>
  <c r="C27" i="18" s="1"/>
  <c r="C28" i="18" a="1"/>
  <c r="C28" i="18" s="1"/>
  <c r="C29" i="18" a="1"/>
  <c r="C29" i="18" s="1"/>
  <c r="C30" i="18" a="1"/>
  <c r="C30" i="18" s="1"/>
  <c r="A30" i="18" s="1"/>
  <c r="C31" i="18" a="1"/>
  <c r="C31" i="18" s="1"/>
  <c r="A31" i="18" s="1"/>
  <c r="C32" i="18" a="1"/>
  <c r="C32" i="18" s="1"/>
  <c r="A32" i="18" s="1"/>
  <c r="C33" i="18" a="1"/>
  <c r="C33" i="18" s="1"/>
  <c r="A33" i="18" s="1"/>
  <c r="C34" i="18" a="1"/>
  <c r="C34" i="18" s="1"/>
  <c r="C35" i="18" a="1"/>
  <c r="C35" i="18" s="1"/>
  <c r="A35" i="18" s="1"/>
  <c r="C36" i="18" a="1"/>
  <c r="C36" i="18" s="1"/>
  <c r="A36" i="18" s="1"/>
  <c r="C37" i="18" a="1"/>
  <c r="C37" i="18" s="1"/>
  <c r="A37" i="18" s="1"/>
  <c r="C38" i="18" a="1"/>
  <c r="C38" i="18" s="1"/>
  <c r="A38" i="18" s="1"/>
  <c r="C39" i="18" a="1"/>
  <c r="C39" i="18" s="1"/>
  <c r="C40" i="18" a="1"/>
  <c r="C40" i="18" s="1"/>
  <c r="C41" i="18" a="1"/>
  <c r="C41" i="18" s="1"/>
  <c r="A41" i="18" s="1"/>
  <c r="C42" i="18" a="1"/>
  <c r="C42" i="18" s="1"/>
  <c r="A42" i="18" s="1"/>
  <c r="C43" i="18" a="1"/>
  <c r="C43" i="18" s="1"/>
  <c r="A43" i="18" s="1"/>
  <c r="C44" i="18" a="1"/>
  <c r="C44" i="18" s="1"/>
  <c r="A44" i="18" s="1"/>
  <c r="C45" i="18" a="1"/>
  <c r="C45" i="18" s="1"/>
  <c r="C46" i="18" a="1"/>
  <c r="C46" i="18" s="1"/>
  <c r="A46" i="18" s="1"/>
  <c r="C47" i="18" a="1"/>
  <c r="C47" i="18" s="1"/>
  <c r="A47" i="18" s="1"/>
  <c r="C48" i="18" a="1"/>
  <c r="C48" i="18" s="1"/>
  <c r="A48" i="18" s="1"/>
  <c r="C49" i="18" a="1"/>
  <c r="C49" i="18" s="1"/>
  <c r="A49" i="18" s="1"/>
  <c r="C50" i="18" a="1"/>
  <c r="C50" i="18" s="1"/>
  <c r="A50" i="18" s="1"/>
  <c r="C51" i="18" a="1"/>
  <c r="C51" i="18" s="1"/>
  <c r="A51" i="18" s="1"/>
  <c r="C52" i="18" a="1"/>
  <c r="C52" i="18" s="1"/>
  <c r="A52" i="18" s="1"/>
  <c r="C53" i="18" a="1"/>
  <c r="C53" i="18" s="1"/>
  <c r="C54" i="18" a="1"/>
  <c r="C54" i="18" s="1"/>
  <c r="C55" i="18" a="1"/>
  <c r="C55" i="18" s="1"/>
  <c r="A55" i="18" s="1"/>
  <c r="C56" i="18" a="1"/>
  <c r="C56" i="18" s="1"/>
  <c r="A56" i="18" s="1"/>
  <c r="C57" i="18" a="1"/>
  <c r="C57" i="18" s="1"/>
  <c r="A57" i="18" s="1"/>
  <c r="C58" i="18" a="1"/>
  <c r="C58" i="18" s="1"/>
  <c r="C59" i="18" a="1"/>
  <c r="C59" i="18" s="1"/>
  <c r="A59" i="18" s="1"/>
  <c r="C60" i="18" a="1"/>
  <c r="C60" i="18" s="1"/>
  <c r="A60" i="18" s="1"/>
  <c r="C61" i="18" a="1"/>
  <c r="C61" i="18" s="1"/>
  <c r="A61" i="18" s="1"/>
  <c r="C62" i="18" a="1"/>
  <c r="C62" i="18" s="1"/>
  <c r="C63" i="18" a="1"/>
  <c r="C63" i="18" s="1"/>
  <c r="A63" i="18" s="1"/>
  <c r="C64" i="18" a="1"/>
  <c r="C64" i="18" s="1"/>
  <c r="A64" i="18" s="1"/>
  <c r="C65" i="18" a="1"/>
  <c r="C65" i="18" s="1"/>
  <c r="A65" i="18" s="1"/>
  <c r="C66" i="18" a="1"/>
  <c r="C66" i="18" s="1"/>
  <c r="C67" i="18" a="1"/>
  <c r="C67" i="18" s="1"/>
  <c r="A67" i="18" s="1"/>
  <c r="C68" i="18" a="1"/>
  <c r="C68" i="18" s="1"/>
  <c r="A68" i="18" s="1"/>
  <c r="C69" i="18" a="1"/>
  <c r="C69" i="18" s="1"/>
  <c r="C70" i="18" a="1"/>
  <c r="C70" i="18" s="1"/>
  <c r="A70" i="18" s="1"/>
  <c r="C71" i="18" a="1"/>
  <c r="C71" i="18" s="1"/>
  <c r="A71" i="18" s="1"/>
  <c r="C72" i="18" a="1"/>
  <c r="C72" i="18" s="1"/>
  <c r="C73" i="18" a="1"/>
  <c r="C73" i="18" s="1"/>
  <c r="A73" i="18" s="1"/>
  <c r="C74" i="18" a="1"/>
  <c r="C74" i="18" s="1"/>
  <c r="A74" i="18" s="1"/>
  <c r="C75" i="18" a="1"/>
  <c r="C75" i="18" s="1"/>
  <c r="C76" i="18" a="1"/>
  <c r="C76" i="18" s="1"/>
  <c r="A76" i="18" s="1"/>
  <c r="C77" i="18" a="1"/>
  <c r="C77" i="18" s="1"/>
  <c r="A77" i="18" s="1"/>
  <c r="C78" i="18" a="1"/>
  <c r="C78" i="18" s="1"/>
  <c r="C79" i="18" a="1"/>
  <c r="C79" i="18" s="1"/>
  <c r="A79" i="18" s="1"/>
  <c r="C80" i="18" a="1"/>
  <c r="C80" i="18" s="1"/>
  <c r="C81" i="18" a="1"/>
  <c r="C81" i="18" s="1"/>
  <c r="A81" i="18" s="1"/>
  <c r="C82" i="18" a="1"/>
  <c r="C82" i="18" s="1"/>
  <c r="A82" i="18" s="1"/>
  <c r="C83" i="18" a="1"/>
  <c r="C83" i="18" s="1"/>
  <c r="A83" i="18" s="1"/>
  <c r="C84" i="18" a="1"/>
  <c r="C84" i="18" s="1"/>
  <c r="C85" i="18" a="1"/>
  <c r="C85" i="18" s="1"/>
  <c r="C86" i="18" a="1"/>
  <c r="C86" i="18" s="1"/>
  <c r="C87" i="18" a="1"/>
  <c r="C87" i="18" s="1"/>
  <c r="A87" i="18" s="1"/>
  <c r="C88" i="18" a="1"/>
  <c r="C88" i="18" s="1"/>
  <c r="C89" i="18" a="1"/>
  <c r="C89" i="18" s="1"/>
  <c r="A89" i="18" s="1"/>
  <c r="C90" i="18" a="1"/>
  <c r="C90" i="18" s="1"/>
  <c r="A90" i="18" s="1"/>
  <c r="C91" i="18" a="1"/>
  <c r="C91" i="18" s="1"/>
  <c r="C92" i="18" a="1"/>
  <c r="C92" i="18" s="1"/>
  <c r="C93" i="18" a="1"/>
  <c r="C93" i="18" s="1"/>
  <c r="C94" i="18" a="1"/>
  <c r="C94" i="18" s="1"/>
  <c r="A94" i="18" s="1"/>
  <c r="C95" i="18" a="1"/>
  <c r="C95" i="18" s="1"/>
  <c r="A95" i="18" s="1"/>
  <c r="C96" i="18" a="1"/>
  <c r="C96" i="18" s="1"/>
  <c r="A96" i="18" s="1"/>
  <c r="C97" i="18" a="1"/>
  <c r="C97" i="18" s="1"/>
  <c r="A97" i="18" s="1"/>
  <c r="C98" i="18" a="1"/>
  <c r="C98" i="18" s="1"/>
  <c r="A98" i="18" s="1"/>
  <c r="C99" i="18" a="1"/>
  <c r="C99" i="18" s="1"/>
  <c r="C100" i="18" a="1"/>
  <c r="C100" i="18" s="1"/>
  <c r="A100" i="18" s="1"/>
  <c r="C101" i="18" a="1"/>
  <c r="C101" i="18" s="1"/>
  <c r="A101" i="18" s="1"/>
  <c r="C102" i="18" a="1"/>
  <c r="C102" i="18" s="1"/>
  <c r="A102" i="18" s="1"/>
  <c r="C103" i="18" a="1"/>
  <c r="C103" i="18" s="1"/>
  <c r="A103" i="18" s="1"/>
  <c r="C104" i="18" a="1"/>
  <c r="C104" i="18" s="1"/>
  <c r="A104" i="18" s="1"/>
  <c r="C105" i="18" a="1"/>
  <c r="C105" i="18" s="1"/>
  <c r="C106" i="18" a="1"/>
  <c r="C106" i="18" s="1"/>
  <c r="A106" i="18" s="1"/>
  <c r="C107" i="18" a="1"/>
  <c r="C107" i="18" s="1"/>
  <c r="C108" i="18" a="1"/>
  <c r="C108" i="18" s="1"/>
  <c r="C109" i="18" a="1"/>
  <c r="C109" i="18" s="1"/>
  <c r="C110" i="18" a="1"/>
  <c r="C110" i="18" s="1"/>
  <c r="C111" i="18" a="1"/>
  <c r="C111" i="18" s="1"/>
  <c r="C112" i="18" a="1"/>
  <c r="C112" i="18" s="1"/>
  <c r="A112" i="18" s="1"/>
  <c r="C113" i="18" a="1"/>
  <c r="C113" i="18" s="1"/>
  <c r="A113" i="18" s="1"/>
  <c r="C114" i="18" a="1"/>
  <c r="C114" i="18" s="1"/>
  <c r="A114" i="18" s="1"/>
  <c r="C115" i="18" a="1"/>
  <c r="C115" i="18" s="1"/>
  <c r="A115" i="18" s="1"/>
  <c r="C116" i="18" a="1"/>
  <c r="C116" i="18" s="1"/>
  <c r="C117" i="18" a="1"/>
  <c r="C117" i="18" s="1"/>
  <c r="C118" i="18" a="1"/>
  <c r="C118" i="18" s="1"/>
  <c r="A118" i="18" s="1"/>
  <c r="C119" i="18" a="1"/>
  <c r="C119" i="18" s="1"/>
  <c r="C120" i="18" a="1"/>
  <c r="C120" i="18" s="1"/>
  <c r="A120" i="18" s="1"/>
  <c r="C121" i="18" a="1"/>
  <c r="C121" i="18"/>
  <c r="C122" i="18" a="1"/>
  <c r="C122" i="18" s="1"/>
  <c r="A122" i="18" s="1"/>
  <c r="C123" i="18" a="1"/>
  <c r="C123" i="18" s="1"/>
  <c r="A123" i="18" s="1"/>
  <c r="C124" i="18" a="1"/>
  <c r="C124" i="18" s="1"/>
  <c r="A124" i="18" s="1"/>
  <c r="C125" i="18" a="1"/>
  <c r="C125" i="18" s="1"/>
  <c r="C126" i="18" a="1"/>
  <c r="C126" i="18" s="1"/>
  <c r="A126" i="18" s="1"/>
  <c r="C127" i="18" a="1"/>
  <c r="C127" i="18" s="1"/>
  <c r="C128" i="18" a="1"/>
  <c r="C128" i="18" s="1"/>
  <c r="A128" i="18" s="1"/>
  <c r="C129" i="18" a="1"/>
  <c r="C129" i="18" s="1"/>
  <c r="A129" i="18" s="1"/>
  <c r="C130" i="18" a="1"/>
  <c r="C130" i="18" s="1"/>
  <c r="C131" i="18" a="1"/>
  <c r="C131" i="18" s="1"/>
  <c r="A131" i="18" s="1"/>
  <c r="C132" i="18" a="1"/>
  <c r="C132" i="18" s="1"/>
  <c r="C133" i="18" a="1"/>
  <c r="C133" i="18" s="1"/>
  <c r="A133" i="18" s="1"/>
  <c r="C134" i="18" a="1"/>
  <c r="C134" i="18" s="1"/>
  <c r="A134" i="18" s="1"/>
  <c r="C135" i="18" a="1"/>
  <c r="C135" i="18" s="1"/>
  <c r="A135" i="18" s="1"/>
  <c r="C136" i="18" a="1"/>
  <c r="C136" i="18" s="1"/>
  <c r="A136" i="18" s="1"/>
  <c r="C137" i="18" a="1"/>
  <c r="C137" i="18" s="1"/>
  <c r="C138" i="18" a="1"/>
  <c r="C138" i="18" s="1"/>
  <c r="C139" i="18" a="1"/>
  <c r="C139" i="18" s="1"/>
  <c r="A139" i="18" s="1"/>
  <c r="C140" i="18" a="1"/>
  <c r="C140" i="18" s="1"/>
  <c r="A140" i="18" s="1"/>
  <c r="C141" i="18" a="1"/>
  <c r="C141" i="18" s="1"/>
  <c r="C142" i="18" a="1"/>
  <c r="C142" i="18" s="1"/>
  <c r="A142" i="18" s="1"/>
  <c r="C143" i="18" a="1"/>
  <c r="C143" i="18" s="1"/>
  <c r="C144" i="18" a="1"/>
  <c r="C144" i="18" s="1"/>
  <c r="C145" i="18" a="1"/>
  <c r="C145" i="18" s="1"/>
  <c r="A145" i="18" s="1"/>
  <c r="C146" i="18" a="1"/>
  <c r="C146" i="18" s="1"/>
  <c r="A146" i="18" s="1"/>
  <c r="C147" i="18" a="1"/>
  <c r="C147" i="18" s="1"/>
  <c r="C148" i="18" a="1"/>
  <c r="C148" i="18" s="1"/>
  <c r="A148" i="18" s="1"/>
  <c r="C149" i="18" a="1"/>
  <c r="C149" i="18" s="1"/>
  <c r="A149" i="18" s="1"/>
  <c r="C150" i="18" a="1"/>
  <c r="C150" i="18" s="1"/>
  <c r="A150" i="18" s="1"/>
  <c r="C151" i="18" a="1"/>
  <c r="C151" i="18" s="1"/>
  <c r="A151" i="18" s="1"/>
  <c r="C152" i="18" a="1"/>
  <c r="C152" i="18" s="1"/>
  <c r="C153" i="18" a="1"/>
  <c r="C153" i="18" s="1"/>
  <c r="C154" i="18" a="1"/>
  <c r="C154" i="18" s="1"/>
  <c r="A154" i="18" s="1"/>
  <c r="C155" i="18" a="1"/>
  <c r="C155" i="18" s="1"/>
  <c r="C156" i="18" a="1"/>
  <c r="C156" i="18" s="1"/>
  <c r="A156" i="18" s="1"/>
  <c r="C157" i="18" a="1"/>
  <c r="C157" i="18" s="1"/>
  <c r="A157" i="18" s="1"/>
  <c r="C158" i="18" a="1"/>
  <c r="C158" i="18" s="1"/>
  <c r="C159" i="18" a="1"/>
  <c r="C159" i="18" s="1"/>
  <c r="A159" i="18" s="1"/>
  <c r="C160" i="18" a="1"/>
  <c r="C160" i="18" s="1"/>
  <c r="C161" i="18" a="1"/>
  <c r="C161" i="18" s="1"/>
  <c r="A161" i="18" s="1"/>
  <c r="C162" i="18" a="1"/>
  <c r="C162" i="18" s="1"/>
  <c r="A162" i="18" s="1"/>
  <c r="C163" i="18" a="1"/>
  <c r="C163" i="18" s="1"/>
  <c r="C164" i="18" a="1"/>
  <c r="C164" i="18" s="1"/>
  <c r="A164" i="18" s="1"/>
  <c r="C165" i="18" a="1"/>
  <c r="C165" i="18" s="1"/>
  <c r="C166" i="18" a="1"/>
  <c r="C166" i="18" s="1"/>
  <c r="A166" i="18" s="1"/>
  <c r="C167" i="18" a="1"/>
  <c r="C167" i="18" s="1"/>
  <c r="A167" i="18" s="1"/>
  <c r="C168" i="18" a="1"/>
  <c r="C168" i="18" s="1"/>
  <c r="A168" i="18" s="1"/>
  <c r="C169" i="18" a="1"/>
  <c r="C169" i="18" s="1"/>
  <c r="C170" i="18" a="1"/>
  <c r="C170" i="18" s="1"/>
  <c r="A170" i="18" s="1"/>
  <c r="C171" i="18" a="1"/>
  <c r="C171" i="18" s="1"/>
  <c r="C172" i="18" a="1"/>
  <c r="C172" i="18" s="1"/>
  <c r="A172" i="18" s="1"/>
  <c r="C173" i="18" a="1"/>
  <c r="C173" i="18" s="1"/>
  <c r="A173" i="18" s="1"/>
  <c r="C174" i="18" a="1"/>
  <c r="C174" i="18" s="1"/>
  <c r="A174" i="18" s="1"/>
  <c r="C175" i="18" a="1"/>
  <c r="C175" i="18" s="1"/>
  <c r="A175" i="18" s="1"/>
  <c r="C176" i="18" a="1"/>
  <c r="C176" i="18" s="1"/>
  <c r="A176" i="18" s="1"/>
  <c r="C177" i="18" a="1"/>
  <c r="C177" i="18" s="1"/>
  <c r="C178" i="18" a="1"/>
  <c r="C178" i="18" s="1"/>
  <c r="A178" i="18" s="1"/>
  <c r="C179" i="18" a="1"/>
  <c r="C179" i="18" s="1"/>
  <c r="A179" i="18" s="1"/>
  <c r="C180" i="18" a="1"/>
  <c r="C180" i="18" s="1"/>
  <c r="A180" i="18" s="1"/>
  <c r="C181" i="18" a="1"/>
  <c r="C181" i="18" s="1"/>
  <c r="A181" i="18" s="1"/>
  <c r="C182" i="18" a="1"/>
  <c r="C182" i="18" s="1"/>
  <c r="A182" i="18" s="1"/>
  <c r="C183" i="18" a="1"/>
  <c r="C183" i="18" s="1"/>
  <c r="C184" i="18" a="1"/>
  <c r="C184" i="18" s="1"/>
  <c r="A184" i="18" s="1"/>
  <c r="C185" i="18" a="1"/>
  <c r="C185" i="18" s="1"/>
  <c r="A185" i="18" s="1"/>
  <c r="C186" i="18" a="1"/>
  <c r="C186" i="18" s="1"/>
  <c r="A186" i="18" s="1"/>
  <c r="C187" i="18" a="1"/>
  <c r="C187" i="18" s="1"/>
  <c r="A187" i="18" s="1"/>
  <c r="C188" i="18" a="1"/>
  <c r="C188" i="18" s="1"/>
  <c r="A188" i="18" s="1"/>
  <c r="C189" i="18" a="1"/>
  <c r="C189" i="18" s="1"/>
  <c r="C190" i="18" a="1"/>
  <c r="C190" i="18" s="1"/>
  <c r="C191" i="18" a="1"/>
  <c r="C191" i="18" s="1"/>
  <c r="C192" i="18" a="1"/>
  <c r="C192" i="18" s="1"/>
  <c r="A192" i="18" s="1"/>
  <c r="C193" i="18" a="1"/>
  <c r="C193" i="18" s="1"/>
  <c r="A193" i="18" s="1"/>
  <c r="C194" i="18" a="1"/>
  <c r="C194" i="18" s="1"/>
  <c r="A194" i="18" s="1"/>
  <c r="C195" i="18" a="1"/>
  <c r="C195" i="18" s="1"/>
  <c r="A195" i="18" s="1"/>
  <c r="C196" i="18" a="1"/>
  <c r="C196" i="18" s="1"/>
  <c r="A196" i="18" s="1"/>
  <c r="C197" i="18" a="1"/>
  <c r="C197" i="18" s="1"/>
  <c r="C198" i="18" a="1"/>
  <c r="C198" i="18" s="1"/>
  <c r="C199" i="18" a="1"/>
  <c r="C199" i="18" s="1"/>
  <c r="C200" i="18" a="1"/>
  <c r="C200" i="18" s="1"/>
  <c r="A200" i="18" s="1"/>
  <c r="C201" i="18" a="1"/>
  <c r="C201" i="18" s="1"/>
  <c r="A201" i="18" s="1"/>
  <c r="C202" i="18" a="1"/>
  <c r="C202" i="18" s="1"/>
  <c r="C203" i="18" a="1"/>
  <c r="C203" i="18"/>
  <c r="C204" i="18" a="1"/>
  <c r="C204" i="18" s="1"/>
  <c r="A204" i="18" s="1"/>
  <c r="C205" i="18" a="1"/>
  <c r="C205" i="18" s="1"/>
  <c r="A205" i="18" s="1"/>
  <c r="C206" i="18" a="1"/>
  <c r="C206" i="18" s="1"/>
  <c r="C207" i="18" a="1"/>
  <c r="C207" i="18" s="1"/>
  <c r="A207" i="18" s="1"/>
  <c r="C208" i="18" a="1"/>
  <c r="C208" i="18" s="1"/>
  <c r="A208" i="18" s="1"/>
  <c r="C209" i="18" a="1"/>
  <c r="C209" i="18" s="1"/>
  <c r="C210" i="18" a="1"/>
  <c r="C210" i="18" s="1"/>
  <c r="C211" i="18" a="1"/>
  <c r="C211" i="18" s="1"/>
  <c r="A211" i="18" s="1"/>
  <c r="C212" i="18" a="1"/>
  <c r="C212" i="18" s="1"/>
  <c r="A212" i="18" s="1"/>
  <c r="C213" i="18" a="1"/>
  <c r="C213" i="18" s="1"/>
  <c r="A213" i="18" s="1"/>
  <c r="C214" i="18" a="1"/>
  <c r="C214" i="18" s="1"/>
  <c r="A214" i="18" s="1"/>
  <c r="C215" i="18" a="1"/>
  <c r="C215" i="18" s="1"/>
  <c r="C216" i="18" a="1"/>
  <c r="C216" i="18" s="1"/>
  <c r="C217" i="18" a="1"/>
  <c r="C217" i="18" s="1"/>
  <c r="A217" i="18" s="1"/>
  <c r="C218" i="18" a="1"/>
  <c r="C218" i="18" s="1"/>
  <c r="A218" i="18" s="1"/>
  <c r="C219" i="18" a="1"/>
  <c r="C219" i="18" s="1"/>
  <c r="C220" i="18" a="1"/>
  <c r="C220" i="18" s="1"/>
  <c r="A220" i="18" s="1"/>
  <c r="C221" i="18" a="1"/>
  <c r="C221" i="18" s="1"/>
  <c r="C222" i="18" a="1"/>
  <c r="C222" i="18" s="1"/>
  <c r="A222" i="18" s="1"/>
  <c r="C223" i="18" a="1"/>
  <c r="C223" i="18" s="1"/>
  <c r="A223" i="18" s="1"/>
  <c r="C224" i="18" a="1"/>
  <c r="C224" i="18" s="1"/>
  <c r="C225" i="18" a="1"/>
  <c r="C225" i="18" s="1"/>
  <c r="A225" i="18" s="1"/>
  <c r="C226" i="18" a="1"/>
  <c r="C226" i="18" s="1"/>
  <c r="A226" i="18" s="1"/>
  <c r="C227" i="18" a="1"/>
  <c r="C227" i="18" s="1"/>
  <c r="C228" i="18" a="1"/>
  <c r="C228" i="18" s="1"/>
  <c r="A228" i="18" s="1"/>
  <c r="C229" i="18" a="1"/>
  <c r="C229" i="18" s="1"/>
  <c r="A229" i="18" s="1"/>
  <c r="C230" i="18" a="1"/>
  <c r="C230" i="18" s="1"/>
  <c r="C231" i="18" a="1"/>
  <c r="C231" i="18" s="1"/>
  <c r="A231" i="18" s="1"/>
  <c r="C232" i="18" a="1"/>
  <c r="C232" i="18" s="1"/>
  <c r="A232" i="18" s="1"/>
  <c r="C233" i="18" a="1"/>
  <c r="C233" i="18" s="1"/>
  <c r="A233" i="18" s="1"/>
  <c r="C234" i="18" a="1"/>
  <c r="C234" i="18" s="1"/>
  <c r="A234" i="18" s="1"/>
  <c r="C235" i="18" a="1"/>
  <c r="C235" i="18" s="1"/>
  <c r="C236" i="18" a="1"/>
  <c r="C236" i="18" s="1"/>
  <c r="A236" i="18" s="1"/>
  <c r="C237" i="18" a="1"/>
  <c r="C237" i="18" s="1"/>
  <c r="C238" i="18" a="1"/>
  <c r="C238" i="18" s="1"/>
  <c r="A238" i="18" s="1"/>
  <c r="C239" i="18" a="1"/>
  <c r="C239" i="18" s="1"/>
  <c r="A239" i="18" s="1"/>
  <c r="C240" i="18" a="1"/>
  <c r="C240" i="18" s="1"/>
  <c r="A240" i="18" s="1"/>
  <c r="C241" i="18" a="1"/>
  <c r="C241" i="18" s="1"/>
  <c r="A241" i="18" s="1"/>
  <c r="C242" i="18" a="1"/>
  <c r="C242" i="18" s="1"/>
  <c r="A242" i="18" s="1"/>
  <c r="C243" i="18" a="1"/>
  <c r="C243" i="18" s="1"/>
  <c r="C244" i="18" a="1"/>
  <c r="C244" i="18" s="1"/>
  <c r="C245" i="18" a="1"/>
  <c r="C245" i="18" s="1"/>
  <c r="A245" i="18" s="1"/>
  <c r="C246" i="18" a="1"/>
  <c r="C246" i="18" s="1"/>
  <c r="A246" i="18" s="1"/>
  <c r="C247" i="18" a="1"/>
  <c r="C247" i="18" s="1"/>
  <c r="A247" i="18" s="1"/>
  <c r="C248" i="18" a="1"/>
  <c r="C248" i="18" s="1"/>
  <c r="A248" i="18" s="1"/>
  <c r="C249" i="18" a="1"/>
  <c r="C249" i="18" s="1"/>
  <c r="C250" i="18" a="1"/>
  <c r="C250" i="18" s="1"/>
  <c r="A250" i="18" s="1"/>
  <c r="C251" i="18" a="1"/>
  <c r="C251" i="18" s="1"/>
  <c r="A251" i="18" s="1"/>
  <c r="C252" i="18" a="1"/>
  <c r="C252" i="18" s="1"/>
  <c r="A252" i="18" s="1"/>
  <c r="C253" i="18" a="1"/>
  <c r="C253" i="18" s="1"/>
  <c r="A253" i="18" s="1"/>
  <c r="C254" i="18" a="1"/>
  <c r="C254" i="18" s="1"/>
  <c r="C255" i="18" a="1"/>
  <c r="C255" i="18" s="1"/>
  <c r="C256" i="18" a="1"/>
  <c r="C256" i="18" s="1"/>
  <c r="A256" i="18" s="1"/>
  <c r="C257" i="18" a="1"/>
  <c r="C257" i="18"/>
  <c r="C258" i="18" a="1"/>
  <c r="C258" i="18" s="1"/>
  <c r="C259" i="18" a="1"/>
  <c r="C259" i="18" s="1"/>
  <c r="C260" i="18" a="1"/>
  <c r="C260" i="18" s="1"/>
  <c r="A260" i="18" s="1"/>
  <c r="C261" i="18" a="1"/>
  <c r="C261" i="18" s="1"/>
  <c r="C262" i="18" a="1"/>
  <c r="C262" i="18" s="1"/>
  <c r="C263" i="18" a="1"/>
  <c r="C263" i="18" s="1"/>
  <c r="C264" i="18" a="1"/>
  <c r="C264" i="18" s="1"/>
  <c r="A264" i="18" s="1"/>
  <c r="C265" i="18" a="1"/>
  <c r="C265" i="18" s="1"/>
  <c r="A265" i="18" s="1"/>
  <c r="C266" i="18" a="1"/>
  <c r="C266" i="18" s="1"/>
  <c r="A266" i="18" s="1"/>
  <c r="C267" i="18" a="1"/>
  <c r="C267" i="18" s="1"/>
  <c r="A267" i="18" s="1"/>
  <c r="C268" i="18" a="1"/>
  <c r="C268" i="18"/>
  <c r="C269" i="18" a="1"/>
  <c r="C269" i="18" s="1"/>
  <c r="A269" i="18" s="1"/>
  <c r="C270" i="18" a="1"/>
  <c r="C270" i="18" s="1"/>
  <c r="A270" i="18" s="1"/>
  <c r="C271" i="18" a="1"/>
  <c r="C271" i="18" s="1"/>
  <c r="A271" i="18" s="1"/>
  <c r="C272" i="18" a="1"/>
  <c r="C272" i="18" s="1"/>
  <c r="A272" i="18" s="1"/>
  <c r="C273" i="18" a="1"/>
  <c r="C273" i="18" s="1"/>
  <c r="A273" i="18" s="1"/>
  <c r="C274" i="18" a="1"/>
  <c r="C274" i="18" s="1"/>
  <c r="A274" i="18" s="1"/>
  <c r="C275" i="18" a="1"/>
  <c r="C275" i="18" s="1"/>
  <c r="C276" i="18" a="1"/>
  <c r="C276" i="18" s="1"/>
  <c r="A276" i="18" s="1"/>
  <c r="C277" i="18" a="1"/>
  <c r="C277" i="18" s="1"/>
  <c r="A277" i="18" s="1"/>
  <c r="C278" i="18" a="1"/>
  <c r="C278" i="18" s="1"/>
  <c r="C279" i="18" a="1"/>
  <c r="C279" i="18" s="1"/>
  <c r="A279" i="18" s="1"/>
  <c r="C280" i="18" a="1"/>
  <c r="C280" i="18" s="1"/>
  <c r="C281" i="18" a="1"/>
  <c r="C281" i="18" s="1"/>
  <c r="C282" i="18" a="1"/>
  <c r="C282" i="18" s="1"/>
  <c r="A282" i="18" s="1"/>
  <c r="C283" i="18" a="1"/>
  <c r="C283" i="18" s="1"/>
  <c r="A283" i="18" s="1"/>
  <c r="C284" i="18" a="1"/>
  <c r="C284" i="18" s="1"/>
  <c r="A284" i="18" s="1"/>
  <c r="C285" i="18" a="1"/>
  <c r="C285" i="18" s="1"/>
  <c r="C286" i="18" a="1"/>
  <c r="C286" i="18" s="1"/>
  <c r="A286" i="18" s="1"/>
  <c r="C287" i="18" a="1"/>
  <c r="C287" i="18" s="1"/>
  <c r="A287" i="18" s="1"/>
  <c r="C288" i="18" a="1"/>
  <c r="C288" i="18" s="1"/>
  <c r="A288" i="18" s="1"/>
  <c r="C289" i="18" a="1"/>
  <c r="C289" i="18" s="1"/>
  <c r="A289" i="18" s="1"/>
  <c r="C290" i="18" a="1"/>
  <c r="C290" i="18" s="1"/>
  <c r="A290" i="18" s="1"/>
  <c r="C291" i="18" a="1"/>
  <c r="C291" i="18" s="1"/>
  <c r="C292" i="18" a="1"/>
  <c r="C292" i="18" s="1"/>
  <c r="A292" i="18" s="1"/>
  <c r="C293" i="18" a="1"/>
  <c r="C293" i="18" s="1"/>
  <c r="C294" i="18" a="1"/>
  <c r="C294" i="18" s="1"/>
  <c r="C295" i="18" a="1"/>
  <c r="C295" i="18" s="1"/>
  <c r="C296" i="18" a="1"/>
  <c r="C296" i="18" s="1"/>
  <c r="A296" i="18" s="1"/>
  <c r="C297" i="18" a="1"/>
  <c r="C297" i="18" s="1"/>
  <c r="C298" i="18" a="1"/>
  <c r="C298" i="18" s="1"/>
  <c r="C299" i="18" a="1"/>
  <c r="C299" i="18" s="1"/>
  <c r="A299" i="18" s="1"/>
  <c r="C300" i="18" a="1"/>
  <c r="C300" i="18" s="1"/>
  <c r="A300" i="18" s="1"/>
  <c r="C301" i="18" a="1"/>
  <c r="C301" i="18" s="1"/>
  <c r="C302" i="18" a="1"/>
  <c r="C302" i="18" s="1"/>
  <c r="A302" i="18" s="1"/>
  <c r="C303" i="18" a="1"/>
  <c r="C303" i="18" s="1"/>
  <c r="C304" i="18" a="1"/>
  <c r="C304" i="18"/>
  <c r="C305" i="18" a="1"/>
  <c r="C305" i="18" s="1"/>
  <c r="A305" i="18" s="1"/>
  <c r="C306" i="18" a="1"/>
  <c r="C306" i="18" s="1"/>
  <c r="A306" i="18" s="1"/>
  <c r="C307" i="18" a="1"/>
  <c r="C307" i="18" s="1"/>
  <c r="A307" i="18" s="1"/>
  <c r="C308" i="18" a="1"/>
  <c r="C308" i="18" s="1"/>
  <c r="A308" i="18" s="1"/>
  <c r="C309" i="18" a="1"/>
  <c r="C309" i="18" s="1"/>
  <c r="C310" i="18" a="1"/>
  <c r="C310" i="18" s="1"/>
  <c r="A310" i="18" s="1"/>
  <c r="C311" i="18" a="1"/>
  <c r="C311" i="18" s="1"/>
  <c r="A311" i="18" s="1"/>
  <c r="C312" i="18" a="1"/>
  <c r="C312" i="18" s="1"/>
  <c r="A312" i="18" s="1"/>
  <c r="C313" i="18" a="1"/>
  <c r="C313" i="18" s="1"/>
  <c r="C314" i="18" a="1"/>
  <c r="C314" i="18" s="1"/>
  <c r="A314" i="18" s="1"/>
  <c r="C315" i="18" a="1"/>
  <c r="C315" i="18" s="1"/>
  <c r="C316" i="18" a="1"/>
  <c r="C316" i="18" s="1"/>
  <c r="A316" i="18" s="1"/>
  <c r="C317" i="18" a="1"/>
  <c r="C317" i="18" s="1"/>
  <c r="C318" i="18" a="1"/>
  <c r="C318" i="18" s="1"/>
  <c r="C319" i="18" a="1"/>
  <c r="C319" i="18" s="1"/>
  <c r="A319" i="18" s="1"/>
  <c r="C320" i="18" a="1"/>
  <c r="C320" i="18" s="1"/>
  <c r="A320" i="18" s="1"/>
  <c r="C321" i="18" a="1"/>
  <c r="C321" i="18" s="1"/>
  <c r="C322" i="18" a="1"/>
  <c r="C322" i="18" s="1"/>
  <c r="C323" i="18" a="1"/>
  <c r="C323" i="18" s="1"/>
  <c r="A323" i="18" s="1"/>
  <c r="C324" i="18" a="1"/>
  <c r="C324" i="18" s="1"/>
  <c r="C325" i="18" a="1"/>
  <c r="C325" i="18" s="1"/>
  <c r="A325" i="18" s="1"/>
  <c r="C326" i="18" a="1"/>
  <c r="C326" i="18" s="1"/>
  <c r="A326" i="18" s="1"/>
  <c r="C327" i="18" a="1"/>
  <c r="C327" i="18" s="1"/>
  <c r="C328" i="18" a="1"/>
  <c r="C328" i="18" s="1"/>
  <c r="A328" i="18" s="1"/>
  <c r="C329" i="18" a="1"/>
  <c r="C329" i="18" s="1"/>
  <c r="C330" i="18" a="1"/>
  <c r="C330" i="18" s="1"/>
  <c r="A330" i="18" s="1"/>
  <c r="C331" i="18" a="1"/>
  <c r="C331" i="18" s="1"/>
  <c r="A331" i="18" s="1"/>
  <c r="C332" i="18" a="1"/>
  <c r="C332" i="18" s="1"/>
  <c r="A332" i="18" s="1"/>
  <c r="C333" i="18" a="1"/>
  <c r="C333" i="18" s="1"/>
  <c r="C334" i="18" a="1"/>
  <c r="C334" i="18" s="1"/>
  <c r="C335" i="18" a="1"/>
  <c r="C335" i="18" s="1"/>
  <c r="C336" i="18" a="1"/>
  <c r="C336" i="18" s="1"/>
  <c r="A336" i="18" s="1"/>
  <c r="C337" i="18" a="1"/>
  <c r="C337" i="18" s="1"/>
  <c r="C338" i="18" a="1"/>
  <c r="C338" i="18" s="1"/>
  <c r="A338" i="18" s="1"/>
  <c r="C339" i="18" a="1"/>
  <c r="C339" i="18" s="1"/>
  <c r="C340" i="18" a="1"/>
  <c r="C340" i="18" s="1"/>
  <c r="C341" i="18" a="1"/>
  <c r="C341" i="18" s="1"/>
  <c r="A341" i="18" s="1"/>
  <c r="C342" i="18" a="1"/>
  <c r="C342" i="18" s="1"/>
  <c r="C343" i="18" a="1"/>
  <c r="C343" i="18" s="1"/>
  <c r="C344" i="18" a="1"/>
  <c r="C344" i="18" s="1"/>
  <c r="A344" i="18" s="1"/>
  <c r="C345" i="18" a="1"/>
  <c r="C345" i="18" s="1"/>
  <c r="A345" i="18" s="1"/>
  <c r="C346" i="18" a="1"/>
  <c r="C346" i="18" s="1"/>
  <c r="C347" i="18" a="1"/>
  <c r="C347" i="18" s="1"/>
  <c r="C348" i="18" a="1"/>
  <c r="C348" i="18" s="1"/>
  <c r="C349" i="18" a="1"/>
  <c r="C349" i="18" s="1"/>
  <c r="A349" i="18" s="1"/>
  <c r="C350" i="18" a="1"/>
  <c r="C350" i="18" s="1"/>
  <c r="C351" i="18" a="1"/>
  <c r="C351" i="18" s="1"/>
  <c r="A351" i="18" s="1"/>
  <c r="C352" i="18" a="1"/>
  <c r="C352" i="18" s="1"/>
  <c r="A352" i="18" s="1"/>
  <c r="C353" i="18" a="1"/>
  <c r="C353" i="18" s="1"/>
  <c r="C354" i="18" a="1"/>
  <c r="C354" i="18" s="1"/>
  <c r="C355" i="18" a="1"/>
  <c r="C355" i="18" s="1"/>
  <c r="A355" i="18" s="1"/>
  <c r="C356" i="18" a="1"/>
  <c r="C356" i="18" s="1"/>
  <c r="C357" i="18" a="1"/>
  <c r="C357" i="18" s="1"/>
  <c r="A357" i="18" s="1"/>
  <c r="C358" i="18" a="1"/>
  <c r="C358" i="18" s="1"/>
  <c r="C359" i="18" a="1"/>
  <c r="C359" i="18" s="1"/>
  <c r="C360" i="18" a="1"/>
  <c r="C360" i="18" s="1"/>
  <c r="A360" i="18" s="1"/>
  <c r="C361" i="18" a="1"/>
  <c r="C361" i="18" s="1"/>
  <c r="A361" i="18" s="1"/>
  <c r="C362" i="18" a="1"/>
  <c r="C362" i="18" s="1"/>
  <c r="A362" i="18" s="1"/>
  <c r="C363" i="18" a="1"/>
  <c r="C363" i="18" s="1"/>
  <c r="C364" i="18" a="1"/>
  <c r="C364" i="18" s="1"/>
  <c r="A364" i="18" s="1"/>
  <c r="C365" i="18" a="1"/>
  <c r="C365" i="18" s="1"/>
  <c r="A365" i="18" s="1"/>
  <c r="C366" i="18" a="1"/>
  <c r="C366" i="18" s="1"/>
  <c r="C367" i="18" a="1"/>
  <c r="C367" i="18" s="1"/>
  <c r="A367" i="18" s="1"/>
  <c r="C368" i="18" a="1"/>
  <c r="C368" i="18" s="1"/>
  <c r="A368" i="18" s="1"/>
  <c r="C369" i="18" a="1"/>
  <c r="C369" i="18" s="1"/>
  <c r="A369" i="18" s="1"/>
  <c r="C370" i="18" a="1"/>
  <c r="C370" i="18" s="1"/>
  <c r="A370" i="18" s="1"/>
  <c r="C371" i="18" a="1"/>
  <c r="C371" i="18" s="1"/>
  <c r="A371" i="18" s="1"/>
  <c r="C372" i="18" a="1"/>
  <c r="C372" i="18" s="1"/>
  <c r="A372" i="18" s="1"/>
  <c r="C373" i="18" a="1"/>
  <c r="C373" i="18" s="1"/>
  <c r="C374" i="18" a="1"/>
  <c r="C374" i="18" s="1"/>
  <c r="C375" i="18" a="1"/>
  <c r="C375" i="18" s="1"/>
  <c r="A375" i="18" s="1"/>
  <c r="C376" i="18" a="1"/>
  <c r="C376" i="18" s="1"/>
  <c r="A376" i="18" s="1"/>
  <c r="C377" i="18" a="1"/>
  <c r="C377" i="18"/>
  <c r="A377" i="18" s="1"/>
  <c r="C378" i="18" a="1"/>
  <c r="C378" i="18" s="1"/>
  <c r="C379" i="18" a="1"/>
  <c r="C379" i="18" s="1"/>
  <c r="A379" i="18" s="1"/>
  <c r="C380" i="18" a="1"/>
  <c r="C380" i="18" s="1"/>
  <c r="C381" i="18" a="1"/>
  <c r="C381" i="18" s="1"/>
  <c r="C382" i="18" a="1"/>
  <c r="C382" i="18" s="1"/>
  <c r="C383" i="18" a="1"/>
  <c r="C383" i="18" s="1"/>
  <c r="A383" i="18" s="1"/>
  <c r="C384" i="18" a="1"/>
  <c r="C384" i="18" s="1"/>
  <c r="A384" i="18" s="1"/>
  <c r="C385" i="18" a="1"/>
  <c r="C385" i="18" s="1"/>
  <c r="A385" i="18" s="1"/>
  <c r="C386" i="18" a="1"/>
  <c r="C386" i="18" s="1"/>
  <c r="A386" i="18" s="1"/>
  <c r="C387" i="18" a="1"/>
  <c r="C387" i="18" s="1"/>
  <c r="C388" i="18" a="1"/>
  <c r="C388" i="18" s="1"/>
  <c r="C389" i="18" a="1"/>
  <c r="C389" i="18" s="1"/>
  <c r="A389" i="18" s="1"/>
  <c r="C390" i="18" a="1"/>
  <c r="C390" i="18" s="1"/>
  <c r="A390" i="18" s="1"/>
  <c r="C391" i="18" a="1"/>
  <c r="C391" i="18" s="1"/>
  <c r="A391" i="18" s="1"/>
  <c r="C392" i="18" a="1"/>
  <c r="C392" i="18" s="1"/>
  <c r="C393" i="18" a="1"/>
  <c r="C393" i="18" s="1"/>
  <c r="C394" i="18" a="1"/>
  <c r="C394" i="18" s="1"/>
  <c r="C395" i="18" a="1"/>
  <c r="C395" i="18" s="1"/>
  <c r="C396" i="18" a="1"/>
  <c r="C396" i="18" s="1"/>
  <c r="A396" i="18" s="1"/>
  <c r="C397" i="18" a="1"/>
  <c r="C397" i="18" s="1"/>
  <c r="C398" i="18" a="1"/>
  <c r="C398" i="18" s="1"/>
  <c r="C399" i="18" a="1"/>
  <c r="C399" i="18" s="1"/>
  <c r="C400" i="18" a="1"/>
  <c r="C400" i="18" s="1"/>
  <c r="A400" i="18" s="1"/>
  <c r="C401" i="18" a="1"/>
  <c r="C401" i="18" s="1"/>
  <c r="A401" i="18" s="1"/>
  <c r="C402" i="18" a="1"/>
  <c r="C402" i="18" s="1"/>
  <c r="C403" i="18" a="1"/>
  <c r="C403" i="18" s="1"/>
  <c r="C404" i="18" a="1"/>
  <c r="C404" i="18" s="1"/>
  <c r="A404" i="18" s="1"/>
  <c r="C405" i="18" a="1"/>
  <c r="C405" i="18" s="1"/>
  <c r="C406" i="18" a="1"/>
  <c r="C406" i="18" s="1"/>
  <c r="A406" i="18" s="1"/>
  <c r="C407" i="18" a="1"/>
  <c r="C407" i="18" s="1"/>
  <c r="A407" i="18" s="1"/>
  <c r="C408" i="18" a="1"/>
  <c r="C408" i="18" s="1"/>
  <c r="A408" i="18" s="1"/>
  <c r="C409" i="18" a="1"/>
  <c r="C409" i="18" s="1"/>
  <c r="A409" i="18" s="1"/>
  <c r="C410" i="18" a="1"/>
  <c r="C410" i="18" s="1"/>
  <c r="A410" i="18" s="1"/>
  <c r="C411" i="18" a="1"/>
  <c r="C411" i="18" s="1"/>
  <c r="A411" i="18" s="1"/>
  <c r="C412" i="18" a="1"/>
  <c r="C412" i="18" s="1"/>
  <c r="A412" i="18" s="1"/>
  <c r="C413" i="18" a="1"/>
  <c r="C413" i="18" s="1"/>
  <c r="A413" i="18" s="1"/>
  <c r="C414" i="18" a="1"/>
  <c r="C414" i="18" s="1"/>
  <c r="A414" i="18" s="1"/>
  <c r="C415" i="18" a="1"/>
  <c r="C415" i="18" s="1"/>
  <c r="C416" i="18" a="1"/>
  <c r="C416" i="18" s="1"/>
  <c r="A416" i="18" s="1"/>
  <c r="C417" i="18" a="1"/>
  <c r="C417" i="18" s="1"/>
  <c r="C418" i="18" a="1"/>
  <c r="C418" i="18" s="1"/>
  <c r="C419" i="18" a="1"/>
  <c r="C419" i="18" s="1"/>
  <c r="A419" i="18" s="1"/>
  <c r="C420" i="18" a="1"/>
  <c r="C420" i="18" s="1"/>
  <c r="C421" i="18" a="1"/>
  <c r="C421" i="18" s="1"/>
  <c r="A421" i="18" s="1"/>
  <c r="C422" i="18" a="1"/>
  <c r="C422" i="18" s="1"/>
  <c r="A422" i="18" s="1"/>
  <c r="C423" i="18" a="1"/>
  <c r="C423" i="18" s="1"/>
  <c r="C424" i="18" a="1"/>
  <c r="C424" i="18" s="1"/>
  <c r="A424" i="18" s="1"/>
  <c r="C425" i="18" a="1"/>
  <c r="C425" i="18" s="1"/>
  <c r="C426" i="18" a="1"/>
  <c r="C426" i="18" s="1"/>
  <c r="C427" i="18" a="1"/>
  <c r="C427" i="18" s="1"/>
  <c r="A427" i="18" s="1"/>
  <c r="C428" i="18" a="1"/>
  <c r="C428" i="18" s="1"/>
  <c r="A428" i="18" s="1"/>
  <c r="C429" i="18" a="1"/>
  <c r="C429" i="18" s="1"/>
  <c r="C430" i="18" a="1"/>
  <c r="C430" i="18" s="1"/>
  <c r="A430" i="18" s="1"/>
  <c r="C431" i="18" a="1"/>
  <c r="C431" i="18" s="1"/>
  <c r="A431" i="18" s="1"/>
  <c r="C432" i="18" a="1"/>
  <c r="C432" i="18" s="1"/>
  <c r="C433" i="18" a="1"/>
  <c r="C433" i="18" s="1"/>
  <c r="C434" i="18" a="1"/>
  <c r="C434" i="18" s="1"/>
  <c r="A434" i="18" s="1"/>
  <c r="C435" i="18" a="1"/>
  <c r="C435" i="18" s="1"/>
  <c r="C436" i="18" a="1"/>
  <c r="C436" i="18" s="1"/>
  <c r="A436" i="18" s="1"/>
  <c r="C437" i="18" a="1"/>
  <c r="C437" i="18" s="1"/>
  <c r="C438" i="18" a="1"/>
  <c r="C438" i="18" s="1"/>
  <c r="C439" i="18" a="1"/>
  <c r="C439" i="18" s="1"/>
  <c r="A439" i="18" s="1"/>
  <c r="C440" i="18" a="1"/>
  <c r="C440" i="18" s="1"/>
  <c r="A440" i="18" s="1"/>
  <c r="C441" i="18" a="1"/>
  <c r="C441" i="18" s="1"/>
  <c r="C442" i="18" a="1"/>
  <c r="C442" i="18" s="1"/>
  <c r="A442" i="18" s="1"/>
  <c r="C443" i="18" a="1"/>
  <c r="C443" i="18" s="1"/>
  <c r="A443" i="18" s="1"/>
  <c r="C444" i="18" a="1"/>
  <c r="C444" i="18" s="1"/>
  <c r="A444" i="18" s="1"/>
  <c r="C445" i="18" a="1"/>
  <c r="C445" i="18" s="1"/>
  <c r="C446" i="18" a="1"/>
  <c r="C446" i="18" s="1"/>
  <c r="C447" i="18" a="1"/>
  <c r="C447" i="18" s="1"/>
  <c r="C448" i="18" a="1"/>
  <c r="C448" i="18" s="1"/>
  <c r="C449" i="18" a="1"/>
  <c r="C449" i="18" s="1"/>
  <c r="A449" i="18" s="1"/>
  <c r="C450" i="18" a="1"/>
  <c r="C450" i="18" s="1"/>
  <c r="A450" i="18" s="1"/>
  <c r="C451" i="18" a="1"/>
  <c r="C451" i="18" s="1"/>
  <c r="A451" i="18" s="1"/>
  <c r="C452" i="18" a="1"/>
  <c r="C452" i="18" s="1"/>
  <c r="A452" i="18" s="1"/>
  <c r="C453" i="18" a="1"/>
  <c r="C453" i="18" s="1"/>
  <c r="C454" i="18" a="1"/>
  <c r="C454" i="18" s="1"/>
  <c r="A454" i="18" s="1"/>
  <c r="C455" i="18" a="1"/>
  <c r="C455" i="18" s="1"/>
  <c r="A455" i="18" s="1"/>
  <c r="C456" i="18" a="1"/>
  <c r="C456" i="18" s="1"/>
  <c r="A456" i="18" s="1"/>
  <c r="C457" i="18" a="1"/>
  <c r="C457" i="18" s="1"/>
  <c r="C458" i="18" a="1"/>
  <c r="C458" i="18" s="1"/>
  <c r="C459" i="18" a="1"/>
  <c r="C459" i="18" s="1"/>
  <c r="C460" i="18" a="1"/>
  <c r="C460" i="18" s="1"/>
  <c r="A460" i="18" s="1"/>
  <c r="C461" i="18" a="1"/>
  <c r="C461" i="18" s="1"/>
  <c r="C462" i="18" a="1"/>
  <c r="C462" i="18" s="1"/>
  <c r="C463" i="18" a="1"/>
  <c r="C463" i="18" s="1"/>
  <c r="A463" i="18" s="1"/>
  <c r="C464" i="18" a="1"/>
  <c r="C464" i="18" s="1"/>
  <c r="C465" i="18" a="1"/>
  <c r="C465" i="18" s="1"/>
  <c r="C466" i="18" a="1"/>
  <c r="C466" i="18" s="1"/>
  <c r="C467" i="18" a="1"/>
  <c r="C467" i="18" s="1"/>
  <c r="A467" i="18" s="1"/>
  <c r="C468" i="18" a="1"/>
  <c r="C468" i="18" s="1"/>
  <c r="A468" i="18" s="1"/>
  <c r="C469" i="18" a="1"/>
  <c r="C469" i="18"/>
  <c r="A469" i="18" s="1"/>
  <c r="C470" i="18" a="1"/>
  <c r="C470" i="18" s="1"/>
  <c r="A470" i="18" s="1"/>
  <c r="C471" i="18" a="1"/>
  <c r="C471" i="18" s="1"/>
  <c r="C472" i="18" a="1"/>
  <c r="C472" i="18" s="1"/>
  <c r="A472" i="18" s="1"/>
  <c r="C473" i="18" a="1"/>
  <c r="C473" i="18" s="1"/>
  <c r="C474" i="18" a="1"/>
  <c r="C474" i="18" s="1"/>
  <c r="A474" i="18" s="1"/>
  <c r="C475" i="18" a="1"/>
  <c r="C475" i="18" s="1"/>
  <c r="A475" i="18" s="1"/>
  <c r="C476" i="18" a="1"/>
  <c r="C476" i="18" s="1"/>
  <c r="A476" i="18" s="1"/>
  <c r="C477" i="18" a="1"/>
  <c r="C477" i="18" s="1"/>
  <c r="C478" i="18" a="1"/>
  <c r="C478" i="18" s="1"/>
  <c r="C479" i="18" a="1"/>
  <c r="C479" i="18" s="1"/>
  <c r="A479" i="18" s="1"/>
  <c r="C480" i="18" a="1"/>
  <c r="C480" i="18" s="1"/>
  <c r="A480" i="18" s="1"/>
  <c r="C481" i="18" a="1"/>
  <c r="C481" i="18" s="1"/>
  <c r="A481" i="18" s="1"/>
  <c r="C482" i="18" a="1"/>
  <c r="C482" i="18" s="1"/>
  <c r="A482" i="18" s="1"/>
  <c r="C483" i="18" a="1"/>
  <c r="C483" i="18" s="1"/>
  <c r="A483" i="18" s="1"/>
  <c r="C484" i="18" a="1"/>
  <c r="C484" i="18" s="1"/>
  <c r="A484" i="18" s="1"/>
  <c r="C485" i="18" a="1"/>
  <c r="C485" i="18" s="1"/>
  <c r="C486" i="18" a="1"/>
  <c r="C486" i="18" s="1"/>
  <c r="C487" i="18" a="1"/>
  <c r="C487" i="18" s="1"/>
  <c r="C488" i="18" a="1"/>
  <c r="C488" i="18" s="1"/>
  <c r="A488" i="18" s="1"/>
  <c r="C489" i="18" a="1"/>
  <c r="C489" i="18" s="1"/>
  <c r="A489" i="18" s="1"/>
  <c r="C490" i="18" a="1"/>
  <c r="C490" i="18" s="1"/>
  <c r="A490" i="18" s="1"/>
  <c r="C491" i="18" a="1"/>
  <c r="C491" i="18" s="1"/>
  <c r="A491" i="18" s="1"/>
  <c r="C492" i="18" a="1"/>
  <c r="C492" i="18" s="1"/>
  <c r="A492" i="18" s="1"/>
  <c r="C493" i="18" a="1"/>
  <c r="C493" i="18" s="1"/>
  <c r="A493" i="18" s="1"/>
  <c r="C494" i="18" a="1"/>
  <c r="C494" i="18" s="1"/>
  <c r="A494" i="18" s="1"/>
  <c r="C495" i="18" a="1"/>
  <c r="C495" i="18" s="1"/>
  <c r="A495" i="18" s="1"/>
  <c r="C496" i="18" a="1"/>
  <c r="C496" i="18" s="1"/>
  <c r="A496" i="18" s="1"/>
  <c r="C497" i="18" a="1"/>
  <c r="C497" i="18" s="1"/>
  <c r="C498" i="18" a="1"/>
  <c r="C498" i="18" s="1"/>
  <c r="A498" i="18" s="1"/>
  <c r="C499" i="18" a="1"/>
  <c r="C499" i="18" s="1"/>
  <c r="A499" i="18" s="1"/>
  <c r="C500" i="18" a="1"/>
  <c r="C500" i="18" s="1"/>
  <c r="C501" i="18" a="1"/>
  <c r="C501" i="18" s="1"/>
  <c r="C502" i="18" a="1"/>
  <c r="C502" i="18" s="1"/>
  <c r="A502" i="18" s="1"/>
  <c r="C503" i="18" a="1"/>
  <c r="C503" i="18" s="1"/>
  <c r="A503" i="18" s="1"/>
  <c r="C504" i="18" a="1"/>
  <c r="C504" i="18" s="1"/>
  <c r="C505" i="18" a="1"/>
  <c r="C505" i="18" s="1"/>
  <c r="C506" i="18" a="1"/>
  <c r="C506" i="18" s="1"/>
  <c r="A506" i="18" s="1"/>
  <c r="C507" i="18" a="1"/>
  <c r="C507" i="18" s="1"/>
  <c r="C508" i="18" a="1"/>
  <c r="C508" i="18" s="1"/>
  <c r="A508" i="18" s="1"/>
  <c r="C509" i="18" a="1"/>
  <c r="C509" i="18" s="1"/>
  <c r="C510" i="18" a="1"/>
  <c r="C510" i="18" s="1"/>
  <c r="A510" i="18" s="1"/>
  <c r="C511" i="18" a="1"/>
  <c r="C511" i="18" s="1"/>
  <c r="A511" i="18" s="1"/>
  <c r="C512" i="18" a="1"/>
  <c r="C512" i="18" s="1"/>
  <c r="C513" i="18" a="1"/>
  <c r="C513" i="18" s="1"/>
  <c r="A513" i="18" s="1"/>
  <c r="C514" i="18" a="1"/>
  <c r="C514" i="18" s="1"/>
  <c r="A514" i="18" s="1"/>
  <c r="C515" i="18" a="1"/>
  <c r="C515" i="18" s="1"/>
  <c r="A515" i="18" s="1"/>
  <c r="C516" i="18" a="1"/>
  <c r="C516" i="18" s="1"/>
  <c r="A516" i="18" s="1"/>
  <c r="C517" i="18" a="1"/>
  <c r="C517" i="18" s="1"/>
  <c r="C518" i="18" a="1"/>
  <c r="C518" i="18" s="1"/>
  <c r="A518" i="18" s="1"/>
  <c r="C519" i="18" a="1"/>
  <c r="C519" i="18" s="1"/>
  <c r="A519" i="18" s="1"/>
  <c r="C520" i="18" a="1"/>
  <c r="C520" i="18" s="1"/>
  <c r="A520" i="18" s="1"/>
  <c r="C521" i="18" a="1"/>
  <c r="C521" i="18" s="1"/>
  <c r="A521" i="18" s="1"/>
  <c r="C522" i="18" a="1"/>
  <c r="C522" i="18" s="1"/>
  <c r="A522" i="18" s="1"/>
  <c r="C523" i="18" a="1"/>
  <c r="C523" i="18" s="1"/>
  <c r="C524" i="18" a="1"/>
  <c r="C524" i="18" s="1"/>
  <c r="C525" i="18" a="1"/>
  <c r="C525" i="18" s="1"/>
  <c r="C526" i="18" a="1"/>
  <c r="C526" i="18" s="1"/>
  <c r="A526" i="18" s="1"/>
  <c r="C527" i="18" a="1"/>
  <c r="C527" i="18" s="1"/>
  <c r="A527" i="18" s="1"/>
  <c r="C528" i="18" a="1"/>
  <c r="C528" i="18" s="1"/>
  <c r="A528" i="18" s="1"/>
  <c r="C529" i="18" a="1"/>
  <c r="C529" i="18" s="1"/>
  <c r="A529" i="18" s="1"/>
  <c r="C530" i="18" a="1"/>
  <c r="C530" i="18" s="1"/>
  <c r="C531" i="18" a="1"/>
  <c r="C531" i="18" s="1"/>
  <c r="C532" i="18" a="1"/>
  <c r="C532" i="18" s="1"/>
  <c r="C533" i="18" a="1"/>
  <c r="C533" i="18" s="1"/>
  <c r="A533" i="18" s="1"/>
  <c r="C534" i="18" a="1"/>
  <c r="C534" i="18" s="1"/>
  <c r="A534" i="18" s="1"/>
  <c r="C535" i="18" a="1"/>
  <c r="C535" i="18" s="1"/>
  <c r="A535" i="18" s="1"/>
  <c r="C536" i="18" a="1"/>
  <c r="C536" i="18" s="1"/>
  <c r="C537" i="18" a="1"/>
  <c r="C537" i="18" s="1"/>
  <c r="C538" i="18" a="1"/>
  <c r="C538" i="18" s="1"/>
  <c r="C539" i="18" a="1"/>
  <c r="C539" i="18" s="1"/>
  <c r="C540" i="18" a="1"/>
  <c r="C540" i="18" s="1"/>
  <c r="A540" i="18" s="1"/>
  <c r="C541" i="18" a="1"/>
  <c r="C541" i="18" s="1"/>
  <c r="A541" i="18" s="1"/>
  <c r="C542" i="18" a="1"/>
  <c r="C542" i="18" s="1"/>
  <c r="A542" i="18" s="1"/>
  <c r="C543" i="18" a="1"/>
  <c r="C543" i="18" s="1"/>
  <c r="C544" i="18" a="1"/>
  <c r="C544" i="18" s="1"/>
  <c r="A544" i="18" s="1"/>
  <c r="C545" i="18" a="1"/>
  <c r="C545" i="18" s="1"/>
  <c r="C546" i="18" a="1"/>
  <c r="C546" i="18" s="1"/>
  <c r="A546" i="18" s="1"/>
  <c r="C547" i="18" a="1"/>
  <c r="C547" i="18" s="1"/>
  <c r="C548" i="18" a="1"/>
  <c r="C548" i="18" s="1"/>
  <c r="C549" i="18" a="1"/>
  <c r="C549" i="18" s="1"/>
  <c r="A549" i="18" s="1"/>
  <c r="C550" i="18" a="1"/>
  <c r="C550" i="18" s="1"/>
  <c r="C551" i="18" a="1"/>
  <c r="C551" i="18" s="1"/>
  <c r="C552" i="18" a="1"/>
  <c r="C552" i="18" s="1"/>
  <c r="A552" i="18" s="1"/>
  <c r="C553" i="18" a="1"/>
  <c r="C553" i="18" s="1"/>
  <c r="A553" i="18" s="1"/>
  <c r="C554" i="18" a="1"/>
  <c r="C554" i="18" s="1"/>
  <c r="A554" i="18" s="1"/>
  <c r="C555" i="18" a="1"/>
  <c r="C555" i="18" s="1"/>
  <c r="A555" i="18" s="1"/>
  <c r="C556" i="18" a="1"/>
  <c r="C556" i="18" s="1"/>
  <c r="C557" i="18" a="1"/>
  <c r="C557" i="18" s="1"/>
  <c r="A557" i="18" s="1"/>
  <c r="C558" i="18" a="1"/>
  <c r="C558" i="18" s="1"/>
  <c r="A558" i="18" s="1"/>
  <c r="C559" i="18" a="1"/>
  <c r="C559" i="18" s="1"/>
  <c r="A559" i="18" s="1"/>
  <c r="C560" i="18" a="1"/>
  <c r="C560" i="18" s="1"/>
  <c r="A560" i="18" s="1"/>
  <c r="C561" i="18" a="1"/>
  <c r="C561" i="18" s="1"/>
  <c r="C562" i="18" a="1"/>
  <c r="C562" i="18" s="1"/>
  <c r="C563" i="18" a="1"/>
  <c r="C563" i="18" s="1"/>
  <c r="A563" i="18" s="1"/>
  <c r="C564" i="18" a="1"/>
  <c r="C564" i="18" s="1"/>
  <c r="A564" i="18" s="1"/>
  <c r="C565" i="18" a="1"/>
  <c r="C565" i="18" s="1"/>
  <c r="A565" i="18" s="1"/>
  <c r="C566" i="18" a="1"/>
  <c r="C566" i="18" s="1"/>
  <c r="C567" i="18" a="1"/>
  <c r="C567" i="18" s="1"/>
  <c r="A567" i="18" s="1"/>
  <c r="C568" i="18" a="1"/>
  <c r="C568" i="18" s="1"/>
  <c r="C569" i="18" a="1"/>
  <c r="C569" i="18" s="1"/>
  <c r="C570" i="18" a="1"/>
  <c r="C570" i="18" s="1"/>
  <c r="C571" i="18" a="1"/>
  <c r="C571" i="18" s="1"/>
  <c r="A571" i="18" s="1"/>
  <c r="C572" i="18" a="1"/>
  <c r="C572" i="18" s="1"/>
  <c r="A572" i="18" s="1"/>
  <c r="C573" i="18" a="1"/>
  <c r="C573" i="18" s="1"/>
  <c r="A573" i="18" s="1"/>
  <c r="C574" i="18" a="1"/>
  <c r="C574" i="18" s="1"/>
  <c r="A574" i="18" s="1"/>
  <c r="C575" i="18" a="1"/>
  <c r="C575" i="18" s="1"/>
  <c r="A575" i="18" s="1"/>
  <c r="C576" i="18" a="1"/>
  <c r="C576" i="18" s="1"/>
  <c r="C577" i="18" a="1"/>
  <c r="C577" i="18" s="1"/>
  <c r="A577" i="18" s="1"/>
  <c r="C578" i="18" a="1"/>
  <c r="C578" i="18" s="1"/>
  <c r="A578" i="18" s="1"/>
  <c r="C579" i="18" a="1"/>
  <c r="C579" i="18" s="1"/>
  <c r="A579" i="18" s="1"/>
  <c r="C580" i="18" a="1"/>
  <c r="C580" i="18" s="1"/>
  <c r="C581" i="18" a="1"/>
  <c r="C581" i="18" s="1"/>
  <c r="A581" i="18" s="1"/>
  <c r="C582" i="18" a="1"/>
  <c r="C582" i="18" s="1"/>
  <c r="A582" i="18" s="1"/>
  <c r="C583" i="18" a="1"/>
  <c r="C583" i="18" s="1"/>
  <c r="A583" i="18" s="1"/>
  <c r="C584" i="18" a="1"/>
  <c r="C584" i="18" s="1"/>
  <c r="C585" i="18" a="1"/>
  <c r="C585" i="18" s="1"/>
  <c r="C586" i="18" a="1"/>
  <c r="C586" i="18" s="1"/>
  <c r="A586" i="18" s="1"/>
  <c r="C587" i="18" a="1"/>
  <c r="C587" i="18" s="1"/>
  <c r="A587" i="18" s="1"/>
  <c r="C588" i="18" a="1"/>
  <c r="C588" i="18" s="1"/>
  <c r="A588" i="18" s="1"/>
  <c r="C589" i="18" a="1"/>
  <c r="C589" i="18" s="1"/>
  <c r="A589" i="18" s="1"/>
  <c r="C590" i="18" a="1"/>
  <c r="C590" i="18" s="1"/>
  <c r="A590" i="18" s="1"/>
  <c r="C591" i="18" a="1"/>
  <c r="C591" i="18" s="1"/>
  <c r="A591" i="18" s="1"/>
  <c r="C592" i="18" a="1"/>
  <c r="C592" i="18" s="1"/>
  <c r="C593" i="18" a="1"/>
  <c r="C593" i="18" s="1"/>
  <c r="A593" i="18" s="1"/>
  <c r="C594" i="18" a="1"/>
  <c r="C594" i="18" s="1"/>
  <c r="A594" i="18" s="1"/>
  <c r="C595" i="18" a="1"/>
  <c r="C595" i="18" s="1"/>
  <c r="A595" i="18" s="1"/>
  <c r="C596" i="18" a="1"/>
  <c r="C596" i="18" s="1"/>
  <c r="A596" i="18" s="1"/>
  <c r="C597" i="18" a="1"/>
  <c r="C597" i="18" s="1"/>
  <c r="A597" i="18" s="1"/>
  <c r="C598" i="18" a="1"/>
  <c r="C598" i="18" s="1"/>
  <c r="C599" i="18" a="1"/>
  <c r="C599" i="18" s="1"/>
  <c r="A599" i="18" s="1"/>
  <c r="C600" i="18" a="1"/>
  <c r="C600" i="18" s="1"/>
  <c r="C601" i="18" a="1"/>
  <c r="C601" i="18" s="1"/>
  <c r="A601" i="18" s="1"/>
  <c r="C602" i="18" a="1"/>
  <c r="C602" i="18" s="1"/>
  <c r="A602" i="18" s="1"/>
  <c r="C7" i="18" a="1"/>
  <c r="C7" i="18" s="1"/>
  <c r="A7" i="18" s="1"/>
  <c r="C6" i="18" a="1"/>
  <c r="C6" i="18" s="1"/>
  <c r="A6" i="18" s="1"/>
  <c r="B6" i="19" a="1"/>
  <c r="B6" i="19" s="1"/>
  <c r="B7" i="19" a="1"/>
  <c r="B7" i="19" s="1"/>
  <c r="B8" i="19" a="1"/>
  <c r="B8" i="19" s="1"/>
  <c r="A8" i="19" s="1"/>
  <c r="B9" i="19" a="1"/>
  <c r="B9" i="19" s="1"/>
  <c r="A9" i="19" s="1"/>
  <c r="B10" i="19" a="1"/>
  <c r="B10" i="19" s="1"/>
  <c r="A10" i="19" s="1"/>
  <c r="B11" i="19" a="1"/>
  <c r="B11" i="19" s="1"/>
  <c r="A11" i="19" s="1"/>
  <c r="B12" i="19" a="1"/>
  <c r="B12" i="19" s="1"/>
  <c r="A12" i="19" s="1"/>
  <c r="B13" i="19" a="1"/>
  <c r="B13" i="19" s="1"/>
  <c r="A13" i="19" s="1"/>
  <c r="B14" i="19" a="1"/>
  <c r="B14" i="19"/>
  <c r="B15" i="19" a="1"/>
  <c r="B15" i="19" s="1"/>
  <c r="A15" i="19" s="1"/>
  <c r="B16" i="19" a="1"/>
  <c r="B16" i="19" s="1"/>
  <c r="A16" i="19" s="1"/>
  <c r="B17" i="19" a="1"/>
  <c r="B17" i="19" s="1"/>
  <c r="A17" i="19" s="1"/>
  <c r="B18" i="19" a="1"/>
  <c r="B18" i="19" s="1"/>
  <c r="A18" i="19" s="1"/>
  <c r="B19" i="19" a="1"/>
  <c r="B19" i="19" s="1"/>
  <c r="A19" i="19" s="1"/>
  <c r="B20" i="19" a="1"/>
  <c r="B20" i="19" s="1"/>
  <c r="A20" i="19" s="1"/>
  <c r="B21" i="19" a="1"/>
  <c r="B21" i="19" s="1"/>
  <c r="A21" i="19" s="1"/>
  <c r="B22" i="19" a="1"/>
  <c r="B22" i="19" s="1"/>
  <c r="A22" i="19" s="1"/>
  <c r="B23" i="19" a="1"/>
  <c r="B23" i="19" s="1"/>
  <c r="A23" i="19" s="1"/>
  <c r="B24" i="19" a="1"/>
  <c r="B24" i="19" s="1"/>
  <c r="A24" i="19" s="1"/>
  <c r="B25" i="19" a="1"/>
  <c r="B25" i="19" s="1"/>
  <c r="A25" i="19" s="1"/>
  <c r="B26" i="19" a="1"/>
  <c r="B26" i="19" s="1"/>
  <c r="A26" i="19" s="1"/>
  <c r="B27" i="19" a="1"/>
  <c r="B27" i="19" s="1"/>
  <c r="A27" i="19" s="1"/>
  <c r="B28" i="19" a="1"/>
  <c r="B28" i="19" s="1"/>
  <c r="B29" i="19" a="1"/>
  <c r="B29" i="19" s="1"/>
  <c r="A29" i="19" s="1"/>
  <c r="B30" i="19" a="1"/>
  <c r="B30" i="19" s="1"/>
  <c r="B31" i="19" a="1"/>
  <c r="B31" i="19" s="1"/>
  <c r="A31" i="19" s="1"/>
  <c r="B32" i="19" a="1"/>
  <c r="B32" i="19" s="1"/>
  <c r="A32" i="19" s="1"/>
  <c r="B33" i="19" a="1"/>
  <c r="B33" i="19" s="1"/>
  <c r="A33" i="19" s="1"/>
  <c r="B34" i="19" a="1"/>
  <c r="B34" i="19" s="1"/>
  <c r="A34" i="19" s="1"/>
  <c r="B35" i="19" a="1"/>
  <c r="B35" i="19" s="1"/>
  <c r="A35" i="19" s="1"/>
  <c r="B36" i="19" a="1"/>
  <c r="B36" i="19" s="1"/>
  <c r="A36" i="19" s="1"/>
  <c r="B37" i="19" a="1"/>
  <c r="B37" i="19" s="1"/>
  <c r="A37" i="19" s="1"/>
  <c r="B38" i="19" a="1"/>
  <c r="B38" i="19" s="1"/>
  <c r="A38" i="19" s="1"/>
  <c r="B39" i="19" a="1"/>
  <c r="B39" i="19" s="1"/>
  <c r="A39" i="19" s="1"/>
  <c r="B40" i="19" a="1"/>
  <c r="B40" i="19" s="1"/>
  <c r="A40" i="19" s="1"/>
  <c r="B41" i="19" a="1"/>
  <c r="B41" i="19" s="1"/>
  <c r="A41" i="19" s="1"/>
  <c r="B42" i="19" a="1"/>
  <c r="B42" i="19" s="1"/>
  <c r="B43" i="19" a="1"/>
  <c r="B43" i="19" s="1"/>
  <c r="A43" i="19" s="1"/>
  <c r="B44" i="19" a="1"/>
  <c r="B44" i="19" s="1"/>
  <c r="A44" i="19" s="1"/>
  <c r="B45" i="19" a="1"/>
  <c r="B45" i="19" s="1"/>
  <c r="A45" i="19" s="1"/>
  <c r="B46" i="19" a="1"/>
  <c r="B46" i="19" s="1"/>
  <c r="A46" i="19" s="1"/>
  <c r="B47" i="19" a="1"/>
  <c r="B47" i="19" s="1"/>
  <c r="A47" i="19" s="1"/>
  <c r="B48" i="19" a="1"/>
  <c r="B48" i="19" s="1"/>
  <c r="A48" i="19" s="1"/>
  <c r="B49" i="19" a="1"/>
  <c r="B49" i="19" s="1"/>
  <c r="A49" i="19" s="1"/>
  <c r="B50" i="19" a="1"/>
  <c r="B50" i="19" s="1"/>
  <c r="A50" i="19" s="1"/>
  <c r="B51" i="19" a="1"/>
  <c r="B51" i="19" s="1"/>
  <c r="A51" i="19" s="1"/>
  <c r="B52" i="19" a="1"/>
  <c r="B52" i="19" s="1"/>
  <c r="A52" i="19" s="1"/>
  <c r="B53" i="19" a="1"/>
  <c r="B53" i="19" s="1"/>
  <c r="A53" i="19" s="1"/>
  <c r="B54" i="19" a="1"/>
  <c r="B54" i="19" s="1"/>
  <c r="A54" i="19" s="1"/>
  <c r="B55" i="19" a="1"/>
  <c r="B55" i="19" s="1"/>
  <c r="A55" i="19" s="1"/>
  <c r="B56" i="19" a="1"/>
  <c r="B56" i="19" s="1"/>
  <c r="A56" i="19" s="1"/>
  <c r="B57" i="19" a="1"/>
  <c r="B57" i="19" s="1"/>
  <c r="A57" i="19" s="1"/>
  <c r="B58" i="19" a="1"/>
  <c r="B58" i="19" s="1"/>
  <c r="A58" i="19" s="1"/>
  <c r="B59" i="19" a="1"/>
  <c r="B59" i="19" s="1"/>
  <c r="B60" i="19" a="1"/>
  <c r="B60" i="19" s="1"/>
  <c r="B61" i="19" a="1"/>
  <c r="B61" i="19" s="1"/>
  <c r="A61" i="19" s="1"/>
  <c r="B62" i="19" a="1"/>
  <c r="B62" i="19" s="1"/>
  <c r="A62" i="19" s="1"/>
  <c r="B63" i="19" a="1"/>
  <c r="B63" i="19" s="1"/>
  <c r="A63" i="19" s="1"/>
  <c r="B64" i="19" a="1"/>
  <c r="B64" i="19" s="1"/>
  <c r="B65" i="19" a="1"/>
  <c r="B65" i="19" s="1"/>
  <c r="A65" i="19" s="1"/>
  <c r="B66" i="19" a="1"/>
  <c r="B66" i="19" s="1"/>
  <c r="B67" i="19" a="1"/>
  <c r="B67" i="19" s="1"/>
  <c r="A67" i="19" s="1"/>
  <c r="B68" i="19" a="1"/>
  <c r="B68" i="19" s="1"/>
  <c r="A68" i="19" s="1"/>
  <c r="B69" i="19" a="1"/>
  <c r="B69" i="19" s="1"/>
  <c r="A69" i="19" s="1"/>
  <c r="B70" i="19" a="1"/>
  <c r="B70" i="19" s="1"/>
  <c r="A70" i="19" s="1"/>
  <c r="B71" i="19" a="1"/>
  <c r="B71" i="19" s="1"/>
  <c r="A71" i="19" s="1"/>
  <c r="B72" i="19" a="1"/>
  <c r="B72" i="19" s="1"/>
  <c r="B73" i="19" a="1"/>
  <c r="B73" i="19" s="1"/>
  <c r="A73" i="19" s="1"/>
  <c r="B74" i="19" a="1"/>
  <c r="B74" i="19" s="1"/>
  <c r="A74" i="19" s="1"/>
  <c r="B75" i="19" a="1"/>
  <c r="B75" i="19" s="1"/>
  <c r="A75" i="19" s="1"/>
  <c r="B76" i="19" a="1"/>
  <c r="B76" i="19" s="1"/>
  <c r="A76" i="19" s="1"/>
  <c r="B77" i="19" a="1"/>
  <c r="B77" i="19" s="1"/>
  <c r="A77" i="19" s="1"/>
  <c r="B78" i="19" a="1"/>
  <c r="B78" i="19" s="1"/>
  <c r="B79" i="19" a="1"/>
  <c r="B79" i="19" s="1"/>
  <c r="B80" i="19" a="1"/>
  <c r="B80" i="19" s="1"/>
  <c r="A80" i="19" s="1"/>
  <c r="B81" i="19" a="1"/>
  <c r="B81" i="19" s="1"/>
  <c r="A81" i="19" s="1"/>
  <c r="B82" i="19" a="1"/>
  <c r="B82" i="19" s="1"/>
  <c r="A82" i="19" s="1"/>
  <c r="B83" i="19" a="1"/>
  <c r="B83" i="19" s="1"/>
  <c r="A83" i="19" s="1"/>
  <c r="B84" i="19" a="1"/>
  <c r="B84" i="19" s="1"/>
  <c r="A84" i="19" s="1"/>
  <c r="B85" i="19" a="1"/>
  <c r="B85" i="19" s="1"/>
  <c r="A85" i="19" s="1"/>
  <c r="B86" i="19" a="1"/>
  <c r="B86" i="19" s="1"/>
  <c r="B87" i="19" a="1"/>
  <c r="B87" i="19"/>
  <c r="B88" i="19" a="1"/>
  <c r="B88" i="19" s="1"/>
  <c r="A88" i="19" s="1"/>
  <c r="B89" i="19" a="1"/>
  <c r="B89" i="19" s="1"/>
  <c r="A89" i="19" s="1"/>
  <c r="B90" i="19" a="1"/>
  <c r="B90" i="19" s="1"/>
  <c r="A90" i="19" s="1"/>
  <c r="B91" i="19" a="1"/>
  <c r="B91" i="19" s="1"/>
  <c r="A91" i="19" s="1"/>
  <c r="B92" i="19" a="1"/>
  <c r="B92" i="19" s="1"/>
  <c r="A92" i="19" s="1"/>
  <c r="B93" i="19" a="1"/>
  <c r="B93" i="19" s="1"/>
  <c r="B94" i="19" a="1"/>
  <c r="B94" i="19" s="1"/>
  <c r="A94" i="19" s="1"/>
  <c r="B95" i="19" a="1"/>
  <c r="B95" i="19" s="1"/>
  <c r="A95" i="19" s="1"/>
  <c r="B96" i="19" a="1"/>
  <c r="B96" i="19" s="1"/>
  <c r="A96" i="19" s="1"/>
  <c r="B97" i="19" a="1"/>
  <c r="B97" i="19" s="1"/>
  <c r="A97" i="19" s="1"/>
  <c r="B98" i="19" a="1"/>
  <c r="B98" i="19" s="1"/>
  <c r="A98" i="19" s="1"/>
  <c r="B99" i="19" a="1"/>
  <c r="B99" i="19" s="1"/>
  <c r="A99" i="19" s="1"/>
  <c r="B100" i="19" a="1"/>
  <c r="B100" i="19" s="1"/>
  <c r="A100" i="19" s="1"/>
  <c r="B101" i="19" a="1"/>
  <c r="B101" i="19" s="1"/>
  <c r="A101" i="19" s="1"/>
  <c r="B102" i="19" a="1"/>
  <c r="B102" i="19" s="1"/>
  <c r="B103" i="19" a="1"/>
  <c r="B103" i="19" s="1"/>
  <c r="A103" i="19" s="1"/>
  <c r="B104" i="19" a="1"/>
  <c r="B104" i="19" s="1"/>
  <c r="A104" i="19" s="1"/>
  <c r="B105" i="19" a="1"/>
  <c r="B105" i="19" s="1"/>
  <c r="A105" i="19" s="1"/>
  <c r="B106" i="19" a="1"/>
  <c r="B106" i="19" s="1"/>
  <c r="A106" i="19" s="1"/>
  <c r="B107" i="19" a="1"/>
  <c r="B107" i="19" s="1"/>
  <c r="A107" i="19" s="1"/>
  <c r="B108" i="19" a="1"/>
  <c r="B108" i="19" s="1"/>
  <c r="A108" i="19" s="1"/>
  <c r="B109" i="19" a="1"/>
  <c r="B109" i="19" s="1"/>
  <c r="A109" i="19" s="1"/>
  <c r="B110" i="19" a="1"/>
  <c r="B110" i="19"/>
  <c r="A110" i="19" s="1"/>
  <c r="B111" i="19" a="1"/>
  <c r="B111" i="19" s="1"/>
  <c r="A111" i="19" s="1"/>
  <c r="B112" i="19" a="1"/>
  <c r="B112" i="19" s="1"/>
  <c r="A112" i="19" s="1"/>
  <c r="B113" i="19" a="1"/>
  <c r="B113" i="19" s="1"/>
  <c r="A113" i="19" s="1"/>
  <c r="B114" i="19" a="1"/>
  <c r="B114" i="19" s="1"/>
  <c r="B115" i="19" a="1"/>
  <c r="B115" i="19" s="1"/>
  <c r="B116" i="19" a="1"/>
  <c r="B116" i="19" s="1"/>
  <c r="A116" i="19" s="1"/>
  <c r="B117" i="19" a="1"/>
  <c r="B117" i="19" s="1"/>
  <c r="A117" i="19" s="1"/>
  <c r="B118" i="19" a="1"/>
  <c r="B118" i="19" s="1"/>
  <c r="A118" i="19" s="1"/>
  <c r="B119" i="19" a="1"/>
  <c r="B119" i="19" s="1"/>
  <c r="A119" i="19" s="1"/>
  <c r="B120" i="19" a="1"/>
  <c r="B120" i="19" s="1"/>
  <c r="A120" i="19" s="1"/>
  <c r="B121" i="19" a="1"/>
  <c r="B121" i="19" s="1"/>
  <c r="A121" i="19" s="1"/>
  <c r="B122" i="19" a="1"/>
  <c r="B122" i="19" s="1"/>
  <c r="A122" i="19" s="1"/>
  <c r="B123" i="19" a="1"/>
  <c r="B123" i="19" s="1"/>
  <c r="B124" i="19" a="1"/>
  <c r="B124" i="19" s="1"/>
  <c r="A124" i="19" s="1"/>
  <c r="B125" i="19" a="1"/>
  <c r="B125" i="19" s="1"/>
  <c r="A125" i="19" s="1"/>
  <c r="B126" i="19" a="1"/>
  <c r="B126" i="19" s="1"/>
  <c r="A126" i="19" s="1"/>
  <c r="B127" i="19" a="1"/>
  <c r="B127" i="19" s="1"/>
  <c r="A127" i="19" s="1"/>
  <c r="B128" i="19" a="1"/>
  <c r="B128" i="19" s="1"/>
  <c r="A128" i="19" s="1"/>
  <c r="B129" i="19" a="1"/>
  <c r="B129" i="19" s="1"/>
  <c r="A129" i="19" s="1"/>
  <c r="B130" i="19" a="1"/>
  <c r="B130" i="19" s="1"/>
  <c r="A130" i="19" s="1"/>
  <c r="B131" i="19" a="1"/>
  <c r="B131" i="19" s="1"/>
  <c r="B132" i="19" a="1"/>
  <c r="B132" i="19" s="1"/>
  <c r="B133" i="19" a="1"/>
  <c r="B133" i="19" s="1"/>
  <c r="A133" i="19" s="1"/>
  <c r="B134" i="19" a="1"/>
  <c r="B134" i="19" s="1"/>
  <c r="A134" i="19" s="1"/>
  <c r="B135" i="19" a="1"/>
  <c r="B135" i="19" s="1"/>
  <c r="A135" i="19" s="1"/>
  <c r="B136" i="19" a="1"/>
  <c r="B136" i="19" s="1"/>
  <c r="A136" i="19" s="1"/>
  <c r="B137" i="19" a="1"/>
  <c r="B137" i="19" s="1"/>
  <c r="A137" i="19" s="1"/>
  <c r="B138" i="19" a="1"/>
  <c r="B138" i="19" s="1"/>
  <c r="B139" i="19" a="1"/>
  <c r="B139" i="19" s="1"/>
  <c r="A139" i="19" s="1"/>
  <c r="B140" i="19" a="1"/>
  <c r="B140" i="19" s="1"/>
  <c r="A140" i="19" s="1"/>
  <c r="B141" i="19" a="1"/>
  <c r="B141" i="19" s="1"/>
  <c r="A141" i="19" s="1"/>
  <c r="B142" i="19" a="1"/>
  <c r="B142" i="19" s="1"/>
  <c r="A142" i="19" s="1"/>
  <c r="B143" i="19" a="1"/>
  <c r="B143" i="19" s="1"/>
  <c r="A143" i="19" s="1"/>
  <c r="B144" i="19" a="1"/>
  <c r="B144" i="19" s="1"/>
  <c r="B145" i="19" a="1"/>
  <c r="B145" i="19" s="1"/>
  <c r="B146" i="19" a="1"/>
  <c r="B146" i="19" s="1"/>
  <c r="A146" i="19" s="1"/>
  <c r="B147" i="19" a="1"/>
  <c r="B147" i="19" s="1"/>
  <c r="A147" i="19" s="1"/>
  <c r="B148" i="19" a="1"/>
  <c r="B148" i="19" s="1"/>
  <c r="A148" i="19" s="1"/>
  <c r="B149" i="19" a="1"/>
  <c r="B149" i="19" s="1"/>
  <c r="A149" i="19" s="1"/>
  <c r="B150" i="19" a="1"/>
  <c r="B150" i="19" s="1"/>
  <c r="A150" i="19" s="1"/>
  <c r="B151" i="19" a="1"/>
  <c r="B151" i="19" s="1"/>
  <c r="B152" i="19" a="1"/>
  <c r="B152" i="19" s="1"/>
  <c r="B153" i="19" a="1"/>
  <c r="B153" i="19" s="1"/>
  <c r="B154" i="19" a="1"/>
  <c r="B154" i="19" s="1"/>
  <c r="A154" i="19" s="1"/>
  <c r="B155" i="19" a="1"/>
  <c r="B155" i="19" s="1"/>
  <c r="A155" i="19" s="1"/>
  <c r="B156" i="19" a="1"/>
  <c r="B156" i="19" s="1"/>
  <c r="A156" i="19" s="1"/>
  <c r="B157" i="19" a="1"/>
  <c r="B157" i="19" s="1"/>
  <c r="A157" i="19" s="1"/>
  <c r="B158" i="19" a="1"/>
  <c r="B158" i="19" s="1"/>
  <c r="B159" i="19" a="1"/>
  <c r="B159" i="19" s="1"/>
  <c r="A159" i="19" s="1"/>
  <c r="B160" i="19" a="1"/>
  <c r="B160" i="19" s="1"/>
  <c r="A160" i="19" s="1"/>
  <c r="B161" i="19" a="1"/>
  <c r="B161" i="19" s="1"/>
  <c r="A161" i="19" s="1"/>
  <c r="B162" i="19" a="1"/>
  <c r="B162" i="19" s="1"/>
  <c r="A162" i="19" s="1"/>
  <c r="B163" i="19" a="1"/>
  <c r="B163" i="19" s="1"/>
  <c r="A163" i="19" s="1"/>
  <c r="B164" i="19" a="1"/>
  <c r="B164" i="19" s="1"/>
  <c r="A164" i="19" s="1"/>
  <c r="B165" i="19" a="1"/>
  <c r="B165" i="19" s="1"/>
  <c r="A165" i="19" s="1"/>
  <c r="B166" i="19" a="1"/>
  <c r="B166" i="19" s="1"/>
  <c r="A166" i="19" s="1"/>
  <c r="B167" i="19" a="1"/>
  <c r="B167" i="19" s="1"/>
  <c r="A167" i="19" s="1"/>
  <c r="B168" i="19" a="1"/>
  <c r="B168" i="19" s="1"/>
  <c r="B169" i="19" a="1"/>
  <c r="B169" i="19" s="1"/>
  <c r="A169" i="19" s="1"/>
  <c r="B170" i="19" a="1"/>
  <c r="B170" i="19" s="1"/>
  <c r="A170" i="19" s="1"/>
  <c r="B171" i="19" a="1"/>
  <c r="B171" i="19" s="1"/>
  <c r="A171" i="19" s="1"/>
  <c r="B172" i="19" a="1"/>
  <c r="B172" i="19" s="1"/>
  <c r="A172" i="19" s="1"/>
  <c r="B173" i="19" a="1"/>
  <c r="B173" i="19" s="1"/>
  <c r="A173" i="19" s="1"/>
  <c r="B174" i="19" a="1"/>
  <c r="B174" i="19" s="1"/>
  <c r="A174" i="19" s="1"/>
  <c r="B175" i="19" a="1"/>
  <c r="B175" i="19" s="1"/>
  <c r="A175" i="19" s="1"/>
  <c r="B176" i="19" a="1"/>
  <c r="B176" i="19" s="1"/>
  <c r="A176" i="19" s="1"/>
  <c r="B177" i="19" a="1"/>
  <c r="B177" i="19" s="1"/>
  <c r="B178" i="19" a="1"/>
  <c r="B178" i="19" s="1"/>
  <c r="A178" i="19" s="1"/>
  <c r="B179" i="19" a="1"/>
  <c r="B179" i="19" s="1"/>
  <c r="A179" i="19" s="1"/>
  <c r="B180" i="19" a="1"/>
  <c r="B180" i="19" s="1"/>
  <c r="A180" i="19" s="1"/>
  <c r="B181" i="19" a="1"/>
  <c r="B181" i="19" s="1"/>
  <c r="A181" i="19" s="1"/>
  <c r="B182" i="19" a="1"/>
  <c r="B182" i="19" s="1"/>
  <c r="A182" i="19" s="1"/>
  <c r="B183" i="19" a="1"/>
  <c r="B183" i="19" s="1"/>
  <c r="A183" i="19" s="1"/>
  <c r="B184" i="19" a="1"/>
  <c r="B184" i="19" s="1"/>
  <c r="B185" i="19" a="1"/>
  <c r="B185" i="19" s="1"/>
  <c r="A185" i="19" s="1"/>
  <c r="B186" i="19" a="1"/>
  <c r="B186" i="19" s="1"/>
  <c r="A186" i="19" s="1"/>
  <c r="B187" i="19" a="1"/>
  <c r="B187" i="19" s="1"/>
  <c r="A187" i="19" s="1"/>
  <c r="B188" i="19" a="1"/>
  <c r="B188" i="19" s="1"/>
  <c r="A188" i="19" s="1"/>
  <c r="B189" i="19" a="1"/>
  <c r="B189" i="19" s="1"/>
  <c r="A189" i="19" s="1"/>
  <c r="B190" i="19" a="1"/>
  <c r="B190" i="19" s="1"/>
  <c r="A190" i="19" s="1"/>
  <c r="B191" i="19" a="1"/>
  <c r="B191" i="19" s="1"/>
  <c r="A191" i="19" s="1"/>
  <c r="B192" i="19" a="1"/>
  <c r="B192" i="19" s="1"/>
  <c r="A192" i="19" s="1"/>
  <c r="B193" i="19" a="1"/>
  <c r="B193" i="19" s="1"/>
  <c r="A193" i="19" s="1"/>
  <c r="B194" i="19" a="1"/>
  <c r="B194" i="19" s="1"/>
  <c r="A194" i="19" s="1"/>
  <c r="B195" i="19" a="1"/>
  <c r="B195" i="19" s="1"/>
  <c r="A195" i="19" s="1"/>
  <c r="B196" i="19" a="1"/>
  <c r="B196" i="19" s="1"/>
  <c r="A196" i="19" s="1"/>
  <c r="B197" i="19" a="1"/>
  <c r="B197" i="19" s="1"/>
  <c r="A197" i="19" s="1"/>
  <c r="B198" i="19" a="1"/>
  <c r="B198" i="19" s="1"/>
  <c r="A198" i="19" s="1"/>
  <c r="B199" i="19" a="1"/>
  <c r="B199" i="19" s="1"/>
  <c r="A199" i="19" s="1"/>
  <c r="B200" i="19" a="1"/>
  <c r="B200" i="19" s="1"/>
  <c r="A200" i="19" s="1"/>
  <c r="B201" i="19" a="1"/>
  <c r="B201" i="19" s="1"/>
  <c r="A201" i="19" s="1"/>
  <c r="B202" i="19" a="1"/>
  <c r="B202" i="19" s="1"/>
  <c r="A202" i="19" s="1"/>
  <c r="B203" i="19" a="1"/>
  <c r="B203" i="19"/>
  <c r="B204" i="19" a="1"/>
  <c r="B204" i="19" s="1"/>
  <c r="B205" i="19" a="1"/>
  <c r="B205" i="19" s="1"/>
  <c r="B206" i="19" a="1"/>
  <c r="B206" i="19" s="1"/>
  <c r="A206" i="19" s="1"/>
  <c r="B207" i="19" a="1"/>
  <c r="B207" i="19" s="1"/>
  <c r="A207" i="19" s="1"/>
  <c r="B208" i="19" a="1"/>
  <c r="B208" i="19" s="1"/>
  <c r="A208" i="19" s="1"/>
  <c r="B209" i="19" a="1"/>
  <c r="B209" i="19" s="1"/>
  <c r="A209" i="19" s="1"/>
  <c r="B210" i="19" a="1"/>
  <c r="B210" i="19" s="1"/>
  <c r="B211" i="19" a="1"/>
  <c r="B211" i="19" s="1"/>
  <c r="A211" i="19" s="1"/>
  <c r="B212" i="19" a="1"/>
  <c r="B212" i="19" s="1"/>
  <c r="A212" i="19" s="1"/>
  <c r="B213" i="19" a="1"/>
  <c r="B213" i="19" s="1"/>
  <c r="A213" i="19" s="1"/>
  <c r="B214" i="19" a="1"/>
  <c r="B214" i="19" s="1"/>
  <c r="A214" i="19" s="1"/>
  <c r="B215" i="19" a="1"/>
  <c r="B215" i="19" s="1"/>
  <c r="A215" i="19" s="1"/>
  <c r="B216" i="19" a="1"/>
  <c r="B216" i="19" s="1"/>
  <c r="B217" i="19" a="1"/>
  <c r="B217" i="19" s="1"/>
  <c r="A217" i="19" s="1"/>
  <c r="B218" i="19" a="1"/>
  <c r="B218" i="19" s="1"/>
  <c r="A218" i="19" s="1"/>
  <c r="B219" i="19" a="1"/>
  <c r="B219" i="19" s="1"/>
  <c r="A219" i="19" s="1"/>
  <c r="B220" i="19" a="1"/>
  <c r="B220" i="19" s="1"/>
  <c r="B221" i="19" a="1"/>
  <c r="B221" i="19" s="1"/>
  <c r="A221" i="19" s="1"/>
  <c r="B222" i="19" a="1"/>
  <c r="B222" i="19" s="1"/>
  <c r="B223" i="19" a="1"/>
  <c r="B223" i="19" s="1"/>
  <c r="B224" i="19" a="1"/>
  <c r="B224" i="19" s="1"/>
  <c r="A224" i="19" s="1"/>
  <c r="B225" i="19" a="1"/>
  <c r="B225" i="19" s="1"/>
  <c r="A225" i="19" s="1"/>
  <c r="B226" i="19" a="1"/>
  <c r="B226" i="19" s="1"/>
  <c r="A226" i="19" s="1"/>
  <c r="B227" i="19" a="1"/>
  <c r="B227" i="19" s="1"/>
  <c r="A227" i="19" s="1"/>
  <c r="B228" i="19" a="1"/>
  <c r="B228" i="19" s="1"/>
  <c r="A228" i="19" s="1"/>
  <c r="B229" i="19" a="1"/>
  <c r="B229" i="19" s="1"/>
  <c r="A229" i="19" s="1"/>
  <c r="B230" i="19" a="1"/>
  <c r="B230" i="19" s="1"/>
  <c r="A230" i="19" s="1"/>
  <c r="B231" i="19" a="1"/>
  <c r="B231" i="19" s="1"/>
  <c r="A231" i="19" s="1"/>
  <c r="B232" i="19" a="1"/>
  <c r="B232" i="19" s="1"/>
  <c r="A232" i="19" s="1"/>
  <c r="B233" i="19" a="1"/>
  <c r="B233" i="19" s="1"/>
  <c r="A233" i="19" s="1"/>
  <c r="B234" i="19" a="1"/>
  <c r="B234" i="19" s="1"/>
  <c r="A234" i="19" s="1"/>
  <c r="B235" i="19" a="1"/>
  <c r="B235" i="19" s="1"/>
  <c r="A235" i="19" s="1"/>
  <c r="B236" i="19" a="1"/>
  <c r="B236" i="19" s="1"/>
  <c r="A236" i="19" s="1"/>
  <c r="B237" i="19" a="1"/>
  <c r="B237" i="19" s="1"/>
  <c r="B238" i="19" a="1"/>
  <c r="B238" i="19" s="1"/>
  <c r="A238" i="19" s="1"/>
  <c r="B239" i="19" a="1"/>
  <c r="B239" i="19" s="1"/>
  <c r="A239" i="19" s="1"/>
  <c r="B240" i="19" a="1"/>
  <c r="B240" i="19" s="1"/>
  <c r="B241" i="19" a="1"/>
  <c r="B241" i="19" s="1"/>
  <c r="A241" i="19" s="1"/>
  <c r="B242" i="19" a="1"/>
  <c r="B242" i="19" s="1"/>
  <c r="A242" i="19" s="1"/>
  <c r="B243" i="19" a="1"/>
  <c r="B243" i="19" s="1"/>
  <c r="A243" i="19" s="1"/>
  <c r="B244" i="19" a="1"/>
  <c r="B244" i="19" s="1"/>
  <c r="A244" i="19" s="1"/>
  <c r="B245" i="19" a="1"/>
  <c r="B245" i="19" s="1"/>
  <c r="A245" i="19" s="1"/>
  <c r="B246" i="19" a="1"/>
  <c r="B246" i="19" s="1"/>
  <c r="B247" i="19" a="1"/>
  <c r="B247" i="19" s="1"/>
  <c r="A247" i="19" s="1"/>
  <c r="B248" i="19" a="1"/>
  <c r="B248" i="19" s="1"/>
  <c r="B249" i="19" a="1"/>
  <c r="B249" i="19" s="1"/>
  <c r="A249" i="19" s="1"/>
  <c r="B250" i="19" a="1"/>
  <c r="B250" i="19" s="1"/>
  <c r="A250" i="19" s="1"/>
  <c r="B251" i="19" a="1"/>
  <c r="B251" i="19" s="1"/>
  <c r="A251" i="19" s="1"/>
  <c r="B252" i="19" a="1"/>
  <c r="B252" i="19" s="1"/>
  <c r="A252" i="19" s="1"/>
  <c r="B253" i="19" a="1"/>
  <c r="B253" i="19" s="1"/>
  <c r="A253" i="19" s="1"/>
  <c r="B254" i="19" a="1"/>
  <c r="B254" i="19" s="1"/>
  <c r="A254" i="19" s="1"/>
  <c r="B255" i="19" a="1"/>
  <c r="B255" i="19" s="1"/>
  <c r="A255" i="19" s="1"/>
  <c r="B256" i="19" a="1"/>
  <c r="B256" i="19" s="1"/>
  <c r="A256" i="19" s="1"/>
  <c r="B257" i="19" a="1"/>
  <c r="B257" i="19" s="1"/>
  <c r="A257" i="19" s="1"/>
  <c r="B258" i="19" a="1"/>
  <c r="B258" i="19" s="1"/>
  <c r="B259" i="19" a="1"/>
  <c r="B259" i="19" s="1"/>
  <c r="A259" i="19" s="1"/>
  <c r="B260" i="19" a="1"/>
  <c r="B260" i="19" s="1"/>
  <c r="A260" i="19" s="1"/>
  <c r="B261" i="19" a="1"/>
  <c r="B261" i="19" s="1"/>
  <c r="A261" i="19" s="1"/>
  <c r="B262" i="19" a="1"/>
  <c r="B262" i="19"/>
  <c r="A262" i="19" s="1"/>
  <c r="B263" i="19" a="1"/>
  <c r="B263" i="19" s="1"/>
  <c r="A263" i="19" s="1"/>
  <c r="B264" i="19" a="1"/>
  <c r="B264" i="19" s="1"/>
  <c r="A264" i="19" s="1"/>
  <c r="B265" i="19" a="1"/>
  <c r="B265" i="19" s="1"/>
  <c r="A265" i="19" s="1"/>
  <c r="B266" i="19" a="1"/>
  <c r="B266" i="19" s="1"/>
  <c r="B267" i="19" a="1"/>
  <c r="B267" i="19" s="1"/>
  <c r="A267" i="19" s="1"/>
  <c r="B268" i="19" a="1"/>
  <c r="B268" i="19" s="1"/>
  <c r="A268" i="19" s="1"/>
  <c r="B269" i="19" a="1"/>
  <c r="B269" i="19" s="1"/>
  <c r="A269" i="19" s="1"/>
  <c r="B270" i="19" a="1"/>
  <c r="B270" i="19" s="1"/>
  <c r="A270" i="19" s="1"/>
  <c r="B271" i="19" a="1"/>
  <c r="B271" i="19" s="1"/>
  <c r="A271" i="19" s="1"/>
  <c r="B272" i="19" a="1"/>
  <c r="B272" i="19" s="1"/>
  <c r="A272" i="19" s="1"/>
  <c r="B273" i="19" a="1"/>
  <c r="B273" i="19" s="1"/>
  <c r="A273" i="19" s="1"/>
  <c r="B274" i="19" a="1"/>
  <c r="B274" i="19" s="1"/>
  <c r="A274" i="19" s="1"/>
  <c r="B275" i="19" a="1"/>
  <c r="B275" i="19" s="1"/>
  <c r="A275" i="19" s="1"/>
  <c r="B276" i="19" a="1"/>
  <c r="B276" i="19" s="1"/>
  <c r="B277" i="19" a="1"/>
  <c r="B277" i="19" s="1"/>
  <c r="A277" i="19" s="1"/>
  <c r="B278" i="19" a="1"/>
  <c r="B278" i="19" s="1"/>
  <c r="A278" i="19" s="1"/>
  <c r="B279" i="19" a="1"/>
  <c r="B279" i="19" s="1"/>
  <c r="A279" i="19" s="1"/>
  <c r="B280" i="19" a="1"/>
  <c r="B280" i="19" s="1"/>
  <c r="A280" i="19" s="1"/>
  <c r="B281" i="19" a="1"/>
  <c r="B281" i="19" s="1"/>
  <c r="A281" i="19" s="1"/>
  <c r="B282" i="19" a="1"/>
  <c r="B282" i="19" s="1"/>
  <c r="B283" i="19" a="1"/>
  <c r="B283" i="19" s="1"/>
  <c r="A283" i="19" s="1"/>
  <c r="B284" i="19" a="1"/>
  <c r="B284" i="19"/>
  <c r="A284" i="19" s="1"/>
  <c r="B285" i="19" a="1"/>
  <c r="B285" i="19" s="1"/>
  <c r="A285" i="19" s="1"/>
  <c r="B286" i="19" a="1"/>
  <c r="B286" i="19" s="1"/>
  <c r="A286" i="19" s="1"/>
  <c r="B287" i="19" a="1"/>
  <c r="B287" i="19" s="1"/>
  <c r="B288" i="19" a="1"/>
  <c r="B288" i="19" s="1"/>
  <c r="B289" i="19" a="1"/>
  <c r="B289" i="19" s="1"/>
  <c r="B290" i="19" a="1"/>
  <c r="B290" i="19" s="1"/>
  <c r="A290" i="19" s="1"/>
  <c r="B291" i="19" a="1"/>
  <c r="B291" i="19" s="1"/>
  <c r="A291" i="19" s="1"/>
  <c r="B292" i="19" a="1"/>
  <c r="B292" i="19" s="1"/>
  <c r="A292" i="19" s="1"/>
  <c r="B293" i="19" a="1"/>
  <c r="B293" i="19" s="1"/>
  <c r="A293" i="19" s="1"/>
  <c r="B294" i="19" a="1"/>
  <c r="B294" i="19" s="1"/>
  <c r="A294" i="19" s="1"/>
  <c r="B295" i="19" a="1"/>
  <c r="B295" i="19" s="1"/>
  <c r="A295" i="19" s="1"/>
  <c r="B296" i="19" a="1"/>
  <c r="B296" i="19" s="1"/>
  <c r="A296" i="19" s="1"/>
  <c r="B297" i="19" a="1"/>
  <c r="B297" i="19" s="1"/>
  <c r="A297" i="19" s="1"/>
  <c r="B298" i="19" a="1"/>
  <c r="B298" i="19" s="1"/>
  <c r="A298" i="19" s="1"/>
  <c r="B299" i="19" a="1"/>
  <c r="B299" i="19" s="1"/>
  <c r="A299" i="19" s="1"/>
  <c r="B300" i="19" a="1"/>
  <c r="B300" i="19" s="1"/>
  <c r="A300" i="19" s="1"/>
  <c r="B301" i="19" a="1"/>
  <c r="B301" i="19" s="1"/>
  <c r="A301" i="19" s="1"/>
  <c r="B302" i="19" a="1"/>
  <c r="B302" i="19" s="1"/>
  <c r="A302" i="19" s="1"/>
  <c r="B303" i="19" a="1"/>
  <c r="B303" i="19" s="1"/>
  <c r="A303" i="19" s="1"/>
  <c r="B304" i="19" a="1"/>
  <c r="B304" i="19" s="1"/>
  <c r="A304" i="19" s="1"/>
  <c r="B305" i="19" a="1"/>
  <c r="B305" i="19" s="1"/>
  <c r="A305" i="19" s="1"/>
  <c r="B306" i="19" a="1"/>
  <c r="B306" i="19" s="1"/>
  <c r="A306" i="19" s="1"/>
  <c r="B307" i="19" a="1"/>
  <c r="B307" i="19" s="1"/>
  <c r="A307" i="19" s="1"/>
  <c r="B308" i="19" a="1"/>
  <c r="B308" i="19" s="1"/>
  <c r="A308" i="19" s="1"/>
  <c r="B309" i="19" a="1"/>
  <c r="B309" i="19" s="1"/>
  <c r="A309" i="19" s="1"/>
  <c r="B310" i="19" a="1"/>
  <c r="B310" i="19" s="1"/>
  <c r="A310" i="19" s="1"/>
  <c r="B311" i="19" a="1"/>
  <c r="B311" i="19" s="1"/>
  <c r="A311" i="19" s="1"/>
  <c r="B312" i="19" a="1"/>
  <c r="B312" i="19" s="1"/>
  <c r="B313" i="19" a="1"/>
  <c r="B313" i="19" s="1"/>
  <c r="A313" i="19" s="1"/>
  <c r="B314" i="19" a="1"/>
  <c r="B314" i="19" s="1"/>
  <c r="A314" i="19" s="1"/>
  <c r="B315" i="19" a="1"/>
  <c r="B315" i="19" s="1"/>
  <c r="A315" i="19" s="1"/>
  <c r="B316" i="19" a="1"/>
  <c r="B316" i="19" s="1"/>
  <c r="B317" i="19" a="1"/>
  <c r="B317" i="19" s="1"/>
  <c r="A317" i="19" s="1"/>
  <c r="B318" i="19" a="1"/>
  <c r="B318" i="19" s="1"/>
  <c r="B319" i="19" a="1"/>
  <c r="B319" i="19" s="1"/>
  <c r="A319" i="19" s="1"/>
  <c r="B320" i="19" a="1"/>
  <c r="B320" i="19" s="1"/>
  <c r="A320" i="19" s="1"/>
  <c r="B321" i="19" a="1"/>
  <c r="B321" i="19" s="1"/>
  <c r="A321" i="19" s="1"/>
  <c r="B322" i="19" a="1"/>
  <c r="B322" i="19" s="1"/>
  <c r="A322" i="19" s="1"/>
  <c r="B323" i="19" a="1"/>
  <c r="B323" i="19" s="1"/>
  <c r="A323" i="19" s="1"/>
  <c r="B324" i="19" a="1"/>
  <c r="B324" i="19" s="1"/>
  <c r="B325" i="19" a="1"/>
  <c r="B325" i="19" s="1"/>
  <c r="A325" i="19" s="1"/>
  <c r="B326" i="19" a="1"/>
  <c r="B326" i="19" s="1"/>
  <c r="B327" i="19" a="1"/>
  <c r="B327" i="19" s="1"/>
  <c r="A327" i="19" s="1"/>
  <c r="B328" i="19" a="1"/>
  <c r="B328" i="19" s="1"/>
  <c r="A328" i="19" s="1"/>
  <c r="B329" i="19" a="1"/>
  <c r="B329" i="19" s="1"/>
  <c r="A329" i="19" s="1"/>
  <c r="B330" i="19" a="1"/>
  <c r="B330" i="19" s="1"/>
  <c r="A330" i="19" s="1"/>
  <c r="B331" i="19" a="1"/>
  <c r="B331" i="19" s="1"/>
  <c r="A331" i="19" s="1"/>
  <c r="B332" i="19" a="1"/>
  <c r="B332" i="19" s="1"/>
  <c r="A332" i="19" s="1"/>
  <c r="B333" i="19" a="1"/>
  <c r="B333" i="19" s="1"/>
  <c r="A333" i="19" s="1"/>
  <c r="B334" i="19" a="1"/>
  <c r="B334" i="19" s="1"/>
  <c r="A334" i="19" s="1"/>
  <c r="B335" i="19" a="1"/>
  <c r="B335" i="19" s="1"/>
  <c r="A335" i="19" s="1"/>
  <c r="B336" i="19" a="1"/>
  <c r="B336" i="19" s="1"/>
  <c r="A336" i="19" s="1"/>
  <c r="B337" i="19" a="1"/>
  <c r="B337" i="19" s="1"/>
  <c r="A337" i="19" s="1"/>
  <c r="B338" i="19" a="1"/>
  <c r="B338" i="19" s="1"/>
  <c r="A338" i="19" s="1"/>
  <c r="B339" i="19" a="1"/>
  <c r="B339" i="19" s="1"/>
  <c r="A339" i="19" s="1"/>
  <c r="B340" i="19" a="1"/>
  <c r="B340" i="19" s="1"/>
  <c r="A340" i="19" s="1"/>
  <c r="B341" i="19" a="1"/>
  <c r="B341" i="19" s="1"/>
  <c r="B342" i="19" a="1"/>
  <c r="B342" i="19" s="1"/>
  <c r="B343" i="19" a="1"/>
  <c r="B343" i="19" s="1"/>
  <c r="A343" i="19" s="1"/>
  <c r="B344" i="19" a="1"/>
  <c r="B344" i="19" s="1"/>
  <c r="A344" i="19" s="1"/>
  <c r="B345" i="19" a="1"/>
  <c r="B345" i="19" s="1"/>
  <c r="A345" i="19" s="1"/>
  <c r="B346" i="19" a="1"/>
  <c r="B346" i="19" s="1"/>
  <c r="A346" i="19" s="1"/>
  <c r="B347" i="19" a="1"/>
  <c r="B347" i="19" s="1"/>
  <c r="A347" i="19" s="1"/>
  <c r="B348" i="19" a="1"/>
  <c r="B348" i="19" s="1"/>
  <c r="B349" i="19" a="1"/>
  <c r="B349" i="19" s="1"/>
  <c r="A349" i="19" s="1"/>
  <c r="B350" i="19" a="1"/>
  <c r="B350" i="19" s="1"/>
  <c r="A350" i="19" s="1"/>
  <c r="B351" i="19" a="1"/>
  <c r="B351" i="19" s="1"/>
  <c r="A351" i="19" s="1"/>
  <c r="B352" i="19" a="1"/>
  <c r="B352" i="19" s="1"/>
  <c r="B353" i="19" a="1"/>
  <c r="B353" i="19" s="1"/>
  <c r="A353" i="19" s="1"/>
  <c r="B354" i="19" a="1"/>
  <c r="B354" i="19" s="1"/>
  <c r="B355" i="19" a="1"/>
  <c r="B355" i="19" s="1"/>
  <c r="A355" i="19" s="1"/>
  <c r="B356" i="19" a="1"/>
  <c r="B356" i="19" s="1"/>
  <c r="A356" i="19" s="1"/>
  <c r="B357" i="19" a="1"/>
  <c r="B357" i="19" s="1"/>
  <c r="A357" i="19" s="1"/>
  <c r="B358" i="19" a="1"/>
  <c r="B358" i="19" s="1"/>
  <c r="A358" i="19" s="1"/>
  <c r="B359" i="19" a="1"/>
  <c r="B359" i="19" s="1"/>
  <c r="A359" i="19" s="1"/>
  <c r="B360" i="19" a="1"/>
  <c r="B360" i="19" s="1"/>
  <c r="B361" i="19" a="1"/>
  <c r="B361" i="19" s="1"/>
  <c r="B362" i="19" a="1"/>
  <c r="B362" i="19" s="1"/>
  <c r="A362" i="19" s="1"/>
  <c r="B363" i="19" a="1"/>
  <c r="B363" i="19" s="1"/>
  <c r="A363" i="19" s="1"/>
  <c r="B364" i="19" a="1"/>
  <c r="B364" i="19" s="1"/>
  <c r="A364" i="19" s="1"/>
  <c r="B365" i="19" a="1"/>
  <c r="B365" i="19" s="1"/>
  <c r="A365" i="19" s="1"/>
  <c r="B366" i="19" a="1"/>
  <c r="B366" i="19" s="1"/>
  <c r="B367" i="19" a="1"/>
  <c r="B367" i="19" s="1"/>
  <c r="A367" i="19" s="1"/>
  <c r="B368" i="19" a="1"/>
  <c r="B368" i="19" s="1"/>
  <c r="A368" i="19" s="1"/>
  <c r="B369" i="19" a="1"/>
  <c r="B369" i="19" s="1"/>
  <c r="A369" i="19" s="1"/>
  <c r="B370" i="19" a="1"/>
  <c r="B370" i="19" s="1"/>
  <c r="A370" i="19" s="1"/>
  <c r="B371" i="19" a="1"/>
  <c r="B371" i="19" s="1"/>
  <c r="A371" i="19" s="1"/>
  <c r="B372" i="19" a="1"/>
  <c r="B372" i="19" s="1"/>
  <c r="B373" i="19" a="1"/>
  <c r="B373" i="19" s="1"/>
  <c r="A373" i="19" s="1"/>
  <c r="B374" i="19" a="1"/>
  <c r="B374" i="19" s="1"/>
  <c r="B375" i="19" a="1"/>
  <c r="B375" i="19" s="1"/>
  <c r="A375" i="19" s="1"/>
  <c r="B376" i="19" a="1"/>
  <c r="B376" i="19" s="1"/>
  <c r="A376" i="19" s="1"/>
  <c r="B377" i="19" a="1"/>
  <c r="B377" i="19" s="1"/>
  <c r="A377" i="19" s="1"/>
  <c r="B378" i="19" a="1"/>
  <c r="B378" i="19" s="1"/>
  <c r="A378" i="19" s="1"/>
  <c r="B379" i="19" a="1"/>
  <c r="B379" i="19" s="1"/>
  <c r="A379" i="19" s="1"/>
  <c r="B380" i="19" a="1"/>
  <c r="B380" i="19" s="1"/>
  <c r="A380" i="19" s="1"/>
  <c r="B381" i="19" a="1"/>
  <c r="B381" i="19" s="1"/>
  <c r="A381" i="19" s="1"/>
  <c r="B382" i="19" a="1"/>
  <c r="B382" i="19" s="1"/>
  <c r="A382" i="19" s="1"/>
  <c r="B383" i="19" a="1"/>
  <c r="B383" i="19" s="1"/>
  <c r="A383" i="19" s="1"/>
  <c r="B384" i="19" a="1"/>
  <c r="B384" i="19" s="1"/>
  <c r="A384" i="19" s="1"/>
  <c r="B385" i="19" a="1"/>
  <c r="B385" i="19" s="1"/>
  <c r="A385" i="19" s="1"/>
  <c r="B386" i="19" a="1"/>
  <c r="B386" i="19" s="1"/>
  <c r="A386" i="19" s="1"/>
  <c r="B387" i="19" a="1"/>
  <c r="B387" i="19" s="1"/>
  <c r="A387" i="19" s="1"/>
  <c r="B388" i="19" a="1"/>
  <c r="B388" i="19" s="1"/>
  <c r="A388" i="19" s="1"/>
  <c r="B389" i="19" a="1"/>
  <c r="B389" i="19" s="1"/>
  <c r="A389" i="19" s="1"/>
  <c r="B390" i="19" a="1"/>
  <c r="B390" i="19" s="1"/>
  <c r="A390" i="19" s="1"/>
  <c r="B391" i="19" a="1"/>
  <c r="B391" i="19" s="1"/>
  <c r="A391" i="19" s="1"/>
  <c r="B392" i="19" a="1"/>
  <c r="B392" i="19" s="1"/>
  <c r="A392" i="19" s="1"/>
  <c r="B393" i="19" a="1"/>
  <c r="B393" i="19" s="1"/>
  <c r="A393" i="19" s="1"/>
  <c r="B394" i="19" a="1"/>
  <c r="B394" i="19" s="1"/>
  <c r="A394" i="19" s="1"/>
  <c r="B395" i="19" a="1"/>
  <c r="B395" i="19" s="1"/>
  <c r="A395" i="19" s="1"/>
  <c r="B396" i="19" a="1"/>
  <c r="B396" i="19" s="1"/>
  <c r="A396" i="19" s="1"/>
  <c r="B397" i="19" a="1"/>
  <c r="B397" i="19" s="1"/>
  <c r="B398" i="19" a="1"/>
  <c r="B398" i="19" s="1"/>
  <c r="A398" i="19" s="1"/>
  <c r="B399" i="19" a="1"/>
  <c r="B399" i="19" s="1"/>
  <c r="A399" i="19" s="1"/>
  <c r="B400" i="19" a="1"/>
  <c r="B400" i="19" s="1"/>
  <c r="A400" i="19" s="1"/>
  <c r="B401" i="19" a="1"/>
  <c r="B401" i="19" s="1"/>
  <c r="A401" i="19" s="1"/>
  <c r="B402" i="19" a="1"/>
  <c r="B402" i="19" s="1"/>
  <c r="A402" i="19" s="1"/>
  <c r="B403" i="19" a="1"/>
  <c r="B403" i="19" s="1"/>
  <c r="A403" i="19" s="1"/>
  <c r="B404" i="19" a="1"/>
  <c r="B404" i="19" s="1"/>
  <c r="A404" i="19" s="1"/>
  <c r="B405" i="19" a="1"/>
  <c r="B405" i="19" s="1"/>
  <c r="A405" i="19" s="1"/>
  <c r="B406" i="19" a="1"/>
  <c r="B406" i="19" s="1"/>
  <c r="A406" i="19" s="1"/>
  <c r="B407" i="19" a="1"/>
  <c r="B407" i="19" s="1"/>
  <c r="B408" i="19" a="1"/>
  <c r="B408" i="19" s="1"/>
  <c r="A408" i="19" s="1"/>
  <c r="B409" i="19" a="1"/>
  <c r="B409" i="19" s="1"/>
  <c r="A409" i="19" s="1"/>
  <c r="B410" i="19" a="1"/>
  <c r="B410" i="19" s="1"/>
  <c r="A410" i="19" s="1"/>
  <c r="B411" i="19" a="1"/>
  <c r="B411" i="19" s="1"/>
  <c r="A411" i="19" s="1"/>
  <c r="B412" i="19" a="1"/>
  <c r="B412" i="19" s="1"/>
  <c r="A412" i="19" s="1"/>
  <c r="B413" i="19" a="1"/>
  <c r="B413" i="19" s="1"/>
  <c r="A413" i="19" s="1"/>
  <c r="B414" i="19" a="1"/>
  <c r="B414" i="19" s="1"/>
  <c r="A414" i="19" s="1"/>
  <c r="B415" i="19" a="1"/>
  <c r="B415" i="19" s="1"/>
  <c r="A415" i="19" s="1"/>
  <c r="B416" i="19" a="1"/>
  <c r="B416" i="19" s="1"/>
  <c r="A416" i="19" s="1"/>
  <c r="B417" i="19" a="1"/>
  <c r="B417" i="19" s="1"/>
  <c r="A417" i="19" s="1"/>
  <c r="B418" i="19" a="1"/>
  <c r="B418" i="19" s="1"/>
  <c r="A418" i="19" s="1"/>
  <c r="B419" i="19" a="1"/>
  <c r="B419" i="19" s="1"/>
  <c r="A419" i="19" s="1"/>
  <c r="B420" i="19" a="1"/>
  <c r="B420" i="19" s="1"/>
  <c r="A420" i="19" s="1"/>
  <c r="B421" i="19" a="1"/>
  <c r="B421" i="19" s="1"/>
  <c r="A421" i="19" s="1"/>
  <c r="B422" i="19" a="1"/>
  <c r="B422" i="19" s="1"/>
  <c r="A422" i="19" s="1"/>
  <c r="B423" i="19" a="1"/>
  <c r="B423" i="19" s="1"/>
  <c r="A423" i="19" s="1"/>
  <c r="B424" i="19" a="1"/>
  <c r="B424" i="19" s="1"/>
  <c r="A424" i="19" s="1"/>
  <c r="B425" i="19" a="1"/>
  <c r="B425" i="19" s="1"/>
  <c r="B426" i="19" a="1"/>
  <c r="B426" i="19" s="1"/>
  <c r="A426" i="19" s="1"/>
  <c r="B427" i="19" a="1"/>
  <c r="B427" i="19" s="1"/>
  <c r="A427" i="19" s="1"/>
  <c r="B428" i="19" a="1"/>
  <c r="B428" i="19" s="1"/>
  <c r="A428" i="19" s="1"/>
  <c r="B429" i="19" a="1"/>
  <c r="B429" i="19" s="1"/>
  <c r="A429" i="19" s="1"/>
  <c r="B430" i="19" a="1"/>
  <c r="B430" i="19" s="1"/>
  <c r="A430" i="19" s="1"/>
  <c r="B431" i="19" a="1"/>
  <c r="B431" i="19" s="1"/>
  <c r="A431" i="19" s="1"/>
  <c r="B432" i="19" a="1"/>
  <c r="B432" i="19" s="1"/>
  <c r="B433" i="19" a="1"/>
  <c r="B433" i="19" s="1"/>
  <c r="B434" i="19" a="1"/>
  <c r="B434" i="19" s="1"/>
  <c r="A434" i="19" s="1"/>
  <c r="B435" i="19" a="1"/>
  <c r="B435" i="19" s="1"/>
  <c r="A435" i="19" s="1"/>
  <c r="B436" i="19" a="1"/>
  <c r="B436" i="19" s="1"/>
  <c r="A436" i="19" s="1"/>
  <c r="B437" i="19" a="1"/>
  <c r="B437" i="19" s="1"/>
  <c r="A437" i="19" s="1"/>
  <c r="B438" i="19" a="1"/>
  <c r="B438" i="19"/>
  <c r="B439" i="19" a="1"/>
  <c r="B439" i="19" s="1"/>
  <c r="A439" i="19" s="1"/>
  <c r="B440" i="19" a="1"/>
  <c r="B440" i="19" s="1"/>
  <c r="A440" i="19" s="1"/>
  <c r="B441" i="19" a="1"/>
  <c r="B441" i="19" s="1"/>
  <c r="A441" i="19" s="1"/>
  <c r="B442" i="19" a="1"/>
  <c r="B442" i="19" s="1"/>
  <c r="A442" i="19" s="1"/>
  <c r="B443" i="19" a="1"/>
  <c r="B443" i="19" s="1"/>
  <c r="A443" i="19" s="1"/>
  <c r="B444" i="19" a="1"/>
  <c r="B444" i="19" s="1"/>
  <c r="B445" i="19" a="1"/>
  <c r="B445" i="19" s="1"/>
  <c r="A445" i="19" s="1"/>
  <c r="B446" i="19" a="1"/>
  <c r="B446" i="19" s="1"/>
  <c r="A446" i="19" s="1"/>
  <c r="B447" i="19" a="1"/>
  <c r="B447" i="19" s="1"/>
  <c r="A447" i="19" s="1"/>
  <c r="B448" i="19" a="1"/>
  <c r="B448" i="19" s="1"/>
  <c r="A448" i="19" s="1"/>
  <c r="B449" i="19" a="1"/>
  <c r="B449" i="19" s="1"/>
  <c r="A449" i="19" s="1"/>
  <c r="B450" i="19" a="1"/>
  <c r="B450" i="19" s="1"/>
  <c r="A450" i="19" s="1"/>
  <c r="B451" i="19" a="1"/>
  <c r="B451" i="19" s="1"/>
  <c r="A451" i="19" s="1"/>
  <c r="B452" i="19" a="1"/>
  <c r="B452" i="19" s="1"/>
  <c r="A452" i="19" s="1"/>
  <c r="B453" i="19" a="1"/>
  <c r="B453" i="19" s="1"/>
  <c r="A453" i="19" s="1"/>
  <c r="B454" i="19" a="1"/>
  <c r="B454" i="19" s="1"/>
  <c r="A454" i="19" s="1"/>
  <c r="B455" i="19" a="1"/>
  <c r="B455" i="19" s="1"/>
  <c r="A455" i="19" s="1"/>
  <c r="B456" i="19" a="1"/>
  <c r="B456" i="19" s="1"/>
  <c r="A456" i="19" s="1"/>
  <c r="B457" i="19" a="1"/>
  <c r="B457" i="19" s="1"/>
  <c r="A457" i="19" s="1"/>
  <c r="B458" i="19" a="1"/>
  <c r="B458" i="19" s="1"/>
  <c r="A458" i="19" s="1"/>
  <c r="B459" i="19" a="1"/>
  <c r="B459" i="19" s="1"/>
  <c r="B460" i="19" a="1"/>
  <c r="B460" i="19" s="1"/>
  <c r="A460" i="19" s="1"/>
  <c r="B461" i="19" a="1"/>
  <c r="B461" i="19" s="1"/>
  <c r="A461" i="19" s="1"/>
  <c r="B462" i="19" a="1"/>
  <c r="B462" i="19" s="1"/>
  <c r="A462" i="19" s="1"/>
  <c r="B463" i="19" a="1"/>
  <c r="B463" i="19" s="1"/>
  <c r="A463" i="19" s="1"/>
  <c r="B464" i="19" a="1"/>
  <c r="B464" i="19" s="1"/>
  <c r="A464" i="19" s="1"/>
  <c r="B465" i="19" a="1"/>
  <c r="B465" i="19" s="1"/>
  <c r="B466" i="19" a="1"/>
  <c r="B466" i="19" s="1"/>
  <c r="B467" i="19" a="1"/>
  <c r="B467" i="19" s="1"/>
  <c r="A467" i="19" s="1"/>
  <c r="B468" i="19" a="1"/>
  <c r="B468" i="19"/>
  <c r="A468" i="19" s="1"/>
  <c r="B469" i="19" a="1"/>
  <c r="B469" i="19" s="1"/>
  <c r="B470" i="19" a="1"/>
  <c r="B470" i="19" s="1"/>
  <c r="A470" i="19" s="1"/>
  <c r="B471" i="19" a="1"/>
  <c r="B471" i="19" s="1"/>
  <c r="A471" i="19" s="1"/>
  <c r="B472" i="19" a="1"/>
  <c r="B472" i="19" s="1"/>
  <c r="A472" i="19" s="1"/>
  <c r="B473" i="19" a="1"/>
  <c r="B473" i="19" s="1"/>
  <c r="A473" i="19" s="1"/>
  <c r="B474" i="19" a="1"/>
  <c r="B474" i="19" s="1"/>
  <c r="A474" i="19" s="1"/>
  <c r="B475" i="19" a="1"/>
  <c r="B475" i="19" s="1"/>
  <c r="A475" i="19" s="1"/>
  <c r="B476" i="19" a="1"/>
  <c r="B476" i="19" s="1"/>
  <c r="A476" i="19" s="1"/>
  <c r="B477" i="19" a="1"/>
  <c r="B477" i="19" s="1"/>
  <c r="A477" i="19" s="1"/>
  <c r="B478" i="19" a="1"/>
  <c r="B478" i="19" s="1"/>
  <c r="A478" i="19" s="1"/>
  <c r="B479" i="19" a="1"/>
  <c r="B479" i="19" s="1"/>
  <c r="A479" i="19" s="1"/>
  <c r="B480" i="19" a="1"/>
  <c r="B480" i="19" s="1"/>
  <c r="A480" i="19" s="1"/>
  <c r="B481" i="19" a="1"/>
  <c r="B481" i="19" s="1"/>
  <c r="A481" i="19" s="1"/>
  <c r="B482" i="19" a="1"/>
  <c r="B482" i="19" s="1"/>
  <c r="A482" i="19" s="1"/>
  <c r="B483" i="19" a="1"/>
  <c r="B483" i="19" s="1"/>
  <c r="A483" i="19" s="1"/>
  <c r="B484" i="19" a="1"/>
  <c r="B484" i="19" s="1"/>
  <c r="B485" i="19" a="1"/>
  <c r="B485" i="19" s="1"/>
  <c r="A485" i="19" s="1"/>
  <c r="B486" i="19" a="1"/>
  <c r="B486" i="19" s="1"/>
  <c r="A486" i="19" s="1"/>
  <c r="B487" i="19" a="1"/>
  <c r="B487" i="19" s="1"/>
  <c r="A487" i="19" s="1"/>
  <c r="B488" i="19" a="1"/>
  <c r="B488" i="19" s="1"/>
  <c r="A488" i="19" s="1"/>
  <c r="B489" i="19" a="1"/>
  <c r="B489" i="19" s="1"/>
  <c r="A489" i="19" s="1"/>
  <c r="B490" i="19" a="1"/>
  <c r="B490" i="19" s="1"/>
  <c r="A490" i="19" s="1"/>
  <c r="B491" i="19" a="1"/>
  <c r="B491" i="19" s="1"/>
  <c r="B492" i="19" a="1"/>
  <c r="B492" i="19" s="1"/>
  <c r="B493" i="19" a="1"/>
  <c r="B493" i="19" s="1"/>
  <c r="A493" i="19" s="1"/>
  <c r="B494" i="19" a="1"/>
  <c r="B494" i="19" s="1"/>
  <c r="A494" i="19" s="1"/>
  <c r="B495" i="19" a="1"/>
  <c r="B495" i="19" s="1"/>
  <c r="A495" i="19" s="1"/>
  <c r="B496" i="19" a="1"/>
  <c r="B496" i="19" s="1"/>
  <c r="A496" i="19" s="1"/>
  <c r="B497" i="19" a="1"/>
  <c r="B497" i="19" s="1"/>
  <c r="A497" i="19" s="1"/>
  <c r="B498" i="19" a="1"/>
  <c r="B498" i="19" s="1"/>
  <c r="A498" i="19" s="1"/>
  <c r="B499" i="19" a="1"/>
  <c r="B499" i="19" s="1"/>
  <c r="A499" i="19" s="1"/>
  <c r="B500" i="19" a="1"/>
  <c r="B500" i="19" s="1"/>
  <c r="A500" i="19" s="1"/>
  <c r="B501" i="19" a="1"/>
  <c r="B501" i="19" s="1"/>
  <c r="A501" i="19" s="1"/>
  <c r="B502" i="19" a="1"/>
  <c r="B502" i="19" s="1"/>
  <c r="A502" i="19" s="1"/>
  <c r="B503" i="19" a="1"/>
  <c r="B503" i="19" s="1"/>
  <c r="B504" i="19" a="1"/>
  <c r="B504" i="19" s="1"/>
  <c r="A504" i="19" s="1"/>
  <c r="B505" i="19" a="1"/>
  <c r="B505" i="19" s="1"/>
  <c r="A505" i="19" s="1"/>
  <c r="B506" i="19" a="1"/>
  <c r="B506" i="19" s="1"/>
  <c r="A506" i="19" s="1"/>
  <c r="B507" i="19" a="1"/>
  <c r="B507" i="19" s="1"/>
  <c r="A507" i="19" s="1"/>
  <c r="B508" i="19" a="1"/>
  <c r="B508" i="19" s="1"/>
  <c r="A508" i="19" s="1"/>
  <c r="B509" i="19" a="1"/>
  <c r="B509" i="19" s="1"/>
  <c r="A509" i="19" s="1"/>
  <c r="B510" i="19" a="1"/>
  <c r="B510" i="19" s="1"/>
  <c r="B511" i="19" a="1"/>
  <c r="B511" i="19" s="1"/>
  <c r="A511" i="19" s="1"/>
  <c r="B512" i="19" a="1"/>
  <c r="B512" i="19" s="1"/>
  <c r="A512" i="19" s="1"/>
  <c r="B513" i="19" a="1"/>
  <c r="B513" i="19" s="1"/>
  <c r="A513" i="19" s="1"/>
  <c r="B514" i="19" a="1"/>
  <c r="B514" i="19" s="1"/>
  <c r="A514" i="19" s="1"/>
  <c r="B515" i="19" a="1"/>
  <c r="B515" i="19" s="1"/>
  <c r="A515" i="19" s="1"/>
  <c r="B516" i="19" a="1"/>
  <c r="B516" i="19" s="1"/>
  <c r="A516" i="19" s="1"/>
  <c r="B517" i="19" a="1"/>
  <c r="B517" i="19" s="1"/>
  <c r="B518" i="19" a="1"/>
  <c r="B518" i="19" s="1"/>
  <c r="B519" i="19" a="1"/>
  <c r="B519" i="19" s="1"/>
  <c r="A519" i="19" s="1"/>
  <c r="B520" i="19" a="1"/>
  <c r="B520" i="19" s="1"/>
  <c r="A520" i="19" s="1"/>
  <c r="B521" i="19" a="1"/>
  <c r="B521" i="19" s="1"/>
  <c r="A521" i="19" s="1"/>
  <c r="B522" i="19" a="1"/>
  <c r="B522" i="19" s="1"/>
  <c r="B523" i="19" a="1"/>
  <c r="B523" i="19" s="1"/>
  <c r="A523" i="19" s="1"/>
  <c r="B524" i="19" a="1"/>
  <c r="B524" i="19" s="1"/>
  <c r="A524" i="19" s="1"/>
  <c r="B525" i="19" a="1"/>
  <c r="B525" i="19" s="1"/>
  <c r="A525" i="19" s="1"/>
  <c r="B526" i="19" a="1"/>
  <c r="B526" i="19" s="1"/>
  <c r="A526" i="19" s="1"/>
  <c r="B527" i="19" a="1"/>
  <c r="B527" i="19" s="1"/>
  <c r="A527" i="19" s="1"/>
  <c r="B528" i="19" a="1"/>
  <c r="B528" i="19" s="1"/>
  <c r="A528" i="19" s="1"/>
  <c r="B529" i="19" a="1"/>
  <c r="B529" i="19" s="1"/>
  <c r="A529" i="19" s="1"/>
  <c r="B530" i="19" a="1"/>
  <c r="B530" i="19" s="1"/>
  <c r="A530" i="19" s="1"/>
  <c r="B531" i="19" a="1"/>
  <c r="B531" i="19" s="1"/>
  <c r="A531" i="19" s="1"/>
  <c r="B532" i="19" a="1"/>
  <c r="B532" i="19" s="1"/>
  <c r="A532" i="19" s="1"/>
  <c r="B533" i="19" a="1"/>
  <c r="B533" i="19" s="1"/>
  <c r="A533" i="19" s="1"/>
  <c r="B534" i="19" a="1"/>
  <c r="B534" i="19" s="1"/>
  <c r="A534" i="19" s="1"/>
  <c r="B535" i="19" a="1"/>
  <c r="B535" i="19" s="1"/>
  <c r="A535" i="19" s="1"/>
  <c r="B536" i="19" a="1"/>
  <c r="B536" i="19" s="1"/>
  <c r="A536" i="19" s="1"/>
  <c r="B537" i="19" a="1"/>
  <c r="B537" i="19" s="1"/>
  <c r="A537" i="19" s="1"/>
  <c r="B538" i="19" a="1"/>
  <c r="B538" i="19" s="1"/>
  <c r="A538" i="19" s="1"/>
  <c r="B539" i="19" a="1"/>
  <c r="B539" i="19" s="1"/>
  <c r="A539" i="19" s="1"/>
  <c r="B540" i="19" a="1"/>
  <c r="B540" i="19" s="1"/>
  <c r="B541" i="19" a="1"/>
  <c r="B541" i="19"/>
  <c r="A541" i="19" s="1"/>
  <c r="B542" i="19" a="1"/>
  <c r="B542" i="19" s="1"/>
  <c r="A542" i="19" s="1"/>
  <c r="B543" i="19" a="1"/>
  <c r="B543" i="19" s="1"/>
  <c r="A543" i="19" s="1"/>
  <c r="B544" i="19" a="1"/>
  <c r="B544" i="19" s="1"/>
  <c r="A544" i="19" s="1"/>
  <c r="B545" i="19" a="1"/>
  <c r="B545" i="19" s="1"/>
  <c r="A545" i="19" s="1"/>
  <c r="B546" i="19" a="1"/>
  <c r="B546" i="19" s="1"/>
  <c r="A546" i="19" s="1"/>
  <c r="B547" i="19" a="1"/>
  <c r="B547" i="19"/>
  <c r="A547" i="19" s="1"/>
  <c r="B548" i="19" a="1"/>
  <c r="B548" i="19" s="1"/>
  <c r="A548" i="19" s="1"/>
  <c r="B549" i="19" a="1"/>
  <c r="B549" i="19" s="1"/>
  <c r="A549" i="19" s="1"/>
  <c r="B550" i="19" a="1"/>
  <c r="B550" i="19" s="1"/>
  <c r="A550" i="19" s="1"/>
  <c r="B551" i="19" a="1"/>
  <c r="B551" i="19" s="1"/>
  <c r="A551" i="19" s="1"/>
  <c r="B552" i="19" a="1"/>
  <c r="B552" i="19" s="1"/>
  <c r="A552" i="19" s="1"/>
  <c r="B553" i="19" a="1"/>
  <c r="B553" i="19" s="1"/>
  <c r="B554" i="19" a="1"/>
  <c r="B554" i="19" s="1"/>
  <c r="B555" i="19" a="1"/>
  <c r="B555" i="19" s="1"/>
  <c r="A555" i="19" s="1"/>
  <c r="B556" i="19" a="1"/>
  <c r="B556" i="19" s="1"/>
  <c r="A556" i="19" s="1"/>
  <c r="B557" i="19" a="1"/>
  <c r="B557" i="19" s="1"/>
  <c r="A557" i="19" s="1"/>
  <c r="B558" i="19" a="1"/>
  <c r="B558" i="19"/>
  <c r="B559" i="19" a="1"/>
  <c r="B559" i="19" s="1"/>
  <c r="A559" i="19" s="1"/>
  <c r="B560" i="19" a="1"/>
  <c r="B560" i="19" s="1"/>
  <c r="A560" i="19" s="1"/>
  <c r="B561" i="19" a="1"/>
  <c r="B561" i="19" s="1"/>
  <c r="A561" i="19" s="1"/>
  <c r="B562" i="19" a="1"/>
  <c r="B562" i="19" s="1"/>
  <c r="A562" i="19" s="1"/>
  <c r="B563" i="19" a="1"/>
  <c r="B563" i="19" s="1"/>
  <c r="A563" i="19" s="1"/>
  <c r="B564" i="19" a="1"/>
  <c r="B564" i="19" s="1"/>
  <c r="A564" i="19" s="1"/>
  <c r="B565" i="19" a="1"/>
  <c r="B565" i="19" s="1"/>
  <c r="A565" i="19" s="1"/>
  <c r="B566" i="19" a="1"/>
  <c r="B566" i="19" s="1"/>
  <c r="A566" i="19" s="1"/>
  <c r="B567" i="19" a="1"/>
  <c r="B567" i="19" s="1"/>
  <c r="A567" i="19" s="1"/>
  <c r="B568" i="19" a="1"/>
  <c r="B568" i="19" s="1"/>
  <c r="A568" i="19" s="1"/>
  <c r="B569" i="19" a="1"/>
  <c r="B569" i="19" s="1"/>
  <c r="A569" i="19" s="1"/>
  <c r="B570" i="19" a="1"/>
  <c r="B570" i="19" s="1"/>
  <c r="A570" i="19" s="1"/>
  <c r="B571" i="19" a="1"/>
  <c r="B571" i="19" s="1"/>
  <c r="A571" i="19" s="1"/>
  <c r="B572" i="19" a="1"/>
  <c r="B572" i="19" s="1"/>
  <c r="A572" i="19" s="1"/>
  <c r="B573" i="19" a="1"/>
  <c r="B573" i="19" s="1"/>
  <c r="A573" i="19" s="1"/>
  <c r="B574" i="19" a="1"/>
  <c r="B574" i="19" s="1"/>
  <c r="A574" i="19" s="1"/>
  <c r="B575" i="19" a="1"/>
  <c r="B575" i="19" s="1"/>
  <c r="A575" i="19" s="1"/>
  <c r="B576" i="19" a="1"/>
  <c r="B576" i="19" s="1"/>
  <c r="A576" i="19" s="1"/>
  <c r="B577" i="19" a="1"/>
  <c r="B577" i="19" s="1"/>
  <c r="A577" i="19" s="1"/>
  <c r="B578" i="19" a="1"/>
  <c r="B578" i="19" s="1"/>
  <c r="A578" i="19" s="1"/>
  <c r="B579" i="19" a="1"/>
  <c r="B579" i="19" s="1"/>
  <c r="A579" i="19" s="1"/>
  <c r="B580" i="19" a="1"/>
  <c r="B580" i="19" s="1"/>
  <c r="B581" i="19" a="1"/>
  <c r="B581" i="19" s="1"/>
  <c r="A581" i="19" s="1"/>
  <c r="B582" i="19" a="1"/>
  <c r="B582" i="19" s="1"/>
  <c r="A582" i="19" s="1"/>
  <c r="B583" i="19" a="1"/>
  <c r="B583" i="19" s="1"/>
  <c r="A583" i="19" s="1"/>
  <c r="B584" i="19" a="1"/>
  <c r="B584" i="19" s="1"/>
  <c r="A584" i="19" s="1"/>
  <c r="B585" i="19" a="1"/>
  <c r="B585" i="19"/>
  <c r="A585" i="19" s="1"/>
  <c r="B586" i="19" a="1"/>
  <c r="B586" i="19" s="1"/>
  <c r="A586" i="19" s="1"/>
  <c r="B587" i="19" a="1"/>
  <c r="B587" i="19" s="1"/>
  <c r="A587" i="19" s="1"/>
  <c r="B588" i="19" a="1"/>
  <c r="B588" i="19" s="1"/>
  <c r="A588" i="19" s="1"/>
  <c r="B589" i="19" a="1"/>
  <c r="B589" i="19" s="1"/>
  <c r="A589" i="19" s="1"/>
  <c r="B590" i="19" a="1"/>
  <c r="B590" i="19" s="1"/>
  <c r="B591" i="19" a="1"/>
  <c r="B591" i="19" s="1"/>
  <c r="A591" i="19" s="1"/>
  <c r="B592" i="19" a="1"/>
  <c r="B592" i="19" s="1"/>
  <c r="A592" i="19" s="1"/>
  <c r="B593" i="19" a="1"/>
  <c r="B593" i="19" s="1"/>
  <c r="A593" i="19" s="1"/>
  <c r="B594" i="19" a="1"/>
  <c r="B594" i="19" s="1"/>
  <c r="A594" i="19" s="1"/>
  <c r="B595" i="19" a="1"/>
  <c r="B595" i="19" s="1"/>
  <c r="A595" i="19" s="1"/>
  <c r="B596" i="19" a="1"/>
  <c r="B596" i="19" s="1"/>
  <c r="B597" i="19" a="1"/>
  <c r="B597" i="19" s="1"/>
  <c r="A597" i="19" s="1"/>
  <c r="B598" i="19" a="1"/>
  <c r="B598" i="19" s="1"/>
  <c r="A598" i="19" s="1"/>
  <c r="B599" i="19" a="1"/>
  <c r="B599" i="19" s="1"/>
  <c r="A599" i="19" s="1"/>
  <c r="B600" i="19" a="1"/>
  <c r="B600" i="19" s="1"/>
  <c r="A600" i="19" s="1"/>
  <c r="B601" i="19" a="1"/>
  <c r="B601" i="19" s="1"/>
  <c r="A601" i="19" s="1"/>
  <c r="B5" i="19" a="1"/>
  <c r="B5" i="19" s="1"/>
  <c r="A5" i="19" s="1"/>
  <c r="A115" i="19"/>
  <c r="A324" i="19"/>
  <c r="A87" i="19"/>
  <c r="B4" i="19" a="1"/>
  <c r="B4" i="19" s="1"/>
  <c r="A4" i="19" s="1"/>
  <c r="C6" i="19" a="1"/>
  <c r="C6" i="19" s="1"/>
  <c r="D6" i="19" a="1"/>
  <c r="D6" i="19" s="1"/>
  <c r="E6" i="19" a="1"/>
  <c r="E6" i="19" s="1"/>
  <c r="F6" i="19" a="1"/>
  <c r="F6" i="19" s="1"/>
  <c r="G6" i="19" a="1"/>
  <c r="G6" i="19" s="1"/>
  <c r="H6" i="19" a="1"/>
  <c r="H6" i="19" s="1"/>
  <c r="I6" i="19" a="1"/>
  <c r="I6" i="19" s="1"/>
  <c r="C7" i="19" a="1"/>
  <c r="C7" i="19" s="1"/>
  <c r="D7" i="19" a="1"/>
  <c r="D7" i="19" s="1"/>
  <c r="E7" i="19" a="1"/>
  <c r="E7" i="19" s="1"/>
  <c r="F7" i="19" a="1"/>
  <c r="F7" i="19" s="1"/>
  <c r="G7" i="19" a="1"/>
  <c r="G7" i="19" s="1"/>
  <c r="H7" i="19" a="1"/>
  <c r="H7" i="19" s="1"/>
  <c r="I7" i="19" a="1"/>
  <c r="I7" i="19" s="1"/>
  <c r="C8" i="19" a="1"/>
  <c r="C8" i="19" s="1"/>
  <c r="D8" i="19" a="1"/>
  <c r="D8" i="19" s="1"/>
  <c r="E8" i="19" a="1"/>
  <c r="E8" i="19" s="1"/>
  <c r="F8" i="19" a="1"/>
  <c r="F8" i="19" s="1"/>
  <c r="G8" i="19" a="1"/>
  <c r="G8" i="19" s="1"/>
  <c r="H8" i="19" a="1"/>
  <c r="H8" i="19" s="1"/>
  <c r="I8" i="19" a="1"/>
  <c r="I8" i="19" s="1"/>
  <c r="C9" i="19" a="1"/>
  <c r="C9" i="19" s="1"/>
  <c r="D9" i="19" a="1"/>
  <c r="D9" i="19" s="1"/>
  <c r="E9" i="19" a="1"/>
  <c r="E9" i="19" s="1"/>
  <c r="F9" i="19" a="1"/>
  <c r="F9" i="19" s="1"/>
  <c r="G9" i="19" a="1"/>
  <c r="G9" i="19" s="1"/>
  <c r="H9" i="19" a="1"/>
  <c r="H9" i="19" s="1"/>
  <c r="I9" i="19" a="1"/>
  <c r="I9" i="19" s="1"/>
  <c r="C10" i="19" a="1"/>
  <c r="C10" i="19" s="1"/>
  <c r="D10" i="19" a="1"/>
  <c r="D10" i="19" s="1"/>
  <c r="E10" i="19" a="1"/>
  <c r="E10" i="19" s="1"/>
  <c r="F10" i="19" a="1"/>
  <c r="F10" i="19" s="1"/>
  <c r="G10" i="19" a="1"/>
  <c r="G10" i="19" s="1"/>
  <c r="H10" i="19" a="1"/>
  <c r="H10" i="19" s="1"/>
  <c r="I10" i="19" a="1"/>
  <c r="I10" i="19" s="1"/>
  <c r="C11" i="19" a="1"/>
  <c r="C11" i="19" s="1"/>
  <c r="D11" i="19" a="1"/>
  <c r="D11" i="19" s="1"/>
  <c r="E11" i="19" a="1"/>
  <c r="E11" i="19" s="1"/>
  <c r="F11" i="19" a="1"/>
  <c r="F11" i="19" s="1"/>
  <c r="G11" i="19" a="1"/>
  <c r="G11" i="19" s="1"/>
  <c r="H11" i="19" a="1"/>
  <c r="H11" i="19" s="1"/>
  <c r="I11" i="19" a="1"/>
  <c r="I11" i="19" s="1"/>
  <c r="C12" i="19" a="1"/>
  <c r="C12" i="19" s="1"/>
  <c r="D12" i="19" a="1"/>
  <c r="D12" i="19" s="1"/>
  <c r="E12" i="19" a="1"/>
  <c r="E12" i="19" s="1"/>
  <c r="F12" i="19" a="1"/>
  <c r="F12" i="19" s="1"/>
  <c r="G12" i="19" a="1"/>
  <c r="G12" i="19" s="1"/>
  <c r="H12" i="19" a="1"/>
  <c r="H12" i="19" s="1"/>
  <c r="I12" i="19" a="1"/>
  <c r="I12" i="19" s="1"/>
  <c r="C13" i="19" a="1"/>
  <c r="C13" i="19" s="1"/>
  <c r="D13" i="19" a="1"/>
  <c r="D13" i="19" s="1"/>
  <c r="E13" i="19" a="1"/>
  <c r="E13" i="19" s="1"/>
  <c r="F13" i="19" a="1"/>
  <c r="F13" i="19" s="1"/>
  <c r="G13" i="19" a="1"/>
  <c r="G13" i="19" s="1"/>
  <c r="H13" i="19" a="1"/>
  <c r="H13" i="19" s="1"/>
  <c r="I13" i="19" a="1"/>
  <c r="I13" i="19" s="1"/>
  <c r="C14" i="19" a="1"/>
  <c r="C14" i="19" s="1"/>
  <c r="D14" i="19" a="1"/>
  <c r="D14" i="19" s="1"/>
  <c r="E14" i="19" a="1"/>
  <c r="E14" i="19" s="1"/>
  <c r="F14" i="19" a="1"/>
  <c r="F14" i="19" s="1"/>
  <c r="G14" i="19" a="1"/>
  <c r="G14" i="19" s="1"/>
  <c r="H14" i="19" a="1"/>
  <c r="H14" i="19" s="1"/>
  <c r="I14" i="19" a="1"/>
  <c r="I14" i="19" s="1"/>
  <c r="C15" i="19" a="1"/>
  <c r="C15" i="19" s="1"/>
  <c r="D15" i="19" a="1"/>
  <c r="D15" i="19" s="1"/>
  <c r="E15" i="19" a="1"/>
  <c r="E15" i="19" s="1"/>
  <c r="F15" i="19" a="1"/>
  <c r="F15" i="19" s="1"/>
  <c r="G15" i="19" a="1"/>
  <c r="G15" i="19" s="1"/>
  <c r="H15" i="19" a="1"/>
  <c r="H15" i="19" s="1"/>
  <c r="I15" i="19" a="1"/>
  <c r="I15" i="19" s="1"/>
  <c r="C16" i="19" a="1"/>
  <c r="C16" i="19" s="1"/>
  <c r="D16" i="19" a="1"/>
  <c r="D16" i="19" s="1"/>
  <c r="E16" i="19" a="1"/>
  <c r="E16" i="19" s="1"/>
  <c r="F16" i="19" a="1"/>
  <c r="F16" i="19" s="1"/>
  <c r="G16" i="19" a="1"/>
  <c r="G16" i="19" s="1"/>
  <c r="H16" i="19" a="1"/>
  <c r="H16" i="19" s="1"/>
  <c r="I16" i="19" a="1"/>
  <c r="I16" i="19" s="1"/>
  <c r="C17" i="19" a="1"/>
  <c r="C17" i="19" s="1"/>
  <c r="D17" i="19" a="1"/>
  <c r="D17" i="19" s="1"/>
  <c r="E17" i="19" a="1"/>
  <c r="E17" i="19" s="1"/>
  <c r="F17" i="19" a="1"/>
  <c r="F17" i="19" s="1"/>
  <c r="G17" i="19" a="1"/>
  <c r="G17" i="19" s="1"/>
  <c r="H17" i="19" a="1"/>
  <c r="H17" i="19" s="1"/>
  <c r="I17" i="19" a="1"/>
  <c r="I17" i="19" s="1"/>
  <c r="C18" i="19" a="1"/>
  <c r="C18" i="19" s="1"/>
  <c r="D18" i="19" a="1"/>
  <c r="D18" i="19" s="1"/>
  <c r="E18" i="19" a="1"/>
  <c r="E18" i="19" s="1"/>
  <c r="F18" i="19" a="1"/>
  <c r="F18" i="19" s="1"/>
  <c r="G18" i="19" a="1"/>
  <c r="G18" i="19" s="1"/>
  <c r="H18" i="19" a="1"/>
  <c r="H18" i="19" s="1"/>
  <c r="I18" i="19" a="1"/>
  <c r="I18" i="19" s="1"/>
  <c r="C19" i="19" a="1"/>
  <c r="C19" i="19" s="1"/>
  <c r="D19" i="19" a="1"/>
  <c r="D19" i="19" s="1"/>
  <c r="E19" i="19" a="1"/>
  <c r="E19" i="19" s="1"/>
  <c r="F19" i="19" a="1"/>
  <c r="F19" i="19" s="1"/>
  <c r="G19" i="19" a="1"/>
  <c r="G19" i="19" s="1"/>
  <c r="H19" i="19" a="1"/>
  <c r="H19" i="19" s="1"/>
  <c r="I19" i="19" a="1"/>
  <c r="I19" i="19" s="1"/>
  <c r="C20" i="19" a="1"/>
  <c r="C20" i="19" s="1"/>
  <c r="D20" i="19" a="1"/>
  <c r="D20" i="19" s="1"/>
  <c r="E20" i="19" a="1"/>
  <c r="E20" i="19" s="1"/>
  <c r="F20" i="19" a="1"/>
  <c r="F20" i="19" s="1"/>
  <c r="G20" i="19" a="1"/>
  <c r="G20" i="19" s="1"/>
  <c r="H20" i="19" a="1"/>
  <c r="H20" i="19" s="1"/>
  <c r="I20" i="19" a="1"/>
  <c r="I20" i="19" s="1"/>
  <c r="C21" i="19" a="1"/>
  <c r="C21" i="19" s="1"/>
  <c r="D21" i="19" a="1"/>
  <c r="D21" i="19" s="1"/>
  <c r="E21" i="19" a="1"/>
  <c r="E21" i="19" s="1"/>
  <c r="F21" i="19" a="1"/>
  <c r="F21" i="19" s="1"/>
  <c r="G21" i="19" a="1"/>
  <c r="G21" i="19" s="1"/>
  <c r="H21" i="19" a="1"/>
  <c r="H21" i="19" s="1"/>
  <c r="I21" i="19" a="1"/>
  <c r="I21" i="19" s="1"/>
  <c r="C22" i="19" a="1"/>
  <c r="C22" i="19" s="1"/>
  <c r="D22" i="19" a="1"/>
  <c r="D22" i="19" s="1"/>
  <c r="E22" i="19" a="1"/>
  <c r="E22" i="19" s="1"/>
  <c r="F22" i="19" a="1"/>
  <c r="F22" i="19" s="1"/>
  <c r="G22" i="19" a="1"/>
  <c r="G22" i="19" s="1"/>
  <c r="H22" i="19" a="1"/>
  <c r="H22" i="19" s="1"/>
  <c r="I22" i="19" a="1"/>
  <c r="I22" i="19" s="1"/>
  <c r="C23" i="19" a="1"/>
  <c r="C23" i="19" s="1"/>
  <c r="D23" i="19" a="1"/>
  <c r="D23" i="19" s="1"/>
  <c r="E23" i="19" a="1"/>
  <c r="E23" i="19" s="1"/>
  <c r="F23" i="19" a="1"/>
  <c r="F23" i="19" s="1"/>
  <c r="G23" i="19" a="1"/>
  <c r="G23" i="19" s="1"/>
  <c r="H23" i="19" a="1"/>
  <c r="H23" i="19" s="1"/>
  <c r="I23" i="19" a="1"/>
  <c r="I23" i="19" s="1"/>
  <c r="C24" i="19" a="1"/>
  <c r="C24" i="19" s="1"/>
  <c r="D24" i="19" a="1"/>
  <c r="D24" i="19" s="1"/>
  <c r="E24" i="19" a="1"/>
  <c r="E24" i="19" s="1"/>
  <c r="F24" i="19" a="1"/>
  <c r="F24" i="19" s="1"/>
  <c r="G24" i="19" a="1"/>
  <c r="G24" i="19" s="1"/>
  <c r="H24" i="19" a="1"/>
  <c r="H24" i="19" s="1"/>
  <c r="I24" i="19" a="1"/>
  <c r="I24" i="19" s="1"/>
  <c r="C25" i="19" a="1"/>
  <c r="C25" i="19" s="1"/>
  <c r="D25" i="19" a="1"/>
  <c r="D25" i="19" s="1"/>
  <c r="E25" i="19" a="1"/>
  <c r="E25" i="19" s="1"/>
  <c r="F25" i="19" a="1"/>
  <c r="F25" i="19" s="1"/>
  <c r="G25" i="19" a="1"/>
  <c r="G25" i="19" s="1"/>
  <c r="H25" i="19" a="1"/>
  <c r="H25" i="19" s="1"/>
  <c r="I25" i="19" a="1"/>
  <c r="I25" i="19" s="1"/>
  <c r="C26" i="19" a="1"/>
  <c r="C26" i="19" s="1"/>
  <c r="D26" i="19" a="1"/>
  <c r="D26" i="19" s="1"/>
  <c r="E26" i="19" a="1"/>
  <c r="E26" i="19" s="1"/>
  <c r="F26" i="19" a="1"/>
  <c r="F26" i="19" s="1"/>
  <c r="G26" i="19" a="1"/>
  <c r="G26" i="19" s="1"/>
  <c r="H26" i="19" a="1"/>
  <c r="H26" i="19" s="1"/>
  <c r="I26" i="19" a="1"/>
  <c r="I26" i="19" s="1"/>
  <c r="C27" i="19" a="1"/>
  <c r="C27" i="19" s="1"/>
  <c r="D27" i="19" a="1"/>
  <c r="D27" i="19" s="1"/>
  <c r="E27" i="19" a="1"/>
  <c r="E27" i="19" s="1"/>
  <c r="F27" i="19" a="1"/>
  <c r="F27" i="19" s="1"/>
  <c r="G27" i="19" a="1"/>
  <c r="G27" i="19" s="1"/>
  <c r="H27" i="19" a="1"/>
  <c r="H27" i="19" s="1"/>
  <c r="I27" i="19" a="1"/>
  <c r="I27" i="19" s="1"/>
  <c r="C28" i="19" a="1"/>
  <c r="C28" i="19" s="1"/>
  <c r="D28" i="19" a="1"/>
  <c r="D28" i="19" s="1"/>
  <c r="E28" i="19" a="1"/>
  <c r="E28" i="19" s="1"/>
  <c r="F28" i="19" a="1"/>
  <c r="F28" i="19" s="1"/>
  <c r="G28" i="19" a="1"/>
  <c r="G28" i="19" s="1"/>
  <c r="H28" i="19" a="1"/>
  <c r="H28" i="19" s="1"/>
  <c r="I28" i="19" a="1"/>
  <c r="I28" i="19" s="1"/>
  <c r="C29" i="19" a="1"/>
  <c r="C29" i="19" s="1"/>
  <c r="D29" i="19" a="1"/>
  <c r="D29" i="19" s="1"/>
  <c r="E29" i="19" a="1"/>
  <c r="E29" i="19" s="1"/>
  <c r="F29" i="19" a="1"/>
  <c r="F29" i="19" s="1"/>
  <c r="G29" i="19" a="1"/>
  <c r="G29" i="19" s="1"/>
  <c r="H29" i="19" a="1"/>
  <c r="H29" i="19" s="1"/>
  <c r="I29" i="19" a="1"/>
  <c r="I29" i="19" s="1"/>
  <c r="C30" i="19" a="1"/>
  <c r="C30" i="19" s="1"/>
  <c r="D30" i="19" a="1"/>
  <c r="D30" i="19" s="1"/>
  <c r="E30" i="19" a="1"/>
  <c r="E30" i="19" s="1"/>
  <c r="F30" i="19" a="1"/>
  <c r="F30" i="19" s="1"/>
  <c r="G30" i="19" a="1"/>
  <c r="G30" i="19" s="1"/>
  <c r="H30" i="19" a="1"/>
  <c r="H30" i="19" s="1"/>
  <c r="I30" i="19" a="1"/>
  <c r="I30" i="19" s="1"/>
  <c r="C31" i="19" a="1"/>
  <c r="C31" i="19" s="1"/>
  <c r="D31" i="19" a="1"/>
  <c r="D31" i="19" s="1"/>
  <c r="E31" i="19" a="1"/>
  <c r="E31" i="19" s="1"/>
  <c r="F31" i="19" a="1"/>
  <c r="F31" i="19" s="1"/>
  <c r="G31" i="19" a="1"/>
  <c r="G31" i="19" s="1"/>
  <c r="H31" i="19" a="1"/>
  <c r="H31" i="19" s="1"/>
  <c r="I31" i="19" a="1"/>
  <c r="I31" i="19" s="1"/>
  <c r="C32" i="19" a="1"/>
  <c r="C32" i="19" s="1"/>
  <c r="D32" i="19" a="1"/>
  <c r="D32" i="19" s="1"/>
  <c r="E32" i="19" a="1"/>
  <c r="E32" i="19" s="1"/>
  <c r="F32" i="19" a="1"/>
  <c r="F32" i="19" s="1"/>
  <c r="G32" i="19" a="1"/>
  <c r="G32" i="19" s="1"/>
  <c r="H32" i="19" a="1"/>
  <c r="H32" i="19" s="1"/>
  <c r="I32" i="19" a="1"/>
  <c r="I32" i="19" s="1"/>
  <c r="C33" i="19" a="1"/>
  <c r="C33" i="19" s="1"/>
  <c r="D33" i="19" a="1"/>
  <c r="D33" i="19" s="1"/>
  <c r="E33" i="19" a="1"/>
  <c r="E33" i="19" s="1"/>
  <c r="F33" i="19" a="1"/>
  <c r="F33" i="19" s="1"/>
  <c r="G33" i="19" a="1"/>
  <c r="G33" i="19" s="1"/>
  <c r="H33" i="19" a="1"/>
  <c r="H33" i="19" s="1"/>
  <c r="I33" i="19" a="1"/>
  <c r="I33" i="19" s="1"/>
  <c r="C34" i="19" a="1"/>
  <c r="C34" i="19" s="1"/>
  <c r="D34" i="19" a="1"/>
  <c r="D34" i="19" s="1"/>
  <c r="E34" i="19" a="1"/>
  <c r="E34" i="19" s="1"/>
  <c r="F34" i="19" a="1"/>
  <c r="F34" i="19" s="1"/>
  <c r="G34" i="19" a="1"/>
  <c r="G34" i="19" s="1"/>
  <c r="H34" i="19" a="1"/>
  <c r="H34" i="19" s="1"/>
  <c r="I34" i="19" a="1"/>
  <c r="I34" i="19" s="1"/>
  <c r="C35" i="19" a="1"/>
  <c r="C35" i="19" s="1"/>
  <c r="D35" i="19" a="1"/>
  <c r="D35" i="19" s="1"/>
  <c r="E35" i="19" a="1"/>
  <c r="E35" i="19" s="1"/>
  <c r="F35" i="19" a="1"/>
  <c r="F35" i="19" s="1"/>
  <c r="G35" i="19" a="1"/>
  <c r="G35" i="19" s="1"/>
  <c r="H35" i="19" a="1"/>
  <c r="H35" i="19" s="1"/>
  <c r="I35" i="19" a="1"/>
  <c r="I35" i="19" s="1"/>
  <c r="C36" i="19" a="1"/>
  <c r="C36" i="19" s="1"/>
  <c r="D36" i="19" a="1"/>
  <c r="D36" i="19" s="1"/>
  <c r="E36" i="19" a="1"/>
  <c r="E36" i="19" s="1"/>
  <c r="F36" i="19" a="1"/>
  <c r="F36" i="19" s="1"/>
  <c r="G36" i="19" a="1"/>
  <c r="G36" i="19" s="1"/>
  <c r="H36" i="19" a="1"/>
  <c r="H36" i="19" s="1"/>
  <c r="I36" i="19" a="1"/>
  <c r="I36" i="19" s="1"/>
  <c r="C37" i="19" a="1"/>
  <c r="C37" i="19" s="1"/>
  <c r="D37" i="19" a="1"/>
  <c r="D37" i="19" s="1"/>
  <c r="E37" i="19" a="1"/>
  <c r="E37" i="19" s="1"/>
  <c r="F37" i="19" a="1"/>
  <c r="F37" i="19" s="1"/>
  <c r="G37" i="19" a="1"/>
  <c r="G37" i="19" s="1"/>
  <c r="H37" i="19" a="1"/>
  <c r="H37" i="19" s="1"/>
  <c r="I37" i="19" a="1"/>
  <c r="I37" i="19" s="1"/>
  <c r="C38" i="19" a="1"/>
  <c r="C38" i="19" s="1"/>
  <c r="D38" i="19" a="1"/>
  <c r="D38" i="19" s="1"/>
  <c r="E38" i="19" a="1"/>
  <c r="E38" i="19" s="1"/>
  <c r="F38" i="19" a="1"/>
  <c r="F38" i="19" s="1"/>
  <c r="G38" i="19" a="1"/>
  <c r="G38" i="19" s="1"/>
  <c r="H38" i="19" a="1"/>
  <c r="H38" i="19" s="1"/>
  <c r="I38" i="19" a="1"/>
  <c r="I38" i="19" s="1"/>
  <c r="C39" i="19" a="1"/>
  <c r="C39" i="19" s="1"/>
  <c r="D39" i="19" a="1"/>
  <c r="D39" i="19" s="1"/>
  <c r="E39" i="19" a="1"/>
  <c r="E39" i="19" s="1"/>
  <c r="F39" i="19" a="1"/>
  <c r="F39" i="19" s="1"/>
  <c r="G39" i="19" a="1"/>
  <c r="G39" i="19" s="1"/>
  <c r="H39" i="19" a="1"/>
  <c r="H39" i="19" s="1"/>
  <c r="I39" i="19" a="1"/>
  <c r="I39" i="19" s="1"/>
  <c r="C40" i="19" a="1"/>
  <c r="C40" i="19" s="1"/>
  <c r="D40" i="19" a="1"/>
  <c r="D40" i="19" s="1"/>
  <c r="E40" i="19" a="1"/>
  <c r="E40" i="19" s="1"/>
  <c r="F40" i="19" a="1"/>
  <c r="F40" i="19" s="1"/>
  <c r="G40" i="19" a="1"/>
  <c r="G40" i="19" s="1"/>
  <c r="H40" i="19" a="1"/>
  <c r="H40" i="19" s="1"/>
  <c r="I40" i="19" a="1"/>
  <c r="I40" i="19" s="1"/>
  <c r="C41" i="19" a="1"/>
  <c r="C41" i="19" s="1"/>
  <c r="D41" i="19" a="1"/>
  <c r="D41" i="19" s="1"/>
  <c r="E41" i="19" a="1"/>
  <c r="E41" i="19" s="1"/>
  <c r="F41" i="19" a="1"/>
  <c r="F41" i="19" s="1"/>
  <c r="G41" i="19" a="1"/>
  <c r="G41" i="19" s="1"/>
  <c r="H41" i="19" a="1"/>
  <c r="H41" i="19" s="1"/>
  <c r="I41" i="19" a="1"/>
  <c r="I41" i="19" s="1"/>
  <c r="C42" i="19" a="1"/>
  <c r="C42" i="19" s="1"/>
  <c r="D42" i="19" a="1"/>
  <c r="D42" i="19" s="1"/>
  <c r="E42" i="19" a="1"/>
  <c r="E42" i="19" s="1"/>
  <c r="F42" i="19" a="1"/>
  <c r="F42" i="19" s="1"/>
  <c r="G42" i="19" a="1"/>
  <c r="G42" i="19" s="1"/>
  <c r="H42" i="19" a="1"/>
  <c r="H42" i="19" s="1"/>
  <c r="I42" i="19" a="1"/>
  <c r="I42" i="19" s="1"/>
  <c r="C43" i="19" a="1"/>
  <c r="C43" i="19" s="1"/>
  <c r="D43" i="19" a="1"/>
  <c r="D43" i="19" s="1"/>
  <c r="E43" i="19" a="1"/>
  <c r="E43" i="19" s="1"/>
  <c r="F43" i="19" a="1"/>
  <c r="F43" i="19" s="1"/>
  <c r="G43" i="19" a="1"/>
  <c r="G43" i="19" s="1"/>
  <c r="H43" i="19" a="1"/>
  <c r="H43" i="19" s="1"/>
  <c r="I43" i="19" a="1"/>
  <c r="I43" i="19" s="1"/>
  <c r="C44" i="19" a="1"/>
  <c r="C44" i="19" s="1"/>
  <c r="D44" i="19" a="1"/>
  <c r="D44" i="19" s="1"/>
  <c r="E44" i="19" a="1"/>
  <c r="E44" i="19" s="1"/>
  <c r="F44" i="19" a="1"/>
  <c r="F44" i="19" s="1"/>
  <c r="G44" i="19" a="1"/>
  <c r="G44" i="19" s="1"/>
  <c r="H44" i="19" a="1"/>
  <c r="H44" i="19" s="1"/>
  <c r="I44" i="19" a="1"/>
  <c r="I44" i="19" s="1"/>
  <c r="C45" i="19" a="1"/>
  <c r="C45" i="19" s="1"/>
  <c r="D45" i="19" a="1"/>
  <c r="D45" i="19" s="1"/>
  <c r="E45" i="19" a="1"/>
  <c r="E45" i="19" s="1"/>
  <c r="F45" i="19" a="1"/>
  <c r="F45" i="19" s="1"/>
  <c r="G45" i="19" a="1"/>
  <c r="G45" i="19" s="1"/>
  <c r="H45" i="19" a="1"/>
  <c r="H45" i="19" s="1"/>
  <c r="I45" i="19" a="1"/>
  <c r="I45" i="19" s="1"/>
  <c r="C46" i="19" a="1"/>
  <c r="C46" i="19" s="1"/>
  <c r="D46" i="19" a="1"/>
  <c r="D46" i="19" s="1"/>
  <c r="E46" i="19" a="1"/>
  <c r="E46" i="19" s="1"/>
  <c r="F46" i="19" a="1"/>
  <c r="F46" i="19" s="1"/>
  <c r="G46" i="19" a="1"/>
  <c r="G46" i="19" s="1"/>
  <c r="H46" i="19" a="1"/>
  <c r="H46" i="19" s="1"/>
  <c r="I46" i="19" a="1"/>
  <c r="I46" i="19" s="1"/>
  <c r="C47" i="19" a="1"/>
  <c r="C47" i="19" s="1"/>
  <c r="D47" i="19" a="1"/>
  <c r="D47" i="19" s="1"/>
  <c r="E47" i="19" a="1"/>
  <c r="E47" i="19" s="1"/>
  <c r="F47" i="19" a="1"/>
  <c r="F47" i="19" s="1"/>
  <c r="G47" i="19" a="1"/>
  <c r="G47" i="19" s="1"/>
  <c r="H47" i="19" a="1"/>
  <c r="H47" i="19" s="1"/>
  <c r="I47" i="19" a="1"/>
  <c r="I47" i="19" s="1"/>
  <c r="C48" i="19" a="1"/>
  <c r="C48" i="19" s="1"/>
  <c r="D48" i="19" a="1"/>
  <c r="D48" i="19" s="1"/>
  <c r="E48" i="19" a="1"/>
  <c r="E48" i="19" s="1"/>
  <c r="F48" i="19" a="1"/>
  <c r="F48" i="19" s="1"/>
  <c r="G48" i="19" a="1"/>
  <c r="G48" i="19" s="1"/>
  <c r="H48" i="19" a="1"/>
  <c r="H48" i="19" s="1"/>
  <c r="I48" i="19" a="1"/>
  <c r="I48" i="19" s="1"/>
  <c r="C49" i="19" a="1"/>
  <c r="C49" i="19" s="1"/>
  <c r="D49" i="19" a="1"/>
  <c r="D49" i="19" s="1"/>
  <c r="E49" i="19" a="1"/>
  <c r="E49" i="19" s="1"/>
  <c r="F49" i="19" a="1"/>
  <c r="F49" i="19" s="1"/>
  <c r="G49" i="19" a="1"/>
  <c r="G49" i="19" s="1"/>
  <c r="H49" i="19" a="1"/>
  <c r="H49" i="19" s="1"/>
  <c r="I49" i="19" a="1"/>
  <c r="I49" i="19" s="1"/>
  <c r="C50" i="19" a="1"/>
  <c r="C50" i="19" s="1"/>
  <c r="D50" i="19" a="1"/>
  <c r="D50" i="19" s="1"/>
  <c r="E50" i="19" a="1"/>
  <c r="E50" i="19" s="1"/>
  <c r="F50" i="19" a="1"/>
  <c r="F50" i="19" s="1"/>
  <c r="G50" i="19" a="1"/>
  <c r="G50" i="19" s="1"/>
  <c r="H50" i="19" a="1"/>
  <c r="H50" i="19" s="1"/>
  <c r="I50" i="19" a="1"/>
  <c r="I50" i="19" s="1"/>
  <c r="C51" i="19" a="1"/>
  <c r="C51" i="19" s="1"/>
  <c r="D51" i="19" a="1"/>
  <c r="D51" i="19" s="1"/>
  <c r="E51" i="19" a="1"/>
  <c r="E51" i="19" s="1"/>
  <c r="F51" i="19" a="1"/>
  <c r="F51" i="19" s="1"/>
  <c r="G51" i="19" a="1"/>
  <c r="G51" i="19" s="1"/>
  <c r="H51" i="19" a="1"/>
  <c r="H51" i="19" s="1"/>
  <c r="I51" i="19" a="1"/>
  <c r="I51" i="19" s="1"/>
  <c r="C52" i="19" a="1"/>
  <c r="C52" i="19" s="1"/>
  <c r="D52" i="19" a="1"/>
  <c r="D52" i="19" s="1"/>
  <c r="E52" i="19" a="1"/>
  <c r="E52" i="19" s="1"/>
  <c r="F52" i="19" a="1"/>
  <c r="F52" i="19" s="1"/>
  <c r="G52" i="19" a="1"/>
  <c r="G52" i="19" s="1"/>
  <c r="H52" i="19" a="1"/>
  <c r="H52" i="19" s="1"/>
  <c r="I52" i="19" a="1"/>
  <c r="I52" i="19" s="1"/>
  <c r="C53" i="19" a="1"/>
  <c r="C53" i="19" s="1"/>
  <c r="D53" i="19" a="1"/>
  <c r="D53" i="19" s="1"/>
  <c r="E53" i="19" a="1"/>
  <c r="E53" i="19" s="1"/>
  <c r="F53" i="19" a="1"/>
  <c r="F53" i="19" s="1"/>
  <c r="G53" i="19" a="1"/>
  <c r="G53" i="19" s="1"/>
  <c r="H53" i="19" a="1"/>
  <c r="H53" i="19" s="1"/>
  <c r="I53" i="19" a="1"/>
  <c r="I53" i="19" s="1"/>
  <c r="C54" i="19" a="1"/>
  <c r="C54" i="19" s="1"/>
  <c r="D54" i="19" a="1"/>
  <c r="D54" i="19" s="1"/>
  <c r="E54" i="19" a="1"/>
  <c r="E54" i="19" s="1"/>
  <c r="F54" i="19" a="1"/>
  <c r="F54" i="19" s="1"/>
  <c r="G54" i="19" a="1"/>
  <c r="G54" i="19" s="1"/>
  <c r="H54" i="19" a="1"/>
  <c r="H54" i="19" s="1"/>
  <c r="I54" i="19" a="1"/>
  <c r="I54" i="19" s="1"/>
  <c r="C55" i="19" a="1"/>
  <c r="C55" i="19" s="1"/>
  <c r="D55" i="19" a="1"/>
  <c r="D55" i="19" s="1"/>
  <c r="E55" i="19" a="1"/>
  <c r="E55" i="19" s="1"/>
  <c r="F55" i="19" a="1"/>
  <c r="F55" i="19" s="1"/>
  <c r="G55" i="19" a="1"/>
  <c r="G55" i="19" s="1"/>
  <c r="H55" i="19" a="1"/>
  <c r="H55" i="19" s="1"/>
  <c r="I55" i="19" a="1"/>
  <c r="I55" i="19" s="1"/>
  <c r="C56" i="19" a="1"/>
  <c r="C56" i="19" s="1"/>
  <c r="D56" i="19" a="1"/>
  <c r="D56" i="19" s="1"/>
  <c r="E56" i="19" a="1"/>
  <c r="E56" i="19" s="1"/>
  <c r="F56" i="19" a="1"/>
  <c r="F56" i="19" s="1"/>
  <c r="G56" i="19" a="1"/>
  <c r="G56" i="19" s="1"/>
  <c r="H56" i="19" a="1"/>
  <c r="H56" i="19" s="1"/>
  <c r="I56" i="19" a="1"/>
  <c r="I56" i="19" s="1"/>
  <c r="C57" i="19" a="1"/>
  <c r="C57" i="19" s="1"/>
  <c r="D57" i="19" a="1"/>
  <c r="D57" i="19" s="1"/>
  <c r="E57" i="19" a="1"/>
  <c r="E57" i="19" s="1"/>
  <c r="F57" i="19" a="1"/>
  <c r="F57" i="19" s="1"/>
  <c r="G57" i="19" a="1"/>
  <c r="G57" i="19" s="1"/>
  <c r="H57" i="19" a="1"/>
  <c r="H57" i="19" s="1"/>
  <c r="I57" i="19" a="1"/>
  <c r="I57" i="19" s="1"/>
  <c r="C58" i="19" a="1"/>
  <c r="C58" i="19" s="1"/>
  <c r="D58" i="19" a="1"/>
  <c r="D58" i="19" s="1"/>
  <c r="E58" i="19" a="1"/>
  <c r="E58" i="19" s="1"/>
  <c r="F58" i="19" a="1"/>
  <c r="F58" i="19" s="1"/>
  <c r="G58" i="19" a="1"/>
  <c r="G58" i="19" s="1"/>
  <c r="H58" i="19" a="1"/>
  <c r="H58" i="19" s="1"/>
  <c r="I58" i="19" a="1"/>
  <c r="I58" i="19" s="1"/>
  <c r="C59" i="19" a="1"/>
  <c r="C59" i="19" s="1"/>
  <c r="D59" i="19" a="1"/>
  <c r="D59" i="19" s="1"/>
  <c r="E59" i="19" a="1"/>
  <c r="E59" i="19" s="1"/>
  <c r="F59" i="19" a="1"/>
  <c r="F59" i="19" s="1"/>
  <c r="G59" i="19" a="1"/>
  <c r="G59" i="19" s="1"/>
  <c r="H59" i="19" a="1"/>
  <c r="H59" i="19" s="1"/>
  <c r="I59" i="19" a="1"/>
  <c r="I59" i="19" s="1"/>
  <c r="C60" i="19" a="1"/>
  <c r="C60" i="19" s="1"/>
  <c r="D60" i="19" a="1"/>
  <c r="D60" i="19" s="1"/>
  <c r="E60" i="19" a="1"/>
  <c r="E60" i="19" s="1"/>
  <c r="F60" i="19" a="1"/>
  <c r="F60" i="19" s="1"/>
  <c r="G60" i="19" a="1"/>
  <c r="G60" i="19" s="1"/>
  <c r="H60" i="19" a="1"/>
  <c r="H60" i="19" s="1"/>
  <c r="I60" i="19" a="1"/>
  <c r="I60" i="19" s="1"/>
  <c r="C61" i="19" a="1"/>
  <c r="C61" i="19" s="1"/>
  <c r="D61" i="19" a="1"/>
  <c r="D61" i="19" s="1"/>
  <c r="E61" i="19" a="1"/>
  <c r="E61" i="19" s="1"/>
  <c r="F61" i="19" a="1"/>
  <c r="F61" i="19" s="1"/>
  <c r="G61" i="19" a="1"/>
  <c r="G61" i="19" s="1"/>
  <c r="H61" i="19" a="1"/>
  <c r="H61" i="19" s="1"/>
  <c r="I61" i="19" a="1"/>
  <c r="I61" i="19" s="1"/>
  <c r="C62" i="19" a="1"/>
  <c r="C62" i="19" s="1"/>
  <c r="D62" i="19" a="1"/>
  <c r="D62" i="19" s="1"/>
  <c r="E62" i="19" a="1"/>
  <c r="E62" i="19" s="1"/>
  <c r="F62" i="19" a="1"/>
  <c r="F62" i="19" s="1"/>
  <c r="G62" i="19" a="1"/>
  <c r="G62" i="19" s="1"/>
  <c r="H62" i="19" a="1"/>
  <c r="H62" i="19" s="1"/>
  <c r="I62" i="19" a="1"/>
  <c r="I62" i="19" s="1"/>
  <c r="C63" i="19" a="1"/>
  <c r="C63" i="19" s="1"/>
  <c r="D63" i="19" a="1"/>
  <c r="D63" i="19" s="1"/>
  <c r="E63" i="19" a="1"/>
  <c r="E63" i="19" s="1"/>
  <c r="F63" i="19" a="1"/>
  <c r="F63" i="19" s="1"/>
  <c r="G63" i="19" a="1"/>
  <c r="G63" i="19" s="1"/>
  <c r="H63" i="19" a="1"/>
  <c r="H63" i="19" s="1"/>
  <c r="I63" i="19" a="1"/>
  <c r="I63" i="19" s="1"/>
  <c r="C64" i="19" a="1"/>
  <c r="C64" i="19" s="1"/>
  <c r="D64" i="19" a="1"/>
  <c r="D64" i="19" s="1"/>
  <c r="E64" i="19" a="1"/>
  <c r="E64" i="19" s="1"/>
  <c r="F64" i="19" a="1"/>
  <c r="F64" i="19" s="1"/>
  <c r="G64" i="19" a="1"/>
  <c r="G64" i="19" s="1"/>
  <c r="H64" i="19" a="1"/>
  <c r="H64" i="19" s="1"/>
  <c r="I64" i="19" a="1"/>
  <c r="I64" i="19" s="1"/>
  <c r="C65" i="19" a="1"/>
  <c r="C65" i="19" s="1"/>
  <c r="D65" i="19" a="1"/>
  <c r="D65" i="19" s="1"/>
  <c r="E65" i="19" a="1"/>
  <c r="E65" i="19" s="1"/>
  <c r="F65" i="19" a="1"/>
  <c r="F65" i="19" s="1"/>
  <c r="G65" i="19" a="1"/>
  <c r="G65" i="19" s="1"/>
  <c r="H65" i="19" a="1"/>
  <c r="H65" i="19" s="1"/>
  <c r="I65" i="19" a="1"/>
  <c r="I65" i="19" s="1"/>
  <c r="C66" i="19" a="1"/>
  <c r="C66" i="19" s="1"/>
  <c r="D66" i="19" a="1"/>
  <c r="D66" i="19" s="1"/>
  <c r="E66" i="19" a="1"/>
  <c r="E66" i="19" s="1"/>
  <c r="F66" i="19" a="1"/>
  <c r="F66" i="19" s="1"/>
  <c r="G66" i="19" a="1"/>
  <c r="G66" i="19" s="1"/>
  <c r="H66" i="19" a="1"/>
  <c r="H66" i="19" s="1"/>
  <c r="I66" i="19" a="1"/>
  <c r="I66" i="19" s="1"/>
  <c r="C67" i="19" a="1"/>
  <c r="C67" i="19" s="1"/>
  <c r="D67" i="19" a="1"/>
  <c r="D67" i="19" s="1"/>
  <c r="E67" i="19" a="1"/>
  <c r="E67" i="19" s="1"/>
  <c r="F67" i="19" a="1"/>
  <c r="F67" i="19" s="1"/>
  <c r="G67" i="19" a="1"/>
  <c r="G67" i="19" s="1"/>
  <c r="H67" i="19" a="1"/>
  <c r="H67" i="19" s="1"/>
  <c r="I67" i="19" a="1"/>
  <c r="I67" i="19" s="1"/>
  <c r="C68" i="19" a="1"/>
  <c r="C68" i="19" s="1"/>
  <c r="D68" i="19" a="1"/>
  <c r="D68" i="19" s="1"/>
  <c r="E68" i="19" a="1"/>
  <c r="E68" i="19" s="1"/>
  <c r="F68" i="19" a="1"/>
  <c r="F68" i="19" s="1"/>
  <c r="G68" i="19" a="1"/>
  <c r="G68" i="19" s="1"/>
  <c r="H68" i="19" a="1"/>
  <c r="H68" i="19" s="1"/>
  <c r="I68" i="19" a="1"/>
  <c r="I68" i="19" s="1"/>
  <c r="C69" i="19" a="1"/>
  <c r="C69" i="19" s="1"/>
  <c r="D69" i="19" a="1"/>
  <c r="D69" i="19" s="1"/>
  <c r="E69" i="19" a="1"/>
  <c r="E69" i="19" s="1"/>
  <c r="F69" i="19" a="1"/>
  <c r="F69" i="19" s="1"/>
  <c r="G69" i="19" a="1"/>
  <c r="G69" i="19" s="1"/>
  <c r="H69" i="19" a="1"/>
  <c r="H69" i="19" s="1"/>
  <c r="I69" i="19" a="1"/>
  <c r="I69" i="19" s="1"/>
  <c r="C70" i="19" a="1"/>
  <c r="C70" i="19" s="1"/>
  <c r="D70" i="19" a="1"/>
  <c r="D70" i="19" s="1"/>
  <c r="E70" i="19" a="1"/>
  <c r="E70" i="19" s="1"/>
  <c r="F70" i="19" a="1"/>
  <c r="F70" i="19" s="1"/>
  <c r="G70" i="19" a="1"/>
  <c r="G70" i="19" s="1"/>
  <c r="H70" i="19" a="1"/>
  <c r="H70" i="19" s="1"/>
  <c r="I70" i="19" a="1"/>
  <c r="I70" i="19" s="1"/>
  <c r="C71" i="19" a="1"/>
  <c r="C71" i="19" s="1"/>
  <c r="D71" i="19" a="1"/>
  <c r="D71" i="19" s="1"/>
  <c r="E71" i="19" a="1"/>
  <c r="E71" i="19" s="1"/>
  <c r="F71" i="19" a="1"/>
  <c r="F71" i="19" s="1"/>
  <c r="G71" i="19" a="1"/>
  <c r="G71" i="19" s="1"/>
  <c r="H71" i="19" a="1"/>
  <c r="H71" i="19" s="1"/>
  <c r="I71" i="19" a="1"/>
  <c r="I71" i="19" s="1"/>
  <c r="C72" i="19" a="1"/>
  <c r="C72" i="19" s="1"/>
  <c r="D72" i="19" a="1"/>
  <c r="D72" i="19" s="1"/>
  <c r="E72" i="19" a="1"/>
  <c r="E72" i="19" s="1"/>
  <c r="F72" i="19" a="1"/>
  <c r="F72" i="19" s="1"/>
  <c r="G72" i="19" a="1"/>
  <c r="G72" i="19" s="1"/>
  <c r="H72" i="19" a="1"/>
  <c r="H72" i="19" s="1"/>
  <c r="I72" i="19" a="1"/>
  <c r="I72" i="19" s="1"/>
  <c r="C73" i="19" a="1"/>
  <c r="C73" i="19" s="1"/>
  <c r="D73" i="19" a="1"/>
  <c r="D73" i="19" s="1"/>
  <c r="E73" i="19" a="1"/>
  <c r="E73" i="19" s="1"/>
  <c r="F73" i="19" a="1"/>
  <c r="F73" i="19" s="1"/>
  <c r="G73" i="19" a="1"/>
  <c r="G73" i="19" s="1"/>
  <c r="H73" i="19" a="1"/>
  <c r="H73" i="19" s="1"/>
  <c r="I73" i="19" a="1"/>
  <c r="I73" i="19" s="1"/>
  <c r="C74" i="19" a="1"/>
  <c r="C74" i="19" s="1"/>
  <c r="D74" i="19" a="1"/>
  <c r="D74" i="19" s="1"/>
  <c r="E74" i="19" a="1"/>
  <c r="E74" i="19" s="1"/>
  <c r="F74" i="19" a="1"/>
  <c r="F74" i="19" s="1"/>
  <c r="G74" i="19" a="1"/>
  <c r="G74" i="19" s="1"/>
  <c r="H74" i="19" a="1"/>
  <c r="H74" i="19" s="1"/>
  <c r="I74" i="19" a="1"/>
  <c r="I74" i="19" s="1"/>
  <c r="C75" i="19" a="1"/>
  <c r="C75" i="19" s="1"/>
  <c r="D75" i="19" a="1"/>
  <c r="D75" i="19" s="1"/>
  <c r="E75" i="19" a="1"/>
  <c r="E75" i="19" s="1"/>
  <c r="F75" i="19" a="1"/>
  <c r="F75" i="19" s="1"/>
  <c r="G75" i="19" a="1"/>
  <c r="G75" i="19" s="1"/>
  <c r="H75" i="19" a="1"/>
  <c r="H75" i="19" s="1"/>
  <c r="I75" i="19" a="1"/>
  <c r="I75" i="19" s="1"/>
  <c r="C76" i="19" a="1"/>
  <c r="C76" i="19" s="1"/>
  <c r="D76" i="19" a="1"/>
  <c r="D76" i="19" s="1"/>
  <c r="E76" i="19" a="1"/>
  <c r="E76" i="19" s="1"/>
  <c r="F76" i="19" a="1"/>
  <c r="F76" i="19" s="1"/>
  <c r="G76" i="19" a="1"/>
  <c r="G76" i="19" s="1"/>
  <c r="H76" i="19" a="1"/>
  <c r="H76" i="19" s="1"/>
  <c r="I76" i="19" a="1"/>
  <c r="I76" i="19" s="1"/>
  <c r="C77" i="19" a="1"/>
  <c r="C77" i="19" s="1"/>
  <c r="D77" i="19" a="1"/>
  <c r="D77" i="19" s="1"/>
  <c r="E77" i="19" a="1"/>
  <c r="E77" i="19" s="1"/>
  <c r="F77" i="19" a="1"/>
  <c r="F77" i="19" s="1"/>
  <c r="G77" i="19" a="1"/>
  <c r="G77" i="19" s="1"/>
  <c r="H77" i="19" a="1"/>
  <c r="H77" i="19" s="1"/>
  <c r="I77" i="19" a="1"/>
  <c r="I77" i="19" s="1"/>
  <c r="C78" i="19" a="1"/>
  <c r="C78" i="19" s="1"/>
  <c r="D78" i="19" a="1"/>
  <c r="D78" i="19" s="1"/>
  <c r="E78" i="19" a="1"/>
  <c r="E78" i="19" s="1"/>
  <c r="F78" i="19" a="1"/>
  <c r="F78" i="19" s="1"/>
  <c r="G78" i="19" a="1"/>
  <c r="G78" i="19" s="1"/>
  <c r="H78" i="19" a="1"/>
  <c r="H78" i="19" s="1"/>
  <c r="I78" i="19" a="1"/>
  <c r="I78" i="19" s="1"/>
  <c r="C79" i="19" a="1"/>
  <c r="C79" i="19" s="1"/>
  <c r="D79" i="19" a="1"/>
  <c r="D79" i="19" s="1"/>
  <c r="E79" i="19" a="1"/>
  <c r="E79" i="19" s="1"/>
  <c r="F79" i="19" a="1"/>
  <c r="F79" i="19" s="1"/>
  <c r="G79" i="19" a="1"/>
  <c r="G79" i="19" s="1"/>
  <c r="H79" i="19" a="1"/>
  <c r="H79" i="19" s="1"/>
  <c r="I79" i="19" a="1"/>
  <c r="I79" i="19" s="1"/>
  <c r="C80" i="19" a="1"/>
  <c r="C80" i="19" s="1"/>
  <c r="D80" i="19" a="1"/>
  <c r="D80" i="19" s="1"/>
  <c r="E80" i="19" a="1"/>
  <c r="E80" i="19" s="1"/>
  <c r="F80" i="19" a="1"/>
  <c r="F80" i="19" s="1"/>
  <c r="G80" i="19" a="1"/>
  <c r="G80" i="19" s="1"/>
  <c r="H80" i="19" a="1"/>
  <c r="H80" i="19" s="1"/>
  <c r="I80" i="19" a="1"/>
  <c r="I80" i="19" s="1"/>
  <c r="C81" i="19" a="1"/>
  <c r="C81" i="19" s="1"/>
  <c r="D81" i="19" a="1"/>
  <c r="D81" i="19" s="1"/>
  <c r="E81" i="19" a="1"/>
  <c r="E81" i="19" s="1"/>
  <c r="F81" i="19" a="1"/>
  <c r="F81" i="19" s="1"/>
  <c r="G81" i="19" a="1"/>
  <c r="G81" i="19" s="1"/>
  <c r="H81" i="19" a="1"/>
  <c r="H81" i="19" s="1"/>
  <c r="I81" i="19" a="1"/>
  <c r="I81" i="19" s="1"/>
  <c r="C82" i="19" a="1"/>
  <c r="C82" i="19" s="1"/>
  <c r="D82" i="19" a="1"/>
  <c r="D82" i="19" s="1"/>
  <c r="E82" i="19" a="1"/>
  <c r="E82" i="19" s="1"/>
  <c r="F82" i="19" a="1"/>
  <c r="F82" i="19" s="1"/>
  <c r="G82" i="19" a="1"/>
  <c r="G82" i="19" s="1"/>
  <c r="H82" i="19" a="1"/>
  <c r="H82" i="19" s="1"/>
  <c r="I82" i="19" a="1"/>
  <c r="I82" i="19" s="1"/>
  <c r="C83" i="19" a="1"/>
  <c r="C83" i="19" s="1"/>
  <c r="D83" i="19" a="1"/>
  <c r="D83" i="19" s="1"/>
  <c r="E83" i="19" a="1"/>
  <c r="E83" i="19" s="1"/>
  <c r="F83" i="19" a="1"/>
  <c r="F83" i="19" s="1"/>
  <c r="G83" i="19" a="1"/>
  <c r="G83" i="19" s="1"/>
  <c r="H83" i="19" a="1"/>
  <c r="H83" i="19" s="1"/>
  <c r="I83" i="19" a="1"/>
  <c r="I83" i="19" s="1"/>
  <c r="C84" i="19" a="1"/>
  <c r="C84" i="19" s="1"/>
  <c r="D84" i="19" a="1"/>
  <c r="D84" i="19" s="1"/>
  <c r="E84" i="19" a="1"/>
  <c r="E84" i="19" s="1"/>
  <c r="F84" i="19" a="1"/>
  <c r="F84" i="19" s="1"/>
  <c r="G84" i="19" a="1"/>
  <c r="G84" i="19" s="1"/>
  <c r="H84" i="19" a="1"/>
  <c r="H84" i="19" s="1"/>
  <c r="I84" i="19" a="1"/>
  <c r="I84" i="19" s="1"/>
  <c r="C85" i="19" a="1"/>
  <c r="C85" i="19" s="1"/>
  <c r="D85" i="19" a="1"/>
  <c r="D85" i="19" s="1"/>
  <c r="E85" i="19" a="1"/>
  <c r="E85" i="19" s="1"/>
  <c r="F85" i="19" a="1"/>
  <c r="F85" i="19" s="1"/>
  <c r="G85" i="19" a="1"/>
  <c r="G85" i="19" s="1"/>
  <c r="H85" i="19" a="1"/>
  <c r="H85" i="19" s="1"/>
  <c r="I85" i="19" a="1"/>
  <c r="I85" i="19" s="1"/>
  <c r="C86" i="19" a="1"/>
  <c r="C86" i="19" s="1"/>
  <c r="D86" i="19" a="1"/>
  <c r="D86" i="19" s="1"/>
  <c r="E86" i="19" a="1"/>
  <c r="E86" i="19" s="1"/>
  <c r="F86" i="19" a="1"/>
  <c r="F86" i="19" s="1"/>
  <c r="G86" i="19" a="1"/>
  <c r="G86" i="19" s="1"/>
  <c r="H86" i="19" a="1"/>
  <c r="H86" i="19" s="1"/>
  <c r="I86" i="19" a="1"/>
  <c r="I86" i="19" s="1"/>
  <c r="C87" i="19" a="1"/>
  <c r="C87" i="19" s="1"/>
  <c r="D87" i="19" a="1"/>
  <c r="D87" i="19" s="1"/>
  <c r="E87" i="19" a="1"/>
  <c r="E87" i="19" s="1"/>
  <c r="F87" i="19" a="1"/>
  <c r="F87" i="19" s="1"/>
  <c r="G87" i="19" a="1"/>
  <c r="G87" i="19" s="1"/>
  <c r="H87" i="19" a="1"/>
  <c r="H87" i="19" s="1"/>
  <c r="I87" i="19" a="1"/>
  <c r="I87" i="19" s="1"/>
  <c r="C88" i="19" a="1"/>
  <c r="C88" i="19" s="1"/>
  <c r="D88" i="19" a="1"/>
  <c r="D88" i="19" s="1"/>
  <c r="E88" i="19" a="1"/>
  <c r="E88" i="19" s="1"/>
  <c r="F88" i="19" a="1"/>
  <c r="F88" i="19" s="1"/>
  <c r="G88" i="19" a="1"/>
  <c r="G88" i="19" s="1"/>
  <c r="H88" i="19" a="1"/>
  <c r="H88" i="19" s="1"/>
  <c r="I88" i="19" a="1"/>
  <c r="I88" i="19" s="1"/>
  <c r="C89" i="19" a="1"/>
  <c r="C89" i="19" s="1"/>
  <c r="D89" i="19" a="1"/>
  <c r="D89" i="19" s="1"/>
  <c r="E89" i="19" a="1"/>
  <c r="E89" i="19" s="1"/>
  <c r="F89" i="19" a="1"/>
  <c r="F89" i="19" s="1"/>
  <c r="G89" i="19" a="1"/>
  <c r="G89" i="19" s="1"/>
  <c r="H89" i="19" a="1"/>
  <c r="H89" i="19" s="1"/>
  <c r="I89" i="19" a="1"/>
  <c r="I89" i="19" s="1"/>
  <c r="C90" i="19" a="1"/>
  <c r="C90" i="19" s="1"/>
  <c r="D90" i="19" a="1"/>
  <c r="D90" i="19" s="1"/>
  <c r="E90" i="19" a="1"/>
  <c r="E90" i="19" s="1"/>
  <c r="F90" i="19" a="1"/>
  <c r="F90" i="19" s="1"/>
  <c r="G90" i="19" a="1"/>
  <c r="G90" i="19" s="1"/>
  <c r="H90" i="19" a="1"/>
  <c r="H90" i="19" s="1"/>
  <c r="I90" i="19" a="1"/>
  <c r="I90" i="19" s="1"/>
  <c r="C91" i="19" a="1"/>
  <c r="C91" i="19" s="1"/>
  <c r="D91" i="19" a="1"/>
  <c r="D91" i="19" s="1"/>
  <c r="E91" i="19" a="1"/>
  <c r="E91" i="19" s="1"/>
  <c r="F91" i="19" a="1"/>
  <c r="F91" i="19" s="1"/>
  <c r="G91" i="19" a="1"/>
  <c r="G91" i="19" s="1"/>
  <c r="H91" i="19" a="1"/>
  <c r="H91" i="19" s="1"/>
  <c r="I91" i="19" a="1"/>
  <c r="I91" i="19" s="1"/>
  <c r="C92" i="19" a="1"/>
  <c r="C92" i="19" s="1"/>
  <c r="D92" i="19" a="1"/>
  <c r="D92" i="19" s="1"/>
  <c r="E92" i="19" a="1"/>
  <c r="E92" i="19" s="1"/>
  <c r="F92" i="19" a="1"/>
  <c r="F92" i="19" s="1"/>
  <c r="G92" i="19" a="1"/>
  <c r="G92" i="19" s="1"/>
  <c r="H92" i="19" a="1"/>
  <c r="H92" i="19" s="1"/>
  <c r="I92" i="19" a="1"/>
  <c r="I92" i="19" s="1"/>
  <c r="C93" i="19" a="1"/>
  <c r="C93" i="19" s="1"/>
  <c r="D93" i="19" a="1"/>
  <c r="D93" i="19" s="1"/>
  <c r="E93" i="19" a="1"/>
  <c r="E93" i="19" s="1"/>
  <c r="F93" i="19" a="1"/>
  <c r="F93" i="19" s="1"/>
  <c r="G93" i="19" a="1"/>
  <c r="G93" i="19" s="1"/>
  <c r="H93" i="19" a="1"/>
  <c r="H93" i="19" s="1"/>
  <c r="I93" i="19" a="1"/>
  <c r="I93" i="19" s="1"/>
  <c r="C94" i="19" a="1"/>
  <c r="C94" i="19" s="1"/>
  <c r="D94" i="19" a="1"/>
  <c r="D94" i="19" s="1"/>
  <c r="E94" i="19" a="1"/>
  <c r="E94" i="19" s="1"/>
  <c r="F94" i="19" a="1"/>
  <c r="F94" i="19" s="1"/>
  <c r="G94" i="19" a="1"/>
  <c r="G94" i="19" s="1"/>
  <c r="H94" i="19" a="1"/>
  <c r="H94" i="19" s="1"/>
  <c r="I94" i="19" a="1"/>
  <c r="I94" i="19" s="1"/>
  <c r="C95" i="19" a="1"/>
  <c r="C95" i="19" s="1"/>
  <c r="D95" i="19" a="1"/>
  <c r="D95" i="19" s="1"/>
  <c r="E95" i="19" a="1"/>
  <c r="E95" i="19" s="1"/>
  <c r="F95" i="19" a="1"/>
  <c r="F95" i="19" s="1"/>
  <c r="G95" i="19" a="1"/>
  <c r="G95" i="19" s="1"/>
  <c r="H95" i="19" a="1"/>
  <c r="H95" i="19" s="1"/>
  <c r="I95" i="19" a="1"/>
  <c r="I95" i="19" s="1"/>
  <c r="C96" i="19" a="1"/>
  <c r="C96" i="19" s="1"/>
  <c r="D96" i="19" a="1"/>
  <c r="D96" i="19" s="1"/>
  <c r="E96" i="19" a="1"/>
  <c r="E96" i="19" s="1"/>
  <c r="F96" i="19" a="1"/>
  <c r="F96" i="19" s="1"/>
  <c r="G96" i="19" a="1"/>
  <c r="G96" i="19" s="1"/>
  <c r="H96" i="19" a="1"/>
  <c r="H96" i="19" s="1"/>
  <c r="I96" i="19" a="1"/>
  <c r="I96" i="19" s="1"/>
  <c r="C97" i="19" a="1"/>
  <c r="C97" i="19" s="1"/>
  <c r="D97" i="19" a="1"/>
  <c r="D97" i="19" s="1"/>
  <c r="E97" i="19" a="1"/>
  <c r="E97" i="19" s="1"/>
  <c r="F97" i="19" a="1"/>
  <c r="F97" i="19" s="1"/>
  <c r="G97" i="19" a="1"/>
  <c r="G97" i="19" s="1"/>
  <c r="H97" i="19" a="1"/>
  <c r="H97" i="19" s="1"/>
  <c r="I97" i="19" a="1"/>
  <c r="I97" i="19" s="1"/>
  <c r="C98" i="19" a="1"/>
  <c r="C98" i="19" s="1"/>
  <c r="D98" i="19" a="1"/>
  <c r="D98" i="19" s="1"/>
  <c r="E98" i="19" a="1"/>
  <c r="E98" i="19" s="1"/>
  <c r="F98" i="19" a="1"/>
  <c r="F98" i="19" s="1"/>
  <c r="G98" i="19" a="1"/>
  <c r="G98" i="19" s="1"/>
  <c r="H98" i="19" a="1"/>
  <c r="H98" i="19" s="1"/>
  <c r="I98" i="19" a="1"/>
  <c r="I98" i="19" s="1"/>
  <c r="C99" i="19" a="1"/>
  <c r="C99" i="19" s="1"/>
  <c r="D99" i="19" a="1"/>
  <c r="D99" i="19" s="1"/>
  <c r="E99" i="19" a="1"/>
  <c r="E99" i="19" s="1"/>
  <c r="F99" i="19" a="1"/>
  <c r="F99" i="19" s="1"/>
  <c r="G99" i="19" a="1"/>
  <c r="G99" i="19" s="1"/>
  <c r="H99" i="19" a="1"/>
  <c r="H99" i="19" s="1"/>
  <c r="I99" i="19" a="1"/>
  <c r="I99" i="19" s="1"/>
  <c r="C100" i="19" a="1"/>
  <c r="C100" i="19" s="1"/>
  <c r="D100" i="19" a="1"/>
  <c r="D100" i="19" s="1"/>
  <c r="E100" i="19" a="1"/>
  <c r="E100" i="19" s="1"/>
  <c r="F100" i="19" a="1"/>
  <c r="F100" i="19" s="1"/>
  <c r="G100" i="19" a="1"/>
  <c r="G100" i="19" s="1"/>
  <c r="H100" i="19" a="1"/>
  <c r="H100" i="19" s="1"/>
  <c r="I100" i="19" a="1"/>
  <c r="I100" i="19" s="1"/>
  <c r="C101" i="19" a="1"/>
  <c r="C101" i="19" s="1"/>
  <c r="D101" i="19" a="1"/>
  <c r="D101" i="19" s="1"/>
  <c r="E101" i="19" a="1"/>
  <c r="E101" i="19" s="1"/>
  <c r="F101" i="19" a="1"/>
  <c r="F101" i="19" s="1"/>
  <c r="G101" i="19" a="1"/>
  <c r="G101" i="19" s="1"/>
  <c r="H101" i="19" a="1"/>
  <c r="H101" i="19" s="1"/>
  <c r="I101" i="19" a="1"/>
  <c r="I101" i="19" s="1"/>
  <c r="C102" i="19" a="1"/>
  <c r="C102" i="19" s="1"/>
  <c r="D102" i="19" a="1"/>
  <c r="D102" i="19" s="1"/>
  <c r="E102" i="19" a="1"/>
  <c r="E102" i="19" s="1"/>
  <c r="F102" i="19" a="1"/>
  <c r="F102" i="19" s="1"/>
  <c r="G102" i="19" a="1"/>
  <c r="G102" i="19" s="1"/>
  <c r="H102" i="19" a="1"/>
  <c r="H102" i="19" s="1"/>
  <c r="I102" i="19" a="1"/>
  <c r="I102" i="19" s="1"/>
  <c r="C103" i="19" a="1"/>
  <c r="C103" i="19" s="1"/>
  <c r="D103" i="19" a="1"/>
  <c r="D103" i="19" s="1"/>
  <c r="E103" i="19" a="1"/>
  <c r="E103" i="19" s="1"/>
  <c r="F103" i="19" a="1"/>
  <c r="F103" i="19" s="1"/>
  <c r="G103" i="19" a="1"/>
  <c r="G103" i="19" s="1"/>
  <c r="H103" i="19" a="1"/>
  <c r="H103" i="19" s="1"/>
  <c r="I103" i="19" a="1"/>
  <c r="I103" i="19" s="1"/>
  <c r="C104" i="19" a="1"/>
  <c r="C104" i="19" s="1"/>
  <c r="D104" i="19" a="1"/>
  <c r="D104" i="19" s="1"/>
  <c r="E104" i="19" a="1"/>
  <c r="E104" i="19" s="1"/>
  <c r="F104" i="19" a="1"/>
  <c r="F104" i="19" s="1"/>
  <c r="G104" i="19" a="1"/>
  <c r="G104" i="19" s="1"/>
  <c r="H104" i="19" a="1"/>
  <c r="H104" i="19" s="1"/>
  <c r="I104" i="19" a="1"/>
  <c r="I104" i="19" s="1"/>
  <c r="C105" i="19" a="1"/>
  <c r="C105" i="19" s="1"/>
  <c r="D105" i="19" a="1"/>
  <c r="D105" i="19" s="1"/>
  <c r="E105" i="19" a="1"/>
  <c r="E105" i="19" s="1"/>
  <c r="F105" i="19" a="1"/>
  <c r="F105" i="19" s="1"/>
  <c r="G105" i="19" a="1"/>
  <c r="G105" i="19" s="1"/>
  <c r="H105" i="19" a="1"/>
  <c r="H105" i="19" s="1"/>
  <c r="I105" i="19" a="1"/>
  <c r="I105" i="19" s="1"/>
  <c r="C106" i="19" a="1"/>
  <c r="C106" i="19" s="1"/>
  <c r="D106" i="19" a="1"/>
  <c r="D106" i="19" s="1"/>
  <c r="E106" i="19" a="1"/>
  <c r="E106" i="19" s="1"/>
  <c r="F106" i="19" a="1"/>
  <c r="F106" i="19" s="1"/>
  <c r="G106" i="19" a="1"/>
  <c r="G106" i="19" s="1"/>
  <c r="H106" i="19" a="1"/>
  <c r="H106" i="19" s="1"/>
  <c r="I106" i="19" a="1"/>
  <c r="I106" i="19" s="1"/>
  <c r="C107" i="19" a="1"/>
  <c r="C107" i="19" s="1"/>
  <c r="D107" i="19" a="1"/>
  <c r="D107" i="19" s="1"/>
  <c r="E107" i="19" a="1"/>
  <c r="E107" i="19" s="1"/>
  <c r="F107" i="19" a="1"/>
  <c r="F107" i="19" s="1"/>
  <c r="G107" i="19" a="1"/>
  <c r="G107" i="19" s="1"/>
  <c r="H107" i="19" a="1"/>
  <c r="H107" i="19" s="1"/>
  <c r="I107" i="19" a="1"/>
  <c r="I107" i="19" s="1"/>
  <c r="C108" i="19" a="1"/>
  <c r="C108" i="19" s="1"/>
  <c r="D108" i="19" a="1"/>
  <c r="D108" i="19" s="1"/>
  <c r="E108" i="19" a="1"/>
  <c r="E108" i="19" s="1"/>
  <c r="F108" i="19" a="1"/>
  <c r="F108" i="19" s="1"/>
  <c r="G108" i="19" a="1"/>
  <c r="G108" i="19" s="1"/>
  <c r="H108" i="19" a="1"/>
  <c r="H108" i="19" s="1"/>
  <c r="I108" i="19" a="1"/>
  <c r="I108" i="19" s="1"/>
  <c r="C109" i="19" a="1"/>
  <c r="C109" i="19" s="1"/>
  <c r="D109" i="19" a="1"/>
  <c r="D109" i="19" s="1"/>
  <c r="E109" i="19" a="1"/>
  <c r="E109" i="19" s="1"/>
  <c r="F109" i="19" a="1"/>
  <c r="F109" i="19" s="1"/>
  <c r="G109" i="19" a="1"/>
  <c r="G109" i="19" s="1"/>
  <c r="H109" i="19" a="1"/>
  <c r="H109" i="19" s="1"/>
  <c r="I109" i="19" a="1"/>
  <c r="I109" i="19" s="1"/>
  <c r="C110" i="19" a="1"/>
  <c r="C110" i="19" s="1"/>
  <c r="D110" i="19" a="1"/>
  <c r="D110" i="19" s="1"/>
  <c r="E110" i="19" a="1"/>
  <c r="E110" i="19" s="1"/>
  <c r="F110" i="19" a="1"/>
  <c r="F110" i="19" s="1"/>
  <c r="G110" i="19" a="1"/>
  <c r="G110" i="19" s="1"/>
  <c r="H110" i="19" a="1"/>
  <c r="H110" i="19" s="1"/>
  <c r="I110" i="19" a="1"/>
  <c r="I110" i="19" s="1"/>
  <c r="C111" i="19" a="1"/>
  <c r="C111" i="19" s="1"/>
  <c r="D111" i="19" a="1"/>
  <c r="D111" i="19" s="1"/>
  <c r="E111" i="19" a="1"/>
  <c r="E111" i="19" s="1"/>
  <c r="F111" i="19" a="1"/>
  <c r="F111" i="19" s="1"/>
  <c r="G111" i="19" a="1"/>
  <c r="G111" i="19" s="1"/>
  <c r="H111" i="19" a="1"/>
  <c r="H111" i="19" s="1"/>
  <c r="I111" i="19" a="1"/>
  <c r="I111" i="19" s="1"/>
  <c r="C112" i="19" a="1"/>
  <c r="C112" i="19" s="1"/>
  <c r="D112" i="19" a="1"/>
  <c r="D112" i="19" s="1"/>
  <c r="E112" i="19" a="1"/>
  <c r="E112" i="19" s="1"/>
  <c r="F112" i="19" a="1"/>
  <c r="F112" i="19" s="1"/>
  <c r="G112" i="19" a="1"/>
  <c r="G112" i="19" s="1"/>
  <c r="H112" i="19" a="1"/>
  <c r="H112" i="19" s="1"/>
  <c r="I112" i="19" a="1"/>
  <c r="I112" i="19" s="1"/>
  <c r="C113" i="19" a="1"/>
  <c r="C113" i="19" s="1"/>
  <c r="D113" i="19" a="1"/>
  <c r="D113" i="19" s="1"/>
  <c r="E113" i="19" a="1"/>
  <c r="E113" i="19" s="1"/>
  <c r="F113" i="19" a="1"/>
  <c r="F113" i="19" s="1"/>
  <c r="G113" i="19" a="1"/>
  <c r="G113" i="19"/>
  <c r="H113" i="19" a="1"/>
  <c r="H113" i="19" s="1"/>
  <c r="I113" i="19" a="1"/>
  <c r="I113" i="19" s="1"/>
  <c r="C114" i="19" a="1"/>
  <c r="C114" i="19" s="1"/>
  <c r="D114" i="19" a="1"/>
  <c r="D114" i="19" s="1"/>
  <c r="E114" i="19" a="1"/>
  <c r="E114" i="19" s="1"/>
  <c r="F114" i="19" a="1"/>
  <c r="F114" i="19" s="1"/>
  <c r="G114" i="19" a="1"/>
  <c r="G114" i="19" s="1"/>
  <c r="H114" i="19" a="1"/>
  <c r="H114" i="19" s="1"/>
  <c r="I114" i="19" a="1"/>
  <c r="I114" i="19" s="1"/>
  <c r="C115" i="19" a="1"/>
  <c r="C115" i="19" s="1"/>
  <c r="D115" i="19" a="1"/>
  <c r="D115" i="19" s="1"/>
  <c r="E115" i="19" a="1"/>
  <c r="E115" i="19" s="1"/>
  <c r="F115" i="19" a="1"/>
  <c r="F115" i="19" s="1"/>
  <c r="G115" i="19" a="1"/>
  <c r="G115" i="19" s="1"/>
  <c r="H115" i="19" a="1"/>
  <c r="H115" i="19" s="1"/>
  <c r="I115" i="19" a="1"/>
  <c r="I115" i="19" s="1"/>
  <c r="C116" i="19" a="1"/>
  <c r="C116" i="19" s="1"/>
  <c r="D116" i="19" a="1"/>
  <c r="D116" i="19" s="1"/>
  <c r="E116" i="19" a="1"/>
  <c r="E116" i="19" s="1"/>
  <c r="F116" i="19" a="1"/>
  <c r="F116" i="19" s="1"/>
  <c r="G116" i="19" a="1"/>
  <c r="G116" i="19" s="1"/>
  <c r="H116" i="19" a="1"/>
  <c r="H116" i="19" s="1"/>
  <c r="I116" i="19" a="1"/>
  <c r="I116" i="19" s="1"/>
  <c r="C117" i="19" a="1"/>
  <c r="C117" i="19" s="1"/>
  <c r="D117" i="19" a="1"/>
  <c r="D117" i="19" s="1"/>
  <c r="E117" i="19" a="1"/>
  <c r="E117" i="19" s="1"/>
  <c r="F117" i="19" a="1"/>
  <c r="F117" i="19" s="1"/>
  <c r="G117" i="19" a="1"/>
  <c r="G117" i="19" s="1"/>
  <c r="H117" i="19" a="1"/>
  <c r="H117" i="19" s="1"/>
  <c r="I117" i="19" a="1"/>
  <c r="I117" i="19" s="1"/>
  <c r="C118" i="19" a="1"/>
  <c r="C118" i="19" s="1"/>
  <c r="D118" i="19" a="1"/>
  <c r="D118" i="19" s="1"/>
  <c r="E118" i="19" a="1"/>
  <c r="E118" i="19" s="1"/>
  <c r="F118" i="19" a="1"/>
  <c r="F118" i="19" s="1"/>
  <c r="G118" i="19" a="1"/>
  <c r="G118" i="19" s="1"/>
  <c r="H118" i="19" a="1"/>
  <c r="H118" i="19" s="1"/>
  <c r="I118" i="19" a="1"/>
  <c r="I118" i="19" s="1"/>
  <c r="C119" i="19" a="1"/>
  <c r="C119" i="19" s="1"/>
  <c r="D119" i="19" a="1"/>
  <c r="D119" i="19" s="1"/>
  <c r="E119" i="19" a="1"/>
  <c r="E119" i="19" s="1"/>
  <c r="F119" i="19" a="1"/>
  <c r="F119" i="19" s="1"/>
  <c r="G119" i="19" a="1"/>
  <c r="G119" i="19" s="1"/>
  <c r="H119" i="19" a="1"/>
  <c r="H119" i="19" s="1"/>
  <c r="I119" i="19" a="1"/>
  <c r="I119" i="19" s="1"/>
  <c r="C120" i="19" a="1"/>
  <c r="C120" i="19" s="1"/>
  <c r="D120" i="19" a="1"/>
  <c r="D120" i="19" s="1"/>
  <c r="E120" i="19" a="1"/>
  <c r="E120" i="19" s="1"/>
  <c r="F120" i="19" a="1"/>
  <c r="F120" i="19" s="1"/>
  <c r="G120" i="19" a="1"/>
  <c r="G120" i="19" s="1"/>
  <c r="H120" i="19" a="1"/>
  <c r="H120" i="19" s="1"/>
  <c r="I120" i="19" a="1"/>
  <c r="I120" i="19" s="1"/>
  <c r="C121" i="19" a="1"/>
  <c r="C121" i="19" s="1"/>
  <c r="D121" i="19" a="1"/>
  <c r="D121" i="19" s="1"/>
  <c r="E121" i="19" a="1"/>
  <c r="E121" i="19" s="1"/>
  <c r="F121" i="19" a="1"/>
  <c r="F121" i="19" s="1"/>
  <c r="G121" i="19" a="1"/>
  <c r="G121" i="19" s="1"/>
  <c r="H121" i="19" a="1"/>
  <c r="H121" i="19" s="1"/>
  <c r="I121" i="19" a="1"/>
  <c r="I121" i="19" s="1"/>
  <c r="C122" i="19" a="1"/>
  <c r="C122" i="19" s="1"/>
  <c r="D122" i="19" a="1"/>
  <c r="D122" i="19" s="1"/>
  <c r="E122" i="19" a="1"/>
  <c r="E122" i="19" s="1"/>
  <c r="F122" i="19" a="1"/>
  <c r="F122" i="19" s="1"/>
  <c r="G122" i="19" a="1"/>
  <c r="G122" i="19" s="1"/>
  <c r="H122" i="19" a="1"/>
  <c r="H122" i="19" s="1"/>
  <c r="I122" i="19" a="1"/>
  <c r="I122" i="19" s="1"/>
  <c r="C123" i="19" a="1"/>
  <c r="C123" i="19" s="1"/>
  <c r="D123" i="19" a="1"/>
  <c r="D123" i="19" s="1"/>
  <c r="E123" i="19" a="1"/>
  <c r="E123" i="19" s="1"/>
  <c r="F123" i="19" a="1"/>
  <c r="F123" i="19" s="1"/>
  <c r="G123" i="19" a="1"/>
  <c r="G123" i="19" s="1"/>
  <c r="H123" i="19" a="1"/>
  <c r="H123" i="19" s="1"/>
  <c r="I123" i="19" a="1"/>
  <c r="I123" i="19" s="1"/>
  <c r="C124" i="19" a="1"/>
  <c r="C124" i="19" s="1"/>
  <c r="D124" i="19" a="1"/>
  <c r="D124" i="19" s="1"/>
  <c r="E124" i="19" a="1"/>
  <c r="E124" i="19" s="1"/>
  <c r="F124" i="19" a="1"/>
  <c r="F124" i="19" s="1"/>
  <c r="G124" i="19" a="1"/>
  <c r="G124" i="19" s="1"/>
  <c r="H124" i="19" a="1"/>
  <c r="H124" i="19" s="1"/>
  <c r="I124" i="19" a="1"/>
  <c r="I124" i="19" s="1"/>
  <c r="C125" i="19" a="1"/>
  <c r="C125" i="19" s="1"/>
  <c r="D125" i="19" a="1"/>
  <c r="D125" i="19" s="1"/>
  <c r="E125" i="19" a="1"/>
  <c r="E125" i="19" s="1"/>
  <c r="F125" i="19" a="1"/>
  <c r="F125" i="19" s="1"/>
  <c r="G125" i="19" a="1"/>
  <c r="G125" i="19" s="1"/>
  <c r="H125" i="19" a="1"/>
  <c r="H125" i="19" s="1"/>
  <c r="I125" i="19" a="1"/>
  <c r="I125" i="19" s="1"/>
  <c r="C126" i="19" a="1"/>
  <c r="C126" i="19" s="1"/>
  <c r="D126" i="19" a="1"/>
  <c r="D126" i="19" s="1"/>
  <c r="E126" i="19" a="1"/>
  <c r="E126" i="19" s="1"/>
  <c r="F126" i="19" a="1"/>
  <c r="F126" i="19" s="1"/>
  <c r="G126" i="19" a="1"/>
  <c r="G126" i="19" s="1"/>
  <c r="H126" i="19" a="1"/>
  <c r="H126" i="19" s="1"/>
  <c r="I126" i="19" a="1"/>
  <c r="I126" i="19" s="1"/>
  <c r="C127" i="19" a="1"/>
  <c r="C127" i="19" s="1"/>
  <c r="D127" i="19" a="1"/>
  <c r="D127" i="19" s="1"/>
  <c r="E127" i="19" a="1"/>
  <c r="E127" i="19" s="1"/>
  <c r="F127" i="19" a="1"/>
  <c r="F127" i="19" s="1"/>
  <c r="G127" i="19" a="1"/>
  <c r="G127" i="19" s="1"/>
  <c r="H127" i="19" a="1"/>
  <c r="H127" i="19" s="1"/>
  <c r="I127" i="19" a="1"/>
  <c r="I127" i="19" s="1"/>
  <c r="C128" i="19" a="1"/>
  <c r="C128" i="19" s="1"/>
  <c r="D128" i="19" a="1"/>
  <c r="D128" i="19" s="1"/>
  <c r="E128" i="19" a="1"/>
  <c r="E128" i="19" s="1"/>
  <c r="F128" i="19" a="1"/>
  <c r="F128" i="19" s="1"/>
  <c r="G128" i="19" a="1"/>
  <c r="G128" i="19" s="1"/>
  <c r="H128" i="19" a="1"/>
  <c r="H128" i="19" s="1"/>
  <c r="I128" i="19" a="1"/>
  <c r="I128" i="19" s="1"/>
  <c r="C129" i="19" a="1"/>
  <c r="C129" i="19" s="1"/>
  <c r="D129" i="19" a="1"/>
  <c r="D129" i="19" s="1"/>
  <c r="E129" i="19" a="1"/>
  <c r="E129" i="19" s="1"/>
  <c r="F129" i="19" a="1"/>
  <c r="F129" i="19" s="1"/>
  <c r="G129" i="19" a="1"/>
  <c r="G129" i="19" s="1"/>
  <c r="H129" i="19" a="1"/>
  <c r="H129" i="19" s="1"/>
  <c r="I129" i="19" a="1"/>
  <c r="I129" i="19" s="1"/>
  <c r="C130" i="19" a="1"/>
  <c r="C130" i="19" s="1"/>
  <c r="D130" i="19" a="1"/>
  <c r="D130" i="19" s="1"/>
  <c r="E130" i="19" a="1"/>
  <c r="E130" i="19" s="1"/>
  <c r="F130" i="19" a="1"/>
  <c r="F130" i="19" s="1"/>
  <c r="G130" i="19" a="1"/>
  <c r="G130" i="19" s="1"/>
  <c r="H130" i="19" a="1"/>
  <c r="H130" i="19" s="1"/>
  <c r="I130" i="19" a="1"/>
  <c r="I130" i="19" s="1"/>
  <c r="C131" i="19" a="1"/>
  <c r="C131" i="19" s="1"/>
  <c r="D131" i="19" a="1"/>
  <c r="D131" i="19" s="1"/>
  <c r="E131" i="19" a="1"/>
  <c r="E131" i="19" s="1"/>
  <c r="F131" i="19" a="1"/>
  <c r="F131" i="19" s="1"/>
  <c r="G131" i="19" a="1"/>
  <c r="G131" i="19" s="1"/>
  <c r="H131" i="19" a="1"/>
  <c r="H131" i="19" s="1"/>
  <c r="I131" i="19" a="1"/>
  <c r="I131" i="19" s="1"/>
  <c r="C132" i="19" a="1"/>
  <c r="C132" i="19" s="1"/>
  <c r="D132" i="19" a="1"/>
  <c r="D132" i="19" s="1"/>
  <c r="E132" i="19" a="1"/>
  <c r="E132" i="19" s="1"/>
  <c r="F132" i="19" a="1"/>
  <c r="F132" i="19" s="1"/>
  <c r="G132" i="19" a="1"/>
  <c r="G132" i="19" s="1"/>
  <c r="H132" i="19" a="1"/>
  <c r="H132" i="19" s="1"/>
  <c r="I132" i="19" a="1"/>
  <c r="I132" i="19" s="1"/>
  <c r="C133" i="19" a="1"/>
  <c r="C133" i="19" s="1"/>
  <c r="D133" i="19" a="1"/>
  <c r="D133" i="19" s="1"/>
  <c r="E133" i="19" a="1"/>
  <c r="E133" i="19" s="1"/>
  <c r="F133" i="19" a="1"/>
  <c r="F133" i="19" s="1"/>
  <c r="G133" i="19" a="1"/>
  <c r="G133" i="19" s="1"/>
  <c r="H133" i="19" a="1"/>
  <c r="H133" i="19" s="1"/>
  <c r="I133" i="19" a="1"/>
  <c r="I133" i="19" s="1"/>
  <c r="C134" i="19" a="1"/>
  <c r="C134" i="19" s="1"/>
  <c r="D134" i="19" a="1"/>
  <c r="D134" i="19" s="1"/>
  <c r="E134" i="19" a="1"/>
  <c r="E134" i="19" s="1"/>
  <c r="F134" i="19" a="1"/>
  <c r="F134" i="19" s="1"/>
  <c r="G134" i="19" a="1"/>
  <c r="G134" i="19" s="1"/>
  <c r="H134" i="19" a="1"/>
  <c r="H134" i="19" s="1"/>
  <c r="I134" i="19" a="1"/>
  <c r="I134" i="19" s="1"/>
  <c r="C135" i="19" a="1"/>
  <c r="C135" i="19" s="1"/>
  <c r="D135" i="19" a="1"/>
  <c r="D135" i="19" s="1"/>
  <c r="E135" i="19" a="1"/>
  <c r="E135" i="19" s="1"/>
  <c r="F135" i="19" a="1"/>
  <c r="F135" i="19" s="1"/>
  <c r="G135" i="19" a="1"/>
  <c r="G135" i="19" s="1"/>
  <c r="H135" i="19" a="1"/>
  <c r="H135" i="19" s="1"/>
  <c r="I135" i="19" a="1"/>
  <c r="I135" i="19" s="1"/>
  <c r="C136" i="19" a="1"/>
  <c r="C136" i="19" s="1"/>
  <c r="D136" i="19" a="1"/>
  <c r="D136" i="19" s="1"/>
  <c r="E136" i="19" a="1"/>
  <c r="E136" i="19" s="1"/>
  <c r="F136" i="19" a="1"/>
  <c r="F136" i="19" s="1"/>
  <c r="G136" i="19" a="1"/>
  <c r="G136" i="19" s="1"/>
  <c r="H136" i="19" a="1"/>
  <c r="H136" i="19" s="1"/>
  <c r="I136" i="19" a="1"/>
  <c r="I136" i="19" s="1"/>
  <c r="C137" i="19" a="1"/>
  <c r="C137" i="19" s="1"/>
  <c r="D137" i="19" a="1"/>
  <c r="D137" i="19" s="1"/>
  <c r="E137" i="19" a="1"/>
  <c r="E137" i="19" s="1"/>
  <c r="F137" i="19" a="1"/>
  <c r="F137" i="19" s="1"/>
  <c r="G137" i="19" a="1"/>
  <c r="G137" i="19" s="1"/>
  <c r="H137" i="19" a="1"/>
  <c r="H137" i="19" s="1"/>
  <c r="I137" i="19" a="1"/>
  <c r="I137" i="19" s="1"/>
  <c r="C138" i="19" a="1"/>
  <c r="C138" i="19" s="1"/>
  <c r="D138" i="19" a="1"/>
  <c r="D138" i="19" s="1"/>
  <c r="E138" i="19" a="1"/>
  <c r="E138" i="19" s="1"/>
  <c r="F138" i="19" a="1"/>
  <c r="F138" i="19" s="1"/>
  <c r="G138" i="19" a="1"/>
  <c r="G138" i="19" s="1"/>
  <c r="H138" i="19" a="1"/>
  <c r="H138" i="19" s="1"/>
  <c r="I138" i="19" a="1"/>
  <c r="I138" i="19" s="1"/>
  <c r="C139" i="19" a="1"/>
  <c r="C139" i="19" s="1"/>
  <c r="D139" i="19" a="1"/>
  <c r="D139" i="19" s="1"/>
  <c r="E139" i="19" a="1"/>
  <c r="E139" i="19" s="1"/>
  <c r="F139" i="19" a="1"/>
  <c r="F139" i="19" s="1"/>
  <c r="G139" i="19" a="1"/>
  <c r="G139" i="19" s="1"/>
  <c r="H139" i="19" a="1"/>
  <c r="H139" i="19" s="1"/>
  <c r="I139" i="19" a="1"/>
  <c r="I139" i="19" s="1"/>
  <c r="C140" i="19" a="1"/>
  <c r="C140" i="19" s="1"/>
  <c r="D140" i="19" a="1"/>
  <c r="D140" i="19" s="1"/>
  <c r="E140" i="19" a="1"/>
  <c r="E140" i="19" s="1"/>
  <c r="F140" i="19" a="1"/>
  <c r="F140" i="19" s="1"/>
  <c r="G140" i="19" a="1"/>
  <c r="G140" i="19" s="1"/>
  <c r="H140" i="19" a="1"/>
  <c r="H140" i="19" s="1"/>
  <c r="I140" i="19" a="1"/>
  <c r="I140" i="19" s="1"/>
  <c r="C141" i="19" a="1"/>
  <c r="C141" i="19" s="1"/>
  <c r="D141" i="19" a="1"/>
  <c r="D141" i="19" s="1"/>
  <c r="E141" i="19" a="1"/>
  <c r="E141" i="19" s="1"/>
  <c r="F141" i="19" a="1"/>
  <c r="F141" i="19" s="1"/>
  <c r="G141" i="19" a="1"/>
  <c r="G141" i="19" s="1"/>
  <c r="H141" i="19" a="1"/>
  <c r="H141" i="19" s="1"/>
  <c r="I141" i="19" a="1"/>
  <c r="I141" i="19" s="1"/>
  <c r="C142" i="19" a="1"/>
  <c r="C142" i="19" s="1"/>
  <c r="D142" i="19" a="1"/>
  <c r="D142" i="19" s="1"/>
  <c r="E142" i="19" a="1"/>
  <c r="E142" i="19" s="1"/>
  <c r="F142" i="19" a="1"/>
  <c r="F142" i="19" s="1"/>
  <c r="G142" i="19" a="1"/>
  <c r="G142" i="19" s="1"/>
  <c r="H142" i="19" a="1"/>
  <c r="H142" i="19" s="1"/>
  <c r="I142" i="19" a="1"/>
  <c r="I142" i="19" s="1"/>
  <c r="C143" i="19" a="1"/>
  <c r="C143" i="19" s="1"/>
  <c r="D143" i="19" a="1"/>
  <c r="D143" i="19" s="1"/>
  <c r="E143" i="19" a="1"/>
  <c r="E143" i="19" s="1"/>
  <c r="F143" i="19" a="1"/>
  <c r="F143" i="19" s="1"/>
  <c r="G143" i="19" a="1"/>
  <c r="G143" i="19" s="1"/>
  <c r="H143" i="19" a="1"/>
  <c r="H143" i="19" s="1"/>
  <c r="I143" i="19" a="1"/>
  <c r="I143" i="19" s="1"/>
  <c r="C144" i="19" a="1"/>
  <c r="C144" i="19" s="1"/>
  <c r="D144" i="19" a="1"/>
  <c r="D144" i="19" s="1"/>
  <c r="E144" i="19" a="1"/>
  <c r="E144" i="19" s="1"/>
  <c r="F144" i="19" a="1"/>
  <c r="F144" i="19" s="1"/>
  <c r="G144" i="19" a="1"/>
  <c r="G144" i="19" s="1"/>
  <c r="H144" i="19" a="1"/>
  <c r="H144" i="19" s="1"/>
  <c r="I144" i="19" a="1"/>
  <c r="I144" i="19" s="1"/>
  <c r="C145" i="19" a="1"/>
  <c r="C145" i="19" s="1"/>
  <c r="D145" i="19" a="1"/>
  <c r="D145" i="19" s="1"/>
  <c r="E145" i="19" a="1"/>
  <c r="E145" i="19" s="1"/>
  <c r="F145" i="19" a="1"/>
  <c r="F145" i="19" s="1"/>
  <c r="G145" i="19" a="1"/>
  <c r="G145" i="19" s="1"/>
  <c r="H145" i="19" a="1"/>
  <c r="H145" i="19" s="1"/>
  <c r="I145" i="19" a="1"/>
  <c r="I145" i="19" s="1"/>
  <c r="C146" i="19" a="1"/>
  <c r="C146" i="19" s="1"/>
  <c r="D146" i="19" a="1"/>
  <c r="D146" i="19" s="1"/>
  <c r="E146" i="19" a="1"/>
  <c r="E146" i="19" s="1"/>
  <c r="F146" i="19" a="1"/>
  <c r="F146" i="19" s="1"/>
  <c r="G146" i="19" a="1"/>
  <c r="G146" i="19" s="1"/>
  <c r="H146" i="19" a="1"/>
  <c r="H146" i="19" s="1"/>
  <c r="I146" i="19" a="1"/>
  <c r="I146" i="19" s="1"/>
  <c r="C147" i="19" a="1"/>
  <c r="C147" i="19" s="1"/>
  <c r="D147" i="19" a="1"/>
  <c r="D147" i="19" s="1"/>
  <c r="E147" i="19" a="1"/>
  <c r="E147" i="19" s="1"/>
  <c r="F147" i="19" a="1"/>
  <c r="F147" i="19" s="1"/>
  <c r="G147" i="19" a="1"/>
  <c r="G147" i="19" s="1"/>
  <c r="H147" i="19" a="1"/>
  <c r="H147" i="19" s="1"/>
  <c r="I147" i="19" a="1"/>
  <c r="I147" i="19" s="1"/>
  <c r="C148" i="19" a="1"/>
  <c r="C148" i="19" s="1"/>
  <c r="D148" i="19" a="1"/>
  <c r="D148" i="19" s="1"/>
  <c r="E148" i="19" a="1"/>
  <c r="E148" i="19" s="1"/>
  <c r="F148" i="19" a="1"/>
  <c r="F148" i="19" s="1"/>
  <c r="G148" i="19" a="1"/>
  <c r="G148" i="19" s="1"/>
  <c r="H148" i="19" a="1"/>
  <c r="H148" i="19" s="1"/>
  <c r="I148" i="19" a="1"/>
  <c r="I148" i="19" s="1"/>
  <c r="C149" i="19" a="1"/>
  <c r="C149" i="19" s="1"/>
  <c r="D149" i="19" a="1"/>
  <c r="D149" i="19" s="1"/>
  <c r="E149" i="19" a="1"/>
  <c r="E149" i="19" s="1"/>
  <c r="F149" i="19" a="1"/>
  <c r="F149" i="19" s="1"/>
  <c r="G149" i="19" a="1"/>
  <c r="G149" i="19" s="1"/>
  <c r="H149" i="19" a="1"/>
  <c r="H149" i="19" s="1"/>
  <c r="I149" i="19" a="1"/>
  <c r="I149" i="19" s="1"/>
  <c r="C150" i="19" a="1"/>
  <c r="C150" i="19" s="1"/>
  <c r="D150" i="19" a="1"/>
  <c r="D150" i="19" s="1"/>
  <c r="E150" i="19" a="1"/>
  <c r="E150" i="19" s="1"/>
  <c r="F150" i="19" a="1"/>
  <c r="F150" i="19" s="1"/>
  <c r="G150" i="19" a="1"/>
  <c r="G150" i="19" s="1"/>
  <c r="H150" i="19" a="1"/>
  <c r="H150" i="19" s="1"/>
  <c r="I150" i="19" a="1"/>
  <c r="I150" i="19" s="1"/>
  <c r="C151" i="19" a="1"/>
  <c r="C151" i="19" s="1"/>
  <c r="D151" i="19" a="1"/>
  <c r="D151" i="19" s="1"/>
  <c r="E151" i="19" a="1"/>
  <c r="E151" i="19" s="1"/>
  <c r="F151" i="19" a="1"/>
  <c r="F151" i="19" s="1"/>
  <c r="G151" i="19" a="1"/>
  <c r="G151" i="19" s="1"/>
  <c r="H151" i="19" a="1"/>
  <c r="H151" i="19" s="1"/>
  <c r="I151" i="19" a="1"/>
  <c r="I151" i="19" s="1"/>
  <c r="C152" i="19" a="1"/>
  <c r="C152" i="19" s="1"/>
  <c r="D152" i="19" a="1"/>
  <c r="D152" i="19" s="1"/>
  <c r="E152" i="19" a="1"/>
  <c r="E152" i="19" s="1"/>
  <c r="F152" i="19" a="1"/>
  <c r="F152" i="19" s="1"/>
  <c r="G152" i="19" a="1"/>
  <c r="G152" i="19" s="1"/>
  <c r="H152" i="19" a="1"/>
  <c r="H152" i="19" s="1"/>
  <c r="I152" i="19" a="1"/>
  <c r="I152" i="19" s="1"/>
  <c r="C153" i="19" a="1"/>
  <c r="C153" i="19" s="1"/>
  <c r="D153" i="19" a="1"/>
  <c r="D153" i="19" s="1"/>
  <c r="E153" i="19" a="1"/>
  <c r="E153" i="19" s="1"/>
  <c r="F153" i="19" a="1"/>
  <c r="F153" i="19" s="1"/>
  <c r="G153" i="19" a="1"/>
  <c r="G153" i="19" s="1"/>
  <c r="H153" i="19" a="1"/>
  <c r="H153" i="19" s="1"/>
  <c r="I153" i="19" a="1"/>
  <c r="I153" i="19" s="1"/>
  <c r="C154" i="19" a="1"/>
  <c r="C154" i="19" s="1"/>
  <c r="D154" i="19" a="1"/>
  <c r="D154" i="19" s="1"/>
  <c r="E154" i="19" a="1"/>
  <c r="E154" i="19" s="1"/>
  <c r="F154" i="19" a="1"/>
  <c r="F154" i="19" s="1"/>
  <c r="G154" i="19" a="1"/>
  <c r="G154" i="19" s="1"/>
  <c r="H154" i="19" a="1"/>
  <c r="H154" i="19" s="1"/>
  <c r="I154" i="19" a="1"/>
  <c r="I154" i="19" s="1"/>
  <c r="C155" i="19" a="1"/>
  <c r="C155" i="19" s="1"/>
  <c r="D155" i="19" a="1"/>
  <c r="D155" i="19" s="1"/>
  <c r="E155" i="19" a="1"/>
  <c r="E155" i="19" s="1"/>
  <c r="F155" i="19" a="1"/>
  <c r="F155" i="19" s="1"/>
  <c r="G155" i="19" a="1"/>
  <c r="G155" i="19" s="1"/>
  <c r="H155" i="19" a="1"/>
  <c r="H155" i="19" s="1"/>
  <c r="I155" i="19" a="1"/>
  <c r="I155" i="19" s="1"/>
  <c r="C156" i="19" a="1"/>
  <c r="C156" i="19" s="1"/>
  <c r="D156" i="19" a="1"/>
  <c r="D156" i="19" s="1"/>
  <c r="E156" i="19" a="1"/>
  <c r="E156" i="19" s="1"/>
  <c r="F156" i="19" a="1"/>
  <c r="F156" i="19" s="1"/>
  <c r="G156" i="19" a="1"/>
  <c r="G156" i="19" s="1"/>
  <c r="H156" i="19" a="1"/>
  <c r="H156" i="19" s="1"/>
  <c r="I156" i="19" a="1"/>
  <c r="I156" i="19" s="1"/>
  <c r="C157" i="19" a="1"/>
  <c r="C157" i="19" s="1"/>
  <c r="D157" i="19" a="1"/>
  <c r="D157" i="19" s="1"/>
  <c r="E157" i="19" a="1"/>
  <c r="E157" i="19" s="1"/>
  <c r="F157" i="19" a="1"/>
  <c r="F157" i="19" s="1"/>
  <c r="G157" i="19" a="1"/>
  <c r="G157" i="19" s="1"/>
  <c r="H157" i="19" a="1"/>
  <c r="H157" i="19" s="1"/>
  <c r="I157" i="19" a="1"/>
  <c r="I157" i="19" s="1"/>
  <c r="C158" i="19" a="1"/>
  <c r="C158" i="19" s="1"/>
  <c r="D158" i="19" a="1"/>
  <c r="D158" i="19" s="1"/>
  <c r="E158" i="19" a="1"/>
  <c r="E158" i="19" s="1"/>
  <c r="F158" i="19" a="1"/>
  <c r="F158" i="19" s="1"/>
  <c r="G158" i="19" a="1"/>
  <c r="G158" i="19" s="1"/>
  <c r="H158" i="19" a="1"/>
  <c r="H158" i="19" s="1"/>
  <c r="I158" i="19" a="1"/>
  <c r="I158" i="19" s="1"/>
  <c r="C159" i="19" a="1"/>
  <c r="C159" i="19" s="1"/>
  <c r="D159" i="19" a="1"/>
  <c r="D159" i="19" s="1"/>
  <c r="E159" i="19" a="1"/>
  <c r="E159" i="19" s="1"/>
  <c r="F159" i="19" a="1"/>
  <c r="F159" i="19" s="1"/>
  <c r="G159" i="19" a="1"/>
  <c r="G159" i="19" s="1"/>
  <c r="H159" i="19" a="1"/>
  <c r="H159" i="19" s="1"/>
  <c r="I159" i="19" a="1"/>
  <c r="I159" i="19" s="1"/>
  <c r="C160" i="19" a="1"/>
  <c r="C160" i="19" s="1"/>
  <c r="D160" i="19" a="1"/>
  <c r="D160" i="19" s="1"/>
  <c r="E160" i="19" a="1"/>
  <c r="E160" i="19" s="1"/>
  <c r="F160" i="19" a="1"/>
  <c r="F160" i="19" s="1"/>
  <c r="G160" i="19" a="1"/>
  <c r="G160" i="19" s="1"/>
  <c r="H160" i="19" a="1"/>
  <c r="H160" i="19" s="1"/>
  <c r="I160" i="19" a="1"/>
  <c r="I160" i="19" s="1"/>
  <c r="C161" i="19" a="1"/>
  <c r="C161" i="19" s="1"/>
  <c r="D161" i="19" a="1"/>
  <c r="D161" i="19" s="1"/>
  <c r="E161" i="19" a="1"/>
  <c r="E161" i="19" s="1"/>
  <c r="F161" i="19" a="1"/>
  <c r="F161" i="19" s="1"/>
  <c r="G161" i="19" a="1"/>
  <c r="G161" i="19" s="1"/>
  <c r="H161" i="19" a="1"/>
  <c r="H161" i="19" s="1"/>
  <c r="I161" i="19" a="1"/>
  <c r="I161" i="19" s="1"/>
  <c r="C162" i="19" a="1"/>
  <c r="C162" i="19" s="1"/>
  <c r="D162" i="19" a="1"/>
  <c r="D162" i="19" s="1"/>
  <c r="E162" i="19" a="1"/>
  <c r="E162" i="19" s="1"/>
  <c r="F162" i="19" a="1"/>
  <c r="F162" i="19" s="1"/>
  <c r="G162" i="19" a="1"/>
  <c r="G162" i="19" s="1"/>
  <c r="H162" i="19" a="1"/>
  <c r="H162" i="19" s="1"/>
  <c r="I162" i="19" a="1"/>
  <c r="I162" i="19" s="1"/>
  <c r="C163" i="19" a="1"/>
  <c r="C163" i="19" s="1"/>
  <c r="D163" i="19" a="1"/>
  <c r="D163" i="19" s="1"/>
  <c r="E163" i="19" a="1"/>
  <c r="E163" i="19" s="1"/>
  <c r="F163" i="19" a="1"/>
  <c r="F163" i="19" s="1"/>
  <c r="G163" i="19" a="1"/>
  <c r="G163" i="19" s="1"/>
  <c r="H163" i="19" a="1"/>
  <c r="H163" i="19" s="1"/>
  <c r="I163" i="19" a="1"/>
  <c r="I163" i="19" s="1"/>
  <c r="C164" i="19" a="1"/>
  <c r="C164" i="19" s="1"/>
  <c r="D164" i="19" a="1"/>
  <c r="D164" i="19" s="1"/>
  <c r="E164" i="19" a="1"/>
  <c r="E164" i="19" s="1"/>
  <c r="F164" i="19" a="1"/>
  <c r="F164" i="19" s="1"/>
  <c r="G164" i="19" a="1"/>
  <c r="G164" i="19" s="1"/>
  <c r="H164" i="19" a="1"/>
  <c r="H164" i="19" s="1"/>
  <c r="I164" i="19" a="1"/>
  <c r="I164" i="19" s="1"/>
  <c r="C165" i="19" a="1"/>
  <c r="C165" i="19" s="1"/>
  <c r="D165" i="19" a="1"/>
  <c r="D165" i="19" s="1"/>
  <c r="E165" i="19" a="1"/>
  <c r="E165" i="19" s="1"/>
  <c r="F165" i="19" a="1"/>
  <c r="F165" i="19" s="1"/>
  <c r="G165" i="19" a="1"/>
  <c r="G165" i="19" s="1"/>
  <c r="H165" i="19" a="1"/>
  <c r="H165" i="19" s="1"/>
  <c r="I165" i="19" a="1"/>
  <c r="I165" i="19" s="1"/>
  <c r="C166" i="19" a="1"/>
  <c r="C166" i="19" s="1"/>
  <c r="D166" i="19" a="1"/>
  <c r="D166" i="19" s="1"/>
  <c r="E166" i="19" a="1"/>
  <c r="E166" i="19" s="1"/>
  <c r="F166" i="19" a="1"/>
  <c r="F166" i="19" s="1"/>
  <c r="G166" i="19" a="1"/>
  <c r="G166" i="19" s="1"/>
  <c r="H166" i="19" a="1"/>
  <c r="H166" i="19" s="1"/>
  <c r="I166" i="19" a="1"/>
  <c r="I166" i="19" s="1"/>
  <c r="C167" i="19" a="1"/>
  <c r="C167" i="19" s="1"/>
  <c r="D167" i="19" a="1"/>
  <c r="D167" i="19" s="1"/>
  <c r="E167" i="19" a="1"/>
  <c r="E167" i="19" s="1"/>
  <c r="F167" i="19" a="1"/>
  <c r="F167" i="19" s="1"/>
  <c r="G167" i="19" a="1"/>
  <c r="G167" i="19" s="1"/>
  <c r="H167" i="19" a="1"/>
  <c r="H167" i="19" s="1"/>
  <c r="I167" i="19" a="1"/>
  <c r="I167" i="19" s="1"/>
  <c r="C168" i="19" a="1"/>
  <c r="C168" i="19" s="1"/>
  <c r="D168" i="19" a="1"/>
  <c r="D168" i="19" s="1"/>
  <c r="E168" i="19" a="1"/>
  <c r="E168" i="19" s="1"/>
  <c r="F168" i="19" a="1"/>
  <c r="F168" i="19" s="1"/>
  <c r="G168" i="19" a="1"/>
  <c r="G168" i="19" s="1"/>
  <c r="H168" i="19" a="1"/>
  <c r="H168" i="19" s="1"/>
  <c r="I168" i="19" a="1"/>
  <c r="I168" i="19" s="1"/>
  <c r="C169" i="19" a="1"/>
  <c r="C169" i="19" s="1"/>
  <c r="D169" i="19" a="1"/>
  <c r="D169" i="19" s="1"/>
  <c r="E169" i="19" a="1"/>
  <c r="E169" i="19" s="1"/>
  <c r="F169" i="19" a="1"/>
  <c r="F169" i="19" s="1"/>
  <c r="G169" i="19" a="1"/>
  <c r="G169" i="19" s="1"/>
  <c r="H169" i="19" a="1"/>
  <c r="H169" i="19" s="1"/>
  <c r="I169" i="19" a="1"/>
  <c r="I169" i="19" s="1"/>
  <c r="C170" i="19" a="1"/>
  <c r="C170" i="19" s="1"/>
  <c r="D170" i="19" a="1"/>
  <c r="D170" i="19" s="1"/>
  <c r="E170" i="19" a="1"/>
  <c r="E170" i="19" s="1"/>
  <c r="F170" i="19" a="1"/>
  <c r="F170" i="19" s="1"/>
  <c r="G170" i="19" a="1"/>
  <c r="G170" i="19" s="1"/>
  <c r="H170" i="19" a="1"/>
  <c r="H170" i="19" s="1"/>
  <c r="I170" i="19" a="1"/>
  <c r="I170" i="19" s="1"/>
  <c r="C171" i="19" a="1"/>
  <c r="C171" i="19" s="1"/>
  <c r="D171" i="19" a="1"/>
  <c r="D171" i="19" s="1"/>
  <c r="E171" i="19" a="1"/>
  <c r="E171" i="19" s="1"/>
  <c r="F171" i="19" a="1"/>
  <c r="F171" i="19" s="1"/>
  <c r="G171" i="19" a="1"/>
  <c r="G171" i="19" s="1"/>
  <c r="H171" i="19" a="1"/>
  <c r="H171" i="19" s="1"/>
  <c r="I171" i="19" a="1"/>
  <c r="I171" i="19" s="1"/>
  <c r="C172" i="19" a="1"/>
  <c r="C172" i="19" s="1"/>
  <c r="D172" i="19" a="1"/>
  <c r="D172" i="19" s="1"/>
  <c r="E172" i="19" a="1"/>
  <c r="E172" i="19" s="1"/>
  <c r="F172" i="19" a="1"/>
  <c r="F172" i="19" s="1"/>
  <c r="G172" i="19" a="1"/>
  <c r="G172" i="19" s="1"/>
  <c r="H172" i="19" a="1"/>
  <c r="H172" i="19" s="1"/>
  <c r="I172" i="19" a="1"/>
  <c r="I172" i="19" s="1"/>
  <c r="C173" i="19" a="1"/>
  <c r="C173" i="19" s="1"/>
  <c r="D173" i="19" a="1"/>
  <c r="D173" i="19" s="1"/>
  <c r="E173" i="19" a="1"/>
  <c r="E173" i="19" s="1"/>
  <c r="F173" i="19" a="1"/>
  <c r="F173" i="19" s="1"/>
  <c r="G173" i="19" a="1"/>
  <c r="G173" i="19" s="1"/>
  <c r="H173" i="19" a="1"/>
  <c r="H173" i="19" s="1"/>
  <c r="I173" i="19" a="1"/>
  <c r="I173" i="19" s="1"/>
  <c r="C174" i="19" a="1"/>
  <c r="C174" i="19" s="1"/>
  <c r="D174" i="19" a="1"/>
  <c r="D174" i="19" s="1"/>
  <c r="E174" i="19" a="1"/>
  <c r="E174" i="19" s="1"/>
  <c r="F174" i="19" a="1"/>
  <c r="F174" i="19" s="1"/>
  <c r="G174" i="19" a="1"/>
  <c r="G174" i="19" s="1"/>
  <c r="H174" i="19" a="1"/>
  <c r="H174" i="19" s="1"/>
  <c r="I174" i="19" a="1"/>
  <c r="I174" i="19" s="1"/>
  <c r="C175" i="19" a="1"/>
  <c r="C175" i="19" s="1"/>
  <c r="D175" i="19" a="1"/>
  <c r="D175" i="19" s="1"/>
  <c r="E175" i="19" a="1"/>
  <c r="E175" i="19" s="1"/>
  <c r="F175" i="19" a="1"/>
  <c r="F175" i="19" s="1"/>
  <c r="G175" i="19" a="1"/>
  <c r="G175" i="19" s="1"/>
  <c r="H175" i="19" a="1"/>
  <c r="H175" i="19" s="1"/>
  <c r="I175" i="19" a="1"/>
  <c r="I175" i="19" s="1"/>
  <c r="C176" i="19" a="1"/>
  <c r="C176" i="19" s="1"/>
  <c r="D176" i="19" a="1"/>
  <c r="D176" i="19" s="1"/>
  <c r="E176" i="19" a="1"/>
  <c r="E176" i="19" s="1"/>
  <c r="F176" i="19" a="1"/>
  <c r="F176" i="19" s="1"/>
  <c r="G176" i="19" a="1"/>
  <c r="G176" i="19" s="1"/>
  <c r="H176" i="19" a="1"/>
  <c r="H176" i="19" s="1"/>
  <c r="I176" i="19" a="1"/>
  <c r="I176" i="19" s="1"/>
  <c r="C177" i="19" a="1"/>
  <c r="C177" i="19" s="1"/>
  <c r="D177" i="19" a="1"/>
  <c r="D177" i="19" s="1"/>
  <c r="E177" i="19" a="1"/>
  <c r="E177" i="19" s="1"/>
  <c r="F177" i="19" a="1"/>
  <c r="F177" i="19" s="1"/>
  <c r="G177" i="19" a="1"/>
  <c r="G177" i="19" s="1"/>
  <c r="H177" i="19" a="1"/>
  <c r="H177" i="19" s="1"/>
  <c r="I177" i="19" a="1"/>
  <c r="I177" i="19" s="1"/>
  <c r="C178" i="19" a="1"/>
  <c r="C178" i="19" s="1"/>
  <c r="D178" i="19" a="1"/>
  <c r="D178" i="19" s="1"/>
  <c r="E178" i="19" a="1"/>
  <c r="E178" i="19" s="1"/>
  <c r="F178" i="19" a="1"/>
  <c r="F178" i="19" s="1"/>
  <c r="G178" i="19" a="1"/>
  <c r="G178" i="19" s="1"/>
  <c r="H178" i="19" a="1"/>
  <c r="H178" i="19" s="1"/>
  <c r="I178" i="19" a="1"/>
  <c r="I178" i="19" s="1"/>
  <c r="C179" i="19" a="1"/>
  <c r="C179" i="19" s="1"/>
  <c r="D179" i="19" a="1"/>
  <c r="D179" i="19" s="1"/>
  <c r="E179" i="19" a="1"/>
  <c r="E179" i="19" s="1"/>
  <c r="F179" i="19" a="1"/>
  <c r="F179" i="19" s="1"/>
  <c r="G179" i="19" a="1"/>
  <c r="G179" i="19" s="1"/>
  <c r="H179" i="19" a="1"/>
  <c r="H179" i="19" s="1"/>
  <c r="I179" i="19" a="1"/>
  <c r="I179" i="19" s="1"/>
  <c r="C180" i="19" a="1"/>
  <c r="C180" i="19" s="1"/>
  <c r="D180" i="19" a="1"/>
  <c r="D180" i="19" s="1"/>
  <c r="E180" i="19" a="1"/>
  <c r="E180" i="19" s="1"/>
  <c r="F180" i="19" a="1"/>
  <c r="F180" i="19" s="1"/>
  <c r="G180" i="19" a="1"/>
  <c r="G180" i="19" s="1"/>
  <c r="H180" i="19" a="1"/>
  <c r="H180" i="19" s="1"/>
  <c r="I180" i="19" a="1"/>
  <c r="I180" i="19" s="1"/>
  <c r="C181" i="19" a="1"/>
  <c r="C181" i="19" s="1"/>
  <c r="D181" i="19" a="1"/>
  <c r="D181" i="19" s="1"/>
  <c r="E181" i="19" a="1"/>
  <c r="E181" i="19" s="1"/>
  <c r="F181" i="19" a="1"/>
  <c r="F181" i="19" s="1"/>
  <c r="G181" i="19" a="1"/>
  <c r="G181" i="19" s="1"/>
  <c r="H181" i="19" a="1"/>
  <c r="H181" i="19" s="1"/>
  <c r="I181" i="19" a="1"/>
  <c r="I181" i="19" s="1"/>
  <c r="C182" i="19" a="1"/>
  <c r="C182" i="19" s="1"/>
  <c r="D182" i="19" a="1"/>
  <c r="D182" i="19" s="1"/>
  <c r="E182" i="19" a="1"/>
  <c r="E182" i="19" s="1"/>
  <c r="F182" i="19" a="1"/>
  <c r="F182" i="19" s="1"/>
  <c r="G182" i="19" a="1"/>
  <c r="G182" i="19" s="1"/>
  <c r="H182" i="19" a="1"/>
  <c r="H182" i="19" s="1"/>
  <c r="I182" i="19" a="1"/>
  <c r="I182" i="19" s="1"/>
  <c r="C183" i="19" a="1"/>
  <c r="C183" i="19" s="1"/>
  <c r="D183" i="19" a="1"/>
  <c r="D183" i="19" s="1"/>
  <c r="E183" i="19" a="1"/>
  <c r="E183" i="19" s="1"/>
  <c r="F183" i="19" a="1"/>
  <c r="F183" i="19" s="1"/>
  <c r="G183" i="19" a="1"/>
  <c r="G183" i="19" s="1"/>
  <c r="H183" i="19" a="1"/>
  <c r="H183" i="19" s="1"/>
  <c r="I183" i="19" a="1"/>
  <c r="I183" i="19" s="1"/>
  <c r="C184" i="19" a="1"/>
  <c r="C184" i="19" s="1"/>
  <c r="D184" i="19" a="1"/>
  <c r="D184" i="19" s="1"/>
  <c r="E184" i="19" a="1"/>
  <c r="E184" i="19" s="1"/>
  <c r="F184" i="19" a="1"/>
  <c r="F184" i="19" s="1"/>
  <c r="G184" i="19" a="1"/>
  <c r="G184" i="19" s="1"/>
  <c r="H184" i="19" a="1"/>
  <c r="H184" i="19" s="1"/>
  <c r="I184" i="19" a="1"/>
  <c r="I184" i="19" s="1"/>
  <c r="C185" i="19" a="1"/>
  <c r="C185" i="19" s="1"/>
  <c r="D185" i="19" a="1"/>
  <c r="D185" i="19" s="1"/>
  <c r="E185" i="19" a="1"/>
  <c r="E185" i="19" s="1"/>
  <c r="F185" i="19" a="1"/>
  <c r="F185" i="19" s="1"/>
  <c r="G185" i="19" a="1"/>
  <c r="G185" i="19" s="1"/>
  <c r="H185" i="19" a="1"/>
  <c r="H185" i="19" s="1"/>
  <c r="I185" i="19" a="1"/>
  <c r="I185" i="19" s="1"/>
  <c r="C186" i="19" a="1"/>
  <c r="C186" i="19" s="1"/>
  <c r="D186" i="19" a="1"/>
  <c r="D186" i="19" s="1"/>
  <c r="E186" i="19" a="1"/>
  <c r="E186" i="19" s="1"/>
  <c r="F186" i="19" a="1"/>
  <c r="F186" i="19" s="1"/>
  <c r="G186" i="19" a="1"/>
  <c r="G186" i="19" s="1"/>
  <c r="H186" i="19" a="1"/>
  <c r="H186" i="19" s="1"/>
  <c r="I186" i="19" a="1"/>
  <c r="I186" i="19" s="1"/>
  <c r="C187" i="19" a="1"/>
  <c r="C187" i="19" s="1"/>
  <c r="D187" i="19" a="1"/>
  <c r="D187" i="19" s="1"/>
  <c r="E187" i="19" a="1"/>
  <c r="E187" i="19" s="1"/>
  <c r="F187" i="19" a="1"/>
  <c r="F187" i="19" s="1"/>
  <c r="G187" i="19" a="1"/>
  <c r="G187" i="19" s="1"/>
  <c r="H187" i="19" a="1"/>
  <c r="H187" i="19" s="1"/>
  <c r="I187" i="19" a="1"/>
  <c r="I187" i="19" s="1"/>
  <c r="C188" i="19" a="1"/>
  <c r="C188" i="19" s="1"/>
  <c r="D188" i="19" a="1"/>
  <c r="D188" i="19" s="1"/>
  <c r="E188" i="19" a="1"/>
  <c r="E188" i="19" s="1"/>
  <c r="F188" i="19" a="1"/>
  <c r="F188" i="19" s="1"/>
  <c r="G188" i="19" a="1"/>
  <c r="G188" i="19" s="1"/>
  <c r="H188" i="19" a="1"/>
  <c r="H188" i="19" s="1"/>
  <c r="I188" i="19" a="1"/>
  <c r="I188" i="19" s="1"/>
  <c r="C189" i="19" a="1"/>
  <c r="C189" i="19" s="1"/>
  <c r="D189" i="19" a="1"/>
  <c r="D189" i="19" s="1"/>
  <c r="E189" i="19" a="1"/>
  <c r="E189" i="19" s="1"/>
  <c r="F189" i="19" a="1"/>
  <c r="F189" i="19" s="1"/>
  <c r="G189" i="19" a="1"/>
  <c r="G189" i="19" s="1"/>
  <c r="H189" i="19" a="1"/>
  <c r="H189" i="19" s="1"/>
  <c r="I189" i="19" a="1"/>
  <c r="I189" i="19" s="1"/>
  <c r="C190" i="19" a="1"/>
  <c r="C190" i="19" s="1"/>
  <c r="D190" i="19" a="1"/>
  <c r="D190" i="19" s="1"/>
  <c r="E190" i="19" a="1"/>
  <c r="E190" i="19" s="1"/>
  <c r="F190" i="19" a="1"/>
  <c r="F190" i="19" s="1"/>
  <c r="G190" i="19" a="1"/>
  <c r="G190" i="19" s="1"/>
  <c r="H190" i="19" a="1"/>
  <c r="H190" i="19" s="1"/>
  <c r="I190" i="19" a="1"/>
  <c r="I190" i="19" s="1"/>
  <c r="C191" i="19" a="1"/>
  <c r="C191" i="19" s="1"/>
  <c r="D191" i="19" a="1"/>
  <c r="D191" i="19" s="1"/>
  <c r="E191" i="19" a="1"/>
  <c r="E191" i="19" s="1"/>
  <c r="F191" i="19" a="1"/>
  <c r="F191" i="19" s="1"/>
  <c r="G191" i="19" a="1"/>
  <c r="G191" i="19" s="1"/>
  <c r="H191" i="19" a="1"/>
  <c r="H191" i="19" s="1"/>
  <c r="I191" i="19" a="1"/>
  <c r="I191" i="19" s="1"/>
  <c r="C192" i="19" a="1"/>
  <c r="C192" i="19" s="1"/>
  <c r="D192" i="19" a="1"/>
  <c r="D192" i="19" s="1"/>
  <c r="E192" i="19" a="1"/>
  <c r="E192" i="19" s="1"/>
  <c r="F192" i="19" a="1"/>
  <c r="F192" i="19" s="1"/>
  <c r="G192" i="19" a="1"/>
  <c r="G192" i="19" s="1"/>
  <c r="H192" i="19" a="1"/>
  <c r="H192" i="19" s="1"/>
  <c r="I192" i="19" a="1"/>
  <c r="I192" i="19" s="1"/>
  <c r="C193" i="19" a="1"/>
  <c r="C193" i="19" s="1"/>
  <c r="D193" i="19" a="1"/>
  <c r="D193" i="19" s="1"/>
  <c r="E193" i="19" a="1"/>
  <c r="E193" i="19" s="1"/>
  <c r="F193" i="19" a="1"/>
  <c r="F193" i="19" s="1"/>
  <c r="G193" i="19" a="1"/>
  <c r="G193" i="19" s="1"/>
  <c r="H193" i="19" a="1"/>
  <c r="H193" i="19" s="1"/>
  <c r="I193" i="19" a="1"/>
  <c r="I193" i="19" s="1"/>
  <c r="C194" i="19" a="1"/>
  <c r="C194" i="19" s="1"/>
  <c r="D194" i="19" a="1"/>
  <c r="D194" i="19" s="1"/>
  <c r="E194" i="19" a="1"/>
  <c r="E194" i="19" s="1"/>
  <c r="F194" i="19" a="1"/>
  <c r="F194" i="19" s="1"/>
  <c r="G194" i="19" a="1"/>
  <c r="G194" i="19" s="1"/>
  <c r="H194" i="19" a="1"/>
  <c r="H194" i="19" s="1"/>
  <c r="I194" i="19" a="1"/>
  <c r="I194" i="19" s="1"/>
  <c r="C195" i="19" a="1"/>
  <c r="C195" i="19" s="1"/>
  <c r="D195" i="19" a="1"/>
  <c r="D195" i="19" s="1"/>
  <c r="E195" i="19" a="1"/>
  <c r="E195" i="19" s="1"/>
  <c r="F195" i="19" a="1"/>
  <c r="F195" i="19" s="1"/>
  <c r="G195" i="19" a="1"/>
  <c r="G195" i="19" s="1"/>
  <c r="H195" i="19" a="1"/>
  <c r="H195" i="19" s="1"/>
  <c r="I195" i="19" a="1"/>
  <c r="I195" i="19" s="1"/>
  <c r="C196" i="19" a="1"/>
  <c r="C196" i="19" s="1"/>
  <c r="D196" i="19" a="1"/>
  <c r="D196" i="19" s="1"/>
  <c r="E196" i="19" a="1"/>
  <c r="E196" i="19" s="1"/>
  <c r="F196" i="19" a="1"/>
  <c r="F196" i="19" s="1"/>
  <c r="G196" i="19" a="1"/>
  <c r="G196" i="19" s="1"/>
  <c r="H196" i="19" a="1"/>
  <c r="H196" i="19" s="1"/>
  <c r="I196" i="19" a="1"/>
  <c r="I196" i="19" s="1"/>
  <c r="C197" i="19" a="1"/>
  <c r="C197" i="19" s="1"/>
  <c r="D197" i="19" a="1"/>
  <c r="D197" i="19" s="1"/>
  <c r="E197" i="19" a="1"/>
  <c r="E197" i="19" s="1"/>
  <c r="F197" i="19" a="1"/>
  <c r="F197" i="19" s="1"/>
  <c r="G197" i="19" a="1"/>
  <c r="G197" i="19" s="1"/>
  <c r="H197" i="19" a="1"/>
  <c r="H197" i="19" s="1"/>
  <c r="I197" i="19" a="1"/>
  <c r="I197" i="19" s="1"/>
  <c r="C198" i="19" a="1"/>
  <c r="C198" i="19" s="1"/>
  <c r="D198" i="19" a="1"/>
  <c r="D198" i="19" s="1"/>
  <c r="E198" i="19" a="1"/>
  <c r="E198" i="19" s="1"/>
  <c r="F198" i="19" a="1"/>
  <c r="F198" i="19" s="1"/>
  <c r="G198" i="19" a="1"/>
  <c r="G198" i="19" s="1"/>
  <c r="H198" i="19" a="1"/>
  <c r="H198" i="19" s="1"/>
  <c r="I198" i="19" a="1"/>
  <c r="I198" i="19" s="1"/>
  <c r="C199" i="19" a="1"/>
  <c r="C199" i="19" s="1"/>
  <c r="D199" i="19" a="1"/>
  <c r="D199" i="19" s="1"/>
  <c r="E199" i="19" a="1"/>
  <c r="E199" i="19" s="1"/>
  <c r="F199" i="19" a="1"/>
  <c r="F199" i="19" s="1"/>
  <c r="G199" i="19" a="1"/>
  <c r="G199" i="19" s="1"/>
  <c r="H199" i="19" a="1"/>
  <c r="H199" i="19" s="1"/>
  <c r="I199" i="19" a="1"/>
  <c r="I199" i="19" s="1"/>
  <c r="C200" i="19" a="1"/>
  <c r="C200" i="19" s="1"/>
  <c r="D200" i="19" a="1"/>
  <c r="D200" i="19" s="1"/>
  <c r="E200" i="19" a="1"/>
  <c r="E200" i="19" s="1"/>
  <c r="F200" i="19" a="1"/>
  <c r="F200" i="19" s="1"/>
  <c r="G200" i="19" a="1"/>
  <c r="G200" i="19" s="1"/>
  <c r="H200" i="19" a="1"/>
  <c r="H200" i="19" s="1"/>
  <c r="I200" i="19" a="1"/>
  <c r="I200" i="19" s="1"/>
  <c r="C201" i="19" a="1"/>
  <c r="C201" i="19" s="1"/>
  <c r="D201" i="19" a="1"/>
  <c r="D201" i="19" s="1"/>
  <c r="E201" i="19" a="1"/>
  <c r="E201" i="19" s="1"/>
  <c r="F201" i="19" a="1"/>
  <c r="F201" i="19" s="1"/>
  <c r="G201" i="19" a="1"/>
  <c r="G201" i="19" s="1"/>
  <c r="H201" i="19" a="1"/>
  <c r="H201" i="19" s="1"/>
  <c r="I201" i="19" a="1"/>
  <c r="I201" i="19" s="1"/>
  <c r="C202" i="19" a="1"/>
  <c r="C202" i="19" s="1"/>
  <c r="D202" i="19" a="1"/>
  <c r="D202" i="19" s="1"/>
  <c r="E202" i="19" a="1"/>
  <c r="E202" i="19" s="1"/>
  <c r="F202" i="19" a="1"/>
  <c r="F202" i="19" s="1"/>
  <c r="G202" i="19" a="1"/>
  <c r="G202" i="19" s="1"/>
  <c r="H202" i="19" a="1"/>
  <c r="H202" i="19" s="1"/>
  <c r="I202" i="19" a="1"/>
  <c r="I202" i="19" s="1"/>
  <c r="C203" i="19" a="1"/>
  <c r="C203" i="19" s="1"/>
  <c r="D203" i="19" a="1"/>
  <c r="D203" i="19" s="1"/>
  <c r="E203" i="19" a="1"/>
  <c r="E203" i="19" s="1"/>
  <c r="F203" i="19" a="1"/>
  <c r="F203" i="19" s="1"/>
  <c r="G203" i="19" a="1"/>
  <c r="G203" i="19" s="1"/>
  <c r="H203" i="19" a="1"/>
  <c r="H203" i="19" s="1"/>
  <c r="I203" i="19" a="1"/>
  <c r="I203" i="19" s="1"/>
  <c r="C204" i="19" a="1"/>
  <c r="C204" i="19" s="1"/>
  <c r="D204" i="19" a="1"/>
  <c r="D204" i="19" s="1"/>
  <c r="E204" i="19" a="1"/>
  <c r="E204" i="19" s="1"/>
  <c r="F204" i="19" a="1"/>
  <c r="F204" i="19" s="1"/>
  <c r="G204" i="19" a="1"/>
  <c r="G204" i="19" s="1"/>
  <c r="H204" i="19" a="1"/>
  <c r="H204" i="19" s="1"/>
  <c r="I204" i="19" a="1"/>
  <c r="I204" i="19" s="1"/>
  <c r="C205" i="19" a="1"/>
  <c r="C205" i="19" s="1"/>
  <c r="D205" i="19" a="1"/>
  <c r="D205" i="19" s="1"/>
  <c r="E205" i="19" a="1"/>
  <c r="E205" i="19" s="1"/>
  <c r="F205" i="19" a="1"/>
  <c r="F205" i="19" s="1"/>
  <c r="G205" i="19" a="1"/>
  <c r="G205" i="19" s="1"/>
  <c r="H205" i="19" a="1"/>
  <c r="H205" i="19" s="1"/>
  <c r="I205" i="19" a="1"/>
  <c r="I205" i="19" s="1"/>
  <c r="C206" i="19" a="1"/>
  <c r="C206" i="19" s="1"/>
  <c r="D206" i="19" a="1"/>
  <c r="D206" i="19" s="1"/>
  <c r="E206" i="19" a="1"/>
  <c r="E206" i="19" s="1"/>
  <c r="F206" i="19" a="1"/>
  <c r="F206" i="19" s="1"/>
  <c r="G206" i="19" a="1"/>
  <c r="G206" i="19" s="1"/>
  <c r="H206" i="19" a="1"/>
  <c r="H206" i="19" s="1"/>
  <c r="I206" i="19" a="1"/>
  <c r="I206" i="19" s="1"/>
  <c r="C207" i="19" a="1"/>
  <c r="C207" i="19" s="1"/>
  <c r="D207" i="19" a="1"/>
  <c r="D207" i="19" s="1"/>
  <c r="E207" i="19" a="1"/>
  <c r="E207" i="19" s="1"/>
  <c r="F207" i="19" a="1"/>
  <c r="F207" i="19" s="1"/>
  <c r="G207" i="19" a="1"/>
  <c r="G207" i="19" s="1"/>
  <c r="H207" i="19" a="1"/>
  <c r="H207" i="19" s="1"/>
  <c r="I207" i="19" a="1"/>
  <c r="I207" i="19" s="1"/>
  <c r="C208" i="19" a="1"/>
  <c r="C208" i="19" s="1"/>
  <c r="D208" i="19" a="1"/>
  <c r="D208" i="19" s="1"/>
  <c r="E208" i="19" a="1"/>
  <c r="E208" i="19" s="1"/>
  <c r="F208" i="19" a="1"/>
  <c r="F208" i="19" s="1"/>
  <c r="G208" i="19" a="1"/>
  <c r="G208" i="19" s="1"/>
  <c r="H208" i="19" a="1"/>
  <c r="H208" i="19" s="1"/>
  <c r="I208" i="19" a="1"/>
  <c r="I208" i="19" s="1"/>
  <c r="C209" i="19" a="1"/>
  <c r="C209" i="19" s="1"/>
  <c r="D209" i="19" a="1"/>
  <c r="D209" i="19" s="1"/>
  <c r="E209" i="19" a="1"/>
  <c r="E209" i="19" s="1"/>
  <c r="F209" i="19" a="1"/>
  <c r="F209" i="19" s="1"/>
  <c r="G209" i="19" a="1"/>
  <c r="G209" i="19" s="1"/>
  <c r="H209" i="19" a="1"/>
  <c r="H209" i="19" s="1"/>
  <c r="I209" i="19" a="1"/>
  <c r="I209" i="19" s="1"/>
  <c r="C210" i="19" a="1"/>
  <c r="C210" i="19" s="1"/>
  <c r="D210" i="19" a="1"/>
  <c r="D210" i="19" s="1"/>
  <c r="E210" i="19" a="1"/>
  <c r="E210" i="19" s="1"/>
  <c r="F210" i="19" a="1"/>
  <c r="F210" i="19" s="1"/>
  <c r="G210" i="19" a="1"/>
  <c r="G210" i="19" s="1"/>
  <c r="H210" i="19" a="1"/>
  <c r="H210" i="19" s="1"/>
  <c r="I210" i="19" a="1"/>
  <c r="I210" i="19" s="1"/>
  <c r="C211" i="19" a="1"/>
  <c r="C211" i="19" s="1"/>
  <c r="D211" i="19" a="1"/>
  <c r="D211" i="19" s="1"/>
  <c r="E211" i="19" a="1"/>
  <c r="E211" i="19" s="1"/>
  <c r="F211" i="19" a="1"/>
  <c r="F211" i="19" s="1"/>
  <c r="G211" i="19" a="1"/>
  <c r="G211" i="19" s="1"/>
  <c r="H211" i="19" a="1"/>
  <c r="H211" i="19" s="1"/>
  <c r="I211" i="19" a="1"/>
  <c r="I211" i="19" s="1"/>
  <c r="C212" i="19" a="1"/>
  <c r="C212" i="19" s="1"/>
  <c r="D212" i="19" a="1"/>
  <c r="D212" i="19" s="1"/>
  <c r="E212" i="19" a="1"/>
  <c r="E212" i="19" s="1"/>
  <c r="F212" i="19" a="1"/>
  <c r="F212" i="19" s="1"/>
  <c r="G212" i="19" a="1"/>
  <c r="G212" i="19" s="1"/>
  <c r="H212" i="19" a="1"/>
  <c r="H212" i="19" s="1"/>
  <c r="I212" i="19" a="1"/>
  <c r="I212" i="19" s="1"/>
  <c r="C213" i="19" a="1"/>
  <c r="C213" i="19" s="1"/>
  <c r="D213" i="19" a="1"/>
  <c r="D213" i="19" s="1"/>
  <c r="E213" i="19" a="1"/>
  <c r="E213" i="19" s="1"/>
  <c r="F213" i="19" a="1"/>
  <c r="F213" i="19" s="1"/>
  <c r="G213" i="19" a="1"/>
  <c r="G213" i="19" s="1"/>
  <c r="H213" i="19" a="1"/>
  <c r="H213" i="19" s="1"/>
  <c r="I213" i="19" a="1"/>
  <c r="I213" i="19" s="1"/>
  <c r="C214" i="19" a="1"/>
  <c r="C214" i="19" s="1"/>
  <c r="D214" i="19" a="1"/>
  <c r="D214" i="19" s="1"/>
  <c r="E214" i="19" a="1"/>
  <c r="E214" i="19" s="1"/>
  <c r="F214" i="19" a="1"/>
  <c r="F214" i="19" s="1"/>
  <c r="G214" i="19" a="1"/>
  <c r="G214" i="19" s="1"/>
  <c r="H214" i="19" a="1"/>
  <c r="H214" i="19" s="1"/>
  <c r="I214" i="19" a="1"/>
  <c r="I214" i="19" s="1"/>
  <c r="C215" i="19" a="1"/>
  <c r="C215" i="19" s="1"/>
  <c r="D215" i="19" a="1"/>
  <c r="D215" i="19" s="1"/>
  <c r="E215" i="19" a="1"/>
  <c r="E215" i="19" s="1"/>
  <c r="F215" i="19" a="1"/>
  <c r="F215" i="19" s="1"/>
  <c r="G215" i="19" a="1"/>
  <c r="G215" i="19" s="1"/>
  <c r="H215" i="19" a="1"/>
  <c r="H215" i="19" s="1"/>
  <c r="I215" i="19" a="1"/>
  <c r="I215" i="19" s="1"/>
  <c r="C216" i="19" a="1"/>
  <c r="C216" i="19" s="1"/>
  <c r="D216" i="19" a="1"/>
  <c r="D216" i="19" s="1"/>
  <c r="E216" i="19" a="1"/>
  <c r="E216" i="19" s="1"/>
  <c r="F216" i="19" a="1"/>
  <c r="F216" i="19" s="1"/>
  <c r="G216" i="19" a="1"/>
  <c r="G216" i="19" s="1"/>
  <c r="H216" i="19" a="1"/>
  <c r="H216" i="19" s="1"/>
  <c r="I216" i="19" a="1"/>
  <c r="I216" i="19" s="1"/>
  <c r="C217" i="19" a="1"/>
  <c r="C217" i="19" s="1"/>
  <c r="D217" i="19" a="1"/>
  <c r="D217" i="19" s="1"/>
  <c r="E217" i="19" a="1"/>
  <c r="E217" i="19" s="1"/>
  <c r="F217" i="19" a="1"/>
  <c r="F217" i="19" s="1"/>
  <c r="G217" i="19" a="1"/>
  <c r="G217" i="19" s="1"/>
  <c r="H217" i="19" a="1"/>
  <c r="H217" i="19" s="1"/>
  <c r="I217" i="19" a="1"/>
  <c r="I217" i="19" s="1"/>
  <c r="C218" i="19" a="1"/>
  <c r="C218" i="19" s="1"/>
  <c r="D218" i="19" a="1"/>
  <c r="D218" i="19" s="1"/>
  <c r="E218" i="19" a="1"/>
  <c r="E218" i="19" s="1"/>
  <c r="F218" i="19" a="1"/>
  <c r="F218" i="19" s="1"/>
  <c r="G218" i="19" a="1"/>
  <c r="G218" i="19" s="1"/>
  <c r="H218" i="19" a="1"/>
  <c r="H218" i="19" s="1"/>
  <c r="I218" i="19" a="1"/>
  <c r="I218" i="19" s="1"/>
  <c r="C219" i="19" a="1"/>
  <c r="C219" i="19" s="1"/>
  <c r="D219" i="19" a="1"/>
  <c r="D219" i="19" s="1"/>
  <c r="E219" i="19" a="1"/>
  <c r="E219" i="19" s="1"/>
  <c r="F219" i="19" a="1"/>
  <c r="F219" i="19" s="1"/>
  <c r="G219" i="19" a="1"/>
  <c r="G219" i="19" s="1"/>
  <c r="H219" i="19" a="1"/>
  <c r="H219" i="19" s="1"/>
  <c r="I219" i="19" a="1"/>
  <c r="I219" i="19" s="1"/>
  <c r="C220" i="19" a="1"/>
  <c r="C220" i="19" s="1"/>
  <c r="D220" i="19" a="1"/>
  <c r="D220" i="19" s="1"/>
  <c r="E220" i="19" a="1"/>
  <c r="E220" i="19" s="1"/>
  <c r="F220" i="19" a="1"/>
  <c r="F220" i="19" s="1"/>
  <c r="G220" i="19" a="1"/>
  <c r="G220" i="19" s="1"/>
  <c r="H220" i="19" a="1"/>
  <c r="H220" i="19" s="1"/>
  <c r="I220" i="19" a="1"/>
  <c r="I220" i="19" s="1"/>
  <c r="C221" i="19" a="1"/>
  <c r="C221" i="19" s="1"/>
  <c r="D221" i="19" a="1"/>
  <c r="D221" i="19" s="1"/>
  <c r="E221" i="19" a="1"/>
  <c r="E221" i="19" s="1"/>
  <c r="F221" i="19" a="1"/>
  <c r="F221" i="19" s="1"/>
  <c r="G221" i="19" a="1"/>
  <c r="G221" i="19" s="1"/>
  <c r="H221" i="19" a="1"/>
  <c r="H221" i="19" s="1"/>
  <c r="I221" i="19" a="1"/>
  <c r="I221" i="19" s="1"/>
  <c r="C222" i="19" a="1"/>
  <c r="C222" i="19" s="1"/>
  <c r="D222" i="19" a="1"/>
  <c r="D222" i="19" s="1"/>
  <c r="E222" i="19" a="1"/>
  <c r="E222" i="19" s="1"/>
  <c r="F222" i="19" a="1"/>
  <c r="F222" i="19" s="1"/>
  <c r="G222" i="19" a="1"/>
  <c r="G222" i="19" s="1"/>
  <c r="H222" i="19" a="1"/>
  <c r="H222" i="19" s="1"/>
  <c r="I222" i="19" a="1"/>
  <c r="I222" i="19" s="1"/>
  <c r="C223" i="19" a="1"/>
  <c r="C223" i="19" s="1"/>
  <c r="D223" i="19" a="1"/>
  <c r="D223" i="19" s="1"/>
  <c r="E223" i="19" a="1"/>
  <c r="E223" i="19" s="1"/>
  <c r="F223" i="19" a="1"/>
  <c r="F223" i="19" s="1"/>
  <c r="G223" i="19" a="1"/>
  <c r="G223" i="19" s="1"/>
  <c r="H223" i="19" a="1"/>
  <c r="H223" i="19" s="1"/>
  <c r="I223" i="19" a="1"/>
  <c r="I223" i="19" s="1"/>
  <c r="C224" i="19" a="1"/>
  <c r="C224" i="19" s="1"/>
  <c r="D224" i="19" a="1"/>
  <c r="D224" i="19" s="1"/>
  <c r="E224" i="19" a="1"/>
  <c r="E224" i="19" s="1"/>
  <c r="F224" i="19" a="1"/>
  <c r="F224" i="19" s="1"/>
  <c r="G224" i="19" a="1"/>
  <c r="G224" i="19" s="1"/>
  <c r="H224" i="19" a="1"/>
  <c r="H224" i="19" s="1"/>
  <c r="I224" i="19" a="1"/>
  <c r="I224" i="19" s="1"/>
  <c r="C225" i="19" a="1"/>
  <c r="C225" i="19" s="1"/>
  <c r="D225" i="19" a="1"/>
  <c r="D225" i="19" s="1"/>
  <c r="E225" i="19" a="1"/>
  <c r="E225" i="19" s="1"/>
  <c r="F225" i="19" a="1"/>
  <c r="F225" i="19" s="1"/>
  <c r="G225" i="19" a="1"/>
  <c r="G225" i="19" s="1"/>
  <c r="H225" i="19" a="1"/>
  <c r="H225" i="19" s="1"/>
  <c r="I225" i="19" a="1"/>
  <c r="I225" i="19" s="1"/>
  <c r="C226" i="19" a="1"/>
  <c r="C226" i="19" s="1"/>
  <c r="D226" i="19" a="1"/>
  <c r="D226" i="19" s="1"/>
  <c r="E226" i="19" a="1"/>
  <c r="E226" i="19" s="1"/>
  <c r="F226" i="19" a="1"/>
  <c r="F226" i="19" s="1"/>
  <c r="G226" i="19" a="1"/>
  <c r="G226" i="19" s="1"/>
  <c r="H226" i="19" a="1"/>
  <c r="H226" i="19" s="1"/>
  <c r="I226" i="19" a="1"/>
  <c r="I226" i="19" s="1"/>
  <c r="C227" i="19" a="1"/>
  <c r="C227" i="19" s="1"/>
  <c r="D227" i="19" a="1"/>
  <c r="D227" i="19" s="1"/>
  <c r="E227" i="19" a="1"/>
  <c r="E227" i="19" s="1"/>
  <c r="F227" i="19" a="1"/>
  <c r="F227" i="19" s="1"/>
  <c r="G227" i="19" a="1"/>
  <c r="G227" i="19" s="1"/>
  <c r="H227" i="19" a="1"/>
  <c r="H227" i="19" s="1"/>
  <c r="I227" i="19" a="1"/>
  <c r="I227" i="19" s="1"/>
  <c r="C228" i="19" a="1"/>
  <c r="C228" i="19" s="1"/>
  <c r="D228" i="19" a="1"/>
  <c r="D228" i="19" s="1"/>
  <c r="E228" i="19" a="1"/>
  <c r="E228" i="19" s="1"/>
  <c r="F228" i="19" a="1"/>
  <c r="F228" i="19" s="1"/>
  <c r="G228" i="19" a="1"/>
  <c r="G228" i="19" s="1"/>
  <c r="H228" i="19" a="1"/>
  <c r="H228" i="19" s="1"/>
  <c r="I228" i="19" a="1"/>
  <c r="I228" i="19" s="1"/>
  <c r="C229" i="19" a="1"/>
  <c r="C229" i="19" s="1"/>
  <c r="D229" i="19" a="1"/>
  <c r="D229" i="19" s="1"/>
  <c r="E229" i="19" a="1"/>
  <c r="E229" i="19" s="1"/>
  <c r="F229" i="19" a="1"/>
  <c r="F229" i="19" s="1"/>
  <c r="G229" i="19" a="1"/>
  <c r="G229" i="19" s="1"/>
  <c r="H229" i="19" a="1"/>
  <c r="H229" i="19" s="1"/>
  <c r="I229" i="19" a="1"/>
  <c r="I229" i="19" s="1"/>
  <c r="C230" i="19" a="1"/>
  <c r="C230" i="19" s="1"/>
  <c r="D230" i="19" a="1"/>
  <c r="D230" i="19" s="1"/>
  <c r="E230" i="19" a="1"/>
  <c r="E230" i="19" s="1"/>
  <c r="F230" i="19" a="1"/>
  <c r="F230" i="19" s="1"/>
  <c r="G230" i="19" a="1"/>
  <c r="G230" i="19" s="1"/>
  <c r="H230" i="19" a="1"/>
  <c r="H230" i="19" s="1"/>
  <c r="I230" i="19" a="1"/>
  <c r="I230" i="19" s="1"/>
  <c r="C231" i="19" a="1"/>
  <c r="C231" i="19" s="1"/>
  <c r="D231" i="19" a="1"/>
  <c r="D231" i="19" s="1"/>
  <c r="E231" i="19" a="1"/>
  <c r="E231" i="19" s="1"/>
  <c r="F231" i="19" a="1"/>
  <c r="F231" i="19" s="1"/>
  <c r="G231" i="19" a="1"/>
  <c r="G231" i="19" s="1"/>
  <c r="H231" i="19" a="1"/>
  <c r="H231" i="19" s="1"/>
  <c r="I231" i="19" a="1"/>
  <c r="I231" i="19" s="1"/>
  <c r="C232" i="19" a="1"/>
  <c r="C232" i="19" s="1"/>
  <c r="D232" i="19" a="1"/>
  <c r="D232" i="19" s="1"/>
  <c r="E232" i="19" a="1"/>
  <c r="E232" i="19" s="1"/>
  <c r="F232" i="19" a="1"/>
  <c r="F232" i="19" s="1"/>
  <c r="G232" i="19" a="1"/>
  <c r="G232" i="19" s="1"/>
  <c r="H232" i="19" a="1"/>
  <c r="H232" i="19" s="1"/>
  <c r="I232" i="19" a="1"/>
  <c r="I232" i="19" s="1"/>
  <c r="C233" i="19" a="1"/>
  <c r="C233" i="19" s="1"/>
  <c r="D233" i="19" a="1"/>
  <c r="D233" i="19" s="1"/>
  <c r="E233" i="19" a="1"/>
  <c r="E233" i="19" s="1"/>
  <c r="F233" i="19" a="1"/>
  <c r="F233" i="19" s="1"/>
  <c r="G233" i="19" a="1"/>
  <c r="G233" i="19" s="1"/>
  <c r="H233" i="19" a="1"/>
  <c r="H233" i="19" s="1"/>
  <c r="I233" i="19" a="1"/>
  <c r="I233" i="19" s="1"/>
  <c r="C234" i="19" a="1"/>
  <c r="C234" i="19" s="1"/>
  <c r="D234" i="19" a="1"/>
  <c r="D234" i="19" s="1"/>
  <c r="E234" i="19" a="1"/>
  <c r="E234" i="19" s="1"/>
  <c r="F234" i="19" a="1"/>
  <c r="F234" i="19" s="1"/>
  <c r="G234" i="19" a="1"/>
  <c r="G234" i="19" s="1"/>
  <c r="H234" i="19" a="1"/>
  <c r="H234" i="19" s="1"/>
  <c r="I234" i="19" a="1"/>
  <c r="I234" i="19" s="1"/>
  <c r="C235" i="19" a="1"/>
  <c r="C235" i="19" s="1"/>
  <c r="D235" i="19" a="1"/>
  <c r="D235" i="19" s="1"/>
  <c r="E235" i="19" a="1"/>
  <c r="E235" i="19" s="1"/>
  <c r="F235" i="19" a="1"/>
  <c r="F235" i="19" s="1"/>
  <c r="G235" i="19" a="1"/>
  <c r="G235" i="19" s="1"/>
  <c r="H235" i="19" a="1"/>
  <c r="H235" i="19" s="1"/>
  <c r="I235" i="19" a="1"/>
  <c r="I235" i="19" s="1"/>
  <c r="C236" i="19" a="1"/>
  <c r="C236" i="19" s="1"/>
  <c r="D236" i="19" a="1"/>
  <c r="D236" i="19" s="1"/>
  <c r="E236" i="19" a="1"/>
  <c r="E236" i="19" s="1"/>
  <c r="F236" i="19" a="1"/>
  <c r="F236" i="19" s="1"/>
  <c r="G236" i="19" a="1"/>
  <c r="G236" i="19" s="1"/>
  <c r="H236" i="19" a="1"/>
  <c r="H236" i="19" s="1"/>
  <c r="I236" i="19" a="1"/>
  <c r="I236" i="19" s="1"/>
  <c r="C237" i="19" a="1"/>
  <c r="C237" i="19" s="1"/>
  <c r="D237" i="19" a="1"/>
  <c r="D237" i="19" s="1"/>
  <c r="E237" i="19" a="1"/>
  <c r="E237" i="19" s="1"/>
  <c r="F237" i="19" a="1"/>
  <c r="F237" i="19" s="1"/>
  <c r="G237" i="19" a="1"/>
  <c r="G237" i="19" s="1"/>
  <c r="H237" i="19" a="1"/>
  <c r="H237" i="19" s="1"/>
  <c r="I237" i="19" a="1"/>
  <c r="I237" i="19" s="1"/>
  <c r="C238" i="19" a="1"/>
  <c r="C238" i="19" s="1"/>
  <c r="D238" i="19" a="1"/>
  <c r="D238" i="19" s="1"/>
  <c r="E238" i="19" a="1"/>
  <c r="E238" i="19" s="1"/>
  <c r="F238" i="19" a="1"/>
  <c r="F238" i="19" s="1"/>
  <c r="G238" i="19" a="1"/>
  <c r="G238" i="19" s="1"/>
  <c r="H238" i="19" a="1"/>
  <c r="H238" i="19" s="1"/>
  <c r="I238" i="19" a="1"/>
  <c r="I238" i="19" s="1"/>
  <c r="C239" i="19" a="1"/>
  <c r="C239" i="19" s="1"/>
  <c r="D239" i="19" a="1"/>
  <c r="D239" i="19" s="1"/>
  <c r="E239" i="19" a="1"/>
  <c r="E239" i="19" s="1"/>
  <c r="F239" i="19" a="1"/>
  <c r="F239" i="19" s="1"/>
  <c r="G239" i="19" a="1"/>
  <c r="G239" i="19" s="1"/>
  <c r="H239" i="19" a="1"/>
  <c r="H239" i="19" s="1"/>
  <c r="I239" i="19" a="1"/>
  <c r="I239" i="19" s="1"/>
  <c r="C240" i="19" a="1"/>
  <c r="C240" i="19" s="1"/>
  <c r="D240" i="19" a="1"/>
  <c r="D240" i="19" s="1"/>
  <c r="E240" i="19" a="1"/>
  <c r="E240" i="19" s="1"/>
  <c r="F240" i="19" a="1"/>
  <c r="F240" i="19" s="1"/>
  <c r="G240" i="19" a="1"/>
  <c r="G240" i="19" s="1"/>
  <c r="H240" i="19" a="1"/>
  <c r="H240" i="19" s="1"/>
  <c r="I240" i="19" a="1"/>
  <c r="I240" i="19" s="1"/>
  <c r="C241" i="19" a="1"/>
  <c r="C241" i="19" s="1"/>
  <c r="D241" i="19" a="1"/>
  <c r="D241" i="19" s="1"/>
  <c r="E241" i="19" a="1"/>
  <c r="E241" i="19" s="1"/>
  <c r="F241" i="19" a="1"/>
  <c r="F241" i="19" s="1"/>
  <c r="G241" i="19" a="1"/>
  <c r="G241" i="19" s="1"/>
  <c r="H241" i="19" a="1"/>
  <c r="H241" i="19" s="1"/>
  <c r="I241" i="19" a="1"/>
  <c r="I241" i="19" s="1"/>
  <c r="C242" i="19" a="1"/>
  <c r="C242" i="19" s="1"/>
  <c r="D242" i="19" a="1"/>
  <c r="D242" i="19" s="1"/>
  <c r="E242" i="19" a="1"/>
  <c r="E242" i="19" s="1"/>
  <c r="F242" i="19" a="1"/>
  <c r="F242" i="19" s="1"/>
  <c r="G242" i="19" a="1"/>
  <c r="G242" i="19" s="1"/>
  <c r="H242" i="19" a="1"/>
  <c r="H242" i="19" s="1"/>
  <c r="I242" i="19" a="1"/>
  <c r="I242" i="19" s="1"/>
  <c r="C243" i="19" a="1"/>
  <c r="C243" i="19" s="1"/>
  <c r="D243" i="19" a="1"/>
  <c r="D243" i="19" s="1"/>
  <c r="E243" i="19" a="1"/>
  <c r="E243" i="19" s="1"/>
  <c r="F243" i="19" a="1"/>
  <c r="F243" i="19" s="1"/>
  <c r="G243" i="19" a="1"/>
  <c r="G243" i="19" s="1"/>
  <c r="H243" i="19" a="1"/>
  <c r="H243" i="19" s="1"/>
  <c r="I243" i="19" a="1"/>
  <c r="I243" i="19" s="1"/>
  <c r="C244" i="19" a="1"/>
  <c r="C244" i="19" s="1"/>
  <c r="D244" i="19" a="1"/>
  <c r="D244" i="19" s="1"/>
  <c r="E244" i="19" a="1"/>
  <c r="E244" i="19" s="1"/>
  <c r="F244" i="19" a="1"/>
  <c r="F244" i="19" s="1"/>
  <c r="G244" i="19" a="1"/>
  <c r="G244" i="19" s="1"/>
  <c r="H244" i="19" a="1"/>
  <c r="H244" i="19" s="1"/>
  <c r="I244" i="19" a="1"/>
  <c r="I244" i="19" s="1"/>
  <c r="C245" i="19" a="1"/>
  <c r="C245" i="19" s="1"/>
  <c r="D245" i="19" a="1"/>
  <c r="D245" i="19" s="1"/>
  <c r="E245" i="19" a="1"/>
  <c r="E245" i="19" s="1"/>
  <c r="F245" i="19" a="1"/>
  <c r="F245" i="19" s="1"/>
  <c r="G245" i="19" a="1"/>
  <c r="G245" i="19" s="1"/>
  <c r="H245" i="19" a="1"/>
  <c r="H245" i="19" s="1"/>
  <c r="I245" i="19" a="1"/>
  <c r="I245" i="19" s="1"/>
  <c r="C246" i="19" a="1"/>
  <c r="C246" i="19" s="1"/>
  <c r="D246" i="19" a="1"/>
  <c r="D246" i="19" s="1"/>
  <c r="E246" i="19" a="1"/>
  <c r="E246" i="19" s="1"/>
  <c r="F246" i="19" a="1"/>
  <c r="F246" i="19" s="1"/>
  <c r="G246" i="19" a="1"/>
  <c r="G246" i="19" s="1"/>
  <c r="H246" i="19" a="1"/>
  <c r="H246" i="19" s="1"/>
  <c r="I246" i="19" a="1"/>
  <c r="I246" i="19" s="1"/>
  <c r="C247" i="19" a="1"/>
  <c r="C247" i="19" s="1"/>
  <c r="D247" i="19" a="1"/>
  <c r="D247" i="19" s="1"/>
  <c r="E247" i="19" a="1"/>
  <c r="E247" i="19" s="1"/>
  <c r="F247" i="19" a="1"/>
  <c r="F247" i="19" s="1"/>
  <c r="G247" i="19" a="1"/>
  <c r="G247" i="19" s="1"/>
  <c r="H247" i="19" a="1"/>
  <c r="H247" i="19" s="1"/>
  <c r="I247" i="19" a="1"/>
  <c r="I247" i="19" s="1"/>
  <c r="C248" i="19" a="1"/>
  <c r="C248" i="19" s="1"/>
  <c r="D248" i="19" a="1"/>
  <c r="D248" i="19" s="1"/>
  <c r="E248" i="19" a="1"/>
  <c r="E248" i="19" s="1"/>
  <c r="F248" i="19" a="1"/>
  <c r="F248" i="19" s="1"/>
  <c r="G248" i="19" a="1"/>
  <c r="G248" i="19" s="1"/>
  <c r="H248" i="19" a="1"/>
  <c r="H248" i="19" s="1"/>
  <c r="I248" i="19" a="1"/>
  <c r="I248" i="19" s="1"/>
  <c r="C249" i="19" a="1"/>
  <c r="C249" i="19" s="1"/>
  <c r="D249" i="19" a="1"/>
  <c r="D249" i="19" s="1"/>
  <c r="E249" i="19" a="1"/>
  <c r="E249" i="19" s="1"/>
  <c r="F249" i="19" a="1"/>
  <c r="F249" i="19" s="1"/>
  <c r="G249" i="19" a="1"/>
  <c r="G249" i="19" s="1"/>
  <c r="H249" i="19" a="1"/>
  <c r="H249" i="19" s="1"/>
  <c r="I249" i="19" a="1"/>
  <c r="I249" i="19" s="1"/>
  <c r="C250" i="19" a="1"/>
  <c r="C250" i="19" s="1"/>
  <c r="D250" i="19" a="1"/>
  <c r="D250" i="19" s="1"/>
  <c r="E250" i="19" a="1"/>
  <c r="E250" i="19" s="1"/>
  <c r="F250" i="19" a="1"/>
  <c r="F250" i="19" s="1"/>
  <c r="G250" i="19" a="1"/>
  <c r="G250" i="19" s="1"/>
  <c r="H250" i="19" a="1"/>
  <c r="H250" i="19" s="1"/>
  <c r="I250" i="19" a="1"/>
  <c r="I250" i="19" s="1"/>
  <c r="C251" i="19" a="1"/>
  <c r="C251" i="19" s="1"/>
  <c r="D251" i="19" a="1"/>
  <c r="D251" i="19" s="1"/>
  <c r="E251" i="19" a="1"/>
  <c r="E251" i="19" s="1"/>
  <c r="F251" i="19" a="1"/>
  <c r="F251" i="19" s="1"/>
  <c r="G251" i="19" a="1"/>
  <c r="G251" i="19" s="1"/>
  <c r="H251" i="19" a="1"/>
  <c r="H251" i="19" s="1"/>
  <c r="I251" i="19" a="1"/>
  <c r="I251" i="19" s="1"/>
  <c r="C252" i="19" a="1"/>
  <c r="C252" i="19" s="1"/>
  <c r="D252" i="19" a="1"/>
  <c r="D252" i="19" s="1"/>
  <c r="E252" i="19" a="1"/>
  <c r="E252" i="19" s="1"/>
  <c r="F252" i="19" a="1"/>
  <c r="F252" i="19" s="1"/>
  <c r="G252" i="19" a="1"/>
  <c r="G252" i="19" s="1"/>
  <c r="H252" i="19" a="1"/>
  <c r="H252" i="19" s="1"/>
  <c r="I252" i="19" a="1"/>
  <c r="I252" i="19" s="1"/>
  <c r="C253" i="19" a="1"/>
  <c r="C253" i="19" s="1"/>
  <c r="D253" i="19" a="1"/>
  <c r="D253" i="19" s="1"/>
  <c r="E253" i="19" a="1"/>
  <c r="E253" i="19" s="1"/>
  <c r="F253" i="19" a="1"/>
  <c r="F253" i="19" s="1"/>
  <c r="G253" i="19" a="1"/>
  <c r="G253" i="19" s="1"/>
  <c r="H253" i="19" a="1"/>
  <c r="H253" i="19" s="1"/>
  <c r="I253" i="19" a="1"/>
  <c r="I253" i="19" s="1"/>
  <c r="C254" i="19" a="1"/>
  <c r="C254" i="19" s="1"/>
  <c r="D254" i="19" a="1"/>
  <c r="D254" i="19" s="1"/>
  <c r="E254" i="19" a="1"/>
  <c r="E254" i="19" s="1"/>
  <c r="F254" i="19" a="1"/>
  <c r="F254" i="19" s="1"/>
  <c r="G254" i="19" a="1"/>
  <c r="G254" i="19" s="1"/>
  <c r="H254" i="19" a="1"/>
  <c r="H254" i="19" s="1"/>
  <c r="I254" i="19" a="1"/>
  <c r="I254" i="19" s="1"/>
  <c r="C255" i="19" a="1"/>
  <c r="C255" i="19" s="1"/>
  <c r="D255" i="19" a="1"/>
  <c r="D255" i="19" s="1"/>
  <c r="E255" i="19" a="1"/>
  <c r="E255" i="19" s="1"/>
  <c r="F255" i="19" a="1"/>
  <c r="F255" i="19" s="1"/>
  <c r="G255" i="19" a="1"/>
  <c r="G255" i="19" s="1"/>
  <c r="H255" i="19" a="1"/>
  <c r="H255" i="19" s="1"/>
  <c r="I255" i="19" a="1"/>
  <c r="I255" i="19" s="1"/>
  <c r="C256" i="19" a="1"/>
  <c r="C256" i="19" s="1"/>
  <c r="D256" i="19" a="1"/>
  <c r="D256" i="19" s="1"/>
  <c r="E256" i="19" a="1"/>
  <c r="E256" i="19" s="1"/>
  <c r="F256" i="19" a="1"/>
  <c r="F256" i="19" s="1"/>
  <c r="G256" i="19" a="1"/>
  <c r="G256" i="19" s="1"/>
  <c r="H256" i="19" a="1"/>
  <c r="H256" i="19" s="1"/>
  <c r="I256" i="19" a="1"/>
  <c r="I256" i="19" s="1"/>
  <c r="C257" i="19" a="1"/>
  <c r="C257" i="19" s="1"/>
  <c r="D257" i="19" a="1"/>
  <c r="D257" i="19" s="1"/>
  <c r="E257" i="19" a="1"/>
  <c r="E257" i="19" s="1"/>
  <c r="F257" i="19" a="1"/>
  <c r="F257" i="19" s="1"/>
  <c r="G257" i="19" a="1"/>
  <c r="G257" i="19" s="1"/>
  <c r="H257" i="19" a="1"/>
  <c r="H257" i="19" s="1"/>
  <c r="I257" i="19" a="1"/>
  <c r="I257" i="19" s="1"/>
  <c r="C258" i="19" a="1"/>
  <c r="C258" i="19" s="1"/>
  <c r="D258" i="19" a="1"/>
  <c r="D258" i="19" s="1"/>
  <c r="E258" i="19" a="1"/>
  <c r="E258" i="19" s="1"/>
  <c r="F258" i="19" a="1"/>
  <c r="F258" i="19" s="1"/>
  <c r="G258" i="19" a="1"/>
  <c r="G258" i="19" s="1"/>
  <c r="H258" i="19" a="1"/>
  <c r="H258" i="19" s="1"/>
  <c r="I258" i="19" a="1"/>
  <c r="I258" i="19" s="1"/>
  <c r="C259" i="19" a="1"/>
  <c r="C259" i="19" s="1"/>
  <c r="D259" i="19" a="1"/>
  <c r="D259" i="19" s="1"/>
  <c r="E259" i="19" a="1"/>
  <c r="E259" i="19" s="1"/>
  <c r="F259" i="19" a="1"/>
  <c r="F259" i="19" s="1"/>
  <c r="G259" i="19" a="1"/>
  <c r="G259" i="19" s="1"/>
  <c r="H259" i="19" a="1"/>
  <c r="H259" i="19" s="1"/>
  <c r="I259" i="19" a="1"/>
  <c r="I259" i="19" s="1"/>
  <c r="C260" i="19" a="1"/>
  <c r="C260" i="19" s="1"/>
  <c r="D260" i="19" a="1"/>
  <c r="D260" i="19" s="1"/>
  <c r="E260" i="19" a="1"/>
  <c r="E260" i="19" s="1"/>
  <c r="F260" i="19" a="1"/>
  <c r="F260" i="19" s="1"/>
  <c r="G260" i="19" a="1"/>
  <c r="G260" i="19" s="1"/>
  <c r="H260" i="19" a="1"/>
  <c r="H260" i="19" s="1"/>
  <c r="I260" i="19" a="1"/>
  <c r="I260" i="19" s="1"/>
  <c r="C261" i="19" a="1"/>
  <c r="C261" i="19" s="1"/>
  <c r="D261" i="19" a="1"/>
  <c r="D261" i="19" s="1"/>
  <c r="E261" i="19" a="1"/>
  <c r="E261" i="19" s="1"/>
  <c r="F261" i="19" a="1"/>
  <c r="F261" i="19" s="1"/>
  <c r="G261" i="19" a="1"/>
  <c r="G261" i="19" s="1"/>
  <c r="H261" i="19" a="1"/>
  <c r="H261" i="19" s="1"/>
  <c r="I261" i="19" a="1"/>
  <c r="I261" i="19" s="1"/>
  <c r="C262" i="19" a="1"/>
  <c r="C262" i="19" s="1"/>
  <c r="D262" i="19" a="1"/>
  <c r="D262" i="19" s="1"/>
  <c r="E262" i="19" a="1"/>
  <c r="E262" i="19" s="1"/>
  <c r="F262" i="19" a="1"/>
  <c r="F262" i="19" s="1"/>
  <c r="G262" i="19" a="1"/>
  <c r="G262" i="19" s="1"/>
  <c r="H262" i="19" a="1"/>
  <c r="H262" i="19" s="1"/>
  <c r="I262" i="19" a="1"/>
  <c r="I262" i="19" s="1"/>
  <c r="C263" i="19" a="1"/>
  <c r="C263" i="19" s="1"/>
  <c r="D263" i="19" a="1"/>
  <c r="D263" i="19" s="1"/>
  <c r="E263" i="19" a="1"/>
  <c r="E263" i="19" s="1"/>
  <c r="F263" i="19" a="1"/>
  <c r="F263" i="19" s="1"/>
  <c r="G263" i="19" a="1"/>
  <c r="G263" i="19" s="1"/>
  <c r="H263" i="19" a="1"/>
  <c r="H263" i="19" s="1"/>
  <c r="I263" i="19" a="1"/>
  <c r="I263" i="19" s="1"/>
  <c r="C264" i="19" a="1"/>
  <c r="C264" i="19" s="1"/>
  <c r="D264" i="19" a="1"/>
  <c r="D264" i="19" s="1"/>
  <c r="E264" i="19" a="1"/>
  <c r="E264" i="19" s="1"/>
  <c r="F264" i="19" a="1"/>
  <c r="F264" i="19" s="1"/>
  <c r="G264" i="19" a="1"/>
  <c r="G264" i="19" s="1"/>
  <c r="H264" i="19" a="1"/>
  <c r="H264" i="19" s="1"/>
  <c r="I264" i="19" a="1"/>
  <c r="I264" i="19" s="1"/>
  <c r="C265" i="19" a="1"/>
  <c r="C265" i="19" s="1"/>
  <c r="D265" i="19" a="1"/>
  <c r="D265" i="19" s="1"/>
  <c r="E265" i="19" a="1"/>
  <c r="E265" i="19" s="1"/>
  <c r="F265" i="19" a="1"/>
  <c r="F265" i="19" s="1"/>
  <c r="G265" i="19" a="1"/>
  <c r="G265" i="19" s="1"/>
  <c r="H265" i="19" a="1"/>
  <c r="H265" i="19" s="1"/>
  <c r="I265" i="19" a="1"/>
  <c r="I265" i="19" s="1"/>
  <c r="C266" i="19" a="1"/>
  <c r="C266" i="19" s="1"/>
  <c r="D266" i="19" a="1"/>
  <c r="D266" i="19" s="1"/>
  <c r="E266" i="19" a="1"/>
  <c r="E266" i="19" s="1"/>
  <c r="F266" i="19" a="1"/>
  <c r="F266" i="19" s="1"/>
  <c r="G266" i="19" a="1"/>
  <c r="G266" i="19" s="1"/>
  <c r="H266" i="19" a="1"/>
  <c r="H266" i="19" s="1"/>
  <c r="I266" i="19" a="1"/>
  <c r="I266" i="19" s="1"/>
  <c r="C267" i="19" a="1"/>
  <c r="C267" i="19" s="1"/>
  <c r="D267" i="19" a="1"/>
  <c r="D267" i="19" s="1"/>
  <c r="E267" i="19" a="1"/>
  <c r="E267" i="19" s="1"/>
  <c r="F267" i="19" a="1"/>
  <c r="F267" i="19" s="1"/>
  <c r="G267" i="19" a="1"/>
  <c r="G267" i="19" s="1"/>
  <c r="H267" i="19" a="1"/>
  <c r="H267" i="19" s="1"/>
  <c r="I267" i="19" a="1"/>
  <c r="I267" i="19" s="1"/>
  <c r="C268" i="19" a="1"/>
  <c r="C268" i="19" s="1"/>
  <c r="D268" i="19" a="1"/>
  <c r="D268" i="19" s="1"/>
  <c r="E268" i="19" a="1"/>
  <c r="E268" i="19" s="1"/>
  <c r="F268" i="19" a="1"/>
  <c r="F268" i="19" s="1"/>
  <c r="G268" i="19" a="1"/>
  <c r="G268" i="19" s="1"/>
  <c r="H268" i="19" a="1"/>
  <c r="H268" i="19" s="1"/>
  <c r="I268" i="19" a="1"/>
  <c r="I268" i="19" s="1"/>
  <c r="C269" i="19" a="1"/>
  <c r="C269" i="19" s="1"/>
  <c r="D269" i="19" a="1"/>
  <c r="D269" i="19" s="1"/>
  <c r="E269" i="19" a="1"/>
  <c r="E269" i="19" s="1"/>
  <c r="F269" i="19" a="1"/>
  <c r="F269" i="19" s="1"/>
  <c r="G269" i="19" a="1"/>
  <c r="G269" i="19" s="1"/>
  <c r="H269" i="19" a="1"/>
  <c r="H269" i="19" s="1"/>
  <c r="I269" i="19" a="1"/>
  <c r="I269" i="19" s="1"/>
  <c r="C270" i="19" a="1"/>
  <c r="C270" i="19" s="1"/>
  <c r="D270" i="19" a="1"/>
  <c r="D270" i="19" s="1"/>
  <c r="E270" i="19" a="1"/>
  <c r="E270" i="19" s="1"/>
  <c r="F270" i="19" a="1"/>
  <c r="F270" i="19" s="1"/>
  <c r="G270" i="19" a="1"/>
  <c r="G270" i="19" s="1"/>
  <c r="H270" i="19" a="1"/>
  <c r="H270" i="19" s="1"/>
  <c r="I270" i="19" a="1"/>
  <c r="I270" i="19" s="1"/>
  <c r="C271" i="19" a="1"/>
  <c r="C271" i="19" s="1"/>
  <c r="D271" i="19" a="1"/>
  <c r="D271" i="19" s="1"/>
  <c r="E271" i="19" a="1"/>
  <c r="E271" i="19" s="1"/>
  <c r="F271" i="19" a="1"/>
  <c r="F271" i="19" s="1"/>
  <c r="G271" i="19" a="1"/>
  <c r="G271" i="19" s="1"/>
  <c r="H271" i="19" a="1"/>
  <c r="H271" i="19" s="1"/>
  <c r="I271" i="19" a="1"/>
  <c r="I271" i="19" s="1"/>
  <c r="C272" i="19" a="1"/>
  <c r="C272" i="19" s="1"/>
  <c r="D272" i="19" a="1"/>
  <c r="D272" i="19" s="1"/>
  <c r="E272" i="19" a="1"/>
  <c r="E272" i="19" s="1"/>
  <c r="F272" i="19" a="1"/>
  <c r="F272" i="19" s="1"/>
  <c r="G272" i="19" a="1"/>
  <c r="G272" i="19" s="1"/>
  <c r="H272" i="19" a="1"/>
  <c r="H272" i="19" s="1"/>
  <c r="I272" i="19" a="1"/>
  <c r="I272" i="19" s="1"/>
  <c r="C273" i="19" a="1"/>
  <c r="C273" i="19" s="1"/>
  <c r="D273" i="19" a="1"/>
  <c r="D273" i="19" s="1"/>
  <c r="E273" i="19" a="1"/>
  <c r="E273" i="19" s="1"/>
  <c r="F273" i="19" a="1"/>
  <c r="F273" i="19" s="1"/>
  <c r="G273" i="19" a="1"/>
  <c r="G273" i="19" s="1"/>
  <c r="H273" i="19" a="1"/>
  <c r="H273" i="19" s="1"/>
  <c r="I273" i="19" a="1"/>
  <c r="I273" i="19" s="1"/>
  <c r="C274" i="19" a="1"/>
  <c r="C274" i="19" s="1"/>
  <c r="D274" i="19" a="1"/>
  <c r="D274" i="19" s="1"/>
  <c r="E274" i="19" a="1"/>
  <c r="E274" i="19" s="1"/>
  <c r="F274" i="19" a="1"/>
  <c r="F274" i="19" s="1"/>
  <c r="G274" i="19" a="1"/>
  <c r="G274" i="19" s="1"/>
  <c r="H274" i="19" a="1"/>
  <c r="H274" i="19" s="1"/>
  <c r="I274" i="19" a="1"/>
  <c r="I274" i="19" s="1"/>
  <c r="C275" i="19" a="1"/>
  <c r="C275" i="19" s="1"/>
  <c r="D275" i="19" a="1"/>
  <c r="D275" i="19" s="1"/>
  <c r="E275" i="19" a="1"/>
  <c r="E275" i="19" s="1"/>
  <c r="F275" i="19" a="1"/>
  <c r="F275" i="19" s="1"/>
  <c r="G275" i="19" a="1"/>
  <c r="G275" i="19" s="1"/>
  <c r="H275" i="19" a="1"/>
  <c r="H275" i="19" s="1"/>
  <c r="I275" i="19" a="1"/>
  <c r="I275" i="19" s="1"/>
  <c r="C276" i="19" a="1"/>
  <c r="C276" i="19" s="1"/>
  <c r="D276" i="19" a="1"/>
  <c r="D276" i="19" s="1"/>
  <c r="E276" i="19" a="1"/>
  <c r="E276" i="19" s="1"/>
  <c r="F276" i="19" a="1"/>
  <c r="F276" i="19" s="1"/>
  <c r="G276" i="19" a="1"/>
  <c r="G276" i="19" s="1"/>
  <c r="H276" i="19" a="1"/>
  <c r="H276" i="19" s="1"/>
  <c r="I276" i="19" a="1"/>
  <c r="I276" i="19" s="1"/>
  <c r="C277" i="19" a="1"/>
  <c r="C277" i="19" s="1"/>
  <c r="D277" i="19" a="1"/>
  <c r="D277" i="19" s="1"/>
  <c r="E277" i="19" a="1"/>
  <c r="E277" i="19" s="1"/>
  <c r="F277" i="19" a="1"/>
  <c r="F277" i="19" s="1"/>
  <c r="G277" i="19" a="1"/>
  <c r="G277" i="19" s="1"/>
  <c r="H277" i="19" a="1"/>
  <c r="H277" i="19" s="1"/>
  <c r="I277" i="19" a="1"/>
  <c r="I277" i="19" s="1"/>
  <c r="C278" i="19" a="1"/>
  <c r="C278" i="19" s="1"/>
  <c r="D278" i="19" a="1"/>
  <c r="D278" i="19" s="1"/>
  <c r="E278" i="19" a="1"/>
  <c r="E278" i="19" s="1"/>
  <c r="F278" i="19" a="1"/>
  <c r="F278" i="19" s="1"/>
  <c r="G278" i="19" a="1"/>
  <c r="G278" i="19" s="1"/>
  <c r="H278" i="19" a="1"/>
  <c r="H278" i="19" s="1"/>
  <c r="I278" i="19" a="1"/>
  <c r="I278" i="19" s="1"/>
  <c r="C279" i="19" a="1"/>
  <c r="C279" i="19" s="1"/>
  <c r="D279" i="19" a="1"/>
  <c r="D279" i="19" s="1"/>
  <c r="E279" i="19" a="1"/>
  <c r="E279" i="19" s="1"/>
  <c r="F279" i="19" a="1"/>
  <c r="F279" i="19" s="1"/>
  <c r="G279" i="19" a="1"/>
  <c r="G279" i="19" s="1"/>
  <c r="H279" i="19" a="1"/>
  <c r="H279" i="19" s="1"/>
  <c r="I279" i="19" a="1"/>
  <c r="I279" i="19" s="1"/>
  <c r="C280" i="19" a="1"/>
  <c r="C280" i="19" s="1"/>
  <c r="D280" i="19" a="1"/>
  <c r="D280" i="19" s="1"/>
  <c r="E280" i="19" a="1"/>
  <c r="E280" i="19" s="1"/>
  <c r="F280" i="19" a="1"/>
  <c r="F280" i="19" s="1"/>
  <c r="G280" i="19" a="1"/>
  <c r="G280" i="19" s="1"/>
  <c r="H280" i="19" a="1"/>
  <c r="H280" i="19" s="1"/>
  <c r="I280" i="19" a="1"/>
  <c r="I280" i="19" s="1"/>
  <c r="C281" i="19" a="1"/>
  <c r="C281" i="19" s="1"/>
  <c r="D281" i="19" a="1"/>
  <c r="D281" i="19" s="1"/>
  <c r="E281" i="19" a="1"/>
  <c r="E281" i="19" s="1"/>
  <c r="F281" i="19" a="1"/>
  <c r="F281" i="19" s="1"/>
  <c r="G281" i="19" a="1"/>
  <c r="G281" i="19" s="1"/>
  <c r="H281" i="19" a="1"/>
  <c r="H281" i="19" s="1"/>
  <c r="I281" i="19" a="1"/>
  <c r="I281" i="19" s="1"/>
  <c r="C282" i="19" a="1"/>
  <c r="C282" i="19" s="1"/>
  <c r="D282" i="19" a="1"/>
  <c r="D282" i="19" s="1"/>
  <c r="E282" i="19" a="1"/>
  <c r="E282" i="19" s="1"/>
  <c r="F282" i="19" a="1"/>
  <c r="F282" i="19" s="1"/>
  <c r="G282" i="19" a="1"/>
  <c r="G282" i="19" s="1"/>
  <c r="H282" i="19" a="1"/>
  <c r="H282" i="19" s="1"/>
  <c r="I282" i="19" a="1"/>
  <c r="I282" i="19" s="1"/>
  <c r="C283" i="19" a="1"/>
  <c r="C283" i="19" s="1"/>
  <c r="D283" i="19" a="1"/>
  <c r="D283" i="19" s="1"/>
  <c r="E283" i="19" a="1"/>
  <c r="E283" i="19" s="1"/>
  <c r="F283" i="19" a="1"/>
  <c r="F283" i="19" s="1"/>
  <c r="G283" i="19" a="1"/>
  <c r="G283" i="19" s="1"/>
  <c r="H283" i="19" a="1"/>
  <c r="H283" i="19" s="1"/>
  <c r="I283" i="19" a="1"/>
  <c r="I283" i="19" s="1"/>
  <c r="C284" i="19" a="1"/>
  <c r="C284" i="19" s="1"/>
  <c r="D284" i="19" a="1"/>
  <c r="D284" i="19" s="1"/>
  <c r="E284" i="19" a="1"/>
  <c r="E284" i="19" s="1"/>
  <c r="F284" i="19" a="1"/>
  <c r="F284" i="19" s="1"/>
  <c r="G284" i="19" a="1"/>
  <c r="G284" i="19" s="1"/>
  <c r="H284" i="19" a="1"/>
  <c r="H284" i="19" s="1"/>
  <c r="I284" i="19" a="1"/>
  <c r="I284" i="19" s="1"/>
  <c r="C285" i="19" a="1"/>
  <c r="C285" i="19" s="1"/>
  <c r="D285" i="19" a="1"/>
  <c r="D285" i="19" s="1"/>
  <c r="E285" i="19" a="1"/>
  <c r="E285" i="19" s="1"/>
  <c r="F285" i="19" a="1"/>
  <c r="F285" i="19" s="1"/>
  <c r="G285" i="19" a="1"/>
  <c r="G285" i="19" s="1"/>
  <c r="H285" i="19" a="1"/>
  <c r="H285" i="19" s="1"/>
  <c r="I285" i="19" a="1"/>
  <c r="I285" i="19" s="1"/>
  <c r="C286" i="19" a="1"/>
  <c r="C286" i="19" s="1"/>
  <c r="D286" i="19" a="1"/>
  <c r="D286" i="19" s="1"/>
  <c r="E286" i="19" a="1"/>
  <c r="E286" i="19" s="1"/>
  <c r="F286" i="19" a="1"/>
  <c r="F286" i="19" s="1"/>
  <c r="G286" i="19" a="1"/>
  <c r="G286" i="19" s="1"/>
  <c r="H286" i="19" a="1"/>
  <c r="H286" i="19" s="1"/>
  <c r="I286" i="19" a="1"/>
  <c r="I286" i="19" s="1"/>
  <c r="C287" i="19" a="1"/>
  <c r="C287" i="19" s="1"/>
  <c r="D287" i="19" a="1"/>
  <c r="D287" i="19" s="1"/>
  <c r="E287" i="19" a="1"/>
  <c r="E287" i="19" s="1"/>
  <c r="F287" i="19" a="1"/>
  <c r="F287" i="19" s="1"/>
  <c r="G287" i="19" a="1"/>
  <c r="G287" i="19" s="1"/>
  <c r="H287" i="19" a="1"/>
  <c r="H287" i="19" s="1"/>
  <c r="I287" i="19" a="1"/>
  <c r="I287" i="19" s="1"/>
  <c r="C288" i="19" a="1"/>
  <c r="C288" i="19" s="1"/>
  <c r="D288" i="19" a="1"/>
  <c r="D288" i="19" s="1"/>
  <c r="E288" i="19" a="1"/>
  <c r="E288" i="19" s="1"/>
  <c r="F288" i="19" a="1"/>
  <c r="F288" i="19" s="1"/>
  <c r="G288" i="19" a="1"/>
  <c r="G288" i="19" s="1"/>
  <c r="H288" i="19" a="1"/>
  <c r="H288" i="19" s="1"/>
  <c r="I288" i="19" a="1"/>
  <c r="I288" i="19" s="1"/>
  <c r="C289" i="19" a="1"/>
  <c r="C289" i="19" s="1"/>
  <c r="D289" i="19" a="1"/>
  <c r="D289" i="19" s="1"/>
  <c r="E289" i="19" a="1"/>
  <c r="E289" i="19" s="1"/>
  <c r="F289" i="19" a="1"/>
  <c r="F289" i="19" s="1"/>
  <c r="G289" i="19" a="1"/>
  <c r="G289" i="19" s="1"/>
  <c r="H289" i="19" a="1"/>
  <c r="H289" i="19" s="1"/>
  <c r="I289" i="19" a="1"/>
  <c r="I289" i="19" s="1"/>
  <c r="C290" i="19" a="1"/>
  <c r="C290" i="19" s="1"/>
  <c r="D290" i="19" a="1"/>
  <c r="D290" i="19" s="1"/>
  <c r="E290" i="19" a="1"/>
  <c r="E290" i="19" s="1"/>
  <c r="F290" i="19" a="1"/>
  <c r="F290" i="19" s="1"/>
  <c r="G290" i="19" a="1"/>
  <c r="G290" i="19" s="1"/>
  <c r="H290" i="19" a="1"/>
  <c r="H290" i="19" s="1"/>
  <c r="I290" i="19" a="1"/>
  <c r="I290" i="19" s="1"/>
  <c r="C291" i="19" a="1"/>
  <c r="C291" i="19" s="1"/>
  <c r="D291" i="19" a="1"/>
  <c r="D291" i="19" s="1"/>
  <c r="E291" i="19" a="1"/>
  <c r="E291" i="19" s="1"/>
  <c r="F291" i="19" a="1"/>
  <c r="F291" i="19" s="1"/>
  <c r="G291" i="19" a="1"/>
  <c r="G291" i="19" s="1"/>
  <c r="H291" i="19" a="1"/>
  <c r="H291" i="19" s="1"/>
  <c r="I291" i="19" a="1"/>
  <c r="I291" i="19" s="1"/>
  <c r="C292" i="19" a="1"/>
  <c r="C292" i="19" s="1"/>
  <c r="D292" i="19" a="1"/>
  <c r="D292" i="19" s="1"/>
  <c r="E292" i="19" a="1"/>
  <c r="E292" i="19" s="1"/>
  <c r="F292" i="19" a="1"/>
  <c r="F292" i="19" s="1"/>
  <c r="G292" i="19" a="1"/>
  <c r="G292" i="19" s="1"/>
  <c r="H292" i="19" a="1"/>
  <c r="H292" i="19" s="1"/>
  <c r="I292" i="19" a="1"/>
  <c r="I292" i="19" s="1"/>
  <c r="C293" i="19" a="1"/>
  <c r="C293" i="19" s="1"/>
  <c r="D293" i="19" a="1"/>
  <c r="D293" i="19" s="1"/>
  <c r="E293" i="19" a="1"/>
  <c r="E293" i="19" s="1"/>
  <c r="F293" i="19" a="1"/>
  <c r="F293" i="19" s="1"/>
  <c r="G293" i="19" a="1"/>
  <c r="G293" i="19" s="1"/>
  <c r="H293" i="19" a="1"/>
  <c r="H293" i="19" s="1"/>
  <c r="I293" i="19" a="1"/>
  <c r="I293" i="19" s="1"/>
  <c r="C294" i="19" a="1"/>
  <c r="C294" i="19" s="1"/>
  <c r="D294" i="19" a="1"/>
  <c r="D294" i="19" s="1"/>
  <c r="E294" i="19" a="1"/>
  <c r="E294" i="19" s="1"/>
  <c r="F294" i="19" a="1"/>
  <c r="F294" i="19" s="1"/>
  <c r="G294" i="19" a="1"/>
  <c r="G294" i="19" s="1"/>
  <c r="H294" i="19" a="1"/>
  <c r="H294" i="19" s="1"/>
  <c r="I294" i="19" a="1"/>
  <c r="I294" i="19" s="1"/>
  <c r="C295" i="19" a="1"/>
  <c r="C295" i="19" s="1"/>
  <c r="D295" i="19" a="1"/>
  <c r="D295" i="19" s="1"/>
  <c r="E295" i="19" a="1"/>
  <c r="E295" i="19" s="1"/>
  <c r="F295" i="19" a="1"/>
  <c r="F295" i="19" s="1"/>
  <c r="G295" i="19" a="1"/>
  <c r="G295" i="19" s="1"/>
  <c r="H295" i="19" a="1"/>
  <c r="H295" i="19" s="1"/>
  <c r="I295" i="19" a="1"/>
  <c r="I295" i="19" s="1"/>
  <c r="C296" i="19" a="1"/>
  <c r="C296" i="19" s="1"/>
  <c r="D296" i="19" a="1"/>
  <c r="D296" i="19" s="1"/>
  <c r="E296" i="19" a="1"/>
  <c r="E296" i="19" s="1"/>
  <c r="F296" i="19" a="1"/>
  <c r="F296" i="19" s="1"/>
  <c r="G296" i="19" a="1"/>
  <c r="G296" i="19" s="1"/>
  <c r="H296" i="19" a="1"/>
  <c r="H296" i="19" s="1"/>
  <c r="I296" i="19" a="1"/>
  <c r="I296" i="19" s="1"/>
  <c r="C297" i="19" a="1"/>
  <c r="C297" i="19" s="1"/>
  <c r="D297" i="19" a="1"/>
  <c r="D297" i="19" s="1"/>
  <c r="E297" i="19" a="1"/>
  <c r="E297" i="19" s="1"/>
  <c r="F297" i="19" a="1"/>
  <c r="F297" i="19" s="1"/>
  <c r="G297" i="19" a="1"/>
  <c r="G297" i="19" s="1"/>
  <c r="H297" i="19" a="1"/>
  <c r="H297" i="19" s="1"/>
  <c r="I297" i="19" a="1"/>
  <c r="I297" i="19" s="1"/>
  <c r="C298" i="19" a="1"/>
  <c r="C298" i="19" s="1"/>
  <c r="D298" i="19" a="1"/>
  <c r="D298" i="19" s="1"/>
  <c r="E298" i="19" a="1"/>
  <c r="E298" i="19" s="1"/>
  <c r="F298" i="19" a="1"/>
  <c r="F298" i="19" s="1"/>
  <c r="G298" i="19" a="1"/>
  <c r="G298" i="19" s="1"/>
  <c r="H298" i="19" a="1"/>
  <c r="H298" i="19" s="1"/>
  <c r="I298" i="19" a="1"/>
  <c r="I298" i="19" s="1"/>
  <c r="C299" i="19" a="1"/>
  <c r="C299" i="19" s="1"/>
  <c r="D299" i="19" a="1"/>
  <c r="D299" i="19" s="1"/>
  <c r="E299" i="19" a="1"/>
  <c r="E299" i="19" s="1"/>
  <c r="F299" i="19" a="1"/>
  <c r="F299" i="19" s="1"/>
  <c r="G299" i="19" a="1"/>
  <c r="G299" i="19" s="1"/>
  <c r="H299" i="19" a="1"/>
  <c r="H299" i="19" s="1"/>
  <c r="I299" i="19" a="1"/>
  <c r="I299" i="19" s="1"/>
  <c r="C300" i="19" a="1"/>
  <c r="C300" i="19" s="1"/>
  <c r="D300" i="19" a="1"/>
  <c r="D300" i="19" s="1"/>
  <c r="E300" i="19" a="1"/>
  <c r="E300" i="19" s="1"/>
  <c r="F300" i="19" a="1"/>
  <c r="F300" i="19" s="1"/>
  <c r="G300" i="19" a="1"/>
  <c r="G300" i="19" s="1"/>
  <c r="H300" i="19" a="1"/>
  <c r="H300" i="19" s="1"/>
  <c r="I300" i="19" a="1"/>
  <c r="I300" i="19" s="1"/>
  <c r="C301" i="19" a="1"/>
  <c r="C301" i="19" s="1"/>
  <c r="D301" i="19" a="1"/>
  <c r="D301" i="19" s="1"/>
  <c r="E301" i="19" a="1"/>
  <c r="E301" i="19" s="1"/>
  <c r="F301" i="19" a="1"/>
  <c r="F301" i="19" s="1"/>
  <c r="G301" i="19" a="1"/>
  <c r="G301" i="19" s="1"/>
  <c r="H301" i="19" a="1"/>
  <c r="H301" i="19" s="1"/>
  <c r="I301" i="19" a="1"/>
  <c r="I301" i="19" s="1"/>
  <c r="C302" i="19" a="1"/>
  <c r="C302" i="19" s="1"/>
  <c r="D302" i="19" a="1"/>
  <c r="D302" i="19" s="1"/>
  <c r="E302" i="19" a="1"/>
  <c r="E302" i="19" s="1"/>
  <c r="F302" i="19" a="1"/>
  <c r="F302" i="19" s="1"/>
  <c r="G302" i="19" a="1"/>
  <c r="G302" i="19" s="1"/>
  <c r="H302" i="19" a="1"/>
  <c r="H302" i="19" s="1"/>
  <c r="I302" i="19" a="1"/>
  <c r="I302" i="19" s="1"/>
  <c r="C303" i="19" a="1"/>
  <c r="C303" i="19" s="1"/>
  <c r="D303" i="19" a="1"/>
  <c r="D303" i="19" s="1"/>
  <c r="E303" i="19" a="1"/>
  <c r="E303" i="19" s="1"/>
  <c r="F303" i="19" a="1"/>
  <c r="F303" i="19" s="1"/>
  <c r="G303" i="19" a="1"/>
  <c r="G303" i="19" s="1"/>
  <c r="H303" i="19" a="1"/>
  <c r="H303" i="19" s="1"/>
  <c r="I303" i="19" a="1"/>
  <c r="I303" i="19" s="1"/>
  <c r="C304" i="19" a="1"/>
  <c r="C304" i="19" s="1"/>
  <c r="D304" i="19" a="1"/>
  <c r="D304" i="19" s="1"/>
  <c r="E304" i="19" a="1"/>
  <c r="E304" i="19" s="1"/>
  <c r="F304" i="19" a="1"/>
  <c r="F304" i="19" s="1"/>
  <c r="G304" i="19" a="1"/>
  <c r="G304" i="19" s="1"/>
  <c r="H304" i="19" a="1"/>
  <c r="H304" i="19" s="1"/>
  <c r="I304" i="19" a="1"/>
  <c r="I304" i="19" s="1"/>
  <c r="C305" i="19" a="1"/>
  <c r="C305" i="19" s="1"/>
  <c r="D305" i="19" a="1"/>
  <c r="D305" i="19" s="1"/>
  <c r="E305" i="19" a="1"/>
  <c r="E305" i="19" s="1"/>
  <c r="F305" i="19" a="1"/>
  <c r="F305" i="19" s="1"/>
  <c r="G305" i="19" a="1"/>
  <c r="G305" i="19" s="1"/>
  <c r="H305" i="19" a="1"/>
  <c r="H305" i="19" s="1"/>
  <c r="I305" i="19" a="1"/>
  <c r="I305" i="19" s="1"/>
  <c r="C306" i="19" a="1"/>
  <c r="C306" i="19" s="1"/>
  <c r="D306" i="19" a="1"/>
  <c r="D306" i="19" s="1"/>
  <c r="E306" i="19" a="1"/>
  <c r="E306" i="19" s="1"/>
  <c r="F306" i="19" a="1"/>
  <c r="F306" i="19" s="1"/>
  <c r="G306" i="19" a="1"/>
  <c r="G306" i="19" s="1"/>
  <c r="H306" i="19" a="1"/>
  <c r="H306" i="19" s="1"/>
  <c r="I306" i="19" a="1"/>
  <c r="I306" i="19" s="1"/>
  <c r="C307" i="19" a="1"/>
  <c r="C307" i="19" s="1"/>
  <c r="D307" i="19" a="1"/>
  <c r="D307" i="19" s="1"/>
  <c r="E307" i="19" a="1"/>
  <c r="E307" i="19" s="1"/>
  <c r="F307" i="19" a="1"/>
  <c r="F307" i="19" s="1"/>
  <c r="G307" i="19" a="1"/>
  <c r="G307" i="19" s="1"/>
  <c r="H307" i="19" a="1"/>
  <c r="H307" i="19" s="1"/>
  <c r="I307" i="19" a="1"/>
  <c r="I307" i="19" s="1"/>
  <c r="C308" i="19" a="1"/>
  <c r="C308" i="19" s="1"/>
  <c r="D308" i="19" a="1"/>
  <c r="D308" i="19" s="1"/>
  <c r="E308" i="19" a="1"/>
  <c r="E308" i="19" s="1"/>
  <c r="F308" i="19" a="1"/>
  <c r="F308" i="19" s="1"/>
  <c r="G308" i="19" a="1"/>
  <c r="G308" i="19" s="1"/>
  <c r="H308" i="19" a="1"/>
  <c r="H308" i="19" s="1"/>
  <c r="I308" i="19" a="1"/>
  <c r="I308" i="19" s="1"/>
  <c r="C309" i="19" a="1"/>
  <c r="C309" i="19" s="1"/>
  <c r="D309" i="19" a="1"/>
  <c r="D309" i="19" s="1"/>
  <c r="E309" i="19" a="1"/>
  <c r="E309" i="19" s="1"/>
  <c r="F309" i="19" a="1"/>
  <c r="F309" i="19" s="1"/>
  <c r="G309" i="19" a="1"/>
  <c r="G309" i="19" s="1"/>
  <c r="H309" i="19" a="1"/>
  <c r="H309" i="19" s="1"/>
  <c r="I309" i="19" a="1"/>
  <c r="I309" i="19" s="1"/>
  <c r="C310" i="19" a="1"/>
  <c r="C310" i="19" s="1"/>
  <c r="D310" i="19" a="1"/>
  <c r="D310" i="19" s="1"/>
  <c r="E310" i="19" a="1"/>
  <c r="E310" i="19" s="1"/>
  <c r="F310" i="19" a="1"/>
  <c r="F310" i="19" s="1"/>
  <c r="G310" i="19" a="1"/>
  <c r="G310" i="19" s="1"/>
  <c r="H310" i="19" a="1"/>
  <c r="H310" i="19" s="1"/>
  <c r="I310" i="19" a="1"/>
  <c r="I310" i="19" s="1"/>
  <c r="C311" i="19" a="1"/>
  <c r="C311" i="19" s="1"/>
  <c r="D311" i="19" a="1"/>
  <c r="D311" i="19" s="1"/>
  <c r="E311" i="19" a="1"/>
  <c r="E311" i="19" s="1"/>
  <c r="F311" i="19" a="1"/>
  <c r="F311" i="19" s="1"/>
  <c r="G311" i="19" a="1"/>
  <c r="G311" i="19" s="1"/>
  <c r="H311" i="19" a="1"/>
  <c r="H311" i="19" s="1"/>
  <c r="I311" i="19" a="1"/>
  <c r="I311" i="19" s="1"/>
  <c r="C312" i="19" a="1"/>
  <c r="C312" i="19" s="1"/>
  <c r="D312" i="19" a="1"/>
  <c r="D312" i="19" s="1"/>
  <c r="E312" i="19" a="1"/>
  <c r="E312" i="19" s="1"/>
  <c r="F312" i="19" a="1"/>
  <c r="F312" i="19" s="1"/>
  <c r="G312" i="19" a="1"/>
  <c r="G312" i="19" s="1"/>
  <c r="H312" i="19" a="1"/>
  <c r="H312" i="19" s="1"/>
  <c r="I312" i="19" a="1"/>
  <c r="I312" i="19" s="1"/>
  <c r="C313" i="19" a="1"/>
  <c r="C313" i="19" s="1"/>
  <c r="D313" i="19" a="1"/>
  <c r="D313" i="19" s="1"/>
  <c r="E313" i="19" a="1"/>
  <c r="E313" i="19" s="1"/>
  <c r="F313" i="19" a="1"/>
  <c r="F313" i="19" s="1"/>
  <c r="G313" i="19" a="1"/>
  <c r="G313" i="19" s="1"/>
  <c r="H313" i="19" a="1"/>
  <c r="H313" i="19" s="1"/>
  <c r="I313" i="19" a="1"/>
  <c r="I313" i="19" s="1"/>
  <c r="C314" i="19" a="1"/>
  <c r="C314" i="19" s="1"/>
  <c r="D314" i="19" a="1"/>
  <c r="D314" i="19" s="1"/>
  <c r="E314" i="19" a="1"/>
  <c r="E314" i="19" s="1"/>
  <c r="F314" i="19" a="1"/>
  <c r="F314" i="19" s="1"/>
  <c r="G314" i="19" a="1"/>
  <c r="G314" i="19" s="1"/>
  <c r="H314" i="19" a="1"/>
  <c r="H314" i="19" s="1"/>
  <c r="I314" i="19" a="1"/>
  <c r="I314" i="19" s="1"/>
  <c r="C315" i="19" a="1"/>
  <c r="C315" i="19" s="1"/>
  <c r="D315" i="19" a="1"/>
  <c r="D315" i="19" s="1"/>
  <c r="E315" i="19" a="1"/>
  <c r="E315" i="19" s="1"/>
  <c r="F315" i="19" a="1"/>
  <c r="F315" i="19" s="1"/>
  <c r="G315" i="19" a="1"/>
  <c r="G315" i="19" s="1"/>
  <c r="H315" i="19" a="1"/>
  <c r="H315" i="19" s="1"/>
  <c r="I315" i="19" a="1"/>
  <c r="I315" i="19" s="1"/>
  <c r="C316" i="19" a="1"/>
  <c r="C316" i="19" s="1"/>
  <c r="D316" i="19" a="1"/>
  <c r="D316" i="19" s="1"/>
  <c r="E316" i="19" a="1"/>
  <c r="E316" i="19" s="1"/>
  <c r="F316" i="19" a="1"/>
  <c r="F316" i="19" s="1"/>
  <c r="G316" i="19" a="1"/>
  <c r="G316" i="19" s="1"/>
  <c r="H316" i="19" a="1"/>
  <c r="H316" i="19" s="1"/>
  <c r="I316" i="19" a="1"/>
  <c r="I316" i="19" s="1"/>
  <c r="C317" i="19" a="1"/>
  <c r="C317" i="19" s="1"/>
  <c r="D317" i="19" a="1"/>
  <c r="D317" i="19" s="1"/>
  <c r="E317" i="19" a="1"/>
  <c r="E317" i="19" s="1"/>
  <c r="F317" i="19" a="1"/>
  <c r="F317" i="19" s="1"/>
  <c r="G317" i="19" a="1"/>
  <c r="G317" i="19" s="1"/>
  <c r="H317" i="19" a="1"/>
  <c r="H317" i="19" s="1"/>
  <c r="I317" i="19" a="1"/>
  <c r="I317" i="19" s="1"/>
  <c r="C318" i="19" a="1"/>
  <c r="C318" i="19" s="1"/>
  <c r="D318" i="19" a="1"/>
  <c r="D318" i="19" s="1"/>
  <c r="E318" i="19" a="1"/>
  <c r="E318" i="19" s="1"/>
  <c r="F318" i="19" a="1"/>
  <c r="F318" i="19" s="1"/>
  <c r="G318" i="19" a="1"/>
  <c r="G318" i="19" s="1"/>
  <c r="H318" i="19" a="1"/>
  <c r="H318" i="19" s="1"/>
  <c r="I318" i="19" a="1"/>
  <c r="I318" i="19" s="1"/>
  <c r="C319" i="19" a="1"/>
  <c r="C319" i="19" s="1"/>
  <c r="D319" i="19" a="1"/>
  <c r="D319" i="19" s="1"/>
  <c r="E319" i="19" a="1"/>
  <c r="E319" i="19" s="1"/>
  <c r="F319" i="19" a="1"/>
  <c r="F319" i="19" s="1"/>
  <c r="G319" i="19" a="1"/>
  <c r="G319" i="19" s="1"/>
  <c r="H319" i="19" a="1"/>
  <c r="H319" i="19" s="1"/>
  <c r="I319" i="19" a="1"/>
  <c r="I319" i="19" s="1"/>
  <c r="C320" i="19" a="1"/>
  <c r="C320" i="19" s="1"/>
  <c r="D320" i="19" a="1"/>
  <c r="D320" i="19" s="1"/>
  <c r="E320" i="19" a="1"/>
  <c r="E320" i="19" s="1"/>
  <c r="F320" i="19" a="1"/>
  <c r="F320" i="19" s="1"/>
  <c r="G320" i="19" a="1"/>
  <c r="G320" i="19" s="1"/>
  <c r="H320" i="19" a="1"/>
  <c r="H320" i="19" s="1"/>
  <c r="I320" i="19" a="1"/>
  <c r="I320" i="19" s="1"/>
  <c r="C321" i="19" a="1"/>
  <c r="C321" i="19" s="1"/>
  <c r="D321" i="19" a="1"/>
  <c r="D321" i="19" s="1"/>
  <c r="E321" i="19" a="1"/>
  <c r="E321" i="19" s="1"/>
  <c r="F321" i="19" a="1"/>
  <c r="F321" i="19" s="1"/>
  <c r="G321" i="19" a="1"/>
  <c r="G321" i="19" s="1"/>
  <c r="H321" i="19" a="1"/>
  <c r="H321" i="19" s="1"/>
  <c r="I321" i="19" a="1"/>
  <c r="I321" i="19" s="1"/>
  <c r="C322" i="19" a="1"/>
  <c r="C322" i="19" s="1"/>
  <c r="D322" i="19" a="1"/>
  <c r="D322" i="19" s="1"/>
  <c r="E322" i="19" a="1"/>
  <c r="E322" i="19" s="1"/>
  <c r="F322" i="19" a="1"/>
  <c r="F322" i="19" s="1"/>
  <c r="G322" i="19" a="1"/>
  <c r="G322" i="19" s="1"/>
  <c r="H322" i="19" a="1"/>
  <c r="H322" i="19" s="1"/>
  <c r="I322" i="19" a="1"/>
  <c r="I322" i="19" s="1"/>
  <c r="C323" i="19" a="1"/>
  <c r="C323" i="19" s="1"/>
  <c r="D323" i="19" a="1"/>
  <c r="D323" i="19" s="1"/>
  <c r="E323" i="19" a="1"/>
  <c r="E323" i="19" s="1"/>
  <c r="F323" i="19" a="1"/>
  <c r="F323" i="19" s="1"/>
  <c r="G323" i="19" a="1"/>
  <c r="G323" i="19" s="1"/>
  <c r="H323" i="19" a="1"/>
  <c r="H323" i="19" s="1"/>
  <c r="I323" i="19" a="1"/>
  <c r="I323" i="19" s="1"/>
  <c r="C324" i="19" a="1"/>
  <c r="C324" i="19" s="1"/>
  <c r="D324" i="19" a="1"/>
  <c r="D324" i="19" s="1"/>
  <c r="E324" i="19" a="1"/>
  <c r="E324" i="19" s="1"/>
  <c r="F324" i="19" a="1"/>
  <c r="F324" i="19" s="1"/>
  <c r="G324" i="19" a="1"/>
  <c r="G324" i="19" s="1"/>
  <c r="H324" i="19" a="1"/>
  <c r="H324" i="19" s="1"/>
  <c r="I324" i="19" a="1"/>
  <c r="I324" i="19" s="1"/>
  <c r="C325" i="19" a="1"/>
  <c r="C325" i="19" s="1"/>
  <c r="D325" i="19" a="1"/>
  <c r="D325" i="19" s="1"/>
  <c r="E325" i="19" a="1"/>
  <c r="E325" i="19" s="1"/>
  <c r="F325" i="19" a="1"/>
  <c r="F325" i="19" s="1"/>
  <c r="G325" i="19" a="1"/>
  <c r="G325" i="19" s="1"/>
  <c r="H325" i="19" a="1"/>
  <c r="H325" i="19" s="1"/>
  <c r="I325" i="19" a="1"/>
  <c r="I325" i="19" s="1"/>
  <c r="C326" i="19" a="1"/>
  <c r="C326" i="19" s="1"/>
  <c r="D326" i="19" a="1"/>
  <c r="D326" i="19" s="1"/>
  <c r="E326" i="19" a="1"/>
  <c r="E326" i="19" s="1"/>
  <c r="F326" i="19" a="1"/>
  <c r="F326" i="19" s="1"/>
  <c r="G326" i="19" a="1"/>
  <c r="G326" i="19" s="1"/>
  <c r="H326" i="19" a="1"/>
  <c r="H326" i="19" s="1"/>
  <c r="I326" i="19" a="1"/>
  <c r="I326" i="19" s="1"/>
  <c r="C327" i="19" a="1"/>
  <c r="C327" i="19" s="1"/>
  <c r="D327" i="19" a="1"/>
  <c r="D327" i="19" s="1"/>
  <c r="E327" i="19" a="1"/>
  <c r="E327" i="19" s="1"/>
  <c r="F327" i="19" a="1"/>
  <c r="F327" i="19" s="1"/>
  <c r="G327" i="19" a="1"/>
  <c r="G327" i="19" s="1"/>
  <c r="H327" i="19" a="1"/>
  <c r="H327" i="19" s="1"/>
  <c r="I327" i="19" a="1"/>
  <c r="I327" i="19" s="1"/>
  <c r="C328" i="19" a="1"/>
  <c r="C328" i="19" s="1"/>
  <c r="D328" i="19" a="1"/>
  <c r="D328" i="19" s="1"/>
  <c r="E328" i="19" a="1"/>
  <c r="E328" i="19" s="1"/>
  <c r="F328" i="19" a="1"/>
  <c r="F328" i="19" s="1"/>
  <c r="G328" i="19" a="1"/>
  <c r="G328" i="19" s="1"/>
  <c r="H328" i="19" a="1"/>
  <c r="H328" i="19" s="1"/>
  <c r="I328" i="19" a="1"/>
  <c r="I328" i="19" s="1"/>
  <c r="C329" i="19" a="1"/>
  <c r="C329" i="19" s="1"/>
  <c r="D329" i="19" a="1"/>
  <c r="D329" i="19" s="1"/>
  <c r="E329" i="19" a="1"/>
  <c r="E329" i="19" s="1"/>
  <c r="F329" i="19" a="1"/>
  <c r="F329" i="19" s="1"/>
  <c r="G329" i="19" a="1"/>
  <c r="G329" i="19" s="1"/>
  <c r="H329" i="19" a="1"/>
  <c r="H329" i="19" s="1"/>
  <c r="I329" i="19" a="1"/>
  <c r="I329" i="19" s="1"/>
  <c r="C330" i="19" a="1"/>
  <c r="C330" i="19" s="1"/>
  <c r="D330" i="19" a="1"/>
  <c r="D330" i="19" s="1"/>
  <c r="E330" i="19" a="1"/>
  <c r="E330" i="19" s="1"/>
  <c r="F330" i="19" a="1"/>
  <c r="F330" i="19" s="1"/>
  <c r="G330" i="19" a="1"/>
  <c r="G330" i="19" s="1"/>
  <c r="H330" i="19" a="1"/>
  <c r="H330" i="19" s="1"/>
  <c r="I330" i="19" a="1"/>
  <c r="I330" i="19" s="1"/>
  <c r="C331" i="19" a="1"/>
  <c r="C331" i="19" s="1"/>
  <c r="D331" i="19" a="1"/>
  <c r="D331" i="19" s="1"/>
  <c r="E331" i="19" a="1"/>
  <c r="E331" i="19" s="1"/>
  <c r="F331" i="19" a="1"/>
  <c r="F331" i="19" s="1"/>
  <c r="G331" i="19" a="1"/>
  <c r="G331" i="19" s="1"/>
  <c r="H331" i="19" a="1"/>
  <c r="H331" i="19" s="1"/>
  <c r="I331" i="19" a="1"/>
  <c r="I331" i="19" s="1"/>
  <c r="C332" i="19" a="1"/>
  <c r="C332" i="19" s="1"/>
  <c r="D332" i="19" a="1"/>
  <c r="D332" i="19" s="1"/>
  <c r="E332" i="19" a="1"/>
  <c r="E332" i="19" s="1"/>
  <c r="F332" i="19" a="1"/>
  <c r="F332" i="19" s="1"/>
  <c r="G332" i="19" a="1"/>
  <c r="G332" i="19" s="1"/>
  <c r="H332" i="19" a="1"/>
  <c r="H332" i="19" s="1"/>
  <c r="I332" i="19" a="1"/>
  <c r="I332" i="19" s="1"/>
  <c r="C333" i="19" a="1"/>
  <c r="C333" i="19" s="1"/>
  <c r="D333" i="19" a="1"/>
  <c r="D333" i="19" s="1"/>
  <c r="E333" i="19" a="1"/>
  <c r="E333" i="19" s="1"/>
  <c r="F333" i="19" a="1"/>
  <c r="F333" i="19" s="1"/>
  <c r="G333" i="19" a="1"/>
  <c r="G333" i="19" s="1"/>
  <c r="H333" i="19" a="1"/>
  <c r="H333" i="19" s="1"/>
  <c r="I333" i="19" a="1"/>
  <c r="I333" i="19" s="1"/>
  <c r="C334" i="19" a="1"/>
  <c r="C334" i="19" s="1"/>
  <c r="D334" i="19" a="1"/>
  <c r="D334" i="19" s="1"/>
  <c r="E334" i="19" a="1"/>
  <c r="E334" i="19" s="1"/>
  <c r="F334" i="19" a="1"/>
  <c r="F334" i="19" s="1"/>
  <c r="G334" i="19" a="1"/>
  <c r="G334" i="19" s="1"/>
  <c r="H334" i="19" a="1"/>
  <c r="H334" i="19" s="1"/>
  <c r="I334" i="19" a="1"/>
  <c r="I334" i="19" s="1"/>
  <c r="C335" i="19" a="1"/>
  <c r="C335" i="19" s="1"/>
  <c r="D335" i="19" a="1"/>
  <c r="D335" i="19" s="1"/>
  <c r="E335" i="19" a="1"/>
  <c r="E335" i="19" s="1"/>
  <c r="F335" i="19" a="1"/>
  <c r="F335" i="19" s="1"/>
  <c r="G335" i="19" a="1"/>
  <c r="G335" i="19" s="1"/>
  <c r="H335" i="19" a="1"/>
  <c r="H335" i="19" s="1"/>
  <c r="I335" i="19" a="1"/>
  <c r="I335" i="19" s="1"/>
  <c r="C336" i="19" a="1"/>
  <c r="C336" i="19" s="1"/>
  <c r="D336" i="19" a="1"/>
  <c r="D336" i="19" s="1"/>
  <c r="E336" i="19" a="1"/>
  <c r="E336" i="19" s="1"/>
  <c r="F336" i="19" a="1"/>
  <c r="F336" i="19" s="1"/>
  <c r="G336" i="19" a="1"/>
  <c r="G336" i="19" s="1"/>
  <c r="H336" i="19" a="1"/>
  <c r="H336" i="19" s="1"/>
  <c r="I336" i="19" a="1"/>
  <c r="I336" i="19" s="1"/>
  <c r="C337" i="19" a="1"/>
  <c r="C337" i="19" s="1"/>
  <c r="D337" i="19" a="1"/>
  <c r="D337" i="19" s="1"/>
  <c r="E337" i="19" a="1"/>
  <c r="E337" i="19" s="1"/>
  <c r="F337" i="19" a="1"/>
  <c r="F337" i="19" s="1"/>
  <c r="G337" i="19" a="1"/>
  <c r="G337" i="19" s="1"/>
  <c r="H337" i="19" a="1"/>
  <c r="H337" i="19" s="1"/>
  <c r="I337" i="19" a="1"/>
  <c r="I337" i="19" s="1"/>
  <c r="C338" i="19" a="1"/>
  <c r="C338" i="19" s="1"/>
  <c r="D338" i="19" a="1"/>
  <c r="D338" i="19" s="1"/>
  <c r="E338" i="19" a="1"/>
  <c r="E338" i="19" s="1"/>
  <c r="F338" i="19" a="1"/>
  <c r="F338" i="19" s="1"/>
  <c r="G338" i="19" a="1"/>
  <c r="G338" i="19" s="1"/>
  <c r="H338" i="19" a="1"/>
  <c r="H338" i="19" s="1"/>
  <c r="I338" i="19" a="1"/>
  <c r="I338" i="19" s="1"/>
  <c r="C339" i="19" a="1"/>
  <c r="C339" i="19" s="1"/>
  <c r="D339" i="19" a="1"/>
  <c r="D339" i="19" s="1"/>
  <c r="E339" i="19" a="1"/>
  <c r="E339" i="19" s="1"/>
  <c r="F339" i="19" a="1"/>
  <c r="F339" i="19" s="1"/>
  <c r="G339" i="19" a="1"/>
  <c r="G339" i="19" s="1"/>
  <c r="H339" i="19" a="1"/>
  <c r="H339" i="19" s="1"/>
  <c r="I339" i="19" a="1"/>
  <c r="I339" i="19" s="1"/>
  <c r="C340" i="19" a="1"/>
  <c r="C340" i="19" s="1"/>
  <c r="D340" i="19" a="1"/>
  <c r="D340" i="19" s="1"/>
  <c r="E340" i="19" a="1"/>
  <c r="E340" i="19" s="1"/>
  <c r="F340" i="19" a="1"/>
  <c r="F340" i="19" s="1"/>
  <c r="G340" i="19" a="1"/>
  <c r="G340" i="19" s="1"/>
  <c r="H340" i="19" a="1"/>
  <c r="H340" i="19" s="1"/>
  <c r="I340" i="19" a="1"/>
  <c r="I340" i="19" s="1"/>
  <c r="C341" i="19" a="1"/>
  <c r="C341" i="19" s="1"/>
  <c r="D341" i="19" a="1"/>
  <c r="D341" i="19" s="1"/>
  <c r="E341" i="19" a="1"/>
  <c r="E341" i="19" s="1"/>
  <c r="F341" i="19" a="1"/>
  <c r="F341" i="19" s="1"/>
  <c r="G341" i="19" a="1"/>
  <c r="G341" i="19" s="1"/>
  <c r="H341" i="19" a="1"/>
  <c r="H341" i="19" s="1"/>
  <c r="I341" i="19" a="1"/>
  <c r="I341" i="19" s="1"/>
  <c r="C342" i="19" a="1"/>
  <c r="C342" i="19" s="1"/>
  <c r="D342" i="19" a="1"/>
  <c r="D342" i="19" s="1"/>
  <c r="E342" i="19" a="1"/>
  <c r="E342" i="19" s="1"/>
  <c r="F342" i="19" a="1"/>
  <c r="F342" i="19" s="1"/>
  <c r="G342" i="19" a="1"/>
  <c r="G342" i="19" s="1"/>
  <c r="H342" i="19" a="1"/>
  <c r="H342" i="19" s="1"/>
  <c r="I342" i="19" a="1"/>
  <c r="I342" i="19" s="1"/>
  <c r="C343" i="19" a="1"/>
  <c r="C343" i="19" s="1"/>
  <c r="D343" i="19" a="1"/>
  <c r="D343" i="19" s="1"/>
  <c r="E343" i="19" a="1"/>
  <c r="E343" i="19" s="1"/>
  <c r="F343" i="19" a="1"/>
  <c r="F343" i="19" s="1"/>
  <c r="G343" i="19" a="1"/>
  <c r="G343" i="19" s="1"/>
  <c r="H343" i="19" a="1"/>
  <c r="H343" i="19" s="1"/>
  <c r="I343" i="19" a="1"/>
  <c r="I343" i="19" s="1"/>
  <c r="C344" i="19" a="1"/>
  <c r="C344" i="19" s="1"/>
  <c r="D344" i="19" a="1"/>
  <c r="D344" i="19" s="1"/>
  <c r="E344" i="19" a="1"/>
  <c r="E344" i="19" s="1"/>
  <c r="F344" i="19" a="1"/>
  <c r="F344" i="19" s="1"/>
  <c r="G344" i="19" a="1"/>
  <c r="G344" i="19" s="1"/>
  <c r="H344" i="19" a="1"/>
  <c r="H344" i="19" s="1"/>
  <c r="I344" i="19" a="1"/>
  <c r="I344" i="19" s="1"/>
  <c r="C345" i="19" a="1"/>
  <c r="C345" i="19" s="1"/>
  <c r="D345" i="19" a="1"/>
  <c r="D345" i="19" s="1"/>
  <c r="E345" i="19" a="1"/>
  <c r="E345" i="19" s="1"/>
  <c r="F345" i="19" a="1"/>
  <c r="F345" i="19" s="1"/>
  <c r="G345" i="19" a="1"/>
  <c r="G345" i="19" s="1"/>
  <c r="H345" i="19" a="1"/>
  <c r="H345" i="19" s="1"/>
  <c r="I345" i="19" a="1"/>
  <c r="I345" i="19" s="1"/>
  <c r="C346" i="19" a="1"/>
  <c r="C346" i="19" s="1"/>
  <c r="D346" i="19" a="1"/>
  <c r="D346" i="19" s="1"/>
  <c r="E346" i="19" a="1"/>
  <c r="E346" i="19" s="1"/>
  <c r="F346" i="19" a="1"/>
  <c r="F346" i="19" s="1"/>
  <c r="G346" i="19" a="1"/>
  <c r="G346" i="19" s="1"/>
  <c r="H346" i="19" a="1"/>
  <c r="H346" i="19" s="1"/>
  <c r="I346" i="19" a="1"/>
  <c r="I346" i="19" s="1"/>
  <c r="C347" i="19" a="1"/>
  <c r="C347" i="19" s="1"/>
  <c r="D347" i="19" a="1"/>
  <c r="D347" i="19" s="1"/>
  <c r="E347" i="19" a="1"/>
  <c r="E347" i="19" s="1"/>
  <c r="F347" i="19" a="1"/>
  <c r="F347" i="19" s="1"/>
  <c r="G347" i="19" a="1"/>
  <c r="G347" i="19" s="1"/>
  <c r="H347" i="19" a="1"/>
  <c r="H347" i="19" s="1"/>
  <c r="I347" i="19" a="1"/>
  <c r="I347" i="19" s="1"/>
  <c r="C348" i="19" a="1"/>
  <c r="C348" i="19" s="1"/>
  <c r="D348" i="19" a="1"/>
  <c r="D348" i="19" s="1"/>
  <c r="E348" i="19" a="1"/>
  <c r="E348" i="19" s="1"/>
  <c r="F348" i="19" a="1"/>
  <c r="F348" i="19" s="1"/>
  <c r="G348" i="19" a="1"/>
  <c r="G348" i="19" s="1"/>
  <c r="H348" i="19" a="1"/>
  <c r="H348" i="19" s="1"/>
  <c r="I348" i="19" a="1"/>
  <c r="I348" i="19" s="1"/>
  <c r="C349" i="19" a="1"/>
  <c r="C349" i="19" s="1"/>
  <c r="D349" i="19" a="1"/>
  <c r="D349" i="19" s="1"/>
  <c r="E349" i="19" a="1"/>
  <c r="E349" i="19" s="1"/>
  <c r="F349" i="19" a="1"/>
  <c r="F349" i="19" s="1"/>
  <c r="G349" i="19" a="1"/>
  <c r="G349" i="19" s="1"/>
  <c r="H349" i="19" a="1"/>
  <c r="H349" i="19" s="1"/>
  <c r="I349" i="19" a="1"/>
  <c r="I349" i="19" s="1"/>
  <c r="C350" i="19" a="1"/>
  <c r="C350" i="19" s="1"/>
  <c r="D350" i="19" a="1"/>
  <c r="D350" i="19" s="1"/>
  <c r="E350" i="19" a="1"/>
  <c r="E350" i="19" s="1"/>
  <c r="F350" i="19" a="1"/>
  <c r="F350" i="19" s="1"/>
  <c r="G350" i="19" a="1"/>
  <c r="G350" i="19" s="1"/>
  <c r="H350" i="19" a="1"/>
  <c r="H350" i="19" s="1"/>
  <c r="I350" i="19" a="1"/>
  <c r="I350" i="19" s="1"/>
  <c r="C351" i="19" a="1"/>
  <c r="C351" i="19" s="1"/>
  <c r="D351" i="19" a="1"/>
  <c r="D351" i="19" s="1"/>
  <c r="E351" i="19" a="1"/>
  <c r="E351" i="19" s="1"/>
  <c r="F351" i="19" a="1"/>
  <c r="F351" i="19" s="1"/>
  <c r="G351" i="19" a="1"/>
  <c r="G351" i="19" s="1"/>
  <c r="H351" i="19" a="1"/>
  <c r="H351" i="19" s="1"/>
  <c r="I351" i="19" a="1"/>
  <c r="I351" i="19" s="1"/>
  <c r="C352" i="19" a="1"/>
  <c r="C352" i="19" s="1"/>
  <c r="D352" i="19" a="1"/>
  <c r="D352" i="19" s="1"/>
  <c r="E352" i="19" a="1"/>
  <c r="E352" i="19" s="1"/>
  <c r="F352" i="19" a="1"/>
  <c r="F352" i="19" s="1"/>
  <c r="G352" i="19" a="1"/>
  <c r="G352" i="19" s="1"/>
  <c r="H352" i="19" a="1"/>
  <c r="H352" i="19" s="1"/>
  <c r="I352" i="19" a="1"/>
  <c r="I352" i="19" s="1"/>
  <c r="C353" i="19" a="1"/>
  <c r="C353" i="19" s="1"/>
  <c r="D353" i="19" a="1"/>
  <c r="D353" i="19" s="1"/>
  <c r="E353" i="19" a="1"/>
  <c r="E353" i="19" s="1"/>
  <c r="F353" i="19" a="1"/>
  <c r="F353" i="19" s="1"/>
  <c r="G353" i="19" a="1"/>
  <c r="G353" i="19" s="1"/>
  <c r="H353" i="19" a="1"/>
  <c r="H353" i="19" s="1"/>
  <c r="I353" i="19" a="1"/>
  <c r="I353" i="19" s="1"/>
  <c r="C354" i="19" a="1"/>
  <c r="C354" i="19" s="1"/>
  <c r="D354" i="19" a="1"/>
  <c r="D354" i="19" s="1"/>
  <c r="E354" i="19" a="1"/>
  <c r="E354" i="19" s="1"/>
  <c r="F354" i="19" a="1"/>
  <c r="F354" i="19" s="1"/>
  <c r="G354" i="19" a="1"/>
  <c r="G354" i="19" s="1"/>
  <c r="H354" i="19" a="1"/>
  <c r="H354" i="19" s="1"/>
  <c r="I354" i="19" a="1"/>
  <c r="I354" i="19" s="1"/>
  <c r="C355" i="19" a="1"/>
  <c r="C355" i="19" s="1"/>
  <c r="D355" i="19" a="1"/>
  <c r="D355" i="19" s="1"/>
  <c r="E355" i="19" a="1"/>
  <c r="E355" i="19" s="1"/>
  <c r="F355" i="19" a="1"/>
  <c r="F355" i="19" s="1"/>
  <c r="G355" i="19" a="1"/>
  <c r="G355" i="19" s="1"/>
  <c r="H355" i="19" a="1"/>
  <c r="H355" i="19" s="1"/>
  <c r="I355" i="19" a="1"/>
  <c r="I355" i="19" s="1"/>
  <c r="C356" i="19" a="1"/>
  <c r="C356" i="19" s="1"/>
  <c r="D356" i="19" a="1"/>
  <c r="D356" i="19" s="1"/>
  <c r="E356" i="19" a="1"/>
  <c r="E356" i="19" s="1"/>
  <c r="F356" i="19" a="1"/>
  <c r="F356" i="19" s="1"/>
  <c r="G356" i="19" a="1"/>
  <c r="G356" i="19" s="1"/>
  <c r="H356" i="19" a="1"/>
  <c r="H356" i="19" s="1"/>
  <c r="I356" i="19" a="1"/>
  <c r="I356" i="19" s="1"/>
  <c r="C357" i="19" a="1"/>
  <c r="C357" i="19" s="1"/>
  <c r="D357" i="19" a="1"/>
  <c r="D357" i="19" s="1"/>
  <c r="E357" i="19" a="1"/>
  <c r="E357" i="19" s="1"/>
  <c r="F357" i="19" a="1"/>
  <c r="F357" i="19" s="1"/>
  <c r="G357" i="19" a="1"/>
  <c r="G357" i="19" s="1"/>
  <c r="H357" i="19" a="1"/>
  <c r="H357" i="19" s="1"/>
  <c r="I357" i="19" a="1"/>
  <c r="I357" i="19" s="1"/>
  <c r="C358" i="19" a="1"/>
  <c r="C358" i="19" s="1"/>
  <c r="D358" i="19" a="1"/>
  <c r="D358" i="19" s="1"/>
  <c r="E358" i="19" a="1"/>
  <c r="E358" i="19" s="1"/>
  <c r="F358" i="19" a="1"/>
  <c r="F358" i="19" s="1"/>
  <c r="G358" i="19" a="1"/>
  <c r="G358" i="19" s="1"/>
  <c r="H358" i="19" a="1"/>
  <c r="H358" i="19" s="1"/>
  <c r="I358" i="19" a="1"/>
  <c r="I358" i="19" s="1"/>
  <c r="C359" i="19" a="1"/>
  <c r="C359" i="19" s="1"/>
  <c r="D359" i="19" a="1"/>
  <c r="D359" i="19" s="1"/>
  <c r="E359" i="19" a="1"/>
  <c r="E359" i="19" s="1"/>
  <c r="F359" i="19" a="1"/>
  <c r="F359" i="19" s="1"/>
  <c r="G359" i="19" a="1"/>
  <c r="G359" i="19" s="1"/>
  <c r="H359" i="19" a="1"/>
  <c r="H359" i="19" s="1"/>
  <c r="I359" i="19" a="1"/>
  <c r="I359" i="19" s="1"/>
  <c r="C360" i="19" a="1"/>
  <c r="C360" i="19" s="1"/>
  <c r="D360" i="19" a="1"/>
  <c r="D360" i="19" s="1"/>
  <c r="E360" i="19" a="1"/>
  <c r="E360" i="19" s="1"/>
  <c r="F360" i="19" a="1"/>
  <c r="F360" i="19" s="1"/>
  <c r="G360" i="19" a="1"/>
  <c r="G360" i="19" s="1"/>
  <c r="H360" i="19" a="1"/>
  <c r="H360" i="19" s="1"/>
  <c r="I360" i="19" a="1"/>
  <c r="I360" i="19" s="1"/>
  <c r="C361" i="19" a="1"/>
  <c r="C361" i="19" s="1"/>
  <c r="D361" i="19" a="1"/>
  <c r="D361" i="19" s="1"/>
  <c r="E361" i="19" a="1"/>
  <c r="E361" i="19" s="1"/>
  <c r="F361" i="19" a="1"/>
  <c r="F361" i="19" s="1"/>
  <c r="G361" i="19" a="1"/>
  <c r="G361" i="19" s="1"/>
  <c r="H361" i="19" a="1"/>
  <c r="H361" i="19" s="1"/>
  <c r="I361" i="19" a="1"/>
  <c r="I361" i="19" s="1"/>
  <c r="C362" i="19" a="1"/>
  <c r="C362" i="19" s="1"/>
  <c r="D362" i="19" a="1"/>
  <c r="D362" i="19" s="1"/>
  <c r="E362" i="19" a="1"/>
  <c r="E362" i="19" s="1"/>
  <c r="F362" i="19" a="1"/>
  <c r="F362" i="19" s="1"/>
  <c r="G362" i="19" a="1"/>
  <c r="G362" i="19" s="1"/>
  <c r="H362" i="19" a="1"/>
  <c r="H362" i="19" s="1"/>
  <c r="I362" i="19" a="1"/>
  <c r="I362" i="19" s="1"/>
  <c r="C363" i="19" a="1"/>
  <c r="C363" i="19" s="1"/>
  <c r="D363" i="19" a="1"/>
  <c r="D363" i="19" s="1"/>
  <c r="E363" i="19" a="1"/>
  <c r="E363" i="19" s="1"/>
  <c r="F363" i="19" a="1"/>
  <c r="F363" i="19" s="1"/>
  <c r="G363" i="19" a="1"/>
  <c r="G363" i="19" s="1"/>
  <c r="H363" i="19" a="1"/>
  <c r="H363" i="19" s="1"/>
  <c r="I363" i="19" a="1"/>
  <c r="I363" i="19" s="1"/>
  <c r="C364" i="19" a="1"/>
  <c r="C364" i="19" s="1"/>
  <c r="D364" i="19" a="1"/>
  <c r="D364" i="19" s="1"/>
  <c r="E364" i="19" a="1"/>
  <c r="E364" i="19" s="1"/>
  <c r="F364" i="19" a="1"/>
  <c r="F364" i="19" s="1"/>
  <c r="G364" i="19" a="1"/>
  <c r="G364" i="19" s="1"/>
  <c r="H364" i="19" a="1"/>
  <c r="H364" i="19" s="1"/>
  <c r="I364" i="19" a="1"/>
  <c r="I364" i="19" s="1"/>
  <c r="C365" i="19" a="1"/>
  <c r="C365" i="19" s="1"/>
  <c r="D365" i="19" a="1"/>
  <c r="D365" i="19" s="1"/>
  <c r="E365" i="19" a="1"/>
  <c r="E365" i="19" s="1"/>
  <c r="F365" i="19" a="1"/>
  <c r="F365" i="19" s="1"/>
  <c r="G365" i="19" a="1"/>
  <c r="G365" i="19" s="1"/>
  <c r="H365" i="19" a="1"/>
  <c r="H365" i="19" s="1"/>
  <c r="I365" i="19" a="1"/>
  <c r="I365" i="19" s="1"/>
  <c r="C366" i="19" a="1"/>
  <c r="C366" i="19" s="1"/>
  <c r="D366" i="19" a="1"/>
  <c r="D366" i="19" s="1"/>
  <c r="E366" i="19" a="1"/>
  <c r="E366" i="19" s="1"/>
  <c r="F366" i="19" a="1"/>
  <c r="F366" i="19" s="1"/>
  <c r="G366" i="19" a="1"/>
  <c r="G366" i="19" s="1"/>
  <c r="H366" i="19" a="1"/>
  <c r="H366" i="19" s="1"/>
  <c r="I366" i="19" a="1"/>
  <c r="I366" i="19" s="1"/>
  <c r="C367" i="19" a="1"/>
  <c r="C367" i="19" s="1"/>
  <c r="D367" i="19" a="1"/>
  <c r="D367" i="19" s="1"/>
  <c r="E367" i="19" a="1"/>
  <c r="E367" i="19" s="1"/>
  <c r="F367" i="19" a="1"/>
  <c r="F367" i="19" s="1"/>
  <c r="G367" i="19" a="1"/>
  <c r="G367" i="19" s="1"/>
  <c r="H367" i="19" a="1"/>
  <c r="H367" i="19" s="1"/>
  <c r="I367" i="19" a="1"/>
  <c r="I367" i="19" s="1"/>
  <c r="C368" i="19" a="1"/>
  <c r="C368" i="19" s="1"/>
  <c r="D368" i="19" a="1"/>
  <c r="D368" i="19" s="1"/>
  <c r="E368" i="19" a="1"/>
  <c r="E368" i="19" s="1"/>
  <c r="F368" i="19" a="1"/>
  <c r="F368" i="19" s="1"/>
  <c r="G368" i="19" a="1"/>
  <c r="G368" i="19" s="1"/>
  <c r="H368" i="19" a="1"/>
  <c r="H368" i="19" s="1"/>
  <c r="I368" i="19" a="1"/>
  <c r="I368" i="19" s="1"/>
  <c r="C369" i="19" a="1"/>
  <c r="C369" i="19" s="1"/>
  <c r="D369" i="19" a="1"/>
  <c r="D369" i="19" s="1"/>
  <c r="E369" i="19" a="1"/>
  <c r="E369" i="19" s="1"/>
  <c r="F369" i="19" a="1"/>
  <c r="F369" i="19" s="1"/>
  <c r="G369" i="19" a="1"/>
  <c r="G369" i="19" s="1"/>
  <c r="H369" i="19" a="1"/>
  <c r="H369" i="19" s="1"/>
  <c r="I369" i="19" a="1"/>
  <c r="I369" i="19" s="1"/>
  <c r="C370" i="19" a="1"/>
  <c r="C370" i="19" s="1"/>
  <c r="D370" i="19" a="1"/>
  <c r="D370" i="19" s="1"/>
  <c r="E370" i="19" a="1"/>
  <c r="E370" i="19" s="1"/>
  <c r="F370" i="19" a="1"/>
  <c r="F370" i="19" s="1"/>
  <c r="G370" i="19" a="1"/>
  <c r="G370" i="19" s="1"/>
  <c r="H370" i="19" a="1"/>
  <c r="H370" i="19" s="1"/>
  <c r="I370" i="19" a="1"/>
  <c r="I370" i="19" s="1"/>
  <c r="C371" i="19" a="1"/>
  <c r="C371" i="19" s="1"/>
  <c r="D371" i="19" a="1"/>
  <c r="D371" i="19" s="1"/>
  <c r="E371" i="19" a="1"/>
  <c r="E371" i="19" s="1"/>
  <c r="F371" i="19" a="1"/>
  <c r="F371" i="19" s="1"/>
  <c r="G371" i="19" a="1"/>
  <c r="G371" i="19" s="1"/>
  <c r="H371" i="19" a="1"/>
  <c r="H371" i="19" s="1"/>
  <c r="I371" i="19" a="1"/>
  <c r="I371" i="19" s="1"/>
  <c r="C372" i="19" a="1"/>
  <c r="C372" i="19" s="1"/>
  <c r="D372" i="19" a="1"/>
  <c r="D372" i="19" s="1"/>
  <c r="E372" i="19" a="1"/>
  <c r="E372" i="19" s="1"/>
  <c r="F372" i="19" a="1"/>
  <c r="F372" i="19" s="1"/>
  <c r="G372" i="19" a="1"/>
  <c r="G372" i="19" s="1"/>
  <c r="H372" i="19" a="1"/>
  <c r="H372" i="19" s="1"/>
  <c r="I372" i="19" a="1"/>
  <c r="I372" i="19" s="1"/>
  <c r="C373" i="19" a="1"/>
  <c r="C373" i="19" s="1"/>
  <c r="D373" i="19" a="1"/>
  <c r="D373" i="19" s="1"/>
  <c r="E373" i="19" a="1"/>
  <c r="E373" i="19" s="1"/>
  <c r="F373" i="19" a="1"/>
  <c r="F373" i="19" s="1"/>
  <c r="G373" i="19" a="1"/>
  <c r="G373" i="19" s="1"/>
  <c r="H373" i="19" a="1"/>
  <c r="H373" i="19" s="1"/>
  <c r="I373" i="19" a="1"/>
  <c r="I373" i="19" s="1"/>
  <c r="C374" i="19" a="1"/>
  <c r="C374" i="19" s="1"/>
  <c r="D374" i="19" a="1"/>
  <c r="D374" i="19" s="1"/>
  <c r="E374" i="19" a="1"/>
  <c r="E374" i="19" s="1"/>
  <c r="F374" i="19" a="1"/>
  <c r="F374" i="19" s="1"/>
  <c r="G374" i="19" a="1"/>
  <c r="G374" i="19" s="1"/>
  <c r="H374" i="19" a="1"/>
  <c r="H374" i="19" s="1"/>
  <c r="I374" i="19" a="1"/>
  <c r="I374" i="19" s="1"/>
  <c r="C375" i="19" a="1"/>
  <c r="C375" i="19" s="1"/>
  <c r="D375" i="19" a="1"/>
  <c r="D375" i="19" s="1"/>
  <c r="E375" i="19" a="1"/>
  <c r="E375" i="19" s="1"/>
  <c r="F375" i="19" a="1"/>
  <c r="F375" i="19" s="1"/>
  <c r="G375" i="19" a="1"/>
  <c r="G375" i="19" s="1"/>
  <c r="H375" i="19" a="1"/>
  <c r="H375" i="19" s="1"/>
  <c r="I375" i="19" a="1"/>
  <c r="I375" i="19" s="1"/>
  <c r="C376" i="19" a="1"/>
  <c r="C376" i="19" s="1"/>
  <c r="D376" i="19" a="1"/>
  <c r="D376" i="19" s="1"/>
  <c r="E376" i="19" a="1"/>
  <c r="E376" i="19" s="1"/>
  <c r="F376" i="19" a="1"/>
  <c r="F376" i="19" s="1"/>
  <c r="G376" i="19" a="1"/>
  <c r="G376" i="19" s="1"/>
  <c r="H376" i="19" a="1"/>
  <c r="H376" i="19" s="1"/>
  <c r="I376" i="19" a="1"/>
  <c r="I376" i="19" s="1"/>
  <c r="C377" i="19" a="1"/>
  <c r="C377" i="19" s="1"/>
  <c r="D377" i="19" a="1"/>
  <c r="D377" i="19" s="1"/>
  <c r="E377" i="19" a="1"/>
  <c r="E377" i="19" s="1"/>
  <c r="F377" i="19" a="1"/>
  <c r="F377" i="19" s="1"/>
  <c r="G377" i="19" a="1"/>
  <c r="G377" i="19" s="1"/>
  <c r="H377" i="19" a="1"/>
  <c r="H377" i="19" s="1"/>
  <c r="I377" i="19" a="1"/>
  <c r="I377" i="19" s="1"/>
  <c r="C378" i="19" a="1"/>
  <c r="C378" i="19" s="1"/>
  <c r="D378" i="19" a="1"/>
  <c r="D378" i="19" s="1"/>
  <c r="E378" i="19" a="1"/>
  <c r="E378" i="19" s="1"/>
  <c r="F378" i="19" a="1"/>
  <c r="F378" i="19" s="1"/>
  <c r="G378" i="19" a="1"/>
  <c r="G378" i="19" s="1"/>
  <c r="H378" i="19" a="1"/>
  <c r="H378" i="19" s="1"/>
  <c r="I378" i="19" a="1"/>
  <c r="I378" i="19" s="1"/>
  <c r="C379" i="19" a="1"/>
  <c r="C379" i="19" s="1"/>
  <c r="D379" i="19" a="1"/>
  <c r="D379" i="19" s="1"/>
  <c r="E379" i="19" a="1"/>
  <c r="E379" i="19" s="1"/>
  <c r="F379" i="19" a="1"/>
  <c r="F379" i="19" s="1"/>
  <c r="G379" i="19" a="1"/>
  <c r="G379" i="19" s="1"/>
  <c r="H379" i="19" a="1"/>
  <c r="H379" i="19" s="1"/>
  <c r="I379" i="19" a="1"/>
  <c r="I379" i="19" s="1"/>
  <c r="C380" i="19" a="1"/>
  <c r="C380" i="19" s="1"/>
  <c r="D380" i="19" a="1"/>
  <c r="D380" i="19" s="1"/>
  <c r="E380" i="19" a="1"/>
  <c r="E380" i="19" s="1"/>
  <c r="F380" i="19" a="1"/>
  <c r="F380" i="19" s="1"/>
  <c r="G380" i="19" a="1"/>
  <c r="G380" i="19" s="1"/>
  <c r="H380" i="19" a="1"/>
  <c r="H380" i="19" s="1"/>
  <c r="I380" i="19" a="1"/>
  <c r="I380" i="19" s="1"/>
  <c r="C381" i="19" a="1"/>
  <c r="C381" i="19" s="1"/>
  <c r="D381" i="19" a="1"/>
  <c r="D381" i="19" s="1"/>
  <c r="E381" i="19" a="1"/>
  <c r="E381" i="19" s="1"/>
  <c r="F381" i="19" a="1"/>
  <c r="F381" i="19" s="1"/>
  <c r="G381" i="19" a="1"/>
  <c r="G381" i="19" s="1"/>
  <c r="H381" i="19" a="1"/>
  <c r="H381" i="19" s="1"/>
  <c r="I381" i="19" a="1"/>
  <c r="I381" i="19" s="1"/>
  <c r="C382" i="19" a="1"/>
  <c r="C382" i="19" s="1"/>
  <c r="D382" i="19" a="1"/>
  <c r="D382" i="19" s="1"/>
  <c r="E382" i="19" a="1"/>
  <c r="E382" i="19" s="1"/>
  <c r="F382" i="19" a="1"/>
  <c r="F382" i="19" s="1"/>
  <c r="G382" i="19" a="1"/>
  <c r="G382" i="19" s="1"/>
  <c r="H382" i="19" a="1"/>
  <c r="H382" i="19" s="1"/>
  <c r="I382" i="19" a="1"/>
  <c r="I382" i="19" s="1"/>
  <c r="C383" i="19" a="1"/>
  <c r="C383" i="19" s="1"/>
  <c r="D383" i="19" a="1"/>
  <c r="D383" i="19" s="1"/>
  <c r="E383" i="19" a="1"/>
  <c r="E383" i="19" s="1"/>
  <c r="F383" i="19" a="1"/>
  <c r="F383" i="19" s="1"/>
  <c r="G383" i="19" a="1"/>
  <c r="G383" i="19" s="1"/>
  <c r="H383" i="19" a="1"/>
  <c r="H383" i="19" s="1"/>
  <c r="I383" i="19" a="1"/>
  <c r="I383" i="19" s="1"/>
  <c r="C384" i="19" a="1"/>
  <c r="C384" i="19" s="1"/>
  <c r="D384" i="19" a="1"/>
  <c r="D384" i="19" s="1"/>
  <c r="E384" i="19" a="1"/>
  <c r="E384" i="19" s="1"/>
  <c r="F384" i="19" a="1"/>
  <c r="F384" i="19" s="1"/>
  <c r="G384" i="19" a="1"/>
  <c r="G384" i="19" s="1"/>
  <c r="H384" i="19" a="1"/>
  <c r="H384" i="19" s="1"/>
  <c r="I384" i="19" a="1"/>
  <c r="I384" i="19" s="1"/>
  <c r="C385" i="19" a="1"/>
  <c r="C385" i="19" s="1"/>
  <c r="D385" i="19" a="1"/>
  <c r="D385" i="19" s="1"/>
  <c r="E385" i="19" a="1"/>
  <c r="E385" i="19" s="1"/>
  <c r="F385" i="19" a="1"/>
  <c r="F385" i="19" s="1"/>
  <c r="G385" i="19" a="1"/>
  <c r="G385" i="19" s="1"/>
  <c r="H385" i="19" a="1"/>
  <c r="H385" i="19" s="1"/>
  <c r="I385" i="19" a="1"/>
  <c r="I385" i="19" s="1"/>
  <c r="C386" i="19" a="1"/>
  <c r="C386" i="19" s="1"/>
  <c r="D386" i="19" a="1"/>
  <c r="D386" i="19" s="1"/>
  <c r="E386" i="19" a="1"/>
  <c r="E386" i="19" s="1"/>
  <c r="F386" i="19" a="1"/>
  <c r="F386" i="19" s="1"/>
  <c r="G386" i="19" a="1"/>
  <c r="G386" i="19" s="1"/>
  <c r="H386" i="19" a="1"/>
  <c r="H386" i="19" s="1"/>
  <c r="I386" i="19" a="1"/>
  <c r="I386" i="19" s="1"/>
  <c r="C387" i="19" a="1"/>
  <c r="C387" i="19" s="1"/>
  <c r="D387" i="19" a="1"/>
  <c r="D387" i="19" s="1"/>
  <c r="E387" i="19" a="1"/>
  <c r="E387" i="19" s="1"/>
  <c r="F387" i="19" a="1"/>
  <c r="F387" i="19" s="1"/>
  <c r="G387" i="19" a="1"/>
  <c r="G387" i="19" s="1"/>
  <c r="H387" i="19" a="1"/>
  <c r="H387" i="19" s="1"/>
  <c r="I387" i="19" a="1"/>
  <c r="I387" i="19" s="1"/>
  <c r="C388" i="19" a="1"/>
  <c r="C388" i="19" s="1"/>
  <c r="D388" i="19" a="1"/>
  <c r="D388" i="19" s="1"/>
  <c r="E388" i="19" a="1"/>
  <c r="E388" i="19" s="1"/>
  <c r="F388" i="19" a="1"/>
  <c r="F388" i="19" s="1"/>
  <c r="G388" i="19" a="1"/>
  <c r="G388" i="19" s="1"/>
  <c r="H388" i="19" a="1"/>
  <c r="H388" i="19" s="1"/>
  <c r="I388" i="19" a="1"/>
  <c r="I388" i="19" s="1"/>
  <c r="C389" i="19" a="1"/>
  <c r="C389" i="19" s="1"/>
  <c r="D389" i="19" a="1"/>
  <c r="D389" i="19" s="1"/>
  <c r="E389" i="19" a="1"/>
  <c r="E389" i="19" s="1"/>
  <c r="F389" i="19" a="1"/>
  <c r="F389" i="19" s="1"/>
  <c r="G389" i="19" a="1"/>
  <c r="G389" i="19" s="1"/>
  <c r="H389" i="19" a="1"/>
  <c r="H389" i="19" s="1"/>
  <c r="I389" i="19" a="1"/>
  <c r="I389" i="19" s="1"/>
  <c r="C390" i="19" a="1"/>
  <c r="C390" i="19" s="1"/>
  <c r="D390" i="19" a="1"/>
  <c r="D390" i="19" s="1"/>
  <c r="E390" i="19" a="1"/>
  <c r="E390" i="19" s="1"/>
  <c r="F390" i="19" a="1"/>
  <c r="F390" i="19" s="1"/>
  <c r="G390" i="19" a="1"/>
  <c r="G390" i="19" s="1"/>
  <c r="H390" i="19" a="1"/>
  <c r="H390" i="19" s="1"/>
  <c r="I390" i="19" a="1"/>
  <c r="I390" i="19" s="1"/>
  <c r="C391" i="19" a="1"/>
  <c r="C391" i="19" s="1"/>
  <c r="D391" i="19" a="1"/>
  <c r="D391" i="19" s="1"/>
  <c r="E391" i="19" a="1"/>
  <c r="E391" i="19" s="1"/>
  <c r="F391" i="19" a="1"/>
  <c r="F391" i="19" s="1"/>
  <c r="G391" i="19" a="1"/>
  <c r="G391" i="19" s="1"/>
  <c r="H391" i="19" a="1"/>
  <c r="H391" i="19" s="1"/>
  <c r="I391" i="19" a="1"/>
  <c r="I391" i="19" s="1"/>
  <c r="C392" i="19" a="1"/>
  <c r="C392" i="19" s="1"/>
  <c r="D392" i="19" a="1"/>
  <c r="D392" i="19" s="1"/>
  <c r="E392" i="19" a="1"/>
  <c r="E392" i="19" s="1"/>
  <c r="F392" i="19" a="1"/>
  <c r="F392" i="19" s="1"/>
  <c r="G392" i="19" a="1"/>
  <c r="G392" i="19" s="1"/>
  <c r="H392" i="19" a="1"/>
  <c r="H392" i="19" s="1"/>
  <c r="I392" i="19" a="1"/>
  <c r="I392" i="19" s="1"/>
  <c r="C393" i="19" a="1"/>
  <c r="C393" i="19" s="1"/>
  <c r="D393" i="19" a="1"/>
  <c r="D393" i="19" s="1"/>
  <c r="E393" i="19" a="1"/>
  <c r="E393" i="19" s="1"/>
  <c r="F393" i="19" a="1"/>
  <c r="F393" i="19" s="1"/>
  <c r="G393" i="19" a="1"/>
  <c r="G393" i="19" s="1"/>
  <c r="H393" i="19" a="1"/>
  <c r="H393" i="19" s="1"/>
  <c r="I393" i="19" a="1"/>
  <c r="I393" i="19" s="1"/>
  <c r="C394" i="19" a="1"/>
  <c r="C394" i="19" s="1"/>
  <c r="D394" i="19" a="1"/>
  <c r="D394" i="19" s="1"/>
  <c r="E394" i="19" a="1"/>
  <c r="E394" i="19" s="1"/>
  <c r="F394" i="19" a="1"/>
  <c r="F394" i="19" s="1"/>
  <c r="G394" i="19" a="1"/>
  <c r="G394" i="19" s="1"/>
  <c r="H394" i="19" a="1"/>
  <c r="H394" i="19" s="1"/>
  <c r="I394" i="19" a="1"/>
  <c r="I394" i="19" s="1"/>
  <c r="C395" i="19" a="1"/>
  <c r="C395" i="19" s="1"/>
  <c r="D395" i="19" a="1"/>
  <c r="D395" i="19" s="1"/>
  <c r="E395" i="19" a="1"/>
  <c r="E395" i="19" s="1"/>
  <c r="F395" i="19" a="1"/>
  <c r="F395" i="19" s="1"/>
  <c r="G395" i="19" a="1"/>
  <c r="G395" i="19" s="1"/>
  <c r="H395" i="19" a="1"/>
  <c r="H395" i="19" s="1"/>
  <c r="I395" i="19" a="1"/>
  <c r="I395" i="19" s="1"/>
  <c r="C396" i="19" a="1"/>
  <c r="C396" i="19" s="1"/>
  <c r="D396" i="19" a="1"/>
  <c r="D396" i="19" s="1"/>
  <c r="E396" i="19" a="1"/>
  <c r="E396" i="19" s="1"/>
  <c r="F396" i="19" a="1"/>
  <c r="F396" i="19" s="1"/>
  <c r="G396" i="19" a="1"/>
  <c r="G396" i="19" s="1"/>
  <c r="H396" i="19" a="1"/>
  <c r="H396" i="19" s="1"/>
  <c r="I396" i="19" a="1"/>
  <c r="I396" i="19" s="1"/>
  <c r="C397" i="19" a="1"/>
  <c r="C397" i="19" s="1"/>
  <c r="D397" i="19" a="1"/>
  <c r="D397" i="19" s="1"/>
  <c r="E397" i="19" a="1"/>
  <c r="E397" i="19" s="1"/>
  <c r="F397" i="19" a="1"/>
  <c r="F397" i="19" s="1"/>
  <c r="G397" i="19" a="1"/>
  <c r="G397" i="19" s="1"/>
  <c r="H397" i="19" a="1"/>
  <c r="H397" i="19" s="1"/>
  <c r="I397" i="19" a="1"/>
  <c r="I397" i="19" s="1"/>
  <c r="C398" i="19" a="1"/>
  <c r="C398" i="19" s="1"/>
  <c r="D398" i="19" a="1"/>
  <c r="D398" i="19" s="1"/>
  <c r="E398" i="19" a="1"/>
  <c r="E398" i="19" s="1"/>
  <c r="F398" i="19" a="1"/>
  <c r="F398" i="19" s="1"/>
  <c r="G398" i="19" a="1"/>
  <c r="G398" i="19" s="1"/>
  <c r="H398" i="19" a="1"/>
  <c r="H398" i="19" s="1"/>
  <c r="I398" i="19" a="1"/>
  <c r="I398" i="19" s="1"/>
  <c r="C399" i="19" a="1"/>
  <c r="C399" i="19" s="1"/>
  <c r="D399" i="19" a="1"/>
  <c r="D399" i="19" s="1"/>
  <c r="E399" i="19" a="1"/>
  <c r="E399" i="19" s="1"/>
  <c r="F399" i="19" a="1"/>
  <c r="F399" i="19" s="1"/>
  <c r="G399" i="19" a="1"/>
  <c r="G399" i="19" s="1"/>
  <c r="H399" i="19" a="1"/>
  <c r="H399" i="19" s="1"/>
  <c r="I399" i="19" a="1"/>
  <c r="I399" i="19" s="1"/>
  <c r="C400" i="19" a="1"/>
  <c r="C400" i="19" s="1"/>
  <c r="D400" i="19" a="1"/>
  <c r="D400" i="19" s="1"/>
  <c r="E400" i="19" a="1"/>
  <c r="E400" i="19" s="1"/>
  <c r="F400" i="19" a="1"/>
  <c r="F400" i="19" s="1"/>
  <c r="G400" i="19" a="1"/>
  <c r="G400" i="19" s="1"/>
  <c r="H400" i="19" a="1"/>
  <c r="H400" i="19" s="1"/>
  <c r="I400" i="19" a="1"/>
  <c r="I400" i="19" s="1"/>
  <c r="C401" i="19" a="1"/>
  <c r="C401" i="19" s="1"/>
  <c r="D401" i="19" a="1"/>
  <c r="D401" i="19" s="1"/>
  <c r="E401" i="19" a="1"/>
  <c r="E401" i="19" s="1"/>
  <c r="F401" i="19" a="1"/>
  <c r="F401" i="19" s="1"/>
  <c r="G401" i="19" a="1"/>
  <c r="G401" i="19" s="1"/>
  <c r="H401" i="19" a="1"/>
  <c r="H401" i="19" s="1"/>
  <c r="I401" i="19" a="1"/>
  <c r="I401" i="19" s="1"/>
  <c r="C402" i="19" a="1"/>
  <c r="C402" i="19" s="1"/>
  <c r="D402" i="19" a="1"/>
  <c r="D402" i="19" s="1"/>
  <c r="E402" i="19" a="1"/>
  <c r="E402" i="19" s="1"/>
  <c r="F402" i="19" a="1"/>
  <c r="F402" i="19" s="1"/>
  <c r="G402" i="19" a="1"/>
  <c r="G402" i="19" s="1"/>
  <c r="H402" i="19" a="1"/>
  <c r="H402" i="19" s="1"/>
  <c r="I402" i="19" a="1"/>
  <c r="I402" i="19" s="1"/>
  <c r="C403" i="19" a="1"/>
  <c r="C403" i="19" s="1"/>
  <c r="D403" i="19" a="1"/>
  <c r="D403" i="19" s="1"/>
  <c r="E403" i="19" a="1"/>
  <c r="E403" i="19" s="1"/>
  <c r="F403" i="19" a="1"/>
  <c r="F403" i="19" s="1"/>
  <c r="G403" i="19" a="1"/>
  <c r="G403" i="19" s="1"/>
  <c r="H403" i="19" a="1"/>
  <c r="H403" i="19" s="1"/>
  <c r="I403" i="19" a="1"/>
  <c r="I403" i="19" s="1"/>
  <c r="C404" i="19" a="1"/>
  <c r="C404" i="19" s="1"/>
  <c r="D404" i="19" a="1"/>
  <c r="D404" i="19" s="1"/>
  <c r="E404" i="19" a="1"/>
  <c r="E404" i="19" s="1"/>
  <c r="F404" i="19" a="1"/>
  <c r="F404" i="19" s="1"/>
  <c r="G404" i="19" a="1"/>
  <c r="G404" i="19" s="1"/>
  <c r="H404" i="19" a="1"/>
  <c r="H404" i="19" s="1"/>
  <c r="I404" i="19" a="1"/>
  <c r="I404" i="19" s="1"/>
  <c r="C405" i="19" a="1"/>
  <c r="C405" i="19" s="1"/>
  <c r="D405" i="19" a="1"/>
  <c r="D405" i="19" s="1"/>
  <c r="E405" i="19" a="1"/>
  <c r="E405" i="19" s="1"/>
  <c r="F405" i="19" a="1"/>
  <c r="F405" i="19" s="1"/>
  <c r="G405" i="19" a="1"/>
  <c r="G405" i="19" s="1"/>
  <c r="H405" i="19" a="1"/>
  <c r="H405" i="19" s="1"/>
  <c r="I405" i="19" a="1"/>
  <c r="I405" i="19" s="1"/>
  <c r="C406" i="19" a="1"/>
  <c r="C406" i="19" s="1"/>
  <c r="D406" i="19" a="1"/>
  <c r="D406" i="19" s="1"/>
  <c r="E406" i="19" a="1"/>
  <c r="E406" i="19" s="1"/>
  <c r="F406" i="19" a="1"/>
  <c r="F406" i="19" s="1"/>
  <c r="G406" i="19" a="1"/>
  <c r="G406" i="19" s="1"/>
  <c r="H406" i="19" a="1"/>
  <c r="H406" i="19" s="1"/>
  <c r="I406" i="19" a="1"/>
  <c r="I406" i="19" s="1"/>
  <c r="C407" i="19" a="1"/>
  <c r="C407" i="19" s="1"/>
  <c r="D407" i="19" a="1"/>
  <c r="D407" i="19" s="1"/>
  <c r="E407" i="19" a="1"/>
  <c r="E407" i="19" s="1"/>
  <c r="F407" i="19" a="1"/>
  <c r="F407" i="19" s="1"/>
  <c r="G407" i="19" a="1"/>
  <c r="G407" i="19" s="1"/>
  <c r="H407" i="19" a="1"/>
  <c r="H407" i="19" s="1"/>
  <c r="I407" i="19" a="1"/>
  <c r="I407" i="19" s="1"/>
  <c r="C408" i="19" a="1"/>
  <c r="C408" i="19" s="1"/>
  <c r="D408" i="19" a="1"/>
  <c r="D408" i="19" s="1"/>
  <c r="E408" i="19" a="1"/>
  <c r="E408" i="19" s="1"/>
  <c r="F408" i="19" a="1"/>
  <c r="F408" i="19" s="1"/>
  <c r="G408" i="19" a="1"/>
  <c r="G408" i="19" s="1"/>
  <c r="H408" i="19" a="1"/>
  <c r="H408" i="19" s="1"/>
  <c r="I408" i="19" a="1"/>
  <c r="I408" i="19" s="1"/>
  <c r="C409" i="19" a="1"/>
  <c r="C409" i="19" s="1"/>
  <c r="D409" i="19" a="1"/>
  <c r="D409" i="19" s="1"/>
  <c r="E409" i="19" a="1"/>
  <c r="E409" i="19" s="1"/>
  <c r="F409" i="19" a="1"/>
  <c r="F409" i="19" s="1"/>
  <c r="G409" i="19" a="1"/>
  <c r="G409" i="19" s="1"/>
  <c r="H409" i="19" a="1"/>
  <c r="H409" i="19" s="1"/>
  <c r="I409" i="19" a="1"/>
  <c r="I409" i="19" s="1"/>
  <c r="C410" i="19" a="1"/>
  <c r="C410" i="19" s="1"/>
  <c r="D410" i="19" a="1"/>
  <c r="D410" i="19" s="1"/>
  <c r="E410" i="19" a="1"/>
  <c r="E410" i="19" s="1"/>
  <c r="F410" i="19" a="1"/>
  <c r="F410" i="19" s="1"/>
  <c r="G410" i="19" a="1"/>
  <c r="G410" i="19" s="1"/>
  <c r="H410" i="19" a="1"/>
  <c r="H410" i="19" s="1"/>
  <c r="I410" i="19" a="1"/>
  <c r="I410" i="19" s="1"/>
  <c r="C411" i="19" a="1"/>
  <c r="C411" i="19" s="1"/>
  <c r="D411" i="19" a="1"/>
  <c r="D411" i="19" s="1"/>
  <c r="E411" i="19" a="1"/>
  <c r="E411" i="19" s="1"/>
  <c r="F411" i="19" a="1"/>
  <c r="F411" i="19" s="1"/>
  <c r="G411" i="19" a="1"/>
  <c r="G411" i="19" s="1"/>
  <c r="H411" i="19" a="1"/>
  <c r="H411" i="19" s="1"/>
  <c r="I411" i="19" a="1"/>
  <c r="I411" i="19" s="1"/>
  <c r="C412" i="19" a="1"/>
  <c r="C412" i="19" s="1"/>
  <c r="D412" i="19" a="1"/>
  <c r="D412" i="19" s="1"/>
  <c r="E412" i="19" a="1"/>
  <c r="E412" i="19" s="1"/>
  <c r="F412" i="19" a="1"/>
  <c r="F412" i="19" s="1"/>
  <c r="G412" i="19" a="1"/>
  <c r="G412" i="19" s="1"/>
  <c r="H412" i="19" a="1"/>
  <c r="H412" i="19" s="1"/>
  <c r="I412" i="19" a="1"/>
  <c r="I412" i="19" s="1"/>
  <c r="C413" i="19" a="1"/>
  <c r="C413" i="19" s="1"/>
  <c r="D413" i="19" a="1"/>
  <c r="D413" i="19" s="1"/>
  <c r="E413" i="19" a="1"/>
  <c r="E413" i="19" s="1"/>
  <c r="F413" i="19" a="1"/>
  <c r="F413" i="19" s="1"/>
  <c r="G413" i="19" a="1"/>
  <c r="G413" i="19" s="1"/>
  <c r="H413" i="19" a="1"/>
  <c r="H413" i="19" s="1"/>
  <c r="I413" i="19" a="1"/>
  <c r="I413" i="19" s="1"/>
  <c r="C414" i="19" a="1"/>
  <c r="C414" i="19" s="1"/>
  <c r="D414" i="19" a="1"/>
  <c r="D414" i="19" s="1"/>
  <c r="E414" i="19" a="1"/>
  <c r="E414" i="19" s="1"/>
  <c r="F414" i="19" a="1"/>
  <c r="F414" i="19" s="1"/>
  <c r="G414" i="19" a="1"/>
  <c r="G414" i="19" s="1"/>
  <c r="H414" i="19" a="1"/>
  <c r="H414" i="19" s="1"/>
  <c r="I414" i="19" a="1"/>
  <c r="I414" i="19" s="1"/>
  <c r="C415" i="19" a="1"/>
  <c r="C415" i="19" s="1"/>
  <c r="D415" i="19" a="1"/>
  <c r="D415" i="19" s="1"/>
  <c r="E415" i="19" a="1"/>
  <c r="E415" i="19" s="1"/>
  <c r="F415" i="19" a="1"/>
  <c r="F415" i="19" s="1"/>
  <c r="G415" i="19" a="1"/>
  <c r="G415" i="19" s="1"/>
  <c r="H415" i="19" a="1"/>
  <c r="H415" i="19" s="1"/>
  <c r="I415" i="19" a="1"/>
  <c r="I415" i="19" s="1"/>
  <c r="C416" i="19" a="1"/>
  <c r="C416" i="19" s="1"/>
  <c r="D416" i="19" a="1"/>
  <c r="D416" i="19" s="1"/>
  <c r="E416" i="19" a="1"/>
  <c r="E416" i="19" s="1"/>
  <c r="F416" i="19" a="1"/>
  <c r="F416" i="19" s="1"/>
  <c r="G416" i="19" a="1"/>
  <c r="G416" i="19" s="1"/>
  <c r="H416" i="19" a="1"/>
  <c r="H416" i="19" s="1"/>
  <c r="I416" i="19" a="1"/>
  <c r="I416" i="19" s="1"/>
  <c r="C417" i="19" a="1"/>
  <c r="C417" i="19" s="1"/>
  <c r="D417" i="19" a="1"/>
  <c r="D417" i="19" s="1"/>
  <c r="E417" i="19" a="1"/>
  <c r="E417" i="19" s="1"/>
  <c r="F417" i="19" a="1"/>
  <c r="F417" i="19" s="1"/>
  <c r="G417" i="19" a="1"/>
  <c r="G417" i="19" s="1"/>
  <c r="H417" i="19" a="1"/>
  <c r="H417" i="19" s="1"/>
  <c r="I417" i="19" a="1"/>
  <c r="I417" i="19" s="1"/>
  <c r="C418" i="19" a="1"/>
  <c r="C418" i="19" s="1"/>
  <c r="D418" i="19" a="1"/>
  <c r="D418" i="19" s="1"/>
  <c r="E418" i="19" a="1"/>
  <c r="E418" i="19" s="1"/>
  <c r="F418" i="19" a="1"/>
  <c r="F418" i="19" s="1"/>
  <c r="G418" i="19" a="1"/>
  <c r="G418" i="19" s="1"/>
  <c r="H418" i="19" a="1"/>
  <c r="H418" i="19" s="1"/>
  <c r="I418" i="19" a="1"/>
  <c r="I418" i="19" s="1"/>
  <c r="C419" i="19" a="1"/>
  <c r="C419" i="19" s="1"/>
  <c r="D419" i="19" a="1"/>
  <c r="D419" i="19" s="1"/>
  <c r="E419" i="19" a="1"/>
  <c r="E419" i="19" s="1"/>
  <c r="F419" i="19" a="1"/>
  <c r="F419" i="19" s="1"/>
  <c r="G419" i="19" a="1"/>
  <c r="G419" i="19" s="1"/>
  <c r="H419" i="19" a="1"/>
  <c r="H419" i="19" s="1"/>
  <c r="I419" i="19" a="1"/>
  <c r="I419" i="19" s="1"/>
  <c r="C420" i="19" a="1"/>
  <c r="C420" i="19" s="1"/>
  <c r="D420" i="19" a="1"/>
  <c r="D420" i="19" s="1"/>
  <c r="E420" i="19" a="1"/>
  <c r="E420" i="19" s="1"/>
  <c r="F420" i="19" a="1"/>
  <c r="F420" i="19" s="1"/>
  <c r="G420" i="19" a="1"/>
  <c r="G420" i="19" s="1"/>
  <c r="H420" i="19" a="1"/>
  <c r="H420" i="19" s="1"/>
  <c r="I420" i="19" a="1"/>
  <c r="I420" i="19" s="1"/>
  <c r="C421" i="19" a="1"/>
  <c r="C421" i="19" s="1"/>
  <c r="D421" i="19" a="1"/>
  <c r="D421" i="19" s="1"/>
  <c r="E421" i="19" a="1"/>
  <c r="E421" i="19" s="1"/>
  <c r="F421" i="19" a="1"/>
  <c r="F421" i="19" s="1"/>
  <c r="G421" i="19" a="1"/>
  <c r="G421" i="19" s="1"/>
  <c r="H421" i="19" a="1"/>
  <c r="H421" i="19" s="1"/>
  <c r="I421" i="19" a="1"/>
  <c r="I421" i="19" s="1"/>
  <c r="C422" i="19" a="1"/>
  <c r="C422" i="19" s="1"/>
  <c r="D422" i="19" a="1"/>
  <c r="D422" i="19" s="1"/>
  <c r="E422" i="19" a="1"/>
  <c r="E422" i="19" s="1"/>
  <c r="F422" i="19" a="1"/>
  <c r="F422" i="19" s="1"/>
  <c r="G422" i="19" a="1"/>
  <c r="G422" i="19" s="1"/>
  <c r="H422" i="19" a="1"/>
  <c r="H422" i="19" s="1"/>
  <c r="I422" i="19" a="1"/>
  <c r="I422" i="19" s="1"/>
  <c r="C423" i="19" a="1"/>
  <c r="C423" i="19" s="1"/>
  <c r="D423" i="19" a="1"/>
  <c r="D423" i="19" s="1"/>
  <c r="E423" i="19" a="1"/>
  <c r="E423" i="19" s="1"/>
  <c r="F423" i="19" a="1"/>
  <c r="F423" i="19" s="1"/>
  <c r="G423" i="19" a="1"/>
  <c r="G423" i="19" s="1"/>
  <c r="H423" i="19" a="1"/>
  <c r="H423" i="19" s="1"/>
  <c r="I423" i="19" a="1"/>
  <c r="I423" i="19" s="1"/>
  <c r="C424" i="19" a="1"/>
  <c r="C424" i="19" s="1"/>
  <c r="D424" i="19" a="1"/>
  <c r="D424" i="19" s="1"/>
  <c r="E424" i="19" a="1"/>
  <c r="E424" i="19" s="1"/>
  <c r="F424" i="19" a="1"/>
  <c r="F424" i="19" s="1"/>
  <c r="G424" i="19" a="1"/>
  <c r="G424" i="19" s="1"/>
  <c r="H424" i="19" a="1"/>
  <c r="H424" i="19" s="1"/>
  <c r="I424" i="19" a="1"/>
  <c r="I424" i="19" s="1"/>
  <c r="C425" i="19" a="1"/>
  <c r="C425" i="19" s="1"/>
  <c r="D425" i="19" a="1"/>
  <c r="D425" i="19" s="1"/>
  <c r="E425" i="19" a="1"/>
  <c r="E425" i="19" s="1"/>
  <c r="F425" i="19" a="1"/>
  <c r="F425" i="19" s="1"/>
  <c r="G425" i="19" a="1"/>
  <c r="G425" i="19" s="1"/>
  <c r="H425" i="19" a="1"/>
  <c r="H425" i="19" s="1"/>
  <c r="I425" i="19" a="1"/>
  <c r="I425" i="19" s="1"/>
  <c r="C426" i="19" a="1"/>
  <c r="C426" i="19" s="1"/>
  <c r="D426" i="19" a="1"/>
  <c r="D426" i="19" s="1"/>
  <c r="E426" i="19" a="1"/>
  <c r="E426" i="19" s="1"/>
  <c r="F426" i="19" a="1"/>
  <c r="F426" i="19" s="1"/>
  <c r="G426" i="19" a="1"/>
  <c r="G426" i="19" s="1"/>
  <c r="H426" i="19" a="1"/>
  <c r="H426" i="19" s="1"/>
  <c r="I426" i="19" a="1"/>
  <c r="I426" i="19" s="1"/>
  <c r="C427" i="19" a="1"/>
  <c r="C427" i="19" s="1"/>
  <c r="D427" i="19" a="1"/>
  <c r="D427" i="19" s="1"/>
  <c r="E427" i="19" a="1"/>
  <c r="E427" i="19" s="1"/>
  <c r="F427" i="19" a="1"/>
  <c r="F427" i="19" s="1"/>
  <c r="G427" i="19" a="1"/>
  <c r="G427" i="19" s="1"/>
  <c r="H427" i="19" a="1"/>
  <c r="H427" i="19" s="1"/>
  <c r="I427" i="19" a="1"/>
  <c r="I427" i="19" s="1"/>
  <c r="C428" i="19" a="1"/>
  <c r="C428" i="19" s="1"/>
  <c r="D428" i="19" a="1"/>
  <c r="D428" i="19" s="1"/>
  <c r="E428" i="19" a="1"/>
  <c r="E428" i="19" s="1"/>
  <c r="F428" i="19" a="1"/>
  <c r="F428" i="19" s="1"/>
  <c r="G428" i="19" a="1"/>
  <c r="G428" i="19" s="1"/>
  <c r="H428" i="19" a="1"/>
  <c r="H428" i="19" s="1"/>
  <c r="I428" i="19" a="1"/>
  <c r="I428" i="19" s="1"/>
  <c r="C429" i="19" a="1"/>
  <c r="C429" i="19" s="1"/>
  <c r="D429" i="19" a="1"/>
  <c r="D429" i="19" s="1"/>
  <c r="E429" i="19" a="1"/>
  <c r="E429" i="19" s="1"/>
  <c r="F429" i="19" a="1"/>
  <c r="F429" i="19" s="1"/>
  <c r="G429" i="19" a="1"/>
  <c r="G429" i="19" s="1"/>
  <c r="H429" i="19" a="1"/>
  <c r="H429" i="19" s="1"/>
  <c r="I429" i="19" a="1"/>
  <c r="I429" i="19" s="1"/>
  <c r="C430" i="19" a="1"/>
  <c r="C430" i="19" s="1"/>
  <c r="D430" i="19" a="1"/>
  <c r="D430" i="19" s="1"/>
  <c r="E430" i="19" a="1"/>
  <c r="E430" i="19" s="1"/>
  <c r="F430" i="19" a="1"/>
  <c r="F430" i="19" s="1"/>
  <c r="G430" i="19" a="1"/>
  <c r="G430" i="19" s="1"/>
  <c r="H430" i="19" a="1"/>
  <c r="H430" i="19" s="1"/>
  <c r="I430" i="19" a="1"/>
  <c r="I430" i="19" s="1"/>
  <c r="C431" i="19" a="1"/>
  <c r="C431" i="19" s="1"/>
  <c r="D431" i="19" a="1"/>
  <c r="D431" i="19" s="1"/>
  <c r="E431" i="19" a="1"/>
  <c r="E431" i="19" s="1"/>
  <c r="F431" i="19" a="1"/>
  <c r="F431" i="19" s="1"/>
  <c r="G431" i="19" a="1"/>
  <c r="G431" i="19" s="1"/>
  <c r="H431" i="19" a="1"/>
  <c r="H431" i="19" s="1"/>
  <c r="I431" i="19" a="1"/>
  <c r="I431" i="19" s="1"/>
  <c r="C432" i="19" a="1"/>
  <c r="C432" i="19" s="1"/>
  <c r="D432" i="19" a="1"/>
  <c r="D432" i="19" s="1"/>
  <c r="E432" i="19" a="1"/>
  <c r="E432" i="19" s="1"/>
  <c r="F432" i="19" a="1"/>
  <c r="F432" i="19" s="1"/>
  <c r="G432" i="19" a="1"/>
  <c r="G432" i="19" s="1"/>
  <c r="H432" i="19" a="1"/>
  <c r="H432" i="19" s="1"/>
  <c r="I432" i="19" a="1"/>
  <c r="I432" i="19" s="1"/>
  <c r="C433" i="19" a="1"/>
  <c r="C433" i="19" s="1"/>
  <c r="D433" i="19" a="1"/>
  <c r="D433" i="19" s="1"/>
  <c r="E433" i="19" a="1"/>
  <c r="E433" i="19" s="1"/>
  <c r="F433" i="19" a="1"/>
  <c r="F433" i="19" s="1"/>
  <c r="G433" i="19" a="1"/>
  <c r="G433" i="19" s="1"/>
  <c r="H433" i="19" a="1"/>
  <c r="H433" i="19" s="1"/>
  <c r="I433" i="19" a="1"/>
  <c r="I433" i="19" s="1"/>
  <c r="C434" i="19" a="1"/>
  <c r="C434" i="19" s="1"/>
  <c r="D434" i="19" a="1"/>
  <c r="D434" i="19" s="1"/>
  <c r="E434" i="19" a="1"/>
  <c r="E434" i="19" s="1"/>
  <c r="F434" i="19" a="1"/>
  <c r="F434" i="19" s="1"/>
  <c r="G434" i="19" a="1"/>
  <c r="G434" i="19" s="1"/>
  <c r="H434" i="19" a="1"/>
  <c r="H434" i="19" s="1"/>
  <c r="I434" i="19" a="1"/>
  <c r="I434" i="19" s="1"/>
  <c r="C435" i="19" a="1"/>
  <c r="C435" i="19" s="1"/>
  <c r="D435" i="19" a="1"/>
  <c r="D435" i="19" s="1"/>
  <c r="E435" i="19" a="1"/>
  <c r="E435" i="19" s="1"/>
  <c r="F435" i="19" a="1"/>
  <c r="F435" i="19" s="1"/>
  <c r="G435" i="19" a="1"/>
  <c r="G435" i="19" s="1"/>
  <c r="H435" i="19" a="1"/>
  <c r="H435" i="19" s="1"/>
  <c r="I435" i="19" a="1"/>
  <c r="I435" i="19" s="1"/>
  <c r="C436" i="19" a="1"/>
  <c r="C436" i="19" s="1"/>
  <c r="D436" i="19" a="1"/>
  <c r="D436" i="19" s="1"/>
  <c r="E436" i="19" a="1"/>
  <c r="E436" i="19" s="1"/>
  <c r="F436" i="19" a="1"/>
  <c r="F436" i="19" s="1"/>
  <c r="G436" i="19" a="1"/>
  <c r="G436" i="19" s="1"/>
  <c r="H436" i="19" a="1"/>
  <c r="H436" i="19" s="1"/>
  <c r="I436" i="19" a="1"/>
  <c r="I436" i="19" s="1"/>
  <c r="C437" i="19" a="1"/>
  <c r="C437" i="19" s="1"/>
  <c r="D437" i="19" a="1"/>
  <c r="D437" i="19" s="1"/>
  <c r="E437" i="19" a="1"/>
  <c r="E437" i="19" s="1"/>
  <c r="F437" i="19" a="1"/>
  <c r="F437" i="19" s="1"/>
  <c r="G437" i="19" a="1"/>
  <c r="G437" i="19" s="1"/>
  <c r="H437" i="19" a="1"/>
  <c r="H437" i="19" s="1"/>
  <c r="I437" i="19" a="1"/>
  <c r="I437" i="19" s="1"/>
  <c r="C438" i="19" a="1"/>
  <c r="C438" i="19" s="1"/>
  <c r="D438" i="19" a="1"/>
  <c r="D438" i="19" s="1"/>
  <c r="E438" i="19" a="1"/>
  <c r="E438" i="19" s="1"/>
  <c r="F438" i="19" a="1"/>
  <c r="F438" i="19" s="1"/>
  <c r="G438" i="19" a="1"/>
  <c r="G438" i="19" s="1"/>
  <c r="H438" i="19" a="1"/>
  <c r="H438" i="19" s="1"/>
  <c r="I438" i="19" a="1"/>
  <c r="I438" i="19" s="1"/>
  <c r="C439" i="19" a="1"/>
  <c r="C439" i="19" s="1"/>
  <c r="D439" i="19" a="1"/>
  <c r="D439" i="19" s="1"/>
  <c r="E439" i="19" a="1"/>
  <c r="E439" i="19" s="1"/>
  <c r="F439" i="19" a="1"/>
  <c r="F439" i="19" s="1"/>
  <c r="G439" i="19" a="1"/>
  <c r="G439" i="19" s="1"/>
  <c r="H439" i="19" a="1"/>
  <c r="H439" i="19" s="1"/>
  <c r="I439" i="19" a="1"/>
  <c r="I439" i="19" s="1"/>
  <c r="C440" i="19" a="1"/>
  <c r="C440" i="19" s="1"/>
  <c r="D440" i="19" a="1"/>
  <c r="D440" i="19" s="1"/>
  <c r="E440" i="19" a="1"/>
  <c r="E440" i="19" s="1"/>
  <c r="F440" i="19" a="1"/>
  <c r="F440" i="19" s="1"/>
  <c r="G440" i="19" a="1"/>
  <c r="G440" i="19" s="1"/>
  <c r="H440" i="19" a="1"/>
  <c r="H440" i="19" s="1"/>
  <c r="I440" i="19" a="1"/>
  <c r="I440" i="19" s="1"/>
  <c r="C441" i="19" a="1"/>
  <c r="C441" i="19" s="1"/>
  <c r="D441" i="19" a="1"/>
  <c r="D441" i="19" s="1"/>
  <c r="E441" i="19" a="1"/>
  <c r="E441" i="19" s="1"/>
  <c r="F441" i="19" a="1"/>
  <c r="F441" i="19" s="1"/>
  <c r="G441" i="19" a="1"/>
  <c r="G441" i="19" s="1"/>
  <c r="H441" i="19" a="1"/>
  <c r="H441" i="19" s="1"/>
  <c r="I441" i="19" a="1"/>
  <c r="I441" i="19" s="1"/>
  <c r="C442" i="19" a="1"/>
  <c r="C442" i="19" s="1"/>
  <c r="D442" i="19" a="1"/>
  <c r="D442" i="19" s="1"/>
  <c r="E442" i="19" a="1"/>
  <c r="E442" i="19" s="1"/>
  <c r="F442" i="19" a="1"/>
  <c r="F442" i="19" s="1"/>
  <c r="G442" i="19" a="1"/>
  <c r="G442" i="19" s="1"/>
  <c r="H442" i="19" a="1"/>
  <c r="H442" i="19" s="1"/>
  <c r="I442" i="19" a="1"/>
  <c r="I442" i="19" s="1"/>
  <c r="C443" i="19" a="1"/>
  <c r="C443" i="19" s="1"/>
  <c r="D443" i="19" a="1"/>
  <c r="D443" i="19" s="1"/>
  <c r="E443" i="19" a="1"/>
  <c r="E443" i="19" s="1"/>
  <c r="F443" i="19" a="1"/>
  <c r="F443" i="19" s="1"/>
  <c r="G443" i="19" a="1"/>
  <c r="G443" i="19" s="1"/>
  <c r="H443" i="19" a="1"/>
  <c r="H443" i="19" s="1"/>
  <c r="I443" i="19" a="1"/>
  <c r="I443" i="19" s="1"/>
  <c r="C444" i="19" a="1"/>
  <c r="C444" i="19" s="1"/>
  <c r="D444" i="19" a="1"/>
  <c r="D444" i="19" s="1"/>
  <c r="E444" i="19" a="1"/>
  <c r="E444" i="19" s="1"/>
  <c r="F444" i="19" a="1"/>
  <c r="F444" i="19" s="1"/>
  <c r="G444" i="19" a="1"/>
  <c r="G444" i="19" s="1"/>
  <c r="H444" i="19" a="1"/>
  <c r="H444" i="19" s="1"/>
  <c r="I444" i="19" a="1"/>
  <c r="I444" i="19" s="1"/>
  <c r="C445" i="19" a="1"/>
  <c r="C445" i="19" s="1"/>
  <c r="D445" i="19" a="1"/>
  <c r="D445" i="19" s="1"/>
  <c r="E445" i="19" a="1"/>
  <c r="E445" i="19" s="1"/>
  <c r="F445" i="19" a="1"/>
  <c r="F445" i="19" s="1"/>
  <c r="G445" i="19" a="1"/>
  <c r="G445" i="19" s="1"/>
  <c r="H445" i="19" a="1"/>
  <c r="H445" i="19" s="1"/>
  <c r="I445" i="19" a="1"/>
  <c r="I445" i="19" s="1"/>
  <c r="C446" i="19" a="1"/>
  <c r="C446" i="19" s="1"/>
  <c r="D446" i="19" a="1"/>
  <c r="D446" i="19" s="1"/>
  <c r="E446" i="19" a="1"/>
  <c r="E446" i="19" s="1"/>
  <c r="F446" i="19" a="1"/>
  <c r="F446" i="19" s="1"/>
  <c r="G446" i="19" a="1"/>
  <c r="G446" i="19" s="1"/>
  <c r="H446" i="19" a="1"/>
  <c r="H446" i="19" s="1"/>
  <c r="I446" i="19" a="1"/>
  <c r="I446" i="19" s="1"/>
  <c r="C447" i="19" a="1"/>
  <c r="C447" i="19" s="1"/>
  <c r="D447" i="19" a="1"/>
  <c r="D447" i="19" s="1"/>
  <c r="E447" i="19" a="1"/>
  <c r="E447" i="19" s="1"/>
  <c r="F447" i="19" a="1"/>
  <c r="F447" i="19" s="1"/>
  <c r="G447" i="19" a="1"/>
  <c r="G447" i="19" s="1"/>
  <c r="H447" i="19" a="1"/>
  <c r="H447" i="19" s="1"/>
  <c r="I447" i="19" a="1"/>
  <c r="I447" i="19" s="1"/>
  <c r="C448" i="19" a="1"/>
  <c r="C448" i="19" s="1"/>
  <c r="D448" i="19" a="1"/>
  <c r="D448" i="19" s="1"/>
  <c r="E448" i="19" a="1"/>
  <c r="E448" i="19" s="1"/>
  <c r="F448" i="19" a="1"/>
  <c r="F448" i="19" s="1"/>
  <c r="G448" i="19" a="1"/>
  <c r="G448" i="19" s="1"/>
  <c r="H448" i="19" a="1"/>
  <c r="H448" i="19" s="1"/>
  <c r="I448" i="19" a="1"/>
  <c r="I448" i="19" s="1"/>
  <c r="C449" i="19" a="1"/>
  <c r="C449" i="19" s="1"/>
  <c r="D449" i="19" a="1"/>
  <c r="D449" i="19" s="1"/>
  <c r="E449" i="19" a="1"/>
  <c r="E449" i="19" s="1"/>
  <c r="F449" i="19" a="1"/>
  <c r="F449" i="19" s="1"/>
  <c r="G449" i="19" a="1"/>
  <c r="G449" i="19" s="1"/>
  <c r="H449" i="19" a="1"/>
  <c r="H449" i="19" s="1"/>
  <c r="I449" i="19" a="1"/>
  <c r="I449" i="19" s="1"/>
  <c r="C450" i="19" a="1"/>
  <c r="C450" i="19" s="1"/>
  <c r="D450" i="19" a="1"/>
  <c r="D450" i="19" s="1"/>
  <c r="E450" i="19" a="1"/>
  <c r="E450" i="19" s="1"/>
  <c r="F450" i="19" a="1"/>
  <c r="F450" i="19" s="1"/>
  <c r="G450" i="19" a="1"/>
  <c r="G450" i="19" s="1"/>
  <c r="H450" i="19" a="1"/>
  <c r="H450" i="19" s="1"/>
  <c r="I450" i="19" a="1"/>
  <c r="I450" i="19" s="1"/>
  <c r="C451" i="19" a="1"/>
  <c r="C451" i="19" s="1"/>
  <c r="D451" i="19" a="1"/>
  <c r="D451" i="19" s="1"/>
  <c r="E451" i="19" a="1"/>
  <c r="E451" i="19" s="1"/>
  <c r="F451" i="19" a="1"/>
  <c r="F451" i="19" s="1"/>
  <c r="G451" i="19" a="1"/>
  <c r="G451" i="19" s="1"/>
  <c r="H451" i="19" a="1"/>
  <c r="H451" i="19" s="1"/>
  <c r="I451" i="19" a="1"/>
  <c r="I451" i="19" s="1"/>
  <c r="C452" i="19" a="1"/>
  <c r="C452" i="19" s="1"/>
  <c r="D452" i="19" a="1"/>
  <c r="D452" i="19" s="1"/>
  <c r="E452" i="19" a="1"/>
  <c r="E452" i="19" s="1"/>
  <c r="F452" i="19" a="1"/>
  <c r="F452" i="19" s="1"/>
  <c r="G452" i="19" a="1"/>
  <c r="G452" i="19" s="1"/>
  <c r="H452" i="19" a="1"/>
  <c r="H452" i="19" s="1"/>
  <c r="I452" i="19" a="1"/>
  <c r="I452" i="19" s="1"/>
  <c r="C453" i="19" a="1"/>
  <c r="C453" i="19" s="1"/>
  <c r="D453" i="19" a="1"/>
  <c r="D453" i="19" s="1"/>
  <c r="E453" i="19" a="1"/>
  <c r="E453" i="19" s="1"/>
  <c r="F453" i="19" a="1"/>
  <c r="F453" i="19" s="1"/>
  <c r="G453" i="19" a="1"/>
  <c r="G453" i="19" s="1"/>
  <c r="H453" i="19" a="1"/>
  <c r="H453" i="19" s="1"/>
  <c r="I453" i="19" a="1"/>
  <c r="I453" i="19" s="1"/>
  <c r="C454" i="19" a="1"/>
  <c r="C454" i="19" s="1"/>
  <c r="D454" i="19" a="1"/>
  <c r="D454" i="19" s="1"/>
  <c r="E454" i="19" a="1"/>
  <c r="E454" i="19" s="1"/>
  <c r="F454" i="19" a="1"/>
  <c r="F454" i="19" s="1"/>
  <c r="G454" i="19" a="1"/>
  <c r="G454" i="19" s="1"/>
  <c r="H454" i="19" a="1"/>
  <c r="H454" i="19" s="1"/>
  <c r="I454" i="19" a="1"/>
  <c r="I454" i="19" s="1"/>
  <c r="C455" i="19" a="1"/>
  <c r="C455" i="19" s="1"/>
  <c r="D455" i="19" a="1"/>
  <c r="D455" i="19" s="1"/>
  <c r="E455" i="19" a="1"/>
  <c r="E455" i="19" s="1"/>
  <c r="F455" i="19" a="1"/>
  <c r="F455" i="19" s="1"/>
  <c r="G455" i="19" a="1"/>
  <c r="G455" i="19" s="1"/>
  <c r="H455" i="19" a="1"/>
  <c r="H455" i="19" s="1"/>
  <c r="I455" i="19" a="1"/>
  <c r="I455" i="19" s="1"/>
  <c r="C456" i="19" a="1"/>
  <c r="C456" i="19" s="1"/>
  <c r="D456" i="19" a="1"/>
  <c r="D456" i="19" s="1"/>
  <c r="E456" i="19" a="1"/>
  <c r="E456" i="19" s="1"/>
  <c r="F456" i="19" a="1"/>
  <c r="F456" i="19" s="1"/>
  <c r="G456" i="19" a="1"/>
  <c r="G456" i="19" s="1"/>
  <c r="H456" i="19" a="1"/>
  <c r="H456" i="19" s="1"/>
  <c r="I456" i="19" a="1"/>
  <c r="I456" i="19" s="1"/>
  <c r="C457" i="19" a="1"/>
  <c r="C457" i="19" s="1"/>
  <c r="D457" i="19" a="1"/>
  <c r="D457" i="19" s="1"/>
  <c r="E457" i="19" a="1"/>
  <c r="E457" i="19" s="1"/>
  <c r="F457" i="19" a="1"/>
  <c r="F457" i="19" s="1"/>
  <c r="G457" i="19" a="1"/>
  <c r="G457" i="19" s="1"/>
  <c r="H457" i="19" a="1"/>
  <c r="H457" i="19" s="1"/>
  <c r="I457" i="19" a="1"/>
  <c r="I457" i="19" s="1"/>
  <c r="C458" i="19" a="1"/>
  <c r="C458" i="19"/>
  <c r="D458" i="19" a="1"/>
  <c r="D458" i="19" s="1"/>
  <c r="E458" i="19" a="1"/>
  <c r="E458" i="19" s="1"/>
  <c r="F458" i="19" a="1"/>
  <c r="F458" i="19" s="1"/>
  <c r="G458" i="19" a="1"/>
  <c r="G458" i="19" s="1"/>
  <c r="H458" i="19" a="1"/>
  <c r="H458" i="19" s="1"/>
  <c r="I458" i="19" a="1"/>
  <c r="I458" i="19" s="1"/>
  <c r="C459" i="19" a="1"/>
  <c r="C459" i="19" s="1"/>
  <c r="D459" i="19" a="1"/>
  <c r="D459" i="19" s="1"/>
  <c r="E459" i="19" a="1"/>
  <c r="E459" i="19" s="1"/>
  <c r="F459" i="19" a="1"/>
  <c r="F459" i="19" s="1"/>
  <c r="G459" i="19" a="1"/>
  <c r="G459" i="19" s="1"/>
  <c r="H459" i="19" a="1"/>
  <c r="H459" i="19" s="1"/>
  <c r="I459" i="19" a="1"/>
  <c r="I459" i="19" s="1"/>
  <c r="C460" i="19" a="1"/>
  <c r="C460" i="19" s="1"/>
  <c r="D460" i="19" a="1"/>
  <c r="D460" i="19" s="1"/>
  <c r="E460" i="19" a="1"/>
  <c r="E460" i="19" s="1"/>
  <c r="F460" i="19" a="1"/>
  <c r="F460" i="19" s="1"/>
  <c r="G460" i="19" a="1"/>
  <c r="G460" i="19" s="1"/>
  <c r="H460" i="19" a="1"/>
  <c r="H460" i="19" s="1"/>
  <c r="I460" i="19" a="1"/>
  <c r="I460" i="19" s="1"/>
  <c r="C461" i="19" a="1"/>
  <c r="C461" i="19" s="1"/>
  <c r="D461" i="19" a="1"/>
  <c r="D461" i="19" s="1"/>
  <c r="E461" i="19" a="1"/>
  <c r="E461" i="19" s="1"/>
  <c r="F461" i="19" a="1"/>
  <c r="F461" i="19" s="1"/>
  <c r="G461" i="19" a="1"/>
  <c r="G461" i="19" s="1"/>
  <c r="H461" i="19" a="1"/>
  <c r="H461" i="19" s="1"/>
  <c r="I461" i="19" a="1"/>
  <c r="I461" i="19" s="1"/>
  <c r="C462" i="19" a="1"/>
  <c r="C462" i="19" s="1"/>
  <c r="D462" i="19" a="1"/>
  <c r="D462" i="19" s="1"/>
  <c r="E462" i="19" a="1"/>
  <c r="E462" i="19" s="1"/>
  <c r="F462" i="19" a="1"/>
  <c r="F462" i="19" s="1"/>
  <c r="G462" i="19" a="1"/>
  <c r="G462" i="19" s="1"/>
  <c r="H462" i="19" a="1"/>
  <c r="H462" i="19" s="1"/>
  <c r="I462" i="19" a="1"/>
  <c r="I462" i="19" s="1"/>
  <c r="C463" i="19" a="1"/>
  <c r="C463" i="19" s="1"/>
  <c r="D463" i="19" a="1"/>
  <c r="D463" i="19" s="1"/>
  <c r="E463" i="19" a="1"/>
  <c r="E463" i="19" s="1"/>
  <c r="F463" i="19" a="1"/>
  <c r="F463" i="19" s="1"/>
  <c r="G463" i="19" a="1"/>
  <c r="G463" i="19" s="1"/>
  <c r="H463" i="19" a="1"/>
  <c r="H463" i="19" s="1"/>
  <c r="I463" i="19" a="1"/>
  <c r="I463" i="19" s="1"/>
  <c r="C464" i="19" a="1"/>
  <c r="C464" i="19" s="1"/>
  <c r="D464" i="19" a="1"/>
  <c r="D464" i="19" s="1"/>
  <c r="E464" i="19" a="1"/>
  <c r="E464" i="19" s="1"/>
  <c r="F464" i="19" a="1"/>
  <c r="F464" i="19" s="1"/>
  <c r="G464" i="19" a="1"/>
  <c r="G464" i="19" s="1"/>
  <c r="H464" i="19" a="1"/>
  <c r="H464" i="19" s="1"/>
  <c r="I464" i="19" a="1"/>
  <c r="I464" i="19" s="1"/>
  <c r="C465" i="19" a="1"/>
  <c r="C465" i="19" s="1"/>
  <c r="D465" i="19" a="1"/>
  <c r="D465" i="19" s="1"/>
  <c r="E465" i="19" a="1"/>
  <c r="E465" i="19" s="1"/>
  <c r="F465" i="19" a="1"/>
  <c r="F465" i="19" s="1"/>
  <c r="G465" i="19" a="1"/>
  <c r="G465" i="19" s="1"/>
  <c r="H465" i="19" a="1"/>
  <c r="H465" i="19" s="1"/>
  <c r="I465" i="19" a="1"/>
  <c r="I465" i="19" s="1"/>
  <c r="C466" i="19" a="1"/>
  <c r="C466" i="19" s="1"/>
  <c r="D466" i="19" a="1"/>
  <c r="D466" i="19" s="1"/>
  <c r="E466" i="19" a="1"/>
  <c r="E466" i="19" s="1"/>
  <c r="F466" i="19" a="1"/>
  <c r="F466" i="19" s="1"/>
  <c r="G466" i="19" a="1"/>
  <c r="G466" i="19" s="1"/>
  <c r="H466" i="19" a="1"/>
  <c r="H466" i="19" s="1"/>
  <c r="I466" i="19" a="1"/>
  <c r="I466" i="19" s="1"/>
  <c r="C467" i="19" a="1"/>
  <c r="C467" i="19" s="1"/>
  <c r="D467" i="19" a="1"/>
  <c r="D467" i="19" s="1"/>
  <c r="E467" i="19" a="1"/>
  <c r="E467" i="19" s="1"/>
  <c r="F467" i="19" a="1"/>
  <c r="F467" i="19" s="1"/>
  <c r="G467" i="19" a="1"/>
  <c r="G467" i="19" s="1"/>
  <c r="H467" i="19" a="1"/>
  <c r="H467" i="19" s="1"/>
  <c r="I467" i="19" a="1"/>
  <c r="I467" i="19" s="1"/>
  <c r="C468" i="19" a="1"/>
  <c r="C468" i="19" s="1"/>
  <c r="D468" i="19" a="1"/>
  <c r="D468" i="19" s="1"/>
  <c r="E468" i="19" a="1"/>
  <c r="E468" i="19" s="1"/>
  <c r="F468" i="19" a="1"/>
  <c r="F468" i="19" s="1"/>
  <c r="G468" i="19" a="1"/>
  <c r="G468" i="19" s="1"/>
  <c r="H468" i="19" a="1"/>
  <c r="H468" i="19" s="1"/>
  <c r="I468" i="19" a="1"/>
  <c r="I468" i="19" s="1"/>
  <c r="C469" i="19" a="1"/>
  <c r="C469" i="19" s="1"/>
  <c r="D469" i="19" a="1"/>
  <c r="D469" i="19" s="1"/>
  <c r="E469" i="19" a="1"/>
  <c r="E469" i="19" s="1"/>
  <c r="F469" i="19" a="1"/>
  <c r="F469" i="19" s="1"/>
  <c r="G469" i="19" a="1"/>
  <c r="G469" i="19" s="1"/>
  <c r="H469" i="19" a="1"/>
  <c r="H469" i="19" s="1"/>
  <c r="I469" i="19" a="1"/>
  <c r="I469" i="19" s="1"/>
  <c r="C470" i="19" a="1"/>
  <c r="C470" i="19" s="1"/>
  <c r="D470" i="19" a="1"/>
  <c r="D470" i="19" s="1"/>
  <c r="E470" i="19" a="1"/>
  <c r="E470" i="19" s="1"/>
  <c r="F470" i="19" a="1"/>
  <c r="F470" i="19" s="1"/>
  <c r="G470" i="19" a="1"/>
  <c r="G470" i="19" s="1"/>
  <c r="H470" i="19" a="1"/>
  <c r="H470" i="19" s="1"/>
  <c r="I470" i="19" a="1"/>
  <c r="I470" i="19" s="1"/>
  <c r="C471" i="19" a="1"/>
  <c r="C471" i="19" s="1"/>
  <c r="D471" i="19" a="1"/>
  <c r="D471" i="19" s="1"/>
  <c r="E471" i="19" a="1"/>
  <c r="E471" i="19" s="1"/>
  <c r="F471" i="19" a="1"/>
  <c r="F471" i="19" s="1"/>
  <c r="G471" i="19" a="1"/>
  <c r="G471" i="19" s="1"/>
  <c r="H471" i="19" a="1"/>
  <c r="H471" i="19" s="1"/>
  <c r="I471" i="19" a="1"/>
  <c r="I471" i="19" s="1"/>
  <c r="C472" i="19" a="1"/>
  <c r="C472" i="19" s="1"/>
  <c r="D472" i="19" a="1"/>
  <c r="D472" i="19" s="1"/>
  <c r="E472" i="19" a="1"/>
  <c r="E472" i="19" s="1"/>
  <c r="F472" i="19" a="1"/>
  <c r="F472" i="19" s="1"/>
  <c r="G472" i="19" a="1"/>
  <c r="G472" i="19" s="1"/>
  <c r="H472" i="19" a="1"/>
  <c r="H472" i="19" s="1"/>
  <c r="I472" i="19" a="1"/>
  <c r="I472" i="19" s="1"/>
  <c r="C473" i="19" a="1"/>
  <c r="C473" i="19" s="1"/>
  <c r="D473" i="19" a="1"/>
  <c r="D473" i="19" s="1"/>
  <c r="E473" i="19" a="1"/>
  <c r="E473" i="19" s="1"/>
  <c r="F473" i="19" a="1"/>
  <c r="F473" i="19" s="1"/>
  <c r="G473" i="19" a="1"/>
  <c r="G473" i="19" s="1"/>
  <c r="H473" i="19" a="1"/>
  <c r="H473" i="19" s="1"/>
  <c r="I473" i="19" a="1"/>
  <c r="I473" i="19" s="1"/>
  <c r="C474" i="19" a="1"/>
  <c r="C474" i="19" s="1"/>
  <c r="D474" i="19" a="1"/>
  <c r="D474" i="19" s="1"/>
  <c r="E474" i="19" a="1"/>
  <c r="E474" i="19" s="1"/>
  <c r="F474" i="19" a="1"/>
  <c r="F474" i="19" s="1"/>
  <c r="G474" i="19" a="1"/>
  <c r="G474" i="19" s="1"/>
  <c r="H474" i="19" a="1"/>
  <c r="H474" i="19" s="1"/>
  <c r="I474" i="19" a="1"/>
  <c r="I474" i="19" s="1"/>
  <c r="C475" i="19" a="1"/>
  <c r="C475" i="19" s="1"/>
  <c r="D475" i="19" a="1"/>
  <c r="D475" i="19" s="1"/>
  <c r="E475" i="19" a="1"/>
  <c r="E475" i="19" s="1"/>
  <c r="F475" i="19" a="1"/>
  <c r="F475" i="19" s="1"/>
  <c r="G475" i="19" a="1"/>
  <c r="G475" i="19" s="1"/>
  <c r="H475" i="19" a="1"/>
  <c r="H475" i="19" s="1"/>
  <c r="I475" i="19" a="1"/>
  <c r="I475" i="19" s="1"/>
  <c r="C476" i="19" a="1"/>
  <c r="C476" i="19" s="1"/>
  <c r="D476" i="19" a="1"/>
  <c r="D476" i="19" s="1"/>
  <c r="E476" i="19" a="1"/>
  <c r="E476" i="19" s="1"/>
  <c r="F476" i="19" a="1"/>
  <c r="F476" i="19" s="1"/>
  <c r="G476" i="19" a="1"/>
  <c r="G476" i="19" s="1"/>
  <c r="H476" i="19" a="1"/>
  <c r="H476" i="19" s="1"/>
  <c r="I476" i="19" a="1"/>
  <c r="I476" i="19" s="1"/>
  <c r="C477" i="19" a="1"/>
  <c r="C477" i="19" s="1"/>
  <c r="D477" i="19" a="1"/>
  <c r="D477" i="19" s="1"/>
  <c r="E477" i="19" a="1"/>
  <c r="E477" i="19" s="1"/>
  <c r="F477" i="19" a="1"/>
  <c r="F477" i="19" s="1"/>
  <c r="G477" i="19" a="1"/>
  <c r="G477" i="19" s="1"/>
  <c r="H477" i="19" a="1"/>
  <c r="H477" i="19" s="1"/>
  <c r="I477" i="19" a="1"/>
  <c r="I477" i="19" s="1"/>
  <c r="C478" i="19" a="1"/>
  <c r="C478" i="19" s="1"/>
  <c r="D478" i="19" a="1"/>
  <c r="D478" i="19" s="1"/>
  <c r="E478" i="19" a="1"/>
  <c r="E478" i="19" s="1"/>
  <c r="F478" i="19" a="1"/>
  <c r="F478" i="19" s="1"/>
  <c r="G478" i="19" a="1"/>
  <c r="G478" i="19" s="1"/>
  <c r="H478" i="19" a="1"/>
  <c r="H478" i="19" s="1"/>
  <c r="I478" i="19" a="1"/>
  <c r="I478" i="19" s="1"/>
  <c r="C479" i="19" a="1"/>
  <c r="C479" i="19" s="1"/>
  <c r="D479" i="19" a="1"/>
  <c r="D479" i="19" s="1"/>
  <c r="E479" i="19" a="1"/>
  <c r="E479" i="19" s="1"/>
  <c r="F479" i="19" a="1"/>
  <c r="F479" i="19" s="1"/>
  <c r="G479" i="19" a="1"/>
  <c r="G479" i="19" s="1"/>
  <c r="H479" i="19" a="1"/>
  <c r="H479" i="19" s="1"/>
  <c r="I479" i="19" a="1"/>
  <c r="I479" i="19" s="1"/>
  <c r="C480" i="19" a="1"/>
  <c r="C480" i="19" s="1"/>
  <c r="D480" i="19" a="1"/>
  <c r="D480" i="19" s="1"/>
  <c r="E480" i="19" a="1"/>
  <c r="E480" i="19" s="1"/>
  <c r="F480" i="19" a="1"/>
  <c r="F480" i="19" s="1"/>
  <c r="G480" i="19" a="1"/>
  <c r="G480" i="19" s="1"/>
  <c r="H480" i="19" a="1"/>
  <c r="H480" i="19" s="1"/>
  <c r="I480" i="19" a="1"/>
  <c r="I480" i="19" s="1"/>
  <c r="C481" i="19" a="1"/>
  <c r="C481" i="19" s="1"/>
  <c r="D481" i="19" a="1"/>
  <c r="D481" i="19" s="1"/>
  <c r="E481" i="19" a="1"/>
  <c r="E481" i="19" s="1"/>
  <c r="F481" i="19" a="1"/>
  <c r="F481" i="19" s="1"/>
  <c r="G481" i="19" a="1"/>
  <c r="G481" i="19" s="1"/>
  <c r="H481" i="19" a="1"/>
  <c r="H481" i="19" s="1"/>
  <c r="I481" i="19" a="1"/>
  <c r="I481" i="19" s="1"/>
  <c r="C482" i="19" a="1"/>
  <c r="C482" i="19" s="1"/>
  <c r="D482" i="19" a="1"/>
  <c r="D482" i="19" s="1"/>
  <c r="E482" i="19" a="1"/>
  <c r="E482" i="19" s="1"/>
  <c r="F482" i="19" a="1"/>
  <c r="F482" i="19" s="1"/>
  <c r="G482" i="19" a="1"/>
  <c r="G482" i="19" s="1"/>
  <c r="H482" i="19" a="1"/>
  <c r="H482" i="19" s="1"/>
  <c r="I482" i="19" a="1"/>
  <c r="I482" i="19" s="1"/>
  <c r="C483" i="19" a="1"/>
  <c r="C483" i="19" s="1"/>
  <c r="D483" i="19" a="1"/>
  <c r="D483" i="19" s="1"/>
  <c r="E483" i="19" a="1"/>
  <c r="E483" i="19" s="1"/>
  <c r="F483" i="19" a="1"/>
  <c r="F483" i="19" s="1"/>
  <c r="G483" i="19" a="1"/>
  <c r="G483" i="19" s="1"/>
  <c r="H483" i="19" a="1"/>
  <c r="H483" i="19" s="1"/>
  <c r="I483" i="19" a="1"/>
  <c r="I483" i="19" s="1"/>
  <c r="C484" i="19" a="1"/>
  <c r="C484" i="19" s="1"/>
  <c r="D484" i="19" a="1"/>
  <c r="D484" i="19" s="1"/>
  <c r="E484" i="19" a="1"/>
  <c r="E484" i="19" s="1"/>
  <c r="F484" i="19" a="1"/>
  <c r="F484" i="19" s="1"/>
  <c r="G484" i="19" a="1"/>
  <c r="G484" i="19" s="1"/>
  <c r="H484" i="19" a="1"/>
  <c r="H484" i="19" s="1"/>
  <c r="I484" i="19" a="1"/>
  <c r="I484" i="19" s="1"/>
  <c r="C485" i="19" a="1"/>
  <c r="C485" i="19" s="1"/>
  <c r="D485" i="19" a="1"/>
  <c r="D485" i="19" s="1"/>
  <c r="E485" i="19" a="1"/>
  <c r="E485" i="19" s="1"/>
  <c r="F485" i="19" a="1"/>
  <c r="F485" i="19" s="1"/>
  <c r="G485" i="19" a="1"/>
  <c r="G485" i="19" s="1"/>
  <c r="H485" i="19" a="1"/>
  <c r="H485" i="19" s="1"/>
  <c r="I485" i="19" a="1"/>
  <c r="I485" i="19" s="1"/>
  <c r="C486" i="19" a="1"/>
  <c r="C486" i="19" s="1"/>
  <c r="D486" i="19" a="1"/>
  <c r="D486" i="19" s="1"/>
  <c r="E486" i="19" a="1"/>
  <c r="E486" i="19" s="1"/>
  <c r="F486" i="19" a="1"/>
  <c r="F486" i="19" s="1"/>
  <c r="G486" i="19" a="1"/>
  <c r="G486" i="19" s="1"/>
  <c r="H486" i="19" a="1"/>
  <c r="H486" i="19" s="1"/>
  <c r="I486" i="19" a="1"/>
  <c r="I486" i="19" s="1"/>
  <c r="C487" i="19" a="1"/>
  <c r="C487" i="19" s="1"/>
  <c r="D487" i="19" a="1"/>
  <c r="D487" i="19" s="1"/>
  <c r="E487" i="19" a="1"/>
  <c r="E487" i="19" s="1"/>
  <c r="F487" i="19" a="1"/>
  <c r="F487" i="19" s="1"/>
  <c r="G487" i="19" a="1"/>
  <c r="G487" i="19" s="1"/>
  <c r="H487" i="19" a="1"/>
  <c r="H487" i="19" s="1"/>
  <c r="I487" i="19" a="1"/>
  <c r="I487" i="19" s="1"/>
  <c r="C488" i="19" a="1"/>
  <c r="C488" i="19" s="1"/>
  <c r="D488" i="19" a="1"/>
  <c r="D488" i="19" s="1"/>
  <c r="E488" i="19" a="1"/>
  <c r="E488" i="19" s="1"/>
  <c r="F488" i="19" a="1"/>
  <c r="F488" i="19" s="1"/>
  <c r="G488" i="19" a="1"/>
  <c r="G488" i="19" s="1"/>
  <c r="H488" i="19" a="1"/>
  <c r="H488" i="19" s="1"/>
  <c r="I488" i="19" a="1"/>
  <c r="I488" i="19" s="1"/>
  <c r="C489" i="19" a="1"/>
  <c r="C489" i="19" s="1"/>
  <c r="D489" i="19" a="1"/>
  <c r="D489" i="19" s="1"/>
  <c r="E489" i="19" a="1"/>
  <c r="E489" i="19" s="1"/>
  <c r="F489" i="19" a="1"/>
  <c r="F489" i="19" s="1"/>
  <c r="G489" i="19" a="1"/>
  <c r="G489" i="19" s="1"/>
  <c r="H489" i="19" a="1"/>
  <c r="H489" i="19" s="1"/>
  <c r="I489" i="19" a="1"/>
  <c r="I489" i="19" s="1"/>
  <c r="C490" i="19" a="1"/>
  <c r="C490" i="19" s="1"/>
  <c r="D490" i="19" a="1"/>
  <c r="D490" i="19" s="1"/>
  <c r="E490" i="19" a="1"/>
  <c r="E490" i="19" s="1"/>
  <c r="F490" i="19" a="1"/>
  <c r="F490" i="19" s="1"/>
  <c r="G490" i="19" a="1"/>
  <c r="G490" i="19" s="1"/>
  <c r="H490" i="19" a="1"/>
  <c r="H490" i="19" s="1"/>
  <c r="I490" i="19" a="1"/>
  <c r="I490" i="19" s="1"/>
  <c r="C491" i="19" a="1"/>
  <c r="C491" i="19" s="1"/>
  <c r="D491" i="19" a="1"/>
  <c r="D491" i="19" s="1"/>
  <c r="E491" i="19" a="1"/>
  <c r="E491" i="19" s="1"/>
  <c r="F491" i="19" a="1"/>
  <c r="F491" i="19" s="1"/>
  <c r="G491" i="19" a="1"/>
  <c r="G491" i="19" s="1"/>
  <c r="H491" i="19" a="1"/>
  <c r="H491" i="19" s="1"/>
  <c r="I491" i="19" a="1"/>
  <c r="I491" i="19" s="1"/>
  <c r="C492" i="19" a="1"/>
  <c r="C492" i="19" s="1"/>
  <c r="D492" i="19" a="1"/>
  <c r="D492" i="19" s="1"/>
  <c r="E492" i="19" a="1"/>
  <c r="E492" i="19" s="1"/>
  <c r="F492" i="19" a="1"/>
  <c r="F492" i="19" s="1"/>
  <c r="G492" i="19" a="1"/>
  <c r="G492" i="19" s="1"/>
  <c r="H492" i="19" a="1"/>
  <c r="H492" i="19" s="1"/>
  <c r="I492" i="19" a="1"/>
  <c r="I492" i="19" s="1"/>
  <c r="C493" i="19" a="1"/>
  <c r="C493" i="19" s="1"/>
  <c r="D493" i="19" a="1"/>
  <c r="D493" i="19" s="1"/>
  <c r="E493" i="19" a="1"/>
  <c r="E493" i="19" s="1"/>
  <c r="F493" i="19" a="1"/>
  <c r="F493" i="19" s="1"/>
  <c r="G493" i="19" a="1"/>
  <c r="G493" i="19" s="1"/>
  <c r="H493" i="19" a="1"/>
  <c r="H493" i="19" s="1"/>
  <c r="I493" i="19" a="1"/>
  <c r="I493" i="19" s="1"/>
  <c r="C494" i="19" a="1"/>
  <c r="C494" i="19" s="1"/>
  <c r="D494" i="19" a="1"/>
  <c r="D494" i="19" s="1"/>
  <c r="E494" i="19" a="1"/>
  <c r="E494" i="19" s="1"/>
  <c r="F494" i="19" a="1"/>
  <c r="F494" i="19" s="1"/>
  <c r="G494" i="19" a="1"/>
  <c r="G494" i="19" s="1"/>
  <c r="H494" i="19" a="1"/>
  <c r="H494" i="19" s="1"/>
  <c r="I494" i="19" a="1"/>
  <c r="I494" i="19" s="1"/>
  <c r="C495" i="19" a="1"/>
  <c r="C495" i="19" s="1"/>
  <c r="D495" i="19" a="1"/>
  <c r="D495" i="19" s="1"/>
  <c r="E495" i="19" a="1"/>
  <c r="E495" i="19" s="1"/>
  <c r="F495" i="19" a="1"/>
  <c r="F495" i="19" s="1"/>
  <c r="G495" i="19" a="1"/>
  <c r="G495" i="19" s="1"/>
  <c r="H495" i="19" a="1"/>
  <c r="H495" i="19" s="1"/>
  <c r="I495" i="19" a="1"/>
  <c r="I495" i="19" s="1"/>
  <c r="C496" i="19" a="1"/>
  <c r="C496" i="19" s="1"/>
  <c r="D496" i="19" a="1"/>
  <c r="D496" i="19" s="1"/>
  <c r="E496" i="19" a="1"/>
  <c r="E496" i="19" s="1"/>
  <c r="F496" i="19" a="1"/>
  <c r="F496" i="19" s="1"/>
  <c r="G496" i="19" a="1"/>
  <c r="G496" i="19" s="1"/>
  <c r="H496" i="19" a="1"/>
  <c r="H496" i="19" s="1"/>
  <c r="I496" i="19" a="1"/>
  <c r="I496" i="19" s="1"/>
  <c r="C497" i="19" a="1"/>
  <c r="C497" i="19" s="1"/>
  <c r="D497" i="19" a="1"/>
  <c r="D497" i="19" s="1"/>
  <c r="E497" i="19" a="1"/>
  <c r="E497" i="19" s="1"/>
  <c r="F497" i="19" a="1"/>
  <c r="F497" i="19" s="1"/>
  <c r="G497" i="19" a="1"/>
  <c r="G497" i="19" s="1"/>
  <c r="H497" i="19" a="1"/>
  <c r="H497" i="19" s="1"/>
  <c r="I497" i="19" a="1"/>
  <c r="I497" i="19" s="1"/>
  <c r="C498" i="19" a="1"/>
  <c r="C498" i="19" s="1"/>
  <c r="D498" i="19" a="1"/>
  <c r="D498" i="19" s="1"/>
  <c r="E498" i="19" a="1"/>
  <c r="E498" i="19" s="1"/>
  <c r="F498" i="19" a="1"/>
  <c r="F498" i="19" s="1"/>
  <c r="G498" i="19" a="1"/>
  <c r="G498" i="19" s="1"/>
  <c r="H498" i="19" a="1"/>
  <c r="H498" i="19" s="1"/>
  <c r="I498" i="19" a="1"/>
  <c r="I498" i="19" s="1"/>
  <c r="C499" i="19" a="1"/>
  <c r="C499" i="19" s="1"/>
  <c r="D499" i="19" a="1"/>
  <c r="D499" i="19" s="1"/>
  <c r="E499" i="19" a="1"/>
  <c r="E499" i="19" s="1"/>
  <c r="F499" i="19" a="1"/>
  <c r="F499" i="19" s="1"/>
  <c r="G499" i="19" a="1"/>
  <c r="G499" i="19" s="1"/>
  <c r="H499" i="19" a="1"/>
  <c r="H499" i="19" s="1"/>
  <c r="I499" i="19" a="1"/>
  <c r="I499" i="19" s="1"/>
  <c r="C500" i="19" a="1"/>
  <c r="C500" i="19" s="1"/>
  <c r="D500" i="19" a="1"/>
  <c r="D500" i="19" s="1"/>
  <c r="E500" i="19" a="1"/>
  <c r="E500" i="19" s="1"/>
  <c r="F500" i="19" a="1"/>
  <c r="F500" i="19" s="1"/>
  <c r="G500" i="19" a="1"/>
  <c r="G500" i="19" s="1"/>
  <c r="H500" i="19" a="1"/>
  <c r="H500" i="19" s="1"/>
  <c r="I500" i="19" a="1"/>
  <c r="I500" i="19" s="1"/>
  <c r="C501" i="19" a="1"/>
  <c r="C501" i="19" s="1"/>
  <c r="D501" i="19" a="1"/>
  <c r="D501" i="19" s="1"/>
  <c r="E501" i="19" a="1"/>
  <c r="E501" i="19" s="1"/>
  <c r="F501" i="19" a="1"/>
  <c r="F501" i="19" s="1"/>
  <c r="G501" i="19" a="1"/>
  <c r="G501" i="19" s="1"/>
  <c r="H501" i="19" a="1"/>
  <c r="H501" i="19" s="1"/>
  <c r="I501" i="19" a="1"/>
  <c r="I501" i="19" s="1"/>
  <c r="C502" i="19" a="1"/>
  <c r="C502" i="19" s="1"/>
  <c r="D502" i="19" a="1"/>
  <c r="D502" i="19" s="1"/>
  <c r="E502" i="19" a="1"/>
  <c r="E502" i="19" s="1"/>
  <c r="F502" i="19" a="1"/>
  <c r="F502" i="19" s="1"/>
  <c r="G502" i="19" a="1"/>
  <c r="G502" i="19" s="1"/>
  <c r="H502" i="19" a="1"/>
  <c r="H502" i="19" s="1"/>
  <c r="I502" i="19" a="1"/>
  <c r="I502" i="19" s="1"/>
  <c r="C503" i="19" a="1"/>
  <c r="C503" i="19" s="1"/>
  <c r="D503" i="19" a="1"/>
  <c r="D503" i="19" s="1"/>
  <c r="E503" i="19" a="1"/>
  <c r="E503" i="19" s="1"/>
  <c r="F503" i="19" a="1"/>
  <c r="F503" i="19" s="1"/>
  <c r="G503" i="19" a="1"/>
  <c r="G503" i="19" s="1"/>
  <c r="H503" i="19" a="1"/>
  <c r="H503" i="19" s="1"/>
  <c r="I503" i="19" a="1"/>
  <c r="I503" i="19" s="1"/>
  <c r="C504" i="19" a="1"/>
  <c r="C504" i="19" s="1"/>
  <c r="D504" i="19" a="1"/>
  <c r="D504" i="19" s="1"/>
  <c r="E504" i="19" a="1"/>
  <c r="E504" i="19" s="1"/>
  <c r="F504" i="19" a="1"/>
  <c r="F504" i="19" s="1"/>
  <c r="G504" i="19" a="1"/>
  <c r="G504" i="19" s="1"/>
  <c r="H504" i="19" a="1"/>
  <c r="H504" i="19" s="1"/>
  <c r="I504" i="19" a="1"/>
  <c r="I504" i="19" s="1"/>
  <c r="C505" i="19" a="1"/>
  <c r="C505" i="19" s="1"/>
  <c r="D505" i="19" a="1"/>
  <c r="D505" i="19" s="1"/>
  <c r="E505" i="19" a="1"/>
  <c r="E505" i="19" s="1"/>
  <c r="F505" i="19" a="1"/>
  <c r="F505" i="19" s="1"/>
  <c r="G505" i="19" a="1"/>
  <c r="G505" i="19" s="1"/>
  <c r="H505" i="19" a="1"/>
  <c r="H505" i="19" s="1"/>
  <c r="I505" i="19" a="1"/>
  <c r="I505" i="19" s="1"/>
  <c r="C506" i="19" a="1"/>
  <c r="C506" i="19" s="1"/>
  <c r="D506" i="19" a="1"/>
  <c r="D506" i="19" s="1"/>
  <c r="E506" i="19" a="1"/>
  <c r="E506" i="19" s="1"/>
  <c r="F506" i="19" a="1"/>
  <c r="F506" i="19" s="1"/>
  <c r="G506" i="19" a="1"/>
  <c r="G506" i="19" s="1"/>
  <c r="H506" i="19" a="1"/>
  <c r="H506" i="19" s="1"/>
  <c r="I506" i="19" a="1"/>
  <c r="I506" i="19" s="1"/>
  <c r="C507" i="19" a="1"/>
  <c r="C507" i="19" s="1"/>
  <c r="D507" i="19" a="1"/>
  <c r="D507" i="19" s="1"/>
  <c r="E507" i="19" a="1"/>
  <c r="E507" i="19" s="1"/>
  <c r="F507" i="19" a="1"/>
  <c r="F507" i="19" s="1"/>
  <c r="G507" i="19" a="1"/>
  <c r="G507" i="19" s="1"/>
  <c r="H507" i="19" a="1"/>
  <c r="H507" i="19" s="1"/>
  <c r="I507" i="19" a="1"/>
  <c r="I507" i="19" s="1"/>
  <c r="C508" i="19" a="1"/>
  <c r="C508" i="19" s="1"/>
  <c r="D508" i="19" a="1"/>
  <c r="D508" i="19" s="1"/>
  <c r="E508" i="19" a="1"/>
  <c r="E508" i="19" s="1"/>
  <c r="F508" i="19" a="1"/>
  <c r="F508" i="19" s="1"/>
  <c r="G508" i="19" a="1"/>
  <c r="G508" i="19" s="1"/>
  <c r="H508" i="19" a="1"/>
  <c r="H508" i="19" s="1"/>
  <c r="I508" i="19" a="1"/>
  <c r="I508" i="19" s="1"/>
  <c r="C509" i="19" a="1"/>
  <c r="C509" i="19" s="1"/>
  <c r="D509" i="19" a="1"/>
  <c r="D509" i="19" s="1"/>
  <c r="E509" i="19" a="1"/>
  <c r="E509" i="19" s="1"/>
  <c r="F509" i="19" a="1"/>
  <c r="F509" i="19" s="1"/>
  <c r="G509" i="19" a="1"/>
  <c r="G509" i="19" s="1"/>
  <c r="H509" i="19" a="1"/>
  <c r="H509" i="19" s="1"/>
  <c r="I509" i="19" a="1"/>
  <c r="I509" i="19" s="1"/>
  <c r="C510" i="19" a="1"/>
  <c r="C510" i="19" s="1"/>
  <c r="D510" i="19" a="1"/>
  <c r="D510" i="19" s="1"/>
  <c r="E510" i="19" a="1"/>
  <c r="E510" i="19" s="1"/>
  <c r="F510" i="19" a="1"/>
  <c r="F510" i="19" s="1"/>
  <c r="G510" i="19" a="1"/>
  <c r="G510" i="19" s="1"/>
  <c r="H510" i="19" a="1"/>
  <c r="H510" i="19" s="1"/>
  <c r="I510" i="19" a="1"/>
  <c r="I510" i="19" s="1"/>
  <c r="C511" i="19" a="1"/>
  <c r="C511" i="19" s="1"/>
  <c r="D511" i="19" a="1"/>
  <c r="D511" i="19" s="1"/>
  <c r="E511" i="19" a="1"/>
  <c r="E511" i="19" s="1"/>
  <c r="F511" i="19" a="1"/>
  <c r="F511" i="19" s="1"/>
  <c r="G511" i="19" a="1"/>
  <c r="G511" i="19" s="1"/>
  <c r="H511" i="19" a="1"/>
  <c r="H511" i="19" s="1"/>
  <c r="I511" i="19" a="1"/>
  <c r="I511" i="19" s="1"/>
  <c r="C512" i="19" a="1"/>
  <c r="C512" i="19" s="1"/>
  <c r="D512" i="19" a="1"/>
  <c r="D512" i="19" s="1"/>
  <c r="E512" i="19" a="1"/>
  <c r="E512" i="19" s="1"/>
  <c r="F512" i="19" a="1"/>
  <c r="F512" i="19" s="1"/>
  <c r="G512" i="19" a="1"/>
  <c r="G512" i="19" s="1"/>
  <c r="H512" i="19" a="1"/>
  <c r="H512" i="19" s="1"/>
  <c r="I512" i="19" a="1"/>
  <c r="I512" i="19" s="1"/>
  <c r="C513" i="19" a="1"/>
  <c r="C513" i="19" s="1"/>
  <c r="D513" i="19" a="1"/>
  <c r="D513" i="19" s="1"/>
  <c r="E513" i="19" a="1"/>
  <c r="E513" i="19" s="1"/>
  <c r="F513" i="19" a="1"/>
  <c r="F513" i="19" s="1"/>
  <c r="G513" i="19" a="1"/>
  <c r="G513" i="19" s="1"/>
  <c r="H513" i="19" a="1"/>
  <c r="H513" i="19" s="1"/>
  <c r="I513" i="19" a="1"/>
  <c r="I513" i="19" s="1"/>
  <c r="C514" i="19" a="1"/>
  <c r="C514" i="19" s="1"/>
  <c r="D514" i="19" a="1"/>
  <c r="D514" i="19" s="1"/>
  <c r="E514" i="19" a="1"/>
  <c r="E514" i="19" s="1"/>
  <c r="F514" i="19" a="1"/>
  <c r="F514" i="19" s="1"/>
  <c r="G514" i="19" a="1"/>
  <c r="G514" i="19" s="1"/>
  <c r="H514" i="19" a="1"/>
  <c r="H514" i="19" s="1"/>
  <c r="I514" i="19" a="1"/>
  <c r="I514" i="19" s="1"/>
  <c r="C515" i="19" a="1"/>
  <c r="C515" i="19" s="1"/>
  <c r="D515" i="19" a="1"/>
  <c r="D515" i="19" s="1"/>
  <c r="E515" i="19" a="1"/>
  <c r="E515" i="19" s="1"/>
  <c r="F515" i="19" a="1"/>
  <c r="F515" i="19" s="1"/>
  <c r="G515" i="19" a="1"/>
  <c r="G515" i="19" s="1"/>
  <c r="H515" i="19" a="1"/>
  <c r="H515" i="19" s="1"/>
  <c r="I515" i="19" a="1"/>
  <c r="I515" i="19" s="1"/>
  <c r="C516" i="19" a="1"/>
  <c r="C516" i="19" s="1"/>
  <c r="D516" i="19" a="1"/>
  <c r="D516" i="19" s="1"/>
  <c r="E516" i="19" a="1"/>
  <c r="E516" i="19" s="1"/>
  <c r="F516" i="19" a="1"/>
  <c r="F516" i="19" s="1"/>
  <c r="G516" i="19" a="1"/>
  <c r="G516" i="19" s="1"/>
  <c r="H516" i="19" a="1"/>
  <c r="H516" i="19" s="1"/>
  <c r="I516" i="19" a="1"/>
  <c r="I516" i="19" s="1"/>
  <c r="C517" i="19" a="1"/>
  <c r="C517" i="19" s="1"/>
  <c r="D517" i="19" a="1"/>
  <c r="D517" i="19" s="1"/>
  <c r="E517" i="19" a="1"/>
  <c r="E517" i="19" s="1"/>
  <c r="F517" i="19" a="1"/>
  <c r="F517" i="19" s="1"/>
  <c r="G517" i="19" a="1"/>
  <c r="G517" i="19" s="1"/>
  <c r="H517" i="19" a="1"/>
  <c r="H517" i="19" s="1"/>
  <c r="I517" i="19" a="1"/>
  <c r="I517" i="19" s="1"/>
  <c r="C518" i="19" a="1"/>
  <c r="C518" i="19" s="1"/>
  <c r="D518" i="19" a="1"/>
  <c r="D518" i="19" s="1"/>
  <c r="E518" i="19" a="1"/>
  <c r="E518" i="19" s="1"/>
  <c r="F518" i="19" a="1"/>
  <c r="F518" i="19" s="1"/>
  <c r="G518" i="19" a="1"/>
  <c r="G518" i="19" s="1"/>
  <c r="H518" i="19" a="1"/>
  <c r="H518" i="19" s="1"/>
  <c r="I518" i="19" a="1"/>
  <c r="I518" i="19" s="1"/>
  <c r="C519" i="19" a="1"/>
  <c r="C519" i="19" s="1"/>
  <c r="D519" i="19" a="1"/>
  <c r="D519" i="19" s="1"/>
  <c r="E519" i="19" a="1"/>
  <c r="E519" i="19" s="1"/>
  <c r="F519" i="19" a="1"/>
  <c r="F519" i="19" s="1"/>
  <c r="G519" i="19" a="1"/>
  <c r="G519" i="19" s="1"/>
  <c r="H519" i="19" a="1"/>
  <c r="H519" i="19" s="1"/>
  <c r="I519" i="19" a="1"/>
  <c r="I519" i="19" s="1"/>
  <c r="C520" i="19" a="1"/>
  <c r="C520" i="19" s="1"/>
  <c r="D520" i="19" a="1"/>
  <c r="D520" i="19" s="1"/>
  <c r="E520" i="19" a="1"/>
  <c r="E520" i="19" s="1"/>
  <c r="F520" i="19" a="1"/>
  <c r="F520" i="19" s="1"/>
  <c r="G520" i="19" a="1"/>
  <c r="G520" i="19" s="1"/>
  <c r="H520" i="19" a="1"/>
  <c r="H520" i="19" s="1"/>
  <c r="I520" i="19" a="1"/>
  <c r="I520" i="19" s="1"/>
  <c r="C521" i="19" a="1"/>
  <c r="C521" i="19" s="1"/>
  <c r="D521" i="19" a="1"/>
  <c r="D521" i="19" s="1"/>
  <c r="E521" i="19" a="1"/>
  <c r="E521" i="19" s="1"/>
  <c r="F521" i="19" a="1"/>
  <c r="F521" i="19" s="1"/>
  <c r="G521" i="19" a="1"/>
  <c r="G521" i="19" s="1"/>
  <c r="H521" i="19" a="1"/>
  <c r="H521" i="19" s="1"/>
  <c r="I521" i="19" a="1"/>
  <c r="I521" i="19" s="1"/>
  <c r="C522" i="19" a="1"/>
  <c r="C522" i="19" s="1"/>
  <c r="D522" i="19" a="1"/>
  <c r="D522" i="19" s="1"/>
  <c r="E522" i="19" a="1"/>
  <c r="E522" i="19" s="1"/>
  <c r="F522" i="19" a="1"/>
  <c r="F522" i="19" s="1"/>
  <c r="G522" i="19" a="1"/>
  <c r="G522" i="19" s="1"/>
  <c r="H522" i="19" a="1"/>
  <c r="H522" i="19" s="1"/>
  <c r="I522" i="19" a="1"/>
  <c r="I522" i="19" s="1"/>
  <c r="C523" i="19" a="1"/>
  <c r="C523" i="19" s="1"/>
  <c r="D523" i="19" a="1"/>
  <c r="D523" i="19" s="1"/>
  <c r="E523" i="19" a="1"/>
  <c r="E523" i="19" s="1"/>
  <c r="F523" i="19" a="1"/>
  <c r="F523" i="19" s="1"/>
  <c r="G523" i="19" a="1"/>
  <c r="G523" i="19" s="1"/>
  <c r="H523" i="19" a="1"/>
  <c r="H523" i="19" s="1"/>
  <c r="I523" i="19" a="1"/>
  <c r="I523" i="19" s="1"/>
  <c r="C524" i="19" a="1"/>
  <c r="C524" i="19" s="1"/>
  <c r="D524" i="19" a="1"/>
  <c r="D524" i="19" s="1"/>
  <c r="E524" i="19" a="1"/>
  <c r="E524" i="19" s="1"/>
  <c r="F524" i="19" a="1"/>
  <c r="F524" i="19" s="1"/>
  <c r="G524" i="19" a="1"/>
  <c r="G524" i="19" s="1"/>
  <c r="H524" i="19" a="1"/>
  <c r="H524" i="19" s="1"/>
  <c r="I524" i="19" a="1"/>
  <c r="I524" i="19" s="1"/>
  <c r="C525" i="19" a="1"/>
  <c r="C525" i="19" s="1"/>
  <c r="D525" i="19" a="1"/>
  <c r="D525" i="19" s="1"/>
  <c r="E525" i="19" a="1"/>
  <c r="E525" i="19" s="1"/>
  <c r="F525" i="19" a="1"/>
  <c r="F525" i="19" s="1"/>
  <c r="G525" i="19" a="1"/>
  <c r="G525" i="19" s="1"/>
  <c r="H525" i="19" a="1"/>
  <c r="H525" i="19" s="1"/>
  <c r="I525" i="19" a="1"/>
  <c r="I525" i="19" s="1"/>
  <c r="C526" i="19" a="1"/>
  <c r="C526" i="19" s="1"/>
  <c r="D526" i="19" a="1"/>
  <c r="D526" i="19" s="1"/>
  <c r="E526" i="19" a="1"/>
  <c r="E526" i="19" s="1"/>
  <c r="F526" i="19" a="1"/>
  <c r="F526" i="19" s="1"/>
  <c r="G526" i="19" a="1"/>
  <c r="G526" i="19" s="1"/>
  <c r="H526" i="19" a="1"/>
  <c r="H526" i="19" s="1"/>
  <c r="I526" i="19" a="1"/>
  <c r="I526" i="19" s="1"/>
  <c r="C527" i="19" a="1"/>
  <c r="C527" i="19" s="1"/>
  <c r="D527" i="19" a="1"/>
  <c r="D527" i="19" s="1"/>
  <c r="E527" i="19" a="1"/>
  <c r="E527" i="19" s="1"/>
  <c r="F527" i="19" a="1"/>
  <c r="F527" i="19" s="1"/>
  <c r="G527" i="19" a="1"/>
  <c r="G527" i="19" s="1"/>
  <c r="H527" i="19" a="1"/>
  <c r="H527" i="19" s="1"/>
  <c r="I527" i="19" a="1"/>
  <c r="I527" i="19" s="1"/>
  <c r="C528" i="19" a="1"/>
  <c r="C528" i="19" s="1"/>
  <c r="D528" i="19" a="1"/>
  <c r="D528" i="19" s="1"/>
  <c r="E528" i="19" a="1"/>
  <c r="E528" i="19" s="1"/>
  <c r="F528" i="19" a="1"/>
  <c r="F528" i="19" s="1"/>
  <c r="G528" i="19" a="1"/>
  <c r="G528" i="19" s="1"/>
  <c r="H528" i="19" a="1"/>
  <c r="H528" i="19" s="1"/>
  <c r="I528" i="19" a="1"/>
  <c r="I528" i="19" s="1"/>
  <c r="C529" i="19" a="1"/>
  <c r="C529" i="19" s="1"/>
  <c r="D529" i="19" a="1"/>
  <c r="D529" i="19" s="1"/>
  <c r="E529" i="19" a="1"/>
  <c r="E529" i="19" s="1"/>
  <c r="F529" i="19" a="1"/>
  <c r="F529" i="19" s="1"/>
  <c r="G529" i="19" a="1"/>
  <c r="G529" i="19" s="1"/>
  <c r="H529" i="19" a="1"/>
  <c r="H529" i="19" s="1"/>
  <c r="I529" i="19" a="1"/>
  <c r="I529" i="19" s="1"/>
  <c r="C530" i="19" a="1"/>
  <c r="C530" i="19" s="1"/>
  <c r="D530" i="19" a="1"/>
  <c r="D530" i="19" s="1"/>
  <c r="E530" i="19" a="1"/>
  <c r="E530" i="19" s="1"/>
  <c r="F530" i="19" a="1"/>
  <c r="F530" i="19" s="1"/>
  <c r="G530" i="19" a="1"/>
  <c r="G530" i="19" s="1"/>
  <c r="H530" i="19" a="1"/>
  <c r="H530" i="19" s="1"/>
  <c r="I530" i="19" a="1"/>
  <c r="I530" i="19" s="1"/>
  <c r="C531" i="19" a="1"/>
  <c r="C531" i="19" s="1"/>
  <c r="D531" i="19" a="1"/>
  <c r="D531" i="19" s="1"/>
  <c r="E531" i="19" a="1"/>
  <c r="E531" i="19" s="1"/>
  <c r="F531" i="19" a="1"/>
  <c r="F531" i="19" s="1"/>
  <c r="G531" i="19" a="1"/>
  <c r="G531" i="19" s="1"/>
  <c r="H531" i="19" a="1"/>
  <c r="H531" i="19" s="1"/>
  <c r="I531" i="19" a="1"/>
  <c r="I531" i="19" s="1"/>
  <c r="C532" i="19" a="1"/>
  <c r="C532" i="19" s="1"/>
  <c r="D532" i="19" a="1"/>
  <c r="D532" i="19" s="1"/>
  <c r="E532" i="19" a="1"/>
  <c r="E532" i="19" s="1"/>
  <c r="F532" i="19" a="1"/>
  <c r="F532" i="19" s="1"/>
  <c r="G532" i="19" a="1"/>
  <c r="G532" i="19" s="1"/>
  <c r="H532" i="19" a="1"/>
  <c r="H532" i="19" s="1"/>
  <c r="I532" i="19" a="1"/>
  <c r="I532" i="19" s="1"/>
  <c r="C533" i="19" a="1"/>
  <c r="C533" i="19" s="1"/>
  <c r="D533" i="19" a="1"/>
  <c r="D533" i="19" s="1"/>
  <c r="E533" i="19" a="1"/>
  <c r="E533" i="19" s="1"/>
  <c r="F533" i="19" a="1"/>
  <c r="F533" i="19" s="1"/>
  <c r="G533" i="19" a="1"/>
  <c r="G533" i="19" s="1"/>
  <c r="H533" i="19" a="1"/>
  <c r="H533" i="19" s="1"/>
  <c r="I533" i="19" a="1"/>
  <c r="I533" i="19" s="1"/>
  <c r="C534" i="19" a="1"/>
  <c r="C534" i="19" s="1"/>
  <c r="D534" i="19" a="1"/>
  <c r="D534" i="19" s="1"/>
  <c r="E534" i="19" a="1"/>
  <c r="E534" i="19" s="1"/>
  <c r="F534" i="19" a="1"/>
  <c r="F534" i="19" s="1"/>
  <c r="G534" i="19" a="1"/>
  <c r="G534" i="19" s="1"/>
  <c r="H534" i="19" a="1"/>
  <c r="H534" i="19" s="1"/>
  <c r="I534" i="19" a="1"/>
  <c r="I534" i="19" s="1"/>
  <c r="C535" i="19" a="1"/>
  <c r="C535" i="19" s="1"/>
  <c r="D535" i="19" a="1"/>
  <c r="D535" i="19" s="1"/>
  <c r="E535" i="19" a="1"/>
  <c r="E535" i="19" s="1"/>
  <c r="F535" i="19" a="1"/>
  <c r="F535" i="19" s="1"/>
  <c r="G535" i="19" a="1"/>
  <c r="G535" i="19" s="1"/>
  <c r="H535" i="19" a="1"/>
  <c r="H535" i="19" s="1"/>
  <c r="I535" i="19" a="1"/>
  <c r="I535" i="19" s="1"/>
  <c r="C536" i="19" a="1"/>
  <c r="C536" i="19" s="1"/>
  <c r="D536" i="19" a="1"/>
  <c r="D536" i="19" s="1"/>
  <c r="E536" i="19" a="1"/>
  <c r="E536" i="19" s="1"/>
  <c r="F536" i="19" a="1"/>
  <c r="F536" i="19" s="1"/>
  <c r="G536" i="19" a="1"/>
  <c r="G536" i="19" s="1"/>
  <c r="H536" i="19" a="1"/>
  <c r="H536" i="19" s="1"/>
  <c r="I536" i="19" a="1"/>
  <c r="I536" i="19" s="1"/>
  <c r="C537" i="19" a="1"/>
  <c r="C537" i="19" s="1"/>
  <c r="D537" i="19" a="1"/>
  <c r="D537" i="19" s="1"/>
  <c r="E537" i="19" a="1"/>
  <c r="E537" i="19" s="1"/>
  <c r="F537" i="19" a="1"/>
  <c r="F537" i="19" s="1"/>
  <c r="G537" i="19" a="1"/>
  <c r="G537" i="19" s="1"/>
  <c r="H537" i="19" a="1"/>
  <c r="H537" i="19" s="1"/>
  <c r="I537" i="19" a="1"/>
  <c r="I537" i="19" s="1"/>
  <c r="C538" i="19" a="1"/>
  <c r="C538" i="19" s="1"/>
  <c r="D538" i="19" a="1"/>
  <c r="D538" i="19" s="1"/>
  <c r="E538" i="19" a="1"/>
  <c r="E538" i="19" s="1"/>
  <c r="F538" i="19" a="1"/>
  <c r="F538" i="19" s="1"/>
  <c r="G538" i="19" a="1"/>
  <c r="G538" i="19" s="1"/>
  <c r="H538" i="19" a="1"/>
  <c r="H538" i="19" s="1"/>
  <c r="I538" i="19" a="1"/>
  <c r="I538" i="19" s="1"/>
  <c r="C539" i="19" a="1"/>
  <c r="C539" i="19" s="1"/>
  <c r="D539" i="19" a="1"/>
  <c r="D539" i="19" s="1"/>
  <c r="E539" i="19" a="1"/>
  <c r="E539" i="19" s="1"/>
  <c r="F539" i="19" a="1"/>
  <c r="F539" i="19" s="1"/>
  <c r="G539" i="19" a="1"/>
  <c r="G539" i="19" s="1"/>
  <c r="H539" i="19" a="1"/>
  <c r="H539" i="19" s="1"/>
  <c r="I539" i="19" a="1"/>
  <c r="I539" i="19" s="1"/>
  <c r="C540" i="19" a="1"/>
  <c r="C540" i="19" s="1"/>
  <c r="D540" i="19" a="1"/>
  <c r="D540" i="19" s="1"/>
  <c r="E540" i="19" a="1"/>
  <c r="E540" i="19" s="1"/>
  <c r="F540" i="19" a="1"/>
  <c r="F540" i="19" s="1"/>
  <c r="G540" i="19" a="1"/>
  <c r="G540" i="19" s="1"/>
  <c r="H540" i="19" a="1"/>
  <c r="H540" i="19" s="1"/>
  <c r="I540" i="19" a="1"/>
  <c r="I540" i="19" s="1"/>
  <c r="C541" i="19" a="1"/>
  <c r="C541" i="19" s="1"/>
  <c r="D541" i="19" a="1"/>
  <c r="D541" i="19" s="1"/>
  <c r="E541" i="19" a="1"/>
  <c r="E541" i="19" s="1"/>
  <c r="F541" i="19" a="1"/>
  <c r="F541" i="19" s="1"/>
  <c r="G541" i="19" a="1"/>
  <c r="G541" i="19" s="1"/>
  <c r="H541" i="19" a="1"/>
  <c r="H541" i="19" s="1"/>
  <c r="I541" i="19" a="1"/>
  <c r="I541" i="19" s="1"/>
  <c r="C542" i="19" a="1"/>
  <c r="C542" i="19" s="1"/>
  <c r="D542" i="19" a="1"/>
  <c r="D542" i="19" s="1"/>
  <c r="E542" i="19" a="1"/>
  <c r="E542" i="19" s="1"/>
  <c r="F542" i="19" a="1"/>
  <c r="F542" i="19" s="1"/>
  <c r="G542" i="19" a="1"/>
  <c r="G542" i="19" s="1"/>
  <c r="H542" i="19" a="1"/>
  <c r="H542" i="19" s="1"/>
  <c r="I542" i="19" a="1"/>
  <c r="I542" i="19" s="1"/>
  <c r="C543" i="19" a="1"/>
  <c r="C543" i="19" s="1"/>
  <c r="D543" i="19" a="1"/>
  <c r="D543" i="19" s="1"/>
  <c r="E543" i="19" a="1"/>
  <c r="E543" i="19" s="1"/>
  <c r="F543" i="19" a="1"/>
  <c r="F543" i="19" s="1"/>
  <c r="G543" i="19" a="1"/>
  <c r="G543" i="19" s="1"/>
  <c r="H543" i="19" a="1"/>
  <c r="H543" i="19" s="1"/>
  <c r="I543" i="19" a="1"/>
  <c r="I543" i="19" s="1"/>
  <c r="C544" i="19" a="1"/>
  <c r="C544" i="19" s="1"/>
  <c r="D544" i="19" a="1"/>
  <c r="D544" i="19" s="1"/>
  <c r="E544" i="19" a="1"/>
  <c r="E544" i="19" s="1"/>
  <c r="F544" i="19" a="1"/>
  <c r="F544" i="19" s="1"/>
  <c r="G544" i="19" a="1"/>
  <c r="G544" i="19" s="1"/>
  <c r="H544" i="19" a="1"/>
  <c r="H544" i="19" s="1"/>
  <c r="I544" i="19" a="1"/>
  <c r="I544" i="19" s="1"/>
  <c r="C545" i="19" a="1"/>
  <c r="C545" i="19" s="1"/>
  <c r="D545" i="19" a="1"/>
  <c r="D545" i="19" s="1"/>
  <c r="E545" i="19" a="1"/>
  <c r="E545" i="19" s="1"/>
  <c r="F545" i="19" a="1"/>
  <c r="F545" i="19" s="1"/>
  <c r="G545" i="19" a="1"/>
  <c r="G545" i="19" s="1"/>
  <c r="H545" i="19" a="1"/>
  <c r="H545" i="19" s="1"/>
  <c r="I545" i="19" a="1"/>
  <c r="I545" i="19" s="1"/>
  <c r="C546" i="19" a="1"/>
  <c r="C546" i="19" s="1"/>
  <c r="D546" i="19" a="1"/>
  <c r="D546" i="19" s="1"/>
  <c r="E546" i="19" a="1"/>
  <c r="E546" i="19" s="1"/>
  <c r="F546" i="19" a="1"/>
  <c r="F546" i="19" s="1"/>
  <c r="G546" i="19" a="1"/>
  <c r="G546" i="19" s="1"/>
  <c r="H546" i="19" a="1"/>
  <c r="H546" i="19" s="1"/>
  <c r="I546" i="19" a="1"/>
  <c r="I546" i="19" s="1"/>
  <c r="C547" i="19" a="1"/>
  <c r="C547" i="19" s="1"/>
  <c r="D547" i="19" a="1"/>
  <c r="D547" i="19" s="1"/>
  <c r="E547" i="19" a="1"/>
  <c r="E547" i="19" s="1"/>
  <c r="F547" i="19" a="1"/>
  <c r="F547" i="19" s="1"/>
  <c r="G547" i="19" a="1"/>
  <c r="G547" i="19" s="1"/>
  <c r="H547" i="19" a="1"/>
  <c r="H547" i="19" s="1"/>
  <c r="I547" i="19" a="1"/>
  <c r="I547" i="19" s="1"/>
  <c r="C548" i="19" a="1"/>
  <c r="C548" i="19" s="1"/>
  <c r="D548" i="19" a="1"/>
  <c r="D548" i="19" s="1"/>
  <c r="E548" i="19" a="1"/>
  <c r="E548" i="19" s="1"/>
  <c r="F548" i="19" a="1"/>
  <c r="F548" i="19" s="1"/>
  <c r="G548" i="19" a="1"/>
  <c r="G548" i="19" s="1"/>
  <c r="H548" i="19" a="1"/>
  <c r="H548" i="19" s="1"/>
  <c r="I548" i="19" a="1"/>
  <c r="I548" i="19" s="1"/>
  <c r="C549" i="19" a="1"/>
  <c r="C549" i="19" s="1"/>
  <c r="D549" i="19" a="1"/>
  <c r="D549" i="19" s="1"/>
  <c r="E549" i="19" a="1"/>
  <c r="E549" i="19" s="1"/>
  <c r="F549" i="19" a="1"/>
  <c r="F549" i="19" s="1"/>
  <c r="G549" i="19" a="1"/>
  <c r="G549" i="19" s="1"/>
  <c r="H549" i="19" a="1"/>
  <c r="H549" i="19" s="1"/>
  <c r="I549" i="19" a="1"/>
  <c r="I549" i="19" s="1"/>
  <c r="C550" i="19" a="1"/>
  <c r="C550" i="19" s="1"/>
  <c r="D550" i="19" a="1"/>
  <c r="D550" i="19" s="1"/>
  <c r="E550" i="19" a="1"/>
  <c r="E550" i="19" s="1"/>
  <c r="F550" i="19" a="1"/>
  <c r="F550" i="19" s="1"/>
  <c r="G550" i="19" a="1"/>
  <c r="G550" i="19" s="1"/>
  <c r="H550" i="19" a="1"/>
  <c r="H550" i="19" s="1"/>
  <c r="I550" i="19" a="1"/>
  <c r="I550" i="19" s="1"/>
  <c r="C551" i="19" a="1"/>
  <c r="C551" i="19" s="1"/>
  <c r="D551" i="19" a="1"/>
  <c r="D551" i="19" s="1"/>
  <c r="E551" i="19" a="1"/>
  <c r="E551" i="19" s="1"/>
  <c r="F551" i="19" a="1"/>
  <c r="F551" i="19" s="1"/>
  <c r="G551" i="19" a="1"/>
  <c r="G551" i="19" s="1"/>
  <c r="H551" i="19" a="1"/>
  <c r="H551" i="19" s="1"/>
  <c r="I551" i="19" a="1"/>
  <c r="I551" i="19" s="1"/>
  <c r="C552" i="19" a="1"/>
  <c r="C552" i="19" s="1"/>
  <c r="D552" i="19" a="1"/>
  <c r="D552" i="19" s="1"/>
  <c r="E552" i="19" a="1"/>
  <c r="E552" i="19" s="1"/>
  <c r="F552" i="19" a="1"/>
  <c r="F552" i="19" s="1"/>
  <c r="G552" i="19" a="1"/>
  <c r="G552" i="19" s="1"/>
  <c r="H552" i="19" a="1"/>
  <c r="H552" i="19" s="1"/>
  <c r="I552" i="19" a="1"/>
  <c r="I552" i="19" s="1"/>
  <c r="C553" i="19" a="1"/>
  <c r="C553" i="19" s="1"/>
  <c r="D553" i="19" a="1"/>
  <c r="D553" i="19" s="1"/>
  <c r="E553" i="19" a="1"/>
  <c r="E553" i="19" s="1"/>
  <c r="F553" i="19" a="1"/>
  <c r="F553" i="19" s="1"/>
  <c r="G553" i="19" a="1"/>
  <c r="G553" i="19" s="1"/>
  <c r="H553" i="19" a="1"/>
  <c r="H553" i="19" s="1"/>
  <c r="I553" i="19" a="1"/>
  <c r="I553" i="19" s="1"/>
  <c r="C554" i="19" a="1"/>
  <c r="C554" i="19" s="1"/>
  <c r="D554" i="19" a="1"/>
  <c r="D554" i="19" s="1"/>
  <c r="E554" i="19" a="1"/>
  <c r="E554" i="19" s="1"/>
  <c r="F554" i="19" a="1"/>
  <c r="F554" i="19" s="1"/>
  <c r="G554" i="19" a="1"/>
  <c r="G554" i="19" s="1"/>
  <c r="H554" i="19" a="1"/>
  <c r="H554" i="19" s="1"/>
  <c r="I554" i="19" a="1"/>
  <c r="I554" i="19" s="1"/>
  <c r="C555" i="19" a="1"/>
  <c r="C555" i="19" s="1"/>
  <c r="D555" i="19" a="1"/>
  <c r="D555" i="19" s="1"/>
  <c r="E555" i="19" a="1"/>
  <c r="E555" i="19" s="1"/>
  <c r="F555" i="19" a="1"/>
  <c r="F555" i="19" s="1"/>
  <c r="G555" i="19" a="1"/>
  <c r="G555" i="19" s="1"/>
  <c r="H555" i="19" a="1"/>
  <c r="H555" i="19" s="1"/>
  <c r="I555" i="19" a="1"/>
  <c r="I555" i="19" s="1"/>
  <c r="C556" i="19" a="1"/>
  <c r="C556" i="19" s="1"/>
  <c r="D556" i="19" a="1"/>
  <c r="D556" i="19" s="1"/>
  <c r="E556" i="19" a="1"/>
  <c r="E556" i="19" s="1"/>
  <c r="F556" i="19" a="1"/>
  <c r="F556" i="19" s="1"/>
  <c r="G556" i="19" a="1"/>
  <c r="G556" i="19" s="1"/>
  <c r="H556" i="19" a="1"/>
  <c r="H556" i="19" s="1"/>
  <c r="I556" i="19" a="1"/>
  <c r="I556" i="19" s="1"/>
  <c r="C557" i="19" a="1"/>
  <c r="C557" i="19" s="1"/>
  <c r="D557" i="19" a="1"/>
  <c r="D557" i="19" s="1"/>
  <c r="E557" i="19" a="1"/>
  <c r="E557" i="19" s="1"/>
  <c r="F557" i="19" a="1"/>
  <c r="F557" i="19" s="1"/>
  <c r="G557" i="19" a="1"/>
  <c r="G557" i="19" s="1"/>
  <c r="H557" i="19" a="1"/>
  <c r="H557" i="19" s="1"/>
  <c r="I557" i="19" a="1"/>
  <c r="I557" i="19" s="1"/>
  <c r="C558" i="19" a="1"/>
  <c r="C558" i="19" s="1"/>
  <c r="D558" i="19" a="1"/>
  <c r="D558" i="19" s="1"/>
  <c r="E558" i="19" a="1"/>
  <c r="E558" i="19" s="1"/>
  <c r="F558" i="19" a="1"/>
  <c r="F558" i="19" s="1"/>
  <c r="G558" i="19" a="1"/>
  <c r="G558" i="19" s="1"/>
  <c r="H558" i="19" a="1"/>
  <c r="H558" i="19" s="1"/>
  <c r="I558" i="19" a="1"/>
  <c r="I558" i="19" s="1"/>
  <c r="C559" i="19" a="1"/>
  <c r="C559" i="19" s="1"/>
  <c r="D559" i="19" a="1"/>
  <c r="D559" i="19" s="1"/>
  <c r="E559" i="19" a="1"/>
  <c r="E559" i="19" s="1"/>
  <c r="F559" i="19" a="1"/>
  <c r="F559" i="19" s="1"/>
  <c r="G559" i="19" a="1"/>
  <c r="G559" i="19" s="1"/>
  <c r="H559" i="19" a="1"/>
  <c r="H559" i="19" s="1"/>
  <c r="I559" i="19" a="1"/>
  <c r="I559" i="19" s="1"/>
  <c r="C560" i="19" a="1"/>
  <c r="C560" i="19" s="1"/>
  <c r="D560" i="19" a="1"/>
  <c r="D560" i="19" s="1"/>
  <c r="E560" i="19" a="1"/>
  <c r="E560" i="19" s="1"/>
  <c r="F560" i="19" a="1"/>
  <c r="F560" i="19" s="1"/>
  <c r="G560" i="19" a="1"/>
  <c r="G560" i="19" s="1"/>
  <c r="H560" i="19" a="1"/>
  <c r="H560" i="19" s="1"/>
  <c r="I560" i="19" a="1"/>
  <c r="I560" i="19" s="1"/>
  <c r="C561" i="19" a="1"/>
  <c r="C561" i="19" s="1"/>
  <c r="D561" i="19" a="1"/>
  <c r="D561" i="19" s="1"/>
  <c r="E561" i="19" a="1"/>
  <c r="E561" i="19" s="1"/>
  <c r="F561" i="19" a="1"/>
  <c r="F561" i="19" s="1"/>
  <c r="G561" i="19" a="1"/>
  <c r="G561" i="19" s="1"/>
  <c r="H561" i="19" a="1"/>
  <c r="H561" i="19" s="1"/>
  <c r="I561" i="19" a="1"/>
  <c r="I561" i="19" s="1"/>
  <c r="C562" i="19" a="1"/>
  <c r="C562" i="19" s="1"/>
  <c r="D562" i="19" a="1"/>
  <c r="D562" i="19" s="1"/>
  <c r="E562" i="19" a="1"/>
  <c r="E562" i="19" s="1"/>
  <c r="F562" i="19" a="1"/>
  <c r="F562" i="19" s="1"/>
  <c r="G562" i="19" a="1"/>
  <c r="G562" i="19" s="1"/>
  <c r="H562" i="19" a="1"/>
  <c r="H562" i="19" s="1"/>
  <c r="I562" i="19" a="1"/>
  <c r="I562" i="19" s="1"/>
  <c r="C563" i="19" a="1"/>
  <c r="C563" i="19" s="1"/>
  <c r="D563" i="19" a="1"/>
  <c r="D563" i="19" s="1"/>
  <c r="E563" i="19" a="1"/>
  <c r="E563" i="19" s="1"/>
  <c r="F563" i="19" a="1"/>
  <c r="F563" i="19" s="1"/>
  <c r="G563" i="19" a="1"/>
  <c r="G563" i="19" s="1"/>
  <c r="H563" i="19" a="1"/>
  <c r="H563" i="19" s="1"/>
  <c r="I563" i="19" a="1"/>
  <c r="I563" i="19" s="1"/>
  <c r="C564" i="19" a="1"/>
  <c r="C564" i="19" s="1"/>
  <c r="D564" i="19" a="1"/>
  <c r="D564" i="19" s="1"/>
  <c r="E564" i="19" a="1"/>
  <c r="E564" i="19" s="1"/>
  <c r="F564" i="19" a="1"/>
  <c r="F564" i="19" s="1"/>
  <c r="G564" i="19" a="1"/>
  <c r="G564" i="19" s="1"/>
  <c r="H564" i="19" a="1"/>
  <c r="H564" i="19" s="1"/>
  <c r="I564" i="19" a="1"/>
  <c r="I564" i="19" s="1"/>
  <c r="C565" i="19" a="1"/>
  <c r="C565" i="19" s="1"/>
  <c r="D565" i="19" a="1"/>
  <c r="D565" i="19" s="1"/>
  <c r="E565" i="19" a="1"/>
  <c r="E565" i="19" s="1"/>
  <c r="F565" i="19" a="1"/>
  <c r="F565" i="19" s="1"/>
  <c r="G565" i="19" a="1"/>
  <c r="G565" i="19" s="1"/>
  <c r="H565" i="19" a="1"/>
  <c r="H565" i="19" s="1"/>
  <c r="I565" i="19" a="1"/>
  <c r="I565" i="19" s="1"/>
  <c r="C566" i="19" a="1"/>
  <c r="C566" i="19" s="1"/>
  <c r="D566" i="19" a="1"/>
  <c r="D566" i="19" s="1"/>
  <c r="E566" i="19" a="1"/>
  <c r="E566" i="19" s="1"/>
  <c r="F566" i="19" a="1"/>
  <c r="F566" i="19" s="1"/>
  <c r="G566" i="19" a="1"/>
  <c r="G566" i="19" s="1"/>
  <c r="H566" i="19" a="1"/>
  <c r="H566" i="19" s="1"/>
  <c r="I566" i="19" a="1"/>
  <c r="I566" i="19" s="1"/>
  <c r="C567" i="19" a="1"/>
  <c r="C567" i="19" s="1"/>
  <c r="D567" i="19" a="1"/>
  <c r="D567" i="19" s="1"/>
  <c r="E567" i="19" a="1"/>
  <c r="E567" i="19" s="1"/>
  <c r="F567" i="19" a="1"/>
  <c r="F567" i="19" s="1"/>
  <c r="G567" i="19" a="1"/>
  <c r="G567" i="19" s="1"/>
  <c r="H567" i="19" a="1"/>
  <c r="H567" i="19" s="1"/>
  <c r="I567" i="19" a="1"/>
  <c r="I567" i="19" s="1"/>
  <c r="C568" i="19" a="1"/>
  <c r="C568" i="19" s="1"/>
  <c r="D568" i="19" a="1"/>
  <c r="D568" i="19" s="1"/>
  <c r="E568" i="19" a="1"/>
  <c r="E568" i="19" s="1"/>
  <c r="F568" i="19" a="1"/>
  <c r="F568" i="19" s="1"/>
  <c r="G568" i="19" a="1"/>
  <c r="G568" i="19" s="1"/>
  <c r="H568" i="19" a="1"/>
  <c r="H568" i="19" s="1"/>
  <c r="I568" i="19" a="1"/>
  <c r="I568" i="19" s="1"/>
  <c r="C569" i="19" a="1"/>
  <c r="C569" i="19" s="1"/>
  <c r="D569" i="19" a="1"/>
  <c r="D569" i="19" s="1"/>
  <c r="E569" i="19" a="1"/>
  <c r="E569" i="19" s="1"/>
  <c r="F569" i="19" a="1"/>
  <c r="F569" i="19" s="1"/>
  <c r="G569" i="19" a="1"/>
  <c r="G569" i="19" s="1"/>
  <c r="H569" i="19" a="1"/>
  <c r="H569" i="19" s="1"/>
  <c r="I569" i="19" a="1"/>
  <c r="I569" i="19" s="1"/>
  <c r="C570" i="19" a="1"/>
  <c r="C570" i="19" s="1"/>
  <c r="D570" i="19" a="1"/>
  <c r="D570" i="19" s="1"/>
  <c r="E570" i="19" a="1"/>
  <c r="E570" i="19" s="1"/>
  <c r="F570" i="19" a="1"/>
  <c r="F570" i="19" s="1"/>
  <c r="G570" i="19" a="1"/>
  <c r="G570" i="19" s="1"/>
  <c r="H570" i="19" a="1"/>
  <c r="H570" i="19" s="1"/>
  <c r="I570" i="19" a="1"/>
  <c r="I570" i="19" s="1"/>
  <c r="C571" i="19" a="1"/>
  <c r="C571" i="19" s="1"/>
  <c r="D571" i="19" a="1"/>
  <c r="D571" i="19" s="1"/>
  <c r="E571" i="19" a="1"/>
  <c r="E571" i="19" s="1"/>
  <c r="F571" i="19" a="1"/>
  <c r="F571" i="19" s="1"/>
  <c r="G571" i="19" a="1"/>
  <c r="G571" i="19" s="1"/>
  <c r="H571" i="19" a="1"/>
  <c r="H571" i="19" s="1"/>
  <c r="I571" i="19" a="1"/>
  <c r="I571" i="19" s="1"/>
  <c r="C572" i="19" a="1"/>
  <c r="C572" i="19" s="1"/>
  <c r="D572" i="19" a="1"/>
  <c r="D572" i="19" s="1"/>
  <c r="E572" i="19" a="1"/>
  <c r="E572" i="19" s="1"/>
  <c r="F572" i="19" a="1"/>
  <c r="F572" i="19" s="1"/>
  <c r="G572" i="19" a="1"/>
  <c r="G572" i="19" s="1"/>
  <c r="H572" i="19" a="1"/>
  <c r="H572" i="19" s="1"/>
  <c r="I572" i="19" a="1"/>
  <c r="I572" i="19" s="1"/>
  <c r="C573" i="19" a="1"/>
  <c r="C573" i="19" s="1"/>
  <c r="D573" i="19" a="1"/>
  <c r="D573" i="19" s="1"/>
  <c r="E573" i="19" a="1"/>
  <c r="E573" i="19" s="1"/>
  <c r="F573" i="19" a="1"/>
  <c r="F573" i="19" s="1"/>
  <c r="G573" i="19" a="1"/>
  <c r="G573" i="19" s="1"/>
  <c r="H573" i="19" a="1"/>
  <c r="H573" i="19" s="1"/>
  <c r="I573" i="19" a="1"/>
  <c r="I573" i="19" s="1"/>
  <c r="C574" i="19" a="1"/>
  <c r="C574" i="19" s="1"/>
  <c r="D574" i="19" a="1"/>
  <c r="D574" i="19" s="1"/>
  <c r="E574" i="19" a="1"/>
  <c r="E574" i="19" s="1"/>
  <c r="F574" i="19" a="1"/>
  <c r="F574" i="19" s="1"/>
  <c r="G574" i="19" a="1"/>
  <c r="G574" i="19" s="1"/>
  <c r="H574" i="19" a="1"/>
  <c r="H574" i="19" s="1"/>
  <c r="I574" i="19" a="1"/>
  <c r="I574" i="19" s="1"/>
  <c r="C575" i="19" a="1"/>
  <c r="C575" i="19" s="1"/>
  <c r="D575" i="19" a="1"/>
  <c r="D575" i="19" s="1"/>
  <c r="E575" i="19" a="1"/>
  <c r="E575" i="19" s="1"/>
  <c r="F575" i="19" a="1"/>
  <c r="F575" i="19" s="1"/>
  <c r="G575" i="19" a="1"/>
  <c r="G575" i="19" s="1"/>
  <c r="H575" i="19" a="1"/>
  <c r="H575" i="19" s="1"/>
  <c r="I575" i="19" a="1"/>
  <c r="I575" i="19" s="1"/>
  <c r="C576" i="19" a="1"/>
  <c r="C576" i="19" s="1"/>
  <c r="D576" i="19" a="1"/>
  <c r="D576" i="19" s="1"/>
  <c r="E576" i="19" a="1"/>
  <c r="E576" i="19" s="1"/>
  <c r="F576" i="19" a="1"/>
  <c r="F576" i="19" s="1"/>
  <c r="G576" i="19" a="1"/>
  <c r="G576" i="19" s="1"/>
  <c r="H576" i="19" a="1"/>
  <c r="H576" i="19" s="1"/>
  <c r="I576" i="19" a="1"/>
  <c r="I576" i="19" s="1"/>
  <c r="C577" i="19" a="1"/>
  <c r="C577" i="19" s="1"/>
  <c r="D577" i="19" a="1"/>
  <c r="D577" i="19" s="1"/>
  <c r="E577" i="19" a="1"/>
  <c r="E577" i="19" s="1"/>
  <c r="F577" i="19" a="1"/>
  <c r="F577" i="19" s="1"/>
  <c r="G577" i="19" a="1"/>
  <c r="G577" i="19" s="1"/>
  <c r="H577" i="19" a="1"/>
  <c r="H577" i="19" s="1"/>
  <c r="I577" i="19" a="1"/>
  <c r="I577" i="19" s="1"/>
  <c r="C578" i="19" a="1"/>
  <c r="C578" i="19" s="1"/>
  <c r="D578" i="19" a="1"/>
  <c r="D578" i="19" s="1"/>
  <c r="E578" i="19" a="1"/>
  <c r="E578" i="19" s="1"/>
  <c r="F578" i="19" a="1"/>
  <c r="F578" i="19" s="1"/>
  <c r="G578" i="19" a="1"/>
  <c r="G578" i="19" s="1"/>
  <c r="H578" i="19" a="1"/>
  <c r="H578" i="19" s="1"/>
  <c r="I578" i="19" a="1"/>
  <c r="I578" i="19" s="1"/>
  <c r="C579" i="19" a="1"/>
  <c r="C579" i="19" s="1"/>
  <c r="D579" i="19" a="1"/>
  <c r="D579" i="19" s="1"/>
  <c r="E579" i="19" a="1"/>
  <c r="E579" i="19" s="1"/>
  <c r="F579" i="19" a="1"/>
  <c r="F579" i="19" s="1"/>
  <c r="G579" i="19" a="1"/>
  <c r="G579" i="19" s="1"/>
  <c r="H579" i="19" a="1"/>
  <c r="H579" i="19" s="1"/>
  <c r="I579" i="19" a="1"/>
  <c r="I579" i="19" s="1"/>
  <c r="C580" i="19" a="1"/>
  <c r="C580" i="19" s="1"/>
  <c r="D580" i="19" a="1"/>
  <c r="D580" i="19" s="1"/>
  <c r="E580" i="19" a="1"/>
  <c r="E580" i="19" s="1"/>
  <c r="F580" i="19" a="1"/>
  <c r="F580" i="19" s="1"/>
  <c r="G580" i="19" a="1"/>
  <c r="G580" i="19" s="1"/>
  <c r="H580" i="19" a="1"/>
  <c r="H580" i="19" s="1"/>
  <c r="I580" i="19" a="1"/>
  <c r="I580" i="19" s="1"/>
  <c r="C581" i="19" a="1"/>
  <c r="C581" i="19" s="1"/>
  <c r="D581" i="19" a="1"/>
  <c r="D581" i="19" s="1"/>
  <c r="E581" i="19" a="1"/>
  <c r="E581" i="19" s="1"/>
  <c r="F581" i="19" a="1"/>
  <c r="F581" i="19" s="1"/>
  <c r="G581" i="19" a="1"/>
  <c r="G581" i="19" s="1"/>
  <c r="H581" i="19" a="1"/>
  <c r="H581" i="19" s="1"/>
  <c r="I581" i="19" a="1"/>
  <c r="I581" i="19" s="1"/>
  <c r="C582" i="19" a="1"/>
  <c r="C582" i="19" s="1"/>
  <c r="D582" i="19" a="1"/>
  <c r="D582" i="19" s="1"/>
  <c r="E582" i="19" a="1"/>
  <c r="E582" i="19" s="1"/>
  <c r="F582" i="19" a="1"/>
  <c r="F582" i="19" s="1"/>
  <c r="G582" i="19" a="1"/>
  <c r="G582" i="19" s="1"/>
  <c r="H582" i="19" a="1"/>
  <c r="H582" i="19" s="1"/>
  <c r="I582" i="19" a="1"/>
  <c r="I582" i="19" s="1"/>
  <c r="C583" i="19" a="1"/>
  <c r="C583" i="19" s="1"/>
  <c r="D583" i="19" a="1"/>
  <c r="D583" i="19" s="1"/>
  <c r="E583" i="19" a="1"/>
  <c r="E583" i="19" s="1"/>
  <c r="F583" i="19" a="1"/>
  <c r="F583" i="19" s="1"/>
  <c r="G583" i="19" a="1"/>
  <c r="G583" i="19" s="1"/>
  <c r="H583" i="19" a="1"/>
  <c r="H583" i="19" s="1"/>
  <c r="I583" i="19" a="1"/>
  <c r="I583" i="19" s="1"/>
  <c r="C584" i="19" a="1"/>
  <c r="C584" i="19" s="1"/>
  <c r="D584" i="19" a="1"/>
  <c r="D584" i="19" s="1"/>
  <c r="E584" i="19" a="1"/>
  <c r="E584" i="19" s="1"/>
  <c r="F584" i="19" a="1"/>
  <c r="F584" i="19" s="1"/>
  <c r="G584" i="19" a="1"/>
  <c r="G584" i="19" s="1"/>
  <c r="H584" i="19" a="1"/>
  <c r="H584" i="19" s="1"/>
  <c r="I584" i="19" a="1"/>
  <c r="I584" i="19" s="1"/>
  <c r="C585" i="19" a="1"/>
  <c r="C585" i="19" s="1"/>
  <c r="D585" i="19" a="1"/>
  <c r="D585" i="19" s="1"/>
  <c r="E585" i="19" a="1"/>
  <c r="E585" i="19" s="1"/>
  <c r="F585" i="19" a="1"/>
  <c r="F585" i="19" s="1"/>
  <c r="G585" i="19" a="1"/>
  <c r="G585" i="19" s="1"/>
  <c r="H585" i="19" a="1"/>
  <c r="H585" i="19" s="1"/>
  <c r="I585" i="19" a="1"/>
  <c r="I585" i="19" s="1"/>
  <c r="C586" i="19" a="1"/>
  <c r="C586" i="19" s="1"/>
  <c r="D586" i="19" a="1"/>
  <c r="D586" i="19" s="1"/>
  <c r="E586" i="19" a="1"/>
  <c r="E586" i="19" s="1"/>
  <c r="F586" i="19" a="1"/>
  <c r="F586" i="19" s="1"/>
  <c r="G586" i="19" a="1"/>
  <c r="G586" i="19" s="1"/>
  <c r="H586" i="19" a="1"/>
  <c r="H586" i="19" s="1"/>
  <c r="I586" i="19" a="1"/>
  <c r="I586" i="19" s="1"/>
  <c r="C587" i="19" a="1"/>
  <c r="C587" i="19" s="1"/>
  <c r="D587" i="19" a="1"/>
  <c r="D587" i="19" s="1"/>
  <c r="E587" i="19" a="1"/>
  <c r="E587" i="19" s="1"/>
  <c r="F587" i="19" a="1"/>
  <c r="F587" i="19" s="1"/>
  <c r="G587" i="19" a="1"/>
  <c r="G587" i="19" s="1"/>
  <c r="H587" i="19" a="1"/>
  <c r="H587" i="19" s="1"/>
  <c r="I587" i="19" a="1"/>
  <c r="I587" i="19" s="1"/>
  <c r="C588" i="19" a="1"/>
  <c r="C588" i="19" s="1"/>
  <c r="D588" i="19" a="1"/>
  <c r="D588" i="19" s="1"/>
  <c r="E588" i="19" a="1"/>
  <c r="E588" i="19" s="1"/>
  <c r="F588" i="19" a="1"/>
  <c r="F588" i="19" s="1"/>
  <c r="G588" i="19" a="1"/>
  <c r="G588" i="19" s="1"/>
  <c r="H588" i="19" a="1"/>
  <c r="H588" i="19" s="1"/>
  <c r="I588" i="19" a="1"/>
  <c r="I588" i="19" s="1"/>
  <c r="C589" i="19" a="1"/>
  <c r="C589" i="19" s="1"/>
  <c r="D589" i="19" a="1"/>
  <c r="D589" i="19" s="1"/>
  <c r="E589" i="19" a="1"/>
  <c r="E589" i="19" s="1"/>
  <c r="F589" i="19" a="1"/>
  <c r="F589" i="19" s="1"/>
  <c r="G589" i="19" a="1"/>
  <c r="G589" i="19" s="1"/>
  <c r="H589" i="19" a="1"/>
  <c r="H589" i="19" s="1"/>
  <c r="I589" i="19" a="1"/>
  <c r="I589" i="19" s="1"/>
  <c r="C590" i="19" a="1"/>
  <c r="C590" i="19" s="1"/>
  <c r="D590" i="19" a="1"/>
  <c r="D590" i="19" s="1"/>
  <c r="E590" i="19" a="1"/>
  <c r="E590" i="19" s="1"/>
  <c r="F590" i="19" a="1"/>
  <c r="F590" i="19" s="1"/>
  <c r="G590" i="19" a="1"/>
  <c r="G590" i="19" s="1"/>
  <c r="H590" i="19" a="1"/>
  <c r="H590" i="19" s="1"/>
  <c r="I590" i="19" a="1"/>
  <c r="I590" i="19" s="1"/>
  <c r="C591" i="19" a="1"/>
  <c r="C591" i="19" s="1"/>
  <c r="D591" i="19" a="1"/>
  <c r="D591" i="19" s="1"/>
  <c r="E591" i="19" a="1"/>
  <c r="E591" i="19" s="1"/>
  <c r="F591" i="19" a="1"/>
  <c r="F591" i="19" s="1"/>
  <c r="G591" i="19" a="1"/>
  <c r="G591" i="19" s="1"/>
  <c r="H591" i="19" a="1"/>
  <c r="H591" i="19" s="1"/>
  <c r="I591" i="19" a="1"/>
  <c r="I591" i="19" s="1"/>
  <c r="C592" i="19" a="1"/>
  <c r="C592" i="19" s="1"/>
  <c r="D592" i="19" a="1"/>
  <c r="D592" i="19" s="1"/>
  <c r="E592" i="19" a="1"/>
  <c r="E592" i="19" s="1"/>
  <c r="F592" i="19" a="1"/>
  <c r="F592" i="19" s="1"/>
  <c r="G592" i="19" a="1"/>
  <c r="G592" i="19" s="1"/>
  <c r="H592" i="19" a="1"/>
  <c r="H592" i="19" s="1"/>
  <c r="I592" i="19" a="1"/>
  <c r="I592" i="19" s="1"/>
  <c r="C593" i="19" a="1"/>
  <c r="C593" i="19" s="1"/>
  <c r="D593" i="19" a="1"/>
  <c r="D593" i="19" s="1"/>
  <c r="E593" i="19" a="1"/>
  <c r="E593" i="19" s="1"/>
  <c r="F593" i="19" a="1"/>
  <c r="F593" i="19" s="1"/>
  <c r="G593" i="19" a="1"/>
  <c r="G593" i="19" s="1"/>
  <c r="H593" i="19" a="1"/>
  <c r="H593" i="19" s="1"/>
  <c r="I593" i="19" a="1"/>
  <c r="I593" i="19" s="1"/>
  <c r="C594" i="19" a="1"/>
  <c r="C594" i="19" s="1"/>
  <c r="D594" i="19" a="1"/>
  <c r="D594" i="19" s="1"/>
  <c r="E594" i="19" a="1"/>
  <c r="E594" i="19" s="1"/>
  <c r="F594" i="19" a="1"/>
  <c r="F594" i="19" s="1"/>
  <c r="G594" i="19" a="1"/>
  <c r="G594" i="19" s="1"/>
  <c r="H594" i="19" a="1"/>
  <c r="H594" i="19" s="1"/>
  <c r="I594" i="19" a="1"/>
  <c r="I594" i="19" s="1"/>
  <c r="C595" i="19" a="1"/>
  <c r="C595" i="19" s="1"/>
  <c r="D595" i="19" a="1"/>
  <c r="D595" i="19" s="1"/>
  <c r="E595" i="19" a="1"/>
  <c r="E595" i="19" s="1"/>
  <c r="F595" i="19" a="1"/>
  <c r="F595" i="19" s="1"/>
  <c r="G595" i="19" a="1"/>
  <c r="G595" i="19" s="1"/>
  <c r="H595" i="19" a="1"/>
  <c r="H595" i="19" s="1"/>
  <c r="I595" i="19" a="1"/>
  <c r="I595" i="19" s="1"/>
  <c r="C596" i="19" a="1"/>
  <c r="C596" i="19" s="1"/>
  <c r="D596" i="19" a="1"/>
  <c r="D596" i="19" s="1"/>
  <c r="E596" i="19" a="1"/>
  <c r="E596" i="19" s="1"/>
  <c r="F596" i="19" a="1"/>
  <c r="F596" i="19" s="1"/>
  <c r="G596" i="19" a="1"/>
  <c r="G596" i="19" s="1"/>
  <c r="H596" i="19" a="1"/>
  <c r="H596" i="19" s="1"/>
  <c r="I596" i="19" a="1"/>
  <c r="I596" i="19" s="1"/>
  <c r="C597" i="19" a="1"/>
  <c r="C597" i="19" s="1"/>
  <c r="D597" i="19" a="1"/>
  <c r="D597" i="19" s="1"/>
  <c r="E597" i="19" a="1"/>
  <c r="E597" i="19" s="1"/>
  <c r="F597" i="19" a="1"/>
  <c r="F597" i="19" s="1"/>
  <c r="G597" i="19" a="1"/>
  <c r="G597" i="19" s="1"/>
  <c r="H597" i="19" a="1"/>
  <c r="H597" i="19" s="1"/>
  <c r="I597" i="19" a="1"/>
  <c r="I597" i="19" s="1"/>
  <c r="C598" i="19" a="1"/>
  <c r="C598" i="19" s="1"/>
  <c r="D598" i="19" a="1"/>
  <c r="D598" i="19" s="1"/>
  <c r="E598" i="19" a="1"/>
  <c r="E598" i="19" s="1"/>
  <c r="F598" i="19" a="1"/>
  <c r="F598" i="19" s="1"/>
  <c r="G598" i="19" a="1"/>
  <c r="G598" i="19" s="1"/>
  <c r="H598" i="19" a="1"/>
  <c r="H598" i="19" s="1"/>
  <c r="I598" i="19" a="1"/>
  <c r="I598" i="19" s="1"/>
  <c r="C599" i="19" a="1"/>
  <c r="C599" i="19" s="1"/>
  <c r="D599" i="19" a="1"/>
  <c r="D599" i="19" s="1"/>
  <c r="E599" i="19" a="1"/>
  <c r="E599" i="19" s="1"/>
  <c r="F599" i="19" a="1"/>
  <c r="F599" i="19" s="1"/>
  <c r="G599" i="19" a="1"/>
  <c r="G599" i="19" s="1"/>
  <c r="H599" i="19" a="1"/>
  <c r="H599" i="19" s="1"/>
  <c r="I599" i="19" a="1"/>
  <c r="I599" i="19" s="1"/>
  <c r="C600" i="19" a="1"/>
  <c r="C600" i="19" s="1"/>
  <c r="D600" i="19" a="1"/>
  <c r="D600" i="19" s="1"/>
  <c r="E600" i="19" a="1"/>
  <c r="E600" i="19" s="1"/>
  <c r="F600" i="19" a="1"/>
  <c r="F600" i="19" s="1"/>
  <c r="G600" i="19" a="1"/>
  <c r="G600" i="19" s="1"/>
  <c r="H600" i="19" a="1"/>
  <c r="H600" i="19" s="1"/>
  <c r="I600" i="19" a="1"/>
  <c r="I600" i="19" s="1"/>
  <c r="C601" i="19" a="1"/>
  <c r="C601" i="19" s="1"/>
  <c r="D601" i="19" a="1"/>
  <c r="D601" i="19" s="1"/>
  <c r="E601" i="19" a="1"/>
  <c r="E601" i="19" s="1"/>
  <c r="F601" i="19" a="1"/>
  <c r="F601" i="19" s="1"/>
  <c r="G601" i="19" a="1"/>
  <c r="G601" i="19" s="1"/>
  <c r="H601" i="19" a="1"/>
  <c r="H601" i="19" s="1"/>
  <c r="I601" i="19" a="1"/>
  <c r="I601" i="19" s="1"/>
  <c r="A6" i="19"/>
  <c r="A7" i="19"/>
  <c r="A14" i="19"/>
  <c r="A28" i="19"/>
  <c r="A30" i="19"/>
  <c r="A42" i="19"/>
  <c r="A59" i="19"/>
  <c r="A60" i="19"/>
  <c r="A64" i="19"/>
  <c r="A66" i="19"/>
  <c r="A72" i="19"/>
  <c r="A78" i="19"/>
  <c r="A79" i="19"/>
  <c r="A86" i="19"/>
  <c r="A93" i="19"/>
  <c r="A102" i="19"/>
  <c r="A114" i="19"/>
  <c r="A123" i="19"/>
  <c r="A131" i="19"/>
  <c r="A132" i="19"/>
  <c r="A138" i="19"/>
  <c r="A144" i="19"/>
  <c r="A145" i="19"/>
  <c r="A151" i="19"/>
  <c r="A152" i="19"/>
  <c r="A153" i="19"/>
  <c r="A158" i="19"/>
  <c r="A168" i="19"/>
  <c r="A177" i="19"/>
  <c r="A184" i="19"/>
  <c r="A203" i="19"/>
  <c r="A204" i="19"/>
  <c r="A205" i="19"/>
  <c r="A210" i="19"/>
  <c r="A216" i="19"/>
  <c r="A220" i="19"/>
  <c r="A222" i="19"/>
  <c r="A223" i="19"/>
  <c r="A237" i="19"/>
  <c r="A240" i="19"/>
  <c r="A246" i="19"/>
  <c r="A248" i="19"/>
  <c r="A258" i="19"/>
  <c r="A266" i="19"/>
  <c r="A276" i="19"/>
  <c r="A282" i="19"/>
  <c r="A287" i="19"/>
  <c r="A288" i="19"/>
  <c r="A289" i="19"/>
  <c r="A312" i="19"/>
  <c r="A316" i="19"/>
  <c r="A318" i="19"/>
  <c r="A326" i="19"/>
  <c r="A341" i="19"/>
  <c r="A342" i="19"/>
  <c r="A348" i="19"/>
  <c r="A352" i="19"/>
  <c r="A354" i="19"/>
  <c r="A360" i="19"/>
  <c r="A361" i="19"/>
  <c r="A366" i="19"/>
  <c r="A372" i="19"/>
  <c r="A374" i="19"/>
  <c r="A397" i="19"/>
  <c r="A407" i="19"/>
  <c r="A425" i="19"/>
  <c r="A432" i="19"/>
  <c r="A433" i="19"/>
  <c r="A438" i="19"/>
  <c r="A444" i="19"/>
  <c r="A459" i="19"/>
  <c r="A465" i="19"/>
  <c r="A466" i="19"/>
  <c r="A469" i="19"/>
  <c r="A484" i="19"/>
  <c r="A491" i="19"/>
  <c r="A492" i="19"/>
  <c r="A503" i="19"/>
  <c r="A510" i="19"/>
  <c r="A517" i="19"/>
  <c r="A518" i="19"/>
  <c r="A522" i="19"/>
  <c r="A540" i="19"/>
  <c r="A553" i="19"/>
  <c r="A554" i="19"/>
  <c r="A558" i="19"/>
  <c r="A580" i="19"/>
  <c r="A590" i="19"/>
  <c r="A596" i="19"/>
  <c r="A62" i="18"/>
  <c r="A72" i="18"/>
  <c r="A75" i="18"/>
  <c r="A84" i="18"/>
  <c r="A85" i="18"/>
  <c r="A86" i="18"/>
  <c r="A88" i="18"/>
  <c r="A99" i="18"/>
  <c r="A108" i="18"/>
  <c r="A109" i="18"/>
  <c r="A110" i="18"/>
  <c r="A111" i="18"/>
  <c r="A121" i="18"/>
  <c r="A132" i="18"/>
  <c r="A144" i="18"/>
  <c r="A147" i="18"/>
  <c r="A158" i="18"/>
  <c r="A160" i="18"/>
  <c r="A169" i="18"/>
  <c r="A171" i="18"/>
  <c r="A183" i="18"/>
  <c r="A206" i="18"/>
  <c r="A216" i="18"/>
  <c r="A219" i="18"/>
  <c r="A230" i="18"/>
  <c r="A243" i="18"/>
  <c r="A244" i="18"/>
  <c r="A254" i="18"/>
  <c r="A255" i="18"/>
  <c r="A268" i="18"/>
  <c r="A278" i="18"/>
  <c r="A280" i="18"/>
  <c r="A291" i="18"/>
  <c r="A301" i="18"/>
  <c r="A303" i="18"/>
  <c r="A304" i="18"/>
  <c r="A313" i="18"/>
  <c r="A315" i="18"/>
  <c r="A324" i="18"/>
  <c r="A327" i="18"/>
  <c r="A337" i="18"/>
  <c r="A339" i="18"/>
  <c r="A340" i="18"/>
  <c r="A348" i="18"/>
  <c r="A350" i="18"/>
  <c r="A363" i="18"/>
  <c r="A373" i="18"/>
  <c r="A374" i="18"/>
  <c r="A387" i="18"/>
  <c r="A388" i="18"/>
  <c r="A397" i="18"/>
  <c r="A398" i="18"/>
  <c r="A399" i="18"/>
  <c r="A420" i="18"/>
  <c r="A423" i="18"/>
  <c r="A432" i="18"/>
  <c r="A433" i="18"/>
  <c r="A435" i="18"/>
  <c r="A445" i="18"/>
  <c r="A446" i="18"/>
  <c r="A447" i="18"/>
  <c r="A448" i="18"/>
  <c r="A457" i="18"/>
  <c r="A458" i="18"/>
  <c r="A459" i="18"/>
  <c r="A471" i="18"/>
  <c r="A504" i="18"/>
  <c r="A505" i="18"/>
  <c r="A507" i="18"/>
  <c r="A517" i="18"/>
  <c r="A530" i="18"/>
  <c r="A531" i="18"/>
  <c r="A532" i="18"/>
  <c r="A543" i="18"/>
  <c r="A556" i="18"/>
  <c r="A566" i="18"/>
  <c r="A568" i="18"/>
  <c r="A576" i="18"/>
  <c r="A580" i="18"/>
  <c r="A592" i="18"/>
  <c r="A600" i="18"/>
  <c r="A9" i="18"/>
  <c r="A14" i="18"/>
  <c r="A15" i="18"/>
  <c r="A21" i="18"/>
  <c r="A27" i="18"/>
  <c r="A28" i="18"/>
  <c r="A29" i="18"/>
  <c r="A34" i="18"/>
  <c r="A39" i="18"/>
  <c r="A40" i="18"/>
  <c r="A45" i="18"/>
  <c r="A53" i="18"/>
  <c r="A54" i="18"/>
  <c r="A58" i="18"/>
  <c r="A66" i="18"/>
  <c r="A69" i="18"/>
  <c r="A78" i="18"/>
  <c r="A80" i="18"/>
  <c r="A91" i="18"/>
  <c r="A92" i="18"/>
  <c r="A93" i="18"/>
  <c r="A105" i="18"/>
  <c r="A107" i="18"/>
  <c r="A116" i="18"/>
  <c r="A117" i="18"/>
  <c r="A119" i="18"/>
  <c r="A125" i="18"/>
  <c r="A127" i="18"/>
  <c r="A130" i="18"/>
  <c r="A137" i="18"/>
  <c r="A138" i="18"/>
  <c r="A141" i="18"/>
  <c r="A143" i="18"/>
  <c r="A152" i="18"/>
  <c r="A153" i="18"/>
  <c r="A155" i="18"/>
  <c r="A163" i="18"/>
  <c r="A165" i="18"/>
  <c r="A177" i="18"/>
  <c r="A189" i="18"/>
  <c r="A190" i="18"/>
  <c r="A191" i="18"/>
  <c r="A197" i="18"/>
  <c r="A198" i="18"/>
  <c r="A199" i="18"/>
  <c r="A202" i="18"/>
  <c r="A203" i="18"/>
  <c r="A209" i="18"/>
  <c r="A210" i="18"/>
  <c r="A215" i="18"/>
  <c r="A221" i="18"/>
  <c r="A224" i="18"/>
  <c r="A227" i="18"/>
  <c r="A235" i="18"/>
  <c r="A237" i="18"/>
  <c r="A249" i="18"/>
  <c r="A257" i="18"/>
  <c r="A258" i="18"/>
  <c r="A259" i="18"/>
  <c r="A261" i="18"/>
  <c r="A262" i="18"/>
  <c r="A263" i="18"/>
  <c r="A275" i="18"/>
  <c r="A281" i="18"/>
  <c r="A285" i="18"/>
  <c r="A293" i="18"/>
  <c r="A294" i="18"/>
  <c r="A295" i="18"/>
  <c r="A297" i="18"/>
  <c r="A298" i="18"/>
  <c r="A309" i="18"/>
  <c r="A317" i="18"/>
  <c r="A318" i="18"/>
  <c r="A321" i="18"/>
  <c r="A322" i="18"/>
  <c r="A329" i="18"/>
  <c r="A333" i="18"/>
  <c r="A334" i="18"/>
  <c r="A335" i="18"/>
  <c r="A342" i="18"/>
  <c r="A343" i="18"/>
  <c r="A346" i="18"/>
  <c r="A347" i="18"/>
  <c r="A353" i="18"/>
  <c r="A354" i="18"/>
  <c r="A356" i="18"/>
  <c r="A358" i="18"/>
  <c r="A359" i="18"/>
  <c r="A366" i="18"/>
  <c r="A378" i="18"/>
  <c r="A380" i="18"/>
  <c r="A381" i="18"/>
  <c r="A382" i="18"/>
  <c r="A392" i="18"/>
  <c r="A393" i="18"/>
  <c r="A394" i="18"/>
  <c r="A395" i="18"/>
  <c r="A402" i="18"/>
  <c r="A403" i="18"/>
  <c r="A405" i="18"/>
  <c r="A415" i="18"/>
  <c r="A417" i="18"/>
  <c r="A418" i="18"/>
  <c r="A425" i="18"/>
  <c r="A426" i="18"/>
  <c r="A429" i="18"/>
  <c r="A437" i="18"/>
  <c r="A438" i="18"/>
  <c r="A441" i="18"/>
  <c r="A453" i="18"/>
  <c r="A461" i="18"/>
  <c r="A462" i="18"/>
  <c r="A464" i="18"/>
  <c r="A465" i="18"/>
  <c r="A466" i="18"/>
  <c r="A473" i="18"/>
  <c r="A477" i="18"/>
  <c r="A478" i="18"/>
  <c r="A485" i="18"/>
  <c r="A486" i="18"/>
  <c r="A487" i="18"/>
  <c r="A497" i="18"/>
  <c r="A500" i="18"/>
  <c r="A501" i="18"/>
  <c r="A509" i="18"/>
  <c r="A512" i="18"/>
  <c r="A523" i="18"/>
  <c r="A524" i="18"/>
  <c r="A525" i="18"/>
  <c r="A536" i="18"/>
  <c r="A537" i="18"/>
  <c r="A538" i="18"/>
  <c r="A539" i="18"/>
  <c r="A545" i="18"/>
  <c r="A547" i="18"/>
  <c r="A548" i="18"/>
  <c r="A550" i="18"/>
  <c r="A551" i="18"/>
  <c r="A561" i="18"/>
  <c r="A562" i="18"/>
  <c r="A569" i="18"/>
  <c r="A570" i="18"/>
  <c r="A584" i="18"/>
  <c r="A585" i="18"/>
  <c r="A598" i="18"/>
  <c r="D8" i="18" a="1"/>
  <c r="D8" i="18" s="1"/>
  <c r="E8" i="18" a="1"/>
  <c r="E8" i="18" s="1"/>
  <c r="F8" i="18" a="1"/>
  <c r="F8" i="18" s="1"/>
  <c r="G8" i="18" a="1"/>
  <c r="G8" i="18" s="1"/>
  <c r="I8" i="18" a="1"/>
  <c r="I8" i="18" s="1"/>
  <c r="J8" i="18" a="1"/>
  <c r="J8" i="18" s="1"/>
  <c r="K8" i="18" a="1"/>
  <c r="K8" i="18" s="1"/>
  <c r="L8" i="18" a="1"/>
  <c r="L8" i="18" s="1"/>
  <c r="N8" i="18" a="1"/>
  <c r="N8" i="18" s="1"/>
  <c r="O8" i="18" a="1"/>
  <c r="O8" i="18" s="1"/>
  <c r="P8" i="18" a="1"/>
  <c r="P8" i="18" s="1"/>
  <c r="Q8" i="18" a="1"/>
  <c r="Q8" i="18" s="1"/>
  <c r="S8" i="18" a="1"/>
  <c r="S8" i="18" s="1"/>
  <c r="T8" i="18" a="1"/>
  <c r="T8" i="18" s="1"/>
  <c r="U8" i="18" a="1"/>
  <c r="U8" i="18" s="1"/>
  <c r="V8" i="18" a="1"/>
  <c r="V8" i="18" s="1"/>
  <c r="X8" i="18" a="1"/>
  <c r="X8" i="18" s="1"/>
  <c r="Y8" i="18" a="1"/>
  <c r="Y8" i="18" s="1"/>
  <c r="Z8" i="18" a="1"/>
  <c r="Z8" i="18" s="1"/>
  <c r="AA8" i="18" a="1"/>
  <c r="AA8" i="18" s="1"/>
  <c r="AC8" i="18" a="1"/>
  <c r="AC8" i="18" s="1"/>
  <c r="AD8" i="18" a="1"/>
  <c r="AD8" i="18" s="1"/>
  <c r="AE8" i="18" a="1"/>
  <c r="AE8" i="18" s="1"/>
  <c r="AF8" i="18" a="1"/>
  <c r="AF8" i="18" s="1"/>
  <c r="AH8" i="18" a="1"/>
  <c r="AH8" i="18" s="1"/>
  <c r="AI8" i="18" a="1"/>
  <c r="AI8" i="18" s="1"/>
  <c r="AJ8" i="18" a="1"/>
  <c r="AJ8" i="18" s="1"/>
  <c r="AK8" i="18" a="1"/>
  <c r="AK8" i="18" s="1"/>
  <c r="AM8" i="18" a="1"/>
  <c r="AM8" i="18" s="1"/>
  <c r="AN8" i="18" a="1"/>
  <c r="AN8" i="18" s="1"/>
  <c r="AO8" i="18" a="1"/>
  <c r="AO8" i="18" s="1"/>
  <c r="AP8" i="18" a="1"/>
  <c r="AP8" i="18" s="1"/>
  <c r="AR8" i="18" a="1"/>
  <c r="AR8" i="18" s="1"/>
  <c r="AS8" i="18" a="1"/>
  <c r="AS8" i="18" s="1"/>
  <c r="AT8" i="18" a="1"/>
  <c r="AT8" i="18" s="1"/>
  <c r="AU8" i="18" a="1"/>
  <c r="AU8" i="18" s="1"/>
  <c r="D9" i="18" a="1"/>
  <c r="D9" i="18" s="1"/>
  <c r="E9" i="18" a="1"/>
  <c r="E9" i="18" s="1"/>
  <c r="F9" i="18" a="1"/>
  <c r="F9" i="18" s="1"/>
  <c r="G9" i="18" a="1"/>
  <c r="G9" i="18" s="1"/>
  <c r="I9" i="18" a="1"/>
  <c r="I9" i="18" s="1"/>
  <c r="J9" i="18" a="1"/>
  <c r="J9" i="18" s="1"/>
  <c r="K9" i="18" a="1"/>
  <c r="K9" i="18" s="1"/>
  <c r="L9" i="18" a="1"/>
  <c r="L9" i="18" s="1"/>
  <c r="N9" i="18" a="1"/>
  <c r="N9" i="18" s="1"/>
  <c r="O9" i="18" a="1"/>
  <c r="O9" i="18" s="1"/>
  <c r="P9" i="18" a="1"/>
  <c r="P9" i="18" s="1"/>
  <c r="Q9" i="18" a="1"/>
  <c r="Q9" i="18" s="1"/>
  <c r="S9" i="18" a="1"/>
  <c r="S9" i="18" s="1"/>
  <c r="T9" i="18" a="1"/>
  <c r="T9" i="18" s="1"/>
  <c r="U9" i="18" a="1"/>
  <c r="U9" i="18" s="1"/>
  <c r="V9" i="18" a="1"/>
  <c r="V9" i="18" s="1"/>
  <c r="X9" i="18" a="1"/>
  <c r="X9" i="18" s="1"/>
  <c r="Y9" i="18" a="1"/>
  <c r="Y9" i="18" s="1"/>
  <c r="Z9" i="18" a="1"/>
  <c r="Z9" i="18" s="1"/>
  <c r="AA9" i="18" a="1"/>
  <c r="AA9" i="18" s="1"/>
  <c r="AC9" i="18" a="1"/>
  <c r="AC9" i="18" s="1"/>
  <c r="AD9" i="18" a="1"/>
  <c r="AD9" i="18" s="1"/>
  <c r="AE9" i="18" a="1"/>
  <c r="AE9" i="18" s="1"/>
  <c r="AF9" i="18" a="1"/>
  <c r="AF9" i="18" s="1"/>
  <c r="AH9" i="18" a="1"/>
  <c r="AH9" i="18" s="1"/>
  <c r="AI9" i="18" a="1"/>
  <c r="AI9" i="18" s="1"/>
  <c r="AJ9" i="18" a="1"/>
  <c r="AJ9" i="18" s="1"/>
  <c r="AK9" i="18" a="1"/>
  <c r="AK9" i="18" s="1"/>
  <c r="AM9" i="18" a="1"/>
  <c r="AM9" i="18" s="1"/>
  <c r="AN9" i="18" a="1"/>
  <c r="AN9" i="18" s="1"/>
  <c r="AO9" i="18" a="1"/>
  <c r="AO9" i="18" s="1"/>
  <c r="AP9" i="18" a="1"/>
  <c r="AP9" i="18" s="1"/>
  <c r="AR9" i="18" a="1"/>
  <c r="AR9" i="18" s="1"/>
  <c r="AS9" i="18" a="1"/>
  <c r="AS9" i="18" s="1"/>
  <c r="AT9" i="18" a="1"/>
  <c r="AT9" i="18" s="1"/>
  <c r="AU9" i="18" a="1"/>
  <c r="AU9" i="18" s="1"/>
  <c r="D10" i="18" a="1"/>
  <c r="D10" i="18" s="1"/>
  <c r="E10" i="18" a="1"/>
  <c r="E10" i="18" s="1"/>
  <c r="F10" i="18" a="1"/>
  <c r="F10" i="18" s="1"/>
  <c r="G10" i="18" a="1"/>
  <c r="G10" i="18" s="1"/>
  <c r="I10" i="18" a="1"/>
  <c r="I10" i="18" s="1"/>
  <c r="J10" i="18" a="1"/>
  <c r="J10" i="18" s="1"/>
  <c r="K10" i="18" a="1"/>
  <c r="K10" i="18" s="1"/>
  <c r="L10" i="18" a="1"/>
  <c r="L10" i="18" s="1"/>
  <c r="N10" i="18" a="1"/>
  <c r="N10" i="18" s="1"/>
  <c r="O10" i="18" a="1"/>
  <c r="O10" i="18" s="1"/>
  <c r="P10" i="18" a="1"/>
  <c r="P10" i="18" s="1"/>
  <c r="Q10" i="18" a="1"/>
  <c r="Q10" i="18" s="1"/>
  <c r="S10" i="18" a="1"/>
  <c r="S10" i="18" s="1"/>
  <c r="T10" i="18" a="1"/>
  <c r="T10" i="18" s="1"/>
  <c r="U10" i="18" a="1"/>
  <c r="U10" i="18" s="1"/>
  <c r="V10" i="18" a="1"/>
  <c r="V10" i="18" s="1"/>
  <c r="X10" i="18" a="1"/>
  <c r="X10" i="18" s="1"/>
  <c r="Y10" i="18" a="1"/>
  <c r="Y10" i="18" s="1"/>
  <c r="Z10" i="18" a="1"/>
  <c r="Z10" i="18" s="1"/>
  <c r="AA10" i="18" a="1"/>
  <c r="AA10" i="18" s="1"/>
  <c r="AC10" i="18" a="1"/>
  <c r="AC10" i="18" s="1"/>
  <c r="AD10" i="18" a="1"/>
  <c r="AD10" i="18" s="1"/>
  <c r="AE10" i="18" a="1"/>
  <c r="AE10" i="18" s="1"/>
  <c r="AF10" i="18" a="1"/>
  <c r="AF10" i="18" s="1"/>
  <c r="AH10" i="18" a="1"/>
  <c r="AH10" i="18" s="1"/>
  <c r="AI10" i="18" a="1"/>
  <c r="AI10" i="18" s="1"/>
  <c r="AJ10" i="18" a="1"/>
  <c r="AJ10" i="18" s="1"/>
  <c r="AK10" i="18" a="1"/>
  <c r="AK10" i="18" s="1"/>
  <c r="AM10" i="18" a="1"/>
  <c r="AM10" i="18" s="1"/>
  <c r="AN10" i="18" a="1"/>
  <c r="AN10" i="18" s="1"/>
  <c r="AO10" i="18" a="1"/>
  <c r="AO10" i="18" s="1"/>
  <c r="AP10" i="18" a="1"/>
  <c r="AP10" i="18" s="1"/>
  <c r="AR10" i="18" a="1"/>
  <c r="AR10" i="18" s="1"/>
  <c r="AS10" i="18" a="1"/>
  <c r="AS10" i="18" s="1"/>
  <c r="AT10" i="18" a="1"/>
  <c r="AT10" i="18" s="1"/>
  <c r="AU10" i="18" a="1"/>
  <c r="AU10" i="18" s="1"/>
  <c r="D11" i="18" a="1"/>
  <c r="D11" i="18" s="1"/>
  <c r="E11" i="18" a="1"/>
  <c r="E11" i="18" s="1"/>
  <c r="F11" i="18" a="1"/>
  <c r="F11" i="18" s="1"/>
  <c r="G11" i="18" a="1"/>
  <c r="G11" i="18" s="1"/>
  <c r="I11" i="18" a="1"/>
  <c r="I11" i="18" s="1"/>
  <c r="J11" i="18" a="1"/>
  <c r="J11" i="18" s="1"/>
  <c r="K11" i="18" a="1"/>
  <c r="K11" i="18" s="1"/>
  <c r="L11" i="18" a="1"/>
  <c r="L11" i="18" s="1"/>
  <c r="N11" i="18" a="1"/>
  <c r="N11" i="18" s="1"/>
  <c r="O11" i="18" a="1"/>
  <c r="O11" i="18" s="1"/>
  <c r="P11" i="18" a="1"/>
  <c r="P11" i="18" s="1"/>
  <c r="Q11" i="18" a="1"/>
  <c r="Q11" i="18" s="1"/>
  <c r="S11" i="18" a="1"/>
  <c r="S11" i="18" s="1"/>
  <c r="T11" i="18" a="1"/>
  <c r="T11" i="18" s="1"/>
  <c r="U11" i="18" a="1"/>
  <c r="U11" i="18" s="1"/>
  <c r="V11" i="18" a="1"/>
  <c r="V11" i="18" s="1"/>
  <c r="X11" i="18" a="1"/>
  <c r="X11" i="18" s="1"/>
  <c r="Y11" i="18" a="1"/>
  <c r="Y11" i="18" s="1"/>
  <c r="Z11" i="18" a="1"/>
  <c r="Z11" i="18" s="1"/>
  <c r="AA11" i="18" a="1"/>
  <c r="AA11" i="18" s="1"/>
  <c r="AC11" i="18" a="1"/>
  <c r="AC11" i="18" s="1"/>
  <c r="AD11" i="18" a="1"/>
  <c r="AD11" i="18" s="1"/>
  <c r="AE11" i="18" a="1"/>
  <c r="AE11" i="18" s="1"/>
  <c r="AF11" i="18" a="1"/>
  <c r="AF11" i="18" s="1"/>
  <c r="AH11" i="18" a="1"/>
  <c r="AH11" i="18" s="1"/>
  <c r="AI11" i="18" a="1"/>
  <c r="AI11" i="18" s="1"/>
  <c r="AJ11" i="18" a="1"/>
  <c r="AJ11" i="18" s="1"/>
  <c r="AK11" i="18" a="1"/>
  <c r="AK11" i="18" s="1"/>
  <c r="AM11" i="18" a="1"/>
  <c r="AM11" i="18" s="1"/>
  <c r="AN11" i="18" a="1"/>
  <c r="AN11" i="18" s="1"/>
  <c r="AO11" i="18" a="1"/>
  <c r="AO11" i="18" s="1"/>
  <c r="AP11" i="18" a="1"/>
  <c r="AP11" i="18" s="1"/>
  <c r="AR11" i="18" a="1"/>
  <c r="AR11" i="18" s="1"/>
  <c r="AS11" i="18" a="1"/>
  <c r="AS11" i="18" s="1"/>
  <c r="AT11" i="18" a="1"/>
  <c r="AT11" i="18" s="1"/>
  <c r="AU11" i="18" a="1"/>
  <c r="AU11" i="18" s="1"/>
  <c r="D12" i="18" a="1"/>
  <c r="D12" i="18" s="1"/>
  <c r="E12" i="18" a="1"/>
  <c r="E12" i="18" s="1"/>
  <c r="F12" i="18" a="1"/>
  <c r="F12" i="18" s="1"/>
  <c r="G12" i="18" a="1"/>
  <c r="G12" i="18" s="1"/>
  <c r="I12" i="18" a="1"/>
  <c r="I12" i="18" s="1"/>
  <c r="J12" i="18" a="1"/>
  <c r="J12" i="18" s="1"/>
  <c r="K12" i="18" a="1"/>
  <c r="K12" i="18" s="1"/>
  <c r="L12" i="18" a="1"/>
  <c r="L12" i="18" s="1"/>
  <c r="N12" i="18" a="1"/>
  <c r="N12" i="18" s="1"/>
  <c r="O12" i="18" a="1"/>
  <c r="O12" i="18" s="1"/>
  <c r="P12" i="18" a="1"/>
  <c r="P12" i="18" s="1"/>
  <c r="Q12" i="18" a="1"/>
  <c r="Q12" i="18" s="1"/>
  <c r="S12" i="18" a="1"/>
  <c r="S12" i="18" s="1"/>
  <c r="T12" i="18" a="1"/>
  <c r="T12" i="18" s="1"/>
  <c r="U12" i="18" a="1"/>
  <c r="U12" i="18" s="1"/>
  <c r="V12" i="18" a="1"/>
  <c r="V12" i="18" s="1"/>
  <c r="X12" i="18" a="1"/>
  <c r="X12" i="18" s="1"/>
  <c r="Y12" i="18" a="1"/>
  <c r="Y12" i="18" s="1"/>
  <c r="Z12" i="18" a="1"/>
  <c r="Z12" i="18" s="1"/>
  <c r="AA12" i="18" a="1"/>
  <c r="AA12" i="18" s="1"/>
  <c r="AC12" i="18" a="1"/>
  <c r="AC12" i="18" s="1"/>
  <c r="AD12" i="18" a="1"/>
  <c r="AD12" i="18" s="1"/>
  <c r="AE12" i="18" a="1"/>
  <c r="AE12" i="18" s="1"/>
  <c r="AF12" i="18" a="1"/>
  <c r="AF12" i="18" s="1"/>
  <c r="AH12" i="18" a="1"/>
  <c r="AH12" i="18" s="1"/>
  <c r="AI12" i="18" a="1"/>
  <c r="AI12" i="18" s="1"/>
  <c r="AJ12" i="18" a="1"/>
  <c r="AJ12" i="18" s="1"/>
  <c r="AK12" i="18" a="1"/>
  <c r="AK12" i="18" s="1"/>
  <c r="AM12" i="18" a="1"/>
  <c r="AM12" i="18" s="1"/>
  <c r="AN12" i="18" a="1"/>
  <c r="AN12" i="18" s="1"/>
  <c r="AO12" i="18" a="1"/>
  <c r="AO12" i="18" s="1"/>
  <c r="AP12" i="18" a="1"/>
  <c r="AP12" i="18" s="1"/>
  <c r="AR12" i="18" a="1"/>
  <c r="AR12" i="18" s="1"/>
  <c r="AS12" i="18" a="1"/>
  <c r="AS12" i="18" s="1"/>
  <c r="AT12" i="18" a="1"/>
  <c r="AT12" i="18" s="1"/>
  <c r="AU12" i="18" a="1"/>
  <c r="AU12" i="18" s="1"/>
  <c r="D13" i="18" a="1"/>
  <c r="D13" i="18" s="1"/>
  <c r="E13" i="18" a="1"/>
  <c r="E13" i="18" s="1"/>
  <c r="F13" i="18" a="1"/>
  <c r="F13" i="18" s="1"/>
  <c r="G13" i="18" a="1"/>
  <c r="G13" i="18" s="1"/>
  <c r="I13" i="18" a="1"/>
  <c r="I13" i="18" s="1"/>
  <c r="J13" i="18" a="1"/>
  <c r="J13" i="18" s="1"/>
  <c r="K13" i="18" a="1"/>
  <c r="K13" i="18" s="1"/>
  <c r="L13" i="18" a="1"/>
  <c r="L13" i="18" s="1"/>
  <c r="N13" i="18" a="1"/>
  <c r="N13" i="18" s="1"/>
  <c r="O13" i="18" a="1"/>
  <c r="O13" i="18" s="1"/>
  <c r="P13" i="18" a="1"/>
  <c r="P13" i="18" s="1"/>
  <c r="Q13" i="18" a="1"/>
  <c r="Q13" i="18" s="1"/>
  <c r="S13" i="18" a="1"/>
  <c r="S13" i="18" s="1"/>
  <c r="T13" i="18" a="1"/>
  <c r="T13" i="18" s="1"/>
  <c r="U13" i="18" a="1"/>
  <c r="U13" i="18" s="1"/>
  <c r="V13" i="18" a="1"/>
  <c r="V13" i="18" s="1"/>
  <c r="X13" i="18" a="1"/>
  <c r="X13" i="18" s="1"/>
  <c r="Y13" i="18" a="1"/>
  <c r="Y13" i="18" s="1"/>
  <c r="Z13" i="18" a="1"/>
  <c r="Z13" i="18" s="1"/>
  <c r="AA13" i="18" a="1"/>
  <c r="AA13" i="18" s="1"/>
  <c r="AC13" i="18" a="1"/>
  <c r="AC13" i="18" s="1"/>
  <c r="AD13" i="18" a="1"/>
  <c r="AD13" i="18" s="1"/>
  <c r="AE13" i="18" a="1"/>
  <c r="AE13" i="18" s="1"/>
  <c r="AF13" i="18" a="1"/>
  <c r="AF13" i="18" s="1"/>
  <c r="AH13" i="18" a="1"/>
  <c r="AH13" i="18" s="1"/>
  <c r="AI13" i="18" a="1"/>
  <c r="AI13" i="18" s="1"/>
  <c r="AJ13" i="18" a="1"/>
  <c r="AJ13" i="18" s="1"/>
  <c r="AK13" i="18" a="1"/>
  <c r="AK13" i="18" s="1"/>
  <c r="AM13" i="18" a="1"/>
  <c r="AM13" i="18" s="1"/>
  <c r="AN13" i="18" a="1"/>
  <c r="AN13" i="18" s="1"/>
  <c r="AO13" i="18" a="1"/>
  <c r="AO13" i="18" s="1"/>
  <c r="AP13" i="18" a="1"/>
  <c r="AP13" i="18" s="1"/>
  <c r="AR13" i="18" a="1"/>
  <c r="AR13" i="18" s="1"/>
  <c r="AS13" i="18" a="1"/>
  <c r="AS13" i="18" s="1"/>
  <c r="AT13" i="18" a="1"/>
  <c r="AT13" i="18" s="1"/>
  <c r="AU13" i="18" a="1"/>
  <c r="AU13" i="18" s="1"/>
  <c r="D14" i="18" a="1"/>
  <c r="D14" i="18" s="1"/>
  <c r="E14" i="18" a="1"/>
  <c r="E14" i="18" s="1"/>
  <c r="F14" i="18" a="1"/>
  <c r="F14" i="18" s="1"/>
  <c r="G14" i="18" a="1"/>
  <c r="G14" i="18" s="1"/>
  <c r="I14" i="18" a="1"/>
  <c r="I14" i="18" s="1"/>
  <c r="J14" i="18" a="1"/>
  <c r="J14" i="18" s="1"/>
  <c r="K14" i="18" a="1"/>
  <c r="K14" i="18" s="1"/>
  <c r="L14" i="18" a="1"/>
  <c r="L14" i="18" s="1"/>
  <c r="N14" i="18" a="1"/>
  <c r="N14" i="18" s="1"/>
  <c r="O14" i="18" a="1"/>
  <c r="O14" i="18" s="1"/>
  <c r="P14" i="18" a="1"/>
  <c r="P14" i="18" s="1"/>
  <c r="Q14" i="18" a="1"/>
  <c r="Q14" i="18" s="1"/>
  <c r="S14" i="18" a="1"/>
  <c r="S14" i="18" s="1"/>
  <c r="T14" i="18" a="1"/>
  <c r="T14" i="18" s="1"/>
  <c r="U14" i="18" a="1"/>
  <c r="U14" i="18" s="1"/>
  <c r="V14" i="18" a="1"/>
  <c r="V14" i="18" s="1"/>
  <c r="X14" i="18" a="1"/>
  <c r="X14" i="18" s="1"/>
  <c r="Y14" i="18" a="1"/>
  <c r="Y14" i="18" s="1"/>
  <c r="Z14" i="18" a="1"/>
  <c r="Z14" i="18" s="1"/>
  <c r="AA14" i="18" a="1"/>
  <c r="AA14" i="18" s="1"/>
  <c r="AC14" i="18" a="1"/>
  <c r="AC14" i="18" s="1"/>
  <c r="AD14" i="18" a="1"/>
  <c r="AD14" i="18" s="1"/>
  <c r="AE14" i="18" a="1"/>
  <c r="AE14" i="18" s="1"/>
  <c r="AF14" i="18" a="1"/>
  <c r="AF14" i="18" s="1"/>
  <c r="AH14" i="18" a="1"/>
  <c r="AH14" i="18" s="1"/>
  <c r="AI14" i="18" a="1"/>
  <c r="AI14" i="18" s="1"/>
  <c r="AJ14" i="18" a="1"/>
  <c r="AJ14" i="18" s="1"/>
  <c r="AK14" i="18" a="1"/>
  <c r="AK14" i="18" s="1"/>
  <c r="AM14" i="18" a="1"/>
  <c r="AM14" i="18" s="1"/>
  <c r="AN14" i="18" a="1"/>
  <c r="AN14" i="18" s="1"/>
  <c r="AO14" i="18" a="1"/>
  <c r="AO14" i="18" s="1"/>
  <c r="AP14" i="18" a="1"/>
  <c r="AP14" i="18" s="1"/>
  <c r="AR14" i="18" a="1"/>
  <c r="AR14" i="18" s="1"/>
  <c r="AS14" i="18" a="1"/>
  <c r="AS14" i="18" s="1"/>
  <c r="AT14" i="18" a="1"/>
  <c r="AT14" i="18" s="1"/>
  <c r="AU14" i="18" a="1"/>
  <c r="AU14" i="18" s="1"/>
  <c r="D15" i="18" a="1"/>
  <c r="D15" i="18" s="1"/>
  <c r="E15" i="18" a="1"/>
  <c r="E15" i="18" s="1"/>
  <c r="F15" i="18" a="1"/>
  <c r="F15" i="18" s="1"/>
  <c r="G15" i="18" a="1"/>
  <c r="G15" i="18" s="1"/>
  <c r="I15" i="18" a="1"/>
  <c r="I15" i="18" s="1"/>
  <c r="J15" i="18" a="1"/>
  <c r="J15" i="18" s="1"/>
  <c r="K15" i="18" a="1"/>
  <c r="K15" i="18" s="1"/>
  <c r="L15" i="18" a="1"/>
  <c r="L15" i="18" s="1"/>
  <c r="N15" i="18" a="1"/>
  <c r="N15" i="18" s="1"/>
  <c r="O15" i="18" a="1"/>
  <c r="O15" i="18" s="1"/>
  <c r="P15" i="18" a="1"/>
  <c r="P15" i="18" s="1"/>
  <c r="Q15" i="18" a="1"/>
  <c r="Q15" i="18" s="1"/>
  <c r="S15" i="18" a="1"/>
  <c r="S15" i="18" s="1"/>
  <c r="T15" i="18" a="1"/>
  <c r="T15" i="18" s="1"/>
  <c r="U15" i="18" a="1"/>
  <c r="U15" i="18" s="1"/>
  <c r="V15" i="18" a="1"/>
  <c r="V15" i="18" s="1"/>
  <c r="X15" i="18" a="1"/>
  <c r="X15" i="18" s="1"/>
  <c r="Y15" i="18" a="1"/>
  <c r="Y15" i="18" s="1"/>
  <c r="Z15" i="18" a="1"/>
  <c r="Z15" i="18" s="1"/>
  <c r="AA15" i="18" a="1"/>
  <c r="AA15" i="18" s="1"/>
  <c r="AC15" i="18" a="1"/>
  <c r="AC15" i="18" s="1"/>
  <c r="AD15" i="18" a="1"/>
  <c r="AD15" i="18" s="1"/>
  <c r="AE15" i="18" a="1"/>
  <c r="AE15" i="18" s="1"/>
  <c r="AF15" i="18" a="1"/>
  <c r="AF15" i="18" s="1"/>
  <c r="AH15" i="18" a="1"/>
  <c r="AH15" i="18" s="1"/>
  <c r="AI15" i="18" a="1"/>
  <c r="AI15" i="18" s="1"/>
  <c r="AJ15" i="18" a="1"/>
  <c r="AJ15" i="18" s="1"/>
  <c r="AK15" i="18" a="1"/>
  <c r="AK15" i="18" s="1"/>
  <c r="AM15" i="18" a="1"/>
  <c r="AM15" i="18" s="1"/>
  <c r="AN15" i="18" a="1"/>
  <c r="AN15" i="18" s="1"/>
  <c r="AO15" i="18" a="1"/>
  <c r="AO15" i="18" s="1"/>
  <c r="AP15" i="18" a="1"/>
  <c r="AP15" i="18" s="1"/>
  <c r="AR15" i="18" a="1"/>
  <c r="AR15" i="18" s="1"/>
  <c r="AS15" i="18" a="1"/>
  <c r="AS15" i="18" s="1"/>
  <c r="AT15" i="18" a="1"/>
  <c r="AT15" i="18" s="1"/>
  <c r="AU15" i="18" a="1"/>
  <c r="AU15" i="18" s="1"/>
  <c r="D16" i="18" a="1"/>
  <c r="D16" i="18" s="1"/>
  <c r="E16" i="18" a="1"/>
  <c r="E16" i="18" s="1"/>
  <c r="F16" i="18" a="1"/>
  <c r="F16" i="18" s="1"/>
  <c r="G16" i="18" a="1"/>
  <c r="G16" i="18" s="1"/>
  <c r="I16" i="18" a="1"/>
  <c r="I16" i="18" s="1"/>
  <c r="J16" i="18" a="1"/>
  <c r="J16" i="18" s="1"/>
  <c r="K16" i="18" a="1"/>
  <c r="K16" i="18" s="1"/>
  <c r="L16" i="18" a="1"/>
  <c r="L16" i="18" s="1"/>
  <c r="N16" i="18" a="1"/>
  <c r="N16" i="18" s="1"/>
  <c r="O16" i="18" a="1"/>
  <c r="O16" i="18" s="1"/>
  <c r="P16" i="18" a="1"/>
  <c r="P16" i="18" s="1"/>
  <c r="Q16" i="18" a="1"/>
  <c r="Q16" i="18" s="1"/>
  <c r="S16" i="18" a="1"/>
  <c r="S16" i="18" s="1"/>
  <c r="T16" i="18" a="1"/>
  <c r="T16" i="18" s="1"/>
  <c r="U16" i="18" a="1"/>
  <c r="U16" i="18" s="1"/>
  <c r="V16" i="18" a="1"/>
  <c r="V16" i="18" s="1"/>
  <c r="X16" i="18" a="1"/>
  <c r="X16" i="18" s="1"/>
  <c r="Y16" i="18" a="1"/>
  <c r="Y16" i="18" s="1"/>
  <c r="Z16" i="18" a="1"/>
  <c r="Z16" i="18" s="1"/>
  <c r="AA16" i="18" a="1"/>
  <c r="AA16" i="18" s="1"/>
  <c r="AC16" i="18" a="1"/>
  <c r="AC16" i="18" s="1"/>
  <c r="AD16" i="18" a="1"/>
  <c r="AD16" i="18" s="1"/>
  <c r="AE16" i="18" a="1"/>
  <c r="AE16" i="18" s="1"/>
  <c r="AF16" i="18" a="1"/>
  <c r="AF16" i="18" s="1"/>
  <c r="AH16" i="18" a="1"/>
  <c r="AH16" i="18" s="1"/>
  <c r="AI16" i="18" a="1"/>
  <c r="AI16" i="18" s="1"/>
  <c r="AJ16" i="18" a="1"/>
  <c r="AJ16" i="18" s="1"/>
  <c r="AK16" i="18" a="1"/>
  <c r="AK16" i="18" s="1"/>
  <c r="AM16" i="18" a="1"/>
  <c r="AM16" i="18" s="1"/>
  <c r="AN16" i="18" a="1"/>
  <c r="AN16" i="18" s="1"/>
  <c r="AO16" i="18" a="1"/>
  <c r="AO16" i="18" s="1"/>
  <c r="AP16" i="18" a="1"/>
  <c r="AP16" i="18" s="1"/>
  <c r="AR16" i="18" a="1"/>
  <c r="AR16" i="18" s="1"/>
  <c r="AS16" i="18" a="1"/>
  <c r="AS16" i="18" s="1"/>
  <c r="AT16" i="18" a="1"/>
  <c r="AT16" i="18" s="1"/>
  <c r="AU16" i="18" a="1"/>
  <c r="AU16" i="18" s="1"/>
  <c r="D17" i="18" a="1"/>
  <c r="D17" i="18" s="1"/>
  <c r="E17" i="18" a="1"/>
  <c r="E17" i="18" s="1"/>
  <c r="F17" i="18" a="1"/>
  <c r="F17" i="18" s="1"/>
  <c r="G17" i="18" a="1"/>
  <c r="G17" i="18" s="1"/>
  <c r="I17" i="18" a="1"/>
  <c r="I17" i="18" s="1"/>
  <c r="J17" i="18" a="1"/>
  <c r="J17" i="18" s="1"/>
  <c r="K17" i="18" a="1"/>
  <c r="K17" i="18" s="1"/>
  <c r="L17" i="18" a="1"/>
  <c r="L17" i="18" s="1"/>
  <c r="N17" i="18" a="1"/>
  <c r="N17" i="18" s="1"/>
  <c r="O17" i="18" a="1"/>
  <c r="O17" i="18" s="1"/>
  <c r="P17" i="18" a="1"/>
  <c r="P17" i="18" s="1"/>
  <c r="Q17" i="18" a="1"/>
  <c r="Q17" i="18" s="1"/>
  <c r="S17" i="18" a="1"/>
  <c r="S17" i="18" s="1"/>
  <c r="T17" i="18" a="1"/>
  <c r="T17" i="18" s="1"/>
  <c r="U17" i="18" a="1"/>
  <c r="U17" i="18" s="1"/>
  <c r="V17" i="18" a="1"/>
  <c r="V17" i="18" s="1"/>
  <c r="X17" i="18" a="1"/>
  <c r="X17" i="18" s="1"/>
  <c r="Y17" i="18" a="1"/>
  <c r="Y17" i="18" s="1"/>
  <c r="Z17" i="18" a="1"/>
  <c r="Z17" i="18" s="1"/>
  <c r="AA17" i="18" a="1"/>
  <c r="AA17" i="18" s="1"/>
  <c r="AC17" i="18" a="1"/>
  <c r="AC17" i="18" s="1"/>
  <c r="AD17" i="18" a="1"/>
  <c r="AD17" i="18" s="1"/>
  <c r="AE17" i="18" a="1"/>
  <c r="AE17" i="18" s="1"/>
  <c r="AF17" i="18" a="1"/>
  <c r="AF17" i="18" s="1"/>
  <c r="AH17" i="18" a="1"/>
  <c r="AH17" i="18" s="1"/>
  <c r="AI17" i="18" a="1"/>
  <c r="AI17" i="18" s="1"/>
  <c r="AJ17" i="18" a="1"/>
  <c r="AJ17" i="18" s="1"/>
  <c r="AK17" i="18" a="1"/>
  <c r="AK17" i="18" s="1"/>
  <c r="AM17" i="18" a="1"/>
  <c r="AM17" i="18" s="1"/>
  <c r="AN17" i="18" a="1"/>
  <c r="AN17" i="18" s="1"/>
  <c r="AO17" i="18" a="1"/>
  <c r="AO17" i="18" s="1"/>
  <c r="AP17" i="18" a="1"/>
  <c r="AP17" i="18" s="1"/>
  <c r="AR17" i="18" a="1"/>
  <c r="AR17" i="18" s="1"/>
  <c r="AS17" i="18" a="1"/>
  <c r="AS17" i="18" s="1"/>
  <c r="AT17" i="18" a="1"/>
  <c r="AT17" i="18" s="1"/>
  <c r="AU17" i="18" a="1"/>
  <c r="AU17" i="18" s="1"/>
  <c r="D18" i="18" a="1"/>
  <c r="D18" i="18" s="1"/>
  <c r="E18" i="18" a="1"/>
  <c r="E18" i="18" s="1"/>
  <c r="F18" i="18" a="1"/>
  <c r="F18" i="18" s="1"/>
  <c r="G18" i="18" a="1"/>
  <c r="G18" i="18" s="1"/>
  <c r="I18" i="18" a="1"/>
  <c r="I18" i="18" s="1"/>
  <c r="J18" i="18" a="1"/>
  <c r="J18" i="18" s="1"/>
  <c r="K18" i="18" a="1"/>
  <c r="K18" i="18" s="1"/>
  <c r="L18" i="18" a="1"/>
  <c r="L18" i="18" s="1"/>
  <c r="N18" i="18" a="1"/>
  <c r="N18" i="18" s="1"/>
  <c r="O18" i="18" a="1"/>
  <c r="O18" i="18" s="1"/>
  <c r="P18" i="18" a="1"/>
  <c r="P18" i="18" s="1"/>
  <c r="Q18" i="18" a="1"/>
  <c r="Q18" i="18" s="1"/>
  <c r="S18" i="18" a="1"/>
  <c r="S18" i="18" s="1"/>
  <c r="T18" i="18" a="1"/>
  <c r="T18" i="18" s="1"/>
  <c r="U18" i="18" a="1"/>
  <c r="U18" i="18" s="1"/>
  <c r="V18" i="18" a="1"/>
  <c r="V18" i="18" s="1"/>
  <c r="X18" i="18" a="1"/>
  <c r="X18" i="18" s="1"/>
  <c r="Y18" i="18" a="1"/>
  <c r="Y18" i="18" s="1"/>
  <c r="Z18" i="18" a="1"/>
  <c r="Z18" i="18" s="1"/>
  <c r="AA18" i="18" a="1"/>
  <c r="AA18" i="18" s="1"/>
  <c r="AC18" i="18" a="1"/>
  <c r="AC18" i="18" s="1"/>
  <c r="AD18" i="18" a="1"/>
  <c r="AD18" i="18" s="1"/>
  <c r="AE18" i="18" a="1"/>
  <c r="AE18" i="18" s="1"/>
  <c r="AF18" i="18" a="1"/>
  <c r="AF18" i="18" s="1"/>
  <c r="AH18" i="18" a="1"/>
  <c r="AH18" i="18" s="1"/>
  <c r="AI18" i="18" a="1"/>
  <c r="AI18" i="18" s="1"/>
  <c r="AJ18" i="18" a="1"/>
  <c r="AJ18" i="18" s="1"/>
  <c r="AK18" i="18" a="1"/>
  <c r="AK18" i="18" s="1"/>
  <c r="AM18" i="18" a="1"/>
  <c r="AM18" i="18" s="1"/>
  <c r="AN18" i="18" a="1"/>
  <c r="AN18" i="18" s="1"/>
  <c r="AO18" i="18" a="1"/>
  <c r="AO18" i="18" s="1"/>
  <c r="AP18" i="18" a="1"/>
  <c r="AP18" i="18" s="1"/>
  <c r="AR18" i="18" a="1"/>
  <c r="AR18" i="18" s="1"/>
  <c r="AS18" i="18" a="1"/>
  <c r="AS18" i="18" s="1"/>
  <c r="AT18" i="18" a="1"/>
  <c r="AT18" i="18" s="1"/>
  <c r="AU18" i="18" a="1"/>
  <c r="AU18" i="18" s="1"/>
  <c r="D19" i="18" a="1"/>
  <c r="D19" i="18" s="1"/>
  <c r="E19" i="18" a="1"/>
  <c r="E19" i="18" s="1"/>
  <c r="F19" i="18" a="1"/>
  <c r="F19" i="18" s="1"/>
  <c r="G19" i="18" a="1"/>
  <c r="G19" i="18" s="1"/>
  <c r="I19" i="18" a="1"/>
  <c r="I19" i="18" s="1"/>
  <c r="J19" i="18" a="1"/>
  <c r="J19" i="18" s="1"/>
  <c r="K19" i="18" a="1"/>
  <c r="K19" i="18" s="1"/>
  <c r="L19" i="18" a="1"/>
  <c r="L19" i="18" s="1"/>
  <c r="N19" i="18" a="1"/>
  <c r="N19" i="18" s="1"/>
  <c r="O19" i="18" a="1"/>
  <c r="O19" i="18" s="1"/>
  <c r="P19" i="18" a="1"/>
  <c r="P19" i="18" s="1"/>
  <c r="Q19" i="18" a="1"/>
  <c r="Q19" i="18" s="1"/>
  <c r="S19" i="18" a="1"/>
  <c r="S19" i="18" s="1"/>
  <c r="T19" i="18" a="1"/>
  <c r="T19" i="18" s="1"/>
  <c r="U19" i="18" a="1"/>
  <c r="U19" i="18" s="1"/>
  <c r="V19" i="18" a="1"/>
  <c r="V19" i="18" s="1"/>
  <c r="X19" i="18" a="1"/>
  <c r="X19" i="18" s="1"/>
  <c r="Y19" i="18" a="1"/>
  <c r="Y19" i="18" s="1"/>
  <c r="Z19" i="18" a="1"/>
  <c r="Z19" i="18" s="1"/>
  <c r="AA19" i="18" a="1"/>
  <c r="AA19" i="18" s="1"/>
  <c r="AC19" i="18" a="1"/>
  <c r="AC19" i="18" s="1"/>
  <c r="AD19" i="18" a="1"/>
  <c r="AD19" i="18" s="1"/>
  <c r="AE19" i="18" a="1"/>
  <c r="AE19" i="18" s="1"/>
  <c r="AF19" i="18" a="1"/>
  <c r="AF19" i="18" s="1"/>
  <c r="AH19" i="18" a="1"/>
  <c r="AH19" i="18" s="1"/>
  <c r="AI19" i="18" a="1"/>
  <c r="AI19" i="18" s="1"/>
  <c r="AJ19" i="18" a="1"/>
  <c r="AJ19" i="18" s="1"/>
  <c r="AK19" i="18" a="1"/>
  <c r="AK19" i="18" s="1"/>
  <c r="AM19" i="18" a="1"/>
  <c r="AM19" i="18" s="1"/>
  <c r="AN19" i="18" a="1"/>
  <c r="AN19" i="18" s="1"/>
  <c r="AO19" i="18" a="1"/>
  <c r="AO19" i="18" s="1"/>
  <c r="AP19" i="18" a="1"/>
  <c r="AP19" i="18" s="1"/>
  <c r="AR19" i="18" a="1"/>
  <c r="AR19" i="18" s="1"/>
  <c r="AS19" i="18" a="1"/>
  <c r="AS19" i="18" s="1"/>
  <c r="AT19" i="18" a="1"/>
  <c r="AT19" i="18" s="1"/>
  <c r="AU19" i="18" a="1"/>
  <c r="AU19" i="18" s="1"/>
  <c r="D20" i="18" a="1"/>
  <c r="D20" i="18" s="1"/>
  <c r="E20" i="18" a="1"/>
  <c r="E20" i="18" s="1"/>
  <c r="F20" i="18" a="1"/>
  <c r="F20" i="18" s="1"/>
  <c r="G20" i="18" a="1"/>
  <c r="G20" i="18" s="1"/>
  <c r="I20" i="18" a="1"/>
  <c r="I20" i="18" s="1"/>
  <c r="J20" i="18" a="1"/>
  <c r="J20" i="18" s="1"/>
  <c r="K20" i="18" a="1"/>
  <c r="K20" i="18" s="1"/>
  <c r="L20" i="18" a="1"/>
  <c r="L20" i="18" s="1"/>
  <c r="N20" i="18" a="1"/>
  <c r="N20" i="18" s="1"/>
  <c r="O20" i="18" a="1"/>
  <c r="O20" i="18" s="1"/>
  <c r="P20" i="18" a="1"/>
  <c r="P20" i="18" s="1"/>
  <c r="Q20" i="18" a="1"/>
  <c r="Q20" i="18" s="1"/>
  <c r="S20" i="18" a="1"/>
  <c r="S20" i="18" s="1"/>
  <c r="T20" i="18" a="1"/>
  <c r="T20" i="18" s="1"/>
  <c r="U20" i="18" a="1"/>
  <c r="U20" i="18" s="1"/>
  <c r="V20" i="18" a="1"/>
  <c r="V20" i="18" s="1"/>
  <c r="X20" i="18" a="1"/>
  <c r="X20" i="18" s="1"/>
  <c r="Y20" i="18" a="1"/>
  <c r="Y20" i="18" s="1"/>
  <c r="Z20" i="18" a="1"/>
  <c r="Z20" i="18" s="1"/>
  <c r="AA20" i="18" a="1"/>
  <c r="AA20" i="18" s="1"/>
  <c r="AC20" i="18" a="1"/>
  <c r="AC20" i="18" s="1"/>
  <c r="AD20" i="18" a="1"/>
  <c r="AD20" i="18" s="1"/>
  <c r="AE20" i="18" a="1"/>
  <c r="AE20" i="18" s="1"/>
  <c r="AF20" i="18" a="1"/>
  <c r="AF20" i="18" s="1"/>
  <c r="AH20" i="18" a="1"/>
  <c r="AH20" i="18" s="1"/>
  <c r="AI20" i="18" a="1"/>
  <c r="AI20" i="18" s="1"/>
  <c r="AJ20" i="18" a="1"/>
  <c r="AJ20" i="18" s="1"/>
  <c r="AK20" i="18" a="1"/>
  <c r="AK20" i="18" s="1"/>
  <c r="AM20" i="18" a="1"/>
  <c r="AM20" i="18" s="1"/>
  <c r="AN20" i="18" a="1"/>
  <c r="AN20" i="18" s="1"/>
  <c r="AO20" i="18" a="1"/>
  <c r="AO20" i="18" s="1"/>
  <c r="AP20" i="18" a="1"/>
  <c r="AP20" i="18" s="1"/>
  <c r="AR20" i="18" a="1"/>
  <c r="AR20" i="18" s="1"/>
  <c r="AS20" i="18" a="1"/>
  <c r="AS20" i="18" s="1"/>
  <c r="AT20" i="18" a="1"/>
  <c r="AT20" i="18" s="1"/>
  <c r="AU20" i="18" a="1"/>
  <c r="AU20" i="18" s="1"/>
  <c r="D21" i="18" a="1"/>
  <c r="D21" i="18" s="1"/>
  <c r="E21" i="18" a="1"/>
  <c r="E21" i="18" s="1"/>
  <c r="F21" i="18" a="1"/>
  <c r="F21" i="18" s="1"/>
  <c r="G21" i="18" a="1"/>
  <c r="G21" i="18" s="1"/>
  <c r="I21" i="18" a="1"/>
  <c r="I21" i="18" s="1"/>
  <c r="J21" i="18" a="1"/>
  <c r="J21" i="18" s="1"/>
  <c r="K21" i="18" a="1"/>
  <c r="K21" i="18" s="1"/>
  <c r="L21" i="18" a="1"/>
  <c r="L21" i="18" s="1"/>
  <c r="N21" i="18" a="1"/>
  <c r="N21" i="18" s="1"/>
  <c r="O21" i="18" a="1"/>
  <c r="O21" i="18" s="1"/>
  <c r="P21" i="18" a="1"/>
  <c r="P21" i="18" s="1"/>
  <c r="Q21" i="18" a="1"/>
  <c r="Q21" i="18" s="1"/>
  <c r="S21" i="18" a="1"/>
  <c r="S21" i="18" s="1"/>
  <c r="T21" i="18" a="1"/>
  <c r="T21" i="18" s="1"/>
  <c r="U21" i="18" a="1"/>
  <c r="U21" i="18" s="1"/>
  <c r="V21" i="18" a="1"/>
  <c r="V21" i="18" s="1"/>
  <c r="X21" i="18" a="1"/>
  <c r="X21" i="18" s="1"/>
  <c r="Y21" i="18" a="1"/>
  <c r="Y21" i="18" s="1"/>
  <c r="Z21" i="18" a="1"/>
  <c r="Z21" i="18" s="1"/>
  <c r="AA21" i="18" a="1"/>
  <c r="AA21" i="18" s="1"/>
  <c r="AC21" i="18" a="1"/>
  <c r="AC21" i="18" s="1"/>
  <c r="AD21" i="18" a="1"/>
  <c r="AD21" i="18" s="1"/>
  <c r="AE21" i="18" a="1"/>
  <c r="AE21" i="18" s="1"/>
  <c r="AF21" i="18" a="1"/>
  <c r="AF21" i="18" s="1"/>
  <c r="AH21" i="18" a="1"/>
  <c r="AH21" i="18" s="1"/>
  <c r="AI21" i="18" a="1"/>
  <c r="AI21" i="18" s="1"/>
  <c r="AJ21" i="18" a="1"/>
  <c r="AJ21" i="18" s="1"/>
  <c r="AK21" i="18" a="1"/>
  <c r="AK21" i="18" s="1"/>
  <c r="AM21" i="18" a="1"/>
  <c r="AM21" i="18" s="1"/>
  <c r="AN21" i="18" a="1"/>
  <c r="AN21" i="18" s="1"/>
  <c r="AO21" i="18" a="1"/>
  <c r="AO21" i="18" s="1"/>
  <c r="AP21" i="18" a="1"/>
  <c r="AP21" i="18" s="1"/>
  <c r="AR21" i="18" a="1"/>
  <c r="AR21" i="18" s="1"/>
  <c r="AS21" i="18" a="1"/>
  <c r="AS21" i="18" s="1"/>
  <c r="AT21" i="18" a="1"/>
  <c r="AT21" i="18" s="1"/>
  <c r="AU21" i="18" a="1"/>
  <c r="AU21" i="18" s="1"/>
  <c r="D22" i="18" a="1"/>
  <c r="D22" i="18" s="1"/>
  <c r="E22" i="18" a="1"/>
  <c r="E22" i="18" s="1"/>
  <c r="F22" i="18" a="1"/>
  <c r="F22" i="18" s="1"/>
  <c r="G22" i="18" a="1"/>
  <c r="G22" i="18" s="1"/>
  <c r="I22" i="18" a="1"/>
  <c r="I22" i="18" s="1"/>
  <c r="J22" i="18" a="1"/>
  <c r="J22" i="18" s="1"/>
  <c r="K22" i="18" a="1"/>
  <c r="K22" i="18" s="1"/>
  <c r="L22" i="18" a="1"/>
  <c r="L22" i="18" s="1"/>
  <c r="N22" i="18" a="1"/>
  <c r="N22" i="18" s="1"/>
  <c r="O22" i="18" a="1"/>
  <c r="O22" i="18" s="1"/>
  <c r="P22" i="18" a="1"/>
  <c r="P22" i="18" s="1"/>
  <c r="Q22" i="18" a="1"/>
  <c r="Q22" i="18" s="1"/>
  <c r="S22" i="18" a="1"/>
  <c r="S22" i="18" s="1"/>
  <c r="T22" i="18" a="1"/>
  <c r="T22" i="18" s="1"/>
  <c r="U22" i="18" a="1"/>
  <c r="U22" i="18" s="1"/>
  <c r="V22" i="18" a="1"/>
  <c r="V22" i="18" s="1"/>
  <c r="X22" i="18" a="1"/>
  <c r="X22" i="18" s="1"/>
  <c r="Y22" i="18" a="1"/>
  <c r="Y22" i="18" s="1"/>
  <c r="Z22" i="18" a="1"/>
  <c r="Z22" i="18" s="1"/>
  <c r="AA22" i="18" a="1"/>
  <c r="AA22" i="18" s="1"/>
  <c r="AC22" i="18" a="1"/>
  <c r="AC22" i="18" s="1"/>
  <c r="AD22" i="18" a="1"/>
  <c r="AD22" i="18" s="1"/>
  <c r="AE22" i="18" a="1"/>
  <c r="AE22" i="18" s="1"/>
  <c r="AF22" i="18" a="1"/>
  <c r="AF22" i="18" s="1"/>
  <c r="AH22" i="18" a="1"/>
  <c r="AH22" i="18" s="1"/>
  <c r="AI22" i="18" a="1"/>
  <c r="AI22" i="18" s="1"/>
  <c r="AJ22" i="18" a="1"/>
  <c r="AJ22" i="18" s="1"/>
  <c r="AK22" i="18" a="1"/>
  <c r="AK22" i="18" s="1"/>
  <c r="AM22" i="18" a="1"/>
  <c r="AM22" i="18" s="1"/>
  <c r="AN22" i="18" a="1"/>
  <c r="AN22" i="18" s="1"/>
  <c r="AO22" i="18" a="1"/>
  <c r="AO22" i="18" s="1"/>
  <c r="AP22" i="18" a="1"/>
  <c r="AP22" i="18" s="1"/>
  <c r="AR22" i="18" a="1"/>
  <c r="AR22" i="18" s="1"/>
  <c r="AS22" i="18" a="1"/>
  <c r="AS22" i="18" s="1"/>
  <c r="AT22" i="18" a="1"/>
  <c r="AT22" i="18" s="1"/>
  <c r="AU22" i="18" a="1"/>
  <c r="AU22" i="18" s="1"/>
  <c r="D23" i="18" a="1"/>
  <c r="D23" i="18" s="1"/>
  <c r="E23" i="18" a="1"/>
  <c r="E23" i="18" s="1"/>
  <c r="F23" i="18" a="1"/>
  <c r="F23" i="18" s="1"/>
  <c r="G23" i="18" a="1"/>
  <c r="G23" i="18" s="1"/>
  <c r="I23" i="18" a="1"/>
  <c r="I23" i="18" s="1"/>
  <c r="J23" i="18" a="1"/>
  <c r="J23" i="18" s="1"/>
  <c r="K23" i="18" a="1"/>
  <c r="K23" i="18" s="1"/>
  <c r="L23" i="18" a="1"/>
  <c r="L23" i="18" s="1"/>
  <c r="N23" i="18" a="1"/>
  <c r="N23" i="18" s="1"/>
  <c r="O23" i="18" a="1"/>
  <c r="O23" i="18" s="1"/>
  <c r="P23" i="18" a="1"/>
  <c r="P23" i="18" s="1"/>
  <c r="Q23" i="18" a="1"/>
  <c r="Q23" i="18" s="1"/>
  <c r="S23" i="18" a="1"/>
  <c r="S23" i="18" s="1"/>
  <c r="T23" i="18" a="1"/>
  <c r="T23" i="18" s="1"/>
  <c r="U23" i="18" a="1"/>
  <c r="U23" i="18" s="1"/>
  <c r="V23" i="18" a="1"/>
  <c r="V23" i="18" s="1"/>
  <c r="X23" i="18" a="1"/>
  <c r="X23" i="18" s="1"/>
  <c r="Y23" i="18" a="1"/>
  <c r="Y23" i="18" s="1"/>
  <c r="Z23" i="18" a="1"/>
  <c r="Z23" i="18" s="1"/>
  <c r="AA23" i="18" a="1"/>
  <c r="AA23" i="18" s="1"/>
  <c r="AC23" i="18" a="1"/>
  <c r="AC23" i="18" s="1"/>
  <c r="AD23" i="18" a="1"/>
  <c r="AD23" i="18" s="1"/>
  <c r="AE23" i="18" a="1"/>
  <c r="AE23" i="18" s="1"/>
  <c r="AF23" i="18" a="1"/>
  <c r="AF23" i="18" s="1"/>
  <c r="AH23" i="18" a="1"/>
  <c r="AH23" i="18" s="1"/>
  <c r="AI23" i="18" a="1"/>
  <c r="AI23" i="18" s="1"/>
  <c r="AJ23" i="18" a="1"/>
  <c r="AJ23" i="18" s="1"/>
  <c r="AK23" i="18" a="1"/>
  <c r="AK23" i="18" s="1"/>
  <c r="AM23" i="18" a="1"/>
  <c r="AM23" i="18" s="1"/>
  <c r="AN23" i="18" a="1"/>
  <c r="AN23" i="18" s="1"/>
  <c r="AO23" i="18" a="1"/>
  <c r="AO23" i="18" s="1"/>
  <c r="AP23" i="18" a="1"/>
  <c r="AP23" i="18" s="1"/>
  <c r="AR23" i="18" a="1"/>
  <c r="AR23" i="18" s="1"/>
  <c r="AS23" i="18" a="1"/>
  <c r="AS23" i="18" s="1"/>
  <c r="AT23" i="18" a="1"/>
  <c r="AT23" i="18" s="1"/>
  <c r="AU23" i="18" a="1"/>
  <c r="AU23" i="18" s="1"/>
  <c r="D24" i="18" a="1"/>
  <c r="D24" i="18" s="1"/>
  <c r="E24" i="18" a="1"/>
  <c r="E24" i="18" s="1"/>
  <c r="F24" i="18" a="1"/>
  <c r="F24" i="18" s="1"/>
  <c r="G24" i="18" a="1"/>
  <c r="G24" i="18" s="1"/>
  <c r="I24" i="18" a="1"/>
  <c r="I24" i="18" s="1"/>
  <c r="J24" i="18" a="1"/>
  <c r="J24" i="18" s="1"/>
  <c r="K24" i="18" a="1"/>
  <c r="K24" i="18" s="1"/>
  <c r="L24" i="18" a="1"/>
  <c r="L24" i="18" s="1"/>
  <c r="N24" i="18" a="1"/>
  <c r="N24" i="18" s="1"/>
  <c r="O24" i="18" a="1"/>
  <c r="O24" i="18" s="1"/>
  <c r="P24" i="18" a="1"/>
  <c r="P24" i="18" s="1"/>
  <c r="Q24" i="18" a="1"/>
  <c r="Q24" i="18" s="1"/>
  <c r="S24" i="18" a="1"/>
  <c r="S24" i="18" s="1"/>
  <c r="T24" i="18" a="1"/>
  <c r="T24" i="18" s="1"/>
  <c r="U24" i="18" a="1"/>
  <c r="U24" i="18" s="1"/>
  <c r="V24" i="18" a="1"/>
  <c r="V24" i="18" s="1"/>
  <c r="X24" i="18" a="1"/>
  <c r="X24" i="18" s="1"/>
  <c r="Y24" i="18" a="1"/>
  <c r="Y24" i="18" s="1"/>
  <c r="Z24" i="18" a="1"/>
  <c r="Z24" i="18" s="1"/>
  <c r="AA24" i="18" a="1"/>
  <c r="AA24" i="18" s="1"/>
  <c r="AC24" i="18" a="1"/>
  <c r="AC24" i="18" s="1"/>
  <c r="AD24" i="18" a="1"/>
  <c r="AD24" i="18" s="1"/>
  <c r="AE24" i="18" a="1"/>
  <c r="AE24" i="18" s="1"/>
  <c r="AF24" i="18" a="1"/>
  <c r="AF24" i="18" s="1"/>
  <c r="AH24" i="18" a="1"/>
  <c r="AH24" i="18" s="1"/>
  <c r="AI24" i="18" a="1"/>
  <c r="AI24" i="18" s="1"/>
  <c r="AJ24" i="18" a="1"/>
  <c r="AJ24" i="18" s="1"/>
  <c r="AK24" i="18" a="1"/>
  <c r="AK24" i="18" s="1"/>
  <c r="AM24" i="18" a="1"/>
  <c r="AM24" i="18" s="1"/>
  <c r="AN24" i="18" a="1"/>
  <c r="AN24" i="18" s="1"/>
  <c r="AO24" i="18" a="1"/>
  <c r="AO24" i="18" s="1"/>
  <c r="AP24" i="18" a="1"/>
  <c r="AP24" i="18" s="1"/>
  <c r="AR24" i="18" a="1"/>
  <c r="AR24" i="18" s="1"/>
  <c r="AS24" i="18" a="1"/>
  <c r="AS24" i="18" s="1"/>
  <c r="AT24" i="18" a="1"/>
  <c r="AT24" i="18" s="1"/>
  <c r="AU24" i="18" a="1"/>
  <c r="AU24" i="18"/>
  <c r="D25" i="18" a="1"/>
  <c r="D25" i="18" s="1"/>
  <c r="E25" i="18" a="1"/>
  <c r="E25" i="18" s="1"/>
  <c r="F25" i="18" a="1"/>
  <c r="F25" i="18" s="1"/>
  <c r="G25" i="18" a="1"/>
  <c r="G25" i="18" s="1"/>
  <c r="I25" i="18" a="1"/>
  <c r="I25" i="18" s="1"/>
  <c r="J25" i="18" a="1"/>
  <c r="J25" i="18" s="1"/>
  <c r="K25" i="18" a="1"/>
  <c r="K25" i="18" s="1"/>
  <c r="L25" i="18" a="1"/>
  <c r="L25" i="18" s="1"/>
  <c r="N25" i="18" a="1"/>
  <c r="N25" i="18" s="1"/>
  <c r="O25" i="18" a="1"/>
  <c r="O25" i="18" s="1"/>
  <c r="P25" i="18" a="1"/>
  <c r="P25" i="18" s="1"/>
  <c r="Q25" i="18" a="1"/>
  <c r="Q25" i="18" s="1"/>
  <c r="S25" i="18" a="1"/>
  <c r="S25" i="18" s="1"/>
  <c r="T25" i="18" a="1"/>
  <c r="T25" i="18" s="1"/>
  <c r="U25" i="18" a="1"/>
  <c r="U25" i="18" s="1"/>
  <c r="V25" i="18" a="1"/>
  <c r="V25" i="18" s="1"/>
  <c r="X25" i="18" a="1"/>
  <c r="X25" i="18" s="1"/>
  <c r="Y25" i="18" a="1"/>
  <c r="Y25" i="18" s="1"/>
  <c r="Z25" i="18" a="1"/>
  <c r="Z25" i="18" s="1"/>
  <c r="AA25" i="18" a="1"/>
  <c r="AA25" i="18" s="1"/>
  <c r="AC25" i="18" a="1"/>
  <c r="AC25" i="18" s="1"/>
  <c r="AD25" i="18" a="1"/>
  <c r="AD25" i="18" s="1"/>
  <c r="AE25" i="18" a="1"/>
  <c r="AE25" i="18" s="1"/>
  <c r="AF25" i="18" a="1"/>
  <c r="AF25" i="18" s="1"/>
  <c r="AH25" i="18" a="1"/>
  <c r="AH25" i="18" s="1"/>
  <c r="AI25" i="18" a="1"/>
  <c r="AI25" i="18" s="1"/>
  <c r="AJ25" i="18" a="1"/>
  <c r="AJ25" i="18" s="1"/>
  <c r="AK25" i="18" a="1"/>
  <c r="AK25" i="18" s="1"/>
  <c r="AM25" i="18" a="1"/>
  <c r="AM25" i="18" s="1"/>
  <c r="AN25" i="18" a="1"/>
  <c r="AN25" i="18" s="1"/>
  <c r="AO25" i="18" a="1"/>
  <c r="AO25" i="18" s="1"/>
  <c r="AP25" i="18" a="1"/>
  <c r="AP25" i="18" s="1"/>
  <c r="AR25" i="18" a="1"/>
  <c r="AR25" i="18" s="1"/>
  <c r="AS25" i="18" a="1"/>
  <c r="AS25" i="18" s="1"/>
  <c r="AT25" i="18" a="1"/>
  <c r="AT25" i="18" s="1"/>
  <c r="AU25" i="18" a="1"/>
  <c r="AU25" i="18" s="1"/>
  <c r="D26" i="18" a="1"/>
  <c r="D26" i="18" s="1"/>
  <c r="E26" i="18" a="1"/>
  <c r="E26" i="18" s="1"/>
  <c r="F26" i="18" a="1"/>
  <c r="F26" i="18" s="1"/>
  <c r="G26" i="18" a="1"/>
  <c r="G26" i="18" s="1"/>
  <c r="I26" i="18" a="1"/>
  <c r="I26" i="18" s="1"/>
  <c r="J26" i="18" a="1"/>
  <c r="J26" i="18" s="1"/>
  <c r="K26" i="18" a="1"/>
  <c r="K26" i="18" s="1"/>
  <c r="L26" i="18" a="1"/>
  <c r="L26" i="18" s="1"/>
  <c r="N26" i="18" a="1"/>
  <c r="N26" i="18" s="1"/>
  <c r="O26" i="18" a="1"/>
  <c r="O26" i="18" s="1"/>
  <c r="P26" i="18" a="1"/>
  <c r="P26" i="18" s="1"/>
  <c r="Q26" i="18" a="1"/>
  <c r="Q26" i="18" s="1"/>
  <c r="S26" i="18" a="1"/>
  <c r="S26" i="18" s="1"/>
  <c r="T26" i="18" a="1"/>
  <c r="T26" i="18" s="1"/>
  <c r="U26" i="18" a="1"/>
  <c r="U26" i="18" s="1"/>
  <c r="V26" i="18" a="1"/>
  <c r="V26" i="18" s="1"/>
  <c r="X26" i="18" a="1"/>
  <c r="X26" i="18" s="1"/>
  <c r="Y26" i="18" a="1"/>
  <c r="Y26" i="18" s="1"/>
  <c r="Z26" i="18" a="1"/>
  <c r="Z26" i="18" s="1"/>
  <c r="AA26" i="18" a="1"/>
  <c r="AA26" i="18" s="1"/>
  <c r="AC26" i="18" a="1"/>
  <c r="AC26" i="18" s="1"/>
  <c r="AD26" i="18" a="1"/>
  <c r="AD26" i="18" s="1"/>
  <c r="AE26" i="18" a="1"/>
  <c r="AE26" i="18" s="1"/>
  <c r="AF26" i="18" a="1"/>
  <c r="AF26" i="18" s="1"/>
  <c r="AH26" i="18" a="1"/>
  <c r="AH26" i="18" s="1"/>
  <c r="AI26" i="18" a="1"/>
  <c r="AI26" i="18" s="1"/>
  <c r="AJ26" i="18" a="1"/>
  <c r="AJ26" i="18" s="1"/>
  <c r="AK26" i="18" a="1"/>
  <c r="AK26" i="18" s="1"/>
  <c r="AM26" i="18" a="1"/>
  <c r="AM26" i="18" s="1"/>
  <c r="AN26" i="18" a="1"/>
  <c r="AN26" i="18" s="1"/>
  <c r="AO26" i="18" a="1"/>
  <c r="AO26" i="18" s="1"/>
  <c r="AP26" i="18" a="1"/>
  <c r="AP26" i="18" s="1"/>
  <c r="AR26" i="18" a="1"/>
  <c r="AR26" i="18" s="1"/>
  <c r="AS26" i="18" a="1"/>
  <c r="AS26" i="18" s="1"/>
  <c r="AT26" i="18" a="1"/>
  <c r="AT26" i="18" s="1"/>
  <c r="AU26" i="18" a="1"/>
  <c r="AU26" i="18" s="1"/>
  <c r="D27" i="18" a="1"/>
  <c r="D27" i="18" s="1"/>
  <c r="E27" i="18" a="1"/>
  <c r="E27" i="18" s="1"/>
  <c r="F27" i="18" a="1"/>
  <c r="F27" i="18" s="1"/>
  <c r="G27" i="18" a="1"/>
  <c r="G27" i="18" s="1"/>
  <c r="I27" i="18" a="1"/>
  <c r="I27" i="18" s="1"/>
  <c r="J27" i="18" a="1"/>
  <c r="J27" i="18" s="1"/>
  <c r="K27" i="18" a="1"/>
  <c r="K27" i="18" s="1"/>
  <c r="L27" i="18" a="1"/>
  <c r="L27" i="18" s="1"/>
  <c r="N27" i="18" a="1"/>
  <c r="N27" i="18" s="1"/>
  <c r="O27" i="18" a="1"/>
  <c r="O27" i="18" s="1"/>
  <c r="P27" i="18" a="1"/>
  <c r="P27" i="18" s="1"/>
  <c r="Q27" i="18" a="1"/>
  <c r="Q27" i="18" s="1"/>
  <c r="S27" i="18" a="1"/>
  <c r="S27" i="18" s="1"/>
  <c r="T27" i="18" a="1"/>
  <c r="T27" i="18" s="1"/>
  <c r="U27" i="18" a="1"/>
  <c r="U27" i="18" s="1"/>
  <c r="V27" i="18" a="1"/>
  <c r="V27" i="18" s="1"/>
  <c r="X27" i="18" a="1"/>
  <c r="X27" i="18" s="1"/>
  <c r="Y27" i="18" a="1"/>
  <c r="Y27" i="18" s="1"/>
  <c r="Z27" i="18" a="1"/>
  <c r="Z27" i="18" s="1"/>
  <c r="AA27" i="18" a="1"/>
  <c r="AA27" i="18" s="1"/>
  <c r="AC27" i="18" a="1"/>
  <c r="AC27" i="18" s="1"/>
  <c r="AD27" i="18" a="1"/>
  <c r="AD27" i="18" s="1"/>
  <c r="AE27" i="18" a="1"/>
  <c r="AE27" i="18" s="1"/>
  <c r="AF27" i="18" a="1"/>
  <c r="AF27" i="18" s="1"/>
  <c r="AH27" i="18" a="1"/>
  <c r="AH27" i="18" s="1"/>
  <c r="AI27" i="18" a="1"/>
  <c r="AI27" i="18" s="1"/>
  <c r="AJ27" i="18" a="1"/>
  <c r="AJ27" i="18" s="1"/>
  <c r="AK27" i="18" a="1"/>
  <c r="AK27" i="18" s="1"/>
  <c r="AM27" i="18" a="1"/>
  <c r="AM27" i="18" s="1"/>
  <c r="AN27" i="18" a="1"/>
  <c r="AN27" i="18" s="1"/>
  <c r="AO27" i="18" a="1"/>
  <c r="AO27" i="18" s="1"/>
  <c r="AP27" i="18" a="1"/>
  <c r="AP27" i="18" s="1"/>
  <c r="AR27" i="18" a="1"/>
  <c r="AR27" i="18" s="1"/>
  <c r="AS27" i="18" a="1"/>
  <c r="AS27" i="18" s="1"/>
  <c r="AT27" i="18" a="1"/>
  <c r="AT27" i="18" s="1"/>
  <c r="AU27" i="18" a="1"/>
  <c r="AU27" i="18" s="1"/>
  <c r="D28" i="18" a="1"/>
  <c r="D28" i="18" s="1"/>
  <c r="E28" i="18" a="1"/>
  <c r="E28" i="18" s="1"/>
  <c r="F28" i="18" a="1"/>
  <c r="F28" i="18" s="1"/>
  <c r="G28" i="18" a="1"/>
  <c r="G28" i="18" s="1"/>
  <c r="I28" i="18" a="1"/>
  <c r="I28" i="18" s="1"/>
  <c r="J28" i="18" a="1"/>
  <c r="J28" i="18" s="1"/>
  <c r="K28" i="18" a="1"/>
  <c r="K28" i="18" s="1"/>
  <c r="L28" i="18" a="1"/>
  <c r="L28" i="18" s="1"/>
  <c r="N28" i="18" a="1"/>
  <c r="N28" i="18" s="1"/>
  <c r="O28" i="18" a="1"/>
  <c r="O28" i="18" s="1"/>
  <c r="P28" i="18" a="1"/>
  <c r="P28" i="18" s="1"/>
  <c r="Q28" i="18" a="1"/>
  <c r="Q28" i="18" s="1"/>
  <c r="S28" i="18" a="1"/>
  <c r="S28" i="18" s="1"/>
  <c r="T28" i="18" a="1"/>
  <c r="T28" i="18" s="1"/>
  <c r="U28" i="18" a="1"/>
  <c r="U28" i="18" s="1"/>
  <c r="V28" i="18" a="1"/>
  <c r="V28" i="18" s="1"/>
  <c r="X28" i="18" a="1"/>
  <c r="X28" i="18" s="1"/>
  <c r="Y28" i="18" a="1"/>
  <c r="Y28" i="18" s="1"/>
  <c r="Z28" i="18" a="1"/>
  <c r="Z28" i="18" s="1"/>
  <c r="AA28" i="18" a="1"/>
  <c r="AA28" i="18" s="1"/>
  <c r="AC28" i="18" a="1"/>
  <c r="AC28" i="18" s="1"/>
  <c r="AD28" i="18" a="1"/>
  <c r="AD28" i="18" s="1"/>
  <c r="AE28" i="18" a="1"/>
  <c r="AE28" i="18" s="1"/>
  <c r="AF28" i="18" a="1"/>
  <c r="AF28" i="18" s="1"/>
  <c r="AH28" i="18" a="1"/>
  <c r="AH28" i="18" s="1"/>
  <c r="AI28" i="18" a="1"/>
  <c r="AI28" i="18" s="1"/>
  <c r="AJ28" i="18" a="1"/>
  <c r="AJ28" i="18" s="1"/>
  <c r="AK28" i="18" a="1"/>
  <c r="AK28" i="18" s="1"/>
  <c r="AM28" i="18" a="1"/>
  <c r="AM28" i="18" s="1"/>
  <c r="AN28" i="18" a="1"/>
  <c r="AN28" i="18" s="1"/>
  <c r="AO28" i="18" a="1"/>
  <c r="AO28" i="18" s="1"/>
  <c r="AP28" i="18" a="1"/>
  <c r="AP28" i="18" s="1"/>
  <c r="AR28" i="18" a="1"/>
  <c r="AR28" i="18" s="1"/>
  <c r="AS28" i="18" a="1"/>
  <c r="AS28" i="18" s="1"/>
  <c r="AT28" i="18" a="1"/>
  <c r="AT28" i="18" s="1"/>
  <c r="AU28" i="18" a="1"/>
  <c r="AU28" i="18" s="1"/>
  <c r="D29" i="18" a="1"/>
  <c r="D29" i="18" s="1"/>
  <c r="E29" i="18" a="1"/>
  <c r="E29" i="18" s="1"/>
  <c r="F29" i="18" a="1"/>
  <c r="F29" i="18" s="1"/>
  <c r="G29" i="18" a="1"/>
  <c r="G29" i="18" s="1"/>
  <c r="I29" i="18" a="1"/>
  <c r="I29" i="18" s="1"/>
  <c r="J29" i="18" a="1"/>
  <c r="J29" i="18" s="1"/>
  <c r="K29" i="18" a="1"/>
  <c r="K29" i="18" s="1"/>
  <c r="L29" i="18" a="1"/>
  <c r="L29" i="18" s="1"/>
  <c r="N29" i="18" a="1"/>
  <c r="N29" i="18" s="1"/>
  <c r="O29" i="18" a="1"/>
  <c r="O29" i="18" s="1"/>
  <c r="P29" i="18" a="1"/>
  <c r="P29" i="18" s="1"/>
  <c r="Q29" i="18" a="1"/>
  <c r="Q29" i="18" s="1"/>
  <c r="S29" i="18" a="1"/>
  <c r="S29" i="18" s="1"/>
  <c r="T29" i="18" a="1"/>
  <c r="T29" i="18" s="1"/>
  <c r="U29" i="18" a="1"/>
  <c r="U29" i="18" s="1"/>
  <c r="V29" i="18" a="1"/>
  <c r="V29" i="18" s="1"/>
  <c r="X29" i="18" a="1"/>
  <c r="X29" i="18" s="1"/>
  <c r="Y29" i="18" a="1"/>
  <c r="Y29" i="18" s="1"/>
  <c r="Z29" i="18" a="1"/>
  <c r="Z29" i="18" s="1"/>
  <c r="AA29" i="18" a="1"/>
  <c r="AA29" i="18" s="1"/>
  <c r="AC29" i="18" a="1"/>
  <c r="AC29" i="18" s="1"/>
  <c r="AD29" i="18" a="1"/>
  <c r="AD29" i="18" s="1"/>
  <c r="AE29" i="18" a="1"/>
  <c r="AE29" i="18" s="1"/>
  <c r="AF29" i="18" a="1"/>
  <c r="AF29" i="18" s="1"/>
  <c r="AH29" i="18" a="1"/>
  <c r="AH29" i="18" s="1"/>
  <c r="AI29" i="18" a="1"/>
  <c r="AI29" i="18" s="1"/>
  <c r="AJ29" i="18" a="1"/>
  <c r="AJ29" i="18" s="1"/>
  <c r="AK29" i="18" a="1"/>
  <c r="AK29" i="18" s="1"/>
  <c r="AM29" i="18" a="1"/>
  <c r="AM29" i="18" s="1"/>
  <c r="AN29" i="18" a="1"/>
  <c r="AN29" i="18" s="1"/>
  <c r="AO29" i="18" a="1"/>
  <c r="AO29" i="18" s="1"/>
  <c r="AP29" i="18" a="1"/>
  <c r="AP29" i="18" s="1"/>
  <c r="AR29" i="18" a="1"/>
  <c r="AR29" i="18" s="1"/>
  <c r="AS29" i="18" a="1"/>
  <c r="AS29" i="18" s="1"/>
  <c r="AT29" i="18" a="1"/>
  <c r="AT29" i="18" s="1"/>
  <c r="AU29" i="18" a="1"/>
  <c r="AU29" i="18" s="1"/>
  <c r="D30" i="18" a="1"/>
  <c r="D30" i="18" s="1"/>
  <c r="E30" i="18" a="1"/>
  <c r="E30" i="18" s="1"/>
  <c r="F30" i="18" a="1"/>
  <c r="F30" i="18" s="1"/>
  <c r="G30" i="18" a="1"/>
  <c r="G30" i="18" s="1"/>
  <c r="I30" i="18" a="1"/>
  <c r="I30" i="18" s="1"/>
  <c r="J30" i="18" a="1"/>
  <c r="J30" i="18" s="1"/>
  <c r="K30" i="18" a="1"/>
  <c r="K30" i="18" s="1"/>
  <c r="L30" i="18" a="1"/>
  <c r="L30" i="18" s="1"/>
  <c r="N30" i="18" a="1"/>
  <c r="N30" i="18" s="1"/>
  <c r="O30" i="18" a="1"/>
  <c r="O30" i="18" s="1"/>
  <c r="P30" i="18" a="1"/>
  <c r="P30" i="18" s="1"/>
  <c r="Q30" i="18" a="1"/>
  <c r="Q30" i="18" s="1"/>
  <c r="S30" i="18" a="1"/>
  <c r="S30" i="18" s="1"/>
  <c r="T30" i="18" a="1"/>
  <c r="T30" i="18" s="1"/>
  <c r="U30" i="18" a="1"/>
  <c r="U30" i="18" s="1"/>
  <c r="V30" i="18" a="1"/>
  <c r="V30" i="18" s="1"/>
  <c r="X30" i="18" a="1"/>
  <c r="X30" i="18" s="1"/>
  <c r="Y30" i="18" a="1"/>
  <c r="Y30" i="18" s="1"/>
  <c r="Z30" i="18" a="1"/>
  <c r="Z30" i="18" s="1"/>
  <c r="AA30" i="18" a="1"/>
  <c r="AA30" i="18" s="1"/>
  <c r="AC30" i="18" a="1"/>
  <c r="AC30" i="18" s="1"/>
  <c r="AD30" i="18" a="1"/>
  <c r="AD30" i="18" s="1"/>
  <c r="AE30" i="18" a="1"/>
  <c r="AE30" i="18" s="1"/>
  <c r="AF30" i="18" a="1"/>
  <c r="AF30" i="18" s="1"/>
  <c r="AH30" i="18" a="1"/>
  <c r="AH30" i="18" s="1"/>
  <c r="AI30" i="18" a="1"/>
  <c r="AI30" i="18" s="1"/>
  <c r="AJ30" i="18" a="1"/>
  <c r="AJ30" i="18" s="1"/>
  <c r="AK30" i="18" a="1"/>
  <c r="AK30" i="18" s="1"/>
  <c r="AM30" i="18" a="1"/>
  <c r="AM30" i="18" s="1"/>
  <c r="AN30" i="18" a="1"/>
  <c r="AN30" i="18" s="1"/>
  <c r="AO30" i="18" a="1"/>
  <c r="AO30" i="18" s="1"/>
  <c r="AP30" i="18" a="1"/>
  <c r="AP30" i="18" s="1"/>
  <c r="AR30" i="18" a="1"/>
  <c r="AR30" i="18" s="1"/>
  <c r="AS30" i="18" a="1"/>
  <c r="AS30" i="18" s="1"/>
  <c r="AT30" i="18" a="1"/>
  <c r="AT30" i="18" s="1"/>
  <c r="AU30" i="18" a="1"/>
  <c r="AU30" i="18" s="1"/>
  <c r="D31" i="18" a="1"/>
  <c r="D31" i="18" s="1"/>
  <c r="E31" i="18" a="1"/>
  <c r="E31" i="18" s="1"/>
  <c r="F31" i="18" a="1"/>
  <c r="F31" i="18" s="1"/>
  <c r="G31" i="18" a="1"/>
  <c r="G31" i="18" s="1"/>
  <c r="I31" i="18" a="1"/>
  <c r="I31" i="18" s="1"/>
  <c r="J31" i="18" a="1"/>
  <c r="J31" i="18" s="1"/>
  <c r="K31" i="18" a="1"/>
  <c r="K31" i="18" s="1"/>
  <c r="L31" i="18" a="1"/>
  <c r="L31" i="18" s="1"/>
  <c r="N31" i="18" a="1"/>
  <c r="N31" i="18" s="1"/>
  <c r="O31" i="18" a="1"/>
  <c r="O31" i="18" s="1"/>
  <c r="P31" i="18" a="1"/>
  <c r="P31" i="18" s="1"/>
  <c r="Q31" i="18" a="1"/>
  <c r="Q31" i="18" s="1"/>
  <c r="S31" i="18" a="1"/>
  <c r="S31" i="18" s="1"/>
  <c r="T31" i="18" a="1"/>
  <c r="T31" i="18" s="1"/>
  <c r="U31" i="18" a="1"/>
  <c r="U31" i="18" s="1"/>
  <c r="V31" i="18" a="1"/>
  <c r="V31" i="18" s="1"/>
  <c r="X31" i="18" a="1"/>
  <c r="X31" i="18" s="1"/>
  <c r="Y31" i="18" a="1"/>
  <c r="Y31" i="18" s="1"/>
  <c r="Z31" i="18" a="1"/>
  <c r="Z31" i="18" s="1"/>
  <c r="AA31" i="18" a="1"/>
  <c r="AA31" i="18" s="1"/>
  <c r="AC31" i="18" a="1"/>
  <c r="AC31" i="18" s="1"/>
  <c r="AD31" i="18" a="1"/>
  <c r="AD31" i="18" s="1"/>
  <c r="AE31" i="18" a="1"/>
  <c r="AE31" i="18" s="1"/>
  <c r="AF31" i="18" a="1"/>
  <c r="AF31" i="18" s="1"/>
  <c r="AH31" i="18" a="1"/>
  <c r="AH31" i="18" s="1"/>
  <c r="AI31" i="18" a="1"/>
  <c r="AI31" i="18" s="1"/>
  <c r="AJ31" i="18" a="1"/>
  <c r="AJ31" i="18" s="1"/>
  <c r="AK31" i="18" a="1"/>
  <c r="AK31" i="18" s="1"/>
  <c r="AM31" i="18" a="1"/>
  <c r="AM31" i="18" s="1"/>
  <c r="AN31" i="18" a="1"/>
  <c r="AN31" i="18" s="1"/>
  <c r="AO31" i="18" a="1"/>
  <c r="AO31" i="18" s="1"/>
  <c r="AP31" i="18" a="1"/>
  <c r="AP31" i="18" s="1"/>
  <c r="AR31" i="18" a="1"/>
  <c r="AR31" i="18" s="1"/>
  <c r="AS31" i="18" a="1"/>
  <c r="AS31" i="18" s="1"/>
  <c r="AT31" i="18" a="1"/>
  <c r="AT31" i="18" s="1"/>
  <c r="AU31" i="18" a="1"/>
  <c r="AU31" i="18" s="1"/>
  <c r="D32" i="18" a="1"/>
  <c r="D32" i="18" s="1"/>
  <c r="E32" i="18" a="1"/>
  <c r="E32" i="18" s="1"/>
  <c r="F32" i="18" a="1"/>
  <c r="F32" i="18" s="1"/>
  <c r="G32" i="18" a="1"/>
  <c r="G32" i="18" s="1"/>
  <c r="I32" i="18" a="1"/>
  <c r="I32" i="18" s="1"/>
  <c r="J32" i="18" a="1"/>
  <c r="J32" i="18" s="1"/>
  <c r="K32" i="18" a="1"/>
  <c r="K32" i="18" s="1"/>
  <c r="L32" i="18" a="1"/>
  <c r="L32" i="18" s="1"/>
  <c r="N32" i="18" a="1"/>
  <c r="N32" i="18" s="1"/>
  <c r="O32" i="18" a="1"/>
  <c r="O32" i="18" s="1"/>
  <c r="P32" i="18" a="1"/>
  <c r="P32" i="18" s="1"/>
  <c r="Q32" i="18" a="1"/>
  <c r="Q32" i="18" s="1"/>
  <c r="S32" i="18" a="1"/>
  <c r="S32" i="18" s="1"/>
  <c r="T32" i="18" a="1"/>
  <c r="T32" i="18" s="1"/>
  <c r="U32" i="18" a="1"/>
  <c r="U32" i="18" s="1"/>
  <c r="V32" i="18" a="1"/>
  <c r="V32" i="18" s="1"/>
  <c r="X32" i="18" a="1"/>
  <c r="X32" i="18" s="1"/>
  <c r="Y32" i="18" a="1"/>
  <c r="Y32" i="18" s="1"/>
  <c r="Z32" i="18" a="1"/>
  <c r="Z32" i="18" s="1"/>
  <c r="AA32" i="18" a="1"/>
  <c r="AA32" i="18" s="1"/>
  <c r="AC32" i="18" a="1"/>
  <c r="AC32" i="18" s="1"/>
  <c r="AD32" i="18" a="1"/>
  <c r="AD32" i="18" s="1"/>
  <c r="AE32" i="18" a="1"/>
  <c r="AE32" i="18" s="1"/>
  <c r="AF32" i="18" a="1"/>
  <c r="AF32" i="18" s="1"/>
  <c r="AH32" i="18" a="1"/>
  <c r="AH32" i="18" s="1"/>
  <c r="AI32" i="18" a="1"/>
  <c r="AI32" i="18" s="1"/>
  <c r="AJ32" i="18" a="1"/>
  <c r="AJ32" i="18" s="1"/>
  <c r="AK32" i="18" a="1"/>
  <c r="AK32" i="18" s="1"/>
  <c r="AM32" i="18" a="1"/>
  <c r="AM32" i="18" s="1"/>
  <c r="AN32" i="18" a="1"/>
  <c r="AN32" i="18" s="1"/>
  <c r="AO32" i="18" a="1"/>
  <c r="AO32" i="18" s="1"/>
  <c r="AP32" i="18" a="1"/>
  <c r="AP32" i="18" s="1"/>
  <c r="AR32" i="18" a="1"/>
  <c r="AR32" i="18" s="1"/>
  <c r="AS32" i="18" a="1"/>
  <c r="AS32" i="18" s="1"/>
  <c r="AT32" i="18" a="1"/>
  <c r="AT32" i="18" s="1"/>
  <c r="AU32" i="18" a="1"/>
  <c r="AU32" i="18" s="1"/>
  <c r="D33" i="18" a="1"/>
  <c r="D33" i="18" s="1"/>
  <c r="E33" i="18" a="1"/>
  <c r="E33" i="18" s="1"/>
  <c r="F33" i="18" a="1"/>
  <c r="F33" i="18" s="1"/>
  <c r="G33" i="18" a="1"/>
  <c r="G33" i="18" s="1"/>
  <c r="I33" i="18" a="1"/>
  <c r="I33" i="18" s="1"/>
  <c r="J33" i="18" a="1"/>
  <c r="J33" i="18" s="1"/>
  <c r="K33" i="18" a="1"/>
  <c r="K33" i="18" s="1"/>
  <c r="L33" i="18" a="1"/>
  <c r="L33" i="18" s="1"/>
  <c r="N33" i="18" a="1"/>
  <c r="N33" i="18" s="1"/>
  <c r="O33" i="18" a="1"/>
  <c r="O33" i="18" s="1"/>
  <c r="P33" i="18" a="1"/>
  <c r="P33" i="18" s="1"/>
  <c r="Q33" i="18" a="1"/>
  <c r="Q33" i="18" s="1"/>
  <c r="S33" i="18" a="1"/>
  <c r="S33" i="18" s="1"/>
  <c r="T33" i="18" a="1"/>
  <c r="T33" i="18" s="1"/>
  <c r="U33" i="18" a="1"/>
  <c r="U33" i="18" s="1"/>
  <c r="V33" i="18" a="1"/>
  <c r="V33" i="18" s="1"/>
  <c r="X33" i="18" a="1"/>
  <c r="X33" i="18" s="1"/>
  <c r="Y33" i="18" a="1"/>
  <c r="Y33" i="18" s="1"/>
  <c r="Z33" i="18" a="1"/>
  <c r="Z33" i="18" s="1"/>
  <c r="AA33" i="18" a="1"/>
  <c r="AA33" i="18" s="1"/>
  <c r="AC33" i="18" a="1"/>
  <c r="AC33" i="18" s="1"/>
  <c r="AD33" i="18" a="1"/>
  <c r="AD33" i="18" s="1"/>
  <c r="AE33" i="18" a="1"/>
  <c r="AE33" i="18" s="1"/>
  <c r="AF33" i="18" a="1"/>
  <c r="AF33" i="18" s="1"/>
  <c r="AH33" i="18" a="1"/>
  <c r="AH33" i="18" s="1"/>
  <c r="AI33" i="18" a="1"/>
  <c r="AI33" i="18" s="1"/>
  <c r="AJ33" i="18" a="1"/>
  <c r="AJ33" i="18" s="1"/>
  <c r="AK33" i="18" a="1"/>
  <c r="AK33" i="18" s="1"/>
  <c r="AM33" i="18" a="1"/>
  <c r="AM33" i="18" s="1"/>
  <c r="AN33" i="18" a="1"/>
  <c r="AN33" i="18" s="1"/>
  <c r="AO33" i="18" a="1"/>
  <c r="AO33" i="18" s="1"/>
  <c r="AP33" i="18" a="1"/>
  <c r="AP33" i="18" s="1"/>
  <c r="AR33" i="18" a="1"/>
  <c r="AR33" i="18" s="1"/>
  <c r="AS33" i="18" a="1"/>
  <c r="AS33" i="18" s="1"/>
  <c r="AT33" i="18" a="1"/>
  <c r="AT33" i="18" s="1"/>
  <c r="AU33" i="18" a="1"/>
  <c r="AU33" i="18" s="1"/>
  <c r="D34" i="18" a="1"/>
  <c r="D34" i="18" s="1"/>
  <c r="E34" i="18" a="1"/>
  <c r="E34" i="18" s="1"/>
  <c r="F34" i="18" a="1"/>
  <c r="F34" i="18" s="1"/>
  <c r="G34" i="18" a="1"/>
  <c r="G34" i="18" s="1"/>
  <c r="I34" i="18" a="1"/>
  <c r="I34" i="18" s="1"/>
  <c r="J34" i="18" a="1"/>
  <c r="J34" i="18" s="1"/>
  <c r="K34" i="18" a="1"/>
  <c r="K34" i="18" s="1"/>
  <c r="L34" i="18" a="1"/>
  <c r="L34" i="18" s="1"/>
  <c r="N34" i="18" a="1"/>
  <c r="N34" i="18" s="1"/>
  <c r="O34" i="18" a="1"/>
  <c r="O34" i="18" s="1"/>
  <c r="P34" i="18" a="1"/>
  <c r="P34" i="18" s="1"/>
  <c r="Q34" i="18" a="1"/>
  <c r="Q34" i="18" s="1"/>
  <c r="S34" i="18" a="1"/>
  <c r="S34" i="18" s="1"/>
  <c r="T34" i="18" a="1"/>
  <c r="T34" i="18" s="1"/>
  <c r="U34" i="18" a="1"/>
  <c r="U34" i="18" s="1"/>
  <c r="V34" i="18" a="1"/>
  <c r="V34" i="18" s="1"/>
  <c r="X34" i="18" a="1"/>
  <c r="X34" i="18" s="1"/>
  <c r="Y34" i="18" a="1"/>
  <c r="Y34" i="18" s="1"/>
  <c r="Z34" i="18" a="1"/>
  <c r="Z34" i="18" s="1"/>
  <c r="AA34" i="18" a="1"/>
  <c r="AA34" i="18" s="1"/>
  <c r="AC34" i="18" a="1"/>
  <c r="AC34" i="18" s="1"/>
  <c r="AD34" i="18" a="1"/>
  <c r="AD34" i="18" s="1"/>
  <c r="AE34" i="18" a="1"/>
  <c r="AE34" i="18" s="1"/>
  <c r="AF34" i="18" a="1"/>
  <c r="AF34" i="18" s="1"/>
  <c r="AH34" i="18" a="1"/>
  <c r="AH34" i="18" s="1"/>
  <c r="AI34" i="18" a="1"/>
  <c r="AI34" i="18" s="1"/>
  <c r="AJ34" i="18" a="1"/>
  <c r="AJ34" i="18" s="1"/>
  <c r="AK34" i="18" a="1"/>
  <c r="AK34" i="18" s="1"/>
  <c r="AM34" i="18" a="1"/>
  <c r="AM34" i="18" s="1"/>
  <c r="AN34" i="18" a="1"/>
  <c r="AN34" i="18" s="1"/>
  <c r="AO34" i="18" a="1"/>
  <c r="AO34" i="18" s="1"/>
  <c r="AP34" i="18" a="1"/>
  <c r="AP34" i="18" s="1"/>
  <c r="AR34" i="18" a="1"/>
  <c r="AR34" i="18" s="1"/>
  <c r="AS34" i="18" a="1"/>
  <c r="AS34" i="18" s="1"/>
  <c r="AT34" i="18" a="1"/>
  <c r="AT34" i="18" s="1"/>
  <c r="AU34" i="18" a="1"/>
  <c r="AU34" i="18" s="1"/>
  <c r="D35" i="18" a="1"/>
  <c r="D35" i="18" s="1"/>
  <c r="E35" i="18" a="1"/>
  <c r="E35" i="18" s="1"/>
  <c r="F35" i="18" a="1"/>
  <c r="F35" i="18" s="1"/>
  <c r="G35" i="18" a="1"/>
  <c r="G35" i="18" s="1"/>
  <c r="I35" i="18" a="1"/>
  <c r="I35" i="18" s="1"/>
  <c r="J35" i="18" a="1"/>
  <c r="J35" i="18" s="1"/>
  <c r="K35" i="18" a="1"/>
  <c r="K35" i="18" s="1"/>
  <c r="L35" i="18" a="1"/>
  <c r="L35" i="18" s="1"/>
  <c r="N35" i="18" a="1"/>
  <c r="N35" i="18" s="1"/>
  <c r="O35" i="18" a="1"/>
  <c r="O35" i="18" s="1"/>
  <c r="P35" i="18" a="1"/>
  <c r="P35" i="18" s="1"/>
  <c r="Q35" i="18" a="1"/>
  <c r="Q35" i="18" s="1"/>
  <c r="S35" i="18" a="1"/>
  <c r="S35" i="18" s="1"/>
  <c r="T35" i="18" a="1"/>
  <c r="T35" i="18" s="1"/>
  <c r="U35" i="18" a="1"/>
  <c r="U35" i="18" s="1"/>
  <c r="V35" i="18" a="1"/>
  <c r="V35" i="18" s="1"/>
  <c r="X35" i="18" a="1"/>
  <c r="X35" i="18" s="1"/>
  <c r="Y35" i="18" a="1"/>
  <c r="Y35" i="18" s="1"/>
  <c r="Z35" i="18" a="1"/>
  <c r="Z35" i="18" s="1"/>
  <c r="AA35" i="18" a="1"/>
  <c r="AA35" i="18" s="1"/>
  <c r="AC35" i="18" a="1"/>
  <c r="AC35" i="18" s="1"/>
  <c r="AD35" i="18" a="1"/>
  <c r="AD35" i="18" s="1"/>
  <c r="AE35" i="18" a="1"/>
  <c r="AE35" i="18" s="1"/>
  <c r="AF35" i="18" a="1"/>
  <c r="AF35" i="18" s="1"/>
  <c r="AH35" i="18" a="1"/>
  <c r="AH35" i="18" s="1"/>
  <c r="AI35" i="18" a="1"/>
  <c r="AI35" i="18" s="1"/>
  <c r="AJ35" i="18" a="1"/>
  <c r="AJ35" i="18" s="1"/>
  <c r="AK35" i="18" a="1"/>
  <c r="AK35" i="18" s="1"/>
  <c r="AM35" i="18" a="1"/>
  <c r="AM35" i="18" s="1"/>
  <c r="AN35" i="18" a="1"/>
  <c r="AN35" i="18" s="1"/>
  <c r="AO35" i="18" a="1"/>
  <c r="AO35" i="18" s="1"/>
  <c r="AP35" i="18" a="1"/>
  <c r="AP35" i="18" s="1"/>
  <c r="AR35" i="18" a="1"/>
  <c r="AR35" i="18" s="1"/>
  <c r="AS35" i="18" a="1"/>
  <c r="AS35" i="18" s="1"/>
  <c r="AT35" i="18" a="1"/>
  <c r="AT35" i="18" s="1"/>
  <c r="AU35" i="18" a="1"/>
  <c r="AU35" i="18" s="1"/>
  <c r="D36" i="18" a="1"/>
  <c r="D36" i="18" s="1"/>
  <c r="E36" i="18" a="1"/>
  <c r="E36" i="18" s="1"/>
  <c r="F36" i="18" a="1"/>
  <c r="F36" i="18" s="1"/>
  <c r="G36" i="18" a="1"/>
  <c r="G36" i="18" s="1"/>
  <c r="I36" i="18" a="1"/>
  <c r="I36" i="18" s="1"/>
  <c r="J36" i="18" a="1"/>
  <c r="J36" i="18" s="1"/>
  <c r="K36" i="18" a="1"/>
  <c r="K36" i="18" s="1"/>
  <c r="L36" i="18" a="1"/>
  <c r="L36" i="18" s="1"/>
  <c r="N36" i="18" a="1"/>
  <c r="N36" i="18" s="1"/>
  <c r="O36" i="18" a="1"/>
  <c r="O36" i="18" s="1"/>
  <c r="P36" i="18" a="1"/>
  <c r="P36" i="18" s="1"/>
  <c r="Q36" i="18" a="1"/>
  <c r="Q36" i="18" s="1"/>
  <c r="S36" i="18" a="1"/>
  <c r="S36" i="18" s="1"/>
  <c r="T36" i="18" a="1"/>
  <c r="T36" i="18" s="1"/>
  <c r="U36" i="18" a="1"/>
  <c r="U36" i="18" s="1"/>
  <c r="V36" i="18" a="1"/>
  <c r="V36" i="18" s="1"/>
  <c r="X36" i="18" a="1"/>
  <c r="X36" i="18" s="1"/>
  <c r="Y36" i="18" a="1"/>
  <c r="Y36" i="18" s="1"/>
  <c r="Z36" i="18" a="1"/>
  <c r="Z36" i="18" s="1"/>
  <c r="AA36" i="18" a="1"/>
  <c r="AA36" i="18" s="1"/>
  <c r="AC36" i="18" a="1"/>
  <c r="AC36" i="18" s="1"/>
  <c r="AD36" i="18" a="1"/>
  <c r="AD36" i="18" s="1"/>
  <c r="AE36" i="18" a="1"/>
  <c r="AE36" i="18" s="1"/>
  <c r="AF36" i="18" a="1"/>
  <c r="AF36" i="18" s="1"/>
  <c r="AH36" i="18" a="1"/>
  <c r="AH36" i="18" s="1"/>
  <c r="AI36" i="18" a="1"/>
  <c r="AI36" i="18" s="1"/>
  <c r="AJ36" i="18" a="1"/>
  <c r="AJ36" i="18" s="1"/>
  <c r="AK36" i="18" a="1"/>
  <c r="AK36" i="18" s="1"/>
  <c r="AM36" i="18" a="1"/>
  <c r="AM36" i="18" s="1"/>
  <c r="AN36" i="18" a="1"/>
  <c r="AN36" i="18" s="1"/>
  <c r="AO36" i="18" a="1"/>
  <c r="AO36" i="18" s="1"/>
  <c r="AP36" i="18" a="1"/>
  <c r="AP36" i="18" s="1"/>
  <c r="AR36" i="18" a="1"/>
  <c r="AR36" i="18" s="1"/>
  <c r="AS36" i="18" a="1"/>
  <c r="AS36" i="18" s="1"/>
  <c r="AT36" i="18" a="1"/>
  <c r="AT36" i="18" s="1"/>
  <c r="AU36" i="18" a="1"/>
  <c r="AU36" i="18" s="1"/>
  <c r="D37" i="18" a="1"/>
  <c r="D37" i="18" s="1"/>
  <c r="E37" i="18" a="1"/>
  <c r="E37" i="18" s="1"/>
  <c r="F37" i="18" a="1"/>
  <c r="F37" i="18" s="1"/>
  <c r="G37" i="18" a="1"/>
  <c r="G37" i="18" s="1"/>
  <c r="I37" i="18" a="1"/>
  <c r="I37" i="18" s="1"/>
  <c r="J37" i="18" a="1"/>
  <c r="J37" i="18" s="1"/>
  <c r="K37" i="18" a="1"/>
  <c r="K37" i="18" s="1"/>
  <c r="L37" i="18" a="1"/>
  <c r="L37" i="18" s="1"/>
  <c r="N37" i="18" a="1"/>
  <c r="N37" i="18" s="1"/>
  <c r="O37" i="18" a="1"/>
  <c r="O37" i="18" s="1"/>
  <c r="P37" i="18" a="1"/>
  <c r="P37" i="18" s="1"/>
  <c r="Q37" i="18" a="1"/>
  <c r="Q37" i="18" s="1"/>
  <c r="S37" i="18" a="1"/>
  <c r="S37" i="18" s="1"/>
  <c r="T37" i="18" a="1"/>
  <c r="T37" i="18" s="1"/>
  <c r="U37" i="18" a="1"/>
  <c r="U37" i="18" s="1"/>
  <c r="V37" i="18" a="1"/>
  <c r="V37" i="18" s="1"/>
  <c r="X37" i="18" a="1"/>
  <c r="X37" i="18" s="1"/>
  <c r="Y37" i="18" a="1"/>
  <c r="Y37" i="18" s="1"/>
  <c r="Z37" i="18" a="1"/>
  <c r="Z37" i="18" s="1"/>
  <c r="AA37" i="18" a="1"/>
  <c r="AA37" i="18" s="1"/>
  <c r="AC37" i="18" a="1"/>
  <c r="AC37" i="18" s="1"/>
  <c r="AD37" i="18" a="1"/>
  <c r="AD37" i="18" s="1"/>
  <c r="AE37" i="18" a="1"/>
  <c r="AE37" i="18" s="1"/>
  <c r="AF37" i="18" a="1"/>
  <c r="AF37" i="18" s="1"/>
  <c r="AH37" i="18" a="1"/>
  <c r="AH37" i="18" s="1"/>
  <c r="AI37" i="18" a="1"/>
  <c r="AI37" i="18" s="1"/>
  <c r="AJ37" i="18" a="1"/>
  <c r="AJ37" i="18" s="1"/>
  <c r="AK37" i="18" a="1"/>
  <c r="AK37" i="18" s="1"/>
  <c r="AM37" i="18" a="1"/>
  <c r="AM37" i="18" s="1"/>
  <c r="AN37" i="18" a="1"/>
  <c r="AN37" i="18" s="1"/>
  <c r="AO37" i="18" a="1"/>
  <c r="AO37" i="18" s="1"/>
  <c r="AP37" i="18" a="1"/>
  <c r="AP37" i="18" s="1"/>
  <c r="AR37" i="18" a="1"/>
  <c r="AR37" i="18" s="1"/>
  <c r="AS37" i="18" a="1"/>
  <c r="AS37" i="18" s="1"/>
  <c r="AT37" i="18" a="1"/>
  <c r="AT37" i="18" s="1"/>
  <c r="AU37" i="18" a="1"/>
  <c r="AU37" i="18" s="1"/>
  <c r="D38" i="18" a="1"/>
  <c r="D38" i="18" s="1"/>
  <c r="E38" i="18" a="1"/>
  <c r="E38" i="18" s="1"/>
  <c r="F38" i="18" a="1"/>
  <c r="F38" i="18" s="1"/>
  <c r="G38" i="18" a="1"/>
  <c r="G38" i="18" s="1"/>
  <c r="I38" i="18" a="1"/>
  <c r="I38" i="18" s="1"/>
  <c r="J38" i="18" a="1"/>
  <c r="J38" i="18" s="1"/>
  <c r="K38" i="18" a="1"/>
  <c r="K38" i="18" s="1"/>
  <c r="L38" i="18" a="1"/>
  <c r="L38" i="18" s="1"/>
  <c r="N38" i="18" a="1"/>
  <c r="N38" i="18" s="1"/>
  <c r="O38" i="18" a="1"/>
  <c r="O38" i="18" s="1"/>
  <c r="P38" i="18" a="1"/>
  <c r="P38" i="18" s="1"/>
  <c r="Q38" i="18" a="1"/>
  <c r="Q38" i="18" s="1"/>
  <c r="S38" i="18" a="1"/>
  <c r="S38" i="18" s="1"/>
  <c r="T38" i="18" a="1"/>
  <c r="T38" i="18" s="1"/>
  <c r="U38" i="18" a="1"/>
  <c r="U38" i="18" s="1"/>
  <c r="V38" i="18" a="1"/>
  <c r="V38" i="18" s="1"/>
  <c r="X38" i="18" a="1"/>
  <c r="X38" i="18" s="1"/>
  <c r="Y38" i="18" a="1"/>
  <c r="Y38" i="18" s="1"/>
  <c r="Z38" i="18" a="1"/>
  <c r="Z38" i="18" s="1"/>
  <c r="AA38" i="18" a="1"/>
  <c r="AA38" i="18" s="1"/>
  <c r="AC38" i="18" a="1"/>
  <c r="AC38" i="18" s="1"/>
  <c r="AD38" i="18" a="1"/>
  <c r="AD38" i="18" s="1"/>
  <c r="AE38" i="18" a="1"/>
  <c r="AE38" i="18" s="1"/>
  <c r="AF38" i="18" a="1"/>
  <c r="AF38" i="18" s="1"/>
  <c r="AH38" i="18" a="1"/>
  <c r="AH38" i="18" s="1"/>
  <c r="AI38" i="18" a="1"/>
  <c r="AI38" i="18" s="1"/>
  <c r="AJ38" i="18" a="1"/>
  <c r="AJ38" i="18" s="1"/>
  <c r="AK38" i="18" a="1"/>
  <c r="AK38" i="18" s="1"/>
  <c r="AM38" i="18" a="1"/>
  <c r="AM38" i="18" s="1"/>
  <c r="AN38" i="18" a="1"/>
  <c r="AN38" i="18" s="1"/>
  <c r="AO38" i="18" a="1"/>
  <c r="AO38" i="18" s="1"/>
  <c r="AP38" i="18" a="1"/>
  <c r="AP38" i="18" s="1"/>
  <c r="AR38" i="18" a="1"/>
  <c r="AR38" i="18" s="1"/>
  <c r="AS38" i="18" a="1"/>
  <c r="AS38" i="18" s="1"/>
  <c r="AT38" i="18" a="1"/>
  <c r="AT38" i="18" s="1"/>
  <c r="AU38" i="18" a="1"/>
  <c r="AU38" i="18" s="1"/>
  <c r="D39" i="18" a="1"/>
  <c r="D39" i="18" s="1"/>
  <c r="E39" i="18" a="1"/>
  <c r="E39" i="18" s="1"/>
  <c r="F39" i="18" a="1"/>
  <c r="F39" i="18" s="1"/>
  <c r="G39" i="18" a="1"/>
  <c r="G39" i="18" s="1"/>
  <c r="I39" i="18" a="1"/>
  <c r="I39" i="18" s="1"/>
  <c r="J39" i="18" a="1"/>
  <c r="J39" i="18" s="1"/>
  <c r="K39" i="18" a="1"/>
  <c r="K39" i="18" s="1"/>
  <c r="L39" i="18" a="1"/>
  <c r="L39" i="18" s="1"/>
  <c r="N39" i="18" a="1"/>
  <c r="N39" i="18" s="1"/>
  <c r="O39" i="18" a="1"/>
  <c r="O39" i="18" s="1"/>
  <c r="P39" i="18" a="1"/>
  <c r="P39" i="18" s="1"/>
  <c r="Q39" i="18" a="1"/>
  <c r="Q39" i="18" s="1"/>
  <c r="S39" i="18" a="1"/>
  <c r="S39" i="18" s="1"/>
  <c r="T39" i="18" a="1"/>
  <c r="T39" i="18" s="1"/>
  <c r="U39" i="18" a="1"/>
  <c r="U39" i="18" s="1"/>
  <c r="V39" i="18" a="1"/>
  <c r="V39" i="18" s="1"/>
  <c r="X39" i="18" a="1"/>
  <c r="X39" i="18" s="1"/>
  <c r="Y39" i="18" a="1"/>
  <c r="Y39" i="18" s="1"/>
  <c r="Z39" i="18" a="1"/>
  <c r="Z39" i="18" s="1"/>
  <c r="AA39" i="18" a="1"/>
  <c r="AA39" i="18" s="1"/>
  <c r="AC39" i="18" a="1"/>
  <c r="AC39" i="18" s="1"/>
  <c r="AD39" i="18" a="1"/>
  <c r="AD39" i="18" s="1"/>
  <c r="AE39" i="18" a="1"/>
  <c r="AE39" i="18" s="1"/>
  <c r="AF39" i="18" a="1"/>
  <c r="AF39" i="18" s="1"/>
  <c r="AH39" i="18" a="1"/>
  <c r="AH39" i="18" s="1"/>
  <c r="AI39" i="18" a="1"/>
  <c r="AI39" i="18" s="1"/>
  <c r="AJ39" i="18" a="1"/>
  <c r="AJ39" i="18" s="1"/>
  <c r="AK39" i="18" a="1"/>
  <c r="AK39" i="18" s="1"/>
  <c r="AM39" i="18" a="1"/>
  <c r="AM39" i="18" s="1"/>
  <c r="AN39" i="18" a="1"/>
  <c r="AN39" i="18" s="1"/>
  <c r="AO39" i="18" a="1"/>
  <c r="AO39" i="18" s="1"/>
  <c r="AP39" i="18" a="1"/>
  <c r="AP39" i="18" s="1"/>
  <c r="AR39" i="18" a="1"/>
  <c r="AR39" i="18" s="1"/>
  <c r="AS39" i="18" a="1"/>
  <c r="AS39" i="18" s="1"/>
  <c r="AT39" i="18" a="1"/>
  <c r="AT39" i="18" s="1"/>
  <c r="AU39" i="18" a="1"/>
  <c r="AU39" i="18" s="1"/>
  <c r="D40" i="18" a="1"/>
  <c r="D40" i="18" s="1"/>
  <c r="E40" i="18" a="1"/>
  <c r="E40" i="18" s="1"/>
  <c r="F40" i="18" a="1"/>
  <c r="F40" i="18" s="1"/>
  <c r="G40" i="18" a="1"/>
  <c r="G40" i="18" s="1"/>
  <c r="I40" i="18" a="1"/>
  <c r="I40" i="18" s="1"/>
  <c r="J40" i="18" a="1"/>
  <c r="J40" i="18" s="1"/>
  <c r="K40" i="18" a="1"/>
  <c r="K40" i="18" s="1"/>
  <c r="L40" i="18" a="1"/>
  <c r="L40" i="18" s="1"/>
  <c r="N40" i="18" a="1"/>
  <c r="N40" i="18" s="1"/>
  <c r="O40" i="18" a="1"/>
  <c r="O40" i="18" s="1"/>
  <c r="P40" i="18" a="1"/>
  <c r="P40" i="18" s="1"/>
  <c r="Q40" i="18" a="1"/>
  <c r="Q40" i="18" s="1"/>
  <c r="S40" i="18" a="1"/>
  <c r="S40" i="18" s="1"/>
  <c r="T40" i="18" a="1"/>
  <c r="T40" i="18" s="1"/>
  <c r="U40" i="18" a="1"/>
  <c r="U40" i="18" s="1"/>
  <c r="V40" i="18" a="1"/>
  <c r="V40" i="18" s="1"/>
  <c r="X40" i="18" a="1"/>
  <c r="X40" i="18" s="1"/>
  <c r="Y40" i="18" a="1"/>
  <c r="Y40" i="18" s="1"/>
  <c r="Z40" i="18" a="1"/>
  <c r="Z40" i="18" s="1"/>
  <c r="AA40" i="18" a="1"/>
  <c r="AA40" i="18" s="1"/>
  <c r="AC40" i="18" a="1"/>
  <c r="AC40" i="18" s="1"/>
  <c r="AD40" i="18" a="1"/>
  <c r="AD40" i="18" s="1"/>
  <c r="AE40" i="18" a="1"/>
  <c r="AE40" i="18" s="1"/>
  <c r="AF40" i="18" a="1"/>
  <c r="AF40" i="18" s="1"/>
  <c r="AH40" i="18" a="1"/>
  <c r="AH40" i="18" s="1"/>
  <c r="AI40" i="18" a="1"/>
  <c r="AI40" i="18" s="1"/>
  <c r="AJ40" i="18" a="1"/>
  <c r="AJ40" i="18" s="1"/>
  <c r="AK40" i="18" a="1"/>
  <c r="AK40" i="18" s="1"/>
  <c r="AM40" i="18" a="1"/>
  <c r="AM40" i="18" s="1"/>
  <c r="AN40" i="18" a="1"/>
  <c r="AN40" i="18" s="1"/>
  <c r="AO40" i="18" a="1"/>
  <c r="AO40" i="18" s="1"/>
  <c r="AP40" i="18" a="1"/>
  <c r="AP40" i="18" s="1"/>
  <c r="AR40" i="18" a="1"/>
  <c r="AR40" i="18" s="1"/>
  <c r="AS40" i="18" a="1"/>
  <c r="AS40" i="18" s="1"/>
  <c r="AT40" i="18" a="1"/>
  <c r="AT40" i="18" s="1"/>
  <c r="AU40" i="18" a="1"/>
  <c r="AU40" i="18" s="1"/>
  <c r="D41" i="18" a="1"/>
  <c r="D41" i="18" s="1"/>
  <c r="E41" i="18" a="1"/>
  <c r="E41" i="18" s="1"/>
  <c r="F41" i="18" a="1"/>
  <c r="F41" i="18" s="1"/>
  <c r="G41" i="18" a="1"/>
  <c r="G41" i="18" s="1"/>
  <c r="I41" i="18" a="1"/>
  <c r="I41" i="18" s="1"/>
  <c r="J41" i="18" a="1"/>
  <c r="J41" i="18" s="1"/>
  <c r="K41" i="18" a="1"/>
  <c r="K41" i="18" s="1"/>
  <c r="L41" i="18" a="1"/>
  <c r="L41" i="18" s="1"/>
  <c r="N41" i="18" a="1"/>
  <c r="N41" i="18" s="1"/>
  <c r="O41" i="18" a="1"/>
  <c r="O41" i="18" s="1"/>
  <c r="P41" i="18" a="1"/>
  <c r="P41" i="18" s="1"/>
  <c r="Q41" i="18" a="1"/>
  <c r="Q41" i="18" s="1"/>
  <c r="S41" i="18" a="1"/>
  <c r="S41" i="18" s="1"/>
  <c r="T41" i="18" a="1"/>
  <c r="T41" i="18" s="1"/>
  <c r="U41" i="18" a="1"/>
  <c r="U41" i="18" s="1"/>
  <c r="V41" i="18" a="1"/>
  <c r="V41" i="18" s="1"/>
  <c r="X41" i="18" a="1"/>
  <c r="X41" i="18" s="1"/>
  <c r="Y41" i="18" a="1"/>
  <c r="Y41" i="18" s="1"/>
  <c r="Z41" i="18" a="1"/>
  <c r="Z41" i="18" s="1"/>
  <c r="AA41" i="18" a="1"/>
  <c r="AA41" i="18" s="1"/>
  <c r="AC41" i="18" a="1"/>
  <c r="AC41" i="18" s="1"/>
  <c r="AD41" i="18" a="1"/>
  <c r="AD41" i="18" s="1"/>
  <c r="AE41" i="18" a="1"/>
  <c r="AE41" i="18" s="1"/>
  <c r="AF41" i="18" a="1"/>
  <c r="AF41" i="18" s="1"/>
  <c r="AH41" i="18" a="1"/>
  <c r="AH41" i="18" s="1"/>
  <c r="AI41" i="18" a="1"/>
  <c r="AI41" i="18" s="1"/>
  <c r="AJ41" i="18" a="1"/>
  <c r="AJ41" i="18" s="1"/>
  <c r="AK41" i="18" a="1"/>
  <c r="AK41" i="18" s="1"/>
  <c r="AM41" i="18" a="1"/>
  <c r="AM41" i="18" s="1"/>
  <c r="AN41" i="18" a="1"/>
  <c r="AN41" i="18" s="1"/>
  <c r="AO41" i="18" a="1"/>
  <c r="AO41" i="18" s="1"/>
  <c r="AP41" i="18" a="1"/>
  <c r="AP41" i="18" s="1"/>
  <c r="AR41" i="18" a="1"/>
  <c r="AR41" i="18" s="1"/>
  <c r="AS41" i="18" a="1"/>
  <c r="AS41" i="18" s="1"/>
  <c r="AT41" i="18" a="1"/>
  <c r="AT41" i="18" s="1"/>
  <c r="AU41" i="18" a="1"/>
  <c r="AU41" i="18" s="1"/>
  <c r="D42" i="18" a="1"/>
  <c r="D42" i="18" s="1"/>
  <c r="E42" i="18" a="1"/>
  <c r="E42" i="18" s="1"/>
  <c r="F42" i="18" a="1"/>
  <c r="F42" i="18" s="1"/>
  <c r="G42" i="18" a="1"/>
  <c r="G42" i="18" s="1"/>
  <c r="I42" i="18" a="1"/>
  <c r="I42" i="18" s="1"/>
  <c r="J42" i="18" a="1"/>
  <c r="J42" i="18" s="1"/>
  <c r="K42" i="18" a="1"/>
  <c r="K42" i="18" s="1"/>
  <c r="L42" i="18" a="1"/>
  <c r="L42" i="18" s="1"/>
  <c r="N42" i="18" a="1"/>
  <c r="N42" i="18" s="1"/>
  <c r="O42" i="18" a="1"/>
  <c r="O42" i="18" s="1"/>
  <c r="P42" i="18" a="1"/>
  <c r="P42" i="18" s="1"/>
  <c r="Q42" i="18" a="1"/>
  <c r="Q42" i="18" s="1"/>
  <c r="S42" i="18" a="1"/>
  <c r="S42" i="18" s="1"/>
  <c r="T42" i="18" a="1"/>
  <c r="T42" i="18" s="1"/>
  <c r="U42" i="18" a="1"/>
  <c r="U42" i="18" s="1"/>
  <c r="V42" i="18" a="1"/>
  <c r="V42" i="18" s="1"/>
  <c r="X42" i="18" a="1"/>
  <c r="X42" i="18" s="1"/>
  <c r="Y42" i="18" a="1"/>
  <c r="Y42" i="18" s="1"/>
  <c r="Z42" i="18" a="1"/>
  <c r="Z42" i="18" s="1"/>
  <c r="AA42" i="18" a="1"/>
  <c r="AA42" i="18" s="1"/>
  <c r="AC42" i="18" a="1"/>
  <c r="AC42" i="18" s="1"/>
  <c r="AD42" i="18" a="1"/>
  <c r="AD42" i="18" s="1"/>
  <c r="AE42" i="18" a="1"/>
  <c r="AE42" i="18" s="1"/>
  <c r="AF42" i="18" a="1"/>
  <c r="AF42" i="18" s="1"/>
  <c r="AH42" i="18" a="1"/>
  <c r="AH42" i="18" s="1"/>
  <c r="AI42" i="18" a="1"/>
  <c r="AI42" i="18" s="1"/>
  <c r="AJ42" i="18" a="1"/>
  <c r="AJ42" i="18" s="1"/>
  <c r="AK42" i="18" a="1"/>
  <c r="AK42" i="18" s="1"/>
  <c r="AM42" i="18" a="1"/>
  <c r="AM42" i="18" s="1"/>
  <c r="AN42" i="18" a="1"/>
  <c r="AN42" i="18" s="1"/>
  <c r="AO42" i="18" a="1"/>
  <c r="AO42" i="18" s="1"/>
  <c r="AP42" i="18" a="1"/>
  <c r="AP42" i="18" s="1"/>
  <c r="AR42" i="18" a="1"/>
  <c r="AR42" i="18" s="1"/>
  <c r="AS42" i="18" a="1"/>
  <c r="AS42" i="18" s="1"/>
  <c r="AT42" i="18" a="1"/>
  <c r="AT42" i="18" s="1"/>
  <c r="AU42" i="18" a="1"/>
  <c r="AU42" i="18" s="1"/>
  <c r="D43" i="18" a="1"/>
  <c r="D43" i="18" s="1"/>
  <c r="E43" i="18" a="1"/>
  <c r="E43" i="18" s="1"/>
  <c r="F43" i="18" a="1"/>
  <c r="F43" i="18" s="1"/>
  <c r="G43" i="18" a="1"/>
  <c r="G43" i="18" s="1"/>
  <c r="I43" i="18" a="1"/>
  <c r="I43" i="18" s="1"/>
  <c r="J43" i="18" a="1"/>
  <c r="J43" i="18" s="1"/>
  <c r="K43" i="18" a="1"/>
  <c r="K43" i="18" s="1"/>
  <c r="L43" i="18" a="1"/>
  <c r="L43" i="18" s="1"/>
  <c r="N43" i="18" a="1"/>
  <c r="N43" i="18" s="1"/>
  <c r="O43" i="18" a="1"/>
  <c r="O43" i="18" s="1"/>
  <c r="P43" i="18" a="1"/>
  <c r="P43" i="18" s="1"/>
  <c r="Q43" i="18" a="1"/>
  <c r="Q43" i="18" s="1"/>
  <c r="S43" i="18" a="1"/>
  <c r="S43" i="18" s="1"/>
  <c r="T43" i="18" a="1"/>
  <c r="T43" i="18" s="1"/>
  <c r="U43" i="18" a="1"/>
  <c r="U43" i="18" s="1"/>
  <c r="V43" i="18" a="1"/>
  <c r="V43" i="18" s="1"/>
  <c r="X43" i="18" a="1"/>
  <c r="X43" i="18" s="1"/>
  <c r="Y43" i="18" a="1"/>
  <c r="Y43" i="18" s="1"/>
  <c r="Z43" i="18" a="1"/>
  <c r="Z43" i="18" s="1"/>
  <c r="AA43" i="18" a="1"/>
  <c r="AA43" i="18" s="1"/>
  <c r="AC43" i="18" a="1"/>
  <c r="AC43" i="18" s="1"/>
  <c r="AD43" i="18" a="1"/>
  <c r="AD43" i="18" s="1"/>
  <c r="AE43" i="18" a="1"/>
  <c r="AE43" i="18" s="1"/>
  <c r="AF43" i="18" a="1"/>
  <c r="AF43" i="18" s="1"/>
  <c r="AH43" i="18" a="1"/>
  <c r="AH43" i="18" s="1"/>
  <c r="AI43" i="18" a="1"/>
  <c r="AI43" i="18" s="1"/>
  <c r="AJ43" i="18" a="1"/>
  <c r="AJ43" i="18" s="1"/>
  <c r="AK43" i="18" a="1"/>
  <c r="AK43" i="18" s="1"/>
  <c r="AM43" i="18" a="1"/>
  <c r="AM43" i="18" s="1"/>
  <c r="AN43" i="18" a="1"/>
  <c r="AN43" i="18" s="1"/>
  <c r="AO43" i="18" a="1"/>
  <c r="AO43" i="18" s="1"/>
  <c r="AP43" i="18" a="1"/>
  <c r="AP43" i="18" s="1"/>
  <c r="AR43" i="18" a="1"/>
  <c r="AR43" i="18" s="1"/>
  <c r="AS43" i="18" a="1"/>
  <c r="AS43" i="18" s="1"/>
  <c r="AT43" i="18" a="1"/>
  <c r="AT43" i="18" s="1"/>
  <c r="AU43" i="18" a="1"/>
  <c r="AU43" i="18" s="1"/>
  <c r="D44" i="18" a="1"/>
  <c r="D44" i="18" s="1"/>
  <c r="E44" i="18" a="1"/>
  <c r="E44" i="18" s="1"/>
  <c r="F44" i="18" a="1"/>
  <c r="F44" i="18" s="1"/>
  <c r="G44" i="18" a="1"/>
  <c r="G44" i="18" s="1"/>
  <c r="I44" i="18" a="1"/>
  <c r="I44" i="18" s="1"/>
  <c r="J44" i="18" a="1"/>
  <c r="J44" i="18" s="1"/>
  <c r="K44" i="18" a="1"/>
  <c r="K44" i="18" s="1"/>
  <c r="L44" i="18" a="1"/>
  <c r="L44" i="18" s="1"/>
  <c r="N44" i="18" a="1"/>
  <c r="N44" i="18" s="1"/>
  <c r="O44" i="18" a="1"/>
  <c r="O44" i="18" s="1"/>
  <c r="P44" i="18" a="1"/>
  <c r="P44" i="18" s="1"/>
  <c r="Q44" i="18" a="1"/>
  <c r="Q44" i="18" s="1"/>
  <c r="S44" i="18" a="1"/>
  <c r="S44" i="18" s="1"/>
  <c r="T44" i="18" a="1"/>
  <c r="T44" i="18" s="1"/>
  <c r="U44" i="18" a="1"/>
  <c r="U44" i="18" s="1"/>
  <c r="V44" i="18" a="1"/>
  <c r="V44" i="18" s="1"/>
  <c r="X44" i="18" a="1"/>
  <c r="X44" i="18" s="1"/>
  <c r="Y44" i="18" a="1"/>
  <c r="Y44" i="18" s="1"/>
  <c r="Z44" i="18" a="1"/>
  <c r="Z44" i="18" s="1"/>
  <c r="AA44" i="18" a="1"/>
  <c r="AA44" i="18" s="1"/>
  <c r="AC44" i="18" a="1"/>
  <c r="AC44" i="18" s="1"/>
  <c r="AD44" i="18" a="1"/>
  <c r="AD44" i="18" s="1"/>
  <c r="AE44" i="18" a="1"/>
  <c r="AE44" i="18" s="1"/>
  <c r="AF44" i="18" a="1"/>
  <c r="AF44" i="18" s="1"/>
  <c r="AH44" i="18" a="1"/>
  <c r="AH44" i="18" s="1"/>
  <c r="AI44" i="18" a="1"/>
  <c r="AI44" i="18" s="1"/>
  <c r="AJ44" i="18" a="1"/>
  <c r="AJ44" i="18" s="1"/>
  <c r="AK44" i="18" a="1"/>
  <c r="AK44" i="18" s="1"/>
  <c r="AM44" i="18" a="1"/>
  <c r="AM44" i="18" s="1"/>
  <c r="AN44" i="18" a="1"/>
  <c r="AN44" i="18" s="1"/>
  <c r="AO44" i="18" a="1"/>
  <c r="AO44" i="18" s="1"/>
  <c r="AP44" i="18" a="1"/>
  <c r="AP44" i="18" s="1"/>
  <c r="AR44" i="18" a="1"/>
  <c r="AR44" i="18" s="1"/>
  <c r="AS44" i="18" a="1"/>
  <c r="AS44" i="18" s="1"/>
  <c r="AT44" i="18" a="1"/>
  <c r="AT44" i="18" s="1"/>
  <c r="AU44" i="18" a="1"/>
  <c r="AU44" i="18" s="1"/>
  <c r="D45" i="18" a="1"/>
  <c r="D45" i="18" s="1"/>
  <c r="E45" i="18" a="1"/>
  <c r="E45" i="18" s="1"/>
  <c r="F45" i="18" a="1"/>
  <c r="F45" i="18" s="1"/>
  <c r="G45" i="18" a="1"/>
  <c r="G45" i="18" s="1"/>
  <c r="I45" i="18" a="1"/>
  <c r="I45" i="18" s="1"/>
  <c r="J45" i="18" a="1"/>
  <c r="J45" i="18" s="1"/>
  <c r="K45" i="18" a="1"/>
  <c r="K45" i="18" s="1"/>
  <c r="L45" i="18" a="1"/>
  <c r="L45" i="18" s="1"/>
  <c r="N45" i="18" a="1"/>
  <c r="N45" i="18" s="1"/>
  <c r="O45" i="18" a="1"/>
  <c r="O45" i="18" s="1"/>
  <c r="P45" i="18" a="1"/>
  <c r="P45" i="18" s="1"/>
  <c r="Q45" i="18" a="1"/>
  <c r="Q45" i="18" s="1"/>
  <c r="S45" i="18" a="1"/>
  <c r="S45" i="18" s="1"/>
  <c r="T45" i="18" a="1"/>
  <c r="T45" i="18" s="1"/>
  <c r="U45" i="18" a="1"/>
  <c r="U45" i="18" s="1"/>
  <c r="V45" i="18" a="1"/>
  <c r="V45" i="18" s="1"/>
  <c r="X45" i="18" a="1"/>
  <c r="X45" i="18" s="1"/>
  <c r="Y45" i="18" a="1"/>
  <c r="Y45" i="18" s="1"/>
  <c r="Z45" i="18" a="1"/>
  <c r="Z45" i="18" s="1"/>
  <c r="AA45" i="18" a="1"/>
  <c r="AA45" i="18" s="1"/>
  <c r="AC45" i="18" a="1"/>
  <c r="AC45" i="18" s="1"/>
  <c r="AD45" i="18" a="1"/>
  <c r="AD45" i="18" s="1"/>
  <c r="AE45" i="18" a="1"/>
  <c r="AE45" i="18" s="1"/>
  <c r="AF45" i="18" a="1"/>
  <c r="AF45" i="18" s="1"/>
  <c r="AH45" i="18" a="1"/>
  <c r="AH45" i="18" s="1"/>
  <c r="AI45" i="18" a="1"/>
  <c r="AI45" i="18" s="1"/>
  <c r="AJ45" i="18" a="1"/>
  <c r="AJ45" i="18" s="1"/>
  <c r="AK45" i="18" a="1"/>
  <c r="AK45" i="18" s="1"/>
  <c r="AM45" i="18" a="1"/>
  <c r="AM45" i="18" s="1"/>
  <c r="AN45" i="18" a="1"/>
  <c r="AN45" i="18" s="1"/>
  <c r="AO45" i="18" a="1"/>
  <c r="AO45" i="18" s="1"/>
  <c r="AP45" i="18" a="1"/>
  <c r="AP45" i="18" s="1"/>
  <c r="AR45" i="18" a="1"/>
  <c r="AR45" i="18" s="1"/>
  <c r="AS45" i="18" a="1"/>
  <c r="AS45" i="18" s="1"/>
  <c r="AT45" i="18" a="1"/>
  <c r="AT45" i="18" s="1"/>
  <c r="AU45" i="18" a="1"/>
  <c r="AU45" i="18" s="1"/>
  <c r="D46" i="18" a="1"/>
  <c r="D46" i="18" s="1"/>
  <c r="E46" i="18" a="1"/>
  <c r="E46" i="18" s="1"/>
  <c r="F46" i="18" a="1"/>
  <c r="F46" i="18" s="1"/>
  <c r="G46" i="18" a="1"/>
  <c r="G46" i="18" s="1"/>
  <c r="I46" i="18" a="1"/>
  <c r="I46" i="18" s="1"/>
  <c r="J46" i="18" a="1"/>
  <c r="J46" i="18" s="1"/>
  <c r="K46" i="18" a="1"/>
  <c r="K46" i="18" s="1"/>
  <c r="L46" i="18" a="1"/>
  <c r="L46" i="18" s="1"/>
  <c r="N46" i="18" a="1"/>
  <c r="N46" i="18" s="1"/>
  <c r="O46" i="18" a="1"/>
  <c r="O46" i="18" s="1"/>
  <c r="P46" i="18" a="1"/>
  <c r="P46" i="18" s="1"/>
  <c r="Q46" i="18" a="1"/>
  <c r="Q46" i="18" s="1"/>
  <c r="S46" i="18" a="1"/>
  <c r="S46" i="18" s="1"/>
  <c r="T46" i="18" a="1"/>
  <c r="T46" i="18" s="1"/>
  <c r="U46" i="18" a="1"/>
  <c r="U46" i="18" s="1"/>
  <c r="V46" i="18" a="1"/>
  <c r="V46" i="18" s="1"/>
  <c r="X46" i="18" a="1"/>
  <c r="X46" i="18" s="1"/>
  <c r="Y46" i="18" a="1"/>
  <c r="Y46" i="18" s="1"/>
  <c r="Z46" i="18" a="1"/>
  <c r="Z46" i="18" s="1"/>
  <c r="AA46" i="18" a="1"/>
  <c r="AA46" i="18" s="1"/>
  <c r="AC46" i="18" a="1"/>
  <c r="AC46" i="18" s="1"/>
  <c r="AD46" i="18" a="1"/>
  <c r="AD46" i="18" s="1"/>
  <c r="AE46" i="18" a="1"/>
  <c r="AE46" i="18" s="1"/>
  <c r="AF46" i="18" a="1"/>
  <c r="AF46" i="18" s="1"/>
  <c r="AH46" i="18" a="1"/>
  <c r="AH46" i="18" s="1"/>
  <c r="AI46" i="18" a="1"/>
  <c r="AI46" i="18" s="1"/>
  <c r="AJ46" i="18" a="1"/>
  <c r="AJ46" i="18" s="1"/>
  <c r="AK46" i="18" a="1"/>
  <c r="AK46" i="18" s="1"/>
  <c r="AM46" i="18" a="1"/>
  <c r="AM46" i="18" s="1"/>
  <c r="AN46" i="18" a="1"/>
  <c r="AN46" i="18" s="1"/>
  <c r="AO46" i="18" a="1"/>
  <c r="AO46" i="18" s="1"/>
  <c r="AP46" i="18" a="1"/>
  <c r="AP46" i="18" s="1"/>
  <c r="AR46" i="18" a="1"/>
  <c r="AR46" i="18" s="1"/>
  <c r="AS46" i="18" a="1"/>
  <c r="AS46" i="18" s="1"/>
  <c r="AT46" i="18" a="1"/>
  <c r="AT46" i="18" s="1"/>
  <c r="AU46" i="18" a="1"/>
  <c r="AU46" i="18" s="1"/>
  <c r="D47" i="18" a="1"/>
  <c r="D47" i="18" s="1"/>
  <c r="E47" i="18" a="1"/>
  <c r="E47" i="18" s="1"/>
  <c r="F47" i="18" a="1"/>
  <c r="F47" i="18" s="1"/>
  <c r="G47" i="18" a="1"/>
  <c r="G47" i="18" s="1"/>
  <c r="I47" i="18" a="1"/>
  <c r="I47" i="18" s="1"/>
  <c r="J47" i="18" a="1"/>
  <c r="J47" i="18" s="1"/>
  <c r="K47" i="18" a="1"/>
  <c r="K47" i="18" s="1"/>
  <c r="L47" i="18" a="1"/>
  <c r="L47" i="18" s="1"/>
  <c r="N47" i="18" a="1"/>
  <c r="N47" i="18" s="1"/>
  <c r="O47" i="18" a="1"/>
  <c r="O47" i="18" s="1"/>
  <c r="P47" i="18" a="1"/>
  <c r="P47" i="18" s="1"/>
  <c r="Q47" i="18" a="1"/>
  <c r="Q47" i="18" s="1"/>
  <c r="S47" i="18" a="1"/>
  <c r="S47" i="18" s="1"/>
  <c r="T47" i="18" a="1"/>
  <c r="T47" i="18" s="1"/>
  <c r="U47" i="18" a="1"/>
  <c r="U47" i="18" s="1"/>
  <c r="V47" i="18" a="1"/>
  <c r="V47" i="18" s="1"/>
  <c r="X47" i="18" a="1"/>
  <c r="X47" i="18" s="1"/>
  <c r="Y47" i="18" a="1"/>
  <c r="Y47" i="18" s="1"/>
  <c r="Z47" i="18" a="1"/>
  <c r="Z47" i="18" s="1"/>
  <c r="AA47" i="18" a="1"/>
  <c r="AA47" i="18" s="1"/>
  <c r="AC47" i="18" a="1"/>
  <c r="AC47" i="18" s="1"/>
  <c r="AD47" i="18" a="1"/>
  <c r="AD47" i="18" s="1"/>
  <c r="AE47" i="18" a="1"/>
  <c r="AE47" i="18" s="1"/>
  <c r="AF47" i="18" a="1"/>
  <c r="AF47" i="18" s="1"/>
  <c r="AH47" i="18" a="1"/>
  <c r="AH47" i="18" s="1"/>
  <c r="AI47" i="18" a="1"/>
  <c r="AI47" i="18" s="1"/>
  <c r="AJ47" i="18" a="1"/>
  <c r="AJ47" i="18" s="1"/>
  <c r="AK47" i="18" a="1"/>
  <c r="AK47" i="18" s="1"/>
  <c r="AM47" i="18" a="1"/>
  <c r="AM47" i="18" s="1"/>
  <c r="AN47" i="18" a="1"/>
  <c r="AN47" i="18" s="1"/>
  <c r="AO47" i="18" a="1"/>
  <c r="AO47" i="18" s="1"/>
  <c r="AP47" i="18" a="1"/>
  <c r="AP47" i="18" s="1"/>
  <c r="AR47" i="18" a="1"/>
  <c r="AR47" i="18" s="1"/>
  <c r="AS47" i="18" a="1"/>
  <c r="AS47" i="18" s="1"/>
  <c r="AT47" i="18" a="1"/>
  <c r="AT47" i="18" s="1"/>
  <c r="AU47" i="18" a="1"/>
  <c r="AU47" i="18" s="1"/>
  <c r="D48" i="18" a="1"/>
  <c r="D48" i="18" s="1"/>
  <c r="E48" i="18" a="1"/>
  <c r="E48" i="18" s="1"/>
  <c r="F48" i="18" a="1"/>
  <c r="F48" i="18" s="1"/>
  <c r="G48" i="18" a="1"/>
  <c r="G48" i="18" s="1"/>
  <c r="I48" i="18" a="1"/>
  <c r="I48" i="18" s="1"/>
  <c r="J48" i="18" a="1"/>
  <c r="J48" i="18" s="1"/>
  <c r="K48" i="18" a="1"/>
  <c r="K48" i="18" s="1"/>
  <c r="L48" i="18" a="1"/>
  <c r="L48" i="18" s="1"/>
  <c r="N48" i="18" a="1"/>
  <c r="N48" i="18" s="1"/>
  <c r="O48" i="18" a="1"/>
  <c r="O48" i="18" s="1"/>
  <c r="P48" i="18" a="1"/>
  <c r="P48" i="18" s="1"/>
  <c r="Q48" i="18" a="1"/>
  <c r="Q48" i="18" s="1"/>
  <c r="S48" i="18" a="1"/>
  <c r="S48" i="18" s="1"/>
  <c r="T48" i="18" a="1"/>
  <c r="T48" i="18" s="1"/>
  <c r="U48" i="18" a="1"/>
  <c r="U48" i="18" s="1"/>
  <c r="V48" i="18" a="1"/>
  <c r="V48" i="18" s="1"/>
  <c r="X48" i="18" a="1"/>
  <c r="X48" i="18" s="1"/>
  <c r="Y48" i="18" a="1"/>
  <c r="Y48" i="18" s="1"/>
  <c r="Z48" i="18" a="1"/>
  <c r="Z48" i="18" s="1"/>
  <c r="AA48" i="18" a="1"/>
  <c r="AA48" i="18" s="1"/>
  <c r="AC48" i="18" a="1"/>
  <c r="AC48" i="18" s="1"/>
  <c r="AD48" i="18" a="1"/>
  <c r="AD48" i="18" s="1"/>
  <c r="AE48" i="18" a="1"/>
  <c r="AE48" i="18" s="1"/>
  <c r="AF48" i="18" a="1"/>
  <c r="AF48" i="18" s="1"/>
  <c r="AH48" i="18" a="1"/>
  <c r="AH48" i="18" s="1"/>
  <c r="AI48" i="18" a="1"/>
  <c r="AI48" i="18" s="1"/>
  <c r="AJ48" i="18" a="1"/>
  <c r="AJ48" i="18" s="1"/>
  <c r="AK48" i="18" a="1"/>
  <c r="AK48" i="18" s="1"/>
  <c r="AM48" i="18" a="1"/>
  <c r="AM48" i="18" s="1"/>
  <c r="AN48" i="18" a="1"/>
  <c r="AN48" i="18" s="1"/>
  <c r="AO48" i="18" a="1"/>
  <c r="AO48" i="18" s="1"/>
  <c r="AP48" i="18" a="1"/>
  <c r="AP48" i="18" s="1"/>
  <c r="AR48" i="18" a="1"/>
  <c r="AR48" i="18" s="1"/>
  <c r="AS48" i="18" a="1"/>
  <c r="AS48" i="18" s="1"/>
  <c r="AT48" i="18" a="1"/>
  <c r="AT48" i="18" s="1"/>
  <c r="AU48" i="18" a="1"/>
  <c r="AU48" i="18" s="1"/>
  <c r="D49" i="18" a="1"/>
  <c r="D49" i="18" s="1"/>
  <c r="E49" i="18" a="1"/>
  <c r="E49" i="18" s="1"/>
  <c r="F49" i="18" a="1"/>
  <c r="F49" i="18" s="1"/>
  <c r="G49" i="18" a="1"/>
  <c r="G49" i="18" s="1"/>
  <c r="I49" i="18" a="1"/>
  <c r="I49" i="18" s="1"/>
  <c r="J49" i="18" a="1"/>
  <c r="J49" i="18" s="1"/>
  <c r="K49" i="18" a="1"/>
  <c r="K49" i="18" s="1"/>
  <c r="L49" i="18" a="1"/>
  <c r="L49" i="18" s="1"/>
  <c r="N49" i="18" a="1"/>
  <c r="N49" i="18" s="1"/>
  <c r="O49" i="18" a="1"/>
  <c r="O49" i="18" s="1"/>
  <c r="P49" i="18" a="1"/>
  <c r="P49" i="18" s="1"/>
  <c r="Q49" i="18" a="1"/>
  <c r="Q49" i="18" s="1"/>
  <c r="S49" i="18" a="1"/>
  <c r="S49" i="18" s="1"/>
  <c r="T49" i="18" a="1"/>
  <c r="T49" i="18" s="1"/>
  <c r="U49" i="18" a="1"/>
  <c r="U49" i="18" s="1"/>
  <c r="V49" i="18" a="1"/>
  <c r="V49" i="18" s="1"/>
  <c r="X49" i="18" a="1"/>
  <c r="X49" i="18" s="1"/>
  <c r="Y49" i="18" a="1"/>
  <c r="Y49" i="18" s="1"/>
  <c r="Z49" i="18" a="1"/>
  <c r="Z49" i="18" s="1"/>
  <c r="AA49" i="18" a="1"/>
  <c r="AA49" i="18" s="1"/>
  <c r="AC49" i="18" a="1"/>
  <c r="AC49" i="18" s="1"/>
  <c r="AD49" i="18" a="1"/>
  <c r="AD49" i="18" s="1"/>
  <c r="AE49" i="18" a="1"/>
  <c r="AE49" i="18" s="1"/>
  <c r="AF49" i="18" a="1"/>
  <c r="AF49" i="18" s="1"/>
  <c r="AH49" i="18" a="1"/>
  <c r="AH49" i="18" s="1"/>
  <c r="AI49" i="18" a="1"/>
  <c r="AI49" i="18" s="1"/>
  <c r="AJ49" i="18" a="1"/>
  <c r="AJ49" i="18" s="1"/>
  <c r="AK49" i="18" a="1"/>
  <c r="AK49" i="18" s="1"/>
  <c r="AM49" i="18" a="1"/>
  <c r="AM49" i="18" s="1"/>
  <c r="AN49" i="18" a="1"/>
  <c r="AN49" i="18" s="1"/>
  <c r="AO49" i="18" a="1"/>
  <c r="AO49" i="18" s="1"/>
  <c r="AP49" i="18" a="1"/>
  <c r="AP49" i="18" s="1"/>
  <c r="AR49" i="18" a="1"/>
  <c r="AR49" i="18" s="1"/>
  <c r="AS49" i="18" a="1"/>
  <c r="AS49" i="18" s="1"/>
  <c r="AT49" i="18" a="1"/>
  <c r="AT49" i="18" s="1"/>
  <c r="AU49" i="18" a="1"/>
  <c r="AU49" i="18" s="1"/>
  <c r="D50" i="18" a="1"/>
  <c r="D50" i="18" s="1"/>
  <c r="E50" i="18" a="1"/>
  <c r="E50" i="18" s="1"/>
  <c r="F50" i="18" a="1"/>
  <c r="F50" i="18" s="1"/>
  <c r="G50" i="18" a="1"/>
  <c r="G50" i="18" s="1"/>
  <c r="I50" i="18" a="1"/>
  <c r="I50" i="18" s="1"/>
  <c r="J50" i="18" a="1"/>
  <c r="J50" i="18" s="1"/>
  <c r="K50" i="18" a="1"/>
  <c r="K50" i="18" s="1"/>
  <c r="L50" i="18" a="1"/>
  <c r="L50" i="18" s="1"/>
  <c r="N50" i="18" a="1"/>
  <c r="N50" i="18" s="1"/>
  <c r="O50" i="18" a="1"/>
  <c r="O50" i="18" s="1"/>
  <c r="P50" i="18" a="1"/>
  <c r="P50" i="18" s="1"/>
  <c r="Q50" i="18" a="1"/>
  <c r="Q50" i="18" s="1"/>
  <c r="S50" i="18" a="1"/>
  <c r="S50" i="18" s="1"/>
  <c r="T50" i="18" a="1"/>
  <c r="T50" i="18" s="1"/>
  <c r="U50" i="18" a="1"/>
  <c r="U50" i="18" s="1"/>
  <c r="V50" i="18" a="1"/>
  <c r="V50" i="18" s="1"/>
  <c r="X50" i="18" a="1"/>
  <c r="X50" i="18" s="1"/>
  <c r="Y50" i="18" a="1"/>
  <c r="Y50" i="18" s="1"/>
  <c r="Z50" i="18" a="1"/>
  <c r="Z50" i="18" s="1"/>
  <c r="AA50" i="18" a="1"/>
  <c r="AA50" i="18" s="1"/>
  <c r="AC50" i="18" a="1"/>
  <c r="AC50" i="18" s="1"/>
  <c r="AD50" i="18" a="1"/>
  <c r="AD50" i="18" s="1"/>
  <c r="AE50" i="18" a="1"/>
  <c r="AE50" i="18" s="1"/>
  <c r="AF50" i="18" a="1"/>
  <c r="AF50" i="18" s="1"/>
  <c r="AH50" i="18" a="1"/>
  <c r="AH50" i="18" s="1"/>
  <c r="AI50" i="18" a="1"/>
  <c r="AI50" i="18" s="1"/>
  <c r="AJ50" i="18" a="1"/>
  <c r="AJ50" i="18" s="1"/>
  <c r="AK50" i="18" a="1"/>
  <c r="AK50" i="18" s="1"/>
  <c r="AM50" i="18" a="1"/>
  <c r="AM50" i="18" s="1"/>
  <c r="AN50" i="18" a="1"/>
  <c r="AN50" i="18" s="1"/>
  <c r="AO50" i="18" a="1"/>
  <c r="AO50" i="18" s="1"/>
  <c r="AP50" i="18" a="1"/>
  <c r="AP50" i="18" s="1"/>
  <c r="AR50" i="18" a="1"/>
  <c r="AR50" i="18" s="1"/>
  <c r="AS50" i="18" a="1"/>
  <c r="AS50" i="18" s="1"/>
  <c r="AT50" i="18" a="1"/>
  <c r="AT50" i="18" s="1"/>
  <c r="AU50" i="18" a="1"/>
  <c r="AU50" i="18" s="1"/>
  <c r="D51" i="18" a="1"/>
  <c r="D51" i="18" s="1"/>
  <c r="E51" i="18" a="1"/>
  <c r="E51" i="18" s="1"/>
  <c r="F51" i="18" a="1"/>
  <c r="F51" i="18" s="1"/>
  <c r="G51" i="18" a="1"/>
  <c r="G51" i="18" s="1"/>
  <c r="I51" i="18" a="1"/>
  <c r="I51" i="18" s="1"/>
  <c r="J51" i="18" a="1"/>
  <c r="J51" i="18" s="1"/>
  <c r="K51" i="18" a="1"/>
  <c r="K51" i="18" s="1"/>
  <c r="L51" i="18" a="1"/>
  <c r="L51" i="18" s="1"/>
  <c r="N51" i="18" a="1"/>
  <c r="N51" i="18" s="1"/>
  <c r="O51" i="18" a="1"/>
  <c r="O51" i="18" s="1"/>
  <c r="P51" i="18" a="1"/>
  <c r="P51" i="18" s="1"/>
  <c r="Q51" i="18" a="1"/>
  <c r="Q51" i="18" s="1"/>
  <c r="S51" i="18" a="1"/>
  <c r="S51" i="18" s="1"/>
  <c r="T51" i="18" a="1"/>
  <c r="T51" i="18" s="1"/>
  <c r="U51" i="18" a="1"/>
  <c r="U51" i="18" s="1"/>
  <c r="V51" i="18" a="1"/>
  <c r="V51" i="18" s="1"/>
  <c r="X51" i="18" a="1"/>
  <c r="X51" i="18" s="1"/>
  <c r="Y51" i="18" a="1"/>
  <c r="Y51" i="18" s="1"/>
  <c r="Z51" i="18" a="1"/>
  <c r="Z51" i="18" s="1"/>
  <c r="AA51" i="18" a="1"/>
  <c r="AA51" i="18" s="1"/>
  <c r="AC51" i="18" a="1"/>
  <c r="AC51" i="18" s="1"/>
  <c r="AD51" i="18" a="1"/>
  <c r="AD51" i="18" s="1"/>
  <c r="AE51" i="18" a="1"/>
  <c r="AE51" i="18" s="1"/>
  <c r="AF51" i="18" a="1"/>
  <c r="AF51" i="18" s="1"/>
  <c r="AH51" i="18" a="1"/>
  <c r="AH51" i="18" s="1"/>
  <c r="AI51" i="18" a="1"/>
  <c r="AI51" i="18" s="1"/>
  <c r="AJ51" i="18" a="1"/>
  <c r="AJ51" i="18" s="1"/>
  <c r="AK51" i="18" a="1"/>
  <c r="AK51" i="18" s="1"/>
  <c r="AM51" i="18" a="1"/>
  <c r="AM51" i="18" s="1"/>
  <c r="AN51" i="18" a="1"/>
  <c r="AN51" i="18" s="1"/>
  <c r="AO51" i="18" a="1"/>
  <c r="AO51" i="18" s="1"/>
  <c r="AP51" i="18" a="1"/>
  <c r="AP51" i="18" s="1"/>
  <c r="AR51" i="18" a="1"/>
  <c r="AR51" i="18" s="1"/>
  <c r="AS51" i="18" a="1"/>
  <c r="AS51" i="18" s="1"/>
  <c r="AT51" i="18" a="1"/>
  <c r="AT51" i="18" s="1"/>
  <c r="AU51" i="18" a="1"/>
  <c r="AU51" i="18" s="1"/>
  <c r="D52" i="18" a="1"/>
  <c r="D52" i="18" s="1"/>
  <c r="E52" i="18" a="1"/>
  <c r="E52" i="18" s="1"/>
  <c r="F52" i="18" a="1"/>
  <c r="F52" i="18" s="1"/>
  <c r="G52" i="18" a="1"/>
  <c r="G52" i="18" s="1"/>
  <c r="I52" i="18" a="1"/>
  <c r="I52" i="18" s="1"/>
  <c r="J52" i="18" a="1"/>
  <c r="J52" i="18" s="1"/>
  <c r="K52" i="18" a="1"/>
  <c r="K52" i="18" s="1"/>
  <c r="L52" i="18" a="1"/>
  <c r="L52" i="18" s="1"/>
  <c r="N52" i="18" a="1"/>
  <c r="N52" i="18" s="1"/>
  <c r="O52" i="18" a="1"/>
  <c r="O52" i="18" s="1"/>
  <c r="P52" i="18" a="1"/>
  <c r="P52" i="18" s="1"/>
  <c r="Q52" i="18" a="1"/>
  <c r="Q52" i="18" s="1"/>
  <c r="S52" i="18" a="1"/>
  <c r="S52" i="18" s="1"/>
  <c r="T52" i="18" a="1"/>
  <c r="T52" i="18" s="1"/>
  <c r="U52" i="18" a="1"/>
  <c r="U52" i="18" s="1"/>
  <c r="V52" i="18" a="1"/>
  <c r="V52" i="18" s="1"/>
  <c r="X52" i="18" a="1"/>
  <c r="X52" i="18" s="1"/>
  <c r="Y52" i="18" a="1"/>
  <c r="Y52" i="18" s="1"/>
  <c r="Z52" i="18" a="1"/>
  <c r="Z52" i="18" s="1"/>
  <c r="AA52" i="18" a="1"/>
  <c r="AA52" i="18" s="1"/>
  <c r="AC52" i="18" a="1"/>
  <c r="AC52" i="18" s="1"/>
  <c r="AD52" i="18" a="1"/>
  <c r="AD52" i="18" s="1"/>
  <c r="AE52" i="18" a="1"/>
  <c r="AE52" i="18" s="1"/>
  <c r="AF52" i="18" a="1"/>
  <c r="AF52" i="18" s="1"/>
  <c r="AH52" i="18" a="1"/>
  <c r="AH52" i="18" s="1"/>
  <c r="AI52" i="18" a="1"/>
  <c r="AI52" i="18" s="1"/>
  <c r="AJ52" i="18" a="1"/>
  <c r="AJ52" i="18" s="1"/>
  <c r="AK52" i="18" a="1"/>
  <c r="AK52" i="18" s="1"/>
  <c r="AM52" i="18" a="1"/>
  <c r="AM52" i="18" s="1"/>
  <c r="AN52" i="18" a="1"/>
  <c r="AN52" i="18" s="1"/>
  <c r="AO52" i="18" a="1"/>
  <c r="AO52" i="18" s="1"/>
  <c r="AP52" i="18" a="1"/>
  <c r="AP52" i="18" s="1"/>
  <c r="AR52" i="18" a="1"/>
  <c r="AR52" i="18" s="1"/>
  <c r="AS52" i="18" a="1"/>
  <c r="AS52" i="18" s="1"/>
  <c r="AT52" i="18" a="1"/>
  <c r="AT52" i="18" s="1"/>
  <c r="AU52" i="18" a="1"/>
  <c r="AU52" i="18" s="1"/>
  <c r="D53" i="18" a="1"/>
  <c r="D53" i="18" s="1"/>
  <c r="E53" i="18" a="1"/>
  <c r="E53" i="18" s="1"/>
  <c r="F53" i="18" a="1"/>
  <c r="F53" i="18" s="1"/>
  <c r="G53" i="18" a="1"/>
  <c r="G53" i="18" s="1"/>
  <c r="I53" i="18" a="1"/>
  <c r="I53" i="18" s="1"/>
  <c r="J53" i="18" a="1"/>
  <c r="J53" i="18" s="1"/>
  <c r="K53" i="18" a="1"/>
  <c r="K53" i="18" s="1"/>
  <c r="L53" i="18" a="1"/>
  <c r="L53" i="18" s="1"/>
  <c r="N53" i="18" a="1"/>
  <c r="N53" i="18" s="1"/>
  <c r="O53" i="18" a="1"/>
  <c r="O53" i="18" s="1"/>
  <c r="P53" i="18" a="1"/>
  <c r="P53" i="18" s="1"/>
  <c r="Q53" i="18" a="1"/>
  <c r="Q53" i="18" s="1"/>
  <c r="S53" i="18" a="1"/>
  <c r="S53" i="18" s="1"/>
  <c r="T53" i="18" a="1"/>
  <c r="T53" i="18" s="1"/>
  <c r="U53" i="18" a="1"/>
  <c r="U53" i="18" s="1"/>
  <c r="V53" i="18" a="1"/>
  <c r="V53" i="18" s="1"/>
  <c r="X53" i="18" a="1"/>
  <c r="X53" i="18" s="1"/>
  <c r="Y53" i="18" a="1"/>
  <c r="Y53" i="18" s="1"/>
  <c r="Z53" i="18" a="1"/>
  <c r="Z53" i="18" s="1"/>
  <c r="AA53" i="18" a="1"/>
  <c r="AA53" i="18" s="1"/>
  <c r="AC53" i="18" a="1"/>
  <c r="AC53" i="18" s="1"/>
  <c r="AD53" i="18" a="1"/>
  <c r="AD53" i="18" s="1"/>
  <c r="AE53" i="18" a="1"/>
  <c r="AE53" i="18" s="1"/>
  <c r="AF53" i="18" a="1"/>
  <c r="AF53" i="18" s="1"/>
  <c r="AH53" i="18" a="1"/>
  <c r="AH53" i="18" s="1"/>
  <c r="AI53" i="18" a="1"/>
  <c r="AI53" i="18" s="1"/>
  <c r="AJ53" i="18" a="1"/>
  <c r="AJ53" i="18" s="1"/>
  <c r="AK53" i="18" a="1"/>
  <c r="AK53" i="18" s="1"/>
  <c r="AM53" i="18" a="1"/>
  <c r="AM53" i="18" s="1"/>
  <c r="AN53" i="18" a="1"/>
  <c r="AN53" i="18" s="1"/>
  <c r="AO53" i="18" a="1"/>
  <c r="AO53" i="18" s="1"/>
  <c r="AP53" i="18" a="1"/>
  <c r="AP53" i="18" s="1"/>
  <c r="AR53" i="18" a="1"/>
  <c r="AR53" i="18" s="1"/>
  <c r="AS53" i="18" a="1"/>
  <c r="AS53" i="18" s="1"/>
  <c r="AT53" i="18" a="1"/>
  <c r="AT53" i="18" s="1"/>
  <c r="AU53" i="18" a="1"/>
  <c r="AU53" i="18" s="1"/>
  <c r="D54" i="18" a="1"/>
  <c r="D54" i="18" s="1"/>
  <c r="E54" i="18" a="1"/>
  <c r="E54" i="18" s="1"/>
  <c r="F54" i="18" a="1"/>
  <c r="F54" i="18" s="1"/>
  <c r="G54" i="18" a="1"/>
  <c r="G54" i="18" s="1"/>
  <c r="I54" i="18" a="1"/>
  <c r="I54" i="18" s="1"/>
  <c r="J54" i="18" a="1"/>
  <c r="J54" i="18" s="1"/>
  <c r="K54" i="18" a="1"/>
  <c r="K54" i="18" s="1"/>
  <c r="L54" i="18" a="1"/>
  <c r="L54" i="18" s="1"/>
  <c r="N54" i="18" a="1"/>
  <c r="N54" i="18" s="1"/>
  <c r="O54" i="18" a="1"/>
  <c r="O54" i="18" s="1"/>
  <c r="P54" i="18" a="1"/>
  <c r="P54" i="18" s="1"/>
  <c r="Q54" i="18" a="1"/>
  <c r="Q54" i="18" s="1"/>
  <c r="S54" i="18" a="1"/>
  <c r="S54" i="18" s="1"/>
  <c r="T54" i="18" a="1"/>
  <c r="T54" i="18" s="1"/>
  <c r="U54" i="18" a="1"/>
  <c r="U54" i="18" s="1"/>
  <c r="V54" i="18" a="1"/>
  <c r="V54" i="18" s="1"/>
  <c r="X54" i="18" a="1"/>
  <c r="X54" i="18" s="1"/>
  <c r="Y54" i="18" a="1"/>
  <c r="Y54" i="18" s="1"/>
  <c r="Z54" i="18" a="1"/>
  <c r="Z54" i="18" s="1"/>
  <c r="AA54" i="18" a="1"/>
  <c r="AA54" i="18" s="1"/>
  <c r="AC54" i="18" a="1"/>
  <c r="AC54" i="18" s="1"/>
  <c r="AD54" i="18" a="1"/>
  <c r="AD54" i="18" s="1"/>
  <c r="AE54" i="18" a="1"/>
  <c r="AE54" i="18" s="1"/>
  <c r="AF54" i="18" a="1"/>
  <c r="AF54" i="18" s="1"/>
  <c r="AH54" i="18" a="1"/>
  <c r="AH54" i="18" s="1"/>
  <c r="AI54" i="18" a="1"/>
  <c r="AI54" i="18" s="1"/>
  <c r="AJ54" i="18" a="1"/>
  <c r="AJ54" i="18" s="1"/>
  <c r="AK54" i="18" a="1"/>
  <c r="AK54" i="18" s="1"/>
  <c r="AM54" i="18" a="1"/>
  <c r="AM54" i="18" s="1"/>
  <c r="AN54" i="18" a="1"/>
  <c r="AN54" i="18" s="1"/>
  <c r="AO54" i="18" a="1"/>
  <c r="AO54" i="18" s="1"/>
  <c r="AP54" i="18" a="1"/>
  <c r="AP54" i="18" s="1"/>
  <c r="AR54" i="18" a="1"/>
  <c r="AR54" i="18" s="1"/>
  <c r="AS54" i="18" a="1"/>
  <c r="AS54" i="18" s="1"/>
  <c r="AT54" i="18" a="1"/>
  <c r="AT54" i="18" s="1"/>
  <c r="AU54" i="18" a="1"/>
  <c r="AU54" i="18" s="1"/>
  <c r="D55" i="18" a="1"/>
  <c r="D55" i="18" s="1"/>
  <c r="E55" i="18" a="1"/>
  <c r="E55" i="18" s="1"/>
  <c r="F55" i="18" a="1"/>
  <c r="F55" i="18" s="1"/>
  <c r="G55" i="18" a="1"/>
  <c r="G55" i="18" s="1"/>
  <c r="I55" i="18" a="1"/>
  <c r="I55" i="18" s="1"/>
  <c r="J55" i="18" a="1"/>
  <c r="J55" i="18" s="1"/>
  <c r="K55" i="18" a="1"/>
  <c r="K55" i="18" s="1"/>
  <c r="L55" i="18" a="1"/>
  <c r="L55" i="18" s="1"/>
  <c r="N55" i="18" a="1"/>
  <c r="N55" i="18" s="1"/>
  <c r="O55" i="18" a="1"/>
  <c r="O55" i="18" s="1"/>
  <c r="P55" i="18" a="1"/>
  <c r="P55" i="18" s="1"/>
  <c r="Q55" i="18" a="1"/>
  <c r="Q55" i="18" s="1"/>
  <c r="S55" i="18" a="1"/>
  <c r="S55" i="18" s="1"/>
  <c r="T55" i="18" a="1"/>
  <c r="T55" i="18" s="1"/>
  <c r="U55" i="18" a="1"/>
  <c r="U55" i="18" s="1"/>
  <c r="V55" i="18" a="1"/>
  <c r="V55" i="18" s="1"/>
  <c r="X55" i="18" a="1"/>
  <c r="X55" i="18" s="1"/>
  <c r="Y55" i="18" a="1"/>
  <c r="Y55" i="18" s="1"/>
  <c r="Z55" i="18" a="1"/>
  <c r="Z55" i="18" s="1"/>
  <c r="AA55" i="18" a="1"/>
  <c r="AA55" i="18" s="1"/>
  <c r="AC55" i="18" a="1"/>
  <c r="AC55" i="18" s="1"/>
  <c r="AD55" i="18" a="1"/>
  <c r="AD55" i="18" s="1"/>
  <c r="AE55" i="18" a="1"/>
  <c r="AE55" i="18" s="1"/>
  <c r="AF55" i="18" a="1"/>
  <c r="AF55" i="18" s="1"/>
  <c r="AH55" i="18" a="1"/>
  <c r="AH55" i="18" s="1"/>
  <c r="AI55" i="18" a="1"/>
  <c r="AI55" i="18" s="1"/>
  <c r="AJ55" i="18" a="1"/>
  <c r="AJ55" i="18" s="1"/>
  <c r="AK55" i="18" a="1"/>
  <c r="AK55" i="18" s="1"/>
  <c r="AM55" i="18" a="1"/>
  <c r="AM55" i="18" s="1"/>
  <c r="AN55" i="18" a="1"/>
  <c r="AN55" i="18" s="1"/>
  <c r="AO55" i="18" a="1"/>
  <c r="AO55" i="18" s="1"/>
  <c r="AP55" i="18" a="1"/>
  <c r="AP55" i="18" s="1"/>
  <c r="AR55" i="18" a="1"/>
  <c r="AR55" i="18" s="1"/>
  <c r="AS55" i="18" a="1"/>
  <c r="AS55" i="18" s="1"/>
  <c r="AT55" i="18" a="1"/>
  <c r="AT55" i="18" s="1"/>
  <c r="AU55" i="18" a="1"/>
  <c r="AU55" i="18" s="1"/>
  <c r="D56" i="18" a="1"/>
  <c r="D56" i="18" s="1"/>
  <c r="E56" i="18" a="1"/>
  <c r="E56" i="18" s="1"/>
  <c r="F56" i="18" a="1"/>
  <c r="F56" i="18" s="1"/>
  <c r="G56" i="18" a="1"/>
  <c r="G56" i="18" s="1"/>
  <c r="I56" i="18" a="1"/>
  <c r="I56" i="18" s="1"/>
  <c r="J56" i="18" a="1"/>
  <c r="J56" i="18" s="1"/>
  <c r="K56" i="18" a="1"/>
  <c r="K56" i="18" s="1"/>
  <c r="L56" i="18" a="1"/>
  <c r="L56" i="18" s="1"/>
  <c r="N56" i="18" a="1"/>
  <c r="N56" i="18" s="1"/>
  <c r="O56" i="18" a="1"/>
  <c r="O56" i="18" s="1"/>
  <c r="P56" i="18" a="1"/>
  <c r="P56" i="18" s="1"/>
  <c r="Q56" i="18" a="1"/>
  <c r="Q56" i="18" s="1"/>
  <c r="S56" i="18" a="1"/>
  <c r="S56" i="18" s="1"/>
  <c r="T56" i="18" a="1"/>
  <c r="T56" i="18" s="1"/>
  <c r="U56" i="18" a="1"/>
  <c r="U56" i="18" s="1"/>
  <c r="V56" i="18" a="1"/>
  <c r="V56" i="18" s="1"/>
  <c r="X56" i="18" a="1"/>
  <c r="X56" i="18" s="1"/>
  <c r="Y56" i="18" a="1"/>
  <c r="Y56" i="18" s="1"/>
  <c r="Z56" i="18" a="1"/>
  <c r="Z56" i="18" s="1"/>
  <c r="AA56" i="18" a="1"/>
  <c r="AA56" i="18" s="1"/>
  <c r="AC56" i="18" a="1"/>
  <c r="AC56" i="18" s="1"/>
  <c r="AD56" i="18" a="1"/>
  <c r="AD56" i="18" s="1"/>
  <c r="AE56" i="18" a="1"/>
  <c r="AE56" i="18" s="1"/>
  <c r="AF56" i="18" a="1"/>
  <c r="AF56" i="18" s="1"/>
  <c r="AH56" i="18" a="1"/>
  <c r="AH56" i="18" s="1"/>
  <c r="AI56" i="18" a="1"/>
  <c r="AI56" i="18" s="1"/>
  <c r="AJ56" i="18" a="1"/>
  <c r="AJ56" i="18" s="1"/>
  <c r="AK56" i="18" a="1"/>
  <c r="AK56" i="18" s="1"/>
  <c r="AM56" i="18" a="1"/>
  <c r="AM56" i="18" s="1"/>
  <c r="AN56" i="18" a="1"/>
  <c r="AN56" i="18" s="1"/>
  <c r="AO56" i="18" a="1"/>
  <c r="AO56" i="18" s="1"/>
  <c r="AP56" i="18" a="1"/>
  <c r="AP56" i="18" s="1"/>
  <c r="AR56" i="18" a="1"/>
  <c r="AR56" i="18" s="1"/>
  <c r="AS56" i="18" a="1"/>
  <c r="AS56" i="18" s="1"/>
  <c r="AT56" i="18" a="1"/>
  <c r="AT56" i="18" s="1"/>
  <c r="AU56" i="18" a="1"/>
  <c r="AU56" i="18" s="1"/>
  <c r="D57" i="18" a="1"/>
  <c r="D57" i="18" s="1"/>
  <c r="E57" i="18" a="1"/>
  <c r="E57" i="18" s="1"/>
  <c r="F57" i="18" a="1"/>
  <c r="F57" i="18" s="1"/>
  <c r="G57" i="18" a="1"/>
  <c r="G57" i="18" s="1"/>
  <c r="I57" i="18" a="1"/>
  <c r="I57" i="18" s="1"/>
  <c r="J57" i="18" a="1"/>
  <c r="J57" i="18" s="1"/>
  <c r="K57" i="18" a="1"/>
  <c r="K57" i="18" s="1"/>
  <c r="L57" i="18" a="1"/>
  <c r="L57" i="18" s="1"/>
  <c r="N57" i="18" a="1"/>
  <c r="N57" i="18" s="1"/>
  <c r="O57" i="18" a="1"/>
  <c r="O57" i="18" s="1"/>
  <c r="P57" i="18" a="1"/>
  <c r="P57" i="18" s="1"/>
  <c r="Q57" i="18" a="1"/>
  <c r="Q57" i="18" s="1"/>
  <c r="S57" i="18" a="1"/>
  <c r="S57" i="18" s="1"/>
  <c r="T57" i="18" a="1"/>
  <c r="T57" i="18" s="1"/>
  <c r="U57" i="18" a="1"/>
  <c r="U57" i="18" s="1"/>
  <c r="V57" i="18" a="1"/>
  <c r="V57" i="18" s="1"/>
  <c r="X57" i="18" a="1"/>
  <c r="X57" i="18" s="1"/>
  <c r="Y57" i="18" a="1"/>
  <c r="Y57" i="18" s="1"/>
  <c r="Z57" i="18" a="1"/>
  <c r="Z57" i="18" s="1"/>
  <c r="AA57" i="18" a="1"/>
  <c r="AA57" i="18" s="1"/>
  <c r="AC57" i="18" a="1"/>
  <c r="AC57" i="18" s="1"/>
  <c r="AD57" i="18" a="1"/>
  <c r="AD57" i="18" s="1"/>
  <c r="AE57" i="18" a="1"/>
  <c r="AE57" i="18" s="1"/>
  <c r="AF57" i="18" a="1"/>
  <c r="AF57" i="18" s="1"/>
  <c r="AH57" i="18" a="1"/>
  <c r="AH57" i="18" s="1"/>
  <c r="AI57" i="18" a="1"/>
  <c r="AI57" i="18" s="1"/>
  <c r="AJ57" i="18" a="1"/>
  <c r="AJ57" i="18" s="1"/>
  <c r="AK57" i="18" a="1"/>
  <c r="AK57" i="18" s="1"/>
  <c r="AM57" i="18" a="1"/>
  <c r="AM57" i="18" s="1"/>
  <c r="AN57" i="18" a="1"/>
  <c r="AN57" i="18" s="1"/>
  <c r="AO57" i="18" a="1"/>
  <c r="AO57" i="18" s="1"/>
  <c r="AP57" i="18" a="1"/>
  <c r="AP57" i="18" s="1"/>
  <c r="AR57" i="18" a="1"/>
  <c r="AR57" i="18" s="1"/>
  <c r="AS57" i="18" a="1"/>
  <c r="AS57" i="18" s="1"/>
  <c r="AT57" i="18" a="1"/>
  <c r="AT57" i="18" s="1"/>
  <c r="AU57" i="18" a="1"/>
  <c r="AU57" i="18" s="1"/>
  <c r="D58" i="18" a="1"/>
  <c r="D58" i="18" s="1"/>
  <c r="E58" i="18" a="1"/>
  <c r="E58" i="18" s="1"/>
  <c r="F58" i="18" a="1"/>
  <c r="F58" i="18" s="1"/>
  <c r="G58" i="18" a="1"/>
  <c r="G58" i="18" s="1"/>
  <c r="I58" i="18" a="1"/>
  <c r="I58" i="18" s="1"/>
  <c r="J58" i="18" a="1"/>
  <c r="J58" i="18" s="1"/>
  <c r="K58" i="18" a="1"/>
  <c r="K58" i="18" s="1"/>
  <c r="L58" i="18" a="1"/>
  <c r="L58" i="18" s="1"/>
  <c r="N58" i="18" a="1"/>
  <c r="N58" i="18" s="1"/>
  <c r="O58" i="18" a="1"/>
  <c r="O58" i="18" s="1"/>
  <c r="P58" i="18" a="1"/>
  <c r="P58" i="18" s="1"/>
  <c r="Q58" i="18" a="1"/>
  <c r="Q58" i="18" s="1"/>
  <c r="S58" i="18" a="1"/>
  <c r="S58" i="18" s="1"/>
  <c r="T58" i="18" a="1"/>
  <c r="T58" i="18" s="1"/>
  <c r="U58" i="18" a="1"/>
  <c r="U58" i="18" s="1"/>
  <c r="V58" i="18" a="1"/>
  <c r="V58" i="18" s="1"/>
  <c r="X58" i="18" a="1"/>
  <c r="X58" i="18" s="1"/>
  <c r="Y58" i="18" a="1"/>
  <c r="Y58" i="18" s="1"/>
  <c r="Z58" i="18" a="1"/>
  <c r="Z58" i="18" s="1"/>
  <c r="AA58" i="18" a="1"/>
  <c r="AA58" i="18" s="1"/>
  <c r="AC58" i="18" a="1"/>
  <c r="AC58" i="18" s="1"/>
  <c r="AD58" i="18" a="1"/>
  <c r="AD58" i="18" s="1"/>
  <c r="AE58" i="18" a="1"/>
  <c r="AE58" i="18" s="1"/>
  <c r="AF58" i="18" a="1"/>
  <c r="AF58" i="18" s="1"/>
  <c r="AH58" i="18" a="1"/>
  <c r="AH58" i="18" s="1"/>
  <c r="AI58" i="18" a="1"/>
  <c r="AI58" i="18" s="1"/>
  <c r="AJ58" i="18" a="1"/>
  <c r="AJ58" i="18" s="1"/>
  <c r="AK58" i="18" a="1"/>
  <c r="AK58" i="18" s="1"/>
  <c r="AM58" i="18" a="1"/>
  <c r="AM58" i="18" s="1"/>
  <c r="AN58" i="18" a="1"/>
  <c r="AN58" i="18" s="1"/>
  <c r="AO58" i="18" a="1"/>
  <c r="AO58" i="18" s="1"/>
  <c r="AP58" i="18" a="1"/>
  <c r="AP58" i="18" s="1"/>
  <c r="AR58" i="18" a="1"/>
  <c r="AR58" i="18" s="1"/>
  <c r="AS58" i="18" a="1"/>
  <c r="AS58" i="18" s="1"/>
  <c r="AT58" i="18" a="1"/>
  <c r="AT58" i="18" s="1"/>
  <c r="AU58" i="18" a="1"/>
  <c r="AU58" i="18" s="1"/>
  <c r="D59" i="18" a="1"/>
  <c r="D59" i="18" s="1"/>
  <c r="E59" i="18" a="1"/>
  <c r="E59" i="18" s="1"/>
  <c r="F59" i="18" a="1"/>
  <c r="F59" i="18" s="1"/>
  <c r="G59" i="18" a="1"/>
  <c r="G59" i="18" s="1"/>
  <c r="I59" i="18" a="1"/>
  <c r="I59" i="18" s="1"/>
  <c r="J59" i="18" a="1"/>
  <c r="J59" i="18" s="1"/>
  <c r="K59" i="18" a="1"/>
  <c r="K59" i="18" s="1"/>
  <c r="L59" i="18" a="1"/>
  <c r="L59" i="18" s="1"/>
  <c r="N59" i="18" a="1"/>
  <c r="N59" i="18" s="1"/>
  <c r="O59" i="18" a="1"/>
  <c r="O59" i="18" s="1"/>
  <c r="P59" i="18" a="1"/>
  <c r="P59" i="18" s="1"/>
  <c r="Q59" i="18" a="1"/>
  <c r="Q59" i="18" s="1"/>
  <c r="S59" i="18" a="1"/>
  <c r="S59" i="18" s="1"/>
  <c r="T59" i="18" a="1"/>
  <c r="T59" i="18" s="1"/>
  <c r="U59" i="18" a="1"/>
  <c r="U59" i="18" s="1"/>
  <c r="V59" i="18" a="1"/>
  <c r="V59" i="18" s="1"/>
  <c r="X59" i="18" a="1"/>
  <c r="X59" i="18" s="1"/>
  <c r="Y59" i="18" a="1"/>
  <c r="Y59" i="18" s="1"/>
  <c r="Z59" i="18" a="1"/>
  <c r="Z59" i="18" s="1"/>
  <c r="AA59" i="18" a="1"/>
  <c r="AA59" i="18" s="1"/>
  <c r="AC59" i="18" a="1"/>
  <c r="AC59" i="18" s="1"/>
  <c r="AD59" i="18" a="1"/>
  <c r="AD59" i="18" s="1"/>
  <c r="AE59" i="18" a="1"/>
  <c r="AE59" i="18" s="1"/>
  <c r="AF59" i="18" a="1"/>
  <c r="AF59" i="18" s="1"/>
  <c r="AH59" i="18" a="1"/>
  <c r="AH59" i="18" s="1"/>
  <c r="AI59" i="18" a="1"/>
  <c r="AI59" i="18" s="1"/>
  <c r="AJ59" i="18" a="1"/>
  <c r="AJ59" i="18" s="1"/>
  <c r="AK59" i="18" a="1"/>
  <c r="AK59" i="18" s="1"/>
  <c r="AM59" i="18" a="1"/>
  <c r="AM59" i="18" s="1"/>
  <c r="AN59" i="18" a="1"/>
  <c r="AN59" i="18" s="1"/>
  <c r="AO59" i="18" a="1"/>
  <c r="AO59" i="18" s="1"/>
  <c r="AP59" i="18" a="1"/>
  <c r="AP59" i="18" s="1"/>
  <c r="AR59" i="18" a="1"/>
  <c r="AR59" i="18" s="1"/>
  <c r="AS59" i="18" a="1"/>
  <c r="AS59" i="18" s="1"/>
  <c r="AT59" i="18" a="1"/>
  <c r="AT59" i="18" s="1"/>
  <c r="AU59" i="18" a="1"/>
  <c r="AU59" i="18" s="1"/>
  <c r="D60" i="18" a="1"/>
  <c r="D60" i="18" s="1"/>
  <c r="E60" i="18" a="1"/>
  <c r="E60" i="18" s="1"/>
  <c r="F60" i="18" a="1"/>
  <c r="F60" i="18" s="1"/>
  <c r="G60" i="18" a="1"/>
  <c r="G60" i="18" s="1"/>
  <c r="I60" i="18" a="1"/>
  <c r="I60" i="18" s="1"/>
  <c r="J60" i="18" a="1"/>
  <c r="J60" i="18" s="1"/>
  <c r="K60" i="18" a="1"/>
  <c r="K60" i="18" s="1"/>
  <c r="L60" i="18" a="1"/>
  <c r="L60" i="18" s="1"/>
  <c r="N60" i="18" a="1"/>
  <c r="N60" i="18" s="1"/>
  <c r="O60" i="18" a="1"/>
  <c r="O60" i="18" s="1"/>
  <c r="P60" i="18" a="1"/>
  <c r="P60" i="18" s="1"/>
  <c r="Q60" i="18" a="1"/>
  <c r="Q60" i="18" s="1"/>
  <c r="S60" i="18" a="1"/>
  <c r="S60" i="18" s="1"/>
  <c r="T60" i="18" a="1"/>
  <c r="T60" i="18" s="1"/>
  <c r="U60" i="18" a="1"/>
  <c r="U60" i="18" s="1"/>
  <c r="V60" i="18" a="1"/>
  <c r="V60" i="18" s="1"/>
  <c r="X60" i="18" a="1"/>
  <c r="X60" i="18" s="1"/>
  <c r="Y60" i="18" a="1"/>
  <c r="Y60" i="18" s="1"/>
  <c r="Z60" i="18" a="1"/>
  <c r="Z60" i="18" s="1"/>
  <c r="AA60" i="18" a="1"/>
  <c r="AA60" i="18" s="1"/>
  <c r="AC60" i="18" a="1"/>
  <c r="AC60" i="18" s="1"/>
  <c r="AD60" i="18" a="1"/>
  <c r="AD60" i="18" s="1"/>
  <c r="AE60" i="18" a="1"/>
  <c r="AE60" i="18" s="1"/>
  <c r="AF60" i="18" a="1"/>
  <c r="AF60" i="18" s="1"/>
  <c r="AH60" i="18" a="1"/>
  <c r="AH60" i="18" s="1"/>
  <c r="AI60" i="18" a="1"/>
  <c r="AI60" i="18" s="1"/>
  <c r="AJ60" i="18" a="1"/>
  <c r="AJ60" i="18" s="1"/>
  <c r="AK60" i="18" a="1"/>
  <c r="AK60" i="18" s="1"/>
  <c r="AM60" i="18" a="1"/>
  <c r="AM60" i="18" s="1"/>
  <c r="AN60" i="18" a="1"/>
  <c r="AN60" i="18" s="1"/>
  <c r="AO60" i="18" a="1"/>
  <c r="AO60" i="18" s="1"/>
  <c r="AP60" i="18" a="1"/>
  <c r="AP60" i="18" s="1"/>
  <c r="AR60" i="18" a="1"/>
  <c r="AR60" i="18" s="1"/>
  <c r="AS60" i="18" a="1"/>
  <c r="AS60" i="18" s="1"/>
  <c r="AT60" i="18" a="1"/>
  <c r="AT60" i="18" s="1"/>
  <c r="AU60" i="18" a="1"/>
  <c r="AU60" i="18" s="1"/>
  <c r="D61" i="18" a="1"/>
  <c r="D61" i="18" s="1"/>
  <c r="E61" i="18" a="1"/>
  <c r="E61" i="18" s="1"/>
  <c r="F61" i="18" a="1"/>
  <c r="F61" i="18" s="1"/>
  <c r="G61" i="18" a="1"/>
  <c r="G61" i="18" s="1"/>
  <c r="I61" i="18" a="1"/>
  <c r="I61" i="18" s="1"/>
  <c r="J61" i="18" a="1"/>
  <c r="J61" i="18" s="1"/>
  <c r="K61" i="18" a="1"/>
  <c r="K61" i="18" s="1"/>
  <c r="L61" i="18" a="1"/>
  <c r="L61" i="18" s="1"/>
  <c r="N61" i="18" a="1"/>
  <c r="N61" i="18" s="1"/>
  <c r="O61" i="18" a="1"/>
  <c r="O61" i="18" s="1"/>
  <c r="P61" i="18" a="1"/>
  <c r="P61" i="18" s="1"/>
  <c r="Q61" i="18" a="1"/>
  <c r="Q61" i="18" s="1"/>
  <c r="S61" i="18" a="1"/>
  <c r="S61" i="18" s="1"/>
  <c r="T61" i="18" a="1"/>
  <c r="T61" i="18" s="1"/>
  <c r="U61" i="18" a="1"/>
  <c r="U61" i="18" s="1"/>
  <c r="V61" i="18" a="1"/>
  <c r="V61" i="18" s="1"/>
  <c r="X61" i="18" a="1"/>
  <c r="X61" i="18" s="1"/>
  <c r="Y61" i="18" a="1"/>
  <c r="Y61" i="18" s="1"/>
  <c r="Z61" i="18" a="1"/>
  <c r="Z61" i="18" s="1"/>
  <c r="AA61" i="18" a="1"/>
  <c r="AA61" i="18" s="1"/>
  <c r="AC61" i="18" a="1"/>
  <c r="AC61" i="18" s="1"/>
  <c r="AD61" i="18" a="1"/>
  <c r="AD61" i="18" s="1"/>
  <c r="AE61" i="18" a="1"/>
  <c r="AE61" i="18" s="1"/>
  <c r="AF61" i="18" a="1"/>
  <c r="AF61" i="18" s="1"/>
  <c r="AH61" i="18" a="1"/>
  <c r="AH61" i="18" s="1"/>
  <c r="AI61" i="18" a="1"/>
  <c r="AI61" i="18" s="1"/>
  <c r="AJ61" i="18" a="1"/>
  <c r="AJ61" i="18" s="1"/>
  <c r="AK61" i="18" a="1"/>
  <c r="AK61" i="18" s="1"/>
  <c r="AM61" i="18" a="1"/>
  <c r="AM61" i="18" s="1"/>
  <c r="AN61" i="18" a="1"/>
  <c r="AN61" i="18" s="1"/>
  <c r="AO61" i="18" a="1"/>
  <c r="AO61" i="18" s="1"/>
  <c r="AP61" i="18" a="1"/>
  <c r="AP61" i="18" s="1"/>
  <c r="AR61" i="18" a="1"/>
  <c r="AR61" i="18" s="1"/>
  <c r="AS61" i="18" a="1"/>
  <c r="AS61" i="18" s="1"/>
  <c r="AT61" i="18" a="1"/>
  <c r="AT61" i="18" s="1"/>
  <c r="AU61" i="18" a="1"/>
  <c r="AU61" i="18" s="1"/>
  <c r="D62" i="18" a="1"/>
  <c r="D62" i="18" s="1"/>
  <c r="E62" i="18" a="1"/>
  <c r="E62" i="18" s="1"/>
  <c r="F62" i="18" a="1"/>
  <c r="F62" i="18" s="1"/>
  <c r="G62" i="18" a="1"/>
  <c r="G62" i="18" s="1"/>
  <c r="I62" i="18" a="1"/>
  <c r="I62" i="18" s="1"/>
  <c r="J62" i="18" a="1"/>
  <c r="J62" i="18" s="1"/>
  <c r="K62" i="18" a="1"/>
  <c r="K62" i="18" s="1"/>
  <c r="L62" i="18" a="1"/>
  <c r="L62" i="18" s="1"/>
  <c r="N62" i="18" a="1"/>
  <c r="N62" i="18" s="1"/>
  <c r="O62" i="18" a="1"/>
  <c r="O62" i="18" s="1"/>
  <c r="P62" i="18" a="1"/>
  <c r="P62" i="18" s="1"/>
  <c r="Q62" i="18" a="1"/>
  <c r="Q62" i="18" s="1"/>
  <c r="S62" i="18" a="1"/>
  <c r="S62" i="18" s="1"/>
  <c r="T62" i="18" a="1"/>
  <c r="T62" i="18" s="1"/>
  <c r="U62" i="18" a="1"/>
  <c r="U62" i="18" s="1"/>
  <c r="V62" i="18" a="1"/>
  <c r="V62" i="18" s="1"/>
  <c r="X62" i="18" a="1"/>
  <c r="X62" i="18" s="1"/>
  <c r="Y62" i="18" a="1"/>
  <c r="Y62" i="18" s="1"/>
  <c r="Z62" i="18" a="1"/>
  <c r="Z62" i="18" s="1"/>
  <c r="AA62" i="18" a="1"/>
  <c r="AA62" i="18" s="1"/>
  <c r="AC62" i="18" a="1"/>
  <c r="AC62" i="18" s="1"/>
  <c r="AD62" i="18" a="1"/>
  <c r="AD62" i="18" s="1"/>
  <c r="AE62" i="18" a="1"/>
  <c r="AE62" i="18" s="1"/>
  <c r="AF62" i="18" a="1"/>
  <c r="AF62" i="18" s="1"/>
  <c r="AH62" i="18" a="1"/>
  <c r="AH62" i="18" s="1"/>
  <c r="AI62" i="18" a="1"/>
  <c r="AI62" i="18" s="1"/>
  <c r="AJ62" i="18" a="1"/>
  <c r="AJ62" i="18" s="1"/>
  <c r="AK62" i="18" a="1"/>
  <c r="AK62" i="18" s="1"/>
  <c r="AM62" i="18" a="1"/>
  <c r="AM62" i="18" s="1"/>
  <c r="AN62" i="18" a="1"/>
  <c r="AN62" i="18" s="1"/>
  <c r="AO62" i="18" a="1"/>
  <c r="AO62" i="18" s="1"/>
  <c r="AP62" i="18" a="1"/>
  <c r="AP62" i="18" s="1"/>
  <c r="AR62" i="18" a="1"/>
  <c r="AR62" i="18" s="1"/>
  <c r="AS62" i="18" a="1"/>
  <c r="AS62" i="18" s="1"/>
  <c r="AT62" i="18" a="1"/>
  <c r="AT62" i="18" s="1"/>
  <c r="AU62" i="18" a="1"/>
  <c r="AU62" i="18" s="1"/>
  <c r="D63" i="18" a="1"/>
  <c r="D63" i="18" s="1"/>
  <c r="E63" i="18" a="1"/>
  <c r="E63" i="18" s="1"/>
  <c r="F63" i="18" a="1"/>
  <c r="F63" i="18" s="1"/>
  <c r="G63" i="18" a="1"/>
  <c r="G63" i="18" s="1"/>
  <c r="I63" i="18" a="1"/>
  <c r="I63" i="18" s="1"/>
  <c r="J63" i="18" a="1"/>
  <c r="J63" i="18" s="1"/>
  <c r="K63" i="18" a="1"/>
  <c r="K63" i="18" s="1"/>
  <c r="L63" i="18" a="1"/>
  <c r="L63" i="18" s="1"/>
  <c r="N63" i="18" a="1"/>
  <c r="N63" i="18" s="1"/>
  <c r="O63" i="18" a="1"/>
  <c r="O63" i="18" s="1"/>
  <c r="P63" i="18" a="1"/>
  <c r="P63" i="18" s="1"/>
  <c r="Q63" i="18" a="1"/>
  <c r="Q63" i="18" s="1"/>
  <c r="S63" i="18" a="1"/>
  <c r="S63" i="18" s="1"/>
  <c r="T63" i="18" a="1"/>
  <c r="T63" i="18" s="1"/>
  <c r="U63" i="18" a="1"/>
  <c r="U63" i="18" s="1"/>
  <c r="V63" i="18" a="1"/>
  <c r="V63" i="18" s="1"/>
  <c r="X63" i="18" a="1"/>
  <c r="X63" i="18" s="1"/>
  <c r="Y63" i="18" a="1"/>
  <c r="Y63" i="18" s="1"/>
  <c r="Z63" i="18" a="1"/>
  <c r="Z63" i="18" s="1"/>
  <c r="AA63" i="18" a="1"/>
  <c r="AA63" i="18" s="1"/>
  <c r="AC63" i="18" a="1"/>
  <c r="AC63" i="18" s="1"/>
  <c r="AD63" i="18" a="1"/>
  <c r="AD63" i="18" s="1"/>
  <c r="AE63" i="18" a="1"/>
  <c r="AE63" i="18" s="1"/>
  <c r="AF63" i="18" a="1"/>
  <c r="AF63" i="18" s="1"/>
  <c r="AH63" i="18" a="1"/>
  <c r="AH63" i="18" s="1"/>
  <c r="AI63" i="18" a="1"/>
  <c r="AI63" i="18" s="1"/>
  <c r="AJ63" i="18" a="1"/>
  <c r="AJ63" i="18" s="1"/>
  <c r="AK63" i="18" a="1"/>
  <c r="AK63" i="18" s="1"/>
  <c r="AM63" i="18" a="1"/>
  <c r="AM63" i="18" s="1"/>
  <c r="AN63" i="18" a="1"/>
  <c r="AN63" i="18" s="1"/>
  <c r="AO63" i="18" a="1"/>
  <c r="AO63" i="18" s="1"/>
  <c r="AP63" i="18" a="1"/>
  <c r="AP63" i="18" s="1"/>
  <c r="AR63" i="18" a="1"/>
  <c r="AR63" i="18" s="1"/>
  <c r="AS63" i="18" a="1"/>
  <c r="AS63" i="18" s="1"/>
  <c r="AT63" i="18" a="1"/>
  <c r="AT63" i="18" s="1"/>
  <c r="AU63" i="18" a="1"/>
  <c r="AU63" i="18" s="1"/>
  <c r="D64" i="18" a="1"/>
  <c r="D64" i="18" s="1"/>
  <c r="E64" i="18" a="1"/>
  <c r="E64" i="18" s="1"/>
  <c r="F64" i="18" a="1"/>
  <c r="F64" i="18" s="1"/>
  <c r="G64" i="18" a="1"/>
  <c r="G64" i="18" s="1"/>
  <c r="I64" i="18" a="1"/>
  <c r="I64" i="18" s="1"/>
  <c r="J64" i="18" a="1"/>
  <c r="J64" i="18" s="1"/>
  <c r="K64" i="18" a="1"/>
  <c r="K64" i="18" s="1"/>
  <c r="L64" i="18" a="1"/>
  <c r="L64" i="18" s="1"/>
  <c r="N64" i="18" a="1"/>
  <c r="N64" i="18" s="1"/>
  <c r="O64" i="18" a="1"/>
  <c r="O64" i="18" s="1"/>
  <c r="P64" i="18" a="1"/>
  <c r="P64" i="18" s="1"/>
  <c r="Q64" i="18" a="1"/>
  <c r="Q64" i="18" s="1"/>
  <c r="S64" i="18" a="1"/>
  <c r="S64" i="18" s="1"/>
  <c r="T64" i="18" a="1"/>
  <c r="T64" i="18" s="1"/>
  <c r="U64" i="18" a="1"/>
  <c r="U64" i="18" s="1"/>
  <c r="V64" i="18" a="1"/>
  <c r="V64" i="18" s="1"/>
  <c r="X64" i="18" a="1"/>
  <c r="X64" i="18" s="1"/>
  <c r="Y64" i="18" a="1"/>
  <c r="Y64" i="18" s="1"/>
  <c r="Z64" i="18" a="1"/>
  <c r="Z64" i="18" s="1"/>
  <c r="AA64" i="18" a="1"/>
  <c r="AA64" i="18" s="1"/>
  <c r="AC64" i="18" a="1"/>
  <c r="AC64" i="18" s="1"/>
  <c r="AD64" i="18" a="1"/>
  <c r="AD64" i="18" s="1"/>
  <c r="AE64" i="18" a="1"/>
  <c r="AE64" i="18" s="1"/>
  <c r="AF64" i="18" a="1"/>
  <c r="AF64" i="18" s="1"/>
  <c r="AH64" i="18" a="1"/>
  <c r="AH64" i="18" s="1"/>
  <c r="AI64" i="18" a="1"/>
  <c r="AI64" i="18" s="1"/>
  <c r="AJ64" i="18" a="1"/>
  <c r="AJ64" i="18" s="1"/>
  <c r="AK64" i="18" a="1"/>
  <c r="AK64" i="18" s="1"/>
  <c r="AM64" i="18" a="1"/>
  <c r="AM64" i="18" s="1"/>
  <c r="AN64" i="18" a="1"/>
  <c r="AN64" i="18" s="1"/>
  <c r="AO64" i="18" a="1"/>
  <c r="AO64" i="18" s="1"/>
  <c r="AP64" i="18" a="1"/>
  <c r="AP64" i="18" s="1"/>
  <c r="AR64" i="18" a="1"/>
  <c r="AR64" i="18" s="1"/>
  <c r="AS64" i="18" a="1"/>
  <c r="AS64" i="18" s="1"/>
  <c r="AT64" i="18" a="1"/>
  <c r="AT64" i="18" s="1"/>
  <c r="AU64" i="18" a="1"/>
  <c r="AU64" i="18" s="1"/>
  <c r="D65" i="18" a="1"/>
  <c r="D65" i="18" s="1"/>
  <c r="E65" i="18" a="1"/>
  <c r="E65" i="18" s="1"/>
  <c r="F65" i="18" a="1"/>
  <c r="F65" i="18" s="1"/>
  <c r="G65" i="18" a="1"/>
  <c r="G65" i="18" s="1"/>
  <c r="I65" i="18" a="1"/>
  <c r="I65" i="18" s="1"/>
  <c r="J65" i="18" a="1"/>
  <c r="J65" i="18" s="1"/>
  <c r="K65" i="18" a="1"/>
  <c r="K65" i="18" s="1"/>
  <c r="L65" i="18" a="1"/>
  <c r="L65" i="18" s="1"/>
  <c r="N65" i="18" a="1"/>
  <c r="N65" i="18" s="1"/>
  <c r="O65" i="18" a="1"/>
  <c r="O65" i="18" s="1"/>
  <c r="P65" i="18" a="1"/>
  <c r="P65" i="18" s="1"/>
  <c r="Q65" i="18" a="1"/>
  <c r="Q65" i="18" s="1"/>
  <c r="S65" i="18" a="1"/>
  <c r="S65" i="18" s="1"/>
  <c r="T65" i="18" a="1"/>
  <c r="T65" i="18" s="1"/>
  <c r="U65" i="18" a="1"/>
  <c r="U65" i="18" s="1"/>
  <c r="V65" i="18" a="1"/>
  <c r="V65" i="18" s="1"/>
  <c r="X65" i="18" a="1"/>
  <c r="X65" i="18" s="1"/>
  <c r="Y65" i="18" a="1"/>
  <c r="Y65" i="18" s="1"/>
  <c r="Z65" i="18" a="1"/>
  <c r="Z65" i="18" s="1"/>
  <c r="AA65" i="18" a="1"/>
  <c r="AA65" i="18" s="1"/>
  <c r="AC65" i="18" a="1"/>
  <c r="AC65" i="18" s="1"/>
  <c r="AD65" i="18" a="1"/>
  <c r="AD65" i="18" s="1"/>
  <c r="AE65" i="18" a="1"/>
  <c r="AE65" i="18" s="1"/>
  <c r="AF65" i="18" a="1"/>
  <c r="AF65" i="18" s="1"/>
  <c r="AH65" i="18" a="1"/>
  <c r="AH65" i="18" s="1"/>
  <c r="AI65" i="18" a="1"/>
  <c r="AI65" i="18" s="1"/>
  <c r="AJ65" i="18" a="1"/>
  <c r="AJ65" i="18" s="1"/>
  <c r="AK65" i="18" a="1"/>
  <c r="AK65" i="18" s="1"/>
  <c r="AM65" i="18" a="1"/>
  <c r="AM65" i="18" s="1"/>
  <c r="AN65" i="18" a="1"/>
  <c r="AN65" i="18" s="1"/>
  <c r="AO65" i="18" a="1"/>
  <c r="AO65" i="18" s="1"/>
  <c r="AP65" i="18" a="1"/>
  <c r="AP65" i="18" s="1"/>
  <c r="AR65" i="18" a="1"/>
  <c r="AR65" i="18" s="1"/>
  <c r="AS65" i="18" a="1"/>
  <c r="AS65" i="18" s="1"/>
  <c r="AT65" i="18" a="1"/>
  <c r="AT65" i="18" s="1"/>
  <c r="AU65" i="18" a="1"/>
  <c r="AU65" i="18" s="1"/>
  <c r="D66" i="18" a="1"/>
  <c r="D66" i="18" s="1"/>
  <c r="E66" i="18" a="1"/>
  <c r="E66" i="18" s="1"/>
  <c r="F66" i="18" a="1"/>
  <c r="F66" i="18" s="1"/>
  <c r="G66" i="18" a="1"/>
  <c r="G66" i="18" s="1"/>
  <c r="I66" i="18" a="1"/>
  <c r="I66" i="18" s="1"/>
  <c r="J66" i="18" a="1"/>
  <c r="J66" i="18" s="1"/>
  <c r="K66" i="18" a="1"/>
  <c r="K66" i="18" s="1"/>
  <c r="L66" i="18" a="1"/>
  <c r="L66" i="18" s="1"/>
  <c r="N66" i="18" a="1"/>
  <c r="N66" i="18" s="1"/>
  <c r="O66" i="18" a="1"/>
  <c r="O66" i="18" s="1"/>
  <c r="P66" i="18" a="1"/>
  <c r="P66" i="18" s="1"/>
  <c r="Q66" i="18" a="1"/>
  <c r="Q66" i="18" s="1"/>
  <c r="S66" i="18" a="1"/>
  <c r="S66" i="18" s="1"/>
  <c r="T66" i="18" a="1"/>
  <c r="T66" i="18" s="1"/>
  <c r="U66" i="18" a="1"/>
  <c r="U66" i="18" s="1"/>
  <c r="V66" i="18" a="1"/>
  <c r="V66" i="18" s="1"/>
  <c r="X66" i="18" a="1"/>
  <c r="X66" i="18" s="1"/>
  <c r="Y66" i="18" a="1"/>
  <c r="Y66" i="18" s="1"/>
  <c r="Z66" i="18" a="1"/>
  <c r="Z66" i="18" s="1"/>
  <c r="AA66" i="18" a="1"/>
  <c r="AA66" i="18" s="1"/>
  <c r="AC66" i="18" a="1"/>
  <c r="AC66" i="18" s="1"/>
  <c r="AD66" i="18" a="1"/>
  <c r="AD66" i="18" s="1"/>
  <c r="AE66" i="18" a="1"/>
  <c r="AE66" i="18" s="1"/>
  <c r="AF66" i="18" a="1"/>
  <c r="AF66" i="18" s="1"/>
  <c r="AH66" i="18" a="1"/>
  <c r="AH66" i="18" s="1"/>
  <c r="AI66" i="18" a="1"/>
  <c r="AI66" i="18" s="1"/>
  <c r="AJ66" i="18" a="1"/>
  <c r="AJ66" i="18" s="1"/>
  <c r="AK66" i="18" a="1"/>
  <c r="AK66" i="18" s="1"/>
  <c r="AM66" i="18" a="1"/>
  <c r="AM66" i="18" s="1"/>
  <c r="AN66" i="18" a="1"/>
  <c r="AN66" i="18" s="1"/>
  <c r="AO66" i="18" a="1"/>
  <c r="AO66" i="18" s="1"/>
  <c r="AP66" i="18" a="1"/>
  <c r="AP66" i="18" s="1"/>
  <c r="AR66" i="18" a="1"/>
  <c r="AR66" i="18" s="1"/>
  <c r="AS66" i="18" a="1"/>
  <c r="AS66" i="18" s="1"/>
  <c r="AT66" i="18" a="1"/>
  <c r="AT66" i="18" s="1"/>
  <c r="AU66" i="18" a="1"/>
  <c r="AU66" i="18" s="1"/>
  <c r="D67" i="18" a="1"/>
  <c r="D67" i="18" s="1"/>
  <c r="E67" i="18" a="1"/>
  <c r="E67" i="18" s="1"/>
  <c r="F67" i="18" a="1"/>
  <c r="F67" i="18" s="1"/>
  <c r="G67" i="18" a="1"/>
  <c r="G67" i="18" s="1"/>
  <c r="I67" i="18" a="1"/>
  <c r="I67" i="18" s="1"/>
  <c r="J67" i="18" a="1"/>
  <c r="J67" i="18" s="1"/>
  <c r="K67" i="18" a="1"/>
  <c r="K67" i="18" s="1"/>
  <c r="L67" i="18" a="1"/>
  <c r="L67" i="18" s="1"/>
  <c r="N67" i="18" a="1"/>
  <c r="N67" i="18" s="1"/>
  <c r="O67" i="18" a="1"/>
  <c r="O67" i="18" s="1"/>
  <c r="P67" i="18" a="1"/>
  <c r="P67" i="18" s="1"/>
  <c r="Q67" i="18" a="1"/>
  <c r="Q67" i="18" s="1"/>
  <c r="S67" i="18" a="1"/>
  <c r="S67" i="18" s="1"/>
  <c r="T67" i="18" a="1"/>
  <c r="T67" i="18" s="1"/>
  <c r="U67" i="18" a="1"/>
  <c r="U67" i="18" s="1"/>
  <c r="V67" i="18" a="1"/>
  <c r="V67" i="18" s="1"/>
  <c r="X67" i="18" a="1"/>
  <c r="X67" i="18" s="1"/>
  <c r="Y67" i="18" a="1"/>
  <c r="Y67" i="18" s="1"/>
  <c r="Z67" i="18" a="1"/>
  <c r="Z67" i="18" s="1"/>
  <c r="AA67" i="18" a="1"/>
  <c r="AA67" i="18" s="1"/>
  <c r="AC67" i="18" a="1"/>
  <c r="AC67" i="18" s="1"/>
  <c r="AD67" i="18" a="1"/>
  <c r="AD67" i="18" s="1"/>
  <c r="AE67" i="18" a="1"/>
  <c r="AE67" i="18" s="1"/>
  <c r="AF67" i="18" a="1"/>
  <c r="AF67" i="18" s="1"/>
  <c r="AH67" i="18" a="1"/>
  <c r="AH67" i="18" s="1"/>
  <c r="AI67" i="18" a="1"/>
  <c r="AI67" i="18" s="1"/>
  <c r="AJ67" i="18" a="1"/>
  <c r="AJ67" i="18" s="1"/>
  <c r="AK67" i="18" a="1"/>
  <c r="AK67" i="18" s="1"/>
  <c r="AM67" i="18" a="1"/>
  <c r="AM67" i="18" s="1"/>
  <c r="AN67" i="18" a="1"/>
  <c r="AN67" i="18" s="1"/>
  <c r="AO67" i="18" a="1"/>
  <c r="AO67" i="18" s="1"/>
  <c r="AP67" i="18" a="1"/>
  <c r="AP67" i="18" s="1"/>
  <c r="AR67" i="18" a="1"/>
  <c r="AR67" i="18" s="1"/>
  <c r="AS67" i="18" a="1"/>
  <c r="AS67" i="18" s="1"/>
  <c r="AT67" i="18" a="1"/>
  <c r="AT67" i="18" s="1"/>
  <c r="AU67" i="18" a="1"/>
  <c r="AU67" i="18" s="1"/>
  <c r="D68" i="18" a="1"/>
  <c r="D68" i="18" s="1"/>
  <c r="E68" i="18" a="1"/>
  <c r="E68" i="18" s="1"/>
  <c r="F68" i="18" a="1"/>
  <c r="F68" i="18" s="1"/>
  <c r="G68" i="18" a="1"/>
  <c r="G68" i="18" s="1"/>
  <c r="I68" i="18" a="1"/>
  <c r="I68" i="18" s="1"/>
  <c r="J68" i="18" a="1"/>
  <c r="J68" i="18" s="1"/>
  <c r="K68" i="18" a="1"/>
  <c r="K68" i="18" s="1"/>
  <c r="L68" i="18" a="1"/>
  <c r="L68" i="18" s="1"/>
  <c r="N68" i="18" a="1"/>
  <c r="N68" i="18" s="1"/>
  <c r="O68" i="18" a="1"/>
  <c r="O68" i="18" s="1"/>
  <c r="P68" i="18" a="1"/>
  <c r="P68" i="18" s="1"/>
  <c r="Q68" i="18" a="1"/>
  <c r="Q68" i="18" s="1"/>
  <c r="S68" i="18" a="1"/>
  <c r="S68" i="18" s="1"/>
  <c r="T68" i="18" a="1"/>
  <c r="T68" i="18" s="1"/>
  <c r="U68" i="18" a="1"/>
  <c r="U68" i="18" s="1"/>
  <c r="V68" i="18" a="1"/>
  <c r="V68" i="18" s="1"/>
  <c r="X68" i="18" a="1"/>
  <c r="X68" i="18" s="1"/>
  <c r="Y68" i="18" a="1"/>
  <c r="Y68" i="18" s="1"/>
  <c r="Z68" i="18" a="1"/>
  <c r="Z68" i="18" s="1"/>
  <c r="AA68" i="18" a="1"/>
  <c r="AA68" i="18" s="1"/>
  <c r="AC68" i="18" a="1"/>
  <c r="AC68" i="18" s="1"/>
  <c r="AD68" i="18" a="1"/>
  <c r="AD68" i="18" s="1"/>
  <c r="AE68" i="18" a="1"/>
  <c r="AE68" i="18" s="1"/>
  <c r="AF68" i="18" a="1"/>
  <c r="AF68" i="18" s="1"/>
  <c r="AH68" i="18" a="1"/>
  <c r="AH68" i="18" s="1"/>
  <c r="AI68" i="18" a="1"/>
  <c r="AI68" i="18" s="1"/>
  <c r="AJ68" i="18" a="1"/>
  <c r="AJ68" i="18" s="1"/>
  <c r="AK68" i="18" a="1"/>
  <c r="AK68" i="18" s="1"/>
  <c r="AM68" i="18" a="1"/>
  <c r="AM68" i="18" s="1"/>
  <c r="AN68" i="18" a="1"/>
  <c r="AN68" i="18" s="1"/>
  <c r="AO68" i="18" a="1"/>
  <c r="AO68" i="18" s="1"/>
  <c r="AP68" i="18" a="1"/>
  <c r="AP68" i="18" s="1"/>
  <c r="AR68" i="18" a="1"/>
  <c r="AR68" i="18" s="1"/>
  <c r="AS68" i="18" a="1"/>
  <c r="AS68" i="18" s="1"/>
  <c r="AT68" i="18" a="1"/>
  <c r="AT68" i="18" s="1"/>
  <c r="AU68" i="18" a="1"/>
  <c r="AU68" i="18" s="1"/>
  <c r="D69" i="18" a="1"/>
  <c r="D69" i="18" s="1"/>
  <c r="E69" i="18" a="1"/>
  <c r="E69" i="18" s="1"/>
  <c r="F69" i="18" a="1"/>
  <c r="F69" i="18" s="1"/>
  <c r="G69" i="18" a="1"/>
  <c r="G69" i="18" s="1"/>
  <c r="I69" i="18" a="1"/>
  <c r="I69" i="18" s="1"/>
  <c r="J69" i="18" a="1"/>
  <c r="J69" i="18" s="1"/>
  <c r="K69" i="18" a="1"/>
  <c r="K69" i="18" s="1"/>
  <c r="L69" i="18" a="1"/>
  <c r="L69" i="18" s="1"/>
  <c r="N69" i="18" a="1"/>
  <c r="N69" i="18" s="1"/>
  <c r="O69" i="18" a="1"/>
  <c r="O69" i="18" s="1"/>
  <c r="P69" i="18" a="1"/>
  <c r="P69" i="18" s="1"/>
  <c r="Q69" i="18" a="1"/>
  <c r="Q69" i="18" s="1"/>
  <c r="S69" i="18" a="1"/>
  <c r="S69" i="18" s="1"/>
  <c r="T69" i="18" a="1"/>
  <c r="T69" i="18" s="1"/>
  <c r="U69" i="18" a="1"/>
  <c r="U69" i="18" s="1"/>
  <c r="V69" i="18" a="1"/>
  <c r="V69" i="18" s="1"/>
  <c r="X69" i="18" a="1"/>
  <c r="X69" i="18" s="1"/>
  <c r="Y69" i="18" a="1"/>
  <c r="Y69" i="18" s="1"/>
  <c r="Z69" i="18" a="1"/>
  <c r="Z69" i="18" s="1"/>
  <c r="AA69" i="18" a="1"/>
  <c r="AA69" i="18" s="1"/>
  <c r="AC69" i="18" a="1"/>
  <c r="AC69" i="18" s="1"/>
  <c r="AD69" i="18" a="1"/>
  <c r="AD69" i="18" s="1"/>
  <c r="AE69" i="18" a="1"/>
  <c r="AE69" i="18" s="1"/>
  <c r="AF69" i="18" a="1"/>
  <c r="AF69" i="18" s="1"/>
  <c r="AH69" i="18" a="1"/>
  <c r="AH69" i="18" s="1"/>
  <c r="AI69" i="18" a="1"/>
  <c r="AI69" i="18" s="1"/>
  <c r="AJ69" i="18" a="1"/>
  <c r="AJ69" i="18" s="1"/>
  <c r="AK69" i="18" a="1"/>
  <c r="AK69" i="18" s="1"/>
  <c r="AM69" i="18" a="1"/>
  <c r="AM69" i="18" s="1"/>
  <c r="AN69" i="18" a="1"/>
  <c r="AN69" i="18" s="1"/>
  <c r="AO69" i="18" a="1"/>
  <c r="AO69" i="18" s="1"/>
  <c r="AP69" i="18" a="1"/>
  <c r="AP69" i="18" s="1"/>
  <c r="AR69" i="18" a="1"/>
  <c r="AR69" i="18" s="1"/>
  <c r="AS69" i="18" a="1"/>
  <c r="AS69" i="18" s="1"/>
  <c r="AT69" i="18" a="1"/>
  <c r="AT69" i="18" s="1"/>
  <c r="AU69" i="18" a="1"/>
  <c r="AU69" i="18" s="1"/>
  <c r="D70" i="18" a="1"/>
  <c r="D70" i="18" s="1"/>
  <c r="E70" i="18" a="1"/>
  <c r="E70" i="18" s="1"/>
  <c r="F70" i="18" a="1"/>
  <c r="F70" i="18" s="1"/>
  <c r="G70" i="18" a="1"/>
  <c r="G70" i="18" s="1"/>
  <c r="I70" i="18" a="1"/>
  <c r="I70" i="18" s="1"/>
  <c r="J70" i="18" a="1"/>
  <c r="J70" i="18" s="1"/>
  <c r="K70" i="18" a="1"/>
  <c r="K70" i="18" s="1"/>
  <c r="L70" i="18" a="1"/>
  <c r="L70" i="18" s="1"/>
  <c r="N70" i="18" a="1"/>
  <c r="N70" i="18" s="1"/>
  <c r="O70" i="18" a="1"/>
  <c r="O70" i="18" s="1"/>
  <c r="P70" i="18" a="1"/>
  <c r="P70" i="18" s="1"/>
  <c r="Q70" i="18" a="1"/>
  <c r="Q70" i="18" s="1"/>
  <c r="S70" i="18" a="1"/>
  <c r="S70" i="18" s="1"/>
  <c r="T70" i="18" a="1"/>
  <c r="T70" i="18" s="1"/>
  <c r="U70" i="18" a="1"/>
  <c r="U70" i="18" s="1"/>
  <c r="V70" i="18" a="1"/>
  <c r="V70" i="18" s="1"/>
  <c r="X70" i="18" a="1"/>
  <c r="X70" i="18" s="1"/>
  <c r="Y70" i="18" a="1"/>
  <c r="Y70" i="18" s="1"/>
  <c r="Z70" i="18" a="1"/>
  <c r="Z70" i="18" s="1"/>
  <c r="AA70" i="18" a="1"/>
  <c r="AA70" i="18" s="1"/>
  <c r="AC70" i="18" a="1"/>
  <c r="AC70" i="18" s="1"/>
  <c r="AD70" i="18" a="1"/>
  <c r="AD70" i="18" s="1"/>
  <c r="AE70" i="18" a="1"/>
  <c r="AE70" i="18" s="1"/>
  <c r="AF70" i="18" a="1"/>
  <c r="AF70" i="18" s="1"/>
  <c r="AH70" i="18" a="1"/>
  <c r="AH70" i="18" s="1"/>
  <c r="AI70" i="18" a="1"/>
  <c r="AI70" i="18" s="1"/>
  <c r="AJ70" i="18" a="1"/>
  <c r="AJ70" i="18" s="1"/>
  <c r="AK70" i="18" a="1"/>
  <c r="AK70" i="18" s="1"/>
  <c r="AM70" i="18" a="1"/>
  <c r="AM70" i="18" s="1"/>
  <c r="AN70" i="18" a="1"/>
  <c r="AN70" i="18" s="1"/>
  <c r="AO70" i="18" a="1"/>
  <c r="AO70" i="18" s="1"/>
  <c r="AP70" i="18" a="1"/>
  <c r="AP70" i="18" s="1"/>
  <c r="AR70" i="18" a="1"/>
  <c r="AR70" i="18" s="1"/>
  <c r="AS70" i="18" a="1"/>
  <c r="AS70" i="18" s="1"/>
  <c r="AT70" i="18" a="1"/>
  <c r="AT70" i="18" s="1"/>
  <c r="AU70" i="18" a="1"/>
  <c r="AU70" i="18" s="1"/>
  <c r="D71" i="18" a="1"/>
  <c r="D71" i="18" s="1"/>
  <c r="E71" i="18" a="1"/>
  <c r="E71" i="18" s="1"/>
  <c r="F71" i="18" a="1"/>
  <c r="F71" i="18" s="1"/>
  <c r="G71" i="18" a="1"/>
  <c r="G71" i="18" s="1"/>
  <c r="I71" i="18" a="1"/>
  <c r="I71" i="18" s="1"/>
  <c r="J71" i="18" a="1"/>
  <c r="J71" i="18" s="1"/>
  <c r="K71" i="18" a="1"/>
  <c r="K71" i="18" s="1"/>
  <c r="L71" i="18" a="1"/>
  <c r="L71" i="18" s="1"/>
  <c r="N71" i="18" a="1"/>
  <c r="N71" i="18" s="1"/>
  <c r="O71" i="18" a="1"/>
  <c r="O71" i="18" s="1"/>
  <c r="P71" i="18" a="1"/>
  <c r="P71" i="18" s="1"/>
  <c r="Q71" i="18" a="1"/>
  <c r="Q71" i="18" s="1"/>
  <c r="S71" i="18" a="1"/>
  <c r="S71" i="18" s="1"/>
  <c r="T71" i="18" a="1"/>
  <c r="T71" i="18" s="1"/>
  <c r="U71" i="18" a="1"/>
  <c r="U71" i="18" s="1"/>
  <c r="V71" i="18" a="1"/>
  <c r="V71" i="18" s="1"/>
  <c r="X71" i="18" a="1"/>
  <c r="X71" i="18" s="1"/>
  <c r="Y71" i="18" a="1"/>
  <c r="Y71" i="18" s="1"/>
  <c r="Z71" i="18" a="1"/>
  <c r="Z71" i="18" s="1"/>
  <c r="AA71" i="18" a="1"/>
  <c r="AA71" i="18" s="1"/>
  <c r="AC71" i="18" a="1"/>
  <c r="AC71" i="18" s="1"/>
  <c r="AD71" i="18" a="1"/>
  <c r="AD71" i="18" s="1"/>
  <c r="AE71" i="18" a="1"/>
  <c r="AE71" i="18" s="1"/>
  <c r="AF71" i="18" a="1"/>
  <c r="AF71" i="18" s="1"/>
  <c r="AH71" i="18" a="1"/>
  <c r="AH71" i="18" s="1"/>
  <c r="AI71" i="18" a="1"/>
  <c r="AI71" i="18" s="1"/>
  <c r="AJ71" i="18" a="1"/>
  <c r="AJ71" i="18" s="1"/>
  <c r="AK71" i="18" a="1"/>
  <c r="AK71" i="18" s="1"/>
  <c r="AM71" i="18" a="1"/>
  <c r="AM71" i="18" s="1"/>
  <c r="AN71" i="18" a="1"/>
  <c r="AN71" i="18" s="1"/>
  <c r="AO71" i="18" a="1"/>
  <c r="AO71" i="18" s="1"/>
  <c r="AP71" i="18" a="1"/>
  <c r="AP71" i="18" s="1"/>
  <c r="AR71" i="18" a="1"/>
  <c r="AR71" i="18" s="1"/>
  <c r="AS71" i="18" a="1"/>
  <c r="AS71" i="18" s="1"/>
  <c r="AT71" i="18" a="1"/>
  <c r="AT71" i="18" s="1"/>
  <c r="AU71" i="18" a="1"/>
  <c r="AU71" i="18" s="1"/>
  <c r="D72" i="18" a="1"/>
  <c r="D72" i="18" s="1"/>
  <c r="E72" i="18" a="1"/>
  <c r="E72" i="18" s="1"/>
  <c r="F72" i="18" a="1"/>
  <c r="F72" i="18" s="1"/>
  <c r="G72" i="18" a="1"/>
  <c r="G72" i="18" s="1"/>
  <c r="I72" i="18" a="1"/>
  <c r="I72" i="18" s="1"/>
  <c r="J72" i="18" a="1"/>
  <c r="J72" i="18" s="1"/>
  <c r="K72" i="18" a="1"/>
  <c r="K72" i="18" s="1"/>
  <c r="L72" i="18" a="1"/>
  <c r="L72" i="18" s="1"/>
  <c r="N72" i="18" a="1"/>
  <c r="N72" i="18" s="1"/>
  <c r="O72" i="18" a="1"/>
  <c r="O72" i="18" s="1"/>
  <c r="P72" i="18" a="1"/>
  <c r="P72" i="18" s="1"/>
  <c r="Q72" i="18" a="1"/>
  <c r="Q72" i="18" s="1"/>
  <c r="S72" i="18" a="1"/>
  <c r="S72" i="18" s="1"/>
  <c r="T72" i="18" a="1"/>
  <c r="T72" i="18" s="1"/>
  <c r="U72" i="18" a="1"/>
  <c r="U72" i="18" s="1"/>
  <c r="V72" i="18" a="1"/>
  <c r="V72" i="18" s="1"/>
  <c r="X72" i="18" a="1"/>
  <c r="X72" i="18" s="1"/>
  <c r="Y72" i="18" a="1"/>
  <c r="Y72" i="18" s="1"/>
  <c r="Z72" i="18" a="1"/>
  <c r="Z72" i="18" s="1"/>
  <c r="AA72" i="18" a="1"/>
  <c r="AA72" i="18" s="1"/>
  <c r="AC72" i="18" a="1"/>
  <c r="AC72" i="18" s="1"/>
  <c r="AD72" i="18" a="1"/>
  <c r="AD72" i="18" s="1"/>
  <c r="AE72" i="18" a="1"/>
  <c r="AE72" i="18" s="1"/>
  <c r="AF72" i="18" a="1"/>
  <c r="AF72" i="18" s="1"/>
  <c r="AH72" i="18" a="1"/>
  <c r="AH72" i="18" s="1"/>
  <c r="AI72" i="18" a="1"/>
  <c r="AI72" i="18" s="1"/>
  <c r="AJ72" i="18" a="1"/>
  <c r="AJ72" i="18" s="1"/>
  <c r="AK72" i="18" a="1"/>
  <c r="AK72" i="18" s="1"/>
  <c r="AM72" i="18" a="1"/>
  <c r="AM72" i="18" s="1"/>
  <c r="AN72" i="18" a="1"/>
  <c r="AN72" i="18" s="1"/>
  <c r="AO72" i="18" a="1"/>
  <c r="AO72" i="18" s="1"/>
  <c r="AP72" i="18" a="1"/>
  <c r="AP72" i="18" s="1"/>
  <c r="AR72" i="18" a="1"/>
  <c r="AR72" i="18" s="1"/>
  <c r="AS72" i="18" a="1"/>
  <c r="AS72" i="18" s="1"/>
  <c r="AT72" i="18" a="1"/>
  <c r="AT72" i="18" s="1"/>
  <c r="AU72" i="18" a="1"/>
  <c r="AU72" i="18" s="1"/>
  <c r="D73" i="18" a="1"/>
  <c r="D73" i="18" s="1"/>
  <c r="E73" i="18" a="1"/>
  <c r="E73" i="18" s="1"/>
  <c r="F73" i="18" a="1"/>
  <c r="F73" i="18" s="1"/>
  <c r="G73" i="18" a="1"/>
  <c r="G73" i="18" s="1"/>
  <c r="I73" i="18" a="1"/>
  <c r="I73" i="18" s="1"/>
  <c r="J73" i="18" a="1"/>
  <c r="J73" i="18" s="1"/>
  <c r="K73" i="18" a="1"/>
  <c r="K73" i="18" s="1"/>
  <c r="L73" i="18" a="1"/>
  <c r="L73" i="18" s="1"/>
  <c r="N73" i="18" a="1"/>
  <c r="N73" i="18" s="1"/>
  <c r="O73" i="18" a="1"/>
  <c r="O73" i="18" s="1"/>
  <c r="P73" i="18" a="1"/>
  <c r="P73" i="18" s="1"/>
  <c r="Q73" i="18" a="1"/>
  <c r="Q73" i="18" s="1"/>
  <c r="S73" i="18" a="1"/>
  <c r="S73" i="18" s="1"/>
  <c r="T73" i="18" a="1"/>
  <c r="T73" i="18" s="1"/>
  <c r="U73" i="18" a="1"/>
  <c r="U73" i="18" s="1"/>
  <c r="V73" i="18" a="1"/>
  <c r="V73" i="18" s="1"/>
  <c r="X73" i="18" a="1"/>
  <c r="X73" i="18" s="1"/>
  <c r="Y73" i="18" a="1"/>
  <c r="Y73" i="18" s="1"/>
  <c r="Z73" i="18" a="1"/>
  <c r="Z73" i="18" s="1"/>
  <c r="AA73" i="18" a="1"/>
  <c r="AA73" i="18" s="1"/>
  <c r="AC73" i="18" a="1"/>
  <c r="AC73" i="18" s="1"/>
  <c r="AD73" i="18" a="1"/>
  <c r="AD73" i="18" s="1"/>
  <c r="AE73" i="18" a="1"/>
  <c r="AE73" i="18" s="1"/>
  <c r="AF73" i="18" a="1"/>
  <c r="AF73" i="18" s="1"/>
  <c r="AH73" i="18" a="1"/>
  <c r="AH73" i="18" s="1"/>
  <c r="AI73" i="18" a="1"/>
  <c r="AI73" i="18" s="1"/>
  <c r="AJ73" i="18" a="1"/>
  <c r="AJ73" i="18" s="1"/>
  <c r="AK73" i="18" a="1"/>
  <c r="AK73" i="18" s="1"/>
  <c r="AM73" i="18" a="1"/>
  <c r="AM73" i="18" s="1"/>
  <c r="AN73" i="18" a="1"/>
  <c r="AN73" i="18" s="1"/>
  <c r="AO73" i="18" a="1"/>
  <c r="AO73" i="18" s="1"/>
  <c r="AP73" i="18" a="1"/>
  <c r="AP73" i="18" s="1"/>
  <c r="AR73" i="18" a="1"/>
  <c r="AR73" i="18" s="1"/>
  <c r="AS73" i="18" a="1"/>
  <c r="AS73" i="18" s="1"/>
  <c r="AT73" i="18" a="1"/>
  <c r="AT73" i="18" s="1"/>
  <c r="AU73" i="18" a="1"/>
  <c r="AU73" i="18" s="1"/>
  <c r="D74" i="18" a="1"/>
  <c r="D74" i="18" s="1"/>
  <c r="E74" i="18" a="1"/>
  <c r="E74" i="18" s="1"/>
  <c r="F74" i="18" a="1"/>
  <c r="F74" i="18" s="1"/>
  <c r="G74" i="18" a="1"/>
  <c r="G74" i="18" s="1"/>
  <c r="I74" i="18" a="1"/>
  <c r="I74" i="18" s="1"/>
  <c r="J74" i="18" a="1"/>
  <c r="J74" i="18" s="1"/>
  <c r="K74" i="18" a="1"/>
  <c r="K74" i="18" s="1"/>
  <c r="L74" i="18" a="1"/>
  <c r="L74" i="18" s="1"/>
  <c r="N74" i="18" a="1"/>
  <c r="N74" i="18" s="1"/>
  <c r="O74" i="18" a="1"/>
  <c r="O74" i="18" s="1"/>
  <c r="P74" i="18" a="1"/>
  <c r="P74" i="18" s="1"/>
  <c r="Q74" i="18" a="1"/>
  <c r="Q74" i="18" s="1"/>
  <c r="S74" i="18" a="1"/>
  <c r="S74" i="18" s="1"/>
  <c r="T74" i="18" a="1"/>
  <c r="T74" i="18" s="1"/>
  <c r="U74" i="18" a="1"/>
  <c r="U74" i="18" s="1"/>
  <c r="V74" i="18" a="1"/>
  <c r="V74" i="18" s="1"/>
  <c r="X74" i="18" a="1"/>
  <c r="X74" i="18" s="1"/>
  <c r="Y74" i="18" a="1"/>
  <c r="Y74" i="18" s="1"/>
  <c r="Z74" i="18" a="1"/>
  <c r="Z74" i="18" s="1"/>
  <c r="AA74" i="18" a="1"/>
  <c r="AA74" i="18" s="1"/>
  <c r="AC74" i="18" a="1"/>
  <c r="AC74" i="18" s="1"/>
  <c r="AD74" i="18" a="1"/>
  <c r="AD74" i="18" s="1"/>
  <c r="AE74" i="18" a="1"/>
  <c r="AE74" i="18" s="1"/>
  <c r="AF74" i="18" a="1"/>
  <c r="AF74" i="18" s="1"/>
  <c r="AH74" i="18" a="1"/>
  <c r="AH74" i="18" s="1"/>
  <c r="AI74" i="18" a="1"/>
  <c r="AI74" i="18" s="1"/>
  <c r="AJ74" i="18" a="1"/>
  <c r="AJ74" i="18" s="1"/>
  <c r="AK74" i="18" a="1"/>
  <c r="AK74" i="18" s="1"/>
  <c r="AM74" i="18" a="1"/>
  <c r="AM74" i="18" s="1"/>
  <c r="AN74" i="18" a="1"/>
  <c r="AN74" i="18" s="1"/>
  <c r="AO74" i="18" a="1"/>
  <c r="AO74" i="18" s="1"/>
  <c r="AP74" i="18" a="1"/>
  <c r="AP74" i="18" s="1"/>
  <c r="AR74" i="18" a="1"/>
  <c r="AR74" i="18" s="1"/>
  <c r="AS74" i="18" a="1"/>
  <c r="AS74" i="18" s="1"/>
  <c r="AT74" i="18" a="1"/>
  <c r="AT74" i="18" s="1"/>
  <c r="AU74" i="18" a="1"/>
  <c r="AU74" i="18" s="1"/>
  <c r="D75" i="18" a="1"/>
  <c r="D75" i="18" s="1"/>
  <c r="E75" i="18" a="1"/>
  <c r="E75" i="18" s="1"/>
  <c r="F75" i="18" a="1"/>
  <c r="F75" i="18" s="1"/>
  <c r="G75" i="18" a="1"/>
  <c r="G75" i="18" s="1"/>
  <c r="I75" i="18" a="1"/>
  <c r="I75" i="18" s="1"/>
  <c r="J75" i="18" a="1"/>
  <c r="J75" i="18" s="1"/>
  <c r="K75" i="18" a="1"/>
  <c r="K75" i="18" s="1"/>
  <c r="L75" i="18" a="1"/>
  <c r="L75" i="18" s="1"/>
  <c r="N75" i="18" a="1"/>
  <c r="N75" i="18" s="1"/>
  <c r="O75" i="18" a="1"/>
  <c r="O75" i="18" s="1"/>
  <c r="P75" i="18" a="1"/>
  <c r="P75" i="18" s="1"/>
  <c r="Q75" i="18" a="1"/>
  <c r="Q75" i="18" s="1"/>
  <c r="S75" i="18" a="1"/>
  <c r="S75" i="18" s="1"/>
  <c r="T75" i="18" a="1"/>
  <c r="T75" i="18" s="1"/>
  <c r="U75" i="18" a="1"/>
  <c r="U75" i="18" s="1"/>
  <c r="V75" i="18" a="1"/>
  <c r="V75" i="18" s="1"/>
  <c r="X75" i="18" a="1"/>
  <c r="X75" i="18" s="1"/>
  <c r="Y75" i="18" a="1"/>
  <c r="Y75" i="18" s="1"/>
  <c r="Z75" i="18" a="1"/>
  <c r="Z75" i="18" s="1"/>
  <c r="AA75" i="18" a="1"/>
  <c r="AA75" i="18" s="1"/>
  <c r="AC75" i="18" a="1"/>
  <c r="AC75" i="18" s="1"/>
  <c r="AD75" i="18" a="1"/>
  <c r="AD75" i="18" s="1"/>
  <c r="AE75" i="18" a="1"/>
  <c r="AE75" i="18" s="1"/>
  <c r="AF75" i="18" a="1"/>
  <c r="AF75" i="18" s="1"/>
  <c r="AH75" i="18" a="1"/>
  <c r="AH75" i="18" s="1"/>
  <c r="AI75" i="18" a="1"/>
  <c r="AI75" i="18" s="1"/>
  <c r="AJ75" i="18" a="1"/>
  <c r="AJ75" i="18" s="1"/>
  <c r="AK75" i="18" a="1"/>
  <c r="AK75" i="18" s="1"/>
  <c r="AM75" i="18" a="1"/>
  <c r="AM75" i="18" s="1"/>
  <c r="AN75" i="18" a="1"/>
  <c r="AN75" i="18" s="1"/>
  <c r="AO75" i="18" a="1"/>
  <c r="AO75" i="18" s="1"/>
  <c r="AP75" i="18" a="1"/>
  <c r="AP75" i="18" s="1"/>
  <c r="AR75" i="18" a="1"/>
  <c r="AR75" i="18" s="1"/>
  <c r="AS75" i="18" a="1"/>
  <c r="AS75" i="18" s="1"/>
  <c r="AT75" i="18" a="1"/>
  <c r="AT75" i="18" s="1"/>
  <c r="AU75" i="18" a="1"/>
  <c r="AU75" i="18" s="1"/>
  <c r="D76" i="18" a="1"/>
  <c r="D76" i="18" s="1"/>
  <c r="E76" i="18" a="1"/>
  <c r="E76" i="18" s="1"/>
  <c r="F76" i="18" a="1"/>
  <c r="F76" i="18" s="1"/>
  <c r="G76" i="18" a="1"/>
  <c r="G76" i="18" s="1"/>
  <c r="I76" i="18" a="1"/>
  <c r="I76" i="18" s="1"/>
  <c r="J76" i="18" a="1"/>
  <c r="J76" i="18" s="1"/>
  <c r="K76" i="18" a="1"/>
  <c r="K76" i="18" s="1"/>
  <c r="L76" i="18" a="1"/>
  <c r="L76" i="18" s="1"/>
  <c r="N76" i="18" a="1"/>
  <c r="N76" i="18" s="1"/>
  <c r="O76" i="18" a="1"/>
  <c r="O76" i="18" s="1"/>
  <c r="P76" i="18" a="1"/>
  <c r="P76" i="18" s="1"/>
  <c r="Q76" i="18" a="1"/>
  <c r="Q76" i="18" s="1"/>
  <c r="S76" i="18" a="1"/>
  <c r="S76" i="18" s="1"/>
  <c r="T76" i="18" a="1"/>
  <c r="T76" i="18" s="1"/>
  <c r="U76" i="18" a="1"/>
  <c r="U76" i="18" s="1"/>
  <c r="V76" i="18" a="1"/>
  <c r="V76" i="18" s="1"/>
  <c r="X76" i="18" a="1"/>
  <c r="X76" i="18" s="1"/>
  <c r="Y76" i="18" a="1"/>
  <c r="Y76" i="18" s="1"/>
  <c r="Z76" i="18" a="1"/>
  <c r="Z76" i="18" s="1"/>
  <c r="AA76" i="18" a="1"/>
  <c r="AA76" i="18" s="1"/>
  <c r="AC76" i="18" a="1"/>
  <c r="AC76" i="18" s="1"/>
  <c r="AD76" i="18" a="1"/>
  <c r="AD76" i="18" s="1"/>
  <c r="AE76" i="18" a="1"/>
  <c r="AE76" i="18" s="1"/>
  <c r="AF76" i="18" a="1"/>
  <c r="AF76" i="18" s="1"/>
  <c r="AH76" i="18" a="1"/>
  <c r="AH76" i="18" s="1"/>
  <c r="AI76" i="18" a="1"/>
  <c r="AI76" i="18" s="1"/>
  <c r="AJ76" i="18" a="1"/>
  <c r="AJ76" i="18" s="1"/>
  <c r="AK76" i="18" a="1"/>
  <c r="AK76" i="18" s="1"/>
  <c r="AM76" i="18" a="1"/>
  <c r="AM76" i="18" s="1"/>
  <c r="AN76" i="18" a="1"/>
  <c r="AN76" i="18" s="1"/>
  <c r="AO76" i="18" a="1"/>
  <c r="AO76" i="18" s="1"/>
  <c r="AP76" i="18" a="1"/>
  <c r="AP76" i="18" s="1"/>
  <c r="AR76" i="18" a="1"/>
  <c r="AR76" i="18" s="1"/>
  <c r="AS76" i="18" a="1"/>
  <c r="AS76" i="18" s="1"/>
  <c r="AT76" i="18" a="1"/>
  <c r="AT76" i="18" s="1"/>
  <c r="AU76" i="18" a="1"/>
  <c r="AU76" i="18" s="1"/>
  <c r="D77" i="18" a="1"/>
  <c r="D77" i="18" s="1"/>
  <c r="E77" i="18" a="1"/>
  <c r="E77" i="18" s="1"/>
  <c r="F77" i="18" a="1"/>
  <c r="F77" i="18" s="1"/>
  <c r="G77" i="18" a="1"/>
  <c r="G77" i="18" s="1"/>
  <c r="I77" i="18" a="1"/>
  <c r="I77" i="18" s="1"/>
  <c r="J77" i="18" a="1"/>
  <c r="J77" i="18" s="1"/>
  <c r="K77" i="18" a="1"/>
  <c r="K77" i="18" s="1"/>
  <c r="L77" i="18" a="1"/>
  <c r="L77" i="18" s="1"/>
  <c r="N77" i="18" a="1"/>
  <c r="N77" i="18" s="1"/>
  <c r="O77" i="18" a="1"/>
  <c r="O77" i="18" s="1"/>
  <c r="P77" i="18" a="1"/>
  <c r="P77" i="18" s="1"/>
  <c r="Q77" i="18" a="1"/>
  <c r="Q77" i="18" s="1"/>
  <c r="S77" i="18" a="1"/>
  <c r="S77" i="18" s="1"/>
  <c r="T77" i="18" a="1"/>
  <c r="T77" i="18" s="1"/>
  <c r="U77" i="18" a="1"/>
  <c r="U77" i="18" s="1"/>
  <c r="V77" i="18" a="1"/>
  <c r="V77" i="18" s="1"/>
  <c r="X77" i="18" a="1"/>
  <c r="X77" i="18" s="1"/>
  <c r="Y77" i="18" a="1"/>
  <c r="Y77" i="18" s="1"/>
  <c r="Z77" i="18" a="1"/>
  <c r="Z77" i="18" s="1"/>
  <c r="AA77" i="18" a="1"/>
  <c r="AA77" i="18" s="1"/>
  <c r="AC77" i="18" a="1"/>
  <c r="AC77" i="18" s="1"/>
  <c r="AD77" i="18" a="1"/>
  <c r="AD77" i="18" s="1"/>
  <c r="AE77" i="18" a="1"/>
  <c r="AE77" i="18" s="1"/>
  <c r="AF77" i="18" a="1"/>
  <c r="AF77" i="18" s="1"/>
  <c r="AH77" i="18" a="1"/>
  <c r="AH77" i="18" s="1"/>
  <c r="AI77" i="18" a="1"/>
  <c r="AI77" i="18" s="1"/>
  <c r="AJ77" i="18" a="1"/>
  <c r="AJ77" i="18" s="1"/>
  <c r="AK77" i="18" a="1"/>
  <c r="AK77" i="18" s="1"/>
  <c r="AM77" i="18" a="1"/>
  <c r="AM77" i="18" s="1"/>
  <c r="AN77" i="18" a="1"/>
  <c r="AN77" i="18" s="1"/>
  <c r="AO77" i="18" a="1"/>
  <c r="AO77" i="18" s="1"/>
  <c r="AP77" i="18" a="1"/>
  <c r="AP77" i="18" s="1"/>
  <c r="AR77" i="18" a="1"/>
  <c r="AR77" i="18" s="1"/>
  <c r="AS77" i="18" a="1"/>
  <c r="AS77" i="18" s="1"/>
  <c r="AT77" i="18" a="1"/>
  <c r="AT77" i="18" s="1"/>
  <c r="AU77" i="18" a="1"/>
  <c r="AU77" i="18" s="1"/>
  <c r="D78" i="18" a="1"/>
  <c r="D78" i="18" s="1"/>
  <c r="E78" i="18" a="1"/>
  <c r="E78" i="18" s="1"/>
  <c r="F78" i="18" a="1"/>
  <c r="F78" i="18" s="1"/>
  <c r="G78" i="18" a="1"/>
  <c r="G78" i="18" s="1"/>
  <c r="I78" i="18" a="1"/>
  <c r="I78" i="18" s="1"/>
  <c r="J78" i="18" a="1"/>
  <c r="J78" i="18" s="1"/>
  <c r="K78" i="18" a="1"/>
  <c r="K78" i="18" s="1"/>
  <c r="L78" i="18" a="1"/>
  <c r="L78" i="18" s="1"/>
  <c r="N78" i="18" a="1"/>
  <c r="N78" i="18" s="1"/>
  <c r="O78" i="18" a="1"/>
  <c r="O78" i="18" s="1"/>
  <c r="P78" i="18" a="1"/>
  <c r="P78" i="18" s="1"/>
  <c r="Q78" i="18" a="1"/>
  <c r="Q78" i="18" s="1"/>
  <c r="S78" i="18" a="1"/>
  <c r="S78" i="18" s="1"/>
  <c r="T78" i="18" a="1"/>
  <c r="T78" i="18" s="1"/>
  <c r="U78" i="18" a="1"/>
  <c r="U78" i="18" s="1"/>
  <c r="V78" i="18" a="1"/>
  <c r="V78" i="18" s="1"/>
  <c r="X78" i="18" a="1"/>
  <c r="X78" i="18" s="1"/>
  <c r="Y78" i="18" a="1"/>
  <c r="Y78" i="18" s="1"/>
  <c r="Z78" i="18" a="1"/>
  <c r="Z78" i="18" s="1"/>
  <c r="AA78" i="18" a="1"/>
  <c r="AA78" i="18" s="1"/>
  <c r="AC78" i="18" a="1"/>
  <c r="AC78" i="18" s="1"/>
  <c r="AD78" i="18" a="1"/>
  <c r="AD78" i="18" s="1"/>
  <c r="AE78" i="18" a="1"/>
  <c r="AE78" i="18" s="1"/>
  <c r="AF78" i="18" a="1"/>
  <c r="AF78" i="18" s="1"/>
  <c r="AH78" i="18" a="1"/>
  <c r="AH78" i="18" s="1"/>
  <c r="AI78" i="18" a="1"/>
  <c r="AI78" i="18" s="1"/>
  <c r="AJ78" i="18" a="1"/>
  <c r="AJ78" i="18" s="1"/>
  <c r="AK78" i="18" a="1"/>
  <c r="AK78" i="18" s="1"/>
  <c r="AM78" i="18" a="1"/>
  <c r="AM78" i="18" s="1"/>
  <c r="AN78" i="18" a="1"/>
  <c r="AN78" i="18" s="1"/>
  <c r="AO78" i="18" a="1"/>
  <c r="AO78" i="18" s="1"/>
  <c r="AP78" i="18" a="1"/>
  <c r="AP78" i="18" s="1"/>
  <c r="AR78" i="18" a="1"/>
  <c r="AR78" i="18" s="1"/>
  <c r="AS78" i="18" a="1"/>
  <c r="AS78" i="18" s="1"/>
  <c r="AT78" i="18" a="1"/>
  <c r="AT78" i="18" s="1"/>
  <c r="AU78" i="18" a="1"/>
  <c r="AU78" i="18" s="1"/>
  <c r="D79" i="18" a="1"/>
  <c r="D79" i="18" s="1"/>
  <c r="E79" i="18" a="1"/>
  <c r="E79" i="18" s="1"/>
  <c r="F79" i="18" a="1"/>
  <c r="F79" i="18" s="1"/>
  <c r="G79" i="18" a="1"/>
  <c r="G79" i="18" s="1"/>
  <c r="I79" i="18" a="1"/>
  <c r="I79" i="18" s="1"/>
  <c r="J79" i="18" a="1"/>
  <c r="J79" i="18" s="1"/>
  <c r="K79" i="18" a="1"/>
  <c r="K79" i="18" s="1"/>
  <c r="L79" i="18" a="1"/>
  <c r="L79" i="18" s="1"/>
  <c r="N79" i="18" a="1"/>
  <c r="N79" i="18" s="1"/>
  <c r="O79" i="18" a="1"/>
  <c r="O79" i="18" s="1"/>
  <c r="P79" i="18" a="1"/>
  <c r="P79" i="18" s="1"/>
  <c r="Q79" i="18" a="1"/>
  <c r="Q79" i="18" s="1"/>
  <c r="S79" i="18" a="1"/>
  <c r="S79" i="18" s="1"/>
  <c r="T79" i="18" a="1"/>
  <c r="T79" i="18" s="1"/>
  <c r="U79" i="18" a="1"/>
  <c r="U79" i="18" s="1"/>
  <c r="V79" i="18" a="1"/>
  <c r="V79" i="18" s="1"/>
  <c r="X79" i="18" a="1"/>
  <c r="X79" i="18" s="1"/>
  <c r="Y79" i="18" a="1"/>
  <c r="Y79" i="18" s="1"/>
  <c r="Z79" i="18" a="1"/>
  <c r="Z79" i="18" s="1"/>
  <c r="AA79" i="18" a="1"/>
  <c r="AA79" i="18" s="1"/>
  <c r="AC79" i="18" a="1"/>
  <c r="AC79" i="18" s="1"/>
  <c r="AD79" i="18" a="1"/>
  <c r="AD79" i="18" s="1"/>
  <c r="AE79" i="18" a="1"/>
  <c r="AE79" i="18" s="1"/>
  <c r="AF79" i="18" a="1"/>
  <c r="AF79" i="18" s="1"/>
  <c r="AH79" i="18" a="1"/>
  <c r="AH79" i="18" s="1"/>
  <c r="AI79" i="18" a="1"/>
  <c r="AI79" i="18" s="1"/>
  <c r="AJ79" i="18" a="1"/>
  <c r="AJ79" i="18" s="1"/>
  <c r="AK79" i="18" a="1"/>
  <c r="AK79" i="18" s="1"/>
  <c r="AM79" i="18" a="1"/>
  <c r="AM79" i="18" s="1"/>
  <c r="AN79" i="18" a="1"/>
  <c r="AN79" i="18" s="1"/>
  <c r="AO79" i="18" a="1"/>
  <c r="AO79" i="18" s="1"/>
  <c r="AP79" i="18" a="1"/>
  <c r="AP79" i="18" s="1"/>
  <c r="AR79" i="18" a="1"/>
  <c r="AR79" i="18" s="1"/>
  <c r="AS79" i="18" a="1"/>
  <c r="AS79" i="18" s="1"/>
  <c r="AT79" i="18" a="1"/>
  <c r="AT79" i="18" s="1"/>
  <c r="AU79" i="18" a="1"/>
  <c r="AU79" i="18" s="1"/>
  <c r="D80" i="18" a="1"/>
  <c r="D80" i="18" s="1"/>
  <c r="E80" i="18" a="1"/>
  <c r="E80" i="18" s="1"/>
  <c r="F80" i="18" a="1"/>
  <c r="F80" i="18" s="1"/>
  <c r="G80" i="18" a="1"/>
  <c r="G80" i="18" s="1"/>
  <c r="I80" i="18" a="1"/>
  <c r="I80" i="18" s="1"/>
  <c r="J80" i="18" a="1"/>
  <c r="J80" i="18" s="1"/>
  <c r="K80" i="18" a="1"/>
  <c r="K80" i="18" s="1"/>
  <c r="L80" i="18" a="1"/>
  <c r="L80" i="18" s="1"/>
  <c r="N80" i="18" a="1"/>
  <c r="N80" i="18" s="1"/>
  <c r="O80" i="18" a="1"/>
  <c r="O80" i="18" s="1"/>
  <c r="P80" i="18" a="1"/>
  <c r="P80" i="18" s="1"/>
  <c r="Q80" i="18" a="1"/>
  <c r="Q80" i="18" s="1"/>
  <c r="S80" i="18" a="1"/>
  <c r="S80" i="18" s="1"/>
  <c r="T80" i="18" a="1"/>
  <c r="T80" i="18" s="1"/>
  <c r="U80" i="18" a="1"/>
  <c r="U80" i="18" s="1"/>
  <c r="V80" i="18" a="1"/>
  <c r="V80" i="18" s="1"/>
  <c r="X80" i="18" a="1"/>
  <c r="X80" i="18" s="1"/>
  <c r="Y80" i="18" a="1"/>
  <c r="Y80" i="18" s="1"/>
  <c r="Z80" i="18" a="1"/>
  <c r="Z80" i="18" s="1"/>
  <c r="AA80" i="18" a="1"/>
  <c r="AA80" i="18" s="1"/>
  <c r="AC80" i="18" a="1"/>
  <c r="AC80" i="18" s="1"/>
  <c r="AD80" i="18" a="1"/>
  <c r="AD80" i="18" s="1"/>
  <c r="AE80" i="18" a="1"/>
  <c r="AE80" i="18" s="1"/>
  <c r="AF80" i="18" a="1"/>
  <c r="AF80" i="18" s="1"/>
  <c r="AH80" i="18" a="1"/>
  <c r="AH80" i="18" s="1"/>
  <c r="AI80" i="18" a="1"/>
  <c r="AI80" i="18" s="1"/>
  <c r="AJ80" i="18" a="1"/>
  <c r="AJ80" i="18" s="1"/>
  <c r="AK80" i="18" a="1"/>
  <c r="AK80" i="18" s="1"/>
  <c r="AM80" i="18" a="1"/>
  <c r="AM80" i="18" s="1"/>
  <c r="AN80" i="18" a="1"/>
  <c r="AN80" i="18" s="1"/>
  <c r="AO80" i="18" a="1"/>
  <c r="AO80" i="18" s="1"/>
  <c r="AP80" i="18" a="1"/>
  <c r="AP80" i="18" s="1"/>
  <c r="AR80" i="18" a="1"/>
  <c r="AR80" i="18" s="1"/>
  <c r="AS80" i="18" a="1"/>
  <c r="AS80" i="18" s="1"/>
  <c r="AT80" i="18" a="1"/>
  <c r="AT80" i="18" s="1"/>
  <c r="AU80" i="18" a="1"/>
  <c r="AU80" i="18" s="1"/>
  <c r="D81" i="18" a="1"/>
  <c r="D81" i="18" s="1"/>
  <c r="E81" i="18" a="1"/>
  <c r="E81" i="18" s="1"/>
  <c r="F81" i="18" a="1"/>
  <c r="F81" i="18" s="1"/>
  <c r="G81" i="18" a="1"/>
  <c r="G81" i="18" s="1"/>
  <c r="I81" i="18" a="1"/>
  <c r="I81" i="18" s="1"/>
  <c r="J81" i="18" a="1"/>
  <c r="J81" i="18" s="1"/>
  <c r="K81" i="18" a="1"/>
  <c r="K81" i="18" s="1"/>
  <c r="L81" i="18" a="1"/>
  <c r="L81" i="18" s="1"/>
  <c r="N81" i="18" a="1"/>
  <c r="N81" i="18" s="1"/>
  <c r="O81" i="18" a="1"/>
  <c r="O81" i="18" s="1"/>
  <c r="P81" i="18" a="1"/>
  <c r="P81" i="18" s="1"/>
  <c r="Q81" i="18" a="1"/>
  <c r="Q81" i="18" s="1"/>
  <c r="S81" i="18" a="1"/>
  <c r="S81" i="18" s="1"/>
  <c r="T81" i="18" a="1"/>
  <c r="T81" i="18" s="1"/>
  <c r="U81" i="18" a="1"/>
  <c r="U81" i="18" s="1"/>
  <c r="V81" i="18" a="1"/>
  <c r="V81" i="18" s="1"/>
  <c r="X81" i="18" a="1"/>
  <c r="X81" i="18" s="1"/>
  <c r="Y81" i="18" a="1"/>
  <c r="Y81" i="18" s="1"/>
  <c r="Z81" i="18" a="1"/>
  <c r="Z81" i="18" s="1"/>
  <c r="AA81" i="18" a="1"/>
  <c r="AA81" i="18" s="1"/>
  <c r="AC81" i="18" a="1"/>
  <c r="AC81" i="18" s="1"/>
  <c r="AD81" i="18" a="1"/>
  <c r="AD81" i="18" s="1"/>
  <c r="AE81" i="18" a="1"/>
  <c r="AE81" i="18" s="1"/>
  <c r="AF81" i="18" a="1"/>
  <c r="AF81" i="18" s="1"/>
  <c r="AH81" i="18" a="1"/>
  <c r="AH81" i="18" s="1"/>
  <c r="AI81" i="18" a="1"/>
  <c r="AI81" i="18" s="1"/>
  <c r="AJ81" i="18" a="1"/>
  <c r="AJ81" i="18" s="1"/>
  <c r="AK81" i="18" a="1"/>
  <c r="AK81" i="18" s="1"/>
  <c r="AM81" i="18" a="1"/>
  <c r="AM81" i="18" s="1"/>
  <c r="AN81" i="18" a="1"/>
  <c r="AN81" i="18" s="1"/>
  <c r="AO81" i="18" a="1"/>
  <c r="AO81" i="18" s="1"/>
  <c r="AP81" i="18" a="1"/>
  <c r="AP81" i="18" s="1"/>
  <c r="AR81" i="18" a="1"/>
  <c r="AR81" i="18" s="1"/>
  <c r="AS81" i="18" a="1"/>
  <c r="AS81" i="18" s="1"/>
  <c r="AT81" i="18" a="1"/>
  <c r="AT81" i="18" s="1"/>
  <c r="AU81" i="18" a="1"/>
  <c r="AU81" i="18" s="1"/>
  <c r="D82" i="18" a="1"/>
  <c r="D82" i="18" s="1"/>
  <c r="E82" i="18" a="1"/>
  <c r="E82" i="18" s="1"/>
  <c r="F82" i="18" a="1"/>
  <c r="F82" i="18" s="1"/>
  <c r="G82" i="18" a="1"/>
  <c r="G82" i="18" s="1"/>
  <c r="I82" i="18" a="1"/>
  <c r="I82" i="18" s="1"/>
  <c r="J82" i="18" a="1"/>
  <c r="J82" i="18" s="1"/>
  <c r="K82" i="18" a="1"/>
  <c r="K82" i="18" s="1"/>
  <c r="L82" i="18" a="1"/>
  <c r="L82" i="18" s="1"/>
  <c r="N82" i="18" a="1"/>
  <c r="N82" i="18" s="1"/>
  <c r="O82" i="18" a="1"/>
  <c r="O82" i="18" s="1"/>
  <c r="P82" i="18" a="1"/>
  <c r="P82" i="18" s="1"/>
  <c r="Q82" i="18" a="1"/>
  <c r="Q82" i="18" s="1"/>
  <c r="S82" i="18" a="1"/>
  <c r="S82" i="18" s="1"/>
  <c r="T82" i="18" a="1"/>
  <c r="T82" i="18" s="1"/>
  <c r="U82" i="18" a="1"/>
  <c r="U82" i="18" s="1"/>
  <c r="V82" i="18" a="1"/>
  <c r="V82" i="18" s="1"/>
  <c r="X82" i="18" a="1"/>
  <c r="X82" i="18" s="1"/>
  <c r="Y82" i="18" a="1"/>
  <c r="Y82" i="18" s="1"/>
  <c r="Z82" i="18" a="1"/>
  <c r="Z82" i="18" s="1"/>
  <c r="AA82" i="18" a="1"/>
  <c r="AA82" i="18" s="1"/>
  <c r="AC82" i="18" a="1"/>
  <c r="AC82" i="18" s="1"/>
  <c r="AD82" i="18" a="1"/>
  <c r="AD82" i="18" s="1"/>
  <c r="AE82" i="18" a="1"/>
  <c r="AE82" i="18" s="1"/>
  <c r="AF82" i="18" a="1"/>
  <c r="AF82" i="18" s="1"/>
  <c r="AH82" i="18" a="1"/>
  <c r="AH82" i="18" s="1"/>
  <c r="AI82" i="18" a="1"/>
  <c r="AI82" i="18" s="1"/>
  <c r="AJ82" i="18" a="1"/>
  <c r="AJ82" i="18" s="1"/>
  <c r="AK82" i="18" a="1"/>
  <c r="AK82" i="18" s="1"/>
  <c r="AM82" i="18" a="1"/>
  <c r="AM82" i="18" s="1"/>
  <c r="AN82" i="18" a="1"/>
  <c r="AN82" i="18" s="1"/>
  <c r="AO82" i="18" a="1"/>
  <c r="AO82" i="18" s="1"/>
  <c r="AP82" i="18" a="1"/>
  <c r="AP82" i="18" s="1"/>
  <c r="AR82" i="18" a="1"/>
  <c r="AR82" i="18" s="1"/>
  <c r="AS82" i="18" a="1"/>
  <c r="AS82" i="18" s="1"/>
  <c r="AT82" i="18" a="1"/>
  <c r="AT82" i="18" s="1"/>
  <c r="AU82" i="18" a="1"/>
  <c r="AU82" i="18" s="1"/>
  <c r="D83" i="18" a="1"/>
  <c r="D83" i="18" s="1"/>
  <c r="E83" i="18" a="1"/>
  <c r="E83" i="18" s="1"/>
  <c r="F83" i="18" a="1"/>
  <c r="F83" i="18" s="1"/>
  <c r="G83" i="18" a="1"/>
  <c r="G83" i="18" s="1"/>
  <c r="I83" i="18" a="1"/>
  <c r="I83" i="18" s="1"/>
  <c r="J83" i="18" a="1"/>
  <c r="J83" i="18" s="1"/>
  <c r="K83" i="18" a="1"/>
  <c r="K83" i="18" s="1"/>
  <c r="L83" i="18" a="1"/>
  <c r="L83" i="18" s="1"/>
  <c r="N83" i="18" a="1"/>
  <c r="N83" i="18" s="1"/>
  <c r="O83" i="18" a="1"/>
  <c r="O83" i="18" s="1"/>
  <c r="P83" i="18" a="1"/>
  <c r="P83" i="18" s="1"/>
  <c r="Q83" i="18" a="1"/>
  <c r="Q83" i="18" s="1"/>
  <c r="S83" i="18" a="1"/>
  <c r="S83" i="18" s="1"/>
  <c r="T83" i="18" a="1"/>
  <c r="T83" i="18" s="1"/>
  <c r="U83" i="18" a="1"/>
  <c r="U83" i="18" s="1"/>
  <c r="V83" i="18" a="1"/>
  <c r="V83" i="18" s="1"/>
  <c r="X83" i="18" a="1"/>
  <c r="X83" i="18" s="1"/>
  <c r="Y83" i="18" a="1"/>
  <c r="Y83" i="18" s="1"/>
  <c r="Z83" i="18" a="1"/>
  <c r="Z83" i="18" s="1"/>
  <c r="AA83" i="18" a="1"/>
  <c r="AA83" i="18" s="1"/>
  <c r="AC83" i="18" a="1"/>
  <c r="AC83" i="18" s="1"/>
  <c r="AD83" i="18" a="1"/>
  <c r="AD83" i="18" s="1"/>
  <c r="AE83" i="18" a="1"/>
  <c r="AE83" i="18" s="1"/>
  <c r="AF83" i="18" a="1"/>
  <c r="AF83" i="18" s="1"/>
  <c r="AH83" i="18" a="1"/>
  <c r="AH83" i="18" s="1"/>
  <c r="AI83" i="18" a="1"/>
  <c r="AI83" i="18" s="1"/>
  <c r="AJ83" i="18" a="1"/>
  <c r="AJ83" i="18" s="1"/>
  <c r="AK83" i="18" a="1"/>
  <c r="AK83" i="18" s="1"/>
  <c r="AM83" i="18" a="1"/>
  <c r="AM83" i="18" s="1"/>
  <c r="AN83" i="18" a="1"/>
  <c r="AN83" i="18" s="1"/>
  <c r="AO83" i="18" a="1"/>
  <c r="AO83" i="18" s="1"/>
  <c r="AP83" i="18" a="1"/>
  <c r="AP83" i="18" s="1"/>
  <c r="AR83" i="18" a="1"/>
  <c r="AR83" i="18" s="1"/>
  <c r="AS83" i="18" a="1"/>
  <c r="AS83" i="18" s="1"/>
  <c r="AT83" i="18" a="1"/>
  <c r="AT83" i="18" s="1"/>
  <c r="AU83" i="18" a="1"/>
  <c r="AU83" i="18" s="1"/>
  <c r="D84" i="18" a="1"/>
  <c r="D84" i="18" s="1"/>
  <c r="E84" i="18" a="1"/>
  <c r="E84" i="18" s="1"/>
  <c r="F84" i="18" a="1"/>
  <c r="F84" i="18" s="1"/>
  <c r="G84" i="18" a="1"/>
  <c r="G84" i="18" s="1"/>
  <c r="I84" i="18" a="1"/>
  <c r="I84" i="18" s="1"/>
  <c r="J84" i="18" a="1"/>
  <c r="J84" i="18" s="1"/>
  <c r="K84" i="18" a="1"/>
  <c r="K84" i="18" s="1"/>
  <c r="L84" i="18" a="1"/>
  <c r="L84" i="18" s="1"/>
  <c r="N84" i="18" a="1"/>
  <c r="N84" i="18" s="1"/>
  <c r="O84" i="18" a="1"/>
  <c r="O84" i="18" s="1"/>
  <c r="P84" i="18" a="1"/>
  <c r="P84" i="18" s="1"/>
  <c r="Q84" i="18" a="1"/>
  <c r="Q84" i="18" s="1"/>
  <c r="S84" i="18" a="1"/>
  <c r="S84" i="18" s="1"/>
  <c r="T84" i="18" a="1"/>
  <c r="T84" i="18" s="1"/>
  <c r="U84" i="18" a="1"/>
  <c r="U84" i="18" s="1"/>
  <c r="V84" i="18" a="1"/>
  <c r="V84" i="18" s="1"/>
  <c r="X84" i="18" a="1"/>
  <c r="X84" i="18" s="1"/>
  <c r="Y84" i="18" a="1"/>
  <c r="Y84" i="18" s="1"/>
  <c r="Z84" i="18" a="1"/>
  <c r="Z84" i="18" s="1"/>
  <c r="AA84" i="18" a="1"/>
  <c r="AA84" i="18" s="1"/>
  <c r="AC84" i="18" a="1"/>
  <c r="AC84" i="18" s="1"/>
  <c r="AD84" i="18" a="1"/>
  <c r="AD84" i="18" s="1"/>
  <c r="AE84" i="18" a="1"/>
  <c r="AE84" i="18" s="1"/>
  <c r="AF84" i="18" a="1"/>
  <c r="AF84" i="18" s="1"/>
  <c r="AH84" i="18" a="1"/>
  <c r="AH84" i="18" s="1"/>
  <c r="AI84" i="18" a="1"/>
  <c r="AI84" i="18" s="1"/>
  <c r="AJ84" i="18" a="1"/>
  <c r="AJ84" i="18" s="1"/>
  <c r="AK84" i="18" a="1"/>
  <c r="AK84" i="18" s="1"/>
  <c r="AM84" i="18" a="1"/>
  <c r="AM84" i="18" s="1"/>
  <c r="AN84" i="18" a="1"/>
  <c r="AN84" i="18" s="1"/>
  <c r="AO84" i="18" a="1"/>
  <c r="AO84" i="18" s="1"/>
  <c r="AP84" i="18" a="1"/>
  <c r="AP84" i="18" s="1"/>
  <c r="AR84" i="18" a="1"/>
  <c r="AR84" i="18" s="1"/>
  <c r="AS84" i="18" a="1"/>
  <c r="AS84" i="18" s="1"/>
  <c r="AT84" i="18" a="1"/>
  <c r="AT84" i="18" s="1"/>
  <c r="AU84" i="18" a="1"/>
  <c r="AU84" i="18" s="1"/>
  <c r="D85" i="18" a="1"/>
  <c r="D85" i="18" s="1"/>
  <c r="E85" i="18" a="1"/>
  <c r="E85" i="18" s="1"/>
  <c r="F85" i="18" a="1"/>
  <c r="F85" i="18" s="1"/>
  <c r="G85" i="18" a="1"/>
  <c r="G85" i="18" s="1"/>
  <c r="I85" i="18" a="1"/>
  <c r="I85" i="18" s="1"/>
  <c r="J85" i="18" a="1"/>
  <c r="J85" i="18" s="1"/>
  <c r="K85" i="18" a="1"/>
  <c r="K85" i="18" s="1"/>
  <c r="L85" i="18" a="1"/>
  <c r="L85" i="18" s="1"/>
  <c r="N85" i="18" a="1"/>
  <c r="N85" i="18" s="1"/>
  <c r="O85" i="18" a="1"/>
  <c r="O85" i="18" s="1"/>
  <c r="P85" i="18" a="1"/>
  <c r="P85" i="18" s="1"/>
  <c r="Q85" i="18" a="1"/>
  <c r="Q85" i="18" s="1"/>
  <c r="S85" i="18" a="1"/>
  <c r="S85" i="18" s="1"/>
  <c r="T85" i="18" a="1"/>
  <c r="T85" i="18" s="1"/>
  <c r="U85" i="18" a="1"/>
  <c r="U85" i="18" s="1"/>
  <c r="V85" i="18" a="1"/>
  <c r="V85" i="18" s="1"/>
  <c r="X85" i="18" a="1"/>
  <c r="X85" i="18" s="1"/>
  <c r="Y85" i="18" a="1"/>
  <c r="Y85" i="18" s="1"/>
  <c r="Z85" i="18" a="1"/>
  <c r="Z85" i="18" s="1"/>
  <c r="AA85" i="18" a="1"/>
  <c r="AA85" i="18" s="1"/>
  <c r="AC85" i="18" a="1"/>
  <c r="AC85" i="18" s="1"/>
  <c r="AD85" i="18" a="1"/>
  <c r="AD85" i="18" s="1"/>
  <c r="AE85" i="18" a="1"/>
  <c r="AE85" i="18" s="1"/>
  <c r="AF85" i="18" a="1"/>
  <c r="AF85" i="18" s="1"/>
  <c r="AH85" i="18" a="1"/>
  <c r="AH85" i="18" s="1"/>
  <c r="AI85" i="18" a="1"/>
  <c r="AI85" i="18" s="1"/>
  <c r="AJ85" i="18" a="1"/>
  <c r="AJ85" i="18" s="1"/>
  <c r="AK85" i="18" a="1"/>
  <c r="AK85" i="18" s="1"/>
  <c r="AM85" i="18" a="1"/>
  <c r="AM85" i="18" s="1"/>
  <c r="AN85" i="18" a="1"/>
  <c r="AN85" i="18" s="1"/>
  <c r="AO85" i="18" a="1"/>
  <c r="AO85" i="18" s="1"/>
  <c r="AP85" i="18" a="1"/>
  <c r="AP85" i="18" s="1"/>
  <c r="AR85" i="18" a="1"/>
  <c r="AR85" i="18" s="1"/>
  <c r="AS85" i="18" a="1"/>
  <c r="AS85" i="18" s="1"/>
  <c r="AT85" i="18" a="1"/>
  <c r="AT85" i="18" s="1"/>
  <c r="AU85" i="18" a="1"/>
  <c r="AU85" i="18" s="1"/>
  <c r="D86" i="18" a="1"/>
  <c r="D86" i="18" s="1"/>
  <c r="E86" i="18" a="1"/>
  <c r="E86" i="18" s="1"/>
  <c r="F86" i="18" a="1"/>
  <c r="F86" i="18" s="1"/>
  <c r="G86" i="18" a="1"/>
  <c r="G86" i="18" s="1"/>
  <c r="I86" i="18" a="1"/>
  <c r="I86" i="18" s="1"/>
  <c r="J86" i="18" a="1"/>
  <c r="J86" i="18" s="1"/>
  <c r="K86" i="18" a="1"/>
  <c r="K86" i="18" s="1"/>
  <c r="L86" i="18" a="1"/>
  <c r="L86" i="18" s="1"/>
  <c r="N86" i="18" a="1"/>
  <c r="N86" i="18" s="1"/>
  <c r="O86" i="18" a="1"/>
  <c r="O86" i="18" s="1"/>
  <c r="P86" i="18" a="1"/>
  <c r="P86" i="18" s="1"/>
  <c r="Q86" i="18" a="1"/>
  <c r="Q86" i="18" s="1"/>
  <c r="S86" i="18" a="1"/>
  <c r="S86" i="18" s="1"/>
  <c r="T86" i="18" a="1"/>
  <c r="T86" i="18" s="1"/>
  <c r="U86" i="18" a="1"/>
  <c r="U86" i="18" s="1"/>
  <c r="V86" i="18" a="1"/>
  <c r="V86" i="18" s="1"/>
  <c r="X86" i="18" a="1"/>
  <c r="X86" i="18" s="1"/>
  <c r="Y86" i="18" a="1"/>
  <c r="Y86" i="18" s="1"/>
  <c r="Z86" i="18" a="1"/>
  <c r="Z86" i="18" s="1"/>
  <c r="AA86" i="18" a="1"/>
  <c r="AA86" i="18" s="1"/>
  <c r="AC86" i="18" a="1"/>
  <c r="AC86" i="18" s="1"/>
  <c r="AD86" i="18" a="1"/>
  <c r="AD86" i="18" s="1"/>
  <c r="AE86" i="18" a="1"/>
  <c r="AE86" i="18" s="1"/>
  <c r="AF86" i="18" a="1"/>
  <c r="AF86" i="18" s="1"/>
  <c r="AH86" i="18" a="1"/>
  <c r="AH86" i="18" s="1"/>
  <c r="AI86" i="18" a="1"/>
  <c r="AI86" i="18" s="1"/>
  <c r="AJ86" i="18" a="1"/>
  <c r="AJ86" i="18" s="1"/>
  <c r="AK86" i="18" a="1"/>
  <c r="AK86" i="18" s="1"/>
  <c r="AM86" i="18" a="1"/>
  <c r="AM86" i="18" s="1"/>
  <c r="AN86" i="18" a="1"/>
  <c r="AN86" i="18" s="1"/>
  <c r="AO86" i="18" a="1"/>
  <c r="AO86" i="18" s="1"/>
  <c r="AP86" i="18" a="1"/>
  <c r="AP86" i="18" s="1"/>
  <c r="AR86" i="18" a="1"/>
  <c r="AR86" i="18" s="1"/>
  <c r="AS86" i="18" a="1"/>
  <c r="AS86" i="18" s="1"/>
  <c r="AT86" i="18" a="1"/>
  <c r="AT86" i="18" s="1"/>
  <c r="AU86" i="18" a="1"/>
  <c r="AU86" i="18" s="1"/>
  <c r="D87" i="18" a="1"/>
  <c r="D87" i="18" s="1"/>
  <c r="E87" i="18" a="1"/>
  <c r="E87" i="18" s="1"/>
  <c r="F87" i="18" a="1"/>
  <c r="F87" i="18" s="1"/>
  <c r="G87" i="18" a="1"/>
  <c r="G87" i="18" s="1"/>
  <c r="I87" i="18" a="1"/>
  <c r="I87" i="18" s="1"/>
  <c r="J87" i="18" a="1"/>
  <c r="J87" i="18" s="1"/>
  <c r="K87" i="18" a="1"/>
  <c r="K87" i="18" s="1"/>
  <c r="L87" i="18" a="1"/>
  <c r="L87" i="18" s="1"/>
  <c r="N87" i="18" a="1"/>
  <c r="N87" i="18" s="1"/>
  <c r="O87" i="18" a="1"/>
  <c r="O87" i="18" s="1"/>
  <c r="P87" i="18" a="1"/>
  <c r="P87" i="18" s="1"/>
  <c r="Q87" i="18" a="1"/>
  <c r="Q87" i="18" s="1"/>
  <c r="S87" i="18" a="1"/>
  <c r="S87" i="18" s="1"/>
  <c r="T87" i="18" a="1"/>
  <c r="T87" i="18" s="1"/>
  <c r="U87" i="18" a="1"/>
  <c r="U87" i="18" s="1"/>
  <c r="V87" i="18" a="1"/>
  <c r="V87" i="18" s="1"/>
  <c r="X87" i="18" a="1"/>
  <c r="X87" i="18" s="1"/>
  <c r="Y87" i="18" a="1"/>
  <c r="Y87" i="18" s="1"/>
  <c r="Z87" i="18" a="1"/>
  <c r="Z87" i="18" s="1"/>
  <c r="AA87" i="18" a="1"/>
  <c r="AA87" i="18" s="1"/>
  <c r="AC87" i="18" a="1"/>
  <c r="AC87" i="18" s="1"/>
  <c r="AD87" i="18" a="1"/>
  <c r="AD87" i="18" s="1"/>
  <c r="AE87" i="18" a="1"/>
  <c r="AE87" i="18" s="1"/>
  <c r="AF87" i="18" a="1"/>
  <c r="AF87" i="18" s="1"/>
  <c r="AH87" i="18" a="1"/>
  <c r="AH87" i="18" s="1"/>
  <c r="AI87" i="18" a="1"/>
  <c r="AI87" i="18" s="1"/>
  <c r="AJ87" i="18" a="1"/>
  <c r="AJ87" i="18" s="1"/>
  <c r="AK87" i="18" a="1"/>
  <c r="AK87" i="18" s="1"/>
  <c r="AM87" i="18" a="1"/>
  <c r="AM87" i="18" s="1"/>
  <c r="AN87" i="18" a="1"/>
  <c r="AN87" i="18" s="1"/>
  <c r="AO87" i="18" a="1"/>
  <c r="AO87" i="18" s="1"/>
  <c r="AP87" i="18" a="1"/>
  <c r="AP87" i="18" s="1"/>
  <c r="AR87" i="18" a="1"/>
  <c r="AR87" i="18" s="1"/>
  <c r="AS87" i="18" a="1"/>
  <c r="AS87" i="18" s="1"/>
  <c r="AT87" i="18" a="1"/>
  <c r="AT87" i="18" s="1"/>
  <c r="AU87" i="18" a="1"/>
  <c r="AU87" i="18" s="1"/>
  <c r="D88" i="18" a="1"/>
  <c r="D88" i="18" s="1"/>
  <c r="E88" i="18" a="1"/>
  <c r="E88" i="18" s="1"/>
  <c r="F88" i="18" a="1"/>
  <c r="F88" i="18" s="1"/>
  <c r="G88" i="18" a="1"/>
  <c r="G88" i="18" s="1"/>
  <c r="I88" i="18" a="1"/>
  <c r="I88" i="18" s="1"/>
  <c r="J88" i="18" a="1"/>
  <c r="J88" i="18" s="1"/>
  <c r="K88" i="18" a="1"/>
  <c r="K88" i="18" s="1"/>
  <c r="L88" i="18" a="1"/>
  <c r="L88" i="18" s="1"/>
  <c r="N88" i="18" a="1"/>
  <c r="N88" i="18" s="1"/>
  <c r="O88" i="18" a="1"/>
  <c r="O88" i="18" s="1"/>
  <c r="P88" i="18" a="1"/>
  <c r="P88" i="18" s="1"/>
  <c r="Q88" i="18" a="1"/>
  <c r="Q88" i="18" s="1"/>
  <c r="S88" i="18" a="1"/>
  <c r="S88" i="18" s="1"/>
  <c r="T88" i="18" a="1"/>
  <c r="T88" i="18" s="1"/>
  <c r="U88" i="18" a="1"/>
  <c r="U88" i="18" s="1"/>
  <c r="V88" i="18" a="1"/>
  <c r="V88" i="18" s="1"/>
  <c r="X88" i="18" a="1"/>
  <c r="X88" i="18" s="1"/>
  <c r="Y88" i="18" a="1"/>
  <c r="Y88" i="18" s="1"/>
  <c r="Z88" i="18" a="1"/>
  <c r="Z88" i="18" s="1"/>
  <c r="AA88" i="18" a="1"/>
  <c r="AA88" i="18" s="1"/>
  <c r="AC88" i="18" a="1"/>
  <c r="AC88" i="18" s="1"/>
  <c r="AD88" i="18" a="1"/>
  <c r="AD88" i="18" s="1"/>
  <c r="AE88" i="18" a="1"/>
  <c r="AE88" i="18" s="1"/>
  <c r="AF88" i="18" a="1"/>
  <c r="AF88" i="18" s="1"/>
  <c r="AH88" i="18" a="1"/>
  <c r="AH88" i="18" s="1"/>
  <c r="AI88" i="18" a="1"/>
  <c r="AI88" i="18" s="1"/>
  <c r="AJ88" i="18" a="1"/>
  <c r="AJ88" i="18" s="1"/>
  <c r="AK88" i="18" a="1"/>
  <c r="AK88" i="18" s="1"/>
  <c r="AM88" i="18" a="1"/>
  <c r="AM88" i="18" s="1"/>
  <c r="AN88" i="18" a="1"/>
  <c r="AN88" i="18" s="1"/>
  <c r="AO88" i="18" a="1"/>
  <c r="AO88" i="18" s="1"/>
  <c r="AP88" i="18" a="1"/>
  <c r="AP88" i="18" s="1"/>
  <c r="AR88" i="18" a="1"/>
  <c r="AR88" i="18" s="1"/>
  <c r="AS88" i="18" a="1"/>
  <c r="AS88" i="18" s="1"/>
  <c r="AT88" i="18" a="1"/>
  <c r="AT88" i="18" s="1"/>
  <c r="AU88" i="18" a="1"/>
  <c r="AU88" i="18" s="1"/>
  <c r="D89" i="18" a="1"/>
  <c r="D89" i="18" s="1"/>
  <c r="E89" i="18" a="1"/>
  <c r="E89" i="18" s="1"/>
  <c r="F89" i="18" a="1"/>
  <c r="F89" i="18" s="1"/>
  <c r="G89" i="18" a="1"/>
  <c r="G89" i="18" s="1"/>
  <c r="I89" i="18" a="1"/>
  <c r="I89" i="18" s="1"/>
  <c r="J89" i="18" a="1"/>
  <c r="J89" i="18" s="1"/>
  <c r="K89" i="18" a="1"/>
  <c r="K89" i="18" s="1"/>
  <c r="L89" i="18" a="1"/>
  <c r="L89" i="18" s="1"/>
  <c r="N89" i="18" a="1"/>
  <c r="N89" i="18" s="1"/>
  <c r="O89" i="18" a="1"/>
  <c r="O89" i="18" s="1"/>
  <c r="P89" i="18" a="1"/>
  <c r="P89" i="18" s="1"/>
  <c r="Q89" i="18" a="1"/>
  <c r="Q89" i="18" s="1"/>
  <c r="S89" i="18" a="1"/>
  <c r="S89" i="18" s="1"/>
  <c r="T89" i="18" a="1"/>
  <c r="T89" i="18" s="1"/>
  <c r="U89" i="18" a="1"/>
  <c r="U89" i="18" s="1"/>
  <c r="V89" i="18" a="1"/>
  <c r="V89" i="18" s="1"/>
  <c r="X89" i="18" a="1"/>
  <c r="X89" i="18" s="1"/>
  <c r="Y89" i="18" a="1"/>
  <c r="Y89" i="18" s="1"/>
  <c r="Z89" i="18" a="1"/>
  <c r="Z89" i="18" s="1"/>
  <c r="AA89" i="18" a="1"/>
  <c r="AA89" i="18" s="1"/>
  <c r="AC89" i="18" a="1"/>
  <c r="AC89" i="18" s="1"/>
  <c r="AD89" i="18" a="1"/>
  <c r="AD89" i="18" s="1"/>
  <c r="AE89" i="18" a="1"/>
  <c r="AE89" i="18" s="1"/>
  <c r="AF89" i="18" a="1"/>
  <c r="AF89" i="18" s="1"/>
  <c r="AH89" i="18" a="1"/>
  <c r="AH89" i="18" s="1"/>
  <c r="AI89" i="18" a="1"/>
  <c r="AI89" i="18" s="1"/>
  <c r="AJ89" i="18" a="1"/>
  <c r="AJ89" i="18" s="1"/>
  <c r="AK89" i="18" a="1"/>
  <c r="AK89" i="18" s="1"/>
  <c r="AM89" i="18" a="1"/>
  <c r="AM89" i="18" s="1"/>
  <c r="AN89" i="18" a="1"/>
  <c r="AN89" i="18" s="1"/>
  <c r="AO89" i="18" a="1"/>
  <c r="AO89" i="18" s="1"/>
  <c r="AP89" i="18" a="1"/>
  <c r="AP89" i="18" s="1"/>
  <c r="AR89" i="18" a="1"/>
  <c r="AR89" i="18" s="1"/>
  <c r="AS89" i="18" a="1"/>
  <c r="AS89" i="18" s="1"/>
  <c r="AT89" i="18" a="1"/>
  <c r="AT89" i="18" s="1"/>
  <c r="AU89" i="18" a="1"/>
  <c r="AU89" i="18" s="1"/>
  <c r="D90" i="18" a="1"/>
  <c r="D90" i="18" s="1"/>
  <c r="E90" i="18" a="1"/>
  <c r="E90" i="18" s="1"/>
  <c r="F90" i="18" a="1"/>
  <c r="F90" i="18" s="1"/>
  <c r="G90" i="18" a="1"/>
  <c r="G90" i="18" s="1"/>
  <c r="I90" i="18" a="1"/>
  <c r="I90" i="18" s="1"/>
  <c r="J90" i="18" a="1"/>
  <c r="J90" i="18" s="1"/>
  <c r="K90" i="18" a="1"/>
  <c r="K90" i="18" s="1"/>
  <c r="L90" i="18" a="1"/>
  <c r="L90" i="18" s="1"/>
  <c r="N90" i="18" a="1"/>
  <c r="N90" i="18" s="1"/>
  <c r="O90" i="18" a="1"/>
  <c r="O90" i="18" s="1"/>
  <c r="P90" i="18" a="1"/>
  <c r="P90" i="18" s="1"/>
  <c r="Q90" i="18" a="1"/>
  <c r="Q90" i="18" s="1"/>
  <c r="S90" i="18" a="1"/>
  <c r="S90" i="18" s="1"/>
  <c r="T90" i="18" a="1"/>
  <c r="T90" i="18" s="1"/>
  <c r="U90" i="18" a="1"/>
  <c r="U90" i="18" s="1"/>
  <c r="V90" i="18" a="1"/>
  <c r="V90" i="18" s="1"/>
  <c r="X90" i="18" a="1"/>
  <c r="X90" i="18" s="1"/>
  <c r="Y90" i="18" a="1"/>
  <c r="Y90" i="18" s="1"/>
  <c r="Z90" i="18" a="1"/>
  <c r="Z90" i="18" s="1"/>
  <c r="AA90" i="18" a="1"/>
  <c r="AA90" i="18" s="1"/>
  <c r="AC90" i="18" a="1"/>
  <c r="AC90" i="18" s="1"/>
  <c r="AD90" i="18" a="1"/>
  <c r="AD90" i="18" s="1"/>
  <c r="AE90" i="18" a="1"/>
  <c r="AE90" i="18" s="1"/>
  <c r="AF90" i="18" a="1"/>
  <c r="AF90" i="18" s="1"/>
  <c r="AH90" i="18" a="1"/>
  <c r="AH90" i="18" s="1"/>
  <c r="AI90" i="18" a="1"/>
  <c r="AI90" i="18" s="1"/>
  <c r="AJ90" i="18" a="1"/>
  <c r="AJ90" i="18" s="1"/>
  <c r="AK90" i="18" a="1"/>
  <c r="AK90" i="18" s="1"/>
  <c r="AM90" i="18" a="1"/>
  <c r="AM90" i="18" s="1"/>
  <c r="AN90" i="18" a="1"/>
  <c r="AN90" i="18" s="1"/>
  <c r="AO90" i="18" a="1"/>
  <c r="AO90" i="18" s="1"/>
  <c r="AP90" i="18" a="1"/>
  <c r="AP90" i="18" s="1"/>
  <c r="AR90" i="18" a="1"/>
  <c r="AR90" i="18" s="1"/>
  <c r="AS90" i="18" a="1"/>
  <c r="AS90" i="18" s="1"/>
  <c r="AT90" i="18" a="1"/>
  <c r="AT90" i="18" s="1"/>
  <c r="AU90" i="18" a="1"/>
  <c r="AU90" i="18" s="1"/>
  <c r="D91" i="18" a="1"/>
  <c r="D91" i="18" s="1"/>
  <c r="E91" i="18" a="1"/>
  <c r="E91" i="18" s="1"/>
  <c r="F91" i="18" a="1"/>
  <c r="F91" i="18" s="1"/>
  <c r="G91" i="18" a="1"/>
  <c r="G91" i="18" s="1"/>
  <c r="I91" i="18" a="1"/>
  <c r="I91" i="18" s="1"/>
  <c r="J91" i="18" a="1"/>
  <c r="J91" i="18" s="1"/>
  <c r="K91" i="18" a="1"/>
  <c r="K91" i="18" s="1"/>
  <c r="L91" i="18" a="1"/>
  <c r="L91" i="18" s="1"/>
  <c r="N91" i="18" a="1"/>
  <c r="N91" i="18" s="1"/>
  <c r="O91" i="18" a="1"/>
  <c r="O91" i="18" s="1"/>
  <c r="P91" i="18" a="1"/>
  <c r="P91" i="18" s="1"/>
  <c r="Q91" i="18" a="1"/>
  <c r="Q91" i="18" s="1"/>
  <c r="S91" i="18" a="1"/>
  <c r="S91" i="18" s="1"/>
  <c r="T91" i="18" a="1"/>
  <c r="T91" i="18" s="1"/>
  <c r="U91" i="18" a="1"/>
  <c r="U91" i="18" s="1"/>
  <c r="V91" i="18" a="1"/>
  <c r="V91" i="18" s="1"/>
  <c r="X91" i="18" a="1"/>
  <c r="X91" i="18" s="1"/>
  <c r="Y91" i="18" a="1"/>
  <c r="Y91" i="18" s="1"/>
  <c r="Z91" i="18" a="1"/>
  <c r="Z91" i="18" s="1"/>
  <c r="AA91" i="18" a="1"/>
  <c r="AA91" i="18" s="1"/>
  <c r="AC91" i="18" a="1"/>
  <c r="AC91" i="18" s="1"/>
  <c r="AD91" i="18" a="1"/>
  <c r="AD91" i="18" s="1"/>
  <c r="AE91" i="18" a="1"/>
  <c r="AE91" i="18" s="1"/>
  <c r="AF91" i="18" a="1"/>
  <c r="AF91" i="18" s="1"/>
  <c r="AH91" i="18" a="1"/>
  <c r="AH91" i="18" s="1"/>
  <c r="AI91" i="18" a="1"/>
  <c r="AI91" i="18" s="1"/>
  <c r="AJ91" i="18" a="1"/>
  <c r="AJ91" i="18" s="1"/>
  <c r="AK91" i="18" a="1"/>
  <c r="AK91" i="18" s="1"/>
  <c r="AM91" i="18" a="1"/>
  <c r="AM91" i="18" s="1"/>
  <c r="AN91" i="18" a="1"/>
  <c r="AN91" i="18" s="1"/>
  <c r="AO91" i="18" a="1"/>
  <c r="AO91" i="18" s="1"/>
  <c r="AP91" i="18" a="1"/>
  <c r="AP91" i="18" s="1"/>
  <c r="AR91" i="18" a="1"/>
  <c r="AR91" i="18" s="1"/>
  <c r="AS91" i="18" a="1"/>
  <c r="AS91" i="18" s="1"/>
  <c r="AT91" i="18" a="1"/>
  <c r="AT91" i="18" s="1"/>
  <c r="AU91" i="18" a="1"/>
  <c r="AU91" i="18" s="1"/>
  <c r="D92" i="18" a="1"/>
  <c r="D92" i="18" s="1"/>
  <c r="E92" i="18" a="1"/>
  <c r="E92" i="18" s="1"/>
  <c r="F92" i="18" a="1"/>
  <c r="F92" i="18" s="1"/>
  <c r="G92" i="18" a="1"/>
  <c r="G92" i="18" s="1"/>
  <c r="I92" i="18" a="1"/>
  <c r="I92" i="18" s="1"/>
  <c r="J92" i="18" a="1"/>
  <c r="J92" i="18" s="1"/>
  <c r="K92" i="18" a="1"/>
  <c r="K92" i="18" s="1"/>
  <c r="L92" i="18" a="1"/>
  <c r="L92" i="18" s="1"/>
  <c r="N92" i="18" a="1"/>
  <c r="N92" i="18" s="1"/>
  <c r="O92" i="18" a="1"/>
  <c r="O92" i="18" s="1"/>
  <c r="P92" i="18" a="1"/>
  <c r="P92" i="18" s="1"/>
  <c r="Q92" i="18" a="1"/>
  <c r="Q92" i="18" s="1"/>
  <c r="S92" i="18" a="1"/>
  <c r="S92" i="18" s="1"/>
  <c r="T92" i="18" a="1"/>
  <c r="T92" i="18" s="1"/>
  <c r="U92" i="18" a="1"/>
  <c r="U92" i="18" s="1"/>
  <c r="V92" i="18" a="1"/>
  <c r="V92" i="18" s="1"/>
  <c r="X92" i="18" a="1"/>
  <c r="X92" i="18" s="1"/>
  <c r="Y92" i="18" a="1"/>
  <c r="Y92" i="18" s="1"/>
  <c r="Z92" i="18" a="1"/>
  <c r="Z92" i="18" s="1"/>
  <c r="AA92" i="18" a="1"/>
  <c r="AA92" i="18" s="1"/>
  <c r="AC92" i="18" a="1"/>
  <c r="AC92" i="18" s="1"/>
  <c r="AD92" i="18" a="1"/>
  <c r="AD92" i="18" s="1"/>
  <c r="AE92" i="18" a="1"/>
  <c r="AE92" i="18" s="1"/>
  <c r="AF92" i="18" a="1"/>
  <c r="AF92" i="18" s="1"/>
  <c r="AH92" i="18" a="1"/>
  <c r="AH92" i="18" s="1"/>
  <c r="AI92" i="18" a="1"/>
  <c r="AI92" i="18" s="1"/>
  <c r="AJ92" i="18" a="1"/>
  <c r="AJ92" i="18" s="1"/>
  <c r="AK92" i="18" a="1"/>
  <c r="AK92" i="18" s="1"/>
  <c r="AM92" i="18" a="1"/>
  <c r="AM92" i="18" s="1"/>
  <c r="AN92" i="18" a="1"/>
  <c r="AN92" i="18" s="1"/>
  <c r="AO92" i="18" a="1"/>
  <c r="AO92" i="18" s="1"/>
  <c r="AP92" i="18" a="1"/>
  <c r="AP92" i="18" s="1"/>
  <c r="AR92" i="18" a="1"/>
  <c r="AR92" i="18" s="1"/>
  <c r="AS92" i="18" a="1"/>
  <c r="AS92" i="18" s="1"/>
  <c r="AT92" i="18" a="1"/>
  <c r="AT92" i="18" s="1"/>
  <c r="AU92" i="18" a="1"/>
  <c r="AU92" i="18" s="1"/>
  <c r="D93" i="18" a="1"/>
  <c r="D93" i="18" s="1"/>
  <c r="E93" i="18" a="1"/>
  <c r="E93" i="18" s="1"/>
  <c r="F93" i="18" a="1"/>
  <c r="F93" i="18" s="1"/>
  <c r="G93" i="18" a="1"/>
  <c r="G93" i="18" s="1"/>
  <c r="I93" i="18" a="1"/>
  <c r="I93" i="18" s="1"/>
  <c r="J93" i="18" a="1"/>
  <c r="J93" i="18" s="1"/>
  <c r="K93" i="18" a="1"/>
  <c r="K93" i="18" s="1"/>
  <c r="L93" i="18" a="1"/>
  <c r="L93" i="18" s="1"/>
  <c r="N93" i="18" a="1"/>
  <c r="N93" i="18" s="1"/>
  <c r="O93" i="18" a="1"/>
  <c r="O93" i="18" s="1"/>
  <c r="P93" i="18" a="1"/>
  <c r="P93" i="18" s="1"/>
  <c r="Q93" i="18" a="1"/>
  <c r="Q93" i="18" s="1"/>
  <c r="S93" i="18" a="1"/>
  <c r="S93" i="18" s="1"/>
  <c r="T93" i="18" a="1"/>
  <c r="T93" i="18" s="1"/>
  <c r="U93" i="18" a="1"/>
  <c r="U93" i="18" s="1"/>
  <c r="V93" i="18" a="1"/>
  <c r="V93" i="18" s="1"/>
  <c r="X93" i="18" a="1"/>
  <c r="X93" i="18" s="1"/>
  <c r="Y93" i="18" a="1"/>
  <c r="Y93" i="18" s="1"/>
  <c r="Z93" i="18" a="1"/>
  <c r="Z93" i="18" s="1"/>
  <c r="AA93" i="18" a="1"/>
  <c r="AA93" i="18" s="1"/>
  <c r="AC93" i="18" a="1"/>
  <c r="AC93" i="18" s="1"/>
  <c r="AD93" i="18" a="1"/>
  <c r="AD93" i="18" s="1"/>
  <c r="AE93" i="18" a="1"/>
  <c r="AE93" i="18" s="1"/>
  <c r="AF93" i="18" a="1"/>
  <c r="AF93" i="18" s="1"/>
  <c r="AH93" i="18" a="1"/>
  <c r="AH93" i="18" s="1"/>
  <c r="AI93" i="18" a="1"/>
  <c r="AI93" i="18" s="1"/>
  <c r="AJ93" i="18" a="1"/>
  <c r="AJ93" i="18" s="1"/>
  <c r="AK93" i="18" a="1"/>
  <c r="AK93" i="18" s="1"/>
  <c r="AM93" i="18" a="1"/>
  <c r="AM93" i="18" s="1"/>
  <c r="AN93" i="18" a="1"/>
  <c r="AN93" i="18" s="1"/>
  <c r="AO93" i="18" a="1"/>
  <c r="AO93" i="18" s="1"/>
  <c r="AP93" i="18" a="1"/>
  <c r="AP93" i="18" s="1"/>
  <c r="AR93" i="18" a="1"/>
  <c r="AR93" i="18" s="1"/>
  <c r="AS93" i="18" a="1"/>
  <c r="AS93" i="18" s="1"/>
  <c r="AT93" i="18" a="1"/>
  <c r="AT93" i="18" s="1"/>
  <c r="AU93" i="18" a="1"/>
  <c r="AU93" i="18" s="1"/>
  <c r="D94" i="18" a="1"/>
  <c r="D94" i="18" s="1"/>
  <c r="E94" i="18" a="1"/>
  <c r="E94" i="18" s="1"/>
  <c r="F94" i="18" a="1"/>
  <c r="F94" i="18" s="1"/>
  <c r="G94" i="18" a="1"/>
  <c r="G94" i="18" s="1"/>
  <c r="I94" i="18" a="1"/>
  <c r="I94" i="18" s="1"/>
  <c r="J94" i="18" a="1"/>
  <c r="J94" i="18" s="1"/>
  <c r="K94" i="18" a="1"/>
  <c r="K94" i="18" s="1"/>
  <c r="L94" i="18" a="1"/>
  <c r="L94" i="18" s="1"/>
  <c r="N94" i="18" a="1"/>
  <c r="N94" i="18" s="1"/>
  <c r="O94" i="18" a="1"/>
  <c r="O94" i="18" s="1"/>
  <c r="P94" i="18" a="1"/>
  <c r="P94" i="18" s="1"/>
  <c r="Q94" i="18" a="1"/>
  <c r="Q94" i="18" s="1"/>
  <c r="S94" i="18" a="1"/>
  <c r="S94" i="18" s="1"/>
  <c r="T94" i="18" a="1"/>
  <c r="T94" i="18" s="1"/>
  <c r="U94" i="18" a="1"/>
  <c r="U94" i="18" s="1"/>
  <c r="V94" i="18" a="1"/>
  <c r="V94" i="18" s="1"/>
  <c r="X94" i="18" a="1"/>
  <c r="X94" i="18" s="1"/>
  <c r="Y94" i="18" a="1"/>
  <c r="Y94" i="18" s="1"/>
  <c r="Z94" i="18" a="1"/>
  <c r="Z94" i="18" s="1"/>
  <c r="AA94" i="18" a="1"/>
  <c r="AA94" i="18" s="1"/>
  <c r="AC94" i="18" a="1"/>
  <c r="AC94" i="18" s="1"/>
  <c r="AD94" i="18" a="1"/>
  <c r="AD94" i="18" s="1"/>
  <c r="AE94" i="18" a="1"/>
  <c r="AE94" i="18" s="1"/>
  <c r="AF94" i="18" a="1"/>
  <c r="AF94" i="18" s="1"/>
  <c r="AH94" i="18" a="1"/>
  <c r="AH94" i="18" s="1"/>
  <c r="AI94" i="18" a="1"/>
  <c r="AI94" i="18" s="1"/>
  <c r="AJ94" i="18" a="1"/>
  <c r="AJ94" i="18" s="1"/>
  <c r="AK94" i="18" a="1"/>
  <c r="AK94" i="18" s="1"/>
  <c r="AM94" i="18" a="1"/>
  <c r="AM94" i="18" s="1"/>
  <c r="AN94" i="18" a="1"/>
  <c r="AN94" i="18" s="1"/>
  <c r="AO94" i="18" a="1"/>
  <c r="AO94" i="18" s="1"/>
  <c r="AP94" i="18" a="1"/>
  <c r="AP94" i="18" s="1"/>
  <c r="AR94" i="18" a="1"/>
  <c r="AR94" i="18" s="1"/>
  <c r="AS94" i="18" a="1"/>
  <c r="AS94" i="18" s="1"/>
  <c r="AT94" i="18" a="1"/>
  <c r="AT94" i="18" s="1"/>
  <c r="AU94" i="18" a="1"/>
  <c r="AU94" i="18" s="1"/>
  <c r="D95" i="18" a="1"/>
  <c r="D95" i="18" s="1"/>
  <c r="E95" i="18" a="1"/>
  <c r="E95" i="18" s="1"/>
  <c r="F95" i="18" a="1"/>
  <c r="F95" i="18" s="1"/>
  <c r="G95" i="18" a="1"/>
  <c r="G95" i="18" s="1"/>
  <c r="I95" i="18" a="1"/>
  <c r="I95" i="18" s="1"/>
  <c r="J95" i="18" a="1"/>
  <c r="J95" i="18" s="1"/>
  <c r="K95" i="18" a="1"/>
  <c r="K95" i="18" s="1"/>
  <c r="L95" i="18" a="1"/>
  <c r="L95" i="18" s="1"/>
  <c r="N95" i="18" a="1"/>
  <c r="N95" i="18" s="1"/>
  <c r="O95" i="18" a="1"/>
  <c r="O95" i="18" s="1"/>
  <c r="P95" i="18" a="1"/>
  <c r="P95" i="18" s="1"/>
  <c r="Q95" i="18" a="1"/>
  <c r="Q95" i="18" s="1"/>
  <c r="S95" i="18" a="1"/>
  <c r="S95" i="18" s="1"/>
  <c r="T95" i="18" a="1"/>
  <c r="T95" i="18" s="1"/>
  <c r="U95" i="18" a="1"/>
  <c r="U95" i="18" s="1"/>
  <c r="V95" i="18" a="1"/>
  <c r="V95" i="18" s="1"/>
  <c r="X95" i="18" a="1"/>
  <c r="X95" i="18" s="1"/>
  <c r="Y95" i="18" a="1"/>
  <c r="Y95" i="18" s="1"/>
  <c r="Z95" i="18" a="1"/>
  <c r="Z95" i="18" s="1"/>
  <c r="AA95" i="18" a="1"/>
  <c r="AA95" i="18" s="1"/>
  <c r="AC95" i="18" a="1"/>
  <c r="AC95" i="18" s="1"/>
  <c r="AD95" i="18" a="1"/>
  <c r="AD95" i="18" s="1"/>
  <c r="AE95" i="18" a="1"/>
  <c r="AE95" i="18" s="1"/>
  <c r="AF95" i="18" a="1"/>
  <c r="AF95" i="18" s="1"/>
  <c r="AH95" i="18" a="1"/>
  <c r="AH95" i="18" s="1"/>
  <c r="AI95" i="18" a="1"/>
  <c r="AI95" i="18" s="1"/>
  <c r="AJ95" i="18" a="1"/>
  <c r="AJ95" i="18" s="1"/>
  <c r="AK95" i="18" a="1"/>
  <c r="AK95" i="18" s="1"/>
  <c r="AM95" i="18" a="1"/>
  <c r="AM95" i="18" s="1"/>
  <c r="AN95" i="18" a="1"/>
  <c r="AN95" i="18" s="1"/>
  <c r="AO95" i="18" a="1"/>
  <c r="AO95" i="18" s="1"/>
  <c r="AP95" i="18" a="1"/>
  <c r="AP95" i="18" s="1"/>
  <c r="AR95" i="18" a="1"/>
  <c r="AR95" i="18" s="1"/>
  <c r="AS95" i="18" a="1"/>
  <c r="AS95" i="18" s="1"/>
  <c r="AT95" i="18" a="1"/>
  <c r="AT95" i="18" s="1"/>
  <c r="AU95" i="18" a="1"/>
  <c r="AU95" i="18" s="1"/>
  <c r="D96" i="18" a="1"/>
  <c r="D96" i="18" s="1"/>
  <c r="E96" i="18" a="1"/>
  <c r="E96" i="18" s="1"/>
  <c r="F96" i="18" a="1"/>
  <c r="F96" i="18" s="1"/>
  <c r="G96" i="18" a="1"/>
  <c r="G96" i="18" s="1"/>
  <c r="I96" i="18" a="1"/>
  <c r="I96" i="18" s="1"/>
  <c r="J96" i="18" a="1"/>
  <c r="J96" i="18" s="1"/>
  <c r="K96" i="18" a="1"/>
  <c r="K96" i="18" s="1"/>
  <c r="L96" i="18" a="1"/>
  <c r="L96" i="18" s="1"/>
  <c r="N96" i="18" a="1"/>
  <c r="N96" i="18" s="1"/>
  <c r="O96" i="18" a="1"/>
  <c r="O96" i="18" s="1"/>
  <c r="P96" i="18" a="1"/>
  <c r="P96" i="18" s="1"/>
  <c r="Q96" i="18" a="1"/>
  <c r="Q96" i="18" s="1"/>
  <c r="S96" i="18" a="1"/>
  <c r="S96" i="18" s="1"/>
  <c r="T96" i="18" a="1"/>
  <c r="T96" i="18" s="1"/>
  <c r="U96" i="18" a="1"/>
  <c r="U96" i="18" s="1"/>
  <c r="V96" i="18" a="1"/>
  <c r="V96" i="18" s="1"/>
  <c r="X96" i="18" a="1"/>
  <c r="X96" i="18" s="1"/>
  <c r="Y96" i="18" a="1"/>
  <c r="Y96" i="18" s="1"/>
  <c r="Z96" i="18" a="1"/>
  <c r="Z96" i="18" s="1"/>
  <c r="AA96" i="18" a="1"/>
  <c r="AA96" i="18" s="1"/>
  <c r="AC96" i="18" a="1"/>
  <c r="AC96" i="18" s="1"/>
  <c r="AD96" i="18" a="1"/>
  <c r="AD96" i="18" s="1"/>
  <c r="AE96" i="18" a="1"/>
  <c r="AE96" i="18" s="1"/>
  <c r="AF96" i="18" a="1"/>
  <c r="AF96" i="18" s="1"/>
  <c r="AH96" i="18" a="1"/>
  <c r="AH96" i="18" s="1"/>
  <c r="AI96" i="18" a="1"/>
  <c r="AI96" i="18" s="1"/>
  <c r="AJ96" i="18" a="1"/>
  <c r="AJ96" i="18" s="1"/>
  <c r="AK96" i="18" a="1"/>
  <c r="AK96" i="18" s="1"/>
  <c r="AM96" i="18" a="1"/>
  <c r="AM96" i="18" s="1"/>
  <c r="AN96" i="18" a="1"/>
  <c r="AN96" i="18" s="1"/>
  <c r="AO96" i="18" a="1"/>
  <c r="AO96" i="18" s="1"/>
  <c r="AP96" i="18" a="1"/>
  <c r="AP96" i="18" s="1"/>
  <c r="AR96" i="18" a="1"/>
  <c r="AR96" i="18" s="1"/>
  <c r="AS96" i="18" a="1"/>
  <c r="AS96" i="18" s="1"/>
  <c r="AT96" i="18" a="1"/>
  <c r="AT96" i="18" s="1"/>
  <c r="AU96" i="18" a="1"/>
  <c r="AU96" i="18" s="1"/>
  <c r="D97" i="18" a="1"/>
  <c r="D97" i="18" s="1"/>
  <c r="E97" i="18" a="1"/>
  <c r="E97" i="18" s="1"/>
  <c r="F97" i="18" a="1"/>
  <c r="F97" i="18" s="1"/>
  <c r="G97" i="18" a="1"/>
  <c r="G97" i="18" s="1"/>
  <c r="I97" i="18" a="1"/>
  <c r="I97" i="18" s="1"/>
  <c r="J97" i="18" a="1"/>
  <c r="J97" i="18" s="1"/>
  <c r="K97" i="18" a="1"/>
  <c r="K97" i="18" s="1"/>
  <c r="L97" i="18" a="1"/>
  <c r="L97" i="18" s="1"/>
  <c r="N97" i="18" a="1"/>
  <c r="N97" i="18" s="1"/>
  <c r="O97" i="18" a="1"/>
  <c r="O97" i="18" s="1"/>
  <c r="P97" i="18" a="1"/>
  <c r="P97" i="18" s="1"/>
  <c r="Q97" i="18" a="1"/>
  <c r="Q97" i="18" s="1"/>
  <c r="S97" i="18" a="1"/>
  <c r="S97" i="18" s="1"/>
  <c r="T97" i="18" a="1"/>
  <c r="T97" i="18" s="1"/>
  <c r="U97" i="18" a="1"/>
  <c r="U97" i="18" s="1"/>
  <c r="V97" i="18" a="1"/>
  <c r="V97" i="18" s="1"/>
  <c r="X97" i="18" a="1"/>
  <c r="X97" i="18" s="1"/>
  <c r="Y97" i="18" a="1"/>
  <c r="Y97" i="18" s="1"/>
  <c r="Z97" i="18" a="1"/>
  <c r="Z97" i="18" s="1"/>
  <c r="AA97" i="18" a="1"/>
  <c r="AA97" i="18" s="1"/>
  <c r="AC97" i="18" a="1"/>
  <c r="AC97" i="18" s="1"/>
  <c r="AD97" i="18" a="1"/>
  <c r="AD97" i="18" s="1"/>
  <c r="AE97" i="18" a="1"/>
  <c r="AE97" i="18" s="1"/>
  <c r="AF97" i="18" a="1"/>
  <c r="AF97" i="18" s="1"/>
  <c r="AH97" i="18" a="1"/>
  <c r="AH97" i="18" s="1"/>
  <c r="AI97" i="18" a="1"/>
  <c r="AI97" i="18" s="1"/>
  <c r="AJ97" i="18" a="1"/>
  <c r="AJ97" i="18" s="1"/>
  <c r="AK97" i="18" a="1"/>
  <c r="AK97" i="18" s="1"/>
  <c r="AM97" i="18" a="1"/>
  <c r="AM97" i="18" s="1"/>
  <c r="AN97" i="18" a="1"/>
  <c r="AN97" i="18" s="1"/>
  <c r="AO97" i="18" a="1"/>
  <c r="AO97" i="18" s="1"/>
  <c r="AP97" i="18" a="1"/>
  <c r="AP97" i="18" s="1"/>
  <c r="AR97" i="18" a="1"/>
  <c r="AR97" i="18" s="1"/>
  <c r="AS97" i="18" a="1"/>
  <c r="AS97" i="18" s="1"/>
  <c r="AT97" i="18" a="1"/>
  <c r="AT97" i="18" s="1"/>
  <c r="AU97" i="18" a="1"/>
  <c r="AU97" i="18" s="1"/>
  <c r="D98" i="18" a="1"/>
  <c r="D98" i="18" s="1"/>
  <c r="E98" i="18" a="1"/>
  <c r="E98" i="18" s="1"/>
  <c r="F98" i="18" a="1"/>
  <c r="F98" i="18" s="1"/>
  <c r="G98" i="18" a="1"/>
  <c r="G98" i="18" s="1"/>
  <c r="I98" i="18" a="1"/>
  <c r="I98" i="18" s="1"/>
  <c r="J98" i="18" a="1"/>
  <c r="J98" i="18" s="1"/>
  <c r="K98" i="18" a="1"/>
  <c r="K98" i="18" s="1"/>
  <c r="L98" i="18" a="1"/>
  <c r="L98" i="18" s="1"/>
  <c r="N98" i="18" a="1"/>
  <c r="N98" i="18" s="1"/>
  <c r="O98" i="18" a="1"/>
  <c r="O98" i="18" s="1"/>
  <c r="P98" i="18" a="1"/>
  <c r="P98" i="18" s="1"/>
  <c r="Q98" i="18" a="1"/>
  <c r="Q98" i="18" s="1"/>
  <c r="S98" i="18" a="1"/>
  <c r="S98" i="18" s="1"/>
  <c r="T98" i="18" a="1"/>
  <c r="T98" i="18" s="1"/>
  <c r="U98" i="18" a="1"/>
  <c r="U98" i="18" s="1"/>
  <c r="V98" i="18" a="1"/>
  <c r="V98" i="18" s="1"/>
  <c r="X98" i="18" a="1"/>
  <c r="X98" i="18" s="1"/>
  <c r="Y98" i="18" a="1"/>
  <c r="Y98" i="18" s="1"/>
  <c r="Z98" i="18" a="1"/>
  <c r="Z98" i="18" s="1"/>
  <c r="AA98" i="18" a="1"/>
  <c r="AA98" i="18" s="1"/>
  <c r="AC98" i="18" a="1"/>
  <c r="AC98" i="18" s="1"/>
  <c r="AD98" i="18" a="1"/>
  <c r="AD98" i="18" s="1"/>
  <c r="AE98" i="18" a="1"/>
  <c r="AE98" i="18" s="1"/>
  <c r="AF98" i="18" a="1"/>
  <c r="AF98" i="18" s="1"/>
  <c r="AH98" i="18" a="1"/>
  <c r="AH98" i="18" s="1"/>
  <c r="AI98" i="18" a="1"/>
  <c r="AI98" i="18" s="1"/>
  <c r="AJ98" i="18" a="1"/>
  <c r="AJ98" i="18" s="1"/>
  <c r="AK98" i="18" a="1"/>
  <c r="AK98" i="18" s="1"/>
  <c r="AM98" i="18" a="1"/>
  <c r="AM98" i="18" s="1"/>
  <c r="AN98" i="18" a="1"/>
  <c r="AN98" i="18" s="1"/>
  <c r="AO98" i="18" a="1"/>
  <c r="AO98" i="18" s="1"/>
  <c r="AP98" i="18" a="1"/>
  <c r="AP98" i="18" s="1"/>
  <c r="AR98" i="18" a="1"/>
  <c r="AR98" i="18" s="1"/>
  <c r="AS98" i="18" a="1"/>
  <c r="AS98" i="18" s="1"/>
  <c r="AT98" i="18" a="1"/>
  <c r="AT98" i="18" s="1"/>
  <c r="AU98" i="18" a="1"/>
  <c r="AU98" i="18" s="1"/>
  <c r="D99" i="18" a="1"/>
  <c r="D99" i="18" s="1"/>
  <c r="E99" i="18" a="1"/>
  <c r="E99" i="18" s="1"/>
  <c r="F99" i="18" a="1"/>
  <c r="F99" i="18" s="1"/>
  <c r="G99" i="18" a="1"/>
  <c r="G99" i="18" s="1"/>
  <c r="I99" i="18" a="1"/>
  <c r="I99" i="18" s="1"/>
  <c r="J99" i="18" a="1"/>
  <c r="J99" i="18" s="1"/>
  <c r="K99" i="18" a="1"/>
  <c r="K99" i="18" s="1"/>
  <c r="L99" i="18" a="1"/>
  <c r="L99" i="18" s="1"/>
  <c r="N99" i="18" a="1"/>
  <c r="N99" i="18" s="1"/>
  <c r="O99" i="18" a="1"/>
  <c r="O99" i="18" s="1"/>
  <c r="P99" i="18" a="1"/>
  <c r="P99" i="18" s="1"/>
  <c r="Q99" i="18" a="1"/>
  <c r="Q99" i="18" s="1"/>
  <c r="S99" i="18" a="1"/>
  <c r="S99" i="18" s="1"/>
  <c r="T99" i="18" a="1"/>
  <c r="T99" i="18" s="1"/>
  <c r="U99" i="18" a="1"/>
  <c r="U99" i="18" s="1"/>
  <c r="V99" i="18" a="1"/>
  <c r="V99" i="18" s="1"/>
  <c r="X99" i="18" a="1"/>
  <c r="X99" i="18" s="1"/>
  <c r="Y99" i="18" a="1"/>
  <c r="Y99" i="18" s="1"/>
  <c r="Z99" i="18" a="1"/>
  <c r="Z99" i="18" s="1"/>
  <c r="AA99" i="18" a="1"/>
  <c r="AA99" i="18" s="1"/>
  <c r="AC99" i="18" a="1"/>
  <c r="AC99" i="18" s="1"/>
  <c r="AD99" i="18" a="1"/>
  <c r="AD99" i="18" s="1"/>
  <c r="AE99" i="18" a="1"/>
  <c r="AE99" i="18" s="1"/>
  <c r="AF99" i="18" a="1"/>
  <c r="AF99" i="18" s="1"/>
  <c r="AH99" i="18" a="1"/>
  <c r="AH99" i="18" s="1"/>
  <c r="AI99" i="18" a="1"/>
  <c r="AI99" i="18" s="1"/>
  <c r="AJ99" i="18" a="1"/>
  <c r="AJ99" i="18" s="1"/>
  <c r="AK99" i="18" a="1"/>
  <c r="AK99" i="18" s="1"/>
  <c r="AM99" i="18" a="1"/>
  <c r="AM99" i="18" s="1"/>
  <c r="AN99" i="18" a="1"/>
  <c r="AN99" i="18" s="1"/>
  <c r="AO99" i="18" a="1"/>
  <c r="AO99" i="18" s="1"/>
  <c r="AP99" i="18" a="1"/>
  <c r="AP99" i="18" s="1"/>
  <c r="AR99" i="18" a="1"/>
  <c r="AR99" i="18" s="1"/>
  <c r="AS99" i="18" a="1"/>
  <c r="AS99" i="18" s="1"/>
  <c r="AT99" i="18" a="1"/>
  <c r="AT99" i="18" s="1"/>
  <c r="AU99" i="18" a="1"/>
  <c r="AU99" i="18" s="1"/>
  <c r="D100" i="18" a="1"/>
  <c r="D100" i="18" s="1"/>
  <c r="E100" i="18" a="1"/>
  <c r="E100" i="18" s="1"/>
  <c r="F100" i="18" a="1"/>
  <c r="F100" i="18" s="1"/>
  <c r="G100" i="18" a="1"/>
  <c r="G100" i="18" s="1"/>
  <c r="I100" i="18" a="1"/>
  <c r="I100" i="18" s="1"/>
  <c r="J100" i="18" a="1"/>
  <c r="J100" i="18" s="1"/>
  <c r="K100" i="18" a="1"/>
  <c r="K100" i="18" s="1"/>
  <c r="L100" i="18" a="1"/>
  <c r="L100" i="18" s="1"/>
  <c r="N100" i="18" a="1"/>
  <c r="N100" i="18" s="1"/>
  <c r="O100" i="18" a="1"/>
  <c r="O100" i="18" s="1"/>
  <c r="P100" i="18" a="1"/>
  <c r="P100" i="18" s="1"/>
  <c r="Q100" i="18" a="1"/>
  <c r="Q100" i="18" s="1"/>
  <c r="S100" i="18" a="1"/>
  <c r="S100" i="18" s="1"/>
  <c r="T100" i="18" a="1"/>
  <c r="T100" i="18" s="1"/>
  <c r="U100" i="18" a="1"/>
  <c r="U100" i="18" s="1"/>
  <c r="V100" i="18" a="1"/>
  <c r="V100" i="18" s="1"/>
  <c r="X100" i="18" a="1"/>
  <c r="X100" i="18" s="1"/>
  <c r="Y100" i="18" a="1"/>
  <c r="Y100" i="18" s="1"/>
  <c r="Z100" i="18" a="1"/>
  <c r="Z100" i="18" s="1"/>
  <c r="AA100" i="18" a="1"/>
  <c r="AA100" i="18" s="1"/>
  <c r="AC100" i="18" a="1"/>
  <c r="AC100" i="18" s="1"/>
  <c r="AD100" i="18" a="1"/>
  <c r="AD100" i="18" s="1"/>
  <c r="AE100" i="18" a="1"/>
  <c r="AE100" i="18" s="1"/>
  <c r="AF100" i="18" a="1"/>
  <c r="AF100" i="18" s="1"/>
  <c r="AH100" i="18" a="1"/>
  <c r="AH100" i="18" s="1"/>
  <c r="AI100" i="18" a="1"/>
  <c r="AI100" i="18" s="1"/>
  <c r="AJ100" i="18" a="1"/>
  <c r="AJ100" i="18" s="1"/>
  <c r="AK100" i="18" a="1"/>
  <c r="AK100" i="18" s="1"/>
  <c r="AM100" i="18" a="1"/>
  <c r="AM100" i="18" s="1"/>
  <c r="AN100" i="18" a="1"/>
  <c r="AN100" i="18" s="1"/>
  <c r="AO100" i="18" a="1"/>
  <c r="AO100" i="18" s="1"/>
  <c r="AP100" i="18" a="1"/>
  <c r="AP100" i="18" s="1"/>
  <c r="AR100" i="18" a="1"/>
  <c r="AR100" i="18" s="1"/>
  <c r="AS100" i="18" a="1"/>
  <c r="AS100" i="18" s="1"/>
  <c r="AT100" i="18" a="1"/>
  <c r="AT100" i="18" s="1"/>
  <c r="AU100" i="18" a="1"/>
  <c r="AU100" i="18" s="1"/>
  <c r="D101" i="18" a="1"/>
  <c r="D101" i="18" s="1"/>
  <c r="E101" i="18" a="1"/>
  <c r="E101" i="18" s="1"/>
  <c r="F101" i="18" a="1"/>
  <c r="F101" i="18" s="1"/>
  <c r="G101" i="18" a="1"/>
  <c r="G101" i="18" s="1"/>
  <c r="I101" i="18" a="1"/>
  <c r="I101" i="18" s="1"/>
  <c r="J101" i="18" a="1"/>
  <c r="J101" i="18" s="1"/>
  <c r="K101" i="18" a="1"/>
  <c r="K101" i="18" s="1"/>
  <c r="L101" i="18" a="1"/>
  <c r="L101" i="18" s="1"/>
  <c r="N101" i="18" a="1"/>
  <c r="N101" i="18" s="1"/>
  <c r="O101" i="18" a="1"/>
  <c r="O101" i="18" s="1"/>
  <c r="P101" i="18" a="1"/>
  <c r="P101" i="18" s="1"/>
  <c r="Q101" i="18" a="1"/>
  <c r="Q101" i="18" s="1"/>
  <c r="S101" i="18" a="1"/>
  <c r="S101" i="18" s="1"/>
  <c r="T101" i="18" a="1"/>
  <c r="T101" i="18" s="1"/>
  <c r="U101" i="18" a="1"/>
  <c r="U101" i="18" s="1"/>
  <c r="V101" i="18" a="1"/>
  <c r="V101" i="18" s="1"/>
  <c r="X101" i="18" a="1"/>
  <c r="X101" i="18" s="1"/>
  <c r="Y101" i="18" a="1"/>
  <c r="Y101" i="18" s="1"/>
  <c r="Z101" i="18" a="1"/>
  <c r="Z101" i="18" s="1"/>
  <c r="AA101" i="18" a="1"/>
  <c r="AA101" i="18" s="1"/>
  <c r="AC101" i="18" a="1"/>
  <c r="AC101" i="18" s="1"/>
  <c r="AD101" i="18" a="1"/>
  <c r="AD101" i="18" s="1"/>
  <c r="AE101" i="18" a="1"/>
  <c r="AE101" i="18" s="1"/>
  <c r="AF101" i="18" a="1"/>
  <c r="AF101" i="18" s="1"/>
  <c r="AH101" i="18" a="1"/>
  <c r="AH101" i="18" s="1"/>
  <c r="AI101" i="18" a="1"/>
  <c r="AI101" i="18" s="1"/>
  <c r="AJ101" i="18" a="1"/>
  <c r="AJ101" i="18" s="1"/>
  <c r="AK101" i="18" a="1"/>
  <c r="AK101" i="18" s="1"/>
  <c r="AM101" i="18" a="1"/>
  <c r="AM101" i="18" s="1"/>
  <c r="AN101" i="18" a="1"/>
  <c r="AN101" i="18" s="1"/>
  <c r="AO101" i="18" a="1"/>
  <c r="AO101" i="18" s="1"/>
  <c r="AP101" i="18" a="1"/>
  <c r="AP101" i="18" s="1"/>
  <c r="AR101" i="18" a="1"/>
  <c r="AR101" i="18" s="1"/>
  <c r="AS101" i="18" a="1"/>
  <c r="AS101" i="18" s="1"/>
  <c r="AT101" i="18" a="1"/>
  <c r="AT101" i="18" s="1"/>
  <c r="AU101" i="18" a="1"/>
  <c r="AU101" i="18" s="1"/>
  <c r="D102" i="18" a="1"/>
  <c r="D102" i="18" s="1"/>
  <c r="E102" i="18" a="1"/>
  <c r="E102" i="18" s="1"/>
  <c r="F102" i="18" a="1"/>
  <c r="F102" i="18" s="1"/>
  <c r="G102" i="18" a="1"/>
  <c r="G102" i="18" s="1"/>
  <c r="I102" i="18" a="1"/>
  <c r="I102" i="18" s="1"/>
  <c r="J102" i="18" a="1"/>
  <c r="J102" i="18" s="1"/>
  <c r="K102" i="18" a="1"/>
  <c r="K102" i="18" s="1"/>
  <c r="L102" i="18" a="1"/>
  <c r="L102" i="18" s="1"/>
  <c r="N102" i="18" a="1"/>
  <c r="N102" i="18" s="1"/>
  <c r="O102" i="18" a="1"/>
  <c r="O102" i="18" s="1"/>
  <c r="P102" i="18" a="1"/>
  <c r="P102" i="18" s="1"/>
  <c r="Q102" i="18" a="1"/>
  <c r="Q102" i="18" s="1"/>
  <c r="S102" i="18" a="1"/>
  <c r="S102" i="18" s="1"/>
  <c r="T102" i="18" a="1"/>
  <c r="T102" i="18" s="1"/>
  <c r="U102" i="18" a="1"/>
  <c r="U102" i="18" s="1"/>
  <c r="V102" i="18" a="1"/>
  <c r="V102" i="18" s="1"/>
  <c r="X102" i="18" a="1"/>
  <c r="X102" i="18" s="1"/>
  <c r="Y102" i="18" a="1"/>
  <c r="Y102" i="18" s="1"/>
  <c r="Z102" i="18" a="1"/>
  <c r="Z102" i="18" s="1"/>
  <c r="AA102" i="18" a="1"/>
  <c r="AA102" i="18" s="1"/>
  <c r="AC102" i="18" a="1"/>
  <c r="AC102" i="18" s="1"/>
  <c r="AD102" i="18" a="1"/>
  <c r="AD102" i="18" s="1"/>
  <c r="AE102" i="18" a="1"/>
  <c r="AE102" i="18" s="1"/>
  <c r="AF102" i="18" a="1"/>
  <c r="AF102" i="18" s="1"/>
  <c r="AH102" i="18" a="1"/>
  <c r="AH102" i="18" s="1"/>
  <c r="AI102" i="18" a="1"/>
  <c r="AI102" i="18" s="1"/>
  <c r="AJ102" i="18" a="1"/>
  <c r="AJ102" i="18" s="1"/>
  <c r="AK102" i="18" a="1"/>
  <c r="AK102" i="18" s="1"/>
  <c r="AM102" i="18" a="1"/>
  <c r="AM102" i="18" s="1"/>
  <c r="AN102" i="18" a="1"/>
  <c r="AN102" i="18" s="1"/>
  <c r="AO102" i="18" a="1"/>
  <c r="AO102" i="18" s="1"/>
  <c r="AP102" i="18" a="1"/>
  <c r="AP102" i="18" s="1"/>
  <c r="AR102" i="18" a="1"/>
  <c r="AR102" i="18" s="1"/>
  <c r="AS102" i="18" a="1"/>
  <c r="AS102" i="18" s="1"/>
  <c r="AT102" i="18" a="1"/>
  <c r="AT102" i="18" s="1"/>
  <c r="AU102" i="18" a="1"/>
  <c r="AU102" i="18" s="1"/>
  <c r="D103" i="18" a="1"/>
  <c r="D103" i="18" s="1"/>
  <c r="E103" i="18" a="1"/>
  <c r="E103" i="18" s="1"/>
  <c r="F103" i="18" a="1"/>
  <c r="F103" i="18" s="1"/>
  <c r="G103" i="18" a="1"/>
  <c r="G103" i="18" s="1"/>
  <c r="I103" i="18" a="1"/>
  <c r="I103" i="18" s="1"/>
  <c r="J103" i="18" a="1"/>
  <c r="J103" i="18" s="1"/>
  <c r="K103" i="18" a="1"/>
  <c r="K103" i="18" s="1"/>
  <c r="L103" i="18" a="1"/>
  <c r="L103" i="18" s="1"/>
  <c r="N103" i="18" a="1"/>
  <c r="N103" i="18" s="1"/>
  <c r="O103" i="18" a="1"/>
  <c r="O103" i="18" s="1"/>
  <c r="P103" i="18" a="1"/>
  <c r="P103" i="18" s="1"/>
  <c r="Q103" i="18" a="1"/>
  <c r="Q103" i="18" s="1"/>
  <c r="S103" i="18" a="1"/>
  <c r="S103" i="18" s="1"/>
  <c r="T103" i="18" a="1"/>
  <c r="T103" i="18" s="1"/>
  <c r="U103" i="18" a="1"/>
  <c r="U103" i="18" s="1"/>
  <c r="V103" i="18" a="1"/>
  <c r="V103" i="18" s="1"/>
  <c r="X103" i="18" a="1"/>
  <c r="X103" i="18" s="1"/>
  <c r="Y103" i="18" a="1"/>
  <c r="Y103" i="18" s="1"/>
  <c r="Z103" i="18" a="1"/>
  <c r="Z103" i="18" s="1"/>
  <c r="AA103" i="18" a="1"/>
  <c r="AA103" i="18" s="1"/>
  <c r="AC103" i="18" a="1"/>
  <c r="AC103" i="18" s="1"/>
  <c r="AD103" i="18" a="1"/>
  <c r="AD103" i="18" s="1"/>
  <c r="AE103" i="18" a="1"/>
  <c r="AE103" i="18" s="1"/>
  <c r="AF103" i="18" a="1"/>
  <c r="AF103" i="18" s="1"/>
  <c r="AH103" i="18" a="1"/>
  <c r="AH103" i="18" s="1"/>
  <c r="AI103" i="18" a="1"/>
  <c r="AI103" i="18" s="1"/>
  <c r="AJ103" i="18" a="1"/>
  <c r="AJ103" i="18" s="1"/>
  <c r="AK103" i="18" a="1"/>
  <c r="AK103" i="18" s="1"/>
  <c r="AM103" i="18" a="1"/>
  <c r="AM103" i="18" s="1"/>
  <c r="AN103" i="18" a="1"/>
  <c r="AN103" i="18" s="1"/>
  <c r="AO103" i="18" a="1"/>
  <c r="AO103" i="18" s="1"/>
  <c r="AP103" i="18" a="1"/>
  <c r="AP103" i="18" s="1"/>
  <c r="AR103" i="18" a="1"/>
  <c r="AR103" i="18" s="1"/>
  <c r="AS103" i="18" a="1"/>
  <c r="AS103" i="18" s="1"/>
  <c r="AT103" i="18" a="1"/>
  <c r="AT103" i="18" s="1"/>
  <c r="AU103" i="18" a="1"/>
  <c r="AU103" i="18" s="1"/>
  <c r="D104" i="18" a="1"/>
  <c r="D104" i="18" s="1"/>
  <c r="E104" i="18" a="1"/>
  <c r="E104" i="18" s="1"/>
  <c r="F104" i="18" a="1"/>
  <c r="F104" i="18" s="1"/>
  <c r="G104" i="18" a="1"/>
  <c r="G104" i="18" s="1"/>
  <c r="I104" i="18" a="1"/>
  <c r="I104" i="18" s="1"/>
  <c r="J104" i="18" a="1"/>
  <c r="J104" i="18" s="1"/>
  <c r="K104" i="18" a="1"/>
  <c r="K104" i="18" s="1"/>
  <c r="L104" i="18" a="1"/>
  <c r="L104" i="18" s="1"/>
  <c r="N104" i="18" a="1"/>
  <c r="N104" i="18" s="1"/>
  <c r="O104" i="18" a="1"/>
  <c r="O104" i="18" s="1"/>
  <c r="P104" i="18" a="1"/>
  <c r="P104" i="18" s="1"/>
  <c r="Q104" i="18" a="1"/>
  <c r="Q104" i="18" s="1"/>
  <c r="S104" i="18" a="1"/>
  <c r="S104" i="18" s="1"/>
  <c r="T104" i="18" a="1"/>
  <c r="T104" i="18" s="1"/>
  <c r="U104" i="18" a="1"/>
  <c r="U104" i="18" s="1"/>
  <c r="V104" i="18" a="1"/>
  <c r="V104" i="18" s="1"/>
  <c r="X104" i="18" a="1"/>
  <c r="X104" i="18" s="1"/>
  <c r="Y104" i="18" a="1"/>
  <c r="Y104" i="18" s="1"/>
  <c r="Z104" i="18" a="1"/>
  <c r="Z104" i="18" s="1"/>
  <c r="AA104" i="18" a="1"/>
  <c r="AA104" i="18" s="1"/>
  <c r="AC104" i="18" a="1"/>
  <c r="AC104" i="18" s="1"/>
  <c r="AD104" i="18" a="1"/>
  <c r="AD104" i="18" s="1"/>
  <c r="AE104" i="18" a="1"/>
  <c r="AE104" i="18" s="1"/>
  <c r="AF104" i="18" a="1"/>
  <c r="AF104" i="18" s="1"/>
  <c r="AH104" i="18" a="1"/>
  <c r="AH104" i="18" s="1"/>
  <c r="AI104" i="18" a="1"/>
  <c r="AI104" i="18" s="1"/>
  <c r="AJ104" i="18" a="1"/>
  <c r="AJ104" i="18" s="1"/>
  <c r="AK104" i="18" a="1"/>
  <c r="AK104" i="18" s="1"/>
  <c r="AM104" i="18" a="1"/>
  <c r="AM104" i="18" s="1"/>
  <c r="AN104" i="18" a="1"/>
  <c r="AN104" i="18" s="1"/>
  <c r="AO104" i="18" a="1"/>
  <c r="AO104" i="18" s="1"/>
  <c r="AP104" i="18" a="1"/>
  <c r="AP104" i="18" s="1"/>
  <c r="AR104" i="18" a="1"/>
  <c r="AR104" i="18" s="1"/>
  <c r="AS104" i="18" a="1"/>
  <c r="AS104" i="18" s="1"/>
  <c r="AT104" i="18" a="1"/>
  <c r="AT104" i="18" s="1"/>
  <c r="AU104" i="18" a="1"/>
  <c r="AU104" i="18" s="1"/>
  <c r="D105" i="18" a="1"/>
  <c r="D105" i="18" s="1"/>
  <c r="E105" i="18" a="1"/>
  <c r="E105" i="18" s="1"/>
  <c r="F105" i="18" a="1"/>
  <c r="F105" i="18" s="1"/>
  <c r="G105" i="18" a="1"/>
  <c r="G105" i="18" s="1"/>
  <c r="I105" i="18" a="1"/>
  <c r="I105" i="18" s="1"/>
  <c r="J105" i="18" a="1"/>
  <c r="J105" i="18" s="1"/>
  <c r="K105" i="18" a="1"/>
  <c r="K105" i="18" s="1"/>
  <c r="L105" i="18" a="1"/>
  <c r="L105" i="18" s="1"/>
  <c r="N105" i="18" a="1"/>
  <c r="N105" i="18" s="1"/>
  <c r="O105" i="18" a="1"/>
  <c r="O105" i="18" s="1"/>
  <c r="P105" i="18" a="1"/>
  <c r="P105" i="18" s="1"/>
  <c r="Q105" i="18" a="1"/>
  <c r="Q105" i="18" s="1"/>
  <c r="S105" i="18" a="1"/>
  <c r="S105" i="18" s="1"/>
  <c r="T105" i="18" a="1"/>
  <c r="T105" i="18" s="1"/>
  <c r="U105" i="18" a="1"/>
  <c r="U105" i="18" s="1"/>
  <c r="V105" i="18" a="1"/>
  <c r="V105" i="18" s="1"/>
  <c r="X105" i="18" a="1"/>
  <c r="X105" i="18" s="1"/>
  <c r="Y105" i="18" a="1"/>
  <c r="Y105" i="18" s="1"/>
  <c r="Z105" i="18" a="1"/>
  <c r="Z105" i="18" s="1"/>
  <c r="AA105" i="18" a="1"/>
  <c r="AA105" i="18" s="1"/>
  <c r="AC105" i="18" a="1"/>
  <c r="AC105" i="18" s="1"/>
  <c r="AD105" i="18" a="1"/>
  <c r="AD105" i="18" s="1"/>
  <c r="AE105" i="18" a="1"/>
  <c r="AE105" i="18" s="1"/>
  <c r="AF105" i="18" a="1"/>
  <c r="AF105" i="18" s="1"/>
  <c r="AH105" i="18" a="1"/>
  <c r="AH105" i="18" s="1"/>
  <c r="AI105" i="18" a="1"/>
  <c r="AI105" i="18" s="1"/>
  <c r="AJ105" i="18" a="1"/>
  <c r="AJ105" i="18" s="1"/>
  <c r="AK105" i="18" a="1"/>
  <c r="AK105" i="18" s="1"/>
  <c r="AM105" i="18" a="1"/>
  <c r="AM105" i="18" s="1"/>
  <c r="AN105" i="18" a="1"/>
  <c r="AN105" i="18" s="1"/>
  <c r="AO105" i="18" a="1"/>
  <c r="AO105" i="18" s="1"/>
  <c r="AP105" i="18" a="1"/>
  <c r="AP105" i="18" s="1"/>
  <c r="AR105" i="18" a="1"/>
  <c r="AR105" i="18" s="1"/>
  <c r="AS105" i="18" a="1"/>
  <c r="AS105" i="18" s="1"/>
  <c r="AT105" i="18" a="1"/>
  <c r="AT105" i="18" s="1"/>
  <c r="AU105" i="18" a="1"/>
  <c r="AU105" i="18" s="1"/>
  <c r="D106" i="18" a="1"/>
  <c r="D106" i="18" s="1"/>
  <c r="E106" i="18" a="1"/>
  <c r="E106" i="18" s="1"/>
  <c r="F106" i="18" a="1"/>
  <c r="F106" i="18" s="1"/>
  <c r="G106" i="18" a="1"/>
  <c r="G106" i="18" s="1"/>
  <c r="I106" i="18" a="1"/>
  <c r="I106" i="18" s="1"/>
  <c r="J106" i="18" a="1"/>
  <c r="J106" i="18" s="1"/>
  <c r="K106" i="18" a="1"/>
  <c r="K106" i="18" s="1"/>
  <c r="L106" i="18" a="1"/>
  <c r="L106" i="18" s="1"/>
  <c r="N106" i="18" a="1"/>
  <c r="N106" i="18" s="1"/>
  <c r="O106" i="18" a="1"/>
  <c r="O106" i="18" s="1"/>
  <c r="P106" i="18" a="1"/>
  <c r="P106" i="18" s="1"/>
  <c r="Q106" i="18" a="1"/>
  <c r="Q106" i="18" s="1"/>
  <c r="S106" i="18" a="1"/>
  <c r="S106" i="18" s="1"/>
  <c r="T106" i="18" a="1"/>
  <c r="T106" i="18" s="1"/>
  <c r="U106" i="18" a="1"/>
  <c r="U106" i="18" s="1"/>
  <c r="V106" i="18" a="1"/>
  <c r="V106" i="18" s="1"/>
  <c r="X106" i="18" a="1"/>
  <c r="X106" i="18" s="1"/>
  <c r="Y106" i="18" a="1"/>
  <c r="Y106" i="18" s="1"/>
  <c r="Z106" i="18" a="1"/>
  <c r="Z106" i="18" s="1"/>
  <c r="AA106" i="18" a="1"/>
  <c r="AA106" i="18" s="1"/>
  <c r="AC106" i="18" a="1"/>
  <c r="AC106" i="18" s="1"/>
  <c r="AD106" i="18" a="1"/>
  <c r="AD106" i="18" s="1"/>
  <c r="AE106" i="18" a="1"/>
  <c r="AE106" i="18" s="1"/>
  <c r="AF106" i="18" a="1"/>
  <c r="AF106" i="18" s="1"/>
  <c r="AH106" i="18" a="1"/>
  <c r="AH106" i="18" s="1"/>
  <c r="AI106" i="18" a="1"/>
  <c r="AI106" i="18" s="1"/>
  <c r="AJ106" i="18" a="1"/>
  <c r="AJ106" i="18" s="1"/>
  <c r="AK106" i="18" a="1"/>
  <c r="AK106" i="18" s="1"/>
  <c r="AM106" i="18" a="1"/>
  <c r="AM106" i="18" s="1"/>
  <c r="AN106" i="18" a="1"/>
  <c r="AN106" i="18" s="1"/>
  <c r="AO106" i="18" a="1"/>
  <c r="AO106" i="18" s="1"/>
  <c r="AP106" i="18" a="1"/>
  <c r="AP106" i="18" s="1"/>
  <c r="AR106" i="18" a="1"/>
  <c r="AR106" i="18" s="1"/>
  <c r="AS106" i="18" a="1"/>
  <c r="AS106" i="18" s="1"/>
  <c r="AT106" i="18" a="1"/>
  <c r="AT106" i="18" s="1"/>
  <c r="AU106" i="18" a="1"/>
  <c r="AU106" i="18" s="1"/>
  <c r="D107" i="18" a="1"/>
  <c r="D107" i="18" s="1"/>
  <c r="E107" i="18" a="1"/>
  <c r="E107" i="18" s="1"/>
  <c r="F107" i="18" a="1"/>
  <c r="F107" i="18" s="1"/>
  <c r="G107" i="18" a="1"/>
  <c r="G107" i="18" s="1"/>
  <c r="I107" i="18" a="1"/>
  <c r="I107" i="18" s="1"/>
  <c r="J107" i="18" a="1"/>
  <c r="J107" i="18" s="1"/>
  <c r="K107" i="18" a="1"/>
  <c r="K107" i="18" s="1"/>
  <c r="L107" i="18" a="1"/>
  <c r="L107" i="18" s="1"/>
  <c r="N107" i="18" a="1"/>
  <c r="N107" i="18" s="1"/>
  <c r="O107" i="18" a="1"/>
  <c r="O107" i="18" s="1"/>
  <c r="P107" i="18" a="1"/>
  <c r="P107" i="18" s="1"/>
  <c r="Q107" i="18" a="1"/>
  <c r="Q107" i="18" s="1"/>
  <c r="S107" i="18" a="1"/>
  <c r="S107" i="18" s="1"/>
  <c r="T107" i="18" a="1"/>
  <c r="T107" i="18" s="1"/>
  <c r="U107" i="18" a="1"/>
  <c r="U107" i="18" s="1"/>
  <c r="V107" i="18" a="1"/>
  <c r="V107" i="18" s="1"/>
  <c r="X107" i="18" a="1"/>
  <c r="X107" i="18" s="1"/>
  <c r="Y107" i="18" a="1"/>
  <c r="Y107" i="18" s="1"/>
  <c r="Z107" i="18" a="1"/>
  <c r="Z107" i="18" s="1"/>
  <c r="AA107" i="18" a="1"/>
  <c r="AA107" i="18" s="1"/>
  <c r="AC107" i="18" a="1"/>
  <c r="AC107" i="18" s="1"/>
  <c r="AD107" i="18" a="1"/>
  <c r="AD107" i="18" s="1"/>
  <c r="AE107" i="18" a="1"/>
  <c r="AE107" i="18" s="1"/>
  <c r="AF107" i="18" a="1"/>
  <c r="AF107" i="18" s="1"/>
  <c r="AH107" i="18" a="1"/>
  <c r="AH107" i="18" s="1"/>
  <c r="AI107" i="18" a="1"/>
  <c r="AI107" i="18" s="1"/>
  <c r="AJ107" i="18" a="1"/>
  <c r="AJ107" i="18" s="1"/>
  <c r="AK107" i="18" a="1"/>
  <c r="AK107" i="18" s="1"/>
  <c r="AM107" i="18" a="1"/>
  <c r="AM107" i="18" s="1"/>
  <c r="AN107" i="18" a="1"/>
  <c r="AN107" i="18" s="1"/>
  <c r="AO107" i="18" a="1"/>
  <c r="AO107" i="18" s="1"/>
  <c r="AP107" i="18" a="1"/>
  <c r="AP107" i="18" s="1"/>
  <c r="AR107" i="18" a="1"/>
  <c r="AR107" i="18" s="1"/>
  <c r="AS107" i="18" a="1"/>
  <c r="AS107" i="18" s="1"/>
  <c r="AT107" i="18" a="1"/>
  <c r="AT107" i="18" s="1"/>
  <c r="AU107" i="18" a="1"/>
  <c r="AU107" i="18" s="1"/>
  <c r="D108" i="18" a="1"/>
  <c r="D108" i="18" s="1"/>
  <c r="E108" i="18" a="1"/>
  <c r="E108" i="18" s="1"/>
  <c r="F108" i="18" a="1"/>
  <c r="F108" i="18" s="1"/>
  <c r="G108" i="18" a="1"/>
  <c r="G108" i="18" s="1"/>
  <c r="I108" i="18" a="1"/>
  <c r="I108" i="18" s="1"/>
  <c r="J108" i="18" a="1"/>
  <c r="J108" i="18" s="1"/>
  <c r="K108" i="18" a="1"/>
  <c r="K108" i="18" s="1"/>
  <c r="L108" i="18" a="1"/>
  <c r="L108" i="18" s="1"/>
  <c r="N108" i="18" a="1"/>
  <c r="N108" i="18" s="1"/>
  <c r="O108" i="18" a="1"/>
  <c r="O108" i="18" s="1"/>
  <c r="P108" i="18" a="1"/>
  <c r="P108" i="18" s="1"/>
  <c r="Q108" i="18" a="1"/>
  <c r="Q108" i="18" s="1"/>
  <c r="S108" i="18" a="1"/>
  <c r="S108" i="18" s="1"/>
  <c r="T108" i="18" a="1"/>
  <c r="T108" i="18" s="1"/>
  <c r="U108" i="18" a="1"/>
  <c r="U108" i="18" s="1"/>
  <c r="V108" i="18" a="1"/>
  <c r="V108" i="18" s="1"/>
  <c r="X108" i="18" a="1"/>
  <c r="X108" i="18" s="1"/>
  <c r="Y108" i="18" a="1"/>
  <c r="Y108" i="18" s="1"/>
  <c r="Z108" i="18" a="1"/>
  <c r="Z108" i="18" s="1"/>
  <c r="AA108" i="18" a="1"/>
  <c r="AA108" i="18" s="1"/>
  <c r="AC108" i="18" a="1"/>
  <c r="AC108" i="18" s="1"/>
  <c r="AD108" i="18" a="1"/>
  <c r="AD108" i="18" s="1"/>
  <c r="AE108" i="18" a="1"/>
  <c r="AE108" i="18" s="1"/>
  <c r="AF108" i="18" a="1"/>
  <c r="AF108" i="18" s="1"/>
  <c r="AH108" i="18" a="1"/>
  <c r="AH108" i="18" s="1"/>
  <c r="AI108" i="18" a="1"/>
  <c r="AI108" i="18" s="1"/>
  <c r="AJ108" i="18" a="1"/>
  <c r="AJ108" i="18" s="1"/>
  <c r="AK108" i="18" a="1"/>
  <c r="AK108" i="18" s="1"/>
  <c r="AM108" i="18" a="1"/>
  <c r="AM108" i="18" s="1"/>
  <c r="AN108" i="18" a="1"/>
  <c r="AN108" i="18" s="1"/>
  <c r="AO108" i="18" a="1"/>
  <c r="AO108" i="18" s="1"/>
  <c r="AP108" i="18" a="1"/>
  <c r="AP108" i="18" s="1"/>
  <c r="AR108" i="18" a="1"/>
  <c r="AR108" i="18" s="1"/>
  <c r="AS108" i="18" a="1"/>
  <c r="AS108" i="18" s="1"/>
  <c r="AT108" i="18" a="1"/>
  <c r="AT108" i="18" s="1"/>
  <c r="AU108" i="18" a="1"/>
  <c r="AU108" i="18" s="1"/>
  <c r="D109" i="18" a="1"/>
  <c r="D109" i="18" s="1"/>
  <c r="E109" i="18" a="1"/>
  <c r="E109" i="18" s="1"/>
  <c r="F109" i="18" a="1"/>
  <c r="F109" i="18" s="1"/>
  <c r="G109" i="18" a="1"/>
  <c r="G109" i="18" s="1"/>
  <c r="I109" i="18" a="1"/>
  <c r="I109" i="18" s="1"/>
  <c r="J109" i="18" a="1"/>
  <c r="J109" i="18" s="1"/>
  <c r="K109" i="18" a="1"/>
  <c r="K109" i="18" s="1"/>
  <c r="L109" i="18" a="1"/>
  <c r="L109" i="18" s="1"/>
  <c r="N109" i="18" a="1"/>
  <c r="N109" i="18" s="1"/>
  <c r="O109" i="18" a="1"/>
  <c r="O109" i="18" s="1"/>
  <c r="P109" i="18" a="1"/>
  <c r="P109" i="18" s="1"/>
  <c r="Q109" i="18" a="1"/>
  <c r="Q109" i="18" s="1"/>
  <c r="S109" i="18" a="1"/>
  <c r="S109" i="18" s="1"/>
  <c r="T109" i="18" a="1"/>
  <c r="T109" i="18" s="1"/>
  <c r="U109" i="18" a="1"/>
  <c r="U109" i="18" s="1"/>
  <c r="V109" i="18" a="1"/>
  <c r="V109" i="18" s="1"/>
  <c r="X109" i="18" a="1"/>
  <c r="X109" i="18" s="1"/>
  <c r="Y109" i="18" a="1"/>
  <c r="Y109" i="18" s="1"/>
  <c r="Z109" i="18" a="1"/>
  <c r="Z109" i="18" s="1"/>
  <c r="AA109" i="18" a="1"/>
  <c r="AA109" i="18" s="1"/>
  <c r="AC109" i="18" a="1"/>
  <c r="AC109" i="18" s="1"/>
  <c r="AD109" i="18" a="1"/>
  <c r="AD109" i="18" s="1"/>
  <c r="AE109" i="18" a="1"/>
  <c r="AE109" i="18" s="1"/>
  <c r="AF109" i="18" a="1"/>
  <c r="AF109" i="18" s="1"/>
  <c r="AH109" i="18" a="1"/>
  <c r="AH109" i="18" s="1"/>
  <c r="AI109" i="18" a="1"/>
  <c r="AI109" i="18" s="1"/>
  <c r="AJ109" i="18" a="1"/>
  <c r="AJ109" i="18" s="1"/>
  <c r="AK109" i="18" a="1"/>
  <c r="AK109" i="18" s="1"/>
  <c r="AM109" i="18" a="1"/>
  <c r="AM109" i="18" s="1"/>
  <c r="AN109" i="18" a="1"/>
  <c r="AN109" i="18" s="1"/>
  <c r="AO109" i="18" a="1"/>
  <c r="AO109" i="18" s="1"/>
  <c r="AP109" i="18" a="1"/>
  <c r="AP109" i="18" s="1"/>
  <c r="AR109" i="18" a="1"/>
  <c r="AR109" i="18" s="1"/>
  <c r="AS109" i="18" a="1"/>
  <c r="AS109" i="18" s="1"/>
  <c r="AT109" i="18" a="1"/>
  <c r="AT109" i="18" s="1"/>
  <c r="AU109" i="18" a="1"/>
  <c r="AU109" i="18" s="1"/>
  <c r="D110" i="18" a="1"/>
  <c r="D110" i="18" s="1"/>
  <c r="E110" i="18" a="1"/>
  <c r="E110" i="18" s="1"/>
  <c r="F110" i="18" a="1"/>
  <c r="F110" i="18" s="1"/>
  <c r="G110" i="18" a="1"/>
  <c r="G110" i="18" s="1"/>
  <c r="I110" i="18" a="1"/>
  <c r="I110" i="18" s="1"/>
  <c r="J110" i="18" a="1"/>
  <c r="J110" i="18" s="1"/>
  <c r="K110" i="18" a="1"/>
  <c r="K110" i="18" s="1"/>
  <c r="L110" i="18" a="1"/>
  <c r="L110" i="18" s="1"/>
  <c r="N110" i="18" a="1"/>
  <c r="N110" i="18" s="1"/>
  <c r="O110" i="18" a="1"/>
  <c r="O110" i="18" s="1"/>
  <c r="P110" i="18" a="1"/>
  <c r="P110" i="18" s="1"/>
  <c r="Q110" i="18" a="1"/>
  <c r="Q110" i="18" s="1"/>
  <c r="S110" i="18" a="1"/>
  <c r="S110" i="18" s="1"/>
  <c r="T110" i="18" a="1"/>
  <c r="T110" i="18" s="1"/>
  <c r="U110" i="18" a="1"/>
  <c r="U110" i="18" s="1"/>
  <c r="V110" i="18" a="1"/>
  <c r="V110" i="18" s="1"/>
  <c r="X110" i="18" a="1"/>
  <c r="X110" i="18" s="1"/>
  <c r="Y110" i="18" a="1"/>
  <c r="Y110" i="18" s="1"/>
  <c r="Z110" i="18" a="1"/>
  <c r="Z110" i="18" s="1"/>
  <c r="AA110" i="18" a="1"/>
  <c r="AA110" i="18" s="1"/>
  <c r="AC110" i="18" a="1"/>
  <c r="AC110" i="18" s="1"/>
  <c r="AD110" i="18" a="1"/>
  <c r="AD110" i="18" s="1"/>
  <c r="AE110" i="18" a="1"/>
  <c r="AE110" i="18" s="1"/>
  <c r="AF110" i="18" a="1"/>
  <c r="AF110" i="18" s="1"/>
  <c r="AH110" i="18" a="1"/>
  <c r="AH110" i="18" s="1"/>
  <c r="AI110" i="18" a="1"/>
  <c r="AI110" i="18" s="1"/>
  <c r="AJ110" i="18" a="1"/>
  <c r="AJ110" i="18" s="1"/>
  <c r="AK110" i="18" a="1"/>
  <c r="AK110" i="18" s="1"/>
  <c r="AM110" i="18" a="1"/>
  <c r="AM110" i="18" s="1"/>
  <c r="AN110" i="18" a="1"/>
  <c r="AN110" i="18" s="1"/>
  <c r="AO110" i="18" a="1"/>
  <c r="AO110" i="18" s="1"/>
  <c r="AP110" i="18" a="1"/>
  <c r="AP110" i="18" s="1"/>
  <c r="AR110" i="18" a="1"/>
  <c r="AR110" i="18" s="1"/>
  <c r="AS110" i="18" a="1"/>
  <c r="AS110" i="18" s="1"/>
  <c r="AT110" i="18" a="1"/>
  <c r="AT110" i="18" s="1"/>
  <c r="AU110" i="18" a="1"/>
  <c r="AU110" i="18" s="1"/>
  <c r="D111" i="18" a="1"/>
  <c r="D111" i="18" s="1"/>
  <c r="E111" i="18" a="1"/>
  <c r="E111" i="18" s="1"/>
  <c r="F111" i="18" a="1"/>
  <c r="F111" i="18" s="1"/>
  <c r="G111" i="18" a="1"/>
  <c r="G111" i="18" s="1"/>
  <c r="I111" i="18" a="1"/>
  <c r="I111" i="18" s="1"/>
  <c r="J111" i="18" a="1"/>
  <c r="J111" i="18" s="1"/>
  <c r="K111" i="18" a="1"/>
  <c r="K111" i="18" s="1"/>
  <c r="L111" i="18" a="1"/>
  <c r="L111" i="18" s="1"/>
  <c r="N111" i="18" a="1"/>
  <c r="N111" i="18" s="1"/>
  <c r="O111" i="18" a="1"/>
  <c r="O111" i="18" s="1"/>
  <c r="P111" i="18" a="1"/>
  <c r="P111" i="18" s="1"/>
  <c r="Q111" i="18" a="1"/>
  <c r="Q111" i="18" s="1"/>
  <c r="S111" i="18" a="1"/>
  <c r="S111" i="18" s="1"/>
  <c r="T111" i="18" a="1"/>
  <c r="T111" i="18" s="1"/>
  <c r="U111" i="18" a="1"/>
  <c r="U111" i="18" s="1"/>
  <c r="V111" i="18" a="1"/>
  <c r="V111" i="18" s="1"/>
  <c r="X111" i="18" a="1"/>
  <c r="X111" i="18" s="1"/>
  <c r="Y111" i="18" a="1"/>
  <c r="Y111" i="18" s="1"/>
  <c r="Z111" i="18" a="1"/>
  <c r="Z111" i="18" s="1"/>
  <c r="AA111" i="18" a="1"/>
  <c r="AA111" i="18" s="1"/>
  <c r="AC111" i="18" a="1"/>
  <c r="AC111" i="18" s="1"/>
  <c r="AD111" i="18" a="1"/>
  <c r="AD111" i="18" s="1"/>
  <c r="AE111" i="18" a="1"/>
  <c r="AE111" i="18" s="1"/>
  <c r="AF111" i="18" a="1"/>
  <c r="AF111" i="18" s="1"/>
  <c r="AH111" i="18" a="1"/>
  <c r="AH111" i="18" s="1"/>
  <c r="AI111" i="18" a="1"/>
  <c r="AI111" i="18" s="1"/>
  <c r="AJ111" i="18" a="1"/>
  <c r="AJ111" i="18" s="1"/>
  <c r="AK111" i="18" a="1"/>
  <c r="AK111" i="18" s="1"/>
  <c r="AM111" i="18" a="1"/>
  <c r="AM111" i="18" s="1"/>
  <c r="AN111" i="18" a="1"/>
  <c r="AN111" i="18" s="1"/>
  <c r="AO111" i="18" a="1"/>
  <c r="AO111" i="18" s="1"/>
  <c r="AP111" i="18" a="1"/>
  <c r="AP111" i="18" s="1"/>
  <c r="AR111" i="18" a="1"/>
  <c r="AR111" i="18" s="1"/>
  <c r="AS111" i="18" a="1"/>
  <c r="AS111" i="18" s="1"/>
  <c r="AT111" i="18" a="1"/>
  <c r="AT111" i="18" s="1"/>
  <c r="AU111" i="18" a="1"/>
  <c r="AU111" i="18" s="1"/>
  <c r="D112" i="18" a="1"/>
  <c r="D112" i="18" s="1"/>
  <c r="E112" i="18" a="1"/>
  <c r="E112" i="18" s="1"/>
  <c r="F112" i="18" a="1"/>
  <c r="F112" i="18" s="1"/>
  <c r="G112" i="18" a="1"/>
  <c r="G112" i="18" s="1"/>
  <c r="I112" i="18" a="1"/>
  <c r="I112" i="18" s="1"/>
  <c r="J112" i="18" a="1"/>
  <c r="J112" i="18" s="1"/>
  <c r="K112" i="18" a="1"/>
  <c r="K112" i="18" s="1"/>
  <c r="L112" i="18" a="1"/>
  <c r="L112" i="18" s="1"/>
  <c r="N112" i="18" a="1"/>
  <c r="N112" i="18" s="1"/>
  <c r="O112" i="18" a="1"/>
  <c r="O112" i="18" s="1"/>
  <c r="P112" i="18" a="1"/>
  <c r="P112" i="18" s="1"/>
  <c r="Q112" i="18" a="1"/>
  <c r="Q112" i="18" s="1"/>
  <c r="S112" i="18" a="1"/>
  <c r="S112" i="18" s="1"/>
  <c r="T112" i="18" a="1"/>
  <c r="T112" i="18" s="1"/>
  <c r="U112" i="18" a="1"/>
  <c r="U112" i="18" s="1"/>
  <c r="V112" i="18" a="1"/>
  <c r="V112" i="18" s="1"/>
  <c r="X112" i="18" a="1"/>
  <c r="X112" i="18" s="1"/>
  <c r="Y112" i="18" a="1"/>
  <c r="Y112" i="18" s="1"/>
  <c r="Z112" i="18" a="1"/>
  <c r="Z112" i="18" s="1"/>
  <c r="AA112" i="18" a="1"/>
  <c r="AA112" i="18" s="1"/>
  <c r="AC112" i="18" a="1"/>
  <c r="AC112" i="18" s="1"/>
  <c r="AD112" i="18" a="1"/>
  <c r="AD112" i="18" s="1"/>
  <c r="AE112" i="18" a="1"/>
  <c r="AE112" i="18" s="1"/>
  <c r="AF112" i="18" a="1"/>
  <c r="AF112" i="18" s="1"/>
  <c r="AH112" i="18" a="1"/>
  <c r="AH112" i="18" s="1"/>
  <c r="AI112" i="18" a="1"/>
  <c r="AI112" i="18" s="1"/>
  <c r="AJ112" i="18" a="1"/>
  <c r="AJ112" i="18" s="1"/>
  <c r="AK112" i="18" a="1"/>
  <c r="AK112" i="18" s="1"/>
  <c r="AM112" i="18" a="1"/>
  <c r="AM112" i="18" s="1"/>
  <c r="AN112" i="18" a="1"/>
  <c r="AN112" i="18" s="1"/>
  <c r="AO112" i="18" a="1"/>
  <c r="AO112" i="18" s="1"/>
  <c r="AP112" i="18" a="1"/>
  <c r="AP112" i="18" s="1"/>
  <c r="AR112" i="18" a="1"/>
  <c r="AR112" i="18" s="1"/>
  <c r="AS112" i="18" a="1"/>
  <c r="AS112" i="18" s="1"/>
  <c r="AT112" i="18" a="1"/>
  <c r="AT112" i="18" s="1"/>
  <c r="AU112" i="18" a="1"/>
  <c r="AU112" i="18" s="1"/>
  <c r="D113" i="18" a="1"/>
  <c r="D113" i="18" s="1"/>
  <c r="E113" i="18" a="1"/>
  <c r="E113" i="18" s="1"/>
  <c r="F113" i="18" a="1"/>
  <c r="F113" i="18" s="1"/>
  <c r="G113" i="18" a="1"/>
  <c r="G113" i="18" s="1"/>
  <c r="I113" i="18" a="1"/>
  <c r="I113" i="18" s="1"/>
  <c r="J113" i="18" a="1"/>
  <c r="J113" i="18" s="1"/>
  <c r="K113" i="18" a="1"/>
  <c r="K113" i="18" s="1"/>
  <c r="L113" i="18" a="1"/>
  <c r="L113" i="18" s="1"/>
  <c r="N113" i="18" a="1"/>
  <c r="N113" i="18" s="1"/>
  <c r="O113" i="18" a="1"/>
  <c r="O113" i="18" s="1"/>
  <c r="P113" i="18" a="1"/>
  <c r="P113" i="18" s="1"/>
  <c r="Q113" i="18" a="1"/>
  <c r="Q113" i="18" s="1"/>
  <c r="S113" i="18" a="1"/>
  <c r="S113" i="18" s="1"/>
  <c r="T113" i="18" a="1"/>
  <c r="T113" i="18" s="1"/>
  <c r="U113" i="18" a="1"/>
  <c r="U113" i="18" s="1"/>
  <c r="V113" i="18" a="1"/>
  <c r="V113" i="18" s="1"/>
  <c r="X113" i="18" a="1"/>
  <c r="X113" i="18" s="1"/>
  <c r="Y113" i="18" a="1"/>
  <c r="Y113" i="18" s="1"/>
  <c r="Z113" i="18" a="1"/>
  <c r="Z113" i="18" s="1"/>
  <c r="AA113" i="18" a="1"/>
  <c r="AA113" i="18" s="1"/>
  <c r="AC113" i="18" a="1"/>
  <c r="AC113" i="18" s="1"/>
  <c r="AD113" i="18" a="1"/>
  <c r="AD113" i="18" s="1"/>
  <c r="AE113" i="18" a="1"/>
  <c r="AE113" i="18" s="1"/>
  <c r="AF113" i="18" a="1"/>
  <c r="AF113" i="18" s="1"/>
  <c r="AH113" i="18" a="1"/>
  <c r="AH113" i="18" s="1"/>
  <c r="AI113" i="18" a="1"/>
  <c r="AI113" i="18" s="1"/>
  <c r="AJ113" i="18" a="1"/>
  <c r="AJ113" i="18" s="1"/>
  <c r="AK113" i="18" a="1"/>
  <c r="AK113" i="18" s="1"/>
  <c r="AM113" i="18" a="1"/>
  <c r="AM113" i="18" s="1"/>
  <c r="AN113" i="18" a="1"/>
  <c r="AN113" i="18" s="1"/>
  <c r="AO113" i="18" a="1"/>
  <c r="AO113" i="18" s="1"/>
  <c r="AP113" i="18" a="1"/>
  <c r="AP113" i="18" s="1"/>
  <c r="AR113" i="18" a="1"/>
  <c r="AR113" i="18" s="1"/>
  <c r="AS113" i="18" a="1"/>
  <c r="AS113" i="18" s="1"/>
  <c r="AT113" i="18" a="1"/>
  <c r="AT113" i="18" s="1"/>
  <c r="AU113" i="18" a="1"/>
  <c r="AU113" i="18" s="1"/>
  <c r="D114" i="18" a="1"/>
  <c r="D114" i="18" s="1"/>
  <c r="E114" i="18" a="1"/>
  <c r="E114" i="18" s="1"/>
  <c r="F114" i="18" a="1"/>
  <c r="F114" i="18" s="1"/>
  <c r="G114" i="18" a="1"/>
  <c r="G114" i="18" s="1"/>
  <c r="I114" i="18" a="1"/>
  <c r="I114" i="18" s="1"/>
  <c r="J114" i="18" a="1"/>
  <c r="J114" i="18" s="1"/>
  <c r="K114" i="18" a="1"/>
  <c r="K114" i="18" s="1"/>
  <c r="L114" i="18" a="1"/>
  <c r="L114" i="18" s="1"/>
  <c r="N114" i="18" a="1"/>
  <c r="N114" i="18" s="1"/>
  <c r="O114" i="18" a="1"/>
  <c r="O114" i="18" s="1"/>
  <c r="P114" i="18" a="1"/>
  <c r="P114" i="18" s="1"/>
  <c r="Q114" i="18" a="1"/>
  <c r="Q114" i="18" s="1"/>
  <c r="S114" i="18" a="1"/>
  <c r="S114" i="18" s="1"/>
  <c r="T114" i="18" a="1"/>
  <c r="T114" i="18" s="1"/>
  <c r="U114" i="18" a="1"/>
  <c r="U114" i="18" s="1"/>
  <c r="V114" i="18" a="1"/>
  <c r="V114" i="18" s="1"/>
  <c r="X114" i="18" a="1"/>
  <c r="X114" i="18" s="1"/>
  <c r="Y114" i="18" a="1"/>
  <c r="Y114" i="18" s="1"/>
  <c r="Z114" i="18" a="1"/>
  <c r="Z114" i="18" s="1"/>
  <c r="AA114" i="18" a="1"/>
  <c r="AA114" i="18" s="1"/>
  <c r="AC114" i="18" a="1"/>
  <c r="AC114" i="18" s="1"/>
  <c r="AD114" i="18" a="1"/>
  <c r="AD114" i="18" s="1"/>
  <c r="AE114" i="18" a="1"/>
  <c r="AE114" i="18" s="1"/>
  <c r="AF114" i="18" a="1"/>
  <c r="AF114" i="18" s="1"/>
  <c r="AH114" i="18" a="1"/>
  <c r="AH114" i="18" s="1"/>
  <c r="AI114" i="18" a="1"/>
  <c r="AI114" i="18" s="1"/>
  <c r="AJ114" i="18" a="1"/>
  <c r="AJ114" i="18" s="1"/>
  <c r="AK114" i="18" a="1"/>
  <c r="AK114" i="18" s="1"/>
  <c r="AM114" i="18" a="1"/>
  <c r="AM114" i="18" s="1"/>
  <c r="AN114" i="18" a="1"/>
  <c r="AN114" i="18" s="1"/>
  <c r="AO114" i="18" a="1"/>
  <c r="AO114" i="18" s="1"/>
  <c r="AP114" i="18" a="1"/>
  <c r="AP114" i="18" s="1"/>
  <c r="AR114" i="18" a="1"/>
  <c r="AR114" i="18" s="1"/>
  <c r="AS114" i="18" a="1"/>
  <c r="AS114" i="18" s="1"/>
  <c r="AT114" i="18" a="1"/>
  <c r="AT114" i="18" s="1"/>
  <c r="AU114" i="18" a="1"/>
  <c r="AU114" i="18" s="1"/>
  <c r="D115" i="18" a="1"/>
  <c r="D115" i="18" s="1"/>
  <c r="E115" i="18" a="1"/>
  <c r="E115" i="18" s="1"/>
  <c r="F115" i="18" a="1"/>
  <c r="F115" i="18" s="1"/>
  <c r="G115" i="18" a="1"/>
  <c r="G115" i="18" s="1"/>
  <c r="I115" i="18" a="1"/>
  <c r="I115" i="18" s="1"/>
  <c r="J115" i="18" a="1"/>
  <c r="J115" i="18" s="1"/>
  <c r="K115" i="18" a="1"/>
  <c r="K115" i="18" s="1"/>
  <c r="L115" i="18" a="1"/>
  <c r="L115" i="18" s="1"/>
  <c r="N115" i="18" a="1"/>
  <c r="N115" i="18" s="1"/>
  <c r="O115" i="18" a="1"/>
  <c r="O115" i="18" s="1"/>
  <c r="P115" i="18" a="1"/>
  <c r="P115" i="18" s="1"/>
  <c r="Q115" i="18" a="1"/>
  <c r="Q115" i="18" s="1"/>
  <c r="S115" i="18" a="1"/>
  <c r="S115" i="18" s="1"/>
  <c r="T115" i="18" a="1"/>
  <c r="T115" i="18" s="1"/>
  <c r="U115" i="18" a="1"/>
  <c r="U115" i="18" s="1"/>
  <c r="V115" i="18" a="1"/>
  <c r="V115" i="18" s="1"/>
  <c r="X115" i="18" a="1"/>
  <c r="X115" i="18" s="1"/>
  <c r="Y115" i="18" a="1"/>
  <c r="Y115" i="18" s="1"/>
  <c r="Z115" i="18" a="1"/>
  <c r="Z115" i="18" s="1"/>
  <c r="AA115" i="18" a="1"/>
  <c r="AA115" i="18" s="1"/>
  <c r="AC115" i="18" a="1"/>
  <c r="AC115" i="18" s="1"/>
  <c r="AD115" i="18" a="1"/>
  <c r="AD115" i="18" s="1"/>
  <c r="AE115" i="18" a="1"/>
  <c r="AE115" i="18" s="1"/>
  <c r="AF115" i="18" a="1"/>
  <c r="AF115" i="18" s="1"/>
  <c r="AH115" i="18" a="1"/>
  <c r="AH115" i="18" s="1"/>
  <c r="AI115" i="18" a="1"/>
  <c r="AI115" i="18" s="1"/>
  <c r="AJ115" i="18" a="1"/>
  <c r="AJ115" i="18" s="1"/>
  <c r="AK115" i="18" a="1"/>
  <c r="AK115" i="18" s="1"/>
  <c r="AM115" i="18" a="1"/>
  <c r="AM115" i="18" s="1"/>
  <c r="AN115" i="18" a="1"/>
  <c r="AN115" i="18" s="1"/>
  <c r="AO115" i="18" a="1"/>
  <c r="AO115" i="18" s="1"/>
  <c r="AP115" i="18" a="1"/>
  <c r="AP115" i="18" s="1"/>
  <c r="AR115" i="18" a="1"/>
  <c r="AR115" i="18" s="1"/>
  <c r="AS115" i="18" a="1"/>
  <c r="AS115" i="18" s="1"/>
  <c r="AT115" i="18" a="1"/>
  <c r="AT115" i="18" s="1"/>
  <c r="AU115" i="18" a="1"/>
  <c r="AU115" i="18" s="1"/>
  <c r="D116" i="18" a="1"/>
  <c r="D116" i="18" s="1"/>
  <c r="E116" i="18" a="1"/>
  <c r="E116" i="18" s="1"/>
  <c r="F116" i="18" a="1"/>
  <c r="F116" i="18" s="1"/>
  <c r="G116" i="18" a="1"/>
  <c r="G116" i="18" s="1"/>
  <c r="I116" i="18" a="1"/>
  <c r="I116" i="18" s="1"/>
  <c r="J116" i="18" a="1"/>
  <c r="J116" i="18" s="1"/>
  <c r="K116" i="18" a="1"/>
  <c r="K116" i="18" s="1"/>
  <c r="L116" i="18" a="1"/>
  <c r="L116" i="18" s="1"/>
  <c r="N116" i="18" a="1"/>
  <c r="N116" i="18" s="1"/>
  <c r="O116" i="18" a="1"/>
  <c r="O116" i="18" s="1"/>
  <c r="P116" i="18" a="1"/>
  <c r="P116" i="18" s="1"/>
  <c r="Q116" i="18" a="1"/>
  <c r="Q116" i="18" s="1"/>
  <c r="S116" i="18" a="1"/>
  <c r="S116" i="18" s="1"/>
  <c r="T116" i="18" a="1"/>
  <c r="T116" i="18" s="1"/>
  <c r="U116" i="18" a="1"/>
  <c r="U116" i="18" s="1"/>
  <c r="V116" i="18" a="1"/>
  <c r="V116" i="18" s="1"/>
  <c r="X116" i="18" a="1"/>
  <c r="X116" i="18" s="1"/>
  <c r="Y116" i="18" a="1"/>
  <c r="Y116" i="18" s="1"/>
  <c r="Z116" i="18" a="1"/>
  <c r="Z116" i="18" s="1"/>
  <c r="AA116" i="18" a="1"/>
  <c r="AA116" i="18" s="1"/>
  <c r="AC116" i="18" a="1"/>
  <c r="AC116" i="18" s="1"/>
  <c r="AD116" i="18" a="1"/>
  <c r="AD116" i="18" s="1"/>
  <c r="AE116" i="18" a="1"/>
  <c r="AE116" i="18" s="1"/>
  <c r="AF116" i="18" a="1"/>
  <c r="AF116" i="18" s="1"/>
  <c r="AH116" i="18" a="1"/>
  <c r="AH116" i="18" s="1"/>
  <c r="AI116" i="18" a="1"/>
  <c r="AI116" i="18" s="1"/>
  <c r="AJ116" i="18" a="1"/>
  <c r="AJ116" i="18" s="1"/>
  <c r="AK116" i="18" a="1"/>
  <c r="AK116" i="18" s="1"/>
  <c r="AM116" i="18" a="1"/>
  <c r="AM116" i="18" s="1"/>
  <c r="AN116" i="18" a="1"/>
  <c r="AN116" i="18" s="1"/>
  <c r="AO116" i="18" a="1"/>
  <c r="AO116" i="18" s="1"/>
  <c r="AP116" i="18" a="1"/>
  <c r="AP116" i="18" s="1"/>
  <c r="AR116" i="18" a="1"/>
  <c r="AR116" i="18" s="1"/>
  <c r="AS116" i="18" a="1"/>
  <c r="AS116" i="18" s="1"/>
  <c r="AT116" i="18" a="1"/>
  <c r="AT116" i="18" s="1"/>
  <c r="AU116" i="18" a="1"/>
  <c r="AU116" i="18" s="1"/>
  <c r="D117" i="18" a="1"/>
  <c r="D117" i="18" s="1"/>
  <c r="E117" i="18" a="1"/>
  <c r="E117" i="18" s="1"/>
  <c r="F117" i="18" a="1"/>
  <c r="F117" i="18" s="1"/>
  <c r="G117" i="18" a="1"/>
  <c r="G117" i="18" s="1"/>
  <c r="I117" i="18" a="1"/>
  <c r="I117" i="18" s="1"/>
  <c r="J117" i="18" a="1"/>
  <c r="J117" i="18" s="1"/>
  <c r="K117" i="18" a="1"/>
  <c r="K117" i="18" s="1"/>
  <c r="L117" i="18" a="1"/>
  <c r="L117" i="18" s="1"/>
  <c r="N117" i="18" a="1"/>
  <c r="N117" i="18" s="1"/>
  <c r="O117" i="18" a="1"/>
  <c r="O117" i="18" s="1"/>
  <c r="P117" i="18" a="1"/>
  <c r="P117" i="18" s="1"/>
  <c r="Q117" i="18" a="1"/>
  <c r="Q117" i="18" s="1"/>
  <c r="S117" i="18" a="1"/>
  <c r="S117" i="18" s="1"/>
  <c r="T117" i="18" a="1"/>
  <c r="T117" i="18" s="1"/>
  <c r="U117" i="18" a="1"/>
  <c r="U117" i="18" s="1"/>
  <c r="V117" i="18" a="1"/>
  <c r="V117" i="18" s="1"/>
  <c r="X117" i="18" a="1"/>
  <c r="X117" i="18" s="1"/>
  <c r="Y117" i="18" a="1"/>
  <c r="Y117" i="18" s="1"/>
  <c r="Z117" i="18" a="1"/>
  <c r="Z117" i="18" s="1"/>
  <c r="AA117" i="18" a="1"/>
  <c r="AA117" i="18" s="1"/>
  <c r="AC117" i="18" a="1"/>
  <c r="AC117" i="18" s="1"/>
  <c r="AD117" i="18" a="1"/>
  <c r="AD117" i="18" s="1"/>
  <c r="AE117" i="18" a="1"/>
  <c r="AE117" i="18" s="1"/>
  <c r="AF117" i="18" a="1"/>
  <c r="AF117" i="18" s="1"/>
  <c r="AH117" i="18" a="1"/>
  <c r="AH117" i="18" s="1"/>
  <c r="AI117" i="18" a="1"/>
  <c r="AI117" i="18" s="1"/>
  <c r="AJ117" i="18" a="1"/>
  <c r="AJ117" i="18" s="1"/>
  <c r="AK117" i="18" a="1"/>
  <c r="AK117" i="18" s="1"/>
  <c r="AM117" i="18" a="1"/>
  <c r="AM117" i="18" s="1"/>
  <c r="AN117" i="18" a="1"/>
  <c r="AN117" i="18" s="1"/>
  <c r="AO117" i="18" a="1"/>
  <c r="AO117" i="18" s="1"/>
  <c r="AP117" i="18" a="1"/>
  <c r="AP117" i="18" s="1"/>
  <c r="AR117" i="18" a="1"/>
  <c r="AR117" i="18" s="1"/>
  <c r="AS117" i="18" a="1"/>
  <c r="AS117" i="18" s="1"/>
  <c r="AT117" i="18" a="1"/>
  <c r="AT117" i="18" s="1"/>
  <c r="AU117" i="18" a="1"/>
  <c r="AU117" i="18" s="1"/>
  <c r="D118" i="18" a="1"/>
  <c r="D118" i="18" s="1"/>
  <c r="E118" i="18" a="1"/>
  <c r="E118" i="18" s="1"/>
  <c r="F118" i="18" a="1"/>
  <c r="F118" i="18" s="1"/>
  <c r="G118" i="18" a="1"/>
  <c r="G118" i="18" s="1"/>
  <c r="I118" i="18" a="1"/>
  <c r="I118" i="18" s="1"/>
  <c r="J118" i="18" a="1"/>
  <c r="J118" i="18" s="1"/>
  <c r="K118" i="18" a="1"/>
  <c r="K118" i="18" s="1"/>
  <c r="L118" i="18" a="1"/>
  <c r="L118" i="18" s="1"/>
  <c r="N118" i="18" a="1"/>
  <c r="N118" i="18" s="1"/>
  <c r="O118" i="18" a="1"/>
  <c r="O118" i="18" s="1"/>
  <c r="P118" i="18" a="1"/>
  <c r="P118" i="18" s="1"/>
  <c r="Q118" i="18" a="1"/>
  <c r="Q118" i="18" s="1"/>
  <c r="S118" i="18" a="1"/>
  <c r="S118" i="18" s="1"/>
  <c r="T118" i="18" a="1"/>
  <c r="T118" i="18" s="1"/>
  <c r="U118" i="18" a="1"/>
  <c r="U118" i="18" s="1"/>
  <c r="V118" i="18" a="1"/>
  <c r="V118" i="18" s="1"/>
  <c r="X118" i="18" a="1"/>
  <c r="X118" i="18" s="1"/>
  <c r="Y118" i="18" a="1"/>
  <c r="Y118" i="18" s="1"/>
  <c r="Z118" i="18" a="1"/>
  <c r="Z118" i="18" s="1"/>
  <c r="AA118" i="18" a="1"/>
  <c r="AA118" i="18" s="1"/>
  <c r="AC118" i="18" a="1"/>
  <c r="AC118" i="18" s="1"/>
  <c r="AD118" i="18" a="1"/>
  <c r="AD118" i="18" s="1"/>
  <c r="AE118" i="18" a="1"/>
  <c r="AE118" i="18" s="1"/>
  <c r="AF118" i="18" a="1"/>
  <c r="AF118" i="18" s="1"/>
  <c r="AH118" i="18" a="1"/>
  <c r="AH118" i="18" s="1"/>
  <c r="AI118" i="18" a="1"/>
  <c r="AI118" i="18" s="1"/>
  <c r="AJ118" i="18" a="1"/>
  <c r="AJ118" i="18" s="1"/>
  <c r="AK118" i="18" a="1"/>
  <c r="AK118" i="18" s="1"/>
  <c r="AM118" i="18" a="1"/>
  <c r="AM118" i="18" s="1"/>
  <c r="AN118" i="18" a="1"/>
  <c r="AN118" i="18" s="1"/>
  <c r="AO118" i="18" a="1"/>
  <c r="AO118" i="18" s="1"/>
  <c r="AP118" i="18" a="1"/>
  <c r="AP118" i="18" s="1"/>
  <c r="AR118" i="18" a="1"/>
  <c r="AR118" i="18" s="1"/>
  <c r="AS118" i="18" a="1"/>
  <c r="AS118" i="18" s="1"/>
  <c r="AT118" i="18" a="1"/>
  <c r="AT118" i="18" s="1"/>
  <c r="AU118" i="18" a="1"/>
  <c r="AU118" i="18" s="1"/>
  <c r="D119" i="18" a="1"/>
  <c r="D119" i="18" s="1"/>
  <c r="E119" i="18" a="1"/>
  <c r="E119" i="18" s="1"/>
  <c r="F119" i="18" a="1"/>
  <c r="F119" i="18" s="1"/>
  <c r="G119" i="18" a="1"/>
  <c r="G119" i="18" s="1"/>
  <c r="I119" i="18" a="1"/>
  <c r="I119" i="18" s="1"/>
  <c r="J119" i="18" a="1"/>
  <c r="J119" i="18" s="1"/>
  <c r="K119" i="18" a="1"/>
  <c r="K119" i="18" s="1"/>
  <c r="L119" i="18" a="1"/>
  <c r="L119" i="18" s="1"/>
  <c r="N119" i="18" a="1"/>
  <c r="N119" i="18" s="1"/>
  <c r="O119" i="18" a="1"/>
  <c r="O119" i="18" s="1"/>
  <c r="P119" i="18" a="1"/>
  <c r="P119" i="18" s="1"/>
  <c r="Q119" i="18" a="1"/>
  <c r="Q119" i="18" s="1"/>
  <c r="S119" i="18" a="1"/>
  <c r="S119" i="18" s="1"/>
  <c r="T119" i="18" a="1"/>
  <c r="T119" i="18" s="1"/>
  <c r="U119" i="18" a="1"/>
  <c r="U119" i="18" s="1"/>
  <c r="V119" i="18" a="1"/>
  <c r="V119" i="18" s="1"/>
  <c r="X119" i="18" a="1"/>
  <c r="X119" i="18" s="1"/>
  <c r="Y119" i="18" a="1"/>
  <c r="Y119" i="18" s="1"/>
  <c r="Z119" i="18" a="1"/>
  <c r="Z119" i="18" s="1"/>
  <c r="AA119" i="18" a="1"/>
  <c r="AA119" i="18" s="1"/>
  <c r="AC119" i="18" a="1"/>
  <c r="AC119" i="18" s="1"/>
  <c r="AD119" i="18" a="1"/>
  <c r="AD119" i="18" s="1"/>
  <c r="AE119" i="18" a="1"/>
  <c r="AE119" i="18" s="1"/>
  <c r="AF119" i="18" a="1"/>
  <c r="AF119" i="18" s="1"/>
  <c r="AH119" i="18" a="1"/>
  <c r="AH119" i="18" s="1"/>
  <c r="AI119" i="18" a="1"/>
  <c r="AI119" i="18" s="1"/>
  <c r="AJ119" i="18" a="1"/>
  <c r="AJ119" i="18" s="1"/>
  <c r="AK119" i="18" a="1"/>
  <c r="AK119" i="18" s="1"/>
  <c r="AM119" i="18" a="1"/>
  <c r="AM119" i="18" s="1"/>
  <c r="AN119" i="18" a="1"/>
  <c r="AN119" i="18" s="1"/>
  <c r="AO119" i="18" a="1"/>
  <c r="AO119" i="18" s="1"/>
  <c r="AP119" i="18" a="1"/>
  <c r="AP119" i="18" s="1"/>
  <c r="AR119" i="18" a="1"/>
  <c r="AR119" i="18" s="1"/>
  <c r="AS119" i="18" a="1"/>
  <c r="AS119" i="18" s="1"/>
  <c r="AT119" i="18" a="1"/>
  <c r="AT119" i="18" s="1"/>
  <c r="AU119" i="18" a="1"/>
  <c r="AU119" i="18" s="1"/>
  <c r="D120" i="18" a="1"/>
  <c r="D120" i="18" s="1"/>
  <c r="E120" i="18" a="1"/>
  <c r="E120" i="18" s="1"/>
  <c r="F120" i="18" a="1"/>
  <c r="F120" i="18" s="1"/>
  <c r="G120" i="18" a="1"/>
  <c r="G120" i="18" s="1"/>
  <c r="I120" i="18" a="1"/>
  <c r="I120" i="18" s="1"/>
  <c r="J120" i="18" a="1"/>
  <c r="J120" i="18" s="1"/>
  <c r="K120" i="18" a="1"/>
  <c r="K120" i="18" s="1"/>
  <c r="L120" i="18" a="1"/>
  <c r="L120" i="18" s="1"/>
  <c r="N120" i="18" a="1"/>
  <c r="N120" i="18" s="1"/>
  <c r="O120" i="18" a="1"/>
  <c r="O120" i="18" s="1"/>
  <c r="P120" i="18" a="1"/>
  <c r="P120" i="18" s="1"/>
  <c r="Q120" i="18" a="1"/>
  <c r="Q120" i="18" s="1"/>
  <c r="S120" i="18" a="1"/>
  <c r="S120" i="18" s="1"/>
  <c r="T120" i="18" a="1"/>
  <c r="T120" i="18" s="1"/>
  <c r="U120" i="18" a="1"/>
  <c r="U120" i="18" s="1"/>
  <c r="V120" i="18" a="1"/>
  <c r="V120" i="18" s="1"/>
  <c r="X120" i="18" a="1"/>
  <c r="X120" i="18" s="1"/>
  <c r="Y120" i="18" a="1"/>
  <c r="Y120" i="18" s="1"/>
  <c r="Z120" i="18" a="1"/>
  <c r="Z120" i="18" s="1"/>
  <c r="AA120" i="18" a="1"/>
  <c r="AA120" i="18" s="1"/>
  <c r="AC120" i="18" a="1"/>
  <c r="AC120" i="18" s="1"/>
  <c r="AD120" i="18" a="1"/>
  <c r="AD120" i="18" s="1"/>
  <c r="AE120" i="18" a="1"/>
  <c r="AE120" i="18" s="1"/>
  <c r="AF120" i="18" a="1"/>
  <c r="AF120" i="18" s="1"/>
  <c r="AH120" i="18" a="1"/>
  <c r="AH120" i="18" s="1"/>
  <c r="AI120" i="18" a="1"/>
  <c r="AI120" i="18" s="1"/>
  <c r="AJ120" i="18" a="1"/>
  <c r="AJ120" i="18" s="1"/>
  <c r="AK120" i="18" a="1"/>
  <c r="AK120" i="18" s="1"/>
  <c r="AM120" i="18" a="1"/>
  <c r="AM120" i="18" s="1"/>
  <c r="AN120" i="18" a="1"/>
  <c r="AN120" i="18" s="1"/>
  <c r="AO120" i="18" a="1"/>
  <c r="AO120" i="18" s="1"/>
  <c r="AP120" i="18" a="1"/>
  <c r="AP120" i="18" s="1"/>
  <c r="AR120" i="18" a="1"/>
  <c r="AR120" i="18" s="1"/>
  <c r="AS120" i="18" a="1"/>
  <c r="AS120" i="18" s="1"/>
  <c r="AT120" i="18" a="1"/>
  <c r="AT120" i="18" s="1"/>
  <c r="AU120" i="18" a="1"/>
  <c r="AU120" i="18" s="1"/>
  <c r="D121" i="18" a="1"/>
  <c r="D121" i="18" s="1"/>
  <c r="E121" i="18" a="1"/>
  <c r="E121" i="18" s="1"/>
  <c r="F121" i="18" a="1"/>
  <c r="F121" i="18" s="1"/>
  <c r="G121" i="18" a="1"/>
  <c r="G121" i="18" s="1"/>
  <c r="I121" i="18" a="1"/>
  <c r="I121" i="18" s="1"/>
  <c r="J121" i="18" a="1"/>
  <c r="J121" i="18" s="1"/>
  <c r="K121" i="18" a="1"/>
  <c r="K121" i="18" s="1"/>
  <c r="L121" i="18" a="1"/>
  <c r="L121" i="18" s="1"/>
  <c r="N121" i="18" a="1"/>
  <c r="N121" i="18" s="1"/>
  <c r="O121" i="18" a="1"/>
  <c r="O121" i="18" s="1"/>
  <c r="P121" i="18" a="1"/>
  <c r="P121" i="18" s="1"/>
  <c r="Q121" i="18" a="1"/>
  <c r="Q121" i="18" s="1"/>
  <c r="S121" i="18" a="1"/>
  <c r="S121" i="18" s="1"/>
  <c r="T121" i="18" a="1"/>
  <c r="T121" i="18" s="1"/>
  <c r="U121" i="18" a="1"/>
  <c r="U121" i="18" s="1"/>
  <c r="V121" i="18" a="1"/>
  <c r="V121" i="18" s="1"/>
  <c r="X121" i="18" a="1"/>
  <c r="X121" i="18" s="1"/>
  <c r="Y121" i="18" a="1"/>
  <c r="Y121" i="18" s="1"/>
  <c r="Z121" i="18" a="1"/>
  <c r="Z121" i="18" s="1"/>
  <c r="AA121" i="18" a="1"/>
  <c r="AA121" i="18" s="1"/>
  <c r="AC121" i="18" a="1"/>
  <c r="AC121" i="18" s="1"/>
  <c r="AD121" i="18" a="1"/>
  <c r="AD121" i="18" s="1"/>
  <c r="AE121" i="18" a="1"/>
  <c r="AE121" i="18" s="1"/>
  <c r="AF121" i="18" a="1"/>
  <c r="AF121" i="18" s="1"/>
  <c r="AH121" i="18" a="1"/>
  <c r="AH121" i="18" s="1"/>
  <c r="AI121" i="18" a="1"/>
  <c r="AI121" i="18" s="1"/>
  <c r="AJ121" i="18" a="1"/>
  <c r="AJ121" i="18" s="1"/>
  <c r="AK121" i="18" a="1"/>
  <c r="AK121" i="18" s="1"/>
  <c r="AM121" i="18" a="1"/>
  <c r="AM121" i="18" s="1"/>
  <c r="AN121" i="18" a="1"/>
  <c r="AN121" i="18" s="1"/>
  <c r="AO121" i="18" a="1"/>
  <c r="AO121" i="18" s="1"/>
  <c r="AP121" i="18" a="1"/>
  <c r="AP121" i="18" s="1"/>
  <c r="AR121" i="18" a="1"/>
  <c r="AR121" i="18" s="1"/>
  <c r="AS121" i="18" a="1"/>
  <c r="AS121" i="18" s="1"/>
  <c r="AT121" i="18" a="1"/>
  <c r="AT121" i="18" s="1"/>
  <c r="AU121" i="18" a="1"/>
  <c r="AU121" i="18" s="1"/>
  <c r="D122" i="18" a="1"/>
  <c r="D122" i="18" s="1"/>
  <c r="E122" i="18" a="1"/>
  <c r="E122" i="18" s="1"/>
  <c r="F122" i="18" a="1"/>
  <c r="F122" i="18" s="1"/>
  <c r="G122" i="18" a="1"/>
  <c r="G122" i="18" s="1"/>
  <c r="I122" i="18" a="1"/>
  <c r="I122" i="18" s="1"/>
  <c r="J122" i="18" a="1"/>
  <c r="J122" i="18" s="1"/>
  <c r="K122" i="18" a="1"/>
  <c r="K122" i="18" s="1"/>
  <c r="L122" i="18" a="1"/>
  <c r="L122" i="18" s="1"/>
  <c r="N122" i="18" a="1"/>
  <c r="N122" i="18" s="1"/>
  <c r="O122" i="18" a="1"/>
  <c r="O122" i="18" s="1"/>
  <c r="P122" i="18" a="1"/>
  <c r="P122" i="18" s="1"/>
  <c r="Q122" i="18" a="1"/>
  <c r="Q122" i="18" s="1"/>
  <c r="S122" i="18" a="1"/>
  <c r="S122" i="18" s="1"/>
  <c r="T122" i="18" a="1"/>
  <c r="T122" i="18" s="1"/>
  <c r="U122" i="18" a="1"/>
  <c r="U122" i="18" s="1"/>
  <c r="V122" i="18" a="1"/>
  <c r="V122" i="18" s="1"/>
  <c r="X122" i="18" a="1"/>
  <c r="X122" i="18" s="1"/>
  <c r="Y122" i="18" a="1"/>
  <c r="Y122" i="18" s="1"/>
  <c r="Z122" i="18" a="1"/>
  <c r="Z122" i="18" s="1"/>
  <c r="AA122" i="18" a="1"/>
  <c r="AA122" i="18" s="1"/>
  <c r="AC122" i="18" a="1"/>
  <c r="AC122" i="18" s="1"/>
  <c r="AD122" i="18" a="1"/>
  <c r="AD122" i="18" s="1"/>
  <c r="AE122" i="18" a="1"/>
  <c r="AE122" i="18" s="1"/>
  <c r="AF122" i="18" a="1"/>
  <c r="AF122" i="18" s="1"/>
  <c r="AH122" i="18" a="1"/>
  <c r="AH122" i="18" s="1"/>
  <c r="AI122" i="18" a="1"/>
  <c r="AI122" i="18" s="1"/>
  <c r="AJ122" i="18" a="1"/>
  <c r="AJ122" i="18" s="1"/>
  <c r="AK122" i="18" a="1"/>
  <c r="AK122" i="18" s="1"/>
  <c r="AM122" i="18" a="1"/>
  <c r="AM122" i="18" s="1"/>
  <c r="AN122" i="18" a="1"/>
  <c r="AN122" i="18" s="1"/>
  <c r="AO122" i="18" a="1"/>
  <c r="AO122" i="18" s="1"/>
  <c r="AP122" i="18" a="1"/>
  <c r="AP122" i="18" s="1"/>
  <c r="AR122" i="18" a="1"/>
  <c r="AR122" i="18" s="1"/>
  <c r="AS122" i="18" a="1"/>
  <c r="AS122" i="18" s="1"/>
  <c r="AT122" i="18" a="1"/>
  <c r="AT122" i="18" s="1"/>
  <c r="AU122" i="18" a="1"/>
  <c r="AU122" i="18" s="1"/>
  <c r="D123" i="18" a="1"/>
  <c r="D123" i="18" s="1"/>
  <c r="E123" i="18" a="1"/>
  <c r="E123" i="18" s="1"/>
  <c r="F123" i="18" a="1"/>
  <c r="F123" i="18" s="1"/>
  <c r="G123" i="18" a="1"/>
  <c r="G123" i="18" s="1"/>
  <c r="I123" i="18" a="1"/>
  <c r="I123" i="18" s="1"/>
  <c r="J123" i="18" a="1"/>
  <c r="J123" i="18" s="1"/>
  <c r="K123" i="18" a="1"/>
  <c r="K123" i="18" s="1"/>
  <c r="L123" i="18" a="1"/>
  <c r="L123" i="18" s="1"/>
  <c r="N123" i="18" a="1"/>
  <c r="N123" i="18" s="1"/>
  <c r="O123" i="18" a="1"/>
  <c r="O123" i="18" s="1"/>
  <c r="P123" i="18" a="1"/>
  <c r="P123" i="18" s="1"/>
  <c r="Q123" i="18" a="1"/>
  <c r="Q123" i="18" s="1"/>
  <c r="S123" i="18" a="1"/>
  <c r="S123" i="18" s="1"/>
  <c r="T123" i="18" a="1"/>
  <c r="T123" i="18" s="1"/>
  <c r="U123" i="18" a="1"/>
  <c r="U123" i="18" s="1"/>
  <c r="V123" i="18" a="1"/>
  <c r="V123" i="18" s="1"/>
  <c r="X123" i="18" a="1"/>
  <c r="X123" i="18" s="1"/>
  <c r="Y123" i="18" a="1"/>
  <c r="Y123" i="18" s="1"/>
  <c r="Z123" i="18" a="1"/>
  <c r="Z123" i="18" s="1"/>
  <c r="AA123" i="18" a="1"/>
  <c r="AA123" i="18" s="1"/>
  <c r="AC123" i="18" a="1"/>
  <c r="AC123" i="18" s="1"/>
  <c r="AD123" i="18" a="1"/>
  <c r="AD123" i="18" s="1"/>
  <c r="AE123" i="18" a="1"/>
  <c r="AE123" i="18" s="1"/>
  <c r="AF123" i="18" a="1"/>
  <c r="AF123" i="18" s="1"/>
  <c r="AH123" i="18" a="1"/>
  <c r="AH123" i="18" s="1"/>
  <c r="AI123" i="18" a="1"/>
  <c r="AI123" i="18" s="1"/>
  <c r="AJ123" i="18" a="1"/>
  <c r="AJ123" i="18" s="1"/>
  <c r="AK123" i="18" a="1"/>
  <c r="AK123" i="18" s="1"/>
  <c r="AM123" i="18" a="1"/>
  <c r="AM123" i="18" s="1"/>
  <c r="AN123" i="18" a="1"/>
  <c r="AN123" i="18" s="1"/>
  <c r="AO123" i="18" a="1"/>
  <c r="AO123" i="18" s="1"/>
  <c r="AP123" i="18" a="1"/>
  <c r="AP123" i="18" s="1"/>
  <c r="AR123" i="18" a="1"/>
  <c r="AR123" i="18" s="1"/>
  <c r="AS123" i="18" a="1"/>
  <c r="AS123" i="18" s="1"/>
  <c r="AT123" i="18" a="1"/>
  <c r="AT123" i="18" s="1"/>
  <c r="AU123" i="18" a="1"/>
  <c r="AU123" i="18" s="1"/>
  <c r="D124" i="18" a="1"/>
  <c r="D124" i="18" s="1"/>
  <c r="E124" i="18" a="1"/>
  <c r="E124" i="18" s="1"/>
  <c r="F124" i="18" a="1"/>
  <c r="F124" i="18" s="1"/>
  <c r="G124" i="18" a="1"/>
  <c r="G124" i="18" s="1"/>
  <c r="I124" i="18" a="1"/>
  <c r="I124" i="18" s="1"/>
  <c r="J124" i="18" a="1"/>
  <c r="J124" i="18" s="1"/>
  <c r="K124" i="18" a="1"/>
  <c r="K124" i="18" s="1"/>
  <c r="L124" i="18" a="1"/>
  <c r="L124" i="18" s="1"/>
  <c r="N124" i="18" a="1"/>
  <c r="N124" i="18" s="1"/>
  <c r="O124" i="18" a="1"/>
  <c r="O124" i="18" s="1"/>
  <c r="P124" i="18" a="1"/>
  <c r="P124" i="18" s="1"/>
  <c r="Q124" i="18" a="1"/>
  <c r="Q124" i="18" s="1"/>
  <c r="S124" i="18" a="1"/>
  <c r="S124" i="18" s="1"/>
  <c r="T124" i="18" a="1"/>
  <c r="T124" i="18" s="1"/>
  <c r="U124" i="18" a="1"/>
  <c r="U124" i="18" s="1"/>
  <c r="V124" i="18" a="1"/>
  <c r="V124" i="18" s="1"/>
  <c r="X124" i="18" a="1"/>
  <c r="X124" i="18" s="1"/>
  <c r="Y124" i="18" a="1"/>
  <c r="Y124" i="18" s="1"/>
  <c r="Z124" i="18" a="1"/>
  <c r="Z124" i="18" s="1"/>
  <c r="AA124" i="18" a="1"/>
  <c r="AA124" i="18" s="1"/>
  <c r="AC124" i="18" a="1"/>
  <c r="AC124" i="18" s="1"/>
  <c r="AD124" i="18" a="1"/>
  <c r="AD124" i="18" s="1"/>
  <c r="AE124" i="18" a="1"/>
  <c r="AE124" i="18" s="1"/>
  <c r="AF124" i="18" a="1"/>
  <c r="AF124" i="18" s="1"/>
  <c r="AH124" i="18" a="1"/>
  <c r="AH124" i="18" s="1"/>
  <c r="AI124" i="18" a="1"/>
  <c r="AI124" i="18" s="1"/>
  <c r="AJ124" i="18" a="1"/>
  <c r="AJ124" i="18" s="1"/>
  <c r="AK124" i="18" a="1"/>
  <c r="AK124" i="18" s="1"/>
  <c r="AM124" i="18" a="1"/>
  <c r="AM124" i="18" s="1"/>
  <c r="AN124" i="18" a="1"/>
  <c r="AN124" i="18" s="1"/>
  <c r="AO124" i="18" a="1"/>
  <c r="AO124" i="18" s="1"/>
  <c r="AP124" i="18" a="1"/>
  <c r="AP124" i="18" s="1"/>
  <c r="AR124" i="18" a="1"/>
  <c r="AR124" i="18" s="1"/>
  <c r="AS124" i="18" a="1"/>
  <c r="AS124" i="18" s="1"/>
  <c r="AT124" i="18" a="1"/>
  <c r="AT124" i="18" s="1"/>
  <c r="AU124" i="18" a="1"/>
  <c r="AU124" i="18" s="1"/>
  <c r="D125" i="18" a="1"/>
  <c r="D125" i="18" s="1"/>
  <c r="E125" i="18" a="1"/>
  <c r="E125" i="18" s="1"/>
  <c r="F125" i="18" a="1"/>
  <c r="F125" i="18" s="1"/>
  <c r="G125" i="18" a="1"/>
  <c r="G125" i="18" s="1"/>
  <c r="I125" i="18" a="1"/>
  <c r="I125" i="18" s="1"/>
  <c r="J125" i="18" a="1"/>
  <c r="J125" i="18" s="1"/>
  <c r="K125" i="18" a="1"/>
  <c r="K125" i="18" s="1"/>
  <c r="L125" i="18" a="1"/>
  <c r="L125" i="18" s="1"/>
  <c r="N125" i="18" a="1"/>
  <c r="N125" i="18" s="1"/>
  <c r="O125" i="18" a="1"/>
  <c r="O125" i="18" s="1"/>
  <c r="P125" i="18" a="1"/>
  <c r="P125" i="18" s="1"/>
  <c r="Q125" i="18" a="1"/>
  <c r="Q125" i="18" s="1"/>
  <c r="S125" i="18" a="1"/>
  <c r="S125" i="18" s="1"/>
  <c r="T125" i="18" a="1"/>
  <c r="T125" i="18" s="1"/>
  <c r="U125" i="18" a="1"/>
  <c r="U125" i="18" s="1"/>
  <c r="V125" i="18" a="1"/>
  <c r="V125" i="18" s="1"/>
  <c r="X125" i="18" a="1"/>
  <c r="X125" i="18" s="1"/>
  <c r="Y125" i="18" a="1"/>
  <c r="Y125" i="18" s="1"/>
  <c r="Z125" i="18" a="1"/>
  <c r="Z125" i="18" s="1"/>
  <c r="AA125" i="18" a="1"/>
  <c r="AA125" i="18" s="1"/>
  <c r="AC125" i="18" a="1"/>
  <c r="AC125" i="18" s="1"/>
  <c r="AD125" i="18" a="1"/>
  <c r="AD125" i="18" s="1"/>
  <c r="AE125" i="18" a="1"/>
  <c r="AE125" i="18" s="1"/>
  <c r="AF125" i="18" a="1"/>
  <c r="AF125" i="18" s="1"/>
  <c r="AH125" i="18" a="1"/>
  <c r="AH125" i="18" s="1"/>
  <c r="AI125" i="18" a="1"/>
  <c r="AI125" i="18" s="1"/>
  <c r="AJ125" i="18" a="1"/>
  <c r="AJ125" i="18" s="1"/>
  <c r="AK125" i="18" a="1"/>
  <c r="AK125" i="18" s="1"/>
  <c r="AM125" i="18" a="1"/>
  <c r="AM125" i="18" s="1"/>
  <c r="AN125" i="18" a="1"/>
  <c r="AN125" i="18" s="1"/>
  <c r="AO125" i="18" a="1"/>
  <c r="AO125" i="18" s="1"/>
  <c r="AP125" i="18" a="1"/>
  <c r="AP125" i="18" s="1"/>
  <c r="AR125" i="18" a="1"/>
  <c r="AR125" i="18" s="1"/>
  <c r="AS125" i="18" a="1"/>
  <c r="AS125" i="18" s="1"/>
  <c r="AT125" i="18" a="1"/>
  <c r="AT125" i="18" s="1"/>
  <c r="AU125" i="18" a="1"/>
  <c r="AU125" i="18" s="1"/>
  <c r="D126" i="18" a="1"/>
  <c r="D126" i="18" s="1"/>
  <c r="E126" i="18" a="1"/>
  <c r="E126" i="18" s="1"/>
  <c r="F126" i="18" a="1"/>
  <c r="F126" i="18" s="1"/>
  <c r="G126" i="18" a="1"/>
  <c r="G126" i="18" s="1"/>
  <c r="I126" i="18" a="1"/>
  <c r="I126" i="18" s="1"/>
  <c r="J126" i="18" a="1"/>
  <c r="J126" i="18" s="1"/>
  <c r="K126" i="18" a="1"/>
  <c r="K126" i="18" s="1"/>
  <c r="L126" i="18" a="1"/>
  <c r="L126" i="18" s="1"/>
  <c r="N126" i="18" a="1"/>
  <c r="N126" i="18" s="1"/>
  <c r="O126" i="18" a="1"/>
  <c r="O126" i="18" s="1"/>
  <c r="P126" i="18" a="1"/>
  <c r="P126" i="18" s="1"/>
  <c r="Q126" i="18" a="1"/>
  <c r="Q126" i="18" s="1"/>
  <c r="S126" i="18" a="1"/>
  <c r="S126" i="18" s="1"/>
  <c r="T126" i="18" a="1"/>
  <c r="T126" i="18" s="1"/>
  <c r="U126" i="18" a="1"/>
  <c r="U126" i="18" s="1"/>
  <c r="V126" i="18" a="1"/>
  <c r="V126" i="18" s="1"/>
  <c r="X126" i="18" a="1"/>
  <c r="X126" i="18" s="1"/>
  <c r="Y126" i="18" a="1"/>
  <c r="Y126" i="18" s="1"/>
  <c r="Z126" i="18" a="1"/>
  <c r="Z126" i="18" s="1"/>
  <c r="AA126" i="18" a="1"/>
  <c r="AA126" i="18" s="1"/>
  <c r="AC126" i="18" a="1"/>
  <c r="AC126" i="18" s="1"/>
  <c r="AD126" i="18" a="1"/>
  <c r="AD126" i="18" s="1"/>
  <c r="AE126" i="18" a="1"/>
  <c r="AE126" i="18" s="1"/>
  <c r="AF126" i="18" a="1"/>
  <c r="AF126" i="18" s="1"/>
  <c r="AH126" i="18" a="1"/>
  <c r="AH126" i="18" s="1"/>
  <c r="AI126" i="18" a="1"/>
  <c r="AI126" i="18" s="1"/>
  <c r="AJ126" i="18" a="1"/>
  <c r="AJ126" i="18" s="1"/>
  <c r="AK126" i="18" a="1"/>
  <c r="AK126" i="18" s="1"/>
  <c r="AM126" i="18" a="1"/>
  <c r="AM126" i="18" s="1"/>
  <c r="AN126" i="18" a="1"/>
  <c r="AN126" i="18" s="1"/>
  <c r="AO126" i="18" a="1"/>
  <c r="AO126" i="18" s="1"/>
  <c r="AP126" i="18" a="1"/>
  <c r="AP126" i="18" s="1"/>
  <c r="AR126" i="18" a="1"/>
  <c r="AR126" i="18" s="1"/>
  <c r="AS126" i="18" a="1"/>
  <c r="AS126" i="18" s="1"/>
  <c r="AT126" i="18" a="1"/>
  <c r="AT126" i="18" s="1"/>
  <c r="AU126" i="18" a="1"/>
  <c r="AU126" i="18" s="1"/>
  <c r="D127" i="18" a="1"/>
  <c r="D127" i="18" s="1"/>
  <c r="E127" i="18" a="1"/>
  <c r="E127" i="18" s="1"/>
  <c r="F127" i="18" a="1"/>
  <c r="F127" i="18" s="1"/>
  <c r="G127" i="18" a="1"/>
  <c r="G127" i="18" s="1"/>
  <c r="I127" i="18" a="1"/>
  <c r="I127" i="18" s="1"/>
  <c r="J127" i="18" a="1"/>
  <c r="J127" i="18" s="1"/>
  <c r="K127" i="18" a="1"/>
  <c r="K127" i="18" s="1"/>
  <c r="L127" i="18" a="1"/>
  <c r="L127" i="18" s="1"/>
  <c r="N127" i="18" a="1"/>
  <c r="N127" i="18" s="1"/>
  <c r="O127" i="18" a="1"/>
  <c r="O127" i="18" s="1"/>
  <c r="P127" i="18" a="1"/>
  <c r="P127" i="18" s="1"/>
  <c r="Q127" i="18" a="1"/>
  <c r="Q127" i="18" s="1"/>
  <c r="S127" i="18" a="1"/>
  <c r="S127" i="18" s="1"/>
  <c r="T127" i="18" a="1"/>
  <c r="T127" i="18" s="1"/>
  <c r="U127" i="18" a="1"/>
  <c r="U127" i="18" s="1"/>
  <c r="V127" i="18" a="1"/>
  <c r="V127" i="18" s="1"/>
  <c r="X127" i="18" a="1"/>
  <c r="X127" i="18" s="1"/>
  <c r="Y127" i="18" a="1"/>
  <c r="Y127" i="18" s="1"/>
  <c r="Z127" i="18" a="1"/>
  <c r="Z127" i="18" s="1"/>
  <c r="AA127" i="18" a="1"/>
  <c r="AA127" i="18" s="1"/>
  <c r="AC127" i="18" a="1"/>
  <c r="AC127" i="18" s="1"/>
  <c r="AD127" i="18" a="1"/>
  <c r="AD127" i="18" s="1"/>
  <c r="AE127" i="18" a="1"/>
  <c r="AE127" i="18" s="1"/>
  <c r="AF127" i="18" a="1"/>
  <c r="AF127" i="18" s="1"/>
  <c r="AH127" i="18" a="1"/>
  <c r="AH127" i="18" s="1"/>
  <c r="AI127" i="18" a="1"/>
  <c r="AI127" i="18" s="1"/>
  <c r="AJ127" i="18" a="1"/>
  <c r="AJ127" i="18" s="1"/>
  <c r="AK127" i="18" a="1"/>
  <c r="AK127" i="18" s="1"/>
  <c r="AM127" i="18" a="1"/>
  <c r="AM127" i="18" s="1"/>
  <c r="AN127" i="18" a="1"/>
  <c r="AN127" i="18" s="1"/>
  <c r="AO127" i="18" a="1"/>
  <c r="AO127" i="18" s="1"/>
  <c r="AP127" i="18" a="1"/>
  <c r="AP127" i="18" s="1"/>
  <c r="AR127" i="18" a="1"/>
  <c r="AR127" i="18" s="1"/>
  <c r="AS127" i="18" a="1"/>
  <c r="AS127" i="18" s="1"/>
  <c r="AT127" i="18" a="1"/>
  <c r="AT127" i="18" s="1"/>
  <c r="AU127" i="18" a="1"/>
  <c r="AU127" i="18" s="1"/>
  <c r="D128" i="18" a="1"/>
  <c r="D128" i="18" s="1"/>
  <c r="E128" i="18" a="1"/>
  <c r="E128" i="18" s="1"/>
  <c r="F128" i="18" a="1"/>
  <c r="F128" i="18" s="1"/>
  <c r="G128" i="18" a="1"/>
  <c r="G128" i="18" s="1"/>
  <c r="I128" i="18" a="1"/>
  <c r="I128" i="18" s="1"/>
  <c r="J128" i="18" a="1"/>
  <c r="J128" i="18" s="1"/>
  <c r="K128" i="18" a="1"/>
  <c r="K128" i="18" s="1"/>
  <c r="L128" i="18" a="1"/>
  <c r="L128" i="18" s="1"/>
  <c r="N128" i="18" a="1"/>
  <c r="N128" i="18" s="1"/>
  <c r="O128" i="18" a="1"/>
  <c r="O128" i="18" s="1"/>
  <c r="P128" i="18" a="1"/>
  <c r="P128" i="18" s="1"/>
  <c r="Q128" i="18" a="1"/>
  <c r="Q128" i="18" s="1"/>
  <c r="S128" i="18" a="1"/>
  <c r="S128" i="18" s="1"/>
  <c r="T128" i="18" a="1"/>
  <c r="T128" i="18" s="1"/>
  <c r="U128" i="18" a="1"/>
  <c r="U128" i="18" s="1"/>
  <c r="V128" i="18" a="1"/>
  <c r="V128" i="18" s="1"/>
  <c r="X128" i="18" a="1"/>
  <c r="X128" i="18" s="1"/>
  <c r="Y128" i="18" a="1"/>
  <c r="Y128" i="18" s="1"/>
  <c r="Z128" i="18" a="1"/>
  <c r="Z128" i="18" s="1"/>
  <c r="AA128" i="18" a="1"/>
  <c r="AA128" i="18" s="1"/>
  <c r="AC128" i="18" a="1"/>
  <c r="AC128" i="18" s="1"/>
  <c r="AD128" i="18" a="1"/>
  <c r="AD128" i="18" s="1"/>
  <c r="AE128" i="18" a="1"/>
  <c r="AE128" i="18" s="1"/>
  <c r="AF128" i="18" a="1"/>
  <c r="AF128" i="18" s="1"/>
  <c r="AH128" i="18" a="1"/>
  <c r="AH128" i="18" s="1"/>
  <c r="AI128" i="18" a="1"/>
  <c r="AI128" i="18" s="1"/>
  <c r="AJ128" i="18" a="1"/>
  <c r="AJ128" i="18" s="1"/>
  <c r="AK128" i="18" a="1"/>
  <c r="AK128" i="18" s="1"/>
  <c r="AM128" i="18" a="1"/>
  <c r="AM128" i="18" s="1"/>
  <c r="AN128" i="18" a="1"/>
  <c r="AN128" i="18" s="1"/>
  <c r="AO128" i="18" a="1"/>
  <c r="AO128" i="18" s="1"/>
  <c r="AP128" i="18" a="1"/>
  <c r="AP128" i="18" s="1"/>
  <c r="AR128" i="18" a="1"/>
  <c r="AR128" i="18" s="1"/>
  <c r="AS128" i="18" a="1"/>
  <c r="AS128" i="18" s="1"/>
  <c r="AT128" i="18" a="1"/>
  <c r="AT128" i="18" s="1"/>
  <c r="AU128" i="18" a="1"/>
  <c r="AU128" i="18" s="1"/>
  <c r="D129" i="18" a="1"/>
  <c r="D129" i="18" s="1"/>
  <c r="E129" i="18" a="1"/>
  <c r="E129" i="18" s="1"/>
  <c r="F129" i="18" a="1"/>
  <c r="F129" i="18" s="1"/>
  <c r="G129" i="18" a="1"/>
  <c r="G129" i="18" s="1"/>
  <c r="I129" i="18" a="1"/>
  <c r="I129" i="18" s="1"/>
  <c r="J129" i="18" a="1"/>
  <c r="J129" i="18" s="1"/>
  <c r="K129" i="18" a="1"/>
  <c r="K129" i="18" s="1"/>
  <c r="L129" i="18" a="1"/>
  <c r="L129" i="18" s="1"/>
  <c r="N129" i="18" a="1"/>
  <c r="N129" i="18" s="1"/>
  <c r="O129" i="18" a="1"/>
  <c r="O129" i="18" s="1"/>
  <c r="P129" i="18" a="1"/>
  <c r="P129" i="18" s="1"/>
  <c r="Q129" i="18" a="1"/>
  <c r="Q129" i="18" s="1"/>
  <c r="S129" i="18" a="1"/>
  <c r="S129" i="18" s="1"/>
  <c r="T129" i="18" a="1"/>
  <c r="T129" i="18" s="1"/>
  <c r="U129" i="18" a="1"/>
  <c r="U129" i="18" s="1"/>
  <c r="V129" i="18" a="1"/>
  <c r="V129" i="18" s="1"/>
  <c r="X129" i="18" a="1"/>
  <c r="X129" i="18" s="1"/>
  <c r="Y129" i="18" a="1"/>
  <c r="Y129" i="18" s="1"/>
  <c r="Z129" i="18" a="1"/>
  <c r="Z129" i="18" s="1"/>
  <c r="AA129" i="18" a="1"/>
  <c r="AA129" i="18" s="1"/>
  <c r="AC129" i="18" a="1"/>
  <c r="AC129" i="18" s="1"/>
  <c r="AD129" i="18" a="1"/>
  <c r="AD129" i="18" s="1"/>
  <c r="AE129" i="18" a="1"/>
  <c r="AE129" i="18" s="1"/>
  <c r="AF129" i="18" a="1"/>
  <c r="AF129" i="18" s="1"/>
  <c r="AH129" i="18" a="1"/>
  <c r="AH129" i="18" s="1"/>
  <c r="AI129" i="18" a="1"/>
  <c r="AI129" i="18" s="1"/>
  <c r="AJ129" i="18" a="1"/>
  <c r="AJ129" i="18" s="1"/>
  <c r="AK129" i="18" a="1"/>
  <c r="AK129" i="18" s="1"/>
  <c r="AM129" i="18" a="1"/>
  <c r="AM129" i="18" s="1"/>
  <c r="AN129" i="18" a="1"/>
  <c r="AN129" i="18" s="1"/>
  <c r="AO129" i="18" a="1"/>
  <c r="AO129" i="18" s="1"/>
  <c r="AP129" i="18" a="1"/>
  <c r="AP129" i="18" s="1"/>
  <c r="AR129" i="18" a="1"/>
  <c r="AR129" i="18" s="1"/>
  <c r="AS129" i="18" a="1"/>
  <c r="AS129" i="18" s="1"/>
  <c r="AT129" i="18" a="1"/>
  <c r="AT129" i="18" s="1"/>
  <c r="AU129" i="18" a="1"/>
  <c r="AU129" i="18" s="1"/>
  <c r="D130" i="18" a="1"/>
  <c r="D130" i="18" s="1"/>
  <c r="E130" i="18" a="1"/>
  <c r="E130" i="18" s="1"/>
  <c r="F130" i="18" a="1"/>
  <c r="F130" i="18" s="1"/>
  <c r="G130" i="18" a="1"/>
  <c r="G130" i="18" s="1"/>
  <c r="I130" i="18" a="1"/>
  <c r="I130" i="18" s="1"/>
  <c r="J130" i="18" a="1"/>
  <c r="J130" i="18" s="1"/>
  <c r="K130" i="18" a="1"/>
  <c r="K130" i="18" s="1"/>
  <c r="L130" i="18" a="1"/>
  <c r="L130" i="18" s="1"/>
  <c r="N130" i="18" a="1"/>
  <c r="N130" i="18" s="1"/>
  <c r="O130" i="18" a="1"/>
  <c r="O130" i="18" s="1"/>
  <c r="P130" i="18" a="1"/>
  <c r="P130" i="18" s="1"/>
  <c r="Q130" i="18" a="1"/>
  <c r="Q130" i="18" s="1"/>
  <c r="S130" i="18" a="1"/>
  <c r="S130" i="18" s="1"/>
  <c r="T130" i="18" a="1"/>
  <c r="T130" i="18" s="1"/>
  <c r="U130" i="18" a="1"/>
  <c r="U130" i="18" s="1"/>
  <c r="V130" i="18" a="1"/>
  <c r="V130" i="18" s="1"/>
  <c r="X130" i="18" a="1"/>
  <c r="X130" i="18" s="1"/>
  <c r="Y130" i="18" a="1"/>
  <c r="Y130" i="18" s="1"/>
  <c r="Z130" i="18" a="1"/>
  <c r="Z130" i="18" s="1"/>
  <c r="AA130" i="18" a="1"/>
  <c r="AA130" i="18" s="1"/>
  <c r="AC130" i="18" a="1"/>
  <c r="AC130" i="18" s="1"/>
  <c r="AD130" i="18" a="1"/>
  <c r="AD130" i="18" s="1"/>
  <c r="AE130" i="18" a="1"/>
  <c r="AE130" i="18" s="1"/>
  <c r="AF130" i="18" a="1"/>
  <c r="AF130" i="18" s="1"/>
  <c r="AH130" i="18" a="1"/>
  <c r="AH130" i="18" s="1"/>
  <c r="AI130" i="18" a="1"/>
  <c r="AI130" i="18" s="1"/>
  <c r="AJ130" i="18" a="1"/>
  <c r="AJ130" i="18" s="1"/>
  <c r="AK130" i="18" a="1"/>
  <c r="AK130" i="18" s="1"/>
  <c r="AM130" i="18" a="1"/>
  <c r="AM130" i="18" s="1"/>
  <c r="AN130" i="18" a="1"/>
  <c r="AN130" i="18" s="1"/>
  <c r="AO130" i="18" a="1"/>
  <c r="AO130" i="18" s="1"/>
  <c r="AP130" i="18" a="1"/>
  <c r="AP130" i="18" s="1"/>
  <c r="AR130" i="18" a="1"/>
  <c r="AR130" i="18" s="1"/>
  <c r="AS130" i="18" a="1"/>
  <c r="AS130" i="18" s="1"/>
  <c r="AT130" i="18" a="1"/>
  <c r="AT130" i="18" s="1"/>
  <c r="AU130" i="18" a="1"/>
  <c r="AU130" i="18" s="1"/>
  <c r="D131" i="18" a="1"/>
  <c r="D131" i="18" s="1"/>
  <c r="E131" i="18" a="1"/>
  <c r="E131" i="18" s="1"/>
  <c r="F131" i="18" a="1"/>
  <c r="F131" i="18" s="1"/>
  <c r="G131" i="18" a="1"/>
  <c r="G131" i="18" s="1"/>
  <c r="I131" i="18" a="1"/>
  <c r="I131" i="18" s="1"/>
  <c r="J131" i="18" a="1"/>
  <c r="J131" i="18" s="1"/>
  <c r="K131" i="18" a="1"/>
  <c r="K131" i="18" s="1"/>
  <c r="L131" i="18" a="1"/>
  <c r="L131" i="18" s="1"/>
  <c r="N131" i="18" a="1"/>
  <c r="N131" i="18" s="1"/>
  <c r="O131" i="18" a="1"/>
  <c r="O131" i="18" s="1"/>
  <c r="P131" i="18" a="1"/>
  <c r="P131" i="18" s="1"/>
  <c r="Q131" i="18" a="1"/>
  <c r="Q131" i="18" s="1"/>
  <c r="S131" i="18" a="1"/>
  <c r="S131" i="18" s="1"/>
  <c r="T131" i="18" a="1"/>
  <c r="T131" i="18" s="1"/>
  <c r="U131" i="18" a="1"/>
  <c r="U131" i="18" s="1"/>
  <c r="V131" i="18" a="1"/>
  <c r="V131" i="18" s="1"/>
  <c r="X131" i="18" a="1"/>
  <c r="X131" i="18" s="1"/>
  <c r="Y131" i="18" a="1"/>
  <c r="Y131" i="18" s="1"/>
  <c r="Z131" i="18" a="1"/>
  <c r="Z131" i="18" s="1"/>
  <c r="AA131" i="18" a="1"/>
  <c r="AA131" i="18" s="1"/>
  <c r="AC131" i="18" a="1"/>
  <c r="AC131" i="18" s="1"/>
  <c r="AD131" i="18" a="1"/>
  <c r="AD131" i="18" s="1"/>
  <c r="AE131" i="18" a="1"/>
  <c r="AE131" i="18" s="1"/>
  <c r="AF131" i="18" a="1"/>
  <c r="AF131" i="18" s="1"/>
  <c r="AH131" i="18" a="1"/>
  <c r="AH131" i="18" s="1"/>
  <c r="AI131" i="18" a="1"/>
  <c r="AI131" i="18" s="1"/>
  <c r="AJ131" i="18" a="1"/>
  <c r="AJ131" i="18" s="1"/>
  <c r="AK131" i="18" a="1"/>
  <c r="AK131" i="18" s="1"/>
  <c r="AM131" i="18" a="1"/>
  <c r="AM131" i="18" s="1"/>
  <c r="AN131" i="18" a="1"/>
  <c r="AN131" i="18" s="1"/>
  <c r="AO131" i="18" a="1"/>
  <c r="AO131" i="18" s="1"/>
  <c r="AP131" i="18" a="1"/>
  <c r="AP131" i="18" s="1"/>
  <c r="AR131" i="18" a="1"/>
  <c r="AR131" i="18" s="1"/>
  <c r="AS131" i="18" a="1"/>
  <c r="AS131" i="18" s="1"/>
  <c r="AT131" i="18" a="1"/>
  <c r="AT131" i="18" s="1"/>
  <c r="AU131" i="18" a="1"/>
  <c r="AU131" i="18" s="1"/>
  <c r="D132" i="18" a="1"/>
  <c r="D132" i="18" s="1"/>
  <c r="E132" i="18" a="1"/>
  <c r="E132" i="18" s="1"/>
  <c r="F132" i="18" a="1"/>
  <c r="F132" i="18" s="1"/>
  <c r="G132" i="18" a="1"/>
  <c r="G132" i="18" s="1"/>
  <c r="I132" i="18" a="1"/>
  <c r="I132" i="18" s="1"/>
  <c r="J132" i="18" a="1"/>
  <c r="J132" i="18" s="1"/>
  <c r="K132" i="18" a="1"/>
  <c r="K132" i="18" s="1"/>
  <c r="L132" i="18" a="1"/>
  <c r="L132" i="18" s="1"/>
  <c r="N132" i="18" a="1"/>
  <c r="N132" i="18" s="1"/>
  <c r="O132" i="18" a="1"/>
  <c r="O132" i="18" s="1"/>
  <c r="P132" i="18" a="1"/>
  <c r="P132" i="18" s="1"/>
  <c r="Q132" i="18" a="1"/>
  <c r="Q132" i="18" s="1"/>
  <c r="S132" i="18" a="1"/>
  <c r="S132" i="18" s="1"/>
  <c r="T132" i="18" a="1"/>
  <c r="T132" i="18" s="1"/>
  <c r="U132" i="18" a="1"/>
  <c r="U132" i="18" s="1"/>
  <c r="V132" i="18" a="1"/>
  <c r="V132" i="18" s="1"/>
  <c r="X132" i="18" a="1"/>
  <c r="X132" i="18" s="1"/>
  <c r="Y132" i="18" a="1"/>
  <c r="Y132" i="18" s="1"/>
  <c r="Z132" i="18" a="1"/>
  <c r="Z132" i="18" s="1"/>
  <c r="AA132" i="18" a="1"/>
  <c r="AA132" i="18" s="1"/>
  <c r="AC132" i="18" a="1"/>
  <c r="AC132" i="18" s="1"/>
  <c r="AD132" i="18" a="1"/>
  <c r="AD132" i="18" s="1"/>
  <c r="AE132" i="18" a="1"/>
  <c r="AE132" i="18" s="1"/>
  <c r="AF132" i="18" a="1"/>
  <c r="AF132" i="18" s="1"/>
  <c r="AH132" i="18" a="1"/>
  <c r="AH132" i="18" s="1"/>
  <c r="AI132" i="18" a="1"/>
  <c r="AI132" i="18" s="1"/>
  <c r="AJ132" i="18" a="1"/>
  <c r="AJ132" i="18" s="1"/>
  <c r="AK132" i="18" a="1"/>
  <c r="AK132" i="18" s="1"/>
  <c r="AM132" i="18" a="1"/>
  <c r="AM132" i="18" s="1"/>
  <c r="AN132" i="18" a="1"/>
  <c r="AN132" i="18" s="1"/>
  <c r="AO132" i="18" a="1"/>
  <c r="AO132" i="18" s="1"/>
  <c r="AP132" i="18" a="1"/>
  <c r="AP132" i="18" s="1"/>
  <c r="AR132" i="18" a="1"/>
  <c r="AR132" i="18" s="1"/>
  <c r="AS132" i="18" a="1"/>
  <c r="AS132" i="18" s="1"/>
  <c r="AT132" i="18" a="1"/>
  <c r="AT132" i="18" s="1"/>
  <c r="AU132" i="18" a="1"/>
  <c r="AU132" i="18" s="1"/>
  <c r="D133" i="18" a="1"/>
  <c r="D133" i="18" s="1"/>
  <c r="E133" i="18" a="1"/>
  <c r="E133" i="18" s="1"/>
  <c r="F133" i="18" a="1"/>
  <c r="F133" i="18" s="1"/>
  <c r="G133" i="18" a="1"/>
  <c r="G133" i="18" s="1"/>
  <c r="I133" i="18" a="1"/>
  <c r="I133" i="18" s="1"/>
  <c r="J133" i="18" a="1"/>
  <c r="J133" i="18" s="1"/>
  <c r="K133" i="18" a="1"/>
  <c r="K133" i="18" s="1"/>
  <c r="L133" i="18" a="1"/>
  <c r="L133" i="18" s="1"/>
  <c r="N133" i="18" a="1"/>
  <c r="N133" i="18" s="1"/>
  <c r="O133" i="18" a="1"/>
  <c r="O133" i="18" s="1"/>
  <c r="P133" i="18" a="1"/>
  <c r="P133" i="18" s="1"/>
  <c r="Q133" i="18" a="1"/>
  <c r="Q133" i="18" s="1"/>
  <c r="S133" i="18" a="1"/>
  <c r="S133" i="18" s="1"/>
  <c r="T133" i="18" a="1"/>
  <c r="T133" i="18" s="1"/>
  <c r="U133" i="18" a="1"/>
  <c r="U133" i="18" s="1"/>
  <c r="V133" i="18" a="1"/>
  <c r="V133" i="18" s="1"/>
  <c r="X133" i="18" a="1"/>
  <c r="X133" i="18" s="1"/>
  <c r="Y133" i="18" a="1"/>
  <c r="Y133" i="18" s="1"/>
  <c r="Z133" i="18" a="1"/>
  <c r="Z133" i="18" s="1"/>
  <c r="AA133" i="18" a="1"/>
  <c r="AA133" i="18" s="1"/>
  <c r="AC133" i="18" a="1"/>
  <c r="AC133" i="18" s="1"/>
  <c r="AD133" i="18" a="1"/>
  <c r="AD133" i="18" s="1"/>
  <c r="AE133" i="18" a="1"/>
  <c r="AE133" i="18" s="1"/>
  <c r="AF133" i="18" a="1"/>
  <c r="AF133" i="18" s="1"/>
  <c r="AH133" i="18" a="1"/>
  <c r="AH133" i="18" s="1"/>
  <c r="AI133" i="18" a="1"/>
  <c r="AI133" i="18" s="1"/>
  <c r="AJ133" i="18" a="1"/>
  <c r="AJ133" i="18" s="1"/>
  <c r="AK133" i="18" a="1"/>
  <c r="AK133" i="18" s="1"/>
  <c r="AM133" i="18" a="1"/>
  <c r="AM133" i="18" s="1"/>
  <c r="AN133" i="18" a="1"/>
  <c r="AN133" i="18" s="1"/>
  <c r="AO133" i="18" a="1"/>
  <c r="AO133" i="18" s="1"/>
  <c r="AP133" i="18" a="1"/>
  <c r="AP133" i="18" s="1"/>
  <c r="AR133" i="18" a="1"/>
  <c r="AR133" i="18" s="1"/>
  <c r="AS133" i="18" a="1"/>
  <c r="AS133" i="18" s="1"/>
  <c r="AT133" i="18" a="1"/>
  <c r="AT133" i="18" s="1"/>
  <c r="AU133" i="18" a="1"/>
  <c r="AU133" i="18" s="1"/>
  <c r="D134" i="18" a="1"/>
  <c r="D134" i="18" s="1"/>
  <c r="E134" i="18" a="1"/>
  <c r="E134" i="18" s="1"/>
  <c r="F134" i="18" a="1"/>
  <c r="F134" i="18" s="1"/>
  <c r="G134" i="18" a="1"/>
  <c r="G134" i="18" s="1"/>
  <c r="I134" i="18" a="1"/>
  <c r="I134" i="18" s="1"/>
  <c r="J134" i="18" a="1"/>
  <c r="J134" i="18" s="1"/>
  <c r="K134" i="18" a="1"/>
  <c r="K134" i="18" s="1"/>
  <c r="L134" i="18" a="1"/>
  <c r="L134" i="18" s="1"/>
  <c r="N134" i="18" a="1"/>
  <c r="N134" i="18" s="1"/>
  <c r="O134" i="18" a="1"/>
  <c r="O134" i="18" s="1"/>
  <c r="P134" i="18" a="1"/>
  <c r="P134" i="18" s="1"/>
  <c r="Q134" i="18" a="1"/>
  <c r="Q134" i="18" s="1"/>
  <c r="S134" i="18" a="1"/>
  <c r="S134" i="18" s="1"/>
  <c r="T134" i="18" a="1"/>
  <c r="T134" i="18" s="1"/>
  <c r="U134" i="18" a="1"/>
  <c r="U134" i="18" s="1"/>
  <c r="V134" i="18" a="1"/>
  <c r="V134" i="18" s="1"/>
  <c r="X134" i="18" a="1"/>
  <c r="X134" i="18" s="1"/>
  <c r="Y134" i="18" a="1"/>
  <c r="Y134" i="18" s="1"/>
  <c r="Z134" i="18" a="1"/>
  <c r="Z134" i="18" s="1"/>
  <c r="AA134" i="18" a="1"/>
  <c r="AA134" i="18" s="1"/>
  <c r="AC134" i="18" a="1"/>
  <c r="AC134" i="18" s="1"/>
  <c r="AD134" i="18" a="1"/>
  <c r="AD134" i="18" s="1"/>
  <c r="AE134" i="18" a="1"/>
  <c r="AE134" i="18" s="1"/>
  <c r="AF134" i="18" a="1"/>
  <c r="AF134" i="18" s="1"/>
  <c r="AH134" i="18" a="1"/>
  <c r="AH134" i="18" s="1"/>
  <c r="AI134" i="18" a="1"/>
  <c r="AI134" i="18" s="1"/>
  <c r="AJ134" i="18" a="1"/>
  <c r="AJ134" i="18" s="1"/>
  <c r="AK134" i="18" a="1"/>
  <c r="AK134" i="18" s="1"/>
  <c r="AM134" i="18" a="1"/>
  <c r="AM134" i="18" s="1"/>
  <c r="AN134" i="18" a="1"/>
  <c r="AN134" i="18" s="1"/>
  <c r="AO134" i="18" a="1"/>
  <c r="AO134" i="18" s="1"/>
  <c r="AP134" i="18" a="1"/>
  <c r="AP134" i="18" s="1"/>
  <c r="AR134" i="18" a="1"/>
  <c r="AR134" i="18" s="1"/>
  <c r="AS134" i="18" a="1"/>
  <c r="AS134" i="18" s="1"/>
  <c r="AT134" i="18" a="1"/>
  <c r="AT134" i="18" s="1"/>
  <c r="AU134" i="18" a="1"/>
  <c r="AU134" i="18" s="1"/>
  <c r="D135" i="18" a="1"/>
  <c r="D135" i="18" s="1"/>
  <c r="E135" i="18" a="1"/>
  <c r="E135" i="18" s="1"/>
  <c r="F135" i="18" a="1"/>
  <c r="F135" i="18" s="1"/>
  <c r="G135" i="18" a="1"/>
  <c r="G135" i="18" s="1"/>
  <c r="I135" i="18" a="1"/>
  <c r="I135" i="18" s="1"/>
  <c r="J135" i="18" a="1"/>
  <c r="J135" i="18" s="1"/>
  <c r="K135" i="18" a="1"/>
  <c r="K135" i="18" s="1"/>
  <c r="L135" i="18" a="1"/>
  <c r="L135" i="18" s="1"/>
  <c r="N135" i="18" a="1"/>
  <c r="N135" i="18" s="1"/>
  <c r="O135" i="18" a="1"/>
  <c r="O135" i="18" s="1"/>
  <c r="P135" i="18" a="1"/>
  <c r="P135" i="18" s="1"/>
  <c r="Q135" i="18" a="1"/>
  <c r="Q135" i="18" s="1"/>
  <c r="S135" i="18" a="1"/>
  <c r="S135" i="18" s="1"/>
  <c r="T135" i="18" a="1"/>
  <c r="T135" i="18" s="1"/>
  <c r="U135" i="18" a="1"/>
  <c r="U135" i="18" s="1"/>
  <c r="V135" i="18" a="1"/>
  <c r="V135" i="18" s="1"/>
  <c r="X135" i="18" a="1"/>
  <c r="X135" i="18" s="1"/>
  <c r="Y135" i="18" a="1"/>
  <c r="Y135" i="18" s="1"/>
  <c r="Z135" i="18" a="1"/>
  <c r="Z135" i="18" s="1"/>
  <c r="AA135" i="18" a="1"/>
  <c r="AA135" i="18" s="1"/>
  <c r="AC135" i="18" a="1"/>
  <c r="AC135" i="18" s="1"/>
  <c r="AD135" i="18" a="1"/>
  <c r="AD135" i="18" s="1"/>
  <c r="AE135" i="18" a="1"/>
  <c r="AE135" i="18" s="1"/>
  <c r="AF135" i="18" a="1"/>
  <c r="AF135" i="18" s="1"/>
  <c r="AH135" i="18" a="1"/>
  <c r="AH135" i="18" s="1"/>
  <c r="AI135" i="18" a="1"/>
  <c r="AI135" i="18" s="1"/>
  <c r="AJ135" i="18" a="1"/>
  <c r="AJ135" i="18" s="1"/>
  <c r="AK135" i="18" a="1"/>
  <c r="AK135" i="18" s="1"/>
  <c r="AM135" i="18" a="1"/>
  <c r="AM135" i="18" s="1"/>
  <c r="AN135" i="18" a="1"/>
  <c r="AN135" i="18" s="1"/>
  <c r="AO135" i="18" a="1"/>
  <c r="AO135" i="18" s="1"/>
  <c r="AP135" i="18" a="1"/>
  <c r="AP135" i="18" s="1"/>
  <c r="AR135" i="18" a="1"/>
  <c r="AR135" i="18" s="1"/>
  <c r="AS135" i="18" a="1"/>
  <c r="AS135" i="18" s="1"/>
  <c r="AT135" i="18" a="1"/>
  <c r="AT135" i="18" s="1"/>
  <c r="AU135" i="18" a="1"/>
  <c r="AU135" i="18" s="1"/>
  <c r="D136" i="18" a="1"/>
  <c r="D136" i="18" s="1"/>
  <c r="E136" i="18" a="1"/>
  <c r="E136" i="18" s="1"/>
  <c r="F136" i="18" a="1"/>
  <c r="F136" i="18" s="1"/>
  <c r="G136" i="18" a="1"/>
  <c r="G136" i="18" s="1"/>
  <c r="I136" i="18" a="1"/>
  <c r="I136" i="18" s="1"/>
  <c r="J136" i="18" a="1"/>
  <c r="J136" i="18" s="1"/>
  <c r="K136" i="18" a="1"/>
  <c r="K136" i="18" s="1"/>
  <c r="L136" i="18" a="1"/>
  <c r="L136" i="18" s="1"/>
  <c r="N136" i="18" a="1"/>
  <c r="N136" i="18" s="1"/>
  <c r="O136" i="18" a="1"/>
  <c r="O136" i="18" s="1"/>
  <c r="P136" i="18" a="1"/>
  <c r="P136" i="18" s="1"/>
  <c r="Q136" i="18" a="1"/>
  <c r="Q136" i="18" s="1"/>
  <c r="S136" i="18" a="1"/>
  <c r="S136" i="18" s="1"/>
  <c r="T136" i="18" a="1"/>
  <c r="T136" i="18" s="1"/>
  <c r="U136" i="18" a="1"/>
  <c r="U136" i="18" s="1"/>
  <c r="V136" i="18" a="1"/>
  <c r="V136" i="18" s="1"/>
  <c r="X136" i="18" a="1"/>
  <c r="X136" i="18" s="1"/>
  <c r="Y136" i="18" a="1"/>
  <c r="Y136" i="18" s="1"/>
  <c r="Z136" i="18" a="1"/>
  <c r="Z136" i="18" s="1"/>
  <c r="AA136" i="18" a="1"/>
  <c r="AA136" i="18" s="1"/>
  <c r="AC136" i="18" a="1"/>
  <c r="AC136" i="18" s="1"/>
  <c r="AD136" i="18" a="1"/>
  <c r="AD136" i="18" s="1"/>
  <c r="AE136" i="18" a="1"/>
  <c r="AE136" i="18" s="1"/>
  <c r="AF136" i="18" a="1"/>
  <c r="AF136" i="18" s="1"/>
  <c r="AH136" i="18" a="1"/>
  <c r="AH136" i="18" s="1"/>
  <c r="AI136" i="18" a="1"/>
  <c r="AI136" i="18" s="1"/>
  <c r="AJ136" i="18" a="1"/>
  <c r="AJ136" i="18" s="1"/>
  <c r="AK136" i="18" a="1"/>
  <c r="AK136" i="18" s="1"/>
  <c r="AM136" i="18" a="1"/>
  <c r="AM136" i="18" s="1"/>
  <c r="AN136" i="18" a="1"/>
  <c r="AN136" i="18" s="1"/>
  <c r="AO136" i="18" a="1"/>
  <c r="AO136" i="18" s="1"/>
  <c r="AP136" i="18" a="1"/>
  <c r="AP136" i="18" s="1"/>
  <c r="AR136" i="18" a="1"/>
  <c r="AR136" i="18" s="1"/>
  <c r="AS136" i="18" a="1"/>
  <c r="AS136" i="18" s="1"/>
  <c r="AT136" i="18" a="1"/>
  <c r="AT136" i="18" s="1"/>
  <c r="AU136" i="18" a="1"/>
  <c r="AU136" i="18" s="1"/>
  <c r="D137" i="18" a="1"/>
  <c r="D137" i="18" s="1"/>
  <c r="E137" i="18" a="1"/>
  <c r="E137" i="18" s="1"/>
  <c r="F137" i="18" a="1"/>
  <c r="F137" i="18" s="1"/>
  <c r="G137" i="18" a="1"/>
  <c r="G137" i="18" s="1"/>
  <c r="I137" i="18" a="1"/>
  <c r="I137" i="18" s="1"/>
  <c r="J137" i="18" a="1"/>
  <c r="J137" i="18" s="1"/>
  <c r="K137" i="18" a="1"/>
  <c r="K137" i="18" s="1"/>
  <c r="L137" i="18" a="1"/>
  <c r="L137" i="18" s="1"/>
  <c r="N137" i="18" a="1"/>
  <c r="N137" i="18" s="1"/>
  <c r="O137" i="18" a="1"/>
  <c r="O137" i="18" s="1"/>
  <c r="P137" i="18" a="1"/>
  <c r="P137" i="18" s="1"/>
  <c r="Q137" i="18" a="1"/>
  <c r="Q137" i="18" s="1"/>
  <c r="S137" i="18" a="1"/>
  <c r="S137" i="18" s="1"/>
  <c r="T137" i="18" a="1"/>
  <c r="T137" i="18" s="1"/>
  <c r="U137" i="18" a="1"/>
  <c r="U137" i="18" s="1"/>
  <c r="V137" i="18" a="1"/>
  <c r="V137" i="18" s="1"/>
  <c r="X137" i="18" a="1"/>
  <c r="X137" i="18" s="1"/>
  <c r="Y137" i="18" a="1"/>
  <c r="Y137" i="18" s="1"/>
  <c r="Z137" i="18" a="1"/>
  <c r="Z137" i="18" s="1"/>
  <c r="AA137" i="18" a="1"/>
  <c r="AA137" i="18" s="1"/>
  <c r="AC137" i="18" a="1"/>
  <c r="AC137" i="18" s="1"/>
  <c r="AD137" i="18" a="1"/>
  <c r="AD137" i="18" s="1"/>
  <c r="AE137" i="18" a="1"/>
  <c r="AE137" i="18" s="1"/>
  <c r="AF137" i="18" a="1"/>
  <c r="AF137" i="18" s="1"/>
  <c r="AH137" i="18" a="1"/>
  <c r="AH137" i="18" s="1"/>
  <c r="AI137" i="18" a="1"/>
  <c r="AI137" i="18" s="1"/>
  <c r="AJ137" i="18" a="1"/>
  <c r="AJ137" i="18" s="1"/>
  <c r="AK137" i="18" a="1"/>
  <c r="AK137" i="18" s="1"/>
  <c r="AM137" i="18" a="1"/>
  <c r="AM137" i="18" s="1"/>
  <c r="AN137" i="18" a="1"/>
  <c r="AN137" i="18" s="1"/>
  <c r="AO137" i="18" a="1"/>
  <c r="AO137" i="18" s="1"/>
  <c r="AP137" i="18" a="1"/>
  <c r="AP137" i="18" s="1"/>
  <c r="AR137" i="18" a="1"/>
  <c r="AR137" i="18" s="1"/>
  <c r="AS137" i="18" a="1"/>
  <c r="AS137" i="18" s="1"/>
  <c r="AT137" i="18" a="1"/>
  <c r="AT137" i="18" s="1"/>
  <c r="AU137" i="18" a="1"/>
  <c r="AU137" i="18" s="1"/>
  <c r="D138" i="18" a="1"/>
  <c r="D138" i="18" s="1"/>
  <c r="E138" i="18" a="1"/>
  <c r="E138" i="18" s="1"/>
  <c r="F138" i="18" a="1"/>
  <c r="F138" i="18" s="1"/>
  <c r="G138" i="18" a="1"/>
  <c r="G138" i="18" s="1"/>
  <c r="I138" i="18" a="1"/>
  <c r="I138" i="18" s="1"/>
  <c r="J138" i="18" a="1"/>
  <c r="J138" i="18" s="1"/>
  <c r="K138" i="18" a="1"/>
  <c r="K138" i="18" s="1"/>
  <c r="L138" i="18" a="1"/>
  <c r="L138" i="18" s="1"/>
  <c r="N138" i="18" a="1"/>
  <c r="N138" i="18" s="1"/>
  <c r="O138" i="18" a="1"/>
  <c r="O138" i="18" s="1"/>
  <c r="P138" i="18" a="1"/>
  <c r="P138" i="18" s="1"/>
  <c r="Q138" i="18" a="1"/>
  <c r="Q138" i="18" s="1"/>
  <c r="S138" i="18" a="1"/>
  <c r="S138" i="18" s="1"/>
  <c r="T138" i="18" a="1"/>
  <c r="T138" i="18" s="1"/>
  <c r="U138" i="18" a="1"/>
  <c r="U138" i="18" s="1"/>
  <c r="V138" i="18" a="1"/>
  <c r="V138" i="18" s="1"/>
  <c r="X138" i="18" a="1"/>
  <c r="X138" i="18" s="1"/>
  <c r="Y138" i="18" a="1"/>
  <c r="Y138" i="18" s="1"/>
  <c r="Z138" i="18" a="1"/>
  <c r="Z138" i="18" s="1"/>
  <c r="AA138" i="18" a="1"/>
  <c r="AA138" i="18" s="1"/>
  <c r="AC138" i="18" a="1"/>
  <c r="AC138" i="18" s="1"/>
  <c r="AD138" i="18" a="1"/>
  <c r="AD138" i="18" s="1"/>
  <c r="AE138" i="18" a="1"/>
  <c r="AE138" i="18" s="1"/>
  <c r="AF138" i="18" a="1"/>
  <c r="AF138" i="18" s="1"/>
  <c r="AH138" i="18" a="1"/>
  <c r="AH138" i="18" s="1"/>
  <c r="AI138" i="18" a="1"/>
  <c r="AI138" i="18" s="1"/>
  <c r="AJ138" i="18" a="1"/>
  <c r="AJ138" i="18" s="1"/>
  <c r="AK138" i="18" a="1"/>
  <c r="AK138" i="18" s="1"/>
  <c r="AM138" i="18" a="1"/>
  <c r="AM138" i="18" s="1"/>
  <c r="AN138" i="18" a="1"/>
  <c r="AN138" i="18" s="1"/>
  <c r="AO138" i="18" a="1"/>
  <c r="AO138" i="18" s="1"/>
  <c r="AP138" i="18" a="1"/>
  <c r="AP138" i="18" s="1"/>
  <c r="AR138" i="18" a="1"/>
  <c r="AR138" i="18" s="1"/>
  <c r="AS138" i="18" a="1"/>
  <c r="AS138" i="18" s="1"/>
  <c r="AT138" i="18" a="1"/>
  <c r="AT138" i="18" s="1"/>
  <c r="AU138" i="18" a="1"/>
  <c r="AU138" i="18" s="1"/>
  <c r="D139" i="18" a="1"/>
  <c r="D139" i="18" s="1"/>
  <c r="E139" i="18" a="1"/>
  <c r="E139" i="18" s="1"/>
  <c r="F139" i="18" a="1"/>
  <c r="F139" i="18" s="1"/>
  <c r="G139" i="18" a="1"/>
  <c r="G139" i="18" s="1"/>
  <c r="I139" i="18" a="1"/>
  <c r="I139" i="18" s="1"/>
  <c r="J139" i="18" a="1"/>
  <c r="J139" i="18" s="1"/>
  <c r="K139" i="18" a="1"/>
  <c r="K139" i="18" s="1"/>
  <c r="L139" i="18" a="1"/>
  <c r="L139" i="18" s="1"/>
  <c r="N139" i="18" a="1"/>
  <c r="N139" i="18" s="1"/>
  <c r="O139" i="18" a="1"/>
  <c r="O139" i="18" s="1"/>
  <c r="P139" i="18" a="1"/>
  <c r="P139" i="18" s="1"/>
  <c r="Q139" i="18" a="1"/>
  <c r="Q139" i="18" s="1"/>
  <c r="S139" i="18" a="1"/>
  <c r="S139" i="18" s="1"/>
  <c r="T139" i="18" a="1"/>
  <c r="T139" i="18" s="1"/>
  <c r="U139" i="18" a="1"/>
  <c r="U139" i="18" s="1"/>
  <c r="V139" i="18" a="1"/>
  <c r="V139" i="18" s="1"/>
  <c r="X139" i="18" a="1"/>
  <c r="X139" i="18" s="1"/>
  <c r="Y139" i="18" a="1"/>
  <c r="Y139" i="18" s="1"/>
  <c r="Z139" i="18" a="1"/>
  <c r="Z139" i="18" s="1"/>
  <c r="AA139" i="18" a="1"/>
  <c r="AA139" i="18" s="1"/>
  <c r="AC139" i="18" a="1"/>
  <c r="AC139" i="18" s="1"/>
  <c r="AD139" i="18" a="1"/>
  <c r="AD139" i="18" s="1"/>
  <c r="AE139" i="18" a="1"/>
  <c r="AE139" i="18" s="1"/>
  <c r="AF139" i="18" a="1"/>
  <c r="AF139" i="18" s="1"/>
  <c r="AH139" i="18" a="1"/>
  <c r="AH139" i="18" s="1"/>
  <c r="AI139" i="18" a="1"/>
  <c r="AI139" i="18" s="1"/>
  <c r="AJ139" i="18" a="1"/>
  <c r="AJ139" i="18" s="1"/>
  <c r="AK139" i="18" a="1"/>
  <c r="AK139" i="18" s="1"/>
  <c r="AM139" i="18" a="1"/>
  <c r="AM139" i="18" s="1"/>
  <c r="AN139" i="18" a="1"/>
  <c r="AN139" i="18" s="1"/>
  <c r="AO139" i="18" a="1"/>
  <c r="AO139" i="18" s="1"/>
  <c r="AP139" i="18" a="1"/>
  <c r="AP139" i="18" s="1"/>
  <c r="AR139" i="18" a="1"/>
  <c r="AR139" i="18" s="1"/>
  <c r="AS139" i="18" a="1"/>
  <c r="AS139" i="18" s="1"/>
  <c r="AT139" i="18" a="1"/>
  <c r="AT139" i="18" s="1"/>
  <c r="AU139" i="18" a="1"/>
  <c r="AU139" i="18" s="1"/>
  <c r="D140" i="18" a="1"/>
  <c r="D140" i="18" s="1"/>
  <c r="E140" i="18" a="1"/>
  <c r="E140" i="18" s="1"/>
  <c r="F140" i="18" a="1"/>
  <c r="F140" i="18" s="1"/>
  <c r="G140" i="18" a="1"/>
  <c r="G140" i="18" s="1"/>
  <c r="I140" i="18" a="1"/>
  <c r="I140" i="18" s="1"/>
  <c r="J140" i="18" a="1"/>
  <c r="J140" i="18" s="1"/>
  <c r="K140" i="18" a="1"/>
  <c r="K140" i="18" s="1"/>
  <c r="L140" i="18" a="1"/>
  <c r="L140" i="18" s="1"/>
  <c r="N140" i="18" a="1"/>
  <c r="N140" i="18" s="1"/>
  <c r="O140" i="18" a="1"/>
  <c r="O140" i="18" s="1"/>
  <c r="P140" i="18" a="1"/>
  <c r="P140" i="18" s="1"/>
  <c r="Q140" i="18" a="1"/>
  <c r="Q140" i="18" s="1"/>
  <c r="S140" i="18" a="1"/>
  <c r="S140" i="18" s="1"/>
  <c r="T140" i="18" a="1"/>
  <c r="T140" i="18" s="1"/>
  <c r="U140" i="18" a="1"/>
  <c r="U140" i="18" s="1"/>
  <c r="V140" i="18" a="1"/>
  <c r="V140" i="18" s="1"/>
  <c r="X140" i="18" a="1"/>
  <c r="X140" i="18" s="1"/>
  <c r="Y140" i="18" a="1"/>
  <c r="Y140" i="18" s="1"/>
  <c r="Z140" i="18" a="1"/>
  <c r="Z140" i="18" s="1"/>
  <c r="AA140" i="18" a="1"/>
  <c r="AA140" i="18" s="1"/>
  <c r="AC140" i="18" a="1"/>
  <c r="AC140" i="18" s="1"/>
  <c r="AD140" i="18" a="1"/>
  <c r="AD140" i="18" s="1"/>
  <c r="AE140" i="18" a="1"/>
  <c r="AE140" i="18" s="1"/>
  <c r="AF140" i="18" a="1"/>
  <c r="AF140" i="18" s="1"/>
  <c r="AH140" i="18" a="1"/>
  <c r="AH140" i="18" s="1"/>
  <c r="AI140" i="18" a="1"/>
  <c r="AI140" i="18" s="1"/>
  <c r="AJ140" i="18" a="1"/>
  <c r="AJ140" i="18" s="1"/>
  <c r="AK140" i="18" a="1"/>
  <c r="AK140" i="18" s="1"/>
  <c r="AM140" i="18" a="1"/>
  <c r="AM140" i="18" s="1"/>
  <c r="AN140" i="18" a="1"/>
  <c r="AN140" i="18" s="1"/>
  <c r="AO140" i="18" a="1"/>
  <c r="AO140" i="18" s="1"/>
  <c r="AP140" i="18" a="1"/>
  <c r="AP140" i="18" s="1"/>
  <c r="AR140" i="18" a="1"/>
  <c r="AR140" i="18" s="1"/>
  <c r="AS140" i="18" a="1"/>
  <c r="AS140" i="18" s="1"/>
  <c r="AT140" i="18" a="1"/>
  <c r="AT140" i="18" s="1"/>
  <c r="AU140" i="18" a="1"/>
  <c r="AU140" i="18" s="1"/>
  <c r="D141" i="18" a="1"/>
  <c r="D141" i="18" s="1"/>
  <c r="E141" i="18" a="1"/>
  <c r="E141" i="18" s="1"/>
  <c r="F141" i="18" a="1"/>
  <c r="F141" i="18" s="1"/>
  <c r="G141" i="18" a="1"/>
  <c r="G141" i="18" s="1"/>
  <c r="I141" i="18" a="1"/>
  <c r="I141" i="18" s="1"/>
  <c r="J141" i="18" a="1"/>
  <c r="J141" i="18" s="1"/>
  <c r="K141" i="18" a="1"/>
  <c r="K141" i="18" s="1"/>
  <c r="L141" i="18" a="1"/>
  <c r="L141" i="18" s="1"/>
  <c r="N141" i="18" a="1"/>
  <c r="N141" i="18" s="1"/>
  <c r="O141" i="18" a="1"/>
  <c r="O141" i="18" s="1"/>
  <c r="P141" i="18" a="1"/>
  <c r="P141" i="18" s="1"/>
  <c r="Q141" i="18" a="1"/>
  <c r="Q141" i="18" s="1"/>
  <c r="S141" i="18" a="1"/>
  <c r="S141" i="18" s="1"/>
  <c r="T141" i="18" a="1"/>
  <c r="T141" i="18" s="1"/>
  <c r="U141" i="18" a="1"/>
  <c r="U141" i="18" s="1"/>
  <c r="V141" i="18" a="1"/>
  <c r="V141" i="18" s="1"/>
  <c r="X141" i="18" a="1"/>
  <c r="X141" i="18" s="1"/>
  <c r="Y141" i="18" a="1"/>
  <c r="Y141" i="18" s="1"/>
  <c r="Z141" i="18" a="1"/>
  <c r="Z141" i="18" s="1"/>
  <c r="AA141" i="18" a="1"/>
  <c r="AA141" i="18" s="1"/>
  <c r="AC141" i="18" a="1"/>
  <c r="AC141" i="18" s="1"/>
  <c r="AD141" i="18" a="1"/>
  <c r="AD141" i="18" s="1"/>
  <c r="AE141" i="18" a="1"/>
  <c r="AE141" i="18" s="1"/>
  <c r="AF141" i="18" a="1"/>
  <c r="AF141" i="18" s="1"/>
  <c r="AH141" i="18" a="1"/>
  <c r="AH141" i="18" s="1"/>
  <c r="AI141" i="18" a="1"/>
  <c r="AI141" i="18" s="1"/>
  <c r="AJ141" i="18" a="1"/>
  <c r="AJ141" i="18" s="1"/>
  <c r="AK141" i="18" a="1"/>
  <c r="AK141" i="18" s="1"/>
  <c r="AM141" i="18" a="1"/>
  <c r="AM141" i="18" s="1"/>
  <c r="AN141" i="18" a="1"/>
  <c r="AN141" i="18" s="1"/>
  <c r="AO141" i="18" a="1"/>
  <c r="AO141" i="18" s="1"/>
  <c r="AP141" i="18" a="1"/>
  <c r="AP141" i="18" s="1"/>
  <c r="AR141" i="18" a="1"/>
  <c r="AR141" i="18" s="1"/>
  <c r="AS141" i="18" a="1"/>
  <c r="AS141" i="18" s="1"/>
  <c r="AT141" i="18" a="1"/>
  <c r="AT141" i="18" s="1"/>
  <c r="AU141" i="18" a="1"/>
  <c r="AU141" i="18" s="1"/>
  <c r="D142" i="18" a="1"/>
  <c r="D142" i="18" s="1"/>
  <c r="E142" i="18" a="1"/>
  <c r="E142" i="18" s="1"/>
  <c r="F142" i="18" a="1"/>
  <c r="F142" i="18" s="1"/>
  <c r="G142" i="18" a="1"/>
  <c r="G142" i="18" s="1"/>
  <c r="I142" i="18" a="1"/>
  <c r="I142" i="18" s="1"/>
  <c r="J142" i="18" a="1"/>
  <c r="J142" i="18" s="1"/>
  <c r="K142" i="18" a="1"/>
  <c r="K142" i="18" s="1"/>
  <c r="L142" i="18" a="1"/>
  <c r="L142" i="18" s="1"/>
  <c r="N142" i="18" a="1"/>
  <c r="N142" i="18" s="1"/>
  <c r="O142" i="18" a="1"/>
  <c r="O142" i="18" s="1"/>
  <c r="P142" i="18" a="1"/>
  <c r="P142" i="18" s="1"/>
  <c r="Q142" i="18" a="1"/>
  <c r="Q142" i="18" s="1"/>
  <c r="S142" i="18" a="1"/>
  <c r="S142" i="18" s="1"/>
  <c r="T142" i="18" a="1"/>
  <c r="T142" i="18" s="1"/>
  <c r="U142" i="18" a="1"/>
  <c r="U142" i="18" s="1"/>
  <c r="V142" i="18" a="1"/>
  <c r="V142" i="18" s="1"/>
  <c r="X142" i="18" a="1"/>
  <c r="X142" i="18" s="1"/>
  <c r="Y142" i="18" a="1"/>
  <c r="Y142" i="18" s="1"/>
  <c r="Z142" i="18" a="1"/>
  <c r="Z142" i="18" s="1"/>
  <c r="AA142" i="18" a="1"/>
  <c r="AA142" i="18" s="1"/>
  <c r="AC142" i="18" a="1"/>
  <c r="AC142" i="18" s="1"/>
  <c r="AD142" i="18" a="1"/>
  <c r="AD142" i="18" s="1"/>
  <c r="AE142" i="18" a="1"/>
  <c r="AE142" i="18" s="1"/>
  <c r="AF142" i="18" a="1"/>
  <c r="AF142" i="18" s="1"/>
  <c r="AH142" i="18" a="1"/>
  <c r="AH142" i="18" s="1"/>
  <c r="AI142" i="18" a="1"/>
  <c r="AI142" i="18" s="1"/>
  <c r="AJ142" i="18" a="1"/>
  <c r="AJ142" i="18" s="1"/>
  <c r="AK142" i="18" a="1"/>
  <c r="AK142" i="18" s="1"/>
  <c r="AM142" i="18" a="1"/>
  <c r="AM142" i="18" s="1"/>
  <c r="AN142" i="18" a="1"/>
  <c r="AN142" i="18" s="1"/>
  <c r="AO142" i="18" a="1"/>
  <c r="AO142" i="18" s="1"/>
  <c r="AP142" i="18" a="1"/>
  <c r="AP142" i="18" s="1"/>
  <c r="AR142" i="18" a="1"/>
  <c r="AR142" i="18" s="1"/>
  <c r="AS142" i="18" a="1"/>
  <c r="AS142" i="18" s="1"/>
  <c r="AT142" i="18" a="1"/>
  <c r="AT142" i="18" s="1"/>
  <c r="AU142" i="18" a="1"/>
  <c r="AU142" i="18" s="1"/>
  <c r="D143" i="18" a="1"/>
  <c r="D143" i="18" s="1"/>
  <c r="E143" i="18" a="1"/>
  <c r="E143" i="18" s="1"/>
  <c r="F143" i="18" a="1"/>
  <c r="F143" i="18" s="1"/>
  <c r="G143" i="18" a="1"/>
  <c r="G143" i="18" s="1"/>
  <c r="I143" i="18" a="1"/>
  <c r="I143" i="18" s="1"/>
  <c r="J143" i="18" a="1"/>
  <c r="J143" i="18" s="1"/>
  <c r="K143" i="18" a="1"/>
  <c r="K143" i="18" s="1"/>
  <c r="L143" i="18" a="1"/>
  <c r="L143" i="18" s="1"/>
  <c r="N143" i="18" a="1"/>
  <c r="N143" i="18" s="1"/>
  <c r="O143" i="18" a="1"/>
  <c r="O143" i="18" s="1"/>
  <c r="P143" i="18" a="1"/>
  <c r="P143" i="18" s="1"/>
  <c r="Q143" i="18" a="1"/>
  <c r="Q143" i="18" s="1"/>
  <c r="S143" i="18" a="1"/>
  <c r="S143" i="18" s="1"/>
  <c r="T143" i="18" a="1"/>
  <c r="T143" i="18" s="1"/>
  <c r="U143" i="18" a="1"/>
  <c r="U143" i="18" s="1"/>
  <c r="V143" i="18" a="1"/>
  <c r="V143" i="18" s="1"/>
  <c r="X143" i="18" a="1"/>
  <c r="X143" i="18" s="1"/>
  <c r="Y143" i="18" a="1"/>
  <c r="Y143" i="18" s="1"/>
  <c r="Z143" i="18" a="1"/>
  <c r="Z143" i="18" s="1"/>
  <c r="AA143" i="18" a="1"/>
  <c r="AA143" i="18" s="1"/>
  <c r="AC143" i="18" a="1"/>
  <c r="AC143" i="18" s="1"/>
  <c r="AD143" i="18" a="1"/>
  <c r="AD143" i="18" s="1"/>
  <c r="AE143" i="18" a="1"/>
  <c r="AE143" i="18" s="1"/>
  <c r="AF143" i="18" a="1"/>
  <c r="AF143" i="18" s="1"/>
  <c r="AH143" i="18" a="1"/>
  <c r="AH143" i="18" s="1"/>
  <c r="AI143" i="18" a="1"/>
  <c r="AI143" i="18" s="1"/>
  <c r="AJ143" i="18" a="1"/>
  <c r="AJ143" i="18" s="1"/>
  <c r="AK143" i="18" a="1"/>
  <c r="AK143" i="18" s="1"/>
  <c r="AM143" i="18" a="1"/>
  <c r="AM143" i="18" s="1"/>
  <c r="AN143" i="18" a="1"/>
  <c r="AN143" i="18" s="1"/>
  <c r="AO143" i="18" a="1"/>
  <c r="AO143" i="18" s="1"/>
  <c r="AP143" i="18" a="1"/>
  <c r="AP143" i="18" s="1"/>
  <c r="AR143" i="18" a="1"/>
  <c r="AR143" i="18" s="1"/>
  <c r="AS143" i="18" a="1"/>
  <c r="AS143" i="18" s="1"/>
  <c r="AT143" i="18" a="1"/>
  <c r="AT143" i="18" s="1"/>
  <c r="AU143" i="18" a="1"/>
  <c r="AU143" i="18" s="1"/>
  <c r="D144" i="18" a="1"/>
  <c r="D144" i="18" s="1"/>
  <c r="E144" i="18" a="1"/>
  <c r="E144" i="18" s="1"/>
  <c r="F144" i="18" a="1"/>
  <c r="F144" i="18" s="1"/>
  <c r="G144" i="18" a="1"/>
  <c r="G144" i="18" s="1"/>
  <c r="I144" i="18" a="1"/>
  <c r="I144" i="18" s="1"/>
  <c r="J144" i="18" a="1"/>
  <c r="J144" i="18" s="1"/>
  <c r="K144" i="18" a="1"/>
  <c r="K144" i="18" s="1"/>
  <c r="L144" i="18" a="1"/>
  <c r="L144" i="18" s="1"/>
  <c r="N144" i="18" a="1"/>
  <c r="N144" i="18" s="1"/>
  <c r="O144" i="18" a="1"/>
  <c r="O144" i="18" s="1"/>
  <c r="P144" i="18" a="1"/>
  <c r="P144" i="18" s="1"/>
  <c r="Q144" i="18" a="1"/>
  <c r="Q144" i="18" s="1"/>
  <c r="S144" i="18" a="1"/>
  <c r="S144" i="18" s="1"/>
  <c r="T144" i="18" a="1"/>
  <c r="T144" i="18" s="1"/>
  <c r="U144" i="18" a="1"/>
  <c r="U144" i="18" s="1"/>
  <c r="V144" i="18" a="1"/>
  <c r="V144" i="18" s="1"/>
  <c r="X144" i="18" a="1"/>
  <c r="X144" i="18" s="1"/>
  <c r="Y144" i="18" a="1"/>
  <c r="Y144" i="18" s="1"/>
  <c r="Z144" i="18" a="1"/>
  <c r="Z144" i="18" s="1"/>
  <c r="AA144" i="18" a="1"/>
  <c r="AA144" i="18" s="1"/>
  <c r="AC144" i="18" a="1"/>
  <c r="AC144" i="18" s="1"/>
  <c r="AD144" i="18" a="1"/>
  <c r="AD144" i="18" s="1"/>
  <c r="AE144" i="18" a="1"/>
  <c r="AE144" i="18" s="1"/>
  <c r="AF144" i="18" a="1"/>
  <c r="AF144" i="18" s="1"/>
  <c r="AH144" i="18" a="1"/>
  <c r="AH144" i="18" s="1"/>
  <c r="AI144" i="18" a="1"/>
  <c r="AI144" i="18" s="1"/>
  <c r="AJ144" i="18" a="1"/>
  <c r="AJ144" i="18" s="1"/>
  <c r="AK144" i="18" a="1"/>
  <c r="AK144" i="18" s="1"/>
  <c r="AM144" i="18" a="1"/>
  <c r="AM144" i="18" s="1"/>
  <c r="AN144" i="18" a="1"/>
  <c r="AN144" i="18" s="1"/>
  <c r="AO144" i="18" a="1"/>
  <c r="AO144" i="18" s="1"/>
  <c r="AP144" i="18" a="1"/>
  <c r="AP144" i="18" s="1"/>
  <c r="AR144" i="18" a="1"/>
  <c r="AR144" i="18" s="1"/>
  <c r="AS144" i="18" a="1"/>
  <c r="AS144" i="18" s="1"/>
  <c r="AT144" i="18" a="1"/>
  <c r="AT144" i="18" s="1"/>
  <c r="AU144" i="18" a="1"/>
  <c r="AU144" i="18" s="1"/>
  <c r="D145" i="18" a="1"/>
  <c r="D145" i="18" s="1"/>
  <c r="E145" i="18" a="1"/>
  <c r="E145" i="18" s="1"/>
  <c r="F145" i="18" a="1"/>
  <c r="F145" i="18" s="1"/>
  <c r="G145" i="18" a="1"/>
  <c r="G145" i="18" s="1"/>
  <c r="I145" i="18" a="1"/>
  <c r="I145" i="18" s="1"/>
  <c r="J145" i="18" a="1"/>
  <c r="J145" i="18" s="1"/>
  <c r="K145" i="18" a="1"/>
  <c r="K145" i="18" s="1"/>
  <c r="L145" i="18" a="1"/>
  <c r="L145" i="18" s="1"/>
  <c r="N145" i="18" a="1"/>
  <c r="N145" i="18" s="1"/>
  <c r="O145" i="18" a="1"/>
  <c r="O145" i="18" s="1"/>
  <c r="P145" i="18" a="1"/>
  <c r="P145" i="18" s="1"/>
  <c r="Q145" i="18" a="1"/>
  <c r="Q145" i="18" s="1"/>
  <c r="S145" i="18" a="1"/>
  <c r="S145" i="18" s="1"/>
  <c r="T145" i="18" a="1"/>
  <c r="T145" i="18" s="1"/>
  <c r="U145" i="18" a="1"/>
  <c r="U145" i="18" s="1"/>
  <c r="V145" i="18" a="1"/>
  <c r="V145" i="18" s="1"/>
  <c r="X145" i="18" a="1"/>
  <c r="X145" i="18" s="1"/>
  <c r="Y145" i="18" a="1"/>
  <c r="Y145" i="18" s="1"/>
  <c r="Z145" i="18" a="1"/>
  <c r="Z145" i="18" s="1"/>
  <c r="AA145" i="18" a="1"/>
  <c r="AA145" i="18" s="1"/>
  <c r="AC145" i="18" a="1"/>
  <c r="AC145" i="18" s="1"/>
  <c r="AD145" i="18" a="1"/>
  <c r="AD145" i="18" s="1"/>
  <c r="AE145" i="18" a="1"/>
  <c r="AE145" i="18" s="1"/>
  <c r="AF145" i="18" a="1"/>
  <c r="AF145" i="18" s="1"/>
  <c r="AH145" i="18" a="1"/>
  <c r="AH145" i="18" s="1"/>
  <c r="AI145" i="18" a="1"/>
  <c r="AI145" i="18" s="1"/>
  <c r="AJ145" i="18" a="1"/>
  <c r="AJ145" i="18" s="1"/>
  <c r="AK145" i="18" a="1"/>
  <c r="AK145" i="18" s="1"/>
  <c r="AM145" i="18" a="1"/>
  <c r="AM145" i="18" s="1"/>
  <c r="AN145" i="18" a="1"/>
  <c r="AN145" i="18" s="1"/>
  <c r="AO145" i="18" a="1"/>
  <c r="AO145" i="18" s="1"/>
  <c r="AP145" i="18" a="1"/>
  <c r="AP145" i="18" s="1"/>
  <c r="AR145" i="18" a="1"/>
  <c r="AR145" i="18" s="1"/>
  <c r="AS145" i="18" a="1"/>
  <c r="AS145" i="18" s="1"/>
  <c r="AT145" i="18" a="1"/>
  <c r="AT145" i="18" s="1"/>
  <c r="AU145" i="18" a="1"/>
  <c r="AU145" i="18" s="1"/>
  <c r="D146" i="18" a="1"/>
  <c r="D146" i="18" s="1"/>
  <c r="E146" i="18" a="1"/>
  <c r="E146" i="18" s="1"/>
  <c r="F146" i="18" a="1"/>
  <c r="F146" i="18" s="1"/>
  <c r="G146" i="18" a="1"/>
  <c r="G146" i="18" s="1"/>
  <c r="I146" i="18" a="1"/>
  <c r="I146" i="18" s="1"/>
  <c r="J146" i="18" a="1"/>
  <c r="J146" i="18" s="1"/>
  <c r="K146" i="18" a="1"/>
  <c r="K146" i="18" s="1"/>
  <c r="L146" i="18" a="1"/>
  <c r="L146" i="18" s="1"/>
  <c r="N146" i="18" a="1"/>
  <c r="N146" i="18" s="1"/>
  <c r="O146" i="18" a="1"/>
  <c r="O146" i="18" s="1"/>
  <c r="P146" i="18" a="1"/>
  <c r="P146" i="18" s="1"/>
  <c r="Q146" i="18" a="1"/>
  <c r="Q146" i="18" s="1"/>
  <c r="S146" i="18" a="1"/>
  <c r="S146" i="18" s="1"/>
  <c r="T146" i="18" a="1"/>
  <c r="T146" i="18" s="1"/>
  <c r="U146" i="18" a="1"/>
  <c r="U146" i="18" s="1"/>
  <c r="V146" i="18" a="1"/>
  <c r="V146" i="18" s="1"/>
  <c r="X146" i="18" a="1"/>
  <c r="X146" i="18" s="1"/>
  <c r="Y146" i="18" a="1"/>
  <c r="Y146" i="18" s="1"/>
  <c r="Z146" i="18" a="1"/>
  <c r="Z146" i="18" s="1"/>
  <c r="AA146" i="18" a="1"/>
  <c r="AA146" i="18" s="1"/>
  <c r="AC146" i="18" a="1"/>
  <c r="AC146" i="18" s="1"/>
  <c r="AD146" i="18" a="1"/>
  <c r="AD146" i="18" s="1"/>
  <c r="AE146" i="18" a="1"/>
  <c r="AE146" i="18" s="1"/>
  <c r="AF146" i="18" a="1"/>
  <c r="AF146" i="18" s="1"/>
  <c r="AH146" i="18" a="1"/>
  <c r="AH146" i="18" s="1"/>
  <c r="AI146" i="18" a="1"/>
  <c r="AI146" i="18" s="1"/>
  <c r="AJ146" i="18" a="1"/>
  <c r="AJ146" i="18" s="1"/>
  <c r="AK146" i="18" a="1"/>
  <c r="AK146" i="18" s="1"/>
  <c r="AM146" i="18" a="1"/>
  <c r="AM146" i="18" s="1"/>
  <c r="AN146" i="18" a="1"/>
  <c r="AN146" i="18" s="1"/>
  <c r="AO146" i="18" a="1"/>
  <c r="AO146" i="18" s="1"/>
  <c r="AP146" i="18" a="1"/>
  <c r="AP146" i="18" s="1"/>
  <c r="AR146" i="18" a="1"/>
  <c r="AR146" i="18" s="1"/>
  <c r="AS146" i="18" a="1"/>
  <c r="AS146" i="18" s="1"/>
  <c r="AT146" i="18" a="1"/>
  <c r="AT146" i="18" s="1"/>
  <c r="AU146" i="18" a="1"/>
  <c r="AU146" i="18" s="1"/>
  <c r="D147" i="18" a="1"/>
  <c r="D147" i="18" s="1"/>
  <c r="E147" i="18" a="1"/>
  <c r="E147" i="18" s="1"/>
  <c r="F147" i="18" a="1"/>
  <c r="F147" i="18" s="1"/>
  <c r="G147" i="18" a="1"/>
  <c r="G147" i="18" s="1"/>
  <c r="I147" i="18" a="1"/>
  <c r="I147" i="18" s="1"/>
  <c r="J147" i="18" a="1"/>
  <c r="J147" i="18" s="1"/>
  <c r="K147" i="18" a="1"/>
  <c r="K147" i="18" s="1"/>
  <c r="L147" i="18" a="1"/>
  <c r="L147" i="18" s="1"/>
  <c r="N147" i="18" a="1"/>
  <c r="N147" i="18" s="1"/>
  <c r="O147" i="18" a="1"/>
  <c r="O147" i="18" s="1"/>
  <c r="P147" i="18" a="1"/>
  <c r="P147" i="18" s="1"/>
  <c r="Q147" i="18" a="1"/>
  <c r="Q147" i="18" s="1"/>
  <c r="S147" i="18" a="1"/>
  <c r="S147" i="18" s="1"/>
  <c r="T147" i="18" a="1"/>
  <c r="T147" i="18" s="1"/>
  <c r="U147" i="18" a="1"/>
  <c r="U147" i="18" s="1"/>
  <c r="V147" i="18" a="1"/>
  <c r="V147" i="18" s="1"/>
  <c r="X147" i="18" a="1"/>
  <c r="X147" i="18" s="1"/>
  <c r="Y147" i="18" a="1"/>
  <c r="Y147" i="18" s="1"/>
  <c r="Z147" i="18" a="1"/>
  <c r="Z147" i="18" s="1"/>
  <c r="AA147" i="18" a="1"/>
  <c r="AA147" i="18" s="1"/>
  <c r="AC147" i="18" a="1"/>
  <c r="AC147" i="18" s="1"/>
  <c r="AD147" i="18" a="1"/>
  <c r="AD147" i="18" s="1"/>
  <c r="AE147" i="18" a="1"/>
  <c r="AE147" i="18" s="1"/>
  <c r="AF147" i="18" a="1"/>
  <c r="AF147" i="18" s="1"/>
  <c r="AH147" i="18" a="1"/>
  <c r="AH147" i="18" s="1"/>
  <c r="AI147" i="18" a="1"/>
  <c r="AI147" i="18" s="1"/>
  <c r="AJ147" i="18" a="1"/>
  <c r="AJ147" i="18" s="1"/>
  <c r="AK147" i="18" a="1"/>
  <c r="AK147" i="18" s="1"/>
  <c r="AM147" i="18" a="1"/>
  <c r="AM147" i="18" s="1"/>
  <c r="AN147" i="18" a="1"/>
  <c r="AN147" i="18" s="1"/>
  <c r="AO147" i="18" a="1"/>
  <c r="AO147" i="18" s="1"/>
  <c r="AP147" i="18" a="1"/>
  <c r="AP147" i="18" s="1"/>
  <c r="AR147" i="18" a="1"/>
  <c r="AR147" i="18" s="1"/>
  <c r="AS147" i="18" a="1"/>
  <c r="AS147" i="18" s="1"/>
  <c r="AT147" i="18" a="1"/>
  <c r="AT147" i="18" s="1"/>
  <c r="AU147" i="18" a="1"/>
  <c r="AU147" i="18" s="1"/>
  <c r="D148" i="18" a="1"/>
  <c r="D148" i="18" s="1"/>
  <c r="E148" i="18" a="1"/>
  <c r="E148" i="18" s="1"/>
  <c r="F148" i="18" a="1"/>
  <c r="F148" i="18" s="1"/>
  <c r="G148" i="18" a="1"/>
  <c r="G148" i="18" s="1"/>
  <c r="I148" i="18" a="1"/>
  <c r="I148" i="18" s="1"/>
  <c r="J148" i="18" a="1"/>
  <c r="J148" i="18" s="1"/>
  <c r="K148" i="18" a="1"/>
  <c r="K148" i="18" s="1"/>
  <c r="L148" i="18" a="1"/>
  <c r="L148" i="18" s="1"/>
  <c r="N148" i="18" a="1"/>
  <c r="N148" i="18" s="1"/>
  <c r="O148" i="18" a="1"/>
  <c r="O148" i="18" s="1"/>
  <c r="P148" i="18" a="1"/>
  <c r="P148" i="18" s="1"/>
  <c r="Q148" i="18" a="1"/>
  <c r="Q148" i="18" s="1"/>
  <c r="S148" i="18" a="1"/>
  <c r="S148" i="18" s="1"/>
  <c r="T148" i="18" a="1"/>
  <c r="T148" i="18" s="1"/>
  <c r="U148" i="18" a="1"/>
  <c r="U148" i="18" s="1"/>
  <c r="V148" i="18" a="1"/>
  <c r="V148" i="18" s="1"/>
  <c r="X148" i="18" a="1"/>
  <c r="X148" i="18" s="1"/>
  <c r="Y148" i="18" a="1"/>
  <c r="Y148" i="18" s="1"/>
  <c r="Z148" i="18" a="1"/>
  <c r="Z148" i="18" s="1"/>
  <c r="AA148" i="18" a="1"/>
  <c r="AA148" i="18" s="1"/>
  <c r="AC148" i="18" a="1"/>
  <c r="AC148" i="18" s="1"/>
  <c r="AD148" i="18" a="1"/>
  <c r="AD148" i="18" s="1"/>
  <c r="AE148" i="18" a="1"/>
  <c r="AE148" i="18" s="1"/>
  <c r="AF148" i="18" a="1"/>
  <c r="AF148" i="18" s="1"/>
  <c r="AH148" i="18" a="1"/>
  <c r="AH148" i="18" s="1"/>
  <c r="AI148" i="18" a="1"/>
  <c r="AI148" i="18" s="1"/>
  <c r="AJ148" i="18" a="1"/>
  <c r="AJ148" i="18" s="1"/>
  <c r="AK148" i="18" a="1"/>
  <c r="AK148" i="18" s="1"/>
  <c r="AM148" i="18" a="1"/>
  <c r="AM148" i="18" s="1"/>
  <c r="AN148" i="18" a="1"/>
  <c r="AN148" i="18" s="1"/>
  <c r="AO148" i="18" a="1"/>
  <c r="AO148" i="18" s="1"/>
  <c r="AP148" i="18" a="1"/>
  <c r="AP148" i="18" s="1"/>
  <c r="AR148" i="18" a="1"/>
  <c r="AR148" i="18" s="1"/>
  <c r="AS148" i="18" a="1"/>
  <c r="AS148" i="18" s="1"/>
  <c r="AT148" i="18" a="1"/>
  <c r="AT148" i="18" s="1"/>
  <c r="AU148" i="18" a="1"/>
  <c r="AU148" i="18" s="1"/>
  <c r="D149" i="18" a="1"/>
  <c r="D149" i="18" s="1"/>
  <c r="E149" i="18" a="1"/>
  <c r="E149" i="18" s="1"/>
  <c r="F149" i="18" a="1"/>
  <c r="F149" i="18" s="1"/>
  <c r="G149" i="18" a="1"/>
  <c r="G149" i="18" s="1"/>
  <c r="I149" i="18" a="1"/>
  <c r="I149" i="18" s="1"/>
  <c r="J149" i="18" a="1"/>
  <c r="J149" i="18" s="1"/>
  <c r="K149" i="18" a="1"/>
  <c r="K149" i="18" s="1"/>
  <c r="L149" i="18" a="1"/>
  <c r="L149" i="18" s="1"/>
  <c r="N149" i="18" a="1"/>
  <c r="N149" i="18" s="1"/>
  <c r="O149" i="18" a="1"/>
  <c r="O149" i="18" s="1"/>
  <c r="P149" i="18" a="1"/>
  <c r="P149" i="18" s="1"/>
  <c r="Q149" i="18" a="1"/>
  <c r="Q149" i="18" s="1"/>
  <c r="S149" i="18" a="1"/>
  <c r="S149" i="18" s="1"/>
  <c r="T149" i="18" a="1"/>
  <c r="T149" i="18" s="1"/>
  <c r="U149" i="18" a="1"/>
  <c r="U149" i="18" s="1"/>
  <c r="V149" i="18" a="1"/>
  <c r="V149" i="18" s="1"/>
  <c r="X149" i="18" a="1"/>
  <c r="X149" i="18" s="1"/>
  <c r="Y149" i="18" a="1"/>
  <c r="Y149" i="18" s="1"/>
  <c r="Z149" i="18" a="1"/>
  <c r="Z149" i="18" s="1"/>
  <c r="AA149" i="18" a="1"/>
  <c r="AA149" i="18" s="1"/>
  <c r="AC149" i="18" a="1"/>
  <c r="AC149" i="18" s="1"/>
  <c r="AD149" i="18" a="1"/>
  <c r="AD149" i="18" s="1"/>
  <c r="AE149" i="18" a="1"/>
  <c r="AE149" i="18" s="1"/>
  <c r="AF149" i="18" a="1"/>
  <c r="AF149" i="18" s="1"/>
  <c r="AH149" i="18" a="1"/>
  <c r="AH149" i="18" s="1"/>
  <c r="AI149" i="18" a="1"/>
  <c r="AI149" i="18" s="1"/>
  <c r="AJ149" i="18" a="1"/>
  <c r="AJ149" i="18" s="1"/>
  <c r="AK149" i="18" a="1"/>
  <c r="AK149" i="18" s="1"/>
  <c r="AM149" i="18" a="1"/>
  <c r="AM149" i="18" s="1"/>
  <c r="AN149" i="18" a="1"/>
  <c r="AN149" i="18" s="1"/>
  <c r="AO149" i="18" a="1"/>
  <c r="AO149" i="18" s="1"/>
  <c r="AP149" i="18" a="1"/>
  <c r="AP149" i="18" s="1"/>
  <c r="AR149" i="18" a="1"/>
  <c r="AR149" i="18" s="1"/>
  <c r="AS149" i="18" a="1"/>
  <c r="AS149" i="18" s="1"/>
  <c r="AT149" i="18" a="1"/>
  <c r="AT149" i="18" s="1"/>
  <c r="AU149" i="18" a="1"/>
  <c r="AU149" i="18" s="1"/>
  <c r="D150" i="18" a="1"/>
  <c r="D150" i="18" s="1"/>
  <c r="E150" i="18" a="1"/>
  <c r="E150" i="18" s="1"/>
  <c r="F150" i="18" a="1"/>
  <c r="F150" i="18" s="1"/>
  <c r="G150" i="18" a="1"/>
  <c r="G150" i="18" s="1"/>
  <c r="I150" i="18" a="1"/>
  <c r="I150" i="18" s="1"/>
  <c r="J150" i="18" a="1"/>
  <c r="J150" i="18" s="1"/>
  <c r="K150" i="18" a="1"/>
  <c r="K150" i="18" s="1"/>
  <c r="L150" i="18" a="1"/>
  <c r="L150" i="18" s="1"/>
  <c r="N150" i="18" a="1"/>
  <c r="N150" i="18" s="1"/>
  <c r="O150" i="18" a="1"/>
  <c r="O150" i="18" s="1"/>
  <c r="P150" i="18" a="1"/>
  <c r="P150" i="18" s="1"/>
  <c r="Q150" i="18" a="1"/>
  <c r="Q150" i="18" s="1"/>
  <c r="S150" i="18" a="1"/>
  <c r="S150" i="18" s="1"/>
  <c r="T150" i="18" a="1"/>
  <c r="T150" i="18" s="1"/>
  <c r="U150" i="18" a="1"/>
  <c r="U150" i="18" s="1"/>
  <c r="V150" i="18" a="1"/>
  <c r="V150" i="18" s="1"/>
  <c r="X150" i="18" a="1"/>
  <c r="X150" i="18" s="1"/>
  <c r="Y150" i="18" a="1"/>
  <c r="Y150" i="18" s="1"/>
  <c r="Z150" i="18" a="1"/>
  <c r="Z150" i="18" s="1"/>
  <c r="AA150" i="18" a="1"/>
  <c r="AA150" i="18" s="1"/>
  <c r="AC150" i="18" a="1"/>
  <c r="AC150" i="18" s="1"/>
  <c r="AD150" i="18" a="1"/>
  <c r="AD150" i="18" s="1"/>
  <c r="AE150" i="18" a="1"/>
  <c r="AE150" i="18" s="1"/>
  <c r="AF150" i="18" a="1"/>
  <c r="AF150" i="18" s="1"/>
  <c r="AH150" i="18" a="1"/>
  <c r="AH150" i="18" s="1"/>
  <c r="AI150" i="18" a="1"/>
  <c r="AI150" i="18" s="1"/>
  <c r="AJ150" i="18" a="1"/>
  <c r="AJ150" i="18" s="1"/>
  <c r="AK150" i="18" a="1"/>
  <c r="AK150" i="18" s="1"/>
  <c r="AM150" i="18" a="1"/>
  <c r="AM150" i="18" s="1"/>
  <c r="AN150" i="18" a="1"/>
  <c r="AN150" i="18" s="1"/>
  <c r="AO150" i="18" a="1"/>
  <c r="AO150" i="18" s="1"/>
  <c r="AP150" i="18" a="1"/>
  <c r="AP150" i="18" s="1"/>
  <c r="AR150" i="18" a="1"/>
  <c r="AR150" i="18" s="1"/>
  <c r="AS150" i="18" a="1"/>
  <c r="AS150" i="18" s="1"/>
  <c r="AT150" i="18" a="1"/>
  <c r="AT150" i="18" s="1"/>
  <c r="AU150" i="18" a="1"/>
  <c r="AU150" i="18" s="1"/>
  <c r="D151" i="18" a="1"/>
  <c r="D151" i="18" s="1"/>
  <c r="E151" i="18" a="1"/>
  <c r="E151" i="18" s="1"/>
  <c r="F151" i="18" a="1"/>
  <c r="F151" i="18" s="1"/>
  <c r="G151" i="18" a="1"/>
  <c r="G151" i="18" s="1"/>
  <c r="I151" i="18" a="1"/>
  <c r="I151" i="18" s="1"/>
  <c r="J151" i="18" a="1"/>
  <c r="J151" i="18" s="1"/>
  <c r="K151" i="18" a="1"/>
  <c r="K151" i="18" s="1"/>
  <c r="L151" i="18" a="1"/>
  <c r="L151" i="18" s="1"/>
  <c r="N151" i="18" a="1"/>
  <c r="N151" i="18" s="1"/>
  <c r="O151" i="18" a="1"/>
  <c r="O151" i="18" s="1"/>
  <c r="P151" i="18" a="1"/>
  <c r="P151" i="18" s="1"/>
  <c r="Q151" i="18" a="1"/>
  <c r="Q151" i="18" s="1"/>
  <c r="S151" i="18" a="1"/>
  <c r="S151" i="18" s="1"/>
  <c r="T151" i="18" a="1"/>
  <c r="T151" i="18" s="1"/>
  <c r="U151" i="18" a="1"/>
  <c r="U151" i="18" s="1"/>
  <c r="V151" i="18" a="1"/>
  <c r="V151" i="18" s="1"/>
  <c r="X151" i="18" a="1"/>
  <c r="X151" i="18" s="1"/>
  <c r="Y151" i="18" a="1"/>
  <c r="Y151" i="18" s="1"/>
  <c r="Z151" i="18" a="1"/>
  <c r="Z151" i="18" s="1"/>
  <c r="AA151" i="18" a="1"/>
  <c r="AA151" i="18" s="1"/>
  <c r="AC151" i="18" a="1"/>
  <c r="AC151" i="18" s="1"/>
  <c r="AD151" i="18" a="1"/>
  <c r="AD151" i="18" s="1"/>
  <c r="AE151" i="18" a="1"/>
  <c r="AE151" i="18" s="1"/>
  <c r="AF151" i="18" a="1"/>
  <c r="AF151" i="18" s="1"/>
  <c r="AH151" i="18" a="1"/>
  <c r="AH151" i="18" s="1"/>
  <c r="AI151" i="18" a="1"/>
  <c r="AI151" i="18" s="1"/>
  <c r="AJ151" i="18" a="1"/>
  <c r="AJ151" i="18" s="1"/>
  <c r="AK151" i="18" a="1"/>
  <c r="AK151" i="18" s="1"/>
  <c r="AM151" i="18" a="1"/>
  <c r="AM151" i="18" s="1"/>
  <c r="AN151" i="18" a="1"/>
  <c r="AN151" i="18" s="1"/>
  <c r="AO151" i="18" a="1"/>
  <c r="AO151" i="18" s="1"/>
  <c r="AP151" i="18" a="1"/>
  <c r="AP151" i="18" s="1"/>
  <c r="AR151" i="18" a="1"/>
  <c r="AR151" i="18" s="1"/>
  <c r="AS151" i="18" a="1"/>
  <c r="AS151" i="18" s="1"/>
  <c r="AT151" i="18" a="1"/>
  <c r="AT151" i="18" s="1"/>
  <c r="AU151" i="18" a="1"/>
  <c r="AU151" i="18" s="1"/>
  <c r="D152" i="18" a="1"/>
  <c r="D152" i="18" s="1"/>
  <c r="E152" i="18" a="1"/>
  <c r="E152" i="18" s="1"/>
  <c r="F152" i="18" a="1"/>
  <c r="F152" i="18" s="1"/>
  <c r="G152" i="18" a="1"/>
  <c r="G152" i="18" s="1"/>
  <c r="I152" i="18" a="1"/>
  <c r="I152" i="18" s="1"/>
  <c r="J152" i="18" a="1"/>
  <c r="J152" i="18" s="1"/>
  <c r="K152" i="18" a="1"/>
  <c r="K152" i="18" s="1"/>
  <c r="L152" i="18" a="1"/>
  <c r="L152" i="18" s="1"/>
  <c r="N152" i="18" a="1"/>
  <c r="N152" i="18" s="1"/>
  <c r="O152" i="18" a="1"/>
  <c r="O152" i="18" s="1"/>
  <c r="P152" i="18" a="1"/>
  <c r="P152" i="18" s="1"/>
  <c r="Q152" i="18" a="1"/>
  <c r="Q152" i="18" s="1"/>
  <c r="S152" i="18" a="1"/>
  <c r="S152" i="18" s="1"/>
  <c r="T152" i="18" a="1"/>
  <c r="T152" i="18" s="1"/>
  <c r="U152" i="18" a="1"/>
  <c r="U152" i="18" s="1"/>
  <c r="V152" i="18" a="1"/>
  <c r="V152" i="18" s="1"/>
  <c r="X152" i="18" a="1"/>
  <c r="X152" i="18" s="1"/>
  <c r="Y152" i="18" a="1"/>
  <c r="Y152" i="18" s="1"/>
  <c r="Z152" i="18" a="1"/>
  <c r="Z152" i="18" s="1"/>
  <c r="AA152" i="18" a="1"/>
  <c r="AA152" i="18" s="1"/>
  <c r="AC152" i="18" a="1"/>
  <c r="AC152" i="18" s="1"/>
  <c r="AD152" i="18" a="1"/>
  <c r="AD152" i="18" s="1"/>
  <c r="AE152" i="18" a="1"/>
  <c r="AE152" i="18" s="1"/>
  <c r="AF152" i="18" a="1"/>
  <c r="AF152" i="18" s="1"/>
  <c r="AH152" i="18" a="1"/>
  <c r="AH152" i="18" s="1"/>
  <c r="AI152" i="18" a="1"/>
  <c r="AI152" i="18" s="1"/>
  <c r="AJ152" i="18" a="1"/>
  <c r="AJ152" i="18" s="1"/>
  <c r="AK152" i="18" a="1"/>
  <c r="AK152" i="18" s="1"/>
  <c r="AM152" i="18" a="1"/>
  <c r="AM152" i="18" s="1"/>
  <c r="AN152" i="18" a="1"/>
  <c r="AN152" i="18" s="1"/>
  <c r="AO152" i="18" a="1"/>
  <c r="AO152" i="18" s="1"/>
  <c r="AP152" i="18" a="1"/>
  <c r="AP152" i="18" s="1"/>
  <c r="AR152" i="18" a="1"/>
  <c r="AR152" i="18" s="1"/>
  <c r="AS152" i="18" a="1"/>
  <c r="AS152" i="18" s="1"/>
  <c r="AT152" i="18" a="1"/>
  <c r="AT152" i="18" s="1"/>
  <c r="AU152" i="18" a="1"/>
  <c r="AU152" i="18" s="1"/>
  <c r="D153" i="18" a="1"/>
  <c r="D153" i="18" s="1"/>
  <c r="E153" i="18" a="1"/>
  <c r="E153" i="18" s="1"/>
  <c r="F153" i="18" a="1"/>
  <c r="F153" i="18" s="1"/>
  <c r="G153" i="18" a="1"/>
  <c r="G153" i="18" s="1"/>
  <c r="I153" i="18" a="1"/>
  <c r="I153" i="18" s="1"/>
  <c r="J153" i="18" a="1"/>
  <c r="J153" i="18" s="1"/>
  <c r="K153" i="18" a="1"/>
  <c r="K153" i="18" s="1"/>
  <c r="L153" i="18" a="1"/>
  <c r="L153" i="18" s="1"/>
  <c r="N153" i="18" a="1"/>
  <c r="N153" i="18" s="1"/>
  <c r="O153" i="18" a="1"/>
  <c r="O153" i="18" s="1"/>
  <c r="P153" i="18" a="1"/>
  <c r="P153" i="18" s="1"/>
  <c r="Q153" i="18" a="1"/>
  <c r="Q153" i="18" s="1"/>
  <c r="S153" i="18" a="1"/>
  <c r="S153" i="18" s="1"/>
  <c r="T153" i="18" a="1"/>
  <c r="T153" i="18" s="1"/>
  <c r="U153" i="18" a="1"/>
  <c r="U153" i="18" s="1"/>
  <c r="V153" i="18" a="1"/>
  <c r="V153" i="18" s="1"/>
  <c r="X153" i="18" a="1"/>
  <c r="X153" i="18" s="1"/>
  <c r="Y153" i="18" a="1"/>
  <c r="Y153" i="18" s="1"/>
  <c r="Z153" i="18" a="1"/>
  <c r="Z153" i="18" s="1"/>
  <c r="AA153" i="18" a="1"/>
  <c r="AA153" i="18" s="1"/>
  <c r="AC153" i="18" a="1"/>
  <c r="AC153" i="18" s="1"/>
  <c r="AD153" i="18" a="1"/>
  <c r="AD153" i="18" s="1"/>
  <c r="AE153" i="18" a="1"/>
  <c r="AE153" i="18" s="1"/>
  <c r="AF153" i="18" a="1"/>
  <c r="AF153" i="18" s="1"/>
  <c r="AH153" i="18" a="1"/>
  <c r="AH153" i="18" s="1"/>
  <c r="AI153" i="18" a="1"/>
  <c r="AI153" i="18" s="1"/>
  <c r="AJ153" i="18" a="1"/>
  <c r="AJ153" i="18" s="1"/>
  <c r="AK153" i="18" a="1"/>
  <c r="AK153" i="18" s="1"/>
  <c r="AM153" i="18" a="1"/>
  <c r="AM153" i="18" s="1"/>
  <c r="AN153" i="18" a="1"/>
  <c r="AN153" i="18" s="1"/>
  <c r="AO153" i="18" a="1"/>
  <c r="AO153" i="18" s="1"/>
  <c r="AP153" i="18" a="1"/>
  <c r="AP153" i="18" s="1"/>
  <c r="AR153" i="18" a="1"/>
  <c r="AR153" i="18" s="1"/>
  <c r="AS153" i="18" a="1"/>
  <c r="AS153" i="18" s="1"/>
  <c r="AT153" i="18" a="1"/>
  <c r="AT153" i="18" s="1"/>
  <c r="AU153" i="18" a="1"/>
  <c r="AU153" i="18" s="1"/>
  <c r="D154" i="18" a="1"/>
  <c r="D154" i="18" s="1"/>
  <c r="E154" i="18" a="1"/>
  <c r="E154" i="18" s="1"/>
  <c r="F154" i="18" a="1"/>
  <c r="F154" i="18" s="1"/>
  <c r="G154" i="18" a="1"/>
  <c r="G154" i="18" s="1"/>
  <c r="I154" i="18" a="1"/>
  <c r="I154" i="18" s="1"/>
  <c r="J154" i="18" a="1"/>
  <c r="J154" i="18" s="1"/>
  <c r="K154" i="18" a="1"/>
  <c r="K154" i="18" s="1"/>
  <c r="L154" i="18" a="1"/>
  <c r="L154" i="18" s="1"/>
  <c r="N154" i="18" a="1"/>
  <c r="N154" i="18" s="1"/>
  <c r="O154" i="18" a="1"/>
  <c r="O154" i="18" s="1"/>
  <c r="P154" i="18" a="1"/>
  <c r="P154" i="18" s="1"/>
  <c r="Q154" i="18" a="1"/>
  <c r="Q154" i="18" s="1"/>
  <c r="S154" i="18" a="1"/>
  <c r="S154" i="18" s="1"/>
  <c r="T154" i="18" a="1"/>
  <c r="T154" i="18" s="1"/>
  <c r="U154" i="18" a="1"/>
  <c r="U154" i="18" s="1"/>
  <c r="V154" i="18" a="1"/>
  <c r="V154" i="18" s="1"/>
  <c r="X154" i="18" a="1"/>
  <c r="X154" i="18" s="1"/>
  <c r="Y154" i="18" a="1"/>
  <c r="Y154" i="18" s="1"/>
  <c r="Z154" i="18" a="1"/>
  <c r="Z154" i="18" s="1"/>
  <c r="AA154" i="18" a="1"/>
  <c r="AA154" i="18" s="1"/>
  <c r="AC154" i="18" a="1"/>
  <c r="AC154" i="18" s="1"/>
  <c r="AD154" i="18" a="1"/>
  <c r="AD154" i="18" s="1"/>
  <c r="AE154" i="18" a="1"/>
  <c r="AE154" i="18" s="1"/>
  <c r="AF154" i="18" a="1"/>
  <c r="AF154" i="18" s="1"/>
  <c r="AH154" i="18" a="1"/>
  <c r="AH154" i="18" s="1"/>
  <c r="AI154" i="18" a="1"/>
  <c r="AI154" i="18" s="1"/>
  <c r="AJ154" i="18" a="1"/>
  <c r="AJ154" i="18" s="1"/>
  <c r="AK154" i="18" a="1"/>
  <c r="AK154" i="18" s="1"/>
  <c r="AM154" i="18" a="1"/>
  <c r="AM154" i="18" s="1"/>
  <c r="AN154" i="18" a="1"/>
  <c r="AN154" i="18" s="1"/>
  <c r="AO154" i="18" a="1"/>
  <c r="AO154" i="18" s="1"/>
  <c r="AP154" i="18" a="1"/>
  <c r="AP154" i="18" s="1"/>
  <c r="AR154" i="18" a="1"/>
  <c r="AR154" i="18" s="1"/>
  <c r="AS154" i="18" a="1"/>
  <c r="AS154" i="18" s="1"/>
  <c r="AT154" i="18" a="1"/>
  <c r="AT154" i="18" s="1"/>
  <c r="AU154" i="18" a="1"/>
  <c r="AU154" i="18" s="1"/>
  <c r="D155" i="18" a="1"/>
  <c r="D155" i="18" s="1"/>
  <c r="E155" i="18" a="1"/>
  <c r="E155" i="18" s="1"/>
  <c r="F155" i="18" a="1"/>
  <c r="F155" i="18" s="1"/>
  <c r="G155" i="18" a="1"/>
  <c r="G155" i="18" s="1"/>
  <c r="I155" i="18" a="1"/>
  <c r="I155" i="18" s="1"/>
  <c r="J155" i="18" a="1"/>
  <c r="J155" i="18" s="1"/>
  <c r="K155" i="18" a="1"/>
  <c r="K155" i="18" s="1"/>
  <c r="L155" i="18" a="1"/>
  <c r="L155" i="18" s="1"/>
  <c r="N155" i="18" a="1"/>
  <c r="N155" i="18" s="1"/>
  <c r="O155" i="18" a="1"/>
  <c r="O155" i="18" s="1"/>
  <c r="P155" i="18" a="1"/>
  <c r="P155" i="18" s="1"/>
  <c r="Q155" i="18" a="1"/>
  <c r="Q155" i="18" s="1"/>
  <c r="S155" i="18" a="1"/>
  <c r="S155" i="18" s="1"/>
  <c r="T155" i="18" a="1"/>
  <c r="T155" i="18" s="1"/>
  <c r="U155" i="18" a="1"/>
  <c r="U155" i="18" s="1"/>
  <c r="V155" i="18" a="1"/>
  <c r="V155" i="18" s="1"/>
  <c r="X155" i="18" a="1"/>
  <c r="X155" i="18" s="1"/>
  <c r="Y155" i="18" a="1"/>
  <c r="Y155" i="18" s="1"/>
  <c r="Z155" i="18" a="1"/>
  <c r="Z155" i="18" s="1"/>
  <c r="AA155" i="18" a="1"/>
  <c r="AA155" i="18" s="1"/>
  <c r="AC155" i="18" a="1"/>
  <c r="AC155" i="18" s="1"/>
  <c r="AD155" i="18" a="1"/>
  <c r="AD155" i="18" s="1"/>
  <c r="AE155" i="18" a="1"/>
  <c r="AE155" i="18" s="1"/>
  <c r="AF155" i="18" a="1"/>
  <c r="AF155" i="18" s="1"/>
  <c r="AH155" i="18" a="1"/>
  <c r="AH155" i="18" s="1"/>
  <c r="AI155" i="18" a="1"/>
  <c r="AI155" i="18" s="1"/>
  <c r="AJ155" i="18" a="1"/>
  <c r="AJ155" i="18" s="1"/>
  <c r="AK155" i="18" a="1"/>
  <c r="AK155" i="18" s="1"/>
  <c r="AM155" i="18" a="1"/>
  <c r="AM155" i="18" s="1"/>
  <c r="AN155" i="18" a="1"/>
  <c r="AN155" i="18" s="1"/>
  <c r="AO155" i="18" a="1"/>
  <c r="AO155" i="18" s="1"/>
  <c r="AP155" i="18" a="1"/>
  <c r="AP155" i="18" s="1"/>
  <c r="AR155" i="18" a="1"/>
  <c r="AR155" i="18" s="1"/>
  <c r="AS155" i="18" a="1"/>
  <c r="AS155" i="18" s="1"/>
  <c r="AT155" i="18" a="1"/>
  <c r="AT155" i="18" s="1"/>
  <c r="AU155" i="18" a="1"/>
  <c r="AU155" i="18" s="1"/>
  <c r="D156" i="18" a="1"/>
  <c r="D156" i="18" s="1"/>
  <c r="E156" i="18" a="1"/>
  <c r="E156" i="18" s="1"/>
  <c r="F156" i="18" a="1"/>
  <c r="F156" i="18" s="1"/>
  <c r="G156" i="18" a="1"/>
  <c r="G156" i="18" s="1"/>
  <c r="I156" i="18" a="1"/>
  <c r="I156" i="18" s="1"/>
  <c r="J156" i="18" a="1"/>
  <c r="J156" i="18" s="1"/>
  <c r="K156" i="18" a="1"/>
  <c r="K156" i="18" s="1"/>
  <c r="L156" i="18" a="1"/>
  <c r="L156" i="18" s="1"/>
  <c r="N156" i="18" a="1"/>
  <c r="N156" i="18" s="1"/>
  <c r="O156" i="18" a="1"/>
  <c r="O156" i="18" s="1"/>
  <c r="P156" i="18" a="1"/>
  <c r="P156" i="18" s="1"/>
  <c r="Q156" i="18" a="1"/>
  <c r="Q156" i="18" s="1"/>
  <c r="S156" i="18" a="1"/>
  <c r="S156" i="18" s="1"/>
  <c r="T156" i="18" a="1"/>
  <c r="T156" i="18" s="1"/>
  <c r="U156" i="18" a="1"/>
  <c r="U156" i="18" s="1"/>
  <c r="V156" i="18" a="1"/>
  <c r="V156" i="18" s="1"/>
  <c r="X156" i="18" a="1"/>
  <c r="X156" i="18" s="1"/>
  <c r="Y156" i="18" a="1"/>
  <c r="Y156" i="18" s="1"/>
  <c r="Z156" i="18" a="1"/>
  <c r="Z156" i="18" s="1"/>
  <c r="AA156" i="18" a="1"/>
  <c r="AA156" i="18" s="1"/>
  <c r="AC156" i="18" a="1"/>
  <c r="AC156" i="18" s="1"/>
  <c r="AD156" i="18" a="1"/>
  <c r="AD156" i="18" s="1"/>
  <c r="AE156" i="18" a="1"/>
  <c r="AE156" i="18" s="1"/>
  <c r="AF156" i="18" a="1"/>
  <c r="AF156" i="18" s="1"/>
  <c r="AH156" i="18" a="1"/>
  <c r="AH156" i="18" s="1"/>
  <c r="AI156" i="18" a="1"/>
  <c r="AI156" i="18" s="1"/>
  <c r="AJ156" i="18" a="1"/>
  <c r="AJ156" i="18" s="1"/>
  <c r="AK156" i="18" a="1"/>
  <c r="AK156" i="18" s="1"/>
  <c r="AM156" i="18" a="1"/>
  <c r="AM156" i="18" s="1"/>
  <c r="AN156" i="18" a="1"/>
  <c r="AN156" i="18" s="1"/>
  <c r="AO156" i="18" a="1"/>
  <c r="AO156" i="18" s="1"/>
  <c r="AP156" i="18" a="1"/>
  <c r="AP156" i="18" s="1"/>
  <c r="AR156" i="18" a="1"/>
  <c r="AR156" i="18" s="1"/>
  <c r="AS156" i="18" a="1"/>
  <c r="AS156" i="18" s="1"/>
  <c r="AT156" i="18" a="1"/>
  <c r="AT156" i="18" s="1"/>
  <c r="AU156" i="18" a="1"/>
  <c r="AU156" i="18" s="1"/>
  <c r="D157" i="18" a="1"/>
  <c r="D157" i="18" s="1"/>
  <c r="E157" i="18" a="1"/>
  <c r="E157" i="18" s="1"/>
  <c r="F157" i="18" a="1"/>
  <c r="F157" i="18" s="1"/>
  <c r="G157" i="18" a="1"/>
  <c r="G157" i="18" s="1"/>
  <c r="I157" i="18" a="1"/>
  <c r="I157" i="18" s="1"/>
  <c r="J157" i="18" a="1"/>
  <c r="J157" i="18" s="1"/>
  <c r="K157" i="18" a="1"/>
  <c r="K157" i="18" s="1"/>
  <c r="L157" i="18" a="1"/>
  <c r="L157" i="18" s="1"/>
  <c r="N157" i="18" a="1"/>
  <c r="N157" i="18" s="1"/>
  <c r="O157" i="18" a="1"/>
  <c r="O157" i="18" s="1"/>
  <c r="P157" i="18" a="1"/>
  <c r="P157" i="18" s="1"/>
  <c r="Q157" i="18" a="1"/>
  <c r="Q157" i="18" s="1"/>
  <c r="S157" i="18" a="1"/>
  <c r="S157" i="18" s="1"/>
  <c r="T157" i="18" a="1"/>
  <c r="T157" i="18" s="1"/>
  <c r="U157" i="18" a="1"/>
  <c r="U157" i="18" s="1"/>
  <c r="V157" i="18" a="1"/>
  <c r="V157" i="18" s="1"/>
  <c r="X157" i="18" a="1"/>
  <c r="X157" i="18" s="1"/>
  <c r="Y157" i="18" a="1"/>
  <c r="Y157" i="18" s="1"/>
  <c r="Z157" i="18" a="1"/>
  <c r="Z157" i="18" s="1"/>
  <c r="AA157" i="18" a="1"/>
  <c r="AA157" i="18" s="1"/>
  <c r="AC157" i="18" a="1"/>
  <c r="AC157" i="18" s="1"/>
  <c r="AD157" i="18" a="1"/>
  <c r="AD157" i="18" s="1"/>
  <c r="AE157" i="18" a="1"/>
  <c r="AE157" i="18" s="1"/>
  <c r="AF157" i="18" a="1"/>
  <c r="AF157" i="18" s="1"/>
  <c r="AH157" i="18" a="1"/>
  <c r="AH157" i="18" s="1"/>
  <c r="AI157" i="18" a="1"/>
  <c r="AI157" i="18" s="1"/>
  <c r="AJ157" i="18" a="1"/>
  <c r="AJ157" i="18" s="1"/>
  <c r="AK157" i="18" a="1"/>
  <c r="AK157" i="18" s="1"/>
  <c r="AM157" i="18" a="1"/>
  <c r="AM157" i="18" s="1"/>
  <c r="AN157" i="18" a="1"/>
  <c r="AN157" i="18" s="1"/>
  <c r="AO157" i="18" a="1"/>
  <c r="AO157" i="18" s="1"/>
  <c r="AP157" i="18" a="1"/>
  <c r="AP157" i="18" s="1"/>
  <c r="AR157" i="18" a="1"/>
  <c r="AR157" i="18" s="1"/>
  <c r="AS157" i="18" a="1"/>
  <c r="AS157" i="18" s="1"/>
  <c r="AT157" i="18" a="1"/>
  <c r="AT157" i="18" s="1"/>
  <c r="AU157" i="18" a="1"/>
  <c r="AU157" i="18" s="1"/>
  <c r="D158" i="18" a="1"/>
  <c r="D158" i="18" s="1"/>
  <c r="E158" i="18" a="1"/>
  <c r="E158" i="18" s="1"/>
  <c r="F158" i="18" a="1"/>
  <c r="F158" i="18" s="1"/>
  <c r="G158" i="18" a="1"/>
  <c r="G158" i="18" s="1"/>
  <c r="I158" i="18" a="1"/>
  <c r="I158" i="18" s="1"/>
  <c r="J158" i="18" a="1"/>
  <c r="J158" i="18" s="1"/>
  <c r="K158" i="18" a="1"/>
  <c r="K158" i="18" s="1"/>
  <c r="L158" i="18" a="1"/>
  <c r="L158" i="18" s="1"/>
  <c r="N158" i="18" a="1"/>
  <c r="N158" i="18" s="1"/>
  <c r="O158" i="18" a="1"/>
  <c r="O158" i="18" s="1"/>
  <c r="P158" i="18" a="1"/>
  <c r="P158" i="18" s="1"/>
  <c r="Q158" i="18" a="1"/>
  <c r="Q158" i="18" s="1"/>
  <c r="S158" i="18" a="1"/>
  <c r="S158" i="18" s="1"/>
  <c r="T158" i="18" a="1"/>
  <c r="T158" i="18" s="1"/>
  <c r="U158" i="18" a="1"/>
  <c r="U158" i="18" s="1"/>
  <c r="V158" i="18" a="1"/>
  <c r="V158" i="18" s="1"/>
  <c r="X158" i="18" a="1"/>
  <c r="X158" i="18" s="1"/>
  <c r="Y158" i="18" a="1"/>
  <c r="Y158" i="18" s="1"/>
  <c r="Z158" i="18" a="1"/>
  <c r="Z158" i="18" s="1"/>
  <c r="AA158" i="18" a="1"/>
  <c r="AA158" i="18" s="1"/>
  <c r="AC158" i="18" a="1"/>
  <c r="AC158" i="18" s="1"/>
  <c r="AD158" i="18" a="1"/>
  <c r="AD158" i="18" s="1"/>
  <c r="AE158" i="18" a="1"/>
  <c r="AE158" i="18" s="1"/>
  <c r="AF158" i="18" a="1"/>
  <c r="AF158" i="18" s="1"/>
  <c r="AH158" i="18" a="1"/>
  <c r="AH158" i="18" s="1"/>
  <c r="AI158" i="18" a="1"/>
  <c r="AI158" i="18" s="1"/>
  <c r="AJ158" i="18" a="1"/>
  <c r="AJ158" i="18" s="1"/>
  <c r="AK158" i="18" a="1"/>
  <c r="AK158" i="18" s="1"/>
  <c r="AM158" i="18" a="1"/>
  <c r="AM158" i="18" s="1"/>
  <c r="AN158" i="18" a="1"/>
  <c r="AN158" i="18" s="1"/>
  <c r="AO158" i="18" a="1"/>
  <c r="AO158" i="18" s="1"/>
  <c r="AP158" i="18" a="1"/>
  <c r="AP158" i="18" s="1"/>
  <c r="AR158" i="18" a="1"/>
  <c r="AR158" i="18" s="1"/>
  <c r="AS158" i="18" a="1"/>
  <c r="AS158" i="18" s="1"/>
  <c r="AT158" i="18" a="1"/>
  <c r="AT158" i="18" s="1"/>
  <c r="AU158" i="18" a="1"/>
  <c r="AU158" i="18" s="1"/>
  <c r="D159" i="18" a="1"/>
  <c r="D159" i="18" s="1"/>
  <c r="E159" i="18" a="1"/>
  <c r="E159" i="18" s="1"/>
  <c r="F159" i="18" a="1"/>
  <c r="F159" i="18" s="1"/>
  <c r="G159" i="18" a="1"/>
  <c r="G159" i="18" s="1"/>
  <c r="I159" i="18" a="1"/>
  <c r="I159" i="18" s="1"/>
  <c r="J159" i="18" a="1"/>
  <c r="J159" i="18" s="1"/>
  <c r="K159" i="18" a="1"/>
  <c r="K159" i="18" s="1"/>
  <c r="L159" i="18" a="1"/>
  <c r="L159" i="18" s="1"/>
  <c r="N159" i="18" a="1"/>
  <c r="N159" i="18" s="1"/>
  <c r="O159" i="18" a="1"/>
  <c r="O159" i="18" s="1"/>
  <c r="P159" i="18" a="1"/>
  <c r="P159" i="18" s="1"/>
  <c r="Q159" i="18" a="1"/>
  <c r="Q159" i="18" s="1"/>
  <c r="S159" i="18" a="1"/>
  <c r="S159" i="18" s="1"/>
  <c r="T159" i="18" a="1"/>
  <c r="T159" i="18" s="1"/>
  <c r="U159" i="18" a="1"/>
  <c r="U159" i="18" s="1"/>
  <c r="V159" i="18" a="1"/>
  <c r="V159" i="18" s="1"/>
  <c r="X159" i="18" a="1"/>
  <c r="X159" i="18" s="1"/>
  <c r="Y159" i="18" a="1"/>
  <c r="Y159" i="18" s="1"/>
  <c r="Z159" i="18" a="1"/>
  <c r="Z159" i="18" s="1"/>
  <c r="AA159" i="18" a="1"/>
  <c r="AA159" i="18" s="1"/>
  <c r="AC159" i="18" a="1"/>
  <c r="AC159" i="18" s="1"/>
  <c r="AD159" i="18" a="1"/>
  <c r="AD159" i="18" s="1"/>
  <c r="AE159" i="18" a="1"/>
  <c r="AE159" i="18" s="1"/>
  <c r="AF159" i="18" a="1"/>
  <c r="AF159" i="18" s="1"/>
  <c r="AH159" i="18" a="1"/>
  <c r="AH159" i="18" s="1"/>
  <c r="AI159" i="18" a="1"/>
  <c r="AI159" i="18" s="1"/>
  <c r="AJ159" i="18" a="1"/>
  <c r="AJ159" i="18" s="1"/>
  <c r="AK159" i="18" a="1"/>
  <c r="AK159" i="18" s="1"/>
  <c r="AM159" i="18" a="1"/>
  <c r="AM159" i="18" s="1"/>
  <c r="AN159" i="18" a="1"/>
  <c r="AN159" i="18" s="1"/>
  <c r="AO159" i="18" a="1"/>
  <c r="AO159" i="18" s="1"/>
  <c r="AP159" i="18" a="1"/>
  <c r="AP159" i="18" s="1"/>
  <c r="AR159" i="18" a="1"/>
  <c r="AR159" i="18" s="1"/>
  <c r="AS159" i="18" a="1"/>
  <c r="AS159" i="18" s="1"/>
  <c r="AT159" i="18" a="1"/>
  <c r="AT159" i="18" s="1"/>
  <c r="AU159" i="18" a="1"/>
  <c r="AU159" i="18" s="1"/>
  <c r="D160" i="18" a="1"/>
  <c r="D160" i="18" s="1"/>
  <c r="E160" i="18" a="1"/>
  <c r="E160" i="18" s="1"/>
  <c r="F160" i="18" a="1"/>
  <c r="F160" i="18" s="1"/>
  <c r="G160" i="18" a="1"/>
  <c r="G160" i="18" s="1"/>
  <c r="I160" i="18" a="1"/>
  <c r="I160" i="18" s="1"/>
  <c r="J160" i="18" a="1"/>
  <c r="J160" i="18" s="1"/>
  <c r="K160" i="18" a="1"/>
  <c r="K160" i="18" s="1"/>
  <c r="L160" i="18" a="1"/>
  <c r="L160" i="18" s="1"/>
  <c r="N160" i="18" a="1"/>
  <c r="N160" i="18" s="1"/>
  <c r="O160" i="18" a="1"/>
  <c r="O160" i="18" s="1"/>
  <c r="P160" i="18" a="1"/>
  <c r="P160" i="18" s="1"/>
  <c r="Q160" i="18" a="1"/>
  <c r="Q160" i="18" s="1"/>
  <c r="S160" i="18" a="1"/>
  <c r="S160" i="18" s="1"/>
  <c r="T160" i="18" a="1"/>
  <c r="T160" i="18" s="1"/>
  <c r="U160" i="18" a="1"/>
  <c r="U160" i="18" s="1"/>
  <c r="V160" i="18" a="1"/>
  <c r="V160" i="18" s="1"/>
  <c r="X160" i="18" a="1"/>
  <c r="X160" i="18" s="1"/>
  <c r="Y160" i="18" a="1"/>
  <c r="Y160" i="18" s="1"/>
  <c r="Z160" i="18" a="1"/>
  <c r="Z160" i="18" s="1"/>
  <c r="AA160" i="18" a="1"/>
  <c r="AA160" i="18" s="1"/>
  <c r="AC160" i="18" a="1"/>
  <c r="AC160" i="18" s="1"/>
  <c r="AD160" i="18" a="1"/>
  <c r="AD160" i="18" s="1"/>
  <c r="AE160" i="18" a="1"/>
  <c r="AE160" i="18" s="1"/>
  <c r="AF160" i="18" a="1"/>
  <c r="AF160" i="18" s="1"/>
  <c r="AH160" i="18" a="1"/>
  <c r="AH160" i="18" s="1"/>
  <c r="AI160" i="18" a="1"/>
  <c r="AI160" i="18" s="1"/>
  <c r="AJ160" i="18" a="1"/>
  <c r="AJ160" i="18" s="1"/>
  <c r="AK160" i="18" a="1"/>
  <c r="AK160" i="18" s="1"/>
  <c r="AM160" i="18" a="1"/>
  <c r="AM160" i="18" s="1"/>
  <c r="AN160" i="18" a="1"/>
  <c r="AN160" i="18" s="1"/>
  <c r="AO160" i="18" a="1"/>
  <c r="AO160" i="18" s="1"/>
  <c r="AP160" i="18" a="1"/>
  <c r="AP160" i="18" s="1"/>
  <c r="AR160" i="18" a="1"/>
  <c r="AR160" i="18" s="1"/>
  <c r="AS160" i="18" a="1"/>
  <c r="AS160" i="18" s="1"/>
  <c r="AT160" i="18" a="1"/>
  <c r="AT160" i="18" s="1"/>
  <c r="AU160" i="18" a="1"/>
  <c r="AU160" i="18" s="1"/>
  <c r="D161" i="18" a="1"/>
  <c r="D161" i="18" s="1"/>
  <c r="E161" i="18" a="1"/>
  <c r="E161" i="18" s="1"/>
  <c r="F161" i="18" a="1"/>
  <c r="F161" i="18" s="1"/>
  <c r="G161" i="18" a="1"/>
  <c r="G161" i="18" s="1"/>
  <c r="I161" i="18" a="1"/>
  <c r="I161" i="18" s="1"/>
  <c r="J161" i="18" a="1"/>
  <c r="J161" i="18" s="1"/>
  <c r="K161" i="18" a="1"/>
  <c r="K161" i="18" s="1"/>
  <c r="L161" i="18" a="1"/>
  <c r="L161" i="18" s="1"/>
  <c r="N161" i="18" a="1"/>
  <c r="N161" i="18" s="1"/>
  <c r="O161" i="18" a="1"/>
  <c r="O161" i="18" s="1"/>
  <c r="P161" i="18" a="1"/>
  <c r="P161" i="18" s="1"/>
  <c r="Q161" i="18" a="1"/>
  <c r="Q161" i="18" s="1"/>
  <c r="S161" i="18" a="1"/>
  <c r="S161" i="18" s="1"/>
  <c r="T161" i="18" a="1"/>
  <c r="T161" i="18" s="1"/>
  <c r="U161" i="18" a="1"/>
  <c r="U161" i="18" s="1"/>
  <c r="V161" i="18" a="1"/>
  <c r="V161" i="18" s="1"/>
  <c r="X161" i="18" a="1"/>
  <c r="X161" i="18" s="1"/>
  <c r="Y161" i="18" a="1"/>
  <c r="Y161" i="18" s="1"/>
  <c r="Z161" i="18" a="1"/>
  <c r="Z161" i="18" s="1"/>
  <c r="AA161" i="18" a="1"/>
  <c r="AA161" i="18" s="1"/>
  <c r="AC161" i="18" a="1"/>
  <c r="AC161" i="18" s="1"/>
  <c r="AD161" i="18" a="1"/>
  <c r="AD161" i="18" s="1"/>
  <c r="AE161" i="18" a="1"/>
  <c r="AE161" i="18" s="1"/>
  <c r="AF161" i="18" a="1"/>
  <c r="AF161" i="18" s="1"/>
  <c r="AH161" i="18" a="1"/>
  <c r="AH161" i="18" s="1"/>
  <c r="AI161" i="18" a="1"/>
  <c r="AI161" i="18" s="1"/>
  <c r="AJ161" i="18" a="1"/>
  <c r="AJ161" i="18" s="1"/>
  <c r="AK161" i="18" a="1"/>
  <c r="AK161" i="18" s="1"/>
  <c r="AM161" i="18" a="1"/>
  <c r="AM161" i="18" s="1"/>
  <c r="AN161" i="18" a="1"/>
  <c r="AN161" i="18" s="1"/>
  <c r="AO161" i="18" a="1"/>
  <c r="AO161" i="18" s="1"/>
  <c r="AP161" i="18" a="1"/>
  <c r="AP161" i="18" s="1"/>
  <c r="AR161" i="18" a="1"/>
  <c r="AR161" i="18" s="1"/>
  <c r="AS161" i="18" a="1"/>
  <c r="AS161" i="18" s="1"/>
  <c r="AT161" i="18" a="1"/>
  <c r="AT161" i="18" s="1"/>
  <c r="AU161" i="18" a="1"/>
  <c r="AU161" i="18" s="1"/>
  <c r="D162" i="18" a="1"/>
  <c r="D162" i="18" s="1"/>
  <c r="E162" i="18" a="1"/>
  <c r="E162" i="18" s="1"/>
  <c r="F162" i="18" a="1"/>
  <c r="F162" i="18" s="1"/>
  <c r="G162" i="18" a="1"/>
  <c r="G162" i="18" s="1"/>
  <c r="I162" i="18" a="1"/>
  <c r="I162" i="18" s="1"/>
  <c r="J162" i="18" a="1"/>
  <c r="J162" i="18" s="1"/>
  <c r="K162" i="18" a="1"/>
  <c r="K162" i="18" s="1"/>
  <c r="L162" i="18" a="1"/>
  <c r="L162" i="18" s="1"/>
  <c r="N162" i="18" a="1"/>
  <c r="N162" i="18" s="1"/>
  <c r="O162" i="18" a="1"/>
  <c r="O162" i="18" s="1"/>
  <c r="P162" i="18" a="1"/>
  <c r="P162" i="18" s="1"/>
  <c r="Q162" i="18" a="1"/>
  <c r="Q162" i="18" s="1"/>
  <c r="S162" i="18" a="1"/>
  <c r="S162" i="18" s="1"/>
  <c r="T162" i="18" a="1"/>
  <c r="T162" i="18" s="1"/>
  <c r="U162" i="18" a="1"/>
  <c r="U162" i="18" s="1"/>
  <c r="V162" i="18" a="1"/>
  <c r="V162" i="18" s="1"/>
  <c r="X162" i="18" a="1"/>
  <c r="X162" i="18" s="1"/>
  <c r="Y162" i="18" a="1"/>
  <c r="Y162" i="18" s="1"/>
  <c r="Z162" i="18" a="1"/>
  <c r="Z162" i="18" s="1"/>
  <c r="AA162" i="18" a="1"/>
  <c r="AA162" i="18" s="1"/>
  <c r="AC162" i="18" a="1"/>
  <c r="AC162" i="18" s="1"/>
  <c r="AD162" i="18" a="1"/>
  <c r="AD162" i="18" s="1"/>
  <c r="AE162" i="18" a="1"/>
  <c r="AE162" i="18" s="1"/>
  <c r="AF162" i="18" a="1"/>
  <c r="AF162" i="18" s="1"/>
  <c r="AH162" i="18" a="1"/>
  <c r="AH162" i="18" s="1"/>
  <c r="AI162" i="18" a="1"/>
  <c r="AI162" i="18" s="1"/>
  <c r="AJ162" i="18" a="1"/>
  <c r="AJ162" i="18" s="1"/>
  <c r="AK162" i="18" a="1"/>
  <c r="AK162" i="18" s="1"/>
  <c r="AM162" i="18" a="1"/>
  <c r="AM162" i="18" s="1"/>
  <c r="AN162" i="18" a="1"/>
  <c r="AN162" i="18" s="1"/>
  <c r="AO162" i="18" a="1"/>
  <c r="AO162" i="18" s="1"/>
  <c r="AP162" i="18" a="1"/>
  <c r="AP162" i="18" s="1"/>
  <c r="AR162" i="18" a="1"/>
  <c r="AR162" i="18" s="1"/>
  <c r="AS162" i="18" a="1"/>
  <c r="AS162" i="18" s="1"/>
  <c r="AT162" i="18" a="1"/>
  <c r="AT162" i="18" s="1"/>
  <c r="AU162" i="18" a="1"/>
  <c r="AU162" i="18" s="1"/>
  <c r="D163" i="18" a="1"/>
  <c r="D163" i="18" s="1"/>
  <c r="E163" i="18" a="1"/>
  <c r="E163" i="18" s="1"/>
  <c r="F163" i="18" a="1"/>
  <c r="F163" i="18" s="1"/>
  <c r="G163" i="18" a="1"/>
  <c r="G163" i="18" s="1"/>
  <c r="I163" i="18" a="1"/>
  <c r="I163" i="18" s="1"/>
  <c r="J163" i="18" a="1"/>
  <c r="J163" i="18" s="1"/>
  <c r="K163" i="18" a="1"/>
  <c r="K163" i="18" s="1"/>
  <c r="L163" i="18" a="1"/>
  <c r="L163" i="18" s="1"/>
  <c r="N163" i="18" a="1"/>
  <c r="N163" i="18" s="1"/>
  <c r="O163" i="18" a="1"/>
  <c r="O163" i="18" s="1"/>
  <c r="P163" i="18" a="1"/>
  <c r="P163" i="18" s="1"/>
  <c r="Q163" i="18" a="1"/>
  <c r="Q163" i="18" s="1"/>
  <c r="S163" i="18" a="1"/>
  <c r="S163" i="18" s="1"/>
  <c r="T163" i="18" a="1"/>
  <c r="T163" i="18" s="1"/>
  <c r="U163" i="18" a="1"/>
  <c r="U163" i="18" s="1"/>
  <c r="V163" i="18" a="1"/>
  <c r="V163" i="18" s="1"/>
  <c r="X163" i="18" a="1"/>
  <c r="X163" i="18" s="1"/>
  <c r="Y163" i="18" a="1"/>
  <c r="Y163" i="18" s="1"/>
  <c r="Z163" i="18" a="1"/>
  <c r="Z163" i="18" s="1"/>
  <c r="AA163" i="18" a="1"/>
  <c r="AA163" i="18" s="1"/>
  <c r="AC163" i="18" a="1"/>
  <c r="AC163" i="18" s="1"/>
  <c r="AD163" i="18" a="1"/>
  <c r="AD163" i="18" s="1"/>
  <c r="AE163" i="18" a="1"/>
  <c r="AE163" i="18" s="1"/>
  <c r="AF163" i="18" a="1"/>
  <c r="AF163" i="18" s="1"/>
  <c r="AH163" i="18" a="1"/>
  <c r="AH163" i="18" s="1"/>
  <c r="AI163" i="18" a="1"/>
  <c r="AI163" i="18" s="1"/>
  <c r="AJ163" i="18" a="1"/>
  <c r="AJ163" i="18" s="1"/>
  <c r="AK163" i="18" a="1"/>
  <c r="AK163" i="18" s="1"/>
  <c r="AM163" i="18" a="1"/>
  <c r="AM163" i="18" s="1"/>
  <c r="AN163" i="18" a="1"/>
  <c r="AN163" i="18" s="1"/>
  <c r="AO163" i="18" a="1"/>
  <c r="AO163" i="18" s="1"/>
  <c r="AP163" i="18" a="1"/>
  <c r="AP163" i="18" s="1"/>
  <c r="AR163" i="18" a="1"/>
  <c r="AR163" i="18" s="1"/>
  <c r="AS163" i="18" a="1"/>
  <c r="AS163" i="18" s="1"/>
  <c r="AT163" i="18" a="1"/>
  <c r="AT163" i="18" s="1"/>
  <c r="AU163" i="18" a="1"/>
  <c r="AU163" i="18" s="1"/>
  <c r="D164" i="18" a="1"/>
  <c r="D164" i="18" s="1"/>
  <c r="E164" i="18" a="1"/>
  <c r="E164" i="18" s="1"/>
  <c r="F164" i="18" a="1"/>
  <c r="F164" i="18" s="1"/>
  <c r="G164" i="18" a="1"/>
  <c r="G164" i="18" s="1"/>
  <c r="I164" i="18" a="1"/>
  <c r="I164" i="18" s="1"/>
  <c r="J164" i="18" a="1"/>
  <c r="J164" i="18" s="1"/>
  <c r="K164" i="18" a="1"/>
  <c r="K164" i="18" s="1"/>
  <c r="L164" i="18" a="1"/>
  <c r="L164" i="18" s="1"/>
  <c r="N164" i="18" a="1"/>
  <c r="N164" i="18" s="1"/>
  <c r="O164" i="18" a="1"/>
  <c r="O164" i="18" s="1"/>
  <c r="P164" i="18" a="1"/>
  <c r="P164" i="18" s="1"/>
  <c r="Q164" i="18" a="1"/>
  <c r="Q164" i="18" s="1"/>
  <c r="S164" i="18" a="1"/>
  <c r="S164" i="18" s="1"/>
  <c r="T164" i="18" a="1"/>
  <c r="T164" i="18" s="1"/>
  <c r="U164" i="18" a="1"/>
  <c r="U164" i="18" s="1"/>
  <c r="V164" i="18" a="1"/>
  <c r="V164" i="18" s="1"/>
  <c r="X164" i="18" a="1"/>
  <c r="X164" i="18" s="1"/>
  <c r="Y164" i="18" a="1"/>
  <c r="Y164" i="18" s="1"/>
  <c r="Z164" i="18" a="1"/>
  <c r="Z164" i="18" s="1"/>
  <c r="AA164" i="18" a="1"/>
  <c r="AA164" i="18" s="1"/>
  <c r="AC164" i="18" a="1"/>
  <c r="AC164" i="18" s="1"/>
  <c r="AD164" i="18" a="1"/>
  <c r="AD164" i="18" s="1"/>
  <c r="AE164" i="18" a="1"/>
  <c r="AE164" i="18" s="1"/>
  <c r="AF164" i="18" a="1"/>
  <c r="AF164" i="18" s="1"/>
  <c r="AH164" i="18" a="1"/>
  <c r="AH164" i="18" s="1"/>
  <c r="AI164" i="18" a="1"/>
  <c r="AI164" i="18" s="1"/>
  <c r="AJ164" i="18" a="1"/>
  <c r="AJ164" i="18" s="1"/>
  <c r="AK164" i="18" a="1"/>
  <c r="AK164" i="18" s="1"/>
  <c r="AM164" i="18" a="1"/>
  <c r="AM164" i="18" s="1"/>
  <c r="AN164" i="18" a="1"/>
  <c r="AN164" i="18" s="1"/>
  <c r="AO164" i="18" a="1"/>
  <c r="AO164" i="18" s="1"/>
  <c r="AP164" i="18" a="1"/>
  <c r="AP164" i="18" s="1"/>
  <c r="AR164" i="18" a="1"/>
  <c r="AR164" i="18" s="1"/>
  <c r="AS164" i="18" a="1"/>
  <c r="AS164" i="18" s="1"/>
  <c r="AT164" i="18" a="1"/>
  <c r="AT164" i="18" s="1"/>
  <c r="AU164" i="18" a="1"/>
  <c r="AU164" i="18" s="1"/>
  <c r="D165" i="18" a="1"/>
  <c r="D165" i="18" s="1"/>
  <c r="E165" i="18" a="1"/>
  <c r="E165" i="18" s="1"/>
  <c r="F165" i="18" a="1"/>
  <c r="F165" i="18" s="1"/>
  <c r="G165" i="18" a="1"/>
  <c r="G165" i="18" s="1"/>
  <c r="I165" i="18" a="1"/>
  <c r="I165" i="18" s="1"/>
  <c r="J165" i="18" a="1"/>
  <c r="J165" i="18" s="1"/>
  <c r="K165" i="18" a="1"/>
  <c r="K165" i="18" s="1"/>
  <c r="L165" i="18" a="1"/>
  <c r="L165" i="18" s="1"/>
  <c r="N165" i="18" a="1"/>
  <c r="N165" i="18" s="1"/>
  <c r="O165" i="18" a="1"/>
  <c r="O165" i="18" s="1"/>
  <c r="P165" i="18" a="1"/>
  <c r="P165" i="18" s="1"/>
  <c r="Q165" i="18" a="1"/>
  <c r="Q165" i="18" s="1"/>
  <c r="S165" i="18" a="1"/>
  <c r="S165" i="18" s="1"/>
  <c r="T165" i="18" a="1"/>
  <c r="T165" i="18" s="1"/>
  <c r="U165" i="18" a="1"/>
  <c r="U165" i="18" s="1"/>
  <c r="V165" i="18" a="1"/>
  <c r="V165" i="18" s="1"/>
  <c r="X165" i="18" a="1"/>
  <c r="X165" i="18" s="1"/>
  <c r="Y165" i="18" a="1"/>
  <c r="Y165" i="18" s="1"/>
  <c r="Z165" i="18" a="1"/>
  <c r="Z165" i="18" s="1"/>
  <c r="AA165" i="18" a="1"/>
  <c r="AA165" i="18" s="1"/>
  <c r="AC165" i="18" a="1"/>
  <c r="AC165" i="18" s="1"/>
  <c r="AD165" i="18" a="1"/>
  <c r="AD165" i="18" s="1"/>
  <c r="AE165" i="18" a="1"/>
  <c r="AE165" i="18" s="1"/>
  <c r="AF165" i="18" a="1"/>
  <c r="AF165" i="18" s="1"/>
  <c r="AH165" i="18" a="1"/>
  <c r="AH165" i="18" s="1"/>
  <c r="AI165" i="18" a="1"/>
  <c r="AI165" i="18" s="1"/>
  <c r="AJ165" i="18" a="1"/>
  <c r="AJ165" i="18" s="1"/>
  <c r="AK165" i="18" a="1"/>
  <c r="AK165" i="18" s="1"/>
  <c r="AM165" i="18" a="1"/>
  <c r="AM165" i="18" s="1"/>
  <c r="AN165" i="18" a="1"/>
  <c r="AN165" i="18" s="1"/>
  <c r="AO165" i="18" a="1"/>
  <c r="AO165" i="18" s="1"/>
  <c r="AP165" i="18" a="1"/>
  <c r="AP165" i="18" s="1"/>
  <c r="AR165" i="18" a="1"/>
  <c r="AR165" i="18" s="1"/>
  <c r="AS165" i="18" a="1"/>
  <c r="AS165" i="18" s="1"/>
  <c r="AT165" i="18" a="1"/>
  <c r="AT165" i="18" s="1"/>
  <c r="AU165" i="18" a="1"/>
  <c r="AU165" i="18" s="1"/>
  <c r="D166" i="18" a="1"/>
  <c r="D166" i="18" s="1"/>
  <c r="E166" i="18" a="1"/>
  <c r="E166" i="18" s="1"/>
  <c r="F166" i="18" a="1"/>
  <c r="F166" i="18" s="1"/>
  <c r="G166" i="18" a="1"/>
  <c r="G166" i="18" s="1"/>
  <c r="I166" i="18" a="1"/>
  <c r="I166" i="18" s="1"/>
  <c r="J166" i="18" a="1"/>
  <c r="J166" i="18" s="1"/>
  <c r="K166" i="18" a="1"/>
  <c r="K166" i="18" s="1"/>
  <c r="L166" i="18" a="1"/>
  <c r="L166" i="18" s="1"/>
  <c r="N166" i="18" a="1"/>
  <c r="N166" i="18" s="1"/>
  <c r="O166" i="18" a="1"/>
  <c r="O166" i="18" s="1"/>
  <c r="P166" i="18" a="1"/>
  <c r="P166" i="18" s="1"/>
  <c r="Q166" i="18" a="1"/>
  <c r="Q166" i="18" s="1"/>
  <c r="S166" i="18" a="1"/>
  <c r="S166" i="18" s="1"/>
  <c r="T166" i="18" a="1"/>
  <c r="T166" i="18" s="1"/>
  <c r="U166" i="18" a="1"/>
  <c r="U166" i="18" s="1"/>
  <c r="V166" i="18" a="1"/>
  <c r="V166" i="18" s="1"/>
  <c r="X166" i="18" a="1"/>
  <c r="X166" i="18" s="1"/>
  <c r="Y166" i="18" a="1"/>
  <c r="Y166" i="18" s="1"/>
  <c r="Z166" i="18" a="1"/>
  <c r="Z166" i="18" s="1"/>
  <c r="AA166" i="18" a="1"/>
  <c r="AA166" i="18" s="1"/>
  <c r="AC166" i="18" a="1"/>
  <c r="AC166" i="18" s="1"/>
  <c r="AD166" i="18" a="1"/>
  <c r="AD166" i="18" s="1"/>
  <c r="AE166" i="18" a="1"/>
  <c r="AE166" i="18" s="1"/>
  <c r="AF166" i="18" a="1"/>
  <c r="AF166" i="18" s="1"/>
  <c r="AH166" i="18" a="1"/>
  <c r="AH166" i="18" s="1"/>
  <c r="AI166" i="18" a="1"/>
  <c r="AI166" i="18" s="1"/>
  <c r="AJ166" i="18" a="1"/>
  <c r="AJ166" i="18" s="1"/>
  <c r="AK166" i="18" a="1"/>
  <c r="AK166" i="18" s="1"/>
  <c r="AM166" i="18" a="1"/>
  <c r="AM166" i="18" s="1"/>
  <c r="AN166" i="18" a="1"/>
  <c r="AN166" i="18" s="1"/>
  <c r="AO166" i="18" a="1"/>
  <c r="AO166" i="18" s="1"/>
  <c r="AP166" i="18" a="1"/>
  <c r="AP166" i="18" s="1"/>
  <c r="AR166" i="18" a="1"/>
  <c r="AR166" i="18" s="1"/>
  <c r="AS166" i="18" a="1"/>
  <c r="AS166" i="18" s="1"/>
  <c r="AT166" i="18" a="1"/>
  <c r="AT166" i="18" s="1"/>
  <c r="AU166" i="18" a="1"/>
  <c r="AU166" i="18" s="1"/>
  <c r="D167" i="18" a="1"/>
  <c r="D167" i="18" s="1"/>
  <c r="E167" i="18" a="1"/>
  <c r="E167" i="18" s="1"/>
  <c r="F167" i="18" a="1"/>
  <c r="F167" i="18" s="1"/>
  <c r="G167" i="18" a="1"/>
  <c r="G167" i="18" s="1"/>
  <c r="I167" i="18" a="1"/>
  <c r="I167" i="18" s="1"/>
  <c r="J167" i="18" a="1"/>
  <c r="J167" i="18" s="1"/>
  <c r="K167" i="18" a="1"/>
  <c r="K167" i="18" s="1"/>
  <c r="L167" i="18" a="1"/>
  <c r="L167" i="18" s="1"/>
  <c r="N167" i="18" a="1"/>
  <c r="N167" i="18" s="1"/>
  <c r="O167" i="18" a="1"/>
  <c r="O167" i="18" s="1"/>
  <c r="P167" i="18" a="1"/>
  <c r="P167" i="18" s="1"/>
  <c r="Q167" i="18" a="1"/>
  <c r="Q167" i="18" s="1"/>
  <c r="S167" i="18" a="1"/>
  <c r="S167" i="18" s="1"/>
  <c r="T167" i="18" a="1"/>
  <c r="T167" i="18" s="1"/>
  <c r="U167" i="18" a="1"/>
  <c r="U167" i="18" s="1"/>
  <c r="V167" i="18" a="1"/>
  <c r="V167" i="18" s="1"/>
  <c r="X167" i="18" a="1"/>
  <c r="X167" i="18" s="1"/>
  <c r="Y167" i="18" a="1"/>
  <c r="Y167" i="18" s="1"/>
  <c r="Z167" i="18" a="1"/>
  <c r="Z167" i="18" s="1"/>
  <c r="AA167" i="18" a="1"/>
  <c r="AA167" i="18" s="1"/>
  <c r="AC167" i="18" a="1"/>
  <c r="AC167" i="18" s="1"/>
  <c r="AD167" i="18" a="1"/>
  <c r="AD167" i="18" s="1"/>
  <c r="AE167" i="18" a="1"/>
  <c r="AE167" i="18" s="1"/>
  <c r="AF167" i="18" a="1"/>
  <c r="AF167" i="18" s="1"/>
  <c r="AH167" i="18" a="1"/>
  <c r="AH167" i="18" s="1"/>
  <c r="AI167" i="18" a="1"/>
  <c r="AI167" i="18" s="1"/>
  <c r="AJ167" i="18" a="1"/>
  <c r="AJ167" i="18" s="1"/>
  <c r="AK167" i="18" a="1"/>
  <c r="AK167" i="18" s="1"/>
  <c r="AM167" i="18" a="1"/>
  <c r="AM167" i="18" s="1"/>
  <c r="AN167" i="18" a="1"/>
  <c r="AN167" i="18" s="1"/>
  <c r="AO167" i="18" a="1"/>
  <c r="AO167" i="18" s="1"/>
  <c r="AP167" i="18" a="1"/>
  <c r="AP167" i="18" s="1"/>
  <c r="AR167" i="18" a="1"/>
  <c r="AR167" i="18" s="1"/>
  <c r="AS167" i="18" a="1"/>
  <c r="AS167" i="18" s="1"/>
  <c r="AT167" i="18" a="1"/>
  <c r="AT167" i="18" s="1"/>
  <c r="AU167" i="18" a="1"/>
  <c r="AU167" i="18" s="1"/>
  <c r="D168" i="18" a="1"/>
  <c r="D168" i="18" s="1"/>
  <c r="E168" i="18" a="1"/>
  <c r="E168" i="18" s="1"/>
  <c r="F168" i="18" a="1"/>
  <c r="F168" i="18" s="1"/>
  <c r="G168" i="18" a="1"/>
  <c r="G168" i="18" s="1"/>
  <c r="I168" i="18" a="1"/>
  <c r="I168" i="18" s="1"/>
  <c r="J168" i="18" a="1"/>
  <c r="J168" i="18" s="1"/>
  <c r="K168" i="18" a="1"/>
  <c r="K168" i="18" s="1"/>
  <c r="L168" i="18" a="1"/>
  <c r="L168" i="18" s="1"/>
  <c r="N168" i="18" a="1"/>
  <c r="N168" i="18" s="1"/>
  <c r="O168" i="18" a="1"/>
  <c r="O168" i="18" s="1"/>
  <c r="P168" i="18" a="1"/>
  <c r="P168" i="18" s="1"/>
  <c r="Q168" i="18" a="1"/>
  <c r="Q168" i="18" s="1"/>
  <c r="S168" i="18" a="1"/>
  <c r="S168" i="18" s="1"/>
  <c r="T168" i="18" a="1"/>
  <c r="T168" i="18" s="1"/>
  <c r="U168" i="18" a="1"/>
  <c r="U168" i="18" s="1"/>
  <c r="V168" i="18" a="1"/>
  <c r="V168" i="18" s="1"/>
  <c r="X168" i="18" a="1"/>
  <c r="X168" i="18" s="1"/>
  <c r="Y168" i="18" a="1"/>
  <c r="Y168" i="18" s="1"/>
  <c r="Z168" i="18" a="1"/>
  <c r="Z168" i="18" s="1"/>
  <c r="AA168" i="18" a="1"/>
  <c r="AA168" i="18" s="1"/>
  <c r="AC168" i="18" a="1"/>
  <c r="AC168" i="18" s="1"/>
  <c r="AD168" i="18" a="1"/>
  <c r="AD168" i="18" s="1"/>
  <c r="AE168" i="18" a="1"/>
  <c r="AE168" i="18" s="1"/>
  <c r="AF168" i="18" a="1"/>
  <c r="AF168" i="18" s="1"/>
  <c r="AH168" i="18" a="1"/>
  <c r="AH168" i="18" s="1"/>
  <c r="AI168" i="18" a="1"/>
  <c r="AI168" i="18" s="1"/>
  <c r="AJ168" i="18" a="1"/>
  <c r="AJ168" i="18" s="1"/>
  <c r="AK168" i="18" a="1"/>
  <c r="AK168" i="18" s="1"/>
  <c r="AM168" i="18" a="1"/>
  <c r="AM168" i="18" s="1"/>
  <c r="AN168" i="18" a="1"/>
  <c r="AN168" i="18" s="1"/>
  <c r="AO168" i="18" a="1"/>
  <c r="AO168" i="18" s="1"/>
  <c r="AP168" i="18" a="1"/>
  <c r="AP168" i="18" s="1"/>
  <c r="AR168" i="18" a="1"/>
  <c r="AR168" i="18" s="1"/>
  <c r="AS168" i="18" a="1"/>
  <c r="AS168" i="18" s="1"/>
  <c r="AT168" i="18" a="1"/>
  <c r="AT168" i="18" s="1"/>
  <c r="AU168" i="18" a="1"/>
  <c r="AU168" i="18" s="1"/>
  <c r="D169" i="18" a="1"/>
  <c r="D169" i="18" s="1"/>
  <c r="E169" i="18" a="1"/>
  <c r="E169" i="18" s="1"/>
  <c r="F169" i="18" a="1"/>
  <c r="F169" i="18" s="1"/>
  <c r="G169" i="18" a="1"/>
  <c r="G169" i="18" s="1"/>
  <c r="I169" i="18" a="1"/>
  <c r="I169" i="18" s="1"/>
  <c r="J169" i="18" a="1"/>
  <c r="J169" i="18" s="1"/>
  <c r="K169" i="18" a="1"/>
  <c r="K169" i="18" s="1"/>
  <c r="L169" i="18" a="1"/>
  <c r="L169" i="18" s="1"/>
  <c r="N169" i="18" a="1"/>
  <c r="N169" i="18" s="1"/>
  <c r="O169" i="18" a="1"/>
  <c r="O169" i="18" s="1"/>
  <c r="P169" i="18" a="1"/>
  <c r="P169" i="18" s="1"/>
  <c r="Q169" i="18" a="1"/>
  <c r="Q169" i="18" s="1"/>
  <c r="S169" i="18" a="1"/>
  <c r="S169" i="18" s="1"/>
  <c r="T169" i="18" a="1"/>
  <c r="T169" i="18" s="1"/>
  <c r="U169" i="18" a="1"/>
  <c r="U169" i="18" s="1"/>
  <c r="V169" i="18" a="1"/>
  <c r="V169" i="18" s="1"/>
  <c r="X169" i="18" a="1"/>
  <c r="X169" i="18" s="1"/>
  <c r="Y169" i="18" a="1"/>
  <c r="Y169" i="18" s="1"/>
  <c r="Z169" i="18" a="1"/>
  <c r="Z169" i="18" s="1"/>
  <c r="AA169" i="18" a="1"/>
  <c r="AA169" i="18" s="1"/>
  <c r="AC169" i="18" a="1"/>
  <c r="AC169" i="18" s="1"/>
  <c r="AD169" i="18" a="1"/>
  <c r="AD169" i="18" s="1"/>
  <c r="AE169" i="18" a="1"/>
  <c r="AE169" i="18" s="1"/>
  <c r="AF169" i="18" a="1"/>
  <c r="AF169" i="18" s="1"/>
  <c r="AH169" i="18" a="1"/>
  <c r="AH169" i="18" s="1"/>
  <c r="AI169" i="18" a="1"/>
  <c r="AI169" i="18" s="1"/>
  <c r="AJ169" i="18" a="1"/>
  <c r="AJ169" i="18" s="1"/>
  <c r="AK169" i="18" a="1"/>
  <c r="AK169" i="18" s="1"/>
  <c r="AM169" i="18" a="1"/>
  <c r="AM169" i="18" s="1"/>
  <c r="AN169" i="18" a="1"/>
  <c r="AN169" i="18" s="1"/>
  <c r="AO169" i="18" a="1"/>
  <c r="AO169" i="18" s="1"/>
  <c r="AP169" i="18" a="1"/>
  <c r="AP169" i="18" s="1"/>
  <c r="AR169" i="18" a="1"/>
  <c r="AR169" i="18" s="1"/>
  <c r="AS169" i="18" a="1"/>
  <c r="AS169" i="18" s="1"/>
  <c r="AT169" i="18" a="1"/>
  <c r="AT169" i="18" s="1"/>
  <c r="AU169" i="18" a="1"/>
  <c r="AU169" i="18" s="1"/>
  <c r="D170" i="18" a="1"/>
  <c r="D170" i="18" s="1"/>
  <c r="E170" i="18" a="1"/>
  <c r="E170" i="18" s="1"/>
  <c r="F170" i="18" a="1"/>
  <c r="F170" i="18" s="1"/>
  <c r="G170" i="18" a="1"/>
  <c r="G170" i="18" s="1"/>
  <c r="I170" i="18" a="1"/>
  <c r="I170" i="18" s="1"/>
  <c r="J170" i="18" a="1"/>
  <c r="J170" i="18" s="1"/>
  <c r="K170" i="18" a="1"/>
  <c r="K170" i="18" s="1"/>
  <c r="L170" i="18" a="1"/>
  <c r="L170" i="18" s="1"/>
  <c r="N170" i="18" a="1"/>
  <c r="N170" i="18" s="1"/>
  <c r="O170" i="18" a="1"/>
  <c r="O170" i="18" s="1"/>
  <c r="P170" i="18" a="1"/>
  <c r="P170" i="18" s="1"/>
  <c r="Q170" i="18" a="1"/>
  <c r="Q170" i="18" s="1"/>
  <c r="S170" i="18" a="1"/>
  <c r="S170" i="18" s="1"/>
  <c r="T170" i="18" a="1"/>
  <c r="T170" i="18" s="1"/>
  <c r="U170" i="18" a="1"/>
  <c r="U170" i="18" s="1"/>
  <c r="V170" i="18" a="1"/>
  <c r="V170" i="18" s="1"/>
  <c r="X170" i="18" a="1"/>
  <c r="X170" i="18" s="1"/>
  <c r="Y170" i="18" a="1"/>
  <c r="Y170" i="18" s="1"/>
  <c r="Z170" i="18" a="1"/>
  <c r="Z170" i="18" s="1"/>
  <c r="AA170" i="18" a="1"/>
  <c r="AA170" i="18" s="1"/>
  <c r="AC170" i="18" a="1"/>
  <c r="AC170" i="18" s="1"/>
  <c r="AD170" i="18" a="1"/>
  <c r="AD170" i="18" s="1"/>
  <c r="AE170" i="18" a="1"/>
  <c r="AE170" i="18" s="1"/>
  <c r="AF170" i="18" a="1"/>
  <c r="AF170" i="18" s="1"/>
  <c r="AH170" i="18" a="1"/>
  <c r="AH170" i="18" s="1"/>
  <c r="AI170" i="18" a="1"/>
  <c r="AI170" i="18" s="1"/>
  <c r="AJ170" i="18" a="1"/>
  <c r="AJ170" i="18" s="1"/>
  <c r="AK170" i="18" a="1"/>
  <c r="AK170" i="18" s="1"/>
  <c r="AM170" i="18" a="1"/>
  <c r="AM170" i="18" s="1"/>
  <c r="AN170" i="18" a="1"/>
  <c r="AN170" i="18" s="1"/>
  <c r="AO170" i="18" a="1"/>
  <c r="AO170" i="18" s="1"/>
  <c r="AP170" i="18" a="1"/>
  <c r="AP170" i="18" s="1"/>
  <c r="AR170" i="18" a="1"/>
  <c r="AR170" i="18" s="1"/>
  <c r="AS170" i="18" a="1"/>
  <c r="AS170" i="18" s="1"/>
  <c r="AT170" i="18" a="1"/>
  <c r="AT170" i="18" s="1"/>
  <c r="AU170" i="18" a="1"/>
  <c r="AU170" i="18" s="1"/>
  <c r="D171" i="18" a="1"/>
  <c r="D171" i="18" s="1"/>
  <c r="E171" i="18" a="1"/>
  <c r="E171" i="18" s="1"/>
  <c r="F171" i="18" a="1"/>
  <c r="F171" i="18" s="1"/>
  <c r="G171" i="18" a="1"/>
  <c r="G171" i="18" s="1"/>
  <c r="I171" i="18" a="1"/>
  <c r="I171" i="18" s="1"/>
  <c r="J171" i="18" a="1"/>
  <c r="J171" i="18" s="1"/>
  <c r="K171" i="18" a="1"/>
  <c r="K171" i="18" s="1"/>
  <c r="L171" i="18" a="1"/>
  <c r="L171" i="18" s="1"/>
  <c r="N171" i="18" a="1"/>
  <c r="N171" i="18" s="1"/>
  <c r="O171" i="18" a="1"/>
  <c r="O171" i="18" s="1"/>
  <c r="P171" i="18" a="1"/>
  <c r="P171" i="18" s="1"/>
  <c r="Q171" i="18" a="1"/>
  <c r="Q171" i="18" s="1"/>
  <c r="S171" i="18" a="1"/>
  <c r="S171" i="18" s="1"/>
  <c r="T171" i="18" a="1"/>
  <c r="T171" i="18" s="1"/>
  <c r="U171" i="18" a="1"/>
  <c r="U171" i="18" s="1"/>
  <c r="V171" i="18" a="1"/>
  <c r="V171" i="18" s="1"/>
  <c r="X171" i="18" a="1"/>
  <c r="X171" i="18" s="1"/>
  <c r="Y171" i="18" a="1"/>
  <c r="Y171" i="18" s="1"/>
  <c r="Z171" i="18" a="1"/>
  <c r="Z171" i="18" s="1"/>
  <c r="AA171" i="18" a="1"/>
  <c r="AA171" i="18" s="1"/>
  <c r="AC171" i="18" a="1"/>
  <c r="AC171" i="18" s="1"/>
  <c r="AD171" i="18" a="1"/>
  <c r="AD171" i="18" s="1"/>
  <c r="AE171" i="18" a="1"/>
  <c r="AE171" i="18" s="1"/>
  <c r="AF171" i="18" a="1"/>
  <c r="AF171" i="18" s="1"/>
  <c r="AH171" i="18" a="1"/>
  <c r="AH171" i="18" s="1"/>
  <c r="AI171" i="18" a="1"/>
  <c r="AI171" i="18" s="1"/>
  <c r="AJ171" i="18" a="1"/>
  <c r="AJ171" i="18" s="1"/>
  <c r="AK171" i="18" a="1"/>
  <c r="AK171" i="18" s="1"/>
  <c r="AM171" i="18" a="1"/>
  <c r="AM171" i="18" s="1"/>
  <c r="AN171" i="18" a="1"/>
  <c r="AN171" i="18" s="1"/>
  <c r="AO171" i="18" a="1"/>
  <c r="AO171" i="18" s="1"/>
  <c r="AP171" i="18" a="1"/>
  <c r="AP171" i="18" s="1"/>
  <c r="AR171" i="18" a="1"/>
  <c r="AR171" i="18" s="1"/>
  <c r="AS171" i="18" a="1"/>
  <c r="AS171" i="18" s="1"/>
  <c r="AT171" i="18" a="1"/>
  <c r="AT171" i="18" s="1"/>
  <c r="AU171" i="18" a="1"/>
  <c r="AU171" i="18" s="1"/>
  <c r="D172" i="18" a="1"/>
  <c r="D172" i="18" s="1"/>
  <c r="E172" i="18" a="1"/>
  <c r="E172" i="18" s="1"/>
  <c r="F172" i="18" a="1"/>
  <c r="F172" i="18" s="1"/>
  <c r="G172" i="18" a="1"/>
  <c r="G172" i="18" s="1"/>
  <c r="I172" i="18" a="1"/>
  <c r="I172" i="18" s="1"/>
  <c r="J172" i="18" a="1"/>
  <c r="J172" i="18" s="1"/>
  <c r="K172" i="18" a="1"/>
  <c r="K172" i="18" s="1"/>
  <c r="L172" i="18" a="1"/>
  <c r="L172" i="18" s="1"/>
  <c r="N172" i="18" a="1"/>
  <c r="N172" i="18" s="1"/>
  <c r="O172" i="18" a="1"/>
  <c r="O172" i="18" s="1"/>
  <c r="P172" i="18" a="1"/>
  <c r="P172" i="18" s="1"/>
  <c r="Q172" i="18" a="1"/>
  <c r="Q172" i="18" s="1"/>
  <c r="S172" i="18" a="1"/>
  <c r="S172" i="18" s="1"/>
  <c r="T172" i="18" a="1"/>
  <c r="T172" i="18" s="1"/>
  <c r="U172" i="18" a="1"/>
  <c r="U172" i="18" s="1"/>
  <c r="V172" i="18" a="1"/>
  <c r="V172" i="18" s="1"/>
  <c r="X172" i="18" a="1"/>
  <c r="X172" i="18" s="1"/>
  <c r="Y172" i="18" a="1"/>
  <c r="Y172" i="18" s="1"/>
  <c r="Z172" i="18" a="1"/>
  <c r="Z172" i="18" s="1"/>
  <c r="AA172" i="18" a="1"/>
  <c r="AA172" i="18" s="1"/>
  <c r="AC172" i="18" a="1"/>
  <c r="AC172" i="18" s="1"/>
  <c r="AD172" i="18" a="1"/>
  <c r="AD172" i="18" s="1"/>
  <c r="AE172" i="18" a="1"/>
  <c r="AE172" i="18" s="1"/>
  <c r="AF172" i="18" a="1"/>
  <c r="AF172" i="18" s="1"/>
  <c r="AH172" i="18" a="1"/>
  <c r="AH172" i="18" s="1"/>
  <c r="AI172" i="18" a="1"/>
  <c r="AI172" i="18" s="1"/>
  <c r="AJ172" i="18" a="1"/>
  <c r="AJ172" i="18" s="1"/>
  <c r="AK172" i="18" a="1"/>
  <c r="AK172" i="18" s="1"/>
  <c r="AM172" i="18" a="1"/>
  <c r="AM172" i="18" s="1"/>
  <c r="AN172" i="18" a="1"/>
  <c r="AN172" i="18" s="1"/>
  <c r="AO172" i="18" a="1"/>
  <c r="AO172" i="18" s="1"/>
  <c r="AP172" i="18" a="1"/>
  <c r="AP172" i="18" s="1"/>
  <c r="AR172" i="18" a="1"/>
  <c r="AR172" i="18" s="1"/>
  <c r="AS172" i="18" a="1"/>
  <c r="AS172" i="18" s="1"/>
  <c r="AT172" i="18" a="1"/>
  <c r="AT172" i="18" s="1"/>
  <c r="AU172" i="18" a="1"/>
  <c r="AU172" i="18" s="1"/>
  <c r="D173" i="18" a="1"/>
  <c r="D173" i="18" s="1"/>
  <c r="E173" i="18" a="1"/>
  <c r="E173" i="18" s="1"/>
  <c r="F173" i="18" a="1"/>
  <c r="F173" i="18" s="1"/>
  <c r="G173" i="18" a="1"/>
  <c r="G173" i="18" s="1"/>
  <c r="I173" i="18" a="1"/>
  <c r="I173" i="18" s="1"/>
  <c r="J173" i="18" a="1"/>
  <c r="J173" i="18" s="1"/>
  <c r="K173" i="18" a="1"/>
  <c r="K173" i="18" s="1"/>
  <c r="L173" i="18" a="1"/>
  <c r="L173" i="18" s="1"/>
  <c r="N173" i="18" a="1"/>
  <c r="N173" i="18" s="1"/>
  <c r="O173" i="18" a="1"/>
  <c r="O173" i="18" s="1"/>
  <c r="P173" i="18" a="1"/>
  <c r="P173" i="18" s="1"/>
  <c r="Q173" i="18" a="1"/>
  <c r="Q173" i="18" s="1"/>
  <c r="S173" i="18" a="1"/>
  <c r="S173" i="18" s="1"/>
  <c r="T173" i="18" a="1"/>
  <c r="T173" i="18" s="1"/>
  <c r="U173" i="18" a="1"/>
  <c r="U173" i="18" s="1"/>
  <c r="V173" i="18" a="1"/>
  <c r="V173" i="18" s="1"/>
  <c r="X173" i="18" a="1"/>
  <c r="X173" i="18" s="1"/>
  <c r="Y173" i="18" a="1"/>
  <c r="Y173" i="18" s="1"/>
  <c r="Z173" i="18" a="1"/>
  <c r="Z173" i="18" s="1"/>
  <c r="AA173" i="18" a="1"/>
  <c r="AA173" i="18" s="1"/>
  <c r="AC173" i="18" a="1"/>
  <c r="AC173" i="18" s="1"/>
  <c r="AD173" i="18" a="1"/>
  <c r="AD173" i="18" s="1"/>
  <c r="AE173" i="18" a="1"/>
  <c r="AE173" i="18" s="1"/>
  <c r="AF173" i="18" a="1"/>
  <c r="AF173" i="18" s="1"/>
  <c r="AH173" i="18" a="1"/>
  <c r="AH173" i="18" s="1"/>
  <c r="AI173" i="18" a="1"/>
  <c r="AI173" i="18" s="1"/>
  <c r="AJ173" i="18" a="1"/>
  <c r="AJ173" i="18" s="1"/>
  <c r="AK173" i="18" a="1"/>
  <c r="AK173" i="18" s="1"/>
  <c r="AM173" i="18" a="1"/>
  <c r="AM173" i="18" s="1"/>
  <c r="AN173" i="18" a="1"/>
  <c r="AN173" i="18" s="1"/>
  <c r="AO173" i="18" a="1"/>
  <c r="AO173" i="18" s="1"/>
  <c r="AP173" i="18" a="1"/>
  <c r="AP173" i="18" s="1"/>
  <c r="AR173" i="18" a="1"/>
  <c r="AR173" i="18" s="1"/>
  <c r="AS173" i="18" a="1"/>
  <c r="AS173" i="18" s="1"/>
  <c r="AT173" i="18" a="1"/>
  <c r="AT173" i="18" s="1"/>
  <c r="AU173" i="18" a="1"/>
  <c r="AU173" i="18" s="1"/>
  <c r="D174" i="18" a="1"/>
  <c r="D174" i="18" s="1"/>
  <c r="E174" i="18" a="1"/>
  <c r="E174" i="18" s="1"/>
  <c r="F174" i="18" a="1"/>
  <c r="F174" i="18" s="1"/>
  <c r="G174" i="18" a="1"/>
  <c r="G174" i="18" s="1"/>
  <c r="I174" i="18" a="1"/>
  <c r="I174" i="18" s="1"/>
  <c r="J174" i="18" a="1"/>
  <c r="J174" i="18" s="1"/>
  <c r="K174" i="18" a="1"/>
  <c r="K174" i="18" s="1"/>
  <c r="L174" i="18" a="1"/>
  <c r="L174" i="18" s="1"/>
  <c r="N174" i="18" a="1"/>
  <c r="N174" i="18" s="1"/>
  <c r="O174" i="18" a="1"/>
  <c r="O174" i="18" s="1"/>
  <c r="P174" i="18" a="1"/>
  <c r="P174" i="18" s="1"/>
  <c r="Q174" i="18" a="1"/>
  <c r="Q174" i="18" s="1"/>
  <c r="S174" i="18" a="1"/>
  <c r="S174" i="18" s="1"/>
  <c r="T174" i="18" a="1"/>
  <c r="T174" i="18" s="1"/>
  <c r="U174" i="18" a="1"/>
  <c r="U174" i="18" s="1"/>
  <c r="V174" i="18" a="1"/>
  <c r="V174" i="18" s="1"/>
  <c r="X174" i="18" a="1"/>
  <c r="X174" i="18" s="1"/>
  <c r="Y174" i="18" a="1"/>
  <c r="Y174" i="18" s="1"/>
  <c r="Z174" i="18" a="1"/>
  <c r="Z174" i="18" s="1"/>
  <c r="AA174" i="18" a="1"/>
  <c r="AA174" i="18" s="1"/>
  <c r="AC174" i="18" a="1"/>
  <c r="AC174" i="18" s="1"/>
  <c r="AD174" i="18" a="1"/>
  <c r="AD174" i="18" s="1"/>
  <c r="AE174" i="18" a="1"/>
  <c r="AE174" i="18" s="1"/>
  <c r="AF174" i="18" a="1"/>
  <c r="AF174" i="18" s="1"/>
  <c r="AH174" i="18" a="1"/>
  <c r="AH174" i="18" s="1"/>
  <c r="AI174" i="18" a="1"/>
  <c r="AI174" i="18" s="1"/>
  <c r="AJ174" i="18" a="1"/>
  <c r="AJ174" i="18" s="1"/>
  <c r="AK174" i="18" a="1"/>
  <c r="AK174" i="18" s="1"/>
  <c r="AM174" i="18" a="1"/>
  <c r="AM174" i="18" s="1"/>
  <c r="AN174" i="18" a="1"/>
  <c r="AN174" i="18" s="1"/>
  <c r="AO174" i="18" a="1"/>
  <c r="AO174" i="18" s="1"/>
  <c r="AP174" i="18" a="1"/>
  <c r="AP174" i="18" s="1"/>
  <c r="AR174" i="18" a="1"/>
  <c r="AR174" i="18" s="1"/>
  <c r="AS174" i="18" a="1"/>
  <c r="AS174" i="18" s="1"/>
  <c r="AT174" i="18" a="1"/>
  <c r="AT174" i="18" s="1"/>
  <c r="AU174" i="18" a="1"/>
  <c r="AU174" i="18" s="1"/>
  <c r="D175" i="18" a="1"/>
  <c r="D175" i="18" s="1"/>
  <c r="E175" i="18" a="1"/>
  <c r="E175" i="18" s="1"/>
  <c r="F175" i="18" a="1"/>
  <c r="F175" i="18" s="1"/>
  <c r="G175" i="18" a="1"/>
  <c r="G175" i="18" s="1"/>
  <c r="I175" i="18" a="1"/>
  <c r="I175" i="18" s="1"/>
  <c r="J175" i="18" a="1"/>
  <c r="J175" i="18" s="1"/>
  <c r="K175" i="18" a="1"/>
  <c r="K175" i="18" s="1"/>
  <c r="L175" i="18" a="1"/>
  <c r="L175" i="18" s="1"/>
  <c r="N175" i="18" a="1"/>
  <c r="N175" i="18" s="1"/>
  <c r="O175" i="18" a="1"/>
  <c r="O175" i="18" s="1"/>
  <c r="P175" i="18" a="1"/>
  <c r="P175" i="18" s="1"/>
  <c r="Q175" i="18" a="1"/>
  <c r="Q175" i="18" s="1"/>
  <c r="S175" i="18" a="1"/>
  <c r="S175" i="18" s="1"/>
  <c r="T175" i="18" a="1"/>
  <c r="T175" i="18" s="1"/>
  <c r="U175" i="18" a="1"/>
  <c r="U175" i="18" s="1"/>
  <c r="V175" i="18" a="1"/>
  <c r="V175" i="18" s="1"/>
  <c r="X175" i="18" a="1"/>
  <c r="X175" i="18" s="1"/>
  <c r="Y175" i="18" a="1"/>
  <c r="Y175" i="18" s="1"/>
  <c r="Z175" i="18" a="1"/>
  <c r="Z175" i="18" s="1"/>
  <c r="AA175" i="18" a="1"/>
  <c r="AA175" i="18" s="1"/>
  <c r="AC175" i="18" a="1"/>
  <c r="AC175" i="18" s="1"/>
  <c r="AD175" i="18" a="1"/>
  <c r="AD175" i="18" s="1"/>
  <c r="AE175" i="18" a="1"/>
  <c r="AE175" i="18" s="1"/>
  <c r="AF175" i="18" a="1"/>
  <c r="AF175" i="18" s="1"/>
  <c r="AH175" i="18" a="1"/>
  <c r="AH175" i="18" s="1"/>
  <c r="AI175" i="18" a="1"/>
  <c r="AI175" i="18" s="1"/>
  <c r="AJ175" i="18" a="1"/>
  <c r="AJ175" i="18" s="1"/>
  <c r="AK175" i="18" a="1"/>
  <c r="AK175" i="18" s="1"/>
  <c r="AM175" i="18" a="1"/>
  <c r="AM175" i="18" s="1"/>
  <c r="AN175" i="18" a="1"/>
  <c r="AN175" i="18" s="1"/>
  <c r="AO175" i="18" a="1"/>
  <c r="AO175" i="18" s="1"/>
  <c r="AP175" i="18" a="1"/>
  <c r="AP175" i="18" s="1"/>
  <c r="AR175" i="18" a="1"/>
  <c r="AR175" i="18" s="1"/>
  <c r="AS175" i="18" a="1"/>
  <c r="AS175" i="18" s="1"/>
  <c r="AT175" i="18" a="1"/>
  <c r="AT175" i="18" s="1"/>
  <c r="AU175" i="18" a="1"/>
  <c r="AU175" i="18" s="1"/>
  <c r="D176" i="18" a="1"/>
  <c r="D176" i="18" s="1"/>
  <c r="E176" i="18" a="1"/>
  <c r="E176" i="18" s="1"/>
  <c r="F176" i="18" a="1"/>
  <c r="F176" i="18" s="1"/>
  <c r="G176" i="18" a="1"/>
  <c r="G176" i="18" s="1"/>
  <c r="I176" i="18" a="1"/>
  <c r="I176" i="18" s="1"/>
  <c r="J176" i="18" a="1"/>
  <c r="J176" i="18" s="1"/>
  <c r="K176" i="18" a="1"/>
  <c r="K176" i="18" s="1"/>
  <c r="L176" i="18" a="1"/>
  <c r="L176" i="18" s="1"/>
  <c r="N176" i="18" a="1"/>
  <c r="N176" i="18" s="1"/>
  <c r="O176" i="18" a="1"/>
  <c r="O176" i="18" s="1"/>
  <c r="P176" i="18" a="1"/>
  <c r="P176" i="18" s="1"/>
  <c r="Q176" i="18" a="1"/>
  <c r="Q176" i="18" s="1"/>
  <c r="S176" i="18" a="1"/>
  <c r="S176" i="18" s="1"/>
  <c r="T176" i="18" a="1"/>
  <c r="T176" i="18" s="1"/>
  <c r="U176" i="18" a="1"/>
  <c r="U176" i="18" s="1"/>
  <c r="V176" i="18" a="1"/>
  <c r="V176" i="18" s="1"/>
  <c r="X176" i="18" a="1"/>
  <c r="X176" i="18" s="1"/>
  <c r="Y176" i="18" a="1"/>
  <c r="Y176" i="18" s="1"/>
  <c r="Z176" i="18" a="1"/>
  <c r="Z176" i="18" s="1"/>
  <c r="AA176" i="18" a="1"/>
  <c r="AA176" i="18" s="1"/>
  <c r="AC176" i="18" a="1"/>
  <c r="AC176" i="18" s="1"/>
  <c r="AD176" i="18" a="1"/>
  <c r="AD176" i="18" s="1"/>
  <c r="AE176" i="18" a="1"/>
  <c r="AE176" i="18" s="1"/>
  <c r="AF176" i="18" a="1"/>
  <c r="AF176" i="18" s="1"/>
  <c r="AH176" i="18" a="1"/>
  <c r="AH176" i="18" s="1"/>
  <c r="AI176" i="18" a="1"/>
  <c r="AI176" i="18" s="1"/>
  <c r="AJ176" i="18" a="1"/>
  <c r="AJ176" i="18" s="1"/>
  <c r="AK176" i="18" a="1"/>
  <c r="AK176" i="18" s="1"/>
  <c r="AM176" i="18" a="1"/>
  <c r="AM176" i="18" s="1"/>
  <c r="AN176" i="18" a="1"/>
  <c r="AN176" i="18" s="1"/>
  <c r="AO176" i="18" a="1"/>
  <c r="AO176" i="18" s="1"/>
  <c r="AP176" i="18" a="1"/>
  <c r="AP176" i="18" s="1"/>
  <c r="AR176" i="18" a="1"/>
  <c r="AR176" i="18" s="1"/>
  <c r="AS176" i="18" a="1"/>
  <c r="AS176" i="18" s="1"/>
  <c r="AT176" i="18" a="1"/>
  <c r="AT176" i="18" s="1"/>
  <c r="AU176" i="18" a="1"/>
  <c r="AU176" i="18" s="1"/>
  <c r="D177" i="18" a="1"/>
  <c r="D177" i="18" s="1"/>
  <c r="E177" i="18" a="1"/>
  <c r="E177" i="18" s="1"/>
  <c r="F177" i="18" a="1"/>
  <c r="F177" i="18" s="1"/>
  <c r="G177" i="18" a="1"/>
  <c r="G177" i="18" s="1"/>
  <c r="I177" i="18" a="1"/>
  <c r="I177" i="18" s="1"/>
  <c r="J177" i="18" a="1"/>
  <c r="J177" i="18" s="1"/>
  <c r="K177" i="18" a="1"/>
  <c r="K177" i="18" s="1"/>
  <c r="L177" i="18" a="1"/>
  <c r="L177" i="18" s="1"/>
  <c r="N177" i="18" a="1"/>
  <c r="N177" i="18" s="1"/>
  <c r="O177" i="18" a="1"/>
  <c r="O177" i="18" s="1"/>
  <c r="P177" i="18" a="1"/>
  <c r="P177" i="18" s="1"/>
  <c r="Q177" i="18" a="1"/>
  <c r="Q177" i="18" s="1"/>
  <c r="S177" i="18" a="1"/>
  <c r="S177" i="18" s="1"/>
  <c r="T177" i="18" a="1"/>
  <c r="T177" i="18" s="1"/>
  <c r="U177" i="18" a="1"/>
  <c r="U177" i="18" s="1"/>
  <c r="V177" i="18" a="1"/>
  <c r="V177" i="18" s="1"/>
  <c r="X177" i="18" a="1"/>
  <c r="X177" i="18" s="1"/>
  <c r="Y177" i="18" a="1"/>
  <c r="Y177" i="18" s="1"/>
  <c r="Z177" i="18" a="1"/>
  <c r="Z177" i="18" s="1"/>
  <c r="AA177" i="18" a="1"/>
  <c r="AA177" i="18" s="1"/>
  <c r="AC177" i="18" a="1"/>
  <c r="AC177" i="18" s="1"/>
  <c r="AD177" i="18" a="1"/>
  <c r="AD177" i="18" s="1"/>
  <c r="AE177" i="18" a="1"/>
  <c r="AE177" i="18" s="1"/>
  <c r="AF177" i="18" a="1"/>
  <c r="AF177" i="18" s="1"/>
  <c r="AH177" i="18" a="1"/>
  <c r="AH177" i="18" s="1"/>
  <c r="AI177" i="18" a="1"/>
  <c r="AI177" i="18" s="1"/>
  <c r="AJ177" i="18" a="1"/>
  <c r="AJ177" i="18" s="1"/>
  <c r="AK177" i="18" a="1"/>
  <c r="AK177" i="18" s="1"/>
  <c r="AM177" i="18" a="1"/>
  <c r="AM177" i="18" s="1"/>
  <c r="AN177" i="18" a="1"/>
  <c r="AN177" i="18" s="1"/>
  <c r="AO177" i="18" a="1"/>
  <c r="AO177" i="18" s="1"/>
  <c r="AP177" i="18" a="1"/>
  <c r="AP177" i="18" s="1"/>
  <c r="AR177" i="18" a="1"/>
  <c r="AR177" i="18" s="1"/>
  <c r="AS177" i="18" a="1"/>
  <c r="AS177" i="18" s="1"/>
  <c r="AT177" i="18" a="1"/>
  <c r="AT177" i="18" s="1"/>
  <c r="AU177" i="18" a="1"/>
  <c r="AU177" i="18" s="1"/>
  <c r="D178" i="18" a="1"/>
  <c r="D178" i="18" s="1"/>
  <c r="E178" i="18" a="1"/>
  <c r="E178" i="18" s="1"/>
  <c r="F178" i="18" a="1"/>
  <c r="F178" i="18" s="1"/>
  <c r="G178" i="18" a="1"/>
  <c r="G178" i="18" s="1"/>
  <c r="I178" i="18" a="1"/>
  <c r="I178" i="18" s="1"/>
  <c r="J178" i="18" a="1"/>
  <c r="J178" i="18" s="1"/>
  <c r="K178" i="18" a="1"/>
  <c r="K178" i="18" s="1"/>
  <c r="L178" i="18" a="1"/>
  <c r="L178" i="18" s="1"/>
  <c r="N178" i="18" a="1"/>
  <c r="N178" i="18" s="1"/>
  <c r="O178" i="18" a="1"/>
  <c r="O178" i="18" s="1"/>
  <c r="P178" i="18" a="1"/>
  <c r="P178" i="18" s="1"/>
  <c r="Q178" i="18" a="1"/>
  <c r="Q178" i="18" s="1"/>
  <c r="S178" i="18" a="1"/>
  <c r="S178" i="18" s="1"/>
  <c r="T178" i="18" a="1"/>
  <c r="T178" i="18" s="1"/>
  <c r="U178" i="18" a="1"/>
  <c r="U178" i="18" s="1"/>
  <c r="V178" i="18" a="1"/>
  <c r="V178" i="18" s="1"/>
  <c r="X178" i="18" a="1"/>
  <c r="X178" i="18" s="1"/>
  <c r="Y178" i="18" a="1"/>
  <c r="Y178" i="18" s="1"/>
  <c r="Z178" i="18" a="1"/>
  <c r="Z178" i="18" s="1"/>
  <c r="AA178" i="18" a="1"/>
  <c r="AA178" i="18" s="1"/>
  <c r="AC178" i="18" a="1"/>
  <c r="AC178" i="18" s="1"/>
  <c r="AD178" i="18" a="1"/>
  <c r="AD178" i="18" s="1"/>
  <c r="AE178" i="18" a="1"/>
  <c r="AE178" i="18" s="1"/>
  <c r="AF178" i="18" a="1"/>
  <c r="AF178" i="18" s="1"/>
  <c r="AH178" i="18" a="1"/>
  <c r="AH178" i="18" s="1"/>
  <c r="AI178" i="18" a="1"/>
  <c r="AI178" i="18" s="1"/>
  <c r="AJ178" i="18" a="1"/>
  <c r="AJ178" i="18" s="1"/>
  <c r="AK178" i="18" a="1"/>
  <c r="AK178" i="18" s="1"/>
  <c r="AM178" i="18" a="1"/>
  <c r="AM178" i="18" s="1"/>
  <c r="AN178" i="18" a="1"/>
  <c r="AN178" i="18" s="1"/>
  <c r="AO178" i="18" a="1"/>
  <c r="AO178" i="18" s="1"/>
  <c r="AP178" i="18" a="1"/>
  <c r="AP178" i="18" s="1"/>
  <c r="AR178" i="18" a="1"/>
  <c r="AR178" i="18" s="1"/>
  <c r="AS178" i="18" a="1"/>
  <c r="AS178" i="18" s="1"/>
  <c r="AT178" i="18" a="1"/>
  <c r="AT178" i="18" s="1"/>
  <c r="AU178" i="18" a="1"/>
  <c r="AU178" i="18" s="1"/>
  <c r="D179" i="18" a="1"/>
  <c r="D179" i="18" s="1"/>
  <c r="E179" i="18" a="1"/>
  <c r="E179" i="18" s="1"/>
  <c r="F179" i="18" a="1"/>
  <c r="F179" i="18" s="1"/>
  <c r="G179" i="18" a="1"/>
  <c r="G179" i="18" s="1"/>
  <c r="I179" i="18" a="1"/>
  <c r="I179" i="18" s="1"/>
  <c r="J179" i="18" a="1"/>
  <c r="J179" i="18" s="1"/>
  <c r="K179" i="18" a="1"/>
  <c r="K179" i="18" s="1"/>
  <c r="L179" i="18" a="1"/>
  <c r="L179" i="18" s="1"/>
  <c r="N179" i="18" a="1"/>
  <c r="N179" i="18" s="1"/>
  <c r="O179" i="18" a="1"/>
  <c r="O179" i="18" s="1"/>
  <c r="P179" i="18" a="1"/>
  <c r="P179" i="18" s="1"/>
  <c r="Q179" i="18" a="1"/>
  <c r="Q179" i="18" s="1"/>
  <c r="S179" i="18" a="1"/>
  <c r="S179" i="18" s="1"/>
  <c r="T179" i="18" a="1"/>
  <c r="T179" i="18" s="1"/>
  <c r="U179" i="18" a="1"/>
  <c r="U179" i="18" s="1"/>
  <c r="V179" i="18" a="1"/>
  <c r="V179" i="18" s="1"/>
  <c r="X179" i="18" a="1"/>
  <c r="X179" i="18" s="1"/>
  <c r="Y179" i="18" a="1"/>
  <c r="Y179" i="18" s="1"/>
  <c r="Z179" i="18" a="1"/>
  <c r="Z179" i="18" s="1"/>
  <c r="AA179" i="18" a="1"/>
  <c r="AA179" i="18" s="1"/>
  <c r="AC179" i="18" a="1"/>
  <c r="AC179" i="18" s="1"/>
  <c r="AD179" i="18" a="1"/>
  <c r="AD179" i="18" s="1"/>
  <c r="AE179" i="18" a="1"/>
  <c r="AE179" i="18" s="1"/>
  <c r="AF179" i="18" a="1"/>
  <c r="AF179" i="18" s="1"/>
  <c r="AH179" i="18" a="1"/>
  <c r="AH179" i="18" s="1"/>
  <c r="AI179" i="18" a="1"/>
  <c r="AI179" i="18" s="1"/>
  <c r="AJ179" i="18" a="1"/>
  <c r="AJ179" i="18" s="1"/>
  <c r="AK179" i="18" a="1"/>
  <c r="AK179" i="18" s="1"/>
  <c r="AM179" i="18" a="1"/>
  <c r="AM179" i="18" s="1"/>
  <c r="AN179" i="18" a="1"/>
  <c r="AN179" i="18" s="1"/>
  <c r="AO179" i="18" a="1"/>
  <c r="AO179" i="18" s="1"/>
  <c r="AP179" i="18" a="1"/>
  <c r="AP179" i="18" s="1"/>
  <c r="AR179" i="18" a="1"/>
  <c r="AR179" i="18" s="1"/>
  <c r="AS179" i="18" a="1"/>
  <c r="AS179" i="18" s="1"/>
  <c r="AT179" i="18" a="1"/>
  <c r="AT179" i="18" s="1"/>
  <c r="AU179" i="18" a="1"/>
  <c r="AU179" i="18" s="1"/>
  <c r="D180" i="18" a="1"/>
  <c r="D180" i="18" s="1"/>
  <c r="E180" i="18" a="1"/>
  <c r="E180" i="18" s="1"/>
  <c r="F180" i="18" a="1"/>
  <c r="F180" i="18" s="1"/>
  <c r="G180" i="18" a="1"/>
  <c r="G180" i="18" s="1"/>
  <c r="I180" i="18" a="1"/>
  <c r="I180" i="18" s="1"/>
  <c r="J180" i="18" a="1"/>
  <c r="J180" i="18" s="1"/>
  <c r="K180" i="18" a="1"/>
  <c r="K180" i="18" s="1"/>
  <c r="L180" i="18" a="1"/>
  <c r="L180" i="18" s="1"/>
  <c r="N180" i="18" a="1"/>
  <c r="N180" i="18" s="1"/>
  <c r="O180" i="18" a="1"/>
  <c r="O180" i="18" s="1"/>
  <c r="P180" i="18" a="1"/>
  <c r="P180" i="18" s="1"/>
  <c r="Q180" i="18" a="1"/>
  <c r="Q180" i="18" s="1"/>
  <c r="S180" i="18" a="1"/>
  <c r="S180" i="18" s="1"/>
  <c r="T180" i="18" a="1"/>
  <c r="T180" i="18" s="1"/>
  <c r="U180" i="18" a="1"/>
  <c r="U180" i="18" s="1"/>
  <c r="V180" i="18" a="1"/>
  <c r="V180" i="18" s="1"/>
  <c r="X180" i="18" a="1"/>
  <c r="X180" i="18" s="1"/>
  <c r="Y180" i="18" a="1"/>
  <c r="Y180" i="18" s="1"/>
  <c r="Z180" i="18" a="1"/>
  <c r="Z180" i="18" s="1"/>
  <c r="AA180" i="18" a="1"/>
  <c r="AA180" i="18" s="1"/>
  <c r="AC180" i="18" a="1"/>
  <c r="AC180" i="18" s="1"/>
  <c r="AD180" i="18" a="1"/>
  <c r="AD180" i="18" s="1"/>
  <c r="AE180" i="18" a="1"/>
  <c r="AE180" i="18" s="1"/>
  <c r="AF180" i="18" a="1"/>
  <c r="AF180" i="18" s="1"/>
  <c r="AH180" i="18" a="1"/>
  <c r="AH180" i="18" s="1"/>
  <c r="AI180" i="18" a="1"/>
  <c r="AI180" i="18" s="1"/>
  <c r="AJ180" i="18" a="1"/>
  <c r="AJ180" i="18" s="1"/>
  <c r="AK180" i="18" a="1"/>
  <c r="AK180" i="18" s="1"/>
  <c r="AM180" i="18" a="1"/>
  <c r="AM180" i="18" s="1"/>
  <c r="AN180" i="18" a="1"/>
  <c r="AN180" i="18" s="1"/>
  <c r="AO180" i="18" a="1"/>
  <c r="AO180" i="18" s="1"/>
  <c r="AP180" i="18" a="1"/>
  <c r="AP180" i="18" s="1"/>
  <c r="AR180" i="18" a="1"/>
  <c r="AR180" i="18" s="1"/>
  <c r="AS180" i="18" a="1"/>
  <c r="AS180" i="18" s="1"/>
  <c r="AT180" i="18" a="1"/>
  <c r="AT180" i="18" s="1"/>
  <c r="AU180" i="18" a="1"/>
  <c r="AU180" i="18" s="1"/>
  <c r="D181" i="18" a="1"/>
  <c r="D181" i="18" s="1"/>
  <c r="E181" i="18" a="1"/>
  <c r="E181" i="18" s="1"/>
  <c r="F181" i="18" a="1"/>
  <c r="F181" i="18" s="1"/>
  <c r="G181" i="18" a="1"/>
  <c r="G181" i="18" s="1"/>
  <c r="I181" i="18" a="1"/>
  <c r="I181" i="18" s="1"/>
  <c r="J181" i="18" a="1"/>
  <c r="J181" i="18" s="1"/>
  <c r="K181" i="18" a="1"/>
  <c r="K181" i="18" s="1"/>
  <c r="L181" i="18" a="1"/>
  <c r="L181" i="18" s="1"/>
  <c r="N181" i="18" a="1"/>
  <c r="N181" i="18" s="1"/>
  <c r="O181" i="18" a="1"/>
  <c r="O181" i="18" s="1"/>
  <c r="P181" i="18" a="1"/>
  <c r="P181" i="18" s="1"/>
  <c r="Q181" i="18" a="1"/>
  <c r="Q181" i="18" s="1"/>
  <c r="S181" i="18" a="1"/>
  <c r="S181" i="18" s="1"/>
  <c r="T181" i="18" a="1"/>
  <c r="T181" i="18" s="1"/>
  <c r="U181" i="18" a="1"/>
  <c r="U181" i="18" s="1"/>
  <c r="V181" i="18" a="1"/>
  <c r="V181" i="18" s="1"/>
  <c r="X181" i="18" a="1"/>
  <c r="X181" i="18" s="1"/>
  <c r="Y181" i="18" a="1"/>
  <c r="Y181" i="18" s="1"/>
  <c r="Z181" i="18" a="1"/>
  <c r="Z181" i="18" s="1"/>
  <c r="AA181" i="18" a="1"/>
  <c r="AA181" i="18" s="1"/>
  <c r="AC181" i="18" a="1"/>
  <c r="AC181" i="18" s="1"/>
  <c r="AD181" i="18" a="1"/>
  <c r="AD181" i="18" s="1"/>
  <c r="AE181" i="18" a="1"/>
  <c r="AE181" i="18" s="1"/>
  <c r="AF181" i="18" a="1"/>
  <c r="AF181" i="18" s="1"/>
  <c r="AH181" i="18" a="1"/>
  <c r="AH181" i="18" s="1"/>
  <c r="AI181" i="18" a="1"/>
  <c r="AI181" i="18" s="1"/>
  <c r="AJ181" i="18" a="1"/>
  <c r="AJ181" i="18" s="1"/>
  <c r="AK181" i="18" a="1"/>
  <c r="AK181" i="18" s="1"/>
  <c r="AM181" i="18" a="1"/>
  <c r="AM181" i="18" s="1"/>
  <c r="AN181" i="18" a="1"/>
  <c r="AN181" i="18" s="1"/>
  <c r="AO181" i="18" a="1"/>
  <c r="AO181" i="18" s="1"/>
  <c r="AP181" i="18" a="1"/>
  <c r="AP181" i="18" s="1"/>
  <c r="AR181" i="18" a="1"/>
  <c r="AR181" i="18" s="1"/>
  <c r="AS181" i="18" a="1"/>
  <c r="AS181" i="18" s="1"/>
  <c r="AT181" i="18" a="1"/>
  <c r="AT181" i="18" s="1"/>
  <c r="AU181" i="18" a="1"/>
  <c r="AU181" i="18" s="1"/>
  <c r="D182" i="18" a="1"/>
  <c r="D182" i="18" s="1"/>
  <c r="E182" i="18" a="1"/>
  <c r="E182" i="18" s="1"/>
  <c r="F182" i="18" a="1"/>
  <c r="F182" i="18" s="1"/>
  <c r="G182" i="18" a="1"/>
  <c r="G182" i="18" s="1"/>
  <c r="I182" i="18" a="1"/>
  <c r="I182" i="18" s="1"/>
  <c r="J182" i="18" a="1"/>
  <c r="J182" i="18" s="1"/>
  <c r="K182" i="18" a="1"/>
  <c r="K182" i="18" s="1"/>
  <c r="L182" i="18" a="1"/>
  <c r="L182" i="18" s="1"/>
  <c r="N182" i="18" a="1"/>
  <c r="N182" i="18" s="1"/>
  <c r="O182" i="18" a="1"/>
  <c r="O182" i="18" s="1"/>
  <c r="P182" i="18" a="1"/>
  <c r="P182" i="18" s="1"/>
  <c r="Q182" i="18" a="1"/>
  <c r="Q182" i="18" s="1"/>
  <c r="S182" i="18" a="1"/>
  <c r="S182" i="18" s="1"/>
  <c r="T182" i="18" a="1"/>
  <c r="T182" i="18" s="1"/>
  <c r="U182" i="18" a="1"/>
  <c r="U182" i="18" s="1"/>
  <c r="V182" i="18" a="1"/>
  <c r="V182" i="18" s="1"/>
  <c r="X182" i="18" a="1"/>
  <c r="X182" i="18" s="1"/>
  <c r="Y182" i="18" a="1"/>
  <c r="Y182" i="18" s="1"/>
  <c r="Z182" i="18" a="1"/>
  <c r="Z182" i="18" s="1"/>
  <c r="AA182" i="18" a="1"/>
  <c r="AA182" i="18" s="1"/>
  <c r="AC182" i="18" a="1"/>
  <c r="AC182" i="18" s="1"/>
  <c r="AD182" i="18" a="1"/>
  <c r="AD182" i="18" s="1"/>
  <c r="AE182" i="18" a="1"/>
  <c r="AE182" i="18" s="1"/>
  <c r="AF182" i="18" a="1"/>
  <c r="AF182" i="18" s="1"/>
  <c r="AH182" i="18" a="1"/>
  <c r="AH182" i="18" s="1"/>
  <c r="AI182" i="18" a="1"/>
  <c r="AI182" i="18" s="1"/>
  <c r="AJ182" i="18" a="1"/>
  <c r="AJ182" i="18" s="1"/>
  <c r="AK182" i="18" a="1"/>
  <c r="AK182" i="18" s="1"/>
  <c r="AM182" i="18" a="1"/>
  <c r="AM182" i="18" s="1"/>
  <c r="AN182" i="18" a="1"/>
  <c r="AN182" i="18" s="1"/>
  <c r="AO182" i="18" a="1"/>
  <c r="AO182" i="18" s="1"/>
  <c r="AP182" i="18" a="1"/>
  <c r="AP182" i="18" s="1"/>
  <c r="AR182" i="18" a="1"/>
  <c r="AR182" i="18" s="1"/>
  <c r="AS182" i="18" a="1"/>
  <c r="AS182" i="18" s="1"/>
  <c r="AT182" i="18" a="1"/>
  <c r="AT182" i="18" s="1"/>
  <c r="AU182" i="18" a="1"/>
  <c r="AU182" i="18" s="1"/>
  <c r="D183" i="18" a="1"/>
  <c r="D183" i="18" s="1"/>
  <c r="E183" i="18" a="1"/>
  <c r="E183" i="18" s="1"/>
  <c r="F183" i="18" a="1"/>
  <c r="F183" i="18" s="1"/>
  <c r="G183" i="18" a="1"/>
  <c r="G183" i="18" s="1"/>
  <c r="I183" i="18" a="1"/>
  <c r="I183" i="18" s="1"/>
  <c r="J183" i="18" a="1"/>
  <c r="J183" i="18" s="1"/>
  <c r="K183" i="18" a="1"/>
  <c r="K183" i="18" s="1"/>
  <c r="L183" i="18" a="1"/>
  <c r="L183" i="18" s="1"/>
  <c r="N183" i="18" a="1"/>
  <c r="N183" i="18" s="1"/>
  <c r="O183" i="18" a="1"/>
  <c r="O183" i="18" s="1"/>
  <c r="P183" i="18" a="1"/>
  <c r="P183" i="18" s="1"/>
  <c r="Q183" i="18" a="1"/>
  <c r="Q183" i="18" s="1"/>
  <c r="S183" i="18" a="1"/>
  <c r="S183" i="18" s="1"/>
  <c r="T183" i="18" a="1"/>
  <c r="T183" i="18" s="1"/>
  <c r="U183" i="18" a="1"/>
  <c r="U183" i="18" s="1"/>
  <c r="V183" i="18" a="1"/>
  <c r="V183" i="18" s="1"/>
  <c r="X183" i="18" a="1"/>
  <c r="X183" i="18" s="1"/>
  <c r="Y183" i="18" a="1"/>
  <c r="Y183" i="18" s="1"/>
  <c r="Z183" i="18" a="1"/>
  <c r="Z183" i="18" s="1"/>
  <c r="AA183" i="18" a="1"/>
  <c r="AA183" i="18" s="1"/>
  <c r="AC183" i="18" a="1"/>
  <c r="AC183" i="18" s="1"/>
  <c r="AD183" i="18" a="1"/>
  <c r="AD183" i="18" s="1"/>
  <c r="AE183" i="18" a="1"/>
  <c r="AE183" i="18" s="1"/>
  <c r="AF183" i="18" a="1"/>
  <c r="AF183" i="18" s="1"/>
  <c r="AH183" i="18" a="1"/>
  <c r="AH183" i="18" s="1"/>
  <c r="AI183" i="18" a="1"/>
  <c r="AI183" i="18" s="1"/>
  <c r="AJ183" i="18" a="1"/>
  <c r="AJ183" i="18" s="1"/>
  <c r="AK183" i="18" a="1"/>
  <c r="AK183" i="18" s="1"/>
  <c r="AM183" i="18" a="1"/>
  <c r="AM183" i="18" s="1"/>
  <c r="AN183" i="18" a="1"/>
  <c r="AN183" i="18" s="1"/>
  <c r="AO183" i="18" a="1"/>
  <c r="AO183" i="18" s="1"/>
  <c r="AP183" i="18" a="1"/>
  <c r="AP183" i="18" s="1"/>
  <c r="AR183" i="18" a="1"/>
  <c r="AR183" i="18" s="1"/>
  <c r="AS183" i="18" a="1"/>
  <c r="AS183" i="18" s="1"/>
  <c r="AT183" i="18" a="1"/>
  <c r="AT183" i="18" s="1"/>
  <c r="AU183" i="18" a="1"/>
  <c r="AU183" i="18" s="1"/>
  <c r="D184" i="18" a="1"/>
  <c r="D184" i="18" s="1"/>
  <c r="E184" i="18" a="1"/>
  <c r="E184" i="18" s="1"/>
  <c r="F184" i="18" a="1"/>
  <c r="F184" i="18" s="1"/>
  <c r="G184" i="18" a="1"/>
  <c r="G184" i="18" s="1"/>
  <c r="I184" i="18" a="1"/>
  <c r="I184" i="18" s="1"/>
  <c r="J184" i="18" a="1"/>
  <c r="J184" i="18" s="1"/>
  <c r="K184" i="18" a="1"/>
  <c r="K184" i="18" s="1"/>
  <c r="L184" i="18" a="1"/>
  <c r="L184" i="18" s="1"/>
  <c r="N184" i="18" a="1"/>
  <c r="N184" i="18" s="1"/>
  <c r="O184" i="18" a="1"/>
  <c r="O184" i="18" s="1"/>
  <c r="P184" i="18" a="1"/>
  <c r="P184" i="18" s="1"/>
  <c r="Q184" i="18" a="1"/>
  <c r="Q184" i="18" s="1"/>
  <c r="S184" i="18" a="1"/>
  <c r="S184" i="18" s="1"/>
  <c r="T184" i="18" a="1"/>
  <c r="T184" i="18" s="1"/>
  <c r="U184" i="18" a="1"/>
  <c r="U184" i="18" s="1"/>
  <c r="V184" i="18" a="1"/>
  <c r="V184" i="18" s="1"/>
  <c r="X184" i="18" a="1"/>
  <c r="X184" i="18" s="1"/>
  <c r="Y184" i="18" a="1"/>
  <c r="Y184" i="18" s="1"/>
  <c r="Z184" i="18" a="1"/>
  <c r="Z184" i="18" s="1"/>
  <c r="AA184" i="18" a="1"/>
  <c r="AA184" i="18" s="1"/>
  <c r="AC184" i="18" a="1"/>
  <c r="AC184" i="18" s="1"/>
  <c r="AD184" i="18" a="1"/>
  <c r="AD184" i="18" s="1"/>
  <c r="AE184" i="18" a="1"/>
  <c r="AE184" i="18" s="1"/>
  <c r="AF184" i="18" a="1"/>
  <c r="AF184" i="18" s="1"/>
  <c r="AH184" i="18" a="1"/>
  <c r="AH184" i="18" s="1"/>
  <c r="AI184" i="18" a="1"/>
  <c r="AI184" i="18" s="1"/>
  <c r="AJ184" i="18" a="1"/>
  <c r="AJ184" i="18" s="1"/>
  <c r="AK184" i="18" a="1"/>
  <c r="AK184" i="18" s="1"/>
  <c r="AM184" i="18" a="1"/>
  <c r="AM184" i="18" s="1"/>
  <c r="AN184" i="18" a="1"/>
  <c r="AN184" i="18" s="1"/>
  <c r="AO184" i="18" a="1"/>
  <c r="AO184" i="18" s="1"/>
  <c r="AP184" i="18" a="1"/>
  <c r="AP184" i="18" s="1"/>
  <c r="AR184" i="18" a="1"/>
  <c r="AR184" i="18" s="1"/>
  <c r="AS184" i="18" a="1"/>
  <c r="AS184" i="18" s="1"/>
  <c r="AT184" i="18" a="1"/>
  <c r="AT184" i="18" s="1"/>
  <c r="AU184" i="18" a="1"/>
  <c r="AU184" i="18" s="1"/>
  <c r="D185" i="18" a="1"/>
  <c r="D185" i="18" s="1"/>
  <c r="E185" i="18" a="1"/>
  <c r="E185" i="18" s="1"/>
  <c r="F185" i="18" a="1"/>
  <c r="F185" i="18" s="1"/>
  <c r="G185" i="18" a="1"/>
  <c r="G185" i="18" s="1"/>
  <c r="I185" i="18" a="1"/>
  <c r="I185" i="18" s="1"/>
  <c r="J185" i="18" a="1"/>
  <c r="J185" i="18" s="1"/>
  <c r="K185" i="18" a="1"/>
  <c r="K185" i="18" s="1"/>
  <c r="L185" i="18" a="1"/>
  <c r="L185" i="18" s="1"/>
  <c r="N185" i="18" a="1"/>
  <c r="N185" i="18" s="1"/>
  <c r="O185" i="18" a="1"/>
  <c r="O185" i="18" s="1"/>
  <c r="P185" i="18" a="1"/>
  <c r="P185" i="18" s="1"/>
  <c r="Q185" i="18" a="1"/>
  <c r="Q185" i="18" s="1"/>
  <c r="S185" i="18" a="1"/>
  <c r="S185" i="18" s="1"/>
  <c r="T185" i="18" a="1"/>
  <c r="T185" i="18" s="1"/>
  <c r="U185" i="18" a="1"/>
  <c r="U185" i="18" s="1"/>
  <c r="V185" i="18" a="1"/>
  <c r="V185" i="18" s="1"/>
  <c r="X185" i="18" a="1"/>
  <c r="X185" i="18" s="1"/>
  <c r="Y185" i="18" a="1"/>
  <c r="Y185" i="18" s="1"/>
  <c r="Z185" i="18" a="1"/>
  <c r="Z185" i="18" s="1"/>
  <c r="AA185" i="18" a="1"/>
  <c r="AA185" i="18" s="1"/>
  <c r="AC185" i="18" a="1"/>
  <c r="AC185" i="18" s="1"/>
  <c r="AD185" i="18" a="1"/>
  <c r="AD185" i="18" s="1"/>
  <c r="AE185" i="18" a="1"/>
  <c r="AE185" i="18" s="1"/>
  <c r="AF185" i="18" a="1"/>
  <c r="AF185" i="18" s="1"/>
  <c r="AH185" i="18" a="1"/>
  <c r="AH185" i="18" s="1"/>
  <c r="AI185" i="18" a="1"/>
  <c r="AI185" i="18" s="1"/>
  <c r="AJ185" i="18" a="1"/>
  <c r="AJ185" i="18" s="1"/>
  <c r="AK185" i="18" a="1"/>
  <c r="AK185" i="18" s="1"/>
  <c r="AM185" i="18" a="1"/>
  <c r="AM185" i="18" s="1"/>
  <c r="AN185" i="18" a="1"/>
  <c r="AN185" i="18" s="1"/>
  <c r="AO185" i="18" a="1"/>
  <c r="AO185" i="18" s="1"/>
  <c r="AP185" i="18" a="1"/>
  <c r="AP185" i="18" s="1"/>
  <c r="AR185" i="18" a="1"/>
  <c r="AR185" i="18" s="1"/>
  <c r="AS185" i="18" a="1"/>
  <c r="AS185" i="18" s="1"/>
  <c r="AT185" i="18" a="1"/>
  <c r="AT185" i="18" s="1"/>
  <c r="AU185" i="18" a="1"/>
  <c r="AU185" i="18" s="1"/>
  <c r="D186" i="18" a="1"/>
  <c r="D186" i="18" s="1"/>
  <c r="E186" i="18" a="1"/>
  <c r="E186" i="18" s="1"/>
  <c r="F186" i="18" a="1"/>
  <c r="F186" i="18" s="1"/>
  <c r="G186" i="18" a="1"/>
  <c r="G186" i="18" s="1"/>
  <c r="I186" i="18" a="1"/>
  <c r="I186" i="18" s="1"/>
  <c r="J186" i="18" a="1"/>
  <c r="J186" i="18" s="1"/>
  <c r="K186" i="18" a="1"/>
  <c r="K186" i="18" s="1"/>
  <c r="L186" i="18" a="1"/>
  <c r="L186" i="18" s="1"/>
  <c r="N186" i="18" a="1"/>
  <c r="N186" i="18" s="1"/>
  <c r="O186" i="18" a="1"/>
  <c r="O186" i="18" s="1"/>
  <c r="P186" i="18" a="1"/>
  <c r="P186" i="18" s="1"/>
  <c r="Q186" i="18" a="1"/>
  <c r="Q186" i="18" s="1"/>
  <c r="S186" i="18" a="1"/>
  <c r="S186" i="18" s="1"/>
  <c r="T186" i="18" a="1"/>
  <c r="T186" i="18" s="1"/>
  <c r="U186" i="18" a="1"/>
  <c r="U186" i="18" s="1"/>
  <c r="V186" i="18" a="1"/>
  <c r="V186" i="18" s="1"/>
  <c r="X186" i="18" a="1"/>
  <c r="X186" i="18" s="1"/>
  <c r="Y186" i="18" a="1"/>
  <c r="Y186" i="18" s="1"/>
  <c r="Z186" i="18" a="1"/>
  <c r="Z186" i="18" s="1"/>
  <c r="AA186" i="18" a="1"/>
  <c r="AA186" i="18" s="1"/>
  <c r="AC186" i="18" a="1"/>
  <c r="AC186" i="18" s="1"/>
  <c r="AD186" i="18" a="1"/>
  <c r="AD186" i="18" s="1"/>
  <c r="AE186" i="18" a="1"/>
  <c r="AE186" i="18" s="1"/>
  <c r="AF186" i="18" a="1"/>
  <c r="AF186" i="18" s="1"/>
  <c r="AH186" i="18" a="1"/>
  <c r="AH186" i="18" s="1"/>
  <c r="AI186" i="18" a="1"/>
  <c r="AI186" i="18" s="1"/>
  <c r="AJ186" i="18" a="1"/>
  <c r="AJ186" i="18" s="1"/>
  <c r="AK186" i="18" a="1"/>
  <c r="AK186" i="18" s="1"/>
  <c r="AM186" i="18" a="1"/>
  <c r="AM186" i="18" s="1"/>
  <c r="AN186" i="18" a="1"/>
  <c r="AN186" i="18" s="1"/>
  <c r="AO186" i="18" a="1"/>
  <c r="AO186" i="18" s="1"/>
  <c r="AP186" i="18" a="1"/>
  <c r="AP186" i="18" s="1"/>
  <c r="AR186" i="18" a="1"/>
  <c r="AR186" i="18" s="1"/>
  <c r="AS186" i="18" a="1"/>
  <c r="AS186" i="18" s="1"/>
  <c r="AT186" i="18" a="1"/>
  <c r="AT186" i="18" s="1"/>
  <c r="AU186" i="18" a="1"/>
  <c r="AU186" i="18" s="1"/>
  <c r="D187" i="18" a="1"/>
  <c r="D187" i="18" s="1"/>
  <c r="E187" i="18" a="1"/>
  <c r="E187" i="18" s="1"/>
  <c r="F187" i="18" a="1"/>
  <c r="F187" i="18" s="1"/>
  <c r="G187" i="18" a="1"/>
  <c r="G187" i="18" s="1"/>
  <c r="I187" i="18" a="1"/>
  <c r="I187" i="18" s="1"/>
  <c r="J187" i="18" a="1"/>
  <c r="J187" i="18" s="1"/>
  <c r="K187" i="18" a="1"/>
  <c r="K187" i="18" s="1"/>
  <c r="L187" i="18" a="1"/>
  <c r="L187" i="18" s="1"/>
  <c r="N187" i="18" a="1"/>
  <c r="N187" i="18" s="1"/>
  <c r="O187" i="18" a="1"/>
  <c r="O187" i="18" s="1"/>
  <c r="P187" i="18" a="1"/>
  <c r="P187" i="18" s="1"/>
  <c r="Q187" i="18" a="1"/>
  <c r="Q187" i="18" s="1"/>
  <c r="S187" i="18" a="1"/>
  <c r="S187" i="18" s="1"/>
  <c r="T187" i="18" a="1"/>
  <c r="T187" i="18" s="1"/>
  <c r="U187" i="18" a="1"/>
  <c r="U187" i="18" s="1"/>
  <c r="V187" i="18" a="1"/>
  <c r="V187" i="18" s="1"/>
  <c r="X187" i="18" a="1"/>
  <c r="X187" i="18" s="1"/>
  <c r="Y187" i="18" a="1"/>
  <c r="Y187" i="18" s="1"/>
  <c r="Z187" i="18" a="1"/>
  <c r="Z187" i="18" s="1"/>
  <c r="AA187" i="18" a="1"/>
  <c r="AA187" i="18" s="1"/>
  <c r="AC187" i="18" a="1"/>
  <c r="AC187" i="18" s="1"/>
  <c r="AD187" i="18" a="1"/>
  <c r="AD187" i="18" s="1"/>
  <c r="AE187" i="18" a="1"/>
  <c r="AE187" i="18" s="1"/>
  <c r="AF187" i="18" a="1"/>
  <c r="AF187" i="18" s="1"/>
  <c r="AH187" i="18" a="1"/>
  <c r="AH187" i="18" s="1"/>
  <c r="AI187" i="18" a="1"/>
  <c r="AI187" i="18" s="1"/>
  <c r="AJ187" i="18" a="1"/>
  <c r="AJ187" i="18" s="1"/>
  <c r="AK187" i="18" a="1"/>
  <c r="AK187" i="18" s="1"/>
  <c r="AM187" i="18" a="1"/>
  <c r="AM187" i="18" s="1"/>
  <c r="AN187" i="18" a="1"/>
  <c r="AN187" i="18" s="1"/>
  <c r="AO187" i="18" a="1"/>
  <c r="AO187" i="18" s="1"/>
  <c r="AP187" i="18" a="1"/>
  <c r="AP187" i="18" s="1"/>
  <c r="AR187" i="18" a="1"/>
  <c r="AR187" i="18" s="1"/>
  <c r="AS187" i="18" a="1"/>
  <c r="AS187" i="18" s="1"/>
  <c r="AT187" i="18" a="1"/>
  <c r="AT187" i="18" s="1"/>
  <c r="AU187" i="18" a="1"/>
  <c r="AU187" i="18" s="1"/>
  <c r="D188" i="18" a="1"/>
  <c r="D188" i="18" s="1"/>
  <c r="E188" i="18" a="1"/>
  <c r="E188" i="18" s="1"/>
  <c r="F188" i="18" a="1"/>
  <c r="F188" i="18" s="1"/>
  <c r="G188" i="18" a="1"/>
  <c r="G188" i="18" s="1"/>
  <c r="I188" i="18" a="1"/>
  <c r="I188" i="18" s="1"/>
  <c r="J188" i="18" a="1"/>
  <c r="J188" i="18" s="1"/>
  <c r="K188" i="18" a="1"/>
  <c r="K188" i="18" s="1"/>
  <c r="L188" i="18" a="1"/>
  <c r="L188" i="18" s="1"/>
  <c r="N188" i="18" a="1"/>
  <c r="N188" i="18" s="1"/>
  <c r="O188" i="18" a="1"/>
  <c r="O188" i="18" s="1"/>
  <c r="P188" i="18" a="1"/>
  <c r="P188" i="18" s="1"/>
  <c r="Q188" i="18" a="1"/>
  <c r="Q188" i="18" s="1"/>
  <c r="S188" i="18" a="1"/>
  <c r="S188" i="18" s="1"/>
  <c r="T188" i="18" a="1"/>
  <c r="T188" i="18" s="1"/>
  <c r="U188" i="18" a="1"/>
  <c r="U188" i="18" s="1"/>
  <c r="V188" i="18" a="1"/>
  <c r="V188" i="18" s="1"/>
  <c r="X188" i="18" a="1"/>
  <c r="X188" i="18" s="1"/>
  <c r="Y188" i="18" a="1"/>
  <c r="Y188" i="18" s="1"/>
  <c r="Z188" i="18" a="1"/>
  <c r="Z188" i="18" s="1"/>
  <c r="AA188" i="18" a="1"/>
  <c r="AA188" i="18" s="1"/>
  <c r="AC188" i="18" a="1"/>
  <c r="AC188" i="18" s="1"/>
  <c r="AD188" i="18" a="1"/>
  <c r="AD188" i="18" s="1"/>
  <c r="AE188" i="18" a="1"/>
  <c r="AE188" i="18" s="1"/>
  <c r="AF188" i="18" a="1"/>
  <c r="AF188" i="18" s="1"/>
  <c r="AH188" i="18" a="1"/>
  <c r="AH188" i="18" s="1"/>
  <c r="AI188" i="18" a="1"/>
  <c r="AI188" i="18" s="1"/>
  <c r="AJ188" i="18" a="1"/>
  <c r="AJ188" i="18" s="1"/>
  <c r="AK188" i="18" a="1"/>
  <c r="AK188" i="18" s="1"/>
  <c r="AM188" i="18" a="1"/>
  <c r="AM188" i="18" s="1"/>
  <c r="AN188" i="18" a="1"/>
  <c r="AN188" i="18" s="1"/>
  <c r="AO188" i="18" a="1"/>
  <c r="AO188" i="18" s="1"/>
  <c r="AP188" i="18" a="1"/>
  <c r="AP188" i="18" s="1"/>
  <c r="AR188" i="18" a="1"/>
  <c r="AR188" i="18" s="1"/>
  <c r="AS188" i="18" a="1"/>
  <c r="AS188" i="18" s="1"/>
  <c r="AT188" i="18" a="1"/>
  <c r="AT188" i="18" s="1"/>
  <c r="AU188" i="18" a="1"/>
  <c r="AU188" i="18" s="1"/>
  <c r="D189" i="18" a="1"/>
  <c r="D189" i="18" s="1"/>
  <c r="E189" i="18" a="1"/>
  <c r="E189" i="18" s="1"/>
  <c r="F189" i="18" a="1"/>
  <c r="F189" i="18" s="1"/>
  <c r="G189" i="18" a="1"/>
  <c r="G189" i="18" s="1"/>
  <c r="I189" i="18" a="1"/>
  <c r="I189" i="18" s="1"/>
  <c r="J189" i="18" a="1"/>
  <c r="J189" i="18" s="1"/>
  <c r="K189" i="18" a="1"/>
  <c r="K189" i="18" s="1"/>
  <c r="L189" i="18" a="1"/>
  <c r="L189" i="18" s="1"/>
  <c r="N189" i="18" a="1"/>
  <c r="N189" i="18" s="1"/>
  <c r="O189" i="18" a="1"/>
  <c r="O189" i="18" s="1"/>
  <c r="P189" i="18" a="1"/>
  <c r="P189" i="18" s="1"/>
  <c r="Q189" i="18" a="1"/>
  <c r="Q189" i="18" s="1"/>
  <c r="S189" i="18" a="1"/>
  <c r="S189" i="18" s="1"/>
  <c r="T189" i="18" a="1"/>
  <c r="T189" i="18" s="1"/>
  <c r="U189" i="18" a="1"/>
  <c r="U189" i="18" s="1"/>
  <c r="V189" i="18" a="1"/>
  <c r="V189" i="18" s="1"/>
  <c r="X189" i="18" a="1"/>
  <c r="X189" i="18" s="1"/>
  <c r="Y189" i="18" a="1"/>
  <c r="Y189" i="18" s="1"/>
  <c r="Z189" i="18" a="1"/>
  <c r="Z189" i="18" s="1"/>
  <c r="AA189" i="18" a="1"/>
  <c r="AA189" i="18" s="1"/>
  <c r="AC189" i="18" a="1"/>
  <c r="AC189" i="18" s="1"/>
  <c r="AD189" i="18" a="1"/>
  <c r="AD189" i="18" s="1"/>
  <c r="AE189" i="18" a="1"/>
  <c r="AE189" i="18" s="1"/>
  <c r="AF189" i="18" a="1"/>
  <c r="AF189" i="18" s="1"/>
  <c r="AH189" i="18" a="1"/>
  <c r="AH189" i="18" s="1"/>
  <c r="AI189" i="18" a="1"/>
  <c r="AI189" i="18" s="1"/>
  <c r="AJ189" i="18" a="1"/>
  <c r="AJ189" i="18" s="1"/>
  <c r="AK189" i="18" a="1"/>
  <c r="AK189" i="18" s="1"/>
  <c r="AM189" i="18" a="1"/>
  <c r="AM189" i="18" s="1"/>
  <c r="AN189" i="18" a="1"/>
  <c r="AN189" i="18" s="1"/>
  <c r="AO189" i="18" a="1"/>
  <c r="AO189" i="18" s="1"/>
  <c r="AP189" i="18" a="1"/>
  <c r="AP189" i="18" s="1"/>
  <c r="AR189" i="18" a="1"/>
  <c r="AR189" i="18" s="1"/>
  <c r="AS189" i="18" a="1"/>
  <c r="AS189" i="18" s="1"/>
  <c r="AT189" i="18" a="1"/>
  <c r="AT189" i="18" s="1"/>
  <c r="AU189" i="18" a="1"/>
  <c r="AU189" i="18" s="1"/>
  <c r="D190" i="18" a="1"/>
  <c r="D190" i="18" s="1"/>
  <c r="E190" i="18" a="1"/>
  <c r="E190" i="18" s="1"/>
  <c r="F190" i="18" a="1"/>
  <c r="F190" i="18" s="1"/>
  <c r="G190" i="18" a="1"/>
  <c r="G190" i="18" s="1"/>
  <c r="I190" i="18" a="1"/>
  <c r="I190" i="18" s="1"/>
  <c r="J190" i="18" a="1"/>
  <c r="J190" i="18" s="1"/>
  <c r="K190" i="18" a="1"/>
  <c r="K190" i="18" s="1"/>
  <c r="L190" i="18" a="1"/>
  <c r="L190" i="18" s="1"/>
  <c r="N190" i="18" a="1"/>
  <c r="N190" i="18" s="1"/>
  <c r="O190" i="18" a="1"/>
  <c r="O190" i="18" s="1"/>
  <c r="P190" i="18" a="1"/>
  <c r="P190" i="18" s="1"/>
  <c r="Q190" i="18" a="1"/>
  <c r="Q190" i="18" s="1"/>
  <c r="S190" i="18" a="1"/>
  <c r="S190" i="18" s="1"/>
  <c r="T190" i="18" a="1"/>
  <c r="T190" i="18" s="1"/>
  <c r="U190" i="18" a="1"/>
  <c r="U190" i="18" s="1"/>
  <c r="V190" i="18" a="1"/>
  <c r="V190" i="18" s="1"/>
  <c r="X190" i="18" a="1"/>
  <c r="X190" i="18" s="1"/>
  <c r="Y190" i="18" a="1"/>
  <c r="Y190" i="18" s="1"/>
  <c r="Z190" i="18" a="1"/>
  <c r="Z190" i="18" s="1"/>
  <c r="AA190" i="18" a="1"/>
  <c r="AA190" i="18" s="1"/>
  <c r="AC190" i="18" a="1"/>
  <c r="AC190" i="18" s="1"/>
  <c r="AD190" i="18" a="1"/>
  <c r="AD190" i="18" s="1"/>
  <c r="AE190" i="18" a="1"/>
  <c r="AE190" i="18" s="1"/>
  <c r="AF190" i="18" a="1"/>
  <c r="AF190" i="18" s="1"/>
  <c r="AH190" i="18" a="1"/>
  <c r="AH190" i="18" s="1"/>
  <c r="AI190" i="18" a="1"/>
  <c r="AI190" i="18" s="1"/>
  <c r="AJ190" i="18" a="1"/>
  <c r="AJ190" i="18" s="1"/>
  <c r="AK190" i="18" a="1"/>
  <c r="AK190" i="18" s="1"/>
  <c r="AM190" i="18" a="1"/>
  <c r="AM190" i="18" s="1"/>
  <c r="AN190" i="18" a="1"/>
  <c r="AN190" i="18" s="1"/>
  <c r="AO190" i="18" a="1"/>
  <c r="AO190" i="18" s="1"/>
  <c r="AP190" i="18" a="1"/>
  <c r="AP190" i="18" s="1"/>
  <c r="AR190" i="18" a="1"/>
  <c r="AR190" i="18" s="1"/>
  <c r="AS190" i="18" a="1"/>
  <c r="AS190" i="18" s="1"/>
  <c r="AT190" i="18" a="1"/>
  <c r="AT190" i="18" s="1"/>
  <c r="AU190" i="18" a="1"/>
  <c r="AU190" i="18" s="1"/>
  <c r="D191" i="18" a="1"/>
  <c r="D191" i="18" s="1"/>
  <c r="E191" i="18" a="1"/>
  <c r="E191" i="18" s="1"/>
  <c r="F191" i="18" a="1"/>
  <c r="F191" i="18" s="1"/>
  <c r="G191" i="18" a="1"/>
  <c r="G191" i="18" s="1"/>
  <c r="I191" i="18" a="1"/>
  <c r="I191" i="18" s="1"/>
  <c r="J191" i="18" a="1"/>
  <c r="J191" i="18" s="1"/>
  <c r="K191" i="18" a="1"/>
  <c r="K191" i="18" s="1"/>
  <c r="L191" i="18" a="1"/>
  <c r="L191" i="18" s="1"/>
  <c r="N191" i="18" a="1"/>
  <c r="N191" i="18" s="1"/>
  <c r="O191" i="18" a="1"/>
  <c r="O191" i="18" s="1"/>
  <c r="P191" i="18" a="1"/>
  <c r="P191" i="18" s="1"/>
  <c r="Q191" i="18" a="1"/>
  <c r="Q191" i="18" s="1"/>
  <c r="S191" i="18" a="1"/>
  <c r="S191" i="18" s="1"/>
  <c r="T191" i="18" a="1"/>
  <c r="T191" i="18" s="1"/>
  <c r="U191" i="18" a="1"/>
  <c r="U191" i="18" s="1"/>
  <c r="V191" i="18" a="1"/>
  <c r="V191" i="18" s="1"/>
  <c r="X191" i="18" a="1"/>
  <c r="X191" i="18" s="1"/>
  <c r="Y191" i="18" a="1"/>
  <c r="Y191" i="18" s="1"/>
  <c r="Z191" i="18" a="1"/>
  <c r="Z191" i="18" s="1"/>
  <c r="AA191" i="18" a="1"/>
  <c r="AA191" i="18" s="1"/>
  <c r="AC191" i="18" a="1"/>
  <c r="AC191" i="18" s="1"/>
  <c r="AD191" i="18" a="1"/>
  <c r="AD191" i="18" s="1"/>
  <c r="AE191" i="18" a="1"/>
  <c r="AE191" i="18" s="1"/>
  <c r="AF191" i="18" a="1"/>
  <c r="AF191" i="18" s="1"/>
  <c r="AH191" i="18" a="1"/>
  <c r="AH191" i="18" s="1"/>
  <c r="AI191" i="18" a="1"/>
  <c r="AI191" i="18" s="1"/>
  <c r="AJ191" i="18" a="1"/>
  <c r="AJ191" i="18" s="1"/>
  <c r="AK191" i="18" a="1"/>
  <c r="AK191" i="18" s="1"/>
  <c r="AM191" i="18" a="1"/>
  <c r="AM191" i="18" s="1"/>
  <c r="AN191" i="18" a="1"/>
  <c r="AN191" i="18" s="1"/>
  <c r="AO191" i="18" a="1"/>
  <c r="AO191" i="18" s="1"/>
  <c r="AP191" i="18" a="1"/>
  <c r="AP191" i="18" s="1"/>
  <c r="AR191" i="18" a="1"/>
  <c r="AR191" i="18" s="1"/>
  <c r="AS191" i="18" a="1"/>
  <c r="AS191" i="18" s="1"/>
  <c r="AT191" i="18" a="1"/>
  <c r="AT191" i="18" s="1"/>
  <c r="AU191" i="18" a="1"/>
  <c r="AU191" i="18" s="1"/>
  <c r="D192" i="18" a="1"/>
  <c r="D192" i="18" s="1"/>
  <c r="E192" i="18" a="1"/>
  <c r="E192" i="18" s="1"/>
  <c r="F192" i="18" a="1"/>
  <c r="F192" i="18" s="1"/>
  <c r="G192" i="18" a="1"/>
  <c r="G192" i="18" s="1"/>
  <c r="I192" i="18" a="1"/>
  <c r="I192" i="18" s="1"/>
  <c r="J192" i="18" a="1"/>
  <c r="J192" i="18" s="1"/>
  <c r="K192" i="18" a="1"/>
  <c r="K192" i="18" s="1"/>
  <c r="L192" i="18" a="1"/>
  <c r="L192" i="18" s="1"/>
  <c r="N192" i="18" a="1"/>
  <c r="N192" i="18" s="1"/>
  <c r="O192" i="18" a="1"/>
  <c r="O192" i="18" s="1"/>
  <c r="P192" i="18" a="1"/>
  <c r="P192" i="18" s="1"/>
  <c r="Q192" i="18" a="1"/>
  <c r="Q192" i="18" s="1"/>
  <c r="S192" i="18" a="1"/>
  <c r="S192" i="18" s="1"/>
  <c r="T192" i="18" a="1"/>
  <c r="T192" i="18" s="1"/>
  <c r="U192" i="18" a="1"/>
  <c r="U192" i="18" s="1"/>
  <c r="V192" i="18" a="1"/>
  <c r="V192" i="18" s="1"/>
  <c r="X192" i="18" a="1"/>
  <c r="X192" i="18" s="1"/>
  <c r="Y192" i="18" a="1"/>
  <c r="Y192" i="18" s="1"/>
  <c r="Z192" i="18" a="1"/>
  <c r="Z192" i="18" s="1"/>
  <c r="AA192" i="18" a="1"/>
  <c r="AA192" i="18" s="1"/>
  <c r="AC192" i="18" a="1"/>
  <c r="AC192" i="18" s="1"/>
  <c r="AD192" i="18" a="1"/>
  <c r="AD192" i="18" s="1"/>
  <c r="AE192" i="18" a="1"/>
  <c r="AE192" i="18" s="1"/>
  <c r="AF192" i="18" a="1"/>
  <c r="AF192" i="18" s="1"/>
  <c r="AH192" i="18" a="1"/>
  <c r="AH192" i="18" s="1"/>
  <c r="AI192" i="18" a="1"/>
  <c r="AI192" i="18" s="1"/>
  <c r="AJ192" i="18" a="1"/>
  <c r="AJ192" i="18" s="1"/>
  <c r="AK192" i="18" a="1"/>
  <c r="AK192" i="18" s="1"/>
  <c r="AM192" i="18" a="1"/>
  <c r="AM192" i="18" s="1"/>
  <c r="AN192" i="18" a="1"/>
  <c r="AN192" i="18" s="1"/>
  <c r="AO192" i="18" a="1"/>
  <c r="AO192" i="18" s="1"/>
  <c r="AP192" i="18" a="1"/>
  <c r="AP192" i="18" s="1"/>
  <c r="AR192" i="18" a="1"/>
  <c r="AR192" i="18" s="1"/>
  <c r="AS192" i="18" a="1"/>
  <c r="AS192" i="18" s="1"/>
  <c r="AT192" i="18" a="1"/>
  <c r="AT192" i="18" s="1"/>
  <c r="AU192" i="18" a="1"/>
  <c r="AU192" i="18" s="1"/>
  <c r="D193" i="18" a="1"/>
  <c r="D193" i="18" s="1"/>
  <c r="E193" i="18" a="1"/>
  <c r="E193" i="18" s="1"/>
  <c r="F193" i="18" a="1"/>
  <c r="F193" i="18" s="1"/>
  <c r="G193" i="18" a="1"/>
  <c r="G193" i="18" s="1"/>
  <c r="I193" i="18" a="1"/>
  <c r="I193" i="18" s="1"/>
  <c r="J193" i="18" a="1"/>
  <c r="J193" i="18" s="1"/>
  <c r="K193" i="18" a="1"/>
  <c r="K193" i="18" s="1"/>
  <c r="L193" i="18" a="1"/>
  <c r="L193" i="18" s="1"/>
  <c r="N193" i="18" a="1"/>
  <c r="N193" i="18" s="1"/>
  <c r="O193" i="18" a="1"/>
  <c r="O193" i="18" s="1"/>
  <c r="P193" i="18" a="1"/>
  <c r="P193" i="18" s="1"/>
  <c r="Q193" i="18" a="1"/>
  <c r="Q193" i="18" s="1"/>
  <c r="S193" i="18" a="1"/>
  <c r="S193" i="18" s="1"/>
  <c r="T193" i="18" a="1"/>
  <c r="T193" i="18" s="1"/>
  <c r="U193" i="18" a="1"/>
  <c r="U193" i="18" s="1"/>
  <c r="V193" i="18" a="1"/>
  <c r="V193" i="18" s="1"/>
  <c r="X193" i="18" a="1"/>
  <c r="X193" i="18" s="1"/>
  <c r="Y193" i="18" a="1"/>
  <c r="Y193" i="18" s="1"/>
  <c r="Z193" i="18" a="1"/>
  <c r="Z193" i="18" s="1"/>
  <c r="AA193" i="18" a="1"/>
  <c r="AA193" i="18" s="1"/>
  <c r="AC193" i="18" a="1"/>
  <c r="AC193" i="18" s="1"/>
  <c r="AD193" i="18" a="1"/>
  <c r="AD193" i="18" s="1"/>
  <c r="AE193" i="18" a="1"/>
  <c r="AE193" i="18" s="1"/>
  <c r="AF193" i="18" a="1"/>
  <c r="AF193" i="18" s="1"/>
  <c r="AH193" i="18" a="1"/>
  <c r="AH193" i="18" s="1"/>
  <c r="AI193" i="18" a="1"/>
  <c r="AI193" i="18" s="1"/>
  <c r="AJ193" i="18" a="1"/>
  <c r="AJ193" i="18" s="1"/>
  <c r="AK193" i="18" a="1"/>
  <c r="AK193" i="18" s="1"/>
  <c r="AM193" i="18" a="1"/>
  <c r="AM193" i="18" s="1"/>
  <c r="AN193" i="18" a="1"/>
  <c r="AN193" i="18" s="1"/>
  <c r="AO193" i="18" a="1"/>
  <c r="AO193" i="18" s="1"/>
  <c r="AP193" i="18" a="1"/>
  <c r="AP193" i="18" s="1"/>
  <c r="AR193" i="18" a="1"/>
  <c r="AR193" i="18" s="1"/>
  <c r="AS193" i="18" a="1"/>
  <c r="AS193" i="18" s="1"/>
  <c r="AT193" i="18" a="1"/>
  <c r="AT193" i="18" s="1"/>
  <c r="AU193" i="18" a="1"/>
  <c r="AU193" i="18" s="1"/>
  <c r="D194" i="18" a="1"/>
  <c r="D194" i="18" s="1"/>
  <c r="E194" i="18" a="1"/>
  <c r="E194" i="18" s="1"/>
  <c r="F194" i="18" a="1"/>
  <c r="F194" i="18" s="1"/>
  <c r="G194" i="18" a="1"/>
  <c r="G194" i="18" s="1"/>
  <c r="I194" i="18" a="1"/>
  <c r="I194" i="18" s="1"/>
  <c r="J194" i="18" a="1"/>
  <c r="J194" i="18" s="1"/>
  <c r="K194" i="18" a="1"/>
  <c r="K194" i="18" s="1"/>
  <c r="L194" i="18" a="1"/>
  <c r="L194" i="18" s="1"/>
  <c r="N194" i="18" a="1"/>
  <c r="N194" i="18" s="1"/>
  <c r="O194" i="18" a="1"/>
  <c r="O194" i="18" s="1"/>
  <c r="P194" i="18" a="1"/>
  <c r="P194" i="18" s="1"/>
  <c r="Q194" i="18" a="1"/>
  <c r="Q194" i="18" s="1"/>
  <c r="S194" i="18" a="1"/>
  <c r="S194" i="18" s="1"/>
  <c r="T194" i="18" a="1"/>
  <c r="T194" i="18" s="1"/>
  <c r="U194" i="18" a="1"/>
  <c r="U194" i="18" s="1"/>
  <c r="V194" i="18" a="1"/>
  <c r="V194" i="18" s="1"/>
  <c r="X194" i="18" a="1"/>
  <c r="X194" i="18" s="1"/>
  <c r="Y194" i="18" a="1"/>
  <c r="Y194" i="18" s="1"/>
  <c r="Z194" i="18" a="1"/>
  <c r="Z194" i="18" s="1"/>
  <c r="AA194" i="18" a="1"/>
  <c r="AA194" i="18" s="1"/>
  <c r="AC194" i="18" a="1"/>
  <c r="AC194" i="18" s="1"/>
  <c r="AD194" i="18" a="1"/>
  <c r="AD194" i="18" s="1"/>
  <c r="AE194" i="18" a="1"/>
  <c r="AE194" i="18" s="1"/>
  <c r="AF194" i="18" a="1"/>
  <c r="AF194" i="18" s="1"/>
  <c r="AH194" i="18" a="1"/>
  <c r="AH194" i="18" s="1"/>
  <c r="AI194" i="18" a="1"/>
  <c r="AI194" i="18" s="1"/>
  <c r="AJ194" i="18" a="1"/>
  <c r="AJ194" i="18" s="1"/>
  <c r="AK194" i="18" a="1"/>
  <c r="AK194" i="18" s="1"/>
  <c r="AM194" i="18" a="1"/>
  <c r="AM194" i="18" s="1"/>
  <c r="AN194" i="18" a="1"/>
  <c r="AN194" i="18" s="1"/>
  <c r="AO194" i="18" a="1"/>
  <c r="AO194" i="18" s="1"/>
  <c r="AP194" i="18" a="1"/>
  <c r="AP194" i="18" s="1"/>
  <c r="AR194" i="18" a="1"/>
  <c r="AR194" i="18" s="1"/>
  <c r="AS194" i="18" a="1"/>
  <c r="AS194" i="18" s="1"/>
  <c r="AT194" i="18" a="1"/>
  <c r="AT194" i="18" s="1"/>
  <c r="AU194" i="18" a="1"/>
  <c r="AU194" i="18" s="1"/>
  <c r="D195" i="18" a="1"/>
  <c r="D195" i="18" s="1"/>
  <c r="E195" i="18" a="1"/>
  <c r="E195" i="18" s="1"/>
  <c r="F195" i="18" a="1"/>
  <c r="F195" i="18" s="1"/>
  <c r="G195" i="18" a="1"/>
  <c r="G195" i="18" s="1"/>
  <c r="I195" i="18" a="1"/>
  <c r="I195" i="18" s="1"/>
  <c r="J195" i="18" a="1"/>
  <c r="J195" i="18" s="1"/>
  <c r="K195" i="18" a="1"/>
  <c r="K195" i="18" s="1"/>
  <c r="L195" i="18" a="1"/>
  <c r="L195" i="18" s="1"/>
  <c r="N195" i="18" a="1"/>
  <c r="N195" i="18" s="1"/>
  <c r="O195" i="18" a="1"/>
  <c r="O195" i="18" s="1"/>
  <c r="P195" i="18" a="1"/>
  <c r="P195" i="18" s="1"/>
  <c r="Q195" i="18" a="1"/>
  <c r="Q195" i="18" s="1"/>
  <c r="S195" i="18" a="1"/>
  <c r="S195" i="18" s="1"/>
  <c r="T195" i="18" a="1"/>
  <c r="T195" i="18" s="1"/>
  <c r="U195" i="18" a="1"/>
  <c r="U195" i="18" s="1"/>
  <c r="V195" i="18" a="1"/>
  <c r="V195" i="18" s="1"/>
  <c r="X195" i="18" a="1"/>
  <c r="X195" i="18" s="1"/>
  <c r="Y195" i="18" a="1"/>
  <c r="Y195" i="18" s="1"/>
  <c r="Z195" i="18" a="1"/>
  <c r="Z195" i="18" s="1"/>
  <c r="AA195" i="18" a="1"/>
  <c r="AA195" i="18" s="1"/>
  <c r="AC195" i="18" a="1"/>
  <c r="AC195" i="18" s="1"/>
  <c r="AD195" i="18" a="1"/>
  <c r="AD195" i="18" s="1"/>
  <c r="AE195" i="18" a="1"/>
  <c r="AE195" i="18" s="1"/>
  <c r="AF195" i="18" a="1"/>
  <c r="AF195" i="18" s="1"/>
  <c r="AH195" i="18" a="1"/>
  <c r="AH195" i="18" s="1"/>
  <c r="AI195" i="18" a="1"/>
  <c r="AI195" i="18" s="1"/>
  <c r="AJ195" i="18" a="1"/>
  <c r="AJ195" i="18" s="1"/>
  <c r="AK195" i="18" a="1"/>
  <c r="AK195" i="18" s="1"/>
  <c r="AM195" i="18" a="1"/>
  <c r="AM195" i="18" s="1"/>
  <c r="AN195" i="18" a="1"/>
  <c r="AN195" i="18" s="1"/>
  <c r="AO195" i="18" a="1"/>
  <c r="AO195" i="18" s="1"/>
  <c r="AP195" i="18" a="1"/>
  <c r="AP195" i="18" s="1"/>
  <c r="AR195" i="18" a="1"/>
  <c r="AR195" i="18" s="1"/>
  <c r="AS195" i="18" a="1"/>
  <c r="AS195" i="18" s="1"/>
  <c r="AT195" i="18" a="1"/>
  <c r="AT195" i="18" s="1"/>
  <c r="AU195" i="18" a="1"/>
  <c r="AU195" i="18" s="1"/>
  <c r="D196" i="18" a="1"/>
  <c r="D196" i="18" s="1"/>
  <c r="E196" i="18" a="1"/>
  <c r="E196" i="18" s="1"/>
  <c r="F196" i="18" a="1"/>
  <c r="F196" i="18" s="1"/>
  <c r="G196" i="18" a="1"/>
  <c r="G196" i="18" s="1"/>
  <c r="I196" i="18" a="1"/>
  <c r="I196" i="18" s="1"/>
  <c r="J196" i="18" a="1"/>
  <c r="J196" i="18" s="1"/>
  <c r="K196" i="18" a="1"/>
  <c r="K196" i="18" s="1"/>
  <c r="L196" i="18" a="1"/>
  <c r="L196" i="18" s="1"/>
  <c r="N196" i="18" a="1"/>
  <c r="N196" i="18" s="1"/>
  <c r="O196" i="18" a="1"/>
  <c r="O196" i="18" s="1"/>
  <c r="P196" i="18" a="1"/>
  <c r="P196" i="18" s="1"/>
  <c r="Q196" i="18" a="1"/>
  <c r="Q196" i="18" s="1"/>
  <c r="S196" i="18" a="1"/>
  <c r="S196" i="18" s="1"/>
  <c r="T196" i="18" a="1"/>
  <c r="T196" i="18" s="1"/>
  <c r="U196" i="18" a="1"/>
  <c r="U196" i="18" s="1"/>
  <c r="V196" i="18" a="1"/>
  <c r="V196" i="18" s="1"/>
  <c r="X196" i="18" a="1"/>
  <c r="X196" i="18" s="1"/>
  <c r="Y196" i="18" a="1"/>
  <c r="Y196" i="18" s="1"/>
  <c r="Z196" i="18" a="1"/>
  <c r="Z196" i="18" s="1"/>
  <c r="AA196" i="18" a="1"/>
  <c r="AA196" i="18" s="1"/>
  <c r="AC196" i="18" a="1"/>
  <c r="AC196" i="18" s="1"/>
  <c r="AD196" i="18" a="1"/>
  <c r="AD196" i="18" s="1"/>
  <c r="AE196" i="18" a="1"/>
  <c r="AE196" i="18" s="1"/>
  <c r="AF196" i="18" a="1"/>
  <c r="AF196" i="18" s="1"/>
  <c r="AH196" i="18" a="1"/>
  <c r="AH196" i="18" s="1"/>
  <c r="AI196" i="18" a="1"/>
  <c r="AI196" i="18" s="1"/>
  <c r="AJ196" i="18" a="1"/>
  <c r="AJ196" i="18" s="1"/>
  <c r="AK196" i="18" a="1"/>
  <c r="AK196" i="18" s="1"/>
  <c r="AM196" i="18" a="1"/>
  <c r="AM196" i="18" s="1"/>
  <c r="AN196" i="18" a="1"/>
  <c r="AN196" i="18" s="1"/>
  <c r="AO196" i="18" a="1"/>
  <c r="AO196" i="18" s="1"/>
  <c r="AP196" i="18" a="1"/>
  <c r="AP196" i="18" s="1"/>
  <c r="AR196" i="18" a="1"/>
  <c r="AR196" i="18" s="1"/>
  <c r="AS196" i="18" a="1"/>
  <c r="AS196" i="18" s="1"/>
  <c r="AT196" i="18" a="1"/>
  <c r="AT196" i="18" s="1"/>
  <c r="AU196" i="18" a="1"/>
  <c r="AU196" i="18" s="1"/>
  <c r="D197" i="18" a="1"/>
  <c r="D197" i="18" s="1"/>
  <c r="E197" i="18" a="1"/>
  <c r="E197" i="18" s="1"/>
  <c r="F197" i="18" a="1"/>
  <c r="F197" i="18" s="1"/>
  <c r="G197" i="18" a="1"/>
  <c r="G197" i="18" s="1"/>
  <c r="I197" i="18" a="1"/>
  <c r="I197" i="18" s="1"/>
  <c r="J197" i="18" a="1"/>
  <c r="J197" i="18" s="1"/>
  <c r="K197" i="18" a="1"/>
  <c r="K197" i="18" s="1"/>
  <c r="L197" i="18" a="1"/>
  <c r="L197" i="18" s="1"/>
  <c r="N197" i="18" a="1"/>
  <c r="N197" i="18" s="1"/>
  <c r="O197" i="18" a="1"/>
  <c r="O197" i="18" s="1"/>
  <c r="P197" i="18" a="1"/>
  <c r="P197" i="18" s="1"/>
  <c r="Q197" i="18" a="1"/>
  <c r="Q197" i="18" s="1"/>
  <c r="S197" i="18" a="1"/>
  <c r="S197" i="18" s="1"/>
  <c r="T197" i="18" a="1"/>
  <c r="T197" i="18" s="1"/>
  <c r="U197" i="18" a="1"/>
  <c r="U197" i="18" s="1"/>
  <c r="V197" i="18" a="1"/>
  <c r="V197" i="18" s="1"/>
  <c r="X197" i="18" a="1"/>
  <c r="X197" i="18" s="1"/>
  <c r="Y197" i="18" a="1"/>
  <c r="Y197" i="18" s="1"/>
  <c r="Z197" i="18" a="1"/>
  <c r="Z197" i="18" s="1"/>
  <c r="AA197" i="18" a="1"/>
  <c r="AA197" i="18" s="1"/>
  <c r="AC197" i="18" a="1"/>
  <c r="AC197" i="18" s="1"/>
  <c r="AD197" i="18" a="1"/>
  <c r="AD197" i="18" s="1"/>
  <c r="AE197" i="18" a="1"/>
  <c r="AE197" i="18" s="1"/>
  <c r="AF197" i="18" a="1"/>
  <c r="AF197" i="18" s="1"/>
  <c r="AH197" i="18" a="1"/>
  <c r="AH197" i="18" s="1"/>
  <c r="AI197" i="18" a="1"/>
  <c r="AI197" i="18" s="1"/>
  <c r="AJ197" i="18" a="1"/>
  <c r="AJ197" i="18" s="1"/>
  <c r="AK197" i="18" a="1"/>
  <c r="AK197" i="18" s="1"/>
  <c r="AM197" i="18" a="1"/>
  <c r="AM197" i="18" s="1"/>
  <c r="AN197" i="18" a="1"/>
  <c r="AN197" i="18" s="1"/>
  <c r="AO197" i="18" a="1"/>
  <c r="AO197" i="18" s="1"/>
  <c r="AP197" i="18" a="1"/>
  <c r="AP197" i="18" s="1"/>
  <c r="AR197" i="18" a="1"/>
  <c r="AR197" i="18" s="1"/>
  <c r="AS197" i="18" a="1"/>
  <c r="AS197" i="18" s="1"/>
  <c r="AT197" i="18" a="1"/>
  <c r="AT197" i="18" s="1"/>
  <c r="AU197" i="18" a="1"/>
  <c r="AU197" i="18" s="1"/>
  <c r="D198" i="18" a="1"/>
  <c r="D198" i="18" s="1"/>
  <c r="E198" i="18" a="1"/>
  <c r="E198" i="18" s="1"/>
  <c r="F198" i="18" a="1"/>
  <c r="F198" i="18" s="1"/>
  <c r="G198" i="18" a="1"/>
  <c r="G198" i="18" s="1"/>
  <c r="I198" i="18" a="1"/>
  <c r="I198" i="18" s="1"/>
  <c r="J198" i="18" a="1"/>
  <c r="J198" i="18" s="1"/>
  <c r="K198" i="18" a="1"/>
  <c r="K198" i="18" s="1"/>
  <c r="L198" i="18" a="1"/>
  <c r="L198" i="18" s="1"/>
  <c r="N198" i="18" a="1"/>
  <c r="N198" i="18" s="1"/>
  <c r="O198" i="18" a="1"/>
  <c r="O198" i="18" s="1"/>
  <c r="P198" i="18" a="1"/>
  <c r="P198" i="18" s="1"/>
  <c r="Q198" i="18" a="1"/>
  <c r="Q198" i="18" s="1"/>
  <c r="S198" i="18" a="1"/>
  <c r="S198" i="18" s="1"/>
  <c r="T198" i="18" a="1"/>
  <c r="T198" i="18" s="1"/>
  <c r="U198" i="18" a="1"/>
  <c r="U198" i="18" s="1"/>
  <c r="V198" i="18" a="1"/>
  <c r="V198" i="18" s="1"/>
  <c r="X198" i="18" a="1"/>
  <c r="X198" i="18" s="1"/>
  <c r="Y198" i="18" a="1"/>
  <c r="Y198" i="18" s="1"/>
  <c r="Z198" i="18" a="1"/>
  <c r="Z198" i="18" s="1"/>
  <c r="AA198" i="18" a="1"/>
  <c r="AA198" i="18" s="1"/>
  <c r="AC198" i="18" a="1"/>
  <c r="AC198" i="18" s="1"/>
  <c r="AD198" i="18" a="1"/>
  <c r="AD198" i="18" s="1"/>
  <c r="AE198" i="18" a="1"/>
  <c r="AE198" i="18" s="1"/>
  <c r="AF198" i="18" a="1"/>
  <c r="AF198" i="18" s="1"/>
  <c r="AH198" i="18" a="1"/>
  <c r="AH198" i="18" s="1"/>
  <c r="AI198" i="18" a="1"/>
  <c r="AI198" i="18" s="1"/>
  <c r="AJ198" i="18" a="1"/>
  <c r="AJ198" i="18" s="1"/>
  <c r="AK198" i="18" a="1"/>
  <c r="AK198" i="18" s="1"/>
  <c r="AM198" i="18" a="1"/>
  <c r="AM198" i="18" s="1"/>
  <c r="AN198" i="18" a="1"/>
  <c r="AN198" i="18" s="1"/>
  <c r="AO198" i="18" a="1"/>
  <c r="AO198" i="18" s="1"/>
  <c r="AP198" i="18" a="1"/>
  <c r="AP198" i="18" s="1"/>
  <c r="AR198" i="18" a="1"/>
  <c r="AR198" i="18" s="1"/>
  <c r="AS198" i="18" a="1"/>
  <c r="AS198" i="18" s="1"/>
  <c r="AT198" i="18" a="1"/>
  <c r="AT198" i="18" s="1"/>
  <c r="AU198" i="18" a="1"/>
  <c r="AU198" i="18" s="1"/>
  <c r="D199" i="18" a="1"/>
  <c r="D199" i="18" s="1"/>
  <c r="E199" i="18" a="1"/>
  <c r="E199" i="18" s="1"/>
  <c r="F199" i="18" a="1"/>
  <c r="F199" i="18" s="1"/>
  <c r="G199" i="18" a="1"/>
  <c r="G199" i="18" s="1"/>
  <c r="I199" i="18" a="1"/>
  <c r="I199" i="18" s="1"/>
  <c r="J199" i="18" a="1"/>
  <c r="J199" i="18" s="1"/>
  <c r="K199" i="18" a="1"/>
  <c r="K199" i="18" s="1"/>
  <c r="L199" i="18" a="1"/>
  <c r="L199" i="18" s="1"/>
  <c r="N199" i="18" a="1"/>
  <c r="N199" i="18" s="1"/>
  <c r="O199" i="18" a="1"/>
  <c r="O199" i="18" s="1"/>
  <c r="P199" i="18" a="1"/>
  <c r="P199" i="18" s="1"/>
  <c r="Q199" i="18" a="1"/>
  <c r="Q199" i="18" s="1"/>
  <c r="S199" i="18" a="1"/>
  <c r="S199" i="18" s="1"/>
  <c r="T199" i="18" a="1"/>
  <c r="T199" i="18" s="1"/>
  <c r="U199" i="18" a="1"/>
  <c r="U199" i="18" s="1"/>
  <c r="V199" i="18" a="1"/>
  <c r="V199" i="18" s="1"/>
  <c r="X199" i="18" a="1"/>
  <c r="X199" i="18" s="1"/>
  <c r="Y199" i="18" a="1"/>
  <c r="Y199" i="18" s="1"/>
  <c r="Z199" i="18" a="1"/>
  <c r="Z199" i="18" s="1"/>
  <c r="AA199" i="18" a="1"/>
  <c r="AA199" i="18" s="1"/>
  <c r="AC199" i="18" a="1"/>
  <c r="AC199" i="18" s="1"/>
  <c r="AD199" i="18" a="1"/>
  <c r="AD199" i="18" s="1"/>
  <c r="AE199" i="18" a="1"/>
  <c r="AE199" i="18" s="1"/>
  <c r="AF199" i="18" a="1"/>
  <c r="AF199" i="18" s="1"/>
  <c r="AH199" i="18" a="1"/>
  <c r="AH199" i="18" s="1"/>
  <c r="AI199" i="18" a="1"/>
  <c r="AI199" i="18" s="1"/>
  <c r="AJ199" i="18" a="1"/>
  <c r="AJ199" i="18" s="1"/>
  <c r="AK199" i="18" a="1"/>
  <c r="AK199" i="18" s="1"/>
  <c r="AM199" i="18" a="1"/>
  <c r="AM199" i="18" s="1"/>
  <c r="AN199" i="18" a="1"/>
  <c r="AN199" i="18" s="1"/>
  <c r="AO199" i="18" a="1"/>
  <c r="AO199" i="18" s="1"/>
  <c r="AP199" i="18" a="1"/>
  <c r="AP199" i="18" s="1"/>
  <c r="AR199" i="18" a="1"/>
  <c r="AR199" i="18" s="1"/>
  <c r="AS199" i="18" a="1"/>
  <c r="AS199" i="18" s="1"/>
  <c r="AT199" i="18" a="1"/>
  <c r="AT199" i="18" s="1"/>
  <c r="AU199" i="18" a="1"/>
  <c r="AU199" i="18" s="1"/>
  <c r="D200" i="18" a="1"/>
  <c r="D200" i="18" s="1"/>
  <c r="E200" i="18" a="1"/>
  <c r="E200" i="18" s="1"/>
  <c r="F200" i="18" a="1"/>
  <c r="F200" i="18" s="1"/>
  <c r="G200" i="18" a="1"/>
  <c r="G200" i="18" s="1"/>
  <c r="I200" i="18" a="1"/>
  <c r="I200" i="18" s="1"/>
  <c r="J200" i="18" a="1"/>
  <c r="J200" i="18" s="1"/>
  <c r="K200" i="18" a="1"/>
  <c r="K200" i="18" s="1"/>
  <c r="L200" i="18" a="1"/>
  <c r="L200" i="18" s="1"/>
  <c r="N200" i="18" a="1"/>
  <c r="N200" i="18" s="1"/>
  <c r="O200" i="18" a="1"/>
  <c r="O200" i="18" s="1"/>
  <c r="P200" i="18" a="1"/>
  <c r="P200" i="18" s="1"/>
  <c r="Q200" i="18" a="1"/>
  <c r="Q200" i="18" s="1"/>
  <c r="S200" i="18" a="1"/>
  <c r="S200" i="18" s="1"/>
  <c r="T200" i="18" a="1"/>
  <c r="T200" i="18" s="1"/>
  <c r="U200" i="18" a="1"/>
  <c r="U200" i="18" s="1"/>
  <c r="V200" i="18" a="1"/>
  <c r="V200" i="18" s="1"/>
  <c r="X200" i="18" a="1"/>
  <c r="X200" i="18" s="1"/>
  <c r="Y200" i="18" a="1"/>
  <c r="Y200" i="18" s="1"/>
  <c r="Z200" i="18" a="1"/>
  <c r="Z200" i="18" s="1"/>
  <c r="AA200" i="18" a="1"/>
  <c r="AA200" i="18" s="1"/>
  <c r="AC200" i="18" a="1"/>
  <c r="AC200" i="18" s="1"/>
  <c r="AD200" i="18" a="1"/>
  <c r="AD200" i="18" s="1"/>
  <c r="AE200" i="18" a="1"/>
  <c r="AE200" i="18" s="1"/>
  <c r="AF200" i="18" a="1"/>
  <c r="AF200" i="18" s="1"/>
  <c r="AH200" i="18" a="1"/>
  <c r="AH200" i="18" s="1"/>
  <c r="AI200" i="18" a="1"/>
  <c r="AI200" i="18" s="1"/>
  <c r="AJ200" i="18" a="1"/>
  <c r="AJ200" i="18" s="1"/>
  <c r="AK200" i="18" a="1"/>
  <c r="AK200" i="18" s="1"/>
  <c r="AM200" i="18" a="1"/>
  <c r="AM200" i="18" s="1"/>
  <c r="AN200" i="18" a="1"/>
  <c r="AN200" i="18" s="1"/>
  <c r="AO200" i="18" a="1"/>
  <c r="AO200" i="18" s="1"/>
  <c r="AP200" i="18" a="1"/>
  <c r="AP200" i="18" s="1"/>
  <c r="AR200" i="18" a="1"/>
  <c r="AR200" i="18" s="1"/>
  <c r="AS200" i="18" a="1"/>
  <c r="AS200" i="18" s="1"/>
  <c r="AT200" i="18" a="1"/>
  <c r="AT200" i="18" s="1"/>
  <c r="AU200" i="18" a="1"/>
  <c r="AU200" i="18" s="1"/>
  <c r="D201" i="18" a="1"/>
  <c r="D201" i="18" s="1"/>
  <c r="E201" i="18" a="1"/>
  <c r="E201" i="18" s="1"/>
  <c r="F201" i="18" a="1"/>
  <c r="F201" i="18" s="1"/>
  <c r="G201" i="18" a="1"/>
  <c r="G201" i="18" s="1"/>
  <c r="I201" i="18" a="1"/>
  <c r="I201" i="18" s="1"/>
  <c r="J201" i="18" a="1"/>
  <c r="J201" i="18" s="1"/>
  <c r="K201" i="18" a="1"/>
  <c r="K201" i="18" s="1"/>
  <c r="L201" i="18" a="1"/>
  <c r="L201" i="18" s="1"/>
  <c r="N201" i="18" a="1"/>
  <c r="N201" i="18" s="1"/>
  <c r="O201" i="18" a="1"/>
  <c r="O201" i="18" s="1"/>
  <c r="P201" i="18" a="1"/>
  <c r="P201" i="18" s="1"/>
  <c r="Q201" i="18" a="1"/>
  <c r="Q201" i="18" s="1"/>
  <c r="S201" i="18" a="1"/>
  <c r="S201" i="18" s="1"/>
  <c r="T201" i="18" a="1"/>
  <c r="T201" i="18" s="1"/>
  <c r="U201" i="18" a="1"/>
  <c r="U201" i="18" s="1"/>
  <c r="V201" i="18" a="1"/>
  <c r="V201" i="18" s="1"/>
  <c r="X201" i="18" a="1"/>
  <c r="X201" i="18" s="1"/>
  <c r="Y201" i="18" a="1"/>
  <c r="Y201" i="18" s="1"/>
  <c r="Z201" i="18" a="1"/>
  <c r="Z201" i="18" s="1"/>
  <c r="AA201" i="18" a="1"/>
  <c r="AA201" i="18" s="1"/>
  <c r="AC201" i="18" a="1"/>
  <c r="AC201" i="18" s="1"/>
  <c r="AD201" i="18" a="1"/>
  <c r="AD201" i="18" s="1"/>
  <c r="AE201" i="18" a="1"/>
  <c r="AE201" i="18" s="1"/>
  <c r="AF201" i="18" a="1"/>
  <c r="AF201" i="18" s="1"/>
  <c r="AH201" i="18" a="1"/>
  <c r="AH201" i="18" s="1"/>
  <c r="AI201" i="18" a="1"/>
  <c r="AI201" i="18" s="1"/>
  <c r="AJ201" i="18" a="1"/>
  <c r="AJ201" i="18" s="1"/>
  <c r="AK201" i="18" a="1"/>
  <c r="AK201" i="18" s="1"/>
  <c r="AM201" i="18" a="1"/>
  <c r="AM201" i="18" s="1"/>
  <c r="AN201" i="18" a="1"/>
  <c r="AN201" i="18" s="1"/>
  <c r="AO201" i="18" a="1"/>
  <c r="AO201" i="18" s="1"/>
  <c r="AP201" i="18" a="1"/>
  <c r="AP201" i="18" s="1"/>
  <c r="AR201" i="18" a="1"/>
  <c r="AR201" i="18" s="1"/>
  <c r="AS201" i="18" a="1"/>
  <c r="AS201" i="18" s="1"/>
  <c r="AT201" i="18" a="1"/>
  <c r="AT201" i="18" s="1"/>
  <c r="AU201" i="18" a="1"/>
  <c r="AU201" i="18" s="1"/>
  <c r="D202" i="18" a="1"/>
  <c r="D202" i="18" s="1"/>
  <c r="E202" i="18" a="1"/>
  <c r="E202" i="18" s="1"/>
  <c r="F202" i="18" a="1"/>
  <c r="F202" i="18" s="1"/>
  <c r="G202" i="18" a="1"/>
  <c r="G202" i="18" s="1"/>
  <c r="I202" i="18" a="1"/>
  <c r="I202" i="18" s="1"/>
  <c r="J202" i="18" a="1"/>
  <c r="J202" i="18" s="1"/>
  <c r="K202" i="18" a="1"/>
  <c r="K202" i="18" s="1"/>
  <c r="L202" i="18" a="1"/>
  <c r="L202" i="18" s="1"/>
  <c r="N202" i="18" a="1"/>
  <c r="N202" i="18" s="1"/>
  <c r="O202" i="18" a="1"/>
  <c r="O202" i="18" s="1"/>
  <c r="P202" i="18" a="1"/>
  <c r="P202" i="18" s="1"/>
  <c r="Q202" i="18" a="1"/>
  <c r="Q202" i="18" s="1"/>
  <c r="S202" i="18" a="1"/>
  <c r="S202" i="18" s="1"/>
  <c r="T202" i="18" a="1"/>
  <c r="T202" i="18" s="1"/>
  <c r="U202" i="18" a="1"/>
  <c r="U202" i="18" s="1"/>
  <c r="V202" i="18" a="1"/>
  <c r="V202" i="18" s="1"/>
  <c r="X202" i="18" a="1"/>
  <c r="X202" i="18" s="1"/>
  <c r="Y202" i="18" a="1"/>
  <c r="Y202" i="18" s="1"/>
  <c r="Z202" i="18" a="1"/>
  <c r="Z202" i="18" s="1"/>
  <c r="AA202" i="18" a="1"/>
  <c r="AA202" i="18" s="1"/>
  <c r="AC202" i="18" a="1"/>
  <c r="AC202" i="18" s="1"/>
  <c r="AD202" i="18" a="1"/>
  <c r="AD202" i="18" s="1"/>
  <c r="AE202" i="18" a="1"/>
  <c r="AE202" i="18" s="1"/>
  <c r="AF202" i="18" a="1"/>
  <c r="AF202" i="18" s="1"/>
  <c r="AH202" i="18" a="1"/>
  <c r="AH202" i="18" s="1"/>
  <c r="AI202" i="18" a="1"/>
  <c r="AI202" i="18" s="1"/>
  <c r="AJ202" i="18" a="1"/>
  <c r="AJ202" i="18" s="1"/>
  <c r="AK202" i="18" a="1"/>
  <c r="AK202" i="18" s="1"/>
  <c r="AM202" i="18" a="1"/>
  <c r="AM202" i="18" s="1"/>
  <c r="AN202" i="18" a="1"/>
  <c r="AN202" i="18" s="1"/>
  <c r="AO202" i="18" a="1"/>
  <c r="AO202" i="18" s="1"/>
  <c r="AP202" i="18" a="1"/>
  <c r="AP202" i="18" s="1"/>
  <c r="AR202" i="18" a="1"/>
  <c r="AR202" i="18" s="1"/>
  <c r="AS202" i="18" a="1"/>
  <c r="AS202" i="18" s="1"/>
  <c r="AT202" i="18" a="1"/>
  <c r="AT202" i="18" s="1"/>
  <c r="AU202" i="18" a="1"/>
  <c r="AU202" i="18" s="1"/>
  <c r="D203" i="18" a="1"/>
  <c r="D203" i="18" s="1"/>
  <c r="E203" i="18" a="1"/>
  <c r="E203" i="18" s="1"/>
  <c r="F203" i="18" a="1"/>
  <c r="F203" i="18" s="1"/>
  <c r="G203" i="18" a="1"/>
  <c r="G203" i="18" s="1"/>
  <c r="I203" i="18" a="1"/>
  <c r="I203" i="18" s="1"/>
  <c r="J203" i="18" a="1"/>
  <c r="J203" i="18" s="1"/>
  <c r="K203" i="18" a="1"/>
  <c r="K203" i="18" s="1"/>
  <c r="L203" i="18" a="1"/>
  <c r="L203" i="18" s="1"/>
  <c r="N203" i="18" a="1"/>
  <c r="N203" i="18" s="1"/>
  <c r="O203" i="18" a="1"/>
  <c r="O203" i="18" s="1"/>
  <c r="P203" i="18" a="1"/>
  <c r="P203" i="18" s="1"/>
  <c r="Q203" i="18" a="1"/>
  <c r="Q203" i="18" s="1"/>
  <c r="S203" i="18" a="1"/>
  <c r="S203" i="18" s="1"/>
  <c r="T203" i="18" a="1"/>
  <c r="T203" i="18" s="1"/>
  <c r="U203" i="18" a="1"/>
  <c r="U203" i="18" s="1"/>
  <c r="V203" i="18" a="1"/>
  <c r="V203" i="18" s="1"/>
  <c r="X203" i="18" a="1"/>
  <c r="X203" i="18" s="1"/>
  <c r="Y203" i="18" a="1"/>
  <c r="Y203" i="18" s="1"/>
  <c r="Z203" i="18" a="1"/>
  <c r="Z203" i="18" s="1"/>
  <c r="AA203" i="18" a="1"/>
  <c r="AA203" i="18" s="1"/>
  <c r="AC203" i="18" a="1"/>
  <c r="AC203" i="18" s="1"/>
  <c r="AD203" i="18" a="1"/>
  <c r="AD203" i="18" s="1"/>
  <c r="AE203" i="18" a="1"/>
  <c r="AE203" i="18" s="1"/>
  <c r="AF203" i="18" a="1"/>
  <c r="AF203" i="18" s="1"/>
  <c r="AH203" i="18" a="1"/>
  <c r="AH203" i="18" s="1"/>
  <c r="AI203" i="18" a="1"/>
  <c r="AI203" i="18" s="1"/>
  <c r="AJ203" i="18" a="1"/>
  <c r="AJ203" i="18" s="1"/>
  <c r="AK203" i="18" a="1"/>
  <c r="AK203" i="18" s="1"/>
  <c r="AM203" i="18" a="1"/>
  <c r="AM203" i="18" s="1"/>
  <c r="AN203" i="18" a="1"/>
  <c r="AN203" i="18" s="1"/>
  <c r="AO203" i="18" a="1"/>
  <c r="AO203" i="18" s="1"/>
  <c r="AP203" i="18" a="1"/>
  <c r="AP203" i="18" s="1"/>
  <c r="AR203" i="18" a="1"/>
  <c r="AR203" i="18" s="1"/>
  <c r="AS203" i="18" a="1"/>
  <c r="AS203" i="18" s="1"/>
  <c r="AT203" i="18" a="1"/>
  <c r="AT203" i="18" s="1"/>
  <c r="AU203" i="18" a="1"/>
  <c r="AU203" i="18" s="1"/>
  <c r="D204" i="18" a="1"/>
  <c r="D204" i="18" s="1"/>
  <c r="E204" i="18" a="1"/>
  <c r="E204" i="18" s="1"/>
  <c r="F204" i="18" a="1"/>
  <c r="F204" i="18" s="1"/>
  <c r="G204" i="18" a="1"/>
  <c r="G204" i="18" s="1"/>
  <c r="I204" i="18" a="1"/>
  <c r="I204" i="18" s="1"/>
  <c r="J204" i="18" a="1"/>
  <c r="J204" i="18" s="1"/>
  <c r="K204" i="18" a="1"/>
  <c r="K204" i="18" s="1"/>
  <c r="L204" i="18" a="1"/>
  <c r="L204" i="18" s="1"/>
  <c r="N204" i="18" a="1"/>
  <c r="N204" i="18" s="1"/>
  <c r="O204" i="18" a="1"/>
  <c r="O204" i="18" s="1"/>
  <c r="P204" i="18" a="1"/>
  <c r="P204" i="18" s="1"/>
  <c r="Q204" i="18" a="1"/>
  <c r="Q204" i="18" s="1"/>
  <c r="S204" i="18" a="1"/>
  <c r="S204" i="18" s="1"/>
  <c r="T204" i="18" a="1"/>
  <c r="T204" i="18" s="1"/>
  <c r="U204" i="18" a="1"/>
  <c r="U204" i="18" s="1"/>
  <c r="V204" i="18" a="1"/>
  <c r="V204" i="18" s="1"/>
  <c r="X204" i="18" a="1"/>
  <c r="X204" i="18" s="1"/>
  <c r="Y204" i="18" a="1"/>
  <c r="Y204" i="18" s="1"/>
  <c r="Z204" i="18" a="1"/>
  <c r="Z204" i="18" s="1"/>
  <c r="AA204" i="18" a="1"/>
  <c r="AA204" i="18" s="1"/>
  <c r="AC204" i="18" a="1"/>
  <c r="AC204" i="18" s="1"/>
  <c r="AD204" i="18" a="1"/>
  <c r="AD204" i="18" s="1"/>
  <c r="AE204" i="18" a="1"/>
  <c r="AE204" i="18" s="1"/>
  <c r="AF204" i="18" a="1"/>
  <c r="AF204" i="18" s="1"/>
  <c r="AH204" i="18" a="1"/>
  <c r="AH204" i="18" s="1"/>
  <c r="AI204" i="18" a="1"/>
  <c r="AI204" i="18" s="1"/>
  <c r="AJ204" i="18" a="1"/>
  <c r="AJ204" i="18" s="1"/>
  <c r="AK204" i="18" a="1"/>
  <c r="AK204" i="18" s="1"/>
  <c r="AM204" i="18" a="1"/>
  <c r="AM204" i="18" s="1"/>
  <c r="AN204" i="18" a="1"/>
  <c r="AN204" i="18" s="1"/>
  <c r="AO204" i="18" a="1"/>
  <c r="AO204" i="18" s="1"/>
  <c r="AP204" i="18" a="1"/>
  <c r="AP204" i="18" s="1"/>
  <c r="AR204" i="18" a="1"/>
  <c r="AR204" i="18" s="1"/>
  <c r="AS204" i="18" a="1"/>
  <c r="AS204" i="18" s="1"/>
  <c r="AT204" i="18" a="1"/>
  <c r="AT204" i="18" s="1"/>
  <c r="AU204" i="18" a="1"/>
  <c r="AU204" i="18" s="1"/>
  <c r="D205" i="18" a="1"/>
  <c r="D205" i="18" s="1"/>
  <c r="E205" i="18" a="1"/>
  <c r="E205" i="18" s="1"/>
  <c r="F205" i="18" a="1"/>
  <c r="F205" i="18" s="1"/>
  <c r="G205" i="18" a="1"/>
  <c r="G205" i="18" s="1"/>
  <c r="I205" i="18" a="1"/>
  <c r="I205" i="18" s="1"/>
  <c r="J205" i="18" a="1"/>
  <c r="J205" i="18" s="1"/>
  <c r="K205" i="18" a="1"/>
  <c r="K205" i="18" s="1"/>
  <c r="L205" i="18" a="1"/>
  <c r="L205" i="18" s="1"/>
  <c r="N205" i="18" a="1"/>
  <c r="N205" i="18" s="1"/>
  <c r="O205" i="18" a="1"/>
  <c r="O205" i="18" s="1"/>
  <c r="P205" i="18" a="1"/>
  <c r="P205" i="18" s="1"/>
  <c r="Q205" i="18" a="1"/>
  <c r="Q205" i="18" s="1"/>
  <c r="S205" i="18" a="1"/>
  <c r="S205" i="18" s="1"/>
  <c r="T205" i="18" a="1"/>
  <c r="T205" i="18" s="1"/>
  <c r="U205" i="18" a="1"/>
  <c r="U205" i="18" s="1"/>
  <c r="V205" i="18" a="1"/>
  <c r="V205" i="18" s="1"/>
  <c r="X205" i="18" a="1"/>
  <c r="X205" i="18" s="1"/>
  <c r="Y205" i="18" a="1"/>
  <c r="Y205" i="18" s="1"/>
  <c r="Z205" i="18" a="1"/>
  <c r="Z205" i="18" s="1"/>
  <c r="AA205" i="18" a="1"/>
  <c r="AA205" i="18" s="1"/>
  <c r="AC205" i="18" a="1"/>
  <c r="AC205" i="18" s="1"/>
  <c r="AD205" i="18" a="1"/>
  <c r="AD205" i="18" s="1"/>
  <c r="AE205" i="18" a="1"/>
  <c r="AE205" i="18" s="1"/>
  <c r="AF205" i="18" a="1"/>
  <c r="AF205" i="18" s="1"/>
  <c r="AH205" i="18" a="1"/>
  <c r="AH205" i="18" s="1"/>
  <c r="AI205" i="18" a="1"/>
  <c r="AI205" i="18" s="1"/>
  <c r="AJ205" i="18" a="1"/>
  <c r="AJ205" i="18" s="1"/>
  <c r="AK205" i="18" a="1"/>
  <c r="AK205" i="18" s="1"/>
  <c r="AM205" i="18" a="1"/>
  <c r="AM205" i="18" s="1"/>
  <c r="AN205" i="18" a="1"/>
  <c r="AN205" i="18" s="1"/>
  <c r="AO205" i="18" a="1"/>
  <c r="AO205" i="18" s="1"/>
  <c r="AP205" i="18" a="1"/>
  <c r="AP205" i="18" s="1"/>
  <c r="AR205" i="18" a="1"/>
  <c r="AR205" i="18" s="1"/>
  <c r="AS205" i="18" a="1"/>
  <c r="AS205" i="18" s="1"/>
  <c r="AT205" i="18" a="1"/>
  <c r="AT205" i="18" s="1"/>
  <c r="AU205" i="18" a="1"/>
  <c r="AU205" i="18" s="1"/>
  <c r="D206" i="18" a="1"/>
  <c r="D206" i="18" s="1"/>
  <c r="E206" i="18" a="1"/>
  <c r="E206" i="18" s="1"/>
  <c r="F206" i="18" a="1"/>
  <c r="F206" i="18" s="1"/>
  <c r="G206" i="18" a="1"/>
  <c r="G206" i="18" s="1"/>
  <c r="I206" i="18" a="1"/>
  <c r="I206" i="18" s="1"/>
  <c r="J206" i="18" a="1"/>
  <c r="J206" i="18" s="1"/>
  <c r="K206" i="18" a="1"/>
  <c r="K206" i="18" s="1"/>
  <c r="L206" i="18" a="1"/>
  <c r="L206" i="18" s="1"/>
  <c r="N206" i="18" a="1"/>
  <c r="N206" i="18" s="1"/>
  <c r="O206" i="18" a="1"/>
  <c r="O206" i="18" s="1"/>
  <c r="P206" i="18" a="1"/>
  <c r="P206" i="18" s="1"/>
  <c r="Q206" i="18" a="1"/>
  <c r="Q206" i="18" s="1"/>
  <c r="S206" i="18" a="1"/>
  <c r="S206" i="18" s="1"/>
  <c r="T206" i="18" a="1"/>
  <c r="T206" i="18" s="1"/>
  <c r="U206" i="18" a="1"/>
  <c r="U206" i="18" s="1"/>
  <c r="V206" i="18" a="1"/>
  <c r="V206" i="18" s="1"/>
  <c r="X206" i="18" a="1"/>
  <c r="X206" i="18" s="1"/>
  <c r="Y206" i="18" a="1"/>
  <c r="Y206" i="18" s="1"/>
  <c r="Z206" i="18" a="1"/>
  <c r="Z206" i="18" s="1"/>
  <c r="AA206" i="18" a="1"/>
  <c r="AA206" i="18" s="1"/>
  <c r="AC206" i="18" a="1"/>
  <c r="AC206" i="18" s="1"/>
  <c r="AD206" i="18" a="1"/>
  <c r="AD206" i="18" s="1"/>
  <c r="AE206" i="18" a="1"/>
  <c r="AE206" i="18" s="1"/>
  <c r="AF206" i="18" a="1"/>
  <c r="AF206" i="18" s="1"/>
  <c r="AH206" i="18" a="1"/>
  <c r="AH206" i="18" s="1"/>
  <c r="AI206" i="18" a="1"/>
  <c r="AI206" i="18" s="1"/>
  <c r="AJ206" i="18" a="1"/>
  <c r="AJ206" i="18" s="1"/>
  <c r="AK206" i="18" a="1"/>
  <c r="AK206" i="18" s="1"/>
  <c r="AM206" i="18" a="1"/>
  <c r="AM206" i="18" s="1"/>
  <c r="AN206" i="18" a="1"/>
  <c r="AN206" i="18" s="1"/>
  <c r="AO206" i="18" a="1"/>
  <c r="AO206" i="18" s="1"/>
  <c r="AP206" i="18" a="1"/>
  <c r="AP206" i="18" s="1"/>
  <c r="AR206" i="18" a="1"/>
  <c r="AR206" i="18" s="1"/>
  <c r="AS206" i="18" a="1"/>
  <c r="AS206" i="18" s="1"/>
  <c r="AT206" i="18" a="1"/>
  <c r="AT206" i="18" s="1"/>
  <c r="AU206" i="18" a="1"/>
  <c r="AU206" i="18" s="1"/>
  <c r="D207" i="18" a="1"/>
  <c r="D207" i="18" s="1"/>
  <c r="E207" i="18" a="1"/>
  <c r="E207" i="18" s="1"/>
  <c r="F207" i="18" a="1"/>
  <c r="F207" i="18" s="1"/>
  <c r="G207" i="18" a="1"/>
  <c r="G207" i="18" s="1"/>
  <c r="I207" i="18" a="1"/>
  <c r="I207" i="18" s="1"/>
  <c r="J207" i="18" a="1"/>
  <c r="J207" i="18" s="1"/>
  <c r="K207" i="18" a="1"/>
  <c r="K207" i="18" s="1"/>
  <c r="L207" i="18" a="1"/>
  <c r="L207" i="18" s="1"/>
  <c r="N207" i="18" a="1"/>
  <c r="N207" i="18" s="1"/>
  <c r="O207" i="18" a="1"/>
  <c r="O207" i="18" s="1"/>
  <c r="P207" i="18" a="1"/>
  <c r="P207" i="18" s="1"/>
  <c r="Q207" i="18" a="1"/>
  <c r="Q207" i="18" s="1"/>
  <c r="S207" i="18" a="1"/>
  <c r="S207" i="18" s="1"/>
  <c r="T207" i="18" a="1"/>
  <c r="T207" i="18" s="1"/>
  <c r="U207" i="18" a="1"/>
  <c r="U207" i="18" s="1"/>
  <c r="V207" i="18" a="1"/>
  <c r="V207" i="18" s="1"/>
  <c r="X207" i="18" a="1"/>
  <c r="X207" i="18" s="1"/>
  <c r="Y207" i="18" a="1"/>
  <c r="Y207" i="18" s="1"/>
  <c r="Z207" i="18" a="1"/>
  <c r="Z207" i="18" s="1"/>
  <c r="AA207" i="18" a="1"/>
  <c r="AA207" i="18" s="1"/>
  <c r="AC207" i="18" a="1"/>
  <c r="AC207" i="18" s="1"/>
  <c r="AD207" i="18" a="1"/>
  <c r="AD207" i="18" s="1"/>
  <c r="AE207" i="18" a="1"/>
  <c r="AE207" i="18" s="1"/>
  <c r="AF207" i="18" a="1"/>
  <c r="AF207" i="18" s="1"/>
  <c r="AH207" i="18" a="1"/>
  <c r="AH207" i="18" s="1"/>
  <c r="AI207" i="18" a="1"/>
  <c r="AI207" i="18" s="1"/>
  <c r="AJ207" i="18" a="1"/>
  <c r="AJ207" i="18" s="1"/>
  <c r="AK207" i="18" a="1"/>
  <c r="AK207" i="18" s="1"/>
  <c r="AM207" i="18" a="1"/>
  <c r="AM207" i="18" s="1"/>
  <c r="AN207" i="18" a="1"/>
  <c r="AN207" i="18" s="1"/>
  <c r="AO207" i="18" a="1"/>
  <c r="AO207" i="18" s="1"/>
  <c r="AP207" i="18" a="1"/>
  <c r="AP207" i="18" s="1"/>
  <c r="AR207" i="18" a="1"/>
  <c r="AR207" i="18" s="1"/>
  <c r="AS207" i="18" a="1"/>
  <c r="AS207" i="18" s="1"/>
  <c r="AT207" i="18" a="1"/>
  <c r="AT207" i="18" s="1"/>
  <c r="AU207" i="18" a="1"/>
  <c r="AU207" i="18" s="1"/>
  <c r="D208" i="18" a="1"/>
  <c r="D208" i="18" s="1"/>
  <c r="E208" i="18" a="1"/>
  <c r="E208" i="18" s="1"/>
  <c r="F208" i="18" a="1"/>
  <c r="F208" i="18" s="1"/>
  <c r="G208" i="18" a="1"/>
  <c r="G208" i="18" s="1"/>
  <c r="I208" i="18" a="1"/>
  <c r="I208" i="18" s="1"/>
  <c r="J208" i="18" a="1"/>
  <c r="J208" i="18" s="1"/>
  <c r="K208" i="18" a="1"/>
  <c r="K208" i="18" s="1"/>
  <c r="L208" i="18" a="1"/>
  <c r="L208" i="18" s="1"/>
  <c r="N208" i="18" a="1"/>
  <c r="N208" i="18" s="1"/>
  <c r="O208" i="18" a="1"/>
  <c r="O208" i="18" s="1"/>
  <c r="P208" i="18" a="1"/>
  <c r="P208" i="18" s="1"/>
  <c r="Q208" i="18" a="1"/>
  <c r="Q208" i="18" s="1"/>
  <c r="S208" i="18" a="1"/>
  <c r="S208" i="18" s="1"/>
  <c r="T208" i="18" a="1"/>
  <c r="T208" i="18" s="1"/>
  <c r="U208" i="18" a="1"/>
  <c r="U208" i="18" s="1"/>
  <c r="V208" i="18" a="1"/>
  <c r="V208" i="18" s="1"/>
  <c r="X208" i="18" a="1"/>
  <c r="X208" i="18" s="1"/>
  <c r="Y208" i="18" a="1"/>
  <c r="Y208" i="18" s="1"/>
  <c r="Z208" i="18" a="1"/>
  <c r="Z208" i="18" s="1"/>
  <c r="AA208" i="18" a="1"/>
  <c r="AA208" i="18" s="1"/>
  <c r="AC208" i="18" a="1"/>
  <c r="AC208" i="18" s="1"/>
  <c r="AD208" i="18" a="1"/>
  <c r="AD208" i="18" s="1"/>
  <c r="AE208" i="18" a="1"/>
  <c r="AE208" i="18" s="1"/>
  <c r="AF208" i="18" a="1"/>
  <c r="AF208" i="18" s="1"/>
  <c r="AH208" i="18" a="1"/>
  <c r="AH208" i="18" s="1"/>
  <c r="AI208" i="18" a="1"/>
  <c r="AI208" i="18" s="1"/>
  <c r="AJ208" i="18" a="1"/>
  <c r="AJ208" i="18" s="1"/>
  <c r="AK208" i="18" a="1"/>
  <c r="AK208" i="18" s="1"/>
  <c r="AM208" i="18" a="1"/>
  <c r="AM208" i="18" s="1"/>
  <c r="AN208" i="18" a="1"/>
  <c r="AN208" i="18" s="1"/>
  <c r="AO208" i="18" a="1"/>
  <c r="AO208" i="18" s="1"/>
  <c r="AP208" i="18" a="1"/>
  <c r="AP208" i="18" s="1"/>
  <c r="AR208" i="18" a="1"/>
  <c r="AR208" i="18" s="1"/>
  <c r="AS208" i="18" a="1"/>
  <c r="AS208" i="18" s="1"/>
  <c r="AT208" i="18" a="1"/>
  <c r="AT208" i="18" s="1"/>
  <c r="AU208" i="18" a="1"/>
  <c r="AU208" i="18" s="1"/>
  <c r="D209" i="18" a="1"/>
  <c r="D209" i="18" s="1"/>
  <c r="E209" i="18" a="1"/>
  <c r="E209" i="18" s="1"/>
  <c r="F209" i="18" a="1"/>
  <c r="F209" i="18" s="1"/>
  <c r="G209" i="18" a="1"/>
  <c r="G209" i="18" s="1"/>
  <c r="I209" i="18" a="1"/>
  <c r="I209" i="18" s="1"/>
  <c r="J209" i="18" a="1"/>
  <c r="J209" i="18" s="1"/>
  <c r="K209" i="18" a="1"/>
  <c r="K209" i="18" s="1"/>
  <c r="L209" i="18" a="1"/>
  <c r="L209" i="18" s="1"/>
  <c r="N209" i="18" a="1"/>
  <c r="N209" i="18" s="1"/>
  <c r="O209" i="18" a="1"/>
  <c r="O209" i="18" s="1"/>
  <c r="P209" i="18" a="1"/>
  <c r="P209" i="18" s="1"/>
  <c r="Q209" i="18" a="1"/>
  <c r="Q209" i="18" s="1"/>
  <c r="S209" i="18" a="1"/>
  <c r="S209" i="18" s="1"/>
  <c r="T209" i="18" a="1"/>
  <c r="T209" i="18" s="1"/>
  <c r="U209" i="18" a="1"/>
  <c r="U209" i="18" s="1"/>
  <c r="V209" i="18" a="1"/>
  <c r="V209" i="18" s="1"/>
  <c r="X209" i="18" a="1"/>
  <c r="X209" i="18" s="1"/>
  <c r="Y209" i="18" a="1"/>
  <c r="Y209" i="18" s="1"/>
  <c r="Z209" i="18" a="1"/>
  <c r="Z209" i="18" s="1"/>
  <c r="AA209" i="18" a="1"/>
  <c r="AA209" i="18" s="1"/>
  <c r="AC209" i="18" a="1"/>
  <c r="AC209" i="18" s="1"/>
  <c r="AD209" i="18" a="1"/>
  <c r="AD209" i="18" s="1"/>
  <c r="AE209" i="18" a="1"/>
  <c r="AE209" i="18" s="1"/>
  <c r="AF209" i="18" a="1"/>
  <c r="AF209" i="18" s="1"/>
  <c r="AH209" i="18" a="1"/>
  <c r="AH209" i="18" s="1"/>
  <c r="AI209" i="18" a="1"/>
  <c r="AI209" i="18" s="1"/>
  <c r="AJ209" i="18" a="1"/>
  <c r="AJ209" i="18" s="1"/>
  <c r="AK209" i="18" a="1"/>
  <c r="AK209" i="18" s="1"/>
  <c r="AM209" i="18" a="1"/>
  <c r="AM209" i="18" s="1"/>
  <c r="AN209" i="18" a="1"/>
  <c r="AN209" i="18" s="1"/>
  <c r="AO209" i="18" a="1"/>
  <c r="AO209" i="18" s="1"/>
  <c r="AP209" i="18" a="1"/>
  <c r="AP209" i="18" s="1"/>
  <c r="AR209" i="18" a="1"/>
  <c r="AR209" i="18" s="1"/>
  <c r="AS209" i="18" a="1"/>
  <c r="AS209" i="18" s="1"/>
  <c r="AT209" i="18" a="1"/>
  <c r="AT209" i="18" s="1"/>
  <c r="AU209" i="18" a="1"/>
  <c r="AU209" i="18" s="1"/>
  <c r="D210" i="18" a="1"/>
  <c r="D210" i="18" s="1"/>
  <c r="E210" i="18" a="1"/>
  <c r="E210" i="18" s="1"/>
  <c r="F210" i="18" a="1"/>
  <c r="F210" i="18" s="1"/>
  <c r="G210" i="18" a="1"/>
  <c r="G210" i="18" s="1"/>
  <c r="I210" i="18" a="1"/>
  <c r="I210" i="18" s="1"/>
  <c r="J210" i="18" a="1"/>
  <c r="J210" i="18" s="1"/>
  <c r="K210" i="18" a="1"/>
  <c r="K210" i="18" s="1"/>
  <c r="L210" i="18" a="1"/>
  <c r="L210" i="18" s="1"/>
  <c r="N210" i="18" a="1"/>
  <c r="N210" i="18" s="1"/>
  <c r="O210" i="18" a="1"/>
  <c r="O210" i="18" s="1"/>
  <c r="P210" i="18" a="1"/>
  <c r="P210" i="18" s="1"/>
  <c r="Q210" i="18" a="1"/>
  <c r="Q210" i="18" s="1"/>
  <c r="S210" i="18" a="1"/>
  <c r="S210" i="18" s="1"/>
  <c r="T210" i="18" a="1"/>
  <c r="T210" i="18" s="1"/>
  <c r="U210" i="18" a="1"/>
  <c r="U210" i="18" s="1"/>
  <c r="V210" i="18" a="1"/>
  <c r="V210" i="18" s="1"/>
  <c r="X210" i="18" a="1"/>
  <c r="X210" i="18" s="1"/>
  <c r="Y210" i="18" a="1"/>
  <c r="Y210" i="18" s="1"/>
  <c r="Z210" i="18" a="1"/>
  <c r="Z210" i="18" s="1"/>
  <c r="AA210" i="18" a="1"/>
  <c r="AA210" i="18" s="1"/>
  <c r="AC210" i="18" a="1"/>
  <c r="AC210" i="18" s="1"/>
  <c r="AD210" i="18" a="1"/>
  <c r="AD210" i="18" s="1"/>
  <c r="AE210" i="18" a="1"/>
  <c r="AE210" i="18" s="1"/>
  <c r="AF210" i="18" a="1"/>
  <c r="AF210" i="18" s="1"/>
  <c r="AH210" i="18" a="1"/>
  <c r="AH210" i="18" s="1"/>
  <c r="AI210" i="18" a="1"/>
  <c r="AI210" i="18" s="1"/>
  <c r="AJ210" i="18" a="1"/>
  <c r="AJ210" i="18" s="1"/>
  <c r="AK210" i="18" a="1"/>
  <c r="AK210" i="18" s="1"/>
  <c r="AM210" i="18" a="1"/>
  <c r="AM210" i="18" s="1"/>
  <c r="AN210" i="18" a="1"/>
  <c r="AN210" i="18" s="1"/>
  <c r="AO210" i="18" a="1"/>
  <c r="AO210" i="18" s="1"/>
  <c r="AP210" i="18" a="1"/>
  <c r="AP210" i="18" s="1"/>
  <c r="AR210" i="18" a="1"/>
  <c r="AR210" i="18" s="1"/>
  <c r="AS210" i="18" a="1"/>
  <c r="AS210" i="18" s="1"/>
  <c r="AT210" i="18" a="1"/>
  <c r="AT210" i="18" s="1"/>
  <c r="AU210" i="18" a="1"/>
  <c r="AU210" i="18" s="1"/>
  <c r="D211" i="18" a="1"/>
  <c r="D211" i="18" s="1"/>
  <c r="E211" i="18" a="1"/>
  <c r="E211" i="18" s="1"/>
  <c r="F211" i="18" a="1"/>
  <c r="F211" i="18" s="1"/>
  <c r="G211" i="18" a="1"/>
  <c r="G211" i="18" s="1"/>
  <c r="I211" i="18" a="1"/>
  <c r="I211" i="18" s="1"/>
  <c r="J211" i="18" a="1"/>
  <c r="J211" i="18" s="1"/>
  <c r="K211" i="18" a="1"/>
  <c r="K211" i="18" s="1"/>
  <c r="L211" i="18" a="1"/>
  <c r="L211" i="18" s="1"/>
  <c r="N211" i="18" a="1"/>
  <c r="N211" i="18" s="1"/>
  <c r="O211" i="18" a="1"/>
  <c r="O211" i="18" s="1"/>
  <c r="P211" i="18" a="1"/>
  <c r="P211" i="18" s="1"/>
  <c r="Q211" i="18" a="1"/>
  <c r="Q211" i="18" s="1"/>
  <c r="S211" i="18" a="1"/>
  <c r="S211" i="18" s="1"/>
  <c r="T211" i="18" a="1"/>
  <c r="T211" i="18" s="1"/>
  <c r="U211" i="18" a="1"/>
  <c r="U211" i="18" s="1"/>
  <c r="V211" i="18" a="1"/>
  <c r="V211" i="18" s="1"/>
  <c r="X211" i="18" a="1"/>
  <c r="X211" i="18" s="1"/>
  <c r="Y211" i="18" a="1"/>
  <c r="Y211" i="18" s="1"/>
  <c r="Z211" i="18" a="1"/>
  <c r="Z211" i="18" s="1"/>
  <c r="AA211" i="18" a="1"/>
  <c r="AA211" i="18" s="1"/>
  <c r="AC211" i="18" a="1"/>
  <c r="AC211" i="18" s="1"/>
  <c r="AD211" i="18" a="1"/>
  <c r="AD211" i="18" s="1"/>
  <c r="AE211" i="18" a="1"/>
  <c r="AE211" i="18" s="1"/>
  <c r="AF211" i="18" a="1"/>
  <c r="AF211" i="18" s="1"/>
  <c r="AH211" i="18" a="1"/>
  <c r="AH211" i="18" s="1"/>
  <c r="AI211" i="18" a="1"/>
  <c r="AI211" i="18" s="1"/>
  <c r="AJ211" i="18" a="1"/>
  <c r="AJ211" i="18" s="1"/>
  <c r="AK211" i="18" a="1"/>
  <c r="AK211" i="18" s="1"/>
  <c r="AM211" i="18" a="1"/>
  <c r="AM211" i="18" s="1"/>
  <c r="AN211" i="18" a="1"/>
  <c r="AN211" i="18" s="1"/>
  <c r="AO211" i="18" a="1"/>
  <c r="AO211" i="18" s="1"/>
  <c r="AP211" i="18" a="1"/>
  <c r="AP211" i="18" s="1"/>
  <c r="AR211" i="18" a="1"/>
  <c r="AR211" i="18" s="1"/>
  <c r="AS211" i="18" a="1"/>
  <c r="AS211" i="18" s="1"/>
  <c r="AT211" i="18" a="1"/>
  <c r="AT211" i="18" s="1"/>
  <c r="AU211" i="18" a="1"/>
  <c r="AU211" i="18" s="1"/>
  <c r="D212" i="18" a="1"/>
  <c r="D212" i="18" s="1"/>
  <c r="E212" i="18" a="1"/>
  <c r="E212" i="18" s="1"/>
  <c r="F212" i="18" a="1"/>
  <c r="F212" i="18" s="1"/>
  <c r="G212" i="18" a="1"/>
  <c r="G212" i="18" s="1"/>
  <c r="I212" i="18" a="1"/>
  <c r="I212" i="18" s="1"/>
  <c r="J212" i="18" a="1"/>
  <c r="J212" i="18" s="1"/>
  <c r="K212" i="18" a="1"/>
  <c r="K212" i="18" s="1"/>
  <c r="L212" i="18" a="1"/>
  <c r="L212" i="18" s="1"/>
  <c r="N212" i="18" a="1"/>
  <c r="N212" i="18" s="1"/>
  <c r="O212" i="18" a="1"/>
  <c r="O212" i="18" s="1"/>
  <c r="P212" i="18" a="1"/>
  <c r="P212" i="18" s="1"/>
  <c r="Q212" i="18" a="1"/>
  <c r="Q212" i="18" s="1"/>
  <c r="S212" i="18" a="1"/>
  <c r="S212" i="18" s="1"/>
  <c r="T212" i="18" a="1"/>
  <c r="T212" i="18" s="1"/>
  <c r="U212" i="18" a="1"/>
  <c r="U212" i="18" s="1"/>
  <c r="V212" i="18" a="1"/>
  <c r="V212" i="18" s="1"/>
  <c r="X212" i="18" a="1"/>
  <c r="X212" i="18" s="1"/>
  <c r="Y212" i="18" a="1"/>
  <c r="Y212" i="18" s="1"/>
  <c r="Z212" i="18" a="1"/>
  <c r="Z212" i="18" s="1"/>
  <c r="AA212" i="18" a="1"/>
  <c r="AA212" i="18" s="1"/>
  <c r="AC212" i="18" a="1"/>
  <c r="AC212" i="18" s="1"/>
  <c r="AD212" i="18" a="1"/>
  <c r="AD212" i="18" s="1"/>
  <c r="AE212" i="18" a="1"/>
  <c r="AE212" i="18" s="1"/>
  <c r="AF212" i="18" a="1"/>
  <c r="AF212" i="18" s="1"/>
  <c r="AH212" i="18" a="1"/>
  <c r="AH212" i="18" s="1"/>
  <c r="AI212" i="18" a="1"/>
  <c r="AI212" i="18" s="1"/>
  <c r="AJ212" i="18" a="1"/>
  <c r="AJ212" i="18" s="1"/>
  <c r="AK212" i="18" a="1"/>
  <c r="AK212" i="18" s="1"/>
  <c r="AM212" i="18" a="1"/>
  <c r="AM212" i="18" s="1"/>
  <c r="AN212" i="18" a="1"/>
  <c r="AN212" i="18" s="1"/>
  <c r="AO212" i="18" a="1"/>
  <c r="AO212" i="18" s="1"/>
  <c r="AP212" i="18" a="1"/>
  <c r="AP212" i="18" s="1"/>
  <c r="AR212" i="18" a="1"/>
  <c r="AR212" i="18" s="1"/>
  <c r="AS212" i="18" a="1"/>
  <c r="AS212" i="18" s="1"/>
  <c r="AT212" i="18" a="1"/>
  <c r="AT212" i="18" s="1"/>
  <c r="AU212" i="18" a="1"/>
  <c r="AU212" i="18" s="1"/>
  <c r="D213" i="18" a="1"/>
  <c r="D213" i="18" s="1"/>
  <c r="E213" i="18" a="1"/>
  <c r="E213" i="18" s="1"/>
  <c r="F213" i="18" a="1"/>
  <c r="F213" i="18" s="1"/>
  <c r="G213" i="18" a="1"/>
  <c r="G213" i="18" s="1"/>
  <c r="I213" i="18" a="1"/>
  <c r="I213" i="18" s="1"/>
  <c r="J213" i="18" a="1"/>
  <c r="J213" i="18" s="1"/>
  <c r="K213" i="18" a="1"/>
  <c r="K213" i="18" s="1"/>
  <c r="L213" i="18" a="1"/>
  <c r="L213" i="18" s="1"/>
  <c r="N213" i="18" a="1"/>
  <c r="N213" i="18" s="1"/>
  <c r="O213" i="18" a="1"/>
  <c r="O213" i="18" s="1"/>
  <c r="P213" i="18" a="1"/>
  <c r="P213" i="18" s="1"/>
  <c r="Q213" i="18" a="1"/>
  <c r="Q213" i="18" s="1"/>
  <c r="S213" i="18" a="1"/>
  <c r="S213" i="18" s="1"/>
  <c r="T213" i="18" a="1"/>
  <c r="T213" i="18" s="1"/>
  <c r="U213" i="18" a="1"/>
  <c r="U213" i="18" s="1"/>
  <c r="V213" i="18" a="1"/>
  <c r="V213" i="18" s="1"/>
  <c r="X213" i="18" a="1"/>
  <c r="X213" i="18" s="1"/>
  <c r="Y213" i="18" a="1"/>
  <c r="Y213" i="18" s="1"/>
  <c r="Z213" i="18" a="1"/>
  <c r="Z213" i="18" s="1"/>
  <c r="AA213" i="18" a="1"/>
  <c r="AA213" i="18" s="1"/>
  <c r="AC213" i="18" a="1"/>
  <c r="AC213" i="18" s="1"/>
  <c r="AD213" i="18" a="1"/>
  <c r="AD213" i="18" s="1"/>
  <c r="AE213" i="18" a="1"/>
  <c r="AE213" i="18" s="1"/>
  <c r="AF213" i="18" a="1"/>
  <c r="AF213" i="18" s="1"/>
  <c r="AH213" i="18" a="1"/>
  <c r="AH213" i="18" s="1"/>
  <c r="AI213" i="18" a="1"/>
  <c r="AI213" i="18" s="1"/>
  <c r="AJ213" i="18" a="1"/>
  <c r="AJ213" i="18" s="1"/>
  <c r="AK213" i="18" a="1"/>
  <c r="AK213" i="18" s="1"/>
  <c r="AM213" i="18" a="1"/>
  <c r="AM213" i="18" s="1"/>
  <c r="AN213" i="18" a="1"/>
  <c r="AN213" i="18" s="1"/>
  <c r="AO213" i="18" a="1"/>
  <c r="AO213" i="18" s="1"/>
  <c r="AP213" i="18" a="1"/>
  <c r="AP213" i="18" s="1"/>
  <c r="AR213" i="18" a="1"/>
  <c r="AR213" i="18" s="1"/>
  <c r="AS213" i="18" a="1"/>
  <c r="AS213" i="18" s="1"/>
  <c r="AT213" i="18" a="1"/>
  <c r="AT213" i="18" s="1"/>
  <c r="AU213" i="18" a="1"/>
  <c r="AU213" i="18" s="1"/>
  <c r="D214" i="18" a="1"/>
  <c r="D214" i="18" s="1"/>
  <c r="E214" i="18" a="1"/>
  <c r="E214" i="18" s="1"/>
  <c r="F214" i="18" a="1"/>
  <c r="F214" i="18" s="1"/>
  <c r="G214" i="18" a="1"/>
  <c r="G214" i="18" s="1"/>
  <c r="I214" i="18" a="1"/>
  <c r="I214" i="18" s="1"/>
  <c r="J214" i="18" a="1"/>
  <c r="J214" i="18" s="1"/>
  <c r="K214" i="18" a="1"/>
  <c r="K214" i="18" s="1"/>
  <c r="L214" i="18" a="1"/>
  <c r="L214" i="18" s="1"/>
  <c r="N214" i="18" a="1"/>
  <c r="N214" i="18" s="1"/>
  <c r="O214" i="18" a="1"/>
  <c r="O214" i="18" s="1"/>
  <c r="P214" i="18" a="1"/>
  <c r="P214" i="18" s="1"/>
  <c r="Q214" i="18" a="1"/>
  <c r="Q214" i="18" s="1"/>
  <c r="S214" i="18" a="1"/>
  <c r="S214" i="18" s="1"/>
  <c r="T214" i="18" a="1"/>
  <c r="T214" i="18" s="1"/>
  <c r="U214" i="18" a="1"/>
  <c r="U214" i="18" s="1"/>
  <c r="V214" i="18" a="1"/>
  <c r="V214" i="18" s="1"/>
  <c r="X214" i="18" a="1"/>
  <c r="X214" i="18" s="1"/>
  <c r="Y214" i="18" a="1"/>
  <c r="Y214" i="18" s="1"/>
  <c r="Z214" i="18" a="1"/>
  <c r="Z214" i="18" s="1"/>
  <c r="AA214" i="18" a="1"/>
  <c r="AA214" i="18" s="1"/>
  <c r="AC214" i="18" a="1"/>
  <c r="AC214" i="18" s="1"/>
  <c r="AD214" i="18" a="1"/>
  <c r="AD214" i="18" s="1"/>
  <c r="AE214" i="18" a="1"/>
  <c r="AE214" i="18" s="1"/>
  <c r="AF214" i="18" a="1"/>
  <c r="AF214" i="18" s="1"/>
  <c r="AH214" i="18" a="1"/>
  <c r="AH214" i="18" s="1"/>
  <c r="AI214" i="18" a="1"/>
  <c r="AI214" i="18" s="1"/>
  <c r="AJ214" i="18" a="1"/>
  <c r="AJ214" i="18" s="1"/>
  <c r="AK214" i="18" a="1"/>
  <c r="AK214" i="18" s="1"/>
  <c r="AM214" i="18" a="1"/>
  <c r="AM214" i="18" s="1"/>
  <c r="AN214" i="18" a="1"/>
  <c r="AN214" i="18" s="1"/>
  <c r="AO214" i="18" a="1"/>
  <c r="AO214" i="18" s="1"/>
  <c r="AP214" i="18" a="1"/>
  <c r="AP214" i="18" s="1"/>
  <c r="AR214" i="18" a="1"/>
  <c r="AR214" i="18" s="1"/>
  <c r="AS214" i="18" a="1"/>
  <c r="AS214" i="18" s="1"/>
  <c r="AT214" i="18" a="1"/>
  <c r="AT214" i="18" s="1"/>
  <c r="AU214" i="18" a="1"/>
  <c r="AU214" i="18" s="1"/>
  <c r="D215" i="18" a="1"/>
  <c r="D215" i="18" s="1"/>
  <c r="E215" i="18" a="1"/>
  <c r="E215" i="18" s="1"/>
  <c r="F215" i="18" a="1"/>
  <c r="F215" i="18" s="1"/>
  <c r="G215" i="18" a="1"/>
  <c r="G215" i="18" s="1"/>
  <c r="I215" i="18" a="1"/>
  <c r="I215" i="18" s="1"/>
  <c r="J215" i="18" a="1"/>
  <c r="J215" i="18" s="1"/>
  <c r="K215" i="18" a="1"/>
  <c r="K215" i="18" s="1"/>
  <c r="L215" i="18" a="1"/>
  <c r="L215" i="18" s="1"/>
  <c r="N215" i="18" a="1"/>
  <c r="N215" i="18" s="1"/>
  <c r="O215" i="18" a="1"/>
  <c r="O215" i="18" s="1"/>
  <c r="P215" i="18" a="1"/>
  <c r="P215" i="18" s="1"/>
  <c r="Q215" i="18" a="1"/>
  <c r="Q215" i="18" s="1"/>
  <c r="S215" i="18" a="1"/>
  <c r="S215" i="18" s="1"/>
  <c r="T215" i="18" a="1"/>
  <c r="T215" i="18" s="1"/>
  <c r="U215" i="18" a="1"/>
  <c r="U215" i="18" s="1"/>
  <c r="V215" i="18" a="1"/>
  <c r="V215" i="18" s="1"/>
  <c r="X215" i="18" a="1"/>
  <c r="X215" i="18" s="1"/>
  <c r="Y215" i="18" a="1"/>
  <c r="Y215" i="18" s="1"/>
  <c r="Z215" i="18" a="1"/>
  <c r="Z215" i="18" s="1"/>
  <c r="AA215" i="18" a="1"/>
  <c r="AA215" i="18" s="1"/>
  <c r="AC215" i="18" a="1"/>
  <c r="AC215" i="18" s="1"/>
  <c r="AD215" i="18" a="1"/>
  <c r="AD215" i="18" s="1"/>
  <c r="AE215" i="18" a="1"/>
  <c r="AE215" i="18" s="1"/>
  <c r="AF215" i="18" a="1"/>
  <c r="AF215" i="18" s="1"/>
  <c r="AH215" i="18" a="1"/>
  <c r="AH215" i="18" s="1"/>
  <c r="AI215" i="18" a="1"/>
  <c r="AI215" i="18" s="1"/>
  <c r="AJ215" i="18" a="1"/>
  <c r="AJ215" i="18" s="1"/>
  <c r="AK215" i="18" a="1"/>
  <c r="AK215" i="18" s="1"/>
  <c r="AM215" i="18" a="1"/>
  <c r="AM215" i="18" s="1"/>
  <c r="AN215" i="18" a="1"/>
  <c r="AN215" i="18" s="1"/>
  <c r="AO215" i="18" a="1"/>
  <c r="AO215" i="18" s="1"/>
  <c r="AP215" i="18" a="1"/>
  <c r="AP215" i="18" s="1"/>
  <c r="AR215" i="18" a="1"/>
  <c r="AR215" i="18" s="1"/>
  <c r="AS215" i="18" a="1"/>
  <c r="AS215" i="18" s="1"/>
  <c r="AT215" i="18" a="1"/>
  <c r="AT215" i="18" s="1"/>
  <c r="AU215" i="18" a="1"/>
  <c r="AU215" i="18" s="1"/>
  <c r="D216" i="18" a="1"/>
  <c r="D216" i="18" s="1"/>
  <c r="E216" i="18" a="1"/>
  <c r="E216" i="18" s="1"/>
  <c r="F216" i="18" a="1"/>
  <c r="F216" i="18" s="1"/>
  <c r="G216" i="18" a="1"/>
  <c r="G216" i="18" s="1"/>
  <c r="I216" i="18" a="1"/>
  <c r="I216" i="18" s="1"/>
  <c r="J216" i="18" a="1"/>
  <c r="J216" i="18" s="1"/>
  <c r="K216" i="18" a="1"/>
  <c r="K216" i="18" s="1"/>
  <c r="L216" i="18" a="1"/>
  <c r="L216" i="18" s="1"/>
  <c r="N216" i="18" a="1"/>
  <c r="N216" i="18" s="1"/>
  <c r="O216" i="18" a="1"/>
  <c r="O216" i="18" s="1"/>
  <c r="P216" i="18" a="1"/>
  <c r="P216" i="18" s="1"/>
  <c r="Q216" i="18" a="1"/>
  <c r="Q216" i="18" s="1"/>
  <c r="S216" i="18" a="1"/>
  <c r="S216" i="18" s="1"/>
  <c r="T216" i="18" a="1"/>
  <c r="T216" i="18" s="1"/>
  <c r="U216" i="18" a="1"/>
  <c r="U216" i="18" s="1"/>
  <c r="V216" i="18" a="1"/>
  <c r="V216" i="18" s="1"/>
  <c r="X216" i="18" a="1"/>
  <c r="X216" i="18" s="1"/>
  <c r="Y216" i="18" a="1"/>
  <c r="Y216" i="18" s="1"/>
  <c r="Z216" i="18" a="1"/>
  <c r="Z216" i="18" s="1"/>
  <c r="AA216" i="18" a="1"/>
  <c r="AA216" i="18" s="1"/>
  <c r="AC216" i="18" a="1"/>
  <c r="AC216" i="18" s="1"/>
  <c r="AD216" i="18" a="1"/>
  <c r="AD216" i="18" s="1"/>
  <c r="AE216" i="18" a="1"/>
  <c r="AE216" i="18" s="1"/>
  <c r="AF216" i="18" a="1"/>
  <c r="AF216" i="18" s="1"/>
  <c r="AH216" i="18" a="1"/>
  <c r="AH216" i="18" s="1"/>
  <c r="AI216" i="18" a="1"/>
  <c r="AI216" i="18" s="1"/>
  <c r="AJ216" i="18" a="1"/>
  <c r="AJ216" i="18" s="1"/>
  <c r="AK216" i="18" a="1"/>
  <c r="AK216" i="18" s="1"/>
  <c r="AM216" i="18" a="1"/>
  <c r="AM216" i="18" s="1"/>
  <c r="AN216" i="18" a="1"/>
  <c r="AN216" i="18" s="1"/>
  <c r="AO216" i="18" a="1"/>
  <c r="AO216" i="18" s="1"/>
  <c r="AP216" i="18" a="1"/>
  <c r="AP216" i="18" s="1"/>
  <c r="AR216" i="18" a="1"/>
  <c r="AR216" i="18" s="1"/>
  <c r="AS216" i="18" a="1"/>
  <c r="AS216" i="18" s="1"/>
  <c r="AT216" i="18" a="1"/>
  <c r="AT216" i="18" s="1"/>
  <c r="AU216" i="18" a="1"/>
  <c r="AU216" i="18" s="1"/>
  <c r="D217" i="18" a="1"/>
  <c r="D217" i="18" s="1"/>
  <c r="E217" i="18" a="1"/>
  <c r="E217" i="18" s="1"/>
  <c r="F217" i="18" a="1"/>
  <c r="F217" i="18" s="1"/>
  <c r="G217" i="18" a="1"/>
  <c r="G217" i="18" s="1"/>
  <c r="I217" i="18" a="1"/>
  <c r="I217" i="18" s="1"/>
  <c r="J217" i="18" a="1"/>
  <c r="J217" i="18" s="1"/>
  <c r="K217" i="18" a="1"/>
  <c r="K217" i="18" s="1"/>
  <c r="L217" i="18" a="1"/>
  <c r="L217" i="18" s="1"/>
  <c r="N217" i="18" a="1"/>
  <c r="N217" i="18" s="1"/>
  <c r="O217" i="18" a="1"/>
  <c r="O217" i="18" s="1"/>
  <c r="P217" i="18" a="1"/>
  <c r="P217" i="18" s="1"/>
  <c r="Q217" i="18" a="1"/>
  <c r="Q217" i="18" s="1"/>
  <c r="S217" i="18" a="1"/>
  <c r="S217" i="18" s="1"/>
  <c r="T217" i="18" a="1"/>
  <c r="T217" i="18" s="1"/>
  <c r="U217" i="18" a="1"/>
  <c r="U217" i="18" s="1"/>
  <c r="V217" i="18" a="1"/>
  <c r="V217" i="18" s="1"/>
  <c r="X217" i="18" a="1"/>
  <c r="X217" i="18" s="1"/>
  <c r="Y217" i="18" a="1"/>
  <c r="Y217" i="18" s="1"/>
  <c r="Z217" i="18" a="1"/>
  <c r="Z217" i="18" s="1"/>
  <c r="AA217" i="18" a="1"/>
  <c r="AA217" i="18" s="1"/>
  <c r="AC217" i="18" a="1"/>
  <c r="AC217" i="18" s="1"/>
  <c r="AD217" i="18" a="1"/>
  <c r="AD217" i="18" s="1"/>
  <c r="AE217" i="18" a="1"/>
  <c r="AE217" i="18" s="1"/>
  <c r="AF217" i="18" a="1"/>
  <c r="AF217" i="18" s="1"/>
  <c r="AH217" i="18" a="1"/>
  <c r="AH217" i="18" s="1"/>
  <c r="AI217" i="18" a="1"/>
  <c r="AI217" i="18" s="1"/>
  <c r="AJ217" i="18" a="1"/>
  <c r="AJ217" i="18" s="1"/>
  <c r="AK217" i="18" a="1"/>
  <c r="AK217" i="18" s="1"/>
  <c r="AM217" i="18" a="1"/>
  <c r="AM217" i="18" s="1"/>
  <c r="AN217" i="18" a="1"/>
  <c r="AN217" i="18" s="1"/>
  <c r="AO217" i="18" a="1"/>
  <c r="AO217" i="18" s="1"/>
  <c r="AP217" i="18" a="1"/>
  <c r="AP217" i="18" s="1"/>
  <c r="AR217" i="18" a="1"/>
  <c r="AR217" i="18" s="1"/>
  <c r="AS217" i="18" a="1"/>
  <c r="AS217" i="18" s="1"/>
  <c r="AT217" i="18" a="1"/>
  <c r="AT217" i="18" s="1"/>
  <c r="AU217" i="18" a="1"/>
  <c r="AU217" i="18" s="1"/>
  <c r="D218" i="18" a="1"/>
  <c r="D218" i="18" s="1"/>
  <c r="E218" i="18" a="1"/>
  <c r="E218" i="18" s="1"/>
  <c r="F218" i="18" a="1"/>
  <c r="F218" i="18" s="1"/>
  <c r="G218" i="18" a="1"/>
  <c r="G218" i="18" s="1"/>
  <c r="I218" i="18" a="1"/>
  <c r="I218" i="18" s="1"/>
  <c r="J218" i="18" a="1"/>
  <c r="J218" i="18" s="1"/>
  <c r="K218" i="18" a="1"/>
  <c r="K218" i="18" s="1"/>
  <c r="L218" i="18" a="1"/>
  <c r="L218" i="18" s="1"/>
  <c r="N218" i="18" a="1"/>
  <c r="N218" i="18" s="1"/>
  <c r="O218" i="18" a="1"/>
  <c r="O218" i="18" s="1"/>
  <c r="P218" i="18" a="1"/>
  <c r="P218" i="18" s="1"/>
  <c r="Q218" i="18" a="1"/>
  <c r="Q218" i="18" s="1"/>
  <c r="S218" i="18" a="1"/>
  <c r="S218" i="18" s="1"/>
  <c r="T218" i="18" a="1"/>
  <c r="T218" i="18" s="1"/>
  <c r="U218" i="18" a="1"/>
  <c r="U218" i="18" s="1"/>
  <c r="V218" i="18" a="1"/>
  <c r="V218" i="18" s="1"/>
  <c r="X218" i="18" a="1"/>
  <c r="X218" i="18" s="1"/>
  <c r="Y218" i="18" a="1"/>
  <c r="Y218" i="18" s="1"/>
  <c r="Z218" i="18" a="1"/>
  <c r="Z218" i="18" s="1"/>
  <c r="AA218" i="18" a="1"/>
  <c r="AA218" i="18" s="1"/>
  <c r="AC218" i="18" a="1"/>
  <c r="AC218" i="18" s="1"/>
  <c r="AD218" i="18" a="1"/>
  <c r="AD218" i="18" s="1"/>
  <c r="AE218" i="18" a="1"/>
  <c r="AE218" i="18" s="1"/>
  <c r="AF218" i="18" a="1"/>
  <c r="AF218" i="18" s="1"/>
  <c r="AH218" i="18" a="1"/>
  <c r="AH218" i="18" s="1"/>
  <c r="AI218" i="18" a="1"/>
  <c r="AI218" i="18" s="1"/>
  <c r="AJ218" i="18" a="1"/>
  <c r="AJ218" i="18" s="1"/>
  <c r="AK218" i="18" a="1"/>
  <c r="AK218" i="18" s="1"/>
  <c r="AM218" i="18" a="1"/>
  <c r="AM218" i="18" s="1"/>
  <c r="AN218" i="18" a="1"/>
  <c r="AN218" i="18" s="1"/>
  <c r="AO218" i="18" a="1"/>
  <c r="AO218" i="18" s="1"/>
  <c r="AP218" i="18" a="1"/>
  <c r="AP218" i="18" s="1"/>
  <c r="AR218" i="18" a="1"/>
  <c r="AR218" i="18" s="1"/>
  <c r="AS218" i="18" a="1"/>
  <c r="AS218" i="18" s="1"/>
  <c r="AT218" i="18" a="1"/>
  <c r="AT218" i="18" s="1"/>
  <c r="AU218" i="18" a="1"/>
  <c r="AU218" i="18" s="1"/>
  <c r="D219" i="18" a="1"/>
  <c r="D219" i="18" s="1"/>
  <c r="E219" i="18" a="1"/>
  <c r="E219" i="18" s="1"/>
  <c r="F219" i="18" a="1"/>
  <c r="F219" i="18" s="1"/>
  <c r="G219" i="18" a="1"/>
  <c r="G219" i="18" s="1"/>
  <c r="I219" i="18" a="1"/>
  <c r="I219" i="18" s="1"/>
  <c r="J219" i="18" a="1"/>
  <c r="J219" i="18" s="1"/>
  <c r="K219" i="18" a="1"/>
  <c r="K219" i="18" s="1"/>
  <c r="L219" i="18" a="1"/>
  <c r="L219" i="18" s="1"/>
  <c r="N219" i="18" a="1"/>
  <c r="N219" i="18" s="1"/>
  <c r="O219" i="18" a="1"/>
  <c r="O219" i="18" s="1"/>
  <c r="P219" i="18" a="1"/>
  <c r="P219" i="18" s="1"/>
  <c r="Q219" i="18" a="1"/>
  <c r="Q219" i="18" s="1"/>
  <c r="S219" i="18" a="1"/>
  <c r="S219" i="18" s="1"/>
  <c r="T219" i="18" a="1"/>
  <c r="T219" i="18" s="1"/>
  <c r="U219" i="18" a="1"/>
  <c r="U219" i="18" s="1"/>
  <c r="V219" i="18" a="1"/>
  <c r="V219" i="18" s="1"/>
  <c r="X219" i="18" a="1"/>
  <c r="X219" i="18" s="1"/>
  <c r="Y219" i="18" a="1"/>
  <c r="Y219" i="18" s="1"/>
  <c r="Z219" i="18" a="1"/>
  <c r="Z219" i="18" s="1"/>
  <c r="AA219" i="18" a="1"/>
  <c r="AA219" i="18" s="1"/>
  <c r="AC219" i="18" a="1"/>
  <c r="AC219" i="18" s="1"/>
  <c r="AD219" i="18" a="1"/>
  <c r="AD219" i="18" s="1"/>
  <c r="AE219" i="18" a="1"/>
  <c r="AE219" i="18" s="1"/>
  <c r="AF219" i="18" a="1"/>
  <c r="AF219" i="18" s="1"/>
  <c r="AH219" i="18" a="1"/>
  <c r="AH219" i="18" s="1"/>
  <c r="AI219" i="18" a="1"/>
  <c r="AI219" i="18" s="1"/>
  <c r="AJ219" i="18" a="1"/>
  <c r="AJ219" i="18" s="1"/>
  <c r="AK219" i="18" a="1"/>
  <c r="AK219" i="18" s="1"/>
  <c r="AM219" i="18" a="1"/>
  <c r="AM219" i="18" s="1"/>
  <c r="AN219" i="18" a="1"/>
  <c r="AN219" i="18" s="1"/>
  <c r="AO219" i="18" a="1"/>
  <c r="AO219" i="18" s="1"/>
  <c r="AP219" i="18" a="1"/>
  <c r="AP219" i="18" s="1"/>
  <c r="AR219" i="18" a="1"/>
  <c r="AR219" i="18" s="1"/>
  <c r="AS219" i="18" a="1"/>
  <c r="AS219" i="18" s="1"/>
  <c r="AT219" i="18" a="1"/>
  <c r="AT219" i="18" s="1"/>
  <c r="AU219" i="18" a="1"/>
  <c r="AU219" i="18" s="1"/>
  <c r="D220" i="18" a="1"/>
  <c r="D220" i="18" s="1"/>
  <c r="E220" i="18" a="1"/>
  <c r="E220" i="18" s="1"/>
  <c r="F220" i="18" a="1"/>
  <c r="F220" i="18" s="1"/>
  <c r="G220" i="18" a="1"/>
  <c r="G220" i="18" s="1"/>
  <c r="I220" i="18" a="1"/>
  <c r="I220" i="18" s="1"/>
  <c r="J220" i="18" a="1"/>
  <c r="J220" i="18" s="1"/>
  <c r="K220" i="18" a="1"/>
  <c r="K220" i="18" s="1"/>
  <c r="L220" i="18" a="1"/>
  <c r="L220" i="18" s="1"/>
  <c r="N220" i="18" a="1"/>
  <c r="N220" i="18" s="1"/>
  <c r="O220" i="18" a="1"/>
  <c r="O220" i="18" s="1"/>
  <c r="P220" i="18" a="1"/>
  <c r="P220" i="18" s="1"/>
  <c r="Q220" i="18" a="1"/>
  <c r="Q220" i="18" s="1"/>
  <c r="S220" i="18" a="1"/>
  <c r="S220" i="18" s="1"/>
  <c r="T220" i="18" a="1"/>
  <c r="T220" i="18" s="1"/>
  <c r="U220" i="18" a="1"/>
  <c r="U220" i="18" s="1"/>
  <c r="V220" i="18" a="1"/>
  <c r="V220" i="18" s="1"/>
  <c r="X220" i="18" a="1"/>
  <c r="X220" i="18" s="1"/>
  <c r="Y220" i="18" a="1"/>
  <c r="Y220" i="18" s="1"/>
  <c r="Z220" i="18" a="1"/>
  <c r="Z220" i="18" s="1"/>
  <c r="AA220" i="18" a="1"/>
  <c r="AA220" i="18" s="1"/>
  <c r="AC220" i="18" a="1"/>
  <c r="AC220" i="18" s="1"/>
  <c r="AD220" i="18" a="1"/>
  <c r="AD220" i="18" s="1"/>
  <c r="AE220" i="18" a="1"/>
  <c r="AE220" i="18" s="1"/>
  <c r="AF220" i="18" a="1"/>
  <c r="AF220" i="18" s="1"/>
  <c r="AH220" i="18" a="1"/>
  <c r="AH220" i="18" s="1"/>
  <c r="AI220" i="18" a="1"/>
  <c r="AI220" i="18" s="1"/>
  <c r="AJ220" i="18" a="1"/>
  <c r="AJ220" i="18" s="1"/>
  <c r="AK220" i="18" a="1"/>
  <c r="AK220" i="18" s="1"/>
  <c r="AM220" i="18" a="1"/>
  <c r="AM220" i="18" s="1"/>
  <c r="AN220" i="18" a="1"/>
  <c r="AN220" i="18" s="1"/>
  <c r="AO220" i="18" a="1"/>
  <c r="AO220" i="18" s="1"/>
  <c r="AP220" i="18" a="1"/>
  <c r="AP220" i="18" s="1"/>
  <c r="AR220" i="18" a="1"/>
  <c r="AR220" i="18" s="1"/>
  <c r="AS220" i="18" a="1"/>
  <c r="AS220" i="18" s="1"/>
  <c r="AT220" i="18" a="1"/>
  <c r="AT220" i="18" s="1"/>
  <c r="AU220" i="18" a="1"/>
  <c r="AU220" i="18" s="1"/>
  <c r="D221" i="18" a="1"/>
  <c r="D221" i="18" s="1"/>
  <c r="E221" i="18" a="1"/>
  <c r="E221" i="18" s="1"/>
  <c r="F221" i="18" a="1"/>
  <c r="F221" i="18" s="1"/>
  <c r="G221" i="18" a="1"/>
  <c r="G221" i="18" s="1"/>
  <c r="I221" i="18" a="1"/>
  <c r="I221" i="18" s="1"/>
  <c r="J221" i="18" a="1"/>
  <c r="J221" i="18" s="1"/>
  <c r="K221" i="18" a="1"/>
  <c r="K221" i="18" s="1"/>
  <c r="L221" i="18" a="1"/>
  <c r="L221" i="18" s="1"/>
  <c r="N221" i="18" a="1"/>
  <c r="N221" i="18" s="1"/>
  <c r="O221" i="18" a="1"/>
  <c r="O221" i="18" s="1"/>
  <c r="P221" i="18" a="1"/>
  <c r="P221" i="18" s="1"/>
  <c r="Q221" i="18" a="1"/>
  <c r="Q221" i="18" s="1"/>
  <c r="S221" i="18" a="1"/>
  <c r="S221" i="18" s="1"/>
  <c r="T221" i="18" a="1"/>
  <c r="T221" i="18" s="1"/>
  <c r="U221" i="18" a="1"/>
  <c r="U221" i="18" s="1"/>
  <c r="V221" i="18" a="1"/>
  <c r="V221" i="18" s="1"/>
  <c r="X221" i="18" a="1"/>
  <c r="X221" i="18" s="1"/>
  <c r="Y221" i="18" a="1"/>
  <c r="Y221" i="18" s="1"/>
  <c r="Z221" i="18" a="1"/>
  <c r="Z221" i="18" s="1"/>
  <c r="AA221" i="18" a="1"/>
  <c r="AA221" i="18" s="1"/>
  <c r="AC221" i="18" a="1"/>
  <c r="AC221" i="18" s="1"/>
  <c r="AD221" i="18" a="1"/>
  <c r="AD221" i="18" s="1"/>
  <c r="AE221" i="18" a="1"/>
  <c r="AE221" i="18" s="1"/>
  <c r="AF221" i="18" a="1"/>
  <c r="AF221" i="18" s="1"/>
  <c r="AH221" i="18" a="1"/>
  <c r="AH221" i="18" s="1"/>
  <c r="AI221" i="18" a="1"/>
  <c r="AI221" i="18" s="1"/>
  <c r="AJ221" i="18" a="1"/>
  <c r="AJ221" i="18" s="1"/>
  <c r="AK221" i="18" a="1"/>
  <c r="AK221" i="18" s="1"/>
  <c r="AM221" i="18" a="1"/>
  <c r="AM221" i="18" s="1"/>
  <c r="AN221" i="18" a="1"/>
  <c r="AN221" i="18" s="1"/>
  <c r="AO221" i="18" a="1"/>
  <c r="AO221" i="18" s="1"/>
  <c r="AP221" i="18" a="1"/>
  <c r="AP221" i="18" s="1"/>
  <c r="AR221" i="18" a="1"/>
  <c r="AR221" i="18" s="1"/>
  <c r="AS221" i="18" a="1"/>
  <c r="AS221" i="18" s="1"/>
  <c r="AT221" i="18" a="1"/>
  <c r="AT221" i="18" s="1"/>
  <c r="AU221" i="18" a="1"/>
  <c r="AU221" i="18" s="1"/>
  <c r="D222" i="18" a="1"/>
  <c r="D222" i="18" s="1"/>
  <c r="E222" i="18" a="1"/>
  <c r="E222" i="18" s="1"/>
  <c r="F222" i="18" a="1"/>
  <c r="F222" i="18" s="1"/>
  <c r="G222" i="18" a="1"/>
  <c r="G222" i="18" s="1"/>
  <c r="I222" i="18" a="1"/>
  <c r="I222" i="18" s="1"/>
  <c r="J222" i="18" a="1"/>
  <c r="J222" i="18" s="1"/>
  <c r="K222" i="18" a="1"/>
  <c r="K222" i="18" s="1"/>
  <c r="L222" i="18" a="1"/>
  <c r="L222" i="18" s="1"/>
  <c r="N222" i="18" a="1"/>
  <c r="N222" i="18" s="1"/>
  <c r="O222" i="18" a="1"/>
  <c r="O222" i="18" s="1"/>
  <c r="P222" i="18" a="1"/>
  <c r="P222" i="18" s="1"/>
  <c r="Q222" i="18" a="1"/>
  <c r="Q222" i="18" s="1"/>
  <c r="S222" i="18" a="1"/>
  <c r="S222" i="18" s="1"/>
  <c r="T222" i="18" a="1"/>
  <c r="T222" i="18" s="1"/>
  <c r="U222" i="18" a="1"/>
  <c r="U222" i="18" s="1"/>
  <c r="V222" i="18" a="1"/>
  <c r="V222" i="18" s="1"/>
  <c r="X222" i="18" a="1"/>
  <c r="X222" i="18" s="1"/>
  <c r="Y222" i="18" a="1"/>
  <c r="Y222" i="18" s="1"/>
  <c r="Z222" i="18" a="1"/>
  <c r="Z222" i="18" s="1"/>
  <c r="AA222" i="18" a="1"/>
  <c r="AA222" i="18" s="1"/>
  <c r="AC222" i="18" a="1"/>
  <c r="AC222" i="18" s="1"/>
  <c r="AD222" i="18" a="1"/>
  <c r="AD222" i="18" s="1"/>
  <c r="AE222" i="18" a="1"/>
  <c r="AE222" i="18" s="1"/>
  <c r="AF222" i="18" a="1"/>
  <c r="AF222" i="18" s="1"/>
  <c r="AH222" i="18" a="1"/>
  <c r="AH222" i="18" s="1"/>
  <c r="AI222" i="18" a="1"/>
  <c r="AI222" i="18" s="1"/>
  <c r="AJ222" i="18" a="1"/>
  <c r="AJ222" i="18" s="1"/>
  <c r="AK222" i="18" a="1"/>
  <c r="AK222" i="18" s="1"/>
  <c r="AM222" i="18" a="1"/>
  <c r="AM222" i="18" s="1"/>
  <c r="AN222" i="18" a="1"/>
  <c r="AN222" i="18" s="1"/>
  <c r="AO222" i="18" a="1"/>
  <c r="AO222" i="18" s="1"/>
  <c r="AP222" i="18" a="1"/>
  <c r="AP222" i="18" s="1"/>
  <c r="AR222" i="18" a="1"/>
  <c r="AR222" i="18" s="1"/>
  <c r="AS222" i="18" a="1"/>
  <c r="AS222" i="18" s="1"/>
  <c r="AT222" i="18" a="1"/>
  <c r="AT222" i="18" s="1"/>
  <c r="AU222" i="18" a="1"/>
  <c r="AU222" i="18" s="1"/>
  <c r="D223" i="18" a="1"/>
  <c r="D223" i="18" s="1"/>
  <c r="E223" i="18" a="1"/>
  <c r="E223" i="18" s="1"/>
  <c r="F223" i="18" a="1"/>
  <c r="F223" i="18" s="1"/>
  <c r="G223" i="18" a="1"/>
  <c r="G223" i="18" s="1"/>
  <c r="I223" i="18" a="1"/>
  <c r="I223" i="18" s="1"/>
  <c r="J223" i="18" a="1"/>
  <c r="J223" i="18" s="1"/>
  <c r="K223" i="18" a="1"/>
  <c r="K223" i="18" s="1"/>
  <c r="L223" i="18" a="1"/>
  <c r="L223" i="18" s="1"/>
  <c r="N223" i="18" a="1"/>
  <c r="N223" i="18" s="1"/>
  <c r="O223" i="18" a="1"/>
  <c r="O223" i="18" s="1"/>
  <c r="P223" i="18" a="1"/>
  <c r="P223" i="18" s="1"/>
  <c r="Q223" i="18" a="1"/>
  <c r="Q223" i="18" s="1"/>
  <c r="S223" i="18" a="1"/>
  <c r="S223" i="18" s="1"/>
  <c r="T223" i="18" a="1"/>
  <c r="T223" i="18" s="1"/>
  <c r="U223" i="18" a="1"/>
  <c r="U223" i="18" s="1"/>
  <c r="V223" i="18" a="1"/>
  <c r="V223" i="18" s="1"/>
  <c r="X223" i="18" a="1"/>
  <c r="X223" i="18" s="1"/>
  <c r="Y223" i="18" a="1"/>
  <c r="Y223" i="18" s="1"/>
  <c r="Z223" i="18" a="1"/>
  <c r="Z223" i="18" s="1"/>
  <c r="AA223" i="18" a="1"/>
  <c r="AA223" i="18" s="1"/>
  <c r="AC223" i="18" a="1"/>
  <c r="AC223" i="18" s="1"/>
  <c r="AD223" i="18" a="1"/>
  <c r="AD223" i="18" s="1"/>
  <c r="AE223" i="18" a="1"/>
  <c r="AE223" i="18" s="1"/>
  <c r="AF223" i="18" a="1"/>
  <c r="AF223" i="18" s="1"/>
  <c r="AH223" i="18" a="1"/>
  <c r="AH223" i="18" s="1"/>
  <c r="AI223" i="18" a="1"/>
  <c r="AI223" i="18" s="1"/>
  <c r="AJ223" i="18" a="1"/>
  <c r="AJ223" i="18" s="1"/>
  <c r="AK223" i="18" a="1"/>
  <c r="AK223" i="18" s="1"/>
  <c r="AM223" i="18" a="1"/>
  <c r="AM223" i="18" s="1"/>
  <c r="AN223" i="18" a="1"/>
  <c r="AN223" i="18" s="1"/>
  <c r="AO223" i="18" a="1"/>
  <c r="AO223" i="18" s="1"/>
  <c r="AP223" i="18" a="1"/>
  <c r="AP223" i="18" s="1"/>
  <c r="AR223" i="18" a="1"/>
  <c r="AR223" i="18" s="1"/>
  <c r="AS223" i="18" a="1"/>
  <c r="AS223" i="18" s="1"/>
  <c r="AT223" i="18" a="1"/>
  <c r="AT223" i="18" s="1"/>
  <c r="AU223" i="18" a="1"/>
  <c r="AU223" i="18" s="1"/>
  <c r="D224" i="18" a="1"/>
  <c r="D224" i="18" s="1"/>
  <c r="E224" i="18" a="1"/>
  <c r="E224" i="18" s="1"/>
  <c r="F224" i="18" a="1"/>
  <c r="F224" i="18" s="1"/>
  <c r="G224" i="18" a="1"/>
  <c r="G224" i="18" s="1"/>
  <c r="I224" i="18" a="1"/>
  <c r="I224" i="18" s="1"/>
  <c r="J224" i="18" a="1"/>
  <c r="J224" i="18" s="1"/>
  <c r="K224" i="18" a="1"/>
  <c r="K224" i="18" s="1"/>
  <c r="L224" i="18" a="1"/>
  <c r="L224" i="18" s="1"/>
  <c r="N224" i="18" a="1"/>
  <c r="N224" i="18" s="1"/>
  <c r="O224" i="18" a="1"/>
  <c r="O224" i="18" s="1"/>
  <c r="P224" i="18" a="1"/>
  <c r="P224" i="18" s="1"/>
  <c r="Q224" i="18" a="1"/>
  <c r="Q224" i="18" s="1"/>
  <c r="S224" i="18" a="1"/>
  <c r="S224" i="18" s="1"/>
  <c r="T224" i="18" a="1"/>
  <c r="T224" i="18" s="1"/>
  <c r="U224" i="18" a="1"/>
  <c r="U224" i="18" s="1"/>
  <c r="V224" i="18" a="1"/>
  <c r="V224" i="18" s="1"/>
  <c r="X224" i="18" a="1"/>
  <c r="X224" i="18" s="1"/>
  <c r="Y224" i="18" a="1"/>
  <c r="Y224" i="18" s="1"/>
  <c r="Z224" i="18" a="1"/>
  <c r="Z224" i="18" s="1"/>
  <c r="AA224" i="18" a="1"/>
  <c r="AA224" i="18" s="1"/>
  <c r="AC224" i="18" a="1"/>
  <c r="AC224" i="18" s="1"/>
  <c r="AD224" i="18" a="1"/>
  <c r="AD224" i="18" s="1"/>
  <c r="AE224" i="18" a="1"/>
  <c r="AE224" i="18" s="1"/>
  <c r="AF224" i="18" a="1"/>
  <c r="AF224" i="18" s="1"/>
  <c r="AH224" i="18" a="1"/>
  <c r="AH224" i="18" s="1"/>
  <c r="AI224" i="18" a="1"/>
  <c r="AI224" i="18" s="1"/>
  <c r="AJ224" i="18" a="1"/>
  <c r="AJ224" i="18" s="1"/>
  <c r="AK224" i="18" a="1"/>
  <c r="AK224" i="18" s="1"/>
  <c r="AM224" i="18" a="1"/>
  <c r="AM224" i="18" s="1"/>
  <c r="AN224" i="18" a="1"/>
  <c r="AN224" i="18" s="1"/>
  <c r="AO224" i="18" a="1"/>
  <c r="AO224" i="18" s="1"/>
  <c r="AP224" i="18" a="1"/>
  <c r="AP224" i="18" s="1"/>
  <c r="AR224" i="18" a="1"/>
  <c r="AR224" i="18" s="1"/>
  <c r="AS224" i="18" a="1"/>
  <c r="AS224" i="18" s="1"/>
  <c r="AT224" i="18" a="1"/>
  <c r="AT224" i="18" s="1"/>
  <c r="AU224" i="18" a="1"/>
  <c r="AU224" i="18" s="1"/>
  <c r="D225" i="18" a="1"/>
  <c r="D225" i="18" s="1"/>
  <c r="E225" i="18" a="1"/>
  <c r="E225" i="18" s="1"/>
  <c r="F225" i="18" a="1"/>
  <c r="F225" i="18" s="1"/>
  <c r="G225" i="18" a="1"/>
  <c r="G225" i="18" s="1"/>
  <c r="I225" i="18" a="1"/>
  <c r="I225" i="18" s="1"/>
  <c r="J225" i="18" a="1"/>
  <c r="J225" i="18" s="1"/>
  <c r="K225" i="18" a="1"/>
  <c r="K225" i="18" s="1"/>
  <c r="L225" i="18" a="1"/>
  <c r="L225" i="18" s="1"/>
  <c r="N225" i="18" a="1"/>
  <c r="N225" i="18" s="1"/>
  <c r="O225" i="18" a="1"/>
  <c r="O225" i="18" s="1"/>
  <c r="P225" i="18" a="1"/>
  <c r="P225" i="18" s="1"/>
  <c r="Q225" i="18" a="1"/>
  <c r="Q225" i="18" s="1"/>
  <c r="S225" i="18" a="1"/>
  <c r="S225" i="18" s="1"/>
  <c r="T225" i="18" a="1"/>
  <c r="T225" i="18" s="1"/>
  <c r="U225" i="18" a="1"/>
  <c r="U225" i="18" s="1"/>
  <c r="V225" i="18" a="1"/>
  <c r="V225" i="18" s="1"/>
  <c r="X225" i="18" a="1"/>
  <c r="X225" i="18" s="1"/>
  <c r="Y225" i="18" a="1"/>
  <c r="Y225" i="18" s="1"/>
  <c r="Z225" i="18" a="1"/>
  <c r="Z225" i="18" s="1"/>
  <c r="AA225" i="18" a="1"/>
  <c r="AA225" i="18" s="1"/>
  <c r="AC225" i="18" a="1"/>
  <c r="AC225" i="18" s="1"/>
  <c r="AD225" i="18" a="1"/>
  <c r="AD225" i="18" s="1"/>
  <c r="AE225" i="18" a="1"/>
  <c r="AE225" i="18" s="1"/>
  <c r="AF225" i="18" a="1"/>
  <c r="AF225" i="18" s="1"/>
  <c r="AH225" i="18" a="1"/>
  <c r="AH225" i="18" s="1"/>
  <c r="AI225" i="18" a="1"/>
  <c r="AI225" i="18" s="1"/>
  <c r="AJ225" i="18" a="1"/>
  <c r="AJ225" i="18" s="1"/>
  <c r="AK225" i="18" a="1"/>
  <c r="AK225" i="18" s="1"/>
  <c r="AM225" i="18" a="1"/>
  <c r="AM225" i="18" s="1"/>
  <c r="AN225" i="18" a="1"/>
  <c r="AN225" i="18" s="1"/>
  <c r="AO225" i="18" a="1"/>
  <c r="AO225" i="18" s="1"/>
  <c r="AP225" i="18" a="1"/>
  <c r="AP225" i="18" s="1"/>
  <c r="AR225" i="18" a="1"/>
  <c r="AR225" i="18" s="1"/>
  <c r="AS225" i="18" a="1"/>
  <c r="AS225" i="18" s="1"/>
  <c r="AT225" i="18" a="1"/>
  <c r="AT225" i="18" s="1"/>
  <c r="AU225" i="18" a="1"/>
  <c r="AU225" i="18" s="1"/>
  <c r="D226" i="18" a="1"/>
  <c r="D226" i="18" s="1"/>
  <c r="E226" i="18" a="1"/>
  <c r="E226" i="18" s="1"/>
  <c r="F226" i="18" a="1"/>
  <c r="F226" i="18" s="1"/>
  <c r="G226" i="18" a="1"/>
  <c r="G226" i="18" s="1"/>
  <c r="I226" i="18" a="1"/>
  <c r="I226" i="18" s="1"/>
  <c r="J226" i="18" a="1"/>
  <c r="J226" i="18" s="1"/>
  <c r="K226" i="18" a="1"/>
  <c r="K226" i="18" s="1"/>
  <c r="L226" i="18" a="1"/>
  <c r="L226" i="18" s="1"/>
  <c r="N226" i="18" a="1"/>
  <c r="N226" i="18" s="1"/>
  <c r="O226" i="18" a="1"/>
  <c r="O226" i="18" s="1"/>
  <c r="P226" i="18" a="1"/>
  <c r="P226" i="18" s="1"/>
  <c r="Q226" i="18" a="1"/>
  <c r="Q226" i="18" s="1"/>
  <c r="S226" i="18" a="1"/>
  <c r="S226" i="18" s="1"/>
  <c r="T226" i="18" a="1"/>
  <c r="T226" i="18" s="1"/>
  <c r="U226" i="18" a="1"/>
  <c r="U226" i="18" s="1"/>
  <c r="V226" i="18" a="1"/>
  <c r="V226" i="18" s="1"/>
  <c r="X226" i="18" a="1"/>
  <c r="X226" i="18" s="1"/>
  <c r="Y226" i="18" a="1"/>
  <c r="Y226" i="18" s="1"/>
  <c r="Z226" i="18" a="1"/>
  <c r="Z226" i="18" s="1"/>
  <c r="AA226" i="18" a="1"/>
  <c r="AA226" i="18" s="1"/>
  <c r="AC226" i="18" a="1"/>
  <c r="AC226" i="18" s="1"/>
  <c r="AD226" i="18" a="1"/>
  <c r="AD226" i="18" s="1"/>
  <c r="AE226" i="18" a="1"/>
  <c r="AE226" i="18" s="1"/>
  <c r="AF226" i="18" a="1"/>
  <c r="AF226" i="18" s="1"/>
  <c r="AH226" i="18" a="1"/>
  <c r="AH226" i="18" s="1"/>
  <c r="AI226" i="18" a="1"/>
  <c r="AI226" i="18" s="1"/>
  <c r="AJ226" i="18" a="1"/>
  <c r="AJ226" i="18" s="1"/>
  <c r="AK226" i="18" a="1"/>
  <c r="AK226" i="18" s="1"/>
  <c r="AM226" i="18" a="1"/>
  <c r="AM226" i="18" s="1"/>
  <c r="AN226" i="18" a="1"/>
  <c r="AN226" i="18" s="1"/>
  <c r="AO226" i="18" a="1"/>
  <c r="AO226" i="18" s="1"/>
  <c r="AP226" i="18" a="1"/>
  <c r="AP226" i="18" s="1"/>
  <c r="AR226" i="18" a="1"/>
  <c r="AR226" i="18" s="1"/>
  <c r="AS226" i="18" a="1"/>
  <c r="AS226" i="18" s="1"/>
  <c r="AT226" i="18" a="1"/>
  <c r="AT226" i="18" s="1"/>
  <c r="AU226" i="18" a="1"/>
  <c r="AU226" i="18" s="1"/>
  <c r="D227" i="18" a="1"/>
  <c r="D227" i="18" s="1"/>
  <c r="E227" i="18" a="1"/>
  <c r="E227" i="18" s="1"/>
  <c r="F227" i="18" a="1"/>
  <c r="F227" i="18" s="1"/>
  <c r="G227" i="18" a="1"/>
  <c r="G227" i="18" s="1"/>
  <c r="I227" i="18" a="1"/>
  <c r="I227" i="18" s="1"/>
  <c r="J227" i="18" a="1"/>
  <c r="J227" i="18" s="1"/>
  <c r="K227" i="18" a="1"/>
  <c r="K227" i="18" s="1"/>
  <c r="L227" i="18" a="1"/>
  <c r="L227" i="18" s="1"/>
  <c r="N227" i="18" a="1"/>
  <c r="N227" i="18" s="1"/>
  <c r="O227" i="18" a="1"/>
  <c r="O227" i="18" s="1"/>
  <c r="P227" i="18" a="1"/>
  <c r="P227" i="18" s="1"/>
  <c r="Q227" i="18" a="1"/>
  <c r="Q227" i="18" s="1"/>
  <c r="S227" i="18" a="1"/>
  <c r="S227" i="18" s="1"/>
  <c r="T227" i="18" a="1"/>
  <c r="T227" i="18" s="1"/>
  <c r="U227" i="18" a="1"/>
  <c r="U227" i="18" s="1"/>
  <c r="V227" i="18" a="1"/>
  <c r="V227" i="18" s="1"/>
  <c r="X227" i="18" a="1"/>
  <c r="X227" i="18" s="1"/>
  <c r="Y227" i="18" a="1"/>
  <c r="Y227" i="18" s="1"/>
  <c r="Z227" i="18" a="1"/>
  <c r="Z227" i="18" s="1"/>
  <c r="AA227" i="18" a="1"/>
  <c r="AA227" i="18" s="1"/>
  <c r="AC227" i="18" a="1"/>
  <c r="AC227" i="18" s="1"/>
  <c r="AD227" i="18" a="1"/>
  <c r="AD227" i="18" s="1"/>
  <c r="AE227" i="18" a="1"/>
  <c r="AE227" i="18" s="1"/>
  <c r="AF227" i="18" a="1"/>
  <c r="AF227" i="18" s="1"/>
  <c r="AH227" i="18" a="1"/>
  <c r="AH227" i="18" s="1"/>
  <c r="AI227" i="18" a="1"/>
  <c r="AI227" i="18" s="1"/>
  <c r="AJ227" i="18" a="1"/>
  <c r="AJ227" i="18" s="1"/>
  <c r="AK227" i="18" a="1"/>
  <c r="AK227" i="18" s="1"/>
  <c r="AM227" i="18" a="1"/>
  <c r="AM227" i="18" s="1"/>
  <c r="AN227" i="18" a="1"/>
  <c r="AN227" i="18" s="1"/>
  <c r="AO227" i="18" a="1"/>
  <c r="AO227" i="18" s="1"/>
  <c r="AP227" i="18" a="1"/>
  <c r="AP227" i="18" s="1"/>
  <c r="AR227" i="18" a="1"/>
  <c r="AR227" i="18" s="1"/>
  <c r="AS227" i="18" a="1"/>
  <c r="AS227" i="18" s="1"/>
  <c r="AT227" i="18" a="1"/>
  <c r="AT227" i="18" s="1"/>
  <c r="AU227" i="18" a="1"/>
  <c r="AU227" i="18" s="1"/>
  <c r="D228" i="18" a="1"/>
  <c r="D228" i="18" s="1"/>
  <c r="E228" i="18" a="1"/>
  <c r="E228" i="18" s="1"/>
  <c r="F228" i="18" a="1"/>
  <c r="F228" i="18" s="1"/>
  <c r="G228" i="18" a="1"/>
  <c r="G228" i="18" s="1"/>
  <c r="I228" i="18" a="1"/>
  <c r="I228" i="18" s="1"/>
  <c r="J228" i="18" a="1"/>
  <c r="J228" i="18" s="1"/>
  <c r="K228" i="18" a="1"/>
  <c r="K228" i="18" s="1"/>
  <c r="L228" i="18" a="1"/>
  <c r="L228" i="18" s="1"/>
  <c r="N228" i="18" a="1"/>
  <c r="N228" i="18" s="1"/>
  <c r="O228" i="18" a="1"/>
  <c r="O228" i="18" s="1"/>
  <c r="P228" i="18" a="1"/>
  <c r="P228" i="18" s="1"/>
  <c r="Q228" i="18" a="1"/>
  <c r="Q228" i="18" s="1"/>
  <c r="S228" i="18" a="1"/>
  <c r="S228" i="18" s="1"/>
  <c r="T228" i="18" a="1"/>
  <c r="T228" i="18" s="1"/>
  <c r="U228" i="18" a="1"/>
  <c r="U228" i="18" s="1"/>
  <c r="V228" i="18" a="1"/>
  <c r="V228" i="18" s="1"/>
  <c r="X228" i="18" a="1"/>
  <c r="X228" i="18" s="1"/>
  <c r="Y228" i="18" a="1"/>
  <c r="Y228" i="18" s="1"/>
  <c r="Z228" i="18" a="1"/>
  <c r="Z228" i="18" s="1"/>
  <c r="AA228" i="18" a="1"/>
  <c r="AA228" i="18" s="1"/>
  <c r="AC228" i="18" a="1"/>
  <c r="AC228" i="18" s="1"/>
  <c r="AD228" i="18" a="1"/>
  <c r="AD228" i="18" s="1"/>
  <c r="AE228" i="18" a="1"/>
  <c r="AE228" i="18" s="1"/>
  <c r="AF228" i="18" a="1"/>
  <c r="AF228" i="18" s="1"/>
  <c r="AH228" i="18" a="1"/>
  <c r="AH228" i="18" s="1"/>
  <c r="AI228" i="18" a="1"/>
  <c r="AI228" i="18" s="1"/>
  <c r="AJ228" i="18" a="1"/>
  <c r="AJ228" i="18" s="1"/>
  <c r="AK228" i="18" a="1"/>
  <c r="AK228" i="18" s="1"/>
  <c r="AM228" i="18" a="1"/>
  <c r="AM228" i="18" s="1"/>
  <c r="AN228" i="18" a="1"/>
  <c r="AN228" i="18" s="1"/>
  <c r="AO228" i="18" a="1"/>
  <c r="AO228" i="18" s="1"/>
  <c r="AP228" i="18" a="1"/>
  <c r="AP228" i="18" s="1"/>
  <c r="AR228" i="18" a="1"/>
  <c r="AR228" i="18" s="1"/>
  <c r="AS228" i="18" a="1"/>
  <c r="AS228" i="18" s="1"/>
  <c r="AT228" i="18" a="1"/>
  <c r="AT228" i="18" s="1"/>
  <c r="AU228" i="18" a="1"/>
  <c r="AU228" i="18" s="1"/>
  <c r="D229" i="18" a="1"/>
  <c r="D229" i="18" s="1"/>
  <c r="E229" i="18" a="1"/>
  <c r="E229" i="18" s="1"/>
  <c r="F229" i="18" a="1"/>
  <c r="F229" i="18" s="1"/>
  <c r="G229" i="18" a="1"/>
  <c r="G229" i="18" s="1"/>
  <c r="I229" i="18" a="1"/>
  <c r="I229" i="18" s="1"/>
  <c r="J229" i="18" a="1"/>
  <c r="J229" i="18" s="1"/>
  <c r="K229" i="18" a="1"/>
  <c r="K229" i="18" s="1"/>
  <c r="L229" i="18" a="1"/>
  <c r="L229" i="18" s="1"/>
  <c r="N229" i="18" a="1"/>
  <c r="N229" i="18" s="1"/>
  <c r="O229" i="18" a="1"/>
  <c r="O229" i="18" s="1"/>
  <c r="P229" i="18" a="1"/>
  <c r="P229" i="18" s="1"/>
  <c r="Q229" i="18" a="1"/>
  <c r="Q229" i="18" s="1"/>
  <c r="S229" i="18" a="1"/>
  <c r="S229" i="18" s="1"/>
  <c r="T229" i="18" a="1"/>
  <c r="T229" i="18" s="1"/>
  <c r="U229" i="18" a="1"/>
  <c r="U229" i="18" s="1"/>
  <c r="V229" i="18" a="1"/>
  <c r="V229" i="18" s="1"/>
  <c r="X229" i="18" a="1"/>
  <c r="X229" i="18" s="1"/>
  <c r="Y229" i="18" a="1"/>
  <c r="Y229" i="18" s="1"/>
  <c r="Z229" i="18" a="1"/>
  <c r="Z229" i="18" s="1"/>
  <c r="AA229" i="18" a="1"/>
  <c r="AA229" i="18" s="1"/>
  <c r="AC229" i="18" a="1"/>
  <c r="AC229" i="18" s="1"/>
  <c r="AD229" i="18" a="1"/>
  <c r="AD229" i="18" s="1"/>
  <c r="AE229" i="18" a="1"/>
  <c r="AE229" i="18" s="1"/>
  <c r="AF229" i="18" a="1"/>
  <c r="AF229" i="18" s="1"/>
  <c r="AH229" i="18" a="1"/>
  <c r="AH229" i="18" s="1"/>
  <c r="AI229" i="18" a="1"/>
  <c r="AI229" i="18" s="1"/>
  <c r="AJ229" i="18" a="1"/>
  <c r="AJ229" i="18" s="1"/>
  <c r="AK229" i="18" a="1"/>
  <c r="AK229" i="18" s="1"/>
  <c r="AM229" i="18" a="1"/>
  <c r="AM229" i="18" s="1"/>
  <c r="AN229" i="18" a="1"/>
  <c r="AN229" i="18" s="1"/>
  <c r="AO229" i="18" a="1"/>
  <c r="AO229" i="18" s="1"/>
  <c r="AP229" i="18" a="1"/>
  <c r="AP229" i="18" s="1"/>
  <c r="AR229" i="18" a="1"/>
  <c r="AR229" i="18" s="1"/>
  <c r="AS229" i="18" a="1"/>
  <c r="AS229" i="18" s="1"/>
  <c r="AT229" i="18" a="1"/>
  <c r="AT229" i="18" s="1"/>
  <c r="AU229" i="18" a="1"/>
  <c r="AU229" i="18" s="1"/>
  <c r="D230" i="18" a="1"/>
  <c r="D230" i="18" s="1"/>
  <c r="E230" i="18" a="1"/>
  <c r="E230" i="18" s="1"/>
  <c r="F230" i="18" a="1"/>
  <c r="F230" i="18" s="1"/>
  <c r="G230" i="18" a="1"/>
  <c r="G230" i="18" s="1"/>
  <c r="I230" i="18" a="1"/>
  <c r="I230" i="18" s="1"/>
  <c r="J230" i="18" a="1"/>
  <c r="J230" i="18" s="1"/>
  <c r="K230" i="18" a="1"/>
  <c r="K230" i="18" s="1"/>
  <c r="L230" i="18" a="1"/>
  <c r="L230" i="18" s="1"/>
  <c r="N230" i="18" a="1"/>
  <c r="N230" i="18" s="1"/>
  <c r="O230" i="18" a="1"/>
  <c r="O230" i="18" s="1"/>
  <c r="P230" i="18" a="1"/>
  <c r="P230" i="18" s="1"/>
  <c r="Q230" i="18" a="1"/>
  <c r="Q230" i="18" s="1"/>
  <c r="S230" i="18" a="1"/>
  <c r="S230" i="18" s="1"/>
  <c r="T230" i="18" a="1"/>
  <c r="T230" i="18" s="1"/>
  <c r="U230" i="18" a="1"/>
  <c r="U230" i="18" s="1"/>
  <c r="V230" i="18" a="1"/>
  <c r="V230" i="18" s="1"/>
  <c r="X230" i="18" a="1"/>
  <c r="X230" i="18" s="1"/>
  <c r="Y230" i="18" a="1"/>
  <c r="Y230" i="18" s="1"/>
  <c r="Z230" i="18" a="1"/>
  <c r="Z230" i="18" s="1"/>
  <c r="AA230" i="18" a="1"/>
  <c r="AA230" i="18" s="1"/>
  <c r="AC230" i="18" a="1"/>
  <c r="AC230" i="18" s="1"/>
  <c r="AD230" i="18" a="1"/>
  <c r="AD230" i="18" s="1"/>
  <c r="AE230" i="18" a="1"/>
  <c r="AE230" i="18" s="1"/>
  <c r="AF230" i="18" a="1"/>
  <c r="AF230" i="18" s="1"/>
  <c r="AH230" i="18" a="1"/>
  <c r="AH230" i="18" s="1"/>
  <c r="AI230" i="18" a="1"/>
  <c r="AI230" i="18" s="1"/>
  <c r="AJ230" i="18" a="1"/>
  <c r="AJ230" i="18" s="1"/>
  <c r="AK230" i="18" a="1"/>
  <c r="AK230" i="18" s="1"/>
  <c r="AM230" i="18" a="1"/>
  <c r="AM230" i="18" s="1"/>
  <c r="AN230" i="18" a="1"/>
  <c r="AN230" i="18" s="1"/>
  <c r="AO230" i="18" a="1"/>
  <c r="AO230" i="18" s="1"/>
  <c r="AP230" i="18" a="1"/>
  <c r="AP230" i="18" s="1"/>
  <c r="AR230" i="18" a="1"/>
  <c r="AR230" i="18" s="1"/>
  <c r="AS230" i="18" a="1"/>
  <c r="AS230" i="18" s="1"/>
  <c r="AT230" i="18" a="1"/>
  <c r="AT230" i="18" s="1"/>
  <c r="AU230" i="18" a="1"/>
  <c r="AU230" i="18" s="1"/>
  <c r="D231" i="18" a="1"/>
  <c r="D231" i="18" s="1"/>
  <c r="E231" i="18" a="1"/>
  <c r="E231" i="18" s="1"/>
  <c r="F231" i="18" a="1"/>
  <c r="F231" i="18" s="1"/>
  <c r="G231" i="18" a="1"/>
  <c r="G231" i="18" s="1"/>
  <c r="I231" i="18" a="1"/>
  <c r="I231" i="18" s="1"/>
  <c r="J231" i="18" a="1"/>
  <c r="J231" i="18" s="1"/>
  <c r="K231" i="18" a="1"/>
  <c r="K231" i="18" s="1"/>
  <c r="L231" i="18" a="1"/>
  <c r="L231" i="18" s="1"/>
  <c r="N231" i="18" a="1"/>
  <c r="N231" i="18" s="1"/>
  <c r="O231" i="18" a="1"/>
  <c r="O231" i="18" s="1"/>
  <c r="P231" i="18" a="1"/>
  <c r="P231" i="18" s="1"/>
  <c r="Q231" i="18" a="1"/>
  <c r="Q231" i="18" s="1"/>
  <c r="S231" i="18" a="1"/>
  <c r="S231" i="18" s="1"/>
  <c r="T231" i="18" a="1"/>
  <c r="T231" i="18" s="1"/>
  <c r="U231" i="18" a="1"/>
  <c r="U231" i="18" s="1"/>
  <c r="V231" i="18" a="1"/>
  <c r="V231" i="18" s="1"/>
  <c r="X231" i="18" a="1"/>
  <c r="X231" i="18" s="1"/>
  <c r="Y231" i="18" a="1"/>
  <c r="Y231" i="18" s="1"/>
  <c r="Z231" i="18" a="1"/>
  <c r="Z231" i="18" s="1"/>
  <c r="AA231" i="18" a="1"/>
  <c r="AA231" i="18" s="1"/>
  <c r="AC231" i="18" a="1"/>
  <c r="AC231" i="18" s="1"/>
  <c r="AD231" i="18" a="1"/>
  <c r="AD231" i="18" s="1"/>
  <c r="AE231" i="18" a="1"/>
  <c r="AE231" i="18" s="1"/>
  <c r="AF231" i="18" a="1"/>
  <c r="AF231" i="18" s="1"/>
  <c r="AH231" i="18" a="1"/>
  <c r="AH231" i="18" s="1"/>
  <c r="AI231" i="18" a="1"/>
  <c r="AI231" i="18" s="1"/>
  <c r="AJ231" i="18" a="1"/>
  <c r="AJ231" i="18" s="1"/>
  <c r="AK231" i="18" a="1"/>
  <c r="AK231" i="18" s="1"/>
  <c r="AM231" i="18" a="1"/>
  <c r="AM231" i="18" s="1"/>
  <c r="AN231" i="18" a="1"/>
  <c r="AN231" i="18" s="1"/>
  <c r="AO231" i="18" a="1"/>
  <c r="AO231" i="18" s="1"/>
  <c r="AP231" i="18" a="1"/>
  <c r="AP231" i="18" s="1"/>
  <c r="AR231" i="18" a="1"/>
  <c r="AR231" i="18" s="1"/>
  <c r="AS231" i="18" a="1"/>
  <c r="AS231" i="18" s="1"/>
  <c r="AT231" i="18" a="1"/>
  <c r="AT231" i="18" s="1"/>
  <c r="AU231" i="18" a="1"/>
  <c r="AU231" i="18" s="1"/>
  <c r="D232" i="18" a="1"/>
  <c r="D232" i="18" s="1"/>
  <c r="E232" i="18" a="1"/>
  <c r="E232" i="18" s="1"/>
  <c r="F232" i="18" a="1"/>
  <c r="F232" i="18" s="1"/>
  <c r="G232" i="18" a="1"/>
  <c r="G232" i="18" s="1"/>
  <c r="I232" i="18" a="1"/>
  <c r="I232" i="18" s="1"/>
  <c r="J232" i="18" a="1"/>
  <c r="J232" i="18" s="1"/>
  <c r="K232" i="18" a="1"/>
  <c r="K232" i="18" s="1"/>
  <c r="L232" i="18" a="1"/>
  <c r="L232" i="18" s="1"/>
  <c r="N232" i="18" a="1"/>
  <c r="N232" i="18" s="1"/>
  <c r="O232" i="18" a="1"/>
  <c r="O232" i="18" s="1"/>
  <c r="P232" i="18" a="1"/>
  <c r="P232" i="18" s="1"/>
  <c r="Q232" i="18" a="1"/>
  <c r="Q232" i="18" s="1"/>
  <c r="S232" i="18" a="1"/>
  <c r="S232" i="18" s="1"/>
  <c r="T232" i="18" a="1"/>
  <c r="T232" i="18" s="1"/>
  <c r="U232" i="18" a="1"/>
  <c r="U232" i="18" s="1"/>
  <c r="V232" i="18" a="1"/>
  <c r="V232" i="18" s="1"/>
  <c r="X232" i="18" a="1"/>
  <c r="X232" i="18" s="1"/>
  <c r="Y232" i="18" a="1"/>
  <c r="Y232" i="18" s="1"/>
  <c r="Z232" i="18" a="1"/>
  <c r="Z232" i="18" s="1"/>
  <c r="AA232" i="18" a="1"/>
  <c r="AA232" i="18" s="1"/>
  <c r="AC232" i="18" a="1"/>
  <c r="AC232" i="18" s="1"/>
  <c r="AD232" i="18" a="1"/>
  <c r="AD232" i="18" s="1"/>
  <c r="AE232" i="18" a="1"/>
  <c r="AE232" i="18" s="1"/>
  <c r="AF232" i="18" a="1"/>
  <c r="AF232" i="18" s="1"/>
  <c r="AH232" i="18" a="1"/>
  <c r="AH232" i="18" s="1"/>
  <c r="AI232" i="18" a="1"/>
  <c r="AI232" i="18" s="1"/>
  <c r="AJ232" i="18" a="1"/>
  <c r="AJ232" i="18" s="1"/>
  <c r="AK232" i="18" a="1"/>
  <c r="AK232" i="18" s="1"/>
  <c r="AM232" i="18" a="1"/>
  <c r="AM232" i="18" s="1"/>
  <c r="AN232" i="18" a="1"/>
  <c r="AN232" i="18" s="1"/>
  <c r="AO232" i="18" a="1"/>
  <c r="AO232" i="18" s="1"/>
  <c r="AP232" i="18" a="1"/>
  <c r="AP232" i="18" s="1"/>
  <c r="AR232" i="18" a="1"/>
  <c r="AR232" i="18" s="1"/>
  <c r="AS232" i="18" a="1"/>
  <c r="AS232" i="18" s="1"/>
  <c r="AT232" i="18" a="1"/>
  <c r="AT232" i="18" s="1"/>
  <c r="AU232" i="18" a="1"/>
  <c r="AU232" i="18" s="1"/>
  <c r="D233" i="18" a="1"/>
  <c r="D233" i="18" s="1"/>
  <c r="E233" i="18" a="1"/>
  <c r="E233" i="18" s="1"/>
  <c r="F233" i="18" a="1"/>
  <c r="F233" i="18" s="1"/>
  <c r="G233" i="18" a="1"/>
  <c r="G233" i="18" s="1"/>
  <c r="I233" i="18" a="1"/>
  <c r="I233" i="18" s="1"/>
  <c r="J233" i="18" a="1"/>
  <c r="J233" i="18" s="1"/>
  <c r="K233" i="18" a="1"/>
  <c r="K233" i="18" s="1"/>
  <c r="L233" i="18" a="1"/>
  <c r="L233" i="18" s="1"/>
  <c r="N233" i="18" a="1"/>
  <c r="N233" i="18" s="1"/>
  <c r="O233" i="18" a="1"/>
  <c r="O233" i="18" s="1"/>
  <c r="P233" i="18" a="1"/>
  <c r="P233" i="18" s="1"/>
  <c r="Q233" i="18" a="1"/>
  <c r="Q233" i="18" s="1"/>
  <c r="S233" i="18" a="1"/>
  <c r="S233" i="18" s="1"/>
  <c r="T233" i="18" a="1"/>
  <c r="T233" i="18" s="1"/>
  <c r="U233" i="18" a="1"/>
  <c r="U233" i="18" s="1"/>
  <c r="V233" i="18" a="1"/>
  <c r="V233" i="18" s="1"/>
  <c r="X233" i="18" a="1"/>
  <c r="X233" i="18" s="1"/>
  <c r="Y233" i="18" a="1"/>
  <c r="Y233" i="18" s="1"/>
  <c r="Z233" i="18" a="1"/>
  <c r="Z233" i="18" s="1"/>
  <c r="AA233" i="18" a="1"/>
  <c r="AA233" i="18" s="1"/>
  <c r="AC233" i="18" a="1"/>
  <c r="AC233" i="18" s="1"/>
  <c r="AD233" i="18" a="1"/>
  <c r="AD233" i="18" s="1"/>
  <c r="AE233" i="18" a="1"/>
  <c r="AE233" i="18" s="1"/>
  <c r="AF233" i="18" a="1"/>
  <c r="AF233" i="18" s="1"/>
  <c r="AH233" i="18" a="1"/>
  <c r="AH233" i="18" s="1"/>
  <c r="AI233" i="18" a="1"/>
  <c r="AI233" i="18" s="1"/>
  <c r="AJ233" i="18" a="1"/>
  <c r="AJ233" i="18" s="1"/>
  <c r="AK233" i="18" a="1"/>
  <c r="AK233" i="18" s="1"/>
  <c r="AM233" i="18" a="1"/>
  <c r="AM233" i="18" s="1"/>
  <c r="AN233" i="18" a="1"/>
  <c r="AN233" i="18" s="1"/>
  <c r="AO233" i="18" a="1"/>
  <c r="AO233" i="18" s="1"/>
  <c r="AP233" i="18" a="1"/>
  <c r="AP233" i="18" s="1"/>
  <c r="AR233" i="18" a="1"/>
  <c r="AR233" i="18" s="1"/>
  <c r="AS233" i="18" a="1"/>
  <c r="AS233" i="18" s="1"/>
  <c r="AT233" i="18" a="1"/>
  <c r="AT233" i="18" s="1"/>
  <c r="AU233" i="18" a="1"/>
  <c r="AU233" i="18" s="1"/>
  <c r="D234" i="18" a="1"/>
  <c r="D234" i="18" s="1"/>
  <c r="E234" i="18" a="1"/>
  <c r="E234" i="18" s="1"/>
  <c r="F234" i="18" a="1"/>
  <c r="F234" i="18" s="1"/>
  <c r="G234" i="18" a="1"/>
  <c r="G234" i="18" s="1"/>
  <c r="I234" i="18" a="1"/>
  <c r="I234" i="18" s="1"/>
  <c r="J234" i="18" a="1"/>
  <c r="J234" i="18" s="1"/>
  <c r="K234" i="18" a="1"/>
  <c r="K234" i="18" s="1"/>
  <c r="L234" i="18" a="1"/>
  <c r="L234" i="18" s="1"/>
  <c r="N234" i="18" a="1"/>
  <c r="N234" i="18" s="1"/>
  <c r="O234" i="18" a="1"/>
  <c r="O234" i="18" s="1"/>
  <c r="P234" i="18" a="1"/>
  <c r="P234" i="18" s="1"/>
  <c r="Q234" i="18" a="1"/>
  <c r="Q234" i="18" s="1"/>
  <c r="S234" i="18" a="1"/>
  <c r="S234" i="18" s="1"/>
  <c r="T234" i="18" a="1"/>
  <c r="T234" i="18" s="1"/>
  <c r="U234" i="18" a="1"/>
  <c r="U234" i="18" s="1"/>
  <c r="V234" i="18" a="1"/>
  <c r="V234" i="18" s="1"/>
  <c r="X234" i="18" a="1"/>
  <c r="X234" i="18" s="1"/>
  <c r="Y234" i="18" a="1"/>
  <c r="Y234" i="18" s="1"/>
  <c r="Z234" i="18" a="1"/>
  <c r="Z234" i="18" s="1"/>
  <c r="AA234" i="18" a="1"/>
  <c r="AA234" i="18" s="1"/>
  <c r="AC234" i="18" a="1"/>
  <c r="AC234" i="18" s="1"/>
  <c r="AD234" i="18" a="1"/>
  <c r="AD234" i="18" s="1"/>
  <c r="AE234" i="18" a="1"/>
  <c r="AE234" i="18" s="1"/>
  <c r="AF234" i="18" a="1"/>
  <c r="AF234" i="18" s="1"/>
  <c r="AH234" i="18" a="1"/>
  <c r="AH234" i="18" s="1"/>
  <c r="AI234" i="18" a="1"/>
  <c r="AI234" i="18" s="1"/>
  <c r="AJ234" i="18" a="1"/>
  <c r="AJ234" i="18" s="1"/>
  <c r="AK234" i="18" a="1"/>
  <c r="AK234" i="18" s="1"/>
  <c r="AM234" i="18" a="1"/>
  <c r="AM234" i="18" s="1"/>
  <c r="AN234" i="18" a="1"/>
  <c r="AN234" i="18" s="1"/>
  <c r="AO234" i="18" a="1"/>
  <c r="AO234" i="18" s="1"/>
  <c r="AP234" i="18" a="1"/>
  <c r="AP234" i="18" s="1"/>
  <c r="AR234" i="18" a="1"/>
  <c r="AR234" i="18" s="1"/>
  <c r="AS234" i="18" a="1"/>
  <c r="AS234" i="18" s="1"/>
  <c r="AT234" i="18" a="1"/>
  <c r="AT234" i="18" s="1"/>
  <c r="AU234" i="18" a="1"/>
  <c r="AU234" i="18" s="1"/>
  <c r="D235" i="18" a="1"/>
  <c r="D235" i="18" s="1"/>
  <c r="E235" i="18" a="1"/>
  <c r="E235" i="18" s="1"/>
  <c r="F235" i="18" a="1"/>
  <c r="F235" i="18" s="1"/>
  <c r="G235" i="18" a="1"/>
  <c r="G235" i="18" s="1"/>
  <c r="I235" i="18" a="1"/>
  <c r="I235" i="18" s="1"/>
  <c r="J235" i="18" a="1"/>
  <c r="J235" i="18" s="1"/>
  <c r="K235" i="18" a="1"/>
  <c r="K235" i="18" s="1"/>
  <c r="L235" i="18" a="1"/>
  <c r="L235" i="18" s="1"/>
  <c r="N235" i="18" a="1"/>
  <c r="N235" i="18" s="1"/>
  <c r="O235" i="18" a="1"/>
  <c r="O235" i="18" s="1"/>
  <c r="P235" i="18" a="1"/>
  <c r="P235" i="18" s="1"/>
  <c r="Q235" i="18" a="1"/>
  <c r="Q235" i="18" s="1"/>
  <c r="S235" i="18" a="1"/>
  <c r="S235" i="18" s="1"/>
  <c r="T235" i="18" a="1"/>
  <c r="T235" i="18" s="1"/>
  <c r="U235" i="18" a="1"/>
  <c r="U235" i="18" s="1"/>
  <c r="V235" i="18" a="1"/>
  <c r="V235" i="18" s="1"/>
  <c r="X235" i="18" a="1"/>
  <c r="X235" i="18" s="1"/>
  <c r="Y235" i="18" a="1"/>
  <c r="Y235" i="18" s="1"/>
  <c r="Z235" i="18" a="1"/>
  <c r="Z235" i="18" s="1"/>
  <c r="AA235" i="18" a="1"/>
  <c r="AA235" i="18" s="1"/>
  <c r="AC235" i="18" a="1"/>
  <c r="AC235" i="18" s="1"/>
  <c r="AD235" i="18" a="1"/>
  <c r="AD235" i="18" s="1"/>
  <c r="AE235" i="18" a="1"/>
  <c r="AE235" i="18" s="1"/>
  <c r="AF235" i="18" a="1"/>
  <c r="AF235" i="18" s="1"/>
  <c r="AH235" i="18" a="1"/>
  <c r="AH235" i="18" s="1"/>
  <c r="AI235" i="18" a="1"/>
  <c r="AI235" i="18" s="1"/>
  <c r="AJ235" i="18" a="1"/>
  <c r="AJ235" i="18" s="1"/>
  <c r="AK235" i="18" a="1"/>
  <c r="AK235" i="18" s="1"/>
  <c r="AM235" i="18" a="1"/>
  <c r="AM235" i="18" s="1"/>
  <c r="AN235" i="18" a="1"/>
  <c r="AN235" i="18" s="1"/>
  <c r="AO235" i="18" a="1"/>
  <c r="AO235" i="18" s="1"/>
  <c r="AP235" i="18" a="1"/>
  <c r="AP235" i="18" s="1"/>
  <c r="AR235" i="18" a="1"/>
  <c r="AR235" i="18" s="1"/>
  <c r="AS235" i="18" a="1"/>
  <c r="AS235" i="18" s="1"/>
  <c r="AT235" i="18" a="1"/>
  <c r="AT235" i="18" s="1"/>
  <c r="AU235" i="18" a="1"/>
  <c r="AU235" i="18" s="1"/>
  <c r="D236" i="18" a="1"/>
  <c r="D236" i="18" s="1"/>
  <c r="E236" i="18" a="1"/>
  <c r="E236" i="18" s="1"/>
  <c r="F236" i="18" a="1"/>
  <c r="F236" i="18" s="1"/>
  <c r="G236" i="18" a="1"/>
  <c r="G236" i="18" s="1"/>
  <c r="I236" i="18" a="1"/>
  <c r="I236" i="18" s="1"/>
  <c r="J236" i="18" a="1"/>
  <c r="J236" i="18" s="1"/>
  <c r="K236" i="18" a="1"/>
  <c r="K236" i="18" s="1"/>
  <c r="L236" i="18" a="1"/>
  <c r="L236" i="18" s="1"/>
  <c r="N236" i="18" a="1"/>
  <c r="N236" i="18" s="1"/>
  <c r="O236" i="18" a="1"/>
  <c r="O236" i="18" s="1"/>
  <c r="P236" i="18" a="1"/>
  <c r="P236" i="18" s="1"/>
  <c r="Q236" i="18" a="1"/>
  <c r="Q236" i="18" s="1"/>
  <c r="S236" i="18" a="1"/>
  <c r="S236" i="18" s="1"/>
  <c r="T236" i="18" a="1"/>
  <c r="T236" i="18" s="1"/>
  <c r="U236" i="18" a="1"/>
  <c r="U236" i="18" s="1"/>
  <c r="V236" i="18" a="1"/>
  <c r="V236" i="18" s="1"/>
  <c r="X236" i="18" a="1"/>
  <c r="X236" i="18" s="1"/>
  <c r="Y236" i="18" a="1"/>
  <c r="Y236" i="18" s="1"/>
  <c r="Z236" i="18" a="1"/>
  <c r="Z236" i="18" s="1"/>
  <c r="AA236" i="18" a="1"/>
  <c r="AA236" i="18" s="1"/>
  <c r="AC236" i="18" a="1"/>
  <c r="AC236" i="18" s="1"/>
  <c r="AD236" i="18" a="1"/>
  <c r="AD236" i="18" s="1"/>
  <c r="AE236" i="18" a="1"/>
  <c r="AE236" i="18" s="1"/>
  <c r="AF236" i="18" a="1"/>
  <c r="AF236" i="18" s="1"/>
  <c r="AH236" i="18" a="1"/>
  <c r="AH236" i="18" s="1"/>
  <c r="AI236" i="18" a="1"/>
  <c r="AI236" i="18" s="1"/>
  <c r="AJ236" i="18" a="1"/>
  <c r="AJ236" i="18" s="1"/>
  <c r="AK236" i="18" a="1"/>
  <c r="AK236" i="18" s="1"/>
  <c r="AM236" i="18" a="1"/>
  <c r="AM236" i="18" s="1"/>
  <c r="AN236" i="18" a="1"/>
  <c r="AN236" i="18" s="1"/>
  <c r="AO236" i="18" a="1"/>
  <c r="AO236" i="18" s="1"/>
  <c r="AP236" i="18" a="1"/>
  <c r="AP236" i="18" s="1"/>
  <c r="AR236" i="18" a="1"/>
  <c r="AR236" i="18" s="1"/>
  <c r="AS236" i="18" a="1"/>
  <c r="AS236" i="18" s="1"/>
  <c r="AT236" i="18" a="1"/>
  <c r="AT236" i="18" s="1"/>
  <c r="AU236" i="18" a="1"/>
  <c r="AU236" i="18" s="1"/>
  <c r="D237" i="18" a="1"/>
  <c r="D237" i="18" s="1"/>
  <c r="E237" i="18" a="1"/>
  <c r="E237" i="18" s="1"/>
  <c r="F237" i="18" a="1"/>
  <c r="F237" i="18" s="1"/>
  <c r="G237" i="18" a="1"/>
  <c r="G237" i="18" s="1"/>
  <c r="I237" i="18" a="1"/>
  <c r="I237" i="18" s="1"/>
  <c r="J237" i="18" a="1"/>
  <c r="J237" i="18" s="1"/>
  <c r="K237" i="18" a="1"/>
  <c r="K237" i="18" s="1"/>
  <c r="L237" i="18" a="1"/>
  <c r="L237" i="18" s="1"/>
  <c r="N237" i="18" a="1"/>
  <c r="N237" i="18" s="1"/>
  <c r="O237" i="18" a="1"/>
  <c r="O237" i="18" s="1"/>
  <c r="P237" i="18" a="1"/>
  <c r="P237" i="18" s="1"/>
  <c r="Q237" i="18" a="1"/>
  <c r="Q237" i="18" s="1"/>
  <c r="S237" i="18" a="1"/>
  <c r="S237" i="18" s="1"/>
  <c r="T237" i="18" a="1"/>
  <c r="T237" i="18" s="1"/>
  <c r="U237" i="18" a="1"/>
  <c r="U237" i="18" s="1"/>
  <c r="V237" i="18" a="1"/>
  <c r="V237" i="18" s="1"/>
  <c r="X237" i="18" a="1"/>
  <c r="X237" i="18" s="1"/>
  <c r="Y237" i="18" a="1"/>
  <c r="Y237" i="18" s="1"/>
  <c r="Z237" i="18" a="1"/>
  <c r="Z237" i="18" s="1"/>
  <c r="AA237" i="18" a="1"/>
  <c r="AA237" i="18" s="1"/>
  <c r="AC237" i="18" a="1"/>
  <c r="AC237" i="18" s="1"/>
  <c r="AD237" i="18" a="1"/>
  <c r="AD237" i="18" s="1"/>
  <c r="AE237" i="18" a="1"/>
  <c r="AE237" i="18" s="1"/>
  <c r="AF237" i="18" a="1"/>
  <c r="AF237" i="18" s="1"/>
  <c r="AH237" i="18" a="1"/>
  <c r="AH237" i="18" s="1"/>
  <c r="AI237" i="18" a="1"/>
  <c r="AI237" i="18" s="1"/>
  <c r="AJ237" i="18" a="1"/>
  <c r="AJ237" i="18" s="1"/>
  <c r="AK237" i="18" a="1"/>
  <c r="AK237" i="18" s="1"/>
  <c r="AM237" i="18" a="1"/>
  <c r="AM237" i="18" s="1"/>
  <c r="AN237" i="18" a="1"/>
  <c r="AN237" i="18" s="1"/>
  <c r="AO237" i="18" a="1"/>
  <c r="AO237" i="18" s="1"/>
  <c r="AP237" i="18" a="1"/>
  <c r="AP237" i="18" s="1"/>
  <c r="AR237" i="18" a="1"/>
  <c r="AR237" i="18" s="1"/>
  <c r="AS237" i="18" a="1"/>
  <c r="AS237" i="18" s="1"/>
  <c r="AT237" i="18" a="1"/>
  <c r="AT237" i="18" s="1"/>
  <c r="AU237" i="18" a="1"/>
  <c r="AU237" i="18" s="1"/>
  <c r="D238" i="18" a="1"/>
  <c r="D238" i="18" s="1"/>
  <c r="E238" i="18" a="1"/>
  <c r="E238" i="18" s="1"/>
  <c r="F238" i="18" a="1"/>
  <c r="F238" i="18" s="1"/>
  <c r="G238" i="18" a="1"/>
  <c r="G238" i="18" s="1"/>
  <c r="I238" i="18" a="1"/>
  <c r="I238" i="18" s="1"/>
  <c r="J238" i="18" a="1"/>
  <c r="J238" i="18" s="1"/>
  <c r="K238" i="18" a="1"/>
  <c r="K238" i="18" s="1"/>
  <c r="L238" i="18" a="1"/>
  <c r="L238" i="18" s="1"/>
  <c r="N238" i="18" a="1"/>
  <c r="N238" i="18" s="1"/>
  <c r="O238" i="18" a="1"/>
  <c r="O238" i="18" s="1"/>
  <c r="P238" i="18" a="1"/>
  <c r="P238" i="18" s="1"/>
  <c r="Q238" i="18" a="1"/>
  <c r="Q238" i="18" s="1"/>
  <c r="S238" i="18" a="1"/>
  <c r="S238" i="18" s="1"/>
  <c r="T238" i="18" a="1"/>
  <c r="T238" i="18" s="1"/>
  <c r="U238" i="18" a="1"/>
  <c r="U238" i="18" s="1"/>
  <c r="V238" i="18" a="1"/>
  <c r="V238" i="18" s="1"/>
  <c r="X238" i="18" a="1"/>
  <c r="X238" i="18" s="1"/>
  <c r="Y238" i="18" a="1"/>
  <c r="Y238" i="18" s="1"/>
  <c r="Z238" i="18" a="1"/>
  <c r="Z238" i="18" s="1"/>
  <c r="AA238" i="18" a="1"/>
  <c r="AA238" i="18" s="1"/>
  <c r="AC238" i="18" a="1"/>
  <c r="AC238" i="18" s="1"/>
  <c r="AD238" i="18" a="1"/>
  <c r="AD238" i="18" s="1"/>
  <c r="AE238" i="18" a="1"/>
  <c r="AE238" i="18" s="1"/>
  <c r="AF238" i="18" a="1"/>
  <c r="AF238" i="18" s="1"/>
  <c r="AH238" i="18" a="1"/>
  <c r="AH238" i="18" s="1"/>
  <c r="AI238" i="18" a="1"/>
  <c r="AI238" i="18" s="1"/>
  <c r="AJ238" i="18" a="1"/>
  <c r="AJ238" i="18" s="1"/>
  <c r="AK238" i="18" a="1"/>
  <c r="AK238" i="18" s="1"/>
  <c r="AM238" i="18" a="1"/>
  <c r="AM238" i="18" s="1"/>
  <c r="AN238" i="18" a="1"/>
  <c r="AN238" i="18" s="1"/>
  <c r="AO238" i="18" a="1"/>
  <c r="AO238" i="18" s="1"/>
  <c r="AP238" i="18" a="1"/>
  <c r="AP238" i="18" s="1"/>
  <c r="AR238" i="18" a="1"/>
  <c r="AR238" i="18" s="1"/>
  <c r="AS238" i="18" a="1"/>
  <c r="AS238" i="18" s="1"/>
  <c r="AT238" i="18" a="1"/>
  <c r="AT238" i="18" s="1"/>
  <c r="AU238" i="18" a="1"/>
  <c r="AU238" i="18" s="1"/>
  <c r="D239" i="18" a="1"/>
  <c r="D239" i="18" s="1"/>
  <c r="E239" i="18" a="1"/>
  <c r="E239" i="18" s="1"/>
  <c r="F239" i="18" a="1"/>
  <c r="F239" i="18" s="1"/>
  <c r="G239" i="18" a="1"/>
  <c r="G239" i="18" s="1"/>
  <c r="I239" i="18" a="1"/>
  <c r="I239" i="18" s="1"/>
  <c r="J239" i="18" a="1"/>
  <c r="J239" i="18" s="1"/>
  <c r="K239" i="18" a="1"/>
  <c r="K239" i="18" s="1"/>
  <c r="L239" i="18" a="1"/>
  <c r="L239" i="18" s="1"/>
  <c r="N239" i="18" a="1"/>
  <c r="N239" i="18" s="1"/>
  <c r="O239" i="18" a="1"/>
  <c r="O239" i="18" s="1"/>
  <c r="P239" i="18" a="1"/>
  <c r="P239" i="18" s="1"/>
  <c r="Q239" i="18" a="1"/>
  <c r="Q239" i="18" s="1"/>
  <c r="S239" i="18" a="1"/>
  <c r="S239" i="18" s="1"/>
  <c r="T239" i="18" a="1"/>
  <c r="T239" i="18" s="1"/>
  <c r="U239" i="18" a="1"/>
  <c r="U239" i="18" s="1"/>
  <c r="V239" i="18" a="1"/>
  <c r="V239" i="18" s="1"/>
  <c r="X239" i="18" a="1"/>
  <c r="X239" i="18" s="1"/>
  <c r="Y239" i="18" a="1"/>
  <c r="Y239" i="18" s="1"/>
  <c r="Z239" i="18" a="1"/>
  <c r="Z239" i="18" s="1"/>
  <c r="AA239" i="18" a="1"/>
  <c r="AA239" i="18" s="1"/>
  <c r="AC239" i="18" a="1"/>
  <c r="AC239" i="18" s="1"/>
  <c r="AD239" i="18" a="1"/>
  <c r="AD239" i="18" s="1"/>
  <c r="AE239" i="18" a="1"/>
  <c r="AE239" i="18" s="1"/>
  <c r="AF239" i="18" a="1"/>
  <c r="AF239" i="18" s="1"/>
  <c r="AH239" i="18" a="1"/>
  <c r="AH239" i="18" s="1"/>
  <c r="AI239" i="18" a="1"/>
  <c r="AI239" i="18" s="1"/>
  <c r="AJ239" i="18" a="1"/>
  <c r="AJ239" i="18" s="1"/>
  <c r="AK239" i="18" a="1"/>
  <c r="AK239" i="18" s="1"/>
  <c r="AM239" i="18" a="1"/>
  <c r="AM239" i="18" s="1"/>
  <c r="AN239" i="18" a="1"/>
  <c r="AN239" i="18" s="1"/>
  <c r="AO239" i="18" a="1"/>
  <c r="AO239" i="18" s="1"/>
  <c r="AP239" i="18" a="1"/>
  <c r="AP239" i="18" s="1"/>
  <c r="AR239" i="18" a="1"/>
  <c r="AR239" i="18" s="1"/>
  <c r="AS239" i="18" a="1"/>
  <c r="AS239" i="18" s="1"/>
  <c r="AT239" i="18" a="1"/>
  <c r="AT239" i="18" s="1"/>
  <c r="AU239" i="18" a="1"/>
  <c r="AU239" i="18" s="1"/>
  <c r="D240" i="18" a="1"/>
  <c r="D240" i="18" s="1"/>
  <c r="E240" i="18" a="1"/>
  <c r="E240" i="18" s="1"/>
  <c r="F240" i="18" a="1"/>
  <c r="F240" i="18" s="1"/>
  <c r="G240" i="18" a="1"/>
  <c r="G240" i="18" s="1"/>
  <c r="I240" i="18" a="1"/>
  <c r="I240" i="18" s="1"/>
  <c r="J240" i="18" a="1"/>
  <c r="J240" i="18" s="1"/>
  <c r="K240" i="18" a="1"/>
  <c r="K240" i="18" s="1"/>
  <c r="L240" i="18" a="1"/>
  <c r="L240" i="18" s="1"/>
  <c r="N240" i="18" a="1"/>
  <c r="N240" i="18" s="1"/>
  <c r="O240" i="18" a="1"/>
  <c r="O240" i="18" s="1"/>
  <c r="P240" i="18" a="1"/>
  <c r="P240" i="18" s="1"/>
  <c r="Q240" i="18" a="1"/>
  <c r="Q240" i="18" s="1"/>
  <c r="S240" i="18" a="1"/>
  <c r="S240" i="18" s="1"/>
  <c r="T240" i="18" a="1"/>
  <c r="T240" i="18" s="1"/>
  <c r="U240" i="18" a="1"/>
  <c r="U240" i="18" s="1"/>
  <c r="V240" i="18" a="1"/>
  <c r="V240" i="18" s="1"/>
  <c r="X240" i="18" a="1"/>
  <c r="X240" i="18" s="1"/>
  <c r="Y240" i="18" a="1"/>
  <c r="Y240" i="18" s="1"/>
  <c r="Z240" i="18" a="1"/>
  <c r="Z240" i="18" s="1"/>
  <c r="AA240" i="18" a="1"/>
  <c r="AA240" i="18" s="1"/>
  <c r="AC240" i="18" a="1"/>
  <c r="AC240" i="18" s="1"/>
  <c r="AD240" i="18" a="1"/>
  <c r="AD240" i="18" s="1"/>
  <c r="AE240" i="18" a="1"/>
  <c r="AE240" i="18" s="1"/>
  <c r="AF240" i="18" a="1"/>
  <c r="AF240" i="18" s="1"/>
  <c r="AH240" i="18" a="1"/>
  <c r="AH240" i="18" s="1"/>
  <c r="AI240" i="18" a="1"/>
  <c r="AI240" i="18" s="1"/>
  <c r="AJ240" i="18" a="1"/>
  <c r="AJ240" i="18" s="1"/>
  <c r="AK240" i="18" a="1"/>
  <c r="AK240" i="18" s="1"/>
  <c r="AM240" i="18" a="1"/>
  <c r="AM240" i="18" s="1"/>
  <c r="AN240" i="18" a="1"/>
  <c r="AN240" i="18" s="1"/>
  <c r="AO240" i="18" a="1"/>
  <c r="AO240" i="18" s="1"/>
  <c r="AP240" i="18" a="1"/>
  <c r="AP240" i="18" s="1"/>
  <c r="AR240" i="18" a="1"/>
  <c r="AR240" i="18" s="1"/>
  <c r="AS240" i="18" a="1"/>
  <c r="AS240" i="18" s="1"/>
  <c r="AT240" i="18" a="1"/>
  <c r="AT240" i="18" s="1"/>
  <c r="AU240" i="18" a="1"/>
  <c r="AU240" i="18" s="1"/>
  <c r="D241" i="18" a="1"/>
  <c r="D241" i="18" s="1"/>
  <c r="E241" i="18" a="1"/>
  <c r="E241" i="18" s="1"/>
  <c r="F241" i="18" a="1"/>
  <c r="F241" i="18" s="1"/>
  <c r="G241" i="18" a="1"/>
  <c r="G241" i="18" s="1"/>
  <c r="I241" i="18" a="1"/>
  <c r="I241" i="18" s="1"/>
  <c r="J241" i="18" a="1"/>
  <c r="J241" i="18" s="1"/>
  <c r="K241" i="18" a="1"/>
  <c r="K241" i="18" s="1"/>
  <c r="L241" i="18" a="1"/>
  <c r="L241" i="18" s="1"/>
  <c r="N241" i="18" a="1"/>
  <c r="N241" i="18" s="1"/>
  <c r="O241" i="18" a="1"/>
  <c r="O241" i="18" s="1"/>
  <c r="P241" i="18" a="1"/>
  <c r="P241" i="18" s="1"/>
  <c r="Q241" i="18" a="1"/>
  <c r="Q241" i="18" s="1"/>
  <c r="S241" i="18" a="1"/>
  <c r="S241" i="18" s="1"/>
  <c r="T241" i="18" a="1"/>
  <c r="T241" i="18" s="1"/>
  <c r="U241" i="18" a="1"/>
  <c r="U241" i="18" s="1"/>
  <c r="V241" i="18" a="1"/>
  <c r="V241" i="18" s="1"/>
  <c r="X241" i="18" a="1"/>
  <c r="X241" i="18" s="1"/>
  <c r="Y241" i="18" a="1"/>
  <c r="Y241" i="18" s="1"/>
  <c r="Z241" i="18" a="1"/>
  <c r="Z241" i="18" s="1"/>
  <c r="AA241" i="18" a="1"/>
  <c r="AA241" i="18" s="1"/>
  <c r="AC241" i="18" a="1"/>
  <c r="AC241" i="18" s="1"/>
  <c r="AD241" i="18" a="1"/>
  <c r="AD241" i="18" s="1"/>
  <c r="AE241" i="18" a="1"/>
  <c r="AE241" i="18" s="1"/>
  <c r="AF241" i="18" a="1"/>
  <c r="AF241" i="18" s="1"/>
  <c r="AH241" i="18" a="1"/>
  <c r="AH241" i="18" s="1"/>
  <c r="AI241" i="18" a="1"/>
  <c r="AI241" i="18" s="1"/>
  <c r="AJ241" i="18" a="1"/>
  <c r="AJ241" i="18" s="1"/>
  <c r="AK241" i="18" a="1"/>
  <c r="AK241" i="18" s="1"/>
  <c r="AM241" i="18" a="1"/>
  <c r="AM241" i="18" s="1"/>
  <c r="AN241" i="18" a="1"/>
  <c r="AN241" i="18" s="1"/>
  <c r="AO241" i="18" a="1"/>
  <c r="AO241" i="18" s="1"/>
  <c r="AP241" i="18" a="1"/>
  <c r="AP241" i="18" s="1"/>
  <c r="AR241" i="18" a="1"/>
  <c r="AR241" i="18" s="1"/>
  <c r="AS241" i="18" a="1"/>
  <c r="AS241" i="18" s="1"/>
  <c r="AT241" i="18" a="1"/>
  <c r="AT241" i="18" s="1"/>
  <c r="AU241" i="18" a="1"/>
  <c r="AU241" i="18" s="1"/>
  <c r="D242" i="18" a="1"/>
  <c r="D242" i="18" s="1"/>
  <c r="E242" i="18" a="1"/>
  <c r="E242" i="18" s="1"/>
  <c r="F242" i="18" a="1"/>
  <c r="F242" i="18" s="1"/>
  <c r="G242" i="18" a="1"/>
  <c r="G242" i="18" s="1"/>
  <c r="I242" i="18" a="1"/>
  <c r="I242" i="18" s="1"/>
  <c r="J242" i="18" a="1"/>
  <c r="J242" i="18" s="1"/>
  <c r="K242" i="18" a="1"/>
  <c r="K242" i="18" s="1"/>
  <c r="L242" i="18" a="1"/>
  <c r="L242" i="18" s="1"/>
  <c r="N242" i="18" a="1"/>
  <c r="N242" i="18" s="1"/>
  <c r="O242" i="18" a="1"/>
  <c r="O242" i="18" s="1"/>
  <c r="P242" i="18" a="1"/>
  <c r="P242" i="18" s="1"/>
  <c r="Q242" i="18" a="1"/>
  <c r="Q242" i="18" s="1"/>
  <c r="S242" i="18" a="1"/>
  <c r="S242" i="18" s="1"/>
  <c r="T242" i="18" a="1"/>
  <c r="T242" i="18" s="1"/>
  <c r="U242" i="18" a="1"/>
  <c r="U242" i="18" s="1"/>
  <c r="V242" i="18" a="1"/>
  <c r="V242" i="18" s="1"/>
  <c r="X242" i="18" a="1"/>
  <c r="X242" i="18" s="1"/>
  <c r="Y242" i="18" a="1"/>
  <c r="Y242" i="18" s="1"/>
  <c r="Z242" i="18" a="1"/>
  <c r="Z242" i="18" s="1"/>
  <c r="AA242" i="18" a="1"/>
  <c r="AA242" i="18" s="1"/>
  <c r="AC242" i="18" a="1"/>
  <c r="AC242" i="18" s="1"/>
  <c r="AD242" i="18" a="1"/>
  <c r="AD242" i="18" s="1"/>
  <c r="AE242" i="18" a="1"/>
  <c r="AE242" i="18" s="1"/>
  <c r="AF242" i="18" a="1"/>
  <c r="AF242" i="18" s="1"/>
  <c r="AH242" i="18" a="1"/>
  <c r="AH242" i="18" s="1"/>
  <c r="AI242" i="18" a="1"/>
  <c r="AI242" i="18" s="1"/>
  <c r="AJ242" i="18" a="1"/>
  <c r="AJ242" i="18" s="1"/>
  <c r="AK242" i="18" a="1"/>
  <c r="AK242" i="18" s="1"/>
  <c r="AM242" i="18" a="1"/>
  <c r="AM242" i="18" s="1"/>
  <c r="AN242" i="18" a="1"/>
  <c r="AN242" i="18" s="1"/>
  <c r="AO242" i="18" a="1"/>
  <c r="AO242" i="18" s="1"/>
  <c r="AP242" i="18" a="1"/>
  <c r="AP242" i="18" s="1"/>
  <c r="AR242" i="18" a="1"/>
  <c r="AR242" i="18" s="1"/>
  <c r="AS242" i="18" a="1"/>
  <c r="AS242" i="18" s="1"/>
  <c r="AT242" i="18" a="1"/>
  <c r="AT242" i="18" s="1"/>
  <c r="AU242" i="18" a="1"/>
  <c r="AU242" i="18" s="1"/>
  <c r="D243" i="18" a="1"/>
  <c r="D243" i="18" s="1"/>
  <c r="E243" i="18" a="1"/>
  <c r="E243" i="18" s="1"/>
  <c r="F243" i="18" a="1"/>
  <c r="F243" i="18" s="1"/>
  <c r="G243" i="18" a="1"/>
  <c r="G243" i="18" s="1"/>
  <c r="I243" i="18" a="1"/>
  <c r="I243" i="18" s="1"/>
  <c r="J243" i="18" a="1"/>
  <c r="J243" i="18" s="1"/>
  <c r="K243" i="18" a="1"/>
  <c r="K243" i="18" s="1"/>
  <c r="L243" i="18" a="1"/>
  <c r="L243" i="18" s="1"/>
  <c r="N243" i="18" a="1"/>
  <c r="N243" i="18" s="1"/>
  <c r="O243" i="18" a="1"/>
  <c r="O243" i="18" s="1"/>
  <c r="P243" i="18" a="1"/>
  <c r="P243" i="18" s="1"/>
  <c r="Q243" i="18" a="1"/>
  <c r="Q243" i="18" s="1"/>
  <c r="S243" i="18" a="1"/>
  <c r="S243" i="18" s="1"/>
  <c r="T243" i="18" a="1"/>
  <c r="T243" i="18" s="1"/>
  <c r="U243" i="18" a="1"/>
  <c r="U243" i="18" s="1"/>
  <c r="V243" i="18" a="1"/>
  <c r="V243" i="18" s="1"/>
  <c r="X243" i="18" a="1"/>
  <c r="X243" i="18" s="1"/>
  <c r="Y243" i="18" a="1"/>
  <c r="Y243" i="18" s="1"/>
  <c r="Z243" i="18" a="1"/>
  <c r="Z243" i="18" s="1"/>
  <c r="AA243" i="18" a="1"/>
  <c r="AA243" i="18" s="1"/>
  <c r="AC243" i="18" a="1"/>
  <c r="AC243" i="18" s="1"/>
  <c r="AD243" i="18" a="1"/>
  <c r="AD243" i="18" s="1"/>
  <c r="AE243" i="18" a="1"/>
  <c r="AE243" i="18" s="1"/>
  <c r="AF243" i="18" a="1"/>
  <c r="AF243" i="18" s="1"/>
  <c r="AH243" i="18" a="1"/>
  <c r="AH243" i="18" s="1"/>
  <c r="AI243" i="18" a="1"/>
  <c r="AI243" i="18" s="1"/>
  <c r="AJ243" i="18" a="1"/>
  <c r="AJ243" i="18" s="1"/>
  <c r="AK243" i="18" a="1"/>
  <c r="AK243" i="18" s="1"/>
  <c r="AM243" i="18" a="1"/>
  <c r="AM243" i="18" s="1"/>
  <c r="AN243" i="18" a="1"/>
  <c r="AN243" i="18" s="1"/>
  <c r="AO243" i="18" a="1"/>
  <c r="AO243" i="18" s="1"/>
  <c r="AP243" i="18" a="1"/>
  <c r="AP243" i="18" s="1"/>
  <c r="AR243" i="18" a="1"/>
  <c r="AR243" i="18" s="1"/>
  <c r="AS243" i="18" a="1"/>
  <c r="AS243" i="18" s="1"/>
  <c r="AT243" i="18" a="1"/>
  <c r="AT243" i="18" s="1"/>
  <c r="AU243" i="18" a="1"/>
  <c r="AU243" i="18" s="1"/>
  <c r="D244" i="18" a="1"/>
  <c r="D244" i="18" s="1"/>
  <c r="E244" i="18" a="1"/>
  <c r="E244" i="18" s="1"/>
  <c r="F244" i="18" a="1"/>
  <c r="F244" i="18" s="1"/>
  <c r="G244" i="18" a="1"/>
  <c r="G244" i="18" s="1"/>
  <c r="I244" i="18" a="1"/>
  <c r="I244" i="18" s="1"/>
  <c r="J244" i="18" a="1"/>
  <c r="J244" i="18" s="1"/>
  <c r="K244" i="18" a="1"/>
  <c r="K244" i="18" s="1"/>
  <c r="L244" i="18" a="1"/>
  <c r="L244" i="18" s="1"/>
  <c r="N244" i="18" a="1"/>
  <c r="N244" i="18" s="1"/>
  <c r="O244" i="18" a="1"/>
  <c r="O244" i="18" s="1"/>
  <c r="P244" i="18" a="1"/>
  <c r="P244" i="18" s="1"/>
  <c r="Q244" i="18" a="1"/>
  <c r="Q244" i="18" s="1"/>
  <c r="S244" i="18" a="1"/>
  <c r="S244" i="18" s="1"/>
  <c r="T244" i="18" a="1"/>
  <c r="T244" i="18" s="1"/>
  <c r="U244" i="18" a="1"/>
  <c r="U244" i="18" s="1"/>
  <c r="V244" i="18" a="1"/>
  <c r="V244" i="18" s="1"/>
  <c r="X244" i="18" a="1"/>
  <c r="X244" i="18" s="1"/>
  <c r="Y244" i="18" a="1"/>
  <c r="Y244" i="18" s="1"/>
  <c r="Z244" i="18" a="1"/>
  <c r="Z244" i="18" s="1"/>
  <c r="AA244" i="18" a="1"/>
  <c r="AA244" i="18" s="1"/>
  <c r="AC244" i="18" a="1"/>
  <c r="AC244" i="18" s="1"/>
  <c r="AD244" i="18" a="1"/>
  <c r="AD244" i="18" s="1"/>
  <c r="AE244" i="18" a="1"/>
  <c r="AE244" i="18" s="1"/>
  <c r="AF244" i="18" a="1"/>
  <c r="AF244" i="18" s="1"/>
  <c r="AH244" i="18" a="1"/>
  <c r="AH244" i="18" s="1"/>
  <c r="AI244" i="18" a="1"/>
  <c r="AI244" i="18" s="1"/>
  <c r="AJ244" i="18" a="1"/>
  <c r="AJ244" i="18" s="1"/>
  <c r="AK244" i="18" a="1"/>
  <c r="AK244" i="18" s="1"/>
  <c r="AM244" i="18" a="1"/>
  <c r="AM244" i="18" s="1"/>
  <c r="AN244" i="18" a="1"/>
  <c r="AN244" i="18" s="1"/>
  <c r="AO244" i="18" a="1"/>
  <c r="AO244" i="18" s="1"/>
  <c r="AP244" i="18" a="1"/>
  <c r="AP244" i="18" s="1"/>
  <c r="AR244" i="18" a="1"/>
  <c r="AR244" i="18" s="1"/>
  <c r="AS244" i="18" a="1"/>
  <c r="AS244" i="18" s="1"/>
  <c r="AT244" i="18" a="1"/>
  <c r="AT244" i="18" s="1"/>
  <c r="AU244" i="18" a="1"/>
  <c r="AU244" i="18" s="1"/>
  <c r="D245" i="18" a="1"/>
  <c r="D245" i="18" s="1"/>
  <c r="E245" i="18" a="1"/>
  <c r="E245" i="18" s="1"/>
  <c r="F245" i="18" a="1"/>
  <c r="F245" i="18" s="1"/>
  <c r="G245" i="18" a="1"/>
  <c r="G245" i="18" s="1"/>
  <c r="I245" i="18" a="1"/>
  <c r="I245" i="18" s="1"/>
  <c r="J245" i="18" a="1"/>
  <c r="J245" i="18" s="1"/>
  <c r="K245" i="18" a="1"/>
  <c r="K245" i="18" s="1"/>
  <c r="L245" i="18" a="1"/>
  <c r="L245" i="18" s="1"/>
  <c r="N245" i="18" a="1"/>
  <c r="N245" i="18" s="1"/>
  <c r="O245" i="18" a="1"/>
  <c r="O245" i="18" s="1"/>
  <c r="P245" i="18" a="1"/>
  <c r="P245" i="18" s="1"/>
  <c r="Q245" i="18" a="1"/>
  <c r="Q245" i="18" s="1"/>
  <c r="S245" i="18" a="1"/>
  <c r="S245" i="18" s="1"/>
  <c r="T245" i="18" a="1"/>
  <c r="T245" i="18" s="1"/>
  <c r="U245" i="18" a="1"/>
  <c r="U245" i="18" s="1"/>
  <c r="V245" i="18" a="1"/>
  <c r="V245" i="18" s="1"/>
  <c r="X245" i="18" a="1"/>
  <c r="X245" i="18" s="1"/>
  <c r="Y245" i="18" a="1"/>
  <c r="Y245" i="18" s="1"/>
  <c r="Z245" i="18" a="1"/>
  <c r="Z245" i="18" s="1"/>
  <c r="AA245" i="18" a="1"/>
  <c r="AA245" i="18" s="1"/>
  <c r="AC245" i="18" a="1"/>
  <c r="AC245" i="18" s="1"/>
  <c r="AD245" i="18" a="1"/>
  <c r="AD245" i="18" s="1"/>
  <c r="AE245" i="18" a="1"/>
  <c r="AE245" i="18" s="1"/>
  <c r="AF245" i="18" a="1"/>
  <c r="AF245" i="18" s="1"/>
  <c r="AH245" i="18" a="1"/>
  <c r="AH245" i="18" s="1"/>
  <c r="AI245" i="18" a="1"/>
  <c r="AI245" i="18" s="1"/>
  <c r="AJ245" i="18" a="1"/>
  <c r="AJ245" i="18" s="1"/>
  <c r="AK245" i="18" a="1"/>
  <c r="AK245" i="18" s="1"/>
  <c r="AM245" i="18" a="1"/>
  <c r="AM245" i="18" s="1"/>
  <c r="AN245" i="18" a="1"/>
  <c r="AN245" i="18" s="1"/>
  <c r="AO245" i="18" a="1"/>
  <c r="AO245" i="18" s="1"/>
  <c r="AP245" i="18" a="1"/>
  <c r="AP245" i="18" s="1"/>
  <c r="AR245" i="18" a="1"/>
  <c r="AR245" i="18" s="1"/>
  <c r="AS245" i="18" a="1"/>
  <c r="AS245" i="18" s="1"/>
  <c r="AT245" i="18" a="1"/>
  <c r="AT245" i="18" s="1"/>
  <c r="AU245" i="18" a="1"/>
  <c r="AU245" i="18" s="1"/>
  <c r="D246" i="18" a="1"/>
  <c r="D246" i="18" s="1"/>
  <c r="E246" i="18" a="1"/>
  <c r="E246" i="18" s="1"/>
  <c r="F246" i="18" a="1"/>
  <c r="F246" i="18" s="1"/>
  <c r="G246" i="18" a="1"/>
  <c r="G246" i="18" s="1"/>
  <c r="I246" i="18" a="1"/>
  <c r="I246" i="18" s="1"/>
  <c r="J246" i="18" a="1"/>
  <c r="J246" i="18" s="1"/>
  <c r="K246" i="18" a="1"/>
  <c r="K246" i="18" s="1"/>
  <c r="L246" i="18" a="1"/>
  <c r="L246" i="18" s="1"/>
  <c r="N246" i="18" a="1"/>
  <c r="N246" i="18" s="1"/>
  <c r="O246" i="18" a="1"/>
  <c r="O246" i="18" s="1"/>
  <c r="P246" i="18" a="1"/>
  <c r="P246" i="18" s="1"/>
  <c r="Q246" i="18" a="1"/>
  <c r="Q246" i="18" s="1"/>
  <c r="S246" i="18" a="1"/>
  <c r="S246" i="18" s="1"/>
  <c r="T246" i="18" a="1"/>
  <c r="T246" i="18" s="1"/>
  <c r="U246" i="18" a="1"/>
  <c r="U246" i="18" s="1"/>
  <c r="V246" i="18" a="1"/>
  <c r="V246" i="18" s="1"/>
  <c r="X246" i="18" a="1"/>
  <c r="X246" i="18" s="1"/>
  <c r="Y246" i="18" a="1"/>
  <c r="Y246" i="18" s="1"/>
  <c r="Z246" i="18" a="1"/>
  <c r="Z246" i="18" s="1"/>
  <c r="AA246" i="18" a="1"/>
  <c r="AA246" i="18" s="1"/>
  <c r="AC246" i="18" a="1"/>
  <c r="AC246" i="18" s="1"/>
  <c r="AD246" i="18" a="1"/>
  <c r="AD246" i="18" s="1"/>
  <c r="AE246" i="18" a="1"/>
  <c r="AE246" i="18" s="1"/>
  <c r="AF246" i="18" a="1"/>
  <c r="AF246" i="18" s="1"/>
  <c r="AH246" i="18" a="1"/>
  <c r="AH246" i="18" s="1"/>
  <c r="AI246" i="18" a="1"/>
  <c r="AI246" i="18" s="1"/>
  <c r="AJ246" i="18" a="1"/>
  <c r="AJ246" i="18" s="1"/>
  <c r="AK246" i="18" a="1"/>
  <c r="AK246" i="18" s="1"/>
  <c r="AM246" i="18" a="1"/>
  <c r="AM246" i="18" s="1"/>
  <c r="AN246" i="18" a="1"/>
  <c r="AN246" i="18" s="1"/>
  <c r="AO246" i="18" a="1"/>
  <c r="AO246" i="18" s="1"/>
  <c r="AP246" i="18" a="1"/>
  <c r="AP246" i="18" s="1"/>
  <c r="AR246" i="18" a="1"/>
  <c r="AR246" i="18" s="1"/>
  <c r="AS246" i="18" a="1"/>
  <c r="AS246" i="18" s="1"/>
  <c r="AT246" i="18" a="1"/>
  <c r="AT246" i="18" s="1"/>
  <c r="AU246" i="18" a="1"/>
  <c r="AU246" i="18" s="1"/>
  <c r="D247" i="18" a="1"/>
  <c r="D247" i="18" s="1"/>
  <c r="E247" i="18" a="1"/>
  <c r="E247" i="18" s="1"/>
  <c r="F247" i="18" a="1"/>
  <c r="F247" i="18" s="1"/>
  <c r="G247" i="18" a="1"/>
  <c r="G247" i="18" s="1"/>
  <c r="I247" i="18" a="1"/>
  <c r="I247" i="18" s="1"/>
  <c r="J247" i="18" a="1"/>
  <c r="J247" i="18" s="1"/>
  <c r="K247" i="18" a="1"/>
  <c r="K247" i="18" s="1"/>
  <c r="L247" i="18" a="1"/>
  <c r="L247" i="18" s="1"/>
  <c r="N247" i="18" a="1"/>
  <c r="N247" i="18" s="1"/>
  <c r="O247" i="18" a="1"/>
  <c r="O247" i="18" s="1"/>
  <c r="P247" i="18" a="1"/>
  <c r="P247" i="18" s="1"/>
  <c r="Q247" i="18" a="1"/>
  <c r="Q247" i="18" s="1"/>
  <c r="S247" i="18" a="1"/>
  <c r="S247" i="18" s="1"/>
  <c r="T247" i="18" a="1"/>
  <c r="T247" i="18" s="1"/>
  <c r="U247" i="18" a="1"/>
  <c r="U247" i="18" s="1"/>
  <c r="V247" i="18" a="1"/>
  <c r="V247" i="18" s="1"/>
  <c r="X247" i="18" a="1"/>
  <c r="X247" i="18" s="1"/>
  <c r="Y247" i="18" a="1"/>
  <c r="Y247" i="18" s="1"/>
  <c r="Z247" i="18" a="1"/>
  <c r="Z247" i="18" s="1"/>
  <c r="AA247" i="18" a="1"/>
  <c r="AA247" i="18" s="1"/>
  <c r="AC247" i="18" a="1"/>
  <c r="AC247" i="18" s="1"/>
  <c r="AD247" i="18" a="1"/>
  <c r="AD247" i="18" s="1"/>
  <c r="AE247" i="18" a="1"/>
  <c r="AE247" i="18" s="1"/>
  <c r="AF247" i="18" a="1"/>
  <c r="AF247" i="18" s="1"/>
  <c r="AH247" i="18" a="1"/>
  <c r="AH247" i="18" s="1"/>
  <c r="AI247" i="18" a="1"/>
  <c r="AI247" i="18" s="1"/>
  <c r="AJ247" i="18" a="1"/>
  <c r="AJ247" i="18" s="1"/>
  <c r="AK247" i="18" a="1"/>
  <c r="AK247" i="18" s="1"/>
  <c r="AM247" i="18" a="1"/>
  <c r="AM247" i="18" s="1"/>
  <c r="AN247" i="18" a="1"/>
  <c r="AN247" i="18" s="1"/>
  <c r="AO247" i="18" a="1"/>
  <c r="AO247" i="18" s="1"/>
  <c r="AP247" i="18" a="1"/>
  <c r="AP247" i="18" s="1"/>
  <c r="AR247" i="18" a="1"/>
  <c r="AR247" i="18" s="1"/>
  <c r="AS247" i="18" a="1"/>
  <c r="AS247" i="18" s="1"/>
  <c r="AT247" i="18" a="1"/>
  <c r="AT247" i="18" s="1"/>
  <c r="AU247" i="18" a="1"/>
  <c r="AU247" i="18" s="1"/>
  <c r="D248" i="18" a="1"/>
  <c r="D248" i="18" s="1"/>
  <c r="E248" i="18" a="1"/>
  <c r="E248" i="18" s="1"/>
  <c r="F248" i="18" a="1"/>
  <c r="F248" i="18" s="1"/>
  <c r="G248" i="18" a="1"/>
  <c r="G248" i="18" s="1"/>
  <c r="I248" i="18" a="1"/>
  <c r="I248" i="18" s="1"/>
  <c r="J248" i="18" a="1"/>
  <c r="J248" i="18" s="1"/>
  <c r="K248" i="18" a="1"/>
  <c r="K248" i="18" s="1"/>
  <c r="L248" i="18" a="1"/>
  <c r="L248" i="18" s="1"/>
  <c r="N248" i="18" a="1"/>
  <c r="N248" i="18" s="1"/>
  <c r="O248" i="18" a="1"/>
  <c r="O248" i="18" s="1"/>
  <c r="P248" i="18" a="1"/>
  <c r="P248" i="18" s="1"/>
  <c r="Q248" i="18" a="1"/>
  <c r="Q248" i="18" s="1"/>
  <c r="S248" i="18" a="1"/>
  <c r="S248" i="18" s="1"/>
  <c r="T248" i="18" a="1"/>
  <c r="T248" i="18" s="1"/>
  <c r="U248" i="18" a="1"/>
  <c r="U248" i="18" s="1"/>
  <c r="V248" i="18" a="1"/>
  <c r="V248" i="18" s="1"/>
  <c r="X248" i="18" a="1"/>
  <c r="X248" i="18" s="1"/>
  <c r="Y248" i="18" a="1"/>
  <c r="Y248" i="18" s="1"/>
  <c r="Z248" i="18" a="1"/>
  <c r="Z248" i="18" s="1"/>
  <c r="AA248" i="18" a="1"/>
  <c r="AA248" i="18" s="1"/>
  <c r="AC248" i="18" a="1"/>
  <c r="AC248" i="18" s="1"/>
  <c r="AD248" i="18" a="1"/>
  <c r="AD248" i="18" s="1"/>
  <c r="AE248" i="18" a="1"/>
  <c r="AE248" i="18" s="1"/>
  <c r="AF248" i="18" a="1"/>
  <c r="AF248" i="18" s="1"/>
  <c r="AH248" i="18" a="1"/>
  <c r="AH248" i="18" s="1"/>
  <c r="AI248" i="18" a="1"/>
  <c r="AI248" i="18" s="1"/>
  <c r="AJ248" i="18" a="1"/>
  <c r="AJ248" i="18" s="1"/>
  <c r="AK248" i="18" a="1"/>
  <c r="AK248" i="18" s="1"/>
  <c r="AM248" i="18" a="1"/>
  <c r="AM248" i="18" s="1"/>
  <c r="AN248" i="18" a="1"/>
  <c r="AN248" i="18" s="1"/>
  <c r="AO248" i="18" a="1"/>
  <c r="AO248" i="18" s="1"/>
  <c r="AP248" i="18" a="1"/>
  <c r="AP248" i="18" s="1"/>
  <c r="AR248" i="18" a="1"/>
  <c r="AR248" i="18" s="1"/>
  <c r="AS248" i="18" a="1"/>
  <c r="AS248" i="18" s="1"/>
  <c r="AT248" i="18" a="1"/>
  <c r="AT248" i="18" s="1"/>
  <c r="AU248" i="18" a="1"/>
  <c r="AU248" i="18" s="1"/>
  <c r="D249" i="18" a="1"/>
  <c r="D249" i="18" s="1"/>
  <c r="E249" i="18" a="1"/>
  <c r="E249" i="18" s="1"/>
  <c r="F249" i="18" a="1"/>
  <c r="F249" i="18" s="1"/>
  <c r="G249" i="18" a="1"/>
  <c r="G249" i="18" s="1"/>
  <c r="I249" i="18" a="1"/>
  <c r="I249" i="18" s="1"/>
  <c r="J249" i="18" a="1"/>
  <c r="J249" i="18" s="1"/>
  <c r="K249" i="18" a="1"/>
  <c r="K249" i="18" s="1"/>
  <c r="L249" i="18" a="1"/>
  <c r="L249" i="18" s="1"/>
  <c r="N249" i="18" a="1"/>
  <c r="N249" i="18" s="1"/>
  <c r="O249" i="18" a="1"/>
  <c r="O249" i="18" s="1"/>
  <c r="P249" i="18" a="1"/>
  <c r="P249" i="18" s="1"/>
  <c r="Q249" i="18" a="1"/>
  <c r="Q249" i="18" s="1"/>
  <c r="S249" i="18" a="1"/>
  <c r="S249" i="18" s="1"/>
  <c r="T249" i="18" a="1"/>
  <c r="T249" i="18" s="1"/>
  <c r="U249" i="18" a="1"/>
  <c r="U249" i="18" s="1"/>
  <c r="V249" i="18" a="1"/>
  <c r="V249" i="18" s="1"/>
  <c r="X249" i="18" a="1"/>
  <c r="X249" i="18" s="1"/>
  <c r="Y249" i="18" a="1"/>
  <c r="Y249" i="18" s="1"/>
  <c r="Z249" i="18" a="1"/>
  <c r="Z249" i="18" s="1"/>
  <c r="AA249" i="18" a="1"/>
  <c r="AA249" i="18" s="1"/>
  <c r="AC249" i="18" a="1"/>
  <c r="AC249" i="18" s="1"/>
  <c r="AD249" i="18" a="1"/>
  <c r="AD249" i="18" s="1"/>
  <c r="AE249" i="18" a="1"/>
  <c r="AE249" i="18" s="1"/>
  <c r="AF249" i="18" a="1"/>
  <c r="AF249" i="18" s="1"/>
  <c r="AH249" i="18" a="1"/>
  <c r="AH249" i="18" s="1"/>
  <c r="AI249" i="18" a="1"/>
  <c r="AI249" i="18" s="1"/>
  <c r="AJ249" i="18" a="1"/>
  <c r="AJ249" i="18" s="1"/>
  <c r="AK249" i="18" a="1"/>
  <c r="AK249" i="18" s="1"/>
  <c r="AM249" i="18" a="1"/>
  <c r="AM249" i="18" s="1"/>
  <c r="AN249" i="18" a="1"/>
  <c r="AN249" i="18" s="1"/>
  <c r="AO249" i="18" a="1"/>
  <c r="AO249" i="18" s="1"/>
  <c r="AP249" i="18" a="1"/>
  <c r="AP249" i="18" s="1"/>
  <c r="AR249" i="18" a="1"/>
  <c r="AR249" i="18" s="1"/>
  <c r="AS249" i="18" a="1"/>
  <c r="AS249" i="18" s="1"/>
  <c r="AT249" i="18" a="1"/>
  <c r="AT249" i="18" s="1"/>
  <c r="AU249" i="18" a="1"/>
  <c r="AU249" i="18" s="1"/>
  <c r="D250" i="18" a="1"/>
  <c r="D250" i="18" s="1"/>
  <c r="E250" i="18" a="1"/>
  <c r="E250" i="18" s="1"/>
  <c r="F250" i="18" a="1"/>
  <c r="F250" i="18" s="1"/>
  <c r="G250" i="18" a="1"/>
  <c r="G250" i="18" s="1"/>
  <c r="I250" i="18" a="1"/>
  <c r="I250" i="18" s="1"/>
  <c r="J250" i="18" a="1"/>
  <c r="J250" i="18" s="1"/>
  <c r="K250" i="18" a="1"/>
  <c r="K250" i="18" s="1"/>
  <c r="L250" i="18" a="1"/>
  <c r="L250" i="18" s="1"/>
  <c r="N250" i="18" a="1"/>
  <c r="N250" i="18" s="1"/>
  <c r="O250" i="18" a="1"/>
  <c r="O250" i="18" s="1"/>
  <c r="P250" i="18" a="1"/>
  <c r="P250" i="18" s="1"/>
  <c r="Q250" i="18" a="1"/>
  <c r="Q250" i="18" s="1"/>
  <c r="S250" i="18" a="1"/>
  <c r="S250" i="18" s="1"/>
  <c r="T250" i="18" a="1"/>
  <c r="T250" i="18" s="1"/>
  <c r="U250" i="18" a="1"/>
  <c r="U250" i="18" s="1"/>
  <c r="V250" i="18" a="1"/>
  <c r="V250" i="18" s="1"/>
  <c r="X250" i="18" a="1"/>
  <c r="X250" i="18" s="1"/>
  <c r="Y250" i="18" a="1"/>
  <c r="Y250" i="18" s="1"/>
  <c r="Z250" i="18" a="1"/>
  <c r="Z250" i="18" s="1"/>
  <c r="AA250" i="18" a="1"/>
  <c r="AA250" i="18" s="1"/>
  <c r="AC250" i="18" a="1"/>
  <c r="AC250" i="18" s="1"/>
  <c r="AD250" i="18" a="1"/>
  <c r="AD250" i="18" s="1"/>
  <c r="AE250" i="18" a="1"/>
  <c r="AE250" i="18" s="1"/>
  <c r="AF250" i="18" a="1"/>
  <c r="AF250" i="18" s="1"/>
  <c r="AH250" i="18" a="1"/>
  <c r="AH250" i="18" s="1"/>
  <c r="AI250" i="18" a="1"/>
  <c r="AI250" i="18" s="1"/>
  <c r="AJ250" i="18" a="1"/>
  <c r="AJ250" i="18" s="1"/>
  <c r="AK250" i="18" a="1"/>
  <c r="AK250" i="18" s="1"/>
  <c r="AM250" i="18" a="1"/>
  <c r="AM250" i="18" s="1"/>
  <c r="AN250" i="18" a="1"/>
  <c r="AN250" i="18" s="1"/>
  <c r="AO250" i="18" a="1"/>
  <c r="AO250" i="18" s="1"/>
  <c r="AP250" i="18" a="1"/>
  <c r="AP250" i="18" s="1"/>
  <c r="AR250" i="18" a="1"/>
  <c r="AR250" i="18" s="1"/>
  <c r="AS250" i="18" a="1"/>
  <c r="AS250" i="18" s="1"/>
  <c r="AT250" i="18" a="1"/>
  <c r="AT250" i="18" s="1"/>
  <c r="AU250" i="18" a="1"/>
  <c r="AU250" i="18" s="1"/>
  <c r="D251" i="18" a="1"/>
  <c r="D251" i="18" s="1"/>
  <c r="E251" i="18" a="1"/>
  <c r="E251" i="18" s="1"/>
  <c r="F251" i="18" a="1"/>
  <c r="F251" i="18" s="1"/>
  <c r="G251" i="18" a="1"/>
  <c r="G251" i="18" s="1"/>
  <c r="I251" i="18" a="1"/>
  <c r="I251" i="18" s="1"/>
  <c r="J251" i="18" a="1"/>
  <c r="J251" i="18" s="1"/>
  <c r="K251" i="18" a="1"/>
  <c r="K251" i="18" s="1"/>
  <c r="L251" i="18" a="1"/>
  <c r="L251" i="18" s="1"/>
  <c r="N251" i="18" a="1"/>
  <c r="N251" i="18" s="1"/>
  <c r="O251" i="18" a="1"/>
  <c r="O251" i="18" s="1"/>
  <c r="P251" i="18" a="1"/>
  <c r="P251" i="18" s="1"/>
  <c r="Q251" i="18" a="1"/>
  <c r="Q251" i="18" s="1"/>
  <c r="S251" i="18" a="1"/>
  <c r="S251" i="18" s="1"/>
  <c r="T251" i="18" a="1"/>
  <c r="T251" i="18" s="1"/>
  <c r="U251" i="18" a="1"/>
  <c r="U251" i="18" s="1"/>
  <c r="V251" i="18" a="1"/>
  <c r="V251" i="18" s="1"/>
  <c r="X251" i="18" a="1"/>
  <c r="X251" i="18" s="1"/>
  <c r="Y251" i="18" a="1"/>
  <c r="Y251" i="18" s="1"/>
  <c r="Z251" i="18" a="1"/>
  <c r="Z251" i="18" s="1"/>
  <c r="AA251" i="18" a="1"/>
  <c r="AA251" i="18" s="1"/>
  <c r="AC251" i="18" a="1"/>
  <c r="AC251" i="18" s="1"/>
  <c r="AD251" i="18" a="1"/>
  <c r="AD251" i="18" s="1"/>
  <c r="AE251" i="18" a="1"/>
  <c r="AE251" i="18" s="1"/>
  <c r="AF251" i="18" a="1"/>
  <c r="AF251" i="18" s="1"/>
  <c r="AH251" i="18" a="1"/>
  <c r="AH251" i="18" s="1"/>
  <c r="AI251" i="18" a="1"/>
  <c r="AI251" i="18" s="1"/>
  <c r="AJ251" i="18" a="1"/>
  <c r="AJ251" i="18" s="1"/>
  <c r="AK251" i="18" a="1"/>
  <c r="AK251" i="18" s="1"/>
  <c r="AM251" i="18" a="1"/>
  <c r="AM251" i="18" s="1"/>
  <c r="AN251" i="18" a="1"/>
  <c r="AN251" i="18" s="1"/>
  <c r="AO251" i="18" a="1"/>
  <c r="AO251" i="18" s="1"/>
  <c r="AP251" i="18" a="1"/>
  <c r="AP251" i="18" s="1"/>
  <c r="AR251" i="18" a="1"/>
  <c r="AR251" i="18" s="1"/>
  <c r="AS251" i="18" a="1"/>
  <c r="AS251" i="18" s="1"/>
  <c r="AT251" i="18" a="1"/>
  <c r="AT251" i="18" s="1"/>
  <c r="AU251" i="18" a="1"/>
  <c r="AU251" i="18" s="1"/>
  <c r="D252" i="18" a="1"/>
  <c r="D252" i="18" s="1"/>
  <c r="E252" i="18" a="1"/>
  <c r="E252" i="18" s="1"/>
  <c r="F252" i="18" a="1"/>
  <c r="F252" i="18" s="1"/>
  <c r="G252" i="18" a="1"/>
  <c r="G252" i="18" s="1"/>
  <c r="I252" i="18" a="1"/>
  <c r="I252" i="18" s="1"/>
  <c r="J252" i="18" a="1"/>
  <c r="J252" i="18" s="1"/>
  <c r="K252" i="18" a="1"/>
  <c r="K252" i="18" s="1"/>
  <c r="L252" i="18" a="1"/>
  <c r="L252" i="18" s="1"/>
  <c r="N252" i="18" a="1"/>
  <c r="N252" i="18" s="1"/>
  <c r="O252" i="18" a="1"/>
  <c r="O252" i="18" s="1"/>
  <c r="P252" i="18" a="1"/>
  <c r="P252" i="18" s="1"/>
  <c r="Q252" i="18" a="1"/>
  <c r="Q252" i="18" s="1"/>
  <c r="S252" i="18" a="1"/>
  <c r="S252" i="18" s="1"/>
  <c r="T252" i="18" a="1"/>
  <c r="T252" i="18" s="1"/>
  <c r="U252" i="18" a="1"/>
  <c r="U252" i="18" s="1"/>
  <c r="V252" i="18" a="1"/>
  <c r="V252" i="18" s="1"/>
  <c r="X252" i="18" a="1"/>
  <c r="X252" i="18" s="1"/>
  <c r="Y252" i="18" a="1"/>
  <c r="Y252" i="18" s="1"/>
  <c r="Z252" i="18" a="1"/>
  <c r="Z252" i="18" s="1"/>
  <c r="AA252" i="18" a="1"/>
  <c r="AA252" i="18" s="1"/>
  <c r="AC252" i="18" a="1"/>
  <c r="AC252" i="18" s="1"/>
  <c r="AD252" i="18" a="1"/>
  <c r="AD252" i="18" s="1"/>
  <c r="AE252" i="18" a="1"/>
  <c r="AE252" i="18" s="1"/>
  <c r="AF252" i="18" a="1"/>
  <c r="AF252" i="18" s="1"/>
  <c r="AH252" i="18" a="1"/>
  <c r="AH252" i="18" s="1"/>
  <c r="AI252" i="18" a="1"/>
  <c r="AI252" i="18" s="1"/>
  <c r="AJ252" i="18" a="1"/>
  <c r="AJ252" i="18" s="1"/>
  <c r="AK252" i="18" a="1"/>
  <c r="AK252" i="18" s="1"/>
  <c r="AM252" i="18" a="1"/>
  <c r="AM252" i="18" s="1"/>
  <c r="AN252" i="18" a="1"/>
  <c r="AN252" i="18" s="1"/>
  <c r="AO252" i="18" a="1"/>
  <c r="AO252" i="18" s="1"/>
  <c r="AP252" i="18" a="1"/>
  <c r="AP252" i="18" s="1"/>
  <c r="AR252" i="18" a="1"/>
  <c r="AR252" i="18" s="1"/>
  <c r="AS252" i="18" a="1"/>
  <c r="AS252" i="18" s="1"/>
  <c r="AT252" i="18" a="1"/>
  <c r="AT252" i="18" s="1"/>
  <c r="AU252" i="18" a="1"/>
  <c r="AU252" i="18" s="1"/>
  <c r="D253" i="18" a="1"/>
  <c r="D253" i="18" s="1"/>
  <c r="E253" i="18" a="1"/>
  <c r="E253" i="18" s="1"/>
  <c r="F253" i="18" a="1"/>
  <c r="F253" i="18" s="1"/>
  <c r="G253" i="18" a="1"/>
  <c r="G253" i="18" s="1"/>
  <c r="I253" i="18" a="1"/>
  <c r="I253" i="18" s="1"/>
  <c r="J253" i="18" a="1"/>
  <c r="J253" i="18" s="1"/>
  <c r="K253" i="18" a="1"/>
  <c r="K253" i="18" s="1"/>
  <c r="L253" i="18" a="1"/>
  <c r="L253" i="18" s="1"/>
  <c r="N253" i="18" a="1"/>
  <c r="N253" i="18" s="1"/>
  <c r="O253" i="18" a="1"/>
  <c r="O253" i="18" s="1"/>
  <c r="P253" i="18" a="1"/>
  <c r="P253" i="18" s="1"/>
  <c r="Q253" i="18" a="1"/>
  <c r="Q253" i="18" s="1"/>
  <c r="S253" i="18" a="1"/>
  <c r="S253" i="18" s="1"/>
  <c r="T253" i="18" a="1"/>
  <c r="T253" i="18" s="1"/>
  <c r="U253" i="18" a="1"/>
  <c r="U253" i="18" s="1"/>
  <c r="V253" i="18" a="1"/>
  <c r="V253" i="18" s="1"/>
  <c r="X253" i="18" a="1"/>
  <c r="X253" i="18" s="1"/>
  <c r="Y253" i="18" a="1"/>
  <c r="Y253" i="18" s="1"/>
  <c r="Z253" i="18" a="1"/>
  <c r="Z253" i="18" s="1"/>
  <c r="AA253" i="18" a="1"/>
  <c r="AA253" i="18" s="1"/>
  <c r="AC253" i="18" a="1"/>
  <c r="AC253" i="18" s="1"/>
  <c r="AD253" i="18" a="1"/>
  <c r="AD253" i="18" s="1"/>
  <c r="AE253" i="18" a="1"/>
  <c r="AE253" i="18" s="1"/>
  <c r="AF253" i="18" a="1"/>
  <c r="AF253" i="18" s="1"/>
  <c r="AH253" i="18" a="1"/>
  <c r="AH253" i="18" s="1"/>
  <c r="AI253" i="18" a="1"/>
  <c r="AI253" i="18" s="1"/>
  <c r="AJ253" i="18" a="1"/>
  <c r="AJ253" i="18" s="1"/>
  <c r="AK253" i="18" a="1"/>
  <c r="AK253" i="18" s="1"/>
  <c r="AM253" i="18" a="1"/>
  <c r="AM253" i="18" s="1"/>
  <c r="AN253" i="18" a="1"/>
  <c r="AN253" i="18" s="1"/>
  <c r="AO253" i="18" a="1"/>
  <c r="AO253" i="18" s="1"/>
  <c r="AP253" i="18" a="1"/>
  <c r="AP253" i="18" s="1"/>
  <c r="AR253" i="18" a="1"/>
  <c r="AR253" i="18" s="1"/>
  <c r="AS253" i="18" a="1"/>
  <c r="AS253" i="18" s="1"/>
  <c r="AT253" i="18" a="1"/>
  <c r="AT253" i="18" s="1"/>
  <c r="AU253" i="18" a="1"/>
  <c r="AU253" i="18" s="1"/>
  <c r="D254" i="18" a="1"/>
  <c r="D254" i="18" s="1"/>
  <c r="E254" i="18" a="1"/>
  <c r="E254" i="18" s="1"/>
  <c r="F254" i="18" a="1"/>
  <c r="F254" i="18" s="1"/>
  <c r="G254" i="18" a="1"/>
  <c r="G254" i="18" s="1"/>
  <c r="I254" i="18" a="1"/>
  <c r="I254" i="18" s="1"/>
  <c r="J254" i="18" a="1"/>
  <c r="J254" i="18" s="1"/>
  <c r="K254" i="18" a="1"/>
  <c r="K254" i="18" s="1"/>
  <c r="L254" i="18" a="1"/>
  <c r="L254" i="18" s="1"/>
  <c r="N254" i="18" a="1"/>
  <c r="N254" i="18" s="1"/>
  <c r="O254" i="18" a="1"/>
  <c r="O254" i="18" s="1"/>
  <c r="P254" i="18" a="1"/>
  <c r="P254" i="18" s="1"/>
  <c r="Q254" i="18" a="1"/>
  <c r="Q254" i="18" s="1"/>
  <c r="S254" i="18" a="1"/>
  <c r="S254" i="18" s="1"/>
  <c r="T254" i="18" a="1"/>
  <c r="T254" i="18" s="1"/>
  <c r="U254" i="18" a="1"/>
  <c r="U254" i="18" s="1"/>
  <c r="V254" i="18" a="1"/>
  <c r="V254" i="18" s="1"/>
  <c r="X254" i="18" a="1"/>
  <c r="X254" i="18" s="1"/>
  <c r="Y254" i="18" a="1"/>
  <c r="Y254" i="18" s="1"/>
  <c r="Z254" i="18" a="1"/>
  <c r="Z254" i="18" s="1"/>
  <c r="AA254" i="18" a="1"/>
  <c r="AA254" i="18" s="1"/>
  <c r="AC254" i="18" a="1"/>
  <c r="AC254" i="18" s="1"/>
  <c r="AD254" i="18" a="1"/>
  <c r="AD254" i="18" s="1"/>
  <c r="AE254" i="18" a="1"/>
  <c r="AE254" i="18" s="1"/>
  <c r="AF254" i="18" a="1"/>
  <c r="AF254" i="18" s="1"/>
  <c r="AH254" i="18" a="1"/>
  <c r="AH254" i="18" s="1"/>
  <c r="AI254" i="18" a="1"/>
  <c r="AI254" i="18" s="1"/>
  <c r="AJ254" i="18" a="1"/>
  <c r="AJ254" i="18" s="1"/>
  <c r="AK254" i="18" a="1"/>
  <c r="AK254" i="18" s="1"/>
  <c r="AM254" i="18" a="1"/>
  <c r="AM254" i="18" s="1"/>
  <c r="AN254" i="18" a="1"/>
  <c r="AN254" i="18" s="1"/>
  <c r="AO254" i="18" a="1"/>
  <c r="AO254" i="18" s="1"/>
  <c r="AP254" i="18" a="1"/>
  <c r="AP254" i="18" s="1"/>
  <c r="AR254" i="18" a="1"/>
  <c r="AR254" i="18" s="1"/>
  <c r="AS254" i="18" a="1"/>
  <c r="AS254" i="18" s="1"/>
  <c r="AT254" i="18" a="1"/>
  <c r="AT254" i="18" s="1"/>
  <c r="AU254" i="18" a="1"/>
  <c r="AU254" i="18" s="1"/>
  <c r="D255" i="18" a="1"/>
  <c r="D255" i="18" s="1"/>
  <c r="E255" i="18" a="1"/>
  <c r="E255" i="18" s="1"/>
  <c r="F255" i="18" a="1"/>
  <c r="F255" i="18" s="1"/>
  <c r="G255" i="18" a="1"/>
  <c r="G255" i="18" s="1"/>
  <c r="I255" i="18" a="1"/>
  <c r="I255" i="18" s="1"/>
  <c r="J255" i="18" a="1"/>
  <c r="J255" i="18" s="1"/>
  <c r="K255" i="18" a="1"/>
  <c r="K255" i="18" s="1"/>
  <c r="L255" i="18" a="1"/>
  <c r="L255" i="18" s="1"/>
  <c r="N255" i="18" a="1"/>
  <c r="N255" i="18" s="1"/>
  <c r="O255" i="18" a="1"/>
  <c r="O255" i="18" s="1"/>
  <c r="P255" i="18" a="1"/>
  <c r="P255" i="18" s="1"/>
  <c r="Q255" i="18" a="1"/>
  <c r="Q255" i="18" s="1"/>
  <c r="S255" i="18" a="1"/>
  <c r="S255" i="18" s="1"/>
  <c r="T255" i="18" a="1"/>
  <c r="T255" i="18" s="1"/>
  <c r="U255" i="18" a="1"/>
  <c r="U255" i="18" s="1"/>
  <c r="V255" i="18" a="1"/>
  <c r="V255" i="18" s="1"/>
  <c r="X255" i="18" a="1"/>
  <c r="X255" i="18" s="1"/>
  <c r="Y255" i="18" a="1"/>
  <c r="Y255" i="18" s="1"/>
  <c r="Z255" i="18" a="1"/>
  <c r="Z255" i="18" s="1"/>
  <c r="AA255" i="18" a="1"/>
  <c r="AA255" i="18" s="1"/>
  <c r="AC255" i="18" a="1"/>
  <c r="AC255" i="18" s="1"/>
  <c r="AD255" i="18" a="1"/>
  <c r="AD255" i="18" s="1"/>
  <c r="AE255" i="18" a="1"/>
  <c r="AE255" i="18" s="1"/>
  <c r="AF255" i="18" a="1"/>
  <c r="AF255" i="18" s="1"/>
  <c r="AH255" i="18" a="1"/>
  <c r="AH255" i="18" s="1"/>
  <c r="AI255" i="18" a="1"/>
  <c r="AI255" i="18" s="1"/>
  <c r="AJ255" i="18" a="1"/>
  <c r="AJ255" i="18" s="1"/>
  <c r="AK255" i="18" a="1"/>
  <c r="AK255" i="18" s="1"/>
  <c r="AM255" i="18" a="1"/>
  <c r="AM255" i="18" s="1"/>
  <c r="AN255" i="18" a="1"/>
  <c r="AN255" i="18" s="1"/>
  <c r="AO255" i="18" a="1"/>
  <c r="AO255" i="18" s="1"/>
  <c r="AP255" i="18" a="1"/>
  <c r="AP255" i="18" s="1"/>
  <c r="AR255" i="18" a="1"/>
  <c r="AR255" i="18" s="1"/>
  <c r="AS255" i="18" a="1"/>
  <c r="AS255" i="18" s="1"/>
  <c r="AT255" i="18" a="1"/>
  <c r="AT255" i="18" s="1"/>
  <c r="AU255" i="18" a="1"/>
  <c r="AU255" i="18" s="1"/>
  <c r="D256" i="18" a="1"/>
  <c r="D256" i="18" s="1"/>
  <c r="E256" i="18" a="1"/>
  <c r="E256" i="18" s="1"/>
  <c r="F256" i="18" a="1"/>
  <c r="F256" i="18" s="1"/>
  <c r="G256" i="18" a="1"/>
  <c r="G256" i="18" s="1"/>
  <c r="I256" i="18" a="1"/>
  <c r="I256" i="18" s="1"/>
  <c r="J256" i="18" a="1"/>
  <c r="J256" i="18" s="1"/>
  <c r="K256" i="18" a="1"/>
  <c r="K256" i="18" s="1"/>
  <c r="L256" i="18" a="1"/>
  <c r="L256" i="18" s="1"/>
  <c r="N256" i="18" a="1"/>
  <c r="N256" i="18" s="1"/>
  <c r="O256" i="18" a="1"/>
  <c r="O256" i="18" s="1"/>
  <c r="P256" i="18" a="1"/>
  <c r="P256" i="18" s="1"/>
  <c r="Q256" i="18" a="1"/>
  <c r="Q256" i="18" s="1"/>
  <c r="S256" i="18" a="1"/>
  <c r="S256" i="18" s="1"/>
  <c r="T256" i="18" a="1"/>
  <c r="T256" i="18" s="1"/>
  <c r="U256" i="18" a="1"/>
  <c r="U256" i="18" s="1"/>
  <c r="V256" i="18" a="1"/>
  <c r="V256" i="18" s="1"/>
  <c r="X256" i="18" a="1"/>
  <c r="X256" i="18" s="1"/>
  <c r="Y256" i="18" a="1"/>
  <c r="Y256" i="18" s="1"/>
  <c r="Z256" i="18" a="1"/>
  <c r="Z256" i="18" s="1"/>
  <c r="AA256" i="18" a="1"/>
  <c r="AA256" i="18" s="1"/>
  <c r="AC256" i="18" a="1"/>
  <c r="AC256" i="18" s="1"/>
  <c r="AD256" i="18" a="1"/>
  <c r="AD256" i="18" s="1"/>
  <c r="AE256" i="18" a="1"/>
  <c r="AE256" i="18" s="1"/>
  <c r="AF256" i="18" a="1"/>
  <c r="AF256" i="18" s="1"/>
  <c r="AH256" i="18" a="1"/>
  <c r="AH256" i="18" s="1"/>
  <c r="AI256" i="18" a="1"/>
  <c r="AI256" i="18" s="1"/>
  <c r="AJ256" i="18" a="1"/>
  <c r="AJ256" i="18" s="1"/>
  <c r="AK256" i="18" a="1"/>
  <c r="AK256" i="18" s="1"/>
  <c r="AM256" i="18" a="1"/>
  <c r="AM256" i="18" s="1"/>
  <c r="AN256" i="18" a="1"/>
  <c r="AN256" i="18" s="1"/>
  <c r="AO256" i="18" a="1"/>
  <c r="AO256" i="18" s="1"/>
  <c r="AP256" i="18" a="1"/>
  <c r="AP256" i="18" s="1"/>
  <c r="AR256" i="18" a="1"/>
  <c r="AR256" i="18" s="1"/>
  <c r="AS256" i="18" a="1"/>
  <c r="AS256" i="18" s="1"/>
  <c r="AT256" i="18" a="1"/>
  <c r="AT256" i="18" s="1"/>
  <c r="AU256" i="18" a="1"/>
  <c r="AU256" i="18" s="1"/>
  <c r="D257" i="18" a="1"/>
  <c r="D257" i="18" s="1"/>
  <c r="E257" i="18" a="1"/>
  <c r="E257" i="18" s="1"/>
  <c r="F257" i="18" a="1"/>
  <c r="F257" i="18" s="1"/>
  <c r="G257" i="18" a="1"/>
  <c r="G257" i="18" s="1"/>
  <c r="I257" i="18" a="1"/>
  <c r="I257" i="18" s="1"/>
  <c r="J257" i="18" a="1"/>
  <c r="J257" i="18" s="1"/>
  <c r="K257" i="18" a="1"/>
  <c r="K257" i="18" s="1"/>
  <c r="L257" i="18" a="1"/>
  <c r="L257" i="18" s="1"/>
  <c r="N257" i="18" a="1"/>
  <c r="N257" i="18" s="1"/>
  <c r="O257" i="18" a="1"/>
  <c r="O257" i="18" s="1"/>
  <c r="P257" i="18" a="1"/>
  <c r="P257" i="18" s="1"/>
  <c r="Q257" i="18" a="1"/>
  <c r="Q257" i="18" s="1"/>
  <c r="S257" i="18" a="1"/>
  <c r="S257" i="18" s="1"/>
  <c r="T257" i="18" a="1"/>
  <c r="T257" i="18" s="1"/>
  <c r="U257" i="18" a="1"/>
  <c r="U257" i="18" s="1"/>
  <c r="V257" i="18" a="1"/>
  <c r="V257" i="18" s="1"/>
  <c r="X257" i="18" a="1"/>
  <c r="X257" i="18" s="1"/>
  <c r="Y257" i="18" a="1"/>
  <c r="Y257" i="18" s="1"/>
  <c r="Z257" i="18" a="1"/>
  <c r="Z257" i="18" s="1"/>
  <c r="AA257" i="18" a="1"/>
  <c r="AA257" i="18" s="1"/>
  <c r="AC257" i="18" a="1"/>
  <c r="AC257" i="18" s="1"/>
  <c r="AD257" i="18" a="1"/>
  <c r="AD257" i="18" s="1"/>
  <c r="AE257" i="18" a="1"/>
  <c r="AE257" i="18" s="1"/>
  <c r="AF257" i="18" a="1"/>
  <c r="AF257" i="18" s="1"/>
  <c r="AH257" i="18" a="1"/>
  <c r="AH257" i="18" s="1"/>
  <c r="AI257" i="18" a="1"/>
  <c r="AI257" i="18" s="1"/>
  <c r="AJ257" i="18" a="1"/>
  <c r="AJ257" i="18" s="1"/>
  <c r="AK257" i="18" a="1"/>
  <c r="AK257" i="18" s="1"/>
  <c r="AM257" i="18" a="1"/>
  <c r="AM257" i="18" s="1"/>
  <c r="AN257" i="18" a="1"/>
  <c r="AN257" i="18" s="1"/>
  <c r="AO257" i="18" a="1"/>
  <c r="AO257" i="18" s="1"/>
  <c r="AP257" i="18" a="1"/>
  <c r="AP257" i="18" s="1"/>
  <c r="AR257" i="18" a="1"/>
  <c r="AR257" i="18" s="1"/>
  <c r="AS257" i="18" a="1"/>
  <c r="AS257" i="18" s="1"/>
  <c r="AT257" i="18" a="1"/>
  <c r="AT257" i="18" s="1"/>
  <c r="AU257" i="18" a="1"/>
  <c r="AU257" i="18" s="1"/>
  <c r="D258" i="18" a="1"/>
  <c r="D258" i="18" s="1"/>
  <c r="E258" i="18" a="1"/>
  <c r="E258" i="18" s="1"/>
  <c r="F258" i="18" a="1"/>
  <c r="F258" i="18" s="1"/>
  <c r="G258" i="18" a="1"/>
  <c r="G258" i="18" s="1"/>
  <c r="I258" i="18" a="1"/>
  <c r="I258" i="18" s="1"/>
  <c r="J258" i="18" a="1"/>
  <c r="J258" i="18" s="1"/>
  <c r="K258" i="18" a="1"/>
  <c r="K258" i="18" s="1"/>
  <c r="L258" i="18" a="1"/>
  <c r="L258" i="18" s="1"/>
  <c r="N258" i="18" a="1"/>
  <c r="N258" i="18" s="1"/>
  <c r="O258" i="18" a="1"/>
  <c r="O258" i="18" s="1"/>
  <c r="P258" i="18" a="1"/>
  <c r="P258" i="18" s="1"/>
  <c r="Q258" i="18" a="1"/>
  <c r="Q258" i="18" s="1"/>
  <c r="S258" i="18" a="1"/>
  <c r="S258" i="18" s="1"/>
  <c r="T258" i="18" a="1"/>
  <c r="T258" i="18" s="1"/>
  <c r="U258" i="18" a="1"/>
  <c r="U258" i="18" s="1"/>
  <c r="V258" i="18" a="1"/>
  <c r="V258" i="18" s="1"/>
  <c r="X258" i="18" a="1"/>
  <c r="X258" i="18" s="1"/>
  <c r="Y258" i="18" a="1"/>
  <c r="Y258" i="18" s="1"/>
  <c r="Z258" i="18" a="1"/>
  <c r="Z258" i="18" s="1"/>
  <c r="AA258" i="18" a="1"/>
  <c r="AA258" i="18" s="1"/>
  <c r="AC258" i="18" a="1"/>
  <c r="AC258" i="18" s="1"/>
  <c r="AD258" i="18" a="1"/>
  <c r="AD258" i="18" s="1"/>
  <c r="AE258" i="18" a="1"/>
  <c r="AE258" i="18" s="1"/>
  <c r="AF258" i="18" a="1"/>
  <c r="AF258" i="18" s="1"/>
  <c r="AH258" i="18" a="1"/>
  <c r="AH258" i="18" s="1"/>
  <c r="AI258" i="18" a="1"/>
  <c r="AI258" i="18" s="1"/>
  <c r="AJ258" i="18" a="1"/>
  <c r="AJ258" i="18" s="1"/>
  <c r="AK258" i="18" a="1"/>
  <c r="AK258" i="18" s="1"/>
  <c r="AM258" i="18" a="1"/>
  <c r="AM258" i="18" s="1"/>
  <c r="AN258" i="18" a="1"/>
  <c r="AN258" i="18" s="1"/>
  <c r="AO258" i="18" a="1"/>
  <c r="AO258" i="18" s="1"/>
  <c r="AP258" i="18" a="1"/>
  <c r="AP258" i="18" s="1"/>
  <c r="AR258" i="18" a="1"/>
  <c r="AR258" i="18" s="1"/>
  <c r="AS258" i="18" a="1"/>
  <c r="AS258" i="18" s="1"/>
  <c r="AT258" i="18" a="1"/>
  <c r="AT258" i="18" s="1"/>
  <c r="AU258" i="18" a="1"/>
  <c r="AU258" i="18" s="1"/>
  <c r="D259" i="18" a="1"/>
  <c r="D259" i="18" s="1"/>
  <c r="E259" i="18" a="1"/>
  <c r="E259" i="18" s="1"/>
  <c r="F259" i="18" a="1"/>
  <c r="F259" i="18" s="1"/>
  <c r="G259" i="18" a="1"/>
  <c r="G259" i="18" s="1"/>
  <c r="I259" i="18" a="1"/>
  <c r="I259" i="18" s="1"/>
  <c r="J259" i="18" a="1"/>
  <c r="J259" i="18" s="1"/>
  <c r="K259" i="18" a="1"/>
  <c r="K259" i="18" s="1"/>
  <c r="L259" i="18" a="1"/>
  <c r="L259" i="18" s="1"/>
  <c r="N259" i="18" a="1"/>
  <c r="N259" i="18" s="1"/>
  <c r="O259" i="18" a="1"/>
  <c r="O259" i="18" s="1"/>
  <c r="P259" i="18" a="1"/>
  <c r="P259" i="18" s="1"/>
  <c r="Q259" i="18" a="1"/>
  <c r="Q259" i="18" s="1"/>
  <c r="S259" i="18" a="1"/>
  <c r="S259" i="18" s="1"/>
  <c r="T259" i="18" a="1"/>
  <c r="T259" i="18" s="1"/>
  <c r="U259" i="18" a="1"/>
  <c r="U259" i="18" s="1"/>
  <c r="V259" i="18" a="1"/>
  <c r="V259" i="18" s="1"/>
  <c r="X259" i="18" a="1"/>
  <c r="X259" i="18" s="1"/>
  <c r="Y259" i="18" a="1"/>
  <c r="Y259" i="18" s="1"/>
  <c r="Z259" i="18" a="1"/>
  <c r="Z259" i="18" s="1"/>
  <c r="AA259" i="18" a="1"/>
  <c r="AA259" i="18" s="1"/>
  <c r="AC259" i="18" a="1"/>
  <c r="AC259" i="18" s="1"/>
  <c r="AD259" i="18" a="1"/>
  <c r="AD259" i="18" s="1"/>
  <c r="AE259" i="18" a="1"/>
  <c r="AE259" i="18" s="1"/>
  <c r="AF259" i="18" a="1"/>
  <c r="AF259" i="18" s="1"/>
  <c r="AH259" i="18" a="1"/>
  <c r="AH259" i="18" s="1"/>
  <c r="AI259" i="18" a="1"/>
  <c r="AI259" i="18" s="1"/>
  <c r="AJ259" i="18" a="1"/>
  <c r="AJ259" i="18" s="1"/>
  <c r="AK259" i="18" a="1"/>
  <c r="AK259" i="18" s="1"/>
  <c r="AM259" i="18" a="1"/>
  <c r="AM259" i="18" s="1"/>
  <c r="AN259" i="18" a="1"/>
  <c r="AN259" i="18" s="1"/>
  <c r="AO259" i="18" a="1"/>
  <c r="AO259" i="18" s="1"/>
  <c r="AP259" i="18" a="1"/>
  <c r="AP259" i="18" s="1"/>
  <c r="AR259" i="18" a="1"/>
  <c r="AR259" i="18" s="1"/>
  <c r="AS259" i="18" a="1"/>
  <c r="AS259" i="18" s="1"/>
  <c r="AT259" i="18" a="1"/>
  <c r="AT259" i="18" s="1"/>
  <c r="AU259" i="18" a="1"/>
  <c r="AU259" i="18" s="1"/>
  <c r="D260" i="18" a="1"/>
  <c r="D260" i="18" s="1"/>
  <c r="E260" i="18" a="1"/>
  <c r="E260" i="18" s="1"/>
  <c r="F260" i="18" a="1"/>
  <c r="F260" i="18" s="1"/>
  <c r="G260" i="18" a="1"/>
  <c r="G260" i="18" s="1"/>
  <c r="I260" i="18" a="1"/>
  <c r="I260" i="18" s="1"/>
  <c r="J260" i="18" a="1"/>
  <c r="J260" i="18" s="1"/>
  <c r="K260" i="18" a="1"/>
  <c r="K260" i="18" s="1"/>
  <c r="L260" i="18" a="1"/>
  <c r="L260" i="18" s="1"/>
  <c r="N260" i="18" a="1"/>
  <c r="N260" i="18" s="1"/>
  <c r="O260" i="18" a="1"/>
  <c r="O260" i="18" s="1"/>
  <c r="P260" i="18" a="1"/>
  <c r="P260" i="18" s="1"/>
  <c r="Q260" i="18" a="1"/>
  <c r="Q260" i="18" s="1"/>
  <c r="S260" i="18" a="1"/>
  <c r="S260" i="18" s="1"/>
  <c r="T260" i="18" a="1"/>
  <c r="T260" i="18" s="1"/>
  <c r="U260" i="18" a="1"/>
  <c r="U260" i="18" s="1"/>
  <c r="V260" i="18" a="1"/>
  <c r="V260" i="18" s="1"/>
  <c r="X260" i="18" a="1"/>
  <c r="X260" i="18" s="1"/>
  <c r="Y260" i="18" a="1"/>
  <c r="Y260" i="18" s="1"/>
  <c r="Z260" i="18" a="1"/>
  <c r="Z260" i="18" s="1"/>
  <c r="AA260" i="18" a="1"/>
  <c r="AA260" i="18" s="1"/>
  <c r="AC260" i="18" a="1"/>
  <c r="AC260" i="18" s="1"/>
  <c r="AD260" i="18" a="1"/>
  <c r="AD260" i="18" s="1"/>
  <c r="AE260" i="18" a="1"/>
  <c r="AE260" i="18" s="1"/>
  <c r="AF260" i="18" a="1"/>
  <c r="AF260" i="18" s="1"/>
  <c r="AH260" i="18" a="1"/>
  <c r="AH260" i="18" s="1"/>
  <c r="AI260" i="18" a="1"/>
  <c r="AI260" i="18" s="1"/>
  <c r="AJ260" i="18" a="1"/>
  <c r="AJ260" i="18" s="1"/>
  <c r="AK260" i="18" a="1"/>
  <c r="AK260" i="18" s="1"/>
  <c r="AM260" i="18" a="1"/>
  <c r="AM260" i="18" s="1"/>
  <c r="AN260" i="18" a="1"/>
  <c r="AN260" i="18" s="1"/>
  <c r="AO260" i="18" a="1"/>
  <c r="AO260" i="18" s="1"/>
  <c r="AP260" i="18" a="1"/>
  <c r="AP260" i="18" s="1"/>
  <c r="AR260" i="18" a="1"/>
  <c r="AR260" i="18" s="1"/>
  <c r="AS260" i="18" a="1"/>
  <c r="AS260" i="18" s="1"/>
  <c r="AT260" i="18" a="1"/>
  <c r="AT260" i="18" s="1"/>
  <c r="AU260" i="18" a="1"/>
  <c r="AU260" i="18" s="1"/>
  <c r="D261" i="18" a="1"/>
  <c r="D261" i="18" s="1"/>
  <c r="E261" i="18" a="1"/>
  <c r="E261" i="18" s="1"/>
  <c r="F261" i="18" a="1"/>
  <c r="F261" i="18" s="1"/>
  <c r="G261" i="18" a="1"/>
  <c r="G261" i="18" s="1"/>
  <c r="I261" i="18" a="1"/>
  <c r="I261" i="18" s="1"/>
  <c r="J261" i="18" a="1"/>
  <c r="J261" i="18" s="1"/>
  <c r="K261" i="18" a="1"/>
  <c r="K261" i="18" s="1"/>
  <c r="L261" i="18" a="1"/>
  <c r="L261" i="18" s="1"/>
  <c r="N261" i="18" a="1"/>
  <c r="N261" i="18" s="1"/>
  <c r="O261" i="18" a="1"/>
  <c r="O261" i="18" s="1"/>
  <c r="P261" i="18" a="1"/>
  <c r="P261" i="18" s="1"/>
  <c r="Q261" i="18" a="1"/>
  <c r="Q261" i="18" s="1"/>
  <c r="S261" i="18" a="1"/>
  <c r="S261" i="18" s="1"/>
  <c r="T261" i="18" a="1"/>
  <c r="T261" i="18" s="1"/>
  <c r="U261" i="18" a="1"/>
  <c r="U261" i="18" s="1"/>
  <c r="V261" i="18" a="1"/>
  <c r="V261" i="18" s="1"/>
  <c r="X261" i="18" a="1"/>
  <c r="X261" i="18" s="1"/>
  <c r="Y261" i="18" a="1"/>
  <c r="Y261" i="18" s="1"/>
  <c r="Z261" i="18" a="1"/>
  <c r="Z261" i="18" s="1"/>
  <c r="AA261" i="18" a="1"/>
  <c r="AA261" i="18" s="1"/>
  <c r="AC261" i="18" a="1"/>
  <c r="AC261" i="18" s="1"/>
  <c r="AD261" i="18" a="1"/>
  <c r="AD261" i="18" s="1"/>
  <c r="AE261" i="18" a="1"/>
  <c r="AE261" i="18" s="1"/>
  <c r="AF261" i="18" a="1"/>
  <c r="AF261" i="18" s="1"/>
  <c r="AH261" i="18" a="1"/>
  <c r="AH261" i="18" s="1"/>
  <c r="AI261" i="18" a="1"/>
  <c r="AI261" i="18" s="1"/>
  <c r="AJ261" i="18" a="1"/>
  <c r="AJ261" i="18" s="1"/>
  <c r="AK261" i="18" a="1"/>
  <c r="AK261" i="18" s="1"/>
  <c r="AM261" i="18" a="1"/>
  <c r="AM261" i="18" s="1"/>
  <c r="AN261" i="18" a="1"/>
  <c r="AN261" i="18" s="1"/>
  <c r="AO261" i="18" a="1"/>
  <c r="AO261" i="18" s="1"/>
  <c r="AP261" i="18" a="1"/>
  <c r="AP261" i="18" s="1"/>
  <c r="AR261" i="18" a="1"/>
  <c r="AR261" i="18" s="1"/>
  <c r="AS261" i="18" a="1"/>
  <c r="AS261" i="18" s="1"/>
  <c r="AT261" i="18" a="1"/>
  <c r="AT261" i="18" s="1"/>
  <c r="AU261" i="18" a="1"/>
  <c r="AU261" i="18" s="1"/>
  <c r="D262" i="18" a="1"/>
  <c r="D262" i="18" s="1"/>
  <c r="E262" i="18" a="1"/>
  <c r="E262" i="18" s="1"/>
  <c r="F262" i="18" a="1"/>
  <c r="F262" i="18" s="1"/>
  <c r="G262" i="18" a="1"/>
  <c r="G262" i="18" s="1"/>
  <c r="I262" i="18" a="1"/>
  <c r="I262" i="18" s="1"/>
  <c r="J262" i="18" a="1"/>
  <c r="J262" i="18" s="1"/>
  <c r="K262" i="18" a="1"/>
  <c r="K262" i="18" s="1"/>
  <c r="L262" i="18" a="1"/>
  <c r="L262" i="18" s="1"/>
  <c r="N262" i="18" a="1"/>
  <c r="N262" i="18" s="1"/>
  <c r="O262" i="18" a="1"/>
  <c r="O262" i="18" s="1"/>
  <c r="P262" i="18" a="1"/>
  <c r="P262" i="18" s="1"/>
  <c r="Q262" i="18" a="1"/>
  <c r="Q262" i="18" s="1"/>
  <c r="S262" i="18" a="1"/>
  <c r="S262" i="18" s="1"/>
  <c r="T262" i="18" a="1"/>
  <c r="T262" i="18" s="1"/>
  <c r="U262" i="18" a="1"/>
  <c r="U262" i="18" s="1"/>
  <c r="V262" i="18" a="1"/>
  <c r="V262" i="18" s="1"/>
  <c r="X262" i="18" a="1"/>
  <c r="X262" i="18" s="1"/>
  <c r="Y262" i="18" a="1"/>
  <c r="Y262" i="18" s="1"/>
  <c r="Z262" i="18" a="1"/>
  <c r="Z262" i="18" s="1"/>
  <c r="AA262" i="18" a="1"/>
  <c r="AA262" i="18" s="1"/>
  <c r="AC262" i="18" a="1"/>
  <c r="AC262" i="18" s="1"/>
  <c r="AD262" i="18" a="1"/>
  <c r="AD262" i="18" s="1"/>
  <c r="AE262" i="18" a="1"/>
  <c r="AE262" i="18" s="1"/>
  <c r="AF262" i="18" a="1"/>
  <c r="AF262" i="18" s="1"/>
  <c r="AH262" i="18" a="1"/>
  <c r="AH262" i="18" s="1"/>
  <c r="AI262" i="18" a="1"/>
  <c r="AI262" i="18" s="1"/>
  <c r="AJ262" i="18" a="1"/>
  <c r="AJ262" i="18" s="1"/>
  <c r="AK262" i="18" a="1"/>
  <c r="AK262" i="18" s="1"/>
  <c r="AM262" i="18" a="1"/>
  <c r="AM262" i="18" s="1"/>
  <c r="AN262" i="18" a="1"/>
  <c r="AN262" i="18" s="1"/>
  <c r="AO262" i="18" a="1"/>
  <c r="AO262" i="18" s="1"/>
  <c r="AP262" i="18" a="1"/>
  <c r="AP262" i="18" s="1"/>
  <c r="AR262" i="18" a="1"/>
  <c r="AR262" i="18" s="1"/>
  <c r="AS262" i="18" a="1"/>
  <c r="AS262" i="18" s="1"/>
  <c r="AT262" i="18" a="1"/>
  <c r="AT262" i="18" s="1"/>
  <c r="AU262" i="18" a="1"/>
  <c r="AU262" i="18" s="1"/>
  <c r="D263" i="18" a="1"/>
  <c r="D263" i="18" s="1"/>
  <c r="E263" i="18" a="1"/>
  <c r="E263" i="18" s="1"/>
  <c r="F263" i="18" a="1"/>
  <c r="F263" i="18" s="1"/>
  <c r="G263" i="18" a="1"/>
  <c r="G263" i="18" s="1"/>
  <c r="I263" i="18" a="1"/>
  <c r="I263" i="18" s="1"/>
  <c r="J263" i="18" a="1"/>
  <c r="J263" i="18" s="1"/>
  <c r="K263" i="18" a="1"/>
  <c r="K263" i="18" s="1"/>
  <c r="L263" i="18" a="1"/>
  <c r="L263" i="18" s="1"/>
  <c r="N263" i="18" a="1"/>
  <c r="N263" i="18" s="1"/>
  <c r="O263" i="18" a="1"/>
  <c r="O263" i="18" s="1"/>
  <c r="P263" i="18" a="1"/>
  <c r="P263" i="18" s="1"/>
  <c r="Q263" i="18" a="1"/>
  <c r="Q263" i="18" s="1"/>
  <c r="S263" i="18" a="1"/>
  <c r="S263" i="18" s="1"/>
  <c r="T263" i="18" a="1"/>
  <c r="T263" i="18" s="1"/>
  <c r="U263" i="18" a="1"/>
  <c r="U263" i="18" s="1"/>
  <c r="V263" i="18" a="1"/>
  <c r="V263" i="18" s="1"/>
  <c r="X263" i="18" a="1"/>
  <c r="X263" i="18" s="1"/>
  <c r="Y263" i="18" a="1"/>
  <c r="Y263" i="18" s="1"/>
  <c r="Z263" i="18" a="1"/>
  <c r="Z263" i="18" s="1"/>
  <c r="AA263" i="18" a="1"/>
  <c r="AA263" i="18" s="1"/>
  <c r="AC263" i="18" a="1"/>
  <c r="AC263" i="18" s="1"/>
  <c r="AD263" i="18" a="1"/>
  <c r="AD263" i="18" s="1"/>
  <c r="AE263" i="18" a="1"/>
  <c r="AE263" i="18" s="1"/>
  <c r="AF263" i="18" a="1"/>
  <c r="AF263" i="18" s="1"/>
  <c r="AH263" i="18" a="1"/>
  <c r="AH263" i="18" s="1"/>
  <c r="AI263" i="18" a="1"/>
  <c r="AI263" i="18" s="1"/>
  <c r="AJ263" i="18" a="1"/>
  <c r="AJ263" i="18" s="1"/>
  <c r="AK263" i="18" a="1"/>
  <c r="AK263" i="18" s="1"/>
  <c r="AM263" i="18" a="1"/>
  <c r="AM263" i="18" s="1"/>
  <c r="AN263" i="18" a="1"/>
  <c r="AN263" i="18" s="1"/>
  <c r="AO263" i="18" a="1"/>
  <c r="AO263" i="18" s="1"/>
  <c r="AP263" i="18" a="1"/>
  <c r="AP263" i="18" s="1"/>
  <c r="AR263" i="18" a="1"/>
  <c r="AR263" i="18" s="1"/>
  <c r="AS263" i="18" a="1"/>
  <c r="AS263" i="18" s="1"/>
  <c r="AT263" i="18" a="1"/>
  <c r="AT263" i="18" s="1"/>
  <c r="AU263" i="18" a="1"/>
  <c r="AU263" i="18" s="1"/>
  <c r="D264" i="18" a="1"/>
  <c r="D264" i="18" s="1"/>
  <c r="E264" i="18" a="1"/>
  <c r="E264" i="18" s="1"/>
  <c r="F264" i="18" a="1"/>
  <c r="F264" i="18" s="1"/>
  <c r="G264" i="18" a="1"/>
  <c r="G264" i="18" s="1"/>
  <c r="I264" i="18" a="1"/>
  <c r="I264" i="18" s="1"/>
  <c r="J264" i="18" a="1"/>
  <c r="J264" i="18" s="1"/>
  <c r="K264" i="18" a="1"/>
  <c r="K264" i="18" s="1"/>
  <c r="L264" i="18" a="1"/>
  <c r="L264" i="18" s="1"/>
  <c r="N264" i="18" a="1"/>
  <c r="N264" i="18" s="1"/>
  <c r="O264" i="18" a="1"/>
  <c r="O264" i="18" s="1"/>
  <c r="P264" i="18" a="1"/>
  <c r="P264" i="18" s="1"/>
  <c r="Q264" i="18" a="1"/>
  <c r="Q264" i="18" s="1"/>
  <c r="S264" i="18" a="1"/>
  <c r="S264" i="18" s="1"/>
  <c r="T264" i="18" a="1"/>
  <c r="T264" i="18" s="1"/>
  <c r="U264" i="18" a="1"/>
  <c r="U264" i="18" s="1"/>
  <c r="V264" i="18" a="1"/>
  <c r="V264" i="18" s="1"/>
  <c r="X264" i="18" a="1"/>
  <c r="X264" i="18" s="1"/>
  <c r="Y264" i="18" a="1"/>
  <c r="Y264" i="18" s="1"/>
  <c r="Z264" i="18" a="1"/>
  <c r="Z264" i="18" s="1"/>
  <c r="AA264" i="18" a="1"/>
  <c r="AA264" i="18" s="1"/>
  <c r="AC264" i="18" a="1"/>
  <c r="AC264" i="18" s="1"/>
  <c r="AD264" i="18" a="1"/>
  <c r="AD264" i="18" s="1"/>
  <c r="AE264" i="18" a="1"/>
  <c r="AE264" i="18" s="1"/>
  <c r="AF264" i="18" a="1"/>
  <c r="AF264" i="18" s="1"/>
  <c r="AH264" i="18" a="1"/>
  <c r="AH264" i="18" s="1"/>
  <c r="AI264" i="18" a="1"/>
  <c r="AI264" i="18" s="1"/>
  <c r="AJ264" i="18" a="1"/>
  <c r="AJ264" i="18" s="1"/>
  <c r="AK264" i="18" a="1"/>
  <c r="AK264" i="18" s="1"/>
  <c r="AM264" i="18" a="1"/>
  <c r="AM264" i="18" s="1"/>
  <c r="AN264" i="18" a="1"/>
  <c r="AN264" i="18" s="1"/>
  <c r="AO264" i="18" a="1"/>
  <c r="AO264" i="18" s="1"/>
  <c r="AP264" i="18" a="1"/>
  <c r="AP264" i="18" s="1"/>
  <c r="AR264" i="18" a="1"/>
  <c r="AR264" i="18" s="1"/>
  <c r="AS264" i="18" a="1"/>
  <c r="AS264" i="18" s="1"/>
  <c r="AT264" i="18" a="1"/>
  <c r="AT264" i="18" s="1"/>
  <c r="AU264" i="18" a="1"/>
  <c r="AU264" i="18" s="1"/>
  <c r="D265" i="18" a="1"/>
  <c r="D265" i="18" s="1"/>
  <c r="E265" i="18" a="1"/>
  <c r="E265" i="18" s="1"/>
  <c r="F265" i="18" a="1"/>
  <c r="F265" i="18" s="1"/>
  <c r="G265" i="18" a="1"/>
  <c r="G265" i="18" s="1"/>
  <c r="I265" i="18" a="1"/>
  <c r="I265" i="18" s="1"/>
  <c r="J265" i="18" a="1"/>
  <c r="J265" i="18" s="1"/>
  <c r="K265" i="18" a="1"/>
  <c r="K265" i="18" s="1"/>
  <c r="L265" i="18" a="1"/>
  <c r="L265" i="18" s="1"/>
  <c r="N265" i="18" a="1"/>
  <c r="N265" i="18" s="1"/>
  <c r="O265" i="18" a="1"/>
  <c r="O265" i="18" s="1"/>
  <c r="P265" i="18" a="1"/>
  <c r="P265" i="18" s="1"/>
  <c r="Q265" i="18" a="1"/>
  <c r="Q265" i="18" s="1"/>
  <c r="S265" i="18" a="1"/>
  <c r="S265" i="18" s="1"/>
  <c r="T265" i="18" a="1"/>
  <c r="T265" i="18" s="1"/>
  <c r="U265" i="18" a="1"/>
  <c r="U265" i="18" s="1"/>
  <c r="V265" i="18" a="1"/>
  <c r="V265" i="18" s="1"/>
  <c r="X265" i="18" a="1"/>
  <c r="X265" i="18" s="1"/>
  <c r="Y265" i="18" a="1"/>
  <c r="Y265" i="18" s="1"/>
  <c r="Z265" i="18" a="1"/>
  <c r="Z265" i="18" s="1"/>
  <c r="AA265" i="18" a="1"/>
  <c r="AA265" i="18" s="1"/>
  <c r="AC265" i="18" a="1"/>
  <c r="AC265" i="18" s="1"/>
  <c r="AD265" i="18" a="1"/>
  <c r="AD265" i="18" s="1"/>
  <c r="AE265" i="18" a="1"/>
  <c r="AE265" i="18" s="1"/>
  <c r="AF265" i="18" a="1"/>
  <c r="AF265" i="18" s="1"/>
  <c r="AH265" i="18" a="1"/>
  <c r="AH265" i="18" s="1"/>
  <c r="AI265" i="18" a="1"/>
  <c r="AI265" i="18" s="1"/>
  <c r="AJ265" i="18" a="1"/>
  <c r="AJ265" i="18" s="1"/>
  <c r="AK265" i="18" a="1"/>
  <c r="AK265" i="18" s="1"/>
  <c r="AM265" i="18" a="1"/>
  <c r="AM265" i="18" s="1"/>
  <c r="AN265" i="18" a="1"/>
  <c r="AN265" i="18" s="1"/>
  <c r="AO265" i="18" a="1"/>
  <c r="AO265" i="18" s="1"/>
  <c r="AP265" i="18" a="1"/>
  <c r="AP265" i="18" s="1"/>
  <c r="AR265" i="18" a="1"/>
  <c r="AR265" i="18" s="1"/>
  <c r="AS265" i="18" a="1"/>
  <c r="AS265" i="18" s="1"/>
  <c r="AT265" i="18" a="1"/>
  <c r="AT265" i="18" s="1"/>
  <c r="AU265" i="18" a="1"/>
  <c r="AU265" i="18" s="1"/>
  <c r="D266" i="18" a="1"/>
  <c r="D266" i="18" s="1"/>
  <c r="E266" i="18" a="1"/>
  <c r="E266" i="18" s="1"/>
  <c r="F266" i="18" a="1"/>
  <c r="F266" i="18" s="1"/>
  <c r="G266" i="18" a="1"/>
  <c r="G266" i="18" s="1"/>
  <c r="I266" i="18" a="1"/>
  <c r="I266" i="18" s="1"/>
  <c r="J266" i="18" a="1"/>
  <c r="J266" i="18" s="1"/>
  <c r="K266" i="18" a="1"/>
  <c r="K266" i="18" s="1"/>
  <c r="L266" i="18" a="1"/>
  <c r="L266" i="18" s="1"/>
  <c r="N266" i="18" a="1"/>
  <c r="N266" i="18" s="1"/>
  <c r="O266" i="18" a="1"/>
  <c r="O266" i="18" s="1"/>
  <c r="P266" i="18" a="1"/>
  <c r="P266" i="18" s="1"/>
  <c r="Q266" i="18" a="1"/>
  <c r="Q266" i="18" s="1"/>
  <c r="S266" i="18" a="1"/>
  <c r="S266" i="18" s="1"/>
  <c r="T266" i="18" a="1"/>
  <c r="T266" i="18" s="1"/>
  <c r="U266" i="18" a="1"/>
  <c r="U266" i="18" s="1"/>
  <c r="V266" i="18" a="1"/>
  <c r="V266" i="18" s="1"/>
  <c r="X266" i="18" a="1"/>
  <c r="X266" i="18" s="1"/>
  <c r="Y266" i="18" a="1"/>
  <c r="Y266" i="18" s="1"/>
  <c r="Z266" i="18" a="1"/>
  <c r="Z266" i="18" s="1"/>
  <c r="AA266" i="18" a="1"/>
  <c r="AA266" i="18" s="1"/>
  <c r="AC266" i="18" a="1"/>
  <c r="AC266" i="18" s="1"/>
  <c r="AD266" i="18" a="1"/>
  <c r="AD266" i="18" s="1"/>
  <c r="AE266" i="18" a="1"/>
  <c r="AE266" i="18" s="1"/>
  <c r="AF266" i="18" a="1"/>
  <c r="AF266" i="18" s="1"/>
  <c r="AH266" i="18" a="1"/>
  <c r="AH266" i="18" s="1"/>
  <c r="AI266" i="18" a="1"/>
  <c r="AI266" i="18" s="1"/>
  <c r="AJ266" i="18" a="1"/>
  <c r="AJ266" i="18" s="1"/>
  <c r="AK266" i="18" a="1"/>
  <c r="AK266" i="18" s="1"/>
  <c r="AM266" i="18" a="1"/>
  <c r="AM266" i="18" s="1"/>
  <c r="AN266" i="18" a="1"/>
  <c r="AN266" i="18" s="1"/>
  <c r="AO266" i="18" a="1"/>
  <c r="AO266" i="18" s="1"/>
  <c r="AP266" i="18" a="1"/>
  <c r="AP266" i="18" s="1"/>
  <c r="AR266" i="18" a="1"/>
  <c r="AR266" i="18" s="1"/>
  <c r="AS266" i="18" a="1"/>
  <c r="AS266" i="18" s="1"/>
  <c r="AT266" i="18" a="1"/>
  <c r="AT266" i="18" s="1"/>
  <c r="AU266" i="18" a="1"/>
  <c r="AU266" i="18" s="1"/>
  <c r="D267" i="18" a="1"/>
  <c r="D267" i="18" s="1"/>
  <c r="E267" i="18" a="1"/>
  <c r="E267" i="18" s="1"/>
  <c r="F267" i="18" a="1"/>
  <c r="F267" i="18" s="1"/>
  <c r="G267" i="18" a="1"/>
  <c r="G267" i="18" s="1"/>
  <c r="I267" i="18" a="1"/>
  <c r="I267" i="18" s="1"/>
  <c r="J267" i="18" a="1"/>
  <c r="J267" i="18" s="1"/>
  <c r="K267" i="18" a="1"/>
  <c r="K267" i="18" s="1"/>
  <c r="L267" i="18" a="1"/>
  <c r="L267" i="18" s="1"/>
  <c r="N267" i="18" a="1"/>
  <c r="N267" i="18" s="1"/>
  <c r="O267" i="18" a="1"/>
  <c r="O267" i="18" s="1"/>
  <c r="P267" i="18" a="1"/>
  <c r="P267" i="18" s="1"/>
  <c r="Q267" i="18" a="1"/>
  <c r="Q267" i="18" s="1"/>
  <c r="S267" i="18" a="1"/>
  <c r="S267" i="18" s="1"/>
  <c r="T267" i="18" a="1"/>
  <c r="T267" i="18" s="1"/>
  <c r="U267" i="18" a="1"/>
  <c r="U267" i="18" s="1"/>
  <c r="V267" i="18" a="1"/>
  <c r="V267" i="18" s="1"/>
  <c r="X267" i="18" a="1"/>
  <c r="X267" i="18" s="1"/>
  <c r="Y267" i="18" a="1"/>
  <c r="Y267" i="18" s="1"/>
  <c r="Z267" i="18" a="1"/>
  <c r="Z267" i="18" s="1"/>
  <c r="AA267" i="18" a="1"/>
  <c r="AA267" i="18" s="1"/>
  <c r="AC267" i="18" a="1"/>
  <c r="AC267" i="18" s="1"/>
  <c r="AD267" i="18" a="1"/>
  <c r="AD267" i="18" s="1"/>
  <c r="AE267" i="18" a="1"/>
  <c r="AE267" i="18" s="1"/>
  <c r="AF267" i="18" a="1"/>
  <c r="AF267" i="18" s="1"/>
  <c r="AH267" i="18" a="1"/>
  <c r="AH267" i="18" s="1"/>
  <c r="AI267" i="18" a="1"/>
  <c r="AI267" i="18" s="1"/>
  <c r="AJ267" i="18" a="1"/>
  <c r="AJ267" i="18" s="1"/>
  <c r="AK267" i="18" a="1"/>
  <c r="AK267" i="18" s="1"/>
  <c r="AM267" i="18" a="1"/>
  <c r="AM267" i="18" s="1"/>
  <c r="AN267" i="18" a="1"/>
  <c r="AN267" i="18" s="1"/>
  <c r="AO267" i="18" a="1"/>
  <c r="AO267" i="18" s="1"/>
  <c r="AP267" i="18" a="1"/>
  <c r="AP267" i="18" s="1"/>
  <c r="AR267" i="18" a="1"/>
  <c r="AR267" i="18" s="1"/>
  <c r="AS267" i="18" a="1"/>
  <c r="AS267" i="18" s="1"/>
  <c r="AT267" i="18" a="1"/>
  <c r="AT267" i="18" s="1"/>
  <c r="AU267" i="18" a="1"/>
  <c r="AU267" i="18" s="1"/>
  <c r="D268" i="18" a="1"/>
  <c r="D268" i="18" s="1"/>
  <c r="E268" i="18" a="1"/>
  <c r="E268" i="18" s="1"/>
  <c r="F268" i="18" a="1"/>
  <c r="F268" i="18" s="1"/>
  <c r="G268" i="18" a="1"/>
  <c r="G268" i="18" s="1"/>
  <c r="I268" i="18" a="1"/>
  <c r="I268" i="18" s="1"/>
  <c r="J268" i="18" a="1"/>
  <c r="J268" i="18" s="1"/>
  <c r="K268" i="18" a="1"/>
  <c r="K268" i="18" s="1"/>
  <c r="L268" i="18" a="1"/>
  <c r="L268" i="18" s="1"/>
  <c r="N268" i="18" a="1"/>
  <c r="N268" i="18" s="1"/>
  <c r="O268" i="18" a="1"/>
  <c r="O268" i="18" s="1"/>
  <c r="P268" i="18" a="1"/>
  <c r="P268" i="18" s="1"/>
  <c r="Q268" i="18" a="1"/>
  <c r="Q268" i="18" s="1"/>
  <c r="S268" i="18" a="1"/>
  <c r="S268" i="18" s="1"/>
  <c r="T268" i="18" a="1"/>
  <c r="T268" i="18" s="1"/>
  <c r="U268" i="18" a="1"/>
  <c r="U268" i="18" s="1"/>
  <c r="V268" i="18" a="1"/>
  <c r="V268" i="18" s="1"/>
  <c r="X268" i="18" a="1"/>
  <c r="X268" i="18" s="1"/>
  <c r="Y268" i="18" a="1"/>
  <c r="Y268" i="18" s="1"/>
  <c r="Z268" i="18" a="1"/>
  <c r="Z268" i="18" s="1"/>
  <c r="AA268" i="18" a="1"/>
  <c r="AA268" i="18" s="1"/>
  <c r="AC268" i="18" a="1"/>
  <c r="AC268" i="18" s="1"/>
  <c r="AD268" i="18" a="1"/>
  <c r="AD268" i="18" s="1"/>
  <c r="AE268" i="18" a="1"/>
  <c r="AE268" i="18" s="1"/>
  <c r="AF268" i="18" a="1"/>
  <c r="AF268" i="18" s="1"/>
  <c r="AH268" i="18" a="1"/>
  <c r="AH268" i="18" s="1"/>
  <c r="AI268" i="18" a="1"/>
  <c r="AI268" i="18" s="1"/>
  <c r="AJ268" i="18" a="1"/>
  <c r="AJ268" i="18" s="1"/>
  <c r="AK268" i="18" a="1"/>
  <c r="AK268" i="18" s="1"/>
  <c r="AM268" i="18" a="1"/>
  <c r="AM268" i="18" s="1"/>
  <c r="AN268" i="18" a="1"/>
  <c r="AN268" i="18" s="1"/>
  <c r="AO268" i="18" a="1"/>
  <c r="AO268" i="18" s="1"/>
  <c r="AP268" i="18" a="1"/>
  <c r="AP268" i="18" s="1"/>
  <c r="AR268" i="18" a="1"/>
  <c r="AR268" i="18" s="1"/>
  <c r="AS268" i="18" a="1"/>
  <c r="AS268" i="18" s="1"/>
  <c r="AT268" i="18" a="1"/>
  <c r="AT268" i="18" s="1"/>
  <c r="AU268" i="18" a="1"/>
  <c r="AU268" i="18" s="1"/>
  <c r="D269" i="18" a="1"/>
  <c r="D269" i="18" s="1"/>
  <c r="E269" i="18" a="1"/>
  <c r="E269" i="18" s="1"/>
  <c r="F269" i="18" a="1"/>
  <c r="F269" i="18" s="1"/>
  <c r="G269" i="18" a="1"/>
  <c r="G269" i="18" s="1"/>
  <c r="I269" i="18" a="1"/>
  <c r="I269" i="18" s="1"/>
  <c r="J269" i="18" a="1"/>
  <c r="J269" i="18" s="1"/>
  <c r="K269" i="18" a="1"/>
  <c r="K269" i="18" s="1"/>
  <c r="L269" i="18" a="1"/>
  <c r="L269" i="18" s="1"/>
  <c r="N269" i="18" a="1"/>
  <c r="N269" i="18" s="1"/>
  <c r="O269" i="18" a="1"/>
  <c r="O269" i="18" s="1"/>
  <c r="P269" i="18" a="1"/>
  <c r="P269" i="18" s="1"/>
  <c r="Q269" i="18" a="1"/>
  <c r="Q269" i="18" s="1"/>
  <c r="S269" i="18" a="1"/>
  <c r="S269" i="18" s="1"/>
  <c r="T269" i="18" a="1"/>
  <c r="T269" i="18" s="1"/>
  <c r="U269" i="18" a="1"/>
  <c r="U269" i="18" s="1"/>
  <c r="V269" i="18" a="1"/>
  <c r="V269" i="18" s="1"/>
  <c r="X269" i="18" a="1"/>
  <c r="X269" i="18" s="1"/>
  <c r="Y269" i="18" a="1"/>
  <c r="Y269" i="18" s="1"/>
  <c r="Z269" i="18" a="1"/>
  <c r="Z269" i="18" s="1"/>
  <c r="AA269" i="18" a="1"/>
  <c r="AA269" i="18" s="1"/>
  <c r="AC269" i="18" a="1"/>
  <c r="AC269" i="18" s="1"/>
  <c r="AD269" i="18" a="1"/>
  <c r="AD269" i="18" s="1"/>
  <c r="AE269" i="18" a="1"/>
  <c r="AE269" i="18" s="1"/>
  <c r="AF269" i="18" a="1"/>
  <c r="AF269" i="18" s="1"/>
  <c r="AH269" i="18" a="1"/>
  <c r="AH269" i="18" s="1"/>
  <c r="AI269" i="18" a="1"/>
  <c r="AI269" i="18" s="1"/>
  <c r="AJ269" i="18" a="1"/>
  <c r="AJ269" i="18" s="1"/>
  <c r="AK269" i="18" a="1"/>
  <c r="AK269" i="18" s="1"/>
  <c r="AM269" i="18" a="1"/>
  <c r="AM269" i="18" s="1"/>
  <c r="AN269" i="18" a="1"/>
  <c r="AN269" i="18" s="1"/>
  <c r="AO269" i="18" a="1"/>
  <c r="AO269" i="18" s="1"/>
  <c r="AP269" i="18" a="1"/>
  <c r="AP269" i="18" s="1"/>
  <c r="AR269" i="18" a="1"/>
  <c r="AR269" i="18" s="1"/>
  <c r="AS269" i="18" a="1"/>
  <c r="AS269" i="18" s="1"/>
  <c r="AT269" i="18" a="1"/>
  <c r="AT269" i="18" s="1"/>
  <c r="AU269" i="18" a="1"/>
  <c r="AU269" i="18" s="1"/>
  <c r="D270" i="18" a="1"/>
  <c r="D270" i="18" s="1"/>
  <c r="E270" i="18" a="1"/>
  <c r="E270" i="18" s="1"/>
  <c r="F270" i="18" a="1"/>
  <c r="F270" i="18" s="1"/>
  <c r="G270" i="18" a="1"/>
  <c r="G270" i="18" s="1"/>
  <c r="I270" i="18" a="1"/>
  <c r="I270" i="18" s="1"/>
  <c r="J270" i="18" a="1"/>
  <c r="J270" i="18" s="1"/>
  <c r="K270" i="18" a="1"/>
  <c r="K270" i="18" s="1"/>
  <c r="L270" i="18" a="1"/>
  <c r="L270" i="18" s="1"/>
  <c r="N270" i="18" a="1"/>
  <c r="N270" i="18" s="1"/>
  <c r="O270" i="18" a="1"/>
  <c r="O270" i="18" s="1"/>
  <c r="P270" i="18" a="1"/>
  <c r="P270" i="18" s="1"/>
  <c r="Q270" i="18" a="1"/>
  <c r="Q270" i="18" s="1"/>
  <c r="S270" i="18" a="1"/>
  <c r="S270" i="18" s="1"/>
  <c r="T270" i="18" a="1"/>
  <c r="T270" i="18" s="1"/>
  <c r="U270" i="18" a="1"/>
  <c r="U270" i="18" s="1"/>
  <c r="V270" i="18" a="1"/>
  <c r="V270" i="18" s="1"/>
  <c r="X270" i="18" a="1"/>
  <c r="X270" i="18" s="1"/>
  <c r="Y270" i="18" a="1"/>
  <c r="Y270" i="18" s="1"/>
  <c r="Z270" i="18" a="1"/>
  <c r="Z270" i="18" s="1"/>
  <c r="AA270" i="18" a="1"/>
  <c r="AA270" i="18" s="1"/>
  <c r="AC270" i="18" a="1"/>
  <c r="AC270" i="18" s="1"/>
  <c r="AD270" i="18" a="1"/>
  <c r="AD270" i="18" s="1"/>
  <c r="AE270" i="18" a="1"/>
  <c r="AE270" i="18" s="1"/>
  <c r="AF270" i="18" a="1"/>
  <c r="AF270" i="18" s="1"/>
  <c r="AH270" i="18" a="1"/>
  <c r="AH270" i="18" s="1"/>
  <c r="AI270" i="18" a="1"/>
  <c r="AI270" i="18" s="1"/>
  <c r="AJ270" i="18" a="1"/>
  <c r="AJ270" i="18" s="1"/>
  <c r="AK270" i="18" a="1"/>
  <c r="AK270" i="18" s="1"/>
  <c r="AM270" i="18" a="1"/>
  <c r="AM270" i="18" s="1"/>
  <c r="AN270" i="18" a="1"/>
  <c r="AN270" i="18" s="1"/>
  <c r="AO270" i="18" a="1"/>
  <c r="AO270" i="18" s="1"/>
  <c r="AP270" i="18" a="1"/>
  <c r="AP270" i="18" s="1"/>
  <c r="AR270" i="18" a="1"/>
  <c r="AR270" i="18" s="1"/>
  <c r="AS270" i="18" a="1"/>
  <c r="AS270" i="18" s="1"/>
  <c r="AT270" i="18" a="1"/>
  <c r="AT270" i="18" s="1"/>
  <c r="AU270" i="18" a="1"/>
  <c r="AU270" i="18" s="1"/>
  <c r="D271" i="18" a="1"/>
  <c r="D271" i="18" s="1"/>
  <c r="E271" i="18" a="1"/>
  <c r="E271" i="18" s="1"/>
  <c r="F271" i="18" a="1"/>
  <c r="F271" i="18" s="1"/>
  <c r="G271" i="18" a="1"/>
  <c r="G271" i="18" s="1"/>
  <c r="I271" i="18" a="1"/>
  <c r="I271" i="18" s="1"/>
  <c r="J271" i="18" a="1"/>
  <c r="J271" i="18" s="1"/>
  <c r="K271" i="18" a="1"/>
  <c r="K271" i="18" s="1"/>
  <c r="L271" i="18" a="1"/>
  <c r="L271" i="18" s="1"/>
  <c r="N271" i="18" a="1"/>
  <c r="N271" i="18" s="1"/>
  <c r="O271" i="18" a="1"/>
  <c r="O271" i="18" s="1"/>
  <c r="P271" i="18" a="1"/>
  <c r="P271" i="18" s="1"/>
  <c r="Q271" i="18" a="1"/>
  <c r="Q271" i="18" s="1"/>
  <c r="S271" i="18" a="1"/>
  <c r="S271" i="18" s="1"/>
  <c r="T271" i="18" a="1"/>
  <c r="T271" i="18" s="1"/>
  <c r="U271" i="18" a="1"/>
  <c r="U271" i="18" s="1"/>
  <c r="V271" i="18" a="1"/>
  <c r="V271" i="18" s="1"/>
  <c r="X271" i="18" a="1"/>
  <c r="X271" i="18" s="1"/>
  <c r="Y271" i="18" a="1"/>
  <c r="Y271" i="18" s="1"/>
  <c r="Z271" i="18" a="1"/>
  <c r="Z271" i="18" s="1"/>
  <c r="AA271" i="18" a="1"/>
  <c r="AA271" i="18" s="1"/>
  <c r="AC271" i="18" a="1"/>
  <c r="AC271" i="18" s="1"/>
  <c r="AD271" i="18" a="1"/>
  <c r="AD271" i="18" s="1"/>
  <c r="AE271" i="18" a="1"/>
  <c r="AE271" i="18" s="1"/>
  <c r="AF271" i="18" a="1"/>
  <c r="AF271" i="18" s="1"/>
  <c r="AH271" i="18" a="1"/>
  <c r="AH271" i="18" s="1"/>
  <c r="AI271" i="18" a="1"/>
  <c r="AI271" i="18" s="1"/>
  <c r="AJ271" i="18" a="1"/>
  <c r="AJ271" i="18" s="1"/>
  <c r="AK271" i="18" a="1"/>
  <c r="AK271" i="18" s="1"/>
  <c r="AM271" i="18" a="1"/>
  <c r="AM271" i="18" s="1"/>
  <c r="AN271" i="18" a="1"/>
  <c r="AN271" i="18" s="1"/>
  <c r="AO271" i="18" a="1"/>
  <c r="AO271" i="18" s="1"/>
  <c r="AP271" i="18" a="1"/>
  <c r="AP271" i="18" s="1"/>
  <c r="AR271" i="18" a="1"/>
  <c r="AR271" i="18" s="1"/>
  <c r="AS271" i="18" a="1"/>
  <c r="AS271" i="18" s="1"/>
  <c r="AT271" i="18" a="1"/>
  <c r="AT271" i="18" s="1"/>
  <c r="AU271" i="18" a="1"/>
  <c r="AU271" i="18" s="1"/>
  <c r="D272" i="18" a="1"/>
  <c r="D272" i="18" s="1"/>
  <c r="E272" i="18" a="1"/>
  <c r="E272" i="18" s="1"/>
  <c r="F272" i="18" a="1"/>
  <c r="F272" i="18" s="1"/>
  <c r="G272" i="18" a="1"/>
  <c r="G272" i="18" s="1"/>
  <c r="I272" i="18" a="1"/>
  <c r="I272" i="18" s="1"/>
  <c r="J272" i="18" a="1"/>
  <c r="J272" i="18" s="1"/>
  <c r="K272" i="18" a="1"/>
  <c r="K272" i="18" s="1"/>
  <c r="L272" i="18" a="1"/>
  <c r="L272" i="18" s="1"/>
  <c r="N272" i="18" a="1"/>
  <c r="N272" i="18" s="1"/>
  <c r="O272" i="18" a="1"/>
  <c r="O272" i="18" s="1"/>
  <c r="P272" i="18" a="1"/>
  <c r="P272" i="18" s="1"/>
  <c r="Q272" i="18" a="1"/>
  <c r="Q272" i="18" s="1"/>
  <c r="S272" i="18" a="1"/>
  <c r="S272" i="18" s="1"/>
  <c r="T272" i="18" a="1"/>
  <c r="T272" i="18" s="1"/>
  <c r="U272" i="18" a="1"/>
  <c r="U272" i="18" s="1"/>
  <c r="V272" i="18" a="1"/>
  <c r="V272" i="18" s="1"/>
  <c r="X272" i="18" a="1"/>
  <c r="X272" i="18" s="1"/>
  <c r="Y272" i="18" a="1"/>
  <c r="Y272" i="18" s="1"/>
  <c r="Z272" i="18" a="1"/>
  <c r="Z272" i="18" s="1"/>
  <c r="AA272" i="18" a="1"/>
  <c r="AA272" i="18" s="1"/>
  <c r="AC272" i="18" a="1"/>
  <c r="AC272" i="18" s="1"/>
  <c r="AD272" i="18" a="1"/>
  <c r="AD272" i="18" s="1"/>
  <c r="AE272" i="18" a="1"/>
  <c r="AE272" i="18" s="1"/>
  <c r="AF272" i="18" a="1"/>
  <c r="AF272" i="18" s="1"/>
  <c r="AH272" i="18" a="1"/>
  <c r="AH272" i="18" s="1"/>
  <c r="AI272" i="18" a="1"/>
  <c r="AI272" i="18" s="1"/>
  <c r="AJ272" i="18" a="1"/>
  <c r="AJ272" i="18" s="1"/>
  <c r="AK272" i="18" a="1"/>
  <c r="AK272" i="18" s="1"/>
  <c r="AM272" i="18" a="1"/>
  <c r="AM272" i="18" s="1"/>
  <c r="AN272" i="18" a="1"/>
  <c r="AN272" i="18" s="1"/>
  <c r="AO272" i="18" a="1"/>
  <c r="AO272" i="18" s="1"/>
  <c r="AP272" i="18" a="1"/>
  <c r="AP272" i="18" s="1"/>
  <c r="AR272" i="18" a="1"/>
  <c r="AR272" i="18" s="1"/>
  <c r="AS272" i="18" a="1"/>
  <c r="AS272" i="18" s="1"/>
  <c r="AT272" i="18" a="1"/>
  <c r="AT272" i="18" s="1"/>
  <c r="AU272" i="18" a="1"/>
  <c r="AU272" i="18" s="1"/>
  <c r="D273" i="18" a="1"/>
  <c r="D273" i="18" s="1"/>
  <c r="E273" i="18" a="1"/>
  <c r="E273" i="18" s="1"/>
  <c r="F273" i="18" a="1"/>
  <c r="F273" i="18" s="1"/>
  <c r="G273" i="18" a="1"/>
  <c r="G273" i="18" s="1"/>
  <c r="I273" i="18" a="1"/>
  <c r="I273" i="18" s="1"/>
  <c r="J273" i="18" a="1"/>
  <c r="J273" i="18" s="1"/>
  <c r="K273" i="18" a="1"/>
  <c r="K273" i="18" s="1"/>
  <c r="L273" i="18" a="1"/>
  <c r="L273" i="18" s="1"/>
  <c r="N273" i="18" a="1"/>
  <c r="N273" i="18" s="1"/>
  <c r="O273" i="18" a="1"/>
  <c r="O273" i="18" s="1"/>
  <c r="P273" i="18" a="1"/>
  <c r="P273" i="18" s="1"/>
  <c r="Q273" i="18" a="1"/>
  <c r="Q273" i="18" s="1"/>
  <c r="S273" i="18" a="1"/>
  <c r="S273" i="18" s="1"/>
  <c r="T273" i="18" a="1"/>
  <c r="T273" i="18" s="1"/>
  <c r="U273" i="18" a="1"/>
  <c r="U273" i="18" s="1"/>
  <c r="V273" i="18" a="1"/>
  <c r="V273" i="18" s="1"/>
  <c r="X273" i="18" a="1"/>
  <c r="X273" i="18" s="1"/>
  <c r="Y273" i="18" a="1"/>
  <c r="Y273" i="18" s="1"/>
  <c r="Z273" i="18" a="1"/>
  <c r="Z273" i="18" s="1"/>
  <c r="AA273" i="18" a="1"/>
  <c r="AA273" i="18" s="1"/>
  <c r="AC273" i="18" a="1"/>
  <c r="AC273" i="18" s="1"/>
  <c r="AD273" i="18" a="1"/>
  <c r="AD273" i="18" s="1"/>
  <c r="AE273" i="18" a="1"/>
  <c r="AE273" i="18" s="1"/>
  <c r="AF273" i="18" a="1"/>
  <c r="AF273" i="18" s="1"/>
  <c r="AH273" i="18" a="1"/>
  <c r="AH273" i="18" s="1"/>
  <c r="AI273" i="18" a="1"/>
  <c r="AI273" i="18" s="1"/>
  <c r="AJ273" i="18" a="1"/>
  <c r="AJ273" i="18" s="1"/>
  <c r="AK273" i="18" a="1"/>
  <c r="AK273" i="18" s="1"/>
  <c r="AM273" i="18" a="1"/>
  <c r="AM273" i="18" s="1"/>
  <c r="AN273" i="18" a="1"/>
  <c r="AN273" i="18" s="1"/>
  <c r="AO273" i="18" a="1"/>
  <c r="AO273" i="18" s="1"/>
  <c r="AP273" i="18" a="1"/>
  <c r="AP273" i="18" s="1"/>
  <c r="AR273" i="18" a="1"/>
  <c r="AR273" i="18" s="1"/>
  <c r="AS273" i="18" a="1"/>
  <c r="AS273" i="18" s="1"/>
  <c r="AT273" i="18" a="1"/>
  <c r="AT273" i="18" s="1"/>
  <c r="AU273" i="18" a="1"/>
  <c r="AU273" i="18" s="1"/>
  <c r="D274" i="18" a="1"/>
  <c r="D274" i="18" s="1"/>
  <c r="E274" i="18" a="1"/>
  <c r="E274" i="18" s="1"/>
  <c r="F274" i="18" a="1"/>
  <c r="F274" i="18" s="1"/>
  <c r="G274" i="18" a="1"/>
  <c r="G274" i="18" s="1"/>
  <c r="I274" i="18" a="1"/>
  <c r="I274" i="18" s="1"/>
  <c r="J274" i="18" a="1"/>
  <c r="J274" i="18" s="1"/>
  <c r="K274" i="18" a="1"/>
  <c r="K274" i="18" s="1"/>
  <c r="L274" i="18" a="1"/>
  <c r="L274" i="18" s="1"/>
  <c r="N274" i="18" a="1"/>
  <c r="N274" i="18" s="1"/>
  <c r="O274" i="18" a="1"/>
  <c r="O274" i="18" s="1"/>
  <c r="P274" i="18" a="1"/>
  <c r="P274" i="18" s="1"/>
  <c r="Q274" i="18" a="1"/>
  <c r="Q274" i="18" s="1"/>
  <c r="S274" i="18" a="1"/>
  <c r="S274" i="18" s="1"/>
  <c r="T274" i="18" a="1"/>
  <c r="T274" i="18" s="1"/>
  <c r="U274" i="18" a="1"/>
  <c r="U274" i="18" s="1"/>
  <c r="V274" i="18" a="1"/>
  <c r="V274" i="18" s="1"/>
  <c r="X274" i="18" a="1"/>
  <c r="X274" i="18" s="1"/>
  <c r="Y274" i="18" a="1"/>
  <c r="Y274" i="18" s="1"/>
  <c r="Z274" i="18" a="1"/>
  <c r="Z274" i="18" s="1"/>
  <c r="AA274" i="18" a="1"/>
  <c r="AA274" i="18" s="1"/>
  <c r="AC274" i="18" a="1"/>
  <c r="AC274" i="18" s="1"/>
  <c r="AD274" i="18" a="1"/>
  <c r="AD274" i="18" s="1"/>
  <c r="AE274" i="18" a="1"/>
  <c r="AE274" i="18" s="1"/>
  <c r="AF274" i="18" a="1"/>
  <c r="AF274" i="18" s="1"/>
  <c r="AH274" i="18" a="1"/>
  <c r="AH274" i="18" s="1"/>
  <c r="AI274" i="18" a="1"/>
  <c r="AI274" i="18" s="1"/>
  <c r="AJ274" i="18" a="1"/>
  <c r="AJ274" i="18" s="1"/>
  <c r="AK274" i="18" a="1"/>
  <c r="AK274" i="18" s="1"/>
  <c r="AM274" i="18" a="1"/>
  <c r="AM274" i="18" s="1"/>
  <c r="AN274" i="18" a="1"/>
  <c r="AN274" i="18" s="1"/>
  <c r="AO274" i="18" a="1"/>
  <c r="AO274" i="18" s="1"/>
  <c r="AP274" i="18" a="1"/>
  <c r="AP274" i="18" s="1"/>
  <c r="AR274" i="18" a="1"/>
  <c r="AR274" i="18" s="1"/>
  <c r="AS274" i="18" a="1"/>
  <c r="AS274" i="18" s="1"/>
  <c r="AT274" i="18" a="1"/>
  <c r="AT274" i="18" s="1"/>
  <c r="AU274" i="18" a="1"/>
  <c r="AU274" i="18" s="1"/>
  <c r="D275" i="18" a="1"/>
  <c r="D275" i="18" s="1"/>
  <c r="E275" i="18" a="1"/>
  <c r="E275" i="18" s="1"/>
  <c r="F275" i="18" a="1"/>
  <c r="F275" i="18" s="1"/>
  <c r="G275" i="18" a="1"/>
  <c r="G275" i="18" s="1"/>
  <c r="I275" i="18" a="1"/>
  <c r="I275" i="18" s="1"/>
  <c r="J275" i="18" a="1"/>
  <c r="J275" i="18" s="1"/>
  <c r="K275" i="18" a="1"/>
  <c r="K275" i="18" s="1"/>
  <c r="L275" i="18" a="1"/>
  <c r="L275" i="18" s="1"/>
  <c r="N275" i="18" a="1"/>
  <c r="N275" i="18" s="1"/>
  <c r="O275" i="18" a="1"/>
  <c r="O275" i="18" s="1"/>
  <c r="P275" i="18" a="1"/>
  <c r="P275" i="18" s="1"/>
  <c r="Q275" i="18" a="1"/>
  <c r="Q275" i="18" s="1"/>
  <c r="S275" i="18" a="1"/>
  <c r="S275" i="18" s="1"/>
  <c r="T275" i="18" a="1"/>
  <c r="T275" i="18" s="1"/>
  <c r="U275" i="18" a="1"/>
  <c r="U275" i="18" s="1"/>
  <c r="V275" i="18" a="1"/>
  <c r="V275" i="18" s="1"/>
  <c r="X275" i="18" a="1"/>
  <c r="X275" i="18" s="1"/>
  <c r="Y275" i="18" a="1"/>
  <c r="Y275" i="18" s="1"/>
  <c r="Z275" i="18" a="1"/>
  <c r="Z275" i="18" s="1"/>
  <c r="AA275" i="18" a="1"/>
  <c r="AA275" i="18" s="1"/>
  <c r="AC275" i="18" a="1"/>
  <c r="AC275" i="18" s="1"/>
  <c r="AD275" i="18" a="1"/>
  <c r="AD275" i="18" s="1"/>
  <c r="AE275" i="18" a="1"/>
  <c r="AE275" i="18" s="1"/>
  <c r="AF275" i="18" a="1"/>
  <c r="AF275" i="18" s="1"/>
  <c r="AH275" i="18" a="1"/>
  <c r="AH275" i="18" s="1"/>
  <c r="AI275" i="18" a="1"/>
  <c r="AI275" i="18" s="1"/>
  <c r="AJ275" i="18" a="1"/>
  <c r="AJ275" i="18" s="1"/>
  <c r="AK275" i="18" a="1"/>
  <c r="AK275" i="18" s="1"/>
  <c r="AM275" i="18" a="1"/>
  <c r="AM275" i="18" s="1"/>
  <c r="AN275" i="18" a="1"/>
  <c r="AN275" i="18" s="1"/>
  <c r="AO275" i="18" a="1"/>
  <c r="AO275" i="18" s="1"/>
  <c r="AP275" i="18" a="1"/>
  <c r="AP275" i="18" s="1"/>
  <c r="AR275" i="18" a="1"/>
  <c r="AR275" i="18" s="1"/>
  <c r="AS275" i="18" a="1"/>
  <c r="AS275" i="18" s="1"/>
  <c r="AT275" i="18" a="1"/>
  <c r="AT275" i="18" s="1"/>
  <c r="AU275" i="18" a="1"/>
  <c r="AU275" i="18" s="1"/>
  <c r="D276" i="18" a="1"/>
  <c r="D276" i="18" s="1"/>
  <c r="E276" i="18" a="1"/>
  <c r="E276" i="18" s="1"/>
  <c r="F276" i="18" a="1"/>
  <c r="F276" i="18" s="1"/>
  <c r="G276" i="18" a="1"/>
  <c r="G276" i="18" s="1"/>
  <c r="I276" i="18" a="1"/>
  <c r="I276" i="18" s="1"/>
  <c r="J276" i="18" a="1"/>
  <c r="J276" i="18" s="1"/>
  <c r="K276" i="18" a="1"/>
  <c r="K276" i="18" s="1"/>
  <c r="L276" i="18" a="1"/>
  <c r="L276" i="18" s="1"/>
  <c r="N276" i="18" a="1"/>
  <c r="N276" i="18" s="1"/>
  <c r="O276" i="18" a="1"/>
  <c r="O276" i="18" s="1"/>
  <c r="P276" i="18" a="1"/>
  <c r="P276" i="18" s="1"/>
  <c r="Q276" i="18" a="1"/>
  <c r="Q276" i="18" s="1"/>
  <c r="S276" i="18" a="1"/>
  <c r="S276" i="18" s="1"/>
  <c r="T276" i="18" a="1"/>
  <c r="T276" i="18" s="1"/>
  <c r="U276" i="18" a="1"/>
  <c r="U276" i="18" s="1"/>
  <c r="V276" i="18" a="1"/>
  <c r="V276" i="18" s="1"/>
  <c r="X276" i="18" a="1"/>
  <c r="X276" i="18" s="1"/>
  <c r="Y276" i="18" a="1"/>
  <c r="Y276" i="18" s="1"/>
  <c r="Z276" i="18" a="1"/>
  <c r="Z276" i="18" s="1"/>
  <c r="AA276" i="18" a="1"/>
  <c r="AA276" i="18" s="1"/>
  <c r="AC276" i="18" a="1"/>
  <c r="AC276" i="18" s="1"/>
  <c r="AD276" i="18" a="1"/>
  <c r="AD276" i="18" s="1"/>
  <c r="AE276" i="18" a="1"/>
  <c r="AE276" i="18" s="1"/>
  <c r="AF276" i="18" a="1"/>
  <c r="AF276" i="18" s="1"/>
  <c r="AH276" i="18" a="1"/>
  <c r="AH276" i="18" s="1"/>
  <c r="AI276" i="18" a="1"/>
  <c r="AI276" i="18" s="1"/>
  <c r="AJ276" i="18" a="1"/>
  <c r="AJ276" i="18" s="1"/>
  <c r="AK276" i="18" a="1"/>
  <c r="AK276" i="18" s="1"/>
  <c r="AM276" i="18" a="1"/>
  <c r="AM276" i="18" s="1"/>
  <c r="AN276" i="18" a="1"/>
  <c r="AN276" i="18" s="1"/>
  <c r="AO276" i="18" a="1"/>
  <c r="AO276" i="18" s="1"/>
  <c r="AP276" i="18" a="1"/>
  <c r="AP276" i="18" s="1"/>
  <c r="AR276" i="18" a="1"/>
  <c r="AR276" i="18" s="1"/>
  <c r="AS276" i="18" a="1"/>
  <c r="AS276" i="18" s="1"/>
  <c r="AT276" i="18" a="1"/>
  <c r="AT276" i="18" s="1"/>
  <c r="AU276" i="18" a="1"/>
  <c r="AU276" i="18" s="1"/>
  <c r="D277" i="18" a="1"/>
  <c r="D277" i="18" s="1"/>
  <c r="E277" i="18" a="1"/>
  <c r="E277" i="18" s="1"/>
  <c r="F277" i="18" a="1"/>
  <c r="F277" i="18" s="1"/>
  <c r="G277" i="18" a="1"/>
  <c r="G277" i="18" s="1"/>
  <c r="I277" i="18" a="1"/>
  <c r="I277" i="18" s="1"/>
  <c r="J277" i="18" a="1"/>
  <c r="J277" i="18" s="1"/>
  <c r="K277" i="18" a="1"/>
  <c r="K277" i="18" s="1"/>
  <c r="L277" i="18" a="1"/>
  <c r="L277" i="18" s="1"/>
  <c r="N277" i="18" a="1"/>
  <c r="N277" i="18" s="1"/>
  <c r="O277" i="18" a="1"/>
  <c r="O277" i="18" s="1"/>
  <c r="P277" i="18" a="1"/>
  <c r="P277" i="18" s="1"/>
  <c r="Q277" i="18" a="1"/>
  <c r="Q277" i="18" s="1"/>
  <c r="S277" i="18" a="1"/>
  <c r="S277" i="18" s="1"/>
  <c r="T277" i="18" a="1"/>
  <c r="T277" i="18" s="1"/>
  <c r="U277" i="18" a="1"/>
  <c r="U277" i="18" s="1"/>
  <c r="V277" i="18" a="1"/>
  <c r="V277" i="18" s="1"/>
  <c r="X277" i="18" a="1"/>
  <c r="X277" i="18" s="1"/>
  <c r="Y277" i="18" a="1"/>
  <c r="Y277" i="18" s="1"/>
  <c r="Z277" i="18" a="1"/>
  <c r="Z277" i="18" s="1"/>
  <c r="AA277" i="18" a="1"/>
  <c r="AA277" i="18" s="1"/>
  <c r="AC277" i="18" a="1"/>
  <c r="AC277" i="18" s="1"/>
  <c r="AD277" i="18" a="1"/>
  <c r="AD277" i="18" s="1"/>
  <c r="AE277" i="18" a="1"/>
  <c r="AE277" i="18" s="1"/>
  <c r="AF277" i="18" a="1"/>
  <c r="AF277" i="18" s="1"/>
  <c r="AH277" i="18" a="1"/>
  <c r="AH277" i="18" s="1"/>
  <c r="AI277" i="18" a="1"/>
  <c r="AI277" i="18" s="1"/>
  <c r="AJ277" i="18" a="1"/>
  <c r="AJ277" i="18" s="1"/>
  <c r="AK277" i="18" a="1"/>
  <c r="AK277" i="18" s="1"/>
  <c r="AM277" i="18" a="1"/>
  <c r="AM277" i="18" s="1"/>
  <c r="AN277" i="18" a="1"/>
  <c r="AN277" i="18" s="1"/>
  <c r="AO277" i="18" a="1"/>
  <c r="AO277" i="18" s="1"/>
  <c r="AP277" i="18" a="1"/>
  <c r="AP277" i="18" s="1"/>
  <c r="AR277" i="18" a="1"/>
  <c r="AR277" i="18" s="1"/>
  <c r="AS277" i="18" a="1"/>
  <c r="AS277" i="18" s="1"/>
  <c r="AT277" i="18" a="1"/>
  <c r="AT277" i="18" s="1"/>
  <c r="AU277" i="18" a="1"/>
  <c r="AU277" i="18" s="1"/>
  <c r="D278" i="18" a="1"/>
  <c r="D278" i="18" s="1"/>
  <c r="E278" i="18" a="1"/>
  <c r="E278" i="18" s="1"/>
  <c r="F278" i="18" a="1"/>
  <c r="F278" i="18" s="1"/>
  <c r="G278" i="18" a="1"/>
  <c r="G278" i="18" s="1"/>
  <c r="I278" i="18" a="1"/>
  <c r="I278" i="18" s="1"/>
  <c r="J278" i="18" a="1"/>
  <c r="J278" i="18" s="1"/>
  <c r="K278" i="18" a="1"/>
  <c r="K278" i="18" s="1"/>
  <c r="L278" i="18" a="1"/>
  <c r="L278" i="18" s="1"/>
  <c r="N278" i="18" a="1"/>
  <c r="N278" i="18" s="1"/>
  <c r="O278" i="18" a="1"/>
  <c r="O278" i="18" s="1"/>
  <c r="P278" i="18" a="1"/>
  <c r="P278" i="18" s="1"/>
  <c r="Q278" i="18" a="1"/>
  <c r="Q278" i="18" s="1"/>
  <c r="S278" i="18" a="1"/>
  <c r="S278" i="18" s="1"/>
  <c r="T278" i="18" a="1"/>
  <c r="T278" i="18" s="1"/>
  <c r="U278" i="18" a="1"/>
  <c r="U278" i="18" s="1"/>
  <c r="V278" i="18" a="1"/>
  <c r="V278" i="18" s="1"/>
  <c r="X278" i="18" a="1"/>
  <c r="X278" i="18" s="1"/>
  <c r="Y278" i="18" a="1"/>
  <c r="Y278" i="18" s="1"/>
  <c r="Z278" i="18" a="1"/>
  <c r="Z278" i="18" s="1"/>
  <c r="AA278" i="18" a="1"/>
  <c r="AA278" i="18" s="1"/>
  <c r="AC278" i="18" a="1"/>
  <c r="AC278" i="18" s="1"/>
  <c r="AD278" i="18" a="1"/>
  <c r="AD278" i="18" s="1"/>
  <c r="AE278" i="18" a="1"/>
  <c r="AE278" i="18" s="1"/>
  <c r="AF278" i="18" a="1"/>
  <c r="AF278" i="18" s="1"/>
  <c r="AH278" i="18" a="1"/>
  <c r="AH278" i="18" s="1"/>
  <c r="AI278" i="18" a="1"/>
  <c r="AI278" i="18" s="1"/>
  <c r="AJ278" i="18" a="1"/>
  <c r="AJ278" i="18" s="1"/>
  <c r="AK278" i="18" a="1"/>
  <c r="AK278" i="18" s="1"/>
  <c r="AM278" i="18" a="1"/>
  <c r="AM278" i="18" s="1"/>
  <c r="AN278" i="18" a="1"/>
  <c r="AN278" i="18" s="1"/>
  <c r="AO278" i="18" a="1"/>
  <c r="AO278" i="18" s="1"/>
  <c r="AP278" i="18" a="1"/>
  <c r="AP278" i="18" s="1"/>
  <c r="AR278" i="18" a="1"/>
  <c r="AR278" i="18" s="1"/>
  <c r="AS278" i="18" a="1"/>
  <c r="AS278" i="18" s="1"/>
  <c r="AT278" i="18" a="1"/>
  <c r="AT278" i="18" s="1"/>
  <c r="AU278" i="18" a="1"/>
  <c r="AU278" i="18" s="1"/>
  <c r="D279" i="18" a="1"/>
  <c r="D279" i="18" s="1"/>
  <c r="E279" i="18" a="1"/>
  <c r="E279" i="18" s="1"/>
  <c r="F279" i="18" a="1"/>
  <c r="F279" i="18" s="1"/>
  <c r="G279" i="18" a="1"/>
  <c r="G279" i="18" s="1"/>
  <c r="I279" i="18" a="1"/>
  <c r="I279" i="18" s="1"/>
  <c r="J279" i="18" a="1"/>
  <c r="J279" i="18" s="1"/>
  <c r="K279" i="18" a="1"/>
  <c r="K279" i="18" s="1"/>
  <c r="L279" i="18" a="1"/>
  <c r="L279" i="18" s="1"/>
  <c r="N279" i="18" a="1"/>
  <c r="N279" i="18" s="1"/>
  <c r="O279" i="18" a="1"/>
  <c r="O279" i="18" s="1"/>
  <c r="P279" i="18" a="1"/>
  <c r="P279" i="18" s="1"/>
  <c r="Q279" i="18" a="1"/>
  <c r="Q279" i="18" s="1"/>
  <c r="S279" i="18" a="1"/>
  <c r="S279" i="18" s="1"/>
  <c r="T279" i="18" a="1"/>
  <c r="T279" i="18" s="1"/>
  <c r="U279" i="18" a="1"/>
  <c r="U279" i="18" s="1"/>
  <c r="V279" i="18" a="1"/>
  <c r="V279" i="18" s="1"/>
  <c r="X279" i="18" a="1"/>
  <c r="X279" i="18" s="1"/>
  <c r="Y279" i="18" a="1"/>
  <c r="Y279" i="18" s="1"/>
  <c r="Z279" i="18" a="1"/>
  <c r="Z279" i="18" s="1"/>
  <c r="AA279" i="18" a="1"/>
  <c r="AA279" i="18" s="1"/>
  <c r="AC279" i="18" a="1"/>
  <c r="AC279" i="18" s="1"/>
  <c r="AD279" i="18" a="1"/>
  <c r="AD279" i="18" s="1"/>
  <c r="AE279" i="18" a="1"/>
  <c r="AE279" i="18" s="1"/>
  <c r="AF279" i="18" a="1"/>
  <c r="AF279" i="18" s="1"/>
  <c r="AH279" i="18" a="1"/>
  <c r="AH279" i="18" s="1"/>
  <c r="AI279" i="18" a="1"/>
  <c r="AI279" i="18" s="1"/>
  <c r="AJ279" i="18" a="1"/>
  <c r="AJ279" i="18" s="1"/>
  <c r="AK279" i="18" a="1"/>
  <c r="AK279" i="18" s="1"/>
  <c r="AM279" i="18" a="1"/>
  <c r="AM279" i="18" s="1"/>
  <c r="AN279" i="18" a="1"/>
  <c r="AN279" i="18" s="1"/>
  <c r="AO279" i="18" a="1"/>
  <c r="AO279" i="18" s="1"/>
  <c r="AP279" i="18" a="1"/>
  <c r="AP279" i="18" s="1"/>
  <c r="AR279" i="18" a="1"/>
  <c r="AR279" i="18" s="1"/>
  <c r="AS279" i="18" a="1"/>
  <c r="AS279" i="18" s="1"/>
  <c r="AT279" i="18" a="1"/>
  <c r="AT279" i="18" s="1"/>
  <c r="AU279" i="18" a="1"/>
  <c r="AU279" i="18" s="1"/>
  <c r="D280" i="18" a="1"/>
  <c r="D280" i="18" s="1"/>
  <c r="E280" i="18" a="1"/>
  <c r="E280" i="18" s="1"/>
  <c r="F280" i="18" a="1"/>
  <c r="F280" i="18" s="1"/>
  <c r="G280" i="18" a="1"/>
  <c r="G280" i="18" s="1"/>
  <c r="I280" i="18" a="1"/>
  <c r="I280" i="18" s="1"/>
  <c r="J280" i="18" a="1"/>
  <c r="J280" i="18" s="1"/>
  <c r="K280" i="18" a="1"/>
  <c r="K280" i="18" s="1"/>
  <c r="L280" i="18" a="1"/>
  <c r="L280" i="18" s="1"/>
  <c r="N280" i="18" a="1"/>
  <c r="N280" i="18" s="1"/>
  <c r="O280" i="18" a="1"/>
  <c r="O280" i="18" s="1"/>
  <c r="P280" i="18" a="1"/>
  <c r="P280" i="18" s="1"/>
  <c r="Q280" i="18" a="1"/>
  <c r="Q280" i="18" s="1"/>
  <c r="S280" i="18" a="1"/>
  <c r="S280" i="18" s="1"/>
  <c r="T280" i="18" a="1"/>
  <c r="T280" i="18" s="1"/>
  <c r="U280" i="18" a="1"/>
  <c r="U280" i="18" s="1"/>
  <c r="V280" i="18" a="1"/>
  <c r="V280" i="18" s="1"/>
  <c r="X280" i="18" a="1"/>
  <c r="X280" i="18" s="1"/>
  <c r="Y280" i="18" a="1"/>
  <c r="Y280" i="18" s="1"/>
  <c r="Z280" i="18" a="1"/>
  <c r="Z280" i="18" s="1"/>
  <c r="AA280" i="18" a="1"/>
  <c r="AA280" i="18" s="1"/>
  <c r="AC280" i="18" a="1"/>
  <c r="AC280" i="18" s="1"/>
  <c r="AD280" i="18" a="1"/>
  <c r="AD280" i="18" s="1"/>
  <c r="AE280" i="18" a="1"/>
  <c r="AE280" i="18" s="1"/>
  <c r="AF280" i="18" a="1"/>
  <c r="AF280" i="18" s="1"/>
  <c r="AH280" i="18" a="1"/>
  <c r="AH280" i="18" s="1"/>
  <c r="AI280" i="18" a="1"/>
  <c r="AI280" i="18" s="1"/>
  <c r="AJ280" i="18" a="1"/>
  <c r="AJ280" i="18" s="1"/>
  <c r="AK280" i="18" a="1"/>
  <c r="AK280" i="18" s="1"/>
  <c r="AM280" i="18" a="1"/>
  <c r="AM280" i="18" s="1"/>
  <c r="AN280" i="18" a="1"/>
  <c r="AN280" i="18" s="1"/>
  <c r="AO280" i="18" a="1"/>
  <c r="AO280" i="18" s="1"/>
  <c r="AP280" i="18" a="1"/>
  <c r="AP280" i="18" s="1"/>
  <c r="AR280" i="18" a="1"/>
  <c r="AR280" i="18" s="1"/>
  <c r="AS280" i="18" a="1"/>
  <c r="AS280" i="18" s="1"/>
  <c r="AT280" i="18" a="1"/>
  <c r="AT280" i="18" s="1"/>
  <c r="AU280" i="18" a="1"/>
  <c r="AU280" i="18" s="1"/>
  <c r="D281" i="18" a="1"/>
  <c r="D281" i="18" s="1"/>
  <c r="E281" i="18" a="1"/>
  <c r="E281" i="18" s="1"/>
  <c r="F281" i="18" a="1"/>
  <c r="F281" i="18" s="1"/>
  <c r="G281" i="18" a="1"/>
  <c r="G281" i="18" s="1"/>
  <c r="I281" i="18" a="1"/>
  <c r="I281" i="18" s="1"/>
  <c r="J281" i="18" a="1"/>
  <c r="J281" i="18" s="1"/>
  <c r="K281" i="18" a="1"/>
  <c r="K281" i="18" s="1"/>
  <c r="L281" i="18" a="1"/>
  <c r="L281" i="18" s="1"/>
  <c r="N281" i="18" a="1"/>
  <c r="N281" i="18" s="1"/>
  <c r="O281" i="18" a="1"/>
  <c r="O281" i="18" s="1"/>
  <c r="P281" i="18" a="1"/>
  <c r="P281" i="18" s="1"/>
  <c r="Q281" i="18" a="1"/>
  <c r="Q281" i="18" s="1"/>
  <c r="S281" i="18" a="1"/>
  <c r="S281" i="18" s="1"/>
  <c r="T281" i="18" a="1"/>
  <c r="T281" i="18" s="1"/>
  <c r="U281" i="18" a="1"/>
  <c r="U281" i="18" s="1"/>
  <c r="V281" i="18" a="1"/>
  <c r="V281" i="18" s="1"/>
  <c r="X281" i="18" a="1"/>
  <c r="X281" i="18" s="1"/>
  <c r="Y281" i="18" a="1"/>
  <c r="Y281" i="18" s="1"/>
  <c r="Z281" i="18" a="1"/>
  <c r="Z281" i="18" s="1"/>
  <c r="AA281" i="18" a="1"/>
  <c r="AA281" i="18" s="1"/>
  <c r="AC281" i="18" a="1"/>
  <c r="AC281" i="18" s="1"/>
  <c r="AD281" i="18" a="1"/>
  <c r="AD281" i="18" s="1"/>
  <c r="AE281" i="18" a="1"/>
  <c r="AE281" i="18" s="1"/>
  <c r="AF281" i="18" a="1"/>
  <c r="AF281" i="18" s="1"/>
  <c r="AH281" i="18" a="1"/>
  <c r="AH281" i="18" s="1"/>
  <c r="AI281" i="18" a="1"/>
  <c r="AI281" i="18" s="1"/>
  <c r="AJ281" i="18" a="1"/>
  <c r="AJ281" i="18" s="1"/>
  <c r="AK281" i="18" a="1"/>
  <c r="AK281" i="18" s="1"/>
  <c r="AM281" i="18" a="1"/>
  <c r="AM281" i="18" s="1"/>
  <c r="AN281" i="18" a="1"/>
  <c r="AN281" i="18" s="1"/>
  <c r="AO281" i="18" a="1"/>
  <c r="AO281" i="18" s="1"/>
  <c r="AP281" i="18" a="1"/>
  <c r="AP281" i="18" s="1"/>
  <c r="AR281" i="18" a="1"/>
  <c r="AR281" i="18" s="1"/>
  <c r="AS281" i="18" a="1"/>
  <c r="AS281" i="18" s="1"/>
  <c r="AT281" i="18" a="1"/>
  <c r="AT281" i="18" s="1"/>
  <c r="AU281" i="18" a="1"/>
  <c r="AU281" i="18" s="1"/>
  <c r="D282" i="18" a="1"/>
  <c r="D282" i="18" s="1"/>
  <c r="E282" i="18" a="1"/>
  <c r="E282" i="18" s="1"/>
  <c r="F282" i="18" a="1"/>
  <c r="F282" i="18" s="1"/>
  <c r="G282" i="18" a="1"/>
  <c r="G282" i="18" s="1"/>
  <c r="I282" i="18" a="1"/>
  <c r="I282" i="18" s="1"/>
  <c r="J282" i="18" a="1"/>
  <c r="J282" i="18" s="1"/>
  <c r="K282" i="18" a="1"/>
  <c r="K282" i="18" s="1"/>
  <c r="L282" i="18" a="1"/>
  <c r="L282" i="18" s="1"/>
  <c r="N282" i="18" a="1"/>
  <c r="N282" i="18" s="1"/>
  <c r="O282" i="18" a="1"/>
  <c r="O282" i="18" s="1"/>
  <c r="P282" i="18" a="1"/>
  <c r="P282" i="18" s="1"/>
  <c r="Q282" i="18" a="1"/>
  <c r="Q282" i="18" s="1"/>
  <c r="S282" i="18" a="1"/>
  <c r="S282" i="18" s="1"/>
  <c r="T282" i="18" a="1"/>
  <c r="T282" i="18" s="1"/>
  <c r="U282" i="18" a="1"/>
  <c r="U282" i="18" s="1"/>
  <c r="V282" i="18" a="1"/>
  <c r="V282" i="18" s="1"/>
  <c r="X282" i="18" a="1"/>
  <c r="X282" i="18" s="1"/>
  <c r="Y282" i="18" a="1"/>
  <c r="Y282" i="18" s="1"/>
  <c r="Z282" i="18" a="1"/>
  <c r="Z282" i="18" s="1"/>
  <c r="AA282" i="18" a="1"/>
  <c r="AA282" i="18" s="1"/>
  <c r="AC282" i="18" a="1"/>
  <c r="AC282" i="18" s="1"/>
  <c r="AD282" i="18" a="1"/>
  <c r="AD282" i="18" s="1"/>
  <c r="AE282" i="18" a="1"/>
  <c r="AE282" i="18" s="1"/>
  <c r="AF282" i="18" a="1"/>
  <c r="AF282" i="18" s="1"/>
  <c r="AH282" i="18" a="1"/>
  <c r="AH282" i="18" s="1"/>
  <c r="AI282" i="18" a="1"/>
  <c r="AI282" i="18" s="1"/>
  <c r="AJ282" i="18" a="1"/>
  <c r="AJ282" i="18" s="1"/>
  <c r="AK282" i="18" a="1"/>
  <c r="AK282" i="18" s="1"/>
  <c r="AM282" i="18" a="1"/>
  <c r="AM282" i="18" s="1"/>
  <c r="AN282" i="18" a="1"/>
  <c r="AN282" i="18" s="1"/>
  <c r="AO282" i="18" a="1"/>
  <c r="AO282" i="18" s="1"/>
  <c r="AP282" i="18" a="1"/>
  <c r="AP282" i="18" s="1"/>
  <c r="AR282" i="18" a="1"/>
  <c r="AR282" i="18" s="1"/>
  <c r="AS282" i="18" a="1"/>
  <c r="AS282" i="18" s="1"/>
  <c r="AT282" i="18" a="1"/>
  <c r="AT282" i="18" s="1"/>
  <c r="AU282" i="18" a="1"/>
  <c r="AU282" i="18" s="1"/>
  <c r="D283" i="18" a="1"/>
  <c r="D283" i="18" s="1"/>
  <c r="E283" i="18" a="1"/>
  <c r="E283" i="18" s="1"/>
  <c r="F283" i="18" a="1"/>
  <c r="F283" i="18" s="1"/>
  <c r="G283" i="18" a="1"/>
  <c r="G283" i="18" s="1"/>
  <c r="I283" i="18" a="1"/>
  <c r="I283" i="18" s="1"/>
  <c r="J283" i="18" a="1"/>
  <c r="J283" i="18" s="1"/>
  <c r="K283" i="18" a="1"/>
  <c r="K283" i="18" s="1"/>
  <c r="L283" i="18" a="1"/>
  <c r="L283" i="18" s="1"/>
  <c r="N283" i="18" a="1"/>
  <c r="N283" i="18" s="1"/>
  <c r="O283" i="18" a="1"/>
  <c r="O283" i="18" s="1"/>
  <c r="P283" i="18" a="1"/>
  <c r="P283" i="18" s="1"/>
  <c r="Q283" i="18" a="1"/>
  <c r="Q283" i="18" s="1"/>
  <c r="S283" i="18" a="1"/>
  <c r="S283" i="18" s="1"/>
  <c r="T283" i="18" a="1"/>
  <c r="T283" i="18" s="1"/>
  <c r="U283" i="18" a="1"/>
  <c r="U283" i="18" s="1"/>
  <c r="V283" i="18" a="1"/>
  <c r="V283" i="18" s="1"/>
  <c r="X283" i="18" a="1"/>
  <c r="X283" i="18" s="1"/>
  <c r="Y283" i="18" a="1"/>
  <c r="Y283" i="18" s="1"/>
  <c r="Z283" i="18" a="1"/>
  <c r="Z283" i="18" s="1"/>
  <c r="AA283" i="18" a="1"/>
  <c r="AA283" i="18" s="1"/>
  <c r="AC283" i="18" a="1"/>
  <c r="AC283" i="18" s="1"/>
  <c r="AD283" i="18" a="1"/>
  <c r="AD283" i="18" s="1"/>
  <c r="AE283" i="18" a="1"/>
  <c r="AE283" i="18" s="1"/>
  <c r="AF283" i="18" a="1"/>
  <c r="AF283" i="18" s="1"/>
  <c r="AH283" i="18" a="1"/>
  <c r="AH283" i="18" s="1"/>
  <c r="AI283" i="18" a="1"/>
  <c r="AI283" i="18" s="1"/>
  <c r="AJ283" i="18" a="1"/>
  <c r="AJ283" i="18" s="1"/>
  <c r="AK283" i="18" a="1"/>
  <c r="AK283" i="18" s="1"/>
  <c r="AM283" i="18" a="1"/>
  <c r="AM283" i="18" s="1"/>
  <c r="AN283" i="18" a="1"/>
  <c r="AN283" i="18" s="1"/>
  <c r="AO283" i="18" a="1"/>
  <c r="AO283" i="18" s="1"/>
  <c r="AP283" i="18" a="1"/>
  <c r="AP283" i="18" s="1"/>
  <c r="AR283" i="18" a="1"/>
  <c r="AR283" i="18" s="1"/>
  <c r="AS283" i="18" a="1"/>
  <c r="AS283" i="18" s="1"/>
  <c r="AT283" i="18" a="1"/>
  <c r="AT283" i="18" s="1"/>
  <c r="AU283" i="18" a="1"/>
  <c r="AU283" i="18" s="1"/>
  <c r="D284" i="18" a="1"/>
  <c r="D284" i="18" s="1"/>
  <c r="E284" i="18" a="1"/>
  <c r="E284" i="18" s="1"/>
  <c r="F284" i="18" a="1"/>
  <c r="F284" i="18" s="1"/>
  <c r="G284" i="18" a="1"/>
  <c r="G284" i="18" s="1"/>
  <c r="I284" i="18" a="1"/>
  <c r="I284" i="18" s="1"/>
  <c r="J284" i="18" a="1"/>
  <c r="J284" i="18" s="1"/>
  <c r="K284" i="18" a="1"/>
  <c r="K284" i="18" s="1"/>
  <c r="L284" i="18" a="1"/>
  <c r="L284" i="18" s="1"/>
  <c r="N284" i="18" a="1"/>
  <c r="N284" i="18" s="1"/>
  <c r="O284" i="18" a="1"/>
  <c r="O284" i="18" s="1"/>
  <c r="P284" i="18" a="1"/>
  <c r="P284" i="18" s="1"/>
  <c r="Q284" i="18" a="1"/>
  <c r="Q284" i="18" s="1"/>
  <c r="S284" i="18" a="1"/>
  <c r="S284" i="18" s="1"/>
  <c r="T284" i="18" a="1"/>
  <c r="T284" i="18" s="1"/>
  <c r="U284" i="18" a="1"/>
  <c r="U284" i="18" s="1"/>
  <c r="V284" i="18" a="1"/>
  <c r="V284" i="18" s="1"/>
  <c r="X284" i="18" a="1"/>
  <c r="X284" i="18" s="1"/>
  <c r="Y284" i="18" a="1"/>
  <c r="Y284" i="18" s="1"/>
  <c r="Z284" i="18" a="1"/>
  <c r="Z284" i="18" s="1"/>
  <c r="AA284" i="18" a="1"/>
  <c r="AA284" i="18" s="1"/>
  <c r="AC284" i="18" a="1"/>
  <c r="AC284" i="18" s="1"/>
  <c r="AD284" i="18" a="1"/>
  <c r="AD284" i="18" s="1"/>
  <c r="AE284" i="18" a="1"/>
  <c r="AE284" i="18" s="1"/>
  <c r="AF284" i="18" a="1"/>
  <c r="AF284" i="18" s="1"/>
  <c r="AH284" i="18" a="1"/>
  <c r="AH284" i="18" s="1"/>
  <c r="AI284" i="18" a="1"/>
  <c r="AI284" i="18" s="1"/>
  <c r="AJ284" i="18" a="1"/>
  <c r="AJ284" i="18" s="1"/>
  <c r="AK284" i="18" a="1"/>
  <c r="AK284" i="18" s="1"/>
  <c r="AM284" i="18" a="1"/>
  <c r="AM284" i="18" s="1"/>
  <c r="AN284" i="18" a="1"/>
  <c r="AN284" i="18" s="1"/>
  <c r="AO284" i="18" a="1"/>
  <c r="AO284" i="18" s="1"/>
  <c r="AP284" i="18" a="1"/>
  <c r="AP284" i="18" s="1"/>
  <c r="AR284" i="18" a="1"/>
  <c r="AR284" i="18" s="1"/>
  <c r="AS284" i="18" a="1"/>
  <c r="AS284" i="18" s="1"/>
  <c r="AT284" i="18" a="1"/>
  <c r="AT284" i="18" s="1"/>
  <c r="AU284" i="18" a="1"/>
  <c r="AU284" i="18" s="1"/>
  <c r="D285" i="18" a="1"/>
  <c r="D285" i="18" s="1"/>
  <c r="E285" i="18" a="1"/>
  <c r="E285" i="18" s="1"/>
  <c r="F285" i="18" a="1"/>
  <c r="F285" i="18" s="1"/>
  <c r="G285" i="18" a="1"/>
  <c r="G285" i="18" s="1"/>
  <c r="I285" i="18" a="1"/>
  <c r="I285" i="18" s="1"/>
  <c r="J285" i="18" a="1"/>
  <c r="J285" i="18" s="1"/>
  <c r="K285" i="18" a="1"/>
  <c r="K285" i="18" s="1"/>
  <c r="L285" i="18" a="1"/>
  <c r="L285" i="18" s="1"/>
  <c r="N285" i="18" a="1"/>
  <c r="N285" i="18" s="1"/>
  <c r="O285" i="18" a="1"/>
  <c r="O285" i="18" s="1"/>
  <c r="P285" i="18" a="1"/>
  <c r="P285" i="18" s="1"/>
  <c r="Q285" i="18" a="1"/>
  <c r="Q285" i="18" s="1"/>
  <c r="S285" i="18" a="1"/>
  <c r="S285" i="18" s="1"/>
  <c r="T285" i="18" a="1"/>
  <c r="T285" i="18" s="1"/>
  <c r="U285" i="18" a="1"/>
  <c r="U285" i="18" s="1"/>
  <c r="V285" i="18" a="1"/>
  <c r="V285" i="18" s="1"/>
  <c r="X285" i="18" a="1"/>
  <c r="X285" i="18" s="1"/>
  <c r="Y285" i="18" a="1"/>
  <c r="Y285" i="18" s="1"/>
  <c r="Z285" i="18" a="1"/>
  <c r="Z285" i="18" s="1"/>
  <c r="AA285" i="18" a="1"/>
  <c r="AA285" i="18" s="1"/>
  <c r="AC285" i="18" a="1"/>
  <c r="AC285" i="18" s="1"/>
  <c r="AD285" i="18" a="1"/>
  <c r="AD285" i="18" s="1"/>
  <c r="AE285" i="18" a="1"/>
  <c r="AE285" i="18" s="1"/>
  <c r="AF285" i="18" a="1"/>
  <c r="AF285" i="18" s="1"/>
  <c r="AH285" i="18" a="1"/>
  <c r="AH285" i="18" s="1"/>
  <c r="AI285" i="18" a="1"/>
  <c r="AI285" i="18" s="1"/>
  <c r="AJ285" i="18" a="1"/>
  <c r="AJ285" i="18" s="1"/>
  <c r="AK285" i="18" a="1"/>
  <c r="AK285" i="18" s="1"/>
  <c r="AM285" i="18" a="1"/>
  <c r="AM285" i="18" s="1"/>
  <c r="AN285" i="18" a="1"/>
  <c r="AN285" i="18" s="1"/>
  <c r="AO285" i="18" a="1"/>
  <c r="AO285" i="18" s="1"/>
  <c r="AP285" i="18" a="1"/>
  <c r="AP285" i="18" s="1"/>
  <c r="AR285" i="18" a="1"/>
  <c r="AR285" i="18" s="1"/>
  <c r="AS285" i="18" a="1"/>
  <c r="AS285" i="18" s="1"/>
  <c r="AT285" i="18" a="1"/>
  <c r="AT285" i="18" s="1"/>
  <c r="AU285" i="18" a="1"/>
  <c r="AU285" i="18" s="1"/>
  <c r="D286" i="18" a="1"/>
  <c r="D286" i="18" s="1"/>
  <c r="E286" i="18" a="1"/>
  <c r="E286" i="18" s="1"/>
  <c r="F286" i="18" a="1"/>
  <c r="F286" i="18" s="1"/>
  <c r="G286" i="18" a="1"/>
  <c r="G286" i="18" s="1"/>
  <c r="I286" i="18" a="1"/>
  <c r="I286" i="18" s="1"/>
  <c r="J286" i="18" a="1"/>
  <c r="J286" i="18" s="1"/>
  <c r="K286" i="18" a="1"/>
  <c r="K286" i="18" s="1"/>
  <c r="L286" i="18" a="1"/>
  <c r="L286" i="18" s="1"/>
  <c r="N286" i="18" a="1"/>
  <c r="N286" i="18" s="1"/>
  <c r="O286" i="18" a="1"/>
  <c r="O286" i="18" s="1"/>
  <c r="P286" i="18" a="1"/>
  <c r="P286" i="18" s="1"/>
  <c r="Q286" i="18" a="1"/>
  <c r="Q286" i="18" s="1"/>
  <c r="S286" i="18" a="1"/>
  <c r="S286" i="18" s="1"/>
  <c r="T286" i="18" a="1"/>
  <c r="T286" i="18" s="1"/>
  <c r="U286" i="18" a="1"/>
  <c r="U286" i="18" s="1"/>
  <c r="V286" i="18" a="1"/>
  <c r="V286" i="18" s="1"/>
  <c r="X286" i="18" a="1"/>
  <c r="X286" i="18" s="1"/>
  <c r="Y286" i="18" a="1"/>
  <c r="Y286" i="18" s="1"/>
  <c r="Z286" i="18" a="1"/>
  <c r="Z286" i="18" s="1"/>
  <c r="AA286" i="18" a="1"/>
  <c r="AA286" i="18" s="1"/>
  <c r="AC286" i="18" a="1"/>
  <c r="AC286" i="18" s="1"/>
  <c r="AD286" i="18" a="1"/>
  <c r="AD286" i="18" s="1"/>
  <c r="AE286" i="18" a="1"/>
  <c r="AE286" i="18" s="1"/>
  <c r="AF286" i="18" a="1"/>
  <c r="AF286" i="18" s="1"/>
  <c r="AH286" i="18" a="1"/>
  <c r="AH286" i="18" s="1"/>
  <c r="AI286" i="18" a="1"/>
  <c r="AI286" i="18" s="1"/>
  <c r="AJ286" i="18" a="1"/>
  <c r="AJ286" i="18" s="1"/>
  <c r="AK286" i="18" a="1"/>
  <c r="AK286" i="18" s="1"/>
  <c r="AM286" i="18" a="1"/>
  <c r="AM286" i="18" s="1"/>
  <c r="AN286" i="18" a="1"/>
  <c r="AN286" i="18" s="1"/>
  <c r="AO286" i="18" a="1"/>
  <c r="AO286" i="18" s="1"/>
  <c r="AP286" i="18" a="1"/>
  <c r="AP286" i="18" s="1"/>
  <c r="AR286" i="18" a="1"/>
  <c r="AR286" i="18" s="1"/>
  <c r="AS286" i="18" a="1"/>
  <c r="AS286" i="18" s="1"/>
  <c r="AT286" i="18" a="1"/>
  <c r="AT286" i="18" s="1"/>
  <c r="AU286" i="18" a="1"/>
  <c r="AU286" i="18" s="1"/>
  <c r="D287" i="18" a="1"/>
  <c r="D287" i="18" s="1"/>
  <c r="E287" i="18" a="1"/>
  <c r="E287" i="18" s="1"/>
  <c r="F287" i="18" a="1"/>
  <c r="F287" i="18" s="1"/>
  <c r="G287" i="18" a="1"/>
  <c r="G287" i="18" s="1"/>
  <c r="I287" i="18" a="1"/>
  <c r="I287" i="18" s="1"/>
  <c r="J287" i="18" a="1"/>
  <c r="J287" i="18" s="1"/>
  <c r="K287" i="18" a="1"/>
  <c r="K287" i="18" s="1"/>
  <c r="L287" i="18" a="1"/>
  <c r="L287" i="18" s="1"/>
  <c r="N287" i="18" a="1"/>
  <c r="N287" i="18" s="1"/>
  <c r="O287" i="18" a="1"/>
  <c r="O287" i="18" s="1"/>
  <c r="P287" i="18" a="1"/>
  <c r="P287" i="18" s="1"/>
  <c r="Q287" i="18" a="1"/>
  <c r="Q287" i="18" s="1"/>
  <c r="S287" i="18" a="1"/>
  <c r="S287" i="18" s="1"/>
  <c r="T287" i="18" a="1"/>
  <c r="T287" i="18" s="1"/>
  <c r="U287" i="18" a="1"/>
  <c r="U287" i="18" s="1"/>
  <c r="V287" i="18" a="1"/>
  <c r="V287" i="18" s="1"/>
  <c r="X287" i="18" a="1"/>
  <c r="X287" i="18" s="1"/>
  <c r="Y287" i="18" a="1"/>
  <c r="Y287" i="18" s="1"/>
  <c r="Z287" i="18" a="1"/>
  <c r="Z287" i="18" s="1"/>
  <c r="AA287" i="18" a="1"/>
  <c r="AA287" i="18" s="1"/>
  <c r="AC287" i="18" a="1"/>
  <c r="AC287" i="18" s="1"/>
  <c r="AD287" i="18" a="1"/>
  <c r="AD287" i="18" s="1"/>
  <c r="AE287" i="18" a="1"/>
  <c r="AE287" i="18" s="1"/>
  <c r="AF287" i="18" a="1"/>
  <c r="AF287" i="18" s="1"/>
  <c r="AH287" i="18" a="1"/>
  <c r="AH287" i="18" s="1"/>
  <c r="AI287" i="18" a="1"/>
  <c r="AI287" i="18" s="1"/>
  <c r="AJ287" i="18" a="1"/>
  <c r="AJ287" i="18" s="1"/>
  <c r="AK287" i="18" a="1"/>
  <c r="AK287" i="18" s="1"/>
  <c r="AM287" i="18" a="1"/>
  <c r="AM287" i="18" s="1"/>
  <c r="AN287" i="18" a="1"/>
  <c r="AN287" i="18" s="1"/>
  <c r="AO287" i="18" a="1"/>
  <c r="AO287" i="18" s="1"/>
  <c r="AP287" i="18" a="1"/>
  <c r="AP287" i="18" s="1"/>
  <c r="AR287" i="18" a="1"/>
  <c r="AR287" i="18" s="1"/>
  <c r="AS287" i="18" a="1"/>
  <c r="AS287" i="18" s="1"/>
  <c r="AT287" i="18" a="1"/>
  <c r="AT287" i="18" s="1"/>
  <c r="AU287" i="18" a="1"/>
  <c r="AU287" i="18" s="1"/>
  <c r="D288" i="18" a="1"/>
  <c r="D288" i="18" s="1"/>
  <c r="E288" i="18" a="1"/>
  <c r="E288" i="18" s="1"/>
  <c r="F288" i="18" a="1"/>
  <c r="F288" i="18" s="1"/>
  <c r="G288" i="18" a="1"/>
  <c r="G288" i="18" s="1"/>
  <c r="I288" i="18" a="1"/>
  <c r="I288" i="18" s="1"/>
  <c r="J288" i="18" a="1"/>
  <c r="J288" i="18" s="1"/>
  <c r="K288" i="18" a="1"/>
  <c r="K288" i="18" s="1"/>
  <c r="L288" i="18" a="1"/>
  <c r="L288" i="18" s="1"/>
  <c r="N288" i="18" a="1"/>
  <c r="N288" i="18" s="1"/>
  <c r="O288" i="18" a="1"/>
  <c r="O288" i="18" s="1"/>
  <c r="P288" i="18" a="1"/>
  <c r="P288" i="18" s="1"/>
  <c r="Q288" i="18" a="1"/>
  <c r="Q288" i="18" s="1"/>
  <c r="S288" i="18" a="1"/>
  <c r="S288" i="18" s="1"/>
  <c r="T288" i="18" a="1"/>
  <c r="T288" i="18" s="1"/>
  <c r="U288" i="18" a="1"/>
  <c r="U288" i="18" s="1"/>
  <c r="V288" i="18" a="1"/>
  <c r="V288" i="18" s="1"/>
  <c r="X288" i="18" a="1"/>
  <c r="X288" i="18" s="1"/>
  <c r="Y288" i="18" a="1"/>
  <c r="Y288" i="18" s="1"/>
  <c r="Z288" i="18" a="1"/>
  <c r="Z288" i="18" s="1"/>
  <c r="AA288" i="18" a="1"/>
  <c r="AA288" i="18" s="1"/>
  <c r="AC288" i="18" a="1"/>
  <c r="AC288" i="18" s="1"/>
  <c r="AD288" i="18" a="1"/>
  <c r="AD288" i="18" s="1"/>
  <c r="AE288" i="18" a="1"/>
  <c r="AE288" i="18" s="1"/>
  <c r="AF288" i="18" a="1"/>
  <c r="AF288" i="18" s="1"/>
  <c r="AH288" i="18" a="1"/>
  <c r="AH288" i="18" s="1"/>
  <c r="AI288" i="18" a="1"/>
  <c r="AI288" i="18" s="1"/>
  <c r="AJ288" i="18" a="1"/>
  <c r="AJ288" i="18" s="1"/>
  <c r="AK288" i="18" a="1"/>
  <c r="AK288" i="18" s="1"/>
  <c r="AM288" i="18" a="1"/>
  <c r="AM288" i="18" s="1"/>
  <c r="AN288" i="18" a="1"/>
  <c r="AN288" i="18" s="1"/>
  <c r="AO288" i="18" a="1"/>
  <c r="AO288" i="18" s="1"/>
  <c r="AP288" i="18" a="1"/>
  <c r="AP288" i="18" s="1"/>
  <c r="AR288" i="18" a="1"/>
  <c r="AR288" i="18" s="1"/>
  <c r="AS288" i="18" a="1"/>
  <c r="AS288" i="18" s="1"/>
  <c r="AT288" i="18" a="1"/>
  <c r="AT288" i="18" s="1"/>
  <c r="AU288" i="18" a="1"/>
  <c r="AU288" i="18" s="1"/>
  <c r="D289" i="18" a="1"/>
  <c r="D289" i="18" s="1"/>
  <c r="E289" i="18" a="1"/>
  <c r="E289" i="18" s="1"/>
  <c r="F289" i="18" a="1"/>
  <c r="F289" i="18" s="1"/>
  <c r="G289" i="18" a="1"/>
  <c r="G289" i="18" s="1"/>
  <c r="I289" i="18" a="1"/>
  <c r="I289" i="18" s="1"/>
  <c r="J289" i="18" a="1"/>
  <c r="J289" i="18" s="1"/>
  <c r="K289" i="18" a="1"/>
  <c r="K289" i="18" s="1"/>
  <c r="L289" i="18" a="1"/>
  <c r="L289" i="18" s="1"/>
  <c r="N289" i="18" a="1"/>
  <c r="N289" i="18" s="1"/>
  <c r="O289" i="18" a="1"/>
  <c r="O289" i="18" s="1"/>
  <c r="P289" i="18" a="1"/>
  <c r="P289" i="18" s="1"/>
  <c r="Q289" i="18" a="1"/>
  <c r="Q289" i="18" s="1"/>
  <c r="S289" i="18" a="1"/>
  <c r="S289" i="18" s="1"/>
  <c r="T289" i="18" a="1"/>
  <c r="T289" i="18" s="1"/>
  <c r="U289" i="18" a="1"/>
  <c r="U289" i="18" s="1"/>
  <c r="V289" i="18" a="1"/>
  <c r="V289" i="18" s="1"/>
  <c r="X289" i="18" a="1"/>
  <c r="X289" i="18" s="1"/>
  <c r="Y289" i="18" a="1"/>
  <c r="Y289" i="18" s="1"/>
  <c r="Z289" i="18" a="1"/>
  <c r="Z289" i="18" s="1"/>
  <c r="AA289" i="18" a="1"/>
  <c r="AA289" i="18" s="1"/>
  <c r="AC289" i="18" a="1"/>
  <c r="AC289" i="18" s="1"/>
  <c r="AD289" i="18" a="1"/>
  <c r="AD289" i="18" s="1"/>
  <c r="AE289" i="18" a="1"/>
  <c r="AE289" i="18" s="1"/>
  <c r="AF289" i="18" a="1"/>
  <c r="AF289" i="18" s="1"/>
  <c r="AH289" i="18" a="1"/>
  <c r="AH289" i="18" s="1"/>
  <c r="AI289" i="18" a="1"/>
  <c r="AI289" i="18" s="1"/>
  <c r="AJ289" i="18" a="1"/>
  <c r="AJ289" i="18" s="1"/>
  <c r="AK289" i="18" a="1"/>
  <c r="AK289" i="18" s="1"/>
  <c r="AM289" i="18" a="1"/>
  <c r="AM289" i="18" s="1"/>
  <c r="AN289" i="18" a="1"/>
  <c r="AN289" i="18" s="1"/>
  <c r="AO289" i="18" a="1"/>
  <c r="AO289" i="18" s="1"/>
  <c r="AP289" i="18" a="1"/>
  <c r="AP289" i="18" s="1"/>
  <c r="AR289" i="18" a="1"/>
  <c r="AR289" i="18" s="1"/>
  <c r="AS289" i="18" a="1"/>
  <c r="AS289" i="18" s="1"/>
  <c r="AT289" i="18" a="1"/>
  <c r="AT289" i="18" s="1"/>
  <c r="AU289" i="18" a="1"/>
  <c r="AU289" i="18" s="1"/>
  <c r="D290" i="18" a="1"/>
  <c r="D290" i="18" s="1"/>
  <c r="E290" i="18" a="1"/>
  <c r="E290" i="18" s="1"/>
  <c r="F290" i="18" a="1"/>
  <c r="F290" i="18" s="1"/>
  <c r="G290" i="18" a="1"/>
  <c r="G290" i="18" s="1"/>
  <c r="I290" i="18" a="1"/>
  <c r="I290" i="18" s="1"/>
  <c r="J290" i="18" a="1"/>
  <c r="J290" i="18" s="1"/>
  <c r="K290" i="18" a="1"/>
  <c r="K290" i="18" s="1"/>
  <c r="L290" i="18" a="1"/>
  <c r="L290" i="18" s="1"/>
  <c r="N290" i="18" a="1"/>
  <c r="N290" i="18" s="1"/>
  <c r="O290" i="18" a="1"/>
  <c r="O290" i="18" s="1"/>
  <c r="P290" i="18" a="1"/>
  <c r="P290" i="18" s="1"/>
  <c r="Q290" i="18" a="1"/>
  <c r="Q290" i="18" s="1"/>
  <c r="S290" i="18" a="1"/>
  <c r="S290" i="18" s="1"/>
  <c r="T290" i="18" a="1"/>
  <c r="T290" i="18" s="1"/>
  <c r="U290" i="18" a="1"/>
  <c r="U290" i="18" s="1"/>
  <c r="V290" i="18" a="1"/>
  <c r="V290" i="18" s="1"/>
  <c r="X290" i="18" a="1"/>
  <c r="X290" i="18" s="1"/>
  <c r="Y290" i="18" a="1"/>
  <c r="Y290" i="18" s="1"/>
  <c r="Z290" i="18" a="1"/>
  <c r="Z290" i="18" s="1"/>
  <c r="AA290" i="18" a="1"/>
  <c r="AA290" i="18" s="1"/>
  <c r="AC290" i="18" a="1"/>
  <c r="AC290" i="18" s="1"/>
  <c r="AD290" i="18" a="1"/>
  <c r="AD290" i="18" s="1"/>
  <c r="AE290" i="18" a="1"/>
  <c r="AE290" i="18" s="1"/>
  <c r="AF290" i="18" a="1"/>
  <c r="AF290" i="18" s="1"/>
  <c r="AH290" i="18" a="1"/>
  <c r="AH290" i="18" s="1"/>
  <c r="AI290" i="18" a="1"/>
  <c r="AI290" i="18" s="1"/>
  <c r="AJ290" i="18" a="1"/>
  <c r="AJ290" i="18" s="1"/>
  <c r="AK290" i="18" a="1"/>
  <c r="AK290" i="18" s="1"/>
  <c r="AM290" i="18" a="1"/>
  <c r="AM290" i="18" s="1"/>
  <c r="AN290" i="18" a="1"/>
  <c r="AN290" i="18" s="1"/>
  <c r="AO290" i="18" a="1"/>
  <c r="AO290" i="18" s="1"/>
  <c r="AP290" i="18" a="1"/>
  <c r="AP290" i="18" s="1"/>
  <c r="AR290" i="18" a="1"/>
  <c r="AR290" i="18" s="1"/>
  <c r="AS290" i="18" a="1"/>
  <c r="AS290" i="18" s="1"/>
  <c r="AT290" i="18" a="1"/>
  <c r="AT290" i="18" s="1"/>
  <c r="AU290" i="18" a="1"/>
  <c r="AU290" i="18" s="1"/>
  <c r="D291" i="18" a="1"/>
  <c r="D291" i="18" s="1"/>
  <c r="E291" i="18" a="1"/>
  <c r="E291" i="18" s="1"/>
  <c r="F291" i="18" a="1"/>
  <c r="F291" i="18" s="1"/>
  <c r="G291" i="18" a="1"/>
  <c r="G291" i="18" s="1"/>
  <c r="I291" i="18" a="1"/>
  <c r="I291" i="18" s="1"/>
  <c r="J291" i="18" a="1"/>
  <c r="J291" i="18" s="1"/>
  <c r="K291" i="18" a="1"/>
  <c r="K291" i="18" s="1"/>
  <c r="L291" i="18" a="1"/>
  <c r="L291" i="18" s="1"/>
  <c r="N291" i="18" a="1"/>
  <c r="N291" i="18" s="1"/>
  <c r="O291" i="18" a="1"/>
  <c r="O291" i="18" s="1"/>
  <c r="P291" i="18" a="1"/>
  <c r="P291" i="18" s="1"/>
  <c r="Q291" i="18" a="1"/>
  <c r="Q291" i="18" s="1"/>
  <c r="S291" i="18" a="1"/>
  <c r="S291" i="18" s="1"/>
  <c r="T291" i="18" a="1"/>
  <c r="T291" i="18" s="1"/>
  <c r="U291" i="18" a="1"/>
  <c r="U291" i="18" s="1"/>
  <c r="V291" i="18" a="1"/>
  <c r="V291" i="18" s="1"/>
  <c r="X291" i="18" a="1"/>
  <c r="X291" i="18" s="1"/>
  <c r="Y291" i="18" a="1"/>
  <c r="Y291" i="18" s="1"/>
  <c r="Z291" i="18" a="1"/>
  <c r="Z291" i="18" s="1"/>
  <c r="AA291" i="18" a="1"/>
  <c r="AA291" i="18" s="1"/>
  <c r="AC291" i="18" a="1"/>
  <c r="AC291" i="18" s="1"/>
  <c r="AD291" i="18" a="1"/>
  <c r="AD291" i="18" s="1"/>
  <c r="AE291" i="18" a="1"/>
  <c r="AE291" i="18" s="1"/>
  <c r="AF291" i="18" a="1"/>
  <c r="AF291" i="18" s="1"/>
  <c r="AH291" i="18" a="1"/>
  <c r="AH291" i="18" s="1"/>
  <c r="AI291" i="18" a="1"/>
  <c r="AI291" i="18" s="1"/>
  <c r="AJ291" i="18" a="1"/>
  <c r="AJ291" i="18" s="1"/>
  <c r="AK291" i="18" a="1"/>
  <c r="AK291" i="18" s="1"/>
  <c r="AM291" i="18" a="1"/>
  <c r="AM291" i="18" s="1"/>
  <c r="AN291" i="18" a="1"/>
  <c r="AN291" i="18" s="1"/>
  <c r="AO291" i="18" a="1"/>
  <c r="AO291" i="18" s="1"/>
  <c r="AP291" i="18" a="1"/>
  <c r="AP291" i="18" s="1"/>
  <c r="AR291" i="18" a="1"/>
  <c r="AR291" i="18" s="1"/>
  <c r="AS291" i="18" a="1"/>
  <c r="AS291" i="18" s="1"/>
  <c r="AT291" i="18" a="1"/>
  <c r="AT291" i="18" s="1"/>
  <c r="AU291" i="18" a="1"/>
  <c r="AU291" i="18" s="1"/>
  <c r="D292" i="18" a="1"/>
  <c r="D292" i="18" s="1"/>
  <c r="E292" i="18" a="1"/>
  <c r="E292" i="18" s="1"/>
  <c r="F292" i="18" a="1"/>
  <c r="F292" i="18" s="1"/>
  <c r="G292" i="18" a="1"/>
  <c r="G292" i="18" s="1"/>
  <c r="I292" i="18" a="1"/>
  <c r="I292" i="18" s="1"/>
  <c r="J292" i="18" a="1"/>
  <c r="J292" i="18" s="1"/>
  <c r="K292" i="18" a="1"/>
  <c r="K292" i="18" s="1"/>
  <c r="L292" i="18" a="1"/>
  <c r="L292" i="18" s="1"/>
  <c r="N292" i="18" a="1"/>
  <c r="N292" i="18" s="1"/>
  <c r="O292" i="18" a="1"/>
  <c r="O292" i="18" s="1"/>
  <c r="P292" i="18" a="1"/>
  <c r="P292" i="18" s="1"/>
  <c r="Q292" i="18" a="1"/>
  <c r="Q292" i="18" s="1"/>
  <c r="S292" i="18" a="1"/>
  <c r="S292" i="18" s="1"/>
  <c r="T292" i="18" a="1"/>
  <c r="T292" i="18" s="1"/>
  <c r="U292" i="18" a="1"/>
  <c r="U292" i="18" s="1"/>
  <c r="V292" i="18" a="1"/>
  <c r="V292" i="18" s="1"/>
  <c r="X292" i="18" a="1"/>
  <c r="X292" i="18" s="1"/>
  <c r="Y292" i="18" a="1"/>
  <c r="Y292" i="18" s="1"/>
  <c r="Z292" i="18" a="1"/>
  <c r="Z292" i="18" s="1"/>
  <c r="AA292" i="18" a="1"/>
  <c r="AA292" i="18" s="1"/>
  <c r="AC292" i="18" a="1"/>
  <c r="AC292" i="18" s="1"/>
  <c r="AD292" i="18" a="1"/>
  <c r="AD292" i="18" s="1"/>
  <c r="AE292" i="18" a="1"/>
  <c r="AE292" i="18" s="1"/>
  <c r="AF292" i="18" a="1"/>
  <c r="AF292" i="18" s="1"/>
  <c r="AH292" i="18" a="1"/>
  <c r="AH292" i="18" s="1"/>
  <c r="AI292" i="18" a="1"/>
  <c r="AI292" i="18" s="1"/>
  <c r="AJ292" i="18" a="1"/>
  <c r="AJ292" i="18" s="1"/>
  <c r="AK292" i="18" a="1"/>
  <c r="AK292" i="18" s="1"/>
  <c r="AM292" i="18" a="1"/>
  <c r="AM292" i="18" s="1"/>
  <c r="AN292" i="18" a="1"/>
  <c r="AN292" i="18" s="1"/>
  <c r="AO292" i="18" a="1"/>
  <c r="AO292" i="18" s="1"/>
  <c r="AP292" i="18" a="1"/>
  <c r="AP292" i="18" s="1"/>
  <c r="AR292" i="18" a="1"/>
  <c r="AR292" i="18" s="1"/>
  <c r="AS292" i="18" a="1"/>
  <c r="AS292" i="18" s="1"/>
  <c r="AT292" i="18" a="1"/>
  <c r="AT292" i="18" s="1"/>
  <c r="AU292" i="18" a="1"/>
  <c r="AU292" i="18" s="1"/>
  <c r="D293" i="18" a="1"/>
  <c r="D293" i="18" s="1"/>
  <c r="E293" i="18" a="1"/>
  <c r="E293" i="18" s="1"/>
  <c r="F293" i="18" a="1"/>
  <c r="F293" i="18" s="1"/>
  <c r="G293" i="18" a="1"/>
  <c r="G293" i="18" s="1"/>
  <c r="I293" i="18" a="1"/>
  <c r="I293" i="18" s="1"/>
  <c r="J293" i="18" a="1"/>
  <c r="J293" i="18" s="1"/>
  <c r="K293" i="18" a="1"/>
  <c r="K293" i="18" s="1"/>
  <c r="L293" i="18" a="1"/>
  <c r="L293" i="18" s="1"/>
  <c r="N293" i="18" a="1"/>
  <c r="N293" i="18" s="1"/>
  <c r="O293" i="18" a="1"/>
  <c r="O293" i="18" s="1"/>
  <c r="P293" i="18" a="1"/>
  <c r="P293" i="18" s="1"/>
  <c r="Q293" i="18" a="1"/>
  <c r="Q293" i="18" s="1"/>
  <c r="S293" i="18" a="1"/>
  <c r="S293" i="18" s="1"/>
  <c r="T293" i="18" a="1"/>
  <c r="T293" i="18" s="1"/>
  <c r="U293" i="18" a="1"/>
  <c r="U293" i="18" s="1"/>
  <c r="V293" i="18" a="1"/>
  <c r="V293" i="18" s="1"/>
  <c r="X293" i="18" a="1"/>
  <c r="X293" i="18" s="1"/>
  <c r="Y293" i="18" a="1"/>
  <c r="Y293" i="18" s="1"/>
  <c r="Z293" i="18" a="1"/>
  <c r="Z293" i="18" s="1"/>
  <c r="AA293" i="18" a="1"/>
  <c r="AA293" i="18" s="1"/>
  <c r="AC293" i="18" a="1"/>
  <c r="AC293" i="18" s="1"/>
  <c r="AD293" i="18" a="1"/>
  <c r="AD293" i="18" s="1"/>
  <c r="AE293" i="18" a="1"/>
  <c r="AE293" i="18" s="1"/>
  <c r="AF293" i="18" a="1"/>
  <c r="AF293" i="18" s="1"/>
  <c r="AH293" i="18" a="1"/>
  <c r="AH293" i="18" s="1"/>
  <c r="AI293" i="18" a="1"/>
  <c r="AI293" i="18" s="1"/>
  <c r="AJ293" i="18" a="1"/>
  <c r="AJ293" i="18" s="1"/>
  <c r="AK293" i="18" a="1"/>
  <c r="AK293" i="18" s="1"/>
  <c r="AM293" i="18" a="1"/>
  <c r="AM293" i="18" s="1"/>
  <c r="AN293" i="18" a="1"/>
  <c r="AN293" i="18" s="1"/>
  <c r="AO293" i="18" a="1"/>
  <c r="AO293" i="18" s="1"/>
  <c r="AP293" i="18" a="1"/>
  <c r="AP293" i="18" s="1"/>
  <c r="AR293" i="18" a="1"/>
  <c r="AR293" i="18" s="1"/>
  <c r="AS293" i="18" a="1"/>
  <c r="AS293" i="18" s="1"/>
  <c r="AT293" i="18" a="1"/>
  <c r="AT293" i="18" s="1"/>
  <c r="AU293" i="18" a="1"/>
  <c r="AU293" i="18" s="1"/>
  <c r="D294" i="18" a="1"/>
  <c r="D294" i="18" s="1"/>
  <c r="E294" i="18" a="1"/>
  <c r="E294" i="18" s="1"/>
  <c r="F294" i="18" a="1"/>
  <c r="F294" i="18" s="1"/>
  <c r="G294" i="18" a="1"/>
  <c r="G294" i="18" s="1"/>
  <c r="I294" i="18" a="1"/>
  <c r="I294" i="18" s="1"/>
  <c r="J294" i="18" a="1"/>
  <c r="J294" i="18" s="1"/>
  <c r="K294" i="18" a="1"/>
  <c r="K294" i="18" s="1"/>
  <c r="L294" i="18" a="1"/>
  <c r="L294" i="18" s="1"/>
  <c r="N294" i="18" a="1"/>
  <c r="N294" i="18" s="1"/>
  <c r="O294" i="18" a="1"/>
  <c r="O294" i="18" s="1"/>
  <c r="P294" i="18" a="1"/>
  <c r="P294" i="18" s="1"/>
  <c r="Q294" i="18" a="1"/>
  <c r="Q294" i="18" s="1"/>
  <c r="S294" i="18" a="1"/>
  <c r="S294" i="18" s="1"/>
  <c r="T294" i="18" a="1"/>
  <c r="T294" i="18" s="1"/>
  <c r="U294" i="18" a="1"/>
  <c r="U294" i="18" s="1"/>
  <c r="V294" i="18" a="1"/>
  <c r="V294" i="18" s="1"/>
  <c r="X294" i="18" a="1"/>
  <c r="X294" i="18" s="1"/>
  <c r="Y294" i="18" a="1"/>
  <c r="Y294" i="18" s="1"/>
  <c r="Z294" i="18" a="1"/>
  <c r="Z294" i="18" s="1"/>
  <c r="AA294" i="18" a="1"/>
  <c r="AA294" i="18" s="1"/>
  <c r="AC294" i="18" a="1"/>
  <c r="AC294" i="18" s="1"/>
  <c r="AD294" i="18" a="1"/>
  <c r="AD294" i="18" s="1"/>
  <c r="AE294" i="18" a="1"/>
  <c r="AE294" i="18" s="1"/>
  <c r="AF294" i="18" a="1"/>
  <c r="AF294" i="18" s="1"/>
  <c r="AH294" i="18" a="1"/>
  <c r="AH294" i="18" s="1"/>
  <c r="AI294" i="18" a="1"/>
  <c r="AI294" i="18" s="1"/>
  <c r="AJ294" i="18" a="1"/>
  <c r="AJ294" i="18" s="1"/>
  <c r="AK294" i="18" a="1"/>
  <c r="AK294" i="18" s="1"/>
  <c r="AM294" i="18" a="1"/>
  <c r="AM294" i="18" s="1"/>
  <c r="AN294" i="18" a="1"/>
  <c r="AN294" i="18" s="1"/>
  <c r="AO294" i="18" a="1"/>
  <c r="AO294" i="18" s="1"/>
  <c r="AP294" i="18" a="1"/>
  <c r="AP294" i="18" s="1"/>
  <c r="AR294" i="18" a="1"/>
  <c r="AR294" i="18" s="1"/>
  <c r="AS294" i="18" a="1"/>
  <c r="AS294" i="18" s="1"/>
  <c r="AT294" i="18" a="1"/>
  <c r="AT294" i="18" s="1"/>
  <c r="AU294" i="18" a="1"/>
  <c r="AU294" i="18" s="1"/>
  <c r="D295" i="18" a="1"/>
  <c r="D295" i="18" s="1"/>
  <c r="E295" i="18" a="1"/>
  <c r="E295" i="18" s="1"/>
  <c r="F295" i="18" a="1"/>
  <c r="F295" i="18" s="1"/>
  <c r="G295" i="18" a="1"/>
  <c r="G295" i="18" s="1"/>
  <c r="I295" i="18" a="1"/>
  <c r="I295" i="18" s="1"/>
  <c r="J295" i="18" a="1"/>
  <c r="J295" i="18" s="1"/>
  <c r="K295" i="18" a="1"/>
  <c r="K295" i="18" s="1"/>
  <c r="L295" i="18" a="1"/>
  <c r="L295" i="18" s="1"/>
  <c r="N295" i="18" a="1"/>
  <c r="N295" i="18" s="1"/>
  <c r="O295" i="18" a="1"/>
  <c r="O295" i="18" s="1"/>
  <c r="P295" i="18" a="1"/>
  <c r="P295" i="18" s="1"/>
  <c r="Q295" i="18" a="1"/>
  <c r="Q295" i="18" s="1"/>
  <c r="S295" i="18" a="1"/>
  <c r="S295" i="18" s="1"/>
  <c r="T295" i="18" a="1"/>
  <c r="T295" i="18" s="1"/>
  <c r="U295" i="18" a="1"/>
  <c r="U295" i="18" s="1"/>
  <c r="V295" i="18" a="1"/>
  <c r="V295" i="18" s="1"/>
  <c r="X295" i="18" a="1"/>
  <c r="X295" i="18" s="1"/>
  <c r="Y295" i="18" a="1"/>
  <c r="Y295" i="18" s="1"/>
  <c r="Z295" i="18" a="1"/>
  <c r="Z295" i="18" s="1"/>
  <c r="AA295" i="18" a="1"/>
  <c r="AA295" i="18" s="1"/>
  <c r="AC295" i="18" a="1"/>
  <c r="AC295" i="18" s="1"/>
  <c r="AD295" i="18" a="1"/>
  <c r="AD295" i="18" s="1"/>
  <c r="AE295" i="18" a="1"/>
  <c r="AE295" i="18" s="1"/>
  <c r="AF295" i="18" a="1"/>
  <c r="AF295" i="18" s="1"/>
  <c r="AH295" i="18" a="1"/>
  <c r="AH295" i="18" s="1"/>
  <c r="AI295" i="18" a="1"/>
  <c r="AI295" i="18" s="1"/>
  <c r="AJ295" i="18" a="1"/>
  <c r="AJ295" i="18" s="1"/>
  <c r="AK295" i="18" a="1"/>
  <c r="AK295" i="18" s="1"/>
  <c r="AM295" i="18" a="1"/>
  <c r="AM295" i="18" s="1"/>
  <c r="AN295" i="18" a="1"/>
  <c r="AN295" i="18" s="1"/>
  <c r="AO295" i="18" a="1"/>
  <c r="AO295" i="18" s="1"/>
  <c r="AP295" i="18" a="1"/>
  <c r="AP295" i="18" s="1"/>
  <c r="AR295" i="18" a="1"/>
  <c r="AR295" i="18" s="1"/>
  <c r="AS295" i="18" a="1"/>
  <c r="AS295" i="18" s="1"/>
  <c r="AT295" i="18" a="1"/>
  <c r="AT295" i="18" s="1"/>
  <c r="AU295" i="18" a="1"/>
  <c r="AU295" i="18" s="1"/>
  <c r="D296" i="18" a="1"/>
  <c r="D296" i="18" s="1"/>
  <c r="E296" i="18" a="1"/>
  <c r="E296" i="18" s="1"/>
  <c r="F296" i="18" a="1"/>
  <c r="F296" i="18" s="1"/>
  <c r="G296" i="18" a="1"/>
  <c r="G296" i="18" s="1"/>
  <c r="I296" i="18" a="1"/>
  <c r="I296" i="18" s="1"/>
  <c r="J296" i="18" a="1"/>
  <c r="J296" i="18" s="1"/>
  <c r="K296" i="18" a="1"/>
  <c r="K296" i="18" s="1"/>
  <c r="L296" i="18" a="1"/>
  <c r="L296" i="18" s="1"/>
  <c r="N296" i="18" a="1"/>
  <c r="N296" i="18" s="1"/>
  <c r="O296" i="18" a="1"/>
  <c r="O296" i="18" s="1"/>
  <c r="P296" i="18" a="1"/>
  <c r="P296" i="18" s="1"/>
  <c r="Q296" i="18" a="1"/>
  <c r="Q296" i="18" s="1"/>
  <c r="S296" i="18" a="1"/>
  <c r="S296" i="18" s="1"/>
  <c r="T296" i="18" a="1"/>
  <c r="T296" i="18" s="1"/>
  <c r="U296" i="18" a="1"/>
  <c r="U296" i="18" s="1"/>
  <c r="V296" i="18" a="1"/>
  <c r="V296" i="18" s="1"/>
  <c r="X296" i="18" a="1"/>
  <c r="X296" i="18" s="1"/>
  <c r="Y296" i="18" a="1"/>
  <c r="Y296" i="18" s="1"/>
  <c r="Z296" i="18" a="1"/>
  <c r="Z296" i="18" s="1"/>
  <c r="AA296" i="18" a="1"/>
  <c r="AA296" i="18" s="1"/>
  <c r="AC296" i="18" a="1"/>
  <c r="AC296" i="18" s="1"/>
  <c r="AD296" i="18" a="1"/>
  <c r="AD296" i="18" s="1"/>
  <c r="AE296" i="18" a="1"/>
  <c r="AE296" i="18" s="1"/>
  <c r="AF296" i="18" a="1"/>
  <c r="AF296" i="18" s="1"/>
  <c r="AH296" i="18" a="1"/>
  <c r="AH296" i="18" s="1"/>
  <c r="AI296" i="18" a="1"/>
  <c r="AI296" i="18" s="1"/>
  <c r="AJ296" i="18" a="1"/>
  <c r="AJ296" i="18" s="1"/>
  <c r="AK296" i="18" a="1"/>
  <c r="AK296" i="18" s="1"/>
  <c r="AM296" i="18" a="1"/>
  <c r="AM296" i="18" s="1"/>
  <c r="AN296" i="18" a="1"/>
  <c r="AN296" i="18" s="1"/>
  <c r="AO296" i="18" a="1"/>
  <c r="AO296" i="18" s="1"/>
  <c r="AP296" i="18" a="1"/>
  <c r="AP296" i="18" s="1"/>
  <c r="AR296" i="18" a="1"/>
  <c r="AR296" i="18" s="1"/>
  <c r="AS296" i="18" a="1"/>
  <c r="AS296" i="18" s="1"/>
  <c r="AT296" i="18" a="1"/>
  <c r="AT296" i="18" s="1"/>
  <c r="AU296" i="18" a="1"/>
  <c r="AU296" i="18" s="1"/>
  <c r="D297" i="18" a="1"/>
  <c r="D297" i="18" s="1"/>
  <c r="E297" i="18" a="1"/>
  <c r="E297" i="18" s="1"/>
  <c r="F297" i="18" a="1"/>
  <c r="F297" i="18" s="1"/>
  <c r="G297" i="18" a="1"/>
  <c r="G297" i="18" s="1"/>
  <c r="I297" i="18" a="1"/>
  <c r="I297" i="18" s="1"/>
  <c r="J297" i="18" a="1"/>
  <c r="J297" i="18" s="1"/>
  <c r="K297" i="18" a="1"/>
  <c r="K297" i="18" s="1"/>
  <c r="L297" i="18" a="1"/>
  <c r="L297" i="18" s="1"/>
  <c r="N297" i="18" a="1"/>
  <c r="N297" i="18" s="1"/>
  <c r="O297" i="18" a="1"/>
  <c r="O297" i="18" s="1"/>
  <c r="P297" i="18" a="1"/>
  <c r="P297" i="18" s="1"/>
  <c r="Q297" i="18" a="1"/>
  <c r="Q297" i="18" s="1"/>
  <c r="S297" i="18" a="1"/>
  <c r="S297" i="18" s="1"/>
  <c r="T297" i="18" a="1"/>
  <c r="T297" i="18" s="1"/>
  <c r="U297" i="18" a="1"/>
  <c r="U297" i="18" s="1"/>
  <c r="V297" i="18" a="1"/>
  <c r="V297" i="18" s="1"/>
  <c r="X297" i="18" a="1"/>
  <c r="X297" i="18" s="1"/>
  <c r="Y297" i="18" a="1"/>
  <c r="Y297" i="18" s="1"/>
  <c r="Z297" i="18" a="1"/>
  <c r="Z297" i="18" s="1"/>
  <c r="AA297" i="18" a="1"/>
  <c r="AA297" i="18" s="1"/>
  <c r="AC297" i="18" a="1"/>
  <c r="AC297" i="18" s="1"/>
  <c r="AD297" i="18" a="1"/>
  <c r="AD297" i="18" s="1"/>
  <c r="AE297" i="18" a="1"/>
  <c r="AE297" i="18" s="1"/>
  <c r="AF297" i="18" a="1"/>
  <c r="AF297" i="18" s="1"/>
  <c r="AH297" i="18" a="1"/>
  <c r="AH297" i="18" s="1"/>
  <c r="AI297" i="18" a="1"/>
  <c r="AI297" i="18" s="1"/>
  <c r="AJ297" i="18" a="1"/>
  <c r="AJ297" i="18" s="1"/>
  <c r="AK297" i="18" a="1"/>
  <c r="AK297" i="18" s="1"/>
  <c r="AM297" i="18" a="1"/>
  <c r="AM297" i="18" s="1"/>
  <c r="AN297" i="18" a="1"/>
  <c r="AN297" i="18" s="1"/>
  <c r="AO297" i="18" a="1"/>
  <c r="AO297" i="18" s="1"/>
  <c r="AP297" i="18" a="1"/>
  <c r="AP297" i="18" s="1"/>
  <c r="AR297" i="18" a="1"/>
  <c r="AR297" i="18" s="1"/>
  <c r="AS297" i="18" a="1"/>
  <c r="AS297" i="18" s="1"/>
  <c r="AT297" i="18" a="1"/>
  <c r="AT297" i="18" s="1"/>
  <c r="AU297" i="18" a="1"/>
  <c r="AU297" i="18" s="1"/>
  <c r="D298" i="18" a="1"/>
  <c r="D298" i="18" s="1"/>
  <c r="E298" i="18" a="1"/>
  <c r="E298" i="18" s="1"/>
  <c r="F298" i="18" a="1"/>
  <c r="F298" i="18" s="1"/>
  <c r="G298" i="18" a="1"/>
  <c r="G298" i="18" s="1"/>
  <c r="I298" i="18" a="1"/>
  <c r="I298" i="18" s="1"/>
  <c r="J298" i="18" a="1"/>
  <c r="J298" i="18" s="1"/>
  <c r="K298" i="18" a="1"/>
  <c r="K298" i="18" s="1"/>
  <c r="L298" i="18" a="1"/>
  <c r="L298" i="18" s="1"/>
  <c r="N298" i="18" a="1"/>
  <c r="N298" i="18" s="1"/>
  <c r="O298" i="18" a="1"/>
  <c r="O298" i="18" s="1"/>
  <c r="P298" i="18" a="1"/>
  <c r="P298" i="18" s="1"/>
  <c r="Q298" i="18" a="1"/>
  <c r="Q298" i="18" s="1"/>
  <c r="S298" i="18" a="1"/>
  <c r="S298" i="18" s="1"/>
  <c r="T298" i="18" a="1"/>
  <c r="T298" i="18" s="1"/>
  <c r="U298" i="18" a="1"/>
  <c r="U298" i="18" s="1"/>
  <c r="V298" i="18" a="1"/>
  <c r="V298" i="18" s="1"/>
  <c r="X298" i="18" a="1"/>
  <c r="X298" i="18" s="1"/>
  <c r="Y298" i="18" a="1"/>
  <c r="Y298" i="18" s="1"/>
  <c r="Z298" i="18" a="1"/>
  <c r="Z298" i="18" s="1"/>
  <c r="AA298" i="18" a="1"/>
  <c r="AA298" i="18" s="1"/>
  <c r="AC298" i="18" a="1"/>
  <c r="AC298" i="18" s="1"/>
  <c r="AD298" i="18" a="1"/>
  <c r="AD298" i="18" s="1"/>
  <c r="AE298" i="18" a="1"/>
  <c r="AE298" i="18" s="1"/>
  <c r="AF298" i="18" a="1"/>
  <c r="AF298" i="18" s="1"/>
  <c r="AH298" i="18" a="1"/>
  <c r="AH298" i="18" s="1"/>
  <c r="AI298" i="18" a="1"/>
  <c r="AI298" i="18" s="1"/>
  <c r="AJ298" i="18" a="1"/>
  <c r="AJ298" i="18" s="1"/>
  <c r="AK298" i="18" a="1"/>
  <c r="AK298" i="18" s="1"/>
  <c r="AM298" i="18" a="1"/>
  <c r="AM298" i="18" s="1"/>
  <c r="AN298" i="18" a="1"/>
  <c r="AN298" i="18" s="1"/>
  <c r="AO298" i="18" a="1"/>
  <c r="AO298" i="18" s="1"/>
  <c r="AP298" i="18" a="1"/>
  <c r="AP298" i="18" s="1"/>
  <c r="AR298" i="18" a="1"/>
  <c r="AR298" i="18" s="1"/>
  <c r="AS298" i="18" a="1"/>
  <c r="AS298" i="18" s="1"/>
  <c r="AT298" i="18" a="1"/>
  <c r="AT298" i="18" s="1"/>
  <c r="AU298" i="18" a="1"/>
  <c r="AU298" i="18" s="1"/>
  <c r="D299" i="18" a="1"/>
  <c r="D299" i="18" s="1"/>
  <c r="E299" i="18" a="1"/>
  <c r="E299" i="18" s="1"/>
  <c r="F299" i="18" a="1"/>
  <c r="F299" i="18" s="1"/>
  <c r="G299" i="18" a="1"/>
  <c r="G299" i="18" s="1"/>
  <c r="I299" i="18" a="1"/>
  <c r="I299" i="18" s="1"/>
  <c r="J299" i="18" a="1"/>
  <c r="J299" i="18" s="1"/>
  <c r="K299" i="18" a="1"/>
  <c r="K299" i="18" s="1"/>
  <c r="L299" i="18" a="1"/>
  <c r="L299" i="18" s="1"/>
  <c r="N299" i="18" a="1"/>
  <c r="N299" i="18" s="1"/>
  <c r="O299" i="18" a="1"/>
  <c r="O299" i="18" s="1"/>
  <c r="P299" i="18" a="1"/>
  <c r="P299" i="18" s="1"/>
  <c r="Q299" i="18" a="1"/>
  <c r="Q299" i="18" s="1"/>
  <c r="S299" i="18" a="1"/>
  <c r="S299" i="18" s="1"/>
  <c r="T299" i="18" a="1"/>
  <c r="T299" i="18" s="1"/>
  <c r="U299" i="18" a="1"/>
  <c r="U299" i="18" s="1"/>
  <c r="V299" i="18" a="1"/>
  <c r="V299" i="18" s="1"/>
  <c r="X299" i="18" a="1"/>
  <c r="X299" i="18" s="1"/>
  <c r="Y299" i="18" a="1"/>
  <c r="Y299" i="18" s="1"/>
  <c r="Z299" i="18" a="1"/>
  <c r="Z299" i="18" s="1"/>
  <c r="AA299" i="18" a="1"/>
  <c r="AA299" i="18" s="1"/>
  <c r="AC299" i="18" a="1"/>
  <c r="AC299" i="18" s="1"/>
  <c r="AD299" i="18" a="1"/>
  <c r="AD299" i="18" s="1"/>
  <c r="AE299" i="18" a="1"/>
  <c r="AE299" i="18" s="1"/>
  <c r="AF299" i="18" a="1"/>
  <c r="AF299" i="18" s="1"/>
  <c r="AH299" i="18" a="1"/>
  <c r="AH299" i="18" s="1"/>
  <c r="AI299" i="18" a="1"/>
  <c r="AI299" i="18" s="1"/>
  <c r="AJ299" i="18" a="1"/>
  <c r="AJ299" i="18" s="1"/>
  <c r="AK299" i="18" a="1"/>
  <c r="AK299" i="18" s="1"/>
  <c r="AM299" i="18" a="1"/>
  <c r="AM299" i="18" s="1"/>
  <c r="AN299" i="18" a="1"/>
  <c r="AN299" i="18" s="1"/>
  <c r="AO299" i="18" a="1"/>
  <c r="AO299" i="18" s="1"/>
  <c r="AP299" i="18" a="1"/>
  <c r="AP299" i="18" s="1"/>
  <c r="AR299" i="18" a="1"/>
  <c r="AR299" i="18" s="1"/>
  <c r="AS299" i="18" a="1"/>
  <c r="AS299" i="18" s="1"/>
  <c r="AT299" i="18" a="1"/>
  <c r="AT299" i="18" s="1"/>
  <c r="AU299" i="18" a="1"/>
  <c r="AU299" i="18" s="1"/>
  <c r="D300" i="18" a="1"/>
  <c r="D300" i="18" s="1"/>
  <c r="E300" i="18" a="1"/>
  <c r="E300" i="18" s="1"/>
  <c r="F300" i="18" a="1"/>
  <c r="F300" i="18" s="1"/>
  <c r="G300" i="18" a="1"/>
  <c r="G300" i="18" s="1"/>
  <c r="I300" i="18" a="1"/>
  <c r="I300" i="18" s="1"/>
  <c r="J300" i="18" a="1"/>
  <c r="J300" i="18" s="1"/>
  <c r="K300" i="18" a="1"/>
  <c r="K300" i="18" s="1"/>
  <c r="L300" i="18" a="1"/>
  <c r="L300" i="18" s="1"/>
  <c r="N300" i="18" a="1"/>
  <c r="N300" i="18" s="1"/>
  <c r="O300" i="18" a="1"/>
  <c r="O300" i="18" s="1"/>
  <c r="P300" i="18" a="1"/>
  <c r="P300" i="18" s="1"/>
  <c r="Q300" i="18" a="1"/>
  <c r="Q300" i="18" s="1"/>
  <c r="S300" i="18" a="1"/>
  <c r="S300" i="18" s="1"/>
  <c r="T300" i="18" a="1"/>
  <c r="T300" i="18" s="1"/>
  <c r="U300" i="18" a="1"/>
  <c r="U300" i="18" s="1"/>
  <c r="V300" i="18" a="1"/>
  <c r="V300" i="18" s="1"/>
  <c r="X300" i="18" a="1"/>
  <c r="X300" i="18" s="1"/>
  <c r="Y300" i="18" a="1"/>
  <c r="Y300" i="18" s="1"/>
  <c r="Z300" i="18" a="1"/>
  <c r="Z300" i="18" s="1"/>
  <c r="AA300" i="18" a="1"/>
  <c r="AA300" i="18" s="1"/>
  <c r="AC300" i="18" a="1"/>
  <c r="AC300" i="18" s="1"/>
  <c r="AD300" i="18" a="1"/>
  <c r="AD300" i="18" s="1"/>
  <c r="AE300" i="18" a="1"/>
  <c r="AE300" i="18" s="1"/>
  <c r="AF300" i="18" a="1"/>
  <c r="AF300" i="18" s="1"/>
  <c r="AH300" i="18" a="1"/>
  <c r="AH300" i="18" s="1"/>
  <c r="AI300" i="18" a="1"/>
  <c r="AI300" i="18" s="1"/>
  <c r="AJ300" i="18" a="1"/>
  <c r="AJ300" i="18" s="1"/>
  <c r="AK300" i="18" a="1"/>
  <c r="AK300" i="18" s="1"/>
  <c r="AM300" i="18" a="1"/>
  <c r="AM300" i="18" s="1"/>
  <c r="AN300" i="18" a="1"/>
  <c r="AN300" i="18" s="1"/>
  <c r="AO300" i="18" a="1"/>
  <c r="AO300" i="18" s="1"/>
  <c r="AP300" i="18" a="1"/>
  <c r="AP300" i="18" s="1"/>
  <c r="AR300" i="18" a="1"/>
  <c r="AR300" i="18" s="1"/>
  <c r="AS300" i="18" a="1"/>
  <c r="AS300" i="18" s="1"/>
  <c r="AT300" i="18" a="1"/>
  <c r="AT300" i="18" s="1"/>
  <c r="AU300" i="18" a="1"/>
  <c r="AU300" i="18" s="1"/>
  <c r="D301" i="18" a="1"/>
  <c r="D301" i="18" s="1"/>
  <c r="E301" i="18" a="1"/>
  <c r="E301" i="18" s="1"/>
  <c r="F301" i="18" a="1"/>
  <c r="F301" i="18" s="1"/>
  <c r="G301" i="18" a="1"/>
  <c r="G301" i="18" s="1"/>
  <c r="I301" i="18" a="1"/>
  <c r="I301" i="18" s="1"/>
  <c r="J301" i="18" a="1"/>
  <c r="J301" i="18" s="1"/>
  <c r="K301" i="18" a="1"/>
  <c r="K301" i="18" s="1"/>
  <c r="L301" i="18" a="1"/>
  <c r="L301" i="18" s="1"/>
  <c r="N301" i="18" a="1"/>
  <c r="N301" i="18" s="1"/>
  <c r="O301" i="18" a="1"/>
  <c r="O301" i="18" s="1"/>
  <c r="P301" i="18" a="1"/>
  <c r="P301" i="18" s="1"/>
  <c r="Q301" i="18" a="1"/>
  <c r="Q301" i="18" s="1"/>
  <c r="S301" i="18" a="1"/>
  <c r="S301" i="18" s="1"/>
  <c r="T301" i="18" a="1"/>
  <c r="T301" i="18" s="1"/>
  <c r="U301" i="18" a="1"/>
  <c r="U301" i="18" s="1"/>
  <c r="V301" i="18" a="1"/>
  <c r="V301" i="18" s="1"/>
  <c r="X301" i="18" a="1"/>
  <c r="X301" i="18" s="1"/>
  <c r="Y301" i="18" a="1"/>
  <c r="Y301" i="18" s="1"/>
  <c r="Z301" i="18" a="1"/>
  <c r="Z301" i="18" s="1"/>
  <c r="AA301" i="18" a="1"/>
  <c r="AA301" i="18" s="1"/>
  <c r="AC301" i="18" a="1"/>
  <c r="AC301" i="18" s="1"/>
  <c r="AD301" i="18" a="1"/>
  <c r="AD301" i="18" s="1"/>
  <c r="AE301" i="18" a="1"/>
  <c r="AE301" i="18" s="1"/>
  <c r="AF301" i="18" a="1"/>
  <c r="AF301" i="18" s="1"/>
  <c r="AH301" i="18" a="1"/>
  <c r="AH301" i="18" s="1"/>
  <c r="AI301" i="18" a="1"/>
  <c r="AI301" i="18" s="1"/>
  <c r="AJ301" i="18" a="1"/>
  <c r="AJ301" i="18" s="1"/>
  <c r="AK301" i="18" a="1"/>
  <c r="AK301" i="18" s="1"/>
  <c r="AM301" i="18" a="1"/>
  <c r="AM301" i="18" s="1"/>
  <c r="AN301" i="18" a="1"/>
  <c r="AN301" i="18" s="1"/>
  <c r="AO301" i="18" a="1"/>
  <c r="AO301" i="18" s="1"/>
  <c r="AP301" i="18" a="1"/>
  <c r="AP301" i="18" s="1"/>
  <c r="AR301" i="18" a="1"/>
  <c r="AR301" i="18" s="1"/>
  <c r="AS301" i="18" a="1"/>
  <c r="AS301" i="18" s="1"/>
  <c r="AT301" i="18" a="1"/>
  <c r="AT301" i="18" s="1"/>
  <c r="AU301" i="18" a="1"/>
  <c r="AU301" i="18" s="1"/>
  <c r="D302" i="18" a="1"/>
  <c r="D302" i="18" s="1"/>
  <c r="E302" i="18" a="1"/>
  <c r="E302" i="18" s="1"/>
  <c r="F302" i="18" a="1"/>
  <c r="F302" i="18" s="1"/>
  <c r="G302" i="18" a="1"/>
  <c r="G302" i="18" s="1"/>
  <c r="I302" i="18" a="1"/>
  <c r="I302" i="18" s="1"/>
  <c r="J302" i="18" a="1"/>
  <c r="J302" i="18" s="1"/>
  <c r="K302" i="18" a="1"/>
  <c r="K302" i="18" s="1"/>
  <c r="L302" i="18" a="1"/>
  <c r="L302" i="18" s="1"/>
  <c r="N302" i="18" a="1"/>
  <c r="N302" i="18" s="1"/>
  <c r="O302" i="18" a="1"/>
  <c r="O302" i="18" s="1"/>
  <c r="P302" i="18" a="1"/>
  <c r="P302" i="18" s="1"/>
  <c r="Q302" i="18" a="1"/>
  <c r="Q302" i="18" s="1"/>
  <c r="S302" i="18" a="1"/>
  <c r="S302" i="18" s="1"/>
  <c r="T302" i="18" a="1"/>
  <c r="T302" i="18" s="1"/>
  <c r="U302" i="18" a="1"/>
  <c r="U302" i="18" s="1"/>
  <c r="V302" i="18" a="1"/>
  <c r="V302" i="18" s="1"/>
  <c r="X302" i="18" a="1"/>
  <c r="X302" i="18" s="1"/>
  <c r="Y302" i="18" a="1"/>
  <c r="Y302" i="18" s="1"/>
  <c r="Z302" i="18" a="1"/>
  <c r="Z302" i="18" s="1"/>
  <c r="AA302" i="18" a="1"/>
  <c r="AA302" i="18" s="1"/>
  <c r="AC302" i="18" a="1"/>
  <c r="AC302" i="18" s="1"/>
  <c r="AD302" i="18" a="1"/>
  <c r="AD302" i="18" s="1"/>
  <c r="AE302" i="18" a="1"/>
  <c r="AE302" i="18" s="1"/>
  <c r="AF302" i="18" a="1"/>
  <c r="AF302" i="18" s="1"/>
  <c r="AH302" i="18" a="1"/>
  <c r="AH302" i="18" s="1"/>
  <c r="AI302" i="18" a="1"/>
  <c r="AI302" i="18" s="1"/>
  <c r="AJ302" i="18" a="1"/>
  <c r="AJ302" i="18" s="1"/>
  <c r="AK302" i="18" a="1"/>
  <c r="AK302" i="18" s="1"/>
  <c r="AM302" i="18" a="1"/>
  <c r="AM302" i="18" s="1"/>
  <c r="AN302" i="18" a="1"/>
  <c r="AN302" i="18" s="1"/>
  <c r="AO302" i="18" a="1"/>
  <c r="AO302" i="18" s="1"/>
  <c r="AP302" i="18" a="1"/>
  <c r="AP302" i="18" s="1"/>
  <c r="AR302" i="18" a="1"/>
  <c r="AR302" i="18" s="1"/>
  <c r="AS302" i="18" a="1"/>
  <c r="AS302" i="18" s="1"/>
  <c r="AT302" i="18" a="1"/>
  <c r="AT302" i="18" s="1"/>
  <c r="AU302" i="18" a="1"/>
  <c r="AU302" i="18" s="1"/>
  <c r="D303" i="18" a="1"/>
  <c r="D303" i="18" s="1"/>
  <c r="E303" i="18" a="1"/>
  <c r="E303" i="18" s="1"/>
  <c r="F303" i="18" a="1"/>
  <c r="F303" i="18" s="1"/>
  <c r="G303" i="18" a="1"/>
  <c r="G303" i="18" s="1"/>
  <c r="I303" i="18" a="1"/>
  <c r="I303" i="18" s="1"/>
  <c r="J303" i="18" a="1"/>
  <c r="J303" i="18" s="1"/>
  <c r="K303" i="18" a="1"/>
  <c r="K303" i="18" s="1"/>
  <c r="L303" i="18" a="1"/>
  <c r="L303" i="18" s="1"/>
  <c r="N303" i="18" a="1"/>
  <c r="N303" i="18" s="1"/>
  <c r="O303" i="18" a="1"/>
  <c r="O303" i="18" s="1"/>
  <c r="P303" i="18" a="1"/>
  <c r="P303" i="18" s="1"/>
  <c r="Q303" i="18" a="1"/>
  <c r="Q303" i="18" s="1"/>
  <c r="S303" i="18" a="1"/>
  <c r="S303" i="18" s="1"/>
  <c r="T303" i="18" a="1"/>
  <c r="T303" i="18" s="1"/>
  <c r="U303" i="18" a="1"/>
  <c r="U303" i="18" s="1"/>
  <c r="V303" i="18" a="1"/>
  <c r="V303" i="18" s="1"/>
  <c r="X303" i="18" a="1"/>
  <c r="X303" i="18" s="1"/>
  <c r="Y303" i="18" a="1"/>
  <c r="Y303" i="18" s="1"/>
  <c r="Z303" i="18" a="1"/>
  <c r="Z303" i="18" s="1"/>
  <c r="AA303" i="18" a="1"/>
  <c r="AA303" i="18" s="1"/>
  <c r="AC303" i="18" a="1"/>
  <c r="AC303" i="18" s="1"/>
  <c r="AD303" i="18" a="1"/>
  <c r="AD303" i="18" s="1"/>
  <c r="AE303" i="18" a="1"/>
  <c r="AE303" i="18" s="1"/>
  <c r="AF303" i="18" a="1"/>
  <c r="AF303" i="18" s="1"/>
  <c r="AH303" i="18" a="1"/>
  <c r="AH303" i="18" s="1"/>
  <c r="AI303" i="18" a="1"/>
  <c r="AI303" i="18" s="1"/>
  <c r="AJ303" i="18" a="1"/>
  <c r="AJ303" i="18" s="1"/>
  <c r="AK303" i="18" a="1"/>
  <c r="AK303" i="18" s="1"/>
  <c r="AM303" i="18" a="1"/>
  <c r="AM303" i="18" s="1"/>
  <c r="AN303" i="18" a="1"/>
  <c r="AN303" i="18" s="1"/>
  <c r="AO303" i="18" a="1"/>
  <c r="AO303" i="18" s="1"/>
  <c r="AP303" i="18" a="1"/>
  <c r="AP303" i="18" s="1"/>
  <c r="AR303" i="18" a="1"/>
  <c r="AR303" i="18" s="1"/>
  <c r="AS303" i="18" a="1"/>
  <c r="AS303" i="18" s="1"/>
  <c r="AT303" i="18" a="1"/>
  <c r="AT303" i="18" s="1"/>
  <c r="AU303" i="18" a="1"/>
  <c r="AU303" i="18" s="1"/>
  <c r="D304" i="18" a="1"/>
  <c r="D304" i="18" s="1"/>
  <c r="E304" i="18" a="1"/>
  <c r="E304" i="18" s="1"/>
  <c r="F304" i="18" a="1"/>
  <c r="F304" i="18" s="1"/>
  <c r="G304" i="18" a="1"/>
  <c r="G304" i="18" s="1"/>
  <c r="I304" i="18" a="1"/>
  <c r="I304" i="18" s="1"/>
  <c r="J304" i="18" a="1"/>
  <c r="J304" i="18" s="1"/>
  <c r="K304" i="18" a="1"/>
  <c r="K304" i="18" s="1"/>
  <c r="L304" i="18" a="1"/>
  <c r="L304" i="18" s="1"/>
  <c r="N304" i="18" a="1"/>
  <c r="N304" i="18" s="1"/>
  <c r="O304" i="18" a="1"/>
  <c r="O304" i="18" s="1"/>
  <c r="P304" i="18" a="1"/>
  <c r="P304" i="18" s="1"/>
  <c r="Q304" i="18" a="1"/>
  <c r="Q304" i="18" s="1"/>
  <c r="S304" i="18" a="1"/>
  <c r="S304" i="18" s="1"/>
  <c r="T304" i="18" a="1"/>
  <c r="T304" i="18" s="1"/>
  <c r="U304" i="18" a="1"/>
  <c r="U304" i="18" s="1"/>
  <c r="V304" i="18" a="1"/>
  <c r="V304" i="18" s="1"/>
  <c r="X304" i="18" a="1"/>
  <c r="X304" i="18" s="1"/>
  <c r="Y304" i="18" a="1"/>
  <c r="Y304" i="18" s="1"/>
  <c r="Z304" i="18" a="1"/>
  <c r="Z304" i="18" s="1"/>
  <c r="AA304" i="18" a="1"/>
  <c r="AA304" i="18" s="1"/>
  <c r="AC304" i="18" a="1"/>
  <c r="AC304" i="18" s="1"/>
  <c r="AD304" i="18" a="1"/>
  <c r="AD304" i="18" s="1"/>
  <c r="AE304" i="18" a="1"/>
  <c r="AE304" i="18" s="1"/>
  <c r="AF304" i="18" a="1"/>
  <c r="AF304" i="18" s="1"/>
  <c r="AH304" i="18" a="1"/>
  <c r="AH304" i="18" s="1"/>
  <c r="AI304" i="18" a="1"/>
  <c r="AI304" i="18" s="1"/>
  <c r="AJ304" i="18" a="1"/>
  <c r="AJ304" i="18" s="1"/>
  <c r="AK304" i="18" a="1"/>
  <c r="AK304" i="18" s="1"/>
  <c r="AM304" i="18" a="1"/>
  <c r="AM304" i="18" s="1"/>
  <c r="AN304" i="18" a="1"/>
  <c r="AN304" i="18" s="1"/>
  <c r="AO304" i="18" a="1"/>
  <c r="AO304" i="18" s="1"/>
  <c r="AP304" i="18" a="1"/>
  <c r="AP304" i="18" s="1"/>
  <c r="AR304" i="18" a="1"/>
  <c r="AR304" i="18" s="1"/>
  <c r="AS304" i="18" a="1"/>
  <c r="AS304" i="18" s="1"/>
  <c r="AT304" i="18" a="1"/>
  <c r="AT304" i="18" s="1"/>
  <c r="AU304" i="18" a="1"/>
  <c r="AU304" i="18" s="1"/>
  <c r="D305" i="18" a="1"/>
  <c r="D305" i="18" s="1"/>
  <c r="E305" i="18" a="1"/>
  <c r="E305" i="18" s="1"/>
  <c r="F305" i="18" a="1"/>
  <c r="F305" i="18" s="1"/>
  <c r="G305" i="18" a="1"/>
  <c r="G305" i="18" s="1"/>
  <c r="I305" i="18" a="1"/>
  <c r="I305" i="18" s="1"/>
  <c r="J305" i="18" a="1"/>
  <c r="J305" i="18" s="1"/>
  <c r="K305" i="18" a="1"/>
  <c r="K305" i="18" s="1"/>
  <c r="L305" i="18" a="1"/>
  <c r="L305" i="18" s="1"/>
  <c r="N305" i="18" a="1"/>
  <c r="N305" i="18" s="1"/>
  <c r="O305" i="18" a="1"/>
  <c r="O305" i="18" s="1"/>
  <c r="P305" i="18" a="1"/>
  <c r="P305" i="18" s="1"/>
  <c r="Q305" i="18" a="1"/>
  <c r="Q305" i="18" s="1"/>
  <c r="S305" i="18" a="1"/>
  <c r="S305" i="18" s="1"/>
  <c r="T305" i="18" a="1"/>
  <c r="T305" i="18" s="1"/>
  <c r="U305" i="18" a="1"/>
  <c r="U305" i="18" s="1"/>
  <c r="V305" i="18" a="1"/>
  <c r="V305" i="18" s="1"/>
  <c r="X305" i="18" a="1"/>
  <c r="X305" i="18" s="1"/>
  <c r="Y305" i="18" a="1"/>
  <c r="Y305" i="18" s="1"/>
  <c r="Z305" i="18" a="1"/>
  <c r="Z305" i="18" s="1"/>
  <c r="AA305" i="18" a="1"/>
  <c r="AA305" i="18" s="1"/>
  <c r="AC305" i="18" a="1"/>
  <c r="AC305" i="18" s="1"/>
  <c r="AD305" i="18" a="1"/>
  <c r="AD305" i="18" s="1"/>
  <c r="AE305" i="18" a="1"/>
  <c r="AE305" i="18" s="1"/>
  <c r="AF305" i="18" a="1"/>
  <c r="AF305" i="18" s="1"/>
  <c r="AH305" i="18" a="1"/>
  <c r="AH305" i="18" s="1"/>
  <c r="AI305" i="18" a="1"/>
  <c r="AI305" i="18" s="1"/>
  <c r="AJ305" i="18" a="1"/>
  <c r="AJ305" i="18" s="1"/>
  <c r="AK305" i="18" a="1"/>
  <c r="AK305" i="18" s="1"/>
  <c r="AM305" i="18" a="1"/>
  <c r="AM305" i="18" s="1"/>
  <c r="AN305" i="18" a="1"/>
  <c r="AN305" i="18" s="1"/>
  <c r="AO305" i="18" a="1"/>
  <c r="AO305" i="18" s="1"/>
  <c r="AP305" i="18" a="1"/>
  <c r="AP305" i="18" s="1"/>
  <c r="AR305" i="18" a="1"/>
  <c r="AR305" i="18" s="1"/>
  <c r="AS305" i="18" a="1"/>
  <c r="AS305" i="18" s="1"/>
  <c r="AT305" i="18" a="1"/>
  <c r="AT305" i="18" s="1"/>
  <c r="AU305" i="18" a="1"/>
  <c r="AU305" i="18" s="1"/>
  <c r="D306" i="18" a="1"/>
  <c r="D306" i="18" s="1"/>
  <c r="E306" i="18" a="1"/>
  <c r="E306" i="18" s="1"/>
  <c r="F306" i="18" a="1"/>
  <c r="F306" i="18" s="1"/>
  <c r="G306" i="18" a="1"/>
  <c r="G306" i="18" s="1"/>
  <c r="I306" i="18" a="1"/>
  <c r="I306" i="18" s="1"/>
  <c r="J306" i="18" a="1"/>
  <c r="J306" i="18" s="1"/>
  <c r="K306" i="18" a="1"/>
  <c r="K306" i="18" s="1"/>
  <c r="L306" i="18" a="1"/>
  <c r="L306" i="18" s="1"/>
  <c r="N306" i="18" a="1"/>
  <c r="N306" i="18" s="1"/>
  <c r="O306" i="18" a="1"/>
  <c r="O306" i="18" s="1"/>
  <c r="P306" i="18" a="1"/>
  <c r="P306" i="18" s="1"/>
  <c r="Q306" i="18" a="1"/>
  <c r="Q306" i="18" s="1"/>
  <c r="S306" i="18" a="1"/>
  <c r="S306" i="18" s="1"/>
  <c r="T306" i="18" a="1"/>
  <c r="T306" i="18" s="1"/>
  <c r="U306" i="18" a="1"/>
  <c r="U306" i="18" s="1"/>
  <c r="V306" i="18" a="1"/>
  <c r="V306" i="18" s="1"/>
  <c r="X306" i="18" a="1"/>
  <c r="X306" i="18" s="1"/>
  <c r="Y306" i="18" a="1"/>
  <c r="Y306" i="18" s="1"/>
  <c r="Z306" i="18" a="1"/>
  <c r="Z306" i="18" s="1"/>
  <c r="AA306" i="18" a="1"/>
  <c r="AA306" i="18" s="1"/>
  <c r="AC306" i="18" a="1"/>
  <c r="AC306" i="18" s="1"/>
  <c r="AD306" i="18" a="1"/>
  <c r="AD306" i="18" s="1"/>
  <c r="AE306" i="18" a="1"/>
  <c r="AE306" i="18" s="1"/>
  <c r="AF306" i="18" a="1"/>
  <c r="AF306" i="18" s="1"/>
  <c r="AH306" i="18" a="1"/>
  <c r="AH306" i="18" s="1"/>
  <c r="AI306" i="18" a="1"/>
  <c r="AI306" i="18" s="1"/>
  <c r="AJ306" i="18" a="1"/>
  <c r="AJ306" i="18" s="1"/>
  <c r="AK306" i="18" a="1"/>
  <c r="AK306" i="18" s="1"/>
  <c r="AM306" i="18" a="1"/>
  <c r="AM306" i="18" s="1"/>
  <c r="AN306" i="18" a="1"/>
  <c r="AN306" i="18" s="1"/>
  <c r="AO306" i="18" a="1"/>
  <c r="AO306" i="18" s="1"/>
  <c r="AP306" i="18" a="1"/>
  <c r="AP306" i="18" s="1"/>
  <c r="AR306" i="18" a="1"/>
  <c r="AR306" i="18" s="1"/>
  <c r="AS306" i="18" a="1"/>
  <c r="AS306" i="18" s="1"/>
  <c r="AT306" i="18" a="1"/>
  <c r="AT306" i="18" s="1"/>
  <c r="AU306" i="18" a="1"/>
  <c r="AU306" i="18" s="1"/>
  <c r="D307" i="18" a="1"/>
  <c r="D307" i="18" s="1"/>
  <c r="E307" i="18" a="1"/>
  <c r="E307" i="18" s="1"/>
  <c r="F307" i="18" a="1"/>
  <c r="F307" i="18" s="1"/>
  <c r="G307" i="18" a="1"/>
  <c r="G307" i="18" s="1"/>
  <c r="I307" i="18" a="1"/>
  <c r="I307" i="18" s="1"/>
  <c r="J307" i="18" a="1"/>
  <c r="J307" i="18" s="1"/>
  <c r="K307" i="18" a="1"/>
  <c r="K307" i="18" s="1"/>
  <c r="L307" i="18" a="1"/>
  <c r="L307" i="18" s="1"/>
  <c r="N307" i="18" a="1"/>
  <c r="N307" i="18" s="1"/>
  <c r="O307" i="18" a="1"/>
  <c r="O307" i="18" s="1"/>
  <c r="P307" i="18" a="1"/>
  <c r="P307" i="18" s="1"/>
  <c r="Q307" i="18" a="1"/>
  <c r="Q307" i="18" s="1"/>
  <c r="S307" i="18" a="1"/>
  <c r="S307" i="18" s="1"/>
  <c r="T307" i="18" a="1"/>
  <c r="T307" i="18" s="1"/>
  <c r="U307" i="18" a="1"/>
  <c r="U307" i="18" s="1"/>
  <c r="V307" i="18" a="1"/>
  <c r="V307" i="18" s="1"/>
  <c r="X307" i="18" a="1"/>
  <c r="X307" i="18" s="1"/>
  <c r="Y307" i="18" a="1"/>
  <c r="Y307" i="18" s="1"/>
  <c r="Z307" i="18" a="1"/>
  <c r="Z307" i="18" s="1"/>
  <c r="AA307" i="18" a="1"/>
  <c r="AA307" i="18" s="1"/>
  <c r="AC307" i="18" a="1"/>
  <c r="AC307" i="18" s="1"/>
  <c r="AD307" i="18" a="1"/>
  <c r="AD307" i="18" s="1"/>
  <c r="AE307" i="18" a="1"/>
  <c r="AE307" i="18" s="1"/>
  <c r="AF307" i="18" a="1"/>
  <c r="AF307" i="18" s="1"/>
  <c r="AH307" i="18" a="1"/>
  <c r="AH307" i="18" s="1"/>
  <c r="AI307" i="18" a="1"/>
  <c r="AI307" i="18" s="1"/>
  <c r="AJ307" i="18" a="1"/>
  <c r="AJ307" i="18" s="1"/>
  <c r="AK307" i="18" a="1"/>
  <c r="AK307" i="18" s="1"/>
  <c r="AM307" i="18" a="1"/>
  <c r="AM307" i="18" s="1"/>
  <c r="AN307" i="18" a="1"/>
  <c r="AN307" i="18" s="1"/>
  <c r="AO307" i="18" a="1"/>
  <c r="AO307" i="18" s="1"/>
  <c r="AP307" i="18" a="1"/>
  <c r="AP307" i="18" s="1"/>
  <c r="AR307" i="18" a="1"/>
  <c r="AR307" i="18" s="1"/>
  <c r="AS307" i="18" a="1"/>
  <c r="AS307" i="18" s="1"/>
  <c r="AT307" i="18" a="1"/>
  <c r="AT307" i="18" s="1"/>
  <c r="AU307" i="18" a="1"/>
  <c r="AU307" i="18" s="1"/>
  <c r="D308" i="18" a="1"/>
  <c r="D308" i="18" s="1"/>
  <c r="E308" i="18" a="1"/>
  <c r="E308" i="18" s="1"/>
  <c r="F308" i="18" a="1"/>
  <c r="F308" i="18" s="1"/>
  <c r="G308" i="18" a="1"/>
  <c r="G308" i="18" s="1"/>
  <c r="I308" i="18" a="1"/>
  <c r="I308" i="18" s="1"/>
  <c r="J308" i="18" a="1"/>
  <c r="J308" i="18" s="1"/>
  <c r="K308" i="18" a="1"/>
  <c r="K308" i="18" s="1"/>
  <c r="L308" i="18" a="1"/>
  <c r="L308" i="18" s="1"/>
  <c r="N308" i="18" a="1"/>
  <c r="N308" i="18" s="1"/>
  <c r="O308" i="18" a="1"/>
  <c r="O308" i="18" s="1"/>
  <c r="P308" i="18" a="1"/>
  <c r="P308" i="18" s="1"/>
  <c r="Q308" i="18" a="1"/>
  <c r="Q308" i="18" s="1"/>
  <c r="S308" i="18" a="1"/>
  <c r="S308" i="18" s="1"/>
  <c r="T308" i="18" a="1"/>
  <c r="T308" i="18" s="1"/>
  <c r="U308" i="18" a="1"/>
  <c r="U308" i="18" s="1"/>
  <c r="V308" i="18" a="1"/>
  <c r="V308" i="18" s="1"/>
  <c r="X308" i="18" a="1"/>
  <c r="X308" i="18" s="1"/>
  <c r="Y308" i="18" a="1"/>
  <c r="Y308" i="18" s="1"/>
  <c r="Z308" i="18" a="1"/>
  <c r="Z308" i="18" s="1"/>
  <c r="AA308" i="18" a="1"/>
  <c r="AA308" i="18" s="1"/>
  <c r="AC308" i="18" a="1"/>
  <c r="AC308" i="18" s="1"/>
  <c r="AD308" i="18" a="1"/>
  <c r="AD308" i="18" s="1"/>
  <c r="AE308" i="18" a="1"/>
  <c r="AE308" i="18" s="1"/>
  <c r="AF308" i="18" a="1"/>
  <c r="AF308" i="18" s="1"/>
  <c r="AH308" i="18" a="1"/>
  <c r="AH308" i="18" s="1"/>
  <c r="AI308" i="18" a="1"/>
  <c r="AI308" i="18" s="1"/>
  <c r="AJ308" i="18" a="1"/>
  <c r="AJ308" i="18" s="1"/>
  <c r="AK308" i="18" a="1"/>
  <c r="AK308" i="18" s="1"/>
  <c r="AM308" i="18" a="1"/>
  <c r="AM308" i="18" s="1"/>
  <c r="AN308" i="18" a="1"/>
  <c r="AN308" i="18" s="1"/>
  <c r="AO308" i="18" a="1"/>
  <c r="AO308" i="18" s="1"/>
  <c r="AP308" i="18" a="1"/>
  <c r="AP308" i="18" s="1"/>
  <c r="AR308" i="18" a="1"/>
  <c r="AR308" i="18" s="1"/>
  <c r="AS308" i="18" a="1"/>
  <c r="AS308" i="18" s="1"/>
  <c r="AT308" i="18" a="1"/>
  <c r="AT308" i="18" s="1"/>
  <c r="AU308" i="18" a="1"/>
  <c r="AU308" i="18" s="1"/>
  <c r="D309" i="18" a="1"/>
  <c r="D309" i="18" s="1"/>
  <c r="E309" i="18" a="1"/>
  <c r="E309" i="18" s="1"/>
  <c r="F309" i="18" a="1"/>
  <c r="F309" i="18" s="1"/>
  <c r="G309" i="18" a="1"/>
  <c r="G309" i="18" s="1"/>
  <c r="I309" i="18" a="1"/>
  <c r="I309" i="18" s="1"/>
  <c r="J309" i="18" a="1"/>
  <c r="J309" i="18" s="1"/>
  <c r="K309" i="18" a="1"/>
  <c r="K309" i="18" s="1"/>
  <c r="L309" i="18" a="1"/>
  <c r="L309" i="18" s="1"/>
  <c r="N309" i="18" a="1"/>
  <c r="N309" i="18" s="1"/>
  <c r="O309" i="18" a="1"/>
  <c r="O309" i="18" s="1"/>
  <c r="P309" i="18" a="1"/>
  <c r="P309" i="18" s="1"/>
  <c r="Q309" i="18" a="1"/>
  <c r="Q309" i="18" s="1"/>
  <c r="S309" i="18" a="1"/>
  <c r="S309" i="18" s="1"/>
  <c r="T309" i="18" a="1"/>
  <c r="T309" i="18" s="1"/>
  <c r="U309" i="18" a="1"/>
  <c r="U309" i="18" s="1"/>
  <c r="V309" i="18" a="1"/>
  <c r="V309" i="18" s="1"/>
  <c r="X309" i="18" a="1"/>
  <c r="X309" i="18" s="1"/>
  <c r="Y309" i="18" a="1"/>
  <c r="Y309" i="18" s="1"/>
  <c r="Z309" i="18" a="1"/>
  <c r="Z309" i="18" s="1"/>
  <c r="AA309" i="18" a="1"/>
  <c r="AA309" i="18" s="1"/>
  <c r="AC309" i="18" a="1"/>
  <c r="AC309" i="18" s="1"/>
  <c r="AD309" i="18" a="1"/>
  <c r="AD309" i="18" s="1"/>
  <c r="AE309" i="18" a="1"/>
  <c r="AE309" i="18" s="1"/>
  <c r="AF309" i="18" a="1"/>
  <c r="AF309" i="18" s="1"/>
  <c r="AH309" i="18" a="1"/>
  <c r="AH309" i="18" s="1"/>
  <c r="AI309" i="18" a="1"/>
  <c r="AI309" i="18" s="1"/>
  <c r="AJ309" i="18" a="1"/>
  <c r="AJ309" i="18" s="1"/>
  <c r="AK309" i="18" a="1"/>
  <c r="AK309" i="18" s="1"/>
  <c r="AM309" i="18" a="1"/>
  <c r="AM309" i="18" s="1"/>
  <c r="AN309" i="18" a="1"/>
  <c r="AN309" i="18" s="1"/>
  <c r="AO309" i="18" a="1"/>
  <c r="AO309" i="18" s="1"/>
  <c r="AP309" i="18" a="1"/>
  <c r="AP309" i="18" s="1"/>
  <c r="AR309" i="18" a="1"/>
  <c r="AR309" i="18" s="1"/>
  <c r="AS309" i="18" a="1"/>
  <c r="AS309" i="18" s="1"/>
  <c r="AT309" i="18" a="1"/>
  <c r="AT309" i="18" s="1"/>
  <c r="AU309" i="18" a="1"/>
  <c r="AU309" i="18" s="1"/>
  <c r="D310" i="18" a="1"/>
  <c r="D310" i="18" s="1"/>
  <c r="E310" i="18" a="1"/>
  <c r="E310" i="18" s="1"/>
  <c r="F310" i="18" a="1"/>
  <c r="F310" i="18" s="1"/>
  <c r="G310" i="18" a="1"/>
  <c r="G310" i="18" s="1"/>
  <c r="I310" i="18" a="1"/>
  <c r="I310" i="18" s="1"/>
  <c r="J310" i="18" a="1"/>
  <c r="J310" i="18" s="1"/>
  <c r="K310" i="18" a="1"/>
  <c r="K310" i="18" s="1"/>
  <c r="L310" i="18" a="1"/>
  <c r="L310" i="18" s="1"/>
  <c r="N310" i="18" a="1"/>
  <c r="N310" i="18" s="1"/>
  <c r="O310" i="18" a="1"/>
  <c r="O310" i="18" s="1"/>
  <c r="P310" i="18" a="1"/>
  <c r="P310" i="18" s="1"/>
  <c r="Q310" i="18" a="1"/>
  <c r="Q310" i="18" s="1"/>
  <c r="S310" i="18" a="1"/>
  <c r="S310" i="18" s="1"/>
  <c r="T310" i="18" a="1"/>
  <c r="T310" i="18" s="1"/>
  <c r="U310" i="18" a="1"/>
  <c r="U310" i="18" s="1"/>
  <c r="V310" i="18" a="1"/>
  <c r="V310" i="18" s="1"/>
  <c r="X310" i="18" a="1"/>
  <c r="X310" i="18" s="1"/>
  <c r="Y310" i="18" a="1"/>
  <c r="Y310" i="18" s="1"/>
  <c r="Z310" i="18" a="1"/>
  <c r="Z310" i="18" s="1"/>
  <c r="AA310" i="18" a="1"/>
  <c r="AA310" i="18" s="1"/>
  <c r="AC310" i="18" a="1"/>
  <c r="AC310" i="18" s="1"/>
  <c r="AD310" i="18" a="1"/>
  <c r="AD310" i="18" s="1"/>
  <c r="AE310" i="18" a="1"/>
  <c r="AE310" i="18" s="1"/>
  <c r="AF310" i="18" a="1"/>
  <c r="AF310" i="18" s="1"/>
  <c r="AH310" i="18" a="1"/>
  <c r="AH310" i="18" s="1"/>
  <c r="AI310" i="18" a="1"/>
  <c r="AI310" i="18" s="1"/>
  <c r="AJ310" i="18" a="1"/>
  <c r="AJ310" i="18" s="1"/>
  <c r="AK310" i="18" a="1"/>
  <c r="AK310" i="18" s="1"/>
  <c r="AM310" i="18" a="1"/>
  <c r="AM310" i="18" s="1"/>
  <c r="AN310" i="18" a="1"/>
  <c r="AN310" i="18" s="1"/>
  <c r="AO310" i="18" a="1"/>
  <c r="AO310" i="18" s="1"/>
  <c r="AP310" i="18" a="1"/>
  <c r="AP310" i="18" s="1"/>
  <c r="AR310" i="18" a="1"/>
  <c r="AR310" i="18" s="1"/>
  <c r="AS310" i="18" a="1"/>
  <c r="AS310" i="18" s="1"/>
  <c r="AT310" i="18" a="1"/>
  <c r="AT310" i="18" s="1"/>
  <c r="AU310" i="18" a="1"/>
  <c r="AU310" i="18" s="1"/>
  <c r="D311" i="18" a="1"/>
  <c r="D311" i="18" s="1"/>
  <c r="E311" i="18" a="1"/>
  <c r="E311" i="18" s="1"/>
  <c r="F311" i="18" a="1"/>
  <c r="F311" i="18" s="1"/>
  <c r="G311" i="18" a="1"/>
  <c r="G311" i="18" s="1"/>
  <c r="I311" i="18" a="1"/>
  <c r="I311" i="18" s="1"/>
  <c r="J311" i="18" a="1"/>
  <c r="J311" i="18" s="1"/>
  <c r="K311" i="18" a="1"/>
  <c r="K311" i="18" s="1"/>
  <c r="L311" i="18" a="1"/>
  <c r="L311" i="18" s="1"/>
  <c r="N311" i="18" a="1"/>
  <c r="N311" i="18" s="1"/>
  <c r="O311" i="18" a="1"/>
  <c r="O311" i="18" s="1"/>
  <c r="P311" i="18" a="1"/>
  <c r="P311" i="18" s="1"/>
  <c r="Q311" i="18" a="1"/>
  <c r="Q311" i="18" s="1"/>
  <c r="S311" i="18" a="1"/>
  <c r="S311" i="18" s="1"/>
  <c r="T311" i="18" a="1"/>
  <c r="T311" i="18" s="1"/>
  <c r="U311" i="18" a="1"/>
  <c r="U311" i="18" s="1"/>
  <c r="V311" i="18" a="1"/>
  <c r="V311" i="18" s="1"/>
  <c r="X311" i="18" a="1"/>
  <c r="X311" i="18" s="1"/>
  <c r="Y311" i="18" a="1"/>
  <c r="Y311" i="18" s="1"/>
  <c r="Z311" i="18" a="1"/>
  <c r="Z311" i="18" s="1"/>
  <c r="AA311" i="18" a="1"/>
  <c r="AA311" i="18" s="1"/>
  <c r="AC311" i="18" a="1"/>
  <c r="AC311" i="18" s="1"/>
  <c r="AD311" i="18" a="1"/>
  <c r="AD311" i="18" s="1"/>
  <c r="AE311" i="18" a="1"/>
  <c r="AE311" i="18" s="1"/>
  <c r="AF311" i="18" a="1"/>
  <c r="AF311" i="18" s="1"/>
  <c r="AH311" i="18" a="1"/>
  <c r="AH311" i="18" s="1"/>
  <c r="AI311" i="18" a="1"/>
  <c r="AI311" i="18" s="1"/>
  <c r="AJ311" i="18" a="1"/>
  <c r="AJ311" i="18" s="1"/>
  <c r="AK311" i="18" a="1"/>
  <c r="AK311" i="18" s="1"/>
  <c r="AM311" i="18" a="1"/>
  <c r="AM311" i="18" s="1"/>
  <c r="AN311" i="18" a="1"/>
  <c r="AN311" i="18" s="1"/>
  <c r="AO311" i="18" a="1"/>
  <c r="AO311" i="18" s="1"/>
  <c r="AP311" i="18" a="1"/>
  <c r="AP311" i="18" s="1"/>
  <c r="AR311" i="18" a="1"/>
  <c r="AR311" i="18" s="1"/>
  <c r="AS311" i="18" a="1"/>
  <c r="AS311" i="18" s="1"/>
  <c r="AT311" i="18" a="1"/>
  <c r="AT311" i="18" s="1"/>
  <c r="AU311" i="18" a="1"/>
  <c r="AU311" i="18" s="1"/>
  <c r="D312" i="18" a="1"/>
  <c r="D312" i="18" s="1"/>
  <c r="E312" i="18" a="1"/>
  <c r="E312" i="18" s="1"/>
  <c r="F312" i="18" a="1"/>
  <c r="F312" i="18" s="1"/>
  <c r="G312" i="18" a="1"/>
  <c r="G312" i="18" s="1"/>
  <c r="I312" i="18" a="1"/>
  <c r="I312" i="18" s="1"/>
  <c r="J312" i="18" a="1"/>
  <c r="J312" i="18" s="1"/>
  <c r="K312" i="18" a="1"/>
  <c r="K312" i="18" s="1"/>
  <c r="L312" i="18" a="1"/>
  <c r="L312" i="18" s="1"/>
  <c r="N312" i="18" a="1"/>
  <c r="N312" i="18" s="1"/>
  <c r="O312" i="18" a="1"/>
  <c r="O312" i="18" s="1"/>
  <c r="P312" i="18" a="1"/>
  <c r="P312" i="18" s="1"/>
  <c r="Q312" i="18" a="1"/>
  <c r="Q312" i="18" s="1"/>
  <c r="S312" i="18" a="1"/>
  <c r="S312" i="18" s="1"/>
  <c r="T312" i="18" a="1"/>
  <c r="T312" i="18" s="1"/>
  <c r="U312" i="18" a="1"/>
  <c r="U312" i="18" s="1"/>
  <c r="V312" i="18" a="1"/>
  <c r="V312" i="18" s="1"/>
  <c r="X312" i="18" a="1"/>
  <c r="X312" i="18" s="1"/>
  <c r="Y312" i="18" a="1"/>
  <c r="Y312" i="18" s="1"/>
  <c r="Z312" i="18" a="1"/>
  <c r="Z312" i="18" s="1"/>
  <c r="AA312" i="18" a="1"/>
  <c r="AA312" i="18" s="1"/>
  <c r="AC312" i="18" a="1"/>
  <c r="AC312" i="18" s="1"/>
  <c r="AD312" i="18" a="1"/>
  <c r="AD312" i="18" s="1"/>
  <c r="AE312" i="18" a="1"/>
  <c r="AE312" i="18" s="1"/>
  <c r="AF312" i="18" a="1"/>
  <c r="AF312" i="18" s="1"/>
  <c r="AH312" i="18" a="1"/>
  <c r="AH312" i="18" s="1"/>
  <c r="AI312" i="18" a="1"/>
  <c r="AI312" i="18" s="1"/>
  <c r="AJ312" i="18" a="1"/>
  <c r="AJ312" i="18" s="1"/>
  <c r="AK312" i="18" a="1"/>
  <c r="AK312" i="18" s="1"/>
  <c r="AM312" i="18" a="1"/>
  <c r="AM312" i="18" s="1"/>
  <c r="AN312" i="18" a="1"/>
  <c r="AN312" i="18" s="1"/>
  <c r="AO312" i="18" a="1"/>
  <c r="AO312" i="18" s="1"/>
  <c r="AP312" i="18" a="1"/>
  <c r="AP312" i="18" s="1"/>
  <c r="AR312" i="18" a="1"/>
  <c r="AR312" i="18" s="1"/>
  <c r="AS312" i="18" a="1"/>
  <c r="AS312" i="18" s="1"/>
  <c r="AT312" i="18" a="1"/>
  <c r="AT312" i="18" s="1"/>
  <c r="AU312" i="18" a="1"/>
  <c r="AU312" i="18" s="1"/>
  <c r="D313" i="18" a="1"/>
  <c r="D313" i="18" s="1"/>
  <c r="E313" i="18" a="1"/>
  <c r="E313" i="18" s="1"/>
  <c r="F313" i="18" a="1"/>
  <c r="F313" i="18" s="1"/>
  <c r="G313" i="18" a="1"/>
  <c r="G313" i="18" s="1"/>
  <c r="I313" i="18" a="1"/>
  <c r="I313" i="18" s="1"/>
  <c r="J313" i="18" a="1"/>
  <c r="J313" i="18" s="1"/>
  <c r="K313" i="18" a="1"/>
  <c r="K313" i="18" s="1"/>
  <c r="L313" i="18" a="1"/>
  <c r="L313" i="18" s="1"/>
  <c r="N313" i="18" a="1"/>
  <c r="N313" i="18" s="1"/>
  <c r="O313" i="18" a="1"/>
  <c r="O313" i="18" s="1"/>
  <c r="P313" i="18" a="1"/>
  <c r="P313" i="18" s="1"/>
  <c r="Q313" i="18" a="1"/>
  <c r="Q313" i="18" s="1"/>
  <c r="S313" i="18" a="1"/>
  <c r="S313" i="18" s="1"/>
  <c r="T313" i="18" a="1"/>
  <c r="T313" i="18" s="1"/>
  <c r="U313" i="18" a="1"/>
  <c r="U313" i="18" s="1"/>
  <c r="V313" i="18" a="1"/>
  <c r="V313" i="18" s="1"/>
  <c r="X313" i="18" a="1"/>
  <c r="X313" i="18" s="1"/>
  <c r="Y313" i="18" a="1"/>
  <c r="Y313" i="18" s="1"/>
  <c r="Z313" i="18" a="1"/>
  <c r="Z313" i="18" s="1"/>
  <c r="AA313" i="18" a="1"/>
  <c r="AA313" i="18" s="1"/>
  <c r="AC313" i="18" a="1"/>
  <c r="AC313" i="18" s="1"/>
  <c r="AD313" i="18" a="1"/>
  <c r="AD313" i="18" s="1"/>
  <c r="AE313" i="18" a="1"/>
  <c r="AE313" i="18" s="1"/>
  <c r="AF313" i="18" a="1"/>
  <c r="AF313" i="18" s="1"/>
  <c r="AH313" i="18" a="1"/>
  <c r="AH313" i="18" s="1"/>
  <c r="AI313" i="18" a="1"/>
  <c r="AI313" i="18" s="1"/>
  <c r="AJ313" i="18" a="1"/>
  <c r="AJ313" i="18" s="1"/>
  <c r="AK313" i="18" a="1"/>
  <c r="AK313" i="18" s="1"/>
  <c r="AM313" i="18" a="1"/>
  <c r="AM313" i="18" s="1"/>
  <c r="AN313" i="18" a="1"/>
  <c r="AN313" i="18" s="1"/>
  <c r="AO313" i="18" a="1"/>
  <c r="AO313" i="18" s="1"/>
  <c r="AP313" i="18" a="1"/>
  <c r="AP313" i="18" s="1"/>
  <c r="AR313" i="18" a="1"/>
  <c r="AR313" i="18" s="1"/>
  <c r="AS313" i="18" a="1"/>
  <c r="AS313" i="18" s="1"/>
  <c r="AT313" i="18" a="1"/>
  <c r="AT313" i="18" s="1"/>
  <c r="AU313" i="18" a="1"/>
  <c r="AU313" i="18" s="1"/>
  <c r="D314" i="18" a="1"/>
  <c r="D314" i="18" s="1"/>
  <c r="E314" i="18" a="1"/>
  <c r="E314" i="18" s="1"/>
  <c r="F314" i="18" a="1"/>
  <c r="F314" i="18" s="1"/>
  <c r="G314" i="18" a="1"/>
  <c r="G314" i="18" s="1"/>
  <c r="I314" i="18" a="1"/>
  <c r="I314" i="18" s="1"/>
  <c r="J314" i="18" a="1"/>
  <c r="J314" i="18" s="1"/>
  <c r="K314" i="18" a="1"/>
  <c r="K314" i="18" s="1"/>
  <c r="L314" i="18" a="1"/>
  <c r="L314" i="18" s="1"/>
  <c r="N314" i="18" a="1"/>
  <c r="N314" i="18" s="1"/>
  <c r="O314" i="18" a="1"/>
  <c r="O314" i="18" s="1"/>
  <c r="P314" i="18" a="1"/>
  <c r="P314" i="18" s="1"/>
  <c r="Q314" i="18" a="1"/>
  <c r="Q314" i="18" s="1"/>
  <c r="S314" i="18" a="1"/>
  <c r="S314" i="18" s="1"/>
  <c r="T314" i="18" a="1"/>
  <c r="T314" i="18" s="1"/>
  <c r="U314" i="18" a="1"/>
  <c r="U314" i="18" s="1"/>
  <c r="V314" i="18" a="1"/>
  <c r="V314" i="18" s="1"/>
  <c r="X314" i="18" a="1"/>
  <c r="X314" i="18" s="1"/>
  <c r="Y314" i="18" a="1"/>
  <c r="Y314" i="18" s="1"/>
  <c r="Z314" i="18" a="1"/>
  <c r="Z314" i="18" s="1"/>
  <c r="AA314" i="18" a="1"/>
  <c r="AA314" i="18" s="1"/>
  <c r="AC314" i="18" a="1"/>
  <c r="AC314" i="18" s="1"/>
  <c r="AD314" i="18" a="1"/>
  <c r="AD314" i="18" s="1"/>
  <c r="AE314" i="18" a="1"/>
  <c r="AE314" i="18" s="1"/>
  <c r="AF314" i="18" a="1"/>
  <c r="AF314" i="18" s="1"/>
  <c r="AH314" i="18" a="1"/>
  <c r="AH314" i="18" s="1"/>
  <c r="AI314" i="18" a="1"/>
  <c r="AI314" i="18" s="1"/>
  <c r="AJ314" i="18" a="1"/>
  <c r="AJ314" i="18" s="1"/>
  <c r="AK314" i="18" a="1"/>
  <c r="AK314" i="18" s="1"/>
  <c r="AM314" i="18" a="1"/>
  <c r="AM314" i="18" s="1"/>
  <c r="AN314" i="18" a="1"/>
  <c r="AN314" i="18" s="1"/>
  <c r="AO314" i="18" a="1"/>
  <c r="AO314" i="18" s="1"/>
  <c r="AP314" i="18" a="1"/>
  <c r="AP314" i="18" s="1"/>
  <c r="AR314" i="18" a="1"/>
  <c r="AR314" i="18" s="1"/>
  <c r="AS314" i="18" a="1"/>
  <c r="AS314" i="18" s="1"/>
  <c r="AT314" i="18" a="1"/>
  <c r="AT314" i="18" s="1"/>
  <c r="AU314" i="18" a="1"/>
  <c r="AU314" i="18" s="1"/>
  <c r="D315" i="18" a="1"/>
  <c r="D315" i="18" s="1"/>
  <c r="E315" i="18" a="1"/>
  <c r="E315" i="18" s="1"/>
  <c r="F315" i="18" a="1"/>
  <c r="F315" i="18" s="1"/>
  <c r="G315" i="18" a="1"/>
  <c r="G315" i="18" s="1"/>
  <c r="H315" i="18" a="1"/>
  <c r="H315" i="18" s="1"/>
  <c r="I315" i="18" a="1"/>
  <c r="I315" i="18" s="1"/>
  <c r="J315" i="18" a="1"/>
  <c r="J315" i="18" s="1"/>
  <c r="K315" i="18" a="1"/>
  <c r="K315" i="18" s="1"/>
  <c r="L315" i="18" a="1"/>
  <c r="L315" i="18" s="1"/>
  <c r="M315" i="18" a="1"/>
  <c r="M315" i="18" s="1"/>
  <c r="N315" i="18" a="1"/>
  <c r="N315" i="18" s="1"/>
  <c r="O315" i="18" a="1"/>
  <c r="O315" i="18" s="1"/>
  <c r="P315" i="18" a="1"/>
  <c r="P315" i="18" s="1"/>
  <c r="Q315" i="18" a="1"/>
  <c r="Q315" i="18" s="1"/>
  <c r="R315" i="18" a="1"/>
  <c r="R315" i="18" s="1"/>
  <c r="S315" i="18" a="1"/>
  <c r="S315" i="18" s="1"/>
  <c r="T315" i="18" a="1"/>
  <c r="T315" i="18" s="1"/>
  <c r="U315" i="18" a="1"/>
  <c r="U315" i="18" s="1"/>
  <c r="V315" i="18" a="1"/>
  <c r="V315" i="18" s="1"/>
  <c r="W315" i="18" a="1"/>
  <c r="W315" i="18" s="1"/>
  <c r="X315" i="18" a="1"/>
  <c r="X315" i="18" s="1"/>
  <c r="Y315" i="18" a="1"/>
  <c r="Y315" i="18" s="1"/>
  <c r="Z315" i="18" a="1"/>
  <c r="Z315" i="18" s="1"/>
  <c r="AA315" i="18" a="1"/>
  <c r="AA315" i="18" s="1"/>
  <c r="AB315" i="18" a="1"/>
  <c r="AB315" i="18" s="1"/>
  <c r="AC315" i="18" a="1"/>
  <c r="AC315" i="18" s="1"/>
  <c r="AD315" i="18" a="1"/>
  <c r="AD315" i="18" s="1"/>
  <c r="AE315" i="18" a="1"/>
  <c r="AE315" i="18" s="1"/>
  <c r="AF315" i="18" a="1"/>
  <c r="AF315" i="18" s="1"/>
  <c r="AG315" i="18" a="1"/>
  <c r="AG315" i="18" s="1"/>
  <c r="AH315" i="18" a="1"/>
  <c r="AH315" i="18" s="1"/>
  <c r="AI315" i="18" a="1"/>
  <c r="AI315" i="18" s="1"/>
  <c r="AJ315" i="18" a="1"/>
  <c r="AJ315" i="18" s="1"/>
  <c r="AK315" i="18" a="1"/>
  <c r="AK315" i="18" s="1"/>
  <c r="AL315" i="18" a="1"/>
  <c r="AL315" i="18" s="1"/>
  <c r="AM315" i="18" a="1"/>
  <c r="AM315" i="18" s="1"/>
  <c r="AN315" i="18" a="1"/>
  <c r="AN315" i="18" s="1"/>
  <c r="AO315" i="18" a="1"/>
  <c r="AO315" i="18" s="1"/>
  <c r="AP315" i="18" a="1"/>
  <c r="AP315" i="18" s="1"/>
  <c r="AQ315" i="18" a="1"/>
  <c r="AQ315" i="18" s="1"/>
  <c r="AR315" i="18" a="1"/>
  <c r="AR315" i="18" s="1"/>
  <c r="AS315" i="18" a="1"/>
  <c r="AS315" i="18" s="1"/>
  <c r="AT315" i="18" a="1"/>
  <c r="AT315" i="18" s="1"/>
  <c r="AU315" i="18" a="1"/>
  <c r="AU315" i="18" s="1"/>
  <c r="AV315" i="18" a="1"/>
  <c r="AV315" i="18" s="1"/>
  <c r="D316" i="18" a="1"/>
  <c r="D316" i="18" s="1"/>
  <c r="E316" i="18" a="1"/>
  <c r="E316" i="18" s="1"/>
  <c r="F316" i="18" a="1"/>
  <c r="F316" i="18" s="1"/>
  <c r="G316" i="18" a="1"/>
  <c r="G316" i="18" s="1"/>
  <c r="H316" i="18" a="1"/>
  <c r="H316" i="18" s="1"/>
  <c r="I316" i="18" a="1"/>
  <c r="I316" i="18" s="1"/>
  <c r="J316" i="18" a="1"/>
  <c r="J316" i="18" s="1"/>
  <c r="K316" i="18" a="1"/>
  <c r="K316" i="18" s="1"/>
  <c r="L316" i="18" a="1"/>
  <c r="L316" i="18" s="1"/>
  <c r="M316" i="18" a="1"/>
  <c r="M316" i="18" s="1"/>
  <c r="N316" i="18" a="1"/>
  <c r="N316" i="18" s="1"/>
  <c r="O316" i="18" a="1"/>
  <c r="O316" i="18" s="1"/>
  <c r="P316" i="18" a="1"/>
  <c r="P316" i="18" s="1"/>
  <c r="Q316" i="18" a="1"/>
  <c r="Q316" i="18" s="1"/>
  <c r="R316" i="18" a="1"/>
  <c r="R316" i="18" s="1"/>
  <c r="S316" i="18" a="1"/>
  <c r="S316" i="18" s="1"/>
  <c r="T316" i="18" a="1"/>
  <c r="T316" i="18" s="1"/>
  <c r="U316" i="18" a="1"/>
  <c r="U316" i="18" s="1"/>
  <c r="V316" i="18" a="1"/>
  <c r="V316" i="18" s="1"/>
  <c r="W316" i="18" a="1"/>
  <c r="W316" i="18" s="1"/>
  <c r="X316" i="18" a="1"/>
  <c r="X316" i="18" s="1"/>
  <c r="Y316" i="18" a="1"/>
  <c r="Y316" i="18" s="1"/>
  <c r="Z316" i="18" a="1"/>
  <c r="Z316" i="18" s="1"/>
  <c r="AA316" i="18" a="1"/>
  <c r="AA316" i="18" s="1"/>
  <c r="AB316" i="18" a="1"/>
  <c r="AB316" i="18" s="1"/>
  <c r="AC316" i="18" a="1"/>
  <c r="AC316" i="18" s="1"/>
  <c r="AD316" i="18" a="1"/>
  <c r="AD316" i="18" s="1"/>
  <c r="AE316" i="18" a="1"/>
  <c r="AE316" i="18" s="1"/>
  <c r="AF316" i="18" a="1"/>
  <c r="AF316" i="18" s="1"/>
  <c r="AG316" i="18" a="1"/>
  <c r="AG316" i="18" s="1"/>
  <c r="AH316" i="18" a="1"/>
  <c r="AH316" i="18" s="1"/>
  <c r="AI316" i="18" a="1"/>
  <c r="AI316" i="18" s="1"/>
  <c r="AJ316" i="18" a="1"/>
  <c r="AJ316" i="18" s="1"/>
  <c r="AK316" i="18" a="1"/>
  <c r="AK316" i="18" s="1"/>
  <c r="AL316" i="18" a="1"/>
  <c r="AL316" i="18" s="1"/>
  <c r="AM316" i="18" a="1"/>
  <c r="AM316" i="18" s="1"/>
  <c r="AN316" i="18" a="1"/>
  <c r="AN316" i="18" s="1"/>
  <c r="AO316" i="18" a="1"/>
  <c r="AO316" i="18" s="1"/>
  <c r="AP316" i="18" a="1"/>
  <c r="AP316" i="18" s="1"/>
  <c r="AQ316" i="18" a="1"/>
  <c r="AQ316" i="18" s="1"/>
  <c r="AR316" i="18" a="1"/>
  <c r="AR316" i="18" s="1"/>
  <c r="AS316" i="18" a="1"/>
  <c r="AS316" i="18" s="1"/>
  <c r="AT316" i="18" a="1"/>
  <c r="AT316" i="18" s="1"/>
  <c r="AU316" i="18" a="1"/>
  <c r="AU316" i="18" s="1"/>
  <c r="AV316" i="18" a="1"/>
  <c r="AV316" i="18" s="1"/>
  <c r="D317" i="18" a="1"/>
  <c r="D317" i="18" s="1"/>
  <c r="E317" i="18" a="1"/>
  <c r="E317" i="18" s="1"/>
  <c r="F317" i="18" a="1"/>
  <c r="F317" i="18" s="1"/>
  <c r="G317" i="18" a="1"/>
  <c r="G317" i="18" s="1"/>
  <c r="H317" i="18" a="1"/>
  <c r="H317" i="18" s="1"/>
  <c r="I317" i="18" a="1"/>
  <c r="I317" i="18" s="1"/>
  <c r="J317" i="18" a="1"/>
  <c r="J317" i="18" s="1"/>
  <c r="K317" i="18" a="1"/>
  <c r="K317" i="18" s="1"/>
  <c r="L317" i="18" a="1"/>
  <c r="L317" i="18" s="1"/>
  <c r="M317" i="18" a="1"/>
  <c r="M317" i="18" s="1"/>
  <c r="N317" i="18" a="1"/>
  <c r="N317" i="18" s="1"/>
  <c r="O317" i="18" a="1"/>
  <c r="O317" i="18" s="1"/>
  <c r="P317" i="18" a="1"/>
  <c r="P317" i="18" s="1"/>
  <c r="Q317" i="18" a="1"/>
  <c r="Q317" i="18" s="1"/>
  <c r="R317" i="18" a="1"/>
  <c r="R317" i="18" s="1"/>
  <c r="S317" i="18" a="1"/>
  <c r="S317" i="18" s="1"/>
  <c r="T317" i="18" a="1"/>
  <c r="T317" i="18" s="1"/>
  <c r="U317" i="18" a="1"/>
  <c r="U317" i="18" s="1"/>
  <c r="V317" i="18" a="1"/>
  <c r="V317" i="18" s="1"/>
  <c r="W317" i="18" a="1"/>
  <c r="W317" i="18" s="1"/>
  <c r="X317" i="18" a="1"/>
  <c r="X317" i="18" s="1"/>
  <c r="Y317" i="18" a="1"/>
  <c r="Y317" i="18" s="1"/>
  <c r="Z317" i="18" a="1"/>
  <c r="Z317" i="18" s="1"/>
  <c r="AA317" i="18" a="1"/>
  <c r="AA317" i="18" s="1"/>
  <c r="AB317" i="18" a="1"/>
  <c r="AB317" i="18" s="1"/>
  <c r="AC317" i="18" a="1"/>
  <c r="AC317" i="18" s="1"/>
  <c r="AD317" i="18" a="1"/>
  <c r="AD317" i="18" s="1"/>
  <c r="AE317" i="18" a="1"/>
  <c r="AE317" i="18" s="1"/>
  <c r="AF317" i="18" a="1"/>
  <c r="AF317" i="18" s="1"/>
  <c r="AG317" i="18" a="1"/>
  <c r="AG317" i="18" s="1"/>
  <c r="AH317" i="18" a="1"/>
  <c r="AH317" i="18" s="1"/>
  <c r="AI317" i="18" a="1"/>
  <c r="AI317" i="18" s="1"/>
  <c r="AJ317" i="18" a="1"/>
  <c r="AJ317" i="18" s="1"/>
  <c r="AK317" i="18" a="1"/>
  <c r="AK317" i="18" s="1"/>
  <c r="AL317" i="18" a="1"/>
  <c r="AL317" i="18" s="1"/>
  <c r="AM317" i="18" a="1"/>
  <c r="AM317" i="18" s="1"/>
  <c r="AN317" i="18" a="1"/>
  <c r="AN317" i="18" s="1"/>
  <c r="AO317" i="18" a="1"/>
  <c r="AO317" i="18" s="1"/>
  <c r="AP317" i="18" a="1"/>
  <c r="AP317" i="18" s="1"/>
  <c r="AQ317" i="18" a="1"/>
  <c r="AQ317" i="18" s="1"/>
  <c r="AR317" i="18" a="1"/>
  <c r="AR317" i="18" s="1"/>
  <c r="AS317" i="18" a="1"/>
  <c r="AS317" i="18" s="1"/>
  <c r="AT317" i="18" a="1"/>
  <c r="AT317" i="18" s="1"/>
  <c r="AU317" i="18" a="1"/>
  <c r="AU317" i="18" s="1"/>
  <c r="AV317" i="18" a="1"/>
  <c r="AV317" i="18" s="1"/>
  <c r="D318" i="18" a="1"/>
  <c r="D318" i="18" s="1"/>
  <c r="E318" i="18" a="1"/>
  <c r="E318" i="18" s="1"/>
  <c r="F318" i="18" a="1"/>
  <c r="F318" i="18" s="1"/>
  <c r="G318" i="18" a="1"/>
  <c r="G318" i="18" s="1"/>
  <c r="H318" i="18" a="1"/>
  <c r="H318" i="18" s="1"/>
  <c r="I318" i="18" a="1"/>
  <c r="I318" i="18" s="1"/>
  <c r="J318" i="18" a="1"/>
  <c r="J318" i="18" s="1"/>
  <c r="K318" i="18" a="1"/>
  <c r="K318" i="18" s="1"/>
  <c r="L318" i="18" a="1"/>
  <c r="L318" i="18" s="1"/>
  <c r="M318" i="18" a="1"/>
  <c r="M318" i="18" s="1"/>
  <c r="N318" i="18" a="1"/>
  <c r="N318" i="18" s="1"/>
  <c r="O318" i="18" a="1"/>
  <c r="O318" i="18" s="1"/>
  <c r="P318" i="18" a="1"/>
  <c r="P318" i="18" s="1"/>
  <c r="Q318" i="18" a="1"/>
  <c r="Q318" i="18" s="1"/>
  <c r="R318" i="18" a="1"/>
  <c r="R318" i="18" s="1"/>
  <c r="S318" i="18" a="1"/>
  <c r="S318" i="18" s="1"/>
  <c r="T318" i="18" a="1"/>
  <c r="T318" i="18" s="1"/>
  <c r="U318" i="18" a="1"/>
  <c r="U318" i="18" s="1"/>
  <c r="V318" i="18" a="1"/>
  <c r="V318" i="18" s="1"/>
  <c r="W318" i="18" a="1"/>
  <c r="W318" i="18" s="1"/>
  <c r="X318" i="18" a="1"/>
  <c r="X318" i="18" s="1"/>
  <c r="Y318" i="18" a="1"/>
  <c r="Y318" i="18" s="1"/>
  <c r="Z318" i="18" a="1"/>
  <c r="Z318" i="18" s="1"/>
  <c r="AA318" i="18" a="1"/>
  <c r="AA318" i="18" s="1"/>
  <c r="AB318" i="18" a="1"/>
  <c r="AB318" i="18" s="1"/>
  <c r="AC318" i="18" a="1"/>
  <c r="AC318" i="18" s="1"/>
  <c r="AD318" i="18" a="1"/>
  <c r="AD318" i="18" s="1"/>
  <c r="AE318" i="18" a="1"/>
  <c r="AE318" i="18" s="1"/>
  <c r="AF318" i="18" a="1"/>
  <c r="AF318" i="18" s="1"/>
  <c r="AG318" i="18" a="1"/>
  <c r="AG318" i="18" s="1"/>
  <c r="AH318" i="18" a="1"/>
  <c r="AH318" i="18" s="1"/>
  <c r="AI318" i="18" a="1"/>
  <c r="AI318" i="18" s="1"/>
  <c r="AJ318" i="18" a="1"/>
  <c r="AJ318" i="18" s="1"/>
  <c r="AK318" i="18" a="1"/>
  <c r="AK318" i="18" s="1"/>
  <c r="AL318" i="18" a="1"/>
  <c r="AL318" i="18" s="1"/>
  <c r="AM318" i="18" a="1"/>
  <c r="AM318" i="18" s="1"/>
  <c r="AN318" i="18" a="1"/>
  <c r="AN318" i="18" s="1"/>
  <c r="AO318" i="18" a="1"/>
  <c r="AO318" i="18" s="1"/>
  <c r="AP318" i="18" a="1"/>
  <c r="AP318" i="18" s="1"/>
  <c r="AQ318" i="18" a="1"/>
  <c r="AQ318" i="18" s="1"/>
  <c r="AR318" i="18" a="1"/>
  <c r="AR318" i="18" s="1"/>
  <c r="AS318" i="18" a="1"/>
  <c r="AS318" i="18" s="1"/>
  <c r="AT318" i="18" a="1"/>
  <c r="AT318" i="18" s="1"/>
  <c r="AU318" i="18" a="1"/>
  <c r="AU318" i="18" s="1"/>
  <c r="AV318" i="18" a="1"/>
  <c r="AV318" i="18" s="1"/>
  <c r="D319" i="18" a="1"/>
  <c r="D319" i="18" s="1"/>
  <c r="E319" i="18" a="1"/>
  <c r="E319" i="18" s="1"/>
  <c r="F319" i="18" a="1"/>
  <c r="F319" i="18" s="1"/>
  <c r="G319" i="18" a="1"/>
  <c r="G319" i="18" s="1"/>
  <c r="H319" i="18" a="1"/>
  <c r="H319" i="18" s="1"/>
  <c r="I319" i="18" a="1"/>
  <c r="I319" i="18" s="1"/>
  <c r="J319" i="18" a="1"/>
  <c r="J319" i="18" s="1"/>
  <c r="K319" i="18" a="1"/>
  <c r="K319" i="18" s="1"/>
  <c r="L319" i="18" a="1"/>
  <c r="L319" i="18" s="1"/>
  <c r="M319" i="18" a="1"/>
  <c r="M319" i="18" s="1"/>
  <c r="N319" i="18" a="1"/>
  <c r="N319" i="18" s="1"/>
  <c r="O319" i="18" a="1"/>
  <c r="O319" i="18" s="1"/>
  <c r="P319" i="18" a="1"/>
  <c r="P319" i="18" s="1"/>
  <c r="Q319" i="18" a="1"/>
  <c r="Q319" i="18" s="1"/>
  <c r="R319" i="18" a="1"/>
  <c r="R319" i="18" s="1"/>
  <c r="S319" i="18" a="1"/>
  <c r="S319" i="18" s="1"/>
  <c r="T319" i="18" a="1"/>
  <c r="T319" i="18" s="1"/>
  <c r="U319" i="18" a="1"/>
  <c r="U319" i="18" s="1"/>
  <c r="V319" i="18" a="1"/>
  <c r="V319" i="18" s="1"/>
  <c r="W319" i="18" a="1"/>
  <c r="W319" i="18" s="1"/>
  <c r="X319" i="18" a="1"/>
  <c r="X319" i="18" s="1"/>
  <c r="Y319" i="18" a="1"/>
  <c r="Y319" i="18" s="1"/>
  <c r="Z319" i="18" a="1"/>
  <c r="Z319" i="18" s="1"/>
  <c r="AA319" i="18" a="1"/>
  <c r="AA319" i="18" s="1"/>
  <c r="AB319" i="18" a="1"/>
  <c r="AB319" i="18" s="1"/>
  <c r="AC319" i="18" a="1"/>
  <c r="AC319" i="18" s="1"/>
  <c r="AD319" i="18" a="1"/>
  <c r="AD319" i="18" s="1"/>
  <c r="AE319" i="18" a="1"/>
  <c r="AE319" i="18" s="1"/>
  <c r="AF319" i="18" a="1"/>
  <c r="AF319" i="18" s="1"/>
  <c r="AG319" i="18" a="1"/>
  <c r="AG319" i="18" s="1"/>
  <c r="AH319" i="18" a="1"/>
  <c r="AH319" i="18" s="1"/>
  <c r="AI319" i="18" a="1"/>
  <c r="AI319" i="18" s="1"/>
  <c r="AJ319" i="18" a="1"/>
  <c r="AJ319" i="18" s="1"/>
  <c r="AK319" i="18" a="1"/>
  <c r="AK319" i="18" s="1"/>
  <c r="AL319" i="18" a="1"/>
  <c r="AL319" i="18" s="1"/>
  <c r="AM319" i="18" a="1"/>
  <c r="AM319" i="18" s="1"/>
  <c r="AN319" i="18" a="1"/>
  <c r="AN319" i="18" s="1"/>
  <c r="AO319" i="18" a="1"/>
  <c r="AO319" i="18" s="1"/>
  <c r="AP319" i="18" a="1"/>
  <c r="AP319" i="18" s="1"/>
  <c r="AQ319" i="18" a="1"/>
  <c r="AQ319" i="18" s="1"/>
  <c r="AR319" i="18" a="1"/>
  <c r="AR319" i="18" s="1"/>
  <c r="AS319" i="18" a="1"/>
  <c r="AS319" i="18" s="1"/>
  <c r="AT319" i="18" a="1"/>
  <c r="AT319" i="18" s="1"/>
  <c r="AU319" i="18" a="1"/>
  <c r="AU319" i="18" s="1"/>
  <c r="AV319" i="18" a="1"/>
  <c r="AV319" i="18" s="1"/>
  <c r="D320" i="18" a="1"/>
  <c r="D320" i="18" s="1"/>
  <c r="E320" i="18" a="1"/>
  <c r="E320" i="18" s="1"/>
  <c r="F320" i="18" a="1"/>
  <c r="F320" i="18" s="1"/>
  <c r="G320" i="18" a="1"/>
  <c r="G320" i="18" s="1"/>
  <c r="H320" i="18" a="1"/>
  <c r="H320" i="18" s="1"/>
  <c r="I320" i="18" a="1"/>
  <c r="I320" i="18" s="1"/>
  <c r="J320" i="18" a="1"/>
  <c r="J320" i="18" s="1"/>
  <c r="K320" i="18" a="1"/>
  <c r="K320" i="18" s="1"/>
  <c r="L320" i="18" a="1"/>
  <c r="L320" i="18" s="1"/>
  <c r="M320" i="18" a="1"/>
  <c r="M320" i="18" s="1"/>
  <c r="N320" i="18" a="1"/>
  <c r="N320" i="18" s="1"/>
  <c r="O320" i="18" a="1"/>
  <c r="O320" i="18" s="1"/>
  <c r="P320" i="18" a="1"/>
  <c r="P320" i="18" s="1"/>
  <c r="Q320" i="18" a="1"/>
  <c r="Q320" i="18" s="1"/>
  <c r="R320" i="18" a="1"/>
  <c r="R320" i="18" s="1"/>
  <c r="S320" i="18" a="1"/>
  <c r="S320" i="18" s="1"/>
  <c r="T320" i="18" a="1"/>
  <c r="T320" i="18" s="1"/>
  <c r="U320" i="18" a="1"/>
  <c r="U320" i="18" s="1"/>
  <c r="V320" i="18" a="1"/>
  <c r="V320" i="18" s="1"/>
  <c r="W320" i="18" a="1"/>
  <c r="W320" i="18" s="1"/>
  <c r="X320" i="18" a="1"/>
  <c r="X320" i="18" s="1"/>
  <c r="Y320" i="18" a="1"/>
  <c r="Y320" i="18" s="1"/>
  <c r="Z320" i="18" a="1"/>
  <c r="Z320" i="18" s="1"/>
  <c r="AA320" i="18" a="1"/>
  <c r="AA320" i="18" s="1"/>
  <c r="AB320" i="18" a="1"/>
  <c r="AB320" i="18" s="1"/>
  <c r="AC320" i="18" a="1"/>
  <c r="AC320" i="18" s="1"/>
  <c r="AD320" i="18" a="1"/>
  <c r="AD320" i="18" s="1"/>
  <c r="AE320" i="18" a="1"/>
  <c r="AE320" i="18" s="1"/>
  <c r="AF320" i="18" a="1"/>
  <c r="AF320" i="18" s="1"/>
  <c r="AG320" i="18" a="1"/>
  <c r="AG320" i="18" s="1"/>
  <c r="AH320" i="18" a="1"/>
  <c r="AH320" i="18" s="1"/>
  <c r="AI320" i="18" a="1"/>
  <c r="AI320" i="18" s="1"/>
  <c r="AJ320" i="18" a="1"/>
  <c r="AJ320" i="18" s="1"/>
  <c r="AK320" i="18" a="1"/>
  <c r="AK320" i="18" s="1"/>
  <c r="AL320" i="18" a="1"/>
  <c r="AL320" i="18" s="1"/>
  <c r="AM320" i="18" a="1"/>
  <c r="AM320" i="18" s="1"/>
  <c r="AN320" i="18" a="1"/>
  <c r="AN320" i="18" s="1"/>
  <c r="AO320" i="18" a="1"/>
  <c r="AO320" i="18" s="1"/>
  <c r="AP320" i="18" a="1"/>
  <c r="AP320" i="18" s="1"/>
  <c r="AQ320" i="18" a="1"/>
  <c r="AQ320" i="18" s="1"/>
  <c r="AR320" i="18" a="1"/>
  <c r="AR320" i="18" s="1"/>
  <c r="AS320" i="18" a="1"/>
  <c r="AS320" i="18" s="1"/>
  <c r="AT320" i="18" a="1"/>
  <c r="AT320" i="18" s="1"/>
  <c r="AU320" i="18" a="1"/>
  <c r="AU320" i="18" s="1"/>
  <c r="AV320" i="18" a="1"/>
  <c r="AV320" i="18" s="1"/>
  <c r="D321" i="18" a="1"/>
  <c r="D321" i="18" s="1"/>
  <c r="E321" i="18" a="1"/>
  <c r="E321" i="18" s="1"/>
  <c r="F321" i="18" a="1"/>
  <c r="F321" i="18" s="1"/>
  <c r="G321" i="18" a="1"/>
  <c r="G321" i="18" s="1"/>
  <c r="H321" i="18" a="1"/>
  <c r="H321" i="18" s="1"/>
  <c r="I321" i="18" a="1"/>
  <c r="I321" i="18" s="1"/>
  <c r="J321" i="18" a="1"/>
  <c r="J321" i="18" s="1"/>
  <c r="K321" i="18" a="1"/>
  <c r="K321" i="18" s="1"/>
  <c r="L321" i="18" a="1"/>
  <c r="L321" i="18" s="1"/>
  <c r="M321" i="18" a="1"/>
  <c r="M321" i="18" s="1"/>
  <c r="N321" i="18" a="1"/>
  <c r="N321" i="18" s="1"/>
  <c r="O321" i="18" a="1"/>
  <c r="O321" i="18" s="1"/>
  <c r="P321" i="18" a="1"/>
  <c r="P321" i="18" s="1"/>
  <c r="Q321" i="18" a="1"/>
  <c r="Q321" i="18" s="1"/>
  <c r="R321" i="18" a="1"/>
  <c r="R321" i="18" s="1"/>
  <c r="S321" i="18" a="1"/>
  <c r="S321" i="18" s="1"/>
  <c r="T321" i="18" a="1"/>
  <c r="T321" i="18" s="1"/>
  <c r="U321" i="18" a="1"/>
  <c r="U321" i="18" s="1"/>
  <c r="V321" i="18" a="1"/>
  <c r="V321" i="18" s="1"/>
  <c r="W321" i="18" a="1"/>
  <c r="W321" i="18" s="1"/>
  <c r="X321" i="18" a="1"/>
  <c r="X321" i="18" s="1"/>
  <c r="Y321" i="18" a="1"/>
  <c r="Y321" i="18" s="1"/>
  <c r="Z321" i="18" a="1"/>
  <c r="Z321" i="18" s="1"/>
  <c r="AA321" i="18" a="1"/>
  <c r="AA321" i="18" s="1"/>
  <c r="AB321" i="18" a="1"/>
  <c r="AB321" i="18" s="1"/>
  <c r="AC321" i="18" a="1"/>
  <c r="AC321" i="18" s="1"/>
  <c r="AD321" i="18" a="1"/>
  <c r="AD321" i="18" s="1"/>
  <c r="AE321" i="18" a="1"/>
  <c r="AE321" i="18" s="1"/>
  <c r="AF321" i="18" a="1"/>
  <c r="AF321" i="18" s="1"/>
  <c r="AG321" i="18" a="1"/>
  <c r="AG321" i="18" s="1"/>
  <c r="AH321" i="18" a="1"/>
  <c r="AH321" i="18" s="1"/>
  <c r="AI321" i="18" a="1"/>
  <c r="AI321" i="18" s="1"/>
  <c r="AJ321" i="18" a="1"/>
  <c r="AJ321" i="18" s="1"/>
  <c r="AK321" i="18" a="1"/>
  <c r="AK321" i="18" s="1"/>
  <c r="AL321" i="18" a="1"/>
  <c r="AL321" i="18" s="1"/>
  <c r="AM321" i="18" a="1"/>
  <c r="AM321" i="18" s="1"/>
  <c r="AN321" i="18" a="1"/>
  <c r="AN321" i="18" s="1"/>
  <c r="AO321" i="18" a="1"/>
  <c r="AO321" i="18" s="1"/>
  <c r="AP321" i="18" a="1"/>
  <c r="AP321" i="18" s="1"/>
  <c r="AQ321" i="18" a="1"/>
  <c r="AQ321" i="18" s="1"/>
  <c r="AR321" i="18" a="1"/>
  <c r="AR321" i="18" s="1"/>
  <c r="AS321" i="18" a="1"/>
  <c r="AS321" i="18" s="1"/>
  <c r="AT321" i="18" a="1"/>
  <c r="AT321" i="18" s="1"/>
  <c r="AU321" i="18" a="1"/>
  <c r="AU321" i="18" s="1"/>
  <c r="AV321" i="18" a="1"/>
  <c r="AV321" i="18" s="1"/>
  <c r="D322" i="18" a="1"/>
  <c r="D322" i="18" s="1"/>
  <c r="E322" i="18" a="1"/>
  <c r="E322" i="18" s="1"/>
  <c r="F322" i="18" a="1"/>
  <c r="F322" i="18" s="1"/>
  <c r="G322" i="18" a="1"/>
  <c r="G322" i="18" s="1"/>
  <c r="H322" i="18" a="1"/>
  <c r="H322" i="18" s="1"/>
  <c r="I322" i="18" a="1"/>
  <c r="I322" i="18" s="1"/>
  <c r="J322" i="18" a="1"/>
  <c r="J322" i="18" s="1"/>
  <c r="K322" i="18" a="1"/>
  <c r="K322" i="18" s="1"/>
  <c r="L322" i="18" a="1"/>
  <c r="L322" i="18" s="1"/>
  <c r="M322" i="18" a="1"/>
  <c r="M322" i="18" s="1"/>
  <c r="N322" i="18" a="1"/>
  <c r="N322" i="18" s="1"/>
  <c r="O322" i="18" a="1"/>
  <c r="O322" i="18" s="1"/>
  <c r="P322" i="18" a="1"/>
  <c r="P322" i="18" s="1"/>
  <c r="Q322" i="18" a="1"/>
  <c r="Q322" i="18" s="1"/>
  <c r="R322" i="18" a="1"/>
  <c r="R322" i="18" s="1"/>
  <c r="S322" i="18" a="1"/>
  <c r="S322" i="18" s="1"/>
  <c r="T322" i="18" a="1"/>
  <c r="T322" i="18" s="1"/>
  <c r="U322" i="18" a="1"/>
  <c r="U322" i="18" s="1"/>
  <c r="V322" i="18" a="1"/>
  <c r="V322" i="18" s="1"/>
  <c r="W322" i="18" a="1"/>
  <c r="W322" i="18" s="1"/>
  <c r="X322" i="18" a="1"/>
  <c r="X322" i="18" s="1"/>
  <c r="Y322" i="18" a="1"/>
  <c r="Y322" i="18" s="1"/>
  <c r="Z322" i="18" a="1"/>
  <c r="Z322" i="18" s="1"/>
  <c r="AA322" i="18" a="1"/>
  <c r="AA322" i="18" s="1"/>
  <c r="AB322" i="18" a="1"/>
  <c r="AB322" i="18" s="1"/>
  <c r="AC322" i="18" a="1"/>
  <c r="AC322" i="18" s="1"/>
  <c r="AD322" i="18" a="1"/>
  <c r="AD322" i="18" s="1"/>
  <c r="AE322" i="18" a="1"/>
  <c r="AE322" i="18" s="1"/>
  <c r="AF322" i="18" a="1"/>
  <c r="AF322" i="18" s="1"/>
  <c r="AG322" i="18" a="1"/>
  <c r="AG322" i="18" s="1"/>
  <c r="AH322" i="18" a="1"/>
  <c r="AH322" i="18" s="1"/>
  <c r="AI322" i="18" a="1"/>
  <c r="AI322" i="18" s="1"/>
  <c r="AJ322" i="18" a="1"/>
  <c r="AJ322" i="18" s="1"/>
  <c r="AK322" i="18" a="1"/>
  <c r="AK322" i="18" s="1"/>
  <c r="AL322" i="18" a="1"/>
  <c r="AL322" i="18" s="1"/>
  <c r="AM322" i="18" a="1"/>
  <c r="AM322" i="18" s="1"/>
  <c r="AN322" i="18" a="1"/>
  <c r="AN322" i="18" s="1"/>
  <c r="AO322" i="18" a="1"/>
  <c r="AO322" i="18" s="1"/>
  <c r="AP322" i="18" a="1"/>
  <c r="AP322" i="18" s="1"/>
  <c r="AQ322" i="18" a="1"/>
  <c r="AQ322" i="18" s="1"/>
  <c r="AR322" i="18" a="1"/>
  <c r="AR322" i="18" s="1"/>
  <c r="AS322" i="18" a="1"/>
  <c r="AS322" i="18" s="1"/>
  <c r="AT322" i="18" a="1"/>
  <c r="AT322" i="18" s="1"/>
  <c r="AU322" i="18" a="1"/>
  <c r="AU322" i="18" s="1"/>
  <c r="AV322" i="18" a="1"/>
  <c r="AV322" i="18" s="1"/>
  <c r="D323" i="18" a="1"/>
  <c r="D323" i="18" s="1"/>
  <c r="E323" i="18" a="1"/>
  <c r="E323" i="18" s="1"/>
  <c r="F323" i="18" a="1"/>
  <c r="F323" i="18" s="1"/>
  <c r="G323" i="18" a="1"/>
  <c r="G323" i="18" s="1"/>
  <c r="H323" i="18" a="1"/>
  <c r="H323" i="18" s="1"/>
  <c r="I323" i="18" a="1"/>
  <c r="I323" i="18" s="1"/>
  <c r="J323" i="18" a="1"/>
  <c r="J323" i="18" s="1"/>
  <c r="K323" i="18" a="1"/>
  <c r="K323" i="18" s="1"/>
  <c r="L323" i="18" a="1"/>
  <c r="L323" i="18" s="1"/>
  <c r="M323" i="18" a="1"/>
  <c r="M323" i="18" s="1"/>
  <c r="N323" i="18" a="1"/>
  <c r="N323" i="18" s="1"/>
  <c r="O323" i="18" a="1"/>
  <c r="O323" i="18" s="1"/>
  <c r="P323" i="18" a="1"/>
  <c r="P323" i="18" s="1"/>
  <c r="Q323" i="18" a="1"/>
  <c r="Q323" i="18" s="1"/>
  <c r="R323" i="18" a="1"/>
  <c r="R323" i="18" s="1"/>
  <c r="S323" i="18" a="1"/>
  <c r="S323" i="18" s="1"/>
  <c r="T323" i="18" a="1"/>
  <c r="T323" i="18" s="1"/>
  <c r="U323" i="18" a="1"/>
  <c r="U323" i="18" s="1"/>
  <c r="V323" i="18" a="1"/>
  <c r="V323" i="18" s="1"/>
  <c r="W323" i="18" a="1"/>
  <c r="W323" i="18" s="1"/>
  <c r="X323" i="18" a="1"/>
  <c r="X323" i="18" s="1"/>
  <c r="Y323" i="18" a="1"/>
  <c r="Y323" i="18" s="1"/>
  <c r="Z323" i="18" a="1"/>
  <c r="Z323" i="18" s="1"/>
  <c r="AA323" i="18" a="1"/>
  <c r="AA323" i="18" s="1"/>
  <c r="AB323" i="18" a="1"/>
  <c r="AB323" i="18" s="1"/>
  <c r="AC323" i="18" a="1"/>
  <c r="AC323" i="18" s="1"/>
  <c r="AD323" i="18" a="1"/>
  <c r="AD323" i="18" s="1"/>
  <c r="AE323" i="18" a="1"/>
  <c r="AE323" i="18" s="1"/>
  <c r="AF323" i="18" a="1"/>
  <c r="AF323" i="18" s="1"/>
  <c r="AG323" i="18" a="1"/>
  <c r="AG323" i="18" s="1"/>
  <c r="AH323" i="18" a="1"/>
  <c r="AH323" i="18" s="1"/>
  <c r="AI323" i="18" a="1"/>
  <c r="AI323" i="18" s="1"/>
  <c r="AJ323" i="18" a="1"/>
  <c r="AJ323" i="18" s="1"/>
  <c r="AK323" i="18" a="1"/>
  <c r="AK323" i="18" s="1"/>
  <c r="AL323" i="18" a="1"/>
  <c r="AL323" i="18" s="1"/>
  <c r="AM323" i="18" a="1"/>
  <c r="AM323" i="18" s="1"/>
  <c r="AN323" i="18" a="1"/>
  <c r="AN323" i="18" s="1"/>
  <c r="AO323" i="18" a="1"/>
  <c r="AO323" i="18" s="1"/>
  <c r="AP323" i="18" a="1"/>
  <c r="AP323" i="18" s="1"/>
  <c r="AQ323" i="18" a="1"/>
  <c r="AQ323" i="18" s="1"/>
  <c r="AR323" i="18" a="1"/>
  <c r="AR323" i="18" s="1"/>
  <c r="AS323" i="18" a="1"/>
  <c r="AS323" i="18" s="1"/>
  <c r="AT323" i="18" a="1"/>
  <c r="AT323" i="18" s="1"/>
  <c r="AU323" i="18" a="1"/>
  <c r="AU323" i="18" s="1"/>
  <c r="AV323" i="18" a="1"/>
  <c r="AV323" i="18" s="1"/>
  <c r="D324" i="18" a="1"/>
  <c r="D324" i="18" s="1"/>
  <c r="E324" i="18" a="1"/>
  <c r="E324" i="18" s="1"/>
  <c r="F324" i="18" a="1"/>
  <c r="F324" i="18" s="1"/>
  <c r="G324" i="18" a="1"/>
  <c r="G324" i="18" s="1"/>
  <c r="H324" i="18" a="1"/>
  <c r="H324" i="18" s="1"/>
  <c r="I324" i="18" a="1"/>
  <c r="I324" i="18" s="1"/>
  <c r="J324" i="18" a="1"/>
  <c r="J324" i="18" s="1"/>
  <c r="K324" i="18" a="1"/>
  <c r="K324" i="18" s="1"/>
  <c r="L324" i="18" a="1"/>
  <c r="L324" i="18" s="1"/>
  <c r="M324" i="18" a="1"/>
  <c r="M324" i="18" s="1"/>
  <c r="N324" i="18" a="1"/>
  <c r="N324" i="18" s="1"/>
  <c r="O324" i="18" a="1"/>
  <c r="O324" i="18" s="1"/>
  <c r="P324" i="18" a="1"/>
  <c r="P324" i="18" s="1"/>
  <c r="Q324" i="18" a="1"/>
  <c r="Q324" i="18" s="1"/>
  <c r="R324" i="18" a="1"/>
  <c r="R324" i="18" s="1"/>
  <c r="S324" i="18" a="1"/>
  <c r="S324" i="18" s="1"/>
  <c r="T324" i="18" a="1"/>
  <c r="T324" i="18" s="1"/>
  <c r="U324" i="18" a="1"/>
  <c r="U324" i="18" s="1"/>
  <c r="V324" i="18" a="1"/>
  <c r="V324" i="18" s="1"/>
  <c r="W324" i="18" a="1"/>
  <c r="W324" i="18" s="1"/>
  <c r="X324" i="18" a="1"/>
  <c r="X324" i="18" s="1"/>
  <c r="Y324" i="18" a="1"/>
  <c r="Y324" i="18" s="1"/>
  <c r="Z324" i="18" a="1"/>
  <c r="Z324" i="18" s="1"/>
  <c r="AA324" i="18" a="1"/>
  <c r="AA324" i="18" s="1"/>
  <c r="AB324" i="18" a="1"/>
  <c r="AB324" i="18" s="1"/>
  <c r="AC324" i="18" a="1"/>
  <c r="AC324" i="18" s="1"/>
  <c r="AD324" i="18" a="1"/>
  <c r="AD324" i="18" s="1"/>
  <c r="AE324" i="18" a="1"/>
  <c r="AE324" i="18" s="1"/>
  <c r="AF324" i="18" a="1"/>
  <c r="AF324" i="18" s="1"/>
  <c r="AG324" i="18" a="1"/>
  <c r="AG324" i="18" s="1"/>
  <c r="AH324" i="18" a="1"/>
  <c r="AH324" i="18" s="1"/>
  <c r="AI324" i="18" a="1"/>
  <c r="AI324" i="18" s="1"/>
  <c r="AJ324" i="18" a="1"/>
  <c r="AJ324" i="18" s="1"/>
  <c r="AK324" i="18" a="1"/>
  <c r="AK324" i="18" s="1"/>
  <c r="AL324" i="18" a="1"/>
  <c r="AL324" i="18" s="1"/>
  <c r="AM324" i="18" a="1"/>
  <c r="AM324" i="18" s="1"/>
  <c r="AN324" i="18" a="1"/>
  <c r="AN324" i="18" s="1"/>
  <c r="AO324" i="18" a="1"/>
  <c r="AO324" i="18" s="1"/>
  <c r="AP324" i="18" a="1"/>
  <c r="AP324" i="18" s="1"/>
  <c r="AQ324" i="18" a="1"/>
  <c r="AQ324" i="18" s="1"/>
  <c r="AR324" i="18" a="1"/>
  <c r="AR324" i="18" s="1"/>
  <c r="AS324" i="18" a="1"/>
  <c r="AS324" i="18" s="1"/>
  <c r="AT324" i="18" a="1"/>
  <c r="AT324" i="18" s="1"/>
  <c r="AU324" i="18" a="1"/>
  <c r="AU324" i="18" s="1"/>
  <c r="AV324" i="18" a="1"/>
  <c r="AV324" i="18" s="1"/>
  <c r="D325" i="18" a="1"/>
  <c r="D325" i="18" s="1"/>
  <c r="E325" i="18" a="1"/>
  <c r="E325" i="18" s="1"/>
  <c r="F325" i="18" a="1"/>
  <c r="F325" i="18" s="1"/>
  <c r="G325" i="18" a="1"/>
  <c r="G325" i="18" s="1"/>
  <c r="H325" i="18" a="1"/>
  <c r="H325" i="18" s="1"/>
  <c r="I325" i="18" a="1"/>
  <c r="I325" i="18" s="1"/>
  <c r="J325" i="18" a="1"/>
  <c r="J325" i="18" s="1"/>
  <c r="K325" i="18" a="1"/>
  <c r="K325" i="18" s="1"/>
  <c r="L325" i="18" a="1"/>
  <c r="L325" i="18" s="1"/>
  <c r="M325" i="18" a="1"/>
  <c r="M325" i="18" s="1"/>
  <c r="N325" i="18" a="1"/>
  <c r="N325" i="18" s="1"/>
  <c r="O325" i="18" a="1"/>
  <c r="O325" i="18" s="1"/>
  <c r="P325" i="18" a="1"/>
  <c r="P325" i="18" s="1"/>
  <c r="Q325" i="18" a="1"/>
  <c r="Q325" i="18" s="1"/>
  <c r="R325" i="18" a="1"/>
  <c r="R325" i="18" s="1"/>
  <c r="S325" i="18" a="1"/>
  <c r="S325" i="18" s="1"/>
  <c r="T325" i="18" a="1"/>
  <c r="T325" i="18" s="1"/>
  <c r="U325" i="18" a="1"/>
  <c r="U325" i="18" s="1"/>
  <c r="V325" i="18" a="1"/>
  <c r="V325" i="18" s="1"/>
  <c r="W325" i="18" a="1"/>
  <c r="W325" i="18" s="1"/>
  <c r="X325" i="18" a="1"/>
  <c r="X325" i="18" s="1"/>
  <c r="Y325" i="18" a="1"/>
  <c r="Y325" i="18" s="1"/>
  <c r="Z325" i="18" a="1"/>
  <c r="Z325" i="18" s="1"/>
  <c r="AA325" i="18" a="1"/>
  <c r="AA325" i="18" s="1"/>
  <c r="AB325" i="18" a="1"/>
  <c r="AB325" i="18" s="1"/>
  <c r="AC325" i="18" a="1"/>
  <c r="AC325" i="18" s="1"/>
  <c r="AD325" i="18" a="1"/>
  <c r="AD325" i="18" s="1"/>
  <c r="AE325" i="18" a="1"/>
  <c r="AE325" i="18" s="1"/>
  <c r="AF325" i="18" a="1"/>
  <c r="AF325" i="18" s="1"/>
  <c r="AG325" i="18" a="1"/>
  <c r="AG325" i="18" s="1"/>
  <c r="AH325" i="18" a="1"/>
  <c r="AH325" i="18" s="1"/>
  <c r="AI325" i="18" a="1"/>
  <c r="AI325" i="18" s="1"/>
  <c r="AJ325" i="18" a="1"/>
  <c r="AJ325" i="18" s="1"/>
  <c r="AK325" i="18" a="1"/>
  <c r="AK325" i="18" s="1"/>
  <c r="AL325" i="18" a="1"/>
  <c r="AL325" i="18" s="1"/>
  <c r="AM325" i="18" a="1"/>
  <c r="AM325" i="18" s="1"/>
  <c r="AN325" i="18" a="1"/>
  <c r="AN325" i="18" s="1"/>
  <c r="AO325" i="18" a="1"/>
  <c r="AO325" i="18" s="1"/>
  <c r="AP325" i="18" a="1"/>
  <c r="AP325" i="18" s="1"/>
  <c r="AQ325" i="18" a="1"/>
  <c r="AQ325" i="18" s="1"/>
  <c r="AR325" i="18" a="1"/>
  <c r="AR325" i="18" s="1"/>
  <c r="AS325" i="18" a="1"/>
  <c r="AS325" i="18" s="1"/>
  <c r="AT325" i="18" a="1"/>
  <c r="AT325" i="18" s="1"/>
  <c r="AU325" i="18" a="1"/>
  <c r="AU325" i="18" s="1"/>
  <c r="AV325" i="18" a="1"/>
  <c r="AV325" i="18" s="1"/>
  <c r="D326" i="18" a="1"/>
  <c r="D326" i="18" s="1"/>
  <c r="E326" i="18" a="1"/>
  <c r="E326" i="18" s="1"/>
  <c r="F326" i="18" a="1"/>
  <c r="F326" i="18" s="1"/>
  <c r="G326" i="18" a="1"/>
  <c r="G326" i="18" s="1"/>
  <c r="H326" i="18" a="1"/>
  <c r="H326" i="18" s="1"/>
  <c r="I326" i="18" a="1"/>
  <c r="I326" i="18" s="1"/>
  <c r="J326" i="18" a="1"/>
  <c r="J326" i="18" s="1"/>
  <c r="K326" i="18" a="1"/>
  <c r="K326" i="18" s="1"/>
  <c r="L326" i="18" a="1"/>
  <c r="L326" i="18" s="1"/>
  <c r="M326" i="18" a="1"/>
  <c r="M326" i="18" s="1"/>
  <c r="N326" i="18" a="1"/>
  <c r="N326" i="18" s="1"/>
  <c r="O326" i="18" a="1"/>
  <c r="O326" i="18" s="1"/>
  <c r="P326" i="18" a="1"/>
  <c r="P326" i="18" s="1"/>
  <c r="Q326" i="18" a="1"/>
  <c r="Q326" i="18" s="1"/>
  <c r="R326" i="18" a="1"/>
  <c r="R326" i="18" s="1"/>
  <c r="S326" i="18" a="1"/>
  <c r="S326" i="18" s="1"/>
  <c r="T326" i="18" a="1"/>
  <c r="T326" i="18" s="1"/>
  <c r="U326" i="18" a="1"/>
  <c r="U326" i="18" s="1"/>
  <c r="V326" i="18" a="1"/>
  <c r="V326" i="18" s="1"/>
  <c r="W326" i="18" a="1"/>
  <c r="W326" i="18" s="1"/>
  <c r="X326" i="18" a="1"/>
  <c r="X326" i="18" s="1"/>
  <c r="Y326" i="18" a="1"/>
  <c r="Y326" i="18" s="1"/>
  <c r="Z326" i="18" a="1"/>
  <c r="Z326" i="18" s="1"/>
  <c r="AA326" i="18" a="1"/>
  <c r="AA326" i="18" s="1"/>
  <c r="AB326" i="18" a="1"/>
  <c r="AB326" i="18" s="1"/>
  <c r="AC326" i="18" a="1"/>
  <c r="AC326" i="18" s="1"/>
  <c r="AD326" i="18" a="1"/>
  <c r="AD326" i="18" s="1"/>
  <c r="AE326" i="18" a="1"/>
  <c r="AE326" i="18" s="1"/>
  <c r="AF326" i="18" a="1"/>
  <c r="AF326" i="18" s="1"/>
  <c r="AG326" i="18" a="1"/>
  <c r="AG326" i="18" s="1"/>
  <c r="AH326" i="18" a="1"/>
  <c r="AH326" i="18" s="1"/>
  <c r="AI326" i="18" a="1"/>
  <c r="AI326" i="18" s="1"/>
  <c r="AJ326" i="18" a="1"/>
  <c r="AJ326" i="18" s="1"/>
  <c r="AK326" i="18" a="1"/>
  <c r="AK326" i="18" s="1"/>
  <c r="AL326" i="18" a="1"/>
  <c r="AL326" i="18" s="1"/>
  <c r="AM326" i="18" a="1"/>
  <c r="AM326" i="18" s="1"/>
  <c r="AN326" i="18" a="1"/>
  <c r="AN326" i="18" s="1"/>
  <c r="AO326" i="18" a="1"/>
  <c r="AO326" i="18" s="1"/>
  <c r="AP326" i="18" a="1"/>
  <c r="AP326" i="18" s="1"/>
  <c r="AQ326" i="18" a="1"/>
  <c r="AQ326" i="18" s="1"/>
  <c r="AR326" i="18" a="1"/>
  <c r="AR326" i="18" s="1"/>
  <c r="AS326" i="18" a="1"/>
  <c r="AS326" i="18" s="1"/>
  <c r="AT326" i="18" a="1"/>
  <c r="AT326" i="18" s="1"/>
  <c r="AU326" i="18" a="1"/>
  <c r="AU326" i="18" s="1"/>
  <c r="AV326" i="18" a="1"/>
  <c r="AV326" i="18" s="1"/>
  <c r="D327" i="18" a="1"/>
  <c r="D327" i="18" s="1"/>
  <c r="E327" i="18" a="1"/>
  <c r="E327" i="18" s="1"/>
  <c r="F327" i="18" a="1"/>
  <c r="F327" i="18" s="1"/>
  <c r="G327" i="18" a="1"/>
  <c r="G327" i="18" s="1"/>
  <c r="H327" i="18" a="1"/>
  <c r="H327" i="18" s="1"/>
  <c r="I327" i="18" a="1"/>
  <c r="I327" i="18" s="1"/>
  <c r="J327" i="18" a="1"/>
  <c r="J327" i="18" s="1"/>
  <c r="K327" i="18" a="1"/>
  <c r="K327" i="18" s="1"/>
  <c r="L327" i="18" a="1"/>
  <c r="L327" i="18" s="1"/>
  <c r="M327" i="18" a="1"/>
  <c r="M327" i="18" s="1"/>
  <c r="N327" i="18" a="1"/>
  <c r="N327" i="18" s="1"/>
  <c r="O327" i="18" a="1"/>
  <c r="O327" i="18" s="1"/>
  <c r="P327" i="18" a="1"/>
  <c r="P327" i="18" s="1"/>
  <c r="Q327" i="18" a="1"/>
  <c r="Q327" i="18" s="1"/>
  <c r="R327" i="18" a="1"/>
  <c r="R327" i="18" s="1"/>
  <c r="S327" i="18" a="1"/>
  <c r="S327" i="18" s="1"/>
  <c r="T327" i="18" a="1"/>
  <c r="T327" i="18" s="1"/>
  <c r="U327" i="18" a="1"/>
  <c r="U327" i="18" s="1"/>
  <c r="V327" i="18" a="1"/>
  <c r="V327" i="18" s="1"/>
  <c r="W327" i="18" a="1"/>
  <c r="W327" i="18" s="1"/>
  <c r="X327" i="18" a="1"/>
  <c r="X327" i="18" s="1"/>
  <c r="Y327" i="18" a="1"/>
  <c r="Y327" i="18" s="1"/>
  <c r="Z327" i="18" a="1"/>
  <c r="Z327" i="18" s="1"/>
  <c r="AA327" i="18" a="1"/>
  <c r="AA327" i="18" s="1"/>
  <c r="AB327" i="18" a="1"/>
  <c r="AB327" i="18" s="1"/>
  <c r="AC327" i="18" a="1"/>
  <c r="AC327" i="18" s="1"/>
  <c r="AD327" i="18" a="1"/>
  <c r="AD327" i="18" s="1"/>
  <c r="AE327" i="18" a="1"/>
  <c r="AE327" i="18" s="1"/>
  <c r="AF327" i="18" a="1"/>
  <c r="AF327" i="18" s="1"/>
  <c r="AG327" i="18" a="1"/>
  <c r="AG327" i="18" s="1"/>
  <c r="AH327" i="18" a="1"/>
  <c r="AH327" i="18" s="1"/>
  <c r="AI327" i="18" a="1"/>
  <c r="AI327" i="18" s="1"/>
  <c r="AJ327" i="18" a="1"/>
  <c r="AJ327" i="18" s="1"/>
  <c r="AK327" i="18" a="1"/>
  <c r="AK327" i="18" s="1"/>
  <c r="AL327" i="18" a="1"/>
  <c r="AL327" i="18" s="1"/>
  <c r="AM327" i="18" a="1"/>
  <c r="AM327" i="18" s="1"/>
  <c r="AN327" i="18" a="1"/>
  <c r="AN327" i="18" s="1"/>
  <c r="AO327" i="18" a="1"/>
  <c r="AO327" i="18" s="1"/>
  <c r="AP327" i="18" a="1"/>
  <c r="AP327" i="18" s="1"/>
  <c r="AQ327" i="18" a="1"/>
  <c r="AQ327" i="18" s="1"/>
  <c r="AR327" i="18" a="1"/>
  <c r="AR327" i="18" s="1"/>
  <c r="AS327" i="18" a="1"/>
  <c r="AS327" i="18" s="1"/>
  <c r="AT327" i="18" a="1"/>
  <c r="AT327" i="18" s="1"/>
  <c r="AU327" i="18" a="1"/>
  <c r="AU327" i="18" s="1"/>
  <c r="AV327" i="18" a="1"/>
  <c r="AV327" i="18" s="1"/>
  <c r="D328" i="18" a="1"/>
  <c r="D328" i="18" s="1"/>
  <c r="E328" i="18" a="1"/>
  <c r="E328" i="18" s="1"/>
  <c r="F328" i="18" a="1"/>
  <c r="F328" i="18" s="1"/>
  <c r="G328" i="18" a="1"/>
  <c r="G328" i="18" s="1"/>
  <c r="H328" i="18" a="1"/>
  <c r="H328" i="18" s="1"/>
  <c r="I328" i="18" a="1"/>
  <c r="I328" i="18" s="1"/>
  <c r="J328" i="18" a="1"/>
  <c r="J328" i="18" s="1"/>
  <c r="K328" i="18" a="1"/>
  <c r="K328" i="18" s="1"/>
  <c r="L328" i="18" a="1"/>
  <c r="L328" i="18" s="1"/>
  <c r="M328" i="18" a="1"/>
  <c r="M328" i="18" s="1"/>
  <c r="N328" i="18" a="1"/>
  <c r="N328" i="18" s="1"/>
  <c r="O328" i="18" a="1"/>
  <c r="O328" i="18" s="1"/>
  <c r="P328" i="18" a="1"/>
  <c r="P328" i="18" s="1"/>
  <c r="Q328" i="18" a="1"/>
  <c r="Q328" i="18" s="1"/>
  <c r="R328" i="18" a="1"/>
  <c r="R328" i="18" s="1"/>
  <c r="S328" i="18" a="1"/>
  <c r="S328" i="18" s="1"/>
  <c r="T328" i="18" a="1"/>
  <c r="T328" i="18" s="1"/>
  <c r="U328" i="18" a="1"/>
  <c r="U328" i="18" s="1"/>
  <c r="V328" i="18" a="1"/>
  <c r="V328" i="18" s="1"/>
  <c r="W328" i="18" a="1"/>
  <c r="W328" i="18" s="1"/>
  <c r="X328" i="18" a="1"/>
  <c r="X328" i="18" s="1"/>
  <c r="Y328" i="18" a="1"/>
  <c r="Y328" i="18" s="1"/>
  <c r="Z328" i="18" a="1"/>
  <c r="Z328" i="18" s="1"/>
  <c r="AA328" i="18" a="1"/>
  <c r="AA328" i="18" s="1"/>
  <c r="AB328" i="18" a="1"/>
  <c r="AB328" i="18" s="1"/>
  <c r="AC328" i="18" a="1"/>
  <c r="AC328" i="18" s="1"/>
  <c r="AD328" i="18" a="1"/>
  <c r="AD328" i="18" s="1"/>
  <c r="AE328" i="18" a="1"/>
  <c r="AE328" i="18" s="1"/>
  <c r="AF328" i="18" a="1"/>
  <c r="AF328" i="18" s="1"/>
  <c r="AG328" i="18" a="1"/>
  <c r="AG328" i="18" s="1"/>
  <c r="AH328" i="18" a="1"/>
  <c r="AH328" i="18" s="1"/>
  <c r="AI328" i="18" a="1"/>
  <c r="AI328" i="18" s="1"/>
  <c r="AJ328" i="18" a="1"/>
  <c r="AJ328" i="18" s="1"/>
  <c r="AK328" i="18" a="1"/>
  <c r="AK328" i="18" s="1"/>
  <c r="AL328" i="18" a="1"/>
  <c r="AL328" i="18" s="1"/>
  <c r="AM328" i="18" a="1"/>
  <c r="AM328" i="18" s="1"/>
  <c r="AN328" i="18" a="1"/>
  <c r="AN328" i="18" s="1"/>
  <c r="AO328" i="18" a="1"/>
  <c r="AO328" i="18" s="1"/>
  <c r="AP328" i="18" a="1"/>
  <c r="AP328" i="18" s="1"/>
  <c r="AQ328" i="18" a="1"/>
  <c r="AQ328" i="18" s="1"/>
  <c r="AR328" i="18" a="1"/>
  <c r="AR328" i="18" s="1"/>
  <c r="AS328" i="18" a="1"/>
  <c r="AS328" i="18" s="1"/>
  <c r="AT328" i="18" a="1"/>
  <c r="AT328" i="18" s="1"/>
  <c r="AU328" i="18" a="1"/>
  <c r="AU328" i="18" s="1"/>
  <c r="AV328" i="18" a="1"/>
  <c r="AV328" i="18" s="1"/>
  <c r="D329" i="18" a="1"/>
  <c r="D329" i="18" s="1"/>
  <c r="E329" i="18" a="1"/>
  <c r="E329" i="18" s="1"/>
  <c r="F329" i="18" a="1"/>
  <c r="F329" i="18" s="1"/>
  <c r="G329" i="18" a="1"/>
  <c r="G329" i="18" s="1"/>
  <c r="H329" i="18" a="1"/>
  <c r="H329" i="18" s="1"/>
  <c r="I329" i="18" a="1"/>
  <c r="I329" i="18" s="1"/>
  <c r="J329" i="18" a="1"/>
  <c r="J329" i="18" s="1"/>
  <c r="K329" i="18" a="1"/>
  <c r="K329" i="18" s="1"/>
  <c r="L329" i="18" a="1"/>
  <c r="L329" i="18" s="1"/>
  <c r="M329" i="18" a="1"/>
  <c r="M329" i="18" s="1"/>
  <c r="N329" i="18" a="1"/>
  <c r="N329" i="18" s="1"/>
  <c r="O329" i="18" a="1"/>
  <c r="O329" i="18" s="1"/>
  <c r="P329" i="18" a="1"/>
  <c r="P329" i="18" s="1"/>
  <c r="Q329" i="18" a="1"/>
  <c r="Q329" i="18" s="1"/>
  <c r="R329" i="18" a="1"/>
  <c r="R329" i="18" s="1"/>
  <c r="S329" i="18" a="1"/>
  <c r="S329" i="18" s="1"/>
  <c r="T329" i="18" a="1"/>
  <c r="T329" i="18" s="1"/>
  <c r="U329" i="18" a="1"/>
  <c r="U329" i="18" s="1"/>
  <c r="V329" i="18" a="1"/>
  <c r="V329" i="18" s="1"/>
  <c r="W329" i="18" a="1"/>
  <c r="W329" i="18" s="1"/>
  <c r="X329" i="18" a="1"/>
  <c r="X329" i="18" s="1"/>
  <c r="Y329" i="18" a="1"/>
  <c r="Y329" i="18" s="1"/>
  <c r="Z329" i="18" a="1"/>
  <c r="Z329" i="18" s="1"/>
  <c r="AA329" i="18" a="1"/>
  <c r="AA329" i="18" s="1"/>
  <c r="AB329" i="18" a="1"/>
  <c r="AB329" i="18" s="1"/>
  <c r="AC329" i="18" a="1"/>
  <c r="AC329" i="18" s="1"/>
  <c r="AD329" i="18" a="1"/>
  <c r="AD329" i="18" s="1"/>
  <c r="AE329" i="18" a="1"/>
  <c r="AE329" i="18" s="1"/>
  <c r="AF329" i="18" a="1"/>
  <c r="AF329" i="18" s="1"/>
  <c r="AG329" i="18" a="1"/>
  <c r="AG329" i="18" s="1"/>
  <c r="AH329" i="18" a="1"/>
  <c r="AH329" i="18" s="1"/>
  <c r="AI329" i="18" a="1"/>
  <c r="AI329" i="18" s="1"/>
  <c r="AJ329" i="18" a="1"/>
  <c r="AJ329" i="18" s="1"/>
  <c r="AK329" i="18" a="1"/>
  <c r="AK329" i="18" s="1"/>
  <c r="AL329" i="18" a="1"/>
  <c r="AL329" i="18" s="1"/>
  <c r="AM329" i="18" a="1"/>
  <c r="AM329" i="18" s="1"/>
  <c r="AN329" i="18" a="1"/>
  <c r="AN329" i="18" s="1"/>
  <c r="AO329" i="18" a="1"/>
  <c r="AO329" i="18" s="1"/>
  <c r="AP329" i="18" a="1"/>
  <c r="AP329" i="18" s="1"/>
  <c r="AQ329" i="18" a="1"/>
  <c r="AQ329" i="18" s="1"/>
  <c r="AR329" i="18" a="1"/>
  <c r="AR329" i="18" s="1"/>
  <c r="AS329" i="18" a="1"/>
  <c r="AS329" i="18" s="1"/>
  <c r="AT329" i="18" a="1"/>
  <c r="AT329" i="18" s="1"/>
  <c r="AU329" i="18" a="1"/>
  <c r="AU329" i="18" s="1"/>
  <c r="AV329" i="18" a="1"/>
  <c r="AV329" i="18" s="1"/>
  <c r="D330" i="18" a="1"/>
  <c r="D330" i="18" s="1"/>
  <c r="E330" i="18" a="1"/>
  <c r="E330" i="18" s="1"/>
  <c r="F330" i="18" a="1"/>
  <c r="F330" i="18" s="1"/>
  <c r="G330" i="18" a="1"/>
  <c r="G330" i="18" s="1"/>
  <c r="H330" i="18" a="1"/>
  <c r="H330" i="18" s="1"/>
  <c r="I330" i="18" a="1"/>
  <c r="I330" i="18" s="1"/>
  <c r="J330" i="18" a="1"/>
  <c r="J330" i="18" s="1"/>
  <c r="K330" i="18" a="1"/>
  <c r="K330" i="18" s="1"/>
  <c r="L330" i="18" a="1"/>
  <c r="L330" i="18" s="1"/>
  <c r="M330" i="18" a="1"/>
  <c r="M330" i="18" s="1"/>
  <c r="N330" i="18" a="1"/>
  <c r="N330" i="18" s="1"/>
  <c r="O330" i="18" a="1"/>
  <c r="O330" i="18" s="1"/>
  <c r="P330" i="18" a="1"/>
  <c r="P330" i="18" s="1"/>
  <c r="Q330" i="18" a="1"/>
  <c r="Q330" i="18" s="1"/>
  <c r="R330" i="18" a="1"/>
  <c r="R330" i="18" s="1"/>
  <c r="S330" i="18" a="1"/>
  <c r="S330" i="18" s="1"/>
  <c r="T330" i="18" a="1"/>
  <c r="T330" i="18" s="1"/>
  <c r="U330" i="18" a="1"/>
  <c r="U330" i="18" s="1"/>
  <c r="V330" i="18" a="1"/>
  <c r="V330" i="18" s="1"/>
  <c r="W330" i="18" a="1"/>
  <c r="W330" i="18" s="1"/>
  <c r="X330" i="18" a="1"/>
  <c r="X330" i="18" s="1"/>
  <c r="Y330" i="18" a="1"/>
  <c r="Y330" i="18" s="1"/>
  <c r="Z330" i="18" a="1"/>
  <c r="Z330" i="18" s="1"/>
  <c r="AA330" i="18" a="1"/>
  <c r="AA330" i="18" s="1"/>
  <c r="AB330" i="18" a="1"/>
  <c r="AB330" i="18" s="1"/>
  <c r="AC330" i="18" a="1"/>
  <c r="AC330" i="18" s="1"/>
  <c r="AD330" i="18" a="1"/>
  <c r="AD330" i="18" s="1"/>
  <c r="AE330" i="18" a="1"/>
  <c r="AE330" i="18" s="1"/>
  <c r="AF330" i="18" a="1"/>
  <c r="AF330" i="18" s="1"/>
  <c r="AG330" i="18" a="1"/>
  <c r="AG330" i="18" s="1"/>
  <c r="AH330" i="18" a="1"/>
  <c r="AH330" i="18" s="1"/>
  <c r="AI330" i="18" a="1"/>
  <c r="AI330" i="18" s="1"/>
  <c r="AJ330" i="18" a="1"/>
  <c r="AJ330" i="18" s="1"/>
  <c r="AK330" i="18" a="1"/>
  <c r="AK330" i="18" s="1"/>
  <c r="AL330" i="18" a="1"/>
  <c r="AL330" i="18" s="1"/>
  <c r="AM330" i="18" a="1"/>
  <c r="AM330" i="18" s="1"/>
  <c r="AN330" i="18" a="1"/>
  <c r="AN330" i="18" s="1"/>
  <c r="AO330" i="18" a="1"/>
  <c r="AO330" i="18" s="1"/>
  <c r="AP330" i="18" a="1"/>
  <c r="AP330" i="18" s="1"/>
  <c r="AQ330" i="18" a="1"/>
  <c r="AQ330" i="18" s="1"/>
  <c r="AR330" i="18" a="1"/>
  <c r="AR330" i="18" s="1"/>
  <c r="AS330" i="18" a="1"/>
  <c r="AS330" i="18" s="1"/>
  <c r="AT330" i="18" a="1"/>
  <c r="AT330" i="18" s="1"/>
  <c r="AU330" i="18" a="1"/>
  <c r="AU330" i="18" s="1"/>
  <c r="AV330" i="18" a="1"/>
  <c r="AV330" i="18" s="1"/>
  <c r="D331" i="18" a="1"/>
  <c r="D331" i="18" s="1"/>
  <c r="E331" i="18" a="1"/>
  <c r="E331" i="18" s="1"/>
  <c r="F331" i="18" a="1"/>
  <c r="F331" i="18" s="1"/>
  <c r="G331" i="18" a="1"/>
  <c r="G331" i="18" s="1"/>
  <c r="H331" i="18" a="1"/>
  <c r="H331" i="18" s="1"/>
  <c r="I331" i="18" a="1"/>
  <c r="I331" i="18" s="1"/>
  <c r="J331" i="18" a="1"/>
  <c r="J331" i="18" s="1"/>
  <c r="K331" i="18" a="1"/>
  <c r="K331" i="18" s="1"/>
  <c r="L331" i="18" a="1"/>
  <c r="L331" i="18" s="1"/>
  <c r="M331" i="18" a="1"/>
  <c r="M331" i="18" s="1"/>
  <c r="N331" i="18" a="1"/>
  <c r="N331" i="18" s="1"/>
  <c r="O331" i="18" a="1"/>
  <c r="O331" i="18" s="1"/>
  <c r="P331" i="18" a="1"/>
  <c r="P331" i="18" s="1"/>
  <c r="Q331" i="18" a="1"/>
  <c r="Q331" i="18" s="1"/>
  <c r="R331" i="18" a="1"/>
  <c r="R331" i="18" s="1"/>
  <c r="S331" i="18" a="1"/>
  <c r="S331" i="18" s="1"/>
  <c r="T331" i="18" a="1"/>
  <c r="T331" i="18" s="1"/>
  <c r="U331" i="18" a="1"/>
  <c r="U331" i="18" s="1"/>
  <c r="V331" i="18" a="1"/>
  <c r="V331" i="18" s="1"/>
  <c r="W331" i="18" a="1"/>
  <c r="W331" i="18" s="1"/>
  <c r="X331" i="18" a="1"/>
  <c r="X331" i="18" s="1"/>
  <c r="Y331" i="18" a="1"/>
  <c r="Y331" i="18" s="1"/>
  <c r="Z331" i="18" a="1"/>
  <c r="Z331" i="18" s="1"/>
  <c r="AA331" i="18" a="1"/>
  <c r="AA331" i="18" s="1"/>
  <c r="AB331" i="18" a="1"/>
  <c r="AB331" i="18" s="1"/>
  <c r="AC331" i="18" a="1"/>
  <c r="AC331" i="18" s="1"/>
  <c r="AD331" i="18" a="1"/>
  <c r="AD331" i="18" s="1"/>
  <c r="AE331" i="18" a="1"/>
  <c r="AE331" i="18" s="1"/>
  <c r="AF331" i="18" a="1"/>
  <c r="AF331" i="18" s="1"/>
  <c r="AG331" i="18" a="1"/>
  <c r="AG331" i="18" s="1"/>
  <c r="AH331" i="18" a="1"/>
  <c r="AH331" i="18" s="1"/>
  <c r="AI331" i="18" a="1"/>
  <c r="AI331" i="18" s="1"/>
  <c r="AJ331" i="18" a="1"/>
  <c r="AJ331" i="18" s="1"/>
  <c r="AK331" i="18" a="1"/>
  <c r="AK331" i="18" s="1"/>
  <c r="AL331" i="18" a="1"/>
  <c r="AL331" i="18" s="1"/>
  <c r="AM331" i="18" a="1"/>
  <c r="AM331" i="18" s="1"/>
  <c r="AN331" i="18" a="1"/>
  <c r="AN331" i="18" s="1"/>
  <c r="AO331" i="18" a="1"/>
  <c r="AO331" i="18" s="1"/>
  <c r="AP331" i="18" a="1"/>
  <c r="AP331" i="18" s="1"/>
  <c r="AQ331" i="18" a="1"/>
  <c r="AQ331" i="18" s="1"/>
  <c r="AR331" i="18" a="1"/>
  <c r="AR331" i="18" s="1"/>
  <c r="AS331" i="18" a="1"/>
  <c r="AS331" i="18" s="1"/>
  <c r="AT331" i="18" a="1"/>
  <c r="AT331" i="18" s="1"/>
  <c r="AU331" i="18" a="1"/>
  <c r="AU331" i="18" s="1"/>
  <c r="AV331" i="18" a="1"/>
  <c r="AV331" i="18" s="1"/>
  <c r="D332" i="18" a="1"/>
  <c r="D332" i="18" s="1"/>
  <c r="E332" i="18" a="1"/>
  <c r="E332" i="18" s="1"/>
  <c r="F332" i="18" a="1"/>
  <c r="F332" i="18" s="1"/>
  <c r="G332" i="18" a="1"/>
  <c r="G332" i="18" s="1"/>
  <c r="H332" i="18" a="1"/>
  <c r="H332" i="18" s="1"/>
  <c r="I332" i="18" a="1"/>
  <c r="I332" i="18" s="1"/>
  <c r="J332" i="18" a="1"/>
  <c r="J332" i="18" s="1"/>
  <c r="K332" i="18" a="1"/>
  <c r="K332" i="18" s="1"/>
  <c r="L332" i="18" a="1"/>
  <c r="L332" i="18" s="1"/>
  <c r="M332" i="18" a="1"/>
  <c r="M332" i="18" s="1"/>
  <c r="N332" i="18" a="1"/>
  <c r="N332" i="18" s="1"/>
  <c r="O332" i="18" a="1"/>
  <c r="O332" i="18" s="1"/>
  <c r="P332" i="18" a="1"/>
  <c r="P332" i="18" s="1"/>
  <c r="Q332" i="18" a="1"/>
  <c r="Q332" i="18" s="1"/>
  <c r="R332" i="18" a="1"/>
  <c r="R332" i="18" s="1"/>
  <c r="S332" i="18" a="1"/>
  <c r="S332" i="18" s="1"/>
  <c r="T332" i="18" a="1"/>
  <c r="T332" i="18" s="1"/>
  <c r="U332" i="18" a="1"/>
  <c r="U332" i="18" s="1"/>
  <c r="V332" i="18" a="1"/>
  <c r="V332" i="18" s="1"/>
  <c r="W332" i="18" a="1"/>
  <c r="W332" i="18" s="1"/>
  <c r="X332" i="18" a="1"/>
  <c r="X332" i="18" s="1"/>
  <c r="Y332" i="18" a="1"/>
  <c r="Y332" i="18" s="1"/>
  <c r="Z332" i="18" a="1"/>
  <c r="Z332" i="18" s="1"/>
  <c r="AA332" i="18" a="1"/>
  <c r="AA332" i="18" s="1"/>
  <c r="AB332" i="18" a="1"/>
  <c r="AB332" i="18" s="1"/>
  <c r="AC332" i="18" a="1"/>
  <c r="AC332" i="18" s="1"/>
  <c r="AD332" i="18" a="1"/>
  <c r="AD332" i="18" s="1"/>
  <c r="AE332" i="18" a="1"/>
  <c r="AE332" i="18" s="1"/>
  <c r="AF332" i="18" a="1"/>
  <c r="AF332" i="18" s="1"/>
  <c r="AG332" i="18" a="1"/>
  <c r="AG332" i="18" s="1"/>
  <c r="AH332" i="18" a="1"/>
  <c r="AH332" i="18" s="1"/>
  <c r="AI332" i="18" a="1"/>
  <c r="AI332" i="18" s="1"/>
  <c r="AJ332" i="18" a="1"/>
  <c r="AJ332" i="18" s="1"/>
  <c r="AK332" i="18" a="1"/>
  <c r="AK332" i="18" s="1"/>
  <c r="AL332" i="18" a="1"/>
  <c r="AL332" i="18" s="1"/>
  <c r="AM332" i="18" a="1"/>
  <c r="AM332" i="18" s="1"/>
  <c r="AN332" i="18" a="1"/>
  <c r="AN332" i="18" s="1"/>
  <c r="AO332" i="18" a="1"/>
  <c r="AO332" i="18" s="1"/>
  <c r="AP332" i="18" a="1"/>
  <c r="AP332" i="18" s="1"/>
  <c r="AQ332" i="18" a="1"/>
  <c r="AQ332" i="18" s="1"/>
  <c r="AR332" i="18" a="1"/>
  <c r="AR332" i="18" s="1"/>
  <c r="AS332" i="18" a="1"/>
  <c r="AS332" i="18" s="1"/>
  <c r="AT332" i="18" a="1"/>
  <c r="AT332" i="18" s="1"/>
  <c r="AU332" i="18" a="1"/>
  <c r="AU332" i="18" s="1"/>
  <c r="AV332" i="18" a="1"/>
  <c r="AV332" i="18" s="1"/>
  <c r="D333" i="18" a="1"/>
  <c r="D333" i="18" s="1"/>
  <c r="E333" i="18" a="1"/>
  <c r="E333" i="18" s="1"/>
  <c r="F333" i="18" a="1"/>
  <c r="F333" i="18" s="1"/>
  <c r="G333" i="18" a="1"/>
  <c r="G333" i="18" s="1"/>
  <c r="H333" i="18" a="1"/>
  <c r="H333" i="18" s="1"/>
  <c r="I333" i="18" a="1"/>
  <c r="I333" i="18" s="1"/>
  <c r="J333" i="18" a="1"/>
  <c r="J333" i="18" s="1"/>
  <c r="K333" i="18" a="1"/>
  <c r="K333" i="18" s="1"/>
  <c r="L333" i="18" a="1"/>
  <c r="L333" i="18" s="1"/>
  <c r="M333" i="18" a="1"/>
  <c r="M333" i="18" s="1"/>
  <c r="N333" i="18" a="1"/>
  <c r="N333" i="18" s="1"/>
  <c r="O333" i="18" a="1"/>
  <c r="O333" i="18" s="1"/>
  <c r="P333" i="18" a="1"/>
  <c r="P333" i="18" s="1"/>
  <c r="Q333" i="18" a="1"/>
  <c r="Q333" i="18" s="1"/>
  <c r="R333" i="18" a="1"/>
  <c r="R333" i="18" s="1"/>
  <c r="S333" i="18" a="1"/>
  <c r="S333" i="18" s="1"/>
  <c r="T333" i="18" a="1"/>
  <c r="T333" i="18" s="1"/>
  <c r="U333" i="18" a="1"/>
  <c r="U333" i="18" s="1"/>
  <c r="V333" i="18" a="1"/>
  <c r="V333" i="18" s="1"/>
  <c r="W333" i="18" a="1"/>
  <c r="W333" i="18" s="1"/>
  <c r="X333" i="18" a="1"/>
  <c r="X333" i="18" s="1"/>
  <c r="Y333" i="18" a="1"/>
  <c r="Y333" i="18" s="1"/>
  <c r="Z333" i="18" a="1"/>
  <c r="Z333" i="18" s="1"/>
  <c r="AA333" i="18" a="1"/>
  <c r="AA333" i="18" s="1"/>
  <c r="AB333" i="18" a="1"/>
  <c r="AB333" i="18" s="1"/>
  <c r="AC333" i="18" a="1"/>
  <c r="AC333" i="18" s="1"/>
  <c r="AD333" i="18" a="1"/>
  <c r="AD333" i="18" s="1"/>
  <c r="AE333" i="18" a="1"/>
  <c r="AE333" i="18" s="1"/>
  <c r="AF333" i="18" a="1"/>
  <c r="AF333" i="18" s="1"/>
  <c r="AG333" i="18" a="1"/>
  <c r="AG333" i="18" s="1"/>
  <c r="AH333" i="18" a="1"/>
  <c r="AH333" i="18" s="1"/>
  <c r="AI333" i="18" a="1"/>
  <c r="AI333" i="18" s="1"/>
  <c r="AJ333" i="18" a="1"/>
  <c r="AJ333" i="18" s="1"/>
  <c r="AK333" i="18" a="1"/>
  <c r="AK333" i="18" s="1"/>
  <c r="AL333" i="18" a="1"/>
  <c r="AL333" i="18" s="1"/>
  <c r="AM333" i="18" a="1"/>
  <c r="AM333" i="18" s="1"/>
  <c r="AN333" i="18" a="1"/>
  <c r="AN333" i="18" s="1"/>
  <c r="AO333" i="18" a="1"/>
  <c r="AO333" i="18" s="1"/>
  <c r="AP333" i="18" a="1"/>
  <c r="AP333" i="18" s="1"/>
  <c r="AQ333" i="18" a="1"/>
  <c r="AQ333" i="18" s="1"/>
  <c r="AR333" i="18" a="1"/>
  <c r="AR333" i="18" s="1"/>
  <c r="AS333" i="18" a="1"/>
  <c r="AS333" i="18" s="1"/>
  <c r="AT333" i="18" a="1"/>
  <c r="AT333" i="18" s="1"/>
  <c r="AU333" i="18" a="1"/>
  <c r="AU333" i="18" s="1"/>
  <c r="AV333" i="18" a="1"/>
  <c r="AV333" i="18" s="1"/>
  <c r="D334" i="18" a="1"/>
  <c r="D334" i="18" s="1"/>
  <c r="E334" i="18" a="1"/>
  <c r="E334" i="18" s="1"/>
  <c r="F334" i="18" a="1"/>
  <c r="F334" i="18" s="1"/>
  <c r="G334" i="18" a="1"/>
  <c r="G334" i="18" s="1"/>
  <c r="H334" i="18" a="1"/>
  <c r="H334" i="18" s="1"/>
  <c r="I334" i="18" a="1"/>
  <c r="I334" i="18" s="1"/>
  <c r="J334" i="18" a="1"/>
  <c r="J334" i="18" s="1"/>
  <c r="K334" i="18" a="1"/>
  <c r="K334" i="18" s="1"/>
  <c r="L334" i="18" a="1"/>
  <c r="L334" i="18" s="1"/>
  <c r="M334" i="18" a="1"/>
  <c r="M334" i="18" s="1"/>
  <c r="N334" i="18" a="1"/>
  <c r="N334" i="18" s="1"/>
  <c r="O334" i="18" a="1"/>
  <c r="O334" i="18" s="1"/>
  <c r="P334" i="18" a="1"/>
  <c r="P334" i="18" s="1"/>
  <c r="Q334" i="18" a="1"/>
  <c r="Q334" i="18" s="1"/>
  <c r="R334" i="18" a="1"/>
  <c r="R334" i="18" s="1"/>
  <c r="S334" i="18" a="1"/>
  <c r="S334" i="18" s="1"/>
  <c r="T334" i="18" a="1"/>
  <c r="T334" i="18" s="1"/>
  <c r="U334" i="18" a="1"/>
  <c r="U334" i="18" s="1"/>
  <c r="V334" i="18" a="1"/>
  <c r="V334" i="18" s="1"/>
  <c r="W334" i="18" a="1"/>
  <c r="W334" i="18" s="1"/>
  <c r="X334" i="18" a="1"/>
  <c r="X334" i="18" s="1"/>
  <c r="Y334" i="18" a="1"/>
  <c r="Y334" i="18" s="1"/>
  <c r="Z334" i="18" a="1"/>
  <c r="Z334" i="18" s="1"/>
  <c r="AA334" i="18" a="1"/>
  <c r="AA334" i="18" s="1"/>
  <c r="AB334" i="18" a="1"/>
  <c r="AB334" i="18" s="1"/>
  <c r="AC334" i="18" a="1"/>
  <c r="AC334" i="18" s="1"/>
  <c r="AD334" i="18" a="1"/>
  <c r="AD334" i="18" s="1"/>
  <c r="AE334" i="18" a="1"/>
  <c r="AE334" i="18" s="1"/>
  <c r="AF334" i="18" a="1"/>
  <c r="AF334" i="18" s="1"/>
  <c r="AG334" i="18" a="1"/>
  <c r="AG334" i="18" s="1"/>
  <c r="AH334" i="18" a="1"/>
  <c r="AH334" i="18" s="1"/>
  <c r="AI334" i="18" a="1"/>
  <c r="AI334" i="18" s="1"/>
  <c r="AJ334" i="18" a="1"/>
  <c r="AJ334" i="18" s="1"/>
  <c r="AK334" i="18" a="1"/>
  <c r="AK334" i="18" s="1"/>
  <c r="AL334" i="18" a="1"/>
  <c r="AL334" i="18" s="1"/>
  <c r="AM334" i="18" a="1"/>
  <c r="AM334" i="18" s="1"/>
  <c r="AN334" i="18" a="1"/>
  <c r="AN334" i="18" s="1"/>
  <c r="AO334" i="18" a="1"/>
  <c r="AO334" i="18" s="1"/>
  <c r="AP334" i="18" a="1"/>
  <c r="AP334" i="18" s="1"/>
  <c r="AQ334" i="18" a="1"/>
  <c r="AQ334" i="18" s="1"/>
  <c r="AR334" i="18" a="1"/>
  <c r="AR334" i="18" s="1"/>
  <c r="AS334" i="18" a="1"/>
  <c r="AS334" i="18" s="1"/>
  <c r="AT334" i="18" a="1"/>
  <c r="AT334" i="18" s="1"/>
  <c r="AU334" i="18" a="1"/>
  <c r="AU334" i="18" s="1"/>
  <c r="AV334" i="18" a="1"/>
  <c r="AV334" i="18" s="1"/>
  <c r="D335" i="18" a="1"/>
  <c r="D335" i="18" s="1"/>
  <c r="E335" i="18" a="1"/>
  <c r="E335" i="18" s="1"/>
  <c r="F335" i="18" a="1"/>
  <c r="F335" i="18" s="1"/>
  <c r="G335" i="18" a="1"/>
  <c r="G335" i="18" s="1"/>
  <c r="H335" i="18" a="1"/>
  <c r="H335" i="18" s="1"/>
  <c r="I335" i="18" a="1"/>
  <c r="I335" i="18" s="1"/>
  <c r="J335" i="18" a="1"/>
  <c r="J335" i="18" s="1"/>
  <c r="K335" i="18" a="1"/>
  <c r="K335" i="18" s="1"/>
  <c r="L335" i="18" a="1"/>
  <c r="L335" i="18" s="1"/>
  <c r="M335" i="18" a="1"/>
  <c r="M335" i="18" s="1"/>
  <c r="N335" i="18" a="1"/>
  <c r="N335" i="18" s="1"/>
  <c r="O335" i="18" a="1"/>
  <c r="O335" i="18" s="1"/>
  <c r="P335" i="18" a="1"/>
  <c r="P335" i="18" s="1"/>
  <c r="Q335" i="18" a="1"/>
  <c r="Q335" i="18" s="1"/>
  <c r="R335" i="18" a="1"/>
  <c r="R335" i="18" s="1"/>
  <c r="S335" i="18" a="1"/>
  <c r="S335" i="18" s="1"/>
  <c r="T335" i="18" a="1"/>
  <c r="T335" i="18" s="1"/>
  <c r="U335" i="18" a="1"/>
  <c r="U335" i="18" s="1"/>
  <c r="V335" i="18" a="1"/>
  <c r="V335" i="18" s="1"/>
  <c r="W335" i="18" a="1"/>
  <c r="W335" i="18" s="1"/>
  <c r="X335" i="18" a="1"/>
  <c r="X335" i="18" s="1"/>
  <c r="Y335" i="18" a="1"/>
  <c r="Y335" i="18" s="1"/>
  <c r="Z335" i="18" a="1"/>
  <c r="Z335" i="18" s="1"/>
  <c r="AA335" i="18" a="1"/>
  <c r="AA335" i="18" s="1"/>
  <c r="AB335" i="18" a="1"/>
  <c r="AB335" i="18" s="1"/>
  <c r="AC335" i="18" a="1"/>
  <c r="AC335" i="18" s="1"/>
  <c r="AD335" i="18" a="1"/>
  <c r="AD335" i="18" s="1"/>
  <c r="AE335" i="18" a="1"/>
  <c r="AE335" i="18" s="1"/>
  <c r="AF335" i="18" a="1"/>
  <c r="AF335" i="18" s="1"/>
  <c r="AG335" i="18" a="1"/>
  <c r="AG335" i="18" s="1"/>
  <c r="AH335" i="18" a="1"/>
  <c r="AH335" i="18" s="1"/>
  <c r="AI335" i="18" a="1"/>
  <c r="AI335" i="18" s="1"/>
  <c r="AJ335" i="18" a="1"/>
  <c r="AJ335" i="18" s="1"/>
  <c r="AK335" i="18" a="1"/>
  <c r="AK335" i="18" s="1"/>
  <c r="AL335" i="18" a="1"/>
  <c r="AL335" i="18" s="1"/>
  <c r="AM335" i="18" a="1"/>
  <c r="AM335" i="18" s="1"/>
  <c r="AN335" i="18" a="1"/>
  <c r="AN335" i="18" s="1"/>
  <c r="AO335" i="18" a="1"/>
  <c r="AO335" i="18" s="1"/>
  <c r="AP335" i="18" a="1"/>
  <c r="AP335" i="18" s="1"/>
  <c r="AQ335" i="18" a="1"/>
  <c r="AQ335" i="18" s="1"/>
  <c r="AR335" i="18" a="1"/>
  <c r="AR335" i="18" s="1"/>
  <c r="AS335" i="18" a="1"/>
  <c r="AS335" i="18" s="1"/>
  <c r="AT335" i="18" a="1"/>
  <c r="AT335" i="18" s="1"/>
  <c r="AU335" i="18" a="1"/>
  <c r="AU335" i="18" s="1"/>
  <c r="AV335" i="18" a="1"/>
  <c r="AV335" i="18" s="1"/>
  <c r="D336" i="18" a="1"/>
  <c r="D336" i="18" s="1"/>
  <c r="E336" i="18" a="1"/>
  <c r="E336" i="18" s="1"/>
  <c r="F336" i="18" a="1"/>
  <c r="F336" i="18" s="1"/>
  <c r="G336" i="18" a="1"/>
  <c r="G336" i="18" s="1"/>
  <c r="H336" i="18" a="1"/>
  <c r="H336" i="18" s="1"/>
  <c r="I336" i="18" a="1"/>
  <c r="I336" i="18" s="1"/>
  <c r="J336" i="18" a="1"/>
  <c r="J336" i="18" s="1"/>
  <c r="K336" i="18" a="1"/>
  <c r="K336" i="18" s="1"/>
  <c r="L336" i="18" a="1"/>
  <c r="L336" i="18" s="1"/>
  <c r="M336" i="18" a="1"/>
  <c r="M336" i="18" s="1"/>
  <c r="N336" i="18" a="1"/>
  <c r="N336" i="18" s="1"/>
  <c r="O336" i="18" a="1"/>
  <c r="O336" i="18" s="1"/>
  <c r="P336" i="18" a="1"/>
  <c r="P336" i="18" s="1"/>
  <c r="Q336" i="18" a="1"/>
  <c r="Q336" i="18" s="1"/>
  <c r="R336" i="18" a="1"/>
  <c r="R336" i="18" s="1"/>
  <c r="S336" i="18" a="1"/>
  <c r="S336" i="18" s="1"/>
  <c r="T336" i="18" a="1"/>
  <c r="T336" i="18" s="1"/>
  <c r="U336" i="18" a="1"/>
  <c r="U336" i="18" s="1"/>
  <c r="V336" i="18" a="1"/>
  <c r="V336" i="18" s="1"/>
  <c r="W336" i="18" a="1"/>
  <c r="W336" i="18" s="1"/>
  <c r="X336" i="18" a="1"/>
  <c r="X336" i="18" s="1"/>
  <c r="Y336" i="18" a="1"/>
  <c r="Y336" i="18" s="1"/>
  <c r="Z336" i="18" a="1"/>
  <c r="Z336" i="18" s="1"/>
  <c r="AA336" i="18" a="1"/>
  <c r="AA336" i="18" s="1"/>
  <c r="AB336" i="18" a="1"/>
  <c r="AB336" i="18" s="1"/>
  <c r="AC336" i="18" a="1"/>
  <c r="AC336" i="18" s="1"/>
  <c r="AD336" i="18" a="1"/>
  <c r="AD336" i="18" s="1"/>
  <c r="AE336" i="18" a="1"/>
  <c r="AE336" i="18" s="1"/>
  <c r="AF336" i="18" a="1"/>
  <c r="AF336" i="18" s="1"/>
  <c r="AG336" i="18" a="1"/>
  <c r="AG336" i="18" s="1"/>
  <c r="AH336" i="18" a="1"/>
  <c r="AH336" i="18" s="1"/>
  <c r="AI336" i="18" a="1"/>
  <c r="AI336" i="18" s="1"/>
  <c r="AJ336" i="18" a="1"/>
  <c r="AJ336" i="18" s="1"/>
  <c r="AK336" i="18" a="1"/>
  <c r="AK336" i="18" s="1"/>
  <c r="AL336" i="18" a="1"/>
  <c r="AL336" i="18" s="1"/>
  <c r="AM336" i="18" a="1"/>
  <c r="AM336" i="18" s="1"/>
  <c r="AN336" i="18" a="1"/>
  <c r="AN336" i="18" s="1"/>
  <c r="AO336" i="18" a="1"/>
  <c r="AO336" i="18" s="1"/>
  <c r="AP336" i="18" a="1"/>
  <c r="AP336" i="18" s="1"/>
  <c r="AQ336" i="18" a="1"/>
  <c r="AQ336" i="18" s="1"/>
  <c r="AR336" i="18" a="1"/>
  <c r="AR336" i="18" s="1"/>
  <c r="AS336" i="18" a="1"/>
  <c r="AS336" i="18" s="1"/>
  <c r="AT336" i="18" a="1"/>
  <c r="AT336" i="18" s="1"/>
  <c r="AU336" i="18" a="1"/>
  <c r="AU336" i="18" s="1"/>
  <c r="AV336" i="18" a="1"/>
  <c r="AV336" i="18" s="1"/>
  <c r="D337" i="18" a="1"/>
  <c r="D337" i="18" s="1"/>
  <c r="E337" i="18" a="1"/>
  <c r="E337" i="18" s="1"/>
  <c r="F337" i="18" a="1"/>
  <c r="F337" i="18" s="1"/>
  <c r="G337" i="18" a="1"/>
  <c r="G337" i="18" s="1"/>
  <c r="H337" i="18" a="1"/>
  <c r="H337" i="18" s="1"/>
  <c r="I337" i="18" a="1"/>
  <c r="I337" i="18" s="1"/>
  <c r="J337" i="18" a="1"/>
  <c r="J337" i="18" s="1"/>
  <c r="K337" i="18" a="1"/>
  <c r="K337" i="18" s="1"/>
  <c r="L337" i="18" a="1"/>
  <c r="L337" i="18" s="1"/>
  <c r="M337" i="18" a="1"/>
  <c r="M337" i="18" s="1"/>
  <c r="N337" i="18" a="1"/>
  <c r="N337" i="18" s="1"/>
  <c r="O337" i="18" a="1"/>
  <c r="O337" i="18" s="1"/>
  <c r="P337" i="18" a="1"/>
  <c r="P337" i="18" s="1"/>
  <c r="Q337" i="18" a="1"/>
  <c r="Q337" i="18" s="1"/>
  <c r="R337" i="18" a="1"/>
  <c r="R337" i="18" s="1"/>
  <c r="S337" i="18" a="1"/>
  <c r="S337" i="18" s="1"/>
  <c r="T337" i="18" a="1"/>
  <c r="T337" i="18" s="1"/>
  <c r="U337" i="18" a="1"/>
  <c r="U337" i="18" s="1"/>
  <c r="V337" i="18" a="1"/>
  <c r="V337" i="18" s="1"/>
  <c r="W337" i="18" a="1"/>
  <c r="W337" i="18" s="1"/>
  <c r="X337" i="18" a="1"/>
  <c r="X337" i="18" s="1"/>
  <c r="Y337" i="18" a="1"/>
  <c r="Y337" i="18" s="1"/>
  <c r="Z337" i="18" a="1"/>
  <c r="Z337" i="18" s="1"/>
  <c r="AA337" i="18" a="1"/>
  <c r="AA337" i="18" s="1"/>
  <c r="AB337" i="18" a="1"/>
  <c r="AB337" i="18" s="1"/>
  <c r="AC337" i="18" a="1"/>
  <c r="AC337" i="18" s="1"/>
  <c r="AD337" i="18" a="1"/>
  <c r="AD337" i="18" s="1"/>
  <c r="AE337" i="18" a="1"/>
  <c r="AE337" i="18" s="1"/>
  <c r="AF337" i="18" a="1"/>
  <c r="AF337" i="18" s="1"/>
  <c r="AG337" i="18" a="1"/>
  <c r="AG337" i="18" s="1"/>
  <c r="AH337" i="18" a="1"/>
  <c r="AH337" i="18" s="1"/>
  <c r="AI337" i="18" a="1"/>
  <c r="AI337" i="18" s="1"/>
  <c r="AJ337" i="18" a="1"/>
  <c r="AJ337" i="18" s="1"/>
  <c r="AK337" i="18" a="1"/>
  <c r="AK337" i="18" s="1"/>
  <c r="AL337" i="18" a="1"/>
  <c r="AL337" i="18" s="1"/>
  <c r="AM337" i="18" a="1"/>
  <c r="AM337" i="18" s="1"/>
  <c r="AN337" i="18" a="1"/>
  <c r="AN337" i="18" s="1"/>
  <c r="AO337" i="18" a="1"/>
  <c r="AO337" i="18" s="1"/>
  <c r="AP337" i="18" a="1"/>
  <c r="AP337" i="18" s="1"/>
  <c r="AQ337" i="18" a="1"/>
  <c r="AQ337" i="18" s="1"/>
  <c r="AR337" i="18" a="1"/>
  <c r="AR337" i="18" s="1"/>
  <c r="AS337" i="18" a="1"/>
  <c r="AS337" i="18" s="1"/>
  <c r="AT337" i="18" a="1"/>
  <c r="AT337" i="18" s="1"/>
  <c r="AU337" i="18" a="1"/>
  <c r="AU337" i="18" s="1"/>
  <c r="AV337" i="18" a="1"/>
  <c r="AV337" i="18" s="1"/>
  <c r="D338" i="18" a="1"/>
  <c r="D338" i="18" s="1"/>
  <c r="E338" i="18" a="1"/>
  <c r="E338" i="18" s="1"/>
  <c r="F338" i="18" a="1"/>
  <c r="F338" i="18" s="1"/>
  <c r="G338" i="18" a="1"/>
  <c r="G338" i="18" s="1"/>
  <c r="H338" i="18" a="1"/>
  <c r="H338" i="18" s="1"/>
  <c r="I338" i="18" a="1"/>
  <c r="I338" i="18" s="1"/>
  <c r="J338" i="18" a="1"/>
  <c r="J338" i="18" s="1"/>
  <c r="K338" i="18" a="1"/>
  <c r="K338" i="18" s="1"/>
  <c r="L338" i="18" a="1"/>
  <c r="L338" i="18" s="1"/>
  <c r="M338" i="18" a="1"/>
  <c r="M338" i="18" s="1"/>
  <c r="N338" i="18" a="1"/>
  <c r="N338" i="18" s="1"/>
  <c r="O338" i="18" a="1"/>
  <c r="O338" i="18" s="1"/>
  <c r="P338" i="18" a="1"/>
  <c r="P338" i="18" s="1"/>
  <c r="Q338" i="18" a="1"/>
  <c r="Q338" i="18" s="1"/>
  <c r="R338" i="18" a="1"/>
  <c r="R338" i="18" s="1"/>
  <c r="S338" i="18" a="1"/>
  <c r="S338" i="18" s="1"/>
  <c r="T338" i="18" a="1"/>
  <c r="T338" i="18" s="1"/>
  <c r="U338" i="18" a="1"/>
  <c r="U338" i="18" s="1"/>
  <c r="V338" i="18" a="1"/>
  <c r="V338" i="18" s="1"/>
  <c r="W338" i="18" a="1"/>
  <c r="W338" i="18" s="1"/>
  <c r="X338" i="18" a="1"/>
  <c r="X338" i="18" s="1"/>
  <c r="Y338" i="18" a="1"/>
  <c r="Y338" i="18" s="1"/>
  <c r="Z338" i="18" a="1"/>
  <c r="Z338" i="18" s="1"/>
  <c r="AA338" i="18" a="1"/>
  <c r="AA338" i="18" s="1"/>
  <c r="AB338" i="18" a="1"/>
  <c r="AB338" i="18" s="1"/>
  <c r="AC338" i="18" a="1"/>
  <c r="AC338" i="18" s="1"/>
  <c r="AD338" i="18" a="1"/>
  <c r="AD338" i="18" s="1"/>
  <c r="AE338" i="18" a="1"/>
  <c r="AE338" i="18" s="1"/>
  <c r="AF338" i="18" a="1"/>
  <c r="AF338" i="18" s="1"/>
  <c r="AG338" i="18" a="1"/>
  <c r="AG338" i="18" s="1"/>
  <c r="AH338" i="18" a="1"/>
  <c r="AH338" i="18" s="1"/>
  <c r="AI338" i="18" a="1"/>
  <c r="AI338" i="18" s="1"/>
  <c r="AJ338" i="18" a="1"/>
  <c r="AJ338" i="18" s="1"/>
  <c r="AK338" i="18" a="1"/>
  <c r="AK338" i="18" s="1"/>
  <c r="AL338" i="18" a="1"/>
  <c r="AL338" i="18" s="1"/>
  <c r="AM338" i="18" a="1"/>
  <c r="AM338" i="18" s="1"/>
  <c r="AN338" i="18" a="1"/>
  <c r="AN338" i="18" s="1"/>
  <c r="AO338" i="18" a="1"/>
  <c r="AO338" i="18" s="1"/>
  <c r="AP338" i="18" a="1"/>
  <c r="AP338" i="18" s="1"/>
  <c r="AQ338" i="18" a="1"/>
  <c r="AQ338" i="18" s="1"/>
  <c r="AR338" i="18" a="1"/>
  <c r="AR338" i="18" s="1"/>
  <c r="AS338" i="18" a="1"/>
  <c r="AS338" i="18" s="1"/>
  <c r="AT338" i="18" a="1"/>
  <c r="AT338" i="18" s="1"/>
  <c r="AU338" i="18" a="1"/>
  <c r="AU338" i="18" s="1"/>
  <c r="AV338" i="18" a="1"/>
  <c r="AV338" i="18" s="1"/>
  <c r="D339" i="18" a="1"/>
  <c r="D339" i="18" s="1"/>
  <c r="E339" i="18" a="1"/>
  <c r="E339" i="18" s="1"/>
  <c r="F339" i="18" a="1"/>
  <c r="F339" i="18" s="1"/>
  <c r="G339" i="18" a="1"/>
  <c r="G339" i="18" s="1"/>
  <c r="H339" i="18" a="1"/>
  <c r="H339" i="18" s="1"/>
  <c r="I339" i="18" a="1"/>
  <c r="I339" i="18" s="1"/>
  <c r="J339" i="18" a="1"/>
  <c r="J339" i="18" s="1"/>
  <c r="K339" i="18" a="1"/>
  <c r="K339" i="18" s="1"/>
  <c r="L339" i="18" a="1"/>
  <c r="L339" i="18" s="1"/>
  <c r="M339" i="18" a="1"/>
  <c r="M339" i="18" s="1"/>
  <c r="N339" i="18" a="1"/>
  <c r="N339" i="18" s="1"/>
  <c r="O339" i="18" a="1"/>
  <c r="O339" i="18" s="1"/>
  <c r="P339" i="18" a="1"/>
  <c r="P339" i="18" s="1"/>
  <c r="Q339" i="18" a="1"/>
  <c r="Q339" i="18" s="1"/>
  <c r="R339" i="18" a="1"/>
  <c r="R339" i="18" s="1"/>
  <c r="S339" i="18" a="1"/>
  <c r="S339" i="18" s="1"/>
  <c r="T339" i="18" a="1"/>
  <c r="T339" i="18" s="1"/>
  <c r="U339" i="18" a="1"/>
  <c r="U339" i="18" s="1"/>
  <c r="V339" i="18" a="1"/>
  <c r="V339" i="18" s="1"/>
  <c r="W339" i="18" a="1"/>
  <c r="W339" i="18" s="1"/>
  <c r="X339" i="18" a="1"/>
  <c r="X339" i="18" s="1"/>
  <c r="Y339" i="18" a="1"/>
  <c r="Y339" i="18" s="1"/>
  <c r="Z339" i="18" a="1"/>
  <c r="Z339" i="18" s="1"/>
  <c r="AA339" i="18" a="1"/>
  <c r="AA339" i="18" s="1"/>
  <c r="AB339" i="18" a="1"/>
  <c r="AB339" i="18" s="1"/>
  <c r="AC339" i="18" a="1"/>
  <c r="AC339" i="18" s="1"/>
  <c r="AD339" i="18" a="1"/>
  <c r="AD339" i="18" s="1"/>
  <c r="AE339" i="18" a="1"/>
  <c r="AE339" i="18" s="1"/>
  <c r="AF339" i="18" a="1"/>
  <c r="AF339" i="18" s="1"/>
  <c r="AG339" i="18" a="1"/>
  <c r="AG339" i="18" s="1"/>
  <c r="AH339" i="18" a="1"/>
  <c r="AH339" i="18" s="1"/>
  <c r="AI339" i="18" a="1"/>
  <c r="AI339" i="18" s="1"/>
  <c r="AJ339" i="18" a="1"/>
  <c r="AJ339" i="18" s="1"/>
  <c r="AK339" i="18" a="1"/>
  <c r="AK339" i="18" s="1"/>
  <c r="AL339" i="18" a="1"/>
  <c r="AL339" i="18" s="1"/>
  <c r="AM339" i="18" a="1"/>
  <c r="AM339" i="18" s="1"/>
  <c r="AN339" i="18" a="1"/>
  <c r="AN339" i="18" s="1"/>
  <c r="AO339" i="18" a="1"/>
  <c r="AO339" i="18" s="1"/>
  <c r="AP339" i="18" a="1"/>
  <c r="AP339" i="18" s="1"/>
  <c r="AQ339" i="18" a="1"/>
  <c r="AQ339" i="18" s="1"/>
  <c r="AR339" i="18" a="1"/>
  <c r="AR339" i="18" s="1"/>
  <c r="AS339" i="18" a="1"/>
  <c r="AS339" i="18" s="1"/>
  <c r="AT339" i="18" a="1"/>
  <c r="AT339" i="18" s="1"/>
  <c r="AU339" i="18" a="1"/>
  <c r="AU339" i="18" s="1"/>
  <c r="AV339" i="18" a="1"/>
  <c r="AV339" i="18" s="1"/>
  <c r="D340" i="18" a="1"/>
  <c r="D340" i="18" s="1"/>
  <c r="E340" i="18" a="1"/>
  <c r="E340" i="18" s="1"/>
  <c r="F340" i="18" a="1"/>
  <c r="F340" i="18" s="1"/>
  <c r="G340" i="18" a="1"/>
  <c r="G340" i="18" s="1"/>
  <c r="H340" i="18" a="1"/>
  <c r="H340" i="18" s="1"/>
  <c r="I340" i="18" a="1"/>
  <c r="I340" i="18" s="1"/>
  <c r="J340" i="18" a="1"/>
  <c r="J340" i="18" s="1"/>
  <c r="K340" i="18" a="1"/>
  <c r="K340" i="18" s="1"/>
  <c r="L340" i="18" a="1"/>
  <c r="L340" i="18" s="1"/>
  <c r="M340" i="18" a="1"/>
  <c r="M340" i="18" s="1"/>
  <c r="N340" i="18" a="1"/>
  <c r="N340" i="18" s="1"/>
  <c r="O340" i="18" a="1"/>
  <c r="O340" i="18" s="1"/>
  <c r="P340" i="18" a="1"/>
  <c r="P340" i="18" s="1"/>
  <c r="Q340" i="18" a="1"/>
  <c r="Q340" i="18" s="1"/>
  <c r="R340" i="18" a="1"/>
  <c r="R340" i="18" s="1"/>
  <c r="S340" i="18" a="1"/>
  <c r="S340" i="18" s="1"/>
  <c r="T340" i="18" a="1"/>
  <c r="T340" i="18" s="1"/>
  <c r="U340" i="18" a="1"/>
  <c r="U340" i="18" s="1"/>
  <c r="V340" i="18" a="1"/>
  <c r="V340" i="18" s="1"/>
  <c r="W340" i="18" a="1"/>
  <c r="W340" i="18" s="1"/>
  <c r="X340" i="18" a="1"/>
  <c r="X340" i="18" s="1"/>
  <c r="Y340" i="18" a="1"/>
  <c r="Y340" i="18" s="1"/>
  <c r="Z340" i="18" a="1"/>
  <c r="Z340" i="18" s="1"/>
  <c r="AA340" i="18" a="1"/>
  <c r="AA340" i="18" s="1"/>
  <c r="AB340" i="18" a="1"/>
  <c r="AB340" i="18" s="1"/>
  <c r="AC340" i="18" a="1"/>
  <c r="AC340" i="18" s="1"/>
  <c r="AD340" i="18" a="1"/>
  <c r="AD340" i="18" s="1"/>
  <c r="AE340" i="18" a="1"/>
  <c r="AE340" i="18" s="1"/>
  <c r="AF340" i="18" a="1"/>
  <c r="AF340" i="18" s="1"/>
  <c r="AG340" i="18" a="1"/>
  <c r="AG340" i="18" s="1"/>
  <c r="AH340" i="18" a="1"/>
  <c r="AH340" i="18" s="1"/>
  <c r="AI340" i="18" a="1"/>
  <c r="AI340" i="18" s="1"/>
  <c r="AJ340" i="18" a="1"/>
  <c r="AJ340" i="18" s="1"/>
  <c r="AK340" i="18" a="1"/>
  <c r="AK340" i="18" s="1"/>
  <c r="AL340" i="18" a="1"/>
  <c r="AL340" i="18" s="1"/>
  <c r="AM340" i="18" a="1"/>
  <c r="AM340" i="18" s="1"/>
  <c r="AN340" i="18" a="1"/>
  <c r="AN340" i="18" s="1"/>
  <c r="AO340" i="18" a="1"/>
  <c r="AO340" i="18" s="1"/>
  <c r="AP340" i="18" a="1"/>
  <c r="AP340" i="18" s="1"/>
  <c r="AQ340" i="18" a="1"/>
  <c r="AQ340" i="18" s="1"/>
  <c r="AR340" i="18" a="1"/>
  <c r="AR340" i="18" s="1"/>
  <c r="AS340" i="18" a="1"/>
  <c r="AS340" i="18" s="1"/>
  <c r="AT340" i="18" a="1"/>
  <c r="AT340" i="18" s="1"/>
  <c r="AU340" i="18" a="1"/>
  <c r="AU340" i="18" s="1"/>
  <c r="AV340" i="18" a="1"/>
  <c r="AV340" i="18" s="1"/>
  <c r="D341" i="18" a="1"/>
  <c r="D341" i="18" s="1"/>
  <c r="E341" i="18" a="1"/>
  <c r="E341" i="18" s="1"/>
  <c r="F341" i="18" a="1"/>
  <c r="F341" i="18" s="1"/>
  <c r="G341" i="18" a="1"/>
  <c r="G341" i="18" s="1"/>
  <c r="H341" i="18" a="1"/>
  <c r="H341" i="18" s="1"/>
  <c r="I341" i="18" a="1"/>
  <c r="I341" i="18" s="1"/>
  <c r="J341" i="18" a="1"/>
  <c r="J341" i="18" s="1"/>
  <c r="K341" i="18" a="1"/>
  <c r="K341" i="18" s="1"/>
  <c r="L341" i="18" a="1"/>
  <c r="L341" i="18" s="1"/>
  <c r="M341" i="18" a="1"/>
  <c r="M341" i="18" s="1"/>
  <c r="N341" i="18" a="1"/>
  <c r="N341" i="18" s="1"/>
  <c r="O341" i="18" a="1"/>
  <c r="O341" i="18" s="1"/>
  <c r="P341" i="18" a="1"/>
  <c r="P341" i="18" s="1"/>
  <c r="Q341" i="18" a="1"/>
  <c r="Q341" i="18" s="1"/>
  <c r="R341" i="18" a="1"/>
  <c r="R341" i="18" s="1"/>
  <c r="S341" i="18" a="1"/>
  <c r="S341" i="18" s="1"/>
  <c r="T341" i="18" a="1"/>
  <c r="T341" i="18" s="1"/>
  <c r="U341" i="18" a="1"/>
  <c r="U341" i="18" s="1"/>
  <c r="V341" i="18" a="1"/>
  <c r="V341" i="18" s="1"/>
  <c r="W341" i="18" a="1"/>
  <c r="W341" i="18" s="1"/>
  <c r="X341" i="18" a="1"/>
  <c r="X341" i="18" s="1"/>
  <c r="Y341" i="18" a="1"/>
  <c r="Y341" i="18" s="1"/>
  <c r="Z341" i="18" a="1"/>
  <c r="Z341" i="18" s="1"/>
  <c r="AA341" i="18" a="1"/>
  <c r="AA341" i="18" s="1"/>
  <c r="AB341" i="18" a="1"/>
  <c r="AB341" i="18" s="1"/>
  <c r="AC341" i="18" a="1"/>
  <c r="AC341" i="18" s="1"/>
  <c r="AD341" i="18" a="1"/>
  <c r="AD341" i="18" s="1"/>
  <c r="AE341" i="18" a="1"/>
  <c r="AE341" i="18" s="1"/>
  <c r="AF341" i="18" a="1"/>
  <c r="AF341" i="18" s="1"/>
  <c r="AG341" i="18" a="1"/>
  <c r="AG341" i="18" s="1"/>
  <c r="AH341" i="18" a="1"/>
  <c r="AH341" i="18" s="1"/>
  <c r="AI341" i="18" a="1"/>
  <c r="AI341" i="18" s="1"/>
  <c r="AJ341" i="18" a="1"/>
  <c r="AJ341" i="18" s="1"/>
  <c r="AK341" i="18" a="1"/>
  <c r="AK341" i="18" s="1"/>
  <c r="AL341" i="18" a="1"/>
  <c r="AL341" i="18" s="1"/>
  <c r="AM341" i="18" a="1"/>
  <c r="AM341" i="18" s="1"/>
  <c r="AN341" i="18" a="1"/>
  <c r="AN341" i="18" s="1"/>
  <c r="AO341" i="18" a="1"/>
  <c r="AO341" i="18" s="1"/>
  <c r="AP341" i="18" a="1"/>
  <c r="AP341" i="18" s="1"/>
  <c r="AQ341" i="18" a="1"/>
  <c r="AQ341" i="18" s="1"/>
  <c r="AR341" i="18" a="1"/>
  <c r="AR341" i="18" s="1"/>
  <c r="AS341" i="18" a="1"/>
  <c r="AS341" i="18" s="1"/>
  <c r="AT341" i="18" a="1"/>
  <c r="AT341" i="18" s="1"/>
  <c r="AU341" i="18" a="1"/>
  <c r="AU341" i="18" s="1"/>
  <c r="AV341" i="18" a="1"/>
  <c r="AV341" i="18" s="1"/>
  <c r="D342" i="18" a="1"/>
  <c r="D342" i="18" s="1"/>
  <c r="E342" i="18" a="1"/>
  <c r="E342" i="18" s="1"/>
  <c r="F342" i="18" a="1"/>
  <c r="F342" i="18" s="1"/>
  <c r="G342" i="18" a="1"/>
  <c r="G342" i="18" s="1"/>
  <c r="H342" i="18" a="1"/>
  <c r="H342" i="18" s="1"/>
  <c r="I342" i="18" a="1"/>
  <c r="I342" i="18" s="1"/>
  <c r="J342" i="18" a="1"/>
  <c r="J342" i="18" s="1"/>
  <c r="K342" i="18" a="1"/>
  <c r="K342" i="18" s="1"/>
  <c r="L342" i="18" a="1"/>
  <c r="L342" i="18" s="1"/>
  <c r="M342" i="18" a="1"/>
  <c r="M342" i="18" s="1"/>
  <c r="N342" i="18" a="1"/>
  <c r="N342" i="18" s="1"/>
  <c r="O342" i="18" a="1"/>
  <c r="O342" i="18" s="1"/>
  <c r="P342" i="18" a="1"/>
  <c r="P342" i="18" s="1"/>
  <c r="Q342" i="18" a="1"/>
  <c r="Q342" i="18" s="1"/>
  <c r="R342" i="18" a="1"/>
  <c r="R342" i="18" s="1"/>
  <c r="S342" i="18" a="1"/>
  <c r="S342" i="18" s="1"/>
  <c r="T342" i="18" a="1"/>
  <c r="T342" i="18" s="1"/>
  <c r="U342" i="18" a="1"/>
  <c r="U342" i="18" s="1"/>
  <c r="V342" i="18" a="1"/>
  <c r="V342" i="18" s="1"/>
  <c r="W342" i="18" a="1"/>
  <c r="W342" i="18" s="1"/>
  <c r="X342" i="18" a="1"/>
  <c r="X342" i="18" s="1"/>
  <c r="Y342" i="18" a="1"/>
  <c r="Y342" i="18" s="1"/>
  <c r="Z342" i="18" a="1"/>
  <c r="Z342" i="18" s="1"/>
  <c r="AA342" i="18" a="1"/>
  <c r="AA342" i="18" s="1"/>
  <c r="AB342" i="18" a="1"/>
  <c r="AB342" i="18" s="1"/>
  <c r="AC342" i="18" a="1"/>
  <c r="AC342" i="18" s="1"/>
  <c r="AD342" i="18" a="1"/>
  <c r="AD342" i="18" s="1"/>
  <c r="AE342" i="18" a="1"/>
  <c r="AE342" i="18" s="1"/>
  <c r="AF342" i="18" a="1"/>
  <c r="AF342" i="18" s="1"/>
  <c r="AG342" i="18" a="1"/>
  <c r="AG342" i="18" s="1"/>
  <c r="AH342" i="18" a="1"/>
  <c r="AH342" i="18" s="1"/>
  <c r="AI342" i="18" a="1"/>
  <c r="AI342" i="18" s="1"/>
  <c r="AJ342" i="18" a="1"/>
  <c r="AJ342" i="18" s="1"/>
  <c r="AK342" i="18" a="1"/>
  <c r="AK342" i="18" s="1"/>
  <c r="AL342" i="18" a="1"/>
  <c r="AL342" i="18" s="1"/>
  <c r="AM342" i="18" a="1"/>
  <c r="AM342" i="18" s="1"/>
  <c r="AN342" i="18" a="1"/>
  <c r="AN342" i="18" s="1"/>
  <c r="AO342" i="18" a="1"/>
  <c r="AO342" i="18" s="1"/>
  <c r="AP342" i="18" a="1"/>
  <c r="AP342" i="18" s="1"/>
  <c r="AQ342" i="18" a="1"/>
  <c r="AQ342" i="18" s="1"/>
  <c r="AR342" i="18" a="1"/>
  <c r="AR342" i="18" s="1"/>
  <c r="AS342" i="18" a="1"/>
  <c r="AS342" i="18" s="1"/>
  <c r="AT342" i="18" a="1"/>
  <c r="AT342" i="18" s="1"/>
  <c r="AU342" i="18" a="1"/>
  <c r="AU342" i="18" s="1"/>
  <c r="AV342" i="18" a="1"/>
  <c r="AV342" i="18" s="1"/>
  <c r="D343" i="18" a="1"/>
  <c r="D343" i="18" s="1"/>
  <c r="E343" i="18" a="1"/>
  <c r="E343" i="18" s="1"/>
  <c r="F343" i="18" a="1"/>
  <c r="F343" i="18" s="1"/>
  <c r="G343" i="18" a="1"/>
  <c r="G343" i="18" s="1"/>
  <c r="H343" i="18" a="1"/>
  <c r="H343" i="18" s="1"/>
  <c r="I343" i="18" a="1"/>
  <c r="I343" i="18" s="1"/>
  <c r="J343" i="18" a="1"/>
  <c r="J343" i="18" s="1"/>
  <c r="K343" i="18" a="1"/>
  <c r="K343" i="18" s="1"/>
  <c r="L343" i="18" a="1"/>
  <c r="L343" i="18" s="1"/>
  <c r="M343" i="18" a="1"/>
  <c r="M343" i="18" s="1"/>
  <c r="N343" i="18" a="1"/>
  <c r="N343" i="18" s="1"/>
  <c r="O343" i="18" a="1"/>
  <c r="O343" i="18" s="1"/>
  <c r="P343" i="18" a="1"/>
  <c r="P343" i="18" s="1"/>
  <c r="Q343" i="18" a="1"/>
  <c r="Q343" i="18" s="1"/>
  <c r="R343" i="18" a="1"/>
  <c r="R343" i="18" s="1"/>
  <c r="S343" i="18" a="1"/>
  <c r="S343" i="18" s="1"/>
  <c r="T343" i="18" a="1"/>
  <c r="T343" i="18" s="1"/>
  <c r="U343" i="18" a="1"/>
  <c r="U343" i="18" s="1"/>
  <c r="V343" i="18" a="1"/>
  <c r="V343" i="18" s="1"/>
  <c r="W343" i="18" a="1"/>
  <c r="W343" i="18" s="1"/>
  <c r="X343" i="18" a="1"/>
  <c r="X343" i="18" s="1"/>
  <c r="Y343" i="18" a="1"/>
  <c r="Y343" i="18" s="1"/>
  <c r="Z343" i="18" a="1"/>
  <c r="Z343" i="18" s="1"/>
  <c r="AA343" i="18" a="1"/>
  <c r="AA343" i="18" s="1"/>
  <c r="AB343" i="18" a="1"/>
  <c r="AB343" i="18" s="1"/>
  <c r="AC343" i="18" a="1"/>
  <c r="AC343" i="18" s="1"/>
  <c r="AD343" i="18" a="1"/>
  <c r="AD343" i="18" s="1"/>
  <c r="AE343" i="18" a="1"/>
  <c r="AE343" i="18" s="1"/>
  <c r="AF343" i="18" a="1"/>
  <c r="AF343" i="18" s="1"/>
  <c r="AG343" i="18" a="1"/>
  <c r="AG343" i="18" s="1"/>
  <c r="AH343" i="18" a="1"/>
  <c r="AH343" i="18" s="1"/>
  <c r="AI343" i="18" a="1"/>
  <c r="AI343" i="18" s="1"/>
  <c r="AJ343" i="18" a="1"/>
  <c r="AJ343" i="18" s="1"/>
  <c r="AK343" i="18" a="1"/>
  <c r="AK343" i="18" s="1"/>
  <c r="AL343" i="18" a="1"/>
  <c r="AL343" i="18" s="1"/>
  <c r="AM343" i="18" a="1"/>
  <c r="AM343" i="18" s="1"/>
  <c r="AN343" i="18" a="1"/>
  <c r="AN343" i="18" s="1"/>
  <c r="AO343" i="18" a="1"/>
  <c r="AO343" i="18" s="1"/>
  <c r="AP343" i="18" a="1"/>
  <c r="AP343" i="18" s="1"/>
  <c r="AQ343" i="18" a="1"/>
  <c r="AQ343" i="18" s="1"/>
  <c r="AR343" i="18" a="1"/>
  <c r="AR343" i="18" s="1"/>
  <c r="AS343" i="18" a="1"/>
  <c r="AS343" i="18" s="1"/>
  <c r="AT343" i="18" a="1"/>
  <c r="AT343" i="18" s="1"/>
  <c r="AU343" i="18" a="1"/>
  <c r="AU343" i="18" s="1"/>
  <c r="AV343" i="18" a="1"/>
  <c r="AV343" i="18" s="1"/>
  <c r="D344" i="18" a="1"/>
  <c r="D344" i="18" s="1"/>
  <c r="E344" i="18" a="1"/>
  <c r="E344" i="18" s="1"/>
  <c r="F344" i="18" a="1"/>
  <c r="F344" i="18" s="1"/>
  <c r="G344" i="18" a="1"/>
  <c r="G344" i="18" s="1"/>
  <c r="H344" i="18" a="1"/>
  <c r="H344" i="18" s="1"/>
  <c r="I344" i="18" a="1"/>
  <c r="I344" i="18" s="1"/>
  <c r="J344" i="18" a="1"/>
  <c r="J344" i="18" s="1"/>
  <c r="K344" i="18" a="1"/>
  <c r="K344" i="18" s="1"/>
  <c r="L344" i="18" a="1"/>
  <c r="L344" i="18" s="1"/>
  <c r="M344" i="18" a="1"/>
  <c r="M344" i="18" s="1"/>
  <c r="N344" i="18" a="1"/>
  <c r="N344" i="18" s="1"/>
  <c r="O344" i="18" a="1"/>
  <c r="O344" i="18" s="1"/>
  <c r="P344" i="18" a="1"/>
  <c r="P344" i="18" s="1"/>
  <c r="Q344" i="18" a="1"/>
  <c r="Q344" i="18" s="1"/>
  <c r="R344" i="18" a="1"/>
  <c r="R344" i="18" s="1"/>
  <c r="S344" i="18" a="1"/>
  <c r="S344" i="18" s="1"/>
  <c r="T344" i="18" a="1"/>
  <c r="T344" i="18" s="1"/>
  <c r="U344" i="18" a="1"/>
  <c r="U344" i="18" s="1"/>
  <c r="V344" i="18" a="1"/>
  <c r="V344" i="18" s="1"/>
  <c r="W344" i="18" a="1"/>
  <c r="W344" i="18" s="1"/>
  <c r="X344" i="18" a="1"/>
  <c r="X344" i="18" s="1"/>
  <c r="Y344" i="18" a="1"/>
  <c r="Y344" i="18" s="1"/>
  <c r="Z344" i="18" a="1"/>
  <c r="Z344" i="18" s="1"/>
  <c r="AA344" i="18" a="1"/>
  <c r="AA344" i="18" s="1"/>
  <c r="AB344" i="18" a="1"/>
  <c r="AB344" i="18" s="1"/>
  <c r="AC344" i="18" a="1"/>
  <c r="AC344" i="18" s="1"/>
  <c r="AD344" i="18" a="1"/>
  <c r="AD344" i="18" s="1"/>
  <c r="AE344" i="18" a="1"/>
  <c r="AE344" i="18" s="1"/>
  <c r="AF344" i="18" a="1"/>
  <c r="AF344" i="18" s="1"/>
  <c r="AG344" i="18" a="1"/>
  <c r="AG344" i="18" s="1"/>
  <c r="AH344" i="18" a="1"/>
  <c r="AH344" i="18" s="1"/>
  <c r="AI344" i="18" a="1"/>
  <c r="AI344" i="18" s="1"/>
  <c r="AJ344" i="18" a="1"/>
  <c r="AJ344" i="18" s="1"/>
  <c r="AK344" i="18" a="1"/>
  <c r="AK344" i="18" s="1"/>
  <c r="AL344" i="18" a="1"/>
  <c r="AL344" i="18" s="1"/>
  <c r="AM344" i="18" a="1"/>
  <c r="AM344" i="18" s="1"/>
  <c r="AN344" i="18" a="1"/>
  <c r="AN344" i="18" s="1"/>
  <c r="AO344" i="18" a="1"/>
  <c r="AO344" i="18" s="1"/>
  <c r="AP344" i="18" a="1"/>
  <c r="AP344" i="18" s="1"/>
  <c r="AQ344" i="18" a="1"/>
  <c r="AQ344" i="18" s="1"/>
  <c r="AR344" i="18" a="1"/>
  <c r="AR344" i="18" s="1"/>
  <c r="AS344" i="18" a="1"/>
  <c r="AS344" i="18" s="1"/>
  <c r="AT344" i="18" a="1"/>
  <c r="AT344" i="18" s="1"/>
  <c r="AU344" i="18" a="1"/>
  <c r="AU344" i="18" s="1"/>
  <c r="AV344" i="18" a="1"/>
  <c r="AV344" i="18" s="1"/>
  <c r="D345" i="18" a="1"/>
  <c r="D345" i="18" s="1"/>
  <c r="E345" i="18" a="1"/>
  <c r="E345" i="18" s="1"/>
  <c r="F345" i="18" a="1"/>
  <c r="F345" i="18" s="1"/>
  <c r="G345" i="18" a="1"/>
  <c r="G345" i="18" s="1"/>
  <c r="H345" i="18" a="1"/>
  <c r="H345" i="18" s="1"/>
  <c r="I345" i="18" a="1"/>
  <c r="I345" i="18" s="1"/>
  <c r="J345" i="18" a="1"/>
  <c r="J345" i="18" s="1"/>
  <c r="K345" i="18" a="1"/>
  <c r="K345" i="18" s="1"/>
  <c r="L345" i="18" a="1"/>
  <c r="L345" i="18" s="1"/>
  <c r="M345" i="18" a="1"/>
  <c r="M345" i="18" s="1"/>
  <c r="N345" i="18" a="1"/>
  <c r="N345" i="18" s="1"/>
  <c r="O345" i="18" a="1"/>
  <c r="O345" i="18" s="1"/>
  <c r="P345" i="18" a="1"/>
  <c r="P345" i="18" s="1"/>
  <c r="Q345" i="18" a="1"/>
  <c r="Q345" i="18" s="1"/>
  <c r="R345" i="18" a="1"/>
  <c r="R345" i="18" s="1"/>
  <c r="S345" i="18" a="1"/>
  <c r="S345" i="18" s="1"/>
  <c r="T345" i="18" a="1"/>
  <c r="T345" i="18" s="1"/>
  <c r="U345" i="18" a="1"/>
  <c r="U345" i="18" s="1"/>
  <c r="V345" i="18" a="1"/>
  <c r="V345" i="18" s="1"/>
  <c r="W345" i="18" a="1"/>
  <c r="W345" i="18" s="1"/>
  <c r="X345" i="18" a="1"/>
  <c r="X345" i="18" s="1"/>
  <c r="Y345" i="18" a="1"/>
  <c r="Y345" i="18" s="1"/>
  <c r="Z345" i="18" a="1"/>
  <c r="Z345" i="18" s="1"/>
  <c r="AA345" i="18" a="1"/>
  <c r="AA345" i="18" s="1"/>
  <c r="AB345" i="18" a="1"/>
  <c r="AB345" i="18" s="1"/>
  <c r="AC345" i="18" a="1"/>
  <c r="AC345" i="18" s="1"/>
  <c r="AD345" i="18" a="1"/>
  <c r="AD345" i="18" s="1"/>
  <c r="AE345" i="18" a="1"/>
  <c r="AE345" i="18" s="1"/>
  <c r="AF345" i="18" a="1"/>
  <c r="AF345" i="18" s="1"/>
  <c r="AG345" i="18" a="1"/>
  <c r="AG345" i="18" s="1"/>
  <c r="AH345" i="18" a="1"/>
  <c r="AH345" i="18" s="1"/>
  <c r="AI345" i="18" a="1"/>
  <c r="AI345" i="18" s="1"/>
  <c r="AJ345" i="18" a="1"/>
  <c r="AJ345" i="18" s="1"/>
  <c r="AK345" i="18" a="1"/>
  <c r="AK345" i="18" s="1"/>
  <c r="AL345" i="18" a="1"/>
  <c r="AL345" i="18" s="1"/>
  <c r="AM345" i="18" a="1"/>
  <c r="AM345" i="18" s="1"/>
  <c r="AN345" i="18" a="1"/>
  <c r="AN345" i="18" s="1"/>
  <c r="AO345" i="18" a="1"/>
  <c r="AO345" i="18" s="1"/>
  <c r="AP345" i="18" a="1"/>
  <c r="AP345" i="18" s="1"/>
  <c r="AQ345" i="18" a="1"/>
  <c r="AQ345" i="18" s="1"/>
  <c r="AR345" i="18" a="1"/>
  <c r="AR345" i="18" s="1"/>
  <c r="AS345" i="18" a="1"/>
  <c r="AS345" i="18" s="1"/>
  <c r="AT345" i="18" a="1"/>
  <c r="AT345" i="18" s="1"/>
  <c r="AU345" i="18" a="1"/>
  <c r="AU345" i="18" s="1"/>
  <c r="AV345" i="18" a="1"/>
  <c r="AV345" i="18" s="1"/>
  <c r="D346" i="18" a="1"/>
  <c r="D346" i="18" s="1"/>
  <c r="E346" i="18" a="1"/>
  <c r="E346" i="18" s="1"/>
  <c r="F346" i="18" a="1"/>
  <c r="F346" i="18" s="1"/>
  <c r="G346" i="18" a="1"/>
  <c r="G346" i="18" s="1"/>
  <c r="H346" i="18" a="1"/>
  <c r="H346" i="18" s="1"/>
  <c r="I346" i="18" a="1"/>
  <c r="I346" i="18" s="1"/>
  <c r="J346" i="18" a="1"/>
  <c r="J346" i="18" s="1"/>
  <c r="K346" i="18" a="1"/>
  <c r="K346" i="18" s="1"/>
  <c r="L346" i="18" a="1"/>
  <c r="L346" i="18" s="1"/>
  <c r="M346" i="18" a="1"/>
  <c r="M346" i="18" s="1"/>
  <c r="N346" i="18" a="1"/>
  <c r="N346" i="18" s="1"/>
  <c r="O346" i="18" a="1"/>
  <c r="O346" i="18" s="1"/>
  <c r="P346" i="18" a="1"/>
  <c r="P346" i="18" s="1"/>
  <c r="Q346" i="18" a="1"/>
  <c r="Q346" i="18" s="1"/>
  <c r="R346" i="18" a="1"/>
  <c r="R346" i="18" s="1"/>
  <c r="S346" i="18" a="1"/>
  <c r="S346" i="18" s="1"/>
  <c r="T346" i="18" a="1"/>
  <c r="T346" i="18" s="1"/>
  <c r="U346" i="18" a="1"/>
  <c r="U346" i="18" s="1"/>
  <c r="V346" i="18" a="1"/>
  <c r="V346" i="18" s="1"/>
  <c r="W346" i="18" a="1"/>
  <c r="W346" i="18" s="1"/>
  <c r="X346" i="18" a="1"/>
  <c r="X346" i="18" s="1"/>
  <c r="Y346" i="18" a="1"/>
  <c r="Y346" i="18" s="1"/>
  <c r="Z346" i="18" a="1"/>
  <c r="Z346" i="18" s="1"/>
  <c r="AA346" i="18" a="1"/>
  <c r="AA346" i="18" s="1"/>
  <c r="AB346" i="18" a="1"/>
  <c r="AB346" i="18" s="1"/>
  <c r="AC346" i="18" a="1"/>
  <c r="AC346" i="18" s="1"/>
  <c r="AD346" i="18" a="1"/>
  <c r="AD346" i="18" s="1"/>
  <c r="AE346" i="18" a="1"/>
  <c r="AE346" i="18" s="1"/>
  <c r="AF346" i="18" a="1"/>
  <c r="AF346" i="18" s="1"/>
  <c r="AG346" i="18" a="1"/>
  <c r="AG346" i="18" s="1"/>
  <c r="AH346" i="18" a="1"/>
  <c r="AH346" i="18" s="1"/>
  <c r="AI346" i="18" a="1"/>
  <c r="AI346" i="18" s="1"/>
  <c r="AJ346" i="18" a="1"/>
  <c r="AJ346" i="18" s="1"/>
  <c r="AK346" i="18" a="1"/>
  <c r="AK346" i="18" s="1"/>
  <c r="AL346" i="18" a="1"/>
  <c r="AL346" i="18" s="1"/>
  <c r="AM346" i="18" a="1"/>
  <c r="AM346" i="18" s="1"/>
  <c r="AN346" i="18" a="1"/>
  <c r="AN346" i="18" s="1"/>
  <c r="AO346" i="18" a="1"/>
  <c r="AO346" i="18" s="1"/>
  <c r="AP346" i="18" a="1"/>
  <c r="AP346" i="18" s="1"/>
  <c r="AQ346" i="18" a="1"/>
  <c r="AQ346" i="18" s="1"/>
  <c r="AR346" i="18" a="1"/>
  <c r="AR346" i="18" s="1"/>
  <c r="AS346" i="18" a="1"/>
  <c r="AS346" i="18" s="1"/>
  <c r="AT346" i="18" a="1"/>
  <c r="AT346" i="18" s="1"/>
  <c r="AU346" i="18" a="1"/>
  <c r="AU346" i="18" s="1"/>
  <c r="AV346" i="18" a="1"/>
  <c r="AV346" i="18" s="1"/>
  <c r="D347" i="18" a="1"/>
  <c r="D347" i="18" s="1"/>
  <c r="E347" i="18" a="1"/>
  <c r="E347" i="18" s="1"/>
  <c r="F347" i="18" a="1"/>
  <c r="F347" i="18" s="1"/>
  <c r="G347" i="18" a="1"/>
  <c r="G347" i="18" s="1"/>
  <c r="H347" i="18" a="1"/>
  <c r="H347" i="18" s="1"/>
  <c r="I347" i="18" a="1"/>
  <c r="I347" i="18" s="1"/>
  <c r="J347" i="18" a="1"/>
  <c r="J347" i="18" s="1"/>
  <c r="K347" i="18" a="1"/>
  <c r="K347" i="18" s="1"/>
  <c r="L347" i="18" a="1"/>
  <c r="L347" i="18" s="1"/>
  <c r="M347" i="18" a="1"/>
  <c r="M347" i="18" s="1"/>
  <c r="N347" i="18" a="1"/>
  <c r="N347" i="18" s="1"/>
  <c r="O347" i="18" a="1"/>
  <c r="O347" i="18" s="1"/>
  <c r="P347" i="18" a="1"/>
  <c r="P347" i="18" s="1"/>
  <c r="Q347" i="18" a="1"/>
  <c r="Q347" i="18" s="1"/>
  <c r="R347" i="18" a="1"/>
  <c r="R347" i="18" s="1"/>
  <c r="S347" i="18" a="1"/>
  <c r="S347" i="18" s="1"/>
  <c r="T347" i="18" a="1"/>
  <c r="T347" i="18" s="1"/>
  <c r="U347" i="18" a="1"/>
  <c r="U347" i="18" s="1"/>
  <c r="V347" i="18" a="1"/>
  <c r="V347" i="18" s="1"/>
  <c r="W347" i="18" a="1"/>
  <c r="W347" i="18" s="1"/>
  <c r="X347" i="18" a="1"/>
  <c r="X347" i="18" s="1"/>
  <c r="Y347" i="18" a="1"/>
  <c r="Y347" i="18" s="1"/>
  <c r="Z347" i="18" a="1"/>
  <c r="Z347" i="18" s="1"/>
  <c r="AA347" i="18" a="1"/>
  <c r="AA347" i="18" s="1"/>
  <c r="AB347" i="18" a="1"/>
  <c r="AB347" i="18" s="1"/>
  <c r="AC347" i="18" a="1"/>
  <c r="AC347" i="18" s="1"/>
  <c r="AD347" i="18" a="1"/>
  <c r="AD347" i="18" s="1"/>
  <c r="AE347" i="18" a="1"/>
  <c r="AE347" i="18" s="1"/>
  <c r="AF347" i="18" a="1"/>
  <c r="AF347" i="18" s="1"/>
  <c r="AG347" i="18" a="1"/>
  <c r="AG347" i="18" s="1"/>
  <c r="AH347" i="18" a="1"/>
  <c r="AH347" i="18" s="1"/>
  <c r="AI347" i="18" a="1"/>
  <c r="AI347" i="18" s="1"/>
  <c r="AJ347" i="18" a="1"/>
  <c r="AJ347" i="18" s="1"/>
  <c r="AK347" i="18" a="1"/>
  <c r="AK347" i="18" s="1"/>
  <c r="AL347" i="18" a="1"/>
  <c r="AL347" i="18" s="1"/>
  <c r="AM347" i="18" a="1"/>
  <c r="AM347" i="18" s="1"/>
  <c r="AN347" i="18" a="1"/>
  <c r="AN347" i="18" s="1"/>
  <c r="AO347" i="18" a="1"/>
  <c r="AO347" i="18" s="1"/>
  <c r="AP347" i="18" a="1"/>
  <c r="AP347" i="18" s="1"/>
  <c r="AQ347" i="18" a="1"/>
  <c r="AQ347" i="18" s="1"/>
  <c r="AR347" i="18" a="1"/>
  <c r="AR347" i="18" s="1"/>
  <c r="AS347" i="18" a="1"/>
  <c r="AS347" i="18" s="1"/>
  <c r="AT347" i="18" a="1"/>
  <c r="AT347" i="18" s="1"/>
  <c r="AU347" i="18" a="1"/>
  <c r="AU347" i="18" s="1"/>
  <c r="AV347" i="18" a="1"/>
  <c r="AV347" i="18" s="1"/>
  <c r="D348" i="18" a="1"/>
  <c r="D348" i="18" s="1"/>
  <c r="E348" i="18" a="1"/>
  <c r="E348" i="18" s="1"/>
  <c r="F348" i="18" a="1"/>
  <c r="F348" i="18" s="1"/>
  <c r="G348" i="18" a="1"/>
  <c r="G348" i="18" s="1"/>
  <c r="H348" i="18" a="1"/>
  <c r="H348" i="18" s="1"/>
  <c r="I348" i="18" a="1"/>
  <c r="I348" i="18" s="1"/>
  <c r="J348" i="18" a="1"/>
  <c r="J348" i="18" s="1"/>
  <c r="K348" i="18" a="1"/>
  <c r="K348" i="18" s="1"/>
  <c r="L348" i="18" a="1"/>
  <c r="L348" i="18" s="1"/>
  <c r="M348" i="18" a="1"/>
  <c r="M348" i="18" s="1"/>
  <c r="N348" i="18" a="1"/>
  <c r="N348" i="18" s="1"/>
  <c r="O348" i="18" a="1"/>
  <c r="O348" i="18" s="1"/>
  <c r="P348" i="18" a="1"/>
  <c r="P348" i="18" s="1"/>
  <c r="Q348" i="18" a="1"/>
  <c r="Q348" i="18" s="1"/>
  <c r="R348" i="18" a="1"/>
  <c r="R348" i="18" s="1"/>
  <c r="S348" i="18" a="1"/>
  <c r="S348" i="18" s="1"/>
  <c r="T348" i="18" a="1"/>
  <c r="T348" i="18" s="1"/>
  <c r="U348" i="18" a="1"/>
  <c r="U348" i="18" s="1"/>
  <c r="V348" i="18" a="1"/>
  <c r="V348" i="18" s="1"/>
  <c r="W348" i="18" a="1"/>
  <c r="W348" i="18" s="1"/>
  <c r="X348" i="18" a="1"/>
  <c r="X348" i="18" s="1"/>
  <c r="Y348" i="18" a="1"/>
  <c r="Y348" i="18" s="1"/>
  <c r="Z348" i="18" a="1"/>
  <c r="Z348" i="18" s="1"/>
  <c r="AA348" i="18" a="1"/>
  <c r="AA348" i="18" s="1"/>
  <c r="AB348" i="18" a="1"/>
  <c r="AB348" i="18" s="1"/>
  <c r="AC348" i="18" a="1"/>
  <c r="AC348" i="18" s="1"/>
  <c r="AD348" i="18" a="1"/>
  <c r="AD348" i="18" s="1"/>
  <c r="AE348" i="18" a="1"/>
  <c r="AE348" i="18" s="1"/>
  <c r="AF348" i="18" a="1"/>
  <c r="AF348" i="18" s="1"/>
  <c r="AG348" i="18" a="1"/>
  <c r="AG348" i="18" s="1"/>
  <c r="AH348" i="18" a="1"/>
  <c r="AH348" i="18" s="1"/>
  <c r="AI348" i="18" a="1"/>
  <c r="AI348" i="18" s="1"/>
  <c r="AJ348" i="18" a="1"/>
  <c r="AJ348" i="18" s="1"/>
  <c r="AK348" i="18" a="1"/>
  <c r="AK348" i="18" s="1"/>
  <c r="AL348" i="18" a="1"/>
  <c r="AL348" i="18" s="1"/>
  <c r="AM348" i="18" a="1"/>
  <c r="AM348" i="18" s="1"/>
  <c r="AN348" i="18" a="1"/>
  <c r="AN348" i="18" s="1"/>
  <c r="AO348" i="18" a="1"/>
  <c r="AO348" i="18" s="1"/>
  <c r="AP348" i="18" a="1"/>
  <c r="AP348" i="18" s="1"/>
  <c r="AQ348" i="18" a="1"/>
  <c r="AQ348" i="18" s="1"/>
  <c r="AR348" i="18" a="1"/>
  <c r="AR348" i="18" s="1"/>
  <c r="AS348" i="18" a="1"/>
  <c r="AS348" i="18" s="1"/>
  <c r="AT348" i="18" a="1"/>
  <c r="AT348" i="18" s="1"/>
  <c r="AU348" i="18" a="1"/>
  <c r="AU348" i="18" s="1"/>
  <c r="AV348" i="18" a="1"/>
  <c r="AV348" i="18" s="1"/>
  <c r="D349" i="18" a="1"/>
  <c r="D349" i="18" s="1"/>
  <c r="E349" i="18" a="1"/>
  <c r="E349" i="18" s="1"/>
  <c r="F349" i="18" a="1"/>
  <c r="F349" i="18" s="1"/>
  <c r="G349" i="18" a="1"/>
  <c r="G349" i="18" s="1"/>
  <c r="H349" i="18" a="1"/>
  <c r="H349" i="18" s="1"/>
  <c r="I349" i="18" a="1"/>
  <c r="I349" i="18" s="1"/>
  <c r="J349" i="18" a="1"/>
  <c r="J349" i="18" s="1"/>
  <c r="K349" i="18" a="1"/>
  <c r="K349" i="18" s="1"/>
  <c r="L349" i="18" a="1"/>
  <c r="L349" i="18" s="1"/>
  <c r="M349" i="18" a="1"/>
  <c r="M349" i="18" s="1"/>
  <c r="N349" i="18" a="1"/>
  <c r="N349" i="18" s="1"/>
  <c r="O349" i="18" a="1"/>
  <c r="O349" i="18" s="1"/>
  <c r="P349" i="18" a="1"/>
  <c r="P349" i="18" s="1"/>
  <c r="Q349" i="18" a="1"/>
  <c r="Q349" i="18" s="1"/>
  <c r="R349" i="18" a="1"/>
  <c r="R349" i="18" s="1"/>
  <c r="S349" i="18" a="1"/>
  <c r="S349" i="18" s="1"/>
  <c r="T349" i="18" a="1"/>
  <c r="T349" i="18" s="1"/>
  <c r="U349" i="18" a="1"/>
  <c r="U349" i="18" s="1"/>
  <c r="V349" i="18" a="1"/>
  <c r="V349" i="18" s="1"/>
  <c r="W349" i="18" a="1"/>
  <c r="W349" i="18" s="1"/>
  <c r="X349" i="18" a="1"/>
  <c r="X349" i="18" s="1"/>
  <c r="Y349" i="18" a="1"/>
  <c r="Y349" i="18" s="1"/>
  <c r="Z349" i="18" a="1"/>
  <c r="Z349" i="18" s="1"/>
  <c r="AA349" i="18" a="1"/>
  <c r="AA349" i="18" s="1"/>
  <c r="AB349" i="18" a="1"/>
  <c r="AB349" i="18" s="1"/>
  <c r="AC349" i="18" a="1"/>
  <c r="AC349" i="18" s="1"/>
  <c r="AD349" i="18" a="1"/>
  <c r="AD349" i="18" s="1"/>
  <c r="AE349" i="18" a="1"/>
  <c r="AE349" i="18" s="1"/>
  <c r="AF349" i="18" a="1"/>
  <c r="AF349" i="18" s="1"/>
  <c r="AG349" i="18" a="1"/>
  <c r="AG349" i="18" s="1"/>
  <c r="AH349" i="18" a="1"/>
  <c r="AH349" i="18" s="1"/>
  <c r="AI349" i="18" a="1"/>
  <c r="AI349" i="18" s="1"/>
  <c r="AJ349" i="18" a="1"/>
  <c r="AJ349" i="18" s="1"/>
  <c r="AK349" i="18" a="1"/>
  <c r="AK349" i="18" s="1"/>
  <c r="AL349" i="18" a="1"/>
  <c r="AL349" i="18" s="1"/>
  <c r="AM349" i="18" a="1"/>
  <c r="AM349" i="18" s="1"/>
  <c r="AN349" i="18" a="1"/>
  <c r="AN349" i="18" s="1"/>
  <c r="AO349" i="18" a="1"/>
  <c r="AO349" i="18" s="1"/>
  <c r="AP349" i="18" a="1"/>
  <c r="AP349" i="18" s="1"/>
  <c r="AQ349" i="18" a="1"/>
  <c r="AQ349" i="18" s="1"/>
  <c r="AR349" i="18" a="1"/>
  <c r="AR349" i="18" s="1"/>
  <c r="AS349" i="18" a="1"/>
  <c r="AS349" i="18" s="1"/>
  <c r="AT349" i="18" a="1"/>
  <c r="AT349" i="18" s="1"/>
  <c r="AU349" i="18" a="1"/>
  <c r="AU349" i="18" s="1"/>
  <c r="AV349" i="18" a="1"/>
  <c r="AV349" i="18" s="1"/>
  <c r="D350" i="18" a="1"/>
  <c r="D350" i="18" s="1"/>
  <c r="E350" i="18" a="1"/>
  <c r="E350" i="18" s="1"/>
  <c r="F350" i="18" a="1"/>
  <c r="F350" i="18" s="1"/>
  <c r="G350" i="18" a="1"/>
  <c r="G350" i="18" s="1"/>
  <c r="H350" i="18" a="1"/>
  <c r="H350" i="18" s="1"/>
  <c r="I350" i="18" a="1"/>
  <c r="I350" i="18" s="1"/>
  <c r="J350" i="18" a="1"/>
  <c r="J350" i="18" s="1"/>
  <c r="K350" i="18" a="1"/>
  <c r="K350" i="18" s="1"/>
  <c r="L350" i="18" a="1"/>
  <c r="L350" i="18" s="1"/>
  <c r="M350" i="18" a="1"/>
  <c r="M350" i="18" s="1"/>
  <c r="N350" i="18" a="1"/>
  <c r="N350" i="18" s="1"/>
  <c r="O350" i="18" a="1"/>
  <c r="O350" i="18" s="1"/>
  <c r="P350" i="18" a="1"/>
  <c r="P350" i="18" s="1"/>
  <c r="Q350" i="18" a="1"/>
  <c r="Q350" i="18" s="1"/>
  <c r="R350" i="18" a="1"/>
  <c r="R350" i="18" s="1"/>
  <c r="S350" i="18" a="1"/>
  <c r="S350" i="18" s="1"/>
  <c r="T350" i="18" a="1"/>
  <c r="T350" i="18" s="1"/>
  <c r="U350" i="18" a="1"/>
  <c r="U350" i="18" s="1"/>
  <c r="V350" i="18" a="1"/>
  <c r="V350" i="18" s="1"/>
  <c r="W350" i="18" a="1"/>
  <c r="W350" i="18" s="1"/>
  <c r="X350" i="18" a="1"/>
  <c r="X350" i="18" s="1"/>
  <c r="Y350" i="18" a="1"/>
  <c r="Y350" i="18" s="1"/>
  <c r="Z350" i="18" a="1"/>
  <c r="Z350" i="18" s="1"/>
  <c r="AA350" i="18" a="1"/>
  <c r="AA350" i="18" s="1"/>
  <c r="AB350" i="18" a="1"/>
  <c r="AB350" i="18" s="1"/>
  <c r="AC350" i="18" a="1"/>
  <c r="AC350" i="18" s="1"/>
  <c r="AD350" i="18" a="1"/>
  <c r="AD350" i="18" s="1"/>
  <c r="AE350" i="18" a="1"/>
  <c r="AE350" i="18" s="1"/>
  <c r="AF350" i="18" a="1"/>
  <c r="AF350" i="18" s="1"/>
  <c r="AG350" i="18" a="1"/>
  <c r="AG350" i="18" s="1"/>
  <c r="AH350" i="18" a="1"/>
  <c r="AH350" i="18" s="1"/>
  <c r="AI350" i="18" a="1"/>
  <c r="AI350" i="18" s="1"/>
  <c r="AJ350" i="18" a="1"/>
  <c r="AJ350" i="18" s="1"/>
  <c r="AK350" i="18" a="1"/>
  <c r="AK350" i="18" s="1"/>
  <c r="AL350" i="18" a="1"/>
  <c r="AL350" i="18" s="1"/>
  <c r="AM350" i="18" a="1"/>
  <c r="AM350" i="18" s="1"/>
  <c r="AN350" i="18" a="1"/>
  <c r="AN350" i="18" s="1"/>
  <c r="AO350" i="18" a="1"/>
  <c r="AO350" i="18" s="1"/>
  <c r="AP350" i="18" a="1"/>
  <c r="AP350" i="18" s="1"/>
  <c r="AQ350" i="18" a="1"/>
  <c r="AQ350" i="18" s="1"/>
  <c r="AR350" i="18" a="1"/>
  <c r="AR350" i="18" s="1"/>
  <c r="AS350" i="18" a="1"/>
  <c r="AS350" i="18" s="1"/>
  <c r="AT350" i="18" a="1"/>
  <c r="AT350" i="18" s="1"/>
  <c r="AU350" i="18" a="1"/>
  <c r="AU350" i="18" s="1"/>
  <c r="AV350" i="18" a="1"/>
  <c r="AV350" i="18" s="1"/>
  <c r="D351" i="18" a="1"/>
  <c r="D351" i="18" s="1"/>
  <c r="E351" i="18" a="1"/>
  <c r="E351" i="18" s="1"/>
  <c r="F351" i="18" a="1"/>
  <c r="F351" i="18" s="1"/>
  <c r="G351" i="18" a="1"/>
  <c r="G351" i="18" s="1"/>
  <c r="H351" i="18" a="1"/>
  <c r="H351" i="18" s="1"/>
  <c r="I351" i="18" a="1"/>
  <c r="I351" i="18" s="1"/>
  <c r="J351" i="18" a="1"/>
  <c r="J351" i="18" s="1"/>
  <c r="K351" i="18" a="1"/>
  <c r="K351" i="18" s="1"/>
  <c r="L351" i="18" a="1"/>
  <c r="L351" i="18" s="1"/>
  <c r="M351" i="18" a="1"/>
  <c r="M351" i="18" s="1"/>
  <c r="N351" i="18" a="1"/>
  <c r="N351" i="18" s="1"/>
  <c r="O351" i="18" a="1"/>
  <c r="O351" i="18" s="1"/>
  <c r="P351" i="18" a="1"/>
  <c r="P351" i="18" s="1"/>
  <c r="Q351" i="18" a="1"/>
  <c r="Q351" i="18" s="1"/>
  <c r="R351" i="18" a="1"/>
  <c r="R351" i="18" s="1"/>
  <c r="S351" i="18" a="1"/>
  <c r="S351" i="18" s="1"/>
  <c r="T351" i="18" a="1"/>
  <c r="T351" i="18" s="1"/>
  <c r="U351" i="18" a="1"/>
  <c r="U351" i="18" s="1"/>
  <c r="V351" i="18" a="1"/>
  <c r="V351" i="18" s="1"/>
  <c r="W351" i="18" a="1"/>
  <c r="W351" i="18" s="1"/>
  <c r="X351" i="18" a="1"/>
  <c r="X351" i="18" s="1"/>
  <c r="Y351" i="18" a="1"/>
  <c r="Y351" i="18" s="1"/>
  <c r="Z351" i="18" a="1"/>
  <c r="Z351" i="18" s="1"/>
  <c r="AA351" i="18" a="1"/>
  <c r="AA351" i="18" s="1"/>
  <c r="AB351" i="18" a="1"/>
  <c r="AB351" i="18" s="1"/>
  <c r="AC351" i="18" a="1"/>
  <c r="AC351" i="18" s="1"/>
  <c r="AD351" i="18" a="1"/>
  <c r="AD351" i="18" s="1"/>
  <c r="AE351" i="18" a="1"/>
  <c r="AE351" i="18" s="1"/>
  <c r="AF351" i="18" a="1"/>
  <c r="AF351" i="18" s="1"/>
  <c r="AG351" i="18" a="1"/>
  <c r="AG351" i="18" s="1"/>
  <c r="AH351" i="18" a="1"/>
  <c r="AH351" i="18" s="1"/>
  <c r="AI351" i="18" a="1"/>
  <c r="AI351" i="18" s="1"/>
  <c r="AJ351" i="18" a="1"/>
  <c r="AJ351" i="18" s="1"/>
  <c r="AK351" i="18" a="1"/>
  <c r="AK351" i="18" s="1"/>
  <c r="AL351" i="18" a="1"/>
  <c r="AL351" i="18" s="1"/>
  <c r="AM351" i="18" a="1"/>
  <c r="AM351" i="18" s="1"/>
  <c r="AN351" i="18" a="1"/>
  <c r="AN351" i="18" s="1"/>
  <c r="AO351" i="18" a="1"/>
  <c r="AO351" i="18" s="1"/>
  <c r="AP351" i="18" a="1"/>
  <c r="AP351" i="18" s="1"/>
  <c r="AQ351" i="18" a="1"/>
  <c r="AQ351" i="18" s="1"/>
  <c r="AR351" i="18" a="1"/>
  <c r="AR351" i="18" s="1"/>
  <c r="AS351" i="18" a="1"/>
  <c r="AS351" i="18" s="1"/>
  <c r="AT351" i="18" a="1"/>
  <c r="AT351" i="18" s="1"/>
  <c r="AU351" i="18" a="1"/>
  <c r="AU351" i="18" s="1"/>
  <c r="AV351" i="18" a="1"/>
  <c r="AV351" i="18" s="1"/>
  <c r="D352" i="18" a="1"/>
  <c r="D352" i="18" s="1"/>
  <c r="E352" i="18" a="1"/>
  <c r="E352" i="18" s="1"/>
  <c r="F352" i="18" a="1"/>
  <c r="F352" i="18" s="1"/>
  <c r="G352" i="18" a="1"/>
  <c r="G352" i="18" s="1"/>
  <c r="H352" i="18" a="1"/>
  <c r="H352" i="18" s="1"/>
  <c r="I352" i="18" a="1"/>
  <c r="I352" i="18" s="1"/>
  <c r="J352" i="18" a="1"/>
  <c r="J352" i="18" s="1"/>
  <c r="K352" i="18" a="1"/>
  <c r="K352" i="18" s="1"/>
  <c r="L352" i="18" a="1"/>
  <c r="L352" i="18" s="1"/>
  <c r="M352" i="18" a="1"/>
  <c r="M352" i="18" s="1"/>
  <c r="N352" i="18" a="1"/>
  <c r="N352" i="18" s="1"/>
  <c r="O352" i="18" a="1"/>
  <c r="O352" i="18" s="1"/>
  <c r="P352" i="18" a="1"/>
  <c r="P352" i="18" s="1"/>
  <c r="Q352" i="18" a="1"/>
  <c r="Q352" i="18" s="1"/>
  <c r="R352" i="18" a="1"/>
  <c r="R352" i="18" s="1"/>
  <c r="S352" i="18" a="1"/>
  <c r="S352" i="18" s="1"/>
  <c r="T352" i="18" a="1"/>
  <c r="T352" i="18" s="1"/>
  <c r="U352" i="18" a="1"/>
  <c r="U352" i="18" s="1"/>
  <c r="V352" i="18" a="1"/>
  <c r="V352" i="18" s="1"/>
  <c r="W352" i="18" a="1"/>
  <c r="W352" i="18" s="1"/>
  <c r="X352" i="18" a="1"/>
  <c r="X352" i="18" s="1"/>
  <c r="Y352" i="18" a="1"/>
  <c r="Y352" i="18" s="1"/>
  <c r="Z352" i="18" a="1"/>
  <c r="Z352" i="18" s="1"/>
  <c r="AA352" i="18" a="1"/>
  <c r="AA352" i="18" s="1"/>
  <c r="AB352" i="18" a="1"/>
  <c r="AB352" i="18" s="1"/>
  <c r="AC352" i="18" a="1"/>
  <c r="AC352" i="18" s="1"/>
  <c r="AD352" i="18" a="1"/>
  <c r="AD352" i="18" s="1"/>
  <c r="AE352" i="18" a="1"/>
  <c r="AE352" i="18" s="1"/>
  <c r="AF352" i="18" a="1"/>
  <c r="AF352" i="18" s="1"/>
  <c r="AG352" i="18" a="1"/>
  <c r="AG352" i="18" s="1"/>
  <c r="AH352" i="18" a="1"/>
  <c r="AH352" i="18" s="1"/>
  <c r="AI352" i="18" a="1"/>
  <c r="AI352" i="18" s="1"/>
  <c r="AJ352" i="18" a="1"/>
  <c r="AJ352" i="18" s="1"/>
  <c r="AK352" i="18" a="1"/>
  <c r="AK352" i="18" s="1"/>
  <c r="AL352" i="18" a="1"/>
  <c r="AL352" i="18" s="1"/>
  <c r="AM352" i="18" a="1"/>
  <c r="AM352" i="18" s="1"/>
  <c r="AN352" i="18" a="1"/>
  <c r="AN352" i="18" s="1"/>
  <c r="AO352" i="18" a="1"/>
  <c r="AO352" i="18" s="1"/>
  <c r="AP352" i="18" a="1"/>
  <c r="AP352" i="18" s="1"/>
  <c r="AQ352" i="18" a="1"/>
  <c r="AQ352" i="18" s="1"/>
  <c r="AR352" i="18" a="1"/>
  <c r="AR352" i="18" s="1"/>
  <c r="AS352" i="18" a="1"/>
  <c r="AS352" i="18" s="1"/>
  <c r="AT352" i="18" a="1"/>
  <c r="AT352" i="18" s="1"/>
  <c r="AU352" i="18" a="1"/>
  <c r="AU352" i="18" s="1"/>
  <c r="AV352" i="18" a="1"/>
  <c r="AV352" i="18" s="1"/>
  <c r="D353" i="18" a="1"/>
  <c r="D353" i="18" s="1"/>
  <c r="E353" i="18" a="1"/>
  <c r="E353" i="18" s="1"/>
  <c r="F353" i="18" a="1"/>
  <c r="F353" i="18" s="1"/>
  <c r="G353" i="18" a="1"/>
  <c r="G353" i="18" s="1"/>
  <c r="H353" i="18" a="1"/>
  <c r="H353" i="18" s="1"/>
  <c r="I353" i="18" a="1"/>
  <c r="I353" i="18" s="1"/>
  <c r="J353" i="18" a="1"/>
  <c r="J353" i="18" s="1"/>
  <c r="K353" i="18" a="1"/>
  <c r="K353" i="18" s="1"/>
  <c r="L353" i="18" a="1"/>
  <c r="L353" i="18" s="1"/>
  <c r="M353" i="18" a="1"/>
  <c r="M353" i="18" s="1"/>
  <c r="N353" i="18" a="1"/>
  <c r="N353" i="18" s="1"/>
  <c r="O353" i="18" a="1"/>
  <c r="O353" i="18" s="1"/>
  <c r="P353" i="18" a="1"/>
  <c r="P353" i="18" s="1"/>
  <c r="Q353" i="18" a="1"/>
  <c r="Q353" i="18" s="1"/>
  <c r="R353" i="18" a="1"/>
  <c r="R353" i="18" s="1"/>
  <c r="S353" i="18" a="1"/>
  <c r="S353" i="18" s="1"/>
  <c r="T353" i="18" a="1"/>
  <c r="T353" i="18" s="1"/>
  <c r="U353" i="18" a="1"/>
  <c r="U353" i="18" s="1"/>
  <c r="V353" i="18" a="1"/>
  <c r="V353" i="18" s="1"/>
  <c r="W353" i="18" a="1"/>
  <c r="W353" i="18" s="1"/>
  <c r="X353" i="18" a="1"/>
  <c r="X353" i="18" s="1"/>
  <c r="Y353" i="18" a="1"/>
  <c r="Y353" i="18" s="1"/>
  <c r="Z353" i="18" a="1"/>
  <c r="Z353" i="18" s="1"/>
  <c r="AA353" i="18" a="1"/>
  <c r="AA353" i="18" s="1"/>
  <c r="AB353" i="18" a="1"/>
  <c r="AB353" i="18" s="1"/>
  <c r="AC353" i="18" a="1"/>
  <c r="AC353" i="18" s="1"/>
  <c r="AD353" i="18" a="1"/>
  <c r="AD353" i="18" s="1"/>
  <c r="AE353" i="18" a="1"/>
  <c r="AE353" i="18" s="1"/>
  <c r="AF353" i="18" a="1"/>
  <c r="AF353" i="18" s="1"/>
  <c r="AG353" i="18" a="1"/>
  <c r="AG353" i="18" s="1"/>
  <c r="AH353" i="18" a="1"/>
  <c r="AH353" i="18" s="1"/>
  <c r="AI353" i="18" a="1"/>
  <c r="AI353" i="18" s="1"/>
  <c r="AJ353" i="18" a="1"/>
  <c r="AJ353" i="18" s="1"/>
  <c r="AK353" i="18" a="1"/>
  <c r="AK353" i="18" s="1"/>
  <c r="AL353" i="18" a="1"/>
  <c r="AL353" i="18" s="1"/>
  <c r="AM353" i="18" a="1"/>
  <c r="AM353" i="18" s="1"/>
  <c r="AN353" i="18" a="1"/>
  <c r="AN353" i="18" s="1"/>
  <c r="AO353" i="18" a="1"/>
  <c r="AO353" i="18" s="1"/>
  <c r="AP353" i="18" a="1"/>
  <c r="AP353" i="18" s="1"/>
  <c r="AQ353" i="18" a="1"/>
  <c r="AQ353" i="18" s="1"/>
  <c r="AR353" i="18" a="1"/>
  <c r="AR353" i="18" s="1"/>
  <c r="AS353" i="18" a="1"/>
  <c r="AS353" i="18" s="1"/>
  <c r="AT353" i="18" a="1"/>
  <c r="AT353" i="18" s="1"/>
  <c r="AU353" i="18" a="1"/>
  <c r="AU353" i="18" s="1"/>
  <c r="AV353" i="18" a="1"/>
  <c r="AV353" i="18" s="1"/>
  <c r="D354" i="18" a="1"/>
  <c r="D354" i="18" s="1"/>
  <c r="E354" i="18" a="1"/>
  <c r="E354" i="18" s="1"/>
  <c r="F354" i="18" a="1"/>
  <c r="F354" i="18" s="1"/>
  <c r="G354" i="18" a="1"/>
  <c r="G354" i="18" s="1"/>
  <c r="H354" i="18" a="1"/>
  <c r="H354" i="18" s="1"/>
  <c r="I354" i="18" a="1"/>
  <c r="I354" i="18" s="1"/>
  <c r="J354" i="18" a="1"/>
  <c r="J354" i="18" s="1"/>
  <c r="K354" i="18" a="1"/>
  <c r="K354" i="18" s="1"/>
  <c r="L354" i="18" a="1"/>
  <c r="L354" i="18" s="1"/>
  <c r="M354" i="18" a="1"/>
  <c r="M354" i="18" s="1"/>
  <c r="N354" i="18" a="1"/>
  <c r="N354" i="18" s="1"/>
  <c r="O354" i="18" a="1"/>
  <c r="O354" i="18" s="1"/>
  <c r="P354" i="18" a="1"/>
  <c r="P354" i="18" s="1"/>
  <c r="Q354" i="18" a="1"/>
  <c r="Q354" i="18" s="1"/>
  <c r="R354" i="18" a="1"/>
  <c r="R354" i="18" s="1"/>
  <c r="S354" i="18" a="1"/>
  <c r="S354" i="18" s="1"/>
  <c r="T354" i="18" a="1"/>
  <c r="T354" i="18" s="1"/>
  <c r="U354" i="18" a="1"/>
  <c r="U354" i="18" s="1"/>
  <c r="V354" i="18" a="1"/>
  <c r="V354" i="18" s="1"/>
  <c r="W354" i="18" a="1"/>
  <c r="W354" i="18" s="1"/>
  <c r="X354" i="18" a="1"/>
  <c r="X354" i="18" s="1"/>
  <c r="Y354" i="18" a="1"/>
  <c r="Y354" i="18" s="1"/>
  <c r="Z354" i="18" a="1"/>
  <c r="Z354" i="18" s="1"/>
  <c r="AA354" i="18" a="1"/>
  <c r="AA354" i="18" s="1"/>
  <c r="AB354" i="18" a="1"/>
  <c r="AB354" i="18" s="1"/>
  <c r="AC354" i="18" a="1"/>
  <c r="AC354" i="18" s="1"/>
  <c r="AD354" i="18" a="1"/>
  <c r="AD354" i="18" s="1"/>
  <c r="AE354" i="18" a="1"/>
  <c r="AE354" i="18" s="1"/>
  <c r="AF354" i="18" a="1"/>
  <c r="AF354" i="18" s="1"/>
  <c r="AG354" i="18" a="1"/>
  <c r="AG354" i="18" s="1"/>
  <c r="AH354" i="18" a="1"/>
  <c r="AH354" i="18" s="1"/>
  <c r="AI354" i="18" a="1"/>
  <c r="AI354" i="18" s="1"/>
  <c r="AJ354" i="18" a="1"/>
  <c r="AJ354" i="18" s="1"/>
  <c r="AK354" i="18" a="1"/>
  <c r="AK354" i="18" s="1"/>
  <c r="AL354" i="18" a="1"/>
  <c r="AL354" i="18" s="1"/>
  <c r="AM354" i="18" a="1"/>
  <c r="AM354" i="18" s="1"/>
  <c r="AN354" i="18" a="1"/>
  <c r="AN354" i="18" s="1"/>
  <c r="AO354" i="18" a="1"/>
  <c r="AO354" i="18" s="1"/>
  <c r="AP354" i="18" a="1"/>
  <c r="AP354" i="18" s="1"/>
  <c r="AQ354" i="18" a="1"/>
  <c r="AQ354" i="18" s="1"/>
  <c r="AR354" i="18" a="1"/>
  <c r="AR354" i="18" s="1"/>
  <c r="AS354" i="18" a="1"/>
  <c r="AS354" i="18" s="1"/>
  <c r="AT354" i="18" a="1"/>
  <c r="AT354" i="18" s="1"/>
  <c r="AU354" i="18" a="1"/>
  <c r="AU354" i="18" s="1"/>
  <c r="AV354" i="18" a="1"/>
  <c r="AV354" i="18" s="1"/>
  <c r="D355" i="18" a="1"/>
  <c r="D355" i="18" s="1"/>
  <c r="E355" i="18" a="1"/>
  <c r="E355" i="18" s="1"/>
  <c r="F355" i="18" a="1"/>
  <c r="F355" i="18" s="1"/>
  <c r="G355" i="18" a="1"/>
  <c r="G355" i="18" s="1"/>
  <c r="H355" i="18" a="1"/>
  <c r="H355" i="18" s="1"/>
  <c r="I355" i="18" a="1"/>
  <c r="I355" i="18" s="1"/>
  <c r="J355" i="18" a="1"/>
  <c r="J355" i="18" s="1"/>
  <c r="K355" i="18" a="1"/>
  <c r="K355" i="18" s="1"/>
  <c r="L355" i="18" a="1"/>
  <c r="L355" i="18" s="1"/>
  <c r="M355" i="18" a="1"/>
  <c r="M355" i="18" s="1"/>
  <c r="N355" i="18" a="1"/>
  <c r="N355" i="18" s="1"/>
  <c r="O355" i="18" a="1"/>
  <c r="O355" i="18" s="1"/>
  <c r="P355" i="18" a="1"/>
  <c r="P355" i="18" s="1"/>
  <c r="Q355" i="18" a="1"/>
  <c r="Q355" i="18" s="1"/>
  <c r="R355" i="18" a="1"/>
  <c r="R355" i="18" s="1"/>
  <c r="S355" i="18" a="1"/>
  <c r="S355" i="18" s="1"/>
  <c r="T355" i="18" a="1"/>
  <c r="T355" i="18" s="1"/>
  <c r="U355" i="18" a="1"/>
  <c r="U355" i="18" s="1"/>
  <c r="V355" i="18" a="1"/>
  <c r="V355" i="18" s="1"/>
  <c r="W355" i="18" a="1"/>
  <c r="W355" i="18" s="1"/>
  <c r="X355" i="18" a="1"/>
  <c r="X355" i="18" s="1"/>
  <c r="Y355" i="18" a="1"/>
  <c r="Y355" i="18" s="1"/>
  <c r="Z355" i="18" a="1"/>
  <c r="Z355" i="18" s="1"/>
  <c r="AA355" i="18" a="1"/>
  <c r="AA355" i="18" s="1"/>
  <c r="AB355" i="18" a="1"/>
  <c r="AB355" i="18" s="1"/>
  <c r="AC355" i="18" a="1"/>
  <c r="AC355" i="18" s="1"/>
  <c r="AD355" i="18" a="1"/>
  <c r="AD355" i="18" s="1"/>
  <c r="AE355" i="18" a="1"/>
  <c r="AE355" i="18" s="1"/>
  <c r="AF355" i="18" a="1"/>
  <c r="AF355" i="18" s="1"/>
  <c r="AG355" i="18" a="1"/>
  <c r="AG355" i="18" s="1"/>
  <c r="AH355" i="18" a="1"/>
  <c r="AH355" i="18" s="1"/>
  <c r="AI355" i="18" a="1"/>
  <c r="AI355" i="18" s="1"/>
  <c r="AJ355" i="18" a="1"/>
  <c r="AJ355" i="18" s="1"/>
  <c r="AK355" i="18" a="1"/>
  <c r="AK355" i="18" s="1"/>
  <c r="AL355" i="18" a="1"/>
  <c r="AL355" i="18" s="1"/>
  <c r="AM355" i="18" a="1"/>
  <c r="AM355" i="18" s="1"/>
  <c r="AN355" i="18" a="1"/>
  <c r="AN355" i="18" s="1"/>
  <c r="AO355" i="18" a="1"/>
  <c r="AO355" i="18" s="1"/>
  <c r="AP355" i="18" a="1"/>
  <c r="AP355" i="18" s="1"/>
  <c r="AQ355" i="18" a="1"/>
  <c r="AQ355" i="18" s="1"/>
  <c r="AR355" i="18" a="1"/>
  <c r="AR355" i="18" s="1"/>
  <c r="AS355" i="18" a="1"/>
  <c r="AS355" i="18" s="1"/>
  <c r="AT355" i="18" a="1"/>
  <c r="AT355" i="18" s="1"/>
  <c r="AU355" i="18" a="1"/>
  <c r="AU355" i="18" s="1"/>
  <c r="AV355" i="18" a="1"/>
  <c r="AV355" i="18" s="1"/>
  <c r="D356" i="18" a="1"/>
  <c r="D356" i="18" s="1"/>
  <c r="E356" i="18" a="1"/>
  <c r="E356" i="18" s="1"/>
  <c r="F356" i="18" a="1"/>
  <c r="F356" i="18" s="1"/>
  <c r="G356" i="18" a="1"/>
  <c r="G356" i="18" s="1"/>
  <c r="H356" i="18" a="1"/>
  <c r="H356" i="18" s="1"/>
  <c r="I356" i="18" a="1"/>
  <c r="I356" i="18" s="1"/>
  <c r="J356" i="18" a="1"/>
  <c r="J356" i="18" s="1"/>
  <c r="K356" i="18" a="1"/>
  <c r="K356" i="18" s="1"/>
  <c r="L356" i="18" a="1"/>
  <c r="L356" i="18" s="1"/>
  <c r="M356" i="18" a="1"/>
  <c r="M356" i="18" s="1"/>
  <c r="N356" i="18" a="1"/>
  <c r="N356" i="18" s="1"/>
  <c r="O356" i="18" a="1"/>
  <c r="O356" i="18" s="1"/>
  <c r="P356" i="18" a="1"/>
  <c r="P356" i="18" s="1"/>
  <c r="Q356" i="18" a="1"/>
  <c r="Q356" i="18" s="1"/>
  <c r="R356" i="18" a="1"/>
  <c r="R356" i="18" s="1"/>
  <c r="S356" i="18" a="1"/>
  <c r="S356" i="18" s="1"/>
  <c r="T356" i="18" a="1"/>
  <c r="T356" i="18" s="1"/>
  <c r="U356" i="18" a="1"/>
  <c r="U356" i="18" s="1"/>
  <c r="V356" i="18" a="1"/>
  <c r="V356" i="18" s="1"/>
  <c r="W356" i="18" a="1"/>
  <c r="W356" i="18" s="1"/>
  <c r="X356" i="18" a="1"/>
  <c r="X356" i="18" s="1"/>
  <c r="Y356" i="18" a="1"/>
  <c r="Y356" i="18" s="1"/>
  <c r="Z356" i="18" a="1"/>
  <c r="Z356" i="18" s="1"/>
  <c r="AA356" i="18" a="1"/>
  <c r="AA356" i="18" s="1"/>
  <c r="AB356" i="18" a="1"/>
  <c r="AB356" i="18" s="1"/>
  <c r="AC356" i="18" a="1"/>
  <c r="AC356" i="18" s="1"/>
  <c r="AD356" i="18" a="1"/>
  <c r="AD356" i="18" s="1"/>
  <c r="AE356" i="18" a="1"/>
  <c r="AE356" i="18" s="1"/>
  <c r="AF356" i="18" a="1"/>
  <c r="AF356" i="18" s="1"/>
  <c r="AG356" i="18" a="1"/>
  <c r="AG356" i="18" s="1"/>
  <c r="AH356" i="18" a="1"/>
  <c r="AH356" i="18" s="1"/>
  <c r="AI356" i="18" a="1"/>
  <c r="AI356" i="18" s="1"/>
  <c r="AJ356" i="18" a="1"/>
  <c r="AJ356" i="18" s="1"/>
  <c r="AK356" i="18" a="1"/>
  <c r="AK356" i="18" s="1"/>
  <c r="AL356" i="18" a="1"/>
  <c r="AL356" i="18" s="1"/>
  <c r="AM356" i="18" a="1"/>
  <c r="AM356" i="18" s="1"/>
  <c r="AN356" i="18" a="1"/>
  <c r="AN356" i="18" s="1"/>
  <c r="AO356" i="18" a="1"/>
  <c r="AO356" i="18" s="1"/>
  <c r="AP356" i="18" a="1"/>
  <c r="AP356" i="18" s="1"/>
  <c r="AQ356" i="18" a="1"/>
  <c r="AQ356" i="18" s="1"/>
  <c r="AR356" i="18" a="1"/>
  <c r="AR356" i="18" s="1"/>
  <c r="AS356" i="18" a="1"/>
  <c r="AS356" i="18" s="1"/>
  <c r="AT356" i="18" a="1"/>
  <c r="AT356" i="18" s="1"/>
  <c r="AU356" i="18" a="1"/>
  <c r="AU356" i="18" s="1"/>
  <c r="AV356" i="18" a="1"/>
  <c r="AV356" i="18" s="1"/>
  <c r="D357" i="18" a="1"/>
  <c r="D357" i="18" s="1"/>
  <c r="E357" i="18" a="1"/>
  <c r="E357" i="18" s="1"/>
  <c r="F357" i="18" a="1"/>
  <c r="F357" i="18" s="1"/>
  <c r="G357" i="18" a="1"/>
  <c r="G357" i="18" s="1"/>
  <c r="H357" i="18" a="1"/>
  <c r="H357" i="18" s="1"/>
  <c r="I357" i="18" a="1"/>
  <c r="I357" i="18" s="1"/>
  <c r="J357" i="18" a="1"/>
  <c r="J357" i="18" s="1"/>
  <c r="K357" i="18" a="1"/>
  <c r="K357" i="18" s="1"/>
  <c r="L357" i="18" a="1"/>
  <c r="L357" i="18" s="1"/>
  <c r="M357" i="18" a="1"/>
  <c r="M357" i="18" s="1"/>
  <c r="N357" i="18" a="1"/>
  <c r="N357" i="18" s="1"/>
  <c r="O357" i="18" a="1"/>
  <c r="O357" i="18" s="1"/>
  <c r="P357" i="18" a="1"/>
  <c r="P357" i="18" s="1"/>
  <c r="Q357" i="18" a="1"/>
  <c r="Q357" i="18" s="1"/>
  <c r="R357" i="18" a="1"/>
  <c r="R357" i="18" s="1"/>
  <c r="S357" i="18" a="1"/>
  <c r="S357" i="18" s="1"/>
  <c r="T357" i="18" a="1"/>
  <c r="T357" i="18" s="1"/>
  <c r="U357" i="18" a="1"/>
  <c r="U357" i="18" s="1"/>
  <c r="V357" i="18" a="1"/>
  <c r="V357" i="18" s="1"/>
  <c r="W357" i="18" a="1"/>
  <c r="W357" i="18" s="1"/>
  <c r="X357" i="18" a="1"/>
  <c r="X357" i="18" s="1"/>
  <c r="Y357" i="18" a="1"/>
  <c r="Y357" i="18" s="1"/>
  <c r="Z357" i="18" a="1"/>
  <c r="Z357" i="18" s="1"/>
  <c r="AA357" i="18" a="1"/>
  <c r="AA357" i="18" s="1"/>
  <c r="AB357" i="18" a="1"/>
  <c r="AB357" i="18" s="1"/>
  <c r="AC357" i="18" a="1"/>
  <c r="AC357" i="18" s="1"/>
  <c r="AD357" i="18" a="1"/>
  <c r="AD357" i="18" s="1"/>
  <c r="AE357" i="18" a="1"/>
  <c r="AE357" i="18" s="1"/>
  <c r="AF357" i="18" a="1"/>
  <c r="AF357" i="18" s="1"/>
  <c r="AG357" i="18" a="1"/>
  <c r="AG357" i="18" s="1"/>
  <c r="AH357" i="18" a="1"/>
  <c r="AH357" i="18" s="1"/>
  <c r="AI357" i="18" a="1"/>
  <c r="AI357" i="18" s="1"/>
  <c r="AJ357" i="18" a="1"/>
  <c r="AJ357" i="18" s="1"/>
  <c r="AK357" i="18" a="1"/>
  <c r="AK357" i="18" s="1"/>
  <c r="AL357" i="18" a="1"/>
  <c r="AL357" i="18" s="1"/>
  <c r="AM357" i="18" a="1"/>
  <c r="AM357" i="18" s="1"/>
  <c r="AN357" i="18" a="1"/>
  <c r="AN357" i="18" s="1"/>
  <c r="AO357" i="18" a="1"/>
  <c r="AO357" i="18" s="1"/>
  <c r="AP357" i="18" a="1"/>
  <c r="AP357" i="18" s="1"/>
  <c r="AQ357" i="18" a="1"/>
  <c r="AQ357" i="18" s="1"/>
  <c r="AR357" i="18" a="1"/>
  <c r="AR357" i="18" s="1"/>
  <c r="AS357" i="18" a="1"/>
  <c r="AS357" i="18" s="1"/>
  <c r="AT357" i="18" a="1"/>
  <c r="AT357" i="18" s="1"/>
  <c r="AU357" i="18" a="1"/>
  <c r="AU357" i="18" s="1"/>
  <c r="AV357" i="18" a="1"/>
  <c r="AV357" i="18" s="1"/>
  <c r="D358" i="18" a="1"/>
  <c r="D358" i="18" s="1"/>
  <c r="E358" i="18" a="1"/>
  <c r="E358" i="18" s="1"/>
  <c r="F358" i="18" a="1"/>
  <c r="F358" i="18" s="1"/>
  <c r="G358" i="18" a="1"/>
  <c r="G358" i="18" s="1"/>
  <c r="H358" i="18" a="1"/>
  <c r="H358" i="18" s="1"/>
  <c r="I358" i="18" a="1"/>
  <c r="I358" i="18" s="1"/>
  <c r="J358" i="18" a="1"/>
  <c r="J358" i="18" s="1"/>
  <c r="K358" i="18" a="1"/>
  <c r="K358" i="18" s="1"/>
  <c r="L358" i="18" a="1"/>
  <c r="L358" i="18" s="1"/>
  <c r="M358" i="18" a="1"/>
  <c r="M358" i="18" s="1"/>
  <c r="N358" i="18" a="1"/>
  <c r="N358" i="18" s="1"/>
  <c r="O358" i="18" a="1"/>
  <c r="O358" i="18" s="1"/>
  <c r="P358" i="18" a="1"/>
  <c r="P358" i="18" s="1"/>
  <c r="Q358" i="18" a="1"/>
  <c r="Q358" i="18" s="1"/>
  <c r="R358" i="18" a="1"/>
  <c r="R358" i="18" s="1"/>
  <c r="S358" i="18" a="1"/>
  <c r="S358" i="18" s="1"/>
  <c r="T358" i="18" a="1"/>
  <c r="T358" i="18" s="1"/>
  <c r="U358" i="18" a="1"/>
  <c r="U358" i="18" s="1"/>
  <c r="V358" i="18" a="1"/>
  <c r="V358" i="18" s="1"/>
  <c r="W358" i="18" a="1"/>
  <c r="W358" i="18" s="1"/>
  <c r="X358" i="18" a="1"/>
  <c r="X358" i="18" s="1"/>
  <c r="Y358" i="18" a="1"/>
  <c r="Y358" i="18" s="1"/>
  <c r="Z358" i="18" a="1"/>
  <c r="Z358" i="18" s="1"/>
  <c r="AA358" i="18" a="1"/>
  <c r="AA358" i="18" s="1"/>
  <c r="AB358" i="18" a="1"/>
  <c r="AB358" i="18" s="1"/>
  <c r="AC358" i="18" a="1"/>
  <c r="AC358" i="18" s="1"/>
  <c r="AD358" i="18" a="1"/>
  <c r="AD358" i="18" s="1"/>
  <c r="AE358" i="18" a="1"/>
  <c r="AE358" i="18" s="1"/>
  <c r="AF358" i="18" a="1"/>
  <c r="AF358" i="18" s="1"/>
  <c r="AG358" i="18" a="1"/>
  <c r="AG358" i="18" s="1"/>
  <c r="AH358" i="18" a="1"/>
  <c r="AH358" i="18" s="1"/>
  <c r="AI358" i="18" a="1"/>
  <c r="AI358" i="18" s="1"/>
  <c r="AJ358" i="18" a="1"/>
  <c r="AJ358" i="18" s="1"/>
  <c r="AK358" i="18" a="1"/>
  <c r="AK358" i="18" s="1"/>
  <c r="AL358" i="18" a="1"/>
  <c r="AL358" i="18" s="1"/>
  <c r="AM358" i="18" a="1"/>
  <c r="AM358" i="18" s="1"/>
  <c r="AN358" i="18" a="1"/>
  <c r="AN358" i="18" s="1"/>
  <c r="AO358" i="18" a="1"/>
  <c r="AO358" i="18" s="1"/>
  <c r="AP358" i="18" a="1"/>
  <c r="AP358" i="18" s="1"/>
  <c r="AQ358" i="18" a="1"/>
  <c r="AQ358" i="18" s="1"/>
  <c r="AR358" i="18" a="1"/>
  <c r="AR358" i="18" s="1"/>
  <c r="AS358" i="18" a="1"/>
  <c r="AS358" i="18" s="1"/>
  <c r="AT358" i="18" a="1"/>
  <c r="AT358" i="18" s="1"/>
  <c r="AU358" i="18" a="1"/>
  <c r="AU358" i="18" s="1"/>
  <c r="AV358" i="18" a="1"/>
  <c r="AV358" i="18" s="1"/>
  <c r="D359" i="18" a="1"/>
  <c r="D359" i="18" s="1"/>
  <c r="E359" i="18" a="1"/>
  <c r="E359" i="18" s="1"/>
  <c r="F359" i="18" a="1"/>
  <c r="F359" i="18" s="1"/>
  <c r="G359" i="18" a="1"/>
  <c r="G359" i="18" s="1"/>
  <c r="H359" i="18" a="1"/>
  <c r="H359" i="18" s="1"/>
  <c r="I359" i="18" a="1"/>
  <c r="I359" i="18" s="1"/>
  <c r="J359" i="18" a="1"/>
  <c r="J359" i="18" s="1"/>
  <c r="K359" i="18" a="1"/>
  <c r="K359" i="18" s="1"/>
  <c r="L359" i="18" a="1"/>
  <c r="L359" i="18" s="1"/>
  <c r="M359" i="18" a="1"/>
  <c r="M359" i="18" s="1"/>
  <c r="N359" i="18" a="1"/>
  <c r="N359" i="18" s="1"/>
  <c r="O359" i="18" a="1"/>
  <c r="O359" i="18" s="1"/>
  <c r="P359" i="18" a="1"/>
  <c r="P359" i="18" s="1"/>
  <c r="Q359" i="18" a="1"/>
  <c r="Q359" i="18" s="1"/>
  <c r="R359" i="18" a="1"/>
  <c r="R359" i="18" s="1"/>
  <c r="S359" i="18" a="1"/>
  <c r="S359" i="18" s="1"/>
  <c r="T359" i="18" a="1"/>
  <c r="T359" i="18" s="1"/>
  <c r="U359" i="18" a="1"/>
  <c r="U359" i="18" s="1"/>
  <c r="V359" i="18" a="1"/>
  <c r="V359" i="18" s="1"/>
  <c r="W359" i="18" a="1"/>
  <c r="W359" i="18" s="1"/>
  <c r="X359" i="18" a="1"/>
  <c r="X359" i="18" s="1"/>
  <c r="Y359" i="18" a="1"/>
  <c r="Y359" i="18" s="1"/>
  <c r="Z359" i="18" a="1"/>
  <c r="Z359" i="18" s="1"/>
  <c r="AA359" i="18" a="1"/>
  <c r="AA359" i="18" s="1"/>
  <c r="AB359" i="18" a="1"/>
  <c r="AB359" i="18" s="1"/>
  <c r="AC359" i="18" a="1"/>
  <c r="AC359" i="18" s="1"/>
  <c r="AD359" i="18" a="1"/>
  <c r="AD359" i="18" s="1"/>
  <c r="AE359" i="18" a="1"/>
  <c r="AE359" i="18" s="1"/>
  <c r="AF359" i="18" a="1"/>
  <c r="AF359" i="18" s="1"/>
  <c r="AG359" i="18" a="1"/>
  <c r="AG359" i="18" s="1"/>
  <c r="AH359" i="18" a="1"/>
  <c r="AH359" i="18" s="1"/>
  <c r="AI359" i="18" a="1"/>
  <c r="AI359" i="18" s="1"/>
  <c r="AJ359" i="18" a="1"/>
  <c r="AJ359" i="18" s="1"/>
  <c r="AK359" i="18" a="1"/>
  <c r="AK359" i="18" s="1"/>
  <c r="AL359" i="18" a="1"/>
  <c r="AL359" i="18" s="1"/>
  <c r="AM359" i="18" a="1"/>
  <c r="AM359" i="18" s="1"/>
  <c r="AN359" i="18" a="1"/>
  <c r="AN359" i="18" s="1"/>
  <c r="AO359" i="18" a="1"/>
  <c r="AO359" i="18" s="1"/>
  <c r="AP359" i="18" a="1"/>
  <c r="AP359" i="18" s="1"/>
  <c r="AQ359" i="18" a="1"/>
  <c r="AQ359" i="18" s="1"/>
  <c r="AR359" i="18" a="1"/>
  <c r="AR359" i="18" s="1"/>
  <c r="AS359" i="18" a="1"/>
  <c r="AS359" i="18" s="1"/>
  <c r="AT359" i="18" a="1"/>
  <c r="AT359" i="18" s="1"/>
  <c r="AU359" i="18" a="1"/>
  <c r="AU359" i="18" s="1"/>
  <c r="AV359" i="18" a="1"/>
  <c r="AV359" i="18" s="1"/>
  <c r="D360" i="18" a="1"/>
  <c r="D360" i="18" s="1"/>
  <c r="E360" i="18" a="1"/>
  <c r="E360" i="18" s="1"/>
  <c r="F360" i="18" a="1"/>
  <c r="F360" i="18" s="1"/>
  <c r="G360" i="18" a="1"/>
  <c r="G360" i="18" s="1"/>
  <c r="H360" i="18" a="1"/>
  <c r="H360" i="18" s="1"/>
  <c r="I360" i="18" a="1"/>
  <c r="I360" i="18" s="1"/>
  <c r="J360" i="18" a="1"/>
  <c r="J360" i="18" s="1"/>
  <c r="K360" i="18" a="1"/>
  <c r="K360" i="18" s="1"/>
  <c r="L360" i="18" a="1"/>
  <c r="L360" i="18" s="1"/>
  <c r="M360" i="18" a="1"/>
  <c r="M360" i="18" s="1"/>
  <c r="N360" i="18" a="1"/>
  <c r="N360" i="18" s="1"/>
  <c r="O360" i="18" a="1"/>
  <c r="O360" i="18" s="1"/>
  <c r="P360" i="18" a="1"/>
  <c r="P360" i="18" s="1"/>
  <c r="Q360" i="18" a="1"/>
  <c r="Q360" i="18" s="1"/>
  <c r="R360" i="18" a="1"/>
  <c r="R360" i="18" s="1"/>
  <c r="S360" i="18" a="1"/>
  <c r="S360" i="18" s="1"/>
  <c r="T360" i="18" a="1"/>
  <c r="T360" i="18" s="1"/>
  <c r="U360" i="18" a="1"/>
  <c r="U360" i="18" s="1"/>
  <c r="V360" i="18" a="1"/>
  <c r="V360" i="18" s="1"/>
  <c r="W360" i="18" a="1"/>
  <c r="W360" i="18" s="1"/>
  <c r="X360" i="18" a="1"/>
  <c r="X360" i="18" s="1"/>
  <c r="Y360" i="18" a="1"/>
  <c r="Y360" i="18" s="1"/>
  <c r="Z360" i="18" a="1"/>
  <c r="Z360" i="18" s="1"/>
  <c r="AA360" i="18" a="1"/>
  <c r="AA360" i="18" s="1"/>
  <c r="AB360" i="18" a="1"/>
  <c r="AB360" i="18" s="1"/>
  <c r="AC360" i="18" a="1"/>
  <c r="AC360" i="18" s="1"/>
  <c r="AD360" i="18" a="1"/>
  <c r="AD360" i="18" s="1"/>
  <c r="AE360" i="18" a="1"/>
  <c r="AE360" i="18" s="1"/>
  <c r="AF360" i="18" a="1"/>
  <c r="AF360" i="18" s="1"/>
  <c r="AG360" i="18" a="1"/>
  <c r="AG360" i="18" s="1"/>
  <c r="AH360" i="18" a="1"/>
  <c r="AH360" i="18" s="1"/>
  <c r="AI360" i="18" a="1"/>
  <c r="AI360" i="18" s="1"/>
  <c r="AJ360" i="18" a="1"/>
  <c r="AJ360" i="18" s="1"/>
  <c r="AK360" i="18" a="1"/>
  <c r="AK360" i="18" s="1"/>
  <c r="AL360" i="18" a="1"/>
  <c r="AL360" i="18" s="1"/>
  <c r="AM360" i="18" a="1"/>
  <c r="AM360" i="18" s="1"/>
  <c r="AN360" i="18" a="1"/>
  <c r="AN360" i="18" s="1"/>
  <c r="AO360" i="18" a="1"/>
  <c r="AO360" i="18" s="1"/>
  <c r="AP360" i="18" a="1"/>
  <c r="AP360" i="18" s="1"/>
  <c r="AQ360" i="18" a="1"/>
  <c r="AQ360" i="18" s="1"/>
  <c r="AR360" i="18" a="1"/>
  <c r="AR360" i="18" s="1"/>
  <c r="AS360" i="18" a="1"/>
  <c r="AS360" i="18" s="1"/>
  <c r="AT360" i="18" a="1"/>
  <c r="AT360" i="18" s="1"/>
  <c r="AU360" i="18" a="1"/>
  <c r="AU360" i="18" s="1"/>
  <c r="AV360" i="18" a="1"/>
  <c r="AV360" i="18" s="1"/>
  <c r="D361" i="18" a="1"/>
  <c r="D361" i="18" s="1"/>
  <c r="E361" i="18" a="1"/>
  <c r="E361" i="18" s="1"/>
  <c r="F361" i="18" a="1"/>
  <c r="F361" i="18" s="1"/>
  <c r="G361" i="18" a="1"/>
  <c r="G361" i="18" s="1"/>
  <c r="H361" i="18" a="1"/>
  <c r="H361" i="18" s="1"/>
  <c r="I361" i="18" a="1"/>
  <c r="I361" i="18" s="1"/>
  <c r="J361" i="18" a="1"/>
  <c r="J361" i="18" s="1"/>
  <c r="K361" i="18" a="1"/>
  <c r="K361" i="18" s="1"/>
  <c r="L361" i="18" a="1"/>
  <c r="L361" i="18" s="1"/>
  <c r="M361" i="18" a="1"/>
  <c r="M361" i="18" s="1"/>
  <c r="N361" i="18" a="1"/>
  <c r="N361" i="18" s="1"/>
  <c r="O361" i="18" a="1"/>
  <c r="O361" i="18" s="1"/>
  <c r="P361" i="18" a="1"/>
  <c r="P361" i="18" s="1"/>
  <c r="Q361" i="18" a="1"/>
  <c r="Q361" i="18" s="1"/>
  <c r="R361" i="18" a="1"/>
  <c r="R361" i="18" s="1"/>
  <c r="S361" i="18" a="1"/>
  <c r="S361" i="18" s="1"/>
  <c r="T361" i="18" a="1"/>
  <c r="T361" i="18" s="1"/>
  <c r="U361" i="18" a="1"/>
  <c r="U361" i="18" s="1"/>
  <c r="V361" i="18" a="1"/>
  <c r="V361" i="18" s="1"/>
  <c r="W361" i="18" a="1"/>
  <c r="W361" i="18" s="1"/>
  <c r="X361" i="18" a="1"/>
  <c r="X361" i="18" s="1"/>
  <c r="Y361" i="18" a="1"/>
  <c r="Y361" i="18" s="1"/>
  <c r="Z361" i="18" a="1"/>
  <c r="Z361" i="18" s="1"/>
  <c r="AA361" i="18" a="1"/>
  <c r="AA361" i="18" s="1"/>
  <c r="AB361" i="18" a="1"/>
  <c r="AB361" i="18" s="1"/>
  <c r="AC361" i="18" a="1"/>
  <c r="AC361" i="18" s="1"/>
  <c r="AD361" i="18" a="1"/>
  <c r="AD361" i="18" s="1"/>
  <c r="AE361" i="18" a="1"/>
  <c r="AE361" i="18" s="1"/>
  <c r="AF361" i="18" a="1"/>
  <c r="AF361" i="18" s="1"/>
  <c r="AG361" i="18" a="1"/>
  <c r="AG361" i="18" s="1"/>
  <c r="AH361" i="18" a="1"/>
  <c r="AH361" i="18" s="1"/>
  <c r="AI361" i="18" a="1"/>
  <c r="AI361" i="18" s="1"/>
  <c r="AJ361" i="18" a="1"/>
  <c r="AJ361" i="18" s="1"/>
  <c r="AK361" i="18" a="1"/>
  <c r="AK361" i="18" s="1"/>
  <c r="AL361" i="18" a="1"/>
  <c r="AL361" i="18" s="1"/>
  <c r="AM361" i="18" a="1"/>
  <c r="AM361" i="18" s="1"/>
  <c r="AN361" i="18" a="1"/>
  <c r="AN361" i="18" s="1"/>
  <c r="AO361" i="18" a="1"/>
  <c r="AO361" i="18" s="1"/>
  <c r="AP361" i="18" a="1"/>
  <c r="AP361" i="18" s="1"/>
  <c r="AQ361" i="18" a="1"/>
  <c r="AQ361" i="18" s="1"/>
  <c r="AR361" i="18" a="1"/>
  <c r="AR361" i="18" s="1"/>
  <c r="AS361" i="18" a="1"/>
  <c r="AS361" i="18" s="1"/>
  <c r="AT361" i="18" a="1"/>
  <c r="AT361" i="18" s="1"/>
  <c r="AU361" i="18" a="1"/>
  <c r="AU361" i="18" s="1"/>
  <c r="AV361" i="18" a="1"/>
  <c r="AV361" i="18" s="1"/>
  <c r="D362" i="18" a="1"/>
  <c r="D362" i="18" s="1"/>
  <c r="E362" i="18" a="1"/>
  <c r="E362" i="18" s="1"/>
  <c r="F362" i="18" a="1"/>
  <c r="F362" i="18" s="1"/>
  <c r="G362" i="18" a="1"/>
  <c r="G362" i="18" s="1"/>
  <c r="H362" i="18" a="1"/>
  <c r="H362" i="18" s="1"/>
  <c r="I362" i="18" a="1"/>
  <c r="I362" i="18" s="1"/>
  <c r="J362" i="18" a="1"/>
  <c r="J362" i="18" s="1"/>
  <c r="K362" i="18" a="1"/>
  <c r="K362" i="18" s="1"/>
  <c r="L362" i="18" a="1"/>
  <c r="L362" i="18" s="1"/>
  <c r="M362" i="18" a="1"/>
  <c r="M362" i="18" s="1"/>
  <c r="N362" i="18" a="1"/>
  <c r="N362" i="18" s="1"/>
  <c r="O362" i="18" a="1"/>
  <c r="O362" i="18" s="1"/>
  <c r="P362" i="18" a="1"/>
  <c r="P362" i="18" s="1"/>
  <c r="Q362" i="18" a="1"/>
  <c r="Q362" i="18" s="1"/>
  <c r="R362" i="18" a="1"/>
  <c r="R362" i="18" s="1"/>
  <c r="S362" i="18" a="1"/>
  <c r="S362" i="18" s="1"/>
  <c r="T362" i="18" a="1"/>
  <c r="T362" i="18" s="1"/>
  <c r="U362" i="18" a="1"/>
  <c r="U362" i="18" s="1"/>
  <c r="V362" i="18" a="1"/>
  <c r="V362" i="18" s="1"/>
  <c r="W362" i="18" a="1"/>
  <c r="W362" i="18" s="1"/>
  <c r="X362" i="18" a="1"/>
  <c r="X362" i="18" s="1"/>
  <c r="Y362" i="18" a="1"/>
  <c r="Y362" i="18" s="1"/>
  <c r="Z362" i="18" a="1"/>
  <c r="Z362" i="18" s="1"/>
  <c r="AA362" i="18" a="1"/>
  <c r="AA362" i="18" s="1"/>
  <c r="AB362" i="18" a="1"/>
  <c r="AB362" i="18" s="1"/>
  <c r="AC362" i="18" a="1"/>
  <c r="AC362" i="18" s="1"/>
  <c r="AD362" i="18" a="1"/>
  <c r="AD362" i="18" s="1"/>
  <c r="AE362" i="18" a="1"/>
  <c r="AE362" i="18" s="1"/>
  <c r="AF362" i="18" a="1"/>
  <c r="AF362" i="18" s="1"/>
  <c r="AG362" i="18" a="1"/>
  <c r="AG362" i="18" s="1"/>
  <c r="AH362" i="18" a="1"/>
  <c r="AH362" i="18" s="1"/>
  <c r="AI362" i="18" a="1"/>
  <c r="AI362" i="18" s="1"/>
  <c r="AJ362" i="18" a="1"/>
  <c r="AJ362" i="18" s="1"/>
  <c r="AK362" i="18" a="1"/>
  <c r="AK362" i="18" s="1"/>
  <c r="AL362" i="18" a="1"/>
  <c r="AL362" i="18" s="1"/>
  <c r="AM362" i="18" a="1"/>
  <c r="AM362" i="18" s="1"/>
  <c r="AN362" i="18" a="1"/>
  <c r="AN362" i="18" s="1"/>
  <c r="AO362" i="18" a="1"/>
  <c r="AO362" i="18" s="1"/>
  <c r="AP362" i="18" a="1"/>
  <c r="AP362" i="18" s="1"/>
  <c r="AQ362" i="18" a="1"/>
  <c r="AQ362" i="18" s="1"/>
  <c r="AR362" i="18" a="1"/>
  <c r="AR362" i="18" s="1"/>
  <c r="AS362" i="18" a="1"/>
  <c r="AS362" i="18" s="1"/>
  <c r="AT362" i="18" a="1"/>
  <c r="AT362" i="18" s="1"/>
  <c r="AU362" i="18" a="1"/>
  <c r="AU362" i="18" s="1"/>
  <c r="AV362" i="18" a="1"/>
  <c r="AV362" i="18" s="1"/>
  <c r="D363" i="18" a="1"/>
  <c r="D363" i="18" s="1"/>
  <c r="E363" i="18" a="1"/>
  <c r="E363" i="18" s="1"/>
  <c r="F363" i="18" a="1"/>
  <c r="F363" i="18" s="1"/>
  <c r="G363" i="18" a="1"/>
  <c r="G363" i="18" s="1"/>
  <c r="H363" i="18" a="1"/>
  <c r="H363" i="18" s="1"/>
  <c r="I363" i="18" a="1"/>
  <c r="I363" i="18" s="1"/>
  <c r="J363" i="18" a="1"/>
  <c r="J363" i="18" s="1"/>
  <c r="K363" i="18" a="1"/>
  <c r="K363" i="18" s="1"/>
  <c r="L363" i="18" a="1"/>
  <c r="L363" i="18" s="1"/>
  <c r="M363" i="18" a="1"/>
  <c r="M363" i="18" s="1"/>
  <c r="N363" i="18" a="1"/>
  <c r="N363" i="18" s="1"/>
  <c r="O363" i="18" a="1"/>
  <c r="O363" i="18" s="1"/>
  <c r="P363" i="18" a="1"/>
  <c r="P363" i="18" s="1"/>
  <c r="Q363" i="18" a="1"/>
  <c r="Q363" i="18" s="1"/>
  <c r="R363" i="18" a="1"/>
  <c r="R363" i="18" s="1"/>
  <c r="S363" i="18" a="1"/>
  <c r="S363" i="18" s="1"/>
  <c r="T363" i="18" a="1"/>
  <c r="T363" i="18" s="1"/>
  <c r="U363" i="18" a="1"/>
  <c r="U363" i="18" s="1"/>
  <c r="V363" i="18" a="1"/>
  <c r="V363" i="18" s="1"/>
  <c r="W363" i="18" a="1"/>
  <c r="W363" i="18" s="1"/>
  <c r="X363" i="18" a="1"/>
  <c r="X363" i="18" s="1"/>
  <c r="Y363" i="18" a="1"/>
  <c r="Y363" i="18" s="1"/>
  <c r="Z363" i="18" a="1"/>
  <c r="Z363" i="18" s="1"/>
  <c r="AA363" i="18" a="1"/>
  <c r="AA363" i="18" s="1"/>
  <c r="AB363" i="18" a="1"/>
  <c r="AB363" i="18" s="1"/>
  <c r="AC363" i="18" a="1"/>
  <c r="AC363" i="18" s="1"/>
  <c r="AD363" i="18" a="1"/>
  <c r="AD363" i="18" s="1"/>
  <c r="AE363" i="18" a="1"/>
  <c r="AE363" i="18" s="1"/>
  <c r="AF363" i="18" a="1"/>
  <c r="AF363" i="18" s="1"/>
  <c r="AG363" i="18" a="1"/>
  <c r="AG363" i="18" s="1"/>
  <c r="AH363" i="18" a="1"/>
  <c r="AH363" i="18" s="1"/>
  <c r="AI363" i="18" a="1"/>
  <c r="AI363" i="18" s="1"/>
  <c r="AJ363" i="18" a="1"/>
  <c r="AJ363" i="18" s="1"/>
  <c r="AK363" i="18" a="1"/>
  <c r="AK363" i="18" s="1"/>
  <c r="AL363" i="18" a="1"/>
  <c r="AL363" i="18" s="1"/>
  <c r="AM363" i="18" a="1"/>
  <c r="AM363" i="18" s="1"/>
  <c r="AN363" i="18" a="1"/>
  <c r="AN363" i="18" s="1"/>
  <c r="AO363" i="18" a="1"/>
  <c r="AO363" i="18" s="1"/>
  <c r="AP363" i="18" a="1"/>
  <c r="AP363" i="18" s="1"/>
  <c r="AQ363" i="18" a="1"/>
  <c r="AQ363" i="18" s="1"/>
  <c r="AR363" i="18" a="1"/>
  <c r="AR363" i="18" s="1"/>
  <c r="AS363" i="18" a="1"/>
  <c r="AS363" i="18" s="1"/>
  <c r="AT363" i="18" a="1"/>
  <c r="AT363" i="18" s="1"/>
  <c r="AU363" i="18" a="1"/>
  <c r="AU363" i="18" s="1"/>
  <c r="AV363" i="18" a="1"/>
  <c r="AV363" i="18" s="1"/>
  <c r="D364" i="18" a="1"/>
  <c r="D364" i="18" s="1"/>
  <c r="E364" i="18" a="1"/>
  <c r="E364" i="18" s="1"/>
  <c r="F364" i="18" a="1"/>
  <c r="F364" i="18" s="1"/>
  <c r="G364" i="18" a="1"/>
  <c r="G364" i="18" s="1"/>
  <c r="H364" i="18" a="1"/>
  <c r="H364" i="18" s="1"/>
  <c r="I364" i="18" a="1"/>
  <c r="I364" i="18" s="1"/>
  <c r="J364" i="18" a="1"/>
  <c r="J364" i="18" s="1"/>
  <c r="K364" i="18" a="1"/>
  <c r="K364" i="18" s="1"/>
  <c r="L364" i="18" a="1"/>
  <c r="L364" i="18" s="1"/>
  <c r="M364" i="18" a="1"/>
  <c r="M364" i="18" s="1"/>
  <c r="N364" i="18" a="1"/>
  <c r="N364" i="18" s="1"/>
  <c r="O364" i="18" a="1"/>
  <c r="O364" i="18" s="1"/>
  <c r="P364" i="18" a="1"/>
  <c r="P364" i="18" s="1"/>
  <c r="Q364" i="18" a="1"/>
  <c r="Q364" i="18" s="1"/>
  <c r="R364" i="18" a="1"/>
  <c r="R364" i="18" s="1"/>
  <c r="S364" i="18" a="1"/>
  <c r="S364" i="18" s="1"/>
  <c r="T364" i="18" a="1"/>
  <c r="T364" i="18" s="1"/>
  <c r="U364" i="18" a="1"/>
  <c r="U364" i="18" s="1"/>
  <c r="V364" i="18" a="1"/>
  <c r="V364" i="18" s="1"/>
  <c r="W364" i="18" a="1"/>
  <c r="W364" i="18" s="1"/>
  <c r="X364" i="18" a="1"/>
  <c r="X364" i="18" s="1"/>
  <c r="Y364" i="18" a="1"/>
  <c r="Y364" i="18" s="1"/>
  <c r="Z364" i="18" a="1"/>
  <c r="Z364" i="18" s="1"/>
  <c r="AA364" i="18" a="1"/>
  <c r="AA364" i="18" s="1"/>
  <c r="AB364" i="18" a="1"/>
  <c r="AB364" i="18" s="1"/>
  <c r="AC364" i="18" a="1"/>
  <c r="AC364" i="18" s="1"/>
  <c r="AD364" i="18" a="1"/>
  <c r="AD364" i="18" s="1"/>
  <c r="AE364" i="18" a="1"/>
  <c r="AE364" i="18" s="1"/>
  <c r="AF364" i="18" a="1"/>
  <c r="AF364" i="18" s="1"/>
  <c r="AG364" i="18" a="1"/>
  <c r="AG364" i="18" s="1"/>
  <c r="AH364" i="18" a="1"/>
  <c r="AH364" i="18" s="1"/>
  <c r="AI364" i="18" a="1"/>
  <c r="AI364" i="18" s="1"/>
  <c r="AJ364" i="18" a="1"/>
  <c r="AJ364" i="18" s="1"/>
  <c r="AK364" i="18" a="1"/>
  <c r="AK364" i="18" s="1"/>
  <c r="AL364" i="18" a="1"/>
  <c r="AL364" i="18" s="1"/>
  <c r="AM364" i="18" a="1"/>
  <c r="AM364" i="18" s="1"/>
  <c r="AN364" i="18" a="1"/>
  <c r="AN364" i="18" s="1"/>
  <c r="AO364" i="18" a="1"/>
  <c r="AO364" i="18" s="1"/>
  <c r="AP364" i="18" a="1"/>
  <c r="AP364" i="18" s="1"/>
  <c r="AQ364" i="18" a="1"/>
  <c r="AQ364" i="18" s="1"/>
  <c r="AR364" i="18" a="1"/>
  <c r="AR364" i="18" s="1"/>
  <c r="AS364" i="18" a="1"/>
  <c r="AS364" i="18" s="1"/>
  <c r="AT364" i="18" a="1"/>
  <c r="AT364" i="18" s="1"/>
  <c r="AU364" i="18" a="1"/>
  <c r="AU364" i="18" s="1"/>
  <c r="AV364" i="18" a="1"/>
  <c r="AV364" i="18" s="1"/>
  <c r="D365" i="18" a="1"/>
  <c r="D365" i="18" s="1"/>
  <c r="E365" i="18" a="1"/>
  <c r="E365" i="18" s="1"/>
  <c r="F365" i="18" a="1"/>
  <c r="F365" i="18" s="1"/>
  <c r="G365" i="18" a="1"/>
  <c r="G365" i="18" s="1"/>
  <c r="H365" i="18" a="1"/>
  <c r="H365" i="18" s="1"/>
  <c r="I365" i="18" a="1"/>
  <c r="I365" i="18" s="1"/>
  <c r="J365" i="18" a="1"/>
  <c r="J365" i="18" s="1"/>
  <c r="K365" i="18" a="1"/>
  <c r="K365" i="18" s="1"/>
  <c r="L365" i="18" a="1"/>
  <c r="L365" i="18" s="1"/>
  <c r="M365" i="18" a="1"/>
  <c r="M365" i="18" s="1"/>
  <c r="N365" i="18" a="1"/>
  <c r="N365" i="18" s="1"/>
  <c r="O365" i="18" a="1"/>
  <c r="O365" i="18" s="1"/>
  <c r="P365" i="18" a="1"/>
  <c r="P365" i="18" s="1"/>
  <c r="Q365" i="18" a="1"/>
  <c r="Q365" i="18" s="1"/>
  <c r="R365" i="18" a="1"/>
  <c r="R365" i="18" s="1"/>
  <c r="S365" i="18" a="1"/>
  <c r="S365" i="18" s="1"/>
  <c r="T365" i="18" a="1"/>
  <c r="T365" i="18" s="1"/>
  <c r="U365" i="18" a="1"/>
  <c r="U365" i="18" s="1"/>
  <c r="V365" i="18" a="1"/>
  <c r="V365" i="18" s="1"/>
  <c r="W365" i="18" a="1"/>
  <c r="W365" i="18" s="1"/>
  <c r="X365" i="18" a="1"/>
  <c r="X365" i="18" s="1"/>
  <c r="Y365" i="18" a="1"/>
  <c r="Y365" i="18" s="1"/>
  <c r="Z365" i="18" a="1"/>
  <c r="Z365" i="18" s="1"/>
  <c r="AA365" i="18" a="1"/>
  <c r="AA365" i="18" s="1"/>
  <c r="AB365" i="18" a="1"/>
  <c r="AB365" i="18" s="1"/>
  <c r="AC365" i="18" a="1"/>
  <c r="AC365" i="18" s="1"/>
  <c r="AD365" i="18" a="1"/>
  <c r="AD365" i="18" s="1"/>
  <c r="AE365" i="18" a="1"/>
  <c r="AE365" i="18" s="1"/>
  <c r="AF365" i="18" a="1"/>
  <c r="AF365" i="18" s="1"/>
  <c r="AG365" i="18" a="1"/>
  <c r="AG365" i="18" s="1"/>
  <c r="AH365" i="18" a="1"/>
  <c r="AH365" i="18" s="1"/>
  <c r="AI365" i="18" a="1"/>
  <c r="AI365" i="18" s="1"/>
  <c r="AJ365" i="18" a="1"/>
  <c r="AJ365" i="18" s="1"/>
  <c r="AK365" i="18" a="1"/>
  <c r="AK365" i="18" s="1"/>
  <c r="AL365" i="18" a="1"/>
  <c r="AL365" i="18" s="1"/>
  <c r="AM365" i="18" a="1"/>
  <c r="AM365" i="18" s="1"/>
  <c r="AN365" i="18" a="1"/>
  <c r="AN365" i="18" s="1"/>
  <c r="AO365" i="18" a="1"/>
  <c r="AO365" i="18" s="1"/>
  <c r="AP365" i="18" a="1"/>
  <c r="AP365" i="18" s="1"/>
  <c r="AQ365" i="18" a="1"/>
  <c r="AQ365" i="18" s="1"/>
  <c r="AR365" i="18" a="1"/>
  <c r="AR365" i="18" s="1"/>
  <c r="AS365" i="18" a="1"/>
  <c r="AS365" i="18" s="1"/>
  <c r="AT365" i="18" a="1"/>
  <c r="AT365" i="18" s="1"/>
  <c r="AU365" i="18" a="1"/>
  <c r="AU365" i="18" s="1"/>
  <c r="AV365" i="18" a="1"/>
  <c r="AV365" i="18" s="1"/>
  <c r="D366" i="18" a="1"/>
  <c r="D366" i="18" s="1"/>
  <c r="E366" i="18" a="1"/>
  <c r="E366" i="18" s="1"/>
  <c r="F366" i="18" a="1"/>
  <c r="F366" i="18" s="1"/>
  <c r="G366" i="18" a="1"/>
  <c r="G366" i="18" s="1"/>
  <c r="H366" i="18" a="1"/>
  <c r="H366" i="18" s="1"/>
  <c r="I366" i="18" a="1"/>
  <c r="I366" i="18" s="1"/>
  <c r="J366" i="18" a="1"/>
  <c r="J366" i="18" s="1"/>
  <c r="K366" i="18" a="1"/>
  <c r="K366" i="18" s="1"/>
  <c r="L366" i="18" a="1"/>
  <c r="L366" i="18" s="1"/>
  <c r="M366" i="18" a="1"/>
  <c r="M366" i="18" s="1"/>
  <c r="N366" i="18" a="1"/>
  <c r="N366" i="18" s="1"/>
  <c r="O366" i="18" a="1"/>
  <c r="O366" i="18" s="1"/>
  <c r="P366" i="18" a="1"/>
  <c r="P366" i="18" s="1"/>
  <c r="Q366" i="18" a="1"/>
  <c r="Q366" i="18" s="1"/>
  <c r="R366" i="18" a="1"/>
  <c r="R366" i="18" s="1"/>
  <c r="S366" i="18" a="1"/>
  <c r="S366" i="18" s="1"/>
  <c r="T366" i="18" a="1"/>
  <c r="T366" i="18" s="1"/>
  <c r="U366" i="18" a="1"/>
  <c r="U366" i="18" s="1"/>
  <c r="V366" i="18" a="1"/>
  <c r="V366" i="18" s="1"/>
  <c r="W366" i="18" a="1"/>
  <c r="W366" i="18" s="1"/>
  <c r="X366" i="18" a="1"/>
  <c r="X366" i="18" s="1"/>
  <c r="Y366" i="18" a="1"/>
  <c r="Y366" i="18" s="1"/>
  <c r="Z366" i="18" a="1"/>
  <c r="Z366" i="18" s="1"/>
  <c r="AA366" i="18" a="1"/>
  <c r="AA366" i="18" s="1"/>
  <c r="AB366" i="18" a="1"/>
  <c r="AB366" i="18" s="1"/>
  <c r="AC366" i="18" a="1"/>
  <c r="AC366" i="18" s="1"/>
  <c r="AD366" i="18" a="1"/>
  <c r="AD366" i="18" s="1"/>
  <c r="AE366" i="18" a="1"/>
  <c r="AE366" i="18" s="1"/>
  <c r="AF366" i="18" a="1"/>
  <c r="AF366" i="18" s="1"/>
  <c r="AG366" i="18" a="1"/>
  <c r="AG366" i="18" s="1"/>
  <c r="AH366" i="18" a="1"/>
  <c r="AH366" i="18" s="1"/>
  <c r="AI366" i="18" a="1"/>
  <c r="AI366" i="18" s="1"/>
  <c r="AJ366" i="18" a="1"/>
  <c r="AJ366" i="18" s="1"/>
  <c r="AK366" i="18" a="1"/>
  <c r="AK366" i="18" s="1"/>
  <c r="AL366" i="18" a="1"/>
  <c r="AL366" i="18" s="1"/>
  <c r="AM366" i="18" a="1"/>
  <c r="AM366" i="18" s="1"/>
  <c r="AN366" i="18" a="1"/>
  <c r="AN366" i="18" s="1"/>
  <c r="AO366" i="18" a="1"/>
  <c r="AO366" i="18" s="1"/>
  <c r="AP366" i="18" a="1"/>
  <c r="AP366" i="18" s="1"/>
  <c r="AQ366" i="18" a="1"/>
  <c r="AQ366" i="18" s="1"/>
  <c r="AR366" i="18" a="1"/>
  <c r="AR366" i="18" s="1"/>
  <c r="AS366" i="18" a="1"/>
  <c r="AS366" i="18" s="1"/>
  <c r="AT366" i="18" a="1"/>
  <c r="AT366" i="18" s="1"/>
  <c r="AU366" i="18" a="1"/>
  <c r="AU366" i="18" s="1"/>
  <c r="AV366" i="18" a="1"/>
  <c r="AV366" i="18" s="1"/>
  <c r="D367" i="18" a="1"/>
  <c r="D367" i="18" s="1"/>
  <c r="E367" i="18" a="1"/>
  <c r="E367" i="18" s="1"/>
  <c r="F367" i="18" a="1"/>
  <c r="F367" i="18" s="1"/>
  <c r="G367" i="18" a="1"/>
  <c r="G367" i="18" s="1"/>
  <c r="H367" i="18" a="1"/>
  <c r="H367" i="18" s="1"/>
  <c r="I367" i="18" a="1"/>
  <c r="I367" i="18" s="1"/>
  <c r="J367" i="18" a="1"/>
  <c r="J367" i="18" s="1"/>
  <c r="K367" i="18" a="1"/>
  <c r="K367" i="18" s="1"/>
  <c r="L367" i="18" a="1"/>
  <c r="L367" i="18" s="1"/>
  <c r="M367" i="18" a="1"/>
  <c r="M367" i="18" s="1"/>
  <c r="N367" i="18" a="1"/>
  <c r="N367" i="18" s="1"/>
  <c r="O367" i="18" a="1"/>
  <c r="O367" i="18" s="1"/>
  <c r="P367" i="18" a="1"/>
  <c r="P367" i="18" s="1"/>
  <c r="Q367" i="18" a="1"/>
  <c r="Q367" i="18" s="1"/>
  <c r="R367" i="18" a="1"/>
  <c r="R367" i="18" s="1"/>
  <c r="S367" i="18" a="1"/>
  <c r="S367" i="18" s="1"/>
  <c r="T367" i="18" a="1"/>
  <c r="T367" i="18" s="1"/>
  <c r="U367" i="18" a="1"/>
  <c r="U367" i="18" s="1"/>
  <c r="V367" i="18" a="1"/>
  <c r="V367" i="18" s="1"/>
  <c r="W367" i="18" a="1"/>
  <c r="W367" i="18" s="1"/>
  <c r="X367" i="18" a="1"/>
  <c r="X367" i="18" s="1"/>
  <c r="Y367" i="18" a="1"/>
  <c r="Y367" i="18" s="1"/>
  <c r="Z367" i="18" a="1"/>
  <c r="Z367" i="18" s="1"/>
  <c r="AA367" i="18" a="1"/>
  <c r="AA367" i="18" s="1"/>
  <c r="AB367" i="18" a="1"/>
  <c r="AB367" i="18" s="1"/>
  <c r="AC367" i="18" a="1"/>
  <c r="AC367" i="18" s="1"/>
  <c r="AD367" i="18" a="1"/>
  <c r="AD367" i="18" s="1"/>
  <c r="AE367" i="18" a="1"/>
  <c r="AE367" i="18" s="1"/>
  <c r="AF367" i="18" a="1"/>
  <c r="AF367" i="18" s="1"/>
  <c r="AG367" i="18" a="1"/>
  <c r="AG367" i="18" s="1"/>
  <c r="AH367" i="18" a="1"/>
  <c r="AH367" i="18" s="1"/>
  <c r="AI367" i="18" a="1"/>
  <c r="AI367" i="18" s="1"/>
  <c r="AJ367" i="18" a="1"/>
  <c r="AJ367" i="18" s="1"/>
  <c r="AK367" i="18" a="1"/>
  <c r="AK367" i="18" s="1"/>
  <c r="AL367" i="18" a="1"/>
  <c r="AL367" i="18" s="1"/>
  <c r="AM367" i="18" a="1"/>
  <c r="AM367" i="18" s="1"/>
  <c r="AN367" i="18" a="1"/>
  <c r="AN367" i="18" s="1"/>
  <c r="AO367" i="18" a="1"/>
  <c r="AO367" i="18" s="1"/>
  <c r="AP367" i="18" a="1"/>
  <c r="AP367" i="18" s="1"/>
  <c r="AQ367" i="18" a="1"/>
  <c r="AQ367" i="18" s="1"/>
  <c r="AR367" i="18" a="1"/>
  <c r="AR367" i="18" s="1"/>
  <c r="AS367" i="18" a="1"/>
  <c r="AS367" i="18" s="1"/>
  <c r="AT367" i="18" a="1"/>
  <c r="AT367" i="18" s="1"/>
  <c r="AU367" i="18" a="1"/>
  <c r="AU367" i="18" s="1"/>
  <c r="AV367" i="18" a="1"/>
  <c r="AV367" i="18" s="1"/>
  <c r="D368" i="18" a="1"/>
  <c r="D368" i="18" s="1"/>
  <c r="E368" i="18" a="1"/>
  <c r="E368" i="18" s="1"/>
  <c r="F368" i="18" a="1"/>
  <c r="F368" i="18" s="1"/>
  <c r="G368" i="18" a="1"/>
  <c r="G368" i="18" s="1"/>
  <c r="H368" i="18" a="1"/>
  <c r="H368" i="18" s="1"/>
  <c r="I368" i="18" a="1"/>
  <c r="I368" i="18" s="1"/>
  <c r="J368" i="18" a="1"/>
  <c r="J368" i="18" s="1"/>
  <c r="K368" i="18" a="1"/>
  <c r="K368" i="18" s="1"/>
  <c r="L368" i="18" a="1"/>
  <c r="L368" i="18" s="1"/>
  <c r="M368" i="18" a="1"/>
  <c r="M368" i="18" s="1"/>
  <c r="N368" i="18" a="1"/>
  <c r="N368" i="18" s="1"/>
  <c r="O368" i="18" a="1"/>
  <c r="O368" i="18" s="1"/>
  <c r="P368" i="18" a="1"/>
  <c r="P368" i="18" s="1"/>
  <c r="Q368" i="18" a="1"/>
  <c r="Q368" i="18" s="1"/>
  <c r="R368" i="18" a="1"/>
  <c r="R368" i="18" s="1"/>
  <c r="S368" i="18" a="1"/>
  <c r="S368" i="18" s="1"/>
  <c r="T368" i="18" a="1"/>
  <c r="T368" i="18" s="1"/>
  <c r="U368" i="18" a="1"/>
  <c r="U368" i="18" s="1"/>
  <c r="V368" i="18" a="1"/>
  <c r="V368" i="18" s="1"/>
  <c r="W368" i="18" a="1"/>
  <c r="W368" i="18" s="1"/>
  <c r="X368" i="18" a="1"/>
  <c r="X368" i="18" s="1"/>
  <c r="Y368" i="18" a="1"/>
  <c r="Y368" i="18" s="1"/>
  <c r="Z368" i="18" a="1"/>
  <c r="Z368" i="18" s="1"/>
  <c r="AA368" i="18" a="1"/>
  <c r="AA368" i="18" s="1"/>
  <c r="AB368" i="18" a="1"/>
  <c r="AB368" i="18" s="1"/>
  <c r="AC368" i="18" a="1"/>
  <c r="AC368" i="18" s="1"/>
  <c r="AD368" i="18" a="1"/>
  <c r="AD368" i="18" s="1"/>
  <c r="AE368" i="18" a="1"/>
  <c r="AE368" i="18" s="1"/>
  <c r="AF368" i="18" a="1"/>
  <c r="AF368" i="18" s="1"/>
  <c r="AG368" i="18" a="1"/>
  <c r="AG368" i="18" s="1"/>
  <c r="AH368" i="18" a="1"/>
  <c r="AH368" i="18" s="1"/>
  <c r="AI368" i="18" a="1"/>
  <c r="AI368" i="18" s="1"/>
  <c r="AJ368" i="18" a="1"/>
  <c r="AJ368" i="18" s="1"/>
  <c r="AK368" i="18" a="1"/>
  <c r="AK368" i="18" s="1"/>
  <c r="AL368" i="18" a="1"/>
  <c r="AL368" i="18" s="1"/>
  <c r="AM368" i="18" a="1"/>
  <c r="AM368" i="18" s="1"/>
  <c r="AN368" i="18" a="1"/>
  <c r="AN368" i="18" s="1"/>
  <c r="AO368" i="18" a="1"/>
  <c r="AO368" i="18" s="1"/>
  <c r="AP368" i="18" a="1"/>
  <c r="AP368" i="18" s="1"/>
  <c r="AQ368" i="18" a="1"/>
  <c r="AQ368" i="18" s="1"/>
  <c r="AR368" i="18" a="1"/>
  <c r="AR368" i="18" s="1"/>
  <c r="AS368" i="18" a="1"/>
  <c r="AS368" i="18" s="1"/>
  <c r="AT368" i="18" a="1"/>
  <c r="AT368" i="18" s="1"/>
  <c r="AU368" i="18" a="1"/>
  <c r="AU368" i="18" s="1"/>
  <c r="AV368" i="18" a="1"/>
  <c r="AV368" i="18" s="1"/>
  <c r="D369" i="18" a="1"/>
  <c r="D369" i="18" s="1"/>
  <c r="E369" i="18" a="1"/>
  <c r="E369" i="18" s="1"/>
  <c r="F369" i="18" a="1"/>
  <c r="F369" i="18" s="1"/>
  <c r="G369" i="18" a="1"/>
  <c r="G369" i="18" s="1"/>
  <c r="H369" i="18" a="1"/>
  <c r="H369" i="18" s="1"/>
  <c r="I369" i="18" a="1"/>
  <c r="I369" i="18" s="1"/>
  <c r="J369" i="18" a="1"/>
  <c r="J369" i="18" s="1"/>
  <c r="K369" i="18" a="1"/>
  <c r="K369" i="18" s="1"/>
  <c r="L369" i="18" a="1"/>
  <c r="L369" i="18" s="1"/>
  <c r="M369" i="18" a="1"/>
  <c r="M369" i="18" s="1"/>
  <c r="N369" i="18" a="1"/>
  <c r="N369" i="18" s="1"/>
  <c r="O369" i="18" a="1"/>
  <c r="O369" i="18" s="1"/>
  <c r="P369" i="18" a="1"/>
  <c r="P369" i="18" s="1"/>
  <c r="Q369" i="18" a="1"/>
  <c r="Q369" i="18" s="1"/>
  <c r="R369" i="18" a="1"/>
  <c r="R369" i="18" s="1"/>
  <c r="S369" i="18" a="1"/>
  <c r="S369" i="18" s="1"/>
  <c r="T369" i="18" a="1"/>
  <c r="T369" i="18" s="1"/>
  <c r="U369" i="18" a="1"/>
  <c r="U369" i="18" s="1"/>
  <c r="V369" i="18" a="1"/>
  <c r="V369" i="18" s="1"/>
  <c r="W369" i="18" a="1"/>
  <c r="W369" i="18" s="1"/>
  <c r="X369" i="18" a="1"/>
  <c r="X369" i="18" s="1"/>
  <c r="Y369" i="18" a="1"/>
  <c r="Y369" i="18" s="1"/>
  <c r="Z369" i="18" a="1"/>
  <c r="Z369" i="18" s="1"/>
  <c r="AA369" i="18" a="1"/>
  <c r="AA369" i="18" s="1"/>
  <c r="AB369" i="18" a="1"/>
  <c r="AB369" i="18" s="1"/>
  <c r="AC369" i="18" a="1"/>
  <c r="AC369" i="18" s="1"/>
  <c r="AD369" i="18" a="1"/>
  <c r="AD369" i="18" s="1"/>
  <c r="AE369" i="18" a="1"/>
  <c r="AE369" i="18" s="1"/>
  <c r="AF369" i="18" a="1"/>
  <c r="AF369" i="18" s="1"/>
  <c r="AG369" i="18" a="1"/>
  <c r="AG369" i="18" s="1"/>
  <c r="AH369" i="18" a="1"/>
  <c r="AH369" i="18" s="1"/>
  <c r="AI369" i="18" a="1"/>
  <c r="AI369" i="18" s="1"/>
  <c r="AJ369" i="18" a="1"/>
  <c r="AJ369" i="18" s="1"/>
  <c r="AK369" i="18" a="1"/>
  <c r="AK369" i="18" s="1"/>
  <c r="AL369" i="18" a="1"/>
  <c r="AL369" i="18" s="1"/>
  <c r="AM369" i="18" a="1"/>
  <c r="AM369" i="18" s="1"/>
  <c r="AN369" i="18" a="1"/>
  <c r="AN369" i="18" s="1"/>
  <c r="AO369" i="18" a="1"/>
  <c r="AO369" i="18" s="1"/>
  <c r="AP369" i="18" a="1"/>
  <c r="AP369" i="18" s="1"/>
  <c r="AQ369" i="18" a="1"/>
  <c r="AQ369" i="18" s="1"/>
  <c r="AR369" i="18" a="1"/>
  <c r="AR369" i="18" s="1"/>
  <c r="AS369" i="18" a="1"/>
  <c r="AS369" i="18" s="1"/>
  <c r="AT369" i="18" a="1"/>
  <c r="AT369" i="18" s="1"/>
  <c r="AU369" i="18" a="1"/>
  <c r="AU369" i="18" s="1"/>
  <c r="AV369" i="18" a="1"/>
  <c r="AV369" i="18" s="1"/>
  <c r="D370" i="18" a="1"/>
  <c r="D370" i="18" s="1"/>
  <c r="E370" i="18" a="1"/>
  <c r="E370" i="18" s="1"/>
  <c r="F370" i="18" a="1"/>
  <c r="F370" i="18" s="1"/>
  <c r="G370" i="18" a="1"/>
  <c r="G370" i="18" s="1"/>
  <c r="H370" i="18" a="1"/>
  <c r="H370" i="18" s="1"/>
  <c r="I370" i="18" a="1"/>
  <c r="I370" i="18" s="1"/>
  <c r="J370" i="18" a="1"/>
  <c r="J370" i="18" s="1"/>
  <c r="K370" i="18" a="1"/>
  <c r="K370" i="18" s="1"/>
  <c r="L370" i="18" a="1"/>
  <c r="L370" i="18" s="1"/>
  <c r="M370" i="18" a="1"/>
  <c r="M370" i="18" s="1"/>
  <c r="N370" i="18" a="1"/>
  <c r="N370" i="18" s="1"/>
  <c r="O370" i="18" a="1"/>
  <c r="O370" i="18" s="1"/>
  <c r="P370" i="18" a="1"/>
  <c r="P370" i="18" s="1"/>
  <c r="Q370" i="18" a="1"/>
  <c r="Q370" i="18" s="1"/>
  <c r="R370" i="18" a="1"/>
  <c r="R370" i="18" s="1"/>
  <c r="S370" i="18" a="1"/>
  <c r="S370" i="18" s="1"/>
  <c r="T370" i="18" a="1"/>
  <c r="T370" i="18" s="1"/>
  <c r="U370" i="18" a="1"/>
  <c r="U370" i="18" s="1"/>
  <c r="V370" i="18" a="1"/>
  <c r="V370" i="18" s="1"/>
  <c r="W370" i="18" a="1"/>
  <c r="W370" i="18" s="1"/>
  <c r="X370" i="18" a="1"/>
  <c r="X370" i="18" s="1"/>
  <c r="Y370" i="18" a="1"/>
  <c r="Y370" i="18" s="1"/>
  <c r="Z370" i="18" a="1"/>
  <c r="Z370" i="18" s="1"/>
  <c r="AA370" i="18" a="1"/>
  <c r="AA370" i="18" s="1"/>
  <c r="AB370" i="18" a="1"/>
  <c r="AB370" i="18" s="1"/>
  <c r="AC370" i="18" a="1"/>
  <c r="AC370" i="18" s="1"/>
  <c r="AD370" i="18" a="1"/>
  <c r="AD370" i="18" s="1"/>
  <c r="AE370" i="18" a="1"/>
  <c r="AE370" i="18" s="1"/>
  <c r="AF370" i="18" a="1"/>
  <c r="AF370" i="18" s="1"/>
  <c r="AG370" i="18" a="1"/>
  <c r="AG370" i="18" s="1"/>
  <c r="AH370" i="18" a="1"/>
  <c r="AH370" i="18" s="1"/>
  <c r="AI370" i="18" a="1"/>
  <c r="AI370" i="18" s="1"/>
  <c r="AJ370" i="18" a="1"/>
  <c r="AJ370" i="18" s="1"/>
  <c r="AK370" i="18" a="1"/>
  <c r="AK370" i="18" s="1"/>
  <c r="AL370" i="18" a="1"/>
  <c r="AL370" i="18" s="1"/>
  <c r="AM370" i="18" a="1"/>
  <c r="AM370" i="18" s="1"/>
  <c r="AN370" i="18" a="1"/>
  <c r="AN370" i="18" s="1"/>
  <c r="AO370" i="18" a="1"/>
  <c r="AO370" i="18" s="1"/>
  <c r="AP370" i="18" a="1"/>
  <c r="AP370" i="18" s="1"/>
  <c r="AQ370" i="18" a="1"/>
  <c r="AQ370" i="18" s="1"/>
  <c r="AR370" i="18" a="1"/>
  <c r="AR370" i="18" s="1"/>
  <c r="AS370" i="18" a="1"/>
  <c r="AS370" i="18" s="1"/>
  <c r="AT370" i="18" a="1"/>
  <c r="AT370" i="18" s="1"/>
  <c r="AU370" i="18" a="1"/>
  <c r="AU370" i="18" s="1"/>
  <c r="AV370" i="18" a="1"/>
  <c r="AV370" i="18" s="1"/>
  <c r="D371" i="18" a="1"/>
  <c r="D371" i="18" s="1"/>
  <c r="E371" i="18" a="1"/>
  <c r="E371" i="18" s="1"/>
  <c r="F371" i="18" a="1"/>
  <c r="F371" i="18" s="1"/>
  <c r="G371" i="18" a="1"/>
  <c r="G371" i="18" s="1"/>
  <c r="H371" i="18" a="1"/>
  <c r="H371" i="18" s="1"/>
  <c r="I371" i="18" a="1"/>
  <c r="I371" i="18" s="1"/>
  <c r="J371" i="18" a="1"/>
  <c r="J371" i="18" s="1"/>
  <c r="K371" i="18" a="1"/>
  <c r="K371" i="18" s="1"/>
  <c r="L371" i="18" a="1"/>
  <c r="L371" i="18" s="1"/>
  <c r="M371" i="18" a="1"/>
  <c r="M371" i="18" s="1"/>
  <c r="N371" i="18" a="1"/>
  <c r="N371" i="18" s="1"/>
  <c r="O371" i="18" a="1"/>
  <c r="O371" i="18" s="1"/>
  <c r="P371" i="18" a="1"/>
  <c r="P371" i="18" s="1"/>
  <c r="Q371" i="18" a="1"/>
  <c r="Q371" i="18" s="1"/>
  <c r="R371" i="18" a="1"/>
  <c r="R371" i="18" s="1"/>
  <c r="S371" i="18" a="1"/>
  <c r="S371" i="18" s="1"/>
  <c r="T371" i="18" a="1"/>
  <c r="T371" i="18" s="1"/>
  <c r="U371" i="18" a="1"/>
  <c r="U371" i="18" s="1"/>
  <c r="V371" i="18" a="1"/>
  <c r="V371" i="18" s="1"/>
  <c r="W371" i="18" a="1"/>
  <c r="W371" i="18" s="1"/>
  <c r="X371" i="18" a="1"/>
  <c r="X371" i="18" s="1"/>
  <c r="Y371" i="18" a="1"/>
  <c r="Y371" i="18" s="1"/>
  <c r="Z371" i="18" a="1"/>
  <c r="Z371" i="18" s="1"/>
  <c r="AA371" i="18" a="1"/>
  <c r="AA371" i="18" s="1"/>
  <c r="AB371" i="18" a="1"/>
  <c r="AB371" i="18" s="1"/>
  <c r="AC371" i="18" a="1"/>
  <c r="AC371" i="18" s="1"/>
  <c r="AD371" i="18" a="1"/>
  <c r="AD371" i="18" s="1"/>
  <c r="AE371" i="18" a="1"/>
  <c r="AE371" i="18" s="1"/>
  <c r="AF371" i="18" a="1"/>
  <c r="AF371" i="18" s="1"/>
  <c r="AG371" i="18" a="1"/>
  <c r="AG371" i="18" s="1"/>
  <c r="AH371" i="18" a="1"/>
  <c r="AH371" i="18" s="1"/>
  <c r="AI371" i="18" a="1"/>
  <c r="AI371" i="18" s="1"/>
  <c r="AJ371" i="18" a="1"/>
  <c r="AJ371" i="18" s="1"/>
  <c r="AK371" i="18" a="1"/>
  <c r="AK371" i="18" s="1"/>
  <c r="AL371" i="18" a="1"/>
  <c r="AL371" i="18" s="1"/>
  <c r="AM371" i="18" a="1"/>
  <c r="AM371" i="18" s="1"/>
  <c r="AN371" i="18" a="1"/>
  <c r="AN371" i="18" s="1"/>
  <c r="AO371" i="18" a="1"/>
  <c r="AO371" i="18" s="1"/>
  <c r="AP371" i="18" a="1"/>
  <c r="AP371" i="18" s="1"/>
  <c r="AQ371" i="18" a="1"/>
  <c r="AQ371" i="18" s="1"/>
  <c r="AR371" i="18" a="1"/>
  <c r="AR371" i="18" s="1"/>
  <c r="AS371" i="18" a="1"/>
  <c r="AS371" i="18" s="1"/>
  <c r="AT371" i="18" a="1"/>
  <c r="AT371" i="18" s="1"/>
  <c r="AU371" i="18" a="1"/>
  <c r="AU371" i="18" s="1"/>
  <c r="AV371" i="18" a="1"/>
  <c r="AV371" i="18" s="1"/>
  <c r="D372" i="18" a="1"/>
  <c r="D372" i="18" s="1"/>
  <c r="E372" i="18" a="1"/>
  <c r="E372" i="18" s="1"/>
  <c r="F372" i="18" a="1"/>
  <c r="F372" i="18" s="1"/>
  <c r="G372" i="18" a="1"/>
  <c r="G372" i="18" s="1"/>
  <c r="H372" i="18" a="1"/>
  <c r="H372" i="18" s="1"/>
  <c r="I372" i="18" a="1"/>
  <c r="I372" i="18" s="1"/>
  <c r="J372" i="18" a="1"/>
  <c r="J372" i="18" s="1"/>
  <c r="K372" i="18" a="1"/>
  <c r="K372" i="18" s="1"/>
  <c r="L372" i="18" a="1"/>
  <c r="L372" i="18" s="1"/>
  <c r="M372" i="18" a="1"/>
  <c r="M372" i="18" s="1"/>
  <c r="N372" i="18" a="1"/>
  <c r="N372" i="18" s="1"/>
  <c r="O372" i="18" a="1"/>
  <c r="O372" i="18" s="1"/>
  <c r="P372" i="18" a="1"/>
  <c r="P372" i="18" s="1"/>
  <c r="Q372" i="18" a="1"/>
  <c r="Q372" i="18" s="1"/>
  <c r="R372" i="18" a="1"/>
  <c r="R372" i="18" s="1"/>
  <c r="S372" i="18" a="1"/>
  <c r="S372" i="18" s="1"/>
  <c r="T372" i="18" a="1"/>
  <c r="T372" i="18" s="1"/>
  <c r="U372" i="18" a="1"/>
  <c r="U372" i="18" s="1"/>
  <c r="V372" i="18" a="1"/>
  <c r="V372" i="18" s="1"/>
  <c r="W372" i="18" a="1"/>
  <c r="W372" i="18" s="1"/>
  <c r="X372" i="18" a="1"/>
  <c r="X372" i="18" s="1"/>
  <c r="Y372" i="18" a="1"/>
  <c r="Y372" i="18" s="1"/>
  <c r="Z372" i="18" a="1"/>
  <c r="Z372" i="18" s="1"/>
  <c r="AA372" i="18" a="1"/>
  <c r="AA372" i="18" s="1"/>
  <c r="AB372" i="18" a="1"/>
  <c r="AB372" i="18" s="1"/>
  <c r="AC372" i="18" a="1"/>
  <c r="AC372" i="18" s="1"/>
  <c r="AD372" i="18" a="1"/>
  <c r="AD372" i="18" s="1"/>
  <c r="AE372" i="18" a="1"/>
  <c r="AE372" i="18" s="1"/>
  <c r="AF372" i="18" a="1"/>
  <c r="AF372" i="18" s="1"/>
  <c r="AG372" i="18" a="1"/>
  <c r="AG372" i="18" s="1"/>
  <c r="AH372" i="18" a="1"/>
  <c r="AH372" i="18" s="1"/>
  <c r="AI372" i="18" a="1"/>
  <c r="AI372" i="18" s="1"/>
  <c r="AJ372" i="18" a="1"/>
  <c r="AJ372" i="18" s="1"/>
  <c r="AK372" i="18" a="1"/>
  <c r="AK372" i="18" s="1"/>
  <c r="AL372" i="18" a="1"/>
  <c r="AL372" i="18" s="1"/>
  <c r="AM372" i="18" a="1"/>
  <c r="AM372" i="18" s="1"/>
  <c r="AN372" i="18" a="1"/>
  <c r="AN372" i="18" s="1"/>
  <c r="AO372" i="18" a="1"/>
  <c r="AO372" i="18" s="1"/>
  <c r="AP372" i="18" a="1"/>
  <c r="AP372" i="18" s="1"/>
  <c r="AQ372" i="18" a="1"/>
  <c r="AQ372" i="18" s="1"/>
  <c r="AR372" i="18" a="1"/>
  <c r="AR372" i="18" s="1"/>
  <c r="AS372" i="18" a="1"/>
  <c r="AS372" i="18" s="1"/>
  <c r="AT372" i="18" a="1"/>
  <c r="AT372" i="18" s="1"/>
  <c r="AU372" i="18" a="1"/>
  <c r="AU372" i="18" s="1"/>
  <c r="AV372" i="18" a="1"/>
  <c r="AV372" i="18" s="1"/>
  <c r="D373" i="18" a="1"/>
  <c r="D373" i="18" s="1"/>
  <c r="E373" i="18" a="1"/>
  <c r="E373" i="18" s="1"/>
  <c r="F373" i="18" a="1"/>
  <c r="F373" i="18" s="1"/>
  <c r="G373" i="18" a="1"/>
  <c r="G373" i="18" s="1"/>
  <c r="H373" i="18" a="1"/>
  <c r="H373" i="18" s="1"/>
  <c r="I373" i="18" a="1"/>
  <c r="I373" i="18" s="1"/>
  <c r="J373" i="18" a="1"/>
  <c r="J373" i="18" s="1"/>
  <c r="K373" i="18" a="1"/>
  <c r="K373" i="18" s="1"/>
  <c r="L373" i="18" a="1"/>
  <c r="L373" i="18" s="1"/>
  <c r="M373" i="18" a="1"/>
  <c r="M373" i="18" s="1"/>
  <c r="N373" i="18" a="1"/>
  <c r="N373" i="18" s="1"/>
  <c r="O373" i="18" a="1"/>
  <c r="O373" i="18" s="1"/>
  <c r="P373" i="18" a="1"/>
  <c r="P373" i="18" s="1"/>
  <c r="Q373" i="18" a="1"/>
  <c r="Q373" i="18" s="1"/>
  <c r="R373" i="18" a="1"/>
  <c r="R373" i="18" s="1"/>
  <c r="S373" i="18" a="1"/>
  <c r="S373" i="18" s="1"/>
  <c r="T373" i="18" a="1"/>
  <c r="T373" i="18" s="1"/>
  <c r="U373" i="18" a="1"/>
  <c r="U373" i="18" s="1"/>
  <c r="V373" i="18" a="1"/>
  <c r="V373" i="18" s="1"/>
  <c r="W373" i="18" a="1"/>
  <c r="W373" i="18" s="1"/>
  <c r="X373" i="18" a="1"/>
  <c r="X373" i="18" s="1"/>
  <c r="Y373" i="18" a="1"/>
  <c r="Y373" i="18" s="1"/>
  <c r="Z373" i="18" a="1"/>
  <c r="Z373" i="18" s="1"/>
  <c r="AA373" i="18" a="1"/>
  <c r="AA373" i="18" s="1"/>
  <c r="AB373" i="18" a="1"/>
  <c r="AB373" i="18" s="1"/>
  <c r="AC373" i="18" a="1"/>
  <c r="AC373" i="18" s="1"/>
  <c r="AD373" i="18" a="1"/>
  <c r="AD373" i="18" s="1"/>
  <c r="AE373" i="18" a="1"/>
  <c r="AE373" i="18" s="1"/>
  <c r="AF373" i="18" a="1"/>
  <c r="AF373" i="18" s="1"/>
  <c r="AG373" i="18" a="1"/>
  <c r="AG373" i="18" s="1"/>
  <c r="AH373" i="18" a="1"/>
  <c r="AH373" i="18" s="1"/>
  <c r="AI373" i="18" a="1"/>
  <c r="AI373" i="18" s="1"/>
  <c r="AJ373" i="18" a="1"/>
  <c r="AJ373" i="18" s="1"/>
  <c r="AK373" i="18" a="1"/>
  <c r="AK373" i="18" s="1"/>
  <c r="AL373" i="18" a="1"/>
  <c r="AL373" i="18" s="1"/>
  <c r="AM373" i="18" a="1"/>
  <c r="AM373" i="18" s="1"/>
  <c r="AN373" i="18" a="1"/>
  <c r="AN373" i="18" s="1"/>
  <c r="AO373" i="18" a="1"/>
  <c r="AO373" i="18" s="1"/>
  <c r="AP373" i="18" a="1"/>
  <c r="AP373" i="18" s="1"/>
  <c r="AQ373" i="18" a="1"/>
  <c r="AQ373" i="18" s="1"/>
  <c r="AR373" i="18" a="1"/>
  <c r="AR373" i="18" s="1"/>
  <c r="AS373" i="18" a="1"/>
  <c r="AS373" i="18" s="1"/>
  <c r="AT373" i="18" a="1"/>
  <c r="AT373" i="18" s="1"/>
  <c r="AU373" i="18" a="1"/>
  <c r="AU373" i="18" s="1"/>
  <c r="AV373" i="18" a="1"/>
  <c r="AV373" i="18" s="1"/>
  <c r="D374" i="18" a="1"/>
  <c r="D374" i="18" s="1"/>
  <c r="E374" i="18" a="1"/>
  <c r="E374" i="18" s="1"/>
  <c r="F374" i="18" a="1"/>
  <c r="F374" i="18" s="1"/>
  <c r="G374" i="18" a="1"/>
  <c r="G374" i="18" s="1"/>
  <c r="H374" i="18" a="1"/>
  <c r="H374" i="18" s="1"/>
  <c r="I374" i="18" a="1"/>
  <c r="I374" i="18" s="1"/>
  <c r="J374" i="18" a="1"/>
  <c r="J374" i="18" s="1"/>
  <c r="K374" i="18" a="1"/>
  <c r="K374" i="18" s="1"/>
  <c r="L374" i="18" a="1"/>
  <c r="L374" i="18" s="1"/>
  <c r="M374" i="18" a="1"/>
  <c r="M374" i="18" s="1"/>
  <c r="N374" i="18" a="1"/>
  <c r="N374" i="18" s="1"/>
  <c r="O374" i="18" a="1"/>
  <c r="O374" i="18" s="1"/>
  <c r="P374" i="18" a="1"/>
  <c r="P374" i="18" s="1"/>
  <c r="Q374" i="18" a="1"/>
  <c r="Q374" i="18" s="1"/>
  <c r="R374" i="18" a="1"/>
  <c r="R374" i="18" s="1"/>
  <c r="S374" i="18" a="1"/>
  <c r="S374" i="18" s="1"/>
  <c r="T374" i="18" a="1"/>
  <c r="T374" i="18" s="1"/>
  <c r="U374" i="18" a="1"/>
  <c r="U374" i="18" s="1"/>
  <c r="V374" i="18" a="1"/>
  <c r="V374" i="18" s="1"/>
  <c r="W374" i="18" a="1"/>
  <c r="W374" i="18" s="1"/>
  <c r="X374" i="18" a="1"/>
  <c r="X374" i="18" s="1"/>
  <c r="Y374" i="18" a="1"/>
  <c r="Y374" i="18" s="1"/>
  <c r="Z374" i="18" a="1"/>
  <c r="Z374" i="18" s="1"/>
  <c r="AA374" i="18" a="1"/>
  <c r="AA374" i="18" s="1"/>
  <c r="AB374" i="18" a="1"/>
  <c r="AB374" i="18" s="1"/>
  <c r="AC374" i="18" a="1"/>
  <c r="AC374" i="18" s="1"/>
  <c r="AD374" i="18" a="1"/>
  <c r="AD374" i="18" s="1"/>
  <c r="AE374" i="18" a="1"/>
  <c r="AE374" i="18" s="1"/>
  <c r="AF374" i="18" a="1"/>
  <c r="AF374" i="18" s="1"/>
  <c r="AG374" i="18" a="1"/>
  <c r="AG374" i="18" s="1"/>
  <c r="AH374" i="18" a="1"/>
  <c r="AH374" i="18" s="1"/>
  <c r="AI374" i="18" a="1"/>
  <c r="AI374" i="18" s="1"/>
  <c r="AJ374" i="18" a="1"/>
  <c r="AJ374" i="18" s="1"/>
  <c r="AK374" i="18" a="1"/>
  <c r="AK374" i="18" s="1"/>
  <c r="AL374" i="18" a="1"/>
  <c r="AL374" i="18" s="1"/>
  <c r="AM374" i="18" a="1"/>
  <c r="AM374" i="18" s="1"/>
  <c r="AN374" i="18" a="1"/>
  <c r="AN374" i="18" s="1"/>
  <c r="AO374" i="18" a="1"/>
  <c r="AO374" i="18" s="1"/>
  <c r="AP374" i="18" a="1"/>
  <c r="AP374" i="18" s="1"/>
  <c r="AQ374" i="18" a="1"/>
  <c r="AQ374" i="18" s="1"/>
  <c r="AR374" i="18" a="1"/>
  <c r="AR374" i="18" s="1"/>
  <c r="AS374" i="18" a="1"/>
  <c r="AS374" i="18" s="1"/>
  <c r="AT374" i="18" a="1"/>
  <c r="AT374" i="18" s="1"/>
  <c r="AU374" i="18" a="1"/>
  <c r="AU374" i="18" s="1"/>
  <c r="AV374" i="18" a="1"/>
  <c r="AV374" i="18" s="1"/>
  <c r="D375" i="18" a="1"/>
  <c r="D375" i="18" s="1"/>
  <c r="E375" i="18" a="1"/>
  <c r="E375" i="18" s="1"/>
  <c r="F375" i="18" a="1"/>
  <c r="F375" i="18" s="1"/>
  <c r="G375" i="18" a="1"/>
  <c r="G375" i="18" s="1"/>
  <c r="H375" i="18" a="1"/>
  <c r="H375" i="18" s="1"/>
  <c r="I375" i="18" a="1"/>
  <c r="I375" i="18" s="1"/>
  <c r="J375" i="18" a="1"/>
  <c r="J375" i="18" s="1"/>
  <c r="K375" i="18" a="1"/>
  <c r="K375" i="18" s="1"/>
  <c r="L375" i="18" a="1"/>
  <c r="L375" i="18" s="1"/>
  <c r="M375" i="18" a="1"/>
  <c r="M375" i="18" s="1"/>
  <c r="N375" i="18" a="1"/>
  <c r="N375" i="18" s="1"/>
  <c r="O375" i="18" a="1"/>
  <c r="O375" i="18" s="1"/>
  <c r="P375" i="18" a="1"/>
  <c r="P375" i="18" s="1"/>
  <c r="Q375" i="18" a="1"/>
  <c r="Q375" i="18" s="1"/>
  <c r="R375" i="18" a="1"/>
  <c r="R375" i="18" s="1"/>
  <c r="S375" i="18" a="1"/>
  <c r="S375" i="18" s="1"/>
  <c r="T375" i="18" a="1"/>
  <c r="T375" i="18" s="1"/>
  <c r="U375" i="18" a="1"/>
  <c r="U375" i="18" s="1"/>
  <c r="V375" i="18" a="1"/>
  <c r="V375" i="18" s="1"/>
  <c r="W375" i="18" a="1"/>
  <c r="W375" i="18" s="1"/>
  <c r="X375" i="18" a="1"/>
  <c r="X375" i="18" s="1"/>
  <c r="Y375" i="18" a="1"/>
  <c r="Y375" i="18" s="1"/>
  <c r="Z375" i="18" a="1"/>
  <c r="Z375" i="18" s="1"/>
  <c r="AA375" i="18" a="1"/>
  <c r="AA375" i="18" s="1"/>
  <c r="AB375" i="18" a="1"/>
  <c r="AB375" i="18" s="1"/>
  <c r="AC375" i="18" a="1"/>
  <c r="AC375" i="18" s="1"/>
  <c r="AD375" i="18" a="1"/>
  <c r="AD375" i="18" s="1"/>
  <c r="AE375" i="18" a="1"/>
  <c r="AE375" i="18" s="1"/>
  <c r="AF375" i="18" a="1"/>
  <c r="AF375" i="18" s="1"/>
  <c r="AG375" i="18" a="1"/>
  <c r="AG375" i="18" s="1"/>
  <c r="AH375" i="18" a="1"/>
  <c r="AH375" i="18" s="1"/>
  <c r="AI375" i="18" a="1"/>
  <c r="AI375" i="18" s="1"/>
  <c r="AJ375" i="18" a="1"/>
  <c r="AJ375" i="18" s="1"/>
  <c r="AK375" i="18" a="1"/>
  <c r="AK375" i="18" s="1"/>
  <c r="AL375" i="18" a="1"/>
  <c r="AL375" i="18" s="1"/>
  <c r="AM375" i="18" a="1"/>
  <c r="AM375" i="18" s="1"/>
  <c r="AN375" i="18" a="1"/>
  <c r="AN375" i="18" s="1"/>
  <c r="AO375" i="18" a="1"/>
  <c r="AO375" i="18" s="1"/>
  <c r="AP375" i="18" a="1"/>
  <c r="AP375" i="18" s="1"/>
  <c r="AQ375" i="18" a="1"/>
  <c r="AQ375" i="18" s="1"/>
  <c r="AR375" i="18" a="1"/>
  <c r="AR375" i="18" s="1"/>
  <c r="AS375" i="18" a="1"/>
  <c r="AS375" i="18" s="1"/>
  <c r="AT375" i="18" a="1"/>
  <c r="AT375" i="18" s="1"/>
  <c r="AU375" i="18" a="1"/>
  <c r="AU375" i="18" s="1"/>
  <c r="AV375" i="18" a="1"/>
  <c r="AV375" i="18" s="1"/>
  <c r="D376" i="18" a="1"/>
  <c r="D376" i="18" s="1"/>
  <c r="E376" i="18" a="1"/>
  <c r="E376" i="18" s="1"/>
  <c r="F376" i="18" a="1"/>
  <c r="F376" i="18" s="1"/>
  <c r="G376" i="18" a="1"/>
  <c r="G376" i="18" s="1"/>
  <c r="H376" i="18" a="1"/>
  <c r="H376" i="18" s="1"/>
  <c r="I376" i="18" a="1"/>
  <c r="I376" i="18" s="1"/>
  <c r="J376" i="18" a="1"/>
  <c r="J376" i="18" s="1"/>
  <c r="K376" i="18" a="1"/>
  <c r="K376" i="18" s="1"/>
  <c r="L376" i="18" a="1"/>
  <c r="L376" i="18" s="1"/>
  <c r="M376" i="18" a="1"/>
  <c r="M376" i="18" s="1"/>
  <c r="N376" i="18" a="1"/>
  <c r="N376" i="18" s="1"/>
  <c r="O376" i="18" a="1"/>
  <c r="O376" i="18" s="1"/>
  <c r="P376" i="18" a="1"/>
  <c r="P376" i="18" s="1"/>
  <c r="Q376" i="18" a="1"/>
  <c r="Q376" i="18" s="1"/>
  <c r="R376" i="18" a="1"/>
  <c r="R376" i="18" s="1"/>
  <c r="S376" i="18" a="1"/>
  <c r="S376" i="18" s="1"/>
  <c r="T376" i="18" a="1"/>
  <c r="T376" i="18" s="1"/>
  <c r="U376" i="18" a="1"/>
  <c r="U376" i="18" s="1"/>
  <c r="V376" i="18" a="1"/>
  <c r="V376" i="18" s="1"/>
  <c r="W376" i="18" a="1"/>
  <c r="W376" i="18" s="1"/>
  <c r="X376" i="18" a="1"/>
  <c r="X376" i="18" s="1"/>
  <c r="Y376" i="18" a="1"/>
  <c r="Y376" i="18" s="1"/>
  <c r="Z376" i="18" a="1"/>
  <c r="Z376" i="18" s="1"/>
  <c r="AA376" i="18" a="1"/>
  <c r="AA376" i="18" s="1"/>
  <c r="AB376" i="18" a="1"/>
  <c r="AB376" i="18" s="1"/>
  <c r="AC376" i="18" a="1"/>
  <c r="AC376" i="18" s="1"/>
  <c r="AD376" i="18" a="1"/>
  <c r="AD376" i="18" s="1"/>
  <c r="AE376" i="18" a="1"/>
  <c r="AE376" i="18" s="1"/>
  <c r="AF376" i="18" a="1"/>
  <c r="AF376" i="18" s="1"/>
  <c r="AG376" i="18" a="1"/>
  <c r="AG376" i="18" s="1"/>
  <c r="AH376" i="18" a="1"/>
  <c r="AH376" i="18" s="1"/>
  <c r="AI376" i="18" a="1"/>
  <c r="AI376" i="18" s="1"/>
  <c r="AJ376" i="18" a="1"/>
  <c r="AJ376" i="18" s="1"/>
  <c r="AK376" i="18" a="1"/>
  <c r="AK376" i="18" s="1"/>
  <c r="AL376" i="18" a="1"/>
  <c r="AL376" i="18" s="1"/>
  <c r="AM376" i="18" a="1"/>
  <c r="AM376" i="18" s="1"/>
  <c r="AN376" i="18" a="1"/>
  <c r="AN376" i="18" s="1"/>
  <c r="AO376" i="18" a="1"/>
  <c r="AO376" i="18" s="1"/>
  <c r="AP376" i="18" a="1"/>
  <c r="AP376" i="18" s="1"/>
  <c r="AQ376" i="18" a="1"/>
  <c r="AQ376" i="18" s="1"/>
  <c r="AR376" i="18" a="1"/>
  <c r="AR376" i="18" s="1"/>
  <c r="AS376" i="18" a="1"/>
  <c r="AS376" i="18" s="1"/>
  <c r="AT376" i="18" a="1"/>
  <c r="AT376" i="18" s="1"/>
  <c r="AU376" i="18" a="1"/>
  <c r="AU376" i="18" s="1"/>
  <c r="AV376" i="18" a="1"/>
  <c r="AV376" i="18" s="1"/>
  <c r="D377" i="18" a="1"/>
  <c r="D377" i="18" s="1"/>
  <c r="E377" i="18" a="1"/>
  <c r="E377" i="18" s="1"/>
  <c r="F377" i="18" a="1"/>
  <c r="F377" i="18" s="1"/>
  <c r="G377" i="18" a="1"/>
  <c r="G377" i="18" s="1"/>
  <c r="H377" i="18" a="1"/>
  <c r="H377" i="18" s="1"/>
  <c r="I377" i="18" a="1"/>
  <c r="I377" i="18" s="1"/>
  <c r="J377" i="18" a="1"/>
  <c r="J377" i="18" s="1"/>
  <c r="K377" i="18" a="1"/>
  <c r="K377" i="18" s="1"/>
  <c r="L377" i="18" a="1"/>
  <c r="L377" i="18" s="1"/>
  <c r="M377" i="18" a="1"/>
  <c r="M377" i="18" s="1"/>
  <c r="N377" i="18" a="1"/>
  <c r="N377" i="18" s="1"/>
  <c r="O377" i="18" a="1"/>
  <c r="O377" i="18" s="1"/>
  <c r="P377" i="18" a="1"/>
  <c r="P377" i="18" s="1"/>
  <c r="Q377" i="18" a="1"/>
  <c r="Q377" i="18" s="1"/>
  <c r="R377" i="18" a="1"/>
  <c r="R377" i="18" s="1"/>
  <c r="S377" i="18" a="1"/>
  <c r="S377" i="18" s="1"/>
  <c r="T377" i="18" a="1"/>
  <c r="T377" i="18" s="1"/>
  <c r="U377" i="18" a="1"/>
  <c r="U377" i="18" s="1"/>
  <c r="V377" i="18" a="1"/>
  <c r="V377" i="18" s="1"/>
  <c r="W377" i="18" a="1"/>
  <c r="W377" i="18" s="1"/>
  <c r="X377" i="18" a="1"/>
  <c r="X377" i="18" s="1"/>
  <c r="Y377" i="18" a="1"/>
  <c r="Y377" i="18" s="1"/>
  <c r="Z377" i="18" a="1"/>
  <c r="Z377" i="18" s="1"/>
  <c r="AA377" i="18" a="1"/>
  <c r="AA377" i="18" s="1"/>
  <c r="AB377" i="18" a="1"/>
  <c r="AB377" i="18" s="1"/>
  <c r="AC377" i="18" a="1"/>
  <c r="AC377" i="18" s="1"/>
  <c r="AD377" i="18" a="1"/>
  <c r="AD377" i="18" s="1"/>
  <c r="AE377" i="18" a="1"/>
  <c r="AE377" i="18" s="1"/>
  <c r="AF377" i="18" a="1"/>
  <c r="AF377" i="18" s="1"/>
  <c r="AG377" i="18" a="1"/>
  <c r="AG377" i="18" s="1"/>
  <c r="AH377" i="18" a="1"/>
  <c r="AH377" i="18" s="1"/>
  <c r="AI377" i="18" a="1"/>
  <c r="AI377" i="18" s="1"/>
  <c r="AJ377" i="18" a="1"/>
  <c r="AJ377" i="18" s="1"/>
  <c r="AK377" i="18" a="1"/>
  <c r="AK377" i="18" s="1"/>
  <c r="AL377" i="18" a="1"/>
  <c r="AL377" i="18" s="1"/>
  <c r="AM377" i="18" a="1"/>
  <c r="AM377" i="18" s="1"/>
  <c r="AN377" i="18" a="1"/>
  <c r="AN377" i="18" s="1"/>
  <c r="AO377" i="18" a="1"/>
  <c r="AO377" i="18" s="1"/>
  <c r="AP377" i="18" a="1"/>
  <c r="AP377" i="18" s="1"/>
  <c r="AQ377" i="18" a="1"/>
  <c r="AQ377" i="18" s="1"/>
  <c r="AR377" i="18" a="1"/>
  <c r="AR377" i="18" s="1"/>
  <c r="AS377" i="18" a="1"/>
  <c r="AS377" i="18" s="1"/>
  <c r="AT377" i="18" a="1"/>
  <c r="AT377" i="18" s="1"/>
  <c r="AU377" i="18" a="1"/>
  <c r="AU377" i="18" s="1"/>
  <c r="AV377" i="18" a="1"/>
  <c r="AV377" i="18" s="1"/>
  <c r="D378" i="18" a="1"/>
  <c r="D378" i="18" s="1"/>
  <c r="E378" i="18" a="1"/>
  <c r="E378" i="18" s="1"/>
  <c r="F378" i="18" a="1"/>
  <c r="F378" i="18" s="1"/>
  <c r="G378" i="18" a="1"/>
  <c r="G378" i="18" s="1"/>
  <c r="H378" i="18" a="1"/>
  <c r="H378" i="18" s="1"/>
  <c r="I378" i="18" a="1"/>
  <c r="I378" i="18" s="1"/>
  <c r="J378" i="18" a="1"/>
  <c r="J378" i="18" s="1"/>
  <c r="K378" i="18" a="1"/>
  <c r="K378" i="18" s="1"/>
  <c r="L378" i="18" a="1"/>
  <c r="L378" i="18" s="1"/>
  <c r="M378" i="18" a="1"/>
  <c r="M378" i="18" s="1"/>
  <c r="N378" i="18" a="1"/>
  <c r="N378" i="18" s="1"/>
  <c r="O378" i="18" a="1"/>
  <c r="O378" i="18" s="1"/>
  <c r="P378" i="18" a="1"/>
  <c r="P378" i="18" s="1"/>
  <c r="Q378" i="18" a="1"/>
  <c r="Q378" i="18" s="1"/>
  <c r="R378" i="18" a="1"/>
  <c r="R378" i="18" s="1"/>
  <c r="S378" i="18" a="1"/>
  <c r="S378" i="18" s="1"/>
  <c r="T378" i="18" a="1"/>
  <c r="T378" i="18" s="1"/>
  <c r="U378" i="18" a="1"/>
  <c r="U378" i="18" s="1"/>
  <c r="V378" i="18" a="1"/>
  <c r="V378" i="18" s="1"/>
  <c r="W378" i="18" a="1"/>
  <c r="W378" i="18" s="1"/>
  <c r="X378" i="18" a="1"/>
  <c r="X378" i="18" s="1"/>
  <c r="Y378" i="18" a="1"/>
  <c r="Y378" i="18" s="1"/>
  <c r="Z378" i="18" a="1"/>
  <c r="Z378" i="18" s="1"/>
  <c r="AA378" i="18" a="1"/>
  <c r="AA378" i="18" s="1"/>
  <c r="AB378" i="18" a="1"/>
  <c r="AB378" i="18" s="1"/>
  <c r="AC378" i="18" a="1"/>
  <c r="AC378" i="18" s="1"/>
  <c r="AD378" i="18" a="1"/>
  <c r="AD378" i="18" s="1"/>
  <c r="AE378" i="18" a="1"/>
  <c r="AE378" i="18" s="1"/>
  <c r="AF378" i="18" a="1"/>
  <c r="AF378" i="18" s="1"/>
  <c r="AG378" i="18" a="1"/>
  <c r="AG378" i="18" s="1"/>
  <c r="AH378" i="18" a="1"/>
  <c r="AH378" i="18" s="1"/>
  <c r="AI378" i="18" a="1"/>
  <c r="AI378" i="18" s="1"/>
  <c r="AJ378" i="18" a="1"/>
  <c r="AJ378" i="18" s="1"/>
  <c r="AK378" i="18" a="1"/>
  <c r="AK378" i="18" s="1"/>
  <c r="AL378" i="18" a="1"/>
  <c r="AL378" i="18" s="1"/>
  <c r="AM378" i="18" a="1"/>
  <c r="AM378" i="18" s="1"/>
  <c r="AN378" i="18" a="1"/>
  <c r="AN378" i="18" s="1"/>
  <c r="AO378" i="18" a="1"/>
  <c r="AO378" i="18" s="1"/>
  <c r="AP378" i="18" a="1"/>
  <c r="AP378" i="18" s="1"/>
  <c r="AQ378" i="18" a="1"/>
  <c r="AQ378" i="18" s="1"/>
  <c r="AR378" i="18" a="1"/>
  <c r="AR378" i="18" s="1"/>
  <c r="AS378" i="18" a="1"/>
  <c r="AS378" i="18" s="1"/>
  <c r="AT378" i="18" a="1"/>
  <c r="AT378" i="18" s="1"/>
  <c r="AU378" i="18" a="1"/>
  <c r="AU378" i="18" s="1"/>
  <c r="AV378" i="18" a="1"/>
  <c r="AV378" i="18" s="1"/>
  <c r="D379" i="18" a="1"/>
  <c r="D379" i="18" s="1"/>
  <c r="E379" i="18" a="1"/>
  <c r="E379" i="18" s="1"/>
  <c r="F379" i="18" a="1"/>
  <c r="F379" i="18" s="1"/>
  <c r="G379" i="18" a="1"/>
  <c r="G379" i="18" s="1"/>
  <c r="H379" i="18" a="1"/>
  <c r="H379" i="18" s="1"/>
  <c r="I379" i="18" a="1"/>
  <c r="I379" i="18" s="1"/>
  <c r="J379" i="18" a="1"/>
  <c r="J379" i="18" s="1"/>
  <c r="K379" i="18" a="1"/>
  <c r="K379" i="18" s="1"/>
  <c r="L379" i="18" a="1"/>
  <c r="L379" i="18" s="1"/>
  <c r="M379" i="18" a="1"/>
  <c r="M379" i="18" s="1"/>
  <c r="N379" i="18" a="1"/>
  <c r="N379" i="18" s="1"/>
  <c r="O379" i="18" a="1"/>
  <c r="O379" i="18" s="1"/>
  <c r="P379" i="18" a="1"/>
  <c r="P379" i="18" s="1"/>
  <c r="Q379" i="18" a="1"/>
  <c r="Q379" i="18" s="1"/>
  <c r="R379" i="18" a="1"/>
  <c r="R379" i="18" s="1"/>
  <c r="S379" i="18" a="1"/>
  <c r="S379" i="18" s="1"/>
  <c r="T379" i="18" a="1"/>
  <c r="T379" i="18" s="1"/>
  <c r="U379" i="18" a="1"/>
  <c r="U379" i="18" s="1"/>
  <c r="V379" i="18" a="1"/>
  <c r="V379" i="18" s="1"/>
  <c r="W379" i="18" a="1"/>
  <c r="W379" i="18" s="1"/>
  <c r="X379" i="18" a="1"/>
  <c r="X379" i="18" s="1"/>
  <c r="Y379" i="18" a="1"/>
  <c r="Y379" i="18" s="1"/>
  <c r="Z379" i="18" a="1"/>
  <c r="Z379" i="18" s="1"/>
  <c r="AA379" i="18" a="1"/>
  <c r="AA379" i="18" s="1"/>
  <c r="AB379" i="18" a="1"/>
  <c r="AB379" i="18" s="1"/>
  <c r="AC379" i="18" a="1"/>
  <c r="AC379" i="18" s="1"/>
  <c r="AD379" i="18" a="1"/>
  <c r="AD379" i="18" s="1"/>
  <c r="AE379" i="18" a="1"/>
  <c r="AE379" i="18" s="1"/>
  <c r="AF379" i="18" a="1"/>
  <c r="AF379" i="18" s="1"/>
  <c r="AG379" i="18" a="1"/>
  <c r="AG379" i="18" s="1"/>
  <c r="AH379" i="18" a="1"/>
  <c r="AH379" i="18" s="1"/>
  <c r="AI379" i="18" a="1"/>
  <c r="AI379" i="18" s="1"/>
  <c r="AJ379" i="18" a="1"/>
  <c r="AJ379" i="18" s="1"/>
  <c r="AK379" i="18" a="1"/>
  <c r="AK379" i="18" s="1"/>
  <c r="AL379" i="18" a="1"/>
  <c r="AL379" i="18" s="1"/>
  <c r="AM379" i="18" a="1"/>
  <c r="AM379" i="18" s="1"/>
  <c r="AN379" i="18" a="1"/>
  <c r="AN379" i="18" s="1"/>
  <c r="AO379" i="18" a="1"/>
  <c r="AO379" i="18" s="1"/>
  <c r="AP379" i="18" a="1"/>
  <c r="AP379" i="18" s="1"/>
  <c r="AQ379" i="18" a="1"/>
  <c r="AQ379" i="18" s="1"/>
  <c r="AR379" i="18" a="1"/>
  <c r="AR379" i="18" s="1"/>
  <c r="AS379" i="18" a="1"/>
  <c r="AS379" i="18" s="1"/>
  <c r="AT379" i="18" a="1"/>
  <c r="AT379" i="18" s="1"/>
  <c r="AU379" i="18" a="1"/>
  <c r="AU379" i="18" s="1"/>
  <c r="AV379" i="18" a="1"/>
  <c r="AV379" i="18" s="1"/>
  <c r="D380" i="18" a="1"/>
  <c r="D380" i="18" s="1"/>
  <c r="E380" i="18" a="1"/>
  <c r="E380" i="18" s="1"/>
  <c r="F380" i="18" a="1"/>
  <c r="F380" i="18" s="1"/>
  <c r="G380" i="18" a="1"/>
  <c r="G380" i="18" s="1"/>
  <c r="H380" i="18" a="1"/>
  <c r="H380" i="18" s="1"/>
  <c r="I380" i="18" a="1"/>
  <c r="I380" i="18" s="1"/>
  <c r="J380" i="18" a="1"/>
  <c r="J380" i="18" s="1"/>
  <c r="K380" i="18" a="1"/>
  <c r="K380" i="18" s="1"/>
  <c r="L380" i="18" a="1"/>
  <c r="L380" i="18" s="1"/>
  <c r="M380" i="18" a="1"/>
  <c r="M380" i="18" s="1"/>
  <c r="N380" i="18" a="1"/>
  <c r="N380" i="18" s="1"/>
  <c r="O380" i="18" a="1"/>
  <c r="O380" i="18" s="1"/>
  <c r="P380" i="18" a="1"/>
  <c r="P380" i="18" s="1"/>
  <c r="Q380" i="18" a="1"/>
  <c r="Q380" i="18" s="1"/>
  <c r="R380" i="18" a="1"/>
  <c r="R380" i="18" s="1"/>
  <c r="S380" i="18" a="1"/>
  <c r="S380" i="18" s="1"/>
  <c r="T380" i="18" a="1"/>
  <c r="T380" i="18" s="1"/>
  <c r="U380" i="18" a="1"/>
  <c r="U380" i="18" s="1"/>
  <c r="V380" i="18" a="1"/>
  <c r="V380" i="18" s="1"/>
  <c r="W380" i="18" a="1"/>
  <c r="W380" i="18" s="1"/>
  <c r="X380" i="18" a="1"/>
  <c r="X380" i="18" s="1"/>
  <c r="Y380" i="18" a="1"/>
  <c r="Y380" i="18" s="1"/>
  <c r="Z380" i="18" a="1"/>
  <c r="Z380" i="18" s="1"/>
  <c r="AA380" i="18" a="1"/>
  <c r="AA380" i="18" s="1"/>
  <c r="AB380" i="18" a="1"/>
  <c r="AB380" i="18" s="1"/>
  <c r="AC380" i="18" a="1"/>
  <c r="AC380" i="18" s="1"/>
  <c r="AD380" i="18" a="1"/>
  <c r="AD380" i="18" s="1"/>
  <c r="AE380" i="18" a="1"/>
  <c r="AE380" i="18" s="1"/>
  <c r="AF380" i="18" a="1"/>
  <c r="AF380" i="18" s="1"/>
  <c r="AG380" i="18" a="1"/>
  <c r="AG380" i="18" s="1"/>
  <c r="AH380" i="18" a="1"/>
  <c r="AH380" i="18" s="1"/>
  <c r="AI380" i="18" a="1"/>
  <c r="AI380" i="18" s="1"/>
  <c r="AJ380" i="18" a="1"/>
  <c r="AJ380" i="18" s="1"/>
  <c r="AK380" i="18" a="1"/>
  <c r="AK380" i="18" s="1"/>
  <c r="AL380" i="18" a="1"/>
  <c r="AL380" i="18" s="1"/>
  <c r="AM380" i="18" a="1"/>
  <c r="AM380" i="18" s="1"/>
  <c r="AN380" i="18" a="1"/>
  <c r="AN380" i="18" s="1"/>
  <c r="AO380" i="18" a="1"/>
  <c r="AO380" i="18" s="1"/>
  <c r="AP380" i="18" a="1"/>
  <c r="AP380" i="18" s="1"/>
  <c r="AQ380" i="18" a="1"/>
  <c r="AQ380" i="18" s="1"/>
  <c r="AR380" i="18" a="1"/>
  <c r="AR380" i="18" s="1"/>
  <c r="AS380" i="18" a="1"/>
  <c r="AS380" i="18" s="1"/>
  <c r="AT380" i="18" a="1"/>
  <c r="AT380" i="18" s="1"/>
  <c r="AU380" i="18" a="1"/>
  <c r="AU380" i="18" s="1"/>
  <c r="AV380" i="18" a="1"/>
  <c r="AV380" i="18" s="1"/>
  <c r="D381" i="18" a="1"/>
  <c r="D381" i="18" s="1"/>
  <c r="E381" i="18" a="1"/>
  <c r="E381" i="18" s="1"/>
  <c r="F381" i="18" a="1"/>
  <c r="F381" i="18" s="1"/>
  <c r="G381" i="18" a="1"/>
  <c r="G381" i="18" s="1"/>
  <c r="H381" i="18" a="1"/>
  <c r="H381" i="18" s="1"/>
  <c r="I381" i="18" a="1"/>
  <c r="I381" i="18" s="1"/>
  <c r="J381" i="18" a="1"/>
  <c r="J381" i="18" s="1"/>
  <c r="K381" i="18" a="1"/>
  <c r="K381" i="18" s="1"/>
  <c r="L381" i="18" a="1"/>
  <c r="L381" i="18" s="1"/>
  <c r="M381" i="18" a="1"/>
  <c r="M381" i="18" s="1"/>
  <c r="N381" i="18" a="1"/>
  <c r="N381" i="18" s="1"/>
  <c r="O381" i="18" a="1"/>
  <c r="O381" i="18" s="1"/>
  <c r="P381" i="18" a="1"/>
  <c r="P381" i="18" s="1"/>
  <c r="Q381" i="18" a="1"/>
  <c r="Q381" i="18" s="1"/>
  <c r="R381" i="18" a="1"/>
  <c r="R381" i="18" s="1"/>
  <c r="S381" i="18" a="1"/>
  <c r="S381" i="18" s="1"/>
  <c r="T381" i="18" a="1"/>
  <c r="T381" i="18" s="1"/>
  <c r="U381" i="18" a="1"/>
  <c r="U381" i="18" s="1"/>
  <c r="V381" i="18" a="1"/>
  <c r="V381" i="18" s="1"/>
  <c r="W381" i="18" a="1"/>
  <c r="W381" i="18" s="1"/>
  <c r="X381" i="18" a="1"/>
  <c r="X381" i="18" s="1"/>
  <c r="Y381" i="18" a="1"/>
  <c r="Y381" i="18" s="1"/>
  <c r="Z381" i="18" a="1"/>
  <c r="Z381" i="18" s="1"/>
  <c r="AA381" i="18" a="1"/>
  <c r="AA381" i="18" s="1"/>
  <c r="AB381" i="18" a="1"/>
  <c r="AB381" i="18" s="1"/>
  <c r="AC381" i="18" a="1"/>
  <c r="AC381" i="18" s="1"/>
  <c r="AD381" i="18" a="1"/>
  <c r="AD381" i="18" s="1"/>
  <c r="AE381" i="18" a="1"/>
  <c r="AE381" i="18" s="1"/>
  <c r="AF381" i="18" a="1"/>
  <c r="AF381" i="18" s="1"/>
  <c r="AG381" i="18" a="1"/>
  <c r="AG381" i="18" s="1"/>
  <c r="AH381" i="18" a="1"/>
  <c r="AH381" i="18" s="1"/>
  <c r="AI381" i="18" a="1"/>
  <c r="AI381" i="18" s="1"/>
  <c r="AJ381" i="18" a="1"/>
  <c r="AJ381" i="18" s="1"/>
  <c r="AK381" i="18" a="1"/>
  <c r="AK381" i="18" s="1"/>
  <c r="AL381" i="18" a="1"/>
  <c r="AL381" i="18" s="1"/>
  <c r="AM381" i="18" a="1"/>
  <c r="AM381" i="18" s="1"/>
  <c r="AN381" i="18" a="1"/>
  <c r="AN381" i="18" s="1"/>
  <c r="AO381" i="18" a="1"/>
  <c r="AO381" i="18" s="1"/>
  <c r="AP381" i="18" a="1"/>
  <c r="AP381" i="18" s="1"/>
  <c r="AQ381" i="18" a="1"/>
  <c r="AQ381" i="18" s="1"/>
  <c r="AR381" i="18" a="1"/>
  <c r="AR381" i="18" s="1"/>
  <c r="AS381" i="18" a="1"/>
  <c r="AS381" i="18" s="1"/>
  <c r="AT381" i="18" a="1"/>
  <c r="AT381" i="18" s="1"/>
  <c r="AU381" i="18" a="1"/>
  <c r="AU381" i="18" s="1"/>
  <c r="AV381" i="18" a="1"/>
  <c r="AV381" i="18" s="1"/>
  <c r="D382" i="18" a="1"/>
  <c r="D382" i="18" s="1"/>
  <c r="E382" i="18" a="1"/>
  <c r="E382" i="18" s="1"/>
  <c r="F382" i="18" a="1"/>
  <c r="F382" i="18" s="1"/>
  <c r="G382" i="18" a="1"/>
  <c r="G382" i="18" s="1"/>
  <c r="H382" i="18" a="1"/>
  <c r="H382" i="18" s="1"/>
  <c r="I382" i="18" a="1"/>
  <c r="I382" i="18" s="1"/>
  <c r="J382" i="18" a="1"/>
  <c r="J382" i="18" s="1"/>
  <c r="K382" i="18" a="1"/>
  <c r="K382" i="18" s="1"/>
  <c r="L382" i="18" a="1"/>
  <c r="L382" i="18" s="1"/>
  <c r="M382" i="18" a="1"/>
  <c r="M382" i="18" s="1"/>
  <c r="N382" i="18" a="1"/>
  <c r="N382" i="18" s="1"/>
  <c r="O382" i="18" a="1"/>
  <c r="O382" i="18" s="1"/>
  <c r="P382" i="18" a="1"/>
  <c r="P382" i="18" s="1"/>
  <c r="Q382" i="18" a="1"/>
  <c r="Q382" i="18" s="1"/>
  <c r="R382" i="18" a="1"/>
  <c r="R382" i="18" s="1"/>
  <c r="S382" i="18" a="1"/>
  <c r="S382" i="18" s="1"/>
  <c r="T382" i="18" a="1"/>
  <c r="T382" i="18" s="1"/>
  <c r="U382" i="18" a="1"/>
  <c r="U382" i="18" s="1"/>
  <c r="V382" i="18" a="1"/>
  <c r="V382" i="18" s="1"/>
  <c r="W382" i="18" a="1"/>
  <c r="W382" i="18" s="1"/>
  <c r="X382" i="18" a="1"/>
  <c r="X382" i="18" s="1"/>
  <c r="Y382" i="18" a="1"/>
  <c r="Y382" i="18" s="1"/>
  <c r="Z382" i="18" a="1"/>
  <c r="Z382" i="18" s="1"/>
  <c r="AA382" i="18" a="1"/>
  <c r="AA382" i="18" s="1"/>
  <c r="AB382" i="18" a="1"/>
  <c r="AB382" i="18" s="1"/>
  <c r="AC382" i="18" a="1"/>
  <c r="AC382" i="18" s="1"/>
  <c r="AD382" i="18" a="1"/>
  <c r="AD382" i="18" s="1"/>
  <c r="AE382" i="18" a="1"/>
  <c r="AE382" i="18" s="1"/>
  <c r="AF382" i="18" a="1"/>
  <c r="AF382" i="18" s="1"/>
  <c r="AG382" i="18" a="1"/>
  <c r="AG382" i="18" s="1"/>
  <c r="AH382" i="18" a="1"/>
  <c r="AH382" i="18" s="1"/>
  <c r="AI382" i="18" a="1"/>
  <c r="AI382" i="18" s="1"/>
  <c r="AJ382" i="18" a="1"/>
  <c r="AJ382" i="18" s="1"/>
  <c r="AK382" i="18" a="1"/>
  <c r="AK382" i="18" s="1"/>
  <c r="AL382" i="18" a="1"/>
  <c r="AL382" i="18" s="1"/>
  <c r="AM382" i="18" a="1"/>
  <c r="AM382" i="18" s="1"/>
  <c r="AN382" i="18" a="1"/>
  <c r="AN382" i="18" s="1"/>
  <c r="AO382" i="18" a="1"/>
  <c r="AO382" i="18" s="1"/>
  <c r="AP382" i="18" a="1"/>
  <c r="AP382" i="18" s="1"/>
  <c r="AQ382" i="18" a="1"/>
  <c r="AQ382" i="18" s="1"/>
  <c r="AR382" i="18" a="1"/>
  <c r="AR382" i="18" s="1"/>
  <c r="AS382" i="18" a="1"/>
  <c r="AS382" i="18" s="1"/>
  <c r="AT382" i="18" a="1"/>
  <c r="AT382" i="18" s="1"/>
  <c r="AU382" i="18" a="1"/>
  <c r="AU382" i="18" s="1"/>
  <c r="AV382" i="18" a="1"/>
  <c r="AV382" i="18" s="1"/>
  <c r="D383" i="18" a="1"/>
  <c r="D383" i="18" s="1"/>
  <c r="E383" i="18" a="1"/>
  <c r="E383" i="18" s="1"/>
  <c r="F383" i="18" a="1"/>
  <c r="F383" i="18" s="1"/>
  <c r="G383" i="18" a="1"/>
  <c r="G383" i="18" s="1"/>
  <c r="H383" i="18" a="1"/>
  <c r="H383" i="18" s="1"/>
  <c r="I383" i="18" a="1"/>
  <c r="I383" i="18" s="1"/>
  <c r="J383" i="18" a="1"/>
  <c r="J383" i="18" s="1"/>
  <c r="K383" i="18" a="1"/>
  <c r="K383" i="18" s="1"/>
  <c r="L383" i="18" a="1"/>
  <c r="L383" i="18" s="1"/>
  <c r="M383" i="18" a="1"/>
  <c r="M383" i="18" s="1"/>
  <c r="N383" i="18" a="1"/>
  <c r="N383" i="18" s="1"/>
  <c r="O383" i="18" a="1"/>
  <c r="O383" i="18" s="1"/>
  <c r="P383" i="18" a="1"/>
  <c r="P383" i="18" s="1"/>
  <c r="Q383" i="18" a="1"/>
  <c r="Q383" i="18" s="1"/>
  <c r="R383" i="18" a="1"/>
  <c r="R383" i="18" s="1"/>
  <c r="S383" i="18" a="1"/>
  <c r="S383" i="18" s="1"/>
  <c r="T383" i="18" a="1"/>
  <c r="T383" i="18" s="1"/>
  <c r="U383" i="18" a="1"/>
  <c r="U383" i="18" s="1"/>
  <c r="V383" i="18" a="1"/>
  <c r="V383" i="18" s="1"/>
  <c r="W383" i="18" a="1"/>
  <c r="W383" i="18" s="1"/>
  <c r="X383" i="18" a="1"/>
  <c r="X383" i="18" s="1"/>
  <c r="Y383" i="18" a="1"/>
  <c r="Y383" i="18" s="1"/>
  <c r="Z383" i="18" a="1"/>
  <c r="Z383" i="18" s="1"/>
  <c r="AA383" i="18" a="1"/>
  <c r="AA383" i="18" s="1"/>
  <c r="AB383" i="18" a="1"/>
  <c r="AB383" i="18" s="1"/>
  <c r="AC383" i="18" a="1"/>
  <c r="AC383" i="18" s="1"/>
  <c r="AD383" i="18" a="1"/>
  <c r="AD383" i="18" s="1"/>
  <c r="AE383" i="18" a="1"/>
  <c r="AE383" i="18" s="1"/>
  <c r="AF383" i="18" a="1"/>
  <c r="AF383" i="18" s="1"/>
  <c r="AG383" i="18" a="1"/>
  <c r="AG383" i="18" s="1"/>
  <c r="AH383" i="18" a="1"/>
  <c r="AH383" i="18" s="1"/>
  <c r="AI383" i="18" a="1"/>
  <c r="AI383" i="18" s="1"/>
  <c r="AJ383" i="18" a="1"/>
  <c r="AJ383" i="18" s="1"/>
  <c r="AK383" i="18" a="1"/>
  <c r="AK383" i="18" s="1"/>
  <c r="AL383" i="18" a="1"/>
  <c r="AL383" i="18" s="1"/>
  <c r="AM383" i="18" a="1"/>
  <c r="AM383" i="18" s="1"/>
  <c r="AN383" i="18" a="1"/>
  <c r="AN383" i="18" s="1"/>
  <c r="AO383" i="18" a="1"/>
  <c r="AO383" i="18" s="1"/>
  <c r="AP383" i="18" a="1"/>
  <c r="AP383" i="18" s="1"/>
  <c r="AQ383" i="18" a="1"/>
  <c r="AQ383" i="18" s="1"/>
  <c r="AR383" i="18" a="1"/>
  <c r="AR383" i="18" s="1"/>
  <c r="AS383" i="18" a="1"/>
  <c r="AS383" i="18" s="1"/>
  <c r="AT383" i="18" a="1"/>
  <c r="AT383" i="18" s="1"/>
  <c r="AU383" i="18" a="1"/>
  <c r="AU383" i="18" s="1"/>
  <c r="AV383" i="18" a="1"/>
  <c r="AV383" i="18" s="1"/>
  <c r="D384" i="18" a="1"/>
  <c r="D384" i="18" s="1"/>
  <c r="E384" i="18" a="1"/>
  <c r="E384" i="18" s="1"/>
  <c r="F384" i="18" a="1"/>
  <c r="F384" i="18" s="1"/>
  <c r="G384" i="18" a="1"/>
  <c r="G384" i="18" s="1"/>
  <c r="H384" i="18" a="1"/>
  <c r="H384" i="18" s="1"/>
  <c r="I384" i="18" a="1"/>
  <c r="I384" i="18" s="1"/>
  <c r="J384" i="18" a="1"/>
  <c r="J384" i="18" s="1"/>
  <c r="K384" i="18" a="1"/>
  <c r="K384" i="18" s="1"/>
  <c r="L384" i="18" a="1"/>
  <c r="L384" i="18" s="1"/>
  <c r="M384" i="18" a="1"/>
  <c r="M384" i="18" s="1"/>
  <c r="N384" i="18" a="1"/>
  <c r="N384" i="18" s="1"/>
  <c r="O384" i="18" a="1"/>
  <c r="O384" i="18" s="1"/>
  <c r="P384" i="18" a="1"/>
  <c r="P384" i="18" s="1"/>
  <c r="Q384" i="18" a="1"/>
  <c r="Q384" i="18" s="1"/>
  <c r="R384" i="18" a="1"/>
  <c r="R384" i="18" s="1"/>
  <c r="S384" i="18" a="1"/>
  <c r="S384" i="18" s="1"/>
  <c r="T384" i="18" a="1"/>
  <c r="T384" i="18" s="1"/>
  <c r="U384" i="18" a="1"/>
  <c r="U384" i="18" s="1"/>
  <c r="V384" i="18" a="1"/>
  <c r="V384" i="18" s="1"/>
  <c r="W384" i="18" a="1"/>
  <c r="W384" i="18" s="1"/>
  <c r="X384" i="18" a="1"/>
  <c r="X384" i="18" s="1"/>
  <c r="Y384" i="18" a="1"/>
  <c r="Y384" i="18" s="1"/>
  <c r="Z384" i="18" a="1"/>
  <c r="Z384" i="18" s="1"/>
  <c r="AA384" i="18" a="1"/>
  <c r="AA384" i="18" s="1"/>
  <c r="AB384" i="18" a="1"/>
  <c r="AB384" i="18" s="1"/>
  <c r="AC384" i="18" a="1"/>
  <c r="AC384" i="18" s="1"/>
  <c r="AD384" i="18" a="1"/>
  <c r="AD384" i="18" s="1"/>
  <c r="AE384" i="18" a="1"/>
  <c r="AE384" i="18" s="1"/>
  <c r="AF384" i="18" a="1"/>
  <c r="AF384" i="18" s="1"/>
  <c r="AG384" i="18" a="1"/>
  <c r="AG384" i="18" s="1"/>
  <c r="AH384" i="18" a="1"/>
  <c r="AH384" i="18" s="1"/>
  <c r="AI384" i="18" a="1"/>
  <c r="AI384" i="18" s="1"/>
  <c r="AJ384" i="18" a="1"/>
  <c r="AJ384" i="18" s="1"/>
  <c r="AK384" i="18" a="1"/>
  <c r="AK384" i="18" s="1"/>
  <c r="AL384" i="18" a="1"/>
  <c r="AL384" i="18" s="1"/>
  <c r="AM384" i="18" a="1"/>
  <c r="AM384" i="18" s="1"/>
  <c r="AN384" i="18" a="1"/>
  <c r="AN384" i="18" s="1"/>
  <c r="AO384" i="18" a="1"/>
  <c r="AO384" i="18" s="1"/>
  <c r="AP384" i="18" a="1"/>
  <c r="AP384" i="18" s="1"/>
  <c r="AQ384" i="18" a="1"/>
  <c r="AQ384" i="18" s="1"/>
  <c r="AR384" i="18" a="1"/>
  <c r="AR384" i="18" s="1"/>
  <c r="AS384" i="18" a="1"/>
  <c r="AS384" i="18" s="1"/>
  <c r="AT384" i="18" a="1"/>
  <c r="AT384" i="18" s="1"/>
  <c r="AU384" i="18" a="1"/>
  <c r="AU384" i="18" s="1"/>
  <c r="AV384" i="18" a="1"/>
  <c r="AV384" i="18" s="1"/>
  <c r="D385" i="18" a="1"/>
  <c r="D385" i="18" s="1"/>
  <c r="E385" i="18" a="1"/>
  <c r="E385" i="18" s="1"/>
  <c r="F385" i="18" a="1"/>
  <c r="F385" i="18" s="1"/>
  <c r="G385" i="18" a="1"/>
  <c r="G385" i="18" s="1"/>
  <c r="H385" i="18" a="1"/>
  <c r="H385" i="18" s="1"/>
  <c r="I385" i="18" a="1"/>
  <c r="I385" i="18" s="1"/>
  <c r="J385" i="18" a="1"/>
  <c r="J385" i="18" s="1"/>
  <c r="K385" i="18" a="1"/>
  <c r="K385" i="18" s="1"/>
  <c r="L385" i="18" a="1"/>
  <c r="L385" i="18" s="1"/>
  <c r="M385" i="18" a="1"/>
  <c r="M385" i="18" s="1"/>
  <c r="N385" i="18" a="1"/>
  <c r="N385" i="18" s="1"/>
  <c r="O385" i="18" a="1"/>
  <c r="O385" i="18" s="1"/>
  <c r="P385" i="18" a="1"/>
  <c r="P385" i="18" s="1"/>
  <c r="Q385" i="18" a="1"/>
  <c r="Q385" i="18" s="1"/>
  <c r="R385" i="18" a="1"/>
  <c r="R385" i="18" s="1"/>
  <c r="S385" i="18" a="1"/>
  <c r="S385" i="18" s="1"/>
  <c r="T385" i="18" a="1"/>
  <c r="T385" i="18" s="1"/>
  <c r="U385" i="18" a="1"/>
  <c r="U385" i="18" s="1"/>
  <c r="V385" i="18" a="1"/>
  <c r="V385" i="18" s="1"/>
  <c r="W385" i="18" a="1"/>
  <c r="W385" i="18" s="1"/>
  <c r="X385" i="18" a="1"/>
  <c r="X385" i="18" s="1"/>
  <c r="Y385" i="18" a="1"/>
  <c r="Y385" i="18" s="1"/>
  <c r="Z385" i="18" a="1"/>
  <c r="Z385" i="18" s="1"/>
  <c r="AA385" i="18" a="1"/>
  <c r="AA385" i="18" s="1"/>
  <c r="AB385" i="18" a="1"/>
  <c r="AB385" i="18" s="1"/>
  <c r="AC385" i="18" a="1"/>
  <c r="AC385" i="18" s="1"/>
  <c r="AD385" i="18" a="1"/>
  <c r="AD385" i="18" s="1"/>
  <c r="AE385" i="18" a="1"/>
  <c r="AE385" i="18" s="1"/>
  <c r="AF385" i="18" a="1"/>
  <c r="AF385" i="18" s="1"/>
  <c r="AG385" i="18" a="1"/>
  <c r="AG385" i="18" s="1"/>
  <c r="AH385" i="18" a="1"/>
  <c r="AH385" i="18" s="1"/>
  <c r="AI385" i="18" a="1"/>
  <c r="AI385" i="18" s="1"/>
  <c r="AJ385" i="18" a="1"/>
  <c r="AJ385" i="18" s="1"/>
  <c r="AK385" i="18" a="1"/>
  <c r="AK385" i="18" s="1"/>
  <c r="AL385" i="18" a="1"/>
  <c r="AL385" i="18" s="1"/>
  <c r="AM385" i="18" a="1"/>
  <c r="AM385" i="18" s="1"/>
  <c r="AN385" i="18" a="1"/>
  <c r="AN385" i="18" s="1"/>
  <c r="AO385" i="18" a="1"/>
  <c r="AO385" i="18" s="1"/>
  <c r="AP385" i="18" a="1"/>
  <c r="AP385" i="18" s="1"/>
  <c r="AQ385" i="18" a="1"/>
  <c r="AQ385" i="18" s="1"/>
  <c r="AR385" i="18" a="1"/>
  <c r="AR385" i="18" s="1"/>
  <c r="AS385" i="18" a="1"/>
  <c r="AS385" i="18" s="1"/>
  <c r="AT385" i="18" a="1"/>
  <c r="AT385" i="18" s="1"/>
  <c r="AU385" i="18" a="1"/>
  <c r="AU385" i="18" s="1"/>
  <c r="AV385" i="18" a="1"/>
  <c r="AV385" i="18" s="1"/>
  <c r="D386" i="18" a="1"/>
  <c r="D386" i="18" s="1"/>
  <c r="E386" i="18" a="1"/>
  <c r="E386" i="18" s="1"/>
  <c r="F386" i="18" a="1"/>
  <c r="F386" i="18" s="1"/>
  <c r="G386" i="18" a="1"/>
  <c r="G386" i="18" s="1"/>
  <c r="H386" i="18" a="1"/>
  <c r="H386" i="18" s="1"/>
  <c r="I386" i="18" a="1"/>
  <c r="I386" i="18" s="1"/>
  <c r="J386" i="18" a="1"/>
  <c r="J386" i="18" s="1"/>
  <c r="K386" i="18" a="1"/>
  <c r="K386" i="18" s="1"/>
  <c r="L386" i="18" a="1"/>
  <c r="L386" i="18" s="1"/>
  <c r="M386" i="18" a="1"/>
  <c r="M386" i="18" s="1"/>
  <c r="N386" i="18" a="1"/>
  <c r="N386" i="18" s="1"/>
  <c r="O386" i="18" a="1"/>
  <c r="O386" i="18" s="1"/>
  <c r="P386" i="18" a="1"/>
  <c r="P386" i="18" s="1"/>
  <c r="Q386" i="18" a="1"/>
  <c r="Q386" i="18" s="1"/>
  <c r="R386" i="18" a="1"/>
  <c r="R386" i="18" s="1"/>
  <c r="S386" i="18" a="1"/>
  <c r="S386" i="18" s="1"/>
  <c r="T386" i="18" a="1"/>
  <c r="T386" i="18" s="1"/>
  <c r="U386" i="18" a="1"/>
  <c r="U386" i="18" s="1"/>
  <c r="V386" i="18" a="1"/>
  <c r="V386" i="18" s="1"/>
  <c r="W386" i="18" a="1"/>
  <c r="W386" i="18" s="1"/>
  <c r="X386" i="18" a="1"/>
  <c r="X386" i="18" s="1"/>
  <c r="Y386" i="18" a="1"/>
  <c r="Y386" i="18" s="1"/>
  <c r="Z386" i="18" a="1"/>
  <c r="Z386" i="18" s="1"/>
  <c r="AA386" i="18" a="1"/>
  <c r="AA386" i="18" s="1"/>
  <c r="AB386" i="18" a="1"/>
  <c r="AB386" i="18" s="1"/>
  <c r="AC386" i="18" a="1"/>
  <c r="AC386" i="18" s="1"/>
  <c r="AD386" i="18" a="1"/>
  <c r="AD386" i="18" s="1"/>
  <c r="AE386" i="18" a="1"/>
  <c r="AE386" i="18" s="1"/>
  <c r="AF386" i="18" a="1"/>
  <c r="AF386" i="18" s="1"/>
  <c r="AG386" i="18" a="1"/>
  <c r="AG386" i="18" s="1"/>
  <c r="AH386" i="18" a="1"/>
  <c r="AH386" i="18" s="1"/>
  <c r="AI386" i="18" a="1"/>
  <c r="AI386" i="18" s="1"/>
  <c r="AJ386" i="18" a="1"/>
  <c r="AJ386" i="18" s="1"/>
  <c r="AK386" i="18" a="1"/>
  <c r="AK386" i="18" s="1"/>
  <c r="AL386" i="18" a="1"/>
  <c r="AL386" i="18" s="1"/>
  <c r="AM386" i="18" a="1"/>
  <c r="AM386" i="18" s="1"/>
  <c r="AN386" i="18" a="1"/>
  <c r="AN386" i="18" s="1"/>
  <c r="AO386" i="18" a="1"/>
  <c r="AO386" i="18" s="1"/>
  <c r="AP386" i="18" a="1"/>
  <c r="AP386" i="18" s="1"/>
  <c r="AQ386" i="18" a="1"/>
  <c r="AQ386" i="18" s="1"/>
  <c r="AR386" i="18" a="1"/>
  <c r="AR386" i="18" s="1"/>
  <c r="AS386" i="18" a="1"/>
  <c r="AS386" i="18" s="1"/>
  <c r="AT386" i="18" a="1"/>
  <c r="AT386" i="18" s="1"/>
  <c r="AU386" i="18" a="1"/>
  <c r="AU386" i="18" s="1"/>
  <c r="AV386" i="18" a="1"/>
  <c r="AV386" i="18" s="1"/>
  <c r="D387" i="18" a="1"/>
  <c r="D387" i="18" s="1"/>
  <c r="E387" i="18" a="1"/>
  <c r="E387" i="18" s="1"/>
  <c r="F387" i="18" a="1"/>
  <c r="F387" i="18" s="1"/>
  <c r="G387" i="18" a="1"/>
  <c r="G387" i="18" s="1"/>
  <c r="H387" i="18" a="1"/>
  <c r="H387" i="18" s="1"/>
  <c r="I387" i="18" a="1"/>
  <c r="I387" i="18" s="1"/>
  <c r="J387" i="18" a="1"/>
  <c r="J387" i="18" s="1"/>
  <c r="K387" i="18" a="1"/>
  <c r="K387" i="18" s="1"/>
  <c r="L387" i="18" a="1"/>
  <c r="L387" i="18" s="1"/>
  <c r="M387" i="18" a="1"/>
  <c r="M387" i="18" s="1"/>
  <c r="N387" i="18" a="1"/>
  <c r="N387" i="18" s="1"/>
  <c r="O387" i="18" a="1"/>
  <c r="O387" i="18" s="1"/>
  <c r="P387" i="18" a="1"/>
  <c r="P387" i="18" s="1"/>
  <c r="Q387" i="18" a="1"/>
  <c r="Q387" i="18" s="1"/>
  <c r="R387" i="18" a="1"/>
  <c r="R387" i="18" s="1"/>
  <c r="S387" i="18" a="1"/>
  <c r="S387" i="18" s="1"/>
  <c r="T387" i="18" a="1"/>
  <c r="T387" i="18" s="1"/>
  <c r="U387" i="18" a="1"/>
  <c r="U387" i="18" s="1"/>
  <c r="V387" i="18" a="1"/>
  <c r="V387" i="18" s="1"/>
  <c r="W387" i="18" a="1"/>
  <c r="W387" i="18" s="1"/>
  <c r="X387" i="18" a="1"/>
  <c r="X387" i="18" s="1"/>
  <c r="Y387" i="18" a="1"/>
  <c r="Y387" i="18" s="1"/>
  <c r="Z387" i="18" a="1"/>
  <c r="Z387" i="18" s="1"/>
  <c r="AA387" i="18" a="1"/>
  <c r="AA387" i="18" s="1"/>
  <c r="AB387" i="18" a="1"/>
  <c r="AB387" i="18" s="1"/>
  <c r="AC387" i="18" a="1"/>
  <c r="AC387" i="18" s="1"/>
  <c r="AD387" i="18" a="1"/>
  <c r="AD387" i="18" s="1"/>
  <c r="AE387" i="18" a="1"/>
  <c r="AE387" i="18" s="1"/>
  <c r="AF387" i="18" a="1"/>
  <c r="AF387" i="18" s="1"/>
  <c r="AG387" i="18" a="1"/>
  <c r="AG387" i="18" s="1"/>
  <c r="AH387" i="18" a="1"/>
  <c r="AH387" i="18" s="1"/>
  <c r="AI387" i="18" a="1"/>
  <c r="AI387" i="18" s="1"/>
  <c r="AJ387" i="18" a="1"/>
  <c r="AJ387" i="18" s="1"/>
  <c r="AK387" i="18" a="1"/>
  <c r="AK387" i="18" s="1"/>
  <c r="AL387" i="18" a="1"/>
  <c r="AL387" i="18" s="1"/>
  <c r="AM387" i="18" a="1"/>
  <c r="AM387" i="18" s="1"/>
  <c r="AN387" i="18" a="1"/>
  <c r="AN387" i="18" s="1"/>
  <c r="AO387" i="18" a="1"/>
  <c r="AO387" i="18" s="1"/>
  <c r="AP387" i="18" a="1"/>
  <c r="AP387" i="18" s="1"/>
  <c r="AQ387" i="18" a="1"/>
  <c r="AQ387" i="18" s="1"/>
  <c r="AR387" i="18" a="1"/>
  <c r="AR387" i="18" s="1"/>
  <c r="AS387" i="18" a="1"/>
  <c r="AS387" i="18" s="1"/>
  <c r="AT387" i="18" a="1"/>
  <c r="AT387" i="18" s="1"/>
  <c r="AU387" i="18" a="1"/>
  <c r="AU387" i="18" s="1"/>
  <c r="AV387" i="18" a="1"/>
  <c r="AV387" i="18" s="1"/>
  <c r="D388" i="18" a="1"/>
  <c r="D388" i="18" s="1"/>
  <c r="E388" i="18" a="1"/>
  <c r="E388" i="18" s="1"/>
  <c r="F388" i="18" a="1"/>
  <c r="F388" i="18" s="1"/>
  <c r="G388" i="18" a="1"/>
  <c r="G388" i="18" s="1"/>
  <c r="H388" i="18" a="1"/>
  <c r="H388" i="18" s="1"/>
  <c r="I388" i="18" a="1"/>
  <c r="I388" i="18" s="1"/>
  <c r="J388" i="18" a="1"/>
  <c r="J388" i="18" s="1"/>
  <c r="K388" i="18" a="1"/>
  <c r="K388" i="18" s="1"/>
  <c r="L388" i="18" a="1"/>
  <c r="L388" i="18" s="1"/>
  <c r="M388" i="18" a="1"/>
  <c r="M388" i="18" s="1"/>
  <c r="N388" i="18" a="1"/>
  <c r="N388" i="18" s="1"/>
  <c r="O388" i="18" a="1"/>
  <c r="O388" i="18" s="1"/>
  <c r="P388" i="18" a="1"/>
  <c r="P388" i="18" s="1"/>
  <c r="Q388" i="18" a="1"/>
  <c r="Q388" i="18" s="1"/>
  <c r="R388" i="18" a="1"/>
  <c r="R388" i="18" s="1"/>
  <c r="S388" i="18" a="1"/>
  <c r="S388" i="18" s="1"/>
  <c r="T388" i="18" a="1"/>
  <c r="T388" i="18" s="1"/>
  <c r="U388" i="18" a="1"/>
  <c r="U388" i="18" s="1"/>
  <c r="V388" i="18" a="1"/>
  <c r="V388" i="18" s="1"/>
  <c r="W388" i="18" a="1"/>
  <c r="W388" i="18" s="1"/>
  <c r="X388" i="18" a="1"/>
  <c r="X388" i="18" s="1"/>
  <c r="Y388" i="18" a="1"/>
  <c r="Y388" i="18" s="1"/>
  <c r="Z388" i="18" a="1"/>
  <c r="Z388" i="18" s="1"/>
  <c r="AA388" i="18" a="1"/>
  <c r="AA388" i="18" s="1"/>
  <c r="AB388" i="18" a="1"/>
  <c r="AB388" i="18" s="1"/>
  <c r="AC388" i="18" a="1"/>
  <c r="AC388" i="18" s="1"/>
  <c r="AD388" i="18" a="1"/>
  <c r="AD388" i="18" s="1"/>
  <c r="AE388" i="18" a="1"/>
  <c r="AE388" i="18" s="1"/>
  <c r="AF388" i="18" a="1"/>
  <c r="AF388" i="18" s="1"/>
  <c r="AG388" i="18" a="1"/>
  <c r="AG388" i="18" s="1"/>
  <c r="AH388" i="18" a="1"/>
  <c r="AH388" i="18" s="1"/>
  <c r="AI388" i="18" a="1"/>
  <c r="AI388" i="18" s="1"/>
  <c r="AJ388" i="18" a="1"/>
  <c r="AJ388" i="18" s="1"/>
  <c r="AK388" i="18" a="1"/>
  <c r="AK388" i="18" s="1"/>
  <c r="AL388" i="18" a="1"/>
  <c r="AL388" i="18" s="1"/>
  <c r="AM388" i="18" a="1"/>
  <c r="AM388" i="18" s="1"/>
  <c r="AN388" i="18" a="1"/>
  <c r="AN388" i="18" s="1"/>
  <c r="AO388" i="18" a="1"/>
  <c r="AO388" i="18" s="1"/>
  <c r="AP388" i="18" a="1"/>
  <c r="AP388" i="18" s="1"/>
  <c r="AQ388" i="18" a="1"/>
  <c r="AQ388" i="18" s="1"/>
  <c r="AR388" i="18" a="1"/>
  <c r="AR388" i="18" s="1"/>
  <c r="AS388" i="18" a="1"/>
  <c r="AS388" i="18" s="1"/>
  <c r="AT388" i="18" a="1"/>
  <c r="AT388" i="18" s="1"/>
  <c r="AU388" i="18" a="1"/>
  <c r="AU388" i="18" s="1"/>
  <c r="AV388" i="18" a="1"/>
  <c r="AV388" i="18" s="1"/>
  <c r="D389" i="18" a="1"/>
  <c r="D389" i="18" s="1"/>
  <c r="E389" i="18" a="1"/>
  <c r="E389" i="18" s="1"/>
  <c r="F389" i="18" a="1"/>
  <c r="F389" i="18" s="1"/>
  <c r="G389" i="18" a="1"/>
  <c r="G389" i="18" s="1"/>
  <c r="H389" i="18" a="1"/>
  <c r="H389" i="18" s="1"/>
  <c r="I389" i="18" a="1"/>
  <c r="I389" i="18" s="1"/>
  <c r="J389" i="18" a="1"/>
  <c r="J389" i="18" s="1"/>
  <c r="K389" i="18" a="1"/>
  <c r="K389" i="18" s="1"/>
  <c r="L389" i="18" a="1"/>
  <c r="L389" i="18" s="1"/>
  <c r="M389" i="18" a="1"/>
  <c r="M389" i="18" s="1"/>
  <c r="N389" i="18" a="1"/>
  <c r="N389" i="18" s="1"/>
  <c r="O389" i="18" a="1"/>
  <c r="O389" i="18" s="1"/>
  <c r="P389" i="18" a="1"/>
  <c r="P389" i="18" s="1"/>
  <c r="Q389" i="18" a="1"/>
  <c r="Q389" i="18" s="1"/>
  <c r="R389" i="18" a="1"/>
  <c r="R389" i="18" s="1"/>
  <c r="S389" i="18" a="1"/>
  <c r="S389" i="18" s="1"/>
  <c r="T389" i="18" a="1"/>
  <c r="T389" i="18" s="1"/>
  <c r="U389" i="18" a="1"/>
  <c r="U389" i="18" s="1"/>
  <c r="V389" i="18" a="1"/>
  <c r="V389" i="18" s="1"/>
  <c r="W389" i="18" a="1"/>
  <c r="W389" i="18" s="1"/>
  <c r="X389" i="18" a="1"/>
  <c r="X389" i="18" s="1"/>
  <c r="Y389" i="18" a="1"/>
  <c r="Y389" i="18" s="1"/>
  <c r="Z389" i="18" a="1"/>
  <c r="Z389" i="18" s="1"/>
  <c r="AA389" i="18" a="1"/>
  <c r="AA389" i="18" s="1"/>
  <c r="AB389" i="18" a="1"/>
  <c r="AB389" i="18" s="1"/>
  <c r="AC389" i="18" a="1"/>
  <c r="AC389" i="18" s="1"/>
  <c r="AD389" i="18" a="1"/>
  <c r="AD389" i="18" s="1"/>
  <c r="AE389" i="18" a="1"/>
  <c r="AE389" i="18" s="1"/>
  <c r="AF389" i="18" a="1"/>
  <c r="AF389" i="18" s="1"/>
  <c r="AG389" i="18" a="1"/>
  <c r="AG389" i="18" s="1"/>
  <c r="AH389" i="18" a="1"/>
  <c r="AH389" i="18" s="1"/>
  <c r="AI389" i="18" a="1"/>
  <c r="AI389" i="18" s="1"/>
  <c r="AJ389" i="18" a="1"/>
  <c r="AJ389" i="18" s="1"/>
  <c r="AK389" i="18" a="1"/>
  <c r="AK389" i="18" s="1"/>
  <c r="AL389" i="18" a="1"/>
  <c r="AL389" i="18" s="1"/>
  <c r="AM389" i="18" a="1"/>
  <c r="AM389" i="18" s="1"/>
  <c r="AN389" i="18" a="1"/>
  <c r="AN389" i="18" s="1"/>
  <c r="AO389" i="18" a="1"/>
  <c r="AO389" i="18" s="1"/>
  <c r="AP389" i="18" a="1"/>
  <c r="AP389" i="18" s="1"/>
  <c r="AQ389" i="18" a="1"/>
  <c r="AQ389" i="18" s="1"/>
  <c r="AR389" i="18" a="1"/>
  <c r="AR389" i="18" s="1"/>
  <c r="AS389" i="18" a="1"/>
  <c r="AS389" i="18" s="1"/>
  <c r="AT389" i="18" a="1"/>
  <c r="AT389" i="18" s="1"/>
  <c r="AU389" i="18" a="1"/>
  <c r="AU389" i="18" s="1"/>
  <c r="AV389" i="18" a="1"/>
  <c r="AV389" i="18" s="1"/>
  <c r="D390" i="18" a="1"/>
  <c r="D390" i="18" s="1"/>
  <c r="E390" i="18" a="1"/>
  <c r="E390" i="18" s="1"/>
  <c r="F390" i="18" a="1"/>
  <c r="F390" i="18" s="1"/>
  <c r="G390" i="18" a="1"/>
  <c r="G390" i="18" s="1"/>
  <c r="H390" i="18" a="1"/>
  <c r="H390" i="18" s="1"/>
  <c r="I390" i="18" a="1"/>
  <c r="I390" i="18" s="1"/>
  <c r="J390" i="18" a="1"/>
  <c r="J390" i="18" s="1"/>
  <c r="K390" i="18" a="1"/>
  <c r="K390" i="18" s="1"/>
  <c r="L390" i="18" a="1"/>
  <c r="L390" i="18" s="1"/>
  <c r="M390" i="18" a="1"/>
  <c r="M390" i="18" s="1"/>
  <c r="N390" i="18" a="1"/>
  <c r="N390" i="18" s="1"/>
  <c r="O390" i="18" a="1"/>
  <c r="O390" i="18" s="1"/>
  <c r="P390" i="18" a="1"/>
  <c r="P390" i="18" s="1"/>
  <c r="Q390" i="18" a="1"/>
  <c r="Q390" i="18" s="1"/>
  <c r="R390" i="18" a="1"/>
  <c r="R390" i="18" s="1"/>
  <c r="S390" i="18" a="1"/>
  <c r="S390" i="18" s="1"/>
  <c r="T390" i="18" a="1"/>
  <c r="T390" i="18" s="1"/>
  <c r="U390" i="18" a="1"/>
  <c r="U390" i="18" s="1"/>
  <c r="V390" i="18" a="1"/>
  <c r="V390" i="18" s="1"/>
  <c r="W390" i="18" a="1"/>
  <c r="W390" i="18" s="1"/>
  <c r="X390" i="18" a="1"/>
  <c r="X390" i="18" s="1"/>
  <c r="Y390" i="18" a="1"/>
  <c r="Y390" i="18" s="1"/>
  <c r="Z390" i="18" a="1"/>
  <c r="Z390" i="18" s="1"/>
  <c r="AA390" i="18" a="1"/>
  <c r="AA390" i="18" s="1"/>
  <c r="AB390" i="18" a="1"/>
  <c r="AB390" i="18" s="1"/>
  <c r="AC390" i="18" a="1"/>
  <c r="AC390" i="18" s="1"/>
  <c r="AD390" i="18" a="1"/>
  <c r="AD390" i="18" s="1"/>
  <c r="AE390" i="18" a="1"/>
  <c r="AE390" i="18" s="1"/>
  <c r="AF390" i="18" a="1"/>
  <c r="AF390" i="18" s="1"/>
  <c r="AG390" i="18" a="1"/>
  <c r="AG390" i="18" s="1"/>
  <c r="AH390" i="18" a="1"/>
  <c r="AH390" i="18" s="1"/>
  <c r="AI390" i="18" a="1"/>
  <c r="AI390" i="18" s="1"/>
  <c r="AJ390" i="18" a="1"/>
  <c r="AJ390" i="18" s="1"/>
  <c r="AK390" i="18" a="1"/>
  <c r="AK390" i="18" s="1"/>
  <c r="AL390" i="18" a="1"/>
  <c r="AL390" i="18" s="1"/>
  <c r="AM390" i="18" a="1"/>
  <c r="AM390" i="18" s="1"/>
  <c r="AN390" i="18" a="1"/>
  <c r="AN390" i="18" s="1"/>
  <c r="AO390" i="18" a="1"/>
  <c r="AO390" i="18" s="1"/>
  <c r="AP390" i="18" a="1"/>
  <c r="AP390" i="18" s="1"/>
  <c r="AQ390" i="18" a="1"/>
  <c r="AQ390" i="18" s="1"/>
  <c r="AR390" i="18" a="1"/>
  <c r="AR390" i="18" s="1"/>
  <c r="AS390" i="18" a="1"/>
  <c r="AS390" i="18" s="1"/>
  <c r="AT390" i="18" a="1"/>
  <c r="AT390" i="18" s="1"/>
  <c r="AU390" i="18" a="1"/>
  <c r="AU390" i="18" s="1"/>
  <c r="AV390" i="18" a="1"/>
  <c r="AV390" i="18" s="1"/>
  <c r="D391" i="18" a="1"/>
  <c r="D391" i="18" s="1"/>
  <c r="E391" i="18" a="1"/>
  <c r="E391" i="18" s="1"/>
  <c r="F391" i="18" a="1"/>
  <c r="F391" i="18" s="1"/>
  <c r="G391" i="18" a="1"/>
  <c r="G391" i="18" s="1"/>
  <c r="H391" i="18" a="1"/>
  <c r="H391" i="18" s="1"/>
  <c r="I391" i="18" a="1"/>
  <c r="I391" i="18" s="1"/>
  <c r="J391" i="18" a="1"/>
  <c r="J391" i="18" s="1"/>
  <c r="K391" i="18" a="1"/>
  <c r="K391" i="18" s="1"/>
  <c r="L391" i="18" a="1"/>
  <c r="L391" i="18" s="1"/>
  <c r="M391" i="18" a="1"/>
  <c r="M391" i="18" s="1"/>
  <c r="N391" i="18" a="1"/>
  <c r="N391" i="18" s="1"/>
  <c r="O391" i="18" a="1"/>
  <c r="O391" i="18" s="1"/>
  <c r="P391" i="18" a="1"/>
  <c r="P391" i="18" s="1"/>
  <c r="Q391" i="18" a="1"/>
  <c r="Q391" i="18" s="1"/>
  <c r="R391" i="18" a="1"/>
  <c r="R391" i="18" s="1"/>
  <c r="S391" i="18" a="1"/>
  <c r="S391" i="18" s="1"/>
  <c r="T391" i="18" a="1"/>
  <c r="T391" i="18" s="1"/>
  <c r="U391" i="18" a="1"/>
  <c r="U391" i="18" s="1"/>
  <c r="V391" i="18" a="1"/>
  <c r="V391" i="18" s="1"/>
  <c r="W391" i="18" a="1"/>
  <c r="W391" i="18" s="1"/>
  <c r="X391" i="18" a="1"/>
  <c r="X391" i="18" s="1"/>
  <c r="Y391" i="18" a="1"/>
  <c r="Y391" i="18" s="1"/>
  <c r="Z391" i="18" a="1"/>
  <c r="Z391" i="18" s="1"/>
  <c r="AA391" i="18" a="1"/>
  <c r="AA391" i="18" s="1"/>
  <c r="AB391" i="18" a="1"/>
  <c r="AB391" i="18" s="1"/>
  <c r="AC391" i="18" a="1"/>
  <c r="AC391" i="18" s="1"/>
  <c r="AD391" i="18" a="1"/>
  <c r="AD391" i="18" s="1"/>
  <c r="AE391" i="18" a="1"/>
  <c r="AE391" i="18" s="1"/>
  <c r="AF391" i="18" a="1"/>
  <c r="AF391" i="18" s="1"/>
  <c r="AG391" i="18" a="1"/>
  <c r="AG391" i="18" s="1"/>
  <c r="AH391" i="18" a="1"/>
  <c r="AH391" i="18" s="1"/>
  <c r="AI391" i="18" a="1"/>
  <c r="AI391" i="18" s="1"/>
  <c r="AJ391" i="18" a="1"/>
  <c r="AJ391" i="18" s="1"/>
  <c r="AK391" i="18" a="1"/>
  <c r="AK391" i="18" s="1"/>
  <c r="AL391" i="18" a="1"/>
  <c r="AL391" i="18" s="1"/>
  <c r="AM391" i="18" a="1"/>
  <c r="AM391" i="18" s="1"/>
  <c r="AN391" i="18" a="1"/>
  <c r="AN391" i="18" s="1"/>
  <c r="AO391" i="18" a="1"/>
  <c r="AO391" i="18" s="1"/>
  <c r="AP391" i="18" a="1"/>
  <c r="AP391" i="18" s="1"/>
  <c r="AQ391" i="18" a="1"/>
  <c r="AQ391" i="18" s="1"/>
  <c r="AR391" i="18" a="1"/>
  <c r="AR391" i="18" s="1"/>
  <c r="AS391" i="18" a="1"/>
  <c r="AS391" i="18" s="1"/>
  <c r="AT391" i="18" a="1"/>
  <c r="AT391" i="18" s="1"/>
  <c r="AU391" i="18" a="1"/>
  <c r="AU391" i="18" s="1"/>
  <c r="AV391" i="18" a="1"/>
  <c r="AV391" i="18" s="1"/>
  <c r="D392" i="18" a="1"/>
  <c r="D392" i="18" s="1"/>
  <c r="E392" i="18" a="1"/>
  <c r="E392" i="18" s="1"/>
  <c r="F392" i="18" a="1"/>
  <c r="F392" i="18" s="1"/>
  <c r="G392" i="18" a="1"/>
  <c r="G392" i="18" s="1"/>
  <c r="H392" i="18" a="1"/>
  <c r="H392" i="18" s="1"/>
  <c r="I392" i="18" a="1"/>
  <c r="I392" i="18" s="1"/>
  <c r="J392" i="18" a="1"/>
  <c r="J392" i="18" s="1"/>
  <c r="K392" i="18" a="1"/>
  <c r="K392" i="18" s="1"/>
  <c r="L392" i="18" a="1"/>
  <c r="L392" i="18" s="1"/>
  <c r="M392" i="18" a="1"/>
  <c r="M392" i="18" s="1"/>
  <c r="N392" i="18" a="1"/>
  <c r="N392" i="18" s="1"/>
  <c r="O392" i="18" a="1"/>
  <c r="O392" i="18" s="1"/>
  <c r="P392" i="18" a="1"/>
  <c r="P392" i="18" s="1"/>
  <c r="Q392" i="18" a="1"/>
  <c r="Q392" i="18" s="1"/>
  <c r="R392" i="18" a="1"/>
  <c r="R392" i="18" s="1"/>
  <c r="S392" i="18" a="1"/>
  <c r="S392" i="18" s="1"/>
  <c r="T392" i="18" a="1"/>
  <c r="T392" i="18" s="1"/>
  <c r="U392" i="18" a="1"/>
  <c r="U392" i="18" s="1"/>
  <c r="V392" i="18" a="1"/>
  <c r="V392" i="18" s="1"/>
  <c r="W392" i="18" a="1"/>
  <c r="W392" i="18" s="1"/>
  <c r="X392" i="18" a="1"/>
  <c r="X392" i="18" s="1"/>
  <c r="Y392" i="18" a="1"/>
  <c r="Y392" i="18" s="1"/>
  <c r="Z392" i="18" a="1"/>
  <c r="Z392" i="18" s="1"/>
  <c r="AA392" i="18" a="1"/>
  <c r="AA392" i="18" s="1"/>
  <c r="AB392" i="18" a="1"/>
  <c r="AB392" i="18" s="1"/>
  <c r="AC392" i="18" a="1"/>
  <c r="AC392" i="18" s="1"/>
  <c r="AD392" i="18" a="1"/>
  <c r="AD392" i="18" s="1"/>
  <c r="AE392" i="18" a="1"/>
  <c r="AE392" i="18" s="1"/>
  <c r="AF392" i="18" a="1"/>
  <c r="AF392" i="18" s="1"/>
  <c r="AG392" i="18" a="1"/>
  <c r="AG392" i="18" s="1"/>
  <c r="AH392" i="18" a="1"/>
  <c r="AH392" i="18" s="1"/>
  <c r="AI392" i="18" a="1"/>
  <c r="AI392" i="18" s="1"/>
  <c r="AJ392" i="18" a="1"/>
  <c r="AJ392" i="18" s="1"/>
  <c r="AK392" i="18" a="1"/>
  <c r="AK392" i="18" s="1"/>
  <c r="AL392" i="18" a="1"/>
  <c r="AL392" i="18" s="1"/>
  <c r="AM392" i="18" a="1"/>
  <c r="AM392" i="18" s="1"/>
  <c r="AN392" i="18" a="1"/>
  <c r="AN392" i="18" s="1"/>
  <c r="AO392" i="18" a="1"/>
  <c r="AO392" i="18" s="1"/>
  <c r="AP392" i="18" a="1"/>
  <c r="AP392" i="18" s="1"/>
  <c r="AQ392" i="18" a="1"/>
  <c r="AQ392" i="18" s="1"/>
  <c r="AR392" i="18" a="1"/>
  <c r="AR392" i="18" s="1"/>
  <c r="AS392" i="18" a="1"/>
  <c r="AS392" i="18" s="1"/>
  <c r="AT392" i="18" a="1"/>
  <c r="AT392" i="18" s="1"/>
  <c r="AU392" i="18" a="1"/>
  <c r="AU392" i="18" s="1"/>
  <c r="AV392" i="18" a="1"/>
  <c r="AV392" i="18" s="1"/>
  <c r="D393" i="18" a="1"/>
  <c r="D393" i="18" s="1"/>
  <c r="E393" i="18" a="1"/>
  <c r="E393" i="18" s="1"/>
  <c r="F393" i="18" a="1"/>
  <c r="F393" i="18" s="1"/>
  <c r="G393" i="18" a="1"/>
  <c r="G393" i="18" s="1"/>
  <c r="H393" i="18" a="1"/>
  <c r="H393" i="18" s="1"/>
  <c r="I393" i="18" a="1"/>
  <c r="I393" i="18" s="1"/>
  <c r="J393" i="18" a="1"/>
  <c r="J393" i="18" s="1"/>
  <c r="K393" i="18" a="1"/>
  <c r="K393" i="18" s="1"/>
  <c r="L393" i="18" a="1"/>
  <c r="L393" i="18" s="1"/>
  <c r="M393" i="18" a="1"/>
  <c r="M393" i="18" s="1"/>
  <c r="N393" i="18" a="1"/>
  <c r="N393" i="18" s="1"/>
  <c r="O393" i="18" a="1"/>
  <c r="O393" i="18" s="1"/>
  <c r="P393" i="18" a="1"/>
  <c r="P393" i="18" s="1"/>
  <c r="Q393" i="18" a="1"/>
  <c r="Q393" i="18" s="1"/>
  <c r="R393" i="18" a="1"/>
  <c r="R393" i="18" s="1"/>
  <c r="S393" i="18" a="1"/>
  <c r="S393" i="18" s="1"/>
  <c r="T393" i="18" a="1"/>
  <c r="T393" i="18" s="1"/>
  <c r="U393" i="18" a="1"/>
  <c r="U393" i="18" s="1"/>
  <c r="V393" i="18" a="1"/>
  <c r="V393" i="18" s="1"/>
  <c r="W393" i="18" a="1"/>
  <c r="W393" i="18" s="1"/>
  <c r="X393" i="18" a="1"/>
  <c r="X393" i="18" s="1"/>
  <c r="Y393" i="18" a="1"/>
  <c r="Y393" i="18" s="1"/>
  <c r="Z393" i="18" a="1"/>
  <c r="Z393" i="18" s="1"/>
  <c r="AA393" i="18" a="1"/>
  <c r="AA393" i="18" s="1"/>
  <c r="AB393" i="18" a="1"/>
  <c r="AB393" i="18" s="1"/>
  <c r="AC393" i="18" a="1"/>
  <c r="AC393" i="18" s="1"/>
  <c r="AD393" i="18" a="1"/>
  <c r="AD393" i="18" s="1"/>
  <c r="AE393" i="18" a="1"/>
  <c r="AE393" i="18" s="1"/>
  <c r="AF393" i="18" a="1"/>
  <c r="AF393" i="18" s="1"/>
  <c r="AG393" i="18" a="1"/>
  <c r="AG393" i="18" s="1"/>
  <c r="AH393" i="18" a="1"/>
  <c r="AH393" i="18" s="1"/>
  <c r="AI393" i="18" a="1"/>
  <c r="AI393" i="18" s="1"/>
  <c r="AJ393" i="18" a="1"/>
  <c r="AJ393" i="18" s="1"/>
  <c r="AK393" i="18" a="1"/>
  <c r="AK393" i="18" s="1"/>
  <c r="AL393" i="18" a="1"/>
  <c r="AL393" i="18" s="1"/>
  <c r="AM393" i="18" a="1"/>
  <c r="AM393" i="18" s="1"/>
  <c r="AN393" i="18" a="1"/>
  <c r="AN393" i="18" s="1"/>
  <c r="AO393" i="18" a="1"/>
  <c r="AO393" i="18" s="1"/>
  <c r="AP393" i="18" a="1"/>
  <c r="AP393" i="18" s="1"/>
  <c r="AQ393" i="18" a="1"/>
  <c r="AQ393" i="18" s="1"/>
  <c r="AR393" i="18" a="1"/>
  <c r="AR393" i="18" s="1"/>
  <c r="AS393" i="18" a="1"/>
  <c r="AS393" i="18" s="1"/>
  <c r="AT393" i="18" a="1"/>
  <c r="AT393" i="18" s="1"/>
  <c r="AU393" i="18" a="1"/>
  <c r="AU393" i="18" s="1"/>
  <c r="AV393" i="18" a="1"/>
  <c r="AV393" i="18" s="1"/>
  <c r="D394" i="18" a="1"/>
  <c r="D394" i="18" s="1"/>
  <c r="E394" i="18" a="1"/>
  <c r="E394" i="18" s="1"/>
  <c r="F394" i="18" a="1"/>
  <c r="F394" i="18" s="1"/>
  <c r="G394" i="18" a="1"/>
  <c r="G394" i="18" s="1"/>
  <c r="H394" i="18" a="1"/>
  <c r="H394" i="18" s="1"/>
  <c r="I394" i="18" a="1"/>
  <c r="I394" i="18" s="1"/>
  <c r="J394" i="18" a="1"/>
  <c r="J394" i="18" s="1"/>
  <c r="K394" i="18" a="1"/>
  <c r="K394" i="18" s="1"/>
  <c r="L394" i="18" a="1"/>
  <c r="L394" i="18" s="1"/>
  <c r="M394" i="18" a="1"/>
  <c r="M394" i="18" s="1"/>
  <c r="N394" i="18" a="1"/>
  <c r="N394" i="18" s="1"/>
  <c r="O394" i="18" a="1"/>
  <c r="O394" i="18" s="1"/>
  <c r="P394" i="18" a="1"/>
  <c r="P394" i="18" s="1"/>
  <c r="Q394" i="18" a="1"/>
  <c r="Q394" i="18" s="1"/>
  <c r="R394" i="18" a="1"/>
  <c r="R394" i="18" s="1"/>
  <c r="S394" i="18" a="1"/>
  <c r="S394" i="18" s="1"/>
  <c r="T394" i="18" a="1"/>
  <c r="T394" i="18" s="1"/>
  <c r="U394" i="18" a="1"/>
  <c r="U394" i="18" s="1"/>
  <c r="V394" i="18" a="1"/>
  <c r="V394" i="18" s="1"/>
  <c r="W394" i="18" a="1"/>
  <c r="W394" i="18" s="1"/>
  <c r="X394" i="18" a="1"/>
  <c r="X394" i="18" s="1"/>
  <c r="Y394" i="18" a="1"/>
  <c r="Y394" i="18" s="1"/>
  <c r="Z394" i="18" a="1"/>
  <c r="Z394" i="18" s="1"/>
  <c r="AA394" i="18" a="1"/>
  <c r="AA394" i="18" s="1"/>
  <c r="AB394" i="18" a="1"/>
  <c r="AB394" i="18" s="1"/>
  <c r="AC394" i="18" a="1"/>
  <c r="AC394" i="18" s="1"/>
  <c r="AD394" i="18" a="1"/>
  <c r="AD394" i="18" s="1"/>
  <c r="AE394" i="18" a="1"/>
  <c r="AE394" i="18" s="1"/>
  <c r="AF394" i="18" a="1"/>
  <c r="AF394" i="18" s="1"/>
  <c r="AG394" i="18" a="1"/>
  <c r="AG394" i="18" s="1"/>
  <c r="AH394" i="18" a="1"/>
  <c r="AH394" i="18" s="1"/>
  <c r="AI394" i="18" a="1"/>
  <c r="AI394" i="18" s="1"/>
  <c r="AJ394" i="18" a="1"/>
  <c r="AJ394" i="18" s="1"/>
  <c r="AK394" i="18" a="1"/>
  <c r="AK394" i="18" s="1"/>
  <c r="AL394" i="18" a="1"/>
  <c r="AL394" i="18" s="1"/>
  <c r="AM394" i="18" a="1"/>
  <c r="AM394" i="18" s="1"/>
  <c r="AN394" i="18" a="1"/>
  <c r="AN394" i="18" s="1"/>
  <c r="AO394" i="18" a="1"/>
  <c r="AO394" i="18" s="1"/>
  <c r="AP394" i="18" a="1"/>
  <c r="AP394" i="18" s="1"/>
  <c r="AQ394" i="18" a="1"/>
  <c r="AQ394" i="18" s="1"/>
  <c r="AR394" i="18" a="1"/>
  <c r="AR394" i="18" s="1"/>
  <c r="AS394" i="18" a="1"/>
  <c r="AS394" i="18" s="1"/>
  <c r="AT394" i="18" a="1"/>
  <c r="AT394" i="18" s="1"/>
  <c r="AU394" i="18" a="1"/>
  <c r="AU394" i="18" s="1"/>
  <c r="AV394" i="18" a="1"/>
  <c r="AV394" i="18" s="1"/>
  <c r="D395" i="18" a="1"/>
  <c r="D395" i="18" s="1"/>
  <c r="E395" i="18" a="1"/>
  <c r="E395" i="18" s="1"/>
  <c r="F395" i="18" a="1"/>
  <c r="F395" i="18" s="1"/>
  <c r="G395" i="18" a="1"/>
  <c r="G395" i="18" s="1"/>
  <c r="H395" i="18" a="1"/>
  <c r="H395" i="18" s="1"/>
  <c r="I395" i="18" a="1"/>
  <c r="I395" i="18" s="1"/>
  <c r="J395" i="18" a="1"/>
  <c r="J395" i="18" s="1"/>
  <c r="K395" i="18" a="1"/>
  <c r="K395" i="18" s="1"/>
  <c r="L395" i="18" a="1"/>
  <c r="L395" i="18" s="1"/>
  <c r="M395" i="18" a="1"/>
  <c r="M395" i="18" s="1"/>
  <c r="N395" i="18" a="1"/>
  <c r="N395" i="18" s="1"/>
  <c r="O395" i="18" a="1"/>
  <c r="O395" i="18" s="1"/>
  <c r="P395" i="18" a="1"/>
  <c r="P395" i="18" s="1"/>
  <c r="Q395" i="18" a="1"/>
  <c r="Q395" i="18" s="1"/>
  <c r="R395" i="18" a="1"/>
  <c r="R395" i="18" s="1"/>
  <c r="S395" i="18" a="1"/>
  <c r="S395" i="18" s="1"/>
  <c r="T395" i="18" a="1"/>
  <c r="T395" i="18" s="1"/>
  <c r="U395" i="18" a="1"/>
  <c r="U395" i="18" s="1"/>
  <c r="V395" i="18" a="1"/>
  <c r="V395" i="18" s="1"/>
  <c r="W395" i="18" a="1"/>
  <c r="W395" i="18" s="1"/>
  <c r="X395" i="18" a="1"/>
  <c r="X395" i="18" s="1"/>
  <c r="Y395" i="18" a="1"/>
  <c r="Y395" i="18" s="1"/>
  <c r="Z395" i="18" a="1"/>
  <c r="Z395" i="18" s="1"/>
  <c r="AA395" i="18" a="1"/>
  <c r="AA395" i="18" s="1"/>
  <c r="AB395" i="18" a="1"/>
  <c r="AB395" i="18" s="1"/>
  <c r="AC395" i="18" a="1"/>
  <c r="AC395" i="18" s="1"/>
  <c r="AD395" i="18" a="1"/>
  <c r="AD395" i="18" s="1"/>
  <c r="AE395" i="18" a="1"/>
  <c r="AE395" i="18" s="1"/>
  <c r="AF395" i="18" a="1"/>
  <c r="AF395" i="18" s="1"/>
  <c r="AG395" i="18" a="1"/>
  <c r="AG395" i="18" s="1"/>
  <c r="AH395" i="18" a="1"/>
  <c r="AH395" i="18" s="1"/>
  <c r="AI395" i="18" a="1"/>
  <c r="AI395" i="18" s="1"/>
  <c r="AJ395" i="18" a="1"/>
  <c r="AJ395" i="18" s="1"/>
  <c r="AK395" i="18" a="1"/>
  <c r="AK395" i="18" s="1"/>
  <c r="AL395" i="18" a="1"/>
  <c r="AL395" i="18" s="1"/>
  <c r="AM395" i="18" a="1"/>
  <c r="AM395" i="18" s="1"/>
  <c r="AN395" i="18" a="1"/>
  <c r="AN395" i="18" s="1"/>
  <c r="AO395" i="18" a="1"/>
  <c r="AO395" i="18" s="1"/>
  <c r="AP395" i="18" a="1"/>
  <c r="AP395" i="18" s="1"/>
  <c r="AQ395" i="18" a="1"/>
  <c r="AQ395" i="18" s="1"/>
  <c r="AR395" i="18" a="1"/>
  <c r="AR395" i="18" s="1"/>
  <c r="AS395" i="18" a="1"/>
  <c r="AS395" i="18" s="1"/>
  <c r="AT395" i="18" a="1"/>
  <c r="AT395" i="18" s="1"/>
  <c r="AU395" i="18" a="1"/>
  <c r="AU395" i="18" s="1"/>
  <c r="AV395" i="18" a="1"/>
  <c r="AV395" i="18" s="1"/>
  <c r="D396" i="18" a="1"/>
  <c r="D396" i="18" s="1"/>
  <c r="E396" i="18" a="1"/>
  <c r="E396" i="18" s="1"/>
  <c r="F396" i="18" a="1"/>
  <c r="F396" i="18" s="1"/>
  <c r="G396" i="18" a="1"/>
  <c r="G396" i="18" s="1"/>
  <c r="H396" i="18" a="1"/>
  <c r="H396" i="18" s="1"/>
  <c r="I396" i="18" a="1"/>
  <c r="I396" i="18" s="1"/>
  <c r="J396" i="18" a="1"/>
  <c r="J396" i="18" s="1"/>
  <c r="K396" i="18" a="1"/>
  <c r="K396" i="18" s="1"/>
  <c r="L396" i="18" a="1"/>
  <c r="L396" i="18" s="1"/>
  <c r="M396" i="18" a="1"/>
  <c r="M396" i="18" s="1"/>
  <c r="N396" i="18" a="1"/>
  <c r="N396" i="18" s="1"/>
  <c r="O396" i="18" a="1"/>
  <c r="O396" i="18" s="1"/>
  <c r="P396" i="18" a="1"/>
  <c r="P396" i="18" s="1"/>
  <c r="Q396" i="18" a="1"/>
  <c r="Q396" i="18" s="1"/>
  <c r="R396" i="18" a="1"/>
  <c r="R396" i="18" s="1"/>
  <c r="S396" i="18" a="1"/>
  <c r="S396" i="18" s="1"/>
  <c r="T396" i="18" a="1"/>
  <c r="T396" i="18" s="1"/>
  <c r="U396" i="18" a="1"/>
  <c r="U396" i="18" s="1"/>
  <c r="V396" i="18" a="1"/>
  <c r="V396" i="18" s="1"/>
  <c r="W396" i="18" a="1"/>
  <c r="W396" i="18" s="1"/>
  <c r="X396" i="18" a="1"/>
  <c r="X396" i="18" s="1"/>
  <c r="Y396" i="18" a="1"/>
  <c r="Y396" i="18" s="1"/>
  <c r="Z396" i="18" a="1"/>
  <c r="Z396" i="18" s="1"/>
  <c r="AA396" i="18" a="1"/>
  <c r="AA396" i="18" s="1"/>
  <c r="AB396" i="18" a="1"/>
  <c r="AB396" i="18" s="1"/>
  <c r="AC396" i="18" a="1"/>
  <c r="AC396" i="18" s="1"/>
  <c r="AD396" i="18" a="1"/>
  <c r="AD396" i="18" s="1"/>
  <c r="AE396" i="18" a="1"/>
  <c r="AE396" i="18" s="1"/>
  <c r="AF396" i="18" a="1"/>
  <c r="AF396" i="18" s="1"/>
  <c r="AG396" i="18" a="1"/>
  <c r="AG396" i="18" s="1"/>
  <c r="AH396" i="18" a="1"/>
  <c r="AH396" i="18" s="1"/>
  <c r="AI396" i="18" a="1"/>
  <c r="AI396" i="18" s="1"/>
  <c r="AJ396" i="18" a="1"/>
  <c r="AJ396" i="18" s="1"/>
  <c r="AK396" i="18" a="1"/>
  <c r="AK396" i="18" s="1"/>
  <c r="AL396" i="18" a="1"/>
  <c r="AL396" i="18" s="1"/>
  <c r="AM396" i="18" a="1"/>
  <c r="AM396" i="18" s="1"/>
  <c r="AN396" i="18" a="1"/>
  <c r="AN396" i="18" s="1"/>
  <c r="AO396" i="18" a="1"/>
  <c r="AO396" i="18" s="1"/>
  <c r="AP396" i="18" a="1"/>
  <c r="AP396" i="18" s="1"/>
  <c r="AQ396" i="18" a="1"/>
  <c r="AQ396" i="18" s="1"/>
  <c r="AR396" i="18" a="1"/>
  <c r="AR396" i="18" s="1"/>
  <c r="AS396" i="18" a="1"/>
  <c r="AS396" i="18" s="1"/>
  <c r="AT396" i="18" a="1"/>
  <c r="AT396" i="18" s="1"/>
  <c r="AU396" i="18" a="1"/>
  <c r="AU396" i="18" s="1"/>
  <c r="AV396" i="18" a="1"/>
  <c r="AV396" i="18" s="1"/>
  <c r="D397" i="18" a="1"/>
  <c r="D397" i="18" s="1"/>
  <c r="E397" i="18" a="1"/>
  <c r="E397" i="18" s="1"/>
  <c r="F397" i="18" a="1"/>
  <c r="F397" i="18" s="1"/>
  <c r="G397" i="18" a="1"/>
  <c r="G397" i="18" s="1"/>
  <c r="H397" i="18" a="1"/>
  <c r="H397" i="18" s="1"/>
  <c r="I397" i="18" a="1"/>
  <c r="I397" i="18" s="1"/>
  <c r="J397" i="18" a="1"/>
  <c r="J397" i="18" s="1"/>
  <c r="K397" i="18" a="1"/>
  <c r="K397" i="18" s="1"/>
  <c r="L397" i="18" a="1"/>
  <c r="L397" i="18" s="1"/>
  <c r="M397" i="18" a="1"/>
  <c r="M397" i="18" s="1"/>
  <c r="N397" i="18" a="1"/>
  <c r="N397" i="18" s="1"/>
  <c r="O397" i="18" a="1"/>
  <c r="O397" i="18" s="1"/>
  <c r="P397" i="18" a="1"/>
  <c r="P397" i="18" s="1"/>
  <c r="Q397" i="18" a="1"/>
  <c r="Q397" i="18" s="1"/>
  <c r="R397" i="18" a="1"/>
  <c r="R397" i="18" s="1"/>
  <c r="S397" i="18" a="1"/>
  <c r="S397" i="18" s="1"/>
  <c r="T397" i="18" a="1"/>
  <c r="T397" i="18" s="1"/>
  <c r="U397" i="18" a="1"/>
  <c r="U397" i="18" s="1"/>
  <c r="V397" i="18" a="1"/>
  <c r="V397" i="18" s="1"/>
  <c r="W397" i="18" a="1"/>
  <c r="W397" i="18" s="1"/>
  <c r="X397" i="18" a="1"/>
  <c r="X397" i="18" s="1"/>
  <c r="Y397" i="18" a="1"/>
  <c r="Y397" i="18" s="1"/>
  <c r="Z397" i="18" a="1"/>
  <c r="Z397" i="18" s="1"/>
  <c r="AA397" i="18" a="1"/>
  <c r="AA397" i="18" s="1"/>
  <c r="AB397" i="18" a="1"/>
  <c r="AB397" i="18" s="1"/>
  <c r="AC397" i="18" a="1"/>
  <c r="AC397" i="18" s="1"/>
  <c r="AD397" i="18" a="1"/>
  <c r="AD397" i="18" s="1"/>
  <c r="AE397" i="18" a="1"/>
  <c r="AE397" i="18" s="1"/>
  <c r="AF397" i="18" a="1"/>
  <c r="AF397" i="18" s="1"/>
  <c r="AG397" i="18" a="1"/>
  <c r="AG397" i="18" s="1"/>
  <c r="AH397" i="18" a="1"/>
  <c r="AH397" i="18" s="1"/>
  <c r="AI397" i="18" a="1"/>
  <c r="AI397" i="18" s="1"/>
  <c r="AJ397" i="18" a="1"/>
  <c r="AJ397" i="18" s="1"/>
  <c r="AK397" i="18" a="1"/>
  <c r="AK397" i="18" s="1"/>
  <c r="AL397" i="18" a="1"/>
  <c r="AL397" i="18" s="1"/>
  <c r="AM397" i="18" a="1"/>
  <c r="AM397" i="18" s="1"/>
  <c r="AN397" i="18" a="1"/>
  <c r="AN397" i="18" s="1"/>
  <c r="AO397" i="18" a="1"/>
  <c r="AO397" i="18" s="1"/>
  <c r="AP397" i="18" a="1"/>
  <c r="AP397" i="18" s="1"/>
  <c r="AQ397" i="18" a="1"/>
  <c r="AQ397" i="18" s="1"/>
  <c r="AR397" i="18" a="1"/>
  <c r="AR397" i="18" s="1"/>
  <c r="AS397" i="18" a="1"/>
  <c r="AS397" i="18" s="1"/>
  <c r="AT397" i="18" a="1"/>
  <c r="AT397" i="18" s="1"/>
  <c r="AU397" i="18" a="1"/>
  <c r="AU397" i="18" s="1"/>
  <c r="AV397" i="18" a="1"/>
  <c r="AV397" i="18" s="1"/>
  <c r="D398" i="18" a="1"/>
  <c r="D398" i="18" s="1"/>
  <c r="E398" i="18" a="1"/>
  <c r="E398" i="18" s="1"/>
  <c r="F398" i="18" a="1"/>
  <c r="F398" i="18" s="1"/>
  <c r="G398" i="18" a="1"/>
  <c r="G398" i="18" s="1"/>
  <c r="H398" i="18" a="1"/>
  <c r="H398" i="18" s="1"/>
  <c r="I398" i="18" a="1"/>
  <c r="I398" i="18" s="1"/>
  <c r="J398" i="18" a="1"/>
  <c r="J398" i="18" s="1"/>
  <c r="K398" i="18" a="1"/>
  <c r="K398" i="18" s="1"/>
  <c r="L398" i="18" a="1"/>
  <c r="L398" i="18" s="1"/>
  <c r="M398" i="18" a="1"/>
  <c r="M398" i="18" s="1"/>
  <c r="N398" i="18" a="1"/>
  <c r="N398" i="18" s="1"/>
  <c r="O398" i="18" a="1"/>
  <c r="O398" i="18" s="1"/>
  <c r="P398" i="18" a="1"/>
  <c r="P398" i="18" s="1"/>
  <c r="Q398" i="18" a="1"/>
  <c r="Q398" i="18" s="1"/>
  <c r="R398" i="18" a="1"/>
  <c r="R398" i="18" s="1"/>
  <c r="S398" i="18" a="1"/>
  <c r="S398" i="18" s="1"/>
  <c r="T398" i="18" a="1"/>
  <c r="T398" i="18" s="1"/>
  <c r="U398" i="18" a="1"/>
  <c r="U398" i="18" s="1"/>
  <c r="V398" i="18" a="1"/>
  <c r="V398" i="18" s="1"/>
  <c r="W398" i="18" a="1"/>
  <c r="W398" i="18" s="1"/>
  <c r="X398" i="18" a="1"/>
  <c r="X398" i="18" s="1"/>
  <c r="Y398" i="18" a="1"/>
  <c r="Y398" i="18" s="1"/>
  <c r="Z398" i="18" a="1"/>
  <c r="Z398" i="18" s="1"/>
  <c r="AA398" i="18" a="1"/>
  <c r="AA398" i="18" s="1"/>
  <c r="AB398" i="18" a="1"/>
  <c r="AB398" i="18" s="1"/>
  <c r="AC398" i="18" a="1"/>
  <c r="AC398" i="18" s="1"/>
  <c r="AD398" i="18" a="1"/>
  <c r="AD398" i="18" s="1"/>
  <c r="AE398" i="18" a="1"/>
  <c r="AE398" i="18" s="1"/>
  <c r="AF398" i="18" a="1"/>
  <c r="AF398" i="18" s="1"/>
  <c r="AG398" i="18" a="1"/>
  <c r="AG398" i="18" s="1"/>
  <c r="AH398" i="18" a="1"/>
  <c r="AH398" i="18" s="1"/>
  <c r="AI398" i="18" a="1"/>
  <c r="AI398" i="18" s="1"/>
  <c r="AJ398" i="18" a="1"/>
  <c r="AJ398" i="18" s="1"/>
  <c r="AK398" i="18" a="1"/>
  <c r="AK398" i="18" s="1"/>
  <c r="AL398" i="18" a="1"/>
  <c r="AL398" i="18" s="1"/>
  <c r="AM398" i="18" a="1"/>
  <c r="AM398" i="18" s="1"/>
  <c r="AN398" i="18" a="1"/>
  <c r="AN398" i="18" s="1"/>
  <c r="AO398" i="18" a="1"/>
  <c r="AO398" i="18" s="1"/>
  <c r="AP398" i="18" a="1"/>
  <c r="AP398" i="18" s="1"/>
  <c r="AQ398" i="18" a="1"/>
  <c r="AQ398" i="18" s="1"/>
  <c r="AR398" i="18" a="1"/>
  <c r="AR398" i="18" s="1"/>
  <c r="AS398" i="18" a="1"/>
  <c r="AS398" i="18" s="1"/>
  <c r="AT398" i="18" a="1"/>
  <c r="AT398" i="18" s="1"/>
  <c r="AU398" i="18" a="1"/>
  <c r="AU398" i="18" s="1"/>
  <c r="AV398" i="18" a="1"/>
  <c r="AV398" i="18" s="1"/>
  <c r="D399" i="18" a="1"/>
  <c r="D399" i="18" s="1"/>
  <c r="E399" i="18" a="1"/>
  <c r="E399" i="18" s="1"/>
  <c r="F399" i="18" a="1"/>
  <c r="F399" i="18" s="1"/>
  <c r="G399" i="18" a="1"/>
  <c r="G399" i="18" s="1"/>
  <c r="H399" i="18" a="1"/>
  <c r="H399" i="18" s="1"/>
  <c r="I399" i="18" a="1"/>
  <c r="I399" i="18" s="1"/>
  <c r="J399" i="18" a="1"/>
  <c r="J399" i="18" s="1"/>
  <c r="K399" i="18" a="1"/>
  <c r="K399" i="18" s="1"/>
  <c r="L399" i="18" a="1"/>
  <c r="L399" i="18" s="1"/>
  <c r="M399" i="18" a="1"/>
  <c r="M399" i="18" s="1"/>
  <c r="N399" i="18" a="1"/>
  <c r="N399" i="18" s="1"/>
  <c r="O399" i="18" a="1"/>
  <c r="O399" i="18" s="1"/>
  <c r="P399" i="18" a="1"/>
  <c r="P399" i="18" s="1"/>
  <c r="Q399" i="18" a="1"/>
  <c r="Q399" i="18" s="1"/>
  <c r="R399" i="18" a="1"/>
  <c r="R399" i="18" s="1"/>
  <c r="S399" i="18" a="1"/>
  <c r="S399" i="18" s="1"/>
  <c r="T399" i="18" a="1"/>
  <c r="T399" i="18" s="1"/>
  <c r="U399" i="18" a="1"/>
  <c r="U399" i="18" s="1"/>
  <c r="V399" i="18" a="1"/>
  <c r="V399" i="18" s="1"/>
  <c r="W399" i="18" a="1"/>
  <c r="W399" i="18" s="1"/>
  <c r="X399" i="18" a="1"/>
  <c r="X399" i="18" s="1"/>
  <c r="Y399" i="18" a="1"/>
  <c r="Y399" i="18" s="1"/>
  <c r="Z399" i="18" a="1"/>
  <c r="Z399" i="18" s="1"/>
  <c r="AA399" i="18" a="1"/>
  <c r="AA399" i="18" s="1"/>
  <c r="AB399" i="18" a="1"/>
  <c r="AB399" i="18" s="1"/>
  <c r="AC399" i="18" a="1"/>
  <c r="AC399" i="18" s="1"/>
  <c r="AD399" i="18" a="1"/>
  <c r="AD399" i="18" s="1"/>
  <c r="AE399" i="18" a="1"/>
  <c r="AE399" i="18" s="1"/>
  <c r="AF399" i="18" a="1"/>
  <c r="AF399" i="18" s="1"/>
  <c r="AG399" i="18" a="1"/>
  <c r="AG399" i="18" s="1"/>
  <c r="AH399" i="18" a="1"/>
  <c r="AH399" i="18" s="1"/>
  <c r="AI399" i="18" a="1"/>
  <c r="AI399" i="18" s="1"/>
  <c r="AJ399" i="18" a="1"/>
  <c r="AJ399" i="18" s="1"/>
  <c r="AK399" i="18" a="1"/>
  <c r="AK399" i="18" s="1"/>
  <c r="AL399" i="18" a="1"/>
  <c r="AL399" i="18" s="1"/>
  <c r="AM399" i="18" a="1"/>
  <c r="AM399" i="18" s="1"/>
  <c r="AN399" i="18" a="1"/>
  <c r="AN399" i="18" s="1"/>
  <c r="AO399" i="18" a="1"/>
  <c r="AO399" i="18" s="1"/>
  <c r="AP399" i="18" a="1"/>
  <c r="AP399" i="18" s="1"/>
  <c r="AQ399" i="18" a="1"/>
  <c r="AQ399" i="18" s="1"/>
  <c r="AR399" i="18" a="1"/>
  <c r="AR399" i="18" s="1"/>
  <c r="AS399" i="18" a="1"/>
  <c r="AS399" i="18" s="1"/>
  <c r="AT399" i="18" a="1"/>
  <c r="AT399" i="18" s="1"/>
  <c r="AU399" i="18" a="1"/>
  <c r="AU399" i="18" s="1"/>
  <c r="AV399" i="18" a="1"/>
  <c r="AV399" i="18" s="1"/>
  <c r="D400" i="18" a="1"/>
  <c r="D400" i="18" s="1"/>
  <c r="E400" i="18" a="1"/>
  <c r="E400" i="18" s="1"/>
  <c r="F400" i="18" a="1"/>
  <c r="F400" i="18" s="1"/>
  <c r="G400" i="18" a="1"/>
  <c r="G400" i="18" s="1"/>
  <c r="H400" i="18" a="1"/>
  <c r="H400" i="18" s="1"/>
  <c r="I400" i="18" a="1"/>
  <c r="I400" i="18" s="1"/>
  <c r="J400" i="18" a="1"/>
  <c r="J400" i="18" s="1"/>
  <c r="K400" i="18" a="1"/>
  <c r="K400" i="18" s="1"/>
  <c r="L400" i="18" a="1"/>
  <c r="L400" i="18" s="1"/>
  <c r="M400" i="18" a="1"/>
  <c r="M400" i="18" s="1"/>
  <c r="N400" i="18" a="1"/>
  <c r="N400" i="18" s="1"/>
  <c r="O400" i="18" a="1"/>
  <c r="O400" i="18" s="1"/>
  <c r="P400" i="18" a="1"/>
  <c r="P400" i="18" s="1"/>
  <c r="Q400" i="18" a="1"/>
  <c r="Q400" i="18" s="1"/>
  <c r="R400" i="18" a="1"/>
  <c r="R400" i="18" s="1"/>
  <c r="S400" i="18" a="1"/>
  <c r="S400" i="18" s="1"/>
  <c r="T400" i="18" a="1"/>
  <c r="T400" i="18" s="1"/>
  <c r="U400" i="18" a="1"/>
  <c r="U400" i="18" s="1"/>
  <c r="V400" i="18" a="1"/>
  <c r="V400" i="18" s="1"/>
  <c r="W400" i="18" a="1"/>
  <c r="W400" i="18" s="1"/>
  <c r="X400" i="18" a="1"/>
  <c r="X400" i="18" s="1"/>
  <c r="Y400" i="18" a="1"/>
  <c r="Y400" i="18" s="1"/>
  <c r="Z400" i="18" a="1"/>
  <c r="Z400" i="18" s="1"/>
  <c r="AA400" i="18" a="1"/>
  <c r="AA400" i="18" s="1"/>
  <c r="AB400" i="18" a="1"/>
  <c r="AB400" i="18" s="1"/>
  <c r="AC400" i="18" a="1"/>
  <c r="AC400" i="18" s="1"/>
  <c r="AD400" i="18" a="1"/>
  <c r="AD400" i="18" s="1"/>
  <c r="AE400" i="18" a="1"/>
  <c r="AE400" i="18" s="1"/>
  <c r="AF400" i="18" a="1"/>
  <c r="AF400" i="18" s="1"/>
  <c r="AG400" i="18" a="1"/>
  <c r="AG400" i="18" s="1"/>
  <c r="AH400" i="18" a="1"/>
  <c r="AH400" i="18" s="1"/>
  <c r="AI400" i="18" a="1"/>
  <c r="AI400" i="18" s="1"/>
  <c r="AJ400" i="18" a="1"/>
  <c r="AJ400" i="18" s="1"/>
  <c r="AK400" i="18" a="1"/>
  <c r="AK400" i="18" s="1"/>
  <c r="AL400" i="18" a="1"/>
  <c r="AL400" i="18" s="1"/>
  <c r="AM400" i="18" a="1"/>
  <c r="AM400" i="18" s="1"/>
  <c r="AN400" i="18" a="1"/>
  <c r="AN400" i="18" s="1"/>
  <c r="AO400" i="18" a="1"/>
  <c r="AO400" i="18" s="1"/>
  <c r="AP400" i="18" a="1"/>
  <c r="AP400" i="18" s="1"/>
  <c r="AQ400" i="18" a="1"/>
  <c r="AQ400" i="18" s="1"/>
  <c r="AR400" i="18" a="1"/>
  <c r="AR400" i="18" s="1"/>
  <c r="AS400" i="18" a="1"/>
  <c r="AS400" i="18" s="1"/>
  <c r="AT400" i="18" a="1"/>
  <c r="AT400" i="18" s="1"/>
  <c r="AU400" i="18" a="1"/>
  <c r="AU400" i="18" s="1"/>
  <c r="AV400" i="18" a="1"/>
  <c r="AV400" i="18" s="1"/>
  <c r="D401" i="18" a="1"/>
  <c r="D401" i="18" s="1"/>
  <c r="E401" i="18" a="1"/>
  <c r="E401" i="18" s="1"/>
  <c r="F401" i="18" a="1"/>
  <c r="F401" i="18" s="1"/>
  <c r="G401" i="18" a="1"/>
  <c r="G401" i="18" s="1"/>
  <c r="H401" i="18" a="1"/>
  <c r="H401" i="18" s="1"/>
  <c r="I401" i="18" a="1"/>
  <c r="I401" i="18" s="1"/>
  <c r="J401" i="18" a="1"/>
  <c r="J401" i="18" s="1"/>
  <c r="K401" i="18" a="1"/>
  <c r="K401" i="18" s="1"/>
  <c r="L401" i="18" a="1"/>
  <c r="L401" i="18" s="1"/>
  <c r="M401" i="18" a="1"/>
  <c r="M401" i="18" s="1"/>
  <c r="N401" i="18" a="1"/>
  <c r="N401" i="18" s="1"/>
  <c r="O401" i="18" a="1"/>
  <c r="O401" i="18" s="1"/>
  <c r="P401" i="18" a="1"/>
  <c r="P401" i="18" s="1"/>
  <c r="Q401" i="18" a="1"/>
  <c r="Q401" i="18" s="1"/>
  <c r="R401" i="18" a="1"/>
  <c r="R401" i="18" s="1"/>
  <c r="S401" i="18" a="1"/>
  <c r="S401" i="18" s="1"/>
  <c r="T401" i="18" a="1"/>
  <c r="T401" i="18" s="1"/>
  <c r="U401" i="18" a="1"/>
  <c r="U401" i="18" s="1"/>
  <c r="V401" i="18" a="1"/>
  <c r="V401" i="18" s="1"/>
  <c r="W401" i="18" a="1"/>
  <c r="W401" i="18" s="1"/>
  <c r="X401" i="18" a="1"/>
  <c r="X401" i="18" s="1"/>
  <c r="Y401" i="18" a="1"/>
  <c r="Y401" i="18" s="1"/>
  <c r="Z401" i="18" a="1"/>
  <c r="Z401" i="18" s="1"/>
  <c r="AA401" i="18" a="1"/>
  <c r="AA401" i="18" s="1"/>
  <c r="AB401" i="18" a="1"/>
  <c r="AB401" i="18" s="1"/>
  <c r="AC401" i="18" a="1"/>
  <c r="AC401" i="18" s="1"/>
  <c r="AD401" i="18" a="1"/>
  <c r="AD401" i="18" s="1"/>
  <c r="AE401" i="18" a="1"/>
  <c r="AE401" i="18" s="1"/>
  <c r="AF401" i="18" a="1"/>
  <c r="AF401" i="18" s="1"/>
  <c r="AG401" i="18" a="1"/>
  <c r="AG401" i="18" s="1"/>
  <c r="AH401" i="18" a="1"/>
  <c r="AH401" i="18" s="1"/>
  <c r="AI401" i="18" a="1"/>
  <c r="AI401" i="18" s="1"/>
  <c r="AJ401" i="18" a="1"/>
  <c r="AJ401" i="18" s="1"/>
  <c r="AK401" i="18" a="1"/>
  <c r="AK401" i="18" s="1"/>
  <c r="AL401" i="18" a="1"/>
  <c r="AL401" i="18" s="1"/>
  <c r="AM401" i="18" a="1"/>
  <c r="AM401" i="18" s="1"/>
  <c r="AN401" i="18" a="1"/>
  <c r="AN401" i="18" s="1"/>
  <c r="AO401" i="18" a="1"/>
  <c r="AO401" i="18" s="1"/>
  <c r="AP401" i="18" a="1"/>
  <c r="AP401" i="18" s="1"/>
  <c r="AQ401" i="18" a="1"/>
  <c r="AQ401" i="18" s="1"/>
  <c r="AR401" i="18" a="1"/>
  <c r="AR401" i="18" s="1"/>
  <c r="AS401" i="18" a="1"/>
  <c r="AS401" i="18" s="1"/>
  <c r="AT401" i="18" a="1"/>
  <c r="AT401" i="18" s="1"/>
  <c r="AU401" i="18" a="1"/>
  <c r="AU401" i="18" s="1"/>
  <c r="AV401" i="18" a="1"/>
  <c r="AV401" i="18" s="1"/>
  <c r="D402" i="18" a="1"/>
  <c r="D402" i="18" s="1"/>
  <c r="E402" i="18" a="1"/>
  <c r="E402" i="18" s="1"/>
  <c r="F402" i="18" a="1"/>
  <c r="F402" i="18" s="1"/>
  <c r="G402" i="18" a="1"/>
  <c r="G402" i="18" s="1"/>
  <c r="H402" i="18" a="1"/>
  <c r="H402" i="18" s="1"/>
  <c r="I402" i="18" a="1"/>
  <c r="I402" i="18" s="1"/>
  <c r="J402" i="18" a="1"/>
  <c r="J402" i="18" s="1"/>
  <c r="K402" i="18" a="1"/>
  <c r="K402" i="18" s="1"/>
  <c r="L402" i="18" a="1"/>
  <c r="L402" i="18" s="1"/>
  <c r="M402" i="18" a="1"/>
  <c r="M402" i="18" s="1"/>
  <c r="N402" i="18" a="1"/>
  <c r="N402" i="18" s="1"/>
  <c r="O402" i="18" a="1"/>
  <c r="O402" i="18" s="1"/>
  <c r="P402" i="18" a="1"/>
  <c r="P402" i="18" s="1"/>
  <c r="Q402" i="18" a="1"/>
  <c r="Q402" i="18" s="1"/>
  <c r="R402" i="18" a="1"/>
  <c r="R402" i="18" s="1"/>
  <c r="S402" i="18" a="1"/>
  <c r="S402" i="18" s="1"/>
  <c r="T402" i="18" a="1"/>
  <c r="T402" i="18" s="1"/>
  <c r="U402" i="18" a="1"/>
  <c r="U402" i="18" s="1"/>
  <c r="V402" i="18" a="1"/>
  <c r="V402" i="18" s="1"/>
  <c r="W402" i="18" a="1"/>
  <c r="W402" i="18" s="1"/>
  <c r="X402" i="18" a="1"/>
  <c r="X402" i="18" s="1"/>
  <c r="Y402" i="18" a="1"/>
  <c r="Y402" i="18" s="1"/>
  <c r="Z402" i="18" a="1"/>
  <c r="Z402" i="18" s="1"/>
  <c r="AA402" i="18" a="1"/>
  <c r="AA402" i="18" s="1"/>
  <c r="AB402" i="18" a="1"/>
  <c r="AB402" i="18" s="1"/>
  <c r="AC402" i="18" a="1"/>
  <c r="AC402" i="18" s="1"/>
  <c r="AD402" i="18" a="1"/>
  <c r="AD402" i="18" s="1"/>
  <c r="AE402" i="18" a="1"/>
  <c r="AE402" i="18" s="1"/>
  <c r="AF402" i="18" a="1"/>
  <c r="AF402" i="18" s="1"/>
  <c r="AG402" i="18" a="1"/>
  <c r="AG402" i="18" s="1"/>
  <c r="AH402" i="18" a="1"/>
  <c r="AH402" i="18" s="1"/>
  <c r="AI402" i="18" a="1"/>
  <c r="AI402" i="18" s="1"/>
  <c r="AJ402" i="18" a="1"/>
  <c r="AJ402" i="18" s="1"/>
  <c r="AK402" i="18" a="1"/>
  <c r="AK402" i="18" s="1"/>
  <c r="AL402" i="18" a="1"/>
  <c r="AL402" i="18" s="1"/>
  <c r="AM402" i="18" a="1"/>
  <c r="AM402" i="18" s="1"/>
  <c r="AN402" i="18" a="1"/>
  <c r="AN402" i="18" s="1"/>
  <c r="AO402" i="18" a="1"/>
  <c r="AO402" i="18" s="1"/>
  <c r="AP402" i="18" a="1"/>
  <c r="AP402" i="18" s="1"/>
  <c r="AQ402" i="18" a="1"/>
  <c r="AQ402" i="18" s="1"/>
  <c r="AR402" i="18" a="1"/>
  <c r="AR402" i="18" s="1"/>
  <c r="AS402" i="18" a="1"/>
  <c r="AS402" i="18" s="1"/>
  <c r="AT402" i="18" a="1"/>
  <c r="AT402" i="18" s="1"/>
  <c r="AU402" i="18" a="1"/>
  <c r="AU402" i="18" s="1"/>
  <c r="AV402" i="18" a="1"/>
  <c r="AV402" i="18" s="1"/>
  <c r="D403" i="18" a="1"/>
  <c r="D403" i="18" s="1"/>
  <c r="E403" i="18" a="1"/>
  <c r="E403" i="18" s="1"/>
  <c r="F403" i="18" a="1"/>
  <c r="F403" i="18" s="1"/>
  <c r="G403" i="18" a="1"/>
  <c r="G403" i="18" s="1"/>
  <c r="H403" i="18" a="1"/>
  <c r="H403" i="18" s="1"/>
  <c r="I403" i="18" a="1"/>
  <c r="I403" i="18" s="1"/>
  <c r="J403" i="18" a="1"/>
  <c r="J403" i="18" s="1"/>
  <c r="K403" i="18" a="1"/>
  <c r="K403" i="18" s="1"/>
  <c r="L403" i="18" a="1"/>
  <c r="L403" i="18" s="1"/>
  <c r="M403" i="18" a="1"/>
  <c r="M403" i="18" s="1"/>
  <c r="N403" i="18" a="1"/>
  <c r="N403" i="18" s="1"/>
  <c r="O403" i="18" a="1"/>
  <c r="O403" i="18" s="1"/>
  <c r="P403" i="18" a="1"/>
  <c r="P403" i="18" s="1"/>
  <c r="Q403" i="18" a="1"/>
  <c r="Q403" i="18" s="1"/>
  <c r="R403" i="18" a="1"/>
  <c r="R403" i="18" s="1"/>
  <c r="S403" i="18" a="1"/>
  <c r="S403" i="18" s="1"/>
  <c r="T403" i="18" a="1"/>
  <c r="T403" i="18" s="1"/>
  <c r="U403" i="18" a="1"/>
  <c r="U403" i="18" s="1"/>
  <c r="V403" i="18" a="1"/>
  <c r="V403" i="18" s="1"/>
  <c r="W403" i="18" a="1"/>
  <c r="W403" i="18" s="1"/>
  <c r="X403" i="18" a="1"/>
  <c r="X403" i="18" s="1"/>
  <c r="Y403" i="18" a="1"/>
  <c r="Y403" i="18" s="1"/>
  <c r="Z403" i="18" a="1"/>
  <c r="Z403" i="18" s="1"/>
  <c r="AA403" i="18" a="1"/>
  <c r="AA403" i="18" s="1"/>
  <c r="AB403" i="18" a="1"/>
  <c r="AB403" i="18" s="1"/>
  <c r="AC403" i="18" a="1"/>
  <c r="AC403" i="18" s="1"/>
  <c r="AD403" i="18" a="1"/>
  <c r="AD403" i="18" s="1"/>
  <c r="AE403" i="18" a="1"/>
  <c r="AE403" i="18" s="1"/>
  <c r="AF403" i="18" a="1"/>
  <c r="AF403" i="18" s="1"/>
  <c r="AG403" i="18" a="1"/>
  <c r="AG403" i="18" s="1"/>
  <c r="AH403" i="18" a="1"/>
  <c r="AH403" i="18" s="1"/>
  <c r="AI403" i="18" a="1"/>
  <c r="AI403" i="18" s="1"/>
  <c r="AJ403" i="18" a="1"/>
  <c r="AJ403" i="18" s="1"/>
  <c r="AK403" i="18" a="1"/>
  <c r="AK403" i="18" s="1"/>
  <c r="AL403" i="18" a="1"/>
  <c r="AL403" i="18" s="1"/>
  <c r="AM403" i="18" a="1"/>
  <c r="AM403" i="18" s="1"/>
  <c r="AN403" i="18" a="1"/>
  <c r="AN403" i="18" s="1"/>
  <c r="AO403" i="18" a="1"/>
  <c r="AO403" i="18" s="1"/>
  <c r="AP403" i="18" a="1"/>
  <c r="AP403" i="18" s="1"/>
  <c r="AQ403" i="18" a="1"/>
  <c r="AQ403" i="18" s="1"/>
  <c r="AR403" i="18" a="1"/>
  <c r="AR403" i="18" s="1"/>
  <c r="AS403" i="18" a="1"/>
  <c r="AS403" i="18" s="1"/>
  <c r="AT403" i="18" a="1"/>
  <c r="AT403" i="18" s="1"/>
  <c r="AU403" i="18" a="1"/>
  <c r="AU403" i="18" s="1"/>
  <c r="AV403" i="18" a="1"/>
  <c r="AV403" i="18" s="1"/>
  <c r="D404" i="18" a="1"/>
  <c r="D404" i="18" s="1"/>
  <c r="E404" i="18" a="1"/>
  <c r="E404" i="18" s="1"/>
  <c r="F404" i="18" a="1"/>
  <c r="F404" i="18" s="1"/>
  <c r="G404" i="18" a="1"/>
  <c r="G404" i="18" s="1"/>
  <c r="H404" i="18" a="1"/>
  <c r="H404" i="18" s="1"/>
  <c r="I404" i="18" a="1"/>
  <c r="I404" i="18" s="1"/>
  <c r="J404" i="18" a="1"/>
  <c r="J404" i="18" s="1"/>
  <c r="K404" i="18" a="1"/>
  <c r="K404" i="18" s="1"/>
  <c r="L404" i="18" a="1"/>
  <c r="L404" i="18" s="1"/>
  <c r="M404" i="18" a="1"/>
  <c r="M404" i="18" s="1"/>
  <c r="N404" i="18" a="1"/>
  <c r="N404" i="18" s="1"/>
  <c r="O404" i="18" a="1"/>
  <c r="O404" i="18" s="1"/>
  <c r="P404" i="18" a="1"/>
  <c r="P404" i="18" s="1"/>
  <c r="Q404" i="18" a="1"/>
  <c r="Q404" i="18" s="1"/>
  <c r="R404" i="18" a="1"/>
  <c r="R404" i="18" s="1"/>
  <c r="S404" i="18" a="1"/>
  <c r="S404" i="18" s="1"/>
  <c r="T404" i="18" a="1"/>
  <c r="T404" i="18" s="1"/>
  <c r="U404" i="18" a="1"/>
  <c r="U404" i="18" s="1"/>
  <c r="V404" i="18" a="1"/>
  <c r="V404" i="18" s="1"/>
  <c r="W404" i="18" a="1"/>
  <c r="W404" i="18" s="1"/>
  <c r="X404" i="18" a="1"/>
  <c r="X404" i="18" s="1"/>
  <c r="Y404" i="18" a="1"/>
  <c r="Y404" i="18" s="1"/>
  <c r="Z404" i="18" a="1"/>
  <c r="Z404" i="18" s="1"/>
  <c r="AA404" i="18" a="1"/>
  <c r="AA404" i="18" s="1"/>
  <c r="AB404" i="18" a="1"/>
  <c r="AB404" i="18" s="1"/>
  <c r="AC404" i="18" a="1"/>
  <c r="AC404" i="18" s="1"/>
  <c r="AD404" i="18" a="1"/>
  <c r="AD404" i="18" s="1"/>
  <c r="AE404" i="18" a="1"/>
  <c r="AE404" i="18" s="1"/>
  <c r="AF404" i="18" a="1"/>
  <c r="AF404" i="18" s="1"/>
  <c r="AG404" i="18" a="1"/>
  <c r="AG404" i="18" s="1"/>
  <c r="AH404" i="18" a="1"/>
  <c r="AH404" i="18" s="1"/>
  <c r="AI404" i="18" a="1"/>
  <c r="AI404" i="18" s="1"/>
  <c r="AJ404" i="18" a="1"/>
  <c r="AJ404" i="18" s="1"/>
  <c r="AK404" i="18" a="1"/>
  <c r="AK404" i="18" s="1"/>
  <c r="AL404" i="18" a="1"/>
  <c r="AL404" i="18" s="1"/>
  <c r="AM404" i="18" a="1"/>
  <c r="AM404" i="18" s="1"/>
  <c r="AN404" i="18" a="1"/>
  <c r="AN404" i="18" s="1"/>
  <c r="AO404" i="18" a="1"/>
  <c r="AO404" i="18" s="1"/>
  <c r="AP404" i="18" a="1"/>
  <c r="AP404" i="18" s="1"/>
  <c r="AQ404" i="18" a="1"/>
  <c r="AQ404" i="18" s="1"/>
  <c r="AR404" i="18" a="1"/>
  <c r="AR404" i="18" s="1"/>
  <c r="AS404" i="18" a="1"/>
  <c r="AS404" i="18" s="1"/>
  <c r="AT404" i="18" a="1"/>
  <c r="AT404" i="18" s="1"/>
  <c r="AU404" i="18" a="1"/>
  <c r="AU404" i="18" s="1"/>
  <c r="AV404" i="18" a="1"/>
  <c r="AV404" i="18" s="1"/>
  <c r="D405" i="18" a="1"/>
  <c r="D405" i="18" s="1"/>
  <c r="E405" i="18" a="1"/>
  <c r="E405" i="18" s="1"/>
  <c r="F405" i="18" a="1"/>
  <c r="F405" i="18" s="1"/>
  <c r="G405" i="18" a="1"/>
  <c r="G405" i="18" s="1"/>
  <c r="H405" i="18" a="1"/>
  <c r="H405" i="18" s="1"/>
  <c r="I405" i="18" a="1"/>
  <c r="I405" i="18" s="1"/>
  <c r="J405" i="18" a="1"/>
  <c r="J405" i="18" s="1"/>
  <c r="K405" i="18" a="1"/>
  <c r="K405" i="18" s="1"/>
  <c r="L405" i="18" a="1"/>
  <c r="L405" i="18" s="1"/>
  <c r="M405" i="18" a="1"/>
  <c r="M405" i="18" s="1"/>
  <c r="N405" i="18" a="1"/>
  <c r="N405" i="18" s="1"/>
  <c r="O405" i="18" a="1"/>
  <c r="O405" i="18" s="1"/>
  <c r="P405" i="18" a="1"/>
  <c r="P405" i="18" s="1"/>
  <c r="Q405" i="18" a="1"/>
  <c r="Q405" i="18" s="1"/>
  <c r="R405" i="18" a="1"/>
  <c r="R405" i="18" s="1"/>
  <c r="S405" i="18" a="1"/>
  <c r="S405" i="18" s="1"/>
  <c r="T405" i="18" a="1"/>
  <c r="T405" i="18" s="1"/>
  <c r="U405" i="18" a="1"/>
  <c r="U405" i="18" s="1"/>
  <c r="V405" i="18" a="1"/>
  <c r="V405" i="18" s="1"/>
  <c r="W405" i="18" a="1"/>
  <c r="W405" i="18" s="1"/>
  <c r="X405" i="18" a="1"/>
  <c r="X405" i="18" s="1"/>
  <c r="Y405" i="18" a="1"/>
  <c r="Y405" i="18" s="1"/>
  <c r="Z405" i="18" a="1"/>
  <c r="Z405" i="18" s="1"/>
  <c r="AA405" i="18" a="1"/>
  <c r="AA405" i="18" s="1"/>
  <c r="AB405" i="18" a="1"/>
  <c r="AB405" i="18" s="1"/>
  <c r="AC405" i="18" a="1"/>
  <c r="AC405" i="18" s="1"/>
  <c r="AD405" i="18" a="1"/>
  <c r="AD405" i="18" s="1"/>
  <c r="AE405" i="18" a="1"/>
  <c r="AE405" i="18" s="1"/>
  <c r="AF405" i="18" a="1"/>
  <c r="AF405" i="18" s="1"/>
  <c r="AG405" i="18" a="1"/>
  <c r="AG405" i="18" s="1"/>
  <c r="AH405" i="18" a="1"/>
  <c r="AH405" i="18" s="1"/>
  <c r="AI405" i="18" a="1"/>
  <c r="AI405" i="18" s="1"/>
  <c r="AJ405" i="18" a="1"/>
  <c r="AJ405" i="18" s="1"/>
  <c r="AK405" i="18" a="1"/>
  <c r="AK405" i="18" s="1"/>
  <c r="AL405" i="18" a="1"/>
  <c r="AL405" i="18" s="1"/>
  <c r="AM405" i="18" a="1"/>
  <c r="AM405" i="18" s="1"/>
  <c r="AN405" i="18" a="1"/>
  <c r="AN405" i="18" s="1"/>
  <c r="AO405" i="18" a="1"/>
  <c r="AO405" i="18" s="1"/>
  <c r="AP405" i="18" a="1"/>
  <c r="AP405" i="18" s="1"/>
  <c r="AQ405" i="18" a="1"/>
  <c r="AQ405" i="18" s="1"/>
  <c r="AR405" i="18" a="1"/>
  <c r="AR405" i="18" s="1"/>
  <c r="AS405" i="18" a="1"/>
  <c r="AS405" i="18" s="1"/>
  <c r="AT405" i="18" a="1"/>
  <c r="AT405" i="18" s="1"/>
  <c r="AU405" i="18" a="1"/>
  <c r="AU405" i="18" s="1"/>
  <c r="AV405" i="18" a="1"/>
  <c r="AV405" i="18" s="1"/>
  <c r="D406" i="18" a="1"/>
  <c r="D406" i="18" s="1"/>
  <c r="E406" i="18" a="1"/>
  <c r="E406" i="18" s="1"/>
  <c r="F406" i="18" a="1"/>
  <c r="F406" i="18" s="1"/>
  <c r="G406" i="18" a="1"/>
  <c r="G406" i="18" s="1"/>
  <c r="H406" i="18" a="1"/>
  <c r="H406" i="18" s="1"/>
  <c r="I406" i="18" a="1"/>
  <c r="I406" i="18" s="1"/>
  <c r="J406" i="18" a="1"/>
  <c r="J406" i="18" s="1"/>
  <c r="K406" i="18" a="1"/>
  <c r="K406" i="18" s="1"/>
  <c r="L406" i="18" a="1"/>
  <c r="L406" i="18" s="1"/>
  <c r="M406" i="18" a="1"/>
  <c r="M406" i="18" s="1"/>
  <c r="N406" i="18" a="1"/>
  <c r="N406" i="18" s="1"/>
  <c r="O406" i="18" a="1"/>
  <c r="O406" i="18" s="1"/>
  <c r="P406" i="18" a="1"/>
  <c r="P406" i="18" s="1"/>
  <c r="Q406" i="18" a="1"/>
  <c r="Q406" i="18" s="1"/>
  <c r="R406" i="18" a="1"/>
  <c r="R406" i="18" s="1"/>
  <c r="S406" i="18" a="1"/>
  <c r="S406" i="18" s="1"/>
  <c r="T406" i="18" a="1"/>
  <c r="T406" i="18" s="1"/>
  <c r="U406" i="18" a="1"/>
  <c r="U406" i="18" s="1"/>
  <c r="V406" i="18" a="1"/>
  <c r="V406" i="18" s="1"/>
  <c r="W406" i="18" a="1"/>
  <c r="W406" i="18" s="1"/>
  <c r="X406" i="18" a="1"/>
  <c r="X406" i="18" s="1"/>
  <c r="Y406" i="18" a="1"/>
  <c r="Y406" i="18" s="1"/>
  <c r="Z406" i="18" a="1"/>
  <c r="Z406" i="18" s="1"/>
  <c r="AA406" i="18" a="1"/>
  <c r="AA406" i="18" s="1"/>
  <c r="AB406" i="18" a="1"/>
  <c r="AB406" i="18" s="1"/>
  <c r="AC406" i="18" a="1"/>
  <c r="AC406" i="18" s="1"/>
  <c r="AD406" i="18" a="1"/>
  <c r="AD406" i="18" s="1"/>
  <c r="AE406" i="18" a="1"/>
  <c r="AE406" i="18" s="1"/>
  <c r="AF406" i="18" a="1"/>
  <c r="AF406" i="18" s="1"/>
  <c r="AG406" i="18" a="1"/>
  <c r="AG406" i="18" s="1"/>
  <c r="AH406" i="18" a="1"/>
  <c r="AH406" i="18" s="1"/>
  <c r="AI406" i="18" a="1"/>
  <c r="AI406" i="18" s="1"/>
  <c r="AJ406" i="18" a="1"/>
  <c r="AJ406" i="18" s="1"/>
  <c r="AK406" i="18" a="1"/>
  <c r="AK406" i="18" s="1"/>
  <c r="AL406" i="18" a="1"/>
  <c r="AL406" i="18" s="1"/>
  <c r="AM406" i="18" a="1"/>
  <c r="AM406" i="18" s="1"/>
  <c r="AN406" i="18" a="1"/>
  <c r="AN406" i="18" s="1"/>
  <c r="AO406" i="18" a="1"/>
  <c r="AO406" i="18" s="1"/>
  <c r="AP406" i="18" a="1"/>
  <c r="AP406" i="18" s="1"/>
  <c r="AQ406" i="18" a="1"/>
  <c r="AQ406" i="18" s="1"/>
  <c r="AR406" i="18" a="1"/>
  <c r="AR406" i="18" s="1"/>
  <c r="AS406" i="18" a="1"/>
  <c r="AS406" i="18" s="1"/>
  <c r="AT406" i="18" a="1"/>
  <c r="AT406" i="18" s="1"/>
  <c r="AU406" i="18" a="1"/>
  <c r="AU406" i="18" s="1"/>
  <c r="AV406" i="18" a="1"/>
  <c r="AV406" i="18" s="1"/>
  <c r="D407" i="18" a="1"/>
  <c r="D407" i="18" s="1"/>
  <c r="E407" i="18" a="1"/>
  <c r="E407" i="18" s="1"/>
  <c r="F407" i="18" a="1"/>
  <c r="F407" i="18" s="1"/>
  <c r="G407" i="18" a="1"/>
  <c r="G407" i="18" s="1"/>
  <c r="H407" i="18" a="1"/>
  <c r="H407" i="18" s="1"/>
  <c r="I407" i="18" a="1"/>
  <c r="I407" i="18" s="1"/>
  <c r="J407" i="18" a="1"/>
  <c r="J407" i="18" s="1"/>
  <c r="K407" i="18" a="1"/>
  <c r="K407" i="18" s="1"/>
  <c r="L407" i="18" a="1"/>
  <c r="L407" i="18" s="1"/>
  <c r="M407" i="18" a="1"/>
  <c r="M407" i="18" s="1"/>
  <c r="N407" i="18" a="1"/>
  <c r="N407" i="18" s="1"/>
  <c r="O407" i="18" a="1"/>
  <c r="O407" i="18" s="1"/>
  <c r="P407" i="18" a="1"/>
  <c r="P407" i="18" s="1"/>
  <c r="Q407" i="18" a="1"/>
  <c r="Q407" i="18" s="1"/>
  <c r="R407" i="18" a="1"/>
  <c r="R407" i="18" s="1"/>
  <c r="S407" i="18" a="1"/>
  <c r="S407" i="18" s="1"/>
  <c r="T407" i="18" a="1"/>
  <c r="T407" i="18" s="1"/>
  <c r="U407" i="18" a="1"/>
  <c r="U407" i="18" s="1"/>
  <c r="V407" i="18" a="1"/>
  <c r="V407" i="18" s="1"/>
  <c r="W407" i="18" a="1"/>
  <c r="W407" i="18" s="1"/>
  <c r="X407" i="18" a="1"/>
  <c r="X407" i="18" s="1"/>
  <c r="Y407" i="18" a="1"/>
  <c r="Y407" i="18" s="1"/>
  <c r="Z407" i="18" a="1"/>
  <c r="Z407" i="18" s="1"/>
  <c r="AA407" i="18" a="1"/>
  <c r="AA407" i="18" s="1"/>
  <c r="AB407" i="18" a="1"/>
  <c r="AB407" i="18" s="1"/>
  <c r="AC407" i="18" a="1"/>
  <c r="AC407" i="18" s="1"/>
  <c r="AD407" i="18" a="1"/>
  <c r="AD407" i="18" s="1"/>
  <c r="AE407" i="18" a="1"/>
  <c r="AE407" i="18" s="1"/>
  <c r="AF407" i="18" a="1"/>
  <c r="AF407" i="18" s="1"/>
  <c r="AG407" i="18" a="1"/>
  <c r="AG407" i="18" s="1"/>
  <c r="AH407" i="18" a="1"/>
  <c r="AH407" i="18" s="1"/>
  <c r="AI407" i="18" a="1"/>
  <c r="AI407" i="18" s="1"/>
  <c r="AJ407" i="18" a="1"/>
  <c r="AJ407" i="18" s="1"/>
  <c r="AK407" i="18" a="1"/>
  <c r="AK407" i="18" s="1"/>
  <c r="AL407" i="18" a="1"/>
  <c r="AL407" i="18" s="1"/>
  <c r="AM407" i="18" a="1"/>
  <c r="AM407" i="18" s="1"/>
  <c r="AN407" i="18" a="1"/>
  <c r="AN407" i="18" s="1"/>
  <c r="AO407" i="18" a="1"/>
  <c r="AO407" i="18" s="1"/>
  <c r="AP407" i="18" a="1"/>
  <c r="AP407" i="18" s="1"/>
  <c r="AQ407" i="18" a="1"/>
  <c r="AQ407" i="18" s="1"/>
  <c r="AR407" i="18" a="1"/>
  <c r="AR407" i="18" s="1"/>
  <c r="AS407" i="18" a="1"/>
  <c r="AS407" i="18" s="1"/>
  <c r="AT407" i="18" a="1"/>
  <c r="AT407" i="18" s="1"/>
  <c r="AU407" i="18" a="1"/>
  <c r="AU407" i="18" s="1"/>
  <c r="AV407" i="18" a="1"/>
  <c r="AV407" i="18" s="1"/>
  <c r="D408" i="18" a="1"/>
  <c r="D408" i="18" s="1"/>
  <c r="E408" i="18" a="1"/>
  <c r="E408" i="18" s="1"/>
  <c r="F408" i="18" a="1"/>
  <c r="F408" i="18" s="1"/>
  <c r="G408" i="18" a="1"/>
  <c r="G408" i="18" s="1"/>
  <c r="H408" i="18" a="1"/>
  <c r="H408" i="18" s="1"/>
  <c r="I408" i="18" a="1"/>
  <c r="I408" i="18" s="1"/>
  <c r="J408" i="18" a="1"/>
  <c r="J408" i="18" s="1"/>
  <c r="K408" i="18" a="1"/>
  <c r="K408" i="18" s="1"/>
  <c r="L408" i="18" a="1"/>
  <c r="L408" i="18" s="1"/>
  <c r="M408" i="18" a="1"/>
  <c r="M408" i="18" s="1"/>
  <c r="N408" i="18" a="1"/>
  <c r="N408" i="18" s="1"/>
  <c r="O408" i="18" a="1"/>
  <c r="O408" i="18" s="1"/>
  <c r="P408" i="18" a="1"/>
  <c r="P408" i="18" s="1"/>
  <c r="Q408" i="18" a="1"/>
  <c r="Q408" i="18" s="1"/>
  <c r="R408" i="18" a="1"/>
  <c r="R408" i="18" s="1"/>
  <c r="S408" i="18" a="1"/>
  <c r="S408" i="18" s="1"/>
  <c r="T408" i="18" a="1"/>
  <c r="T408" i="18" s="1"/>
  <c r="U408" i="18" a="1"/>
  <c r="U408" i="18" s="1"/>
  <c r="V408" i="18" a="1"/>
  <c r="V408" i="18" s="1"/>
  <c r="W408" i="18" a="1"/>
  <c r="W408" i="18" s="1"/>
  <c r="X408" i="18" a="1"/>
  <c r="X408" i="18" s="1"/>
  <c r="Y408" i="18" a="1"/>
  <c r="Y408" i="18" s="1"/>
  <c r="Z408" i="18" a="1"/>
  <c r="Z408" i="18" s="1"/>
  <c r="AA408" i="18" a="1"/>
  <c r="AA408" i="18" s="1"/>
  <c r="AB408" i="18" a="1"/>
  <c r="AB408" i="18" s="1"/>
  <c r="AC408" i="18" a="1"/>
  <c r="AC408" i="18" s="1"/>
  <c r="AD408" i="18" a="1"/>
  <c r="AD408" i="18" s="1"/>
  <c r="AE408" i="18" a="1"/>
  <c r="AE408" i="18" s="1"/>
  <c r="AF408" i="18" a="1"/>
  <c r="AF408" i="18" s="1"/>
  <c r="AG408" i="18" a="1"/>
  <c r="AG408" i="18" s="1"/>
  <c r="AH408" i="18" a="1"/>
  <c r="AH408" i="18" s="1"/>
  <c r="AI408" i="18" a="1"/>
  <c r="AI408" i="18" s="1"/>
  <c r="AJ408" i="18" a="1"/>
  <c r="AJ408" i="18" s="1"/>
  <c r="AK408" i="18" a="1"/>
  <c r="AK408" i="18" s="1"/>
  <c r="AL408" i="18" a="1"/>
  <c r="AL408" i="18" s="1"/>
  <c r="AM408" i="18" a="1"/>
  <c r="AM408" i="18" s="1"/>
  <c r="AN408" i="18" a="1"/>
  <c r="AN408" i="18" s="1"/>
  <c r="AO408" i="18" a="1"/>
  <c r="AO408" i="18" s="1"/>
  <c r="AP408" i="18" a="1"/>
  <c r="AP408" i="18" s="1"/>
  <c r="AQ408" i="18" a="1"/>
  <c r="AQ408" i="18" s="1"/>
  <c r="AR408" i="18" a="1"/>
  <c r="AR408" i="18" s="1"/>
  <c r="AS408" i="18" a="1"/>
  <c r="AS408" i="18" s="1"/>
  <c r="AT408" i="18" a="1"/>
  <c r="AT408" i="18" s="1"/>
  <c r="AU408" i="18" a="1"/>
  <c r="AU408" i="18" s="1"/>
  <c r="AV408" i="18" a="1"/>
  <c r="AV408" i="18" s="1"/>
  <c r="D409" i="18" a="1"/>
  <c r="D409" i="18" s="1"/>
  <c r="E409" i="18" a="1"/>
  <c r="E409" i="18" s="1"/>
  <c r="F409" i="18" a="1"/>
  <c r="F409" i="18" s="1"/>
  <c r="G409" i="18" a="1"/>
  <c r="G409" i="18" s="1"/>
  <c r="H409" i="18" a="1"/>
  <c r="H409" i="18" s="1"/>
  <c r="I409" i="18" a="1"/>
  <c r="I409" i="18" s="1"/>
  <c r="J409" i="18" a="1"/>
  <c r="J409" i="18" s="1"/>
  <c r="K409" i="18" a="1"/>
  <c r="K409" i="18" s="1"/>
  <c r="L409" i="18" a="1"/>
  <c r="L409" i="18" s="1"/>
  <c r="M409" i="18" a="1"/>
  <c r="M409" i="18" s="1"/>
  <c r="N409" i="18" a="1"/>
  <c r="N409" i="18" s="1"/>
  <c r="O409" i="18" a="1"/>
  <c r="O409" i="18" s="1"/>
  <c r="P409" i="18" a="1"/>
  <c r="P409" i="18" s="1"/>
  <c r="Q409" i="18" a="1"/>
  <c r="Q409" i="18" s="1"/>
  <c r="R409" i="18" a="1"/>
  <c r="R409" i="18" s="1"/>
  <c r="S409" i="18" a="1"/>
  <c r="S409" i="18" s="1"/>
  <c r="T409" i="18" a="1"/>
  <c r="T409" i="18" s="1"/>
  <c r="U409" i="18" a="1"/>
  <c r="U409" i="18" s="1"/>
  <c r="V409" i="18" a="1"/>
  <c r="V409" i="18" s="1"/>
  <c r="W409" i="18" a="1"/>
  <c r="W409" i="18" s="1"/>
  <c r="X409" i="18" a="1"/>
  <c r="X409" i="18" s="1"/>
  <c r="Y409" i="18" a="1"/>
  <c r="Y409" i="18" s="1"/>
  <c r="Z409" i="18" a="1"/>
  <c r="Z409" i="18" s="1"/>
  <c r="AA409" i="18" a="1"/>
  <c r="AA409" i="18" s="1"/>
  <c r="AB409" i="18" a="1"/>
  <c r="AB409" i="18" s="1"/>
  <c r="AC409" i="18" a="1"/>
  <c r="AC409" i="18" s="1"/>
  <c r="AD409" i="18" a="1"/>
  <c r="AD409" i="18" s="1"/>
  <c r="AE409" i="18" a="1"/>
  <c r="AE409" i="18" s="1"/>
  <c r="AF409" i="18" a="1"/>
  <c r="AF409" i="18" s="1"/>
  <c r="AG409" i="18" a="1"/>
  <c r="AG409" i="18" s="1"/>
  <c r="AH409" i="18" a="1"/>
  <c r="AH409" i="18" s="1"/>
  <c r="AI409" i="18" a="1"/>
  <c r="AI409" i="18" s="1"/>
  <c r="AJ409" i="18" a="1"/>
  <c r="AJ409" i="18" s="1"/>
  <c r="AK409" i="18" a="1"/>
  <c r="AK409" i="18" s="1"/>
  <c r="AL409" i="18" a="1"/>
  <c r="AL409" i="18" s="1"/>
  <c r="AM409" i="18" a="1"/>
  <c r="AM409" i="18" s="1"/>
  <c r="AN409" i="18" a="1"/>
  <c r="AN409" i="18" s="1"/>
  <c r="AO409" i="18" a="1"/>
  <c r="AO409" i="18" s="1"/>
  <c r="AP409" i="18" a="1"/>
  <c r="AP409" i="18" s="1"/>
  <c r="AQ409" i="18" a="1"/>
  <c r="AQ409" i="18" s="1"/>
  <c r="AR409" i="18" a="1"/>
  <c r="AR409" i="18" s="1"/>
  <c r="AS409" i="18" a="1"/>
  <c r="AS409" i="18" s="1"/>
  <c r="AT409" i="18" a="1"/>
  <c r="AT409" i="18" s="1"/>
  <c r="AU409" i="18" a="1"/>
  <c r="AU409" i="18" s="1"/>
  <c r="AV409" i="18" a="1"/>
  <c r="AV409" i="18" s="1"/>
  <c r="D410" i="18" a="1"/>
  <c r="D410" i="18" s="1"/>
  <c r="E410" i="18" a="1"/>
  <c r="E410" i="18" s="1"/>
  <c r="F410" i="18" a="1"/>
  <c r="F410" i="18" s="1"/>
  <c r="G410" i="18" a="1"/>
  <c r="G410" i="18" s="1"/>
  <c r="H410" i="18" a="1"/>
  <c r="H410" i="18" s="1"/>
  <c r="I410" i="18" a="1"/>
  <c r="I410" i="18" s="1"/>
  <c r="J410" i="18" a="1"/>
  <c r="J410" i="18" s="1"/>
  <c r="K410" i="18" a="1"/>
  <c r="K410" i="18" s="1"/>
  <c r="L410" i="18" a="1"/>
  <c r="L410" i="18" s="1"/>
  <c r="M410" i="18" a="1"/>
  <c r="M410" i="18" s="1"/>
  <c r="N410" i="18" a="1"/>
  <c r="N410" i="18" s="1"/>
  <c r="O410" i="18" a="1"/>
  <c r="O410" i="18" s="1"/>
  <c r="P410" i="18" a="1"/>
  <c r="P410" i="18" s="1"/>
  <c r="Q410" i="18" a="1"/>
  <c r="Q410" i="18" s="1"/>
  <c r="R410" i="18" a="1"/>
  <c r="R410" i="18" s="1"/>
  <c r="S410" i="18" a="1"/>
  <c r="S410" i="18" s="1"/>
  <c r="T410" i="18" a="1"/>
  <c r="T410" i="18" s="1"/>
  <c r="U410" i="18" a="1"/>
  <c r="U410" i="18" s="1"/>
  <c r="V410" i="18" a="1"/>
  <c r="V410" i="18" s="1"/>
  <c r="W410" i="18" a="1"/>
  <c r="W410" i="18" s="1"/>
  <c r="X410" i="18" a="1"/>
  <c r="X410" i="18" s="1"/>
  <c r="Y410" i="18" a="1"/>
  <c r="Y410" i="18" s="1"/>
  <c r="Z410" i="18" a="1"/>
  <c r="Z410" i="18" s="1"/>
  <c r="AA410" i="18" a="1"/>
  <c r="AA410" i="18" s="1"/>
  <c r="AB410" i="18" a="1"/>
  <c r="AB410" i="18" s="1"/>
  <c r="AC410" i="18" a="1"/>
  <c r="AC410" i="18" s="1"/>
  <c r="AD410" i="18" a="1"/>
  <c r="AD410" i="18" s="1"/>
  <c r="AE410" i="18" a="1"/>
  <c r="AE410" i="18" s="1"/>
  <c r="AF410" i="18" a="1"/>
  <c r="AF410" i="18" s="1"/>
  <c r="AG410" i="18" a="1"/>
  <c r="AG410" i="18" s="1"/>
  <c r="AH410" i="18" a="1"/>
  <c r="AH410" i="18" s="1"/>
  <c r="AI410" i="18" a="1"/>
  <c r="AI410" i="18" s="1"/>
  <c r="AJ410" i="18" a="1"/>
  <c r="AJ410" i="18" s="1"/>
  <c r="AK410" i="18" a="1"/>
  <c r="AK410" i="18" s="1"/>
  <c r="AL410" i="18" a="1"/>
  <c r="AL410" i="18" s="1"/>
  <c r="AM410" i="18" a="1"/>
  <c r="AM410" i="18" s="1"/>
  <c r="AN410" i="18" a="1"/>
  <c r="AN410" i="18" s="1"/>
  <c r="AO410" i="18" a="1"/>
  <c r="AO410" i="18" s="1"/>
  <c r="AP410" i="18" a="1"/>
  <c r="AP410" i="18" s="1"/>
  <c r="AQ410" i="18" a="1"/>
  <c r="AQ410" i="18" s="1"/>
  <c r="AR410" i="18" a="1"/>
  <c r="AR410" i="18" s="1"/>
  <c r="AS410" i="18" a="1"/>
  <c r="AS410" i="18" s="1"/>
  <c r="AT410" i="18" a="1"/>
  <c r="AT410" i="18" s="1"/>
  <c r="AU410" i="18" a="1"/>
  <c r="AU410" i="18" s="1"/>
  <c r="AV410" i="18" a="1"/>
  <c r="AV410" i="18" s="1"/>
  <c r="D411" i="18" a="1"/>
  <c r="D411" i="18" s="1"/>
  <c r="E411" i="18" a="1"/>
  <c r="E411" i="18" s="1"/>
  <c r="F411" i="18" a="1"/>
  <c r="F411" i="18" s="1"/>
  <c r="G411" i="18" a="1"/>
  <c r="G411" i="18" s="1"/>
  <c r="H411" i="18" a="1"/>
  <c r="H411" i="18" s="1"/>
  <c r="I411" i="18" a="1"/>
  <c r="I411" i="18" s="1"/>
  <c r="J411" i="18" a="1"/>
  <c r="J411" i="18" s="1"/>
  <c r="K411" i="18" a="1"/>
  <c r="K411" i="18" s="1"/>
  <c r="L411" i="18" a="1"/>
  <c r="L411" i="18" s="1"/>
  <c r="M411" i="18" a="1"/>
  <c r="M411" i="18" s="1"/>
  <c r="N411" i="18" a="1"/>
  <c r="N411" i="18" s="1"/>
  <c r="O411" i="18" a="1"/>
  <c r="O411" i="18" s="1"/>
  <c r="P411" i="18" a="1"/>
  <c r="P411" i="18" s="1"/>
  <c r="Q411" i="18" a="1"/>
  <c r="Q411" i="18" s="1"/>
  <c r="R411" i="18" a="1"/>
  <c r="R411" i="18" s="1"/>
  <c r="S411" i="18" a="1"/>
  <c r="S411" i="18" s="1"/>
  <c r="T411" i="18" a="1"/>
  <c r="T411" i="18" s="1"/>
  <c r="U411" i="18" a="1"/>
  <c r="U411" i="18" s="1"/>
  <c r="V411" i="18" a="1"/>
  <c r="V411" i="18" s="1"/>
  <c r="W411" i="18" a="1"/>
  <c r="W411" i="18" s="1"/>
  <c r="X411" i="18" a="1"/>
  <c r="X411" i="18" s="1"/>
  <c r="Y411" i="18" a="1"/>
  <c r="Y411" i="18" s="1"/>
  <c r="Z411" i="18" a="1"/>
  <c r="Z411" i="18" s="1"/>
  <c r="AA411" i="18" a="1"/>
  <c r="AA411" i="18" s="1"/>
  <c r="AB411" i="18" a="1"/>
  <c r="AB411" i="18" s="1"/>
  <c r="AC411" i="18" a="1"/>
  <c r="AC411" i="18" s="1"/>
  <c r="AD411" i="18" a="1"/>
  <c r="AD411" i="18" s="1"/>
  <c r="AE411" i="18" a="1"/>
  <c r="AE411" i="18" s="1"/>
  <c r="AF411" i="18" a="1"/>
  <c r="AF411" i="18" s="1"/>
  <c r="AG411" i="18" a="1"/>
  <c r="AG411" i="18" s="1"/>
  <c r="AH411" i="18" a="1"/>
  <c r="AH411" i="18" s="1"/>
  <c r="AI411" i="18" a="1"/>
  <c r="AI411" i="18" s="1"/>
  <c r="AJ411" i="18" a="1"/>
  <c r="AJ411" i="18" s="1"/>
  <c r="AK411" i="18" a="1"/>
  <c r="AK411" i="18" s="1"/>
  <c r="AL411" i="18" a="1"/>
  <c r="AL411" i="18" s="1"/>
  <c r="AM411" i="18" a="1"/>
  <c r="AM411" i="18" s="1"/>
  <c r="AN411" i="18" a="1"/>
  <c r="AN411" i="18" s="1"/>
  <c r="AO411" i="18" a="1"/>
  <c r="AO411" i="18" s="1"/>
  <c r="AP411" i="18" a="1"/>
  <c r="AP411" i="18" s="1"/>
  <c r="AQ411" i="18" a="1"/>
  <c r="AQ411" i="18" s="1"/>
  <c r="AR411" i="18" a="1"/>
  <c r="AR411" i="18" s="1"/>
  <c r="AS411" i="18" a="1"/>
  <c r="AS411" i="18" s="1"/>
  <c r="AT411" i="18" a="1"/>
  <c r="AT411" i="18" s="1"/>
  <c r="AU411" i="18" a="1"/>
  <c r="AU411" i="18" s="1"/>
  <c r="AV411" i="18" a="1"/>
  <c r="AV411" i="18" s="1"/>
  <c r="D412" i="18" a="1"/>
  <c r="D412" i="18" s="1"/>
  <c r="E412" i="18" a="1"/>
  <c r="E412" i="18" s="1"/>
  <c r="F412" i="18" a="1"/>
  <c r="F412" i="18" s="1"/>
  <c r="G412" i="18" a="1"/>
  <c r="G412" i="18" s="1"/>
  <c r="H412" i="18" a="1"/>
  <c r="H412" i="18" s="1"/>
  <c r="I412" i="18" a="1"/>
  <c r="I412" i="18" s="1"/>
  <c r="J412" i="18" a="1"/>
  <c r="J412" i="18" s="1"/>
  <c r="K412" i="18" a="1"/>
  <c r="K412" i="18" s="1"/>
  <c r="L412" i="18" a="1"/>
  <c r="L412" i="18" s="1"/>
  <c r="M412" i="18" a="1"/>
  <c r="M412" i="18" s="1"/>
  <c r="N412" i="18" a="1"/>
  <c r="N412" i="18" s="1"/>
  <c r="O412" i="18" a="1"/>
  <c r="O412" i="18" s="1"/>
  <c r="P412" i="18" a="1"/>
  <c r="P412" i="18" s="1"/>
  <c r="Q412" i="18" a="1"/>
  <c r="Q412" i="18" s="1"/>
  <c r="R412" i="18" a="1"/>
  <c r="R412" i="18" s="1"/>
  <c r="S412" i="18" a="1"/>
  <c r="S412" i="18" s="1"/>
  <c r="T412" i="18" a="1"/>
  <c r="T412" i="18" s="1"/>
  <c r="U412" i="18" a="1"/>
  <c r="U412" i="18" s="1"/>
  <c r="V412" i="18" a="1"/>
  <c r="V412" i="18" s="1"/>
  <c r="W412" i="18" a="1"/>
  <c r="W412" i="18" s="1"/>
  <c r="X412" i="18" a="1"/>
  <c r="X412" i="18" s="1"/>
  <c r="Y412" i="18" a="1"/>
  <c r="Y412" i="18" s="1"/>
  <c r="Z412" i="18" a="1"/>
  <c r="Z412" i="18" s="1"/>
  <c r="AA412" i="18" a="1"/>
  <c r="AA412" i="18" s="1"/>
  <c r="AB412" i="18" a="1"/>
  <c r="AB412" i="18" s="1"/>
  <c r="AC412" i="18" a="1"/>
  <c r="AC412" i="18" s="1"/>
  <c r="AD412" i="18" a="1"/>
  <c r="AD412" i="18" s="1"/>
  <c r="AE412" i="18" a="1"/>
  <c r="AE412" i="18" s="1"/>
  <c r="AF412" i="18" a="1"/>
  <c r="AF412" i="18" s="1"/>
  <c r="AG412" i="18" a="1"/>
  <c r="AG412" i="18" s="1"/>
  <c r="AH412" i="18" a="1"/>
  <c r="AH412" i="18" s="1"/>
  <c r="AI412" i="18" a="1"/>
  <c r="AI412" i="18" s="1"/>
  <c r="AJ412" i="18" a="1"/>
  <c r="AJ412" i="18" s="1"/>
  <c r="AK412" i="18" a="1"/>
  <c r="AK412" i="18" s="1"/>
  <c r="AL412" i="18" a="1"/>
  <c r="AL412" i="18" s="1"/>
  <c r="AM412" i="18" a="1"/>
  <c r="AM412" i="18" s="1"/>
  <c r="AN412" i="18" a="1"/>
  <c r="AN412" i="18" s="1"/>
  <c r="AO412" i="18" a="1"/>
  <c r="AO412" i="18" s="1"/>
  <c r="AP412" i="18" a="1"/>
  <c r="AP412" i="18" s="1"/>
  <c r="AQ412" i="18" a="1"/>
  <c r="AQ412" i="18" s="1"/>
  <c r="AR412" i="18" a="1"/>
  <c r="AR412" i="18" s="1"/>
  <c r="AS412" i="18" a="1"/>
  <c r="AS412" i="18" s="1"/>
  <c r="AT412" i="18" a="1"/>
  <c r="AT412" i="18" s="1"/>
  <c r="AU412" i="18" a="1"/>
  <c r="AU412" i="18" s="1"/>
  <c r="AV412" i="18" a="1"/>
  <c r="AV412" i="18" s="1"/>
  <c r="D413" i="18" a="1"/>
  <c r="D413" i="18" s="1"/>
  <c r="E413" i="18" a="1"/>
  <c r="E413" i="18" s="1"/>
  <c r="F413" i="18" a="1"/>
  <c r="F413" i="18" s="1"/>
  <c r="G413" i="18" a="1"/>
  <c r="G413" i="18" s="1"/>
  <c r="H413" i="18" a="1"/>
  <c r="H413" i="18" s="1"/>
  <c r="I413" i="18" a="1"/>
  <c r="I413" i="18" s="1"/>
  <c r="J413" i="18" a="1"/>
  <c r="J413" i="18" s="1"/>
  <c r="K413" i="18" a="1"/>
  <c r="K413" i="18" s="1"/>
  <c r="L413" i="18" a="1"/>
  <c r="L413" i="18" s="1"/>
  <c r="M413" i="18" a="1"/>
  <c r="M413" i="18" s="1"/>
  <c r="N413" i="18" a="1"/>
  <c r="N413" i="18" s="1"/>
  <c r="O413" i="18" a="1"/>
  <c r="O413" i="18" s="1"/>
  <c r="P413" i="18" a="1"/>
  <c r="P413" i="18" s="1"/>
  <c r="Q413" i="18" a="1"/>
  <c r="Q413" i="18" s="1"/>
  <c r="R413" i="18" a="1"/>
  <c r="R413" i="18" s="1"/>
  <c r="S413" i="18" a="1"/>
  <c r="S413" i="18" s="1"/>
  <c r="T413" i="18" a="1"/>
  <c r="T413" i="18" s="1"/>
  <c r="U413" i="18" a="1"/>
  <c r="U413" i="18" s="1"/>
  <c r="V413" i="18" a="1"/>
  <c r="V413" i="18" s="1"/>
  <c r="W413" i="18" a="1"/>
  <c r="W413" i="18" s="1"/>
  <c r="X413" i="18" a="1"/>
  <c r="X413" i="18" s="1"/>
  <c r="Y413" i="18" a="1"/>
  <c r="Y413" i="18" s="1"/>
  <c r="Z413" i="18" a="1"/>
  <c r="Z413" i="18" s="1"/>
  <c r="AA413" i="18" a="1"/>
  <c r="AA413" i="18" s="1"/>
  <c r="AB413" i="18" a="1"/>
  <c r="AB413" i="18" s="1"/>
  <c r="AC413" i="18" a="1"/>
  <c r="AC413" i="18" s="1"/>
  <c r="AD413" i="18" a="1"/>
  <c r="AD413" i="18" s="1"/>
  <c r="AE413" i="18" a="1"/>
  <c r="AE413" i="18" s="1"/>
  <c r="AF413" i="18" a="1"/>
  <c r="AF413" i="18" s="1"/>
  <c r="AG413" i="18" a="1"/>
  <c r="AG413" i="18" s="1"/>
  <c r="AH413" i="18" a="1"/>
  <c r="AH413" i="18" s="1"/>
  <c r="AI413" i="18" a="1"/>
  <c r="AI413" i="18" s="1"/>
  <c r="AJ413" i="18" a="1"/>
  <c r="AJ413" i="18" s="1"/>
  <c r="AK413" i="18" a="1"/>
  <c r="AK413" i="18" s="1"/>
  <c r="AL413" i="18" a="1"/>
  <c r="AL413" i="18" s="1"/>
  <c r="AM413" i="18" a="1"/>
  <c r="AM413" i="18" s="1"/>
  <c r="AN413" i="18" a="1"/>
  <c r="AN413" i="18" s="1"/>
  <c r="AO413" i="18" a="1"/>
  <c r="AO413" i="18" s="1"/>
  <c r="AP413" i="18" a="1"/>
  <c r="AP413" i="18" s="1"/>
  <c r="AQ413" i="18" a="1"/>
  <c r="AQ413" i="18" s="1"/>
  <c r="AR413" i="18" a="1"/>
  <c r="AR413" i="18" s="1"/>
  <c r="AS413" i="18" a="1"/>
  <c r="AS413" i="18" s="1"/>
  <c r="AT413" i="18" a="1"/>
  <c r="AT413" i="18" s="1"/>
  <c r="AU413" i="18" a="1"/>
  <c r="AU413" i="18" s="1"/>
  <c r="AV413" i="18" a="1"/>
  <c r="AV413" i="18" s="1"/>
  <c r="D414" i="18" a="1"/>
  <c r="D414" i="18" s="1"/>
  <c r="E414" i="18" a="1"/>
  <c r="E414" i="18" s="1"/>
  <c r="F414" i="18" a="1"/>
  <c r="F414" i="18" s="1"/>
  <c r="G414" i="18" a="1"/>
  <c r="G414" i="18" s="1"/>
  <c r="H414" i="18" a="1"/>
  <c r="H414" i="18" s="1"/>
  <c r="I414" i="18" a="1"/>
  <c r="I414" i="18" s="1"/>
  <c r="J414" i="18" a="1"/>
  <c r="J414" i="18" s="1"/>
  <c r="K414" i="18" a="1"/>
  <c r="K414" i="18" s="1"/>
  <c r="L414" i="18" a="1"/>
  <c r="L414" i="18" s="1"/>
  <c r="M414" i="18" a="1"/>
  <c r="M414" i="18" s="1"/>
  <c r="N414" i="18" a="1"/>
  <c r="N414" i="18" s="1"/>
  <c r="O414" i="18" a="1"/>
  <c r="O414" i="18" s="1"/>
  <c r="P414" i="18" a="1"/>
  <c r="P414" i="18" s="1"/>
  <c r="Q414" i="18" a="1"/>
  <c r="Q414" i="18" s="1"/>
  <c r="R414" i="18" a="1"/>
  <c r="R414" i="18" s="1"/>
  <c r="S414" i="18" a="1"/>
  <c r="S414" i="18" s="1"/>
  <c r="T414" i="18" a="1"/>
  <c r="T414" i="18" s="1"/>
  <c r="U414" i="18" a="1"/>
  <c r="U414" i="18" s="1"/>
  <c r="V414" i="18" a="1"/>
  <c r="V414" i="18" s="1"/>
  <c r="W414" i="18" a="1"/>
  <c r="W414" i="18" s="1"/>
  <c r="X414" i="18" a="1"/>
  <c r="X414" i="18" s="1"/>
  <c r="Y414" i="18" a="1"/>
  <c r="Y414" i="18" s="1"/>
  <c r="Z414" i="18" a="1"/>
  <c r="Z414" i="18" s="1"/>
  <c r="AA414" i="18" a="1"/>
  <c r="AA414" i="18" s="1"/>
  <c r="AB414" i="18" a="1"/>
  <c r="AB414" i="18" s="1"/>
  <c r="AC414" i="18" a="1"/>
  <c r="AC414" i="18" s="1"/>
  <c r="AD414" i="18" a="1"/>
  <c r="AD414" i="18" s="1"/>
  <c r="AE414" i="18" a="1"/>
  <c r="AE414" i="18" s="1"/>
  <c r="AF414" i="18" a="1"/>
  <c r="AF414" i="18" s="1"/>
  <c r="AG414" i="18" a="1"/>
  <c r="AG414" i="18" s="1"/>
  <c r="AH414" i="18" a="1"/>
  <c r="AH414" i="18" s="1"/>
  <c r="AI414" i="18" a="1"/>
  <c r="AI414" i="18" s="1"/>
  <c r="AJ414" i="18" a="1"/>
  <c r="AJ414" i="18" s="1"/>
  <c r="AK414" i="18" a="1"/>
  <c r="AK414" i="18" s="1"/>
  <c r="AL414" i="18" a="1"/>
  <c r="AL414" i="18" s="1"/>
  <c r="AM414" i="18" a="1"/>
  <c r="AM414" i="18" s="1"/>
  <c r="AN414" i="18" a="1"/>
  <c r="AN414" i="18" s="1"/>
  <c r="AO414" i="18" a="1"/>
  <c r="AO414" i="18" s="1"/>
  <c r="AP414" i="18" a="1"/>
  <c r="AP414" i="18" s="1"/>
  <c r="AQ414" i="18" a="1"/>
  <c r="AQ414" i="18" s="1"/>
  <c r="AR414" i="18" a="1"/>
  <c r="AR414" i="18" s="1"/>
  <c r="AS414" i="18" a="1"/>
  <c r="AS414" i="18" s="1"/>
  <c r="AT414" i="18" a="1"/>
  <c r="AT414" i="18" s="1"/>
  <c r="AU414" i="18" a="1"/>
  <c r="AU414" i="18" s="1"/>
  <c r="AV414" i="18" a="1"/>
  <c r="AV414" i="18" s="1"/>
  <c r="D415" i="18" a="1"/>
  <c r="D415" i="18" s="1"/>
  <c r="E415" i="18" a="1"/>
  <c r="E415" i="18" s="1"/>
  <c r="F415" i="18" a="1"/>
  <c r="F415" i="18" s="1"/>
  <c r="G415" i="18" a="1"/>
  <c r="G415" i="18" s="1"/>
  <c r="H415" i="18" a="1"/>
  <c r="H415" i="18" s="1"/>
  <c r="I415" i="18" a="1"/>
  <c r="I415" i="18" s="1"/>
  <c r="J415" i="18" a="1"/>
  <c r="J415" i="18" s="1"/>
  <c r="K415" i="18" a="1"/>
  <c r="K415" i="18" s="1"/>
  <c r="L415" i="18" a="1"/>
  <c r="L415" i="18" s="1"/>
  <c r="M415" i="18" a="1"/>
  <c r="M415" i="18" s="1"/>
  <c r="N415" i="18" a="1"/>
  <c r="N415" i="18" s="1"/>
  <c r="O415" i="18" a="1"/>
  <c r="O415" i="18" s="1"/>
  <c r="P415" i="18" a="1"/>
  <c r="P415" i="18" s="1"/>
  <c r="Q415" i="18" a="1"/>
  <c r="Q415" i="18" s="1"/>
  <c r="R415" i="18" a="1"/>
  <c r="R415" i="18" s="1"/>
  <c r="S415" i="18" a="1"/>
  <c r="S415" i="18" s="1"/>
  <c r="T415" i="18" a="1"/>
  <c r="T415" i="18" s="1"/>
  <c r="U415" i="18" a="1"/>
  <c r="U415" i="18" s="1"/>
  <c r="V415" i="18" a="1"/>
  <c r="V415" i="18" s="1"/>
  <c r="W415" i="18" a="1"/>
  <c r="W415" i="18" s="1"/>
  <c r="X415" i="18" a="1"/>
  <c r="X415" i="18" s="1"/>
  <c r="Y415" i="18" a="1"/>
  <c r="Y415" i="18" s="1"/>
  <c r="Z415" i="18" a="1"/>
  <c r="Z415" i="18" s="1"/>
  <c r="AA415" i="18" a="1"/>
  <c r="AA415" i="18" s="1"/>
  <c r="AB415" i="18" a="1"/>
  <c r="AB415" i="18" s="1"/>
  <c r="AC415" i="18" a="1"/>
  <c r="AC415" i="18" s="1"/>
  <c r="AD415" i="18" a="1"/>
  <c r="AD415" i="18" s="1"/>
  <c r="AE415" i="18" a="1"/>
  <c r="AE415" i="18" s="1"/>
  <c r="AF415" i="18" a="1"/>
  <c r="AF415" i="18" s="1"/>
  <c r="AG415" i="18" a="1"/>
  <c r="AG415" i="18" s="1"/>
  <c r="AH415" i="18" a="1"/>
  <c r="AH415" i="18" s="1"/>
  <c r="AI415" i="18" a="1"/>
  <c r="AI415" i="18" s="1"/>
  <c r="AJ415" i="18" a="1"/>
  <c r="AJ415" i="18" s="1"/>
  <c r="AK415" i="18" a="1"/>
  <c r="AK415" i="18" s="1"/>
  <c r="AL415" i="18" a="1"/>
  <c r="AL415" i="18" s="1"/>
  <c r="AM415" i="18" a="1"/>
  <c r="AM415" i="18" s="1"/>
  <c r="AN415" i="18" a="1"/>
  <c r="AN415" i="18" s="1"/>
  <c r="AO415" i="18" a="1"/>
  <c r="AO415" i="18" s="1"/>
  <c r="AP415" i="18" a="1"/>
  <c r="AP415" i="18" s="1"/>
  <c r="AQ415" i="18" a="1"/>
  <c r="AQ415" i="18" s="1"/>
  <c r="AR415" i="18" a="1"/>
  <c r="AR415" i="18" s="1"/>
  <c r="AS415" i="18" a="1"/>
  <c r="AS415" i="18" s="1"/>
  <c r="AT415" i="18" a="1"/>
  <c r="AT415" i="18" s="1"/>
  <c r="AU415" i="18" a="1"/>
  <c r="AU415" i="18" s="1"/>
  <c r="AV415" i="18" a="1"/>
  <c r="AV415" i="18" s="1"/>
  <c r="D416" i="18" a="1"/>
  <c r="D416" i="18" s="1"/>
  <c r="E416" i="18" a="1"/>
  <c r="E416" i="18" s="1"/>
  <c r="F416" i="18" a="1"/>
  <c r="F416" i="18" s="1"/>
  <c r="G416" i="18" a="1"/>
  <c r="G416" i="18" s="1"/>
  <c r="H416" i="18" a="1"/>
  <c r="H416" i="18" s="1"/>
  <c r="I416" i="18" a="1"/>
  <c r="I416" i="18" s="1"/>
  <c r="J416" i="18" a="1"/>
  <c r="J416" i="18" s="1"/>
  <c r="K416" i="18" a="1"/>
  <c r="K416" i="18" s="1"/>
  <c r="L416" i="18" a="1"/>
  <c r="L416" i="18" s="1"/>
  <c r="M416" i="18" a="1"/>
  <c r="M416" i="18" s="1"/>
  <c r="N416" i="18" a="1"/>
  <c r="N416" i="18" s="1"/>
  <c r="O416" i="18" a="1"/>
  <c r="O416" i="18" s="1"/>
  <c r="P416" i="18" a="1"/>
  <c r="P416" i="18" s="1"/>
  <c r="Q416" i="18" a="1"/>
  <c r="Q416" i="18" s="1"/>
  <c r="R416" i="18" a="1"/>
  <c r="R416" i="18" s="1"/>
  <c r="S416" i="18" a="1"/>
  <c r="S416" i="18" s="1"/>
  <c r="T416" i="18" a="1"/>
  <c r="T416" i="18" s="1"/>
  <c r="U416" i="18" a="1"/>
  <c r="U416" i="18" s="1"/>
  <c r="V416" i="18" a="1"/>
  <c r="V416" i="18" s="1"/>
  <c r="W416" i="18" a="1"/>
  <c r="W416" i="18" s="1"/>
  <c r="X416" i="18" a="1"/>
  <c r="X416" i="18" s="1"/>
  <c r="Y416" i="18" a="1"/>
  <c r="Y416" i="18" s="1"/>
  <c r="Z416" i="18" a="1"/>
  <c r="Z416" i="18" s="1"/>
  <c r="AA416" i="18" a="1"/>
  <c r="AA416" i="18" s="1"/>
  <c r="AB416" i="18" a="1"/>
  <c r="AB416" i="18" s="1"/>
  <c r="AC416" i="18" a="1"/>
  <c r="AC416" i="18" s="1"/>
  <c r="AD416" i="18" a="1"/>
  <c r="AD416" i="18" s="1"/>
  <c r="AE416" i="18" a="1"/>
  <c r="AE416" i="18" s="1"/>
  <c r="AF416" i="18" a="1"/>
  <c r="AF416" i="18" s="1"/>
  <c r="AG416" i="18" a="1"/>
  <c r="AG416" i="18" s="1"/>
  <c r="AH416" i="18" a="1"/>
  <c r="AH416" i="18" s="1"/>
  <c r="AI416" i="18" a="1"/>
  <c r="AI416" i="18" s="1"/>
  <c r="AJ416" i="18" a="1"/>
  <c r="AJ416" i="18" s="1"/>
  <c r="AK416" i="18" a="1"/>
  <c r="AK416" i="18" s="1"/>
  <c r="AL416" i="18" a="1"/>
  <c r="AL416" i="18" s="1"/>
  <c r="AM416" i="18" a="1"/>
  <c r="AM416" i="18" s="1"/>
  <c r="AN416" i="18" a="1"/>
  <c r="AN416" i="18" s="1"/>
  <c r="AO416" i="18" a="1"/>
  <c r="AO416" i="18" s="1"/>
  <c r="AP416" i="18" a="1"/>
  <c r="AP416" i="18" s="1"/>
  <c r="AQ416" i="18" a="1"/>
  <c r="AQ416" i="18" s="1"/>
  <c r="AR416" i="18" a="1"/>
  <c r="AR416" i="18" s="1"/>
  <c r="AS416" i="18" a="1"/>
  <c r="AS416" i="18" s="1"/>
  <c r="AT416" i="18" a="1"/>
  <c r="AT416" i="18" s="1"/>
  <c r="AU416" i="18" a="1"/>
  <c r="AU416" i="18" s="1"/>
  <c r="AV416" i="18" a="1"/>
  <c r="AV416" i="18" s="1"/>
  <c r="D417" i="18" a="1"/>
  <c r="D417" i="18" s="1"/>
  <c r="E417" i="18" a="1"/>
  <c r="E417" i="18" s="1"/>
  <c r="F417" i="18" a="1"/>
  <c r="F417" i="18" s="1"/>
  <c r="G417" i="18" a="1"/>
  <c r="G417" i="18" s="1"/>
  <c r="H417" i="18" a="1"/>
  <c r="H417" i="18" s="1"/>
  <c r="I417" i="18" a="1"/>
  <c r="I417" i="18" s="1"/>
  <c r="J417" i="18" a="1"/>
  <c r="J417" i="18" s="1"/>
  <c r="K417" i="18" a="1"/>
  <c r="K417" i="18" s="1"/>
  <c r="L417" i="18" a="1"/>
  <c r="L417" i="18" s="1"/>
  <c r="M417" i="18" a="1"/>
  <c r="M417" i="18" s="1"/>
  <c r="N417" i="18" a="1"/>
  <c r="N417" i="18" s="1"/>
  <c r="O417" i="18" a="1"/>
  <c r="O417" i="18" s="1"/>
  <c r="P417" i="18" a="1"/>
  <c r="P417" i="18" s="1"/>
  <c r="Q417" i="18" a="1"/>
  <c r="Q417" i="18" s="1"/>
  <c r="R417" i="18" a="1"/>
  <c r="R417" i="18" s="1"/>
  <c r="S417" i="18" a="1"/>
  <c r="S417" i="18" s="1"/>
  <c r="T417" i="18" a="1"/>
  <c r="T417" i="18" s="1"/>
  <c r="U417" i="18" a="1"/>
  <c r="U417" i="18" s="1"/>
  <c r="V417" i="18" a="1"/>
  <c r="V417" i="18" s="1"/>
  <c r="W417" i="18" a="1"/>
  <c r="W417" i="18" s="1"/>
  <c r="X417" i="18" a="1"/>
  <c r="X417" i="18" s="1"/>
  <c r="Y417" i="18" a="1"/>
  <c r="Y417" i="18" s="1"/>
  <c r="Z417" i="18" a="1"/>
  <c r="Z417" i="18" s="1"/>
  <c r="AA417" i="18" a="1"/>
  <c r="AA417" i="18" s="1"/>
  <c r="AB417" i="18" a="1"/>
  <c r="AB417" i="18" s="1"/>
  <c r="AC417" i="18" a="1"/>
  <c r="AC417" i="18" s="1"/>
  <c r="AD417" i="18" a="1"/>
  <c r="AD417" i="18" s="1"/>
  <c r="AE417" i="18" a="1"/>
  <c r="AE417" i="18" s="1"/>
  <c r="AF417" i="18" a="1"/>
  <c r="AF417" i="18" s="1"/>
  <c r="AG417" i="18" a="1"/>
  <c r="AG417" i="18" s="1"/>
  <c r="AH417" i="18" a="1"/>
  <c r="AH417" i="18" s="1"/>
  <c r="AI417" i="18" a="1"/>
  <c r="AI417" i="18" s="1"/>
  <c r="AJ417" i="18" a="1"/>
  <c r="AJ417" i="18" s="1"/>
  <c r="AK417" i="18" a="1"/>
  <c r="AK417" i="18" s="1"/>
  <c r="AL417" i="18" a="1"/>
  <c r="AL417" i="18" s="1"/>
  <c r="AM417" i="18" a="1"/>
  <c r="AM417" i="18" s="1"/>
  <c r="AN417" i="18" a="1"/>
  <c r="AN417" i="18" s="1"/>
  <c r="AO417" i="18" a="1"/>
  <c r="AO417" i="18" s="1"/>
  <c r="AP417" i="18" a="1"/>
  <c r="AP417" i="18" s="1"/>
  <c r="AQ417" i="18" a="1"/>
  <c r="AQ417" i="18" s="1"/>
  <c r="AR417" i="18" a="1"/>
  <c r="AR417" i="18" s="1"/>
  <c r="AS417" i="18" a="1"/>
  <c r="AS417" i="18" s="1"/>
  <c r="AT417" i="18" a="1"/>
  <c r="AT417" i="18" s="1"/>
  <c r="AU417" i="18" a="1"/>
  <c r="AU417" i="18" s="1"/>
  <c r="AV417" i="18" a="1"/>
  <c r="AV417" i="18" s="1"/>
  <c r="D418" i="18" a="1"/>
  <c r="D418" i="18" s="1"/>
  <c r="E418" i="18" a="1"/>
  <c r="E418" i="18" s="1"/>
  <c r="F418" i="18" a="1"/>
  <c r="F418" i="18" s="1"/>
  <c r="G418" i="18" a="1"/>
  <c r="G418" i="18" s="1"/>
  <c r="H418" i="18" a="1"/>
  <c r="H418" i="18" s="1"/>
  <c r="I418" i="18" a="1"/>
  <c r="I418" i="18" s="1"/>
  <c r="J418" i="18" a="1"/>
  <c r="J418" i="18" s="1"/>
  <c r="K418" i="18" a="1"/>
  <c r="K418" i="18" s="1"/>
  <c r="L418" i="18" a="1"/>
  <c r="L418" i="18" s="1"/>
  <c r="M418" i="18" a="1"/>
  <c r="M418" i="18" s="1"/>
  <c r="N418" i="18" a="1"/>
  <c r="N418" i="18" s="1"/>
  <c r="O418" i="18" a="1"/>
  <c r="O418" i="18" s="1"/>
  <c r="P418" i="18" a="1"/>
  <c r="P418" i="18" s="1"/>
  <c r="Q418" i="18" a="1"/>
  <c r="Q418" i="18" s="1"/>
  <c r="R418" i="18" a="1"/>
  <c r="R418" i="18" s="1"/>
  <c r="S418" i="18" a="1"/>
  <c r="S418" i="18" s="1"/>
  <c r="T418" i="18" a="1"/>
  <c r="T418" i="18" s="1"/>
  <c r="U418" i="18" a="1"/>
  <c r="U418" i="18" s="1"/>
  <c r="V418" i="18" a="1"/>
  <c r="V418" i="18" s="1"/>
  <c r="W418" i="18" a="1"/>
  <c r="W418" i="18" s="1"/>
  <c r="X418" i="18" a="1"/>
  <c r="X418" i="18" s="1"/>
  <c r="Y418" i="18" a="1"/>
  <c r="Y418" i="18" s="1"/>
  <c r="Z418" i="18" a="1"/>
  <c r="Z418" i="18" s="1"/>
  <c r="AA418" i="18" a="1"/>
  <c r="AA418" i="18" s="1"/>
  <c r="AB418" i="18" a="1"/>
  <c r="AB418" i="18" s="1"/>
  <c r="AC418" i="18" a="1"/>
  <c r="AC418" i="18" s="1"/>
  <c r="AD418" i="18" a="1"/>
  <c r="AD418" i="18" s="1"/>
  <c r="AE418" i="18" a="1"/>
  <c r="AE418" i="18" s="1"/>
  <c r="AF418" i="18" a="1"/>
  <c r="AF418" i="18" s="1"/>
  <c r="AG418" i="18" a="1"/>
  <c r="AG418" i="18" s="1"/>
  <c r="AH418" i="18" a="1"/>
  <c r="AH418" i="18" s="1"/>
  <c r="AI418" i="18" a="1"/>
  <c r="AI418" i="18" s="1"/>
  <c r="AJ418" i="18" a="1"/>
  <c r="AJ418" i="18" s="1"/>
  <c r="AK418" i="18" a="1"/>
  <c r="AK418" i="18" s="1"/>
  <c r="AL418" i="18" a="1"/>
  <c r="AL418" i="18" s="1"/>
  <c r="AM418" i="18" a="1"/>
  <c r="AM418" i="18" s="1"/>
  <c r="AN418" i="18" a="1"/>
  <c r="AN418" i="18" s="1"/>
  <c r="AO418" i="18" a="1"/>
  <c r="AO418" i="18" s="1"/>
  <c r="AP418" i="18" a="1"/>
  <c r="AP418" i="18" s="1"/>
  <c r="AQ418" i="18" a="1"/>
  <c r="AQ418" i="18" s="1"/>
  <c r="AR418" i="18" a="1"/>
  <c r="AR418" i="18" s="1"/>
  <c r="AS418" i="18" a="1"/>
  <c r="AS418" i="18" s="1"/>
  <c r="AT418" i="18" a="1"/>
  <c r="AT418" i="18" s="1"/>
  <c r="AU418" i="18" a="1"/>
  <c r="AU418" i="18" s="1"/>
  <c r="AV418" i="18" a="1"/>
  <c r="AV418" i="18" s="1"/>
  <c r="D419" i="18" a="1"/>
  <c r="D419" i="18" s="1"/>
  <c r="E419" i="18" a="1"/>
  <c r="E419" i="18" s="1"/>
  <c r="F419" i="18" a="1"/>
  <c r="F419" i="18" s="1"/>
  <c r="G419" i="18" a="1"/>
  <c r="G419" i="18" s="1"/>
  <c r="H419" i="18" a="1"/>
  <c r="H419" i="18" s="1"/>
  <c r="I419" i="18" a="1"/>
  <c r="I419" i="18" s="1"/>
  <c r="J419" i="18" a="1"/>
  <c r="J419" i="18" s="1"/>
  <c r="K419" i="18" a="1"/>
  <c r="K419" i="18" s="1"/>
  <c r="L419" i="18" a="1"/>
  <c r="L419" i="18" s="1"/>
  <c r="M419" i="18" a="1"/>
  <c r="M419" i="18" s="1"/>
  <c r="N419" i="18" a="1"/>
  <c r="N419" i="18" s="1"/>
  <c r="O419" i="18" a="1"/>
  <c r="O419" i="18" s="1"/>
  <c r="P419" i="18" a="1"/>
  <c r="P419" i="18" s="1"/>
  <c r="Q419" i="18" a="1"/>
  <c r="Q419" i="18" s="1"/>
  <c r="R419" i="18" a="1"/>
  <c r="R419" i="18" s="1"/>
  <c r="S419" i="18" a="1"/>
  <c r="S419" i="18" s="1"/>
  <c r="T419" i="18" a="1"/>
  <c r="T419" i="18" s="1"/>
  <c r="U419" i="18" a="1"/>
  <c r="U419" i="18" s="1"/>
  <c r="V419" i="18" a="1"/>
  <c r="V419" i="18" s="1"/>
  <c r="W419" i="18" a="1"/>
  <c r="W419" i="18" s="1"/>
  <c r="X419" i="18" a="1"/>
  <c r="X419" i="18" s="1"/>
  <c r="Y419" i="18" a="1"/>
  <c r="Y419" i="18" s="1"/>
  <c r="Z419" i="18" a="1"/>
  <c r="Z419" i="18" s="1"/>
  <c r="AA419" i="18" a="1"/>
  <c r="AA419" i="18" s="1"/>
  <c r="AB419" i="18" a="1"/>
  <c r="AB419" i="18" s="1"/>
  <c r="AC419" i="18" a="1"/>
  <c r="AC419" i="18" s="1"/>
  <c r="AD419" i="18" a="1"/>
  <c r="AD419" i="18" s="1"/>
  <c r="AE419" i="18" a="1"/>
  <c r="AE419" i="18" s="1"/>
  <c r="AF419" i="18" a="1"/>
  <c r="AF419" i="18" s="1"/>
  <c r="AG419" i="18" a="1"/>
  <c r="AG419" i="18" s="1"/>
  <c r="AH419" i="18" a="1"/>
  <c r="AH419" i="18" s="1"/>
  <c r="AI419" i="18" a="1"/>
  <c r="AI419" i="18" s="1"/>
  <c r="AJ419" i="18" a="1"/>
  <c r="AJ419" i="18" s="1"/>
  <c r="AK419" i="18" a="1"/>
  <c r="AK419" i="18" s="1"/>
  <c r="AL419" i="18" a="1"/>
  <c r="AL419" i="18" s="1"/>
  <c r="AM419" i="18" a="1"/>
  <c r="AM419" i="18" s="1"/>
  <c r="AN419" i="18" a="1"/>
  <c r="AN419" i="18" s="1"/>
  <c r="AO419" i="18" a="1"/>
  <c r="AO419" i="18" s="1"/>
  <c r="AP419" i="18" a="1"/>
  <c r="AP419" i="18" s="1"/>
  <c r="AQ419" i="18" a="1"/>
  <c r="AQ419" i="18" s="1"/>
  <c r="AR419" i="18" a="1"/>
  <c r="AR419" i="18" s="1"/>
  <c r="AS419" i="18" a="1"/>
  <c r="AS419" i="18" s="1"/>
  <c r="AT419" i="18" a="1"/>
  <c r="AT419" i="18" s="1"/>
  <c r="AU419" i="18" a="1"/>
  <c r="AU419" i="18" s="1"/>
  <c r="AV419" i="18" a="1"/>
  <c r="AV419" i="18" s="1"/>
  <c r="D420" i="18" a="1"/>
  <c r="D420" i="18" s="1"/>
  <c r="E420" i="18" a="1"/>
  <c r="E420" i="18" s="1"/>
  <c r="F420" i="18" a="1"/>
  <c r="F420" i="18" s="1"/>
  <c r="G420" i="18" a="1"/>
  <c r="G420" i="18" s="1"/>
  <c r="H420" i="18" a="1"/>
  <c r="H420" i="18" s="1"/>
  <c r="I420" i="18" a="1"/>
  <c r="I420" i="18" s="1"/>
  <c r="J420" i="18" a="1"/>
  <c r="J420" i="18" s="1"/>
  <c r="K420" i="18" a="1"/>
  <c r="K420" i="18" s="1"/>
  <c r="L420" i="18" a="1"/>
  <c r="L420" i="18" s="1"/>
  <c r="M420" i="18" a="1"/>
  <c r="M420" i="18" s="1"/>
  <c r="N420" i="18" a="1"/>
  <c r="N420" i="18" s="1"/>
  <c r="O420" i="18" a="1"/>
  <c r="O420" i="18" s="1"/>
  <c r="P420" i="18" a="1"/>
  <c r="P420" i="18" s="1"/>
  <c r="Q420" i="18" a="1"/>
  <c r="Q420" i="18" s="1"/>
  <c r="R420" i="18" a="1"/>
  <c r="R420" i="18" s="1"/>
  <c r="S420" i="18" a="1"/>
  <c r="S420" i="18" s="1"/>
  <c r="T420" i="18" a="1"/>
  <c r="T420" i="18" s="1"/>
  <c r="U420" i="18" a="1"/>
  <c r="U420" i="18" s="1"/>
  <c r="V420" i="18" a="1"/>
  <c r="V420" i="18" s="1"/>
  <c r="W420" i="18" a="1"/>
  <c r="W420" i="18" s="1"/>
  <c r="X420" i="18" a="1"/>
  <c r="X420" i="18" s="1"/>
  <c r="Y420" i="18" a="1"/>
  <c r="Y420" i="18" s="1"/>
  <c r="Z420" i="18" a="1"/>
  <c r="Z420" i="18" s="1"/>
  <c r="AA420" i="18" a="1"/>
  <c r="AA420" i="18" s="1"/>
  <c r="AB420" i="18" a="1"/>
  <c r="AB420" i="18" s="1"/>
  <c r="AC420" i="18" a="1"/>
  <c r="AC420" i="18" s="1"/>
  <c r="AD420" i="18" a="1"/>
  <c r="AD420" i="18" s="1"/>
  <c r="AE420" i="18" a="1"/>
  <c r="AE420" i="18" s="1"/>
  <c r="AF420" i="18" a="1"/>
  <c r="AF420" i="18" s="1"/>
  <c r="AG420" i="18" a="1"/>
  <c r="AG420" i="18" s="1"/>
  <c r="AH420" i="18" a="1"/>
  <c r="AH420" i="18" s="1"/>
  <c r="AI420" i="18" a="1"/>
  <c r="AI420" i="18" s="1"/>
  <c r="AJ420" i="18" a="1"/>
  <c r="AJ420" i="18" s="1"/>
  <c r="AK420" i="18" a="1"/>
  <c r="AK420" i="18" s="1"/>
  <c r="AL420" i="18" a="1"/>
  <c r="AL420" i="18" s="1"/>
  <c r="AM420" i="18" a="1"/>
  <c r="AM420" i="18" s="1"/>
  <c r="AN420" i="18" a="1"/>
  <c r="AN420" i="18" s="1"/>
  <c r="AO420" i="18" a="1"/>
  <c r="AO420" i="18" s="1"/>
  <c r="AP420" i="18" a="1"/>
  <c r="AP420" i="18" s="1"/>
  <c r="AQ420" i="18" a="1"/>
  <c r="AQ420" i="18" s="1"/>
  <c r="AR420" i="18" a="1"/>
  <c r="AR420" i="18" s="1"/>
  <c r="AS420" i="18" a="1"/>
  <c r="AS420" i="18" s="1"/>
  <c r="AT420" i="18" a="1"/>
  <c r="AT420" i="18" s="1"/>
  <c r="AU420" i="18" a="1"/>
  <c r="AU420" i="18" s="1"/>
  <c r="AV420" i="18" a="1"/>
  <c r="AV420" i="18" s="1"/>
  <c r="D421" i="18" a="1"/>
  <c r="D421" i="18" s="1"/>
  <c r="E421" i="18" a="1"/>
  <c r="E421" i="18" s="1"/>
  <c r="F421" i="18" a="1"/>
  <c r="F421" i="18" s="1"/>
  <c r="G421" i="18" a="1"/>
  <c r="G421" i="18" s="1"/>
  <c r="H421" i="18" a="1"/>
  <c r="H421" i="18" s="1"/>
  <c r="I421" i="18" a="1"/>
  <c r="I421" i="18" s="1"/>
  <c r="J421" i="18" a="1"/>
  <c r="J421" i="18" s="1"/>
  <c r="K421" i="18" a="1"/>
  <c r="K421" i="18" s="1"/>
  <c r="L421" i="18" a="1"/>
  <c r="L421" i="18" s="1"/>
  <c r="M421" i="18" a="1"/>
  <c r="M421" i="18" s="1"/>
  <c r="N421" i="18" a="1"/>
  <c r="N421" i="18" s="1"/>
  <c r="O421" i="18" a="1"/>
  <c r="O421" i="18" s="1"/>
  <c r="P421" i="18" a="1"/>
  <c r="P421" i="18" s="1"/>
  <c r="Q421" i="18" a="1"/>
  <c r="Q421" i="18" s="1"/>
  <c r="R421" i="18" a="1"/>
  <c r="R421" i="18" s="1"/>
  <c r="S421" i="18" a="1"/>
  <c r="S421" i="18" s="1"/>
  <c r="T421" i="18" a="1"/>
  <c r="T421" i="18" s="1"/>
  <c r="U421" i="18" a="1"/>
  <c r="U421" i="18" s="1"/>
  <c r="V421" i="18" a="1"/>
  <c r="V421" i="18" s="1"/>
  <c r="W421" i="18" a="1"/>
  <c r="W421" i="18" s="1"/>
  <c r="X421" i="18" a="1"/>
  <c r="X421" i="18" s="1"/>
  <c r="Y421" i="18" a="1"/>
  <c r="Y421" i="18" s="1"/>
  <c r="Z421" i="18" a="1"/>
  <c r="Z421" i="18" s="1"/>
  <c r="AA421" i="18" a="1"/>
  <c r="AA421" i="18" s="1"/>
  <c r="AB421" i="18" a="1"/>
  <c r="AB421" i="18" s="1"/>
  <c r="AC421" i="18" a="1"/>
  <c r="AC421" i="18" s="1"/>
  <c r="AD421" i="18" a="1"/>
  <c r="AD421" i="18" s="1"/>
  <c r="AE421" i="18" a="1"/>
  <c r="AE421" i="18" s="1"/>
  <c r="AF421" i="18" a="1"/>
  <c r="AF421" i="18" s="1"/>
  <c r="AG421" i="18" a="1"/>
  <c r="AG421" i="18" s="1"/>
  <c r="AH421" i="18" a="1"/>
  <c r="AH421" i="18" s="1"/>
  <c r="AI421" i="18" a="1"/>
  <c r="AI421" i="18" s="1"/>
  <c r="AJ421" i="18" a="1"/>
  <c r="AJ421" i="18" s="1"/>
  <c r="AK421" i="18" a="1"/>
  <c r="AK421" i="18" s="1"/>
  <c r="AL421" i="18" a="1"/>
  <c r="AL421" i="18" s="1"/>
  <c r="AM421" i="18" a="1"/>
  <c r="AM421" i="18" s="1"/>
  <c r="AN421" i="18" a="1"/>
  <c r="AN421" i="18" s="1"/>
  <c r="AO421" i="18" a="1"/>
  <c r="AO421" i="18" s="1"/>
  <c r="AP421" i="18" a="1"/>
  <c r="AP421" i="18" s="1"/>
  <c r="AQ421" i="18" a="1"/>
  <c r="AQ421" i="18" s="1"/>
  <c r="AR421" i="18" a="1"/>
  <c r="AR421" i="18" s="1"/>
  <c r="AS421" i="18" a="1"/>
  <c r="AS421" i="18" s="1"/>
  <c r="AT421" i="18" a="1"/>
  <c r="AT421" i="18" s="1"/>
  <c r="AU421" i="18" a="1"/>
  <c r="AU421" i="18" s="1"/>
  <c r="AV421" i="18" a="1"/>
  <c r="AV421" i="18" s="1"/>
  <c r="D422" i="18" a="1"/>
  <c r="D422" i="18" s="1"/>
  <c r="E422" i="18" a="1"/>
  <c r="E422" i="18" s="1"/>
  <c r="F422" i="18" a="1"/>
  <c r="F422" i="18" s="1"/>
  <c r="G422" i="18" a="1"/>
  <c r="G422" i="18" s="1"/>
  <c r="H422" i="18" a="1"/>
  <c r="H422" i="18" s="1"/>
  <c r="I422" i="18" a="1"/>
  <c r="I422" i="18" s="1"/>
  <c r="J422" i="18" a="1"/>
  <c r="J422" i="18" s="1"/>
  <c r="K422" i="18" a="1"/>
  <c r="K422" i="18" s="1"/>
  <c r="L422" i="18" a="1"/>
  <c r="L422" i="18" s="1"/>
  <c r="M422" i="18" a="1"/>
  <c r="M422" i="18" s="1"/>
  <c r="N422" i="18" a="1"/>
  <c r="N422" i="18" s="1"/>
  <c r="O422" i="18" a="1"/>
  <c r="O422" i="18" s="1"/>
  <c r="P422" i="18" a="1"/>
  <c r="P422" i="18" s="1"/>
  <c r="Q422" i="18" a="1"/>
  <c r="Q422" i="18" s="1"/>
  <c r="R422" i="18" a="1"/>
  <c r="R422" i="18" s="1"/>
  <c r="S422" i="18" a="1"/>
  <c r="S422" i="18" s="1"/>
  <c r="T422" i="18" a="1"/>
  <c r="T422" i="18" s="1"/>
  <c r="U422" i="18" a="1"/>
  <c r="U422" i="18" s="1"/>
  <c r="V422" i="18" a="1"/>
  <c r="V422" i="18" s="1"/>
  <c r="W422" i="18" a="1"/>
  <c r="W422" i="18" s="1"/>
  <c r="X422" i="18" a="1"/>
  <c r="X422" i="18" s="1"/>
  <c r="Y422" i="18" a="1"/>
  <c r="Y422" i="18" s="1"/>
  <c r="Z422" i="18" a="1"/>
  <c r="Z422" i="18" s="1"/>
  <c r="AA422" i="18" a="1"/>
  <c r="AA422" i="18" s="1"/>
  <c r="AB422" i="18" a="1"/>
  <c r="AB422" i="18" s="1"/>
  <c r="AC422" i="18" a="1"/>
  <c r="AC422" i="18" s="1"/>
  <c r="AD422" i="18" a="1"/>
  <c r="AD422" i="18" s="1"/>
  <c r="AE422" i="18" a="1"/>
  <c r="AE422" i="18" s="1"/>
  <c r="AF422" i="18" a="1"/>
  <c r="AF422" i="18" s="1"/>
  <c r="AG422" i="18" a="1"/>
  <c r="AG422" i="18" s="1"/>
  <c r="AH422" i="18" a="1"/>
  <c r="AH422" i="18" s="1"/>
  <c r="AI422" i="18" a="1"/>
  <c r="AI422" i="18" s="1"/>
  <c r="AJ422" i="18" a="1"/>
  <c r="AJ422" i="18" s="1"/>
  <c r="AK422" i="18" a="1"/>
  <c r="AK422" i="18" s="1"/>
  <c r="AL422" i="18" a="1"/>
  <c r="AL422" i="18" s="1"/>
  <c r="AM422" i="18" a="1"/>
  <c r="AM422" i="18" s="1"/>
  <c r="AN422" i="18" a="1"/>
  <c r="AN422" i="18" s="1"/>
  <c r="AO422" i="18" a="1"/>
  <c r="AO422" i="18" s="1"/>
  <c r="AP422" i="18" a="1"/>
  <c r="AP422" i="18" s="1"/>
  <c r="AQ422" i="18" a="1"/>
  <c r="AQ422" i="18" s="1"/>
  <c r="AR422" i="18" a="1"/>
  <c r="AR422" i="18" s="1"/>
  <c r="AS422" i="18" a="1"/>
  <c r="AS422" i="18" s="1"/>
  <c r="AT422" i="18" a="1"/>
  <c r="AT422" i="18" s="1"/>
  <c r="AU422" i="18" a="1"/>
  <c r="AU422" i="18" s="1"/>
  <c r="AV422" i="18" a="1"/>
  <c r="AV422" i="18" s="1"/>
  <c r="D423" i="18" a="1"/>
  <c r="D423" i="18" s="1"/>
  <c r="E423" i="18" a="1"/>
  <c r="E423" i="18" s="1"/>
  <c r="F423" i="18" a="1"/>
  <c r="F423" i="18" s="1"/>
  <c r="G423" i="18" a="1"/>
  <c r="G423" i="18" s="1"/>
  <c r="H423" i="18" a="1"/>
  <c r="H423" i="18" s="1"/>
  <c r="I423" i="18" a="1"/>
  <c r="I423" i="18" s="1"/>
  <c r="J423" i="18" a="1"/>
  <c r="J423" i="18" s="1"/>
  <c r="K423" i="18" a="1"/>
  <c r="K423" i="18" s="1"/>
  <c r="L423" i="18" a="1"/>
  <c r="L423" i="18" s="1"/>
  <c r="M423" i="18" a="1"/>
  <c r="M423" i="18" s="1"/>
  <c r="N423" i="18" a="1"/>
  <c r="N423" i="18" s="1"/>
  <c r="O423" i="18" a="1"/>
  <c r="O423" i="18" s="1"/>
  <c r="P423" i="18" a="1"/>
  <c r="P423" i="18" s="1"/>
  <c r="Q423" i="18" a="1"/>
  <c r="Q423" i="18" s="1"/>
  <c r="R423" i="18" a="1"/>
  <c r="R423" i="18" s="1"/>
  <c r="S423" i="18" a="1"/>
  <c r="S423" i="18" s="1"/>
  <c r="T423" i="18" a="1"/>
  <c r="T423" i="18" s="1"/>
  <c r="U423" i="18" a="1"/>
  <c r="U423" i="18" s="1"/>
  <c r="V423" i="18" a="1"/>
  <c r="V423" i="18" s="1"/>
  <c r="W423" i="18" a="1"/>
  <c r="W423" i="18" s="1"/>
  <c r="X423" i="18" a="1"/>
  <c r="X423" i="18" s="1"/>
  <c r="Y423" i="18" a="1"/>
  <c r="Y423" i="18" s="1"/>
  <c r="Z423" i="18" a="1"/>
  <c r="Z423" i="18" s="1"/>
  <c r="AA423" i="18" a="1"/>
  <c r="AA423" i="18" s="1"/>
  <c r="AB423" i="18" a="1"/>
  <c r="AB423" i="18" s="1"/>
  <c r="AC423" i="18" a="1"/>
  <c r="AC423" i="18" s="1"/>
  <c r="AD423" i="18" a="1"/>
  <c r="AD423" i="18" s="1"/>
  <c r="AE423" i="18" a="1"/>
  <c r="AE423" i="18" s="1"/>
  <c r="AF423" i="18" a="1"/>
  <c r="AF423" i="18" s="1"/>
  <c r="AG423" i="18" a="1"/>
  <c r="AG423" i="18" s="1"/>
  <c r="AH423" i="18" a="1"/>
  <c r="AH423" i="18" s="1"/>
  <c r="AI423" i="18" a="1"/>
  <c r="AI423" i="18" s="1"/>
  <c r="AJ423" i="18" a="1"/>
  <c r="AJ423" i="18" s="1"/>
  <c r="AK423" i="18" a="1"/>
  <c r="AK423" i="18" s="1"/>
  <c r="AL423" i="18" a="1"/>
  <c r="AL423" i="18" s="1"/>
  <c r="AM423" i="18" a="1"/>
  <c r="AM423" i="18" s="1"/>
  <c r="AN423" i="18" a="1"/>
  <c r="AN423" i="18" s="1"/>
  <c r="AO423" i="18" a="1"/>
  <c r="AO423" i="18" s="1"/>
  <c r="AP423" i="18" a="1"/>
  <c r="AP423" i="18" s="1"/>
  <c r="AQ423" i="18" a="1"/>
  <c r="AQ423" i="18" s="1"/>
  <c r="AR423" i="18" a="1"/>
  <c r="AR423" i="18" s="1"/>
  <c r="AS423" i="18" a="1"/>
  <c r="AS423" i="18" s="1"/>
  <c r="AT423" i="18" a="1"/>
  <c r="AT423" i="18" s="1"/>
  <c r="AU423" i="18" a="1"/>
  <c r="AU423" i="18" s="1"/>
  <c r="AV423" i="18" a="1"/>
  <c r="AV423" i="18" s="1"/>
  <c r="D424" i="18" a="1"/>
  <c r="D424" i="18" s="1"/>
  <c r="E424" i="18" a="1"/>
  <c r="E424" i="18" s="1"/>
  <c r="F424" i="18" a="1"/>
  <c r="F424" i="18" s="1"/>
  <c r="G424" i="18" a="1"/>
  <c r="G424" i="18" s="1"/>
  <c r="H424" i="18" a="1"/>
  <c r="H424" i="18" s="1"/>
  <c r="I424" i="18" a="1"/>
  <c r="I424" i="18" s="1"/>
  <c r="J424" i="18" a="1"/>
  <c r="J424" i="18" s="1"/>
  <c r="K424" i="18" a="1"/>
  <c r="K424" i="18" s="1"/>
  <c r="L424" i="18" a="1"/>
  <c r="L424" i="18" s="1"/>
  <c r="M424" i="18" a="1"/>
  <c r="M424" i="18" s="1"/>
  <c r="N424" i="18" a="1"/>
  <c r="N424" i="18" s="1"/>
  <c r="O424" i="18" a="1"/>
  <c r="O424" i="18" s="1"/>
  <c r="P424" i="18" a="1"/>
  <c r="P424" i="18" s="1"/>
  <c r="Q424" i="18" a="1"/>
  <c r="Q424" i="18" s="1"/>
  <c r="R424" i="18" a="1"/>
  <c r="R424" i="18" s="1"/>
  <c r="S424" i="18" a="1"/>
  <c r="S424" i="18" s="1"/>
  <c r="T424" i="18" a="1"/>
  <c r="T424" i="18" s="1"/>
  <c r="U424" i="18" a="1"/>
  <c r="U424" i="18" s="1"/>
  <c r="V424" i="18" a="1"/>
  <c r="V424" i="18" s="1"/>
  <c r="W424" i="18" a="1"/>
  <c r="W424" i="18" s="1"/>
  <c r="X424" i="18" a="1"/>
  <c r="X424" i="18" s="1"/>
  <c r="Y424" i="18" a="1"/>
  <c r="Y424" i="18" s="1"/>
  <c r="Z424" i="18" a="1"/>
  <c r="Z424" i="18" s="1"/>
  <c r="AA424" i="18" a="1"/>
  <c r="AA424" i="18" s="1"/>
  <c r="AB424" i="18" a="1"/>
  <c r="AB424" i="18" s="1"/>
  <c r="AC424" i="18" a="1"/>
  <c r="AC424" i="18" s="1"/>
  <c r="AD424" i="18" a="1"/>
  <c r="AD424" i="18" s="1"/>
  <c r="AE424" i="18" a="1"/>
  <c r="AE424" i="18" s="1"/>
  <c r="AF424" i="18" a="1"/>
  <c r="AF424" i="18" s="1"/>
  <c r="AG424" i="18" a="1"/>
  <c r="AG424" i="18" s="1"/>
  <c r="AH424" i="18" a="1"/>
  <c r="AH424" i="18" s="1"/>
  <c r="AI424" i="18" a="1"/>
  <c r="AI424" i="18" s="1"/>
  <c r="AJ424" i="18" a="1"/>
  <c r="AJ424" i="18" s="1"/>
  <c r="AK424" i="18" a="1"/>
  <c r="AK424" i="18" s="1"/>
  <c r="AL424" i="18" a="1"/>
  <c r="AL424" i="18" s="1"/>
  <c r="AM424" i="18" a="1"/>
  <c r="AM424" i="18" s="1"/>
  <c r="AN424" i="18" a="1"/>
  <c r="AN424" i="18" s="1"/>
  <c r="AO424" i="18" a="1"/>
  <c r="AO424" i="18" s="1"/>
  <c r="AP424" i="18" a="1"/>
  <c r="AP424" i="18" s="1"/>
  <c r="AQ424" i="18" a="1"/>
  <c r="AQ424" i="18" s="1"/>
  <c r="AR424" i="18" a="1"/>
  <c r="AR424" i="18" s="1"/>
  <c r="AS424" i="18" a="1"/>
  <c r="AS424" i="18" s="1"/>
  <c r="AT424" i="18" a="1"/>
  <c r="AT424" i="18" s="1"/>
  <c r="AU424" i="18" a="1"/>
  <c r="AU424" i="18" s="1"/>
  <c r="AV424" i="18" a="1"/>
  <c r="AV424" i="18" s="1"/>
  <c r="D425" i="18" a="1"/>
  <c r="D425" i="18" s="1"/>
  <c r="E425" i="18" a="1"/>
  <c r="E425" i="18" s="1"/>
  <c r="F425" i="18" a="1"/>
  <c r="F425" i="18" s="1"/>
  <c r="G425" i="18" a="1"/>
  <c r="G425" i="18" s="1"/>
  <c r="H425" i="18" a="1"/>
  <c r="H425" i="18" s="1"/>
  <c r="I425" i="18" a="1"/>
  <c r="I425" i="18" s="1"/>
  <c r="J425" i="18" a="1"/>
  <c r="J425" i="18" s="1"/>
  <c r="K425" i="18" a="1"/>
  <c r="K425" i="18" s="1"/>
  <c r="L425" i="18" a="1"/>
  <c r="L425" i="18" s="1"/>
  <c r="M425" i="18" a="1"/>
  <c r="M425" i="18" s="1"/>
  <c r="N425" i="18" a="1"/>
  <c r="N425" i="18" s="1"/>
  <c r="O425" i="18" a="1"/>
  <c r="O425" i="18" s="1"/>
  <c r="P425" i="18" a="1"/>
  <c r="P425" i="18" s="1"/>
  <c r="Q425" i="18" a="1"/>
  <c r="Q425" i="18" s="1"/>
  <c r="R425" i="18" a="1"/>
  <c r="R425" i="18" s="1"/>
  <c r="S425" i="18" a="1"/>
  <c r="S425" i="18" s="1"/>
  <c r="T425" i="18" a="1"/>
  <c r="T425" i="18" s="1"/>
  <c r="U425" i="18" a="1"/>
  <c r="U425" i="18" s="1"/>
  <c r="V425" i="18" a="1"/>
  <c r="V425" i="18" s="1"/>
  <c r="W425" i="18" a="1"/>
  <c r="W425" i="18" s="1"/>
  <c r="X425" i="18" a="1"/>
  <c r="X425" i="18" s="1"/>
  <c r="Y425" i="18" a="1"/>
  <c r="Y425" i="18" s="1"/>
  <c r="Z425" i="18" a="1"/>
  <c r="Z425" i="18" s="1"/>
  <c r="AA425" i="18" a="1"/>
  <c r="AA425" i="18" s="1"/>
  <c r="AB425" i="18" a="1"/>
  <c r="AB425" i="18" s="1"/>
  <c r="AC425" i="18" a="1"/>
  <c r="AC425" i="18" s="1"/>
  <c r="AD425" i="18" a="1"/>
  <c r="AD425" i="18" s="1"/>
  <c r="AE425" i="18" a="1"/>
  <c r="AE425" i="18" s="1"/>
  <c r="AF425" i="18" a="1"/>
  <c r="AF425" i="18" s="1"/>
  <c r="AG425" i="18" a="1"/>
  <c r="AG425" i="18" s="1"/>
  <c r="AH425" i="18" a="1"/>
  <c r="AH425" i="18" s="1"/>
  <c r="AI425" i="18" a="1"/>
  <c r="AI425" i="18" s="1"/>
  <c r="AJ425" i="18" a="1"/>
  <c r="AJ425" i="18" s="1"/>
  <c r="AK425" i="18" a="1"/>
  <c r="AK425" i="18" s="1"/>
  <c r="AL425" i="18" a="1"/>
  <c r="AL425" i="18" s="1"/>
  <c r="AM425" i="18" a="1"/>
  <c r="AM425" i="18" s="1"/>
  <c r="AN425" i="18" a="1"/>
  <c r="AN425" i="18" s="1"/>
  <c r="AO425" i="18" a="1"/>
  <c r="AO425" i="18" s="1"/>
  <c r="AP425" i="18" a="1"/>
  <c r="AP425" i="18" s="1"/>
  <c r="AQ425" i="18" a="1"/>
  <c r="AQ425" i="18" s="1"/>
  <c r="AR425" i="18" a="1"/>
  <c r="AR425" i="18" s="1"/>
  <c r="AS425" i="18" a="1"/>
  <c r="AS425" i="18" s="1"/>
  <c r="AT425" i="18" a="1"/>
  <c r="AT425" i="18" s="1"/>
  <c r="AU425" i="18" a="1"/>
  <c r="AU425" i="18" s="1"/>
  <c r="AV425" i="18" a="1"/>
  <c r="AV425" i="18" s="1"/>
  <c r="D426" i="18" a="1"/>
  <c r="D426" i="18" s="1"/>
  <c r="E426" i="18" a="1"/>
  <c r="E426" i="18" s="1"/>
  <c r="F426" i="18" a="1"/>
  <c r="F426" i="18" s="1"/>
  <c r="G426" i="18" a="1"/>
  <c r="G426" i="18" s="1"/>
  <c r="H426" i="18" a="1"/>
  <c r="H426" i="18" s="1"/>
  <c r="I426" i="18" a="1"/>
  <c r="I426" i="18" s="1"/>
  <c r="J426" i="18" a="1"/>
  <c r="J426" i="18" s="1"/>
  <c r="K426" i="18" a="1"/>
  <c r="K426" i="18" s="1"/>
  <c r="L426" i="18" a="1"/>
  <c r="L426" i="18" s="1"/>
  <c r="M426" i="18" a="1"/>
  <c r="M426" i="18" s="1"/>
  <c r="N426" i="18" a="1"/>
  <c r="N426" i="18" s="1"/>
  <c r="O426" i="18" a="1"/>
  <c r="O426" i="18" s="1"/>
  <c r="P426" i="18" a="1"/>
  <c r="P426" i="18" s="1"/>
  <c r="Q426" i="18" a="1"/>
  <c r="Q426" i="18" s="1"/>
  <c r="R426" i="18" a="1"/>
  <c r="R426" i="18" s="1"/>
  <c r="S426" i="18" a="1"/>
  <c r="S426" i="18" s="1"/>
  <c r="T426" i="18" a="1"/>
  <c r="T426" i="18" s="1"/>
  <c r="U426" i="18" a="1"/>
  <c r="U426" i="18" s="1"/>
  <c r="V426" i="18" a="1"/>
  <c r="V426" i="18" s="1"/>
  <c r="W426" i="18" a="1"/>
  <c r="W426" i="18" s="1"/>
  <c r="X426" i="18" a="1"/>
  <c r="X426" i="18" s="1"/>
  <c r="Y426" i="18" a="1"/>
  <c r="Y426" i="18" s="1"/>
  <c r="Z426" i="18" a="1"/>
  <c r="Z426" i="18" s="1"/>
  <c r="AA426" i="18" a="1"/>
  <c r="AA426" i="18" s="1"/>
  <c r="AB426" i="18" a="1"/>
  <c r="AB426" i="18" s="1"/>
  <c r="AC426" i="18" a="1"/>
  <c r="AC426" i="18" s="1"/>
  <c r="AD426" i="18" a="1"/>
  <c r="AD426" i="18" s="1"/>
  <c r="AE426" i="18" a="1"/>
  <c r="AE426" i="18" s="1"/>
  <c r="AF426" i="18" a="1"/>
  <c r="AF426" i="18" s="1"/>
  <c r="AG426" i="18" a="1"/>
  <c r="AG426" i="18" s="1"/>
  <c r="AH426" i="18" a="1"/>
  <c r="AH426" i="18" s="1"/>
  <c r="AI426" i="18" a="1"/>
  <c r="AI426" i="18" s="1"/>
  <c r="AJ426" i="18" a="1"/>
  <c r="AJ426" i="18" s="1"/>
  <c r="AK426" i="18" a="1"/>
  <c r="AK426" i="18" s="1"/>
  <c r="AL426" i="18" a="1"/>
  <c r="AL426" i="18" s="1"/>
  <c r="AM426" i="18" a="1"/>
  <c r="AM426" i="18" s="1"/>
  <c r="AN426" i="18" a="1"/>
  <c r="AN426" i="18" s="1"/>
  <c r="AO426" i="18" a="1"/>
  <c r="AO426" i="18" s="1"/>
  <c r="AP426" i="18" a="1"/>
  <c r="AP426" i="18" s="1"/>
  <c r="AQ426" i="18" a="1"/>
  <c r="AQ426" i="18" s="1"/>
  <c r="AR426" i="18" a="1"/>
  <c r="AR426" i="18" s="1"/>
  <c r="AS426" i="18" a="1"/>
  <c r="AS426" i="18" s="1"/>
  <c r="AT426" i="18" a="1"/>
  <c r="AT426" i="18" s="1"/>
  <c r="AU426" i="18" a="1"/>
  <c r="AU426" i="18" s="1"/>
  <c r="AV426" i="18" a="1"/>
  <c r="AV426" i="18" s="1"/>
  <c r="D427" i="18" a="1"/>
  <c r="D427" i="18" s="1"/>
  <c r="E427" i="18" a="1"/>
  <c r="E427" i="18" s="1"/>
  <c r="F427" i="18" a="1"/>
  <c r="F427" i="18" s="1"/>
  <c r="G427" i="18" a="1"/>
  <c r="G427" i="18" s="1"/>
  <c r="H427" i="18" a="1"/>
  <c r="H427" i="18" s="1"/>
  <c r="I427" i="18" a="1"/>
  <c r="I427" i="18" s="1"/>
  <c r="J427" i="18" a="1"/>
  <c r="J427" i="18" s="1"/>
  <c r="K427" i="18" a="1"/>
  <c r="K427" i="18" s="1"/>
  <c r="L427" i="18" a="1"/>
  <c r="L427" i="18" s="1"/>
  <c r="M427" i="18" a="1"/>
  <c r="M427" i="18" s="1"/>
  <c r="N427" i="18" a="1"/>
  <c r="N427" i="18" s="1"/>
  <c r="O427" i="18" a="1"/>
  <c r="O427" i="18" s="1"/>
  <c r="P427" i="18" a="1"/>
  <c r="P427" i="18" s="1"/>
  <c r="Q427" i="18" a="1"/>
  <c r="Q427" i="18" s="1"/>
  <c r="R427" i="18" a="1"/>
  <c r="R427" i="18" s="1"/>
  <c r="S427" i="18" a="1"/>
  <c r="S427" i="18" s="1"/>
  <c r="T427" i="18" a="1"/>
  <c r="T427" i="18" s="1"/>
  <c r="U427" i="18" a="1"/>
  <c r="U427" i="18" s="1"/>
  <c r="V427" i="18" a="1"/>
  <c r="V427" i="18" s="1"/>
  <c r="W427" i="18" a="1"/>
  <c r="W427" i="18" s="1"/>
  <c r="X427" i="18" a="1"/>
  <c r="X427" i="18" s="1"/>
  <c r="Y427" i="18" a="1"/>
  <c r="Y427" i="18" s="1"/>
  <c r="Z427" i="18" a="1"/>
  <c r="Z427" i="18" s="1"/>
  <c r="AA427" i="18" a="1"/>
  <c r="AA427" i="18" s="1"/>
  <c r="AB427" i="18" a="1"/>
  <c r="AB427" i="18" s="1"/>
  <c r="AC427" i="18" a="1"/>
  <c r="AC427" i="18" s="1"/>
  <c r="AD427" i="18" a="1"/>
  <c r="AD427" i="18" s="1"/>
  <c r="AE427" i="18" a="1"/>
  <c r="AE427" i="18" s="1"/>
  <c r="AF427" i="18" a="1"/>
  <c r="AF427" i="18" s="1"/>
  <c r="AG427" i="18" a="1"/>
  <c r="AG427" i="18" s="1"/>
  <c r="AH427" i="18" a="1"/>
  <c r="AH427" i="18" s="1"/>
  <c r="AI427" i="18" a="1"/>
  <c r="AI427" i="18" s="1"/>
  <c r="AJ427" i="18" a="1"/>
  <c r="AJ427" i="18" s="1"/>
  <c r="AK427" i="18" a="1"/>
  <c r="AK427" i="18" s="1"/>
  <c r="AL427" i="18" a="1"/>
  <c r="AL427" i="18" s="1"/>
  <c r="AM427" i="18" a="1"/>
  <c r="AM427" i="18" s="1"/>
  <c r="AN427" i="18" a="1"/>
  <c r="AN427" i="18" s="1"/>
  <c r="AO427" i="18" a="1"/>
  <c r="AO427" i="18" s="1"/>
  <c r="AP427" i="18" a="1"/>
  <c r="AP427" i="18" s="1"/>
  <c r="AQ427" i="18" a="1"/>
  <c r="AQ427" i="18" s="1"/>
  <c r="AR427" i="18" a="1"/>
  <c r="AR427" i="18" s="1"/>
  <c r="AS427" i="18" a="1"/>
  <c r="AS427" i="18" s="1"/>
  <c r="AT427" i="18" a="1"/>
  <c r="AT427" i="18" s="1"/>
  <c r="AU427" i="18" a="1"/>
  <c r="AU427" i="18" s="1"/>
  <c r="AV427" i="18" a="1"/>
  <c r="AV427" i="18" s="1"/>
  <c r="D428" i="18" a="1"/>
  <c r="D428" i="18" s="1"/>
  <c r="E428" i="18" a="1"/>
  <c r="E428" i="18" s="1"/>
  <c r="F428" i="18" a="1"/>
  <c r="F428" i="18" s="1"/>
  <c r="G428" i="18" a="1"/>
  <c r="G428" i="18" s="1"/>
  <c r="H428" i="18" a="1"/>
  <c r="H428" i="18" s="1"/>
  <c r="I428" i="18" a="1"/>
  <c r="I428" i="18" s="1"/>
  <c r="J428" i="18" a="1"/>
  <c r="J428" i="18" s="1"/>
  <c r="K428" i="18" a="1"/>
  <c r="K428" i="18" s="1"/>
  <c r="L428" i="18" a="1"/>
  <c r="L428" i="18" s="1"/>
  <c r="M428" i="18" a="1"/>
  <c r="M428" i="18" s="1"/>
  <c r="N428" i="18" a="1"/>
  <c r="N428" i="18" s="1"/>
  <c r="O428" i="18" a="1"/>
  <c r="O428" i="18" s="1"/>
  <c r="P428" i="18" a="1"/>
  <c r="P428" i="18" s="1"/>
  <c r="Q428" i="18" a="1"/>
  <c r="Q428" i="18" s="1"/>
  <c r="R428" i="18" a="1"/>
  <c r="R428" i="18" s="1"/>
  <c r="S428" i="18" a="1"/>
  <c r="S428" i="18" s="1"/>
  <c r="T428" i="18" a="1"/>
  <c r="T428" i="18" s="1"/>
  <c r="U428" i="18" a="1"/>
  <c r="U428" i="18" s="1"/>
  <c r="V428" i="18" a="1"/>
  <c r="V428" i="18" s="1"/>
  <c r="W428" i="18" a="1"/>
  <c r="W428" i="18" s="1"/>
  <c r="X428" i="18" a="1"/>
  <c r="X428" i="18" s="1"/>
  <c r="Y428" i="18" a="1"/>
  <c r="Y428" i="18" s="1"/>
  <c r="Z428" i="18" a="1"/>
  <c r="Z428" i="18" s="1"/>
  <c r="AA428" i="18" a="1"/>
  <c r="AA428" i="18" s="1"/>
  <c r="AB428" i="18" a="1"/>
  <c r="AB428" i="18" s="1"/>
  <c r="AC428" i="18" a="1"/>
  <c r="AC428" i="18" s="1"/>
  <c r="AD428" i="18" a="1"/>
  <c r="AD428" i="18" s="1"/>
  <c r="AE428" i="18" a="1"/>
  <c r="AE428" i="18" s="1"/>
  <c r="AF428" i="18" a="1"/>
  <c r="AF428" i="18" s="1"/>
  <c r="AG428" i="18" a="1"/>
  <c r="AG428" i="18" s="1"/>
  <c r="AH428" i="18" a="1"/>
  <c r="AH428" i="18" s="1"/>
  <c r="AI428" i="18" a="1"/>
  <c r="AI428" i="18" s="1"/>
  <c r="AJ428" i="18" a="1"/>
  <c r="AJ428" i="18" s="1"/>
  <c r="AK428" i="18" a="1"/>
  <c r="AK428" i="18" s="1"/>
  <c r="AL428" i="18" a="1"/>
  <c r="AL428" i="18" s="1"/>
  <c r="AM428" i="18" a="1"/>
  <c r="AM428" i="18" s="1"/>
  <c r="AN428" i="18" a="1"/>
  <c r="AN428" i="18" s="1"/>
  <c r="AO428" i="18" a="1"/>
  <c r="AO428" i="18" s="1"/>
  <c r="AP428" i="18" a="1"/>
  <c r="AP428" i="18" s="1"/>
  <c r="AQ428" i="18" a="1"/>
  <c r="AQ428" i="18" s="1"/>
  <c r="AR428" i="18" a="1"/>
  <c r="AR428" i="18" s="1"/>
  <c r="AS428" i="18" a="1"/>
  <c r="AS428" i="18" s="1"/>
  <c r="AT428" i="18" a="1"/>
  <c r="AT428" i="18" s="1"/>
  <c r="AU428" i="18" a="1"/>
  <c r="AU428" i="18" s="1"/>
  <c r="AV428" i="18" a="1"/>
  <c r="AV428" i="18" s="1"/>
  <c r="D429" i="18" a="1"/>
  <c r="D429" i="18" s="1"/>
  <c r="E429" i="18" a="1"/>
  <c r="E429" i="18" s="1"/>
  <c r="F429" i="18" a="1"/>
  <c r="F429" i="18" s="1"/>
  <c r="G429" i="18" a="1"/>
  <c r="G429" i="18" s="1"/>
  <c r="H429" i="18" a="1"/>
  <c r="H429" i="18" s="1"/>
  <c r="I429" i="18" a="1"/>
  <c r="I429" i="18" s="1"/>
  <c r="J429" i="18" a="1"/>
  <c r="J429" i="18" s="1"/>
  <c r="K429" i="18" a="1"/>
  <c r="K429" i="18" s="1"/>
  <c r="L429" i="18" a="1"/>
  <c r="L429" i="18" s="1"/>
  <c r="M429" i="18" a="1"/>
  <c r="M429" i="18" s="1"/>
  <c r="N429" i="18" a="1"/>
  <c r="N429" i="18" s="1"/>
  <c r="O429" i="18" a="1"/>
  <c r="O429" i="18" s="1"/>
  <c r="P429" i="18" a="1"/>
  <c r="P429" i="18" s="1"/>
  <c r="Q429" i="18" a="1"/>
  <c r="Q429" i="18" s="1"/>
  <c r="R429" i="18" a="1"/>
  <c r="R429" i="18" s="1"/>
  <c r="S429" i="18" a="1"/>
  <c r="S429" i="18" s="1"/>
  <c r="T429" i="18" a="1"/>
  <c r="T429" i="18" s="1"/>
  <c r="U429" i="18" a="1"/>
  <c r="U429" i="18" s="1"/>
  <c r="V429" i="18" a="1"/>
  <c r="V429" i="18" s="1"/>
  <c r="W429" i="18" a="1"/>
  <c r="W429" i="18" s="1"/>
  <c r="X429" i="18" a="1"/>
  <c r="X429" i="18" s="1"/>
  <c r="Y429" i="18" a="1"/>
  <c r="Y429" i="18" s="1"/>
  <c r="Z429" i="18" a="1"/>
  <c r="Z429" i="18" s="1"/>
  <c r="AA429" i="18" a="1"/>
  <c r="AA429" i="18" s="1"/>
  <c r="AB429" i="18" a="1"/>
  <c r="AB429" i="18" s="1"/>
  <c r="AC429" i="18" a="1"/>
  <c r="AC429" i="18" s="1"/>
  <c r="AD429" i="18" a="1"/>
  <c r="AD429" i="18" s="1"/>
  <c r="AE429" i="18" a="1"/>
  <c r="AE429" i="18" s="1"/>
  <c r="AF429" i="18" a="1"/>
  <c r="AF429" i="18" s="1"/>
  <c r="AG429" i="18" a="1"/>
  <c r="AG429" i="18" s="1"/>
  <c r="AH429" i="18" a="1"/>
  <c r="AH429" i="18" s="1"/>
  <c r="AI429" i="18" a="1"/>
  <c r="AI429" i="18" s="1"/>
  <c r="AJ429" i="18" a="1"/>
  <c r="AJ429" i="18" s="1"/>
  <c r="AK429" i="18" a="1"/>
  <c r="AK429" i="18" s="1"/>
  <c r="AL429" i="18" a="1"/>
  <c r="AL429" i="18" s="1"/>
  <c r="AM429" i="18" a="1"/>
  <c r="AM429" i="18" s="1"/>
  <c r="AN429" i="18" a="1"/>
  <c r="AN429" i="18" s="1"/>
  <c r="AO429" i="18" a="1"/>
  <c r="AO429" i="18" s="1"/>
  <c r="AP429" i="18" a="1"/>
  <c r="AP429" i="18" s="1"/>
  <c r="AQ429" i="18" a="1"/>
  <c r="AQ429" i="18" s="1"/>
  <c r="AR429" i="18" a="1"/>
  <c r="AR429" i="18" s="1"/>
  <c r="AS429" i="18" a="1"/>
  <c r="AS429" i="18" s="1"/>
  <c r="AT429" i="18" a="1"/>
  <c r="AT429" i="18" s="1"/>
  <c r="AU429" i="18" a="1"/>
  <c r="AU429" i="18" s="1"/>
  <c r="AV429" i="18" a="1"/>
  <c r="AV429" i="18" s="1"/>
  <c r="D430" i="18" a="1"/>
  <c r="D430" i="18" s="1"/>
  <c r="E430" i="18" a="1"/>
  <c r="E430" i="18" s="1"/>
  <c r="F430" i="18" a="1"/>
  <c r="F430" i="18" s="1"/>
  <c r="G430" i="18" a="1"/>
  <c r="G430" i="18" s="1"/>
  <c r="H430" i="18" a="1"/>
  <c r="H430" i="18" s="1"/>
  <c r="I430" i="18" a="1"/>
  <c r="I430" i="18" s="1"/>
  <c r="J430" i="18" a="1"/>
  <c r="J430" i="18" s="1"/>
  <c r="K430" i="18" a="1"/>
  <c r="K430" i="18" s="1"/>
  <c r="L430" i="18" a="1"/>
  <c r="L430" i="18" s="1"/>
  <c r="M430" i="18" a="1"/>
  <c r="M430" i="18" s="1"/>
  <c r="N430" i="18" a="1"/>
  <c r="N430" i="18" s="1"/>
  <c r="O430" i="18" a="1"/>
  <c r="O430" i="18" s="1"/>
  <c r="P430" i="18" a="1"/>
  <c r="P430" i="18" s="1"/>
  <c r="Q430" i="18" a="1"/>
  <c r="Q430" i="18" s="1"/>
  <c r="R430" i="18" a="1"/>
  <c r="R430" i="18" s="1"/>
  <c r="S430" i="18" a="1"/>
  <c r="S430" i="18" s="1"/>
  <c r="T430" i="18" a="1"/>
  <c r="T430" i="18" s="1"/>
  <c r="U430" i="18" a="1"/>
  <c r="U430" i="18" s="1"/>
  <c r="V430" i="18" a="1"/>
  <c r="V430" i="18" s="1"/>
  <c r="W430" i="18" a="1"/>
  <c r="W430" i="18" s="1"/>
  <c r="X430" i="18" a="1"/>
  <c r="X430" i="18" s="1"/>
  <c r="Y430" i="18" a="1"/>
  <c r="Y430" i="18" s="1"/>
  <c r="Z430" i="18" a="1"/>
  <c r="Z430" i="18" s="1"/>
  <c r="AA430" i="18" a="1"/>
  <c r="AA430" i="18" s="1"/>
  <c r="AB430" i="18" a="1"/>
  <c r="AB430" i="18" s="1"/>
  <c r="AC430" i="18" a="1"/>
  <c r="AC430" i="18" s="1"/>
  <c r="AD430" i="18" a="1"/>
  <c r="AD430" i="18" s="1"/>
  <c r="AE430" i="18" a="1"/>
  <c r="AE430" i="18" s="1"/>
  <c r="AF430" i="18" a="1"/>
  <c r="AF430" i="18" s="1"/>
  <c r="AG430" i="18" a="1"/>
  <c r="AG430" i="18" s="1"/>
  <c r="AH430" i="18" a="1"/>
  <c r="AH430" i="18" s="1"/>
  <c r="AI430" i="18" a="1"/>
  <c r="AI430" i="18" s="1"/>
  <c r="AJ430" i="18" a="1"/>
  <c r="AJ430" i="18" s="1"/>
  <c r="AK430" i="18" a="1"/>
  <c r="AK430" i="18" s="1"/>
  <c r="AL430" i="18" a="1"/>
  <c r="AL430" i="18" s="1"/>
  <c r="AM430" i="18" a="1"/>
  <c r="AM430" i="18" s="1"/>
  <c r="AN430" i="18" a="1"/>
  <c r="AN430" i="18" s="1"/>
  <c r="AO430" i="18" a="1"/>
  <c r="AO430" i="18" s="1"/>
  <c r="AP430" i="18" a="1"/>
  <c r="AP430" i="18" s="1"/>
  <c r="AQ430" i="18" a="1"/>
  <c r="AQ430" i="18" s="1"/>
  <c r="AR430" i="18" a="1"/>
  <c r="AR430" i="18" s="1"/>
  <c r="AS430" i="18" a="1"/>
  <c r="AS430" i="18" s="1"/>
  <c r="AT430" i="18" a="1"/>
  <c r="AT430" i="18" s="1"/>
  <c r="AU430" i="18" a="1"/>
  <c r="AU430" i="18" s="1"/>
  <c r="AV430" i="18" a="1"/>
  <c r="AV430" i="18" s="1"/>
  <c r="D431" i="18" a="1"/>
  <c r="D431" i="18" s="1"/>
  <c r="E431" i="18" a="1"/>
  <c r="E431" i="18" s="1"/>
  <c r="F431" i="18" a="1"/>
  <c r="F431" i="18" s="1"/>
  <c r="G431" i="18" a="1"/>
  <c r="G431" i="18" s="1"/>
  <c r="H431" i="18" a="1"/>
  <c r="H431" i="18" s="1"/>
  <c r="I431" i="18" a="1"/>
  <c r="I431" i="18" s="1"/>
  <c r="J431" i="18" a="1"/>
  <c r="J431" i="18" s="1"/>
  <c r="K431" i="18" a="1"/>
  <c r="K431" i="18" s="1"/>
  <c r="L431" i="18" a="1"/>
  <c r="L431" i="18" s="1"/>
  <c r="M431" i="18" a="1"/>
  <c r="M431" i="18" s="1"/>
  <c r="N431" i="18" a="1"/>
  <c r="N431" i="18" s="1"/>
  <c r="O431" i="18" a="1"/>
  <c r="O431" i="18" s="1"/>
  <c r="P431" i="18" a="1"/>
  <c r="P431" i="18" s="1"/>
  <c r="Q431" i="18" a="1"/>
  <c r="Q431" i="18" s="1"/>
  <c r="R431" i="18" a="1"/>
  <c r="R431" i="18" s="1"/>
  <c r="S431" i="18" a="1"/>
  <c r="S431" i="18" s="1"/>
  <c r="T431" i="18" a="1"/>
  <c r="T431" i="18" s="1"/>
  <c r="U431" i="18" a="1"/>
  <c r="U431" i="18" s="1"/>
  <c r="V431" i="18" a="1"/>
  <c r="V431" i="18" s="1"/>
  <c r="W431" i="18" a="1"/>
  <c r="W431" i="18" s="1"/>
  <c r="X431" i="18" a="1"/>
  <c r="X431" i="18" s="1"/>
  <c r="Y431" i="18" a="1"/>
  <c r="Y431" i="18" s="1"/>
  <c r="Z431" i="18" a="1"/>
  <c r="Z431" i="18" s="1"/>
  <c r="AA431" i="18" a="1"/>
  <c r="AA431" i="18" s="1"/>
  <c r="AB431" i="18" a="1"/>
  <c r="AB431" i="18" s="1"/>
  <c r="AC431" i="18" a="1"/>
  <c r="AC431" i="18" s="1"/>
  <c r="AD431" i="18" a="1"/>
  <c r="AD431" i="18" s="1"/>
  <c r="AE431" i="18" a="1"/>
  <c r="AE431" i="18" s="1"/>
  <c r="AF431" i="18" a="1"/>
  <c r="AF431" i="18" s="1"/>
  <c r="AG431" i="18" a="1"/>
  <c r="AG431" i="18" s="1"/>
  <c r="AH431" i="18" a="1"/>
  <c r="AH431" i="18" s="1"/>
  <c r="AI431" i="18" a="1"/>
  <c r="AI431" i="18" s="1"/>
  <c r="AJ431" i="18" a="1"/>
  <c r="AJ431" i="18" s="1"/>
  <c r="AK431" i="18" a="1"/>
  <c r="AK431" i="18" s="1"/>
  <c r="AL431" i="18" a="1"/>
  <c r="AL431" i="18" s="1"/>
  <c r="AM431" i="18" a="1"/>
  <c r="AM431" i="18" s="1"/>
  <c r="AN431" i="18" a="1"/>
  <c r="AN431" i="18" s="1"/>
  <c r="AO431" i="18" a="1"/>
  <c r="AO431" i="18" s="1"/>
  <c r="AP431" i="18" a="1"/>
  <c r="AP431" i="18" s="1"/>
  <c r="AQ431" i="18" a="1"/>
  <c r="AQ431" i="18" s="1"/>
  <c r="AR431" i="18" a="1"/>
  <c r="AR431" i="18" s="1"/>
  <c r="AS431" i="18" a="1"/>
  <c r="AS431" i="18" s="1"/>
  <c r="AT431" i="18" a="1"/>
  <c r="AT431" i="18" s="1"/>
  <c r="AU431" i="18" a="1"/>
  <c r="AU431" i="18" s="1"/>
  <c r="AV431" i="18" a="1"/>
  <c r="AV431" i="18" s="1"/>
  <c r="D432" i="18" a="1"/>
  <c r="D432" i="18" s="1"/>
  <c r="E432" i="18" a="1"/>
  <c r="E432" i="18" s="1"/>
  <c r="F432" i="18" a="1"/>
  <c r="F432" i="18" s="1"/>
  <c r="G432" i="18" a="1"/>
  <c r="G432" i="18" s="1"/>
  <c r="H432" i="18" a="1"/>
  <c r="H432" i="18" s="1"/>
  <c r="I432" i="18" a="1"/>
  <c r="I432" i="18" s="1"/>
  <c r="J432" i="18" a="1"/>
  <c r="J432" i="18" s="1"/>
  <c r="K432" i="18" a="1"/>
  <c r="K432" i="18" s="1"/>
  <c r="L432" i="18" a="1"/>
  <c r="L432" i="18" s="1"/>
  <c r="M432" i="18" a="1"/>
  <c r="M432" i="18" s="1"/>
  <c r="N432" i="18" a="1"/>
  <c r="N432" i="18" s="1"/>
  <c r="O432" i="18" a="1"/>
  <c r="O432" i="18" s="1"/>
  <c r="P432" i="18" a="1"/>
  <c r="P432" i="18" s="1"/>
  <c r="Q432" i="18" a="1"/>
  <c r="Q432" i="18" s="1"/>
  <c r="R432" i="18" a="1"/>
  <c r="R432" i="18" s="1"/>
  <c r="S432" i="18" a="1"/>
  <c r="S432" i="18" s="1"/>
  <c r="T432" i="18" a="1"/>
  <c r="T432" i="18" s="1"/>
  <c r="U432" i="18" a="1"/>
  <c r="U432" i="18" s="1"/>
  <c r="V432" i="18" a="1"/>
  <c r="V432" i="18" s="1"/>
  <c r="W432" i="18" a="1"/>
  <c r="W432" i="18" s="1"/>
  <c r="X432" i="18" a="1"/>
  <c r="X432" i="18" s="1"/>
  <c r="Y432" i="18" a="1"/>
  <c r="Y432" i="18" s="1"/>
  <c r="Z432" i="18" a="1"/>
  <c r="Z432" i="18" s="1"/>
  <c r="AA432" i="18" a="1"/>
  <c r="AA432" i="18" s="1"/>
  <c r="AB432" i="18" a="1"/>
  <c r="AB432" i="18" s="1"/>
  <c r="AC432" i="18" a="1"/>
  <c r="AC432" i="18" s="1"/>
  <c r="AD432" i="18" a="1"/>
  <c r="AD432" i="18" s="1"/>
  <c r="AE432" i="18" a="1"/>
  <c r="AE432" i="18" s="1"/>
  <c r="AF432" i="18" a="1"/>
  <c r="AF432" i="18" s="1"/>
  <c r="AG432" i="18" a="1"/>
  <c r="AG432" i="18" s="1"/>
  <c r="AH432" i="18" a="1"/>
  <c r="AH432" i="18" s="1"/>
  <c r="AI432" i="18" a="1"/>
  <c r="AI432" i="18" s="1"/>
  <c r="AJ432" i="18" a="1"/>
  <c r="AJ432" i="18" s="1"/>
  <c r="AK432" i="18" a="1"/>
  <c r="AK432" i="18" s="1"/>
  <c r="AL432" i="18" a="1"/>
  <c r="AL432" i="18" s="1"/>
  <c r="AM432" i="18" a="1"/>
  <c r="AM432" i="18" s="1"/>
  <c r="AN432" i="18" a="1"/>
  <c r="AN432" i="18" s="1"/>
  <c r="AO432" i="18" a="1"/>
  <c r="AO432" i="18" s="1"/>
  <c r="AP432" i="18" a="1"/>
  <c r="AP432" i="18" s="1"/>
  <c r="AQ432" i="18" a="1"/>
  <c r="AQ432" i="18" s="1"/>
  <c r="AR432" i="18" a="1"/>
  <c r="AR432" i="18" s="1"/>
  <c r="AS432" i="18" a="1"/>
  <c r="AS432" i="18" s="1"/>
  <c r="AT432" i="18" a="1"/>
  <c r="AT432" i="18" s="1"/>
  <c r="AU432" i="18" a="1"/>
  <c r="AU432" i="18" s="1"/>
  <c r="AV432" i="18" a="1"/>
  <c r="AV432" i="18" s="1"/>
  <c r="D433" i="18" a="1"/>
  <c r="D433" i="18" s="1"/>
  <c r="E433" i="18" a="1"/>
  <c r="E433" i="18" s="1"/>
  <c r="F433" i="18" a="1"/>
  <c r="F433" i="18" s="1"/>
  <c r="G433" i="18" a="1"/>
  <c r="G433" i="18" s="1"/>
  <c r="H433" i="18" a="1"/>
  <c r="H433" i="18" s="1"/>
  <c r="I433" i="18" a="1"/>
  <c r="I433" i="18" s="1"/>
  <c r="J433" i="18" a="1"/>
  <c r="J433" i="18" s="1"/>
  <c r="K433" i="18" a="1"/>
  <c r="K433" i="18" s="1"/>
  <c r="L433" i="18" a="1"/>
  <c r="L433" i="18" s="1"/>
  <c r="M433" i="18" a="1"/>
  <c r="M433" i="18" s="1"/>
  <c r="N433" i="18" a="1"/>
  <c r="N433" i="18" s="1"/>
  <c r="O433" i="18" a="1"/>
  <c r="O433" i="18" s="1"/>
  <c r="P433" i="18" a="1"/>
  <c r="P433" i="18" s="1"/>
  <c r="Q433" i="18" a="1"/>
  <c r="Q433" i="18" s="1"/>
  <c r="R433" i="18" a="1"/>
  <c r="R433" i="18" s="1"/>
  <c r="S433" i="18" a="1"/>
  <c r="S433" i="18" s="1"/>
  <c r="T433" i="18" a="1"/>
  <c r="T433" i="18" s="1"/>
  <c r="U433" i="18" a="1"/>
  <c r="U433" i="18" s="1"/>
  <c r="V433" i="18" a="1"/>
  <c r="V433" i="18" s="1"/>
  <c r="W433" i="18" a="1"/>
  <c r="W433" i="18" s="1"/>
  <c r="X433" i="18" a="1"/>
  <c r="X433" i="18" s="1"/>
  <c r="Y433" i="18" a="1"/>
  <c r="Y433" i="18" s="1"/>
  <c r="Z433" i="18" a="1"/>
  <c r="Z433" i="18" s="1"/>
  <c r="AA433" i="18" a="1"/>
  <c r="AA433" i="18" s="1"/>
  <c r="AB433" i="18" a="1"/>
  <c r="AB433" i="18" s="1"/>
  <c r="AC433" i="18" a="1"/>
  <c r="AC433" i="18" s="1"/>
  <c r="AD433" i="18" a="1"/>
  <c r="AD433" i="18" s="1"/>
  <c r="AE433" i="18" a="1"/>
  <c r="AE433" i="18" s="1"/>
  <c r="AF433" i="18" a="1"/>
  <c r="AF433" i="18" s="1"/>
  <c r="AG433" i="18" a="1"/>
  <c r="AG433" i="18" s="1"/>
  <c r="AH433" i="18" a="1"/>
  <c r="AH433" i="18" s="1"/>
  <c r="AI433" i="18" a="1"/>
  <c r="AI433" i="18" s="1"/>
  <c r="AJ433" i="18" a="1"/>
  <c r="AJ433" i="18" s="1"/>
  <c r="AK433" i="18" a="1"/>
  <c r="AK433" i="18" s="1"/>
  <c r="AL433" i="18" a="1"/>
  <c r="AL433" i="18" s="1"/>
  <c r="AM433" i="18" a="1"/>
  <c r="AM433" i="18" s="1"/>
  <c r="AN433" i="18" a="1"/>
  <c r="AN433" i="18" s="1"/>
  <c r="AO433" i="18" a="1"/>
  <c r="AO433" i="18" s="1"/>
  <c r="AP433" i="18" a="1"/>
  <c r="AP433" i="18" s="1"/>
  <c r="AQ433" i="18" a="1"/>
  <c r="AQ433" i="18" s="1"/>
  <c r="AR433" i="18" a="1"/>
  <c r="AR433" i="18" s="1"/>
  <c r="AS433" i="18" a="1"/>
  <c r="AS433" i="18" s="1"/>
  <c r="AT433" i="18" a="1"/>
  <c r="AT433" i="18" s="1"/>
  <c r="AU433" i="18" a="1"/>
  <c r="AU433" i="18" s="1"/>
  <c r="AV433" i="18" a="1"/>
  <c r="AV433" i="18" s="1"/>
  <c r="D434" i="18" a="1"/>
  <c r="D434" i="18" s="1"/>
  <c r="E434" i="18" a="1"/>
  <c r="E434" i="18" s="1"/>
  <c r="F434" i="18" a="1"/>
  <c r="F434" i="18" s="1"/>
  <c r="G434" i="18" a="1"/>
  <c r="G434" i="18" s="1"/>
  <c r="H434" i="18" a="1"/>
  <c r="H434" i="18" s="1"/>
  <c r="I434" i="18" a="1"/>
  <c r="I434" i="18" s="1"/>
  <c r="J434" i="18" a="1"/>
  <c r="J434" i="18" s="1"/>
  <c r="K434" i="18" a="1"/>
  <c r="K434" i="18" s="1"/>
  <c r="L434" i="18" a="1"/>
  <c r="L434" i="18" s="1"/>
  <c r="M434" i="18" a="1"/>
  <c r="M434" i="18" s="1"/>
  <c r="N434" i="18" a="1"/>
  <c r="N434" i="18" s="1"/>
  <c r="O434" i="18" a="1"/>
  <c r="O434" i="18" s="1"/>
  <c r="P434" i="18" a="1"/>
  <c r="P434" i="18" s="1"/>
  <c r="Q434" i="18" a="1"/>
  <c r="Q434" i="18" s="1"/>
  <c r="R434" i="18" a="1"/>
  <c r="R434" i="18" s="1"/>
  <c r="S434" i="18" a="1"/>
  <c r="S434" i="18" s="1"/>
  <c r="T434" i="18" a="1"/>
  <c r="T434" i="18" s="1"/>
  <c r="U434" i="18" a="1"/>
  <c r="U434" i="18" s="1"/>
  <c r="V434" i="18" a="1"/>
  <c r="V434" i="18" s="1"/>
  <c r="W434" i="18" a="1"/>
  <c r="W434" i="18" s="1"/>
  <c r="X434" i="18" a="1"/>
  <c r="X434" i="18" s="1"/>
  <c r="Y434" i="18" a="1"/>
  <c r="Y434" i="18" s="1"/>
  <c r="Z434" i="18" a="1"/>
  <c r="Z434" i="18" s="1"/>
  <c r="AA434" i="18" a="1"/>
  <c r="AA434" i="18" s="1"/>
  <c r="AB434" i="18" a="1"/>
  <c r="AB434" i="18" s="1"/>
  <c r="AC434" i="18" a="1"/>
  <c r="AC434" i="18" s="1"/>
  <c r="AD434" i="18" a="1"/>
  <c r="AD434" i="18" s="1"/>
  <c r="AE434" i="18" a="1"/>
  <c r="AE434" i="18" s="1"/>
  <c r="AF434" i="18" a="1"/>
  <c r="AF434" i="18" s="1"/>
  <c r="AG434" i="18" a="1"/>
  <c r="AG434" i="18" s="1"/>
  <c r="AH434" i="18" a="1"/>
  <c r="AH434" i="18" s="1"/>
  <c r="AI434" i="18" a="1"/>
  <c r="AI434" i="18" s="1"/>
  <c r="AJ434" i="18" a="1"/>
  <c r="AJ434" i="18" s="1"/>
  <c r="AK434" i="18" a="1"/>
  <c r="AK434" i="18" s="1"/>
  <c r="AL434" i="18" a="1"/>
  <c r="AL434" i="18" s="1"/>
  <c r="AM434" i="18" a="1"/>
  <c r="AM434" i="18" s="1"/>
  <c r="AN434" i="18" a="1"/>
  <c r="AN434" i="18" s="1"/>
  <c r="AO434" i="18" a="1"/>
  <c r="AO434" i="18" s="1"/>
  <c r="AP434" i="18" a="1"/>
  <c r="AP434" i="18" s="1"/>
  <c r="AQ434" i="18" a="1"/>
  <c r="AQ434" i="18" s="1"/>
  <c r="AR434" i="18" a="1"/>
  <c r="AR434" i="18" s="1"/>
  <c r="AS434" i="18" a="1"/>
  <c r="AS434" i="18" s="1"/>
  <c r="AT434" i="18" a="1"/>
  <c r="AT434" i="18" s="1"/>
  <c r="AU434" i="18" a="1"/>
  <c r="AU434" i="18" s="1"/>
  <c r="AV434" i="18" a="1"/>
  <c r="AV434" i="18" s="1"/>
  <c r="D435" i="18" a="1"/>
  <c r="D435" i="18" s="1"/>
  <c r="E435" i="18" a="1"/>
  <c r="E435" i="18" s="1"/>
  <c r="F435" i="18" a="1"/>
  <c r="F435" i="18" s="1"/>
  <c r="G435" i="18" a="1"/>
  <c r="G435" i="18" s="1"/>
  <c r="H435" i="18" a="1"/>
  <c r="H435" i="18" s="1"/>
  <c r="I435" i="18" a="1"/>
  <c r="I435" i="18" s="1"/>
  <c r="J435" i="18" a="1"/>
  <c r="J435" i="18" s="1"/>
  <c r="K435" i="18" a="1"/>
  <c r="K435" i="18" s="1"/>
  <c r="L435" i="18" a="1"/>
  <c r="L435" i="18" s="1"/>
  <c r="M435" i="18" a="1"/>
  <c r="M435" i="18" s="1"/>
  <c r="N435" i="18" a="1"/>
  <c r="N435" i="18" s="1"/>
  <c r="O435" i="18" a="1"/>
  <c r="O435" i="18" s="1"/>
  <c r="P435" i="18" a="1"/>
  <c r="P435" i="18" s="1"/>
  <c r="Q435" i="18" a="1"/>
  <c r="Q435" i="18" s="1"/>
  <c r="R435" i="18" a="1"/>
  <c r="R435" i="18" s="1"/>
  <c r="S435" i="18" a="1"/>
  <c r="S435" i="18" s="1"/>
  <c r="T435" i="18" a="1"/>
  <c r="T435" i="18" s="1"/>
  <c r="U435" i="18" a="1"/>
  <c r="U435" i="18" s="1"/>
  <c r="V435" i="18" a="1"/>
  <c r="V435" i="18" s="1"/>
  <c r="W435" i="18" a="1"/>
  <c r="W435" i="18" s="1"/>
  <c r="X435" i="18" a="1"/>
  <c r="X435" i="18" s="1"/>
  <c r="Y435" i="18" a="1"/>
  <c r="Y435" i="18" s="1"/>
  <c r="Z435" i="18" a="1"/>
  <c r="Z435" i="18" s="1"/>
  <c r="AA435" i="18" a="1"/>
  <c r="AA435" i="18" s="1"/>
  <c r="AB435" i="18" a="1"/>
  <c r="AB435" i="18" s="1"/>
  <c r="AC435" i="18" a="1"/>
  <c r="AC435" i="18" s="1"/>
  <c r="AD435" i="18" a="1"/>
  <c r="AD435" i="18" s="1"/>
  <c r="AE435" i="18" a="1"/>
  <c r="AE435" i="18" s="1"/>
  <c r="AF435" i="18" a="1"/>
  <c r="AF435" i="18" s="1"/>
  <c r="AG435" i="18" a="1"/>
  <c r="AG435" i="18" s="1"/>
  <c r="AH435" i="18" a="1"/>
  <c r="AH435" i="18" s="1"/>
  <c r="AI435" i="18" a="1"/>
  <c r="AI435" i="18" s="1"/>
  <c r="AJ435" i="18" a="1"/>
  <c r="AJ435" i="18" s="1"/>
  <c r="AK435" i="18" a="1"/>
  <c r="AK435" i="18" s="1"/>
  <c r="AL435" i="18" a="1"/>
  <c r="AL435" i="18" s="1"/>
  <c r="AM435" i="18" a="1"/>
  <c r="AM435" i="18" s="1"/>
  <c r="AN435" i="18" a="1"/>
  <c r="AN435" i="18" s="1"/>
  <c r="AO435" i="18" a="1"/>
  <c r="AO435" i="18" s="1"/>
  <c r="AP435" i="18" a="1"/>
  <c r="AP435" i="18" s="1"/>
  <c r="AQ435" i="18" a="1"/>
  <c r="AQ435" i="18" s="1"/>
  <c r="AR435" i="18" a="1"/>
  <c r="AR435" i="18" s="1"/>
  <c r="AS435" i="18" a="1"/>
  <c r="AS435" i="18" s="1"/>
  <c r="AT435" i="18" a="1"/>
  <c r="AT435" i="18" s="1"/>
  <c r="AU435" i="18" a="1"/>
  <c r="AU435" i="18" s="1"/>
  <c r="AV435" i="18" a="1"/>
  <c r="AV435" i="18" s="1"/>
  <c r="D436" i="18" a="1"/>
  <c r="D436" i="18" s="1"/>
  <c r="E436" i="18" a="1"/>
  <c r="E436" i="18" s="1"/>
  <c r="F436" i="18" a="1"/>
  <c r="F436" i="18" s="1"/>
  <c r="G436" i="18" a="1"/>
  <c r="G436" i="18" s="1"/>
  <c r="H436" i="18" a="1"/>
  <c r="H436" i="18" s="1"/>
  <c r="I436" i="18" a="1"/>
  <c r="I436" i="18" s="1"/>
  <c r="J436" i="18" a="1"/>
  <c r="J436" i="18" s="1"/>
  <c r="K436" i="18" a="1"/>
  <c r="K436" i="18" s="1"/>
  <c r="L436" i="18" a="1"/>
  <c r="L436" i="18" s="1"/>
  <c r="M436" i="18" a="1"/>
  <c r="M436" i="18" s="1"/>
  <c r="N436" i="18" a="1"/>
  <c r="N436" i="18" s="1"/>
  <c r="O436" i="18" a="1"/>
  <c r="O436" i="18" s="1"/>
  <c r="P436" i="18" a="1"/>
  <c r="P436" i="18" s="1"/>
  <c r="Q436" i="18" a="1"/>
  <c r="Q436" i="18" s="1"/>
  <c r="R436" i="18" a="1"/>
  <c r="R436" i="18" s="1"/>
  <c r="S436" i="18" a="1"/>
  <c r="S436" i="18" s="1"/>
  <c r="T436" i="18" a="1"/>
  <c r="T436" i="18" s="1"/>
  <c r="U436" i="18" a="1"/>
  <c r="U436" i="18" s="1"/>
  <c r="V436" i="18" a="1"/>
  <c r="V436" i="18" s="1"/>
  <c r="W436" i="18" a="1"/>
  <c r="W436" i="18" s="1"/>
  <c r="X436" i="18" a="1"/>
  <c r="X436" i="18" s="1"/>
  <c r="Y436" i="18" a="1"/>
  <c r="Y436" i="18" s="1"/>
  <c r="Z436" i="18" a="1"/>
  <c r="Z436" i="18" s="1"/>
  <c r="AA436" i="18" a="1"/>
  <c r="AA436" i="18" s="1"/>
  <c r="AB436" i="18" a="1"/>
  <c r="AB436" i="18" s="1"/>
  <c r="AC436" i="18" a="1"/>
  <c r="AC436" i="18" s="1"/>
  <c r="AD436" i="18" a="1"/>
  <c r="AD436" i="18" s="1"/>
  <c r="AE436" i="18" a="1"/>
  <c r="AE436" i="18" s="1"/>
  <c r="AF436" i="18" a="1"/>
  <c r="AF436" i="18" s="1"/>
  <c r="AG436" i="18" a="1"/>
  <c r="AG436" i="18" s="1"/>
  <c r="AH436" i="18" a="1"/>
  <c r="AH436" i="18" s="1"/>
  <c r="AI436" i="18" a="1"/>
  <c r="AI436" i="18" s="1"/>
  <c r="AJ436" i="18" a="1"/>
  <c r="AJ436" i="18" s="1"/>
  <c r="AK436" i="18" a="1"/>
  <c r="AK436" i="18" s="1"/>
  <c r="AL436" i="18" a="1"/>
  <c r="AL436" i="18" s="1"/>
  <c r="AM436" i="18" a="1"/>
  <c r="AM436" i="18" s="1"/>
  <c r="AN436" i="18" a="1"/>
  <c r="AN436" i="18" s="1"/>
  <c r="AO436" i="18" a="1"/>
  <c r="AO436" i="18" s="1"/>
  <c r="AP436" i="18" a="1"/>
  <c r="AP436" i="18" s="1"/>
  <c r="AQ436" i="18" a="1"/>
  <c r="AQ436" i="18" s="1"/>
  <c r="AR436" i="18" a="1"/>
  <c r="AR436" i="18" s="1"/>
  <c r="AS436" i="18" a="1"/>
  <c r="AS436" i="18" s="1"/>
  <c r="AT436" i="18" a="1"/>
  <c r="AT436" i="18" s="1"/>
  <c r="AU436" i="18" a="1"/>
  <c r="AU436" i="18" s="1"/>
  <c r="AV436" i="18" a="1"/>
  <c r="AV436" i="18" s="1"/>
  <c r="D437" i="18" a="1"/>
  <c r="D437" i="18" s="1"/>
  <c r="E437" i="18" a="1"/>
  <c r="E437" i="18" s="1"/>
  <c r="F437" i="18" a="1"/>
  <c r="F437" i="18" s="1"/>
  <c r="G437" i="18" a="1"/>
  <c r="G437" i="18" s="1"/>
  <c r="H437" i="18" a="1"/>
  <c r="H437" i="18" s="1"/>
  <c r="I437" i="18" a="1"/>
  <c r="I437" i="18" s="1"/>
  <c r="J437" i="18" a="1"/>
  <c r="J437" i="18" s="1"/>
  <c r="K437" i="18" a="1"/>
  <c r="K437" i="18" s="1"/>
  <c r="L437" i="18" a="1"/>
  <c r="L437" i="18" s="1"/>
  <c r="M437" i="18" a="1"/>
  <c r="M437" i="18" s="1"/>
  <c r="N437" i="18" a="1"/>
  <c r="N437" i="18" s="1"/>
  <c r="O437" i="18" a="1"/>
  <c r="O437" i="18" s="1"/>
  <c r="P437" i="18" a="1"/>
  <c r="P437" i="18" s="1"/>
  <c r="Q437" i="18" a="1"/>
  <c r="Q437" i="18" s="1"/>
  <c r="R437" i="18" a="1"/>
  <c r="R437" i="18" s="1"/>
  <c r="S437" i="18" a="1"/>
  <c r="S437" i="18" s="1"/>
  <c r="T437" i="18" a="1"/>
  <c r="T437" i="18" s="1"/>
  <c r="U437" i="18" a="1"/>
  <c r="U437" i="18" s="1"/>
  <c r="V437" i="18" a="1"/>
  <c r="V437" i="18" s="1"/>
  <c r="W437" i="18" a="1"/>
  <c r="W437" i="18" s="1"/>
  <c r="X437" i="18" a="1"/>
  <c r="X437" i="18" s="1"/>
  <c r="Y437" i="18" a="1"/>
  <c r="Y437" i="18" s="1"/>
  <c r="Z437" i="18" a="1"/>
  <c r="Z437" i="18" s="1"/>
  <c r="AA437" i="18" a="1"/>
  <c r="AA437" i="18" s="1"/>
  <c r="AB437" i="18" a="1"/>
  <c r="AB437" i="18" s="1"/>
  <c r="AC437" i="18" a="1"/>
  <c r="AC437" i="18" s="1"/>
  <c r="AD437" i="18" a="1"/>
  <c r="AD437" i="18" s="1"/>
  <c r="AE437" i="18" a="1"/>
  <c r="AE437" i="18" s="1"/>
  <c r="AF437" i="18" a="1"/>
  <c r="AF437" i="18" s="1"/>
  <c r="AG437" i="18" a="1"/>
  <c r="AG437" i="18" s="1"/>
  <c r="AH437" i="18" a="1"/>
  <c r="AH437" i="18" s="1"/>
  <c r="AI437" i="18" a="1"/>
  <c r="AI437" i="18" s="1"/>
  <c r="AJ437" i="18" a="1"/>
  <c r="AJ437" i="18" s="1"/>
  <c r="AK437" i="18" a="1"/>
  <c r="AK437" i="18" s="1"/>
  <c r="AL437" i="18" a="1"/>
  <c r="AL437" i="18" s="1"/>
  <c r="AM437" i="18" a="1"/>
  <c r="AM437" i="18" s="1"/>
  <c r="AN437" i="18" a="1"/>
  <c r="AN437" i="18" s="1"/>
  <c r="AO437" i="18" a="1"/>
  <c r="AO437" i="18" s="1"/>
  <c r="AP437" i="18" a="1"/>
  <c r="AP437" i="18" s="1"/>
  <c r="AQ437" i="18" a="1"/>
  <c r="AQ437" i="18" s="1"/>
  <c r="AR437" i="18" a="1"/>
  <c r="AR437" i="18" s="1"/>
  <c r="AS437" i="18" a="1"/>
  <c r="AS437" i="18" s="1"/>
  <c r="AT437" i="18" a="1"/>
  <c r="AT437" i="18" s="1"/>
  <c r="AU437" i="18" a="1"/>
  <c r="AU437" i="18" s="1"/>
  <c r="AV437" i="18" a="1"/>
  <c r="AV437" i="18" s="1"/>
  <c r="D438" i="18" a="1"/>
  <c r="D438" i="18" s="1"/>
  <c r="E438" i="18" a="1"/>
  <c r="E438" i="18" s="1"/>
  <c r="F438" i="18" a="1"/>
  <c r="F438" i="18" s="1"/>
  <c r="G438" i="18" a="1"/>
  <c r="G438" i="18" s="1"/>
  <c r="H438" i="18" a="1"/>
  <c r="H438" i="18" s="1"/>
  <c r="I438" i="18" a="1"/>
  <c r="I438" i="18" s="1"/>
  <c r="J438" i="18" a="1"/>
  <c r="J438" i="18" s="1"/>
  <c r="K438" i="18" a="1"/>
  <c r="K438" i="18" s="1"/>
  <c r="L438" i="18" a="1"/>
  <c r="L438" i="18" s="1"/>
  <c r="M438" i="18" a="1"/>
  <c r="M438" i="18" s="1"/>
  <c r="N438" i="18" a="1"/>
  <c r="N438" i="18" s="1"/>
  <c r="O438" i="18" a="1"/>
  <c r="O438" i="18" s="1"/>
  <c r="P438" i="18" a="1"/>
  <c r="P438" i="18" s="1"/>
  <c r="Q438" i="18" a="1"/>
  <c r="Q438" i="18" s="1"/>
  <c r="R438" i="18" a="1"/>
  <c r="R438" i="18" s="1"/>
  <c r="S438" i="18" a="1"/>
  <c r="S438" i="18" s="1"/>
  <c r="T438" i="18" a="1"/>
  <c r="T438" i="18" s="1"/>
  <c r="U438" i="18" a="1"/>
  <c r="U438" i="18" s="1"/>
  <c r="V438" i="18" a="1"/>
  <c r="V438" i="18" s="1"/>
  <c r="W438" i="18" a="1"/>
  <c r="W438" i="18" s="1"/>
  <c r="X438" i="18" a="1"/>
  <c r="X438" i="18" s="1"/>
  <c r="Y438" i="18" a="1"/>
  <c r="Y438" i="18" s="1"/>
  <c r="Z438" i="18" a="1"/>
  <c r="Z438" i="18" s="1"/>
  <c r="AA438" i="18" a="1"/>
  <c r="AA438" i="18" s="1"/>
  <c r="AB438" i="18" a="1"/>
  <c r="AB438" i="18" s="1"/>
  <c r="AC438" i="18" a="1"/>
  <c r="AC438" i="18" s="1"/>
  <c r="AD438" i="18" a="1"/>
  <c r="AD438" i="18" s="1"/>
  <c r="AE438" i="18" a="1"/>
  <c r="AE438" i="18" s="1"/>
  <c r="AF438" i="18" a="1"/>
  <c r="AF438" i="18" s="1"/>
  <c r="AG438" i="18" a="1"/>
  <c r="AG438" i="18" s="1"/>
  <c r="AH438" i="18" a="1"/>
  <c r="AH438" i="18" s="1"/>
  <c r="AI438" i="18" a="1"/>
  <c r="AI438" i="18" s="1"/>
  <c r="AJ438" i="18" a="1"/>
  <c r="AJ438" i="18" s="1"/>
  <c r="AK438" i="18" a="1"/>
  <c r="AK438" i="18" s="1"/>
  <c r="AL438" i="18" a="1"/>
  <c r="AL438" i="18" s="1"/>
  <c r="AM438" i="18" a="1"/>
  <c r="AM438" i="18" s="1"/>
  <c r="AN438" i="18" a="1"/>
  <c r="AN438" i="18" s="1"/>
  <c r="AO438" i="18" a="1"/>
  <c r="AO438" i="18" s="1"/>
  <c r="AP438" i="18" a="1"/>
  <c r="AP438" i="18" s="1"/>
  <c r="AQ438" i="18" a="1"/>
  <c r="AQ438" i="18" s="1"/>
  <c r="AR438" i="18" a="1"/>
  <c r="AR438" i="18" s="1"/>
  <c r="AS438" i="18" a="1"/>
  <c r="AS438" i="18" s="1"/>
  <c r="AT438" i="18" a="1"/>
  <c r="AT438" i="18" s="1"/>
  <c r="AU438" i="18" a="1"/>
  <c r="AU438" i="18" s="1"/>
  <c r="AV438" i="18" a="1"/>
  <c r="AV438" i="18" s="1"/>
  <c r="D439" i="18" a="1"/>
  <c r="D439" i="18" s="1"/>
  <c r="E439" i="18" a="1"/>
  <c r="E439" i="18" s="1"/>
  <c r="F439" i="18" a="1"/>
  <c r="F439" i="18" s="1"/>
  <c r="G439" i="18" a="1"/>
  <c r="G439" i="18" s="1"/>
  <c r="H439" i="18" a="1"/>
  <c r="H439" i="18" s="1"/>
  <c r="I439" i="18" a="1"/>
  <c r="I439" i="18" s="1"/>
  <c r="J439" i="18" a="1"/>
  <c r="J439" i="18" s="1"/>
  <c r="K439" i="18" a="1"/>
  <c r="K439" i="18" s="1"/>
  <c r="L439" i="18" a="1"/>
  <c r="L439" i="18" s="1"/>
  <c r="M439" i="18" a="1"/>
  <c r="M439" i="18" s="1"/>
  <c r="N439" i="18" a="1"/>
  <c r="N439" i="18" s="1"/>
  <c r="O439" i="18" a="1"/>
  <c r="O439" i="18" s="1"/>
  <c r="P439" i="18" a="1"/>
  <c r="P439" i="18" s="1"/>
  <c r="Q439" i="18" a="1"/>
  <c r="Q439" i="18" s="1"/>
  <c r="R439" i="18" a="1"/>
  <c r="R439" i="18" s="1"/>
  <c r="S439" i="18" a="1"/>
  <c r="S439" i="18" s="1"/>
  <c r="T439" i="18" a="1"/>
  <c r="T439" i="18" s="1"/>
  <c r="U439" i="18" a="1"/>
  <c r="U439" i="18" s="1"/>
  <c r="V439" i="18" a="1"/>
  <c r="V439" i="18" s="1"/>
  <c r="W439" i="18" a="1"/>
  <c r="W439" i="18" s="1"/>
  <c r="X439" i="18" a="1"/>
  <c r="X439" i="18" s="1"/>
  <c r="Y439" i="18" a="1"/>
  <c r="Y439" i="18" s="1"/>
  <c r="Z439" i="18" a="1"/>
  <c r="Z439" i="18" s="1"/>
  <c r="AA439" i="18" a="1"/>
  <c r="AA439" i="18" s="1"/>
  <c r="AB439" i="18" a="1"/>
  <c r="AB439" i="18" s="1"/>
  <c r="AC439" i="18" a="1"/>
  <c r="AC439" i="18" s="1"/>
  <c r="AD439" i="18" a="1"/>
  <c r="AD439" i="18" s="1"/>
  <c r="AE439" i="18" a="1"/>
  <c r="AE439" i="18" s="1"/>
  <c r="AF439" i="18" a="1"/>
  <c r="AF439" i="18" s="1"/>
  <c r="AG439" i="18" a="1"/>
  <c r="AG439" i="18" s="1"/>
  <c r="AH439" i="18" a="1"/>
  <c r="AH439" i="18" s="1"/>
  <c r="AI439" i="18" a="1"/>
  <c r="AI439" i="18" s="1"/>
  <c r="AJ439" i="18" a="1"/>
  <c r="AJ439" i="18" s="1"/>
  <c r="AK439" i="18" a="1"/>
  <c r="AK439" i="18" s="1"/>
  <c r="AL439" i="18" a="1"/>
  <c r="AL439" i="18" s="1"/>
  <c r="AM439" i="18" a="1"/>
  <c r="AM439" i="18" s="1"/>
  <c r="AN439" i="18" a="1"/>
  <c r="AN439" i="18" s="1"/>
  <c r="AO439" i="18" a="1"/>
  <c r="AO439" i="18" s="1"/>
  <c r="AP439" i="18" a="1"/>
  <c r="AP439" i="18" s="1"/>
  <c r="AQ439" i="18" a="1"/>
  <c r="AQ439" i="18" s="1"/>
  <c r="AR439" i="18" a="1"/>
  <c r="AR439" i="18" s="1"/>
  <c r="AS439" i="18" a="1"/>
  <c r="AS439" i="18" s="1"/>
  <c r="AT439" i="18" a="1"/>
  <c r="AT439" i="18" s="1"/>
  <c r="AU439" i="18" a="1"/>
  <c r="AU439" i="18" s="1"/>
  <c r="AV439" i="18" a="1"/>
  <c r="AV439" i="18" s="1"/>
  <c r="D440" i="18" a="1"/>
  <c r="D440" i="18" s="1"/>
  <c r="E440" i="18" a="1"/>
  <c r="E440" i="18" s="1"/>
  <c r="F440" i="18" a="1"/>
  <c r="F440" i="18" s="1"/>
  <c r="G440" i="18" a="1"/>
  <c r="G440" i="18" s="1"/>
  <c r="H440" i="18" a="1"/>
  <c r="H440" i="18" s="1"/>
  <c r="I440" i="18" a="1"/>
  <c r="I440" i="18" s="1"/>
  <c r="J440" i="18" a="1"/>
  <c r="J440" i="18" s="1"/>
  <c r="K440" i="18" a="1"/>
  <c r="K440" i="18" s="1"/>
  <c r="L440" i="18" a="1"/>
  <c r="L440" i="18" s="1"/>
  <c r="M440" i="18" a="1"/>
  <c r="M440" i="18" s="1"/>
  <c r="N440" i="18" a="1"/>
  <c r="N440" i="18" s="1"/>
  <c r="O440" i="18" a="1"/>
  <c r="O440" i="18" s="1"/>
  <c r="P440" i="18" a="1"/>
  <c r="P440" i="18" s="1"/>
  <c r="Q440" i="18" a="1"/>
  <c r="Q440" i="18" s="1"/>
  <c r="R440" i="18" a="1"/>
  <c r="R440" i="18" s="1"/>
  <c r="S440" i="18" a="1"/>
  <c r="S440" i="18" s="1"/>
  <c r="T440" i="18" a="1"/>
  <c r="T440" i="18" s="1"/>
  <c r="U440" i="18" a="1"/>
  <c r="U440" i="18" s="1"/>
  <c r="V440" i="18" a="1"/>
  <c r="V440" i="18" s="1"/>
  <c r="W440" i="18" a="1"/>
  <c r="W440" i="18" s="1"/>
  <c r="X440" i="18" a="1"/>
  <c r="X440" i="18" s="1"/>
  <c r="Y440" i="18" a="1"/>
  <c r="Y440" i="18" s="1"/>
  <c r="Z440" i="18" a="1"/>
  <c r="Z440" i="18" s="1"/>
  <c r="AA440" i="18" a="1"/>
  <c r="AA440" i="18" s="1"/>
  <c r="AB440" i="18" a="1"/>
  <c r="AB440" i="18" s="1"/>
  <c r="AC440" i="18" a="1"/>
  <c r="AC440" i="18" s="1"/>
  <c r="AD440" i="18" a="1"/>
  <c r="AD440" i="18" s="1"/>
  <c r="AE440" i="18" a="1"/>
  <c r="AE440" i="18" s="1"/>
  <c r="AF440" i="18" a="1"/>
  <c r="AF440" i="18" s="1"/>
  <c r="AG440" i="18" a="1"/>
  <c r="AG440" i="18" s="1"/>
  <c r="AH440" i="18" a="1"/>
  <c r="AH440" i="18" s="1"/>
  <c r="AI440" i="18" a="1"/>
  <c r="AI440" i="18" s="1"/>
  <c r="AJ440" i="18" a="1"/>
  <c r="AJ440" i="18" s="1"/>
  <c r="AK440" i="18" a="1"/>
  <c r="AK440" i="18" s="1"/>
  <c r="AL440" i="18" a="1"/>
  <c r="AL440" i="18" s="1"/>
  <c r="AM440" i="18" a="1"/>
  <c r="AM440" i="18" s="1"/>
  <c r="AN440" i="18" a="1"/>
  <c r="AN440" i="18" s="1"/>
  <c r="AO440" i="18" a="1"/>
  <c r="AO440" i="18" s="1"/>
  <c r="AP440" i="18" a="1"/>
  <c r="AP440" i="18" s="1"/>
  <c r="AQ440" i="18" a="1"/>
  <c r="AQ440" i="18" s="1"/>
  <c r="AR440" i="18" a="1"/>
  <c r="AR440" i="18" s="1"/>
  <c r="AS440" i="18" a="1"/>
  <c r="AS440" i="18" s="1"/>
  <c r="AT440" i="18" a="1"/>
  <c r="AT440" i="18" s="1"/>
  <c r="AU440" i="18" a="1"/>
  <c r="AU440" i="18" s="1"/>
  <c r="AV440" i="18" a="1"/>
  <c r="AV440" i="18" s="1"/>
  <c r="D441" i="18" a="1"/>
  <c r="D441" i="18" s="1"/>
  <c r="E441" i="18" a="1"/>
  <c r="E441" i="18" s="1"/>
  <c r="F441" i="18" a="1"/>
  <c r="F441" i="18" s="1"/>
  <c r="G441" i="18" a="1"/>
  <c r="G441" i="18" s="1"/>
  <c r="H441" i="18" a="1"/>
  <c r="H441" i="18" s="1"/>
  <c r="I441" i="18" a="1"/>
  <c r="I441" i="18" s="1"/>
  <c r="J441" i="18" a="1"/>
  <c r="J441" i="18" s="1"/>
  <c r="K441" i="18" a="1"/>
  <c r="K441" i="18" s="1"/>
  <c r="L441" i="18" a="1"/>
  <c r="L441" i="18" s="1"/>
  <c r="M441" i="18" a="1"/>
  <c r="M441" i="18" s="1"/>
  <c r="N441" i="18" a="1"/>
  <c r="N441" i="18" s="1"/>
  <c r="O441" i="18" a="1"/>
  <c r="O441" i="18" s="1"/>
  <c r="P441" i="18" a="1"/>
  <c r="P441" i="18" s="1"/>
  <c r="Q441" i="18" a="1"/>
  <c r="Q441" i="18" s="1"/>
  <c r="R441" i="18" a="1"/>
  <c r="R441" i="18" s="1"/>
  <c r="S441" i="18" a="1"/>
  <c r="S441" i="18" s="1"/>
  <c r="T441" i="18" a="1"/>
  <c r="T441" i="18" s="1"/>
  <c r="U441" i="18" a="1"/>
  <c r="U441" i="18" s="1"/>
  <c r="V441" i="18" a="1"/>
  <c r="V441" i="18" s="1"/>
  <c r="W441" i="18" a="1"/>
  <c r="W441" i="18" s="1"/>
  <c r="X441" i="18" a="1"/>
  <c r="X441" i="18" s="1"/>
  <c r="Y441" i="18" a="1"/>
  <c r="Y441" i="18" s="1"/>
  <c r="Z441" i="18" a="1"/>
  <c r="Z441" i="18" s="1"/>
  <c r="AA441" i="18" a="1"/>
  <c r="AA441" i="18" s="1"/>
  <c r="AB441" i="18" a="1"/>
  <c r="AB441" i="18" s="1"/>
  <c r="AC441" i="18" a="1"/>
  <c r="AC441" i="18" s="1"/>
  <c r="AD441" i="18" a="1"/>
  <c r="AD441" i="18" s="1"/>
  <c r="AE441" i="18" a="1"/>
  <c r="AE441" i="18" s="1"/>
  <c r="AF441" i="18" a="1"/>
  <c r="AF441" i="18" s="1"/>
  <c r="AG441" i="18" a="1"/>
  <c r="AG441" i="18" s="1"/>
  <c r="AH441" i="18" a="1"/>
  <c r="AH441" i="18" s="1"/>
  <c r="AI441" i="18" a="1"/>
  <c r="AI441" i="18" s="1"/>
  <c r="AJ441" i="18" a="1"/>
  <c r="AJ441" i="18" s="1"/>
  <c r="AK441" i="18" a="1"/>
  <c r="AK441" i="18" s="1"/>
  <c r="AL441" i="18" a="1"/>
  <c r="AL441" i="18" s="1"/>
  <c r="AM441" i="18" a="1"/>
  <c r="AM441" i="18" s="1"/>
  <c r="AN441" i="18" a="1"/>
  <c r="AN441" i="18" s="1"/>
  <c r="AO441" i="18" a="1"/>
  <c r="AO441" i="18" s="1"/>
  <c r="AP441" i="18" a="1"/>
  <c r="AP441" i="18" s="1"/>
  <c r="AQ441" i="18" a="1"/>
  <c r="AQ441" i="18" s="1"/>
  <c r="AR441" i="18" a="1"/>
  <c r="AR441" i="18" s="1"/>
  <c r="AS441" i="18" a="1"/>
  <c r="AS441" i="18" s="1"/>
  <c r="AT441" i="18" a="1"/>
  <c r="AT441" i="18" s="1"/>
  <c r="AU441" i="18" a="1"/>
  <c r="AU441" i="18" s="1"/>
  <c r="AV441" i="18" a="1"/>
  <c r="AV441" i="18" s="1"/>
  <c r="D442" i="18" a="1"/>
  <c r="D442" i="18" s="1"/>
  <c r="E442" i="18" a="1"/>
  <c r="E442" i="18" s="1"/>
  <c r="F442" i="18" a="1"/>
  <c r="F442" i="18" s="1"/>
  <c r="G442" i="18" a="1"/>
  <c r="G442" i="18" s="1"/>
  <c r="H442" i="18" a="1"/>
  <c r="H442" i="18" s="1"/>
  <c r="I442" i="18" a="1"/>
  <c r="I442" i="18" s="1"/>
  <c r="J442" i="18" a="1"/>
  <c r="J442" i="18" s="1"/>
  <c r="K442" i="18" a="1"/>
  <c r="K442" i="18" s="1"/>
  <c r="L442" i="18" a="1"/>
  <c r="L442" i="18" s="1"/>
  <c r="M442" i="18" a="1"/>
  <c r="M442" i="18" s="1"/>
  <c r="N442" i="18" a="1"/>
  <c r="N442" i="18" s="1"/>
  <c r="O442" i="18" a="1"/>
  <c r="O442" i="18" s="1"/>
  <c r="P442" i="18" a="1"/>
  <c r="P442" i="18" s="1"/>
  <c r="Q442" i="18" a="1"/>
  <c r="Q442" i="18" s="1"/>
  <c r="R442" i="18" a="1"/>
  <c r="R442" i="18" s="1"/>
  <c r="S442" i="18" a="1"/>
  <c r="S442" i="18" s="1"/>
  <c r="T442" i="18" a="1"/>
  <c r="T442" i="18" s="1"/>
  <c r="U442" i="18" a="1"/>
  <c r="U442" i="18" s="1"/>
  <c r="V442" i="18" a="1"/>
  <c r="V442" i="18" s="1"/>
  <c r="W442" i="18" a="1"/>
  <c r="W442" i="18" s="1"/>
  <c r="X442" i="18" a="1"/>
  <c r="X442" i="18" s="1"/>
  <c r="Y442" i="18" a="1"/>
  <c r="Y442" i="18" s="1"/>
  <c r="Z442" i="18" a="1"/>
  <c r="Z442" i="18" s="1"/>
  <c r="AA442" i="18" a="1"/>
  <c r="AA442" i="18" s="1"/>
  <c r="AB442" i="18" a="1"/>
  <c r="AB442" i="18" s="1"/>
  <c r="AC442" i="18" a="1"/>
  <c r="AC442" i="18" s="1"/>
  <c r="AD442" i="18" a="1"/>
  <c r="AD442" i="18" s="1"/>
  <c r="AE442" i="18" a="1"/>
  <c r="AE442" i="18" s="1"/>
  <c r="AF442" i="18" a="1"/>
  <c r="AF442" i="18" s="1"/>
  <c r="AG442" i="18" a="1"/>
  <c r="AG442" i="18" s="1"/>
  <c r="AH442" i="18" a="1"/>
  <c r="AH442" i="18" s="1"/>
  <c r="AI442" i="18" a="1"/>
  <c r="AI442" i="18" s="1"/>
  <c r="AJ442" i="18" a="1"/>
  <c r="AJ442" i="18" s="1"/>
  <c r="AK442" i="18" a="1"/>
  <c r="AK442" i="18" s="1"/>
  <c r="AL442" i="18" a="1"/>
  <c r="AL442" i="18" s="1"/>
  <c r="AM442" i="18" a="1"/>
  <c r="AM442" i="18" s="1"/>
  <c r="AN442" i="18" a="1"/>
  <c r="AN442" i="18" s="1"/>
  <c r="AO442" i="18" a="1"/>
  <c r="AO442" i="18" s="1"/>
  <c r="AP442" i="18" a="1"/>
  <c r="AP442" i="18" s="1"/>
  <c r="AQ442" i="18" a="1"/>
  <c r="AQ442" i="18" s="1"/>
  <c r="AR442" i="18" a="1"/>
  <c r="AR442" i="18" s="1"/>
  <c r="AS442" i="18" a="1"/>
  <c r="AS442" i="18" s="1"/>
  <c r="AT442" i="18" a="1"/>
  <c r="AT442" i="18" s="1"/>
  <c r="AU442" i="18" a="1"/>
  <c r="AU442" i="18" s="1"/>
  <c r="AV442" i="18" a="1"/>
  <c r="AV442" i="18" s="1"/>
  <c r="D443" i="18" a="1"/>
  <c r="D443" i="18" s="1"/>
  <c r="E443" i="18" a="1"/>
  <c r="E443" i="18" s="1"/>
  <c r="F443" i="18" a="1"/>
  <c r="F443" i="18" s="1"/>
  <c r="G443" i="18" a="1"/>
  <c r="G443" i="18" s="1"/>
  <c r="H443" i="18" a="1"/>
  <c r="H443" i="18" s="1"/>
  <c r="I443" i="18" a="1"/>
  <c r="I443" i="18" s="1"/>
  <c r="J443" i="18" a="1"/>
  <c r="J443" i="18" s="1"/>
  <c r="K443" i="18" a="1"/>
  <c r="K443" i="18" s="1"/>
  <c r="L443" i="18" a="1"/>
  <c r="L443" i="18" s="1"/>
  <c r="M443" i="18" a="1"/>
  <c r="M443" i="18" s="1"/>
  <c r="N443" i="18" a="1"/>
  <c r="N443" i="18" s="1"/>
  <c r="O443" i="18" a="1"/>
  <c r="O443" i="18" s="1"/>
  <c r="P443" i="18" a="1"/>
  <c r="P443" i="18" s="1"/>
  <c r="Q443" i="18" a="1"/>
  <c r="Q443" i="18" s="1"/>
  <c r="R443" i="18" a="1"/>
  <c r="R443" i="18" s="1"/>
  <c r="S443" i="18" a="1"/>
  <c r="S443" i="18" s="1"/>
  <c r="T443" i="18" a="1"/>
  <c r="T443" i="18" s="1"/>
  <c r="U443" i="18" a="1"/>
  <c r="U443" i="18" s="1"/>
  <c r="V443" i="18" a="1"/>
  <c r="V443" i="18" s="1"/>
  <c r="W443" i="18" a="1"/>
  <c r="W443" i="18" s="1"/>
  <c r="X443" i="18" a="1"/>
  <c r="X443" i="18" s="1"/>
  <c r="Y443" i="18" a="1"/>
  <c r="Y443" i="18" s="1"/>
  <c r="Z443" i="18" a="1"/>
  <c r="Z443" i="18" s="1"/>
  <c r="AA443" i="18" a="1"/>
  <c r="AA443" i="18" s="1"/>
  <c r="AB443" i="18" a="1"/>
  <c r="AB443" i="18" s="1"/>
  <c r="AC443" i="18" a="1"/>
  <c r="AC443" i="18" s="1"/>
  <c r="AD443" i="18" a="1"/>
  <c r="AD443" i="18" s="1"/>
  <c r="AE443" i="18" a="1"/>
  <c r="AE443" i="18" s="1"/>
  <c r="AF443" i="18" a="1"/>
  <c r="AF443" i="18" s="1"/>
  <c r="AG443" i="18" a="1"/>
  <c r="AG443" i="18" s="1"/>
  <c r="AH443" i="18" a="1"/>
  <c r="AH443" i="18" s="1"/>
  <c r="AI443" i="18" a="1"/>
  <c r="AI443" i="18" s="1"/>
  <c r="AJ443" i="18" a="1"/>
  <c r="AJ443" i="18" s="1"/>
  <c r="AK443" i="18" a="1"/>
  <c r="AK443" i="18" s="1"/>
  <c r="AL443" i="18" a="1"/>
  <c r="AL443" i="18" s="1"/>
  <c r="AM443" i="18" a="1"/>
  <c r="AM443" i="18" s="1"/>
  <c r="AN443" i="18" a="1"/>
  <c r="AN443" i="18" s="1"/>
  <c r="AO443" i="18" a="1"/>
  <c r="AO443" i="18" s="1"/>
  <c r="AP443" i="18" a="1"/>
  <c r="AP443" i="18" s="1"/>
  <c r="AQ443" i="18" a="1"/>
  <c r="AQ443" i="18" s="1"/>
  <c r="AR443" i="18" a="1"/>
  <c r="AR443" i="18" s="1"/>
  <c r="AS443" i="18" a="1"/>
  <c r="AS443" i="18" s="1"/>
  <c r="AT443" i="18" a="1"/>
  <c r="AT443" i="18" s="1"/>
  <c r="AU443" i="18" a="1"/>
  <c r="AU443" i="18" s="1"/>
  <c r="AV443" i="18" a="1"/>
  <c r="AV443" i="18" s="1"/>
  <c r="D444" i="18" a="1"/>
  <c r="D444" i="18" s="1"/>
  <c r="E444" i="18" a="1"/>
  <c r="E444" i="18" s="1"/>
  <c r="F444" i="18" a="1"/>
  <c r="F444" i="18" s="1"/>
  <c r="G444" i="18" a="1"/>
  <c r="G444" i="18" s="1"/>
  <c r="H444" i="18" a="1"/>
  <c r="H444" i="18" s="1"/>
  <c r="I444" i="18" a="1"/>
  <c r="I444" i="18" s="1"/>
  <c r="J444" i="18" a="1"/>
  <c r="J444" i="18" s="1"/>
  <c r="K444" i="18" a="1"/>
  <c r="K444" i="18" s="1"/>
  <c r="L444" i="18" a="1"/>
  <c r="L444" i="18" s="1"/>
  <c r="M444" i="18" a="1"/>
  <c r="M444" i="18" s="1"/>
  <c r="N444" i="18" a="1"/>
  <c r="N444" i="18" s="1"/>
  <c r="O444" i="18" a="1"/>
  <c r="O444" i="18" s="1"/>
  <c r="P444" i="18" a="1"/>
  <c r="P444" i="18" s="1"/>
  <c r="Q444" i="18" a="1"/>
  <c r="Q444" i="18" s="1"/>
  <c r="R444" i="18" a="1"/>
  <c r="R444" i="18" s="1"/>
  <c r="S444" i="18" a="1"/>
  <c r="S444" i="18" s="1"/>
  <c r="T444" i="18" a="1"/>
  <c r="T444" i="18" s="1"/>
  <c r="U444" i="18" a="1"/>
  <c r="U444" i="18" s="1"/>
  <c r="V444" i="18" a="1"/>
  <c r="V444" i="18" s="1"/>
  <c r="W444" i="18" a="1"/>
  <c r="W444" i="18" s="1"/>
  <c r="X444" i="18" a="1"/>
  <c r="X444" i="18" s="1"/>
  <c r="Y444" i="18" a="1"/>
  <c r="Y444" i="18" s="1"/>
  <c r="Z444" i="18" a="1"/>
  <c r="Z444" i="18" s="1"/>
  <c r="AA444" i="18" a="1"/>
  <c r="AA444" i="18" s="1"/>
  <c r="AB444" i="18" a="1"/>
  <c r="AB444" i="18" s="1"/>
  <c r="AC444" i="18" a="1"/>
  <c r="AC444" i="18" s="1"/>
  <c r="AD444" i="18" a="1"/>
  <c r="AD444" i="18" s="1"/>
  <c r="AE444" i="18" a="1"/>
  <c r="AE444" i="18" s="1"/>
  <c r="AF444" i="18" a="1"/>
  <c r="AF444" i="18" s="1"/>
  <c r="AG444" i="18" a="1"/>
  <c r="AG444" i="18" s="1"/>
  <c r="AH444" i="18" a="1"/>
  <c r="AH444" i="18" s="1"/>
  <c r="AI444" i="18" a="1"/>
  <c r="AI444" i="18" s="1"/>
  <c r="AJ444" i="18" a="1"/>
  <c r="AJ444" i="18" s="1"/>
  <c r="AK444" i="18" a="1"/>
  <c r="AK444" i="18" s="1"/>
  <c r="AL444" i="18" a="1"/>
  <c r="AL444" i="18" s="1"/>
  <c r="AM444" i="18" a="1"/>
  <c r="AM444" i="18" s="1"/>
  <c r="AN444" i="18" a="1"/>
  <c r="AN444" i="18" s="1"/>
  <c r="AO444" i="18" a="1"/>
  <c r="AO444" i="18" s="1"/>
  <c r="AP444" i="18" a="1"/>
  <c r="AP444" i="18" s="1"/>
  <c r="AQ444" i="18" a="1"/>
  <c r="AQ444" i="18" s="1"/>
  <c r="AR444" i="18" a="1"/>
  <c r="AR444" i="18" s="1"/>
  <c r="AS444" i="18" a="1"/>
  <c r="AS444" i="18" s="1"/>
  <c r="AT444" i="18" a="1"/>
  <c r="AT444" i="18" s="1"/>
  <c r="AU444" i="18" a="1"/>
  <c r="AU444" i="18" s="1"/>
  <c r="AV444" i="18" a="1"/>
  <c r="AV444" i="18" s="1"/>
  <c r="D445" i="18" a="1"/>
  <c r="D445" i="18" s="1"/>
  <c r="E445" i="18" a="1"/>
  <c r="E445" i="18" s="1"/>
  <c r="F445" i="18" a="1"/>
  <c r="F445" i="18" s="1"/>
  <c r="G445" i="18" a="1"/>
  <c r="G445" i="18" s="1"/>
  <c r="H445" i="18" a="1"/>
  <c r="H445" i="18" s="1"/>
  <c r="I445" i="18" a="1"/>
  <c r="I445" i="18" s="1"/>
  <c r="J445" i="18" a="1"/>
  <c r="J445" i="18" s="1"/>
  <c r="K445" i="18" a="1"/>
  <c r="K445" i="18" s="1"/>
  <c r="L445" i="18" a="1"/>
  <c r="L445" i="18" s="1"/>
  <c r="M445" i="18" a="1"/>
  <c r="M445" i="18" s="1"/>
  <c r="N445" i="18" a="1"/>
  <c r="N445" i="18" s="1"/>
  <c r="O445" i="18" a="1"/>
  <c r="O445" i="18" s="1"/>
  <c r="P445" i="18" a="1"/>
  <c r="P445" i="18" s="1"/>
  <c r="Q445" i="18" a="1"/>
  <c r="Q445" i="18" s="1"/>
  <c r="R445" i="18" a="1"/>
  <c r="R445" i="18" s="1"/>
  <c r="S445" i="18" a="1"/>
  <c r="S445" i="18" s="1"/>
  <c r="T445" i="18" a="1"/>
  <c r="T445" i="18" s="1"/>
  <c r="U445" i="18" a="1"/>
  <c r="U445" i="18" s="1"/>
  <c r="V445" i="18" a="1"/>
  <c r="V445" i="18" s="1"/>
  <c r="W445" i="18" a="1"/>
  <c r="W445" i="18" s="1"/>
  <c r="X445" i="18" a="1"/>
  <c r="X445" i="18" s="1"/>
  <c r="Y445" i="18" a="1"/>
  <c r="Y445" i="18" s="1"/>
  <c r="Z445" i="18" a="1"/>
  <c r="Z445" i="18" s="1"/>
  <c r="AA445" i="18" a="1"/>
  <c r="AA445" i="18" s="1"/>
  <c r="AB445" i="18" a="1"/>
  <c r="AB445" i="18" s="1"/>
  <c r="AC445" i="18" a="1"/>
  <c r="AC445" i="18" s="1"/>
  <c r="AD445" i="18" a="1"/>
  <c r="AD445" i="18" s="1"/>
  <c r="AE445" i="18" a="1"/>
  <c r="AE445" i="18" s="1"/>
  <c r="AF445" i="18" a="1"/>
  <c r="AF445" i="18" s="1"/>
  <c r="AG445" i="18" a="1"/>
  <c r="AG445" i="18" s="1"/>
  <c r="AH445" i="18" a="1"/>
  <c r="AH445" i="18" s="1"/>
  <c r="AI445" i="18" a="1"/>
  <c r="AI445" i="18" s="1"/>
  <c r="AJ445" i="18" a="1"/>
  <c r="AJ445" i="18" s="1"/>
  <c r="AK445" i="18" a="1"/>
  <c r="AK445" i="18" s="1"/>
  <c r="AL445" i="18" a="1"/>
  <c r="AL445" i="18" s="1"/>
  <c r="AM445" i="18" a="1"/>
  <c r="AM445" i="18" s="1"/>
  <c r="AN445" i="18" a="1"/>
  <c r="AN445" i="18" s="1"/>
  <c r="AO445" i="18" a="1"/>
  <c r="AO445" i="18" s="1"/>
  <c r="AP445" i="18" a="1"/>
  <c r="AP445" i="18" s="1"/>
  <c r="AQ445" i="18" a="1"/>
  <c r="AQ445" i="18" s="1"/>
  <c r="AR445" i="18" a="1"/>
  <c r="AR445" i="18" s="1"/>
  <c r="AS445" i="18" a="1"/>
  <c r="AS445" i="18" s="1"/>
  <c r="AT445" i="18" a="1"/>
  <c r="AT445" i="18" s="1"/>
  <c r="AU445" i="18" a="1"/>
  <c r="AU445" i="18" s="1"/>
  <c r="AV445" i="18" a="1"/>
  <c r="AV445" i="18" s="1"/>
  <c r="D446" i="18" a="1"/>
  <c r="D446" i="18" s="1"/>
  <c r="E446" i="18" a="1"/>
  <c r="E446" i="18" s="1"/>
  <c r="F446" i="18" a="1"/>
  <c r="F446" i="18" s="1"/>
  <c r="G446" i="18" a="1"/>
  <c r="G446" i="18" s="1"/>
  <c r="H446" i="18" a="1"/>
  <c r="H446" i="18" s="1"/>
  <c r="I446" i="18" a="1"/>
  <c r="I446" i="18" s="1"/>
  <c r="J446" i="18" a="1"/>
  <c r="J446" i="18" s="1"/>
  <c r="K446" i="18" a="1"/>
  <c r="K446" i="18" s="1"/>
  <c r="L446" i="18" a="1"/>
  <c r="L446" i="18" s="1"/>
  <c r="M446" i="18" a="1"/>
  <c r="M446" i="18" s="1"/>
  <c r="N446" i="18" a="1"/>
  <c r="N446" i="18" s="1"/>
  <c r="O446" i="18" a="1"/>
  <c r="O446" i="18" s="1"/>
  <c r="P446" i="18" a="1"/>
  <c r="P446" i="18" s="1"/>
  <c r="Q446" i="18" a="1"/>
  <c r="Q446" i="18" s="1"/>
  <c r="R446" i="18" a="1"/>
  <c r="R446" i="18" s="1"/>
  <c r="S446" i="18" a="1"/>
  <c r="S446" i="18" s="1"/>
  <c r="T446" i="18" a="1"/>
  <c r="T446" i="18" s="1"/>
  <c r="U446" i="18" a="1"/>
  <c r="U446" i="18" s="1"/>
  <c r="V446" i="18" a="1"/>
  <c r="V446" i="18" s="1"/>
  <c r="W446" i="18" a="1"/>
  <c r="W446" i="18" s="1"/>
  <c r="X446" i="18" a="1"/>
  <c r="X446" i="18" s="1"/>
  <c r="Y446" i="18" a="1"/>
  <c r="Y446" i="18" s="1"/>
  <c r="Z446" i="18" a="1"/>
  <c r="Z446" i="18" s="1"/>
  <c r="AA446" i="18" a="1"/>
  <c r="AA446" i="18" s="1"/>
  <c r="AB446" i="18" a="1"/>
  <c r="AB446" i="18" s="1"/>
  <c r="AC446" i="18" a="1"/>
  <c r="AC446" i="18" s="1"/>
  <c r="AD446" i="18" a="1"/>
  <c r="AD446" i="18" s="1"/>
  <c r="AE446" i="18" a="1"/>
  <c r="AE446" i="18" s="1"/>
  <c r="AF446" i="18" a="1"/>
  <c r="AF446" i="18" s="1"/>
  <c r="AG446" i="18" a="1"/>
  <c r="AG446" i="18" s="1"/>
  <c r="AH446" i="18" a="1"/>
  <c r="AH446" i="18" s="1"/>
  <c r="AI446" i="18" a="1"/>
  <c r="AI446" i="18" s="1"/>
  <c r="AJ446" i="18" a="1"/>
  <c r="AJ446" i="18" s="1"/>
  <c r="AK446" i="18" a="1"/>
  <c r="AK446" i="18" s="1"/>
  <c r="AL446" i="18" a="1"/>
  <c r="AL446" i="18" s="1"/>
  <c r="AM446" i="18" a="1"/>
  <c r="AM446" i="18" s="1"/>
  <c r="AN446" i="18" a="1"/>
  <c r="AN446" i="18" s="1"/>
  <c r="AO446" i="18" a="1"/>
  <c r="AO446" i="18" s="1"/>
  <c r="AP446" i="18" a="1"/>
  <c r="AP446" i="18" s="1"/>
  <c r="AQ446" i="18" a="1"/>
  <c r="AQ446" i="18" s="1"/>
  <c r="AR446" i="18" a="1"/>
  <c r="AR446" i="18" s="1"/>
  <c r="AS446" i="18" a="1"/>
  <c r="AS446" i="18" s="1"/>
  <c r="AT446" i="18" a="1"/>
  <c r="AT446" i="18" s="1"/>
  <c r="AU446" i="18" a="1"/>
  <c r="AU446" i="18" s="1"/>
  <c r="AV446" i="18" a="1"/>
  <c r="AV446" i="18" s="1"/>
  <c r="D447" i="18" a="1"/>
  <c r="D447" i="18" s="1"/>
  <c r="E447" i="18" a="1"/>
  <c r="E447" i="18" s="1"/>
  <c r="F447" i="18" a="1"/>
  <c r="F447" i="18" s="1"/>
  <c r="G447" i="18" a="1"/>
  <c r="G447" i="18" s="1"/>
  <c r="H447" i="18" a="1"/>
  <c r="H447" i="18" s="1"/>
  <c r="I447" i="18" a="1"/>
  <c r="I447" i="18" s="1"/>
  <c r="J447" i="18" a="1"/>
  <c r="J447" i="18" s="1"/>
  <c r="K447" i="18" a="1"/>
  <c r="K447" i="18" s="1"/>
  <c r="L447" i="18" a="1"/>
  <c r="L447" i="18" s="1"/>
  <c r="M447" i="18" a="1"/>
  <c r="M447" i="18" s="1"/>
  <c r="N447" i="18" a="1"/>
  <c r="N447" i="18" s="1"/>
  <c r="O447" i="18" a="1"/>
  <c r="O447" i="18" s="1"/>
  <c r="P447" i="18" a="1"/>
  <c r="P447" i="18" s="1"/>
  <c r="Q447" i="18" a="1"/>
  <c r="Q447" i="18" s="1"/>
  <c r="R447" i="18" a="1"/>
  <c r="R447" i="18" s="1"/>
  <c r="S447" i="18" a="1"/>
  <c r="S447" i="18" s="1"/>
  <c r="T447" i="18" a="1"/>
  <c r="T447" i="18" s="1"/>
  <c r="U447" i="18" a="1"/>
  <c r="U447" i="18" s="1"/>
  <c r="V447" i="18" a="1"/>
  <c r="V447" i="18" s="1"/>
  <c r="W447" i="18" a="1"/>
  <c r="W447" i="18" s="1"/>
  <c r="X447" i="18" a="1"/>
  <c r="X447" i="18" s="1"/>
  <c r="Y447" i="18" a="1"/>
  <c r="Y447" i="18" s="1"/>
  <c r="Z447" i="18" a="1"/>
  <c r="Z447" i="18" s="1"/>
  <c r="AA447" i="18" a="1"/>
  <c r="AA447" i="18" s="1"/>
  <c r="AB447" i="18" a="1"/>
  <c r="AB447" i="18" s="1"/>
  <c r="AC447" i="18" a="1"/>
  <c r="AC447" i="18" s="1"/>
  <c r="AD447" i="18" a="1"/>
  <c r="AD447" i="18" s="1"/>
  <c r="AE447" i="18" a="1"/>
  <c r="AE447" i="18" s="1"/>
  <c r="AF447" i="18" a="1"/>
  <c r="AF447" i="18" s="1"/>
  <c r="AG447" i="18" a="1"/>
  <c r="AG447" i="18" s="1"/>
  <c r="AH447" i="18" a="1"/>
  <c r="AH447" i="18" s="1"/>
  <c r="AI447" i="18" a="1"/>
  <c r="AI447" i="18" s="1"/>
  <c r="AJ447" i="18" a="1"/>
  <c r="AJ447" i="18" s="1"/>
  <c r="AK447" i="18" a="1"/>
  <c r="AK447" i="18" s="1"/>
  <c r="AL447" i="18" a="1"/>
  <c r="AL447" i="18" s="1"/>
  <c r="AM447" i="18" a="1"/>
  <c r="AM447" i="18" s="1"/>
  <c r="AN447" i="18" a="1"/>
  <c r="AN447" i="18" s="1"/>
  <c r="AO447" i="18" a="1"/>
  <c r="AO447" i="18" s="1"/>
  <c r="AP447" i="18" a="1"/>
  <c r="AP447" i="18" s="1"/>
  <c r="AQ447" i="18" a="1"/>
  <c r="AQ447" i="18" s="1"/>
  <c r="AR447" i="18" a="1"/>
  <c r="AR447" i="18" s="1"/>
  <c r="AS447" i="18" a="1"/>
  <c r="AS447" i="18" s="1"/>
  <c r="AT447" i="18" a="1"/>
  <c r="AT447" i="18" s="1"/>
  <c r="AU447" i="18" a="1"/>
  <c r="AU447" i="18" s="1"/>
  <c r="AV447" i="18" a="1"/>
  <c r="AV447" i="18" s="1"/>
  <c r="D448" i="18" a="1"/>
  <c r="D448" i="18" s="1"/>
  <c r="E448" i="18" a="1"/>
  <c r="E448" i="18" s="1"/>
  <c r="F448" i="18" a="1"/>
  <c r="F448" i="18" s="1"/>
  <c r="G448" i="18" a="1"/>
  <c r="G448" i="18" s="1"/>
  <c r="H448" i="18" a="1"/>
  <c r="H448" i="18" s="1"/>
  <c r="I448" i="18" a="1"/>
  <c r="I448" i="18" s="1"/>
  <c r="J448" i="18" a="1"/>
  <c r="J448" i="18" s="1"/>
  <c r="K448" i="18" a="1"/>
  <c r="K448" i="18" s="1"/>
  <c r="L448" i="18" a="1"/>
  <c r="L448" i="18" s="1"/>
  <c r="M448" i="18" a="1"/>
  <c r="M448" i="18" s="1"/>
  <c r="N448" i="18" a="1"/>
  <c r="N448" i="18" s="1"/>
  <c r="O448" i="18" a="1"/>
  <c r="O448" i="18" s="1"/>
  <c r="P448" i="18" a="1"/>
  <c r="P448" i="18" s="1"/>
  <c r="Q448" i="18" a="1"/>
  <c r="Q448" i="18" s="1"/>
  <c r="R448" i="18" a="1"/>
  <c r="R448" i="18" s="1"/>
  <c r="S448" i="18" a="1"/>
  <c r="S448" i="18" s="1"/>
  <c r="T448" i="18" a="1"/>
  <c r="T448" i="18" s="1"/>
  <c r="U448" i="18" a="1"/>
  <c r="U448" i="18" s="1"/>
  <c r="V448" i="18" a="1"/>
  <c r="V448" i="18" s="1"/>
  <c r="W448" i="18" a="1"/>
  <c r="W448" i="18" s="1"/>
  <c r="X448" i="18" a="1"/>
  <c r="X448" i="18" s="1"/>
  <c r="Y448" i="18" a="1"/>
  <c r="Y448" i="18" s="1"/>
  <c r="Z448" i="18" a="1"/>
  <c r="Z448" i="18" s="1"/>
  <c r="AA448" i="18" a="1"/>
  <c r="AA448" i="18" s="1"/>
  <c r="AB448" i="18" a="1"/>
  <c r="AB448" i="18" s="1"/>
  <c r="AC448" i="18" a="1"/>
  <c r="AC448" i="18" s="1"/>
  <c r="AD448" i="18" a="1"/>
  <c r="AD448" i="18" s="1"/>
  <c r="AE448" i="18" a="1"/>
  <c r="AE448" i="18" s="1"/>
  <c r="AF448" i="18" a="1"/>
  <c r="AF448" i="18" s="1"/>
  <c r="AG448" i="18" a="1"/>
  <c r="AG448" i="18" s="1"/>
  <c r="AH448" i="18" a="1"/>
  <c r="AH448" i="18" s="1"/>
  <c r="AI448" i="18" a="1"/>
  <c r="AI448" i="18" s="1"/>
  <c r="AJ448" i="18" a="1"/>
  <c r="AJ448" i="18" s="1"/>
  <c r="AK448" i="18" a="1"/>
  <c r="AK448" i="18" s="1"/>
  <c r="AL448" i="18" a="1"/>
  <c r="AL448" i="18" s="1"/>
  <c r="AM448" i="18" a="1"/>
  <c r="AM448" i="18" s="1"/>
  <c r="AN448" i="18" a="1"/>
  <c r="AN448" i="18" s="1"/>
  <c r="AO448" i="18" a="1"/>
  <c r="AO448" i="18" s="1"/>
  <c r="AP448" i="18" a="1"/>
  <c r="AP448" i="18" s="1"/>
  <c r="AQ448" i="18" a="1"/>
  <c r="AQ448" i="18" s="1"/>
  <c r="AR448" i="18" a="1"/>
  <c r="AR448" i="18" s="1"/>
  <c r="AS448" i="18" a="1"/>
  <c r="AS448" i="18" s="1"/>
  <c r="AT448" i="18" a="1"/>
  <c r="AT448" i="18" s="1"/>
  <c r="AU448" i="18" a="1"/>
  <c r="AU448" i="18" s="1"/>
  <c r="AV448" i="18" a="1"/>
  <c r="AV448" i="18" s="1"/>
  <c r="D449" i="18" a="1"/>
  <c r="D449" i="18" s="1"/>
  <c r="E449" i="18" a="1"/>
  <c r="E449" i="18" s="1"/>
  <c r="F449" i="18" a="1"/>
  <c r="F449" i="18" s="1"/>
  <c r="G449" i="18" a="1"/>
  <c r="G449" i="18" s="1"/>
  <c r="H449" i="18" a="1"/>
  <c r="H449" i="18" s="1"/>
  <c r="I449" i="18" a="1"/>
  <c r="I449" i="18" s="1"/>
  <c r="J449" i="18" a="1"/>
  <c r="J449" i="18" s="1"/>
  <c r="K449" i="18" a="1"/>
  <c r="K449" i="18" s="1"/>
  <c r="L449" i="18" a="1"/>
  <c r="L449" i="18" s="1"/>
  <c r="M449" i="18" a="1"/>
  <c r="M449" i="18" s="1"/>
  <c r="N449" i="18" a="1"/>
  <c r="N449" i="18" s="1"/>
  <c r="O449" i="18" a="1"/>
  <c r="O449" i="18" s="1"/>
  <c r="P449" i="18" a="1"/>
  <c r="P449" i="18" s="1"/>
  <c r="Q449" i="18" a="1"/>
  <c r="Q449" i="18" s="1"/>
  <c r="R449" i="18" a="1"/>
  <c r="R449" i="18" s="1"/>
  <c r="S449" i="18" a="1"/>
  <c r="S449" i="18" s="1"/>
  <c r="T449" i="18" a="1"/>
  <c r="T449" i="18" s="1"/>
  <c r="U449" i="18" a="1"/>
  <c r="U449" i="18" s="1"/>
  <c r="V449" i="18" a="1"/>
  <c r="V449" i="18" s="1"/>
  <c r="W449" i="18" a="1"/>
  <c r="W449" i="18" s="1"/>
  <c r="X449" i="18" a="1"/>
  <c r="X449" i="18" s="1"/>
  <c r="Y449" i="18" a="1"/>
  <c r="Y449" i="18" s="1"/>
  <c r="Z449" i="18" a="1"/>
  <c r="Z449" i="18" s="1"/>
  <c r="AA449" i="18" a="1"/>
  <c r="AA449" i="18" s="1"/>
  <c r="AB449" i="18" a="1"/>
  <c r="AB449" i="18" s="1"/>
  <c r="AC449" i="18" a="1"/>
  <c r="AC449" i="18" s="1"/>
  <c r="AD449" i="18" a="1"/>
  <c r="AD449" i="18" s="1"/>
  <c r="AE449" i="18" a="1"/>
  <c r="AE449" i="18" s="1"/>
  <c r="AF449" i="18" a="1"/>
  <c r="AF449" i="18" s="1"/>
  <c r="AG449" i="18" a="1"/>
  <c r="AG449" i="18" s="1"/>
  <c r="AH449" i="18" a="1"/>
  <c r="AH449" i="18" s="1"/>
  <c r="AI449" i="18" a="1"/>
  <c r="AI449" i="18" s="1"/>
  <c r="AJ449" i="18" a="1"/>
  <c r="AJ449" i="18" s="1"/>
  <c r="AK449" i="18" a="1"/>
  <c r="AK449" i="18" s="1"/>
  <c r="AL449" i="18" a="1"/>
  <c r="AL449" i="18" s="1"/>
  <c r="AM449" i="18" a="1"/>
  <c r="AM449" i="18" s="1"/>
  <c r="AN449" i="18" a="1"/>
  <c r="AN449" i="18" s="1"/>
  <c r="AO449" i="18" a="1"/>
  <c r="AO449" i="18" s="1"/>
  <c r="AP449" i="18" a="1"/>
  <c r="AP449" i="18" s="1"/>
  <c r="AQ449" i="18" a="1"/>
  <c r="AQ449" i="18" s="1"/>
  <c r="AR449" i="18" a="1"/>
  <c r="AR449" i="18" s="1"/>
  <c r="AS449" i="18" a="1"/>
  <c r="AS449" i="18" s="1"/>
  <c r="AT449" i="18" a="1"/>
  <c r="AT449" i="18" s="1"/>
  <c r="AU449" i="18" a="1"/>
  <c r="AU449" i="18" s="1"/>
  <c r="AV449" i="18" a="1"/>
  <c r="AV449" i="18" s="1"/>
  <c r="D450" i="18" a="1"/>
  <c r="D450" i="18" s="1"/>
  <c r="E450" i="18" a="1"/>
  <c r="E450" i="18" s="1"/>
  <c r="F450" i="18" a="1"/>
  <c r="F450" i="18" s="1"/>
  <c r="G450" i="18" a="1"/>
  <c r="G450" i="18" s="1"/>
  <c r="H450" i="18" a="1"/>
  <c r="H450" i="18" s="1"/>
  <c r="I450" i="18" a="1"/>
  <c r="I450" i="18" s="1"/>
  <c r="J450" i="18" a="1"/>
  <c r="J450" i="18" s="1"/>
  <c r="K450" i="18" a="1"/>
  <c r="K450" i="18" s="1"/>
  <c r="L450" i="18" a="1"/>
  <c r="L450" i="18" s="1"/>
  <c r="M450" i="18" a="1"/>
  <c r="M450" i="18" s="1"/>
  <c r="N450" i="18" a="1"/>
  <c r="N450" i="18" s="1"/>
  <c r="O450" i="18" a="1"/>
  <c r="O450" i="18" s="1"/>
  <c r="P450" i="18" a="1"/>
  <c r="P450" i="18" s="1"/>
  <c r="Q450" i="18" a="1"/>
  <c r="Q450" i="18" s="1"/>
  <c r="R450" i="18" a="1"/>
  <c r="R450" i="18" s="1"/>
  <c r="S450" i="18" a="1"/>
  <c r="S450" i="18" s="1"/>
  <c r="T450" i="18" a="1"/>
  <c r="T450" i="18" s="1"/>
  <c r="U450" i="18" a="1"/>
  <c r="U450" i="18" s="1"/>
  <c r="V450" i="18" a="1"/>
  <c r="V450" i="18" s="1"/>
  <c r="W450" i="18" a="1"/>
  <c r="W450" i="18" s="1"/>
  <c r="X450" i="18" a="1"/>
  <c r="X450" i="18" s="1"/>
  <c r="Y450" i="18" a="1"/>
  <c r="Y450" i="18" s="1"/>
  <c r="Z450" i="18" a="1"/>
  <c r="Z450" i="18" s="1"/>
  <c r="AA450" i="18" a="1"/>
  <c r="AA450" i="18" s="1"/>
  <c r="AB450" i="18" a="1"/>
  <c r="AB450" i="18" s="1"/>
  <c r="AC450" i="18" a="1"/>
  <c r="AC450" i="18" s="1"/>
  <c r="AD450" i="18" a="1"/>
  <c r="AD450" i="18" s="1"/>
  <c r="AE450" i="18" a="1"/>
  <c r="AE450" i="18" s="1"/>
  <c r="AF450" i="18" a="1"/>
  <c r="AF450" i="18" s="1"/>
  <c r="AG450" i="18" a="1"/>
  <c r="AG450" i="18" s="1"/>
  <c r="AH450" i="18" a="1"/>
  <c r="AH450" i="18" s="1"/>
  <c r="AI450" i="18" a="1"/>
  <c r="AI450" i="18" s="1"/>
  <c r="AJ450" i="18" a="1"/>
  <c r="AJ450" i="18" s="1"/>
  <c r="AK450" i="18" a="1"/>
  <c r="AK450" i="18" s="1"/>
  <c r="AL450" i="18" a="1"/>
  <c r="AL450" i="18" s="1"/>
  <c r="AM450" i="18" a="1"/>
  <c r="AM450" i="18" s="1"/>
  <c r="AN450" i="18" a="1"/>
  <c r="AN450" i="18" s="1"/>
  <c r="AO450" i="18" a="1"/>
  <c r="AO450" i="18" s="1"/>
  <c r="AP450" i="18" a="1"/>
  <c r="AP450" i="18" s="1"/>
  <c r="AQ450" i="18" a="1"/>
  <c r="AQ450" i="18" s="1"/>
  <c r="AR450" i="18" a="1"/>
  <c r="AR450" i="18" s="1"/>
  <c r="AS450" i="18" a="1"/>
  <c r="AS450" i="18" s="1"/>
  <c r="AT450" i="18" a="1"/>
  <c r="AT450" i="18" s="1"/>
  <c r="AU450" i="18" a="1"/>
  <c r="AU450" i="18" s="1"/>
  <c r="AV450" i="18" a="1"/>
  <c r="AV450" i="18" s="1"/>
  <c r="D451" i="18" a="1"/>
  <c r="D451" i="18" s="1"/>
  <c r="E451" i="18" a="1"/>
  <c r="E451" i="18" s="1"/>
  <c r="F451" i="18" a="1"/>
  <c r="F451" i="18" s="1"/>
  <c r="G451" i="18" a="1"/>
  <c r="G451" i="18" s="1"/>
  <c r="H451" i="18" a="1"/>
  <c r="H451" i="18" s="1"/>
  <c r="I451" i="18" a="1"/>
  <c r="I451" i="18" s="1"/>
  <c r="J451" i="18" a="1"/>
  <c r="J451" i="18" s="1"/>
  <c r="K451" i="18" a="1"/>
  <c r="K451" i="18" s="1"/>
  <c r="L451" i="18" a="1"/>
  <c r="L451" i="18" s="1"/>
  <c r="M451" i="18" a="1"/>
  <c r="M451" i="18" s="1"/>
  <c r="N451" i="18" a="1"/>
  <c r="N451" i="18" s="1"/>
  <c r="O451" i="18" a="1"/>
  <c r="O451" i="18" s="1"/>
  <c r="P451" i="18" a="1"/>
  <c r="P451" i="18" s="1"/>
  <c r="Q451" i="18" a="1"/>
  <c r="Q451" i="18" s="1"/>
  <c r="R451" i="18" a="1"/>
  <c r="R451" i="18" s="1"/>
  <c r="S451" i="18" a="1"/>
  <c r="S451" i="18" s="1"/>
  <c r="T451" i="18" a="1"/>
  <c r="T451" i="18" s="1"/>
  <c r="U451" i="18" a="1"/>
  <c r="U451" i="18" s="1"/>
  <c r="V451" i="18" a="1"/>
  <c r="V451" i="18" s="1"/>
  <c r="W451" i="18" a="1"/>
  <c r="W451" i="18" s="1"/>
  <c r="X451" i="18" a="1"/>
  <c r="X451" i="18" s="1"/>
  <c r="Y451" i="18" a="1"/>
  <c r="Y451" i="18" s="1"/>
  <c r="Z451" i="18" a="1"/>
  <c r="Z451" i="18" s="1"/>
  <c r="AA451" i="18" a="1"/>
  <c r="AA451" i="18" s="1"/>
  <c r="AB451" i="18" a="1"/>
  <c r="AB451" i="18" s="1"/>
  <c r="AC451" i="18" a="1"/>
  <c r="AC451" i="18" s="1"/>
  <c r="AD451" i="18" a="1"/>
  <c r="AD451" i="18" s="1"/>
  <c r="AE451" i="18" a="1"/>
  <c r="AE451" i="18" s="1"/>
  <c r="AF451" i="18" a="1"/>
  <c r="AF451" i="18" s="1"/>
  <c r="AG451" i="18" a="1"/>
  <c r="AG451" i="18" s="1"/>
  <c r="AH451" i="18" a="1"/>
  <c r="AH451" i="18" s="1"/>
  <c r="AI451" i="18" a="1"/>
  <c r="AI451" i="18" s="1"/>
  <c r="AJ451" i="18" a="1"/>
  <c r="AJ451" i="18" s="1"/>
  <c r="AK451" i="18" a="1"/>
  <c r="AK451" i="18" s="1"/>
  <c r="AL451" i="18" a="1"/>
  <c r="AL451" i="18" s="1"/>
  <c r="AM451" i="18" a="1"/>
  <c r="AM451" i="18" s="1"/>
  <c r="AN451" i="18" a="1"/>
  <c r="AN451" i="18" s="1"/>
  <c r="AO451" i="18" a="1"/>
  <c r="AO451" i="18" s="1"/>
  <c r="AP451" i="18" a="1"/>
  <c r="AP451" i="18" s="1"/>
  <c r="AQ451" i="18" a="1"/>
  <c r="AQ451" i="18" s="1"/>
  <c r="AR451" i="18" a="1"/>
  <c r="AR451" i="18" s="1"/>
  <c r="AS451" i="18" a="1"/>
  <c r="AS451" i="18" s="1"/>
  <c r="AT451" i="18" a="1"/>
  <c r="AT451" i="18" s="1"/>
  <c r="AU451" i="18" a="1"/>
  <c r="AU451" i="18" s="1"/>
  <c r="AV451" i="18" a="1"/>
  <c r="AV451" i="18" s="1"/>
  <c r="D452" i="18" a="1"/>
  <c r="D452" i="18" s="1"/>
  <c r="E452" i="18" a="1"/>
  <c r="E452" i="18" s="1"/>
  <c r="F452" i="18" a="1"/>
  <c r="F452" i="18" s="1"/>
  <c r="G452" i="18" a="1"/>
  <c r="G452" i="18" s="1"/>
  <c r="H452" i="18" a="1"/>
  <c r="H452" i="18" s="1"/>
  <c r="I452" i="18" a="1"/>
  <c r="I452" i="18" s="1"/>
  <c r="J452" i="18" a="1"/>
  <c r="J452" i="18" s="1"/>
  <c r="K452" i="18" a="1"/>
  <c r="K452" i="18" s="1"/>
  <c r="L452" i="18" a="1"/>
  <c r="L452" i="18" s="1"/>
  <c r="M452" i="18" a="1"/>
  <c r="M452" i="18" s="1"/>
  <c r="N452" i="18" a="1"/>
  <c r="N452" i="18" s="1"/>
  <c r="O452" i="18" a="1"/>
  <c r="O452" i="18" s="1"/>
  <c r="P452" i="18" a="1"/>
  <c r="P452" i="18" s="1"/>
  <c r="Q452" i="18" a="1"/>
  <c r="Q452" i="18" s="1"/>
  <c r="R452" i="18" a="1"/>
  <c r="R452" i="18" s="1"/>
  <c r="S452" i="18" a="1"/>
  <c r="S452" i="18" s="1"/>
  <c r="T452" i="18" a="1"/>
  <c r="T452" i="18" s="1"/>
  <c r="U452" i="18" a="1"/>
  <c r="U452" i="18" s="1"/>
  <c r="V452" i="18" a="1"/>
  <c r="V452" i="18" s="1"/>
  <c r="W452" i="18" a="1"/>
  <c r="W452" i="18" s="1"/>
  <c r="X452" i="18" a="1"/>
  <c r="X452" i="18" s="1"/>
  <c r="Y452" i="18" a="1"/>
  <c r="Y452" i="18" s="1"/>
  <c r="Z452" i="18" a="1"/>
  <c r="Z452" i="18" s="1"/>
  <c r="AA452" i="18" a="1"/>
  <c r="AA452" i="18" s="1"/>
  <c r="AB452" i="18" a="1"/>
  <c r="AB452" i="18" s="1"/>
  <c r="AC452" i="18" a="1"/>
  <c r="AC452" i="18" s="1"/>
  <c r="AD452" i="18" a="1"/>
  <c r="AD452" i="18" s="1"/>
  <c r="AE452" i="18" a="1"/>
  <c r="AE452" i="18" s="1"/>
  <c r="AF452" i="18" a="1"/>
  <c r="AF452" i="18" s="1"/>
  <c r="AG452" i="18" a="1"/>
  <c r="AG452" i="18" s="1"/>
  <c r="AH452" i="18" a="1"/>
  <c r="AH452" i="18" s="1"/>
  <c r="AI452" i="18" a="1"/>
  <c r="AI452" i="18" s="1"/>
  <c r="AJ452" i="18" a="1"/>
  <c r="AJ452" i="18" s="1"/>
  <c r="AK452" i="18" a="1"/>
  <c r="AK452" i="18" s="1"/>
  <c r="AL452" i="18" a="1"/>
  <c r="AL452" i="18" s="1"/>
  <c r="AM452" i="18" a="1"/>
  <c r="AM452" i="18" s="1"/>
  <c r="AN452" i="18" a="1"/>
  <c r="AN452" i="18" s="1"/>
  <c r="AO452" i="18" a="1"/>
  <c r="AO452" i="18" s="1"/>
  <c r="AP452" i="18" a="1"/>
  <c r="AP452" i="18" s="1"/>
  <c r="AQ452" i="18" a="1"/>
  <c r="AQ452" i="18" s="1"/>
  <c r="AR452" i="18" a="1"/>
  <c r="AR452" i="18" s="1"/>
  <c r="AS452" i="18" a="1"/>
  <c r="AS452" i="18" s="1"/>
  <c r="AT452" i="18" a="1"/>
  <c r="AT452" i="18" s="1"/>
  <c r="AU452" i="18" a="1"/>
  <c r="AU452" i="18" s="1"/>
  <c r="AV452" i="18" a="1"/>
  <c r="AV452" i="18" s="1"/>
  <c r="D453" i="18" a="1"/>
  <c r="D453" i="18" s="1"/>
  <c r="E453" i="18" a="1"/>
  <c r="E453" i="18" s="1"/>
  <c r="F453" i="18" a="1"/>
  <c r="F453" i="18" s="1"/>
  <c r="G453" i="18" a="1"/>
  <c r="G453" i="18" s="1"/>
  <c r="H453" i="18" a="1"/>
  <c r="H453" i="18" s="1"/>
  <c r="I453" i="18" a="1"/>
  <c r="I453" i="18" s="1"/>
  <c r="J453" i="18" a="1"/>
  <c r="J453" i="18" s="1"/>
  <c r="K453" i="18" a="1"/>
  <c r="K453" i="18" s="1"/>
  <c r="L453" i="18" a="1"/>
  <c r="L453" i="18" s="1"/>
  <c r="M453" i="18" a="1"/>
  <c r="M453" i="18" s="1"/>
  <c r="N453" i="18" a="1"/>
  <c r="N453" i="18" s="1"/>
  <c r="O453" i="18" a="1"/>
  <c r="O453" i="18" s="1"/>
  <c r="P453" i="18" a="1"/>
  <c r="P453" i="18" s="1"/>
  <c r="Q453" i="18" a="1"/>
  <c r="Q453" i="18" s="1"/>
  <c r="R453" i="18" a="1"/>
  <c r="R453" i="18" s="1"/>
  <c r="S453" i="18" a="1"/>
  <c r="S453" i="18" s="1"/>
  <c r="T453" i="18" a="1"/>
  <c r="T453" i="18" s="1"/>
  <c r="U453" i="18" a="1"/>
  <c r="U453" i="18" s="1"/>
  <c r="V453" i="18" a="1"/>
  <c r="V453" i="18" s="1"/>
  <c r="W453" i="18" a="1"/>
  <c r="W453" i="18" s="1"/>
  <c r="X453" i="18" a="1"/>
  <c r="X453" i="18" s="1"/>
  <c r="Y453" i="18" a="1"/>
  <c r="Y453" i="18" s="1"/>
  <c r="Z453" i="18" a="1"/>
  <c r="Z453" i="18" s="1"/>
  <c r="AA453" i="18" a="1"/>
  <c r="AA453" i="18" s="1"/>
  <c r="AB453" i="18" a="1"/>
  <c r="AB453" i="18" s="1"/>
  <c r="AC453" i="18" a="1"/>
  <c r="AC453" i="18" s="1"/>
  <c r="AD453" i="18" a="1"/>
  <c r="AD453" i="18" s="1"/>
  <c r="AE453" i="18" a="1"/>
  <c r="AE453" i="18" s="1"/>
  <c r="AF453" i="18" a="1"/>
  <c r="AF453" i="18" s="1"/>
  <c r="AG453" i="18" a="1"/>
  <c r="AG453" i="18" s="1"/>
  <c r="AH453" i="18" a="1"/>
  <c r="AH453" i="18" s="1"/>
  <c r="AI453" i="18" a="1"/>
  <c r="AI453" i="18" s="1"/>
  <c r="AJ453" i="18" a="1"/>
  <c r="AJ453" i="18" s="1"/>
  <c r="AK453" i="18" a="1"/>
  <c r="AK453" i="18" s="1"/>
  <c r="AL453" i="18" a="1"/>
  <c r="AL453" i="18" s="1"/>
  <c r="AM453" i="18" a="1"/>
  <c r="AM453" i="18" s="1"/>
  <c r="AN453" i="18" a="1"/>
  <c r="AN453" i="18" s="1"/>
  <c r="AO453" i="18" a="1"/>
  <c r="AO453" i="18" s="1"/>
  <c r="AP453" i="18" a="1"/>
  <c r="AP453" i="18" s="1"/>
  <c r="AQ453" i="18" a="1"/>
  <c r="AQ453" i="18" s="1"/>
  <c r="AR453" i="18" a="1"/>
  <c r="AR453" i="18" s="1"/>
  <c r="AS453" i="18" a="1"/>
  <c r="AS453" i="18" s="1"/>
  <c r="AT453" i="18" a="1"/>
  <c r="AT453" i="18" s="1"/>
  <c r="AU453" i="18" a="1"/>
  <c r="AU453" i="18" s="1"/>
  <c r="AV453" i="18" a="1"/>
  <c r="AV453" i="18" s="1"/>
  <c r="D454" i="18" a="1"/>
  <c r="D454" i="18" s="1"/>
  <c r="E454" i="18" a="1"/>
  <c r="E454" i="18" s="1"/>
  <c r="F454" i="18" a="1"/>
  <c r="F454" i="18" s="1"/>
  <c r="G454" i="18" a="1"/>
  <c r="G454" i="18" s="1"/>
  <c r="H454" i="18" a="1"/>
  <c r="H454" i="18" s="1"/>
  <c r="I454" i="18" a="1"/>
  <c r="I454" i="18" s="1"/>
  <c r="J454" i="18" a="1"/>
  <c r="J454" i="18" s="1"/>
  <c r="K454" i="18" a="1"/>
  <c r="K454" i="18" s="1"/>
  <c r="L454" i="18" a="1"/>
  <c r="L454" i="18" s="1"/>
  <c r="M454" i="18" a="1"/>
  <c r="M454" i="18" s="1"/>
  <c r="N454" i="18" a="1"/>
  <c r="N454" i="18" s="1"/>
  <c r="O454" i="18" a="1"/>
  <c r="O454" i="18" s="1"/>
  <c r="P454" i="18" a="1"/>
  <c r="P454" i="18" s="1"/>
  <c r="Q454" i="18" a="1"/>
  <c r="Q454" i="18" s="1"/>
  <c r="R454" i="18" a="1"/>
  <c r="R454" i="18" s="1"/>
  <c r="S454" i="18" a="1"/>
  <c r="S454" i="18" s="1"/>
  <c r="T454" i="18" a="1"/>
  <c r="T454" i="18" s="1"/>
  <c r="U454" i="18" a="1"/>
  <c r="U454" i="18" s="1"/>
  <c r="V454" i="18" a="1"/>
  <c r="V454" i="18" s="1"/>
  <c r="W454" i="18" a="1"/>
  <c r="W454" i="18" s="1"/>
  <c r="X454" i="18" a="1"/>
  <c r="X454" i="18" s="1"/>
  <c r="Y454" i="18" a="1"/>
  <c r="Y454" i="18" s="1"/>
  <c r="Z454" i="18" a="1"/>
  <c r="Z454" i="18" s="1"/>
  <c r="AA454" i="18" a="1"/>
  <c r="AA454" i="18" s="1"/>
  <c r="AB454" i="18" a="1"/>
  <c r="AB454" i="18" s="1"/>
  <c r="AC454" i="18" a="1"/>
  <c r="AC454" i="18" s="1"/>
  <c r="AD454" i="18" a="1"/>
  <c r="AD454" i="18" s="1"/>
  <c r="AE454" i="18" a="1"/>
  <c r="AE454" i="18" s="1"/>
  <c r="AF454" i="18" a="1"/>
  <c r="AF454" i="18" s="1"/>
  <c r="AG454" i="18" a="1"/>
  <c r="AG454" i="18" s="1"/>
  <c r="AH454" i="18" a="1"/>
  <c r="AH454" i="18" s="1"/>
  <c r="AI454" i="18" a="1"/>
  <c r="AI454" i="18" s="1"/>
  <c r="AJ454" i="18" a="1"/>
  <c r="AJ454" i="18" s="1"/>
  <c r="AK454" i="18" a="1"/>
  <c r="AK454" i="18" s="1"/>
  <c r="AL454" i="18" a="1"/>
  <c r="AL454" i="18" s="1"/>
  <c r="AM454" i="18" a="1"/>
  <c r="AM454" i="18" s="1"/>
  <c r="AN454" i="18" a="1"/>
  <c r="AN454" i="18" s="1"/>
  <c r="AO454" i="18" a="1"/>
  <c r="AO454" i="18" s="1"/>
  <c r="AP454" i="18" a="1"/>
  <c r="AP454" i="18" s="1"/>
  <c r="AQ454" i="18" a="1"/>
  <c r="AQ454" i="18" s="1"/>
  <c r="AR454" i="18" a="1"/>
  <c r="AR454" i="18" s="1"/>
  <c r="AS454" i="18" a="1"/>
  <c r="AS454" i="18" s="1"/>
  <c r="AT454" i="18" a="1"/>
  <c r="AT454" i="18" s="1"/>
  <c r="AU454" i="18" a="1"/>
  <c r="AU454" i="18" s="1"/>
  <c r="AV454" i="18" a="1"/>
  <c r="AV454" i="18" s="1"/>
  <c r="D455" i="18" a="1"/>
  <c r="D455" i="18" s="1"/>
  <c r="E455" i="18" a="1"/>
  <c r="E455" i="18" s="1"/>
  <c r="F455" i="18" a="1"/>
  <c r="F455" i="18" s="1"/>
  <c r="G455" i="18" a="1"/>
  <c r="G455" i="18" s="1"/>
  <c r="H455" i="18" a="1"/>
  <c r="H455" i="18" s="1"/>
  <c r="I455" i="18" a="1"/>
  <c r="I455" i="18" s="1"/>
  <c r="J455" i="18" a="1"/>
  <c r="J455" i="18" s="1"/>
  <c r="K455" i="18" a="1"/>
  <c r="K455" i="18" s="1"/>
  <c r="L455" i="18" a="1"/>
  <c r="L455" i="18" s="1"/>
  <c r="M455" i="18" a="1"/>
  <c r="M455" i="18" s="1"/>
  <c r="N455" i="18" a="1"/>
  <c r="N455" i="18" s="1"/>
  <c r="O455" i="18" a="1"/>
  <c r="O455" i="18" s="1"/>
  <c r="P455" i="18" a="1"/>
  <c r="P455" i="18" s="1"/>
  <c r="Q455" i="18" a="1"/>
  <c r="Q455" i="18" s="1"/>
  <c r="R455" i="18" a="1"/>
  <c r="R455" i="18" s="1"/>
  <c r="S455" i="18" a="1"/>
  <c r="S455" i="18" s="1"/>
  <c r="T455" i="18" a="1"/>
  <c r="T455" i="18" s="1"/>
  <c r="U455" i="18" a="1"/>
  <c r="U455" i="18" s="1"/>
  <c r="V455" i="18" a="1"/>
  <c r="V455" i="18" s="1"/>
  <c r="W455" i="18" a="1"/>
  <c r="W455" i="18" s="1"/>
  <c r="X455" i="18" a="1"/>
  <c r="X455" i="18" s="1"/>
  <c r="Y455" i="18" a="1"/>
  <c r="Y455" i="18" s="1"/>
  <c r="Z455" i="18" a="1"/>
  <c r="Z455" i="18" s="1"/>
  <c r="AA455" i="18" a="1"/>
  <c r="AA455" i="18" s="1"/>
  <c r="AB455" i="18" a="1"/>
  <c r="AB455" i="18" s="1"/>
  <c r="AC455" i="18" a="1"/>
  <c r="AC455" i="18" s="1"/>
  <c r="AD455" i="18" a="1"/>
  <c r="AD455" i="18" s="1"/>
  <c r="AE455" i="18" a="1"/>
  <c r="AE455" i="18" s="1"/>
  <c r="AF455" i="18" a="1"/>
  <c r="AF455" i="18" s="1"/>
  <c r="AG455" i="18" a="1"/>
  <c r="AG455" i="18" s="1"/>
  <c r="AH455" i="18" a="1"/>
  <c r="AH455" i="18" s="1"/>
  <c r="AI455" i="18" a="1"/>
  <c r="AI455" i="18" s="1"/>
  <c r="AJ455" i="18" a="1"/>
  <c r="AJ455" i="18" s="1"/>
  <c r="AK455" i="18" a="1"/>
  <c r="AK455" i="18" s="1"/>
  <c r="AL455" i="18" a="1"/>
  <c r="AL455" i="18" s="1"/>
  <c r="AM455" i="18" a="1"/>
  <c r="AM455" i="18" s="1"/>
  <c r="AN455" i="18" a="1"/>
  <c r="AN455" i="18" s="1"/>
  <c r="AO455" i="18" a="1"/>
  <c r="AO455" i="18" s="1"/>
  <c r="AP455" i="18" a="1"/>
  <c r="AP455" i="18" s="1"/>
  <c r="AQ455" i="18" a="1"/>
  <c r="AQ455" i="18" s="1"/>
  <c r="AR455" i="18" a="1"/>
  <c r="AR455" i="18" s="1"/>
  <c r="AS455" i="18" a="1"/>
  <c r="AS455" i="18" s="1"/>
  <c r="AT455" i="18" a="1"/>
  <c r="AT455" i="18" s="1"/>
  <c r="AU455" i="18" a="1"/>
  <c r="AU455" i="18" s="1"/>
  <c r="AV455" i="18" a="1"/>
  <c r="AV455" i="18" s="1"/>
  <c r="D456" i="18" a="1"/>
  <c r="D456" i="18" s="1"/>
  <c r="E456" i="18" a="1"/>
  <c r="E456" i="18" s="1"/>
  <c r="F456" i="18" a="1"/>
  <c r="F456" i="18" s="1"/>
  <c r="G456" i="18" a="1"/>
  <c r="G456" i="18" s="1"/>
  <c r="H456" i="18" a="1"/>
  <c r="H456" i="18" s="1"/>
  <c r="I456" i="18" a="1"/>
  <c r="I456" i="18" s="1"/>
  <c r="J456" i="18" a="1"/>
  <c r="J456" i="18" s="1"/>
  <c r="K456" i="18" a="1"/>
  <c r="K456" i="18" s="1"/>
  <c r="L456" i="18" a="1"/>
  <c r="L456" i="18" s="1"/>
  <c r="M456" i="18" a="1"/>
  <c r="M456" i="18" s="1"/>
  <c r="N456" i="18" a="1"/>
  <c r="N456" i="18" s="1"/>
  <c r="O456" i="18" a="1"/>
  <c r="O456" i="18" s="1"/>
  <c r="P456" i="18" a="1"/>
  <c r="P456" i="18" s="1"/>
  <c r="Q456" i="18" a="1"/>
  <c r="Q456" i="18" s="1"/>
  <c r="R456" i="18" a="1"/>
  <c r="R456" i="18" s="1"/>
  <c r="S456" i="18" a="1"/>
  <c r="S456" i="18" s="1"/>
  <c r="T456" i="18" a="1"/>
  <c r="T456" i="18" s="1"/>
  <c r="U456" i="18" a="1"/>
  <c r="U456" i="18" s="1"/>
  <c r="V456" i="18" a="1"/>
  <c r="V456" i="18" s="1"/>
  <c r="W456" i="18" a="1"/>
  <c r="W456" i="18" s="1"/>
  <c r="X456" i="18" a="1"/>
  <c r="X456" i="18" s="1"/>
  <c r="Y456" i="18" a="1"/>
  <c r="Y456" i="18" s="1"/>
  <c r="Z456" i="18" a="1"/>
  <c r="Z456" i="18" s="1"/>
  <c r="AA456" i="18" a="1"/>
  <c r="AA456" i="18" s="1"/>
  <c r="AB456" i="18" a="1"/>
  <c r="AB456" i="18" s="1"/>
  <c r="AC456" i="18" a="1"/>
  <c r="AC456" i="18" s="1"/>
  <c r="AD456" i="18" a="1"/>
  <c r="AD456" i="18" s="1"/>
  <c r="AE456" i="18" a="1"/>
  <c r="AE456" i="18" s="1"/>
  <c r="AF456" i="18" a="1"/>
  <c r="AF456" i="18" s="1"/>
  <c r="AG456" i="18" a="1"/>
  <c r="AG456" i="18" s="1"/>
  <c r="AH456" i="18" a="1"/>
  <c r="AH456" i="18" s="1"/>
  <c r="AI456" i="18" a="1"/>
  <c r="AI456" i="18" s="1"/>
  <c r="AJ456" i="18" a="1"/>
  <c r="AJ456" i="18" s="1"/>
  <c r="AK456" i="18" a="1"/>
  <c r="AK456" i="18" s="1"/>
  <c r="AL456" i="18" a="1"/>
  <c r="AL456" i="18" s="1"/>
  <c r="AM456" i="18" a="1"/>
  <c r="AM456" i="18" s="1"/>
  <c r="AN456" i="18" a="1"/>
  <c r="AN456" i="18" s="1"/>
  <c r="AO456" i="18" a="1"/>
  <c r="AO456" i="18" s="1"/>
  <c r="AP456" i="18" a="1"/>
  <c r="AP456" i="18" s="1"/>
  <c r="AQ456" i="18" a="1"/>
  <c r="AQ456" i="18" s="1"/>
  <c r="AR456" i="18" a="1"/>
  <c r="AR456" i="18" s="1"/>
  <c r="AS456" i="18" a="1"/>
  <c r="AS456" i="18" s="1"/>
  <c r="AT456" i="18" a="1"/>
  <c r="AT456" i="18" s="1"/>
  <c r="AU456" i="18" a="1"/>
  <c r="AU456" i="18" s="1"/>
  <c r="AV456" i="18" a="1"/>
  <c r="AV456" i="18" s="1"/>
  <c r="D457" i="18" a="1"/>
  <c r="D457" i="18" s="1"/>
  <c r="E457" i="18" a="1"/>
  <c r="E457" i="18" s="1"/>
  <c r="F457" i="18" a="1"/>
  <c r="F457" i="18" s="1"/>
  <c r="G457" i="18" a="1"/>
  <c r="G457" i="18" s="1"/>
  <c r="H457" i="18" a="1"/>
  <c r="H457" i="18" s="1"/>
  <c r="I457" i="18" a="1"/>
  <c r="I457" i="18" s="1"/>
  <c r="J457" i="18" a="1"/>
  <c r="J457" i="18" s="1"/>
  <c r="K457" i="18" a="1"/>
  <c r="K457" i="18" s="1"/>
  <c r="L457" i="18" a="1"/>
  <c r="L457" i="18" s="1"/>
  <c r="M457" i="18" a="1"/>
  <c r="M457" i="18" s="1"/>
  <c r="N457" i="18" a="1"/>
  <c r="N457" i="18" s="1"/>
  <c r="O457" i="18" a="1"/>
  <c r="O457" i="18" s="1"/>
  <c r="P457" i="18" a="1"/>
  <c r="P457" i="18" s="1"/>
  <c r="Q457" i="18" a="1"/>
  <c r="Q457" i="18" s="1"/>
  <c r="R457" i="18" a="1"/>
  <c r="R457" i="18" s="1"/>
  <c r="S457" i="18" a="1"/>
  <c r="S457" i="18" s="1"/>
  <c r="T457" i="18" a="1"/>
  <c r="T457" i="18" s="1"/>
  <c r="U457" i="18" a="1"/>
  <c r="U457" i="18" s="1"/>
  <c r="V457" i="18" a="1"/>
  <c r="V457" i="18" s="1"/>
  <c r="W457" i="18" a="1"/>
  <c r="W457" i="18" s="1"/>
  <c r="X457" i="18" a="1"/>
  <c r="X457" i="18" s="1"/>
  <c r="Y457" i="18" a="1"/>
  <c r="Y457" i="18" s="1"/>
  <c r="Z457" i="18" a="1"/>
  <c r="Z457" i="18" s="1"/>
  <c r="AA457" i="18" a="1"/>
  <c r="AA457" i="18" s="1"/>
  <c r="AB457" i="18" a="1"/>
  <c r="AB457" i="18" s="1"/>
  <c r="AC457" i="18" a="1"/>
  <c r="AC457" i="18" s="1"/>
  <c r="AD457" i="18" a="1"/>
  <c r="AD457" i="18" s="1"/>
  <c r="AE457" i="18" a="1"/>
  <c r="AE457" i="18" s="1"/>
  <c r="AF457" i="18" a="1"/>
  <c r="AF457" i="18" s="1"/>
  <c r="AG457" i="18" a="1"/>
  <c r="AG457" i="18" s="1"/>
  <c r="AH457" i="18" a="1"/>
  <c r="AH457" i="18" s="1"/>
  <c r="AI457" i="18" a="1"/>
  <c r="AI457" i="18" s="1"/>
  <c r="AJ457" i="18" a="1"/>
  <c r="AJ457" i="18" s="1"/>
  <c r="AK457" i="18" a="1"/>
  <c r="AK457" i="18" s="1"/>
  <c r="AL457" i="18" a="1"/>
  <c r="AL457" i="18" s="1"/>
  <c r="AM457" i="18" a="1"/>
  <c r="AM457" i="18" s="1"/>
  <c r="AN457" i="18" a="1"/>
  <c r="AN457" i="18" s="1"/>
  <c r="AO457" i="18" a="1"/>
  <c r="AO457" i="18" s="1"/>
  <c r="AP457" i="18" a="1"/>
  <c r="AP457" i="18" s="1"/>
  <c r="AQ457" i="18" a="1"/>
  <c r="AQ457" i="18" s="1"/>
  <c r="AR457" i="18" a="1"/>
  <c r="AR457" i="18" s="1"/>
  <c r="AS457" i="18" a="1"/>
  <c r="AS457" i="18" s="1"/>
  <c r="AT457" i="18" a="1"/>
  <c r="AT457" i="18" s="1"/>
  <c r="AU457" i="18" a="1"/>
  <c r="AU457" i="18" s="1"/>
  <c r="AV457" i="18" a="1"/>
  <c r="AV457" i="18" s="1"/>
  <c r="D458" i="18" a="1"/>
  <c r="D458" i="18" s="1"/>
  <c r="E458" i="18" a="1"/>
  <c r="E458" i="18" s="1"/>
  <c r="F458" i="18" a="1"/>
  <c r="F458" i="18" s="1"/>
  <c r="G458" i="18" a="1"/>
  <c r="G458" i="18" s="1"/>
  <c r="H458" i="18" a="1"/>
  <c r="H458" i="18" s="1"/>
  <c r="I458" i="18" a="1"/>
  <c r="I458" i="18" s="1"/>
  <c r="J458" i="18" a="1"/>
  <c r="J458" i="18" s="1"/>
  <c r="K458" i="18" a="1"/>
  <c r="K458" i="18" s="1"/>
  <c r="L458" i="18" a="1"/>
  <c r="L458" i="18" s="1"/>
  <c r="M458" i="18" a="1"/>
  <c r="M458" i="18" s="1"/>
  <c r="N458" i="18" a="1"/>
  <c r="N458" i="18" s="1"/>
  <c r="O458" i="18" a="1"/>
  <c r="O458" i="18" s="1"/>
  <c r="P458" i="18" a="1"/>
  <c r="P458" i="18" s="1"/>
  <c r="Q458" i="18" a="1"/>
  <c r="Q458" i="18" s="1"/>
  <c r="R458" i="18" a="1"/>
  <c r="R458" i="18" s="1"/>
  <c r="S458" i="18" a="1"/>
  <c r="S458" i="18" s="1"/>
  <c r="T458" i="18" a="1"/>
  <c r="T458" i="18" s="1"/>
  <c r="U458" i="18" a="1"/>
  <c r="U458" i="18" s="1"/>
  <c r="V458" i="18" a="1"/>
  <c r="V458" i="18" s="1"/>
  <c r="W458" i="18" a="1"/>
  <c r="W458" i="18" s="1"/>
  <c r="X458" i="18" a="1"/>
  <c r="X458" i="18" s="1"/>
  <c r="Y458" i="18" a="1"/>
  <c r="Y458" i="18" s="1"/>
  <c r="Z458" i="18" a="1"/>
  <c r="Z458" i="18" s="1"/>
  <c r="AA458" i="18" a="1"/>
  <c r="AA458" i="18" s="1"/>
  <c r="AB458" i="18" a="1"/>
  <c r="AB458" i="18" s="1"/>
  <c r="AC458" i="18" a="1"/>
  <c r="AC458" i="18" s="1"/>
  <c r="AD458" i="18" a="1"/>
  <c r="AD458" i="18" s="1"/>
  <c r="AE458" i="18" a="1"/>
  <c r="AE458" i="18" s="1"/>
  <c r="AF458" i="18" a="1"/>
  <c r="AF458" i="18" s="1"/>
  <c r="AG458" i="18" a="1"/>
  <c r="AG458" i="18" s="1"/>
  <c r="AH458" i="18" a="1"/>
  <c r="AH458" i="18" s="1"/>
  <c r="AI458" i="18" a="1"/>
  <c r="AI458" i="18" s="1"/>
  <c r="AJ458" i="18" a="1"/>
  <c r="AJ458" i="18" s="1"/>
  <c r="AK458" i="18" a="1"/>
  <c r="AK458" i="18" s="1"/>
  <c r="AL458" i="18" a="1"/>
  <c r="AL458" i="18" s="1"/>
  <c r="AM458" i="18" a="1"/>
  <c r="AM458" i="18" s="1"/>
  <c r="AN458" i="18" a="1"/>
  <c r="AN458" i="18" s="1"/>
  <c r="AO458" i="18" a="1"/>
  <c r="AO458" i="18" s="1"/>
  <c r="AP458" i="18" a="1"/>
  <c r="AP458" i="18" s="1"/>
  <c r="AQ458" i="18" a="1"/>
  <c r="AQ458" i="18" s="1"/>
  <c r="AR458" i="18" a="1"/>
  <c r="AR458" i="18" s="1"/>
  <c r="AS458" i="18" a="1"/>
  <c r="AS458" i="18" s="1"/>
  <c r="AT458" i="18" a="1"/>
  <c r="AT458" i="18" s="1"/>
  <c r="AU458" i="18" a="1"/>
  <c r="AU458" i="18" s="1"/>
  <c r="AV458" i="18" a="1"/>
  <c r="AV458" i="18" s="1"/>
  <c r="D459" i="18" a="1"/>
  <c r="D459" i="18" s="1"/>
  <c r="E459" i="18" a="1"/>
  <c r="E459" i="18" s="1"/>
  <c r="F459" i="18" a="1"/>
  <c r="F459" i="18" s="1"/>
  <c r="G459" i="18" a="1"/>
  <c r="G459" i="18" s="1"/>
  <c r="H459" i="18" a="1"/>
  <c r="H459" i="18" s="1"/>
  <c r="I459" i="18" a="1"/>
  <c r="I459" i="18" s="1"/>
  <c r="J459" i="18" a="1"/>
  <c r="J459" i="18" s="1"/>
  <c r="K459" i="18" a="1"/>
  <c r="K459" i="18" s="1"/>
  <c r="L459" i="18" a="1"/>
  <c r="L459" i="18" s="1"/>
  <c r="M459" i="18" a="1"/>
  <c r="M459" i="18" s="1"/>
  <c r="N459" i="18" a="1"/>
  <c r="N459" i="18" s="1"/>
  <c r="O459" i="18" a="1"/>
  <c r="O459" i="18" s="1"/>
  <c r="P459" i="18" a="1"/>
  <c r="P459" i="18" s="1"/>
  <c r="Q459" i="18" a="1"/>
  <c r="Q459" i="18" s="1"/>
  <c r="R459" i="18" a="1"/>
  <c r="R459" i="18" s="1"/>
  <c r="S459" i="18" a="1"/>
  <c r="S459" i="18" s="1"/>
  <c r="T459" i="18" a="1"/>
  <c r="T459" i="18" s="1"/>
  <c r="U459" i="18" a="1"/>
  <c r="U459" i="18" s="1"/>
  <c r="V459" i="18" a="1"/>
  <c r="V459" i="18" s="1"/>
  <c r="W459" i="18" a="1"/>
  <c r="W459" i="18" s="1"/>
  <c r="X459" i="18" a="1"/>
  <c r="X459" i="18" s="1"/>
  <c r="Y459" i="18" a="1"/>
  <c r="Y459" i="18" s="1"/>
  <c r="Z459" i="18" a="1"/>
  <c r="Z459" i="18" s="1"/>
  <c r="AA459" i="18" a="1"/>
  <c r="AA459" i="18" s="1"/>
  <c r="AB459" i="18" a="1"/>
  <c r="AB459" i="18" s="1"/>
  <c r="AC459" i="18" a="1"/>
  <c r="AC459" i="18" s="1"/>
  <c r="AD459" i="18" a="1"/>
  <c r="AD459" i="18" s="1"/>
  <c r="AE459" i="18" a="1"/>
  <c r="AE459" i="18" s="1"/>
  <c r="AF459" i="18" a="1"/>
  <c r="AF459" i="18" s="1"/>
  <c r="AG459" i="18" a="1"/>
  <c r="AG459" i="18" s="1"/>
  <c r="AH459" i="18" a="1"/>
  <c r="AH459" i="18" s="1"/>
  <c r="AI459" i="18" a="1"/>
  <c r="AI459" i="18" s="1"/>
  <c r="AJ459" i="18" a="1"/>
  <c r="AJ459" i="18" s="1"/>
  <c r="AK459" i="18" a="1"/>
  <c r="AK459" i="18" s="1"/>
  <c r="AL459" i="18" a="1"/>
  <c r="AL459" i="18" s="1"/>
  <c r="AM459" i="18" a="1"/>
  <c r="AM459" i="18" s="1"/>
  <c r="AN459" i="18" a="1"/>
  <c r="AN459" i="18" s="1"/>
  <c r="AO459" i="18" a="1"/>
  <c r="AO459" i="18" s="1"/>
  <c r="AP459" i="18" a="1"/>
  <c r="AP459" i="18" s="1"/>
  <c r="AQ459" i="18" a="1"/>
  <c r="AQ459" i="18" s="1"/>
  <c r="AR459" i="18" a="1"/>
  <c r="AR459" i="18" s="1"/>
  <c r="AS459" i="18" a="1"/>
  <c r="AS459" i="18" s="1"/>
  <c r="AT459" i="18" a="1"/>
  <c r="AT459" i="18" s="1"/>
  <c r="AU459" i="18" a="1"/>
  <c r="AU459" i="18" s="1"/>
  <c r="AV459" i="18" a="1"/>
  <c r="AV459" i="18" s="1"/>
  <c r="D460" i="18" a="1"/>
  <c r="D460" i="18" s="1"/>
  <c r="E460" i="18" a="1"/>
  <c r="E460" i="18" s="1"/>
  <c r="F460" i="18" a="1"/>
  <c r="F460" i="18" s="1"/>
  <c r="G460" i="18" a="1"/>
  <c r="G460" i="18" s="1"/>
  <c r="H460" i="18" a="1"/>
  <c r="H460" i="18" s="1"/>
  <c r="I460" i="18" a="1"/>
  <c r="I460" i="18" s="1"/>
  <c r="J460" i="18" a="1"/>
  <c r="J460" i="18" s="1"/>
  <c r="K460" i="18" a="1"/>
  <c r="K460" i="18" s="1"/>
  <c r="L460" i="18" a="1"/>
  <c r="L460" i="18" s="1"/>
  <c r="M460" i="18" a="1"/>
  <c r="M460" i="18" s="1"/>
  <c r="N460" i="18" a="1"/>
  <c r="N460" i="18" s="1"/>
  <c r="O460" i="18" a="1"/>
  <c r="O460" i="18" s="1"/>
  <c r="P460" i="18" a="1"/>
  <c r="P460" i="18" s="1"/>
  <c r="Q460" i="18" a="1"/>
  <c r="Q460" i="18" s="1"/>
  <c r="R460" i="18" a="1"/>
  <c r="R460" i="18" s="1"/>
  <c r="S460" i="18" a="1"/>
  <c r="S460" i="18" s="1"/>
  <c r="T460" i="18" a="1"/>
  <c r="T460" i="18" s="1"/>
  <c r="U460" i="18" a="1"/>
  <c r="U460" i="18" s="1"/>
  <c r="V460" i="18" a="1"/>
  <c r="V460" i="18" s="1"/>
  <c r="W460" i="18" a="1"/>
  <c r="W460" i="18" s="1"/>
  <c r="X460" i="18" a="1"/>
  <c r="X460" i="18" s="1"/>
  <c r="Y460" i="18" a="1"/>
  <c r="Y460" i="18" s="1"/>
  <c r="Z460" i="18" a="1"/>
  <c r="Z460" i="18" s="1"/>
  <c r="AA460" i="18" a="1"/>
  <c r="AA460" i="18" s="1"/>
  <c r="AB460" i="18" a="1"/>
  <c r="AB460" i="18" s="1"/>
  <c r="AC460" i="18" a="1"/>
  <c r="AC460" i="18" s="1"/>
  <c r="AD460" i="18" a="1"/>
  <c r="AD460" i="18" s="1"/>
  <c r="AE460" i="18" a="1"/>
  <c r="AE460" i="18" s="1"/>
  <c r="AF460" i="18" a="1"/>
  <c r="AF460" i="18" s="1"/>
  <c r="AG460" i="18" a="1"/>
  <c r="AG460" i="18" s="1"/>
  <c r="AH460" i="18" a="1"/>
  <c r="AH460" i="18" s="1"/>
  <c r="AI460" i="18" a="1"/>
  <c r="AI460" i="18" s="1"/>
  <c r="AJ460" i="18" a="1"/>
  <c r="AJ460" i="18" s="1"/>
  <c r="AK460" i="18" a="1"/>
  <c r="AK460" i="18" s="1"/>
  <c r="AL460" i="18" a="1"/>
  <c r="AL460" i="18" s="1"/>
  <c r="AM460" i="18" a="1"/>
  <c r="AM460" i="18" s="1"/>
  <c r="AN460" i="18" a="1"/>
  <c r="AN460" i="18" s="1"/>
  <c r="AO460" i="18" a="1"/>
  <c r="AO460" i="18" s="1"/>
  <c r="AP460" i="18" a="1"/>
  <c r="AP460" i="18" s="1"/>
  <c r="AQ460" i="18" a="1"/>
  <c r="AQ460" i="18" s="1"/>
  <c r="AR460" i="18" a="1"/>
  <c r="AR460" i="18" s="1"/>
  <c r="AS460" i="18" a="1"/>
  <c r="AS460" i="18" s="1"/>
  <c r="AT460" i="18" a="1"/>
  <c r="AT460" i="18" s="1"/>
  <c r="AU460" i="18" a="1"/>
  <c r="AU460" i="18" s="1"/>
  <c r="AV460" i="18" a="1"/>
  <c r="AV460" i="18" s="1"/>
  <c r="D461" i="18" a="1"/>
  <c r="D461" i="18" s="1"/>
  <c r="E461" i="18" a="1"/>
  <c r="E461" i="18" s="1"/>
  <c r="F461" i="18" a="1"/>
  <c r="F461" i="18" s="1"/>
  <c r="G461" i="18" a="1"/>
  <c r="G461" i="18" s="1"/>
  <c r="H461" i="18" a="1"/>
  <c r="H461" i="18" s="1"/>
  <c r="I461" i="18" a="1"/>
  <c r="I461" i="18" s="1"/>
  <c r="J461" i="18" a="1"/>
  <c r="J461" i="18" s="1"/>
  <c r="K461" i="18" a="1"/>
  <c r="K461" i="18" s="1"/>
  <c r="L461" i="18" a="1"/>
  <c r="L461" i="18" s="1"/>
  <c r="M461" i="18" a="1"/>
  <c r="M461" i="18" s="1"/>
  <c r="N461" i="18" a="1"/>
  <c r="N461" i="18" s="1"/>
  <c r="O461" i="18" a="1"/>
  <c r="O461" i="18" s="1"/>
  <c r="P461" i="18" a="1"/>
  <c r="P461" i="18" s="1"/>
  <c r="Q461" i="18" a="1"/>
  <c r="Q461" i="18" s="1"/>
  <c r="R461" i="18" a="1"/>
  <c r="R461" i="18" s="1"/>
  <c r="S461" i="18" a="1"/>
  <c r="S461" i="18" s="1"/>
  <c r="T461" i="18" a="1"/>
  <c r="T461" i="18" s="1"/>
  <c r="U461" i="18" a="1"/>
  <c r="U461" i="18" s="1"/>
  <c r="V461" i="18" a="1"/>
  <c r="V461" i="18" s="1"/>
  <c r="W461" i="18" a="1"/>
  <c r="W461" i="18" s="1"/>
  <c r="X461" i="18" a="1"/>
  <c r="X461" i="18" s="1"/>
  <c r="Y461" i="18" a="1"/>
  <c r="Y461" i="18" s="1"/>
  <c r="Z461" i="18" a="1"/>
  <c r="Z461" i="18" s="1"/>
  <c r="AA461" i="18" a="1"/>
  <c r="AA461" i="18" s="1"/>
  <c r="AB461" i="18" a="1"/>
  <c r="AB461" i="18" s="1"/>
  <c r="AC461" i="18" a="1"/>
  <c r="AC461" i="18" s="1"/>
  <c r="AD461" i="18" a="1"/>
  <c r="AD461" i="18" s="1"/>
  <c r="AE461" i="18" a="1"/>
  <c r="AE461" i="18" s="1"/>
  <c r="AF461" i="18" a="1"/>
  <c r="AF461" i="18" s="1"/>
  <c r="AG461" i="18" a="1"/>
  <c r="AG461" i="18" s="1"/>
  <c r="AH461" i="18" a="1"/>
  <c r="AH461" i="18" s="1"/>
  <c r="AI461" i="18" a="1"/>
  <c r="AI461" i="18" s="1"/>
  <c r="AJ461" i="18" a="1"/>
  <c r="AJ461" i="18" s="1"/>
  <c r="AK461" i="18" a="1"/>
  <c r="AK461" i="18" s="1"/>
  <c r="AL461" i="18" a="1"/>
  <c r="AL461" i="18" s="1"/>
  <c r="AM461" i="18" a="1"/>
  <c r="AM461" i="18" s="1"/>
  <c r="AN461" i="18" a="1"/>
  <c r="AN461" i="18" s="1"/>
  <c r="AO461" i="18" a="1"/>
  <c r="AO461" i="18" s="1"/>
  <c r="AP461" i="18" a="1"/>
  <c r="AP461" i="18" s="1"/>
  <c r="AQ461" i="18" a="1"/>
  <c r="AQ461" i="18" s="1"/>
  <c r="AR461" i="18" a="1"/>
  <c r="AR461" i="18" s="1"/>
  <c r="AS461" i="18" a="1"/>
  <c r="AS461" i="18" s="1"/>
  <c r="AT461" i="18" a="1"/>
  <c r="AT461" i="18" s="1"/>
  <c r="AU461" i="18" a="1"/>
  <c r="AU461" i="18" s="1"/>
  <c r="AV461" i="18" a="1"/>
  <c r="AV461" i="18" s="1"/>
  <c r="D462" i="18" a="1"/>
  <c r="D462" i="18" s="1"/>
  <c r="E462" i="18" a="1"/>
  <c r="E462" i="18" s="1"/>
  <c r="F462" i="18" a="1"/>
  <c r="F462" i="18" s="1"/>
  <c r="G462" i="18" a="1"/>
  <c r="G462" i="18" s="1"/>
  <c r="H462" i="18" a="1"/>
  <c r="H462" i="18" s="1"/>
  <c r="I462" i="18" a="1"/>
  <c r="I462" i="18" s="1"/>
  <c r="J462" i="18" a="1"/>
  <c r="J462" i="18" s="1"/>
  <c r="K462" i="18" a="1"/>
  <c r="K462" i="18" s="1"/>
  <c r="L462" i="18" a="1"/>
  <c r="L462" i="18" s="1"/>
  <c r="M462" i="18" a="1"/>
  <c r="M462" i="18" s="1"/>
  <c r="N462" i="18" a="1"/>
  <c r="N462" i="18" s="1"/>
  <c r="O462" i="18" a="1"/>
  <c r="O462" i="18" s="1"/>
  <c r="P462" i="18" a="1"/>
  <c r="P462" i="18" s="1"/>
  <c r="Q462" i="18" a="1"/>
  <c r="Q462" i="18" s="1"/>
  <c r="R462" i="18" a="1"/>
  <c r="R462" i="18" s="1"/>
  <c r="S462" i="18" a="1"/>
  <c r="S462" i="18" s="1"/>
  <c r="T462" i="18" a="1"/>
  <c r="T462" i="18" s="1"/>
  <c r="U462" i="18" a="1"/>
  <c r="U462" i="18" s="1"/>
  <c r="V462" i="18" a="1"/>
  <c r="V462" i="18" s="1"/>
  <c r="W462" i="18" a="1"/>
  <c r="W462" i="18" s="1"/>
  <c r="X462" i="18" a="1"/>
  <c r="X462" i="18" s="1"/>
  <c r="Y462" i="18" a="1"/>
  <c r="Y462" i="18" s="1"/>
  <c r="Z462" i="18" a="1"/>
  <c r="Z462" i="18" s="1"/>
  <c r="AA462" i="18" a="1"/>
  <c r="AA462" i="18" s="1"/>
  <c r="AB462" i="18" a="1"/>
  <c r="AB462" i="18" s="1"/>
  <c r="AC462" i="18" a="1"/>
  <c r="AC462" i="18" s="1"/>
  <c r="AD462" i="18" a="1"/>
  <c r="AD462" i="18" s="1"/>
  <c r="AE462" i="18" a="1"/>
  <c r="AE462" i="18" s="1"/>
  <c r="AF462" i="18" a="1"/>
  <c r="AF462" i="18" s="1"/>
  <c r="AG462" i="18" a="1"/>
  <c r="AG462" i="18" s="1"/>
  <c r="AH462" i="18" a="1"/>
  <c r="AH462" i="18" s="1"/>
  <c r="AI462" i="18" a="1"/>
  <c r="AI462" i="18" s="1"/>
  <c r="AJ462" i="18" a="1"/>
  <c r="AJ462" i="18" s="1"/>
  <c r="AK462" i="18" a="1"/>
  <c r="AK462" i="18" s="1"/>
  <c r="AL462" i="18" a="1"/>
  <c r="AL462" i="18" s="1"/>
  <c r="AM462" i="18" a="1"/>
  <c r="AM462" i="18" s="1"/>
  <c r="AN462" i="18" a="1"/>
  <c r="AN462" i="18" s="1"/>
  <c r="AO462" i="18" a="1"/>
  <c r="AO462" i="18" s="1"/>
  <c r="AP462" i="18" a="1"/>
  <c r="AP462" i="18" s="1"/>
  <c r="AQ462" i="18" a="1"/>
  <c r="AQ462" i="18" s="1"/>
  <c r="AR462" i="18" a="1"/>
  <c r="AR462" i="18" s="1"/>
  <c r="AS462" i="18" a="1"/>
  <c r="AS462" i="18" s="1"/>
  <c r="AT462" i="18" a="1"/>
  <c r="AT462" i="18" s="1"/>
  <c r="AU462" i="18" a="1"/>
  <c r="AU462" i="18" s="1"/>
  <c r="AV462" i="18" a="1"/>
  <c r="AV462" i="18" s="1"/>
  <c r="D463" i="18" a="1"/>
  <c r="D463" i="18" s="1"/>
  <c r="E463" i="18" a="1"/>
  <c r="E463" i="18" s="1"/>
  <c r="F463" i="18" a="1"/>
  <c r="F463" i="18" s="1"/>
  <c r="G463" i="18" a="1"/>
  <c r="G463" i="18" s="1"/>
  <c r="H463" i="18" a="1"/>
  <c r="H463" i="18" s="1"/>
  <c r="I463" i="18" a="1"/>
  <c r="I463" i="18" s="1"/>
  <c r="J463" i="18" a="1"/>
  <c r="J463" i="18" s="1"/>
  <c r="K463" i="18" a="1"/>
  <c r="K463" i="18" s="1"/>
  <c r="L463" i="18" a="1"/>
  <c r="L463" i="18" s="1"/>
  <c r="M463" i="18" a="1"/>
  <c r="M463" i="18" s="1"/>
  <c r="N463" i="18" a="1"/>
  <c r="N463" i="18" s="1"/>
  <c r="O463" i="18" a="1"/>
  <c r="O463" i="18" s="1"/>
  <c r="P463" i="18" a="1"/>
  <c r="P463" i="18" s="1"/>
  <c r="Q463" i="18" a="1"/>
  <c r="Q463" i="18" s="1"/>
  <c r="R463" i="18" a="1"/>
  <c r="R463" i="18" s="1"/>
  <c r="S463" i="18" a="1"/>
  <c r="S463" i="18" s="1"/>
  <c r="T463" i="18" a="1"/>
  <c r="T463" i="18" s="1"/>
  <c r="U463" i="18" a="1"/>
  <c r="U463" i="18" s="1"/>
  <c r="V463" i="18" a="1"/>
  <c r="V463" i="18" s="1"/>
  <c r="W463" i="18" a="1"/>
  <c r="W463" i="18" s="1"/>
  <c r="X463" i="18" a="1"/>
  <c r="X463" i="18" s="1"/>
  <c r="Y463" i="18" a="1"/>
  <c r="Y463" i="18" s="1"/>
  <c r="Z463" i="18" a="1"/>
  <c r="Z463" i="18" s="1"/>
  <c r="AA463" i="18" a="1"/>
  <c r="AA463" i="18" s="1"/>
  <c r="AB463" i="18" a="1"/>
  <c r="AB463" i="18" s="1"/>
  <c r="AC463" i="18" a="1"/>
  <c r="AC463" i="18" s="1"/>
  <c r="AD463" i="18" a="1"/>
  <c r="AD463" i="18" s="1"/>
  <c r="AE463" i="18" a="1"/>
  <c r="AE463" i="18" s="1"/>
  <c r="AF463" i="18" a="1"/>
  <c r="AF463" i="18" s="1"/>
  <c r="AG463" i="18" a="1"/>
  <c r="AG463" i="18" s="1"/>
  <c r="AH463" i="18" a="1"/>
  <c r="AH463" i="18" s="1"/>
  <c r="AI463" i="18" a="1"/>
  <c r="AI463" i="18" s="1"/>
  <c r="AJ463" i="18" a="1"/>
  <c r="AJ463" i="18" s="1"/>
  <c r="AK463" i="18" a="1"/>
  <c r="AK463" i="18" s="1"/>
  <c r="AL463" i="18" a="1"/>
  <c r="AL463" i="18" s="1"/>
  <c r="AM463" i="18" a="1"/>
  <c r="AM463" i="18" s="1"/>
  <c r="AN463" i="18" a="1"/>
  <c r="AN463" i="18" s="1"/>
  <c r="AO463" i="18" a="1"/>
  <c r="AO463" i="18" s="1"/>
  <c r="AP463" i="18" a="1"/>
  <c r="AP463" i="18" s="1"/>
  <c r="AQ463" i="18" a="1"/>
  <c r="AQ463" i="18" s="1"/>
  <c r="AR463" i="18" a="1"/>
  <c r="AR463" i="18" s="1"/>
  <c r="AS463" i="18" a="1"/>
  <c r="AS463" i="18" s="1"/>
  <c r="AT463" i="18" a="1"/>
  <c r="AT463" i="18" s="1"/>
  <c r="AU463" i="18" a="1"/>
  <c r="AU463" i="18" s="1"/>
  <c r="AV463" i="18" a="1"/>
  <c r="AV463" i="18" s="1"/>
  <c r="D464" i="18" a="1"/>
  <c r="D464" i="18" s="1"/>
  <c r="E464" i="18" a="1"/>
  <c r="E464" i="18" s="1"/>
  <c r="F464" i="18" a="1"/>
  <c r="F464" i="18" s="1"/>
  <c r="G464" i="18" a="1"/>
  <c r="G464" i="18" s="1"/>
  <c r="H464" i="18" a="1"/>
  <c r="H464" i="18" s="1"/>
  <c r="I464" i="18" a="1"/>
  <c r="I464" i="18" s="1"/>
  <c r="J464" i="18" a="1"/>
  <c r="J464" i="18" s="1"/>
  <c r="K464" i="18" a="1"/>
  <c r="K464" i="18" s="1"/>
  <c r="L464" i="18" a="1"/>
  <c r="L464" i="18" s="1"/>
  <c r="M464" i="18" a="1"/>
  <c r="M464" i="18" s="1"/>
  <c r="N464" i="18" a="1"/>
  <c r="N464" i="18" s="1"/>
  <c r="O464" i="18" a="1"/>
  <c r="O464" i="18" s="1"/>
  <c r="P464" i="18" a="1"/>
  <c r="P464" i="18" s="1"/>
  <c r="Q464" i="18" a="1"/>
  <c r="Q464" i="18" s="1"/>
  <c r="R464" i="18" a="1"/>
  <c r="R464" i="18" s="1"/>
  <c r="S464" i="18" a="1"/>
  <c r="S464" i="18" s="1"/>
  <c r="T464" i="18" a="1"/>
  <c r="T464" i="18" s="1"/>
  <c r="U464" i="18" a="1"/>
  <c r="U464" i="18" s="1"/>
  <c r="V464" i="18" a="1"/>
  <c r="V464" i="18" s="1"/>
  <c r="W464" i="18" a="1"/>
  <c r="W464" i="18" s="1"/>
  <c r="X464" i="18" a="1"/>
  <c r="X464" i="18" s="1"/>
  <c r="Y464" i="18" a="1"/>
  <c r="Y464" i="18" s="1"/>
  <c r="Z464" i="18" a="1"/>
  <c r="Z464" i="18" s="1"/>
  <c r="AA464" i="18" a="1"/>
  <c r="AA464" i="18" s="1"/>
  <c r="AB464" i="18" a="1"/>
  <c r="AB464" i="18" s="1"/>
  <c r="AC464" i="18" a="1"/>
  <c r="AC464" i="18" s="1"/>
  <c r="AD464" i="18" a="1"/>
  <c r="AD464" i="18" s="1"/>
  <c r="AE464" i="18" a="1"/>
  <c r="AE464" i="18" s="1"/>
  <c r="AF464" i="18" a="1"/>
  <c r="AF464" i="18" s="1"/>
  <c r="AG464" i="18" a="1"/>
  <c r="AG464" i="18" s="1"/>
  <c r="AH464" i="18" a="1"/>
  <c r="AH464" i="18" s="1"/>
  <c r="AI464" i="18" a="1"/>
  <c r="AI464" i="18" s="1"/>
  <c r="AJ464" i="18" a="1"/>
  <c r="AJ464" i="18" s="1"/>
  <c r="AK464" i="18" a="1"/>
  <c r="AK464" i="18" s="1"/>
  <c r="AL464" i="18" a="1"/>
  <c r="AL464" i="18" s="1"/>
  <c r="AM464" i="18" a="1"/>
  <c r="AM464" i="18" s="1"/>
  <c r="AN464" i="18" a="1"/>
  <c r="AN464" i="18" s="1"/>
  <c r="AO464" i="18" a="1"/>
  <c r="AO464" i="18" s="1"/>
  <c r="AP464" i="18" a="1"/>
  <c r="AP464" i="18" s="1"/>
  <c r="AQ464" i="18" a="1"/>
  <c r="AQ464" i="18" s="1"/>
  <c r="AR464" i="18" a="1"/>
  <c r="AR464" i="18" s="1"/>
  <c r="AS464" i="18" a="1"/>
  <c r="AS464" i="18" s="1"/>
  <c r="AT464" i="18" a="1"/>
  <c r="AT464" i="18" s="1"/>
  <c r="AU464" i="18" a="1"/>
  <c r="AU464" i="18" s="1"/>
  <c r="AV464" i="18" a="1"/>
  <c r="AV464" i="18" s="1"/>
  <c r="D465" i="18" a="1"/>
  <c r="D465" i="18" s="1"/>
  <c r="E465" i="18" a="1"/>
  <c r="E465" i="18" s="1"/>
  <c r="F465" i="18" a="1"/>
  <c r="F465" i="18" s="1"/>
  <c r="G465" i="18" a="1"/>
  <c r="G465" i="18" s="1"/>
  <c r="H465" i="18" a="1"/>
  <c r="H465" i="18" s="1"/>
  <c r="I465" i="18" a="1"/>
  <c r="I465" i="18" s="1"/>
  <c r="J465" i="18" a="1"/>
  <c r="J465" i="18" s="1"/>
  <c r="K465" i="18" a="1"/>
  <c r="K465" i="18" s="1"/>
  <c r="L465" i="18" a="1"/>
  <c r="L465" i="18" s="1"/>
  <c r="M465" i="18" a="1"/>
  <c r="M465" i="18" s="1"/>
  <c r="N465" i="18" a="1"/>
  <c r="N465" i="18" s="1"/>
  <c r="O465" i="18" a="1"/>
  <c r="O465" i="18" s="1"/>
  <c r="P465" i="18" a="1"/>
  <c r="P465" i="18" s="1"/>
  <c r="Q465" i="18" a="1"/>
  <c r="Q465" i="18" s="1"/>
  <c r="R465" i="18" a="1"/>
  <c r="R465" i="18" s="1"/>
  <c r="S465" i="18" a="1"/>
  <c r="S465" i="18" s="1"/>
  <c r="T465" i="18" a="1"/>
  <c r="T465" i="18" s="1"/>
  <c r="U465" i="18" a="1"/>
  <c r="U465" i="18" s="1"/>
  <c r="V465" i="18" a="1"/>
  <c r="V465" i="18" s="1"/>
  <c r="W465" i="18" a="1"/>
  <c r="W465" i="18" s="1"/>
  <c r="X465" i="18" a="1"/>
  <c r="X465" i="18" s="1"/>
  <c r="Y465" i="18" a="1"/>
  <c r="Y465" i="18" s="1"/>
  <c r="Z465" i="18" a="1"/>
  <c r="Z465" i="18" s="1"/>
  <c r="AA465" i="18" a="1"/>
  <c r="AA465" i="18" s="1"/>
  <c r="AB465" i="18" a="1"/>
  <c r="AB465" i="18" s="1"/>
  <c r="AC465" i="18" a="1"/>
  <c r="AC465" i="18" s="1"/>
  <c r="AD465" i="18" a="1"/>
  <c r="AD465" i="18" s="1"/>
  <c r="AE465" i="18" a="1"/>
  <c r="AE465" i="18" s="1"/>
  <c r="AF465" i="18" a="1"/>
  <c r="AF465" i="18" s="1"/>
  <c r="AG465" i="18" a="1"/>
  <c r="AG465" i="18" s="1"/>
  <c r="AH465" i="18" a="1"/>
  <c r="AH465" i="18" s="1"/>
  <c r="AI465" i="18" a="1"/>
  <c r="AI465" i="18" s="1"/>
  <c r="AJ465" i="18" a="1"/>
  <c r="AJ465" i="18" s="1"/>
  <c r="AK465" i="18" a="1"/>
  <c r="AK465" i="18" s="1"/>
  <c r="AL465" i="18" a="1"/>
  <c r="AL465" i="18" s="1"/>
  <c r="AM465" i="18" a="1"/>
  <c r="AM465" i="18" s="1"/>
  <c r="AN465" i="18" a="1"/>
  <c r="AN465" i="18" s="1"/>
  <c r="AO465" i="18" a="1"/>
  <c r="AO465" i="18" s="1"/>
  <c r="AP465" i="18" a="1"/>
  <c r="AP465" i="18" s="1"/>
  <c r="AQ465" i="18" a="1"/>
  <c r="AQ465" i="18" s="1"/>
  <c r="AR465" i="18" a="1"/>
  <c r="AR465" i="18" s="1"/>
  <c r="AS465" i="18" a="1"/>
  <c r="AS465" i="18" s="1"/>
  <c r="AT465" i="18" a="1"/>
  <c r="AT465" i="18" s="1"/>
  <c r="AU465" i="18" a="1"/>
  <c r="AU465" i="18" s="1"/>
  <c r="AV465" i="18" a="1"/>
  <c r="AV465" i="18" s="1"/>
  <c r="D466" i="18" a="1"/>
  <c r="D466" i="18" s="1"/>
  <c r="E466" i="18" a="1"/>
  <c r="E466" i="18" s="1"/>
  <c r="F466" i="18" a="1"/>
  <c r="F466" i="18" s="1"/>
  <c r="G466" i="18" a="1"/>
  <c r="G466" i="18" s="1"/>
  <c r="H466" i="18" a="1"/>
  <c r="H466" i="18" s="1"/>
  <c r="I466" i="18" a="1"/>
  <c r="I466" i="18" s="1"/>
  <c r="J466" i="18" a="1"/>
  <c r="J466" i="18" s="1"/>
  <c r="K466" i="18" a="1"/>
  <c r="K466" i="18" s="1"/>
  <c r="L466" i="18" a="1"/>
  <c r="L466" i="18" s="1"/>
  <c r="M466" i="18" a="1"/>
  <c r="M466" i="18" s="1"/>
  <c r="N466" i="18" a="1"/>
  <c r="N466" i="18" s="1"/>
  <c r="O466" i="18" a="1"/>
  <c r="O466" i="18" s="1"/>
  <c r="P466" i="18" a="1"/>
  <c r="P466" i="18" s="1"/>
  <c r="Q466" i="18" a="1"/>
  <c r="Q466" i="18" s="1"/>
  <c r="R466" i="18" a="1"/>
  <c r="R466" i="18" s="1"/>
  <c r="S466" i="18" a="1"/>
  <c r="S466" i="18" s="1"/>
  <c r="T466" i="18" a="1"/>
  <c r="T466" i="18" s="1"/>
  <c r="U466" i="18" a="1"/>
  <c r="U466" i="18" s="1"/>
  <c r="V466" i="18" a="1"/>
  <c r="V466" i="18" s="1"/>
  <c r="W466" i="18" a="1"/>
  <c r="W466" i="18" s="1"/>
  <c r="X466" i="18" a="1"/>
  <c r="X466" i="18" s="1"/>
  <c r="Y466" i="18" a="1"/>
  <c r="Y466" i="18" s="1"/>
  <c r="Z466" i="18" a="1"/>
  <c r="Z466" i="18" s="1"/>
  <c r="AA466" i="18" a="1"/>
  <c r="AA466" i="18" s="1"/>
  <c r="AB466" i="18" a="1"/>
  <c r="AB466" i="18" s="1"/>
  <c r="AC466" i="18" a="1"/>
  <c r="AC466" i="18" s="1"/>
  <c r="AD466" i="18" a="1"/>
  <c r="AD466" i="18" s="1"/>
  <c r="AE466" i="18" a="1"/>
  <c r="AE466" i="18" s="1"/>
  <c r="AF466" i="18" a="1"/>
  <c r="AF466" i="18" s="1"/>
  <c r="AG466" i="18" a="1"/>
  <c r="AG466" i="18" s="1"/>
  <c r="AH466" i="18" a="1"/>
  <c r="AH466" i="18" s="1"/>
  <c r="AI466" i="18" a="1"/>
  <c r="AI466" i="18" s="1"/>
  <c r="AJ466" i="18" a="1"/>
  <c r="AJ466" i="18" s="1"/>
  <c r="AK466" i="18" a="1"/>
  <c r="AK466" i="18" s="1"/>
  <c r="AL466" i="18" a="1"/>
  <c r="AL466" i="18" s="1"/>
  <c r="AM466" i="18" a="1"/>
  <c r="AM466" i="18" s="1"/>
  <c r="AN466" i="18" a="1"/>
  <c r="AN466" i="18" s="1"/>
  <c r="AO466" i="18" a="1"/>
  <c r="AO466" i="18" s="1"/>
  <c r="AP466" i="18" a="1"/>
  <c r="AP466" i="18" s="1"/>
  <c r="AQ466" i="18" a="1"/>
  <c r="AQ466" i="18" s="1"/>
  <c r="AR466" i="18" a="1"/>
  <c r="AR466" i="18" s="1"/>
  <c r="AS466" i="18" a="1"/>
  <c r="AS466" i="18" s="1"/>
  <c r="AT466" i="18" a="1"/>
  <c r="AT466" i="18" s="1"/>
  <c r="AU466" i="18" a="1"/>
  <c r="AU466" i="18" s="1"/>
  <c r="AV466" i="18" a="1"/>
  <c r="AV466" i="18" s="1"/>
  <c r="D467" i="18" a="1"/>
  <c r="D467" i="18" s="1"/>
  <c r="E467" i="18" a="1"/>
  <c r="E467" i="18" s="1"/>
  <c r="F467" i="18" a="1"/>
  <c r="F467" i="18" s="1"/>
  <c r="G467" i="18" a="1"/>
  <c r="G467" i="18" s="1"/>
  <c r="H467" i="18" a="1"/>
  <c r="H467" i="18" s="1"/>
  <c r="I467" i="18" a="1"/>
  <c r="I467" i="18" s="1"/>
  <c r="J467" i="18" a="1"/>
  <c r="J467" i="18" s="1"/>
  <c r="K467" i="18" a="1"/>
  <c r="K467" i="18" s="1"/>
  <c r="L467" i="18" a="1"/>
  <c r="L467" i="18" s="1"/>
  <c r="M467" i="18" a="1"/>
  <c r="M467" i="18" s="1"/>
  <c r="N467" i="18" a="1"/>
  <c r="N467" i="18" s="1"/>
  <c r="O467" i="18" a="1"/>
  <c r="O467" i="18" s="1"/>
  <c r="P467" i="18" a="1"/>
  <c r="P467" i="18" s="1"/>
  <c r="Q467" i="18" a="1"/>
  <c r="Q467" i="18" s="1"/>
  <c r="R467" i="18" a="1"/>
  <c r="R467" i="18" s="1"/>
  <c r="S467" i="18" a="1"/>
  <c r="S467" i="18" s="1"/>
  <c r="T467" i="18" a="1"/>
  <c r="T467" i="18" s="1"/>
  <c r="U467" i="18" a="1"/>
  <c r="U467" i="18" s="1"/>
  <c r="V467" i="18" a="1"/>
  <c r="V467" i="18" s="1"/>
  <c r="W467" i="18" a="1"/>
  <c r="W467" i="18" s="1"/>
  <c r="X467" i="18" a="1"/>
  <c r="X467" i="18" s="1"/>
  <c r="Y467" i="18" a="1"/>
  <c r="Y467" i="18" s="1"/>
  <c r="Z467" i="18" a="1"/>
  <c r="Z467" i="18" s="1"/>
  <c r="AA467" i="18" a="1"/>
  <c r="AA467" i="18" s="1"/>
  <c r="AB467" i="18" a="1"/>
  <c r="AB467" i="18" s="1"/>
  <c r="AC467" i="18" a="1"/>
  <c r="AC467" i="18" s="1"/>
  <c r="AD467" i="18" a="1"/>
  <c r="AD467" i="18" s="1"/>
  <c r="AE467" i="18" a="1"/>
  <c r="AE467" i="18" s="1"/>
  <c r="AF467" i="18" a="1"/>
  <c r="AF467" i="18" s="1"/>
  <c r="AG467" i="18" a="1"/>
  <c r="AG467" i="18" s="1"/>
  <c r="AH467" i="18" a="1"/>
  <c r="AH467" i="18" s="1"/>
  <c r="AI467" i="18" a="1"/>
  <c r="AI467" i="18" s="1"/>
  <c r="AJ467" i="18" a="1"/>
  <c r="AJ467" i="18" s="1"/>
  <c r="AK467" i="18" a="1"/>
  <c r="AK467" i="18" s="1"/>
  <c r="AL467" i="18" a="1"/>
  <c r="AL467" i="18" s="1"/>
  <c r="AM467" i="18" a="1"/>
  <c r="AM467" i="18" s="1"/>
  <c r="AN467" i="18" a="1"/>
  <c r="AN467" i="18" s="1"/>
  <c r="AO467" i="18" a="1"/>
  <c r="AO467" i="18" s="1"/>
  <c r="AP467" i="18" a="1"/>
  <c r="AP467" i="18" s="1"/>
  <c r="AQ467" i="18" a="1"/>
  <c r="AQ467" i="18" s="1"/>
  <c r="AR467" i="18" a="1"/>
  <c r="AR467" i="18" s="1"/>
  <c r="AS467" i="18" a="1"/>
  <c r="AS467" i="18" s="1"/>
  <c r="AT467" i="18" a="1"/>
  <c r="AT467" i="18" s="1"/>
  <c r="AU467" i="18" a="1"/>
  <c r="AU467" i="18" s="1"/>
  <c r="AV467" i="18" a="1"/>
  <c r="AV467" i="18" s="1"/>
  <c r="D468" i="18" a="1"/>
  <c r="D468" i="18" s="1"/>
  <c r="E468" i="18" a="1"/>
  <c r="E468" i="18" s="1"/>
  <c r="F468" i="18" a="1"/>
  <c r="F468" i="18" s="1"/>
  <c r="G468" i="18" a="1"/>
  <c r="G468" i="18" s="1"/>
  <c r="H468" i="18" a="1"/>
  <c r="H468" i="18" s="1"/>
  <c r="I468" i="18" a="1"/>
  <c r="I468" i="18" s="1"/>
  <c r="J468" i="18" a="1"/>
  <c r="J468" i="18" s="1"/>
  <c r="K468" i="18" a="1"/>
  <c r="K468" i="18" s="1"/>
  <c r="L468" i="18" a="1"/>
  <c r="L468" i="18" s="1"/>
  <c r="M468" i="18" a="1"/>
  <c r="M468" i="18" s="1"/>
  <c r="N468" i="18" a="1"/>
  <c r="N468" i="18" s="1"/>
  <c r="O468" i="18" a="1"/>
  <c r="O468" i="18" s="1"/>
  <c r="P468" i="18" a="1"/>
  <c r="P468" i="18" s="1"/>
  <c r="Q468" i="18" a="1"/>
  <c r="Q468" i="18" s="1"/>
  <c r="R468" i="18" a="1"/>
  <c r="R468" i="18" s="1"/>
  <c r="S468" i="18" a="1"/>
  <c r="S468" i="18" s="1"/>
  <c r="T468" i="18" a="1"/>
  <c r="T468" i="18" s="1"/>
  <c r="U468" i="18" a="1"/>
  <c r="U468" i="18" s="1"/>
  <c r="V468" i="18" a="1"/>
  <c r="V468" i="18" s="1"/>
  <c r="W468" i="18" a="1"/>
  <c r="W468" i="18" s="1"/>
  <c r="X468" i="18" a="1"/>
  <c r="X468" i="18" s="1"/>
  <c r="Y468" i="18" a="1"/>
  <c r="Y468" i="18" s="1"/>
  <c r="Z468" i="18" a="1"/>
  <c r="Z468" i="18" s="1"/>
  <c r="AA468" i="18" a="1"/>
  <c r="AA468" i="18" s="1"/>
  <c r="AB468" i="18" a="1"/>
  <c r="AB468" i="18" s="1"/>
  <c r="AC468" i="18" a="1"/>
  <c r="AC468" i="18" s="1"/>
  <c r="AD468" i="18" a="1"/>
  <c r="AD468" i="18" s="1"/>
  <c r="AE468" i="18" a="1"/>
  <c r="AE468" i="18" s="1"/>
  <c r="AF468" i="18" a="1"/>
  <c r="AF468" i="18" s="1"/>
  <c r="AG468" i="18" a="1"/>
  <c r="AG468" i="18" s="1"/>
  <c r="AH468" i="18" a="1"/>
  <c r="AH468" i="18" s="1"/>
  <c r="AI468" i="18" a="1"/>
  <c r="AI468" i="18" s="1"/>
  <c r="AJ468" i="18" a="1"/>
  <c r="AJ468" i="18" s="1"/>
  <c r="AK468" i="18" a="1"/>
  <c r="AK468" i="18" s="1"/>
  <c r="AL468" i="18" a="1"/>
  <c r="AL468" i="18" s="1"/>
  <c r="AM468" i="18" a="1"/>
  <c r="AM468" i="18" s="1"/>
  <c r="AN468" i="18" a="1"/>
  <c r="AN468" i="18" s="1"/>
  <c r="AO468" i="18" a="1"/>
  <c r="AO468" i="18" s="1"/>
  <c r="AP468" i="18" a="1"/>
  <c r="AP468" i="18" s="1"/>
  <c r="AQ468" i="18" a="1"/>
  <c r="AQ468" i="18" s="1"/>
  <c r="AR468" i="18" a="1"/>
  <c r="AR468" i="18" s="1"/>
  <c r="AS468" i="18" a="1"/>
  <c r="AS468" i="18" s="1"/>
  <c r="AT468" i="18" a="1"/>
  <c r="AT468" i="18" s="1"/>
  <c r="AU468" i="18" a="1"/>
  <c r="AU468" i="18" s="1"/>
  <c r="AV468" i="18" a="1"/>
  <c r="AV468" i="18" s="1"/>
  <c r="D469" i="18" a="1"/>
  <c r="D469" i="18" s="1"/>
  <c r="E469" i="18" a="1"/>
  <c r="E469" i="18" s="1"/>
  <c r="F469" i="18" a="1"/>
  <c r="F469" i="18" s="1"/>
  <c r="G469" i="18" a="1"/>
  <c r="G469" i="18" s="1"/>
  <c r="H469" i="18" a="1"/>
  <c r="H469" i="18" s="1"/>
  <c r="I469" i="18" a="1"/>
  <c r="I469" i="18" s="1"/>
  <c r="J469" i="18" a="1"/>
  <c r="J469" i="18" s="1"/>
  <c r="K469" i="18" a="1"/>
  <c r="K469" i="18" s="1"/>
  <c r="L469" i="18" a="1"/>
  <c r="L469" i="18" s="1"/>
  <c r="M469" i="18" a="1"/>
  <c r="M469" i="18" s="1"/>
  <c r="N469" i="18" a="1"/>
  <c r="N469" i="18" s="1"/>
  <c r="O469" i="18" a="1"/>
  <c r="O469" i="18" s="1"/>
  <c r="P469" i="18" a="1"/>
  <c r="P469" i="18" s="1"/>
  <c r="Q469" i="18" a="1"/>
  <c r="Q469" i="18" s="1"/>
  <c r="R469" i="18" a="1"/>
  <c r="R469" i="18" s="1"/>
  <c r="S469" i="18" a="1"/>
  <c r="S469" i="18" s="1"/>
  <c r="T469" i="18" a="1"/>
  <c r="T469" i="18" s="1"/>
  <c r="U469" i="18" a="1"/>
  <c r="U469" i="18" s="1"/>
  <c r="V469" i="18" a="1"/>
  <c r="V469" i="18" s="1"/>
  <c r="W469" i="18" a="1"/>
  <c r="W469" i="18" s="1"/>
  <c r="X469" i="18" a="1"/>
  <c r="X469" i="18" s="1"/>
  <c r="Y469" i="18" a="1"/>
  <c r="Y469" i="18" s="1"/>
  <c r="Z469" i="18" a="1"/>
  <c r="Z469" i="18" s="1"/>
  <c r="AA469" i="18" a="1"/>
  <c r="AA469" i="18" s="1"/>
  <c r="AB469" i="18" a="1"/>
  <c r="AB469" i="18" s="1"/>
  <c r="AC469" i="18" a="1"/>
  <c r="AC469" i="18" s="1"/>
  <c r="AD469" i="18" a="1"/>
  <c r="AD469" i="18" s="1"/>
  <c r="AE469" i="18" a="1"/>
  <c r="AE469" i="18" s="1"/>
  <c r="AF469" i="18" a="1"/>
  <c r="AF469" i="18" s="1"/>
  <c r="AG469" i="18" a="1"/>
  <c r="AG469" i="18" s="1"/>
  <c r="AH469" i="18" a="1"/>
  <c r="AH469" i="18" s="1"/>
  <c r="AI469" i="18" a="1"/>
  <c r="AI469" i="18" s="1"/>
  <c r="AJ469" i="18" a="1"/>
  <c r="AJ469" i="18" s="1"/>
  <c r="AK469" i="18" a="1"/>
  <c r="AK469" i="18" s="1"/>
  <c r="AL469" i="18" a="1"/>
  <c r="AL469" i="18" s="1"/>
  <c r="AM469" i="18" a="1"/>
  <c r="AM469" i="18" s="1"/>
  <c r="AN469" i="18" a="1"/>
  <c r="AN469" i="18" s="1"/>
  <c r="AO469" i="18" a="1"/>
  <c r="AO469" i="18" s="1"/>
  <c r="AP469" i="18" a="1"/>
  <c r="AP469" i="18" s="1"/>
  <c r="AQ469" i="18" a="1"/>
  <c r="AQ469" i="18" s="1"/>
  <c r="AR469" i="18" a="1"/>
  <c r="AR469" i="18" s="1"/>
  <c r="AS469" i="18" a="1"/>
  <c r="AS469" i="18" s="1"/>
  <c r="AT469" i="18" a="1"/>
  <c r="AT469" i="18" s="1"/>
  <c r="AU469" i="18" a="1"/>
  <c r="AU469" i="18" s="1"/>
  <c r="AV469" i="18" a="1"/>
  <c r="AV469" i="18" s="1"/>
  <c r="D470" i="18" a="1"/>
  <c r="D470" i="18" s="1"/>
  <c r="E470" i="18" a="1"/>
  <c r="E470" i="18" s="1"/>
  <c r="F470" i="18" a="1"/>
  <c r="F470" i="18" s="1"/>
  <c r="G470" i="18" a="1"/>
  <c r="G470" i="18" s="1"/>
  <c r="H470" i="18" a="1"/>
  <c r="H470" i="18" s="1"/>
  <c r="I470" i="18" a="1"/>
  <c r="I470" i="18" s="1"/>
  <c r="J470" i="18" a="1"/>
  <c r="J470" i="18" s="1"/>
  <c r="K470" i="18" a="1"/>
  <c r="K470" i="18" s="1"/>
  <c r="L470" i="18" a="1"/>
  <c r="L470" i="18" s="1"/>
  <c r="M470" i="18" a="1"/>
  <c r="M470" i="18" s="1"/>
  <c r="N470" i="18" a="1"/>
  <c r="N470" i="18" s="1"/>
  <c r="O470" i="18" a="1"/>
  <c r="O470" i="18" s="1"/>
  <c r="P470" i="18" a="1"/>
  <c r="P470" i="18" s="1"/>
  <c r="Q470" i="18" a="1"/>
  <c r="Q470" i="18" s="1"/>
  <c r="R470" i="18" a="1"/>
  <c r="R470" i="18" s="1"/>
  <c r="S470" i="18" a="1"/>
  <c r="S470" i="18" s="1"/>
  <c r="T470" i="18" a="1"/>
  <c r="T470" i="18" s="1"/>
  <c r="U470" i="18" a="1"/>
  <c r="U470" i="18" s="1"/>
  <c r="V470" i="18" a="1"/>
  <c r="V470" i="18" s="1"/>
  <c r="W470" i="18" a="1"/>
  <c r="W470" i="18" s="1"/>
  <c r="X470" i="18" a="1"/>
  <c r="X470" i="18" s="1"/>
  <c r="Y470" i="18" a="1"/>
  <c r="Y470" i="18" s="1"/>
  <c r="Z470" i="18" a="1"/>
  <c r="Z470" i="18" s="1"/>
  <c r="AA470" i="18" a="1"/>
  <c r="AA470" i="18" s="1"/>
  <c r="AB470" i="18" a="1"/>
  <c r="AB470" i="18" s="1"/>
  <c r="AC470" i="18" a="1"/>
  <c r="AC470" i="18" s="1"/>
  <c r="AD470" i="18" a="1"/>
  <c r="AD470" i="18" s="1"/>
  <c r="AE470" i="18" a="1"/>
  <c r="AE470" i="18" s="1"/>
  <c r="AF470" i="18" a="1"/>
  <c r="AF470" i="18" s="1"/>
  <c r="AG470" i="18" a="1"/>
  <c r="AG470" i="18" s="1"/>
  <c r="AH470" i="18" a="1"/>
  <c r="AH470" i="18" s="1"/>
  <c r="AI470" i="18" a="1"/>
  <c r="AI470" i="18" s="1"/>
  <c r="AJ470" i="18" a="1"/>
  <c r="AJ470" i="18" s="1"/>
  <c r="AK470" i="18" a="1"/>
  <c r="AK470" i="18" s="1"/>
  <c r="AL470" i="18" a="1"/>
  <c r="AL470" i="18" s="1"/>
  <c r="AM470" i="18" a="1"/>
  <c r="AM470" i="18" s="1"/>
  <c r="AN470" i="18" a="1"/>
  <c r="AN470" i="18" s="1"/>
  <c r="AO470" i="18" a="1"/>
  <c r="AO470" i="18" s="1"/>
  <c r="AP470" i="18" a="1"/>
  <c r="AP470" i="18" s="1"/>
  <c r="AQ470" i="18" a="1"/>
  <c r="AQ470" i="18" s="1"/>
  <c r="AR470" i="18" a="1"/>
  <c r="AR470" i="18" s="1"/>
  <c r="AS470" i="18" a="1"/>
  <c r="AS470" i="18" s="1"/>
  <c r="AT470" i="18" a="1"/>
  <c r="AT470" i="18" s="1"/>
  <c r="AU470" i="18" a="1"/>
  <c r="AU470" i="18" s="1"/>
  <c r="AV470" i="18" a="1"/>
  <c r="AV470" i="18" s="1"/>
  <c r="D471" i="18" a="1"/>
  <c r="D471" i="18" s="1"/>
  <c r="E471" i="18" a="1"/>
  <c r="E471" i="18" s="1"/>
  <c r="F471" i="18" a="1"/>
  <c r="F471" i="18" s="1"/>
  <c r="G471" i="18" a="1"/>
  <c r="G471" i="18" s="1"/>
  <c r="H471" i="18" a="1"/>
  <c r="H471" i="18" s="1"/>
  <c r="I471" i="18" a="1"/>
  <c r="I471" i="18" s="1"/>
  <c r="J471" i="18" a="1"/>
  <c r="J471" i="18" s="1"/>
  <c r="K471" i="18" a="1"/>
  <c r="K471" i="18" s="1"/>
  <c r="L471" i="18" a="1"/>
  <c r="L471" i="18" s="1"/>
  <c r="M471" i="18" a="1"/>
  <c r="M471" i="18" s="1"/>
  <c r="N471" i="18" a="1"/>
  <c r="N471" i="18" s="1"/>
  <c r="O471" i="18" a="1"/>
  <c r="O471" i="18" s="1"/>
  <c r="P471" i="18" a="1"/>
  <c r="P471" i="18" s="1"/>
  <c r="Q471" i="18" a="1"/>
  <c r="Q471" i="18" s="1"/>
  <c r="R471" i="18" a="1"/>
  <c r="R471" i="18" s="1"/>
  <c r="S471" i="18" a="1"/>
  <c r="S471" i="18" s="1"/>
  <c r="T471" i="18" a="1"/>
  <c r="T471" i="18" s="1"/>
  <c r="U471" i="18" a="1"/>
  <c r="U471" i="18" s="1"/>
  <c r="V471" i="18" a="1"/>
  <c r="V471" i="18" s="1"/>
  <c r="W471" i="18" a="1"/>
  <c r="W471" i="18" s="1"/>
  <c r="X471" i="18" a="1"/>
  <c r="X471" i="18" s="1"/>
  <c r="Y471" i="18" a="1"/>
  <c r="Y471" i="18" s="1"/>
  <c r="Z471" i="18" a="1"/>
  <c r="Z471" i="18" s="1"/>
  <c r="AA471" i="18" a="1"/>
  <c r="AA471" i="18" s="1"/>
  <c r="AB471" i="18" a="1"/>
  <c r="AB471" i="18" s="1"/>
  <c r="AC471" i="18" a="1"/>
  <c r="AC471" i="18" s="1"/>
  <c r="AD471" i="18" a="1"/>
  <c r="AD471" i="18" s="1"/>
  <c r="AE471" i="18" a="1"/>
  <c r="AE471" i="18" s="1"/>
  <c r="AF471" i="18" a="1"/>
  <c r="AF471" i="18" s="1"/>
  <c r="AG471" i="18" a="1"/>
  <c r="AG471" i="18" s="1"/>
  <c r="AH471" i="18" a="1"/>
  <c r="AH471" i="18" s="1"/>
  <c r="AI471" i="18" a="1"/>
  <c r="AI471" i="18" s="1"/>
  <c r="AJ471" i="18" a="1"/>
  <c r="AJ471" i="18" s="1"/>
  <c r="AK471" i="18" a="1"/>
  <c r="AK471" i="18" s="1"/>
  <c r="AL471" i="18" a="1"/>
  <c r="AL471" i="18" s="1"/>
  <c r="AM471" i="18" a="1"/>
  <c r="AM471" i="18" s="1"/>
  <c r="AN471" i="18" a="1"/>
  <c r="AN471" i="18" s="1"/>
  <c r="AO471" i="18" a="1"/>
  <c r="AO471" i="18" s="1"/>
  <c r="AP471" i="18" a="1"/>
  <c r="AP471" i="18" s="1"/>
  <c r="AQ471" i="18" a="1"/>
  <c r="AQ471" i="18" s="1"/>
  <c r="AR471" i="18" a="1"/>
  <c r="AR471" i="18" s="1"/>
  <c r="AS471" i="18" a="1"/>
  <c r="AS471" i="18" s="1"/>
  <c r="AT471" i="18" a="1"/>
  <c r="AT471" i="18" s="1"/>
  <c r="AU471" i="18" a="1"/>
  <c r="AU471" i="18" s="1"/>
  <c r="AV471" i="18" a="1"/>
  <c r="AV471" i="18" s="1"/>
  <c r="D472" i="18" a="1"/>
  <c r="D472" i="18" s="1"/>
  <c r="E472" i="18" a="1"/>
  <c r="E472" i="18" s="1"/>
  <c r="F472" i="18" a="1"/>
  <c r="F472" i="18" s="1"/>
  <c r="G472" i="18" a="1"/>
  <c r="G472" i="18" s="1"/>
  <c r="H472" i="18" a="1"/>
  <c r="H472" i="18" s="1"/>
  <c r="I472" i="18" a="1"/>
  <c r="I472" i="18" s="1"/>
  <c r="J472" i="18" a="1"/>
  <c r="J472" i="18" s="1"/>
  <c r="K472" i="18" a="1"/>
  <c r="K472" i="18" s="1"/>
  <c r="L472" i="18" a="1"/>
  <c r="L472" i="18" s="1"/>
  <c r="M472" i="18" a="1"/>
  <c r="M472" i="18" s="1"/>
  <c r="N472" i="18" a="1"/>
  <c r="N472" i="18" s="1"/>
  <c r="O472" i="18" a="1"/>
  <c r="O472" i="18" s="1"/>
  <c r="P472" i="18" a="1"/>
  <c r="P472" i="18" s="1"/>
  <c r="Q472" i="18" a="1"/>
  <c r="Q472" i="18" s="1"/>
  <c r="R472" i="18" a="1"/>
  <c r="R472" i="18" s="1"/>
  <c r="S472" i="18" a="1"/>
  <c r="S472" i="18" s="1"/>
  <c r="T472" i="18" a="1"/>
  <c r="T472" i="18" s="1"/>
  <c r="U472" i="18" a="1"/>
  <c r="U472" i="18" s="1"/>
  <c r="V472" i="18" a="1"/>
  <c r="V472" i="18" s="1"/>
  <c r="W472" i="18" a="1"/>
  <c r="W472" i="18" s="1"/>
  <c r="X472" i="18" a="1"/>
  <c r="X472" i="18" s="1"/>
  <c r="Y472" i="18" a="1"/>
  <c r="Y472" i="18" s="1"/>
  <c r="Z472" i="18" a="1"/>
  <c r="Z472" i="18" s="1"/>
  <c r="AA472" i="18" a="1"/>
  <c r="AA472" i="18" s="1"/>
  <c r="AB472" i="18" a="1"/>
  <c r="AB472" i="18" s="1"/>
  <c r="AC472" i="18" a="1"/>
  <c r="AC472" i="18" s="1"/>
  <c r="AD472" i="18" a="1"/>
  <c r="AD472" i="18" s="1"/>
  <c r="AE472" i="18" a="1"/>
  <c r="AE472" i="18" s="1"/>
  <c r="AF472" i="18" a="1"/>
  <c r="AF472" i="18" s="1"/>
  <c r="AG472" i="18" a="1"/>
  <c r="AG472" i="18" s="1"/>
  <c r="AH472" i="18" a="1"/>
  <c r="AH472" i="18" s="1"/>
  <c r="AI472" i="18" a="1"/>
  <c r="AI472" i="18" s="1"/>
  <c r="AJ472" i="18" a="1"/>
  <c r="AJ472" i="18" s="1"/>
  <c r="AK472" i="18" a="1"/>
  <c r="AK472" i="18" s="1"/>
  <c r="AL472" i="18" a="1"/>
  <c r="AL472" i="18" s="1"/>
  <c r="AM472" i="18" a="1"/>
  <c r="AM472" i="18" s="1"/>
  <c r="AN472" i="18" a="1"/>
  <c r="AN472" i="18" s="1"/>
  <c r="AO472" i="18" a="1"/>
  <c r="AO472" i="18" s="1"/>
  <c r="AP472" i="18" a="1"/>
  <c r="AP472" i="18" s="1"/>
  <c r="AQ472" i="18" a="1"/>
  <c r="AQ472" i="18" s="1"/>
  <c r="AR472" i="18" a="1"/>
  <c r="AR472" i="18" s="1"/>
  <c r="AS472" i="18" a="1"/>
  <c r="AS472" i="18" s="1"/>
  <c r="AT472" i="18" a="1"/>
  <c r="AT472" i="18" s="1"/>
  <c r="AU472" i="18" a="1"/>
  <c r="AU472" i="18" s="1"/>
  <c r="AV472" i="18" a="1"/>
  <c r="AV472" i="18" s="1"/>
  <c r="D473" i="18" a="1"/>
  <c r="D473" i="18" s="1"/>
  <c r="E473" i="18" a="1"/>
  <c r="E473" i="18" s="1"/>
  <c r="F473" i="18" a="1"/>
  <c r="F473" i="18" s="1"/>
  <c r="G473" i="18" a="1"/>
  <c r="G473" i="18" s="1"/>
  <c r="H473" i="18" a="1"/>
  <c r="H473" i="18" s="1"/>
  <c r="I473" i="18" a="1"/>
  <c r="I473" i="18" s="1"/>
  <c r="J473" i="18" a="1"/>
  <c r="J473" i="18" s="1"/>
  <c r="K473" i="18" a="1"/>
  <c r="K473" i="18" s="1"/>
  <c r="L473" i="18" a="1"/>
  <c r="L473" i="18" s="1"/>
  <c r="M473" i="18" a="1"/>
  <c r="M473" i="18" s="1"/>
  <c r="N473" i="18" a="1"/>
  <c r="N473" i="18" s="1"/>
  <c r="O473" i="18" a="1"/>
  <c r="O473" i="18" s="1"/>
  <c r="P473" i="18" a="1"/>
  <c r="P473" i="18" s="1"/>
  <c r="Q473" i="18" a="1"/>
  <c r="Q473" i="18" s="1"/>
  <c r="R473" i="18" a="1"/>
  <c r="R473" i="18" s="1"/>
  <c r="S473" i="18" a="1"/>
  <c r="S473" i="18" s="1"/>
  <c r="T473" i="18" a="1"/>
  <c r="T473" i="18" s="1"/>
  <c r="U473" i="18" a="1"/>
  <c r="U473" i="18" s="1"/>
  <c r="V473" i="18" a="1"/>
  <c r="V473" i="18" s="1"/>
  <c r="W473" i="18" a="1"/>
  <c r="W473" i="18" s="1"/>
  <c r="X473" i="18" a="1"/>
  <c r="X473" i="18" s="1"/>
  <c r="Y473" i="18" a="1"/>
  <c r="Y473" i="18" s="1"/>
  <c r="Z473" i="18" a="1"/>
  <c r="Z473" i="18" s="1"/>
  <c r="AA473" i="18" a="1"/>
  <c r="AA473" i="18" s="1"/>
  <c r="AB473" i="18" a="1"/>
  <c r="AB473" i="18" s="1"/>
  <c r="AC473" i="18" a="1"/>
  <c r="AC473" i="18" s="1"/>
  <c r="AD473" i="18" a="1"/>
  <c r="AD473" i="18" s="1"/>
  <c r="AE473" i="18" a="1"/>
  <c r="AE473" i="18" s="1"/>
  <c r="AF473" i="18" a="1"/>
  <c r="AF473" i="18" s="1"/>
  <c r="AG473" i="18" a="1"/>
  <c r="AG473" i="18" s="1"/>
  <c r="AH473" i="18" a="1"/>
  <c r="AH473" i="18" s="1"/>
  <c r="AI473" i="18" a="1"/>
  <c r="AI473" i="18" s="1"/>
  <c r="AJ473" i="18" a="1"/>
  <c r="AJ473" i="18" s="1"/>
  <c r="AK473" i="18" a="1"/>
  <c r="AK473" i="18" s="1"/>
  <c r="AL473" i="18" a="1"/>
  <c r="AL473" i="18" s="1"/>
  <c r="AM473" i="18" a="1"/>
  <c r="AM473" i="18" s="1"/>
  <c r="AN473" i="18" a="1"/>
  <c r="AN473" i="18" s="1"/>
  <c r="AO473" i="18" a="1"/>
  <c r="AO473" i="18" s="1"/>
  <c r="AP473" i="18" a="1"/>
  <c r="AP473" i="18" s="1"/>
  <c r="AQ473" i="18" a="1"/>
  <c r="AQ473" i="18" s="1"/>
  <c r="AR473" i="18" a="1"/>
  <c r="AR473" i="18" s="1"/>
  <c r="AS473" i="18" a="1"/>
  <c r="AS473" i="18" s="1"/>
  <c r="AT473" i="18" a="1"/>
  <c r="AT473" i="18" s="1"/>
  <c r="AU473" i="18" a="1"/>
  <c r="AU473" i="18" s="1"/>
  <c r="AV473" i="18" a="1"/>
  <c r="AV473" i="18" s="1"/>
  <c r="D474" i="18" a="1"/>
  <c r="D474" i="18" s="1"/>
  <c r="E474" i="18" a="1"/>
  <c r="E474" i="18" s="1"/>
  <c r="F474" i="18" a="1"/>
  <c r="F474" i="18" s="1"/>
  <c r="G474" i="18" a="1"/>
  <c r="G474" i="18" s="1"/>
  <c r="H474" i="18" a="1"/>
  <c r="H474" i="18" s="1"/>
  <c r="I474" i="18" a="1"/>
  <c r="I474" i="18" s="1"/>
  <c r="J474" i="18" a="1"/>
  <c r="J474" i="18" s="1"/>
  <c r="K474" i="18" a="1"/>
  <c r="K474" i="18" s="1"/>
  <c r="L474" i="18" a="1"/>
  <c r="L474" i="18" s="1"/>
  <c r="M474" i="18" a="1"/>
  <c r="M474" i="18" s="1"/>
  <c r="N474" i="18" a="1"/>
  <c r="N474" i="18" s="1"/>
  <c r="O474" i="18" a="1"/>
  <c r="O474" i="18" s="1"/>
  <c r="P474" i="18" a="1"/>
  <c r="P474" i="18" s="1"/>
  <c r="Q474" i="18" a="1"/>
  <c r="Q474" i="18" s="1"/>
  <c r="R474" i="18" a="1"/>
  <c r="R474" i="18" s="1"/>
  <c r="S474" i="18" a="1"/>
  <c r="S474" i="18" s="1"/>
  <c r="T474" i="18" a="1"/>
  <c r="T474" i="18" s="1"/>
  <c r="U474" i="18" a="1"/>
  <c r="U474" i="18" s="1"/>
  <c r="V474" i="18" a="1"/>
  <c r="V474" i="18" s="1"/>
  <c r="W474" i="18" a="1"/>
  <c r="W474" i="18" s="1"/>
  <c r="X474" i="18" a="1"/>
  <c r="X474" i="18" s="1"/>
  <c r="Y474" i="18" a="1"/>
  <c r="Y474" i="18" s="1"/>
  <c r="Z474" i="18" a="1"/>
  <c r="Z474" i="18" s="1"/>
  <c r="AA474" i="18" a="1"/>
  <c r="AA474" i="18" s="1"/>
  <c r="AB474" i="18" a="1"/>
  <c r="AB474" i="18" s="1"/>
  <c r="AC474" i="18" a="1"/>
  <c r="AC474" i="18" s="1"/>
  <c r="AD474" i="18" a="1"/>
  <c r="AD474" i="18" s="1"/>
  <c r="AE474" i="18" a="1"/>
  <c r="AE474" i="18" s="1"/>
  <c r="AF474" i="18" a="1"/>
  <c r="AF474" i="18" s="1"/>
  <c r="AG474" i="18" a="1"/>
  <c r="AG474" i="18" s="1"/>
  <c r="AH474" i="18" a="1"/>
  <c r="AH474" i="18" s="1"/>
  <c r="AI474" i="18" a="1"/>
  <c r="AI474" i="18" s="1"/>
  <c r="AJ474" i="18" a="1"/>
  <c r="AJ474" i="18" s="1"/>
  <c r="AK474" i="18" a="1"/>
  <c r="AK474" i="18" s="1"/>
  <c r="AL474" i="18" a="1"/>
  <c r="AL474" i="18" s="1"/>
  <c r="AM474" i="18" a="1"/>
  <c r="AM474" i="18" s="1"/>
  <c r="AN474" i="18" a="1"/>
  <c r="AN474" i="18" s="1"/>
  <c r="AO474" i="18" a="1"/>
  <c r="AO474" i="18" s="1"/>
  <c r="AP474" i="18" a="1"/>
  <c r="AP474" i="18" s="1"/>
  <c r="AQ474" i="18" a="1"/>
  <c r="AQ474" i="18" s="1"/>
  <c r="AR474" i="18" a="1"/>
  <c r="AR474" i="18" s="1"/>
  <c r="AS474" i="18" a="1"/>
  <c r="AS474" i="18" s="1"/>
  <c r="AT474" i="18" a="1"/>
  <c r="AT474" i="18" s="1"/>
  <c r="AU474" i="18" a="1"/>
  <c r="AU474" i="18" s="1"/>
  <c r="AV474" i="18" a="1"/>
  <c r="AV474" i="18" s="1"/>
  <c r="D475" i="18" a="1"/>
  <c r="D475" i="18" s="1"/>
  <c r="E475" i="18" a="1"/>
  <c r="E475" i="18" s="1"/>
  <c r="F475" i="18" a="1"/>
  <c r="F475" i="18" s="1"/>
  <c r="G475" i="18" a="1"/>
  <c r="G475" i="18" s="1"/>
  <c r="H475" i="18" a="1"/>
  <c r="H475" i="18" s="1"/>
  <c r="I475" i="18" a="1"/>
  <c r="I475" i="18" s="1"/>
  <c r="J475" i="18" a="1"/>
  <c r="J475" i="18" s="1"/>
  <c r="K475" i="18" a="1"/>
  <c r="K475" i="18" s="1"/>
  <c r="L475" i="18" a="1"/>
  <c r="L475" i="18" s="1"/>
  <c r="M475" i="18" a="1"/>
  <c r="M475" i="18" s="1"/>
  <c r="N475" i="18" a="1"/>
  <c r="N475" i="18" s="1"/>
  <c r="O475" i="18" a="1"/>
  <c r="O475" i="18" s="1"/>
  <c r="P475" i="18" a="1"/>
  <c r="P475" i="18" s="1"/>
  <c r="Q475" i="18" a="1"/>
  <c r="Q475" i="18" s="1"/>
  <c r="R475" i="18" a="1"/>
  <c r="R475" i="18" s="1"/>
  <c r="S475" i="18" a="1"/>
  <c r="S475" i="18" s="1"/>
  <c r="T475" i="18" a="1"/>
  <c r="T475" i="18" s="1"/>
  <c r="U475" i="18" a="1"/>
  <c r="U475" i="18" s="1"/>
  <c r="V475" i="18" a="1"/>
  <c r="V475" i="18" s="1"/>
  <c r="W475" i="18" a="1"/>
  <c r="W475" i="18" s="1"/>
  <c r="X475" i="18" a="1"/>
  <c r="X475" i="18" s="1"/>
  <c r="Y475" i="18" a="1"/>
  <c r="Y475" i="18" s="1"/>
  <c r="Z475" i="18" a="1"/>
  <c r="Z475" i="18" s="1"/>
  <c r="AA475" i="18" a="1"/>
  <c r="AA475" i="18" s="1"/>
  <c r="AB475" i="18" a="1"/>
  <c r="AB475" i="18" s="1"/>
  <c r="AC475" i="18" a="1"/>
  <c r="AC475" i="18" s="1"/>
  <c r="AD475" i="18" a="1"/>
  <c r="AD475" i="18" s="1"/>
  <c r="AE475" i="18" a="1"/>
  <c r="AE475" i="18" s="1"/>
  <c r="AF475" i="18" a="1"/>
  <c r="AF475" i="18" s="1"/>
  <c r="AG475" i="18" a="1"/>
  <c r="AG475" i="18" s="1"/>
  <c r="AH475" i="18" a="1"/>
  <c r="AH475" i="18" s="1"/>
  <c r="AI475" i="18" a="1"/>
  <c r="AI475" i="18" s="1"/>
  <c r="AJ475" i="18" a="1"/>
  <c r="AJ475" i="18" s="1"/>
  <c r="AK475" i="18" a="1"/>
  <c r="AK475" i="18" s="1"/>
  <c r="AL475" i="18" a="1"/>
  <c r="AL475" i="18" s="1"/>
  <c r="AM475" i="18" a="1"/>
  <c r="AM475" i="18" s="1"/>
  <c r="AN475" i="18" a="1"/>
  <c r="AN475" i="18" s="1"/>
  <c r="AO475" i="18" a="1"/>
  <c r="AO475" i="18" s="1"/>
  <c r="AP475" i="18" a="1"/>
  <c r="AP475" i="18" s="1"/>
  <c r="AQ475" i="18" a="1"/>
  <c r="AQ475" i="18" s="1"/>
  <c r="AR475" i="18" a="1"/>
  <c r="AR475" i="18" s="1"/>
  <c r="AS475" i="18" a="1"/>
  <c r="AS475" i="18" s="1"/>
  <c r="AT475" i="18" a="1"/>
  <c r="AT475" i="18" s="1"/>
  <c r="AU475" i="18" a="1"/>
  <c r="AU475" i="18" s="1"/>
  <c r="AV475" i="18" a="1"/>
  <c r="AV475" i="18" s="1"/>
  <c r="D476" i="18" a="1"/>
  <c r="D476" i="18" s="1"/>
  <c r="E476" i="18" a="1"/>
  <c r="E476" i="18" s="1"/>
  <c r="F476" i="18" a="1"/>
  <c r="F476" i="18" s="1"/>
  <c r="G476" i="18" a="1"/>
  <c r="G476" i="18" s="1"/>
  <c r="H476" i="18" a="1"/>
  <c r="H476" i="18" s="1"/>
  <c r="I476" i="18" a="1"/>
  <c r="I476" i="18" s="1"/>
  <c r="J476" i="18" a="1"/>
  <c r="J476" i="18" s="1"/>
  <c r="K476" i="18" a="1"/>
  <c r="K476" i="18" s="1"/>
  <c r="L476" i="18" a="1"/>
  <c r="L476" i="18" s="1"/>
  <c r="M476" i="18" a="1"/>
  <c r="M476" i="18" s="1"/>
  <c r="N476" i="18" a="1"/>
  <c r="N476" i="18" s="1"/>
  <c r="O476" i="18" a="1"/>
  <c r="O476" i="18" s="1"/>
  <c r="P476" i="18" a="1"/>
  <c r="P476" i="18" s="1"/>
  <c r="Q476" i="18" a="1"/>
  <c r="Q476" i="18" s="1"/>
  <c r="R476" i="18" a="1"/>
  <c r="R476" i="18" s="1"/>
  <c r="S476" i="18" a="1"/>
  <c r="S476" i="18" s="1"/>
  <c r="T476" i="18" a="1"/>
  <c r="T476" i="18" s="1"/>
  <c r="U476" i="18" a="1"/>
  <c r="U476" i="18" s="1"/>
  <c r="V476" i="18" a="1"/>
  <c r="V476" i="18" s="1"/>
  <c r="W476" i="18" a="1"/>
  <c r="W476" i="18" s="1"/>
  <c r="X476" i="18" a="1"/>
  <c r="X476" i="18" s="1"/>
  <c r="Y476" i="18" a="1"/>
  <c r="Y476" i="18" s="1"/>
  <c r="Z476" i="18" a="1"/>
  <c r="Z476" i="18" s="1"/>
  <c r="AA476" i="18" a="1"/>
  <c r="AA476" i="18" s="1"/>
  <c r="AB476" i="18" a="1"/>
  <c r="AB476" i="18" s="1"/>
  <c r="AC476" i="18" a="1"/>
  <c r="AC476" i="18" s="1"/>
  <c r="AD476" i="18" a="1"/>
  <c r="AD476" i="18" s="1"/>
  <c r="AE476" i="18" a="1"/>
  <c r="AE476" i="18" s="1"/>
  <c r="AF476" i="18" a="1"/>
  <c r="AF476" i="18" s="1"/>
  <c r="AG476" i="18" a="1"/>
  <c r="AG476" i="18" s="1"/>
  <c r="AH476" i="18" a="1"/>
  <c r="AH476" i="18" s="1"/>
  <c r="AI476" i="18" a="1"/>
  <c r="AI476" i="18" s="1"/>
  <c r="AJ476" i="18" a="1"/>
  <c r="AJ476" i="18" s="1"/>
  <c r="AK476" i="18" a="1"/>
  <c r="AK476" i="18" s="1"/>
  <c r="AL476" i="18" a="1"/>
  <c r="AL476" i="18" s="1"/>
  <c r="AM476" i="18" a="1"/>
  <c r="AM476" i="18" s="1"/>
  <c r="AN476" i="18" a="1"/>
  <c r="AN476" i="18" s="1"/>
  <c r="AO476" i="18" a="1"/>
  <c r="AO476" i="18" s="1"/>
  <c r="AP476" i="18" a="1"/>
  <c r="AP476" i="18" s="1"/>
  <c r="AQ476" i="18" a="1"/>
  <c r="AQ476" i="18" s="1"/>
  <c r="AR476" i="18" a="1"/>
  <c r="AR476" i="18" s="1"/>
  <c r="AS476" i="18" a="1"/>
  <c r="AS476" i="18" s="1"/>
  <c r="AT476" i="18" a="1"/>
  <c r="AT476" i="18" s="1"/>
  <c r="AU476" i="18" a="1"/>
  <c r="AU476" i="18" s="1"/>
  <c r="AV476" i="18" a="1"/>
  <c r="AV476" i="18" s="1"/>
  <c r="D477" i="18" a="1"/>
  <c r="D477" i="18" s="1"/>
  <c r="E477" i="18" a="1"/>
  <c r="E477" i="18" s="1"/>
  <c r="F477" i="18" a="1"/>
  <c r="F477" i="18" s="1"/>
  <c r="G477" i="18" a="1"/>
  <c r="G477" i="18" s="1"/>
  <c r="H477" i="18" a="1"/>
  <c r="H477" i="18" s="1"/>
  <c r="I477" i="18" a="1"/>
  <c r="I477" i="18" s="1"/>
  <c r="J477" i="18" a="1"/>
  <c r="J477" i="18" s="1"/>
  <c r="K477" i="18" a="1"/>
  <c r="K477" i="18" s="1"/>
  <c r="L477" i="18" a="1"/>
  <c r="L477" i="18" s="1"/>
  <c r="M477" i="18" a="1"/>
  <c r="M477" i="18" s="1"/>
  <c r="N477" i="18" a="1"/>
  <c r="N477" i="18" s="1"/>
  <c r="O477" i="18" a="1"/>
  <c r="O477" i="18" s="1"/>
  <c r="P477" i="18" a="1"/>
  <c r="P477" i="18" s="1"/>
  <c r="Q477" i="18" a="1"/>
  <c r="Q477" i="18" s="1"/>
  <c r="R477" i="18" a="1"/>
  <c r="R477" i="18" s="1"/>
  <c r="S477" i="18" a="1"/>
  <c r="S477" i="18" s="1"/>
  <c r="T477" i="18" a="1"/>
  <c r="T477" i="18" s="1"/>
  <c r="U477" i="18" a="1"/>
  <c r="U477" i="18" s="1"/>
  <c r="V477" i="18" a="1"/>
  <c r="V477" i="18" s="1"/>
  <c r="W477" i="18" a="1"/>
  <c r="W477" i="18" s="1"/>
  <c r="X477" i="18" a="1"/>
  <c r="X477" i="18" s="1"/>
  <c r="Y477" i="18" a="1"/>
  <c r="Y477" i="18" s="1"/>
  <c r="Z477" i="18" a="1"/>
  <c r="Z477" i="18" s="1"/>
  <c r="AA477" i="18" a="1"/>
  <c r="AA477" i="18" s="1"/>
  <c r="AB477" i="18" a="1"/>
  <c r="AB477" i="18" s="1"/>
  <c r="AC477" i="18" a="1"/>
  <c r="AC477" i="18" s="1"/>
  <c r="AD477" i="18" a="1"/>
  <c r="AD477" i="18" s="1"/>
  <c r="AE477" i="18" a="1"/>
  <c r="AE477" i="18" s="1"/>
  <c r="AF477" i="18" a="1"/>
  <c r="AF477" i="18" s="1"/>
  <c r="AG477" i="18" a="1"/>
  <c r="AG477" i="18" s="1"/>
  <c r="AH477" i="18" a="1"/>
  <c r="AH477" i="18" s="1"/>
  <c r="AI477" i="18" a="1"/>
  <c r="AI477" i="18" s="1"/>
  <c r="AJ477" i="18" a="1"/>
  <c r="AJ477" i="18" s="1"/>
  <c r="AK477" i="18" a="1"/>
  <c r="AK477" i="18" s="1"/>
  <c r="AL477" i="18" a="1"/>
  <c r="AL477" i="18" s="1"/>
  <c r="AM477" i="18" a="1"/>
  <c r="AM477" i="18" s="1"/>
  <c r="AN477" i="18" a="1"/>
  <c r="AN477" i="18" s="1"/>
  <c r="AO477" i="18" a="1"/>
  <c r="AO477" i="18" s="1"/>
  <c r="AP477" i="18" a="1"/>
  <c r="AP477" i="18" s="1"/>
  <c r="AQ477" i="18" a="1"/>
  <c r="AQ477" i="18" s="1"/>
  <c r="AR477" i="18" a="1"/>
  <c r="AR477" i="18" s="1"/>
  <c r="AS477" i="18" a="1"/>
  <c r="AS477" i="18" s="1"/>
  <c r="AT477" i="18" a="1"/>
  <c r="AT477" i="18" s="1"/>
  <c r="AU477" i="18" a="1"/>
  <c r="AU477" i="18" s="1"/>
  <c r="AV477" i="18" a="1"/>
  <c r="AV477" i="18" s="1"/>
  <c r="D478" i="18" a="1"/>
  <c r="D478" i="18" s="1"/>
  <c r="E478" i="18" a="1"/>
  <c r="E478" i="18" s="1"/>
  <c r="F478" i="18" a="1"/>
  <c r="F478" i="18" s="1"/>
  <c r="G478" i="18" a="1"/>
  <c r="G478" i="18" s="1"/>
  <c r="H478" i="18" a="1"/>
  <c r="H478" i="18" s="1"/>
  <c r="I478" i="18" a="1"/>
  <c r="I478" i="18" s="1"/>
  <c r="J478" i="18" a="1"/>
  <c r="J478" i="18" s="1"/>
  <c r="K478" i="18" a="1"/>
  <c r="K478" i="18" s="1"/>
  <c r="L478" i="18" a="1"/>
  <c r="L478" i="18" s="1"/>
  <c r="M478" i="18" a="1"/>
  <c r="M478" i="18" s="1"/>
  <c r="N478" i="18" a="1"/>
  <c r="N478" i="18" s="1"/>
  <c r="O478" i="18" a="1"/>
  <c r="O478" i="18" s="1"/>
  <c r="P478" i="18" a="1"/>
  <c r="P478" i="18" s="1"/>
  <c r="Q478" i="18" a="1"/>
  <c r="Q478" i="18" s="1"/>
  <c r="R478" i="18" a="1"/>
  <c r="R478" i="18" s="1"/>
  <c r="S478" i="18" a="1"/>
  <c r="S478" i="18" s="1"/>
  <c r="T478" i="18" a="1"/>
  <c r="T478" i="18" s="1"/>
  <c r="U478" i="18" a="1"/>
  <c r="U478" i="18" s="1"/>
  <c r="V478" i="18" a="1"/>
  <c r="V478" i="18" s="1"/>
  <c r="W478" i="18" a="1"/>
  <c r="W478" i="18" s="1"/>
  <c r="X478" i="18" a="1"/>
  <c r="X478" i="18" s="1"/>
  <c r="Y478" i="18" a="1"/>
  <c r="Y478" i="18" s="1"/>
  <c r="Z478" i="18" a="1"/>
  <c r="Z478" i="18" s="1"/>
  <c r="AA478" i="18" a="1"/>
  <c r="AA478" i="18" s="1"/>
  <c r="AB478" i="18" a="1"/>
  <c r="AB478" i="18" s="1"/>
  <c r="AC478" i="18" a="1"/>
  <c r="AC478" i="18" s="1"/>
  <c r="AD478" i="18" a="1"/>
  <c r="AD478" i="18" s="1"/>
  <c r="AE478" i="18" a="1"/>
  <c r="AE478" i="18" s="1"/>
  <c r="AF478" i="18" a="1"/>
  <c r="AF478" i="18" s="1"/>
  <c r="AG478" i="18" a="1"/>
  <c r="AG478" i="18" s="1"/>
  <c r="AH478" i="18" a="1"/>
  <c r="AH478" i="18" s="1"/>
  <c r="AI478" i="18" a="1"/>
  <c r="AI478" i="18" s="1"/>
  <c r="AJ478" i="18" a="1"/>
  <c r="AJ478" i="18" s="1"/>
  <c r="AK478" i="18" a="1"/>
  <c r="AK478" i="18" s="1"/>
  <c r="AL478" i="18" a="1"/>
  <c r="AL478" i="18" s="1"/>
  <c r="AM478" i="18" a="1"/>
  <c r="AM478" i="18" s="1"/>
  <c r="AN478" i="18" a="1"/>
  <c r="AN478" i="18" s="1"/>
  <c r="AO478" i="18" a="1"/>
  <c r="AO478" i="18" s="1"/>
  <c r="AP478" i="18" a="1"/>
  <c r="AP478" i="18" s="1"/>
  <c r="AQ478" i="18" a="1"/>
  <c r="AQ478" i="18" s="1"/>
  <c r="AR478" i="18" a="1"/>
  <c r="AR478" i="18" s="1"/>
  <c r="AS478" i="18" a="1"/>
  <c r="AS478" i="18" s="1"/>
  <c r="AT478" i="18" a="1"/>
  <c r="AT478" i="18" s="1"/>
  <c r="AU478" i="18" a="1"/>
  <c r="AU478" i="18" s="1"/>
  <c r="AV478" i="18" a="1"/>
  <c r="AV478" i="18" s="1"/>
  <c r="D479" i="18" a="1"/>
  <c r="D479" i="18" s="1"/>
  <c r="E479" i="18" a="1"/>
  <c r="E479" i="18" s="1"/>
  <c r="F479" i="18" a="1"/>
  <c r="F479" i="18" s="1"/>
  <c r="G479" i="18" a="1"/>
  <c r="G479" i="18" s="1"/>
  <c r="H479" i="18" a="1"/>
  <c r="H479" i="18" s="1"/>
  <c r="I479" i="18" a="1"/>
  <c r="I479" i="18" s="1"/>
  <c r="J479" i="18" a="1"/>
  <c r="J479" i="18" s="1"/>
  <c r="K479" i="18" a="1"/>
  <c r="K479" i="18" s="1"/>
  <c r="L479" i="18" a="1"/>
  <c r="L479" i="18" s="1"/>
  <c r="M479" i="18" a="1"/>
  <c r="M479" i="18" s="1"/>
  <c r="N479" i="18" a="1"/>
  <c r="N479" i="18" s="1"/>
  <c r="O479" i="18" a="1"/>
  <c r="O479" i="18" s="1"/>
  <c r="P479" i="18" a="1"/>
  <c r="P479" i="18" s="1"/>
  <c r="Q479" i="18" a="1"/>
  <c r="Q479" i="18" s="1"/>
  <c r="R479" i="18" a="1"/>
  <c r="R479" i="18" s="1"/>
  <c r="S479" i="18" a="1"/>
  <c r="S479" i="18" s="1"/>
  <c r="T479" i="18" a="1"/>
  <c r="T479" i="18" s="1"/>
  <c r="U479" i="18" a="1"/>
  <c r="U479" i="18" s="1"/>
  <c r="V479" i="18" a="1"/>
  <c r="V479" i="18" s="1"/>
  <c r="W479" i="18" a="1"/>
  <c r="W479" i="18" s="1"/>
  <c r="X479" i="18" a="1"/>
  <c r="X479" i="18" s="1"/>
  <c r="Y479" i="18" a="1"/>
  <c r="Y479" i="18" s="1"/>
  <c r="Z479" i="18" a="1"/>
  <c r="Z479" i="18" s="1"/>
  <c r="AA479" i="18" a="1"/>
  <c r="AA479" i="18" s="1"/>
  <c r="AB479" i="18" a="1"/>
  <c r="AB479" i="18" s="1"/>
  <c r="AC479" i="18" a="1"/>
  <c r="AC479" i="18" s="1"/>
  <c r="AD479" i="18" a="1"/>
  <c r="AD479" i="18" s="1"/>
  <c r="AE479" i="18" a="1"/>
  <c r="AE479" i="18" s="1"/>
  <c r="AF479" i="18" a="1"/>
  <c r="AF479" i="18" s="1"/>
  <c r="AG479" i="18" a="1"/>
  <c r="AG479" i="18" s="1"/>
  <c r="AH479" i="18" a="1"/>
  <c r="AH479" i="18" s="1"/>
  <c r="AI479" i="18" a="1"/>
  <c r="AI479" i="18" s="1"/>
  <c r="AJ479" i="18" a="1"/>
  <c r="AJ479" i="18" s="1"/>
  <c r="AK479" i="18" a="1"/>
  <c r="AK479" i="18" s="1"/>
  <c r="AL479" i="18" a="1"/>
  <c r="AL479" i="18" s="1"/>
  <c r="AM479" i="18" a="1"/>
  <c r="AM479" i="18" s="1"/>
  <c r="AN479" i="18" a="1"/>
  <c r="AN479" i="18" s="1"/>
  <c r="AO479" i="18" a="1"/>
  <c r="AO479" i="18" s="1"/>
  <c r="AP479" i="18" a="1"/>
  <c r="AP479" i="18" s="1"/>
  <c r="AQ479" i="18" a="1"/>
  <c r="AQ479" i="18" s="1"/>
  <c r="AR479" i="18" a="1"/>
  <c r="AR479" i="18" s="1"/>
  <c r="AS479" i="18" a="1"/>
  <c r="AS479" i="18" s="1"/>
  <c r="AT479" i="18" a="1"/>
  <c r="AT479" i="18" s="1"/>
  <c r="AU479" i="18" a="1"/>
  <c r="AU479" i="18" s="1"/>
  <c r="AV479" i="18" a="1"/>
  <c r="AV479" i="18" s="1"/>
  <c r="D480" i="18" a="1"/>
  <c r="D480" i="18" s="1"/>
  <c r="E480" i="18" a="1"/>
  <c r="E480" i="18" s="1"/>
  <c r="F480" i="18" a="1"/>
  <c r="F480" i="18" s="1"/>
  <c r="G480" i="18" a="1"/>
  <c r="G480" i="18" s="1"/>
  <c r="H480" i="18" a="1"/>
  <c r="H480" i="18" s="1"/>
  <c r="I480" i="18" a="1"/>
  <c r="I480" i="18" s="1"/>
  <c r="J480" i="18" a="1"/>
  <c r="J480" i="18" s="1"/>
  <c r="K480" i="18" a="1"/>
  <c r="K480" i="18" s="1"/>
  <c r="L480" i="18" a="1"/>
  <c r="L480" i="18" s="1"/>
  <c r="M480" i="18" a="1"/>
  <c r="M480" i="18" s="1"/>
  <c r="N480" i="18" a="1"/>
  <c r="N480" i="18" s="1"/>
  <c r="O480" i="18" a="1"/>
  <c r="O480" i="18" s="1"/>
  <c r="P480" i="18" a="1"/>
  <c r="P480" i="18" s="1"/>
  <c r="Q480" i="18" a="1"/>
  <c r="Q480" i="18" s="1"/>
  <c r="R480" i="18" a="1"/>
  <c r="R480" i="18" s="1"/>
  <c r="S480" i="18" a="1"/>
  <c r="S480" i="18" s="1"/>
  <c r="T480" i="18" a="1"/>
  <c r="T480" i="18" s="1"/>
  <c r="U480" i="18" a="1"/>
  <c r="U480" i="18" s="1"/>
  <c r="V480" i="18" a="1"/>
  <c r="V480" i="18" s="1"/>
  <c r="W480" i="18" a="1"/>
  <c r="W480" i="18" s="1"/>
  <c r="X480" i="18" a="1"/>
  <c r="X480" i="18" s="1"/>
  <c r="Y480" i="18" a="1"/>
  <c r="Y480" i="18" s="1"/>
  <c r="Z480" i="18" a="1"/>
  <c r="Z480" i="18" s="1"/>
  <c r="AA480" i="18" a="1"/>
  <c r="AA480" i="18" s="1"/>
  <c r="AB480" i="18" a="1"/>
  <c r="AB480" i="18" s="1"/>
  <c r="AC480" i="18" a="1"/>
  <c r="AC480" i="18" s="1"/>
  <c r="AD480" i="18" a="1"/>
  <c r="AD480" i="18" s="1"/>
  <c r="AE480" i="18" a="1"/>
  <c r="AE480" i="18" s="1"/>
  <c r="AF480" i="18" a="1"/>
  <c r="AF480" i="18" s="1"/>
  <c r="AG480" i="18" a="1"/>
  <c r="AG480" i="18" s="1"/>
  <c r="AH480" i="18" a="1"/>
  <c r="AH480" i="18" s="1"/>
  <c r="AI480" i="18" a="1"/>
  <c r="AI480" i="18" s="1"/>
  <c r="AJ480" i="18" a="1"/>
  <c r="AJ480" i="18" s="1"/>
  <c r="AK480" i="18" a="1"/>
  <c r="AK480" i="18" s="1"/>
  <c r="AL480" i="18" a="1"/>
  <c r="AL480" i="18" s="1"/>
  <c r="AM480" i="18" a="1"/>
  <c r="AM480" i="18" s="1"/>
  <c r="AN480" i="18" a="1"/>
  <c r="AN480" i="18" s="1"/>
  <c r="AO480" i="18" a="1"/>
  <c r="AO480" i="18" s="1"/>
  <c r="AP480" i="18" a="1"/>
  <c r="AP480" i="18" s="1"/>
  <c r="AQ480" i="18" a="1"/>
  <c r="AQ480" i="18" s="1"/>
  <c r="AR480" i="18" a="1"/>
  <c r="AR480" i="18" s="1"/>
  <c r="AS480" i="18" a="1"/>
  <c r="AS480" i="18" s="1"/>
  <c r="AT480" i="18" a="1"/>
  <c r="AT480" i="18" s="1"/>
  <c r="AU480" i="18" a="1"/>
  <c r="AU480" i="18" s="1"/>
  <c r="AV480" i="18" a="1"/>
  <c r="AV480" i="18" s="1"/>
  <c r="D481" i="18" a="1"/>
  <c r="D481" i="18" s="1"/>
  <c r="E481" i="18" a="1"/>
  <c r="E481" i="18" s="1"/>
  <c r="F481" i="18" a="1"/>
  <c r="F481" i="18" s="1"/>
  <c r="G481" i="18" a="1"/>
  <c r="G481" i="18" s="1"/>
  <c r="H481" i="18" a="1"/>
  <c r="H481" i="18" s="1"/>
  <c r="I481" i="18" a="1"/>
  <c r="I481" i="18" s="1"/>
  <c r="J481" i="18" a="1"/>
  <c r="J481" i="18" s="1"/>
  <c r="K481" i="18" a="1"/>
  <c r="K481" i="18" s="1"/>
  <c r="L481" i="18" a="1"/>
  <c r="L481" i="18" s="1"/>
  <c r="M481" i="18" a="1"/>
  <c r="M481" i="18" s="1"/>
  <c r="N481" i="18" a="1"/>
  <c r="N481" i="18" s="1"/>
  <c r="O481" i="18" a="1"/>
  <c r="O481" i="18" s="1"/>
  <c r="P481" i="18" a="1"/>
  <c r="P481" i="18" s="1"/>
  <c r="Q481" i="18" a="1"/>
  <c r="Q481" i="18" s="1"/>
  <c r="R481" i="18" a="1"/>
  <c r="R481" i="18" s="1"/>
  <c r="S481" i="18" a="1"/>
  <c r="S481" i="18" s="1"/>
  <c r="T481" i="18" a="1"/>
  <c r="T481" i="18" s="1"/>
  <c r="U481" i="18" a="1"/>
  <c r="U481" i="18" s="1"/>
  <c r="V481" i="18" a="1"/>
  <c r="V481" i="18" s="1"/>
  <c r="W481" i="18" a="1"/>
  <c r="W481" i="18" s="1"/>
  <c r="X481" i="18" a="1"/>
  <c r="X481" i="18" s="1"/>
  <c r="Y481" i="18" a="1"/>
  <c r="Y481" i="18" s="1"/>
  <c r="Z481" i="18" a="1"/>
  <c r="Z481" i="18" s="1"/>
  <c r="AA481" i="18" a="1"/>
  <c r="AA481" i="18" s="1"/>
  <c r="AB481" i="18" a="1"/>
  <c r="AB481" i="18" s="1"/>
  <c r="AC481" i="18" a="1"/>
  <c r="AC481" i="18" s="1"/>
  <c r="AD481" i="18" a="1"/>
  <c r="AD481" i="18" s="1"/>
  <c r="AE481" i="18" a="1"/>
  <c r="AE481" i="18" s="1"/>
  <c r="AF481" i="18" a="1"/>
  <c r="AF481" i="18" s="1"/>
  <c r="AG481" i="18" a="1"/>
  <c r="AG481" i="18" s="1"/>
  <c r="AH481" i="18" a="1"/>
  <c r="AH481" i="18" s="1"/>
  <c r="AI481" i="18" a="1"/>
  <c r="AI481" i="18" s="1"/>
  <c r="AJ481" i="18" a="1"/>
  <c r="AJ481" i="18" s="1"/>
  <c r="AK481" i="18" a="1"/>
  <c r="AK481" i="18" s="1"/>
  <c r="AL481" i="18" a="1"/>
  <c r="AL481" i="18" s="1"/>
  <c r="AM481" i="18" a="1"/>
  <c r="AM481" i="18" s="1"/>
  <c r="AN481" i="18" a="1"/>
  <c r="AN481" i="18" s="1"/>
  <c r="AO481" i="18" a="1"/>
  <c r="AO481" i="18" s="1"/>
  <c r="AP481" i="18" a="1"/>
  <c r="AP481" i="18" s="1"/>
  <c r="AQ481" i="18" a="1"/>
  <c r="AQ481" i="18" s="1"/>
  <c r="AR481" i="18" a="1"/>
  <c r="AR481" i="18" s="1"/>
  <c r="AS481" i="18" a="1"/>
  <c r="AS481" i="18" s="1"/>
  <c r="AT481" i="18" a="1"/>
  <c r="AT481" i="18" s="1"/>
  <c r="AU481" i="18" a="1"/>
  <c r="AU481" i="18" s="1"/>
  <c r="AV481" i="18" a="1"/>
  <c r="AV481" i="18" s="1"/>
  <c r="D482" i="18" a="1"/>
  <c r="D482" i="18" s="1"/>
  <c r="E482" i="18" a="1"/>
  <c r="E482" i="18" s="1"/>
  <c r="F482" i="18" a="1"/>
  <c r="F482" i="18" s="1"/>
  <c r="G482" i="18" a="1"/>
  <c r="G482" i="18" s="1"/>
  <c r="H482" i="18" a="1"/>
  <c r="H482" i="18" s="1"/>
  <c r="I482" i="18" a="1"/>
  <c r="I482" i="18" s="1"/>
  <c r="J482" i="18" a="1"/>
  <c r="J482" i="18" s="1"/>
  <c r="K482" i="18" a="1"/>
  <c r="K482" i="18" s="1"/>
  <c r="L482" i="18" a="1"/>
  <c r="L482" i="18" s="1"/>
  <c r="M482" i="18" a="1"/>
  <c r="M482" i="18" s="1"/>
  <c r="N482" i="18" a="1"/>
  <c r="N482" i="18" s="1"/>
  <c r="O482" i="18" a="1"/>
  <c r="O482" i="18" s="1"/>
  <c r="P482" i="18" a="1"/>
  <c r="P482" i="18" s="1"/>
  <c r="Q482" i="18" a="1"/>
  <c r="Q482" i="18" s="1"/>
  <c r="R482" i="18" a="1"/>
  <c r="R482" i="18" s="1"/>
  <c r="S482" i="18" a="1"/>
  <c r="S482" i="18" s="1"/>
  <c r="T482" i="18" a="1"/>
  <c r="T482" i="18" s="1"/>
  <c r="U482" i="18" a="1"/>
  <c r="U482" i="18" s="1"/>
  <c r="V482" i="18" a="1"/>
  <c r="V482" i="18" s="1"/>
  <c r="W482" i="18" a="1"/>
  <c r="W482" i="18" s="1"/>
  <c r="X482" i="18" a="1"/>
  <c r="X482" i="18" s="1"/>
  <c r="Y482" i="18" a="1"/>
  <c r="Y482" i="18" s="1"/>
  <c r="Z482" i="18" a="1"/>
  <c r="Z482" i="18" s="1"/>
  <c r="AA482" i="18" a="1"/>
  <c r="AA482" i="18" s="1"/>
  <c r="AB482" i="18" a="1"/>
  <c r="AB482" i="18" s="1"/>
  <c r="AC482" i="18" a="1"/>
  <c r="AC482" i="18" s="1"/>
  <c r="AD482" i="18" a="1"/>
  <c r="AD482" i="18" s="1"/>
  <c r="AE482" i="18" a="1"/>
  <c r="AE482" i="18" s="1"/>
  <c r="AF482" i="18" a="1"/>
  <c r="AF482" i="18" s="1"/>
  <c r="AG482" i="18" a="1"/>
  <c r="AG482" i="18" s="1"/>
  <c r="AH482" i="18" a="1"/>
  <c r="AH482" i="18" s="1"/>
  <c r="AI482" i="18" a="1"/>
  <c r="AI482" i="18" s="1"/>
  <c r="AJ482" i="18" a="1"/>
  <c r="AJ482" i="18" s="1"/>
  <c r="AK482" i="18" a="1"/>
  <c r="AK482" i="18" s="1"/>
  <c r="AL482" i="18" a="1"/>
  <c r="AL482" i="18" s="1"/>
  <c r="AM482" i="18" a="1"/>
  <c r="AM482" i="18" s="1"/>
  <c r="AN482" i="18" a="1"/>
  <c r="AN482" i="18" s="1"/>
  <c r="AO482" i="18" a="1"/>
  <c r="AO482" i="18" s="1"/>
  <c r="AP482" i="18" a="1"/>
  <c r="AP482" i="18" s="1"/>
  <c r="AQ482" i="18" a="1"/>
  <c r="AQ482" i="18" s="1"/>
  <c r="AR482" i="18" a="1"/>
  <c r="AR482" i="18" s="1"/>
  <c r="AS482" i="18" a="1"/>
  <c r="AS482" i="18" s="1"/>
  <c r="AT482" i="18" a="1"/>
  <c r="AT482" i="18" s="1"/>
  <c r="AU482" i="18" a="1"/>
  <c r="AU482" i="18" s="1"/>
  <c r="AV482" i="18" a="1"/>
  <c r="AV482" i="18" s="1"/>
  <c r="D483" i="18" a="1"/>
  <c r="D483" i="18" s="1"/>
  <c r="E483" i="18" a="1"/>
  <c r="E483" i="18" s="1"/>
  <c r="F483" i="18" a="1"/>
  <c r="F483" i="18" s="1"/>
  <c r="G483" i="18" a="1"/>
  <c r="G483" i="18" s="1"/>
  <c r="H483" i="18" a="1"/>
  <c r="H483" i="18" s="1"/>
  <c r="I483" i="18" a="1"/>
  <c r="I483" i="18" s="1"/>
  <c r="J483" i="18" a="1"/>
  <c r="J483" i="18" s="1"/>
  <c r="K483" i="18" a="1"/>
  <c r="K483" i="18" s="1"/>
  <c r="L483" i="18" a="1"/>
  <c r="L483" i="18" s="1"/>
  <c r="M483" i="18" a="1"/>
  <c r="M483" i="18" s="1"/>
  <c r="N483" i="18" a="1"/>
  <c r="N483" i="18" s="1"/>
  <c r="O483" i="18" a="1"/>
  <c r="O483" i="18" s="1"/>
  <c r="P483" i="18" a="1"/>
  <c r="P483" i="18" s="1"/>
  <c r="Q483" i="18" a="1"/>
  <c r="Q483" i="18" s="1"/>
  <c r="R483" i="18" a="1"/>
  <c r="R483" i="18" s="1"/>
  <c r="S483" i="18" a="1"/>
  <c r="S483" i="18" s="1"/>
  <c r="T483" i="18" a="1"/>
  <c r="T483" i="18" s="1"/>
  <c r="U483" i="18" a="1"/>
  <c r="U483" i="18" s="1"/>
  <c r="V483" i="18" a="1"/>
  <c r="V483" i="18" s="1"/>
  <c r="W483" i="18" a="1"/>
  <c r="W483" i="18" s="1"/>
  <c r="X483" i="18" a="1"/>
  <c r="X483" i="18" s="1"/>
  <c r="Y483" i="18" a="1"/>
  <c r="Y483" i="18" s="1"/>
  <c r="Z483" i="18" a="1"/>
  <c r="Z483" i="18" s="1"/>
  <c r="AA483" i="18" a="1"/>
  <c r="AA483" i="18" s="1"/>
  <c r="AB483" i="18" a="1"/>
  <c r="AB483" i="18" s="1"/>
  <c r="AC483" i="18" a="1"/>
  <c r="AC483" i="18" s="1"/>
  <c r="AD483" i="18" a="1"/>
  <c r="AD483" i="18" s="1"/>
  <c r="AE483" i="18" a="1"/>
  <c r="AE483" i="18" s="1"/>
  <c r="AF483" i="18" a="1"/>
  <c r="AF483" i="18" s="1"/>
  <c r="AG483" i="18" a="1"/>
  <c r="AG483" i="18" s="1"/>
  <c r="AH483" i="18" a="1"/>
  <c r="AH483" i="18" s="1"/>
  <c r="AI483" i="18" a="1"/>
  <c r="AI483" i="18" s="1"/>
  <c r="AJ483" i="18" a="1"/>
  <c r="AJ483" i="18" s="1"/>
  <c r="AK483" i="18" a="1"/>
  <c r="AK483" i="18" s="1"/>
  <c r="AL483" i="18" a="1"/>
  <c r="AL483" i="18" s="1"/>
  <c r="AM483" i="18" a="1"/>
  <c r="AM483" i="18" s="1"/>
  <c r="AN483" i="18" a="1"/>
  <c r="AN483" i="18" s="1"/>
  <c r="AO483" i="18" a="1"/>
  <c r="AO483" i="18" s="1"/>
  <c r="AP483" i="18" a="1"/>
  <c r="AP483" i="18" s="1"/>
  <c r="AQ483" i="18" a="1"/>
  <c r="AQ483" i="18" s="1"/>
  <c r="AR483" i="18" a="1"/>
  <c r="AR483" i="18" s="1"/>
  <c r="AS483" i="18" a="1"/>
  <c r="AS483" i="18" s="1"/>
  <c r="AT483" i="18" a="1"/>
  <c r="AT483" i="18" s="1"/>
  <c r="AU483" i="18" a="1"/>
  <c r="AU483" i="18" s="1"/>
  <c r="AV483" i="18" a="1"/>
  <c r="AV483" i="18" s="1"/>
  <c r="D484" i="18" a="1"/>
  <c r="D484" i="18" s="1"/>
  <c r="E484" i="18" a="1"/>
  <c r="E484" i="18" s="1"/>
  <c r="F484" i="18" a="1"/>
  <c r="F484" i="18" s="1"/>
  <c r="G484" i="18" a="1"/>
  <c r="G484" i="18" s="1"/>
  <c r="H484" i="18" a="1"/>
  <c r="H484" i="18" s="1"/>
  <c r="I484" i="18" a="1"/>
  <c r="I484" i="18" s="1"/>
  <c r="J484" i="18" a="1"/>
  <c r="J484" i="18" s="1"/>
  <c r="K484" i="18" a="1"/>
  <c r="K484" i="18" s="1"/>
  <c r="L484" i="18" a="1"/>
  <c r="L484" i="18" s="1"/>
  <c r="M484" i="18" a="1"/>
  <c r="M484" i="18" s="1"/>
  <c r="N484" i="18" a="1"/>
  <c r="N484" i="18" s="1"/>
  <c r="O484" i="18" a="1"/>
  <c r="O484" i="18" s="1"/>
  <c r="P484" i="18" a="1"/>
  <c r="P484" i="18" s="1"/>
  <c r="Q484" i="18" a="1"/>
  <c r="Q484" i="18" s="1"/>
  <c r="R484" i="18" a="1"/>
  <c r="R484" i="18" s="1"/>
  <c r="S484" i="18" a="1"/>
  <c r="S484" i="18" s="1"/>
  <c r="T484" i="18" a="1"/>
  <c r="T484" i="18" s="1"/>
  <c r="U484" i="18" a="1"/>
  <c r="U484" i="18" s="1"/>
  <c r="V484" i="18" a="1"/>
  <c r="V484" i="18" s="1"/>
  <c r="W484" i="18" a="1"/>
  <c r="W484" i="18" s="1"/>
  <c r="X484" i="18" a="1"/>
  <c r="X484" i="18" s="1"/>
  <c r="Y484" i="18" a="1"/>
  <c r="Y484" i="18" s="1"/>
  <c r="Z484" i="18" a="1"/>
  <c r="Z484" i="18" s="1"/>
  <c r="AA484" i="18" a="1"/>
  <c r="AA484" i="18" s="1"/>
  <c r="AB484" i="18" a="1"/>
  <c r="AB484" i="18" s="1"/>
  <c r="AC484" i="18" a="1"/>
  <c r="AC484" i="18" s="1"/>
  <c r="AD484" i="18" a="1"/>
  <c r="AD484" i="18" s="1"/>
  <c r="AE484" i="18" a="1"/>
  <c r="AE484" i="18" s="1"/>
  <c r="AF484" i="18" a="1"/>
  <c r="AF484" i="18" s="1"/>
  <c r="AG484" i="18" a="1"/>
  <c r="AG484" i="18" s="1"/>
  <c r="AH484" i="18" a="1"/>
  <c r="AH484" i="18" s="1"/>
  <c r="AI484" i="18" a="1"/>
  <c r="AI484" i="18" s="1"/>
  <c r="AJ484" i="18" a="1"/>
  <c r="AJ484" i="18" s="1"/>
  <c r="AK484" i="18" a="1"/>
  <c r="AK484" i="18" s="1"/>
  <c r="AL484" i="18" a="1"/>
  <c r="AL484" i="18" s="1"/>
  <c r="AM484" i="18" a="1"/>
  <c r="AM484" i="18" s="1"/>
  <c r="AN484" i="18" a="1"/>
  <c r="AN484" i="18" s="1"/>
  <c r="AO484" i="18" a="1"/>
  <c r="AO484" i="18" s="1"/>
  <c r="AP484" i="18" a="1"/>
  <c r="AP484" i="18" s="1"/>
  <c r="AQ484" i="18" a="1"/>
  <c r="AQ484" i="18" s="1"/>
  <c r="AR484" i="18" a="1"/>
  <c r="AR484" i="18" s="1"/>
  <c r="AS484" i="18" a="1"/>
  <c r="AS484" i="18" s="1"/>
  <c r="AT484" i="18" a="1"/>
  <c r="AT484" i="18" s="1"/>
  <c r="AU484" i="18" a="1"/>
  <c r="AU484" i="18" s="1"/>
  <c r="AV484" i="18" a="1"/>
  <c r="AV484" i="18" s="1"/>
  <c r="D485" i="18" a="1"/>
  <c r="D485" i="18" s="1"/>
  <c r="E485" i="18" a="1"/>
  <c r="E485" i="18" s="1"/>
  <c r="F485" i="18" a="1"/>
  <c r="F485" i="18" s="1"/>
  <c r="G485" i="18" a="1"/>
  <c r="G485" i="18" s="1"/>
  <c r="H485" i="18" a="1"/>
  <c r="H485" i="18" s="1"/>
  <c r="I485" i="18" a="1"/>
  <c r="I485" i="18" s="1"/>
  <c r="J485" i="18" a="1"/>
  <c r="J485" i="18" s="1"/>
  <c r="K485" i="18" a="1"/>
  <c r="K485" i="18" s="1"/>
  <c r="L485" i="18" a="1"/>
  <c r="L485" i="18" s="1"/>
  <c r="M485" i="18" a="1"/>
  <c r="M485" i="18" s="1"/>
  <c r="N485" i="18" a="1"/>
  <c r="N485" i="18" s="1"/>
  <c r="O485" i="18" a="1"/>
  <c r="O485" i="18" s="1"/>
  <c r="P485" i="18" a="1"/>
  <c r="P485" i="18" s="1"/>
  <c r="Q485" i="18" a="1"/>
  <c r="Q485" i="18" s="1"/>
  <c r="R485" i="18" a="1"/>
  <c r="R485" i="18" s="1"/>
  <c r="S485" i="18" a="1"/>
  <c r="S485" i="18" s="1"/>
  <c r="T485" i="18" a="1"/>
  <c r="T485" i="18" s="1"/>
  <c r="U485" i="18" a="1"/>
  <c r="U485" i="18" s="1"/>
  <c r="V485" i="18" a="1"/>
  <c r="V485" i="18" s="1"/>
  <c r="W485" i="18" a="1"/>
  <c r="W485" i="18" s="1"/>
  <c r="X485" i="18" a="1"/>
  <c r="X485" i="18" s="1"/>
  <c r="Y485" i="18" a="1"/>
  <c r="Y485" i="18" s="1"/>
  <c r="Z485" i="18" a="1"/>
  <c r="Z485" i="18" s="1"/>
  <c r="AA485" i="18" a="1"/>
  <c r="AA485" i="18" s="1"/>
  <c r="AB485" i="18" a="1"/>
  <c r="AB485" i="18" s="1"/>
  <c r="AC485" i="18" a="1"/>
  <c r="AC485" i="18" s="1"/>
  <c r="AD485" i="18" a="1"/>
  <c r="AD485" i="18" s="1"/>
  <c r="AE485" i="18" a="1"/>
  <c r="AE485" i="18" s="1"/>
  <c r="AF485" i="18" a="1"/>
  <c r="AF485" i="18" s="1"/>
  <c r="AG485" i="18" a="1"/>
  <c r="AG485" i="18" s="1"/>
  <c r="AH485" i="18" a="1"/>
  <c r="AH485" i="18" s="1"/>
  <c r="AI485" i="18" a="1"/>
  <c r="AI485" i="18" s="1"/>
  <c r="AJ485" i="18" a="1"/>
  <c r="AJ485" i="18" s="1"/>
  <c r="AK485" i="18" a="1"/>
  <c r="AK485" i="18" s="1"/>
  <c r="AL485" i="18" a="1"/>
  <c r="AL485" i="18" s="1"/>
  <c r="AM485" i="18" a="1"/>
  <c r="AM485" i="18" s="1"/>
  <c r="AN485" i="18" a="1"/>
  <c r="AN485" i="18" s="1"/>
  <c r="AO485" i="18" a="1"/>
  <c r="AO485" i="18" s="1"/>
  <c r="AP485" i="18" a="1"/>
  <c r="AP485" i="18" s="1"/>
  <c r="AQ485" i="18" a="1"/>
  <c r="AQ485" i="18" s="1"/>
  <c r="AR485" i="18" a="1"/>
  <c r="AR485" i="18" s="1"/>
  <c r="AS485" i="18" a="1"/>
  <c r="AS485" i="18" s="1"/>
  <c r="AT485" i="18" a="1"/>
  <c r="AT485" i="18" s="1"/>
  <c r="AU485" i="18" a="1"/>
  <c r="AU485" i="18" s="1"/>
  <c r="AV485" i="18" a="1"/>
  <c r="AV485" i="18" s="1"/>
  <c r="D486" i="18" a="1"/>
  <c r="D486" i="18" s="1"/>
  <c r="E486" i="18" a="1"/>
  <c r="E486" i="18" s="1"/>
  <c r="F486" i="18" a="1"/>
  <c r="F486" i="18" s="1"/>
  <c r="G486" i="18" a="1"/>
  <c r="G486" i="18" s="1"/>
  <c r="H486" i="18" a="1"/>
  <c r="H486" i="18" s="1"/>
  <c r="I486" i="18" a="1"/>
  <c r="I486" i="18" s="1"/>
  <c r="J486" i="18" a="1"/>
  <c r="J486" i="18" s="1"/>
  <c r="K486" i="18" a="1"/>
  <c r="K486" i="18" s="1"/>
  <c r="L486" i="18" a="1"/>
  <c r="L486" i="18" s="1"/>
  <c r="M486" i="18" a="1"/>
  <c r="M486" i="18" s="1"/>
  <c r="N486" i="18" a="1"/>
  <c r="N486" i="18" s="1"/>
  <c r="O486" i="18" a="1"/>
  <c r="O486" i="18" s="1"/>
  <c r="P486" i="18" a="1"/>
  <c r="P486" i="18" s="1"/>
  <c r="Q486" i="18" a="1"/>
  <c r="Q486" i="18" s="1"/>
  <c r="R486" i="18" a="1"/>
  <c r="R486" i="18" s="1"/>
  <c r="S486" i="18" a="1"/>
  <c r="S486" i="18" s="1"/>
  <c r="T486" i="18" a="1"/>
  <c r="T486" i="18" s="1"/>
  <c r="U486" i="18" a="1"/>
  <c r="U486" i="18" s="1"/>
  <c r="V486" i="18" a="1"/>
  <c r="V486" i="18" s="1"/>
  <c r="W486" i="18" a="1"/>
  <c r="W486" i="18" s="1"/>
  <c r="X486" i="18" a="1"/>
  <c r="X486" i="18" s="1"/>
  <c r="Y486" i="18" a="1"/>
  <c r="Y486" i="18" s="1"/>
  <c r="Z486" i="18" a="1"/>
  <c r="Z486" i="18" s="1"/>
  <c r="AA486" i="18" a="1"/>
  <c r="AA486" i="18" s="1"/>
  <c r="AB486" i="18" a="1"/>
  <c r="AB486" i="18" s="1"/>
  <c r="AC486" i="18" a="1"/>
  <c r="AC486" i="18" s="1"/>
  <c r="AD486" i="18" a="1"/>
  <c r="AD486" i="18" s="1"/>
  <c r="AE486" i="18" a="1"/>
  <c r="AE486" i="18" s="1"/>
  <c r="AF486" i="18" a="1"/>
  <c r="AF486" i="18" s="1"/>
  <c r="AG486" i="18" a="1"/>
  <c r="AG486" i="18" s="1"/>
  <c r="AH486" i="18" a="1"/>
  <c r="AH486" i="18" s="1"/>
  <c r="AI486" i="18" a="1"/>
  <c r="AI486" i="18" s="1"/>
  <c r="AJ486" i="18" a="1"/>
  <c r="AJ486" i="18" s="1"/>
  <c r="AK486" i="18" a="1"/>
  <c r="AK486" i="18" s="1"/>
  <c r="AL486" i="18" a="1"/>
  <c r="AL486" i="18" s="1"/>
  <c r="AM486" i="18" a="1"/>
  <c r="AM486" i="18" s="1"/>
  <c r="AN486" i="18" a="1"/>
  <c r="AN486" i="18" s="1"/>
  <c r="AO486" i="18" a="1"/>
  <c r="AO486" i="18" s="1"/>
  <c r="AP486" i="18" a="1"/>
  <c r="AP486" i="18" s="1"/>
  <c r="AQ486" i="18" a="1"/>
  <c r="AQ486" i="18" s="1"/>
  <c r="AR486" i="18" a="1"/>
  <c r="AR486" i="18" s="1"/>
  <c r="AS486" i="18" a="1"/>
  <c r="AS486" i="18" s="1"/>
  <c r="AT486" i="18" a="1"/>
  <c r="AT486" i="18" s="1"/>
  <c r="AU486" i="18" a="1"/>
  <c r="AU486" i="18" s="1"/>
  <c r="AV486" i="18" a="1"/>
  <c r="AV486" i="18" s="1"/>
  <c r="D487" i="18" a="1"/>
  <c r="D487" i="18" s="1"/>
  <c r="E487" i="18" a="1"/>
  <c r="E487" i="18" s="1"/>
  <c r="F487" i="18" a="1"/>
  <c r="F487" i="18" s="1"/>
  <c r="G487" i="18" a="1"/>
  <c r="G487" i="18" s="1"/>
  <c r="H487" i="18" a="1"/>
  <c r="H487" i="18" s="1"/>
  <c r="I487" i="18" a="1"/>
  <c r="I487" i="18" s="1"/>
  <c r="J487" i="18" a="1"/>
  <c r="J487" i="18" s="1"/>
  <c r="K487" i="18" a="1"/>
  <c r="K487" i="18" s="1"/>
  <c r="L487" i="18" a="1"/>
  <c r="L487" i="18" s="1"/>
  <c r="M487" i="18" a="1"/>
  <c r="M487" i="18" s="1"/>
  <c r="N487" i="18" a="1"/>
  <c r="N487" i="18" s="1"/>
  <c r="O487" i="18" a="1"/>
  <c r="O487" i="18" s="1"/>
  <c r="P487" i="18" a="1"/>
  <c r="P487" i="18" s="1"/>
  <c r="Q487" i="18" a="1"/>
  <c r="Q487" i="18" s="1"/>
  <c r="R487" i="18" a="1"/>
  <c r="R487" i="18" s="1"/>
  <c r="S487" i="18" a="1"/>
  <c r="S487" i="18" s="1"/>
  <c r="T487" i="18" a="1"/>
  <c r="T487" i="18" s="1"/>
  <c r="U487" i="18" a="1"/>
  <c r="U487" i="18" s="1"/>
  <c r="V487" i="18" a="1"/>
  <c r="V487" i="18" s="1"/>
  <c r="W487" i="18" a="1"/>
  <c r="W487" i="18" s="1"/>
  <c r="X487" i="18" a="1"/>
  <c r="X487" i="18" s="1"/>
  <c r="Y487" i="18" a="1"/>
  <c r="Y487" i="18" s="1"/>
  <c r="Z487" i="18" a="1"/>
  <c r="Z487" i="18" s="1"/>
  <c r="AA487" i="18" a="1"/>
  <c r="AA487" i="18" s="1"/>
  <c r="AB487" i="18" a="1"/>
  <c r="AB487" i="18" s="1"/>
  <c r="AC487" i="18" a="1"/>
  <c r="AC487" i="18" s="1"/>
  <c r="AD487" i="18" a="1"/>
  <c r="AD487" i="18" s="1"/>
  <c r="AE487" i="18" a="1"/>
  <c r="AE487" i="18" s="1"/>
  <c r="AF487" i="18" a="1"/>
  <c r="AF487" i="18" s="1"/>
  <c r="AG487" i="18" a="1"/>
  <c r="AG487" i="18" s="1"/>
  <c r="AH487" i="18" a="1"/>
  <c r="AH487" i="18" s="1"/>
  <c r="AI487" i="18" a="1"/>
  <c r="AI487" i="18" s="1"/>
  <c r="AJ487" i="18" a="1"/>
  <c r="AJ487" i="18" s="1"/>
  <c r="AK487" i="18" a="1"/>
  <c r="AK487" i="18" s="1"/>
  <c r="AL487" i="18" a="1"/>
  <c r="AL487" i="18" s="1"/>
  <c r="AM487" i="18" a="1"/>
  <c r="AM487" i="18" s="1"/>
  <c r="AN487" i="18" a="1"/>
  <c r="AN487" i="18" s="1"/>
  <c r="AO487" i="18" a="1"/>
  <c r="AO487" i="18" s="1"/>
  <c r="AP487" i="18" a="1"/>
  <c r="AP487" i="18" s="1"/>
  <c r="AQ487" i="18" a="1"/>
  <c r="AQ487" i="18" s="1"/>
  <c r="AR487" i="18" a="1"/>
  <c r="AR487" i="18" s="1"/>
  <c r="AS487" i="18" a="1"/>
  <c r="AS487" i="18" s="1"/>
  <c r="AT487" i="18" a="1"/>
  <c r="AT487" i="18" s="1"/>
  <c r="AU487" i="18" a="1"/>
  <c r="AU487" i="18" s="1"/>
  <c r="AV487" i="18" a="1"/>
  <c r="AV487" i="18" s="1"/>
  <c r="D488" i="18" a="1"/>
  <c r="D488" i="18" s="1"/>
  <c r="E488" i="18" a="1"/>
  <c r="E488" i="18" s="1"/>
  <c r="F488" i="18" a="1"/>
  <c r="F488" i="18" s="1"/>
  <c r="G488" i="18" a="1"/>
  <c r="G488" i="18" s="1"/>
  <c r="H488" i="18" a="1"/>
  <c r="H488" i="18" s="1"/>
  <c r="I488" i="18" a="1"/>
  <c r="I488" i="18" s="1"/>
  <c r="J488" i="18" a="1"/>
  <c r="J488" i="18" s="1"/>
  <c r="K488" i="18" a="1"/>
  <c r="K488" i="18" s="1"/>
  <c r="L488" i="18" a="1"/>
  <c r="L488" i="18" s="1"/>
  <c r="M488" i="18" a="1"/>
  <c r="M488" i="18" s="1"/>
  <c r="N488" i="18" a="1"/>
  <c r="N488" i="18" s="1"/>
  <c r="O488" i="18" a="1"/>
  <c r="O488" i="18" s="1"/>
  <c r="P488" i="18" a="1"/>
  <c r="P488" i="18" s="1"/>
  <c r="Q488" i="18" a="1"/>
  <c r="Q488" i="18" s="1"/>
  <c r="R488" i="18" a="1"/>
  <c r="R488" i="18" s="1"/>
  <c r="S488" i="18" a="1"/>
  <c r="S488" i="18" s="1"/>
  <c r="T488" i="18" a="1"/>
  <c r="T488" i="18" s="1"/>
  <c r="U488" i="18" a="1"/>
  <c r="U488" i="18" s="1"/>
  <c r="V488" i="18" a="1"/>
  <c r="V488" i="18" s="1"/>
  <c r="W488" i="18" a="1"/>
  <c r="W488" i="18" s="1"/>
  <c r="X488" i="18" a="1"/>
  <c r="X488" i="18" s="1"/>
  <c r="Y488" i="18" a="1"/>
  <c r="Y488" i="18" s="1"/>
  <c r="Z488" i="18" a="1"/>
  <c r="Z488" i="18" s="1"/>
  <c r="AA488" i="18" a="1"/>
  <c r="AA488" i="18" s="1"/>
  <c r="AB488" i="18" a="1"/>
  <c r="AB488" i="18" s="1"/>
  <c r="AC488" i="18" a="1"/>
  <c r="AC488" i="18" s="1"/>
  <c r="AD488" i="18" a="1"/>
  <c r="AD488" i="18" s="1"/>
  <c r="AE488" i="18" a="1"/>
  <c r="AE488" i="18" s="1"/>
  <c r="AF488" i="18" a="1"/>
  <c r="AF488" i="18" s="1"/>
  <c r="AG488" i="18" a="1"/>
  <c r="AG488" i="18" s="1"/>
  <c r="AH488" i="18" a="1"/>
  <c r="AH488" i="18" s="1"/>
  <c r="AI488" i="18" a="1"/>
  <c r="AI488" i="18" s="1"/>
  <c r="AJ488" i="18" a="1"/>
  <c r="AJ488" i="18" s="1"/>
  <c r="AK488" i="18" a="1"/>
  <c r="AK488" i="18" s="1"/>
  <c r="AL488" i="18" a="1"/>
  <c r="AL488" i="18" s="1"/>
  <c r="AM488" i="18" a="1"/>
  <c r="AM488" i="18" s="1"/>
  <c r="AN488" i="18" a="1"/>
  <c r="AN488" i="18" s="1"/>
  <c r="AO488" i="18" a="1"/>
  <c r="AO488" i="18" s="1"/>
  <c r="AP488" i="18" a="1"/>
  <c r="AP488" i="18" s="1"/>
  <c r="AQ488" i="18" a="1"/>
  <c r="AQ488" i="18" s="1"/>
  <c r="AR488" i="18" a="1"/>
  <c r="AR488" i="18" s="1"/>
  <c r="AS488" i="18" a="1"/>
  <c r="AS488" i="18" s="1"/>
  <c r="AT488" i="18" a="1"/>
  <c r="AT488" i="18" s="1"/>
  <c r="AU488" i="18" a="1"/>
  <c r="AU488" i="18" s="1"/>
  <c r="AV488" i="18" a="1"/>
  <c r="AV488" i="18" s="1"/>
  <c r="D489" i="18" a="1"/>
  <c r="D489" i="18" s="1"/>
  <c r="E489" i="18" a="1"/>
  <c r="E489" i="18" s="1"/>
  <c r="F489" i="18" a="1"/>
  <c r="F489" i="18" s="1"/>
  <c r="G489" i="18" a="1"/>
  <c r="G489" i="18" s="1"/>
  <c r="H489" i="18" a="1"/>
  <c r="H489" i="18" s="1"/>
  <c r="I489" i="18" a="1"/>
  <c r="I489" i="18" s="1"/>
  <c r="J489" i="18" a="1"/>
  <c r="J489" i="18" s="1"/>
  <c r="K489" i="18" a="1"/>
  <c r="K489" i="18" s="1"/>
  <c r="L489" i="18" a="1"/>
  <c r="L489" i="18" s="1"/>
  <c r="M489" i="18" a="1"/>
  <c r="M489" i="18" s="1"/>
  <c r="N489" i="18" a="1"/>
  <c r="N489" i="18" s="1"/>
  <c r="O489" i="18" a="1"/>
  <c r="O489" i="18" s="1"/>
  <c r="P489" i="18" a="1"/>
  <c r="P489" i="18" s="1"/>
  <c r="Q489" i="18" a="1"/>
  <c r="Q489" i="18" s="1"/>
  <c r="R489" i="18" a="1"/>
  <c r="R489" i="18" s="1"/>
  <c r="S489" i="18" a="1"/>
  <c r="S489" i="18" s="1"/>
  <c r="T489" i="18" a="1"/>
  <c r="T489" i="18" s="1"/>
  <c r="U489" i="18" a="1"/>
  <c r="U489" i="18" s="1"/>
  <c r="V489" i="18" a="1"/>
  <c r="V489" i="18" s="1"/>
  <c r="W489" i="18" a="1"/>
  <c r="W489" i="18" s="1"/>
  <c r="X489" i="18" a="1"/>
  <c r="X489" i="18" s="1"/>
  <c r="Y489" i="18" a="1"/>
  <c r="Y489" i="18" s="1"/>
  <c r="Z489" i="18" a="1"/>
  <c r="Z489" i="18" s="1"/>
  <c r="AA489" i="18" a="1"/>
  <c r="AA489" i="18" s="1"/>
  <c r="AB489" i="18" a="1"/>
  <c r="AB489" i="18" s="1"/>
  <c r="AC489" i="18" a="1"/>
  <c r="AC489" i="18" s="1"/>
  <c r="AD489" i="18" a="1"/>
  <c r="AD489" i="18" s="1"/>
  <c r="AE489" i="18" a="1"/>
  <c r="AE489" i="18" s="1"/>
  <c r="AF489" i="18" a="1"/>
  <c r="AF489" i="18" s="1"/>
  <c r="AG489" i="18" a="1"/>
  <c r="AG489" i="18" s="1"/>
  <c r="AH489" i="18" a="1"/>
  <c r="AH489" i="18" s="1"/>
  <c r="AI489" i="18" a="1"/>
  <c r="AI489" i="18" s="1"/>
  <c r="AJ489" i="18" a="1"/>
  <c r="AJ489" i="18" s="1"/>
  <c r="AK489" i="18" a="1"/>
  <c r="AK489" i="18" s="1"/>
  <c r="AL489" i="18" a="1"/>
  <c r="AL489" i="18" s="1"/>
  <c r="AM489" i="18" a="1"/>
  <c r="AM489" i="18" s="1"/>
  <c r="AN489" i="18" a="1"/>
  <c r="AN489" i="18" s="1"/>
  <c r="AO489" i="18" a="1"/>
  <c r="AO489" i="18" s="1"/>
  <c r="AP489" i="18" a="1"/>
  <c r="AP489" i="18" s="1"/>
  <c r="AQ489" i="18" a="1"/>
  <c r="AQ489" i="18" s="1"/>
  <c r="AR489" i="18" a="1"/>
  <c r="AR489" i="18" s="1"/>
  <c r="AS489" i="18" a="1"/>
  <c r="AS489" i="18" s="1"/>
  <c r="AT489" i="18" a="1"/>
  <c r="AT489" i="18" s="1"/>
  <c r="AU489" i="18" a="1"/>
  <c r="AU489" i="18" s="1"/>
  <c r="AV489" i="18" a="1"/>
  <c r="AV489" i="18" s="1"/>
  <c r="D490" i="18" a="1"/>
  <c r="D490" i="18" s="1"/>
  <c r="E490" i="18" a="1"/>
  <c r="E490" i="18" s="1"/>
  <c r="F490" i="18" a="1"/>
  <c r="F490" i="18" s="1"/>
  <c r="G490" i="18" a="1"/>
  <c r="G490" i="18" s="1"/>
  <c r="H490" i="18" a="1"/>
  <c r="H490" i="18" s="1"/>
  <c r="I490" i="18" a="1"/>
  <c r="I490" i="18" s="1"/>
  <c r="J490" i="18" a="1"/>
  <c r="J490" i="18" s="1"/>
  <c r="K490" i="18" a="1"/>
  <c r="K490" i="18" s="1"/>
  <c r="L490" i="18" a="1"/>
  <c r="L490" i="18" s="1"/>
  <c r="M490" i="18" a="1"/>
  <c r="M490" i="18" s="1"/>
  <c r="N490" i="18" a="1"/>
  <c r="N490" i="18" s="1"/>
  <c r="O490" i="18" a="1"/>
  <c r="O490" i="18" s="1"/>
  <c r="P490" i="18" a="1"/>
  <c r="P490" i="18" s="1"/>
  <c r="Q490" i="18" a="1"/>
  <c r="Q490" i="18" s="1"/>
  <c r="R490" i="18" a="1"/>
  <c r="R490" i="18" s="1"/>
  <c r="S490" i="18" a="1"/>
  <c r="S490" i="18" s="1"/>
  <c r="T490" i="18" a="1"/>
  <c r="T490" i="18" s="1"/>
  <c r="U490" i="18" a="1"/>
  <c r="U490" i="18" s="1"/>
  <c r="V490" i="18" a="1"/>
  <c r="V490" i="18" s="1"/>
  <c r="W490" i="18" a="1"/>
  <c r="W490" i="18" s="1"/>
  <c r="X490" i="18" a="1"/>
  <c r="X490" i="18" s="1"/>
  <c r="Y490" i="18" a="1"/>
  <c r="Y490" i="18" s="1"/>
  <c r="Z490" i="18" a="1"/>
  <c r="Z490" i="18" s="1"/>
  <c r="AA490" i="18" a="1"/>
  <c r="AA490" i="18" s="1"/>
  <c r="AB490" i="18" a="1"/>
  <c r="AB490" i="18" s="1"/>
  <c r="AC490" i="18" a="1"/>
  <c r="AC490" i="18" s="1"/>
  <c r="AD490" i="18" a="1"/>
  <c r="AD490" i="18" s="1"/>
  <c r="AE490" i="18" a="1"/>
  <c r="AE490" i="18" s="1"/>
  <c r="AF490" i="18" a="1"/>
  <c r="AF490" i="18" s="1"/>
  <c r="AG490" i="18" a="1"/>
  <c r="AG490" i="18" s="1"/>
  <c r="AH490" i="18" a="1"/>
  <c r="AH490" i="18" s="1"/>
  <c r="AI490" i="18" a="1"/>
  <c r="AI490" i="18" s="1"/>
  <c r="AJ490" i="18" a="1"/>
  <c r="AJ490" i="18" s="1"/>
  <c r="AK490" i="18" a="1"/>
  <c r="AK490" i="18" s="1"/>
  <c r="AL490" i="18" a="1"/>
  <c r="AL490" i="18" s="1"/>
  <c r="AM490" i="18" a="1"/>
  <c r="AM490" i="18" s="1"/>
  <c r="AN490" i="18" a="1"/>
  <c r="AN490" i="18" s="1"/>
  <c r="AO490" i="18" a="1"/>
  <c r="AO490" i="18" s="1"/>
  <c r="AP490" i="18" a="1"/>
  <c r="AP490" i="18" s="1"/>
  <c r="AQ490" i="18" a="1"/>
  <c r="AQ490" i="18" s="1"/>
  <c r="AR490" i="18" a="1"/>
  <c r="AR490" i="18" s="1"/>
  <c r="AS490" i="18" a="1"/>
  <c r="AS490" i="18" s="1"/>
  <c r="AT490" i="18" a="1"/>
  <c r="AT490" i="18" s="1"/>
  <c r="AU490" i="18" a="1"/>
  <c r="AU490" i="18" s="1"/>
  <c r="AV490" i="18" a="1"/>
  <c r="AV490" i="18" s="1"/>
  <c r="D491" i="18" a="1"/>
  <c r="D491" i="18" s="1"/>
  <c r="E491" i="18" a="1"/>
  <c r="E491" i="18" s="1"/>
  <c r="F491" i="18" a="1"/>
  <c r="F491" i="18" s="1"/>
  <c r="G491" i="18" a="1"/>
  <c r="G491" i="18" s="1"/>
  <c r="H491" i="18" a="1"/>
  <c r="H491" i="18" s="1"/>
  <c r="I491" i="18" a="1"/>
  <c r="I491" i="18" s="1"/>
  <c r="J491" i="18" a="1"/>
  <c r="J491" i="18" s="1"/>
  <c r="K491" i="18" a="1"/>
  <c r="K491" i="18" s="1"/>
  <c r="L491" i="18" a="1"/>
  <c r="L491" i="18" s="1"/>
  <c r="M491" i="18" a="1"/>
  <c r="M491" i="18" s="1"/>
  <c r="N491" i="18" a="1"/>
  <c r="N491" i="18" s="1"/>
  <c r="O491" i="18" a="1"/>
  <c r="O491" i="18" s="1"/>
  <c r="P491" i="18" a="1"/>
  <c r="P491" i="18" s="1"/>
  <c r="Q491" i="18" a="1"/>
  <c r="Q491" i="18" s="1"/>
  <c r="R491" i="18" a="1"/>
  <c r="R491" i="18" s="1"/>
  <c r="S491" i="18" a="1"/>
  <c r="S491" i="18" s="1"/>
  <c r="T491" i="18" a="1"/>
  <c r="T491" i="18" s="1"/>
  <c r="U491" i="18" a="1"/>
  <c r="U491" i="18" s="1"/>
  <c r="V491" i="18" a="1"/>
  <c r="V491" i="18" s="1"/>
  <c r="W491" i="18" a="1"/>
  <c r="W491" i="18" s="1"/>
  <c r="X491" i="18" a="1"/>
  <c r="X491" i="18" s="1"/>
  <c r="Y491" i="18" a="1"/>
  <c r="Y491" i="18" s="1"/>
  <c r="Z491" i="18" a="1"/>
  <c r="Z491" i="18" s="1"/>
  <c r="AA491" i="18" a="1"/>
  <c r="AA491" i="18" s="1"/>
  <c r="AB491" i="18" a="1"/>
  <c r="AB491" i="18" s="1"/>
  <c r="AC491" i="18" a="1"/>
  <c r="AC491" i="18" s="1"/>
  <c r="AD491" i="18" a="1"/>
  <c r="AD491" i="18" s="1"/>
  <c r="AE491" i="18" a="1"/>
  <c r="AE491" i="18" s="1"/>
  <c r="AF491" i="18" a="1"/>
  <c r="AF491" i="18" s="1"/>
  <c r="AG491" i="18" a="1"/>
  <c r="AG491" i="18" s="1"/>
  <c r="AH491" i="18" a="1"/>
  <c r="AH491" i="18" s="1"/>
  <c r="AI491" i="18" a="1"/>
  <c r="AI491" i="18" s="1"/>
  <c r="AJ491" i="18" a="1"/>
  <c r="AJ491" i="18" s="1"/>
  <c r="AK491" i="18" a="1"/>
  <c r="AK491" i="18" s="1"/>
  <c r="AL491" i="18" a="1"/>
  <c r="AL491" i="18" s="1"/>
  <c r="AM491" i="18" a="1"/>
  <c r="AM491" i="18" s="1"/>
  <c r="AN491" i="18" a="1"/>
  <c r="AN491" i="18" s="1"/>
  <c r="AO491" i="18" a="1"/>
  <c r="AO491" i="18" s="1"/>
  <c r="AP491" i="18" a="1"/>
  <c r="AP491" i="18" s="1"/>
  <c r="AQ491" i="18" a="1"/>
  <c r="AQ491" i="18" s="1"/>
  <c r="AR491" i="18" a="1"/>
  <c r="AR491" i="18" s="1"/>
  <c r="AS491" i="18" a="1"/>
  <c r="AS491" i="18" s="1"/>
  <c r="AT491" i="18" a="1"/>
  <c r="AT491" i="18" s="1"/>
  <c r="AU491" i="18" a="1"/>
  <c r="AU491" i="18" s="1"/>
  <c r="AV491" i="18" a="1"/>
  <c r="AV491" i="18" s="1"/>
  <c r="D492" i="18" a="1"/>
  <c r="D492" i="18" s="1"/>
  <c r="E492" i="18" a="1"/>
  <c r="E492" i="18" s="1"/>
  <c r="F492" i="18" a="1"/>
  <c r="F492" i="18" s="1"/>
  <c r="G492" i="18" a="1"/>
  <c r="G492" i="18" s="1"/>
  <c r="H492" i="18" a="1"/>
  <c r="H492" i="18" s="1"/>
  <c r="I492" i="18" a="1"/>
  <c r="I492" i="18" s="1"/>
  <c r="J492" i="18" a="1"/>
  <c r="J492" i="18" s="1"/>
  <c r="K492" i="18" a="1"/>
  <c r="K492" i="18" s="1"/>
  <c r="L492" i="18" a="1"/>
  <c r="L492" i="18" s="1"/>
  <c r="M492" i="18" a="1"/>
  <c r="M492" i="18" s="1"/>
  <c r="N492" i="18" a="1"/>
  <c r="N492" i="18" s="1"/>
  <c r="O492" i="18" a="1"/>
  <c r="O492" i="18" s="1"/>
  <c r="P492" i="18" a="1"/>
  <c r="P492" i="18" s="1"/>
  <c r="Q492" i="18" a="1"/>
  <c r="Q492" i="18" s="1"/>
  <c r="R492" i="18" a="1"/>
  <c r="R492" i="18" s="1"/>
  <c r="S492" i="18" a="1"/>
  <c r="S492" i="18" s="1"/>
  <c r="T492" i="18" a="1"/>
  <c r="T492" i="18" s="1"/>
  <c r="U492" i="18" a="1"/>
  <c r="U492" i="18" s="1"/>
  <c r="V492" i="18" a="1"/>
  <c r="V492" i="18" s="1"/>
  <c r="W492" i="18" a="1"/>
  <c r="W492" i="18" s="1"/>
  <c r="X492" i="18" a="1"/>
  <c r="X492" i="18" s="1"/>
  <c r="Y492" i="18" a="1"/>
  <c r="Y492" i="18" s="1"/>
  <c r="Z492" i="18" a="1"/>
  <c r="Z492" i="18" s="1"/>
  <c r="AA492" i="18" a="1"/>
  <c r="AA492" i="18" s="1"/>
  <c r="AB492" i="18" a="1"/>
  <c r="AB492" i="18" s="1"/>
  <c r="AC492" i="18" a="1"/>
  <c r="AC492" i="18" s="1"/>
  <c r="AD492" i="18" a="1"/>
  <c r="AD492" i="18" s="1"/>
  <c r="AE492" i="18" a="1"/>
  <c r="AE492" i="18" s="1"/>
  <c r="AF492" i="18" a="1"/>
  <c r="AF492" i="18" s="1"/>
  <c r="AG492" i="18" a="1"/>
  <c r="AG492" i="18" s="1"/>
  <c r="AH492" i="18" a="1"/>
  <c r="AH492" i="18" s="1"/>
  <c r="AI492" i="18" a="1"/>
  <c r="AI492" i="18" s="1"/>
  <c r="AJ492" i="18" a="1"/>
  <c r="AJ492" i="18" s="1"/>
  <c r="AK492" i="18" a="1"/>
  <c r="AK492" i="18" s="1"/>
  <c r="AL492" i="18" a="1"/>
  <c r="AL492" i="18" s="1"/>
  <c r="AM492" i="18" a="1"/>
  <c r="AM492" i="18" s="1"/>
  <c r="AN492" i="18" a="1"/>
  <c r="AN492" i="18" s="1"/>
  <c r="AO492" i="18" a="1"/>
  <c r="AO492" i="18" s="1"/>
  <c r="AP492" i="18" a="1"/>
  <c r="AP492" i="18" s="1"/>
  <c r="AQ492" i="18" a="1"/>
  <c r="AQ492" i="18" s="1"/>
  <c r="AR492" i="18" a="1"/>
  <c r="AR492" i="18" s="1"/>
  <c r="AS492" i="18" a="1"/>
  <c r="AS492" i="18" s="1"/>
  <c r="AT492" i="18" a="1"/>
  <c r="AT492" i="18" s="1"/>
  <c r="AU492" i="18" a="1"/>
  <c r="AU492" i="18" s="1"/>
  <c r="AV492" i="18" a="1"/>
  <c r="AV492" i="18" s="1"/>
  <c r="D493" i="18" a="1"/>
  <c r="D493" i="18" s="1"/>
  <c r="E493" i="18" a="1"/>
  <c r="E493" i="18" s="1"/>
  <c r="F493" i="18" a="1"/>
  <c r="F493" i="18" s="1"/>
  <c r="G493" i="18" a="1"/>
  <c r="G493" i="18" s="1"/>
  <c r="H493" i="18" a="1"/>
  <c r="H493" i="18" s="1"/>
  <c r="I493" i="18" a="1"/>
  <c r="I493" i="18" s="1"/>
  <c r="J493" i="18" a="1"/>
  <c r="J493" i="18" s="1"/>
  <c r="K493" i="18" a="1"/>
  <c r="K493" i="18" s="1"/>
  <c r="L493" i="18" a="1"/>
  <c r="L493" i="18" s="1"/>
  <c r="M493" i="18" a="1"/>
  <c r="M493" i="18" s="1"/>
  <c r="N493" i="18" a="1"/>
  <c r="N493" i="18" s="1"/>
  <c r="O493" i="18" a="1"/>
  <c r="O493" i="18" s="1"/>
  <c r="P493" i="18" a="1"/>
  <c r="P493" i="18" s="1"/>
  <c r="Q493" i="18" a="1"/>
  <c r="Q493" i="18" s="1"/>
  <c r="R493" i="18" a="1"/>
  <c r="R493" i="18" s="1"/>
  <c r="S493" i="18" a="1"/>
  <c r="S493" i="18" s="1"/>
  <c r="T493" i="18" a="1"/>
  <c r="T493" i="18" s="1"/>
  <c r="U493" i="18" a="1"/>
  <c r="U493" i="18" s="1"/>
  <c r="V493" i="18" a="1"/>
  <c r="V493" i="18" s="1"/>
  <c r="W493" i="18" a="1"/>
  <c r="W493" i="18" s="1"/>
  <c r="X493" i="18" a="1"/>
  <c r="X493" i="18" s="1"/>
  <c r="Y493" i="18" a="1"/>
  <c r="Y493" i="18" s="1"/>
  <c r="Z493" i="18" a="1"/>
  <c r="Z493" i="18" s="1"/>
  <c r="AA493" i="18" a="1"/>
  <c r="AA493" i="18" s="1"/>
  <c r="AB493" i="18" a="1"/>
  <c r="AB493" i="18" s="1"/>
  <c r="AC493" i="18" a="1"/>
  <c r="AC493" i="18" s="1"/>
  <c r="AD493" i="18" a="1"/>
  <c r="AD493" i="18" s="1"/>
  <c r="AE493" i="18" a="1"/>
  <c r="AE493" i="18" s="1"/>
  <c r="AF493" i="18" a="1"/>
  <c r="AF493" i="18" s="1"/>
  <c r="AG493" i="18" a="1"/>
  <c r="AG493" i="18" s="1"/>
  <c r="AH493" i="18" a="1"/>
  <c r="AH493" i="18" s="1"/>
  <c r="AI493" i="18" a="1"/>
  <c r="AI493" i="18" s="1"/>
  <c r="AJ493" i="18" a="1"/>
  <c r="AJ493" i="18" s="1"/>
  <c r="AK493" i="18" a="1"/>
  <c r="AK493" i="18" s="1"/>
  <c r="AL493" i="18" a="1"/>
  <c r="AL493" i="18" s="1"/>
  <c r="AM493" i="18" a="1"/>
  <c r="AM493" i="18" s="1"/>
  <c r="AN493" i="18" a="1"/>
  <c r="AN493" i="18" s="1"/>
  <c r="AO493" i="18" a="1"/>
  <c r="AO493" i="18" s="1"/>
  <c r="AP493" i="18" a="1"/>
  <c r="AP493" i="18" s="1"/>
  <c r="AQ493" i="18" a="1"/>
  <c r="AQ493" i="18" s="1"/>
  <c r="AR493" i="18" a="1"/>
  <c r="AR493" i="18" s="1"/>
  <c r="AS493" i="18" a="1"/>
  <c r="AS493" i="18" s="1"/>
  <c r="AT493" i="18" a="1"/>
  <c r="AT493" i="18" s="1"/>
  <c r="AU493" i="18" a="1"/>
  <c r="AU493" i="18" s="1"/>
  <c r="AV493" i="18" a="1"/>
  <c r="AV493" i="18" s="1"/>
  <c r="D494" i="18" a="1"/>
  <c r="D494" i="18" s="1"/>
  <c r="E494" i="18" a="1"/>
  <c r="E494" i="18" s="1"/>
  <c r="F494" i="18" a="1"/>
  <c r="F494" i="18" s="1"/>
  <c r="G494" i="18" a="1"/>
  <c r="G494" i="18" s="1"/>
  <c r="H494" i="18" a="1"/>
  <c r="H494" i="18" s="1"/>
  <c r="I494" i="18" a="1"/>
  <c r="I494" i="18" s="1"/>
  <c r="J494" i="18" a="1"/>
  <c r="J494" i="18" s="1"/>
  <c r="K494" i="18" a="1"/>
  <c r="K494" i="18" s="1"/>
  <c r="L494" i="18" a="1"/>
  <c r="L494" i="18" s="1"/>
  <c r="M494" i="18" a="1"/>
  <c r="M494" i="18" s="1"/>
  <c r="N494" i="18" a="1"/>
  <c r="N494" i="18" s="1"/>
  <c r="O494" i="18" a="1"/>
  <c r="O494" i="18" s="1"/>
  <c r="P494" i="18" a="1"/>
  <c r="P494" i="18" s="1"/>
  <c r="Q494" i="18" a="1"/>
  <c r="Q494" i="18" s="1"/>
  <c r="R494" i="18" a="1"/>
  <c r="R494" i="18" s="1"/>
  <c r="S494" i="18" a="1"/>
  <c r="S494" i="18" s="1"/>
  <c r="T494" i="18" a="1"/>
  <c r="T494" i="18" s="1"/>
  <c r="U494" i="18" a="1"/>
  <c r="U494" i="18" s="1"/>
  <c r="V494" i="18" a="1"/>
  <c r="V494" i="18" s="1"/>
  <c r="W494" i="18" a="1"/>
  <c r="W494" i="18" s="1"/>
  <c r="X494" i="18" a="1"/>
  <c r="X494" i="18" s="1"/>
  <c r="Y494" i="18" a="1"/>
  <c r="Y494" i="18" s="1"/>
  <c r="Z494" i="18" a="1"/>
  <c r="Z494" i="18" s="1"/>
  <c r="AA494" i="18" a="1"/>
  <c r="AA494" i="18" s="1"/>
  <c r="AB494" i="18" a="1"/>
  <c r="AB494" i="18" s="1"/>
  <c r="AC494" i="18" a="1"/>
  <c r="AC494" i="18" s="1"/>
  <c r="AD494" i="18" a="1"/>
  <c r="AD494" i="18" s="1"/>
  <c r="AE494" i="18" a="1"/>
  <c r="AE494" i="18" s="1"/>
  <c r="AF494" i="18" a="1"/>
  <c r="AF494" i="18" s="1"/>
  <c r="AG494" i="18" a="1"/>
  <c r="AG494" i="18" s="1"/>
  <c r="AH494" i="18" a="1"/>
  <c r="AH494" i="18" s="1"/>
  <c r="AI494" i="18" a="1"/>
  <c r="AI494" i="18" s="1"/>
  <c r="AJ494" i="18" a="1"/>
  <c r="AJ494" i="18" s="1"/>
  <c r="AK494" i="18" a="1"/>
  <c r="AK494" i="18" s="1"/>
  <c r="AL494" i="18" a="1"/>
  <c r="AL494" i="18" s="1"/>
  <c r="AM494" i="18" a="1"/>
  <c r="AM494" i="18" s="1"/>
  <c r="AN494" i="18" a="1"/>
  <c r="AN494" i="18" s="1"/>
  <c r="AO494" i="18" a="1"/>
  <c r="AO494" i="18" s="1"/>
  <c r="AP494" i="18" a="1"/>
  <c r="AP494" i="18" s="1"/>
  <c r="AQ494" i="18" a="1"/>
  <c r="AQ494" i="18" s="1"/>
  <c r="AR494" i="18" a="1"/>
  <c r="AR494" i="18" s="1"/>
  <c r="AS494" i="18" a="1"/>
  <c r="AS494" i="18" s="1"/>
  <c r="AT494" i="18" a="1"/>
  <c r="AT494" i="18" s="1"/>
  <c r="AU494" i="18" a="1"/>
  <c r="AU494" i="18" s="1"/>
  <c r="AV494" i="18" a="1"/>
  <c r="AV494" i="18" s="1"/>
  <c r="D495" i="18" a="1"/>
  <c r="D495" i="18" s="1"/>
  <c r="E495" i="18" a="1"/>
  <c r="E495" i="18" s="1"/>
  <c r="F495" i="18" a="1"/>
  <c r="F495" i="18" s="1"/>
  <c r="G495" i="18" a="1"/>
  <c r="G495" i="18" s="1"/>
  <c r="H495" i="18" a="1"/>
  <c r="H495" i="18" s="1"/>
  <c r="I495" i="18" a="1"/>
  <c r="I495" i="18" s="1"/>
  <c r="J495" i="18" a="1"/>
  <c r="J495" i="18" s="1"/>
  <c r="K495" i="18" a="1"/>
  <c r="K495" i="18" s="1"/>
  <c r="L495" i="18" a="1"/>
  <c r="L495" i="18" s="1"/>
  <c r="M495" i="18" a="1"/>
  <c r="M495" i="18" s="1"/>
  <c r="N495" i="18" a="1"/>
  <c r="N495" i="18" s="1"/>
  <c r="O495" i="18" a="1"/>
  <c r="O495" i="18" s="1"/>
  <c r="P495" i="18" a="1"/>
  <c r="P495" i="18" s="1"/>
  <c r="Q495" i="18" a="1"/>
  <c r="Q495" i="18" s="1"/>
  <c r="R495" i="18" a="1"/>
  <c r="R495" i="18" s="1"/>
  <c r="S495" i="18" a="1"/>
  <c r="S495" i="18" s="1"/>
  <c r="T495" i="18" a="1"/>
  <c r="T495" i="18" s="1"/>
  <c r="U495" i="18" a="1"/>
  <c r="U495" i="18" s="1"/>
  <c r="V495" i="18" a="1"/>
  <c r="V495" i="18" s="1"/>
  <c r="W495" i="18" a="1"/>
  <c r="W495" i="18" s="1"/>
  <c r="X495" i="18" a="1"/>
  <c r="X495" i="18" s="1"/>
  <c r="Y495" i="18" a="1"/>
  <c r="Y495" i="18" s="1"/>
  <c r="Z495" i="18" a="1"/>
  <c r="Z495" i="18" s="1"/>
  <c r="AA495" i="18" a="1"/>
  <c r="AA495" i="18" s="1"/>
  <c r="AB495" i="18" a="1"/>
  <c r="AB495" i="18" s="1"/>
  <c r="AC495" i="18" a="1"/>
  <c r="AC495" i="18" s="1"/>
  <c r="AD495" i="18" a="1"/>
  <c r="AD495" i="18" s="1"/>
  <c r="AE495" i="18" a="1"/>
  <c r="AE495" i="18" s="1"/>
  <c r="AF495" i="18" a="1"/>
  <c r="AF495" i="18" s="1"/>
  <c r="AG495" i="18" a="1"/>
  <c r="AG495" i="18" s="1"/>
  <c r="AH495" i="18" a="1"/>
  <c r="AH495" i="18" s="1"/>
  <c r="AI495" i="18" a="1"/>
  <c r="AI495" i="18" s="1"/>
  <c r="AJ495" i="18" a="1"/>
  <c r="AJ495" i="18" s="1"/>
  <c r="AK495" i="18" a="1"/>
  <c r="AK495" i="18" s="1"/>
  <c r="AL495" i="18" a="1"/>
  <c r="AL495" i="18" s="1"/>
  <c r="AM495" i="18" a="1"/>
  <c r="AM495" i="18" s="1"/>
  <c r="AN495" i="18" a="1"/>
  <c r="AN495" i="18" s="1"/>
  <c r="AO495" i="18" a="1"/>
  <c r="AO495" i="18" s="1"/>
  <c r="AP495" i="18" a="1"/>
  <c r="AP495" i="18" s="1"/>
  <c r="AQ495" i="18" a="1"/>
  <c r="AQ495" i="18" s="1"/>
  <c r="AR495" i="18" a="1"/>
  <c r="AR495" i="18" s="1"/>
  <c r="AS495" i="18" a="1"/>
  <c r="AS495" i="18" s="1"/>
  <c r="AT495" i="18" a="1"/>
  <c r="AT495" i="18" s="1"/>
  <c r="AU495" i="18" a="1"/>
  <c r="AU495" i="18" s="1"/>
  <c r="AV495" i="18" a="1"/>
  <c r="AV495" i="18" s="1"/>
  <c r="D496" i="18" a="1"/>
  <c r="D496" i="18" s="1"/>
  <c r="E496" i="18" a="1"/>
  <c r="E496" i="18" s="1"/>
  <c r="F496" i="18" a="1"/>
  <c r="F496" i="18" s="1"/>
  <c r="G496" i="18" a="1"/>
  <c r="G496" i="18" s="1"/>
  <c r="H496" i="18" a="1"/>
  <c r="H496" i="18" s="1"/>
  <c r="I496" i="18" a="1"/>
  <c r="I496" i="18" s="1"/>
  <c r="J496" i="18" a="1"/>
  <c r="J496" i="18" s="1"/>
  <c r="K496" i="18" a="1"/>
  <c r="K496" i="18" s="1"/>
  <c r="L496" i="18" a="1"/>
  <c r="L496" i="18" s="1"/>
  <c r="M496" i="18" a="1"/>
  <c r="M496" i="18" s="1"/>
  <c r="N496" i="18" a="1"/>
  <c r="N496" i="18" s="1"/>
  <c r="O496" i="18" a="1"/>
  <c r="O496" i="18" s="1"/>
  <c r="P496" i="18" a="1"/>
  <c r="P496" i="18" s="1"/>
  <c r="Q496" i="18" a="1"/>
  <c r="Q496" i="18" s="1"/>
  <c r="R496" i="18" a="1"/>
  <c r="R496" i="18" s="1"/>
  <c r="S496" i="18" a="1"/>
  <c r="S496" i="18" s="1"/>
  <c r="T496" i="18" a="1"/>
  <c r="T496" i="18" s="1"/>
  <c r="U496" i="18" a="1"/>
  <c r="U496" i="18" s="1"/>
  <c r="V496" i="18" a="1"/>
  <c r="V496" i="18" s="1"/>
  <c r="W496" i="18" a="1"/>
  <c r="W496" i="18" s="1"/>
  <c r="X496" i="18" a="1"/>
  <c r="X496" i="18" s="1"/>
  <c r="Y496" i="18" a="1"/>
  <c r="Y496" i="18" s="1"/>
  <c r="Z496" i="18" a="1"/>
  <c r="Z496" i="18" s="1"/>
  <c r="AA496" i="18" a="1"/>
  <c r="AA496" i="18" s="1"/>
  <c r="AB496" i="18" a="1"/>
  <c r="AB496" i="18" s="1"/>
  <c r="AC496" i="18" a="1"/>
  <c r="AC496" i="18" s="1"/>
  <c r="AD496" i="18" a="1"/>
  <c r="AD496" i="18" s="1"/>
  <c r="AE496" i="18" a="1"/>
  <c r="AE496" i="18" s="1"/>
  <c r="AF496" i="18" a="1"/>
  <c r="AF496" i="18" s="1"/>
  <c r="AG496" i="18" a="1"/>
  <c r="AG496" i="18" s="1"/>
  <c r="AH496" i="18" a="1"/>
  <c r="AH496" i="18" s="1"/>
  <c r="AI496" i="18" a="1"/>
  <c r="AI496" i="18" s="1"/>
  <c r="AJ496" i="18" a="1"/>
  <c r="AJ496" i="18" s="1"/>
  <c r="AK496" i="18" a="1"/>
  <c r="AK496" i="18" s="1"/>
  <c r="AL496" i="18" a="1"/>
  <c r="AL496" i="18" s="1"/>
  <c r="AM496" i="18" a="1"/>
  <c r="AM496" i="18" s="1"/>
  <c r="AN496" i="18" a="1"/>
  <c r="AN496" i="18" s="1"/>
  <c r="AO496" i="18" a="1"/>
  <c r="AO496" i="18" s="1"/>
  <c r="AP496" i="18" a="1"/>
  <c r="AP496" i="18" s="1"/>
  <c r="AQ496" i="18" a="1"/>
  <c r="AQ496" i="18" s="1"/>
  <c r="AR496" i="18" a="1"/>
  <c r="AR496" i="18" s="1"/>
  <c r="AS496" i="18" a="1"/>
  <c r="AS496" i="18" s="1"/>
  <c r="AT496" i="18" a="1"/>
  <c r="AT496" i="18" s="1"/>
  <c r="AU496" i="18" a="1"/>
  <c r="AU496" i="18" s="1"/>
  <c r="AV496" i="18" a="1"/>
  <c r="AV496" i="18" s="1"/>
  <c r="D497" i="18" a="1"/>
  <c r="D497" i="18" s="1"/>
  <c r="E497" i="18" a="1"/>
  <c r="E497" i="18" s="1"/>
  <c r="F497" i="18" a="1"/>
  <c r="F497" i="18" s="1"/>
  <c r="G497" i="18" a="1"/>
  <c r="G497" i="18" s="1"/>
  <c r="H497" i="18" a="1"/>
  <c r="H497" i="18" s="1"/>
  <c r="I497" i="18" a="1"/>
  <c r="I497" i="18" s="1"/>
  <c r="J497" i="18" a="1"/>
  <c r="J497" i="18" s="1"/>
  <c r="K497" i="18" a="1"/>
  <c r="K497" i="18" s="1"/>
  <c r="L497" i="18" a="1"/>
  <c r="L497" i="18" s="1"/>
  <c r="M497" i="18" a="1"/>
  <c r="M497" i="18" s="1"/>
  <c r="N497" i="18" a="1"/>
  <c r="N497" i="18" s="1"/>
  <c r="O497" i="18" a="1"/>
  <c r="O497" i="18" s="1"/>
  <c r="P497" i="18" a="1"/>
  <c r="P497" i="18" s="1"/>
  <c r="Q497" i="18" a="1"/>
  <c r="Q497" i="18" s="1"/>
  <c r="R497" i="18" a="1"/>
  <c r="R497" i="18" s="1"/>
  <c r="S497" i="18" a="1"/>
  <c r="S497" i="18" s="1"/>
  <c r="T497" i="18" a="1"/>
  <c r="T497" i="18" s="1"/>
  <c r="U497" i="18" a="1"/>
  <c r="U497" i="18" s="1"/>
  <c r="V497" i="18" a="1"/>
  <c r="V497" i="18" s="1"/>
  <c r="W497" i="18" a="1"/>
  <c r="W497" i="18" s="1"/>
  <c r="X497" i="18" a="1"/>
  <c r="X497" i="18" s="1"/>
  <c r="Y497" i="18" a="1"/>
  <c r="Y497" i="18" s="1"/>
  <c r="Z497" i="18" a="1"/>
  <c r="Z497" i="18" s="1"/>
  <c r="AA497" i="18" a="1"/>
  <c r="AA497" i="18" s="1"/>
  <c r="AB497" i="18" a="1"/>
  <c r="AB497" i="18" s="1"/>
  <c r="AC497" i="18" a="1"/>
  <c r="AC497" i="18" s="1"/>
  <c r="AD497" i="18" a="1"/>
  <c r="AD497" i="18" s="1"/>
  <c r="AE497" i="18" a="1"/>
  <c r="AE497" i="18" s="1"/>
  <c r="AF497" i="18" a="1"/>
  <c r="AF497" i="18" s="1"/>
  <c r="AG497" i="18" a="1"/>
  <c r="AG497" i="18" s="1"/>
  <c r="AH497" i="18" a="1"/>
  <c r="AH497" i="18" s="1"/>
  <c r="AI497" i="18" a="1"/>
  <c r="AI497" i="18" s="1"/>
  <c r="AJ497" i="18" a="1"/>
  <c r="AJ497" i="18" s="1"/>
  <c r="AK497" i="18" a="1"/>
  <c r="AK497" i="18" s="1"/>
  <c r="AL497" i="18" a="1"/>
  <c r="AL497" i="18" s="1"/>
  <c r="AM497" i="18" a="1"/>
  <c r="AM497" i="18" s="1"/>
  <c r="AN497" i="18" a="1"/>
  <c r="AN497" i="18" s="1"/>
  <c r="AO497" i="18" a="1"/>
  <c r="AO497" i="18" s="1"/>
  <c r="AP497" i="18" a="1"/>
  <c r="AP497" i="18" s="1"/>
  <c r="AQ497" i="18" a="1"/>
  <c r="AQ497" i="18" s="1"/>
  <c r="AR497" i="18" a="1"/>
  <c r="AR497" i="18" s="1"/>
  <c r="AS497" i="18" a="1"/>
  <c r="AS497" i="18" s="1"/>
  <c r="AT497" i="18" a="1"/>
  <c r="AT497" i="18" s="1"/>
  <c r="AU497" i="18" a="1"/>
  <c r="AU497" i="18" s="1"/>
  <c r="AV497" i="18" a="1"/>
  <c r="AV497" i="18" s="1"/>
  <c r="D498" i="18" a="1"/>
  <c r="D498" i="18" s="1"/>
  <c r="E498" i="18" a="1"/>
  <c r="E498" i="18" s="1"/>
  <c r="F498" i="18" a="1"/>
  <c r="F498" i="18" s="1"/>
  <c r="G498" i="18" a="1"/>
  <c r="G498" i="18" s="1"/>
  <c r="H498" i="18" a="1"/>
  <c r="H498" i="18" s="1"/>
  <c r="I498" i="18" a="1"/>
  <c r="I498" i="18" s="1"/>
  <c r="J498" i="18" a="1"/>
  <c r="J498" i="18" s="1"/>
  <c r="K498" i="18" a="1"/>
  <c r="K498" i="18" s="1"/>
  <c r="L498" i="18" a="1"/>
  <c r="L498" i="18" s="1"/>
  <c r="M498" i="18" a="1"/>
  <c r="M498" i="18" s="1"/>
  <c r="N498" i="18" a="1"/>
  <c r="N498" i="18" s="1"/>
  <c r="O498" i="18" a="1"/>
  <c r="O498" i="18" s="1"/>
  <c r="P498" i="18" a="1"/>
  <c r="P498" i="18" s="1"/>
  <c r="Q498" i="18" a="1"/>
  <c r="Q498" i="18" s="1"/>
  <c r="R498" i="18" a="1"/>
  <c r="R498" i="18" s="1"/>
  <c r="S498" i="18" a="1"/>
  <c r="S498" i="18" s="1"/>
  <c r="T498" i="18" a="1"/>
  <c r="T498" i="18" s="1"/>
  <c r="U498" i="18" a="1"/>
  <c r="U498" i="18" s="1"/>
  <c r="V498" i="18" a="1"/>
  <c r="V498" i="18" s="1"/>
  <c r="W498" i="18" a="1"/>
  <c r="W498" i="18" s="1"/>
  <c r="X498" i="18" a="1"/>
  <c r="X498" i="18" s="1"/>
  <c r="Y498" i="18" a="1"/>
  <c r="Y498" i="18" s="1"/>
  <c r="Z498" i="18" a="1"/>
  <c r="Z498" i="18" s="1"/>
  <c r="AA498" i="18" a="1"/>
  <c r="AA498" i="18" s="1"/>
  <c r="AB498" i="18" a="1"/>
  <c r="AB498" i="18" s="1"/>
  <c r="AC498" i="18" a="1"/>
  <c r="AC498" i="18" s="1"/>
  <c r="AD498" i="18" a="1"/>
  <c r="AD498" i="18" s="1"/>
  <c r="AE498" i="18" a="1"/>
  <c r="AE498" i="18" s="1"/>
  <c r="AF498" i="18" a="1"/>
  <c r="AF498" i="18" s="1"/>
  <c r="AG498" i="18" a="1"/>
  <c r="AG498" i="18" s="1"/>
  <c r="AH498" i="18" a="1"/>
  <c r="AH498" i="18" s="1"/>
  <c r="AI498" i="18" a="1"/>
  <c r="AI498" i="18" s="1"/>
  <c r="AJ498" i="18" a="1"/>
  <c r="AJ498" i="18" s="1"/>
  <c r="AK498" i="18" a="1"/>
  <c r="AK498" i="18" s="1"/>
  <c r="AL498" i="18" a="1"/>
  <c r="AL498" i="18" s="1"/>
  <c r="AM498" i="18" a="1"/>
  <c r="AM498" i="18" s="1"/>
  <c r="AN498" i="18" a="1"/>
  <c r="AN498" i="18" s="1"/>
  <c r="AO498" i="18" a="1"/>
  <c r="AO498" i="18" s="1"/>
  <c r="AP498" i="18" a="1"/>
  <c r="AP498" i="18" s="1"/>
  <c r="AQ498" i="18" a="1"/>
  <c r="AQ498" i="18" s="1"/>
  <c r="AR498" i="18" a="1"/>
  <c r="AR498" i="18" s="1"/>
  <c r="AS498" i="18" a="1"/>
  <c r="AS498" i="18" s="1"/>
  <c r="AT498" i="18" a="1"/>
  <c r="AT498" i="18" s="1"/>
  <c r="AU498" i="18" a="1"/>
  <c r="AU498" i="18" s="1"/>
  <c r="AV498" i="18" a="1"/>
  <c r="AV498" i="18" s="1"/>
  <c r="D499" i="18" a="1"/>
  <c r="D499" i="18" s="1"/>
  <c r="E499" i="18" a="1"/>
  <c r="E499" i="18" s="1"/>
  <c r="F499" i="18" a="1"/>
  <c r="F499" i="18" s="1"/>
  <c r="G499" i="18" a="1"/>
  <c r="G499" i="18" s="1"/>
  <c r="H499" i="18" a="1"/>
  <c r="H499" i="18" s="1"/>
  <c r="I499" i="18" a="1"/>
  <c r="I499" i="18" s="1"/>
  <c r="J499" i="18" a="1"/>
  <c r="J499" i="18" s="1"/>
  <c r="K499" i="18" a="1"/>
  <c r="K499" i="18" s="1"/>
  <c r="L499" i="18" a="1"/>
  <c r="L499" i="18" s="1"/>
  <c r="M499" i="18" a="1"/>
  <c r="M499" i="18" s="1"/>
  <c r="N499" i="18" a="1"/>
  <c r="N499" i="18" s="1"/>
  <c r="O499" i="18" a="1"/>
  <c r="O499" i="18" s="1"/>
  <c r="P499" i="18" a="1"/>
  <c r="P499" i="18" s="1"/>
  <c r="Q499" i="18" a="1"/>
  <c r="Q499" i="18" s="1"/>
  <c r="R499" i="18" a="1"/>
  <c r="R499" i="18" s="1"/>
  <c r="S499" i="18" a="1"/>
  <c r="S499" i="18" s="1"/>
  <c r="T499" i="18" a="1"/>
  <c r="T499" i="18" s="1"/>
  <c r="U499" i="18" a="1"/>
  <c r="U499" i="18" s="1"/>
  <c r="V499" i="18" a="1"/>
  <c r="V499" i="18" s="1"/>
  <c r="W499" i="18" a="1"/>
  <c r="W499" i="18" s="1"/>
  <c r="X499" i="18" a="1"/>
  <c r="X499" i="18" s="1"/>
  <c r="Y499" i="18" a="1"/>
  <c r="Y499" i="18" s="1"/>
  <c r="Z499" i="18" a="1"/>
  <c r="Z499" i="18" s="1"/>
  <c r="AA499" i="18" a="1"/>
  <c r="AA499" i="18" s="1"/>
  <c r="AB499" i="18" a="1"/>
  <c r="AB499" i="18" s="1"/>
  <c r="AC499" i="18" a="1"/>
  <c r="AC499" i="18" s="1"/>
  <c r="AD499" i="18" a="1"/>
  <c r="AD499" i="18" s="1"/>
  <c r="AE499" i="18" a="1"/>
  <c r="AE499" i="18" s="1"/>
  <c r="AF499" i="18" a="1"/>
  <c r="AF499" i="18" s="1"/>
  <c r="AG499" i="18" a="1"/>
  <c r="AG499" i="18" s="1"/>
  <c r="AH499" i="18" a="1"/>
  <c r="AH499" i="18" s="1"/>
  <c r="AI499" i="18" a="1"/>
  <c r="AI499" i="18" s="1"/>
  <c r="AJ499" i="18" a="1"/>
  <c r="AJ499" i="18" s="1"/>
  <c r="AK499" i="18" a="1"/>
  <c r="AK499" i="18" s="1"/>
  <c r="AL499" i="18" a="1"/>
  <c r="AL499" i="18" s="1"/>
  <c r="AM499" i="18" a="1"/>
  <c r="AM499" i="18" s="1"/>
  <c r="AN499" i="18" a="1"/>
  <c r="AN499" i="18" s="1"/>
  <c r="AO499" i="18" a="1"/>
  <c r="AO499" i="18" s="1"/>
  <c r="AP499" i="18" a="1"/>
  <c r="AP499" i="18" s="1"/>
  <c r="AQ499" i="18" a="1"/>
  <c r="AQ499" i="18" s="1"/>
  <c r="AR499" i="18" a="1"/>
  <c r="AR499" i="18" s="1"/>
  <c r="AS499" i="18" a="1"/>
  <c r="AS499" i="18" s="1"/>
  <c r="AT499" i="18" a="1"/>
  <c r="AT499" i="18" s="1"/>
  <c r="AU499" i="18" a="1"/>
  <c r="AU499" i="18" s="1"/>
  <c r="AV499" i="18" a="1"/>
  <c r="AV499" i="18" s="1"/>
  <c r="D500" i="18" a="1"/>
  <c r="D500" i="18" s="1"/>
  <c r="E500" i="18" a="1"/>
  <c r="E500" i="18" s="1"/>
  <c r="F500" i="18" a="1"/>
  <c r="F500" i="18" s="1"/>
  <c r="G500" i="18" a="1"/>
  <c r="G500" i="18" s="1"/>
  <c r="H500" i="18" a="1"/>
  <c r="H500" i="18" s="1"/>
  <c r="I500" i="18" a="1"/>
  <c r="I500" i="18" s="1"/>
  <c r="J500" i="18" a="1"/>
  <c r="J500" i="18" s="1"/>
  <c r="K500" i="18" a="1"/>
  <c r="K500" i="18" s="1"/>
  <c r="L500" i="18" a="1"/>
  <c r="L500" i="18" s="1"/>
  <c r="M500" i="18" a="1"/>
  <c r="M500" i="18" s="1"/>
  <c r="N500" i="18" a="1"/>
  <c r="N500" i="18" s="1"/>
  <c r="O500" i="18" a="1"/>
  <c r="O500" i="18" s="1"/>
  <c r="P500" i="18" a="1"/>
  <c r="P500" i="18" s="1"/>
  <c r="Q500" i="18" a="1"/>
  <c r="Q500" i="18" s="1"/>
  <c r="R500" i="18" a="1"/>
  <c r="R500" i="18" s="1"/>
  <c r="S500" i="18" a="1"/>
  <c r="S500" i="18" s="1"/>
  <c r="T500" i="18" a="1"/>
  <c r="T500" i="18" s="1"/>
  <c r="U500" i="18" a="1"/>
  <c r="U500" i="18" s="1"/>
  <c r="V500" i="18" a="1"/>
  <c r="V500" i="18" s="1"/>
  <c r="W500" i="18" a="1"/>
  <c r="W500" i="18" s="1"/>
  <c r="X500" i="18" a="1"/>
  <c r="X500" i="18" s="1"/>
  <c r="Y500" i="18" a="1"/>
  <c r="Y500" i="18" s="1"/>
  <c r="Z500" i="18" a="1"/>
  <c r="Z500" i="18" s="1"/>
  <c r="AA500" i="18" a="1"/>
  <c r="AA500" i="18" s="1"/>
  <c r="AB500" i="18" a="1"/>
  <c r="AB500" i="18" s="1"/>
  <c r="AC500" i="18" a="1"/>
  <c r="AC500" i="18" s="1"/>
  <c r="AD500" i="18" a="1"/>
  <c r="AD500" i="18" s="1"/>
  <c r="AE500" i="18" a="1"/>
  <c r="AE500" i="18" s="1"/>
  <c r="AF500" i="18" a="1"/>
  <c r="AF500" i="18" s="1"/>
  <c r="AG500" i="18" a="1"/>
  <c r="AG500" i="18" s="1"/>
  <c r="AH500" i="18" a="1"/>
  <c r="AH500" i="18" s="1"/>
  <c r="AI500" i="18" a="1"/>
  <c r="AI500" i="18" s="1"/>
  <c r="AJ500" i="18" a="1"/>
  <c r="AJ500" i="18" s="1"/>
  <c r="AK500" i="18" a="1"/>
  <c r="AK500" i="18" s="1"/>
  <c r="AL500" i="18" a="1"/>
  <c r="AL500" i="18" s="1"/>
  <c r="AM500" i="18" a="1"/>
  <c r="AM500" i="18" s="1"/>
  <c r="AN500" i="18" a="1"/>
  <c r="AN500" i="18" s="1"/>
  <c r="AO500" i="18" a="1"/>
  <c r="AO500" i="18" s="1"/>
  <c r="AP500" i="18" a="1"/>
  <c r="AP500" i="18" s="1"/>
  <c r="AQ500" i="18" a="1"/>
  <c r="AQ500" i="18" s="1"/>
  <c r="AR500" i="18" a="1"/>
  <c r="AR500" i="18" s="1"/>
  <c r="AS500" i="18" a="1"/>
  <c r="AS500" i="18" s="1"/>
  <c r="AT500" i="18" a="1"/>
  <c r="AT500" i="18" s="1"/>
  <c r="AU500" i="18" a="1"/>
  <c r="AU500" i="18" s="1"/>
  <c r="AV500" i="18" a="1"/>
  <c r="AV500" i="18" s="1"/>
  <c r="D501" i="18" a="1"/>
  <c r="D501" i="18" s="1"/>
  <c r="E501" i="18" a="1"/>
  <c r="E501" i="18" s="1"/>
  <c r="F501" i="18" a="1"/>
  <c r="F501" i="18" s="1"/>
  <c r="G501" i="18" a="1"/>
  <c r="G501" i="18" s="1"/>
  <c r="H501" i="18" a="1"/>
  <c r="H501" i="18" s="1"/>
  <c r="I501" i="18" a="1"/>
  <c r="I501" i="18" s="1"/>
  <c r="J501" i="18" a="1"/>
  <c r="J501" i="18" s="1"/>
  <c r="K501" i="18" a="1"/>
  <c r="K501" i="18" s="1"/>
  <c r="L501" i="18" a="1"/>
  <c r="L501" i="18" s="1"/>
  <c r="M501" i="18" a="1"/>
  <c r="M501" i="18" s="1"/>
  <c r="N501" i="18" a="1"/>
  <c r="N501" i="18" s="1"/>
  <c r="O501" i="18" a="1"/>
  <c r="O501" i="18" s="1"/>
  <c r="P501" i="18" a="1"/>
  <c r="P501" i="18" s="1"/>
  <c r="Q501" i="18" a="1"/>
  <c r="Q501" i="18" s="1"/>
  <c r="R501" i="18" a="1"/>
  <c r="R501" i="18" s="1"/>
  <c r="S501" i="18" a="1"/>
  <c r="S501" i="18" s="1"/>
  <c r="T501" i="18" a="1"/>
  <c r="T501" i="18" s="1"/>
  <c r="U501" i="18" a="1"/>
  <c r="U501" i="18" s="1"/>
  <c r="V501" i="18" a="1"/>
  <c r="V501" i="18" s="1"/>
  <c r="W501" i="18" a="1"/>
  <c r="W501" i="18" s="1"/>
  <c r="X501" i="18" a="1"/>
  <c r="X501" i="18" s="1"/>
  <c r="Y501" i="18" a="1"/>
  <c r="Y501" i="18" s="1"/>
  <c r="Z501" i="18" a="1"/>
  <c r="Z501" i="18" s="1"/>
  <c r="AA501" i="18" a="1"/>
  <c r="AA501" i="18" s="1"/>
  <c r="AB501" i="18" a="1"/>
  <c r="AB501" i="18" s="1"/>
  <c r="AC501" i="18" a="1"/>
  <c r="AC501" i="18" s="1"/>
  <c r="AD501" i="18" a="1"/>
  <c r="AD501" i="18" s="1"/>
  <c r="AE501" i="18" a="1"/>
  <c r="AE501" i="18" s="1"/>
  <c r="AF501" i="18" a="1"/>
  <c r="AF501" i="18" s="1"/>
  <c r="AG501" i="18" a="1"/>
  <c r="AG501" i="18" s="1"/>
  <c r="AH501" i="18" a="1"/>
  <c r="AH501" i="18" s="1"/>
  <c r="AI501" i="18" a="1"/>
  <c r="AI501" i="18" s="1"/>
  <c r="AJ501" i="18" a="1"/>
  <c r="AJ501" i="18" s="1"/>
  <c r="AK501" i="18" a="1"/>
  <c r="AK501" i="18" s="1"/>
  <c r="AL501" i="18" a="1"/>
  <c r="AL501" i="18" s="1"/>
  <c r="AM501" i="18" a="1"/>
  <c r="AM501" i="18" s="1"/>
  <c r="AN501" i="18" a="1"/>
  <c r="AN501" i="18" s="1"/>
  <c r="AO501" i="18" a="1"/>
  <c r="AO501" i="18" s="1"/>
  <c r="AP501" i="18" a="1"/>
  <c r="AP501" i="18" s="1"/>
  <c r="AQ501" i="18" a="1"/>
  <c r="AQ501" i="18" s="1"/>
  <c r="AR501" i="18" a="1"/>
  <c r="AR501" i="18" s="1"/>
  <c r="AS501" i="18" a="1"/>
  <c r="AS501" i="18" s="1"/>
  <c r="AT501" i="18" a="1"/>
  <c r="AT501" i="18" s="1"/>
  <c r="AU501" i="18" a="1"/>
  <c r="AU501" i="18" s="1"/>
  <c r="AV501" i="18" a="1"/>
  <c r="AV501" i="18" s="1"/>
  <c r="D502" i="18" a="1"/>
  <c r="D502" i="18" s="1"/>
  <c r="E502" i="18" a="1"/>
  <c r="E502" i="18" s="1"/>
  <c r="F502" i="18" a="1"/>
  <c r="F502" i="18" s="1"/>
  <c r="G502" i="18" a="1"/>
  <c r="G502" i="18" s="1"/>
  <c r="H502" i="18" a="1"/>
  <c r="H502" i="18" s="1"/>
  <c r="I502" i="18" a="1"/>
  <c r="I502" i="18" s="1"/>
  <c r="J502" i="18" a="1"/>
  <c r="J502" i="18" s="1"/>
  <c r="K502" i="18" a="1"/>
  <c r="K502" i="18" s="1"/>
  <c r="L502" i="18" a="1"/>
  <c r="L502" i="18" s="1"/>
  <c r="M502" i="18" a="1"/>
  <c r="M502" i="18" s="1"/>
  <c r="N502" i="18" a="1"/>
  <c r="N502" i="18" s="1"/>
  <c r="O502" i="18" a="1"/>
  <c r="O502" i="18" s="1"/>
  <c r="P502" i="18" a="1"/>
  <c r="P502" i="18" s="1"/>
  <c r="Q502" i="18" a="1"/>
  <c r="Q502" i="18" s="1"/>
  <c r="R502" i="18" a="1"/>
  <c r="R502" i="18" s="1"/>
  <c r="S502" i="18" a="1"/>
  <c r="S502" i="18" s="1"/>
  <c r="T502" i="18" a="1"/>
  <c r="T502" i="18" s="1"/>
  <c r="U502" i="18" a="1"/>
  <c r="U502" i="18" s="1"/>
  <c r="V502" i="18" a="1"/>
  <c r="V502" i="18" s="1"/>
  <c r="W502" i="18" a="1"/>
  <c r="W502" i="18" s="1"/>
  <c r="X502" i="18" a="1"/>
  <c r="X502" i="18" s="1"/>
  <c r="Y502" i="18" a="1"/>
  <c r="Y502" i="18" s="1"/>
  <c r="Z502" i="18" a="1"/>
  <c r="Z502" i="18" s="1"/>
  <c r="AA502" i="18" a="1"/>
  <c r="AA502" i="18" s="1"/>
  <c r="AB502" i="18" a="1"/>
  <c r="AB502" i="18" s="1"/>
  <c r="AC502" i="18" a="1"/>
  <c r="AC502" i="18" s="1"/>
  <c r="AD502" i="18" a="1"/>
  <c r="AD502" i="18" s="1"/>
  <c r="AE502" i="18" a="1"/>
  <c r="AE502" i="18" s="1"/>
  <c r="AF502" i="18" a="1"/>
  <c r="AF502" i="18" s="1"/>
  <c r="AG502" i="18" a="1"/>
  <c r="AG502" i="18" s="1"/>
  <c r="AH502" i="18" a="1"/>
  <c r="AH502" i="18" s="1"/>
  <c r="AI502" i="18" a="1"/>
  <c r="AI502" i="18" s="1"/>
  <c r="AJ502" i="18" a="1"/>
  <c r="AJ502" i="18" s="1"/>
  <c r="AK502" i="18" a="1"/>
  <c r="AK502" i="18" s="1"/>
  <c r="AL502" i="18" a="1"/>
  <c r="AL502" i="18" s="1"/>
  <c r="AM502" i="18" a="1"/>
  <c r="AM502" i="18" s="1"/>
  <c r="AN502" i="18" a="1"/>
  <c r="AN502" i="18" s="1"/>
  <c r="AO502" i="18" a="1"/>
  <c r="AO502" i="18" s="1"/>
  <c r="AP502" i="18" a="1"/>
  <c r="AP502" i="18" s="1"/>
  <c r="AQ502" i="18" a="1"/>
  <c r="AQ502" i="18" s="1"/>
  <c r="AR502" i="18" a="1"/>
  <c r="AR502" i="18" s="1"/>
  <c r="AS502" i="18" a="1"/>
  <c r="AS502" i="18" s="1"/>
  <c r="AT502" i="18" a="1"/>
  <c r="AT502" i="18" s="1"/>
  <c r="AU502" i="18" a="1"/>
  <c r="AU502" i="18" s="1"/>
  <c r="AV502" i="18" a="1"/>
  <c r="AV502" i="18" s="1"/>
  <c r="D503" i="18" a="1"/>
  <c r="D503" i="18" s="1"/>
  <c r="E503" i="18" a="1"/>
  <c r="E503" i="18" s="1"/>
  <c r="F503" i="18" a="1"/>
  <c r="F503" i="18" s="1"/>
  <c r="G503" i="18" a="1"/>
  <c r="G503" i="18" s="1"/>
  <c r="H503" i="18" a="1"/>
  <c r="H503" i="18" s="1"/>
  <c r="I503" i="18" a="1"/>
  <c r="I503" i="18" s="1"/>
  <c r="J503" i="18" a="1"/>
  <c r="J503" i="18" s="1"/>
  <c r="K503" i="18" a="1"/>
  <c r="K503" i="18" s="1"/>
  <c r="L503" i="18" a="1"/>
  <c r="L503" i="18" s="1"/>
  <c r="M503" i="18" a="1"/>
  <c r="M503" i="18" s="1"/>
  <c r="N503" i="18" a="1"/>
  <c r="N503" i="18" s="1"/>
  <c r="O503" i="18" a="1"/>
  <c r="O503" i="18" s="1"/>
  <c r="P503" i="18" a="1"/>
  <c r="P503" i="18" s="1"/>
  <c r="Q503" i="18" a="1"/>
  <c r="Q503" i="18" s="1"/>
  <c r="R503" i="18" a="1"/>
  <c r="R503" i="18" s="1"/>
  <c r="S503" i="18" a="1"/>
  <c r="S503" i="18" s="1"/>
  <c r="T503" i="18" a="1"/>
  <c r="T503" i="18" s="1"/>
  <c r="U503" i="18" a="1"/>
  <c r="U503" i="18" s="1"/>
  <c r="V503" i="18" a="1"/>
  <c r="V503" i="18" s="1"/>
  <c r="W503" i="18" a="1"/>
  <c r="W503" i="18" s="1"/>
  <c r="X503" i="18" a="1"/>
  <c r="X503" i="18" s="1"/>
  <c r="Y503" i="18" a="1"/>
  <c r="Y503" i="18" s="1"/>
  <c r="Z503" i="18" a="1"/>
  <c r="Z503" i="18" s="1"/>
  <c r="AA503" i="18" a="1"/>
  <c r="AA503" i="18" s="1"/>
  <c r="AB503" i="18" a="1"/>
  <c r="AB503" i="18" s="1"/>
  <c r="AC503" i="18" a="1"/>
  <c r="AC503" i="18" s="1"/>
  <c r="AD503" i="18" a="1"/>
  <c r="AD503" i="18" s="1"/>
  <c r="AE503" i="18" a="1"/>
  <c r="AE503" i="18" s="1"/>
  <c r="AF503" i="18" a="1"/>
  <c r="AF503" i="18" s="1"/>
  <c r="AG503" i="18" a="1"/>
  <c r="AG503" i="18" s="1"/>
  <c r="AH503" i="18" a="1"/>
  <c r="AH503" i="18" s="1"/>
  <c r="AI503" i="18" a="1"/>
  <c r="AI503" i="18" s="1"/>
  <c r="AJ503" i="18" a="1"/>
  <c r="AJ503" i="18" s="1"/>
  <c r="AK503" i="18" a="1"/>
  <c r="AK503" i="18" s="1"/>
  <c r="AL503" i="18" a="1"/>
  <c r="AL503" i="18" s="1"/>
  <c r="AM503" i="18" a="1"/>
  <c r="AM503" i="18" s="1"/>
  <c r="AN503" i="18" a="1"/>
  <c r="AN503" i="18" s="1"/>
  <c r="AO503" i="18" a="1"/>
  <c r="AO503" i="18" s="1"/>
  <c r="AP503" i="18" a="1"/>
  <c r="AP503" i="18" s="1"/>
  <c r="AQ503" i="18" a="1"/>
  <c r="AQ503" i="18" s="1"/>
  <c r="AR503" i="18" a="1"/>
  <c r="AR503" i="18" s="1"/>
  <c r="AS503" i="18" a="1"/>
  <c r="AS503" i="18" s="1"/>
  <c r="AT503" i="18" a="1"/>
  <c r="AT503" i="18" s="1"/>
  <c r="AU503" i="18" a="1"/>
  <c r="AU503" i="18" s="1"/>
  <c r="AV503" i="18" a="1"/>
  <c r="AV503" i="18" s="1"/>
  <c r="D504" i="18" a="1"/>
  <c r="D504" i="18" s="1"/>
  <c r="E504" i="18" a="1"/>
  <c r="E504" i="18" s="1"/>
  <c r="F504" i="18" a="1"/>
  <c r="F504" i="18" s="1"/>
  <c r="G504" i="18" a="1"/>
  <c r="G504" i="18" s="1"/>
  <c r="H504" i="18" a="1"/>
  <c r="H504" i="18" s="1"/>
  <c r="I504" i="18" a="1"/>
  <c r="I504" i="18" s="1"/>
  <c r="J504" i="18" a="1"/>
  <c r="J504" i="18" s="1"/>
  <c r="K504" i="18" a="1"/>
  <c r="K504" i="18" s="1"/>
  <c r="L504" i="18" a="1"/>
  <c r="L504" i="18" s="1"/>
  <c r="M504" i="18" a="1"/>
  <c r="M504" i="18" s="1"/>
  <c r="N504" i="18" a="1"/>
  <c r="N504" i="18" s="1"/>
  <c r="O504" i="18" a="1"/>
  <c r="O504" i="18" s="1"/>
  <c r="P504" i="18" a="1"/>
  <c r="P504" i="18" s="1"/>
  <c r="Q504" i="18" a="1"/>
  <c r="Q504" i="18" s="1"/>
  <c r="R504" i="18" a="1"/>
  <c r="R504" i="18" s="1"/>
  <c r="S504" i="18" a="1"/>
  <c r="S504" i="18" s="1"/>
  <c r="T504" i="18" a="1"/>
  <c r="T504" i="18" s="1"/>
  <c r="U504" i="18" a="1"/>
  <c r="U504" i="18" s="1"/>
  <c r="V504" i="18" a="1"/>
  <c r="V504" i="18" s="1"/>
  <c r="W504" i="18" a="1"/>
  <c r="W504" i="18" s="1"/>
  <c r="X504" i="18" a="1"/>
  <c r="X504" i="18" s="1"/>
  <c r="Y504" i="18" a="1"/>
  <c r="Y504" i="18" s="1"/>
  <c r="Z504" i="18" a="1"/>
  <c r="Z504" i="18" s="1"/>
  <c r="AA504" i="18" a="1"/>
  <c r="AA504" i="18" s="1"/>
  <c r="AB504" i="18" a="1"/>
  <c r="AB504" i="18" s="1"/>
  <c r="AC504" i="18" a="1"/>
  <c r="AC504" i="18" s="1"/>
  <c r="AD504" i="18" a="1"/>
  <c r="AD504" i="18" s="1"/>
  <c r="AE504" i="18" a="1"/>
  <c r="AE504" i="18" s="1"/>
  <c r="AF504" i="18" a="1"/>
  <c r="AF504" i="18" s="1"/>
  <c r="AG504" i="18" a="1"/>
  <c r="AG504" i="18" s="1"/>
  <c r="AH504" i="18" a="1"/>
  <c r="AH504" i="18" s="1"/>
  <c r="AI504" i="18" a="1"/>
  <c r="AI504" i="18" s="1"/>
  <c r="AJ504" i="18" a="1"/>
  <c r="AJ504" i="18" s="1"/>
  <c r="AK504" i="18" a="1"/>
  <c r="AK504" i="18" s="1"/>
  <c r="AL504" i="18" a="1"/>
  <c r="AL504" i="18" s="1"/>
  <c r="AM504" i="18" a="1"/>
  <c r="AM504" i="18" s="1"/>
  <c r="AN504" i="18" a="1"/>
  <c r="AN504" i="18" s="1"/>
  <c r="AO504" i="18" a="1"/>
  <c r="AO504" i="18" s="1"/>
  <c r="AP504" i="18" a="1"/>
  <c r="AP504" i="18" s="1"/>
  <c r="AQ504" i="18" a="1"/>
  <c r="AQ504" i="18" s="1"/>
  <c r="AR504" i="18" a="1"/>
  <c r="AR504" i="18" s="1"/>
  <c r="AS504" i="18" a="1"/>
  <c r="AS504" i="18" s="1"/>
  <c r="AT504" i="18" a="1"/>
  <c r="AT504" i="18" s="1"/>
  <c r="AU504" i="18" a="1"/>
  <c r="AU504" i="18" s="1"/>
  <c r="AV504" i="18" a="1"/>
  <c r="AV504" i="18" s="1"/>
  <c r="D505" i="18" a="1"/>
  <c r="D505" i="18" s="1"/>
  <c r="E505" i="18" a="1"/>
  <c r="E505" i="18" s="1"/>
  <c r="F505" i="18" a="1"/>
  <c r="F505" i="18" s="1"/>
  <c r="G505" i="18" a="1"/>
  <c r="G505" i="18" s="1"/>
  <c r="H505" i="18" a="1"/>
  <c r="H505" i="18" s="1"/>
  <c r="I505" i="18" a="1"/>
  <c r="I505" i="18" s="1"/>
  <c r="J505" i="18" a="1"/>
  <c r="J505" i="18" s="1"/>
  <c r="K505" i="18" a="1"/>
  <c r="K505" i="18" s="1"/>
  <c r="L505" i="18" a="1"/>
  <c r="L505" i="18" s="1"/>
  <c r="M505" i="18" a="1"/>
  <c r="M505" i="18" s="1"/>
  <c r="N505" i="18" a="1"/>
  <c r="N505" i="18" s="1"/>
  <c r="O505" i="18" a="1"/>
  <c r="O505" i="18" s="1"/>
  <c r="P505" i="18" a="1"/>
  <c r="P505" i="18" s="1"/>
  <c r="Q505" i="18" a="1"/>
  <c r="Q505" i="18" s="1"/>
  <c r="R505" i="18" a="1"/>
  <c r="R505" i="18" s="1"/>
  <c r="S505" i="18" a="1"/>
  <c r="S505" i="18" s="1"/>
  <c r="T505" i="18" a="1"/>
  <c r="T505" i="18" s="1"/>
  <c r="U505" i="18" a="1"/>
  <c r="U505" i="18" s="1"/>
  <c r="V505" i="18" a="1"/>
  <c r="V505" i="18" s="1"/>
  <c r="W505" i="18" a="1"/>
  <c r="W505" i="18" s="1"/>
  <c r="X505" i="18" a="1"/>
  <c r="X505" i="18" s="1"/>
  <c r="Y505" i="18" a="1"/>
  <c r="Y505" i="18" s="1"/>
  <c r="Z505" i="18" a="1"/>
  <c r="Z505" i="18" s="1"/>
  <c r="AA505" i="18" a="1"/>
  <c r="AA505" i="18" s="1"/>
  <c r="AB505" i="18" a="1"/>
  <c r="AB505" i="18" s="1"/>
  <c r="AC505" i="18" a="1"/>
  <c r="AC505" i="18" s="1"/>
  <c r="AD505" i="18" a="1"/>
  <c r="AD505" i="18" s="1"/>
  <c r="AE505" i="18" a="1"/>
  <c r="AE505" i="18" s="1"/>
  <c r="AF505" i="18" a="1"/>
  <c r="AF505" i="18" s="1"/>
  <c r="AG505" i="18" a="1"/>
  <c r="AG505" i="18" s="1"/>
  <c r="AH505" i="18" a="1"/>
  <c r="AH505" i="18" s="1"/>
  <c r="AI505" i="18" a="1"/>
  <c r="AI505" i="18" s="1"/>
  <c r="AJ505" i="18" a="1"/>
  <c r="AJ505" i="18" s="1"/>
  <c r="AK505" i="18" a="1"/>
  <c r="AK505" i="18" s="1"/>
  <c r="AL505" i="18" a="1"/>
  <c r="AL505" i="18" s="1"/>
  <c r="AM505" i="18" a="1"/>
  <c r="AM505" i="18" s="1"/>
  <c r="AN505" i="18" a="1"/>
  <c r="AN505" i="18" s="1"/>
  <c r="AO505" i="18" a="1"/>
  <c r="AO505" i="18" s="1"/>
  <c r="AP505" i="18" a="1"/>
  <c r="AP505" i="18" s="1"/>
  <c r="AQ505" i="18" a="1"/>
  <c r="AQ505" i="18" s="1"/>
  <c r="AR505" i="18" a="1"/>
  <c r="AR505" i="18" s="1"/>
  <c r="AS505" i="18" a="1"/>
  <c r="AS505" i="18" s="1"/>
  <c r="AT505" i="18" a="1"/>
  <c r="AT505" i="18" s="1"/>
  <c r="AU505" i="18" a="1"/>
  <c r="AU505" i="18" s="1"/>
  <c r="AV505" i="18" a="1"/>
  <c r="AV505" i="18" s="1"/>
  <c r="D506" i="18" a="1"/>
  <c r="D506" i="18" s="1"/>
  <c r="E506" i="18" a="1"/>
  <c r="E506" i="18" s="1"/>
  <c r="F506" i="18" a="1"/>
  <c r="F506" i="18" s="1"/>
  <c r="G506" i="18" a="1"/>
  <c r="G506" i="18" s="1"/>
  <c r="H506" i="18" a="1"/>
  <c r="H506" i="18" s="1"/>
  <c r="I506" i="18" a="1"/>
  <c r="I506" i="18" s="1"/>
  <c r="J506" i="18" a="1"/>
  <c r="J506" i="18" s="1"/>
  <c r="K506" i="18" a="1"/>
  <c r="K506" i="18" s="1"/>
  <c r="L506" i="18" a="1"/>
  <c r="L506" i="18" s="1"/>
  <c r="M506" i="18" a="1"/>
  <c r="M506" i="18" s="1"/>
  <c r="N506" i="18" a="1"/>
  <c r="N506" i="18" s="1"/>
  <c r="O506" i="18" a="1"/>
  <c r="O506" i="18" s="1"/>
  <c r="P506" i="18" a="1"/>
  <c r="P506" i="18" s="1"/>
  <c r="Q506" i="18" a="1"/>
  <c r="Q506" i="18" s="1"/>
  <c r="R506" i="18" a="1"/>
  <c r="R506" i="18" s="1"/>
  <c r="S506" i="18" a="1"/>
  <c r="S506" i="18" s="1"/>
  <c r="T506" i="18" a="1"/>
  <c r="T506" i="18" s="1"/>
  <c r="U506" i="18" a="1"/>
  <c r="U506" i="18" s="1"/>
  <c r="V506" i="18" a="1"/>
  <c r="V506" i="18" s="1"/>
  <c r="W506" i="18" a="1"/>
  <c r="W506" i="18" s="1"/>
  <c r="X506" i="18" a="1"/>
  <c r="X506" i="18" s="1"/>
  <c r="Y506" i="18" a="1"/>
  <c r="Y506" i="18" s="1"/>
  <c r="Z506" i="18" a="1"/>
  <c r="Z506" i="18" s="1"/>
  <c r="AA506" i="18" a="1"/>
  <c r="AA506" i="18" s="1"/>
  <c r="AB506" i="18" a="1"/>
  <c r="AB506" i="18" s="1"/>
  <c r="AC506" i="18" a="1"/>
  <c r="AC506" i="18" s="1"/>
  <c r="AD506" i="18" a="1"/>
  <c r="AD506" i="18" s="1"/>
  <c r="AE506" i="18" a="1"/>
  <c r="AE506" i="18" s="1"/>
  <c r="AF506" i="18" a="1"/>
  <c r="AF506" i="18" s="1"/>
  <c r="AG506" i="18" a="1"/>
  <c r="AG506" i="18" s="1"/>
  <c r="AH506" i="18" a="1"/>
  <c r="AH506" i="18" s="1"/>
  <c r="AI506" i="18" a="1"/>
  <c r="AI506" i="18" s="1"/>
  <c r="AJ506" i="18" a="1"/>
  <c r="AJ506" i="18" s="1"/>
  <c r="AK506" i="18" a="1"/>
  <c r="AK506" i="18" s="1"/>
  <c r="AL506" i="18" a="1"/>
  <c r="AL506" i="18" s="1"/>
  <c r="AM506" i="18" a="1"/>
  <c r="AM506" i="18" s="1"/>
  <c r="AN506" i="18" a="1"/>
  <c r="AN506" i="18" s="1"/>
  <c r="AO506" i="18" a="1"/>
  <c r="AO506" i="18" s="1"/>
  <c r="AP506" i="18" a="1"/>
  <c r="AP506" i="18" s="1"/>
  <c r="AQ506" i="18" a="1"/>
  <c r="AQ506" i="18" s="1"/>
  <c r="AR506" i="18" a="1"/>
  <c r="AR506" i="18" s="1"/>
  <c r="AS506" i="18" a="1"/>
  <c r="AS506" i="18" s="1"/>
  <c r="AT506" i="18" a="1"/>
  <c r="AT506" i="18" s="1"/>
  <c r="AU506" i="18" a="1"/>
  <c r="AU506" i="18" s="1"/>
  <c r="AV506" i="18" a="1"/>
  <c r="AV506" i="18" s="1"/>
  <c r="D507" i="18" a="1"/>
  <c r="D507" i="18" s="1"/>
  <c r="E507" i="18" a="1"/>
  <c r="E507" i="18" s="1"/>
  <c r="F507" i="18" a="1"/>
  <c r="F507" i="18" s="1"/>
  <c r="G507" i="18" a="1"/>
  <c r="G507" i="18" s="1"/>
  <c r="H507" i="18" a="1"/>
  <c r="H507" i="18" s="1"/>
  <c r="I507" i="18" a="1"/>
  <c r="I507" i="18" s="1"/>
  <c r="J507" i="18" a="1"/>
  <c r="J507" i="18" s="1"/>
  <c r="K507" i="18" a="1"/>
  <c r="K507" i="18" s="1"/>
  <c r="L507" i="18" a="1"/>
  <c r="L507" i="18" s="1"/>
  <c r="M507" i="18" a="1"/>
  <c r="M507" i="18" s="1"/>
  <c r="N507" i="18" a="1"/>
  <c r="N507" i="18" s="1"/>
  <c r="O507" i="18" a="1"/>
  <c r="O507" i="18" s="1"/>
  <c r="P507" i="18" a="1"/>
  <c r="P507" i="18" s="1"/>
  <c r="Q507" i="18" a="1"/>
  <c r="Q507" i="18" s="1"/>
  <c r="R507" i="18" a="1"/>
  <c r="R507" i="18" s="1"/>
  <c r="S507" i="18" a="1"/>
  <c r="S507" i="18" s="1"/>
  <c r="T507" i="18" a="1"/>
  <c r="T507" i="18" s="1"/>
  <c r="U507" i="18" a="1"/>
  <c r="U507" i="18" s="1"/>
  <c r="V507" i="18" a="1"/>
  <c r="V507" i="18" s="1"/>
  <c r="W507" i="18" a="1"/>
  <c r="W507" i="18" s="1"/>
  <c r="X507" i="18" a="1"/>
  <c r="X507" i="18" s="1"/>
  <c r="Y507" i="18" a="1"/>
  <c r="Y507" i="18" s="1"/>
  <c r="Z507" i="18" a="1"/>
  <c r="Z507" i="18" s="1"/>
  <c r="AA507" i="18" a="1"/>
  <c r="AA507" i="18" s="1"/>
  <c r="AB507" i="18" a="1"/>
  <c r="AB507" i="18" s="1"/>
  <c r="AC507" i="18" a="1"/>
  <c r="AC507" i="18" s="1"/>
  <c r="AD507" i="18" a="1"/>
  <c r="AD507" i="18" s="1"/>
  <c r="AE507" i="18" a="1"/>
  <c r="AE507" i="18" s="1"/>
  <c r="AF507" i="18" a="1"/>
  <c r="AF507" i="18" s="1"/>
  <c r="AG507" i="18" a="1"/>
  <c r="AG507" i="18" s="1"/>
  <c r="AH507" i="18" a="1"/>
  <c r="AH507" i="18" s="1"/>
  <c r="AI507" i="18" a="1"/>
  <c r="AI507" i="18" s="1"/>
  <c r="AJ507" i="18" a="1"/>
  <c r="AJ507" i="18" s="1"/>
  <c r="AK507" i="18" a="1"/>
  <c r="AK507" i="18" s="1"/>
  <c r="AL507" i="18" a="1"/>
  <c r="AL507" i="18" s="1"/>
  <c r="AM507" i="18" a="1"/>
  <c r="AM507" i="18" s="1"/>
  <c r="AN507" i="18" a="1"/>
  <c r="AN507" i="18" s="1"/>
  <c r="AO507" i="18" a="1"/>
  <c r="AO507" i="18" s="1"/>
  <c r="AP507" i="18" a="1"/>
  <c r="AP507" i="18" s="1"/>
  <c r="AQ507" i="18" a="1"/>
  <c r="AQ507" i="18" s="1"/>
  <c r="AR507" i="18" a="1"/>
  <c r="AR507" i="18" s="1"/>
  <c r="AS507" i="18" a="1"/>
  <c r="AS507" i="18" s="1"/>
  <c r="AT507" i="18" a="1"/>
  <c r="AT507" i="18" s="1"/>
  <c r="AU507" i="18" a="1"/>
  <c r="AU507" i="18" s="1"/>
  <c r="AV507" i="18" a="1"/>
  <c r="AV507" i="18" s="1"/>
  <c r="D508" i="18" a="1"/>
  <c r="D508" i="18" s="1"/>
  <c r="E508" i="18" a="1"/>
  <c r="E508" i="18" s="1"/>
  <c r="F508" i="18" a="1"/>
  <c r="F508" i="18" s="1"/>
  <c r="G508" i="18" a="1"/>
  <c r="G508" i="18" s="1"/>
  <c r="H508" i="18" a="1"/>
  <c r="H508" i="18" s="1"/>
  <c r="I508" i="18" a="1"/>
  <c r="I508" i="18" s="1"/>
  <c r="J508" i="18" a="1"/>
  <c r="J508" i="18" s="1"/>
  <c r="K508" i="18" a="1"/>
  <c r="K508" i="18" s="1"/>
  <c r="L508" i="18" a="1"/>
  <c r="L508" i="18" s="1"/>
  <c r="M508" i="18" a="1"/>
  <c r="M508" i="18" s="1"/>
  <c r="N508" i="18" a="1"/>
  <c r="N508" i="18" s="1"/>
  <c r="O508" i="18" a="1"/>
  <c r="O508" i="18" s="1"/>
  <c r="P508" i="18" a="1"/>
  <c r="P508" i="18" s="1"/>
  <c r="Q508" i="18" a="1"/>
  <c r="Q508" i="18" s="1"/>
  <c r="R508" i="18" a="1"/>
  <c r="R508" i="18" s="1"/>
  <c r="S508" i="18" a="1"/>
  <c r="S508" i="18" s="1"/>
  <c r="T508" i="18" a="1"/>
  <c r="T508" i="18" s="1"/>
  <c r="U508" i="18" a="1"/>
  <c r="U508" i="18" s="1"/>
  <c r="V508" i="18" a="1"/>
  <c r="V508" i="18" s="1"/>
  <c r="W508" i="18" a="1"/>
  <c r="W508" i="18" s="1"/>
  <c r="X508" i="18" a="1"/>
  <c r="X508" i="18" s="1"/>
  <c r="Y508" i="18" a="1"/>
  <c r="Y508" i="18" s="1"/>
  <c r="Z508" i="18" a="1"/>
  <c r="Z508" i="18" s="1"/>
  <c r="AA508" i="18" a="1"/>
  <c r="AA508" i="18" s="1"/>
  <c r="AB508" i="18" a="1"/>
  <c r="AB508" i="18" s="1"/>
  <c r="AC508" i="18" a="1"/>
  <c r="AC508" i="18" s="1"/>
  <c r="AD508" i="18" a="1"/>
  <c r="AD508" i="18" s="1"/>
  <c r="AE508" i="18" a="1"/>
  <c r="AE508" i="18" s="1"/>
  <c r="AF508" i="18" a="1"/>
  <c r="AF508" i="18" s="1"/>
  <c r="AG508" i="18" a="1"/>
  <c r="AG508" i="18" s="1"/>
  <c r="AH508" i="18" a="1"/>
  <c r="AH508" i="18" s="1"/>
  <c r="AI508" i="18" a="1"/>
  <c r="AI508" i="18" s="1"/>
  <c r="AJ508" i="18" a="1"/>
  <c r="AJ508" i="18" s="1"/>
  <c r="AK508" i="18" a="1"/>
  <c r="AK508" i="18" s="1"/>
  <c r="AL508" i="18" a="1"/>
  <c r="AL508" i="18" s="1"/>
  <c r="AM508" i="18" a="1"/>
  <c r="AM508" i="18" s="1"/>
  <c r="AN508" i="18" a="1"/>
  <c r="AN508" i="18" s="1"/>
  <c r="AO508" i="18" a="1"/>
  <c r="AO508" i="18" s="1"/>
  <c r="AP508" i="18" a="1"/>
  <c r="AP508" i="18" s="1"/>
  <c r="AQ508" i="18" a="1"/>
  <c r="AQ508" i="18" s="1"/>
  <c r="AR508" i="18" a="1"/>
  <c r="AR508" i="18" s="1"/>
  <c r="AS508" i="18" a="1"/>
  <c r="AS508" i="18" s="1"/>
  <c r="AT508" i="18" a="1"/>
  <c r="AT508" i="18" s="1"/>
  <c r="AU508" i="18" a="1"/>
  <c r="AU508" i="18" s="1"/>
  <c r="AV508" i="18" a="1"/>
  <c r="AV508" i="18" s="1"/>
  <c r="D509" i="18" a="1"/>
  <c r="D509" i="18" s="1"/>
  <c r="E509" i="18" a="1"/>
  <c r="E509" i="18" s="1"/>
  <c r="F509" i="18" a="1"/>
  <c r="F509" i="18" s="1"/>
  <c r="G509" i="18" a="1"/>
  <c r="G509" i="18" s="1"/>
  <c r="H509" i="18" a="1"/>
  <c r="H509" i="18" s="1"/>
  <c r="I509" i="18" a="1"/>
  <c r="I509" i="18" s="1"/>
  <c r="J509" i="18" a="1"/>
  <c r="J509" i="18" s="1"/>
  <c r="K509" i="18" a="1"/>
  <c r="K509" i="18" s="1"/>
  <c r="L509" i="18" a="1"/>
  <c r="L509" i="18" s="1"/>
  <c r="M509" i="18" a="1"/>
  <c r="M509" i="18" s="1"/>
  <c r="N509" i="18" a="1"/>
  <c r="N509" i="18" s="1"/>
  <c r="O509" i="18" a="1"/>
  <c r="O509" i="18" s="1"/>
  <c r="P509" i="18" a="1"/>
  <c r="P509" i="18" s="1"/>
  <c r="Q509" i="18" a="1"/>
  <c r="Q509" i="18" s="1"/>
  <c r="R509" i="18" a="1"/>
  <c r="R509" i="18" s="1"/>
  <c r="S509" i="18" a="1"/>
  <c r="S509" i="18" s="1"/>
  <c r="T509" i="18" a="1"/>
  <c r="T509" i="18" s="1"/>
  <c r="U509" i="18" a="1"/>
  <c r="U509" i="18" s="1"/>
  <c r="V509" i="18" a="1"/>
  <c r="V509" i="18" s="1"/>
  <c r="W509" i="18" a="1"/>
  <c r="W509" i="18" s="1"/>
  <c r="X509" i="18" a="1"/>
  <c r="X509" i="18" s="1"/>
  <c r="Y509" i="18" a="1"/>
  <c r="Y509" i="18" s="1"/>
  <c r="Z509" i="18" a="1"/>
  <c r="Z509" i="18" s="1"/>
  <c r="AA509" i="18" a="1"/>
  <c r="AA509" i="18" s="1"/>
  <c r="AB509" i="18" a="1"/>
  <c r="AB509" i="18" s="1"/>
  <c r="AC509" i="18" a="1"/>
  <c r="AC509" i="18" s="1"/>
  <c r="AD509" i="18" a="1"/>
  <c r="AD509" i="18" s="1"/>
  <c r="AE509" i="18" a="1"/>
  <c r="AE509" i="18" s="1"/>
  <c r="AF509" i="18" a="1"/>
  <c r="AF509" i="18" s="1"/>
  <c r="AG509" i="18" a="1"/>
  <c r="AG509" i="18" s="1"/>
  <c r="AH509" i="18" a="1"/>
  <c r="AH509" i="18" s="1"/>
  <c r="AI509" i="18" a="1"/>
  <c r="AI509" i="18" s="1"/>
  <c r="AJ509" i="18" a="1"/>
  <c r="AJ509" i="18" s="1"/>
  <c r="AK509" i="18" a="1"/>
  <c r="AK509" i="18" s="1"/>
  <c r="AL509" i="18" a="1"/>
  <c r="AL509" i="18" s="1"/>
  <c r="AM509" i="18" a="1"/>
  <c r="AM509" i="18" s="1"/>
  <c r="AN509" i="18" a="1"/>
  <c r="AN509" i="18" s="1"/>
  <c r="AO509" i="18" a="1"/>
  <c r="AO509" i="18" s="1"/>
  <c r="AP509" i="18" a="1"/>
  <c r="AP509" i="18" s="1"/>
  <c r="AQ509" i="18" a="1"/>
  <c r="AQ509" i="18" s="1"/>
  <c r="AR509" i="18" a="1"/>
  <c r="AR509" i="18" s="1"/>
  <c r="AS509" i="18" a="1"/>
  <c r="AS509" i="18" s="1"/>
  <c r="AT509" i="18" a="1"/>
  <c r="AT509" i="18" s="1"/>
  <c r="AU509" i="18" a="1"/>
  <c r="AU509" i="18" s="1"/>
  <c r="AV509" i="18" a="1"/>
  <c r="AV509" i="18" s="1"/>
  <c r="D510" i="18" a="1"/>
  <c r="D510" i="18" s="1"/>
  <c r="E510" i="18" a="1"/>
  <c r="E510" i="18" s="1"/>
  <c r="F510" i="18" a="1"/>
  <c r="F510" i="18" s="1"/>
  <c r="G510" i="18" a="1"/>
  <c r="G510" i="18" s="1"/>
  <c r="H510" i="18" a="1"/>
  <c r="H510" i="18" s="1"/>
  <c r="I510" i="18" a="1"/>
  <c r="I510" i="18" s="1"/>
  <c r="J510" i="18" a="1"/>
  <c r="J510" i="18" s="1"/>
  <c r="K510" i="18" a="1"/>
  <c r="K510" i="18" s="1"/>
  <c r="L510" i="18" a="1"/>
  <c r="L510" i="18" s="1"/>
  <c r="M510" i="18" a="1"/>
  <c r="M510" i="18" s="1"/>
  <c r="N510" i="18" a="1"/>
  <c r="N510" i="18" s="1"/>
  <c r="O510" i="18" a="1"/>
  <c r="O510" i="18" s="1"/>
  <c r="P510" i="18" a="1"/>
  <c r="P510" i="18" s="1"/>
  <c r="Q510" i="18" a="1"/>
  <c r="Q510" i="18" s="1"/>
  <c r="R510" i="18" a="1"/>
  <c r="R510" i="18" s="1"/>
  <c r="S510" i="18" a="1"/>
  <c r="S510" i="18" s="1"/>
  <c r="T510" i="18" a="1"/>
  <c r="T510" i="18" s="1"/>
  <c r="U510" i="18" a="1"/>
  <c r="U510" i="18" s="1"/>
  <c r="V510" i="18" a="1"/>
  <c r="V510" i="18" s="1"/>
  <c r="W510" i="18" a="1"/>
  <c r="W510" i="18" s="1"/>
  <c r="X510" i="18" a="1"/>
  <c r="X510" i="18" s="1"/>
  <c r="Y510" i="18" a="1"/>
  <c r="Y510" i="18" s="1"/>
  <c r="Z510" i="18" a="1"/>
  <c r="Z510" i="18" s="1"/>
  <c r="AA510" i="18" a="1"/>
  <c r="AA510" i="18" s="1"/>
  <c r="AB510" i="18" a="1"/>
  <c r="AB510" i="18" s="1"/>
  <c r="AC510" i="18" a="1"/>
  <c r="AC510" i="18" s="1"/>
  <c r="AD510" i="18" a="1"/>
  <c r="AD510" i="18" s="1"/>
  <c r="AE510" i="18" a="1"/>
  <c r="AE510" i="18" s="1"/>
  <c r="AF510" i="18" a="1"/>
  <c r="AF510" i="18" s="1"/>
  <c r="AG510" i="18" a="1"/>
  <c r="AG510" i="18" s="1"/>
  <c r="AH510" i="18" a="1"/>
  <c r="AH510" i="18" s="1"/>
  <c r="AI510" i="18" a="1"/>
  <c r="AI510" i="18" s="1"/>
  <c r="AJ510" i="18" a="1"/>
  <c r="AJ510" i="18" s="1"/>
  <c r="AK510" i="18" a="1"/>
  <c r="AK510" i="18" s="1"/>
  <c r="AL510" i="18" a="1"/>
  <c r="AL510" i="18" s="1"/>
  <c r="AM510" i="18" a="1"/>
  <c r="AM510" i="18" s="1"/>
  <c r="AN510" i="18" a="1"/>
  <c r="AN510" i="18" s="1"/>
  <c r="AO510" i="18" a="1"/>
  <c r="AO510" i="18" s="1"/>
  <c r="AP510" i="18" a="1"/>
  <c r="AP510" i="18" s="1"/>
  <c r="AQ510" i="18" a="1"/>
  <c r="AQ510" i="18" s="1"/>
  <c r="AR510" i="18" a="1"/>
  <c r="AR510" i="18" s="1"/>
  <c r="AS510" i="18" a="1"/>
  <c r="AS510" i="18" s="1"/>
  <c r="AT510" i="18" a="1"/>
  <c r="AT510" i="18" s="1"/>
  <c r="AU510" i="18" a="1"/>
  <c r="AU510" i="18" s="1"/>
  <c r="AV510" i="18" a="1"/>
  <c r="AV510" i="18" s="1"/>
  <c r="D511" i="18" a="1"/>
  <c r="D511" i="18" s="1"/>
  <c r="E511" i="18" a="1"/>
  <c r="E511" i="18" s="1"/>
  <c r="F511" i="18" a="1"/>
  <c r="F511" i="18" s="1"/>
  <c r="G511" i="18" a="1"/>
  <c r="G511" i="18" s="1"/>
  <c r="H511" i="18" a="1"/>
  <c r="H511" i="18" s="1"/>
  <c r="I511" i="18" a="1"/>
  <c r="I511" i="18" s="1"/>
  <c r="J511" i="18" a="1"/>
  <c r="J511" i="18" s="1"/>
  <c r="K511" i="18" a="1"/>
  <c r="K511" i="18" s="1"/>
  <c r="L511" i="18" a="1"/>
  <c r="L511" i="18" s="1"/>
  <c r="M511" i="18" a="1"/>
  <c r="M511" i="18" s="1"/>
  <c r="N511" i="18" a="1"/>
  <c r="N511" i="18" s="1"/>
  <c r="O511" i="18" a="1"/>
  <c r="O511" i="18" s="1"/>
  <c r="P511" i="18" a="1"/>
  <c r="P511" i="18" s="1"/>
  <c r="Q511" i="18" a="1"/>
  <c r="Q511" i="18" s="1"/>
  <c r="R511" i="18" a="1"/>
  <c r="R511" i="18" s="1"/>
  <c r="S511" i="18" a="1"/>
  <c r="S511" i="18" s="1"/>
  <c r="T511" i="18" a="1"/>
  <c r="T511" i="18" s="1"/>
  <c r="U511" i="18" a="1"/>
  <c r="U511" i="18" s="1"/>
  <c r="V511" i="18" a="1"/>
  <c r="V511" i="18" s="1"/>
  <c r="W511" i="18" a="1"/>
  <c r="W511" i="18" s="1"/>
  <c r="X511" i="18" a="1"/>
  <c r="X511" i="18" s="1"/>
  <c r="Y511" i="18" a="1"/>
  <c r="Y511" i="18" s="1"/>
  <c r="Z511" i="18" a="1"/>
  <c r="Z511" i="18" s="1"/>
  <c r="AA511" i="18" a="1"/>
  <c r="AA511" i="18" s="1"/>
  <c r="AB511" i="18" a="1"/>
  <c r="AB511" i="18" s="1"/>
  <c r="AC511" i="18" a="1"/>
  <c r="AC511" i="18" s="1"/>
  <c r="AD511" i="18" a="1"/>
  <c r="AD511" i="18" s="1"/>
  <c r="AE511" i="18" a="1"/>
  <c r="AE511" i="18" s="1"/>
  <c r="AF511" i="18" a="1"/>
  <c r="AF511" i="18" s="1"/>
  <c r="AG511" i="18" a="1"/>
  <c r="AG511" i="18" s="1"/>
  <c r="AH511" i="18" a="1"/>
  <c r="AH511" i="18" s="1"/>
  <c r="AI511" i="18" a="1"/>
  <c r="AI511" i="18" s="1"/>
  <c r="AJ511" i="18" a="1"/>
  <c r="AJ511" i="18" s="1"/>
  <c r="AK511" i="18" a="1"/>
  <c r="AK511" i="18" s="1"/>
  <c r="AL511" i="18" a="1"/>
  <c r="AL511" i="18" s="1"/>
  <c r="AM511" i="18" a="1"/>
  <c r="AM511" i="18" s="1"/>
  <c r="AN511" i="18" a="1"/>
  <c r="AN511" i="18" s="1"/>
  <c r="AO511" i="18" a="1"/>
  <c r="AO511" i="18" s="1"/>
  <c r="AP511" i="18" a="1"/>
  <c r="AP511" i="18" s="1"/>
  <c r="AQ511" i="18" a="1"/>
  <c r="AQ511" i="18" s="1"/>
  <c r="AR511" i="18" a="1"/>
  <c r="AR511" i="18" s="1"/>
  <c r="AS511" i="18" a="1"/>
  <c r="AS511" i="18" s="1"/>
  <c r="AT511" i="18" a="1"/>
  <c r="AT511" i="18" s="1"/>
  <c r="AU511" i="18" a="1"/>
  <c r="AU511" i="18" s="1"/>
  <c r="AV511" i="18" a="1"/>
  <c r="AV511" i="18" s="1"/>
  <c r="D512" i="18" a="1"/>
  <c r="D512" i="18" s="1"/>
  <c r="E512" i="18" a="1"/>
  <c r="E512" i="18" s="1"/>
  <c r="F512" i="18" a="1"/>
  <c r="F512" i="18" s="1"/>
  <c r="G512" i="18" a="1"/>
  <c r="G512" i="18" s="1"/>
  <c r="H512" i="18" a="1"/>
  <c r="H512" i="18" s="1"/>
  <c r="I512" i="18" a="1"/>
  <c r="I512" i="18" s="1"/>
  <c r="J512" i="18" a="1"/>
  <c r="J512" i="18" s="1"/>
  <c r="K512" i="18" a="1"/>
  <c r="K512" i="18" s="1"/>
  <c r="L512" i="18" a="1"/>
  <c r="L512" i="18" s="1"/>
  <c r="M512" i="18" a="1"/>
  <c r="M512" i="18" s="1"/>
  <c r="N512" i="18" a="1"/>
  <c r="N512" i="18" s="1"/>
  <c r="O512" i="18" a="1"/>
  <c r="O512" i="18" s="1"/>
  <c r="P512" i="18" a="1"/>
  <c r="P512" i="18" s="1"/>
  <c r="Q512" i="18" a="1"/>
  <c r="Q512" i="18" s="1"/>
  <c r="R512" i="18" a="1"/>
  <c r="R512" i="18" s="1"/>
  <c r="S512" i="18" a="1"/>
  <c r="S512" i="18" s="1"/>
  <c r="T512" i="18" a="1"/>
  <c r="T512" i="18" s="1"/>
  <c r="U512" i="18" a="1"/>
  <c r="U512" i="18" s="1"/>
  <c r="V512" i="18" a="1"/>
  <c r="V512" i="18" s="1"/>
  <c r="W512" i="18" a="1"/>
  <c r="W512" i="18" s="1"/>
  <c r="X512" i="18" a="1"/>
  <c r="X512" i="18" s="1"/>
  <c r="Y512" i="18" a="1"/>
  <c r="Y512" i="18" s="1"/>
  <c r="Z512" i="18" a="1"/>
  <c r="Z512" i="18" s="1"/>
  <c r="AA512" i="18" a="1"/>
  <c r="AA512" i="18" s="1"/>
  <c r="AB512" i="18" a="1"/>
  <c r="AB512" i="18" s="1"/>
  <c r="AC512" i="18" a="1"/>
  <c r="AC512" i="18" s="1"/>
  <c r="AD512" i="18" a="1"/>
  <c r="AD512" i="18" s="1"/>
  <c r="AE512" i="18" a="1"/>
  <c r="AE512" i="18" s="1"/>
  <c r="AF512" i="18" a="1"/>
  <c r="AF512" i="18" s="1"/>
  <c r="AG512" i="18" a="1"/>
  <c r="AG512" i="18" s="1"/>
  <c r="AH512" i="18" a="1"/>
  <c r="AH512" i="18" s="1"/>
  <c r="AI512" i="18" a="1"/>
  <c r="AI512" i="18" s="1"/>
  <c r="AJ512" i="18" a="1"/>
  <c r="AJ512" i="18" s="1"/>
  <c r="AK512" i="18" a="1"/>
  <c r="AK512" i="18" s="1"/>
  <c r="AL512" i="18" a="1"/>
  <c r="AL512" i="18" s="1"/>
  <c r="AM512" i="18" a="1"/>
  <c r="AM512" i="18" s="1"/>
  <c r="AN512" i="18" a="1"/>
  <c r="AN512" i="18" s="1"/>
  <c r="AO512" i="18" a="1"/>
  <c r="AO512" i="18" s="1"/>
  <c r="AP512" i="18" a="1"/>
  <c r="AP512" i="18" s="1"/>
  <c r="AQ512" i="18" a="1"/>
  <c r="AQ512" i="18" s="1"/>
  <c r="AR512" i="18" a="1"/>
  <c r="AR512" i="18" s="1"/>
  <c r="AS512" i="18" a="1"/>
  <c r="AS512" i="18" s="1"/>
  <c r="AT512" i="18" a="1"/>
  <c r="AT512" i="18" s="1"/>
  <c r="AU512" i="18" a="1"/>
  <c r="AU512" i="18" s="1"/>
  <c r="AV512" i="18" a="1"/>
  <c r="AV512" i="18" s="1"/>
  <c r="D513" i="18" a="1"/>
  <c r="D513" i="18" s="1"/>
  <c r="E513" i="18" a="1"/>
  <c r="E513" i="18" s="1"/>
  <c r="F513" i="18" a="1"/>
  <c r="F513" i="18" s="1"/>
  <c r="G513" i="18" a="1"/>
  <c r="G513" i="18" s="1"/>
  <c r="H513" i="18" a="1"/>
  <c r="H513" i="18" s="1"/>
  <c r="I513" i="18" a="1"/>
  <c r="I513" i="18" s="1"/>
  <c r="J513" i="18" a="1"/>
  <c r="J513" i="18" s="1"/>
  <c r="K513" i="18" a="1"/>
  <c r="K513" i="18" s="1"/>
  <c r="L513" i="18" a="1"/>
  <c r="L513" i="18" s="1"/>
  <c r="M513" i="18" a="1"/>
  <c r="M513" i="18" s="1"/>
  <c r="N513" i="18" a="1"/>
  <c r="N513" i="18" s="1"/>
  <c r="O513" i="18" a="1"/>
  <c r="O513" i="18" s="1"/>
  <c r="P513" i="18" a="1"/>
  <c r="P513" i="18" s="1"/>
  <c r="Q513" i="18" a="1"/>
  <c r="Q513" i="18" s="1"/>
  <c r="R513" i="18" a="1"/>
  <c r="R513" i="18" s="1"/>
  <c r="S513" i="18" a="1"/>
  <c r="S513" i="18" s="1"/>
  <c r="T513" i="18" a="1"/>
  <c r="T513" i="18" s="1"/>
  <c r="U513" i="18" a="1"/>
  <c r="U513" i="18" s="1"/>
  <c r="V513" i="18" a="1"/>
  <c r="V513" i="18" s="1"/>
  <c r="W513" i="18" a="1"/>
  <c r="W513" i="18" s="1"/>
  <c r="X513" i="18" a="1"/>
  <c r="X513" i="18" s="1"/>
  <c r="Y513" i="18" a="1"/>
  <c r="Y513" i="18" s="1"/>
  <c r="Z513" i="18" a="1"/>
  <c r="Z513" i="18" s="1"/>
  <c r="AA513" i="18" a="1"/>
  <c r="AA513" i="18" s="1"/>
  <c r="AB513" i="18" a="1"/>
  <c r="AB513" i="18" s="1"/>
  <c r="AC513" i="18" a="1"/>
  <c r="AC513" i="18" s="1"/>
  <c r="AD513" i="18" a="1"/>
  <c r="AD513" i="18" s="1"/>
  <c r="AE513" i="18" a="1"/>
  <c r="AE513" i="18" s="1"/>
  <c r="AF513" i="18" a="1"/>
  <c r="AF513" i="18" s="1"/>
  <c r="AG513" i="18" a="1"/>
  <c r="AG513" i="18" s="1"/>
  <c r="AH513" i="18" a="1"/>
  <c r="AH513" i="18" s="1"/>
  <c r="AI513" i="18" a="1"/>
  <c r="AI513" i="18" s="1"/>
  <c r="AJ513" i="18" a="1"/>
  <c r="AJ513" i="18" s="1"/>
  <c r="AK513" i="18" a="1"/>
  <c r="AK513" i="18" s="1"/>
  <c r="AL513" i="18" a="1"/>
  <c r="AL513" i="18" s="1"/>
  <c r="AM513" i="18" a="1"/>
  <c r="AM513" i="18" s="1"/>
  <c r="AN513" i="18" a="1"/>
  <c r="AN513" i="18" s="1"/>
  <c r="AO513" i="18" a="1"/>
  <c r="AO513" i="18" s="1"/>
  <c r="AP513" i="18" a="1"/>
  <c r="AP513" i="18" s="1"/>
  <c r="AQ513" i="18" a="1"/>
  <c r="AQ513" i="18" s="1"/>
  <c r="AR513" i="18" a="1"/>
  <c r="AR513" i="18" s="1"/>
  <c r="AS513" i="18" a="1"/>
  <c r="AS513" i="18" s="1"/>
  <c r="AT513" i="18" a="1"/>
  <c r="AT513" i="18" s="1"/>
  <c r="AU513" i="18" a="1"/>
  <c r="AU513" i="18" s="1"/>
  <c r="AV513" i="18" a="1"/>
  <c r="AV513" i="18" s="1"/>
  <c r="D514" i="18" a="1"/>
  <c r="D514" i="18" s="1"/>
  <c r="E514" i="18" a="1"/>
  <c r="E514" i="18" s="1"/>
  <c r="F514" i="18" a="1"/>
  <c r="F514" i="18" s="1"/>
  <c r="G514" i="18" a="1"/>
  <c r="G514" i="18" s="1"/>
  <c r="H514" i="18" a="1"/>
  <c r="H514" i="18" s="1"/>
  <c r="I514" i="18" a="1"/>
  <c r="I514" i="18" s="1"/>
  <c r="J514" i="18" a="1"/>
  <c r="J514" i="18" s="1"/>
  <c r="K514" i="18" a="1"/>
  <c r="K514" i="18" s="1"/>
  <c r="L514" i="18" a="1"/>
  <c r="L514" i="18" s="1"/>
  <c r="M514" i="18" a="1"/>
  <c r="M514" i="18" s="1"/>
  <c r="N514" i="18" a="1"/>
  <c r="N514" i="18" s="1"/>
  <c r="O514" i="18" a="1"/>
  <c r="O514" i="18" s="1"/>
  <c r="P514" i="18" a="1"/>
  <c r="P514" i="18" s="1"/>
  <c r="Q514" i="18" a="1"/>
  <c r="Q514" i="18" s="1"/>
  <c r="R514" i="18" a="1"/>
  <c r="R514" i="18" s="1"/>
  <c r="S514" i="18" a="1"/>
  <c r="S514" i="18" s="1"/>
  <c r="T514" i="18" a="1"/>
  <c r="T514" i="18" s="1"/>
  <c r="U514" i="18" a="1"/>
  <c r="U514" i="18" s="1"/>
  <c r="V514" i="18" a="1"/>
  <c r="V514" i="18" s="1"/>
  <c r="W514" i="18" a="1"/>
  <c r="W514" i="18" s="1"/>
  <c r="X514" i="18" a="1"/>
  <c r="X514" i="18" s="1"/>
  <c r="Y514" i="18" a="1"/>
  <c r="Y514" i="18" s="1"/>
  <c r="Z514" i="18" a="1"/>
  <c r="Z514" i="18" s="1"/>
  <c r="AA514" i="18" a="1"/>
  <c r="AA514" i="18" s="1"/>
  <c r="AB514" i="18" a="1"/>
  <c r="AB514" i="18" s="1"/>
  <c r="AC514" i="18" a="1"/>
  <c r="AC514" i="18" s="1"/>
  <c r="AD514" i="18" a="1"/>
  <c r="AD514" i="18" s="1"/>
  <c r="AE514" i="18" a="1"/>
  <c r="AE514" i="18" s="1"/>
  <c r="AF514" i="18" a="1"/>
  <c r="AF514" i="18" s="1"/>
  <c r="AG514" i="18" a="1"/>
  <c r="AG514" i="18" s="1"/>
  <c r="AH514" i="18" a="1"/>
  <c r="AH514" i="18" s="1"/>
  <c r="AI514" i="18" a="1"/>
  <c r="AI514" i="18" s="1"/>
  <c r="AJ514" i="18" a="1"/>
  <c r="AJ514" i="18" s="1"/>
  <c r="AK514" i="18" a="1"/>
  <c r="AK514" i="18" s="1"/>
  <c r="AL514" i="18" a="1"/>
  <c r="AL514" i="18" s="1"/>
  <c r="AM514" i="18" a="1"/>
  <c r="AM514" i="18" s="1"/>
  <c r="AN514" i="18" a="1"/>
  <c r="AN514" i="18" s="1"/>
  <c r="AO514" i="18" a="1"/>
  <c r="AO514" i="18" s="1"/>
  <c r="AP514" i="18" a="1"/>
  <c r="AP514" i="18" s="1"/>
  <c r="AQ514" i="18" a="1"/>
  <c r="AQ514" i="18" s="1"/>
  <c r="AR514" i="18" a="1"/>
  <c r="AR514" i="18" s="1"/>
  <c r="AS514" i="18" a="1"/>
  <c r="AS514" i="18" s="1"/>
  <c r="AT514" i="18" a="1"/>
  <c r="AT514" i="18" s="1"/>
  <c r="AU514" i="18" a="1"/>
  <c r="AU514" i="18" s="1"/>
  <c r="AV514" i="18" a="1"/>
  <c r="AV514" i="18" s="1"/>
  <c r="D515" i="18" a="1"/>
  <c r="D515" i="18" s="1"/>
  <c r="E515" i="18" a="1"/>
  <c r="E515" i="18" s="1"/>
  <c r="F515" i="18" a="1"/>
  <c r="F515" i="18" s="1"/>
  <c r="G515" i="18" a="1"/>
  <c r="G515" i="18" s="1"/>
  <c r="H515" i="18" a="1"/>
  <c r="H515" i="18" s="1"/>
  <c r="I515" i="18" a="1"/>
  <c r="I515" i="18" s="1"/>
  <c r="J515" i="18" a="1"/>
  <c r="J515" i="18" s="1"/>
  <c r="K515" i="18" a="1"/>
  <c r="K515" i="18" s="1"/>
  <c r="L515" i="18" a="1"/>
  <c r="L515" i="18" s="1"/>
  <c r="M515" i="18" a="1"/>
  <c r="M515" i="18" s="1"/>
  <c r="N515" i="18" a="1"/>
  <c r="N515" i="18" s="1"/>
  <c r="O515" i="18" a="1"/>
  <c r="O515" i="18" s="1"/>
  <c r="P515" i="18" a="1"/>
  <c r="P515" i="18" s="1"/>
  <c r="Q515" i="18" a="1"/>
  <c r="Q515" i="18" s="1"/>
  <c r="R515" i="18" a="1"/>
  <c r="R515" i="18" s="1"/>
  <c r="S515" i="18" a="1"/>
  <c r="S515" i="18" s="1"/>
  <c r="T515" i="18" a="1"/>
  <c r="T515" i="18" s="1"/>
  <c r="U515" i="18" a="1"/>
  <c r="U515" i="18" s="1"/>
  <c r="V515" i="18" a="1"/>
  <c r="V515" i="18" s="1"/>
  <c r="W515" i="18" a="1"/>
  <c r="W515" i="18" s="1"/>
  <c r="X515" i="18" a="1"/>
  <c r="X515" i="18" s="1"/>
  <c r="Y515" i="18" a="1"/>
  <c r="Y515" i="18" s="1"/>
  <c r="Z515" i="18" a="1"/>
  <c r="Z515" i="18" s="1"/>
  <c r="AA515" i="18" a="1"/>
  <c r="AA515" i="18" s="1"/>
  <c r="AB515" i="18" a="1"/>
  <c r="AB515" i="18" s="1"/>
  <c r="AC515" i="18" a="1"/>
  <c r="AC515" i="18" s="1"/>
  <c r="AD515" i="18" a="1"/>
  <c r="AD515" i="18" s="1"/>
  <c r="AE515" i="18" a="1"/>
  <c r="AE515" i="18" s="1"/>
  <c r="AF515" i="18" a="1"/>
  <c r="AF515" i="18" s="1"/>
  <c r="AG515" i="18" a="1"/>
  <c r="AG515" i="18" s="1"/>
  <c r="AH515" i="18" a="1"/>
  <c r="AH515" i="18" s="1"/>
  <c r="AI515" i="18" a="1"/>
  <c r="AI515" i="18" s="1"/>
  <c r="AJ515" i="18" a="1"/>
  <c r="AJ515" i="18" s="1"/>
  <c r="AK515" i="18" a="1"/>
  <c r="AK515" i="18" s="1"/>
  <c r="AL515" i="18" a="1"/>
  <c r="AL515" i="18" s="1"/>
  <c r="AM515" i="18" a="1"/>
  <c r="AM515" i="18" s="1"/>
  <c r="AN515" i="18" a="1"/>
  <c r="AN515" i="18" s="1"/>
  <c r="AO515" i="18" a="1"/>
  <c r="AO515" i="18" s="1"/>
  <c r="AP515" i="18" a="1"/>
  <c r="AP515" i="18" s="1"/>
  <c r="AQ515" i="18" a="1"/>
  <c r="AQ515" i="18" s="1"/>
  <c r="AR515" i="18" a="1"/>
  <c r="AR515" i="18" s="1"/>
  <c r="AS515" i="18" a="1"/>
  <c r="AS515" i="18" s="1"/>
  <c r="AT515" i="18" a="1"/>
  <c r="AT515" i="18" s="1"/>
  <c r="AU515" i="18" a="1"/>
  <c r="AU515" i="18" s="1"/>
  <c r="AV515" i="18" a="1"/>
  <c r="AV515" i="18" s="1"/>
  <c r="D516" i="18" a="1"/>
  <c r="D516" i="18" s="1"/>
  <c r="E516" i="18" a="1"/>
  <c r="E516" i="18" s="1"/>
  <c r="F516" i="18" a="1"/>
  <c r="F516" i="18" s="1"/>
  <c r="G516" i="18" a="1"/>
  <c r="G516" i="18" s="1"/>
  <c r="H516" i="18" a="1"/>
  <c r="H516" i="18" s="1"/>
  <c r="I516" i="18" a="1"/>
  <c r="I516" i="18" s="1"/>
  <c r="J516" i="18" a="1"/>
  <c r="J516" i="18" s="1"/>
  <c r="K516" i="18" a="1"/>
  <c r="K516" i="18" s="1"/>
  <c r="L516" i="18" a="1"/>
  <c r="L516" i="18" s="1"/>
  <c r="M516" i="18" a="1"/>
  <c r="M516" i="18" s="1"/>
  <c r="N516" i="18" a="1"/>
  <c r="N516" i="18" s="1"/>
  <c r="O516" i="18" a="1"/>
  <c r="O516" i="18" s="1"/>
  <c r="P516" i="18" a="1"/>
  <c r="P516" i="18" s="1"/>
  <c r="Q516" i="18" a="1"/>
  <c r="Q516" i="18" s="1"/>
  <c r="R516" i="18" a="1"/>
  <c r="R516" i="18" s="1"/>
  <c r="S516" i="18" a="1"/>
  <c r="S516" i="18" s="1"/>
  <c r="T516" i="18" a="1"/>
  <c r="T516" i="18" s="1"/>
  <c r="U516" i="18" a="1"/>
  <c r="U516" i="18" s="1"/>
  <c r="V516" i="18" a="1"/>
  <c r="V516" i="18" s="1"/>
  <c r="W516" i="18" a="1"/>
  <c r="W516" i="18" s="1"/>
  <c r="X516" i="18" a="1"/>
  <c r="X516" i="18" s="1"/>
  <c r="Y516" i="18" a="1"/>
  <c r="Y516" i="18" s="1"/>
  <c r="Z516" i="18" a="1"/>
  <c r="Z516" i="18" s="1"/>
  <c r="AA516" i="18" a="1"/>
  <c r="AA516" i="18" s="1"/>
  <c r="AB516" i="18" a="1"/>
  <c r="AB516" i="18" s="1"/>
  <c r="AC516" i="18" a="1"/>
  <c r="AC516" i="18" s="1"/>
  <c r="AD516" i="18" a="1"/>
  <c r="AD516" i="18" s="1"/>
  <c r="AE516" i="18" a="1"/>
  <c r="AE516" i="18" s="1"/>
  <c r="AF516" i="18" a="1"/>
  <c r="AF516" i="18" s="1"/>
  <c r="AG516" i="18" a="1"/>
  <c r="AG516" i="18" s="1"/>
  <c r="AH516" i="18" a="1"/>
  <c r="AH516" i="18" s="1"/>
  <c r="AI516" i="18" a="1"/>
  <c r="AI516" i="18" s="1"/>
  <c r="AJ516" i="18" a="1"/>
  <c r="AJ516" i="18" s="1"/>
  <c r="AK516" i="18" a="1"/>
  <c r="AK516" i="18" s="1"/>
  <c r="AL516" i="18" a="1"/>
  <c r="AL516" i="18" s="1"/>
  <c r="AM516" i="18" a="1"/>
  <c r="AM516" i="18" s="1"/>
  <c r="AN516" i="18" a="1"/>
  <c r="AN516" i="18" s="1"/>
  <c r="AO516" i="18" a="1"/>
  <c r="AO516" i="18" s="1"/>
  <c r="AP516" i="18" a="1"/>
  <c r="AP516" i="18" s="1"/>
  <c r="AQ516" i="18" a="1"/>
  <c r="AQ516" i="18" s="1"/>
  <c r="AR516" i="18" a="1"/>
  <c r="AR516" i="18" s="1"/>
  <c r="AS516" i="18" a="1"/>
  <c r="AS516" i="18" s="1"/>
  <c r="AT516" i="18" a="1"/>
  <c r="AT516" i="18" s="1"/>
  <c r="AU516" i="18" a="1"/>
  <c r="AU516" i="18" s="1"/>
  <c r="AV516" i="18" a="1"/>
  <c r="AV516" i="18" s="1"/>
  <c r="D517" i="18" a="1"/>
  <c r="D517" i="18" s="1"/>
  <c r="E517" i="18" a="1"/>
  <c r="E517" i="18" s="1"/>
  <c r="F517" i="18" a="1"/>
  <c r="F517" i="18" s="1"/>
  <c r="G517" i="18" a="1"/>
  <c r="G517" i="18" s="1"/>
  <c r="H517" i="18" a="1"/>
  <c r="H517" i="18" s="1"/>
  <c r="I517" i="18" a="1"/>
  <c r="I517" i="18" s="1"/>
  <c r="J517" i="18" a="1"/>
  <c r="J517" i="18" s="1"/>
  <c r="K517" i="18" a="1"/>
  <c r="K517" i="18" s="1"/>
  <c r="L517" i="18" a="1"/>
  <c r="L517" i="18" s="1"/>
  <c r="M517" i="18" a="1"/>
  <c r="M517" i="18" s="1"/>
  <c r="N517" i="18" a="1"/>
  <c r="N517" i="18" s="1"/>
  <c r="O517" i="18" a="1"/>
  <c r="O517" i="18" s="1"/>
  <c r="P517" i="18" a="1"/>
  <c r="P517" i="18" s="1"/>
  <c r="Q517" i="18" a="1"/>
  <c r="Q517" i="18" s="1"/>
  <c r="R517" i="18" a="1"/>
  <c r="R517" i="18" s="1"/>
  <c r="S517" i="18" a="1"/>
  <c r="S517" i="18" s="1"/>
  <c r="T517" i="18" a="1"/>
  <c r="T517" i="18" s="1"/>
  <c r="U517" i="18" a="1"/>
  <c r="U517" i="18" s="1"/>
  <c r="V517" i="18" a="1"/>
  <c r="V517" i="18" s="1"/>
  <c r="W517" i="18" a="1"/>
  <c r="W517" i="18" s="1"/>
  <c r="X517" i="18" a="1"/>
  <c r="X517" i="18" s="1"/>
  <c r="Y517" i="18" a="1"/>
  <c r="Y517" i="18" s="1"/>
  <c r="Z517" i="18" a="1"/>
  <c r="Z517" i="18" s="1"/>
  <c r="AA517" i="18" a="1"/>
  <c r="AA517" i="18" s="1"/>
  <c r="AB517" i="18" a="1"/>
  <c r="AB517" i="18" s="1"/>
  <c r="AC517" i="18" a="1"/>
  <c r="AC517" i="18" s="1"/>
  <c r="AD517" i="18" a="1"/>
  <c r="AD517" i="18" s="1"/>
  <c r="AE517" i="18" a="1"/>
  <c r="AE517" i="18" s="1"/>
  <c r="AF517" i="18" a="1"/>
  <c r="AF517" i="18" s="1"/>
  <c r="AG517" i="18" a="1"/>
  <c r="AG517" i="18" s="1"/>
  <c r="AH517" i="18" a="1"/>
  <c r="AH517" i="18" s="1"/>
  <c r="AI517" i="18" a="1"/>
  <c r="AI517" i="18" s="1"/>
  <c r="AJ517" i="18" a="1"/>
  <c r="AJ517" i="18" s="1"/>
  <c r="AK517" i="18" a="1"/>
  <c r="AK517" i="18" s="1"/>
  <c r="AL517" i="18" a="1"/>
  <c r="AL517" i="18" s="1"/>
  <c r="AM517" i="18" a="1"/>
  <c r="AM517" i="18" s="1"/>
  <c r="AN517" i="18" a="1"/>
  <c r="AN517" i="18" s="1"/>
  <c r="AO517" i="18" a="1"/>
  <c r="AO517" i="18" s="1"/>
  <c r="AP517" i="18" a="1"/>
  <c r="AP517" i="18" s="1"/>
  <c r="AQ517" i="18" a="1"/>
  <c r="AQ517" i="18" s="1"/>
  <c r="AR517" i="18" a="1"/>
  <c r="AR517" i="18" s="1"/>
  <c r="AS517" i="18" a="1"/>
  <c r="AS517" i="18" s="1"/>
  <c r="AT517" i="18" a="1"/>
  <c r="AT517" i="18" s="1"/>
  <c r="AU517" i="18" a="1"/>
  <c r="AU517" i="18" s="1"/>
  <c r="AV517" i="18" a="1"/>
  <c r="AV517" i="18" s="1"/>
  <c r="D518" i="18" a="1"/>
  <c r="D518" i="18" s="1"/>
  <c r="E518" i="18" a="1"/>
  <c r="E518" i="18" s="1"/>
  <c r="F518" i="18" a="1"/>
  <c r="F518" i="18" s="1"/>
  <c r="G518" i="18" a="1"/>
  <c r="G518" i="18" s="1"/>
  <c r="H518" i="18" a="1"/>
  <c r="H518" i="18" s="1"/>
  <c r="I518" i="18" a="1"/>
  <c r="I518" i="18" s="1"/>
  <c r="J518" i="18" a="1"/>
  <c r="J518" i="18" s="1"/>
  <c r="K518" i="18" a="1"/>
  <c r="K518" i="18" s="1"/>
  <c r="L518" i="18" a="1"/>
  <c r="L518" i="18" s="1"/>
  <c r="M518" i="18" a="1"/>
  <c r="M518" i="18" s="1"/>
  <c r="N518" i="18" a="1"/>
  <c r="N518" i="18" s="1"/>
  <c r="O518" i="18" a="1"/>
  <c r="O518" i="18" s="1"/>
  <c r="P518" i="18" a="1"/>
  <c r="P518" i="18" s="1"/>
  <c r="Q518" i="18" a="1"/>
  <c r="Q518" i="18" s="1"/>
  <c r="R518" i="18" a="1"/>
  <c r="R518" i="18" s="1"/>
  <c r="S518" i="18" a="1"/>
  <c r="S518" i="18" s="1"/>
  <c r="T518" i="18" a="1"/>
  <c r="T518" i="18" s="1"/>
  <c r="U518" i="18" a="1"/>
  <c r="U518" i="18" s="1"/>
  <c r="V518" i="18" a="1"/>
  <c r="V518" i="18" s="1"/>
  <c r="W518" i="18" a="1"/>
  <c r="W518" i="18" s="1"/>
  <c r="X518" i="18" a="1"/>
  <c r="X518" i="18" s="1"/>
  <c r="Y518" i="18" a="1"/>
  <c r="Y518" i="18" s="1"/>
  <c r="Z518" i="18" a="1"/>
  <c r="Z518" i="18" s="1"/>
  <c r="AA518" i="18" a="1"/>
  <c r="AA518" i="18" s="1"/>
  <c r="AB518" i="18" a="1"/>
  <c r="AB518" i="18" s="1"/>
  <c r="AC518" i="18" a="1"/>
  <c r="AC518" i="18" s="1"/>
  <c r="AD518" i="18" a="1"/>
  <c r="AD518" i="18" s="1"/>
  <c r="AE518" i="18" a="1"/>
  <c r="AE518" i="18" s="1"/>
  <c r="AF518" i="18" a="1"/>
  <c r="AF518" i="18" s="1"/>
  <c r="AG518" i="18" a="1"/>
  <c r="AG518" i="18" s="1"/>
  <c r="AH518" i="18" a="1"/>
  <c r="AH518" i="18" s="1"/>
  <c r="AI518" i="18" a="1"/>
  <c r="AI518" i="18" s="1"/>
  <c r="AJ518" i="18" a="1"/>
  <c r="AJ518" i="18" s="1"/>
  <c r="AK518" i="18" a="1"/>
  <c r="AK518" i="18" s="1"/>
  <c r="AL518" i="18" a="1"/>
  <c r="AL518" i="18" s="1"/>
  <c r="AM518" i="18" a="1"/>
  <c r="AM518" i="18" s="1"/>
  <c r="AN518" i="18" a="1"/>
  <c r="AN518" i="18" s="1"/>
  <c r="AO518" i="18" a="1"/>
  <c r="AO518" i="18" s="1"/>
  <c r="AP518" i="18" a="1"/>
  <c r="AP518" i="18" s="1"/>
  <c r="AQ518" i="18" a="1"/>
  <c r="AQ518" i="18" s="1"/>
  <c r="AR518" i="18" a="1"/>
  <c r="AR518" i="18" s="1"/>
  <c r="AS518" i="18" a="1"/>
  <c r="AS518" i="18" s="1"/>
  <c r="AT518" i="18" a="1"/>
  <c r="AT518" i="18" s="1"/>
  <c r="AU518" i="18" a="1"/>
  <c r="AU518" i="18" s="1"/>
  <c r="AV518" i="18" a="1"/>
  <c r="AV518" i="18" s="1"/>
  <c r="D519" i="18" a="1"/>
  <c r="D519" i="18" s="1"/>
  <c r="E519" i="18" a="1"/>
  <c r="E519" i="18" s="1"/>
  <c r="F519" i="18" a="1"/>
  <c r="F519" i="18" s="1"/>
  <c r="G519" i="18" a="1"/>
  <c r="G519" i="18" s="1"/>
  <c r="H519" i="18" a="1"/>
  <c r="H519" i="18" s="1"/>
  <c r="I519" i="18" a="1"/>
  <c r="I519" i="18" s="1"/>
  <c r="J519" i="18" a="1"/>
  <c r="J519" i="18" s="1"/>
  <c r="K519" i="18" a="1"/>
  <c r="K519" i="18" s="1"/>
  <c r="L519" i="18" a="1"/>
  <c r="L519" i="18" s="1"/>
  <c r="M519" i="18" a="1"/>
  <c r="M519" i="18" s="1"/>
  <c r="N519" i="18" a="1"/>
  <c r="N519" i="18" s="1"/>
  <c r="O519" i="18" a="1"/>
  <c r="O519" i="18" s="1"/>
  <c r="P519" i="18" a="1"/>
  <c r="P519" i="18" s="1"/>
  <c r="Q519" i="18" a="1"/>
  <c r="Q519" i="18" s="1"/>
  <c r="R519" i="18" a="1"/>
  <c r="R519" i="18" s="1"/>
  <c r="S519" i="18" a="1"/>
  <c r="S519" i="18" s="1"/>
  <c r="T519" i="18" a="1"/>
  <c r="T519" i="18" s="1"/>
  <c r="U519" i="18" a="1"/>
  <c r="U519" i="18" s="1"/>
  <c r="V519" i="18" a="1"/>
  <c r="V519" i="18" s="1"/>
  <c r="W519" i="18" a="1"/>
  <c r="W519" i="18" s="1"/>
  <c r="X519" i="18" a="1"/>
  <c r="X519" i="18" s="1"/>
  <c r="Y519" i="18" a="1"/>
  <c r="Y519" i="18" s="1"/>
  <c r="Z519" i="18" a="1"/>
  <c r="Z519" i="18" s="1"/>
  <c r="AA519" i="18" a="1"/>
  <c r="AA519" i="18" s="1"/>
  <c r="AB519" i="18" a="1"/>
  <c r="AB519" i="18" s="1"/>
  <c r="AC519" i="18" a="1"/>
  <c r="AC519" i="18" s="1"/>
  <c r="AD519" i="18" a="1"/>
  <c r="AD519" i="18" s="1"/>
  <c r="AE519" i="18" a="1"/>
  <c r="AE519" i="18" s="1"/>
  <c r="AF519" i="18" a="1"/>
  <c r="AF519" i="18" s="1"/>
  <c r="AG519" i="18" a="1"/>
  <c r="AG519" i="18" s="1"/>
  <c r="AH519" i="18" a="1"/>
  <c r="AH519" i="18" s="1"/>
  <c r="AI519" i="18" a="1"/>
  <c r="AI519" i="18" s="1"/>
  <c r="AJ519" i="18" a="1"/>
  <c r="AJ519" i="18" s="1"/>
  <c r="AK519" i="18" a="1"/>
  <c r="AK519" i="18" s="1"/>
  <c r="AL519" i="18" a="1"/>
  <c r="AL519" i="18" s="1"/>
  <c r="AM519" i="18" a="1"/>
  <c r="AM519" i="18" s="1"/>
  <c r="AN519" i="18" a="1"/>
  <c r="AN519" i="18" s="1"/>
  <c r="AO519" i="18" a="1"/>
  <c r="AO519" i="18" s="1"/>
  <c r="AP519" i="18" a="1"/>
  <c r="AP519" i="18" s="1"/>
  <c r="AQ519" i="18" a="1"/>
  <c r="AQ519" i="18" s="1"/>
  <c r="AR519" i="18" a="1"/>
  <c r="AR519" i="18" s="1"/>
  <c r="AS519" i="18" a="1"/>
  <c r="AS519" i="18" s="1"/>
  <c r="AT519" i="18" a="1"/>
  <c r="AT519" i="18" s="1"/>
  <c r="AU519" i="18" a="1"/>
  <c r="AU519" i="18" s="1"/>
  <c r="AV519" i="18" a="1"/>
  <c r="AV519" i="18" s="1"/>
  <c r="D520" i="18" a="1"/>
  <c r="D520" i="18" s="1"/>
  <c r="E520" i="18" a="1"/>
  <c r="E520" i="18" s="1"/>
  <c r="F520" i="18" a="1"/>
  <c r="F520" i="18" s="1"/>
  <c r="G520" i="18" a="1"/>
  <c r="G520" i="18" s="1"/>
  <c r="H520" i="18" a="1"/>
  <c r="H520" i="18" s="1"/>
  <c r="I520" i="18" a="1"/>
  <c r="I520" i="18" s="1"/>
  <c r="J520" i="18" a="1"/>
  <c r="J520" i="18" s="1"/>
  <c r="K520" i="18" a="1"/>
  <c r="K520" i="18" s="1"/>
  <c r="L520" i="18" a="1"/>
  <c r="L520" i="18" s="1"/>
  <c r="M520" i="18" a="1"/>
  <c r="M520" i="18" s="1"/>
  <c r="N520" i="18" a="1"/>
  <c r="N520" i="18" s="1"/>
  <c r="O520" i="18" a="1"/>
  <c r="O520" i="18" s="1"/>
  <c r="P520" i="18" a="1"/>
  <c r="P520" i="18" s="1"/>
  <c r="Q520" i="18" a="1"/>
  <c r="Q520" i="18" s="1"/>
  <c r="R520" i="18" a="1"/>
  <c r="R520" i="18" s="1"/>
  <c r="S520" i="18" a="1"/>
  <c r="S520" i="18" s="1"/>
  <c r="T520" i="18" a="1"/>
  <c r="T520" i="18" s="1"/>
  <c r="U520" i="18" a="1"/>
  <c r="U520" i="18" s="1"/>
  <c r="V520" i="18" a="1"/>
  <c r="V520" i="18" s="1"/>
  <c r="W520" i="18" a="1"/>
  <c r="W520" i="18" s="1"/>
  <c r="X520" i="18" a="1"/>
  <c r="X520" i="18" s="1"/>
  <c r="Y520" i="18" a="1"/>
  <c r="Y520" i="18" s="1"/>
  <c r="Z520" i="18" a="1"/>
  <c r="Z520" i="18" s="1"/>
  <c r="AA520" i="18" a="1"/>
  <c r="AA520" i="18" s="1"/>
  <c r="AB520" i="18" a="1"/>
  <c r="AB520" i="18" s="1"/>
  <c r="AC520" i="18" a="1"/>
  <c r="AC520" i="18" s="1"/>
  <c r="AD520" i="18" a="1"/>
  <c r="AD520" i="18" s="1"/>
  <c r="AE520" i="18" a="1"/>
  <c r="AE520" i="18" s="1"/>
  <c r="AF520" i="18" a="1"/>
  <c r="AF520" i="18" s="1"/>
  <c r="AG520" i="18" a="1"/>
  <c r="AG520" i="18" s="1"/>
  <c r="AH520" i="18" a="1"/>
  <c r="AH520" i="18" s="1"/>
  <c r="AI520" i="18" a="1"/>
  <c r="AI520" i="18" s="1"/>
  <c r="AJ520" i="18" a="1"/>
  <c r="AJ520" i="18" s="1"/>
  <c r="AK520" i="18" a="1"/>
  <c r="AK520" i="18" s="1"/>
  <c r="AL520" i="18" a="1"/>
  <c r="AL520" i="18" s="1"/>
  <c r="AM520" i="18" a="1"/>
  <c r="AM520" i="18" s="1"/>
  <c r="AN520" i="18" a="1"/>
  <c r="AN520" i="18" s="1"/>
  <c r="AO520" i="18" a="1"/>
  <c r="AO520" i="18" s="1"/>
  <c r="AP520" i="18" a="1"/>
  <c r="AP520" i="18" s="1"/>
  <c r="AQ520" i="18" a="1"/>
  <c r="AQ520" i="18" s="1"/>
  <c r="AR520" i="18" a="1"/>
  <c r="AR520" i="18" s="1"/>
  <c r="AS520" i="18" a="1"/>
  <c r="AS520" i="18" s="1"/>
  <c r="AT520" i="18" a="1"/>
  <c r="AT520" i="18" s="1"/>
  <c r="AU520" i="18" a="1"/>
  <c r="AU520" i="18" s="1"/>
  <c r="AV520" i="18" a="1"/>
  <c r="AV520" i="18" s="1"/>
  <c r="D521" i="18" a="1"/>
  <c r="D521" i="18" s="1"/>
  <c r="E521" i="18" a="1"/>
  <c r="E521" i="18" s="1"/>
  <c r="F521" i="18" a="1"/>
  <c r="F521" i="18" s="1"/>
  <c r="G521" i="18" a="1"/>
  <c r="G521" i="18" s="1"/>
  <c r="H521" i="18" a="1"/>
  <c r="H521" i="18" s="1"/>
  <c r="I521" i="18" a="1"/>
  <c r="I521" i="18" s="1"/>
  <c r="J521" i="18" a="1"/>
  <c r="J521" i="18" s="1"/>
  <c r="K521" i="18" a="1"/>
  <c r="K521" i="18" s="1"/>
  <c r="L521" i="18" a="1"/>
  <c r="L521" i="18" s="1"/>
  <c r="M521" i="18" a="1"/>
  <c r="M521" i="18" s="1"/>
  <c r="N521" i="18" a="1"/>
  <c r="N521" i="18" s="1"/>
  <c r="O521" i="18" a="1"/>
  <c r="O521" i="18" s="1"/>
  <c r="P521" i="18" a="1"/>
  <c r="P521" i="18" s="1"/>
  <c r="Q521" i="18" a="1"/>
  <c r="Q521" i="18" s="1"/>
  <c r="R521" i="18" a="1"/>
  <c r="R521" i="18" s="1"/>
  <c r="S521" i="18" a="1"/>
  <c r="S521" i="18" s="1"/>
  <c r="T521" i="18" a="1"/>
  <c r="T521" i="18" s="1"/>
  <c r="U521" i="18" a="1"/>
  <c r="U521" i="18" s="1"/>
  <c r="V521" i="18" a="1"/>
  <c r="V521" i="18" s="1"/>
  <c r="W521" i="18" a="1"/>
  <c r="W521" i="18" s="1"/>
  <c r="X521" i="18" a="1"/>
  <c r="X521" i="18" s="1"/>
  <c r="Y521" i="18" a="1"/>
  <c r="Y521" i="18" s="1"/>
  <c r="Z521" i="18" a="1"/>
  <c r="Z521" i="18" s="1"/>
  <c r="AA521" i="18" a="1"/>
  <c r="AA521" i="18" s="1"/>
  <c r="AB521" i="18" a="1"/>
  <c r="AB521" i="18" s="1"/>
  <c r="AC521" i="18" a="1"/>
  <c r="AC521" i="18" s="1"/>
  <c r="AD521" i="18" a="1"/>
  <c r="AD521" i="18" s="1"/>
  <c r="AE521" i="18" a="1"/>
  <c r="AE521" i="18" s="1"/>
  <c r="AF521" i="18" a="1"/>
  <c r="AF521" i="18" s="1"/>
  <c r="AG521" i="18" a="1"/>
  <c r="AG521" i="18" s="1"/>
  <c r="AH521" i="18" a="1"/>
  <c r="AH521" i="18" s="1"/>
  <c r="AI521" i="18" a="1"/>
  <c r="AI521" i="18" s="1"/>
  <c r="AJ521" i="18" a="1"/>
  <c r="AJ521" i="18" s="1"/>
  <c r="AK521" i="18" a="1"/>
  <c r="AK521" i="18" s="1"/>
  <c r="AL521" i="18" a="1"/>
  <c r="AL521" i="18" s="1"/>
  <c r="AM521" i="18" a="1"/>
  <c r="AM521" i="18" s="1"/>
  <c r="AN521" i="18" a="1"/>
  <c r="AN521" i="18" s="1"/>
  <c r="AO521" i="18" a="1"/>
  <c r="AO521" i="18" s="1"/>
  <c r="AP521" i="18" a="1"/>
  <c r="AP521" i="18" s="1"/>
  <c r="AQ521" i="18" a="1"/>
  <c r="AQ521" i="18" s="1"/>
  <c r="AR521" i="18" a="1"/>
  <c r="AR521" i="18" s="1"/>
  <c r="AS521" i="18" a="1"/>
  <c r="AS521" i="18" s="1"/>
  <c r="AT521" i="18" a="1"/>
  <c r="AT521" i="18" s="1"/>
  <c r="AU521" i="18" a="1"/>
  <c r="AU521" i="18" s="1"/>
  <c r="AV521" i="18" a="1"/>
  <c r="AV521" i="18" s="1"/>
  <c r="D522" i="18" a="1"/>
  <c r="D522" i="18" s="1"/>
  <c r="E522" i="18" a="1"/>
  <c r="E522" i="18" s="1"/>
  <c r="F522" i="18" a="1"/>
  <c r="F522" i="18" s="1"/>
  <c r="G522" i="18" a="1"/>
  <c r="G522" i="18" s="1"/>
  <c r="H522" i="18" a="1"/>
  <c r="H522" i="18" s="1"/>
  <c r="I522" i="18" a="1"/>
  <c r="I522" i="18" s="1"/>
  <c r="J522" i="18" a="1"/>
  <c r="J522" i="18" s="1"/>
  <c r="K522" i="18" a="1"/>
  <c r="K522" i="18" s="1"/>
  <c r="L522" i="18" a="1"/>
  <c r="L522" i="18" s="1"/>
  <c r="M522" i="18" a="1"/>
  <c r="M522" i="18" s="1"/>
  <c r="N522" i="18" a="1"/>
  <c r="N522" i="18" s="1"/>
  <c r="O522" i="18" a="1"/>
  <c r="O522" i="18" s="1"/>
  <c r="P522" i="18" a="1"/>
  <c r="P522" i="18" s="1"/>
  <c r="Q522" i="18" a="1"/>
  <c r="Q522" i="18" s="1"/>
  <c r="R522" i="18" a="1"/>
  <c r="R522" i="18" s="1"/>
  <c r="S522" i="18" a="1"/>
  <c r="S522" i="18" s="1"/>
  <c r="T522" i="18" a="1"/>
  <c r="T522" i="18" s="1"/>
  <c r="U522" i="18" a="1"/>
  <c r="U522" i="18" s="1"/>
  <c r="V522" i="18" a="1"/>
  <c r="V522" i="18" s="1"/>
  <c r="W522" i="18" a="1"/>
  <c r="W522" i="18" s="1"/>
  <c r="X522" i="18" a="1"/>
  <c r="X522" i="18" s="1"/>
  <c r="Y522" i="18" a="1"/>
  <c r="Y522" i="18" s="1"/>
  <c r="Z522" i="18" a="1"/>
  <c r="Z522" i="18" s="1"/>
  <c r="AA522" i="18" a="1"/>
  <c r="AA522" i="18" s="1"/>
  <c r="AB522" i="18" a="1"/>
  <c r="AB522" i="18" s="1"/>
  <c r="AC522" i="18" a="1"/>
  <c r="AC522" i="18" s="1"/>
  <c r="AD522" i="18" a="1"/>
  <c r="AD522" i="18" s="1"/>
  <c r="AE522" i="18" a="1"/>
  <c r="AE522" i="18" s="1"/>
  <c r="AF522" i="18" a="1"/>
  <c r="AF522" i="18" s="1"/>
  <c r="AG522" i="18" a="1"/>
  <c r="AG522" i="18" s="1"/>
  <c r="AH522" i="18" a="1"/>
  <c r="AH522" i="18" s="1"/>
  <c r="AI522" i="18" a="1"/>
  <c r="AI522" i="18" s="1"/>
  <c r="AJ522" i="18" a="1"/>
  <c r="AJ522" i="18" s="1"/>
  <c r="AK522" i="18" a="1"/>
  <c r="AK522" i="18" s="1"/>
  <c r="AL522" i="18" a="1"/>
  <c r="AL522" i="18" s="1"/>
  <c r="AM522" i="18" a="1"/>
  <c r="AM522" i="18" s="1"/>
  <c r="AN522" i="18" a="1"/>
  <c r="AN522" i="18" s="1"/>
  <c r="AO522" i="18" a="1"/>
  <c r="AO522" i="18" s="1"/>
  <c r="AP522" i="18" a="1"/>
  <c r="AP522" i="18" s="1"/>
  <c r="AQ522" i="18" a="1"/>
  <c r="AQ522" i="18" s="1"/>
  <c r="AR522" i="18" a="1"/>
  <c r="AR522" i="18" s="1"/>
  <c r="AS522" i="18" a="1"/>
  <c r="AS522" i="18" s="1"/>
  <c r="AT522" i="18" a="1"/>
  <c r="AT522" i="18" s="1"/>
  <c r="AU522" i="18" a="1"/>
  <c r="AU522" i="18" s="1"/>
  <c r="AV522" i="18" a="1"/>
  <c r="AV522" i="18" s="1"/>
  <c r="D523" i="18" a="1"/>
  <c r="D523" i="18" s="1"/>
  <c r="E523" i="18" a="1"/>
  <c r="E523" i="18" s="1"/>
  <c r="F523" i="18" a="1"/>
  <c r="F523" i="18" s="1"/>
  <c r="G523" i="18" a="1"/>
  <c r="G523" i="18" s="1"/>
  <c r="H523" i="18" a="1"/>
  <c r="H523" i="18" s="1"/>
  <c r="I523" i="18" a="1"/>
  <c r="I523" i="18" s="1"/>
  <c r="J523" i="18" a="1"/>
  <c r="J523" i="18" s="1"/>
  <c r="K523" i="18" a="1"/>
  <c r="K523" i="18" s="1"/>
  <c r="L523" i="18" a="1"/>
  <c r="L523" i="18" s="1"/>
  <c r="M523" i="18" a="1"/>
  <c r="M523" i="18" s="1"/>
  <c r="N523" i="18" a="1"/>
  <c r="N523" i="18" s="1"/>
  <c r="O523" i="18" a="1"/>
  <c r="O523" i="18" s="1"/>
  <c r="P523" i="18" a="1"/>
  <c r="P523" i="18" s="1"/>
  <c r="Q523" i="18" a="1"/>
  <c r="Q523" i="18" s="1"/>
  <c r="R523" i="18" a="1"/>
  <c r="R523" i="18" s="1"/>
  <c r="S523" i="18" a="1"/>
  <c r="S523" i="18" s="1"/>
  <c r="T523" i="18" a="1"/>
  <c r="T523" i="18" s="1"/>
  <c r="U523" i="18" a="1"/>
  <c r="U523" i="18" s="1"/>
  <c r="V523" i="18" a="1"/>
  <c r="V523" i="18" s="1"/>
  <c r="W523" i="18" a="1"/>
  <c r="W523" i="18" s="1"/>
  <c r="X523" i="18" a="1"/>
  <c r="X523" i="18" s="1"/>
  <c r="Y523" i="18" a="1"/>
  <c r="Y523" i="18" s="1"/>
  <c r="Z523" i="18" a="1"/>
  <c r="Z523" i="18" s="1"/>
  <c r="AA523" i="18" a="1"/>
  <c r="AA523" i="18" s="1"/>
  <c r="AB523" i="18" a="1"/>
  <c r="AB523" i="18" s="1"/>
  <c r="AC523" i="18" a="1"/>
  <c r="AC523" i="18" s="1"/>
  <c r="AD523" i="18" a="1"/>
  <c r="AD523" i="18" s="1"/>
  <c r="AE523" i="18" a="1"/>
  <c r="AE523" i="18" s="1"/>
  <c r="AF523" i="18" a="1"/>
  <c r="AF523" i="18" s="1"/>
  <c r="AG523" i="18" a="1"/>
  <c r="AG523" i="18" s="1"/>
  <c r="AH523" i="18" a="1"/>
  <c r="AH523" i="18" s="1"/>
  <c r="AI523" i="18" a="1"/>
  <c r="AI523" i="18" s="1"/>
  <c r="AJ523" i="18" a="1"/>
  <c r="AJ523" i="18" s="1"/>
  <c r="AK523" i="18" a="1"/>
  <c r="AK523" i="18" s="1"/>
  <c r="AL523" i="18" a="1"/>
  <c r="AL523" i="18" s="1"/>
  <c r="AM523" i="18" a="1"/>
  <c r="AM523" i="18" s="1"/>
  <c r="AN523" i="18" a="1"/>
  <c r="AN523" i="18" s="1"/>
  <c r="AO523" i="18" a="1"/>
  <c r="AO523" i="18" s="1"/>
  <c r="AP523" i="18" a="1"/>
  <c r="AP523" i="18" s="1"/>
  <c r="AQ523" i="18" a="1"/>
  <c r="AQ523" i="18" s="1"/>
  <c r="AR523" i="18" a="1"/>
  <c r="AR523" i="18" s="1"/>
  <c r="AS523" i="18" a="1"/>
  <c r="AS523" i="18" s="1"/>
  <c r="AT523" i="18" a="1"/>
  <c r="AT523" i="18" s="1"/>
  <c r="AU523" i="18" a="1"/>
  <c r="AU523" i="18" s="1"/>
  <c r="AV523" i="18" a="1"/>
  <c r="AV523" i="18" s="1"/>
  <c r="D524" i="18" a="1"/>
  <c r="D524" i="18" s="1"/>
  <c r="E524" i="18" a="1"/>
  <c r="E524" i="18" s="1"/>
  <c r="F524" i="18" a="1"/>
  <c r="F524" i="18" s="1"/>
  <c r="G524" i="18" a="1"/>
  <c r="G524" i="18" s="1"/>
  <c r="H524" i="18" a="1"/>
  <c r="H524" i="18" s="1"/>
  <c r="I524" i="18" a="1"/>
  <c r="I524" i="18" s="1"/>
  <c r="J524" i="18" a="1"/>
  <c r="J524" i="18" s="1"/>
  <c r="K524" i="18" a="1"/>
  <c r="K524" i="18" s="1"/>
  <c r="L524" i="18" a="1"/>
  <c r="L524" i="18" s="1"/>
  <c r="M524" i="18" a="1"/>
  <c r="M524" i="18" s="1"/>
  <c r="N524" i="18" a="1"/>
  <c r="N524" i="18" s="1"/>
  <c r="O524" i="18" a="1"/>
  <c r="O524" i="18" s="1"/>
  <c r="P524" i="18" a="1"/>
  <c r="P524" i="18" s="1"/>
  <c r="Q524" i="18" a="1"/>
  <c r="Q524" i="18" s="1"/>
  <c r="R524" i="18" a="1"/>
  <c r="R524" i="18" s="1"/>
  <c r="S524" i="18" a="1"/>
  <c r="S524" i="18" s="1"/>
  <c r="T524" i="18" a="1"/>
  <c r="T524" i="18" s="1"/>
  <c r="U524" i="18" a="1"/>
  <c r="U524" i="18" s="1"/>
  <c r="V524" i="18" a="1"/>
  <c r="V524" i="18" s="1"/>
  <c r="W524" i="18" a="1"/>
  <c r="W524" i="18" s="1"/>
  <c r="X524" i="18" a="1"/>
  <c r="X524" i="18" s="1"/>
  <c r="Y524" i="18" a="1"/>
  <c r="Y524" i="18" s="1"/>
  <c r="Z524" i="18" a="1"/>
  <c r="Z524" i="18" s="1"/>
  <c r="AA524" i="18" a="1"/>
  <c r="AA524" i="18" s="1"/>
  <c r="AB524" i="18" a="1"/>
  <c r="AB524" i="18" s="1"/>
  <c r="AC524" i="18" a="1"/>
  <c r="AC524" i="18" s="1"/>
  <c r="AD524" i="18" a="1"/>
  <c r="AD524" i="18" s="1"/>
  <c r="AE524" i="18" a="1"/>
  <c r="AE524" i="18" s="1"/>
  <c r="AF524" i="18" a="1"/>
  <c r="AF524" i="18" s="1"/>
  <c r="AG524" i="18" a="1"/>
  <c r="AG524" i="18" s="1"/>
  <c r="AH524" i="18" a="1"/>
  <c r="AH524" i="18" s="1"/>
  <c r="AI524" i="18" a="1"/>
  <c r="AI524" i="18" s="1"/>
  <c r="AJ524" i="18" a="1"/>
  <c r="AJ524" i="18" s="1"/>
  <c r="AK524" i="18" a="1"/>
  <c r="AK524" i="18" s="1"/>
  <c r="AL524" i="18" a="1"/>
  <c r="AL524" i="18" s="1"/>
  <c r="AM524" i="18" a="1"/>
  <c r="AM524" i="18" s="1"/>
  <c r="AN524" i="18" a="1"/>
  <c r="AN524" i="18" s="1"/>
  <c r="AO524" i="18" a="1"/>
  <c r="AO524" i="18" s="1"/>
  <c r="AP524" i="18" a="1"/>
  <c r="AP524" i="18" s="1"/>
  <c r="AQ524" i="18" a="1"/>
  <c r="AQ524" i="18" s="1"/>
  <c r="AR524" i="18" a="1"/>
  <c r="AR524" i="18" s="1"/>
  <c r="AS524" i="18" a="1"/>
  <c r="AS524" i="18" s="1"/>
  <c r="AT524" i="18" a="1"/>
  <c r="AT524" i="18" s="1"/>
  <c r="AU524" i="18" a="1"/>
  <c r="AU524" i="18" s="1"/>
  <c r="AV524" i="18" a="1"/>
  <c r="AV524" i="18" s="1"/>
  <c r="D525" i="18" a="1"/>
  <c r="D525" i="18" s="1"/>
  <c r="E525" i="18" a="1"/>
  <c r="E525" i="18" s="1"/>
  <c r="F525" i="18" a="1"/>
  <c r="F525" i="18" s="1"/>
  <c r="G525" i="18" a="1"/>
  <c r="G525" i="18" s="1"/>
  <c r="H525" i="18" a="1"/>
  <c r="H525" i="18" s="1"/>
  <c r="I525" i="18" a="1"/>
  <c r="I525" i="18" s="1"/>
  <c r="J525" i="18" a="1"/>
  <c r="J525" i="18" s="1"/>
  <c r="K525" i="18" a="1"/>
  <c r="K525" i="18" s="1"/>
  <c r="L525" i="18" a="1"/>
  <c r="L525" i="18" s="1"/>
  <c r="M525" i="18" a="1"/>
  <c r="M525" i="18" s="1"/>
  <c r="N525" i="18" a="1"/>
  <c r="N525" i="18" s="1"/>
  <c r="O525" i="18" a="1"/>
  <c r="O525" i="18" s="1"/>
  <c r="P525" i="18" a="1"/>
  <c r="P525" i="18" s="1"/>
  <c r="Q525" i="18" a="1"/>
  <c r="Q525" i="18" s="1"/>
  <c r="R525" i="18" a="1"/>
  <c r="R525" i="18" s="1"/>
  <c r="S525" i="18" a="1"/>
  <c r="S525" i="18" s="1"/>
  <c r="T525" i="18" a="1"/>
  <c r="T525" i="18" s="1"/>
  <c r="U525" i="18" a="1"/>
  <c r="U525" i="18" s="1"/>
  <c r="V525" i="18" a="1"/>
  <c r="V525" i="18" s="1"/>
  <c r="W525" i="18" a="1"/>
  <c r="W525" i="18" s="1"/>
  <c r="X525" i="18" a="1"/>
  <c r="X525" i="18" s="1"/>
  <c r="Y525" i="18" a="1"/>
  <c r="Y525" i="18" s="1"/>
  <c r="Z525" i="18" a="1"/>
  <c r="Z525" i="18" s="1"/>
  <c r="AA525" i="18" a="1"/>
  <c r="AA525" i="18" s="1"/>
  <c r="AB525" i="18" a="1"/>
  <c r="AB525" i="18" s="1"/>
  <c r="AC525" i="18" a="1"/>
  <c r="AC525" i="18" s="1"/>
  <c r="AD525" i="18" a="1"/>
  <c r="AD525" i="18" s="1"/>
  <c r="AE525" i="18" a="1"/>
  <c r="AE525" i="18" s="1"/>
  <c r="AF525" i="18" a="1"/>
  <c r="AF525" i="18" s="1"/>
  <c r="AG525" i="18" a="1"/>
  <c r="AG525" i="18" s="1"/>
  <c r="AH525" i="18" a="1"/>
  <c r="AH525" i="18" s="1"/>
  <c r="AI525" i="18" a="1"/>
  <c r="AI525" i="18" s="1"/>
  <c r="AJ525" i="18" a="1"/>
  <c r="AJ525" i="18" s="1"/>
  <c r="AK525" i="18" a="1"/>
  <c r="AK525" i="18" s="1"/>
  <c r="AL525" i="18" a="1"/>
  <c r="AL525" i="18" s="1"/>
  <c r="AM525" i="18" a="1"/>
  <c r="AM525" i="18" s="1"/>
  <c r="AN525" i="18" a="1"/>
  <c r="AN525" i="18" s="1"/>
  <c r="AO525" i="18" a="1"/>
  <c r="AO525" i="18" s="1"/>
  <c r="AP525" i="18" a="1"/>
  <c r="AP525" i="18" s="1"/>
  <c r="AQ525" i="18" a="1"/>
  <c r="AQ525" i="18" s="1"/>
  <c r="AR525" i="18" a="1"/>
  <c r="AR525" i="18" s="1"/>
  <c r="AS525" i="18" a="1"/>
  <c r="AS525" i="18" s="1"/>
  <c r="AT525" i="18" a="1"/>
  <c r="AT525" i="18" s="1"/>
  <c r="AU525" i="18" a="1"/>
  <c r="AU525" i="18" s="1"/>
  <c r="AV525" i="18" a="1"/>
  <c r="AV525" i="18" s="1"/>
  <c r="D526" i="18" a="1"/>
  <c r="D526" i="18" s="1"/>
  <c r="E526" i="18" a="1"/>
  <c r="E526" i="18" s="1"/>
  <c r="F526" i="18" a="1"/>
  <c r="F526" i="18" s="1"/>
  <c r="G526" i="18" a="1"/>
  <c r="G526" i="18" s="1"/>
  <c r="H526" i="18" a="1"/>
  <c r="H526" i="18" s="1"/>
  <c r="I526" i="18" a="1"/>
  <c r="I526" i="18" s="1"/>
  <c r="J526" i="18" a="1"/>
  <c r="J526" i="18" s="1"/>
  <c r="K526" i="18" a="1"/>
  <c r="K526" i="18" s="1"/>
  <c r="L526" i="18" a="1"/>
  <c r="L526" i="18" s="1"/>
  <c r="M526" i="18" a="1"/>
  <c r="M526" i="18" s="1"/>
  <c r="N526" i="18" a="1"/>
  <c r="N526" i="18" s="1"/>
  <c r="O526" i="18" a="1"/>
  <c r="O526" i="18" s="1"/>
  <c r="P526" i="18" a="1"/>
  <c r="P526" i="18" s="1"/>
  <c r="Q526" i="18" a="1"/>
  <c r="Q526" i="18" s="1"/>
  <c r="R526" i="18" a="1"/>
  <c r="R526" i="18" s="1"/>
  <c r="S526" i="18" a="1"/>
  <c r="S526" i="18" s="1"/>
  <c r="T526" i="18" a="1"/>
  <c r="T526" i="18" s="1"/>
  <c r="U526" i="18" a="1"/>
  <c r="U526" i="18" s="1"/>
  <c r="V526" i="18" a="1"/>
  <c r="V526" i="18" s="1"/>
  <c r="W526" i="18" a="1"/>
  <c r="W526" i="18" s="1"/>
  <c r="X526" i="18" a="1"/>
  <c r="X526" i="18" s="1"/>
  <c r="Y526" i="18" a="1"/>
  <c r="Y526" i="18" s="1"/>
  <c r="Z526" i="18" a="1"/>
  <c r="Z526" i="18" s="1"/>
  <c r="AA526" i="18" a="1"/>
  <c r="AA526" i="18" s="1"/>
  <c r="AB526" i="18" a="1"/>
  <c r="AB526" i="18" s="1"/>
  <c r="AC526" i="18" a="1"/>
  <c r="AC526" i="18" s="1"/>
  <c r="AD526" i="18" a="1"/>
  <c r="AD526" i="18" s="1"/>
  <c r="AE526" i="18" a="1"/>
  <c r="AE526" i="18" s="1"/>
  <c r="AF526" i="18" a="1"/>
  <c r="AF526" i="18" s="1"/>
  <c r="AG526" i="18" a="1"/>
  <c r="AG526" i="18" s="1"/>
  <c r="AH526" i="18" a="1"/>
  <c r="AH526" i="18" s="1"/>
  <c r="AI526" i="18" a="1"/>
  <c r="AI526" i="18" s="1"/>
  <c r="AJ526" i="18" a="1"/>
  <c r="AJ526" i="18" s="1"/>
  <c r="AK526" i="18" a="1"/>
  <c r="AK526" i="18" s="1"/>
  <c r="AL526" i="18" a="1"/>
  <c r="AL526" i="18" s="1"/>
  <c r="AM526" i="18" a="1"/>
  <c r="AM526" i="18" s="1"/>
  <c r="AN526" i="18" a="1"/>
  <c r="AN526" i="18" s="1"/>
  <c r="AO526" i="18" a="1"/>
  <c r="AO526" i="18" s="1"/>
  <c r="AP526" i="18" a="1"/>
  <c r="AP526" i="18" s="1"/>
  <c r="AQ526" i="18" a="1"/>
  <c r="AQ526" i="18" s="1"/>
  <c r="AR526" i="18" a="1"/>
  <c r="AR526" i="18" s="1"/>
  <c r="AS526" i="18" a="1"/>
  <c r="AS526" i="18" s="1"/>
  <c r="AT526" i="18" a="1"/>
  <c r="AT526" i="18" s="1"/>
  <c r="AU526" i="18" a="1"/>
  <c r="AU526" i="18" s="1"/>
  <c r="AV526" i="18" a="1"/>
  <c r="AV526" i="18" s="1"/>
  <c r="D527" i="18" a="1"/>
  <c r="D527" i="18" s="1"/>
  <c r="E527" i="18" a="1"/>
  <c r="E527" i="18" s="1"/>
  <c r="F527" i="18" a="1"/>
  <c r="F527" i="18" s="1"/>
  <c r="G527" i="18" a="1"/>
  <c r="G527" i="18" s="1"/>
  <c r="H527" i="18" a="1"/>
  <c r="H527" i="18" s="1"/>
  <c r="I527" i="18" a="1"/>
  <c r="I527" i="18" s="1"/>
  <c r="J527" i="18" a="1"/>
  <c r="J527" i="18" s="1"/>
  <c r="K527" i="18" a="1"/>
  <c r="K527" i="18" s="1"/>
  <c r="L527" i="18" a="1"/>
  <c r="L527" i="18" s="1"/>
  <c r="M527" i="18" a="1"/>
  <c r="M527" i="18" s="1"/>
  <c r="N527" i="18" a="1"/>
  <c r="N527" i="18" s="1"/>
  <c r="O527" i="18" a="1"/>
  <c r="O527" i="18" s="1"/>
  <c r="P527" i="18" a="1"/>
  <c r="P527" i="18" s="1"/>
  <c r="Q527" i="18" a="1"/>
  <c r="Q527" i="18" s="1"/>
  <c r="R527" i="18" a="1"/>
  <c r="R527" i="18" s="1"/>
  <c r="S527" i="18" a="1"/>
  <c r="S527" i="18" s="1"/>
  <c r="T527" i="18" a="1"/>
  <c r="T527" i="18" s="1"/>
  <c r="U527" i="18" a="1"/>
  <c r="U527" i="18" s="1"/>
  <c r="V527" i="18" a="1"/>
  <c r="V527" i="18" s="1"/>
  <c r="W527" i="18" a="1"/>
  <c r="W527" i="18" s="1"/>
  <c r="X527" i="18" a="1"/>
  <c r="X527" i="18" s="1"/>
  <c r="Y527" i="18" a="1"/>
  <c r="Y527" i="18" s="1"/>
  <c r="Z527" i="18" a="1"/>
  <c r="Z527" i="18" s="1"/>
  <c r="AA527" i="18" a="1"/>
  <c r="AA527" i="18" s="1"/>
  <c r="AB527" i="18" a="1"/>
  <c r="AB527" i="18" s="1"/>
  <c r="AC527" i="18" a="1"/>
  <c r="AC527" i="18" s="1"/>
  <c r="AD527" i="18" a="1"/>
  <c r="AD527" i="18" s="1"/>
  <c r="AE527" i="18" a="1"/>
  <c r="AE527" i="18" s="1"/>
  <c r="AF527" i="18" a="1"/>
  <c r="AF527" i="18" s="1"/>
  <c r="AG527" i="18" a="1"/>
  <c r="AG527" i="18" s="1"/>
  <c r="AH527" i="18" a="1"/>
  <c r="AH527" i="18" s="1"/>
  <c r="AI527" i="18" a="1"/>
  <c r="AI527" i="18" s="1"/>
  <c r="AJ527" i="18" a="1"/>
  <c r="AJ527" i="18" s="1"/>
  <c r="AK527" i="18" a="1"/>
  <c r="AK527" i="18" s="1"/>
  <c r="AL527" i="18" a="1"/>
  <c r="AL527" i="18" s="1"/>
  <c r="AM527" i="18" a="1"/>
  <c r="AM527" i="18" s="1"/>
  <c r="AN527" i="18" a="1"/>
  <c r="AN527" i="18" s="1"/>
  <c r="AO527" i="18" a="1"/>
  <c r="AO527" i="18" s="1"/>
  <c r="AP527" i="18" a="1"/>
  <c r="AP527" i="18" s="1"/>
  <c r="AQ527" i="18" a="1"/>
  <c r="AQ527" i="18" s="1"/>
  <c r="AR527" i="18" a="1"/>
  <c r="AR527" i="18" s="1"/>
  <c r="AS527" i="18" a="1"/>
  <c r="AS527" i="18" s="1"/>
  <c r="AT527" i="18" a="1"/>
  <c r="AT527" i="18" s="1"/>
  <c r="AU527" i="18" a="1"/>
  <c r="AU527" i="18" s="1"/>
  <c r="AV527" i="18" a="1"/>
  <c r="AV527" i="18" s="1"/>
  <c r="D528" i="18" a="1"/>
  <c r="D528" i="18" s="1"/>
  <c r="E528" i="18" a="1"/>
  <c r="E528" i="18" s="1"/>
  <c r="F528" i="18" a="1"/>
  <c r="F528" i="18" s="1"/>
  <c r="G528" i="18" a="1"/>
  <c r="G528" i="18" s="1"/>
  <c r="H528" i="18" a="1"/>
  <c r="H528" i="18" s="1"/>
  <c r="I528" i="18" a="1"/>
  <c r="I528" i="18" s="1"/>
  <c r="J528" i="18" a="1"/>
  <c r="J528" i="18" s="1"/>
  <c r="K528" i="18" a="1"/>
  <c r="K528" i="18" s="1"/>
  <c r="L528" i="18" a="1"/>
  <c r="L528" i="18" s="1"/>
  <c r="M528" i="18" a="1"/>
  <c r="M528" i="18" s="1"/>
  <c r="N528" i="18" a="1"/>
  <c r="N528" i="18" s="1"/>
  <c r="O528" i="18" a="1"/>
  <c r="O528" i="18" s="1"/>
  <c r="P528" i="18" a="1"/>
  <c r="P528" i="18" s="1"/>
  <c r="Q528" i="18" a="1"/>
  <c r="Q528" i="18" s="1"/>
  <c r="R528" i="18" a="1"/>
  <c r="R528" i="18" s="1"/>
  <c r="S528" i="18" a="1"/>
  <c r="S528" i="18" s="1"/>
  <c r="T528" i="18" a="1"/>
  <c r="T528" i="18" s="1"/>
  <c r="U528" i="18" a="1"/>
  <c r="U528" i="18" s="1"/>
  <c r="V528" i="18" a="1"/>
  <c r="V528" i="18" s="1"/>
  <c r="W528" i="18" a="1"/>
  <c r="W528" i="18" s="1"/>
  <c r="X528" i="18" a="1"/>
  <c r="X528" i="18" s="1"/>
  <c r="Y528" i="18" a="1"/>
  <c r="Y528" i="18" s="1"/>
  <c r="Z528" i="18" a="1"/>
  <c r="Z528" i="18" s="1"/>
  <c r="AA528" i="18" a="1"/>
  <c r="AA528" i="18" s="1"/>
  <c r="AB528" i="18" a="1"/>
  <c r="AB528" i="18" s="1"/>
  <c r="AC528" i="18" a="1"/>
  <c r="AC528" i="18" s="1"/>
  <c r="AD528" i="18" a="1"/>
  <c r="AD528" i="18" s="1"/>
  <c r="AE528" i="18" a="1"/>
  <c r="AE528" i="18" s="1"/>
  <c r="AF528" i="18" a="1"/>
  <c r="AF528" i="18" s="1"/>
  <c r="AG528" i="18" a="1"/>
  <c r="AG528" i="18" s="1"/>
  <c r="AH528" i="18" a="1"/>
  <c r="AH528" i="18" s="1"/>
  <c r="AI528" i="18" a="1"/>
  <c r="AI528" i="18" s="1"/>
  <c r="AJ528" i="18" a="1"/>
  <c r="AJ528" i="18" s="1"/>
  <c r="AK528" i="18" a="1"/>
  <c r="AK528" i="18" s="1"/>
  <c r="AL528" i="18" a="1"/>
  <c r="AL528" i="18" s="1"/>
  <c r="AM528" i="18" a="1"/>
  <c r="AM528" i="18" s="1"/>
  <c r="AN528" i="18" a="1"/>
  <c r="AN528" i="18" s="1"/>
  <c r="AO528" i="18" a="1"/>
  <c r="AO528" i="18" s="1"/>
  <c r="AP528" i="18" a="1"/>
  <c r="AP528" i="18" s="1"/>
  <c r="AQ528" i="18" a="1"/>
  <c r="AQ528" i="18" s="1"/>
  <c r="AR528" i="18" a="1"/>
  <c r="AR528" i="18" s="1"/>
  <c r="AS528" i="18" a="1"/>
  <c r="AS528" i="18" s="1"/>
  <c r="AT528" i="18" a="1"/>
  <c r="AT528" i="18" s="1"/>
  <c r="AU528" i="18" a="1"/>
  <c r="AU528" i="18" s="1"/>
  <c r="AV528" i="18" a="1"/>
  <c r="AV528" i="18" s="1"/>
  <c r="D529" i="18" a="1"/>
  <c r="D529" i="18" s="1"/>
  <c r="E529" i="18" a="1"/>
  <c r="E529" i="18" s="1"/>
  <c r="F529" i="18" a="1"/>
  <c r="F529" i="18" s="1"/>
  <c r="G529" i="18" a="1"/>
  <c r="G529" i="18" s="1"/>
  <c r="H529" i="18" a="1"/>
  <c r="H529" i="18" s="1"/>
  <c r="I529" i="18" a="1"/>
  <c r="I529" i="18" s="1"/>
  <c r="J529" i="18" a="1"/>
  <c r="J529" i="18" s="1"/>
  <c r="K529" i="18" a="1"/>
  <c r="K529" i="18" s="1"/>
  <c r="L529" i="18" a="1"/>
  <c r="L529" i="18" s="1"/>
  <c r="M529" i="18" a="1"/>
  <c r="M529" i="18" s="1"/>
  <c r="N529" i="18" a="1"/>
  <c r="N529" i="18" s="1"/>
  <c r="O529" i="18" a="1"/>
  <c r="O529" i="18" s="1"/>
  <c r="P529" i="18" a="1"/>
  <c r="P529" i="18" s="1"/>
  <c r="Q529" i="18" a="1"/>
  <c r="Q529" i="18" s="1"/>
  <c r="R529" i="18" a="1"/>
  <c r="R529" i="18" s="1"/>
  <c r="S529" i="18" a="1"/>
  <c r="S529" i="18" s="1"/>
  <c r="T529" i="18" a="1"/>
  <c r="T529" i="18" s="1"/>
  <c r="U529" i="18" a="1"/>
  <c r="U529" i="18" s="1"/>
  <c r="V529" i="18" a="1"/>
  <c r="V529" i="18" s="1"/>
  <c r="W529" i="18" a="1"/>
  <c r="W529" i="18" s="1"/>
  <c r="X529" i="18" a="1"/>
  <c r="X529" i="18" s="1"/>
  <c r="Y529" i="18" a="1"/>
  <c r="Y529" i="18" s="1"/>
  <c r="Z529" i="18" a="1"/>
  <c r="Z529" i="18" s="1"/>
  <c r="AA529" i="18" a="1"/>
  <c r="AA529" i="18" s="1"/>
  <c r="AB529" i="18" a="1"/>
  <c r="AB529" i="18" s="1"/>
  <c r="AC529" i="18" a="1"/>
  <c r="AC529" i="18" s="1"/>
  <c r="AD529" i="18" a="1"/>
  <c r="AD529" i="18" s="1"/>
  <c r="AE529" i="18" a="1"/>
  <c r="AE529" i="18" s="1"/>
  <c r="AF529" i="18" a="1"/>
  <c r="AF529" i="18" s="1"/>
  <c r="AG529" i="18" a="1"/>
  <c r="AG529" i="18" s="1"/>
  <c r="AH529" i="18" a="1"/>
  <c r="AH529" i="18" s="1"/>
  <c r="AI529" i="18" a="1"/>
  <c r="AI529" i="18" s="1"/>
  <c r="AJ529" i="18" a="1"/>
  <c r="AJ529" i="18" s="1"/>
  <c r="AK529" i="18" a="1"/>
  <c r="AK529" i="18" s="1"/>
  <c r="AL529" i="18" a="1"/>
  <c r="AL529" i="18" s="1"/>
  <c r="AM529" i="18" a="1"/>
  <c r="AM529" i="18" s="1"/>
  <c r="AN529" i="18" a="1"/>
  <c r="AN529" i="18" s="1"/>
  <c r="AO529" i="18" a="1"/>
  <c r="AO529" i="18" s="1"/>
  <c r="AP529" i="18" a="1"/>
  <c r="AP529" i="18" s="1"/>
  <c r="AQ529" i="18" a="1"/>
  <c r="AQ529" i="18" s="1"/>
  <c r="AR529" i="18" a="1"/>
  <c r="AR529" i="18" s="1"/>
  <c r="AS529" i="18" a="1"/>
  <c r="AS529" i="18" s="1"/>
  <c r="AT529" i="18" a="1"/>
  <c r="AT529" i="18" s="1"/>
  <c r="AU529" i="18" a="1"/>
  <c r="AU529" i="18" s="1"/>
  <c r="AV529" i="18" a="1"/>
  <c r="AV529" i="18" s="1"/>
  <c r="D530" i="18" a="1"/>
  <c r="D530" i="18" s="1"/>
  <c r="E530" i="18" a="1"/>
  <c r="E530" i="18" s="1"/>
  <c r="F530" i="18" a="1"/>
  <c r="F530" i="18" s="1"/>
  <c r="G530" i="18" a="1"/>
  <c r="G530" i="18" s="1"/>
  <c r="H530" i="18" a="1"/>
  <c r="H530" i="18" s="1"/>
  <c r="I530" i="18" a="1"/>
  <c r="I530" i="18" s="1"/>
  <c r="J530" i="18" a="1"/>
  <c r="J530" i="18" s="1"/>
  <c r="K530" i="18" a="1"/>
  <c r="K530" i="18" s="1"/>
  <c r="L530" i="18" a="1"/>
  <c r="L530" i="18" s="1"/>
  <c r="M530" i="18" a="1"/>
  <c r="M530" i="18" s="1"/>
  <c r="N530" i="18" a="1"/>
  <c r="N530" i="18" s="1"/>
  <c r="O530" i="18" a="1"/>
  <c r="O530" i="18" s="1"/>
  <c r="P530" i="18" a="1"/>
  <c r="P530" i="18" s="1"/>
  <c r="Q530" i="18" a="1"/>
  <c r="Q530" i="18" s="1"/>
  <c r="R530" i="18" a="1"/>
  <c r="R530" i="18" s="1"/>
  <c r="S530" i="18" a="1"/>
  <c r="S530" i="18" s="1"/>
  <c r="T530" i="18" a="1"/>
  <c r="T530" i="18" s="1"/>
  <c r="U530" i="18" a="1"/>
  <c r="U530" i="18" s="1"/>
  <c r="V530" i="18" a="1"/>
  <c r="V530" i="18" s="1"/>
  <c r="W530" i="18" a="1"/>
  <c r="W530" i="18" s="1"/>
  <c r="X530" i="18" a="1"/>
  <c r="X530" i="18" s="1"/>
  <c r="Y530" i="18" a="1"/>
  <c r="Y530" i="18" s="1"/>
  <c r="Z530" i="18" a="1"/>
  <c r="Z530" i="18" s="1"/>
  <c r="AA530" i="18" a="1"/>
  <c r="AA530" i="18" s="1"/>
  <c r="AB530" i="18" a="1"/>
  <c r="AB530" i="18" s="1"/>
  <c r="AC530" i="18" a="1"/>
  <c r="AC530" i="18" s="1"/>
  <c r="AD530" i="18" a="1"/>
  <c r="AD530" i="18" s="1"/>
  <c r="AE530" i="18" a="1"/>
  <c r="AE530" i="18" s="1"/>
  <c r="AF530" i="18" a="1"/>
  <c r="AF530" i="18" s="1"/>
  <c r="AG530" i="18" a="1"/>
  <c r="AG530" i="18" s="1"/>
  <c r="AH530" i="18" a="1"/>
  <c r="AH530" i="18" s="1"/>
  <c r="AI530" i="18" a="1"/>
  <c r="AI530" i="18" s="1"/>
  <c r="AJ530" i="18" a="1"/>
  <c r="AJ530" i="18" s="1"/>
  <c r="AK530" i="18" a="1"/>
  <c r="AK530" i="18" s="1"/>
  <c r="AL530" i="18" a="1"/>
  <c r="AL530" i="18" s="1"/>
  <c r="AM530" i="18" a="1"/>
  <c r="AM530" i="18" s="1"/>
  <c r="AN530" i="18" a="1"/>
  <c r="AN530" i="18" s="1"/>
  <c r="AO530" i="18" a="1"/>
  <c r="AO530" i="18" s="1"/>
  <c r="AP530" i="18" a="1"/>
  <c r="AP530" i="18" s="1"/>
  <c r="AQ530" i="18" a="1"/>
  <c r="AQ530" i="18" s="1"/>
  <c r="AR530" i="18" a="1"/>
  <c r="AR530" i="18" s="1"/>
  <c r="AS530" i="18" a="1"/>
  <c r="AS530" i="18" s="1"/>
  <c r="AT530" i="18" a="1"/>
  <c r="AT530" i="18" s="1"/>
  <c r="AU530" i="18" a="1"/>
  <c r="AU530" i="18" s="1"/>
  <c r="AV530" i="18" a="1"/>
  <c r="AV530" i="18" s="1"/>
  <c r="D531" i="18" a="1"/>
  <c r="D531" i="18" s="1"/>
  <c r="E531" i="18" a="1"/>
  <c r="E531" i="18" s="1"/>
  <c r="F531" i="18" a="1"/>
  <c r="F531" i="18" s="1"/>
  <c r="G531" i="18" a="1"/>
  <c r="G531" i="18" s="1"/>
  <c r="H531" i="18" a="1"/>
  <c r="H531" i="18" s="1"/>
  <c r="I531" i="18" a="1"/>
  <c r="I531" i="18" s="1"/>
  <c r="J531" i="18" a="1"/>
  <c r="J531" i="18" s="1"/>
  <c r="K531" i="18" a="1"/>
  <c r="K531" i="18" s="1"/>
  <c r="L531" i="18" a="1"/>
  <c r="L531" i="18" s="1"/>
  <c r="M531" i="18" a="1"/>
  <c r="M531" i="18" s="1"/>
  <c r="N531" i="18" a="1"/>
  <c r="N531" i="18" s="1"/>
  <c r="O531" i="18" a="1"/>
  <c r="O531" i="18" s="1"/>
  <c r="P531" i="18" a="1"/>
  <c r="P531" i="18" s="1"/>
  <c r="Q531" i="18" a="1"/>
  <c r="Q531" i="18" s="1"/>
  <c r="R531" i="18" a="1"/>
  <c r="R531" i="18" s="1"/>
  <c r="S531" i="18" a="1"/>
  <c r="S531" i="18" s="1"/>
  <c r="T531" i="18" a="1"/>
  <c r="T531" i="18" s="1"/>
  <c r="U531" i="18" a="1"/>
  <c r="U531" i="18" s="1"/>
  <c r="V531" i="18" a="1"/>
  <c r="V531" i="18" s="1"/>
  <c r="W531" i="18" a="1"/>
  <c r="W531" i="18" s="1"/>
  <c r="X531" i="18" a="1"/>
  <c r="X531" i="18" s="1"/>
  <c r="Y531" i="18" a="1"/>
  <c r="Y531" i="18" s="1"/>
  <c r="Z531" i="18" a="1"/>
  <c r="Z531" i="18" s="1"/>
  <c r="AA531" i="18" a="1"/>
  <c r="AA531" i="18" s="1"/>
  <c r="AB531" i="18" a="1"/>
  <c r="AB531" i="18" s="1"/>
  <c r="AC531" i="18" a="1"/>
  <c r="AC531" i="18" s="1"/>
  <c r="AD531" i="18" a="1"/>
  <c r="AD531" i="18" s="1"/>
  <c r="AE531" i="18" a="1"/>
  <c r="AE531" i="18" s="1"/>
  <c r="AF531" i="18" a="1"/>
  <c r="AF531" i="18" s="1"/>
  <c r="AG531" i="18" a="1"/>
  <c r="AG531" i="18" s="1"/>
  <c r="AH531" i="18" a="1"/>
  <c r="AH531" i="18" s="1"/>
  <c r="AI531" i="18" a="1"/>
  <c r="AI531" i="18" s="1"/>
  <c r="AJ531" i="18" a="1"/>
  <c r="AJ531" i="18" s="1"/>
  <c r="AK531" i="18" a="1"/>
  <c r="AK531" i="18" s="1"/>
  <c r="AL531" i="18" a="1"/>
  <c r="AL531" i="18" s="1"/>
  <c r="AM531" i="18" a="1"/>
  <c r="AM531" i="18" s="1"/>
  <c r="AN531" i="18" a="1"/>
  <c r="AN531" i="18" s="1"/>
  <c r="AO531" i="18" a="1"/>
  <c r="AO531" i="18" s="1"/>
  <c r="AP531" i="18" a="1"/>
  <c r="AP531" i="18" s="1"/>
  <c r="AQ531" i="18" a="1"/>
  <c r="AQ531" i="18" s="1"/>
  <c r="AR531" i="18" a="1"/>
  <c r="AR531" i="18" s="1"/>
  <c r="AS531" i="18" a="1"/>
  <c r="AS531" i="18" s="1"/>
  <c r="AT531" i="18" a="1"/>
  <c r="AT531" i="18" s="1"/>
  <c r="AU531" i="18" a="1"/>
  <c r="AU531" i="18" s="1"/>
  <c r="AV531" i="18" a="1"/>
  <c r="AV531" i="18" s="1"/>
  <c r="D532" i="18" a="1"/>
  <c r="D532" i="18" s="1"/>
  <c r="E532" i="18" a="1"/>
  <c r="E532" i="18" s="1"/>
  <c r="F532" i="18" a="1"/>
  <c r="F532" i="18" s="1"/>
  <c r="G532" i="18" a="1"/>
  <c r="G532" i="18" s="1"/>
  <c r="H532" i="18" a="1"/>
  <c r="H532" i="18" s="1"/>
  <c r="I532" i="18" a="1"/>
  <c r="I532" i="18" s="1"/>
  <c r="J532" i="18" a="1"/>
  <c r="J532" i="18" s="1"/>
  <c r="K532" i="18" a="1"/>
  <c r="K532" i="18" s="1"/>
  <c r="L532" i="18" a="1"/>
  <c r="L532" i="18" s="1"/>
  <c r="M532" i="18" a="1"/>
  <c r="M532" i="18" s="1"/>
  <c r="N532" i="18" a="1"/>
  <c r="N532" i="18" s="1"/>
  <c r="O532" i="18" a="1"/>
  <c r="O532" i="18" s="1"/>
  <c r="P532" i="18" a="1"/>
  <c r="P532" i="18" s="1"/>
  <c r="Q532" i="18" a="1"/>
  <c r="Q532" i="18" s="1"/>
  <c r="R532" i="18" a="1"/>
  <c r="R532" i="18" s="1"/>
  <c r="S532" i="18" a="1"/>
  <c r="S532" i="18" s="1"/>
  <c r="T532" i="18" a="1"/>
  <c r="T532" i="18" s="1"/>
  <c r="U532" i="18" a="1"/>
  <c r="U532" i="18" s="1"/>
  <c r="V532" i="18" a="1"/>
  <c r="V532" i="18" s="1"/>
  <c r="W532" i="18" a="1"/>
  <c r="W532" i="18" s="1"/>
  <c r="X532" i="18" a="1"/>
  <c r="X532" i="18" s="1"/>
  <c r="Y532" i="18" a="1"/>
  <c r="Y532" i="18" s="1"/>
  <c r="Z532" i="18" a="1"/>
  <c r="Z532" i="18" s="1"/>
  <c r="AA532" i="18" a="1"/>
  <c r="AA532" i="18" s="1"/>
  <c r="AB532" i="18" a="1"/>
  <c r="AB532" i="18" s="1"/>
  <c r="AC532" i="18" a="1"/>
  <c r="AC532" i="18" s="1"/>
  <c r="AD532" i="18" a="1"/>
  <c r="AD532" i="18" s="1"/>
  <c r="AE532" i="18" a="1"/>
  <c r="AE532" i="18" s="1"/>
  <c r="AF532" i="18" a="1"/>
  <c r="AF532" i="18" s="1"/>
  <c r="AG532" i="18" a="1"/>
  <c r="AG532" i="18" s="1"/>
  <c r="AH532" i="18" a="1"/>
  <c r="AH532" i="18" s="1"/>
  <c r="AI532" i="18" a="1"/>
  <c r="AI532" i="18" s="1"/>
  <c r="AJ532" i="18" a="1"/>
  <c r="AJ532" i="18" s="1"/>
  <c r="AK532" i="18" a="1"/>
  <c r="AK532" i="18" s="1"/>
  <c r="AL532" i="18" a="1"/>
  <c r="AL532" i="18" s="1"/>
  <c r="AM532" i="18" a="1"/>
  <c r="AM532" i="18" s="1"/>
  <c r="AN532" i="18" a="1"/>
  <c r="AN532" i="18" s="1"/>
  <c r="AO532" i="18" a="1"/>
  <c r="AO532" i="18" s="1"/>
  <c r="AP532" i="18" a="1"/>
  <c r="AP532" i="18" s="1"/>
  <c r="AQ532" i="18" a="1"/>
  <c r="AQ532" i="18" s="1"/>
  <c r="AR532" i="18" a="1"/>
  <c r="AR532" i="18" s="1"/>
  <c r="AS532" i="18" a="1"/>
  <c r="AS532" i="18" s="1"/>
  <c r="AT532" i="18" a="1"/>
  <c r="AT532" i="18" s="1"/>
  <c r="AU532" i="18" a="1"/>
  <c r="AU532" i="18" s="1"/>
  <c r="AV532" i="18" a="1"/>
  <c r="AV532" i="18" s="1"/>
  <c r="D533" i="18" a="1"/>
  <c r="D533" i="18" s="1"/>
  <c r="E533" i="18" a="1"/>
  <c r="E533" i="18" s="1"/>
  <c r="F533" i="18" a="1"/>
  <c r="F533" i="18" s="1"/>
  <c r="G533" i="18" a="1"/>
  <c r="G533" i="18" s="1"/>
  <c r="H533" i="18" a="1"/>
  <c r="H533" i="18" s="1"/>
  <c r="I533" i="18" a="1"/>
  <c r="I533" i="18" s="1"/>
  <c r="J533" i="18" a="1"/>
  <c r="J533" i="18" s="1"/>
  <c r="K533" i="18" a="1"/>
  <c r="K533" i="18" s="1"/>
  <c r="L533" i="18" a="1"/>
  <c r="L533" i="18" s="1"/>
  <c r="M533" i="18" a="1"/>
  <c r="M533" i="18" s="1"/>
  <c r="N533" i="18" a="1"/>
  <c r="N533" i="18" s="1"/>
  <c r="O533" i="18" a="1"/>
  <c r="O533" i="18" s="1"/>
  <c r="P533" i="18" a="1"/>
  <c r="P533" i="18" s="1"/>
  <c r="Q533" i="18" a="1"/>
  <c r="Q533" i="18" s="1"/>
  <c r="R533" i="18" a="1"/>
  <c r="R533" i="18" s="1"/>
  <c r="S533" i="18" a="1"/>
  <c r="S533" i="18" s="1"/>
  <c r="T533" i="18" a="1"/>
  <c r="T533" i="18" s="1"/>
  <c r="U533" i="18" a="1"/>
  <c r="U533" i="18" s="1"/>
  <c r="V533" i="18" a="1"/>
  <c r="V533" i="18" s="1"/>
  <c r="W533" i="18" a="1"/>
  <c r="W533" i="18" s="1"/>
  <c r="X533" i="18" a="1"/>
  <c r="X533" i="18" s="1"/>
  <c r="Y533" i="18" a="1"/>
  <c r="Y533" i="18" s="1"/>
  <c r="Z533" i="18" a="1"/>
  <c r="Z533" i="18" s="1"/>
  <c r="AA533" i="18" a="1"/>
  <c r="AA533" i="18" s="1"/>
  <c r="AB533" i="18" a="1"/>
  <c r="AB533" i="18" s="1"/>
  <c r="AC533" i="18" a="1"/>
  <c r="AC533" i="18" s="1"/>
  <c r="AD533" i="18" a="1"/>
  <c r="AD533" i="18" s="1"/>
  <c r="AE533" i="18" a="1"/>
  <c r="AE533" i="18" s="1"/>
  <c r="AF533" i="18" a="1"/>
  <c r="AF533" i="18" s="1"/>
  <c r="AG533" i="18" a="1"/>
  <c r="AG533" i="18" s="1"/>
  <c r="AH533" i="18" a="1"/>
  <c r="AH533" i="18" s="1"/>
  <c r="AI533" i="18" a="1"/>
  <c r="AI533" i="18" s="1"/>
  <c r="AJ533" i="18" a="1"/>
  <c r="AJ533" i="18" s="1"/>
  <c r="AK533" i="18" a="1"/>
  <c r="AK533" i="18" s="1"/>
  <c r="AL533" i="18" a="1"/>
  <c r="AL533" i="18" s="1"/>
  <c r="AM533" i="18" a="1"/>
  <c r="AM533" i="18" s="1"/>
  <c r="AN533" i="18" a="1"/>
  <c r="AN533" i="18" s="1"/>
  <c r="AO533" i="18" a="1"/>
  <c r="AO533" i="18" s="1"/>
  <c r="AP533" i="18" a="1"/>
  <c r="AP533" i="18" s="1"/>
  <c r="AQ533" i="18" a="1"/>
  <c r="AQ533" i="18" s="1"/>
  <c r="AR533" i="18" a="1"/>
  <c r="AR533" i="18" s="1"/>
  <c r="AS533" i="18" a="1"/>
  <c r="AS533" i="18" s="1"/>
  <c r="AT533" i="18" a="1"/>
  <c r="AT533" i="18" s="1"/>
  <c r="AU533" i="18" a="1"/>
  <c r="AU533" i="18" s="1"/>
  <c r="AV533" i="18" a="1"/>
  <c r="AV533" i="18" s="1"/>
  <c r="D534" i="18" a="1"/>
  <c r="D534" i="18" s="1"/>
  <c r="E534" i="18" a="1"/>
  <c r="E534" i="18" s="1"/>
  <c r="F534" i="18" a="1"/>
  <c r="F534" i="18" s="1"/>
  <c r="G534" i="18" a="1"/>
  <c r="G534" i="18" s="1"/>
  <c r="H534" i="18" a="1"/>
  <c r="H534" i="18" s="1"/>
  <c r="I534" i="18" a="1"/>
  <c r="I534" i="18" s="1"/>
  <c r="J534" i="18" a="1"/>
  <c r="J534" i="18" s="1"/>
  <c r="K534" i="18" a="1"/>
  <c r="K534" i="18" s="1"/>
  <c r="L534" i="18" a="1"/>
  <c r="L534" i="18" s="1"/>
  <c r="M534" i="18" a="1"/>
  <c r="M534" i="18" s="1"/>
  <c r="N534" i="18" a="1"/>
  <c r="N534" i="18" s="1"/>
  <c r="O534" i="18" a="1"/>
  <c r="O534" i="18" s="1"/>
  <c r="P534" i="18" a="1"/>
  <c r="P534" i="18" s="1"/>
  <c r="Q534" i="18" a="1"/>
  <c r="Q534" i="18" s="1"/>
  <c r="R534" i="18" a="1"/>
  <c r="R534" i="18" s="1"/>
  <c r="S534" i="18" a="1"/>
  <c r="S534" i="18" s="1"/>
  <c r="T534" i="18" a="1"/>
  <c r="T534" i="18" s="1"/>
  <c r="U534" i="18" a="1"/>
  <c r="U534" i="18" s="1"/>
  <c r="V534" i="18" a="1"/>
  <c r="V534" i="18" s="1"/>
  <c r="W534" i="18" a="1"/>
  <c r="W534" i="18" s="1"/>
  <c r="X534" i="18" a="1"/>
  <c r="X534" i="18" s="1"/>
  <c r="Y534" i="18" a="1"/>
  <c r="Y534" i="18" s="1"/>
  <c r="Z534" i="18" a="1"/>
  <c r="Z534" i="18" s="1"/>
  <c r="AA534" i="18" a="1"/>
  <c r="AA534" i="18" s="1"/>
  <c r="AB534" i="18" a="1"/>
  <c r="AB534" i="18" s="1"/>
  <c r="AC534" i="18" a="1"/>
  <c r="AC534" i="18" s="1"/>
  <c r="AD534" i="18" a="1"/>
  <c r="AD534" i="18" s="1"/>
  <c r="AE534" i="18" a="1"/>
  <c r="AE534" i="18" s="1"/>
  <c r="AF534" i="18" a="1"/>
  <c r="AF534" i="18" s="1"/>
  <c r="AG534" i="18" a="1"/>
  <c r="AG534" i="18" s="1"/>
  <c r="AH534" i="18" a="1"/>
  <c r="AH534" i="18" s="1"/>
  <c r="AI534" i="18" a="1"/>
  <c r="AI534" i="18" s="1"/>
  <c r="AJ534" i="18" a="1"/>
  <c r="AJ534" i="18" s="1"/>
  <c r="AK534" i="18" a="1"/>
  <c r="AK534" i="18" s="1"/>
  <c r="AL534" i="18" a="1"/>
  <c r="AL534" i="18" s="1"/>
  <c r="AM534" i="18" a="1"/>
  <c r="AM534" i="18" s="1"/>
  <c r="AN534" i="18" a="1"/>
  <c r="AN534" i="18" s="1"/>
  <c r="AO534" i="18" a="1"/>
  <c r="AO534" i="18" s="1"/>
  <c r="AP534" i="18" a="1"/>
  <c r="AP534" i="18" s="1"/>
  <c r="AQ534" i="18" a="1"/>
  <c r="AQ534" i="18" s="1"/>
  <c r="AR534" i="18" a="1"/>
  <c r="AR534" i="18" s="1"/>
  <c r="AS534" i="18" a="1"/>
  <c r="AS534" i="18" s="1"/>
  <c r="AT534" i="18" a="1"/>
  <c r="AT534" i="18" s="1"/>
  <c r="AU534" i="18" a="1"/>
  <c r="AU534" i="18" s="1"/>
  <c r="AV534" i="18" a="1"/>
  <c r="AV534" i="18" s="1"/>
  <c r="D535" i="18" a="1"/>
  <c r="D535" i="18" s="1"/>
  <c r="E535" i="18" a="1"/>
  <c r="E535" i="18" s="1"/>
  <c r="F535" i="18" a="1"/>
  <c r="F535" i="18" s="1"/>
  <c r="G535" i="18" a="1"/>
  <c r="G535" i="18" s="1"/>
  <c r="H535" i="18" a="1"/>
  <c r="H535" i="18" s="1"/>
  <c r="I535" i="18" a="1"/>
  <c r="I535" i="18" s="1"/>
  <c r="J535" i="18" a="1"/>
  <c r="J535" i="18" s="1"/>
  <c r="K535" i="18" a="1"/>
  <c r="K535" i="18" s="1"/>
  <c r="L535" i="18" a="1"/>
  <c r="L535" i="18" s="1"/>
  <c r="M535" i="18" a="1"/>
  <c r="M535" i="18" s="1"/>
  <c r="N535" i="18" a="1"/>
  <c r="N535" i="18" s="1"/>
  <c r="O535" i="18" a="1"/>
  <c r="O535" i="18" s="1"/>
  <c r="P535" i="18" a="1"/>
  <c r="P535" i="18" s="1"/>
  <c r="Q535" i="18" a="1"/>
  <c r="Q535" i="18" s="1"/>
  <c r="R535" i="18" a="1"/>
  <c r="R535" i="18" s="1"/>
  <c r="S535" i="18" a="1"/>
  <c r="S535" i="18" s="1"/>
  <c r="T535" i="18" a="1"/>
  <c r="T535" i="18" s="1"/>
  <c r="U535" i="18" a="1"/>
  <c r="U535" i="18" s="1"/>
  <c r="V535" i="18" a="1"/>
  <c r="V535" i="18" s="1"/>
  <c r="W535" i="18" a="1"/>
  <c r="W535" i="18" s="1"/>
  <c r="X535" i="18" a="1"/>
  <c r="X535" i="18" s="1"/>
  <c r="Y535" i="18" a="1"/>
  <c r="Y535" i="18" s="1"/>
  <c r="Z535" i="18" a="1"/>
  <c r="Z535" i="18" s="1"/>
  <c r="AA535" i="18" a="1"/>
  <c r="AA535" i="18" s="1"/>
  <c r="AB535" i="18" a="1"/>
  <c r="AB535" i="18" s="1"/>
  <c r="AC535" i="18" a="1"/>
  <c r="AC535" i="18" s="1"/>
  <c r="AD535" i="18" a="1"/>
  <c r="AD535" i="18" s="1"/>
  <c r="AE535" i="18" a="1"/>
  <c r="AE535" i="18" s="1"/>
  <c r="AF535" i="18" a="1"/>
  <c r="AF535" i="18" s="1"/>
  <c r="AG535" i="18" a="1"/>
  <c r="AG535" i="18" s="1"/>
  <c r="AH535" i="18" a="1"/>
  <c r="AH535" i="18" s="1"/>
  <c r="AI535" i="18" a="1"/>
  <c r="AI535" i="18" s="1"/>
  <c r="AJ535" i="18" a="1"/>
  <c r="AJ535" i="18" s="1"/>
  <c r="AK535" i="18" a="1"/>
  <c r="AK535" i="18" s="1"/>
  <c r="AL535" i="18" a="1"/>
  <c r="AL535" i="18" s="1"/>
  <c r="AM535" i="18" a="1"/>
  <c r="AM535" i="18" s="1"/>
  <c r="AN535" i="18" a="1"/>
  <c r="AN535" i="18" s="1"/>
  <c r="AO535" i="18" a="1"/>
  <c r="AO535" i="18" s="1"/>
  <c r="AP535" i="18" a="1"/>
  <c r="AP535" i="18" s="1"/>
  <c r="AQ535" i="18" a="1"/>
  <c r="AQ535" i="18" s="1"/>
  <c r="AR535" i="18" a="1"/>
  <c r="AR535" i="18" s="1"/>
  <c r="AS535" i="18" a="1"/>
  <c r="AS535" i="18" s="1"/>
  <c r="AT535" i="18" a="1"/>
  <c r="AT535" i="18" s="1"/>
  <c r="AU535" i="18" a="1"/>
  <c r="AU535" i="18" s="1"/>
  <c r="AV535" i="18" a="1"/>
  <c r="AV535" i="18" s="1"/>
  <c r="D536" i="18" a="1"/>
  <c r="D536" i="18" s="1"/>
  <c r="E536" i="18" a="1"/>
  <c r="E536" i="18" s="1"/>
  <c r="F536" i="18" a="1"/>
  <c r="F536" i="18" s="1"/>
  <c r="G536" i="18" a="1"/>
  <c r="G536" i="18" s="1"/>
  <c r="H536" i="18" a="1"/>
  <c r="H536" i="18" s="1"/>
  <c r="I536" i="18" a="1"/>
  <c r="I536" i="18" s="1"/>
  <c r="J536" i="18" a="1"/>
  <c r="J536" i="18" s="1"/>
  <c r="K536" i="18" a="1"/>
  <c r="K536" i="18" s="1"/>
  <c r="L536" i="18" a="1"/>
  <c r="L536" i="18" s="1"/>
  <c r="M536" i="18" a="1"/>
  <c r="M536" i="18" s="1"/>
  <c r="N536" i="18" a="1"/>
  <c r="N536" i="18" s="1"/>
  <c r="O536" i="18" a="1"/>
  <c r="O536" i="18" s="1"/>
  <c r="P536" i="18" a="1"/>
  <c r="P536" i="18" s="1"/>
  <c r="Q536" i="18" a="1"/>
  <c r="Q536" i="18" s="1"/>
  <c r="R536" i="18" a="1"/>
  <c r="R536" i="18" s="1"/>
  <c r="S536" i="18" a="1"/>
  <c r="S536" i="18" s="1"/>
  <c r="T536" i="18" a="1"/>
  <c r="T536" i="18" s="1"/>
  <c r="U536" i="18" a="1"/>
  <c r="U536" i="18" s="1"/>
  <c r="V536" i="18" a="1"/>
  <c r="V536" i="18" s="1"/>
  <c r="W536" i="18" a="1"/>
  <c r="W536" i="18" s="1"/>
  <c r="X536" i="18" a="1"/>
  <c r="X536" i="18" s="1"/>
  <c r="Y536" i="18" a="1"/>
  <c r="Y536" i="18" s="1"/>
  <c r="Z536" i="18" a="1"/>
  <c r="Z536" i="18" s="1"/>
  <c r="AA536" i="18" a="1"/>
  <c r="AA536" i="18" s="1"/>
  <c r="AB536" i="18" a="1"/>
  <c r="AB536" i="18" s="1"/>
  <c r="AC536" i="18" a="1"/>
  <c r="AC536" i="18" s="1"/>
  <c r="AD536" i="18" a="1"/>
  <c r="AD536" i="18" s="1"/>
  <c r="AE536" i="18" a="1"/>
  <c r="AE536" i="18" s="1"/>
  <c r="AF536" i="18" a="1"/>
  <c r="AF536" i="18" s="1"/>
  <c r="AG536" i="18" a="1"/>
  <c r="AG536" i="18" s="1"/>
  <c r="AH536" i="18" a="1"/>
  <c r="AH536" i="18" s="1"/>
  <c r="AI536" i="18" a="1"/>
  <c r="AI536" i="18" s="1"/>
  <c r="AJ536" i="18" a="1"/>
  <c r="AJ536" i="18" s="1"/>
  <c r="AK536" i="18" a="1"/>
  <c r="AK536" i="18" s="1"/>
  <c r="AL536" i="18" a="1"/>
  <c r="AL536" i="18" s="1"/>
  <c r="AM536" i="18" a="1"/>
  <c r="AM536" i="18" s="1"/>
  <c r="AN536" i="18" a="1"/>
  <c r="AN536" i="18" s="1"/>
  <c r="AO536" i="18" a="1"/>
  <c r="AO536" i="18" s="1"/>
  <c r="AP536" i="18" a="1"/>
  <c r="AP536" i="18" s="1"/>
  <c r="AQ536" i="18" a="1"/>
  <c r="AQ536" i="18" s="1"/>
  <c r="AR536" i="18" a="1"/>
  <c r="AR536" i="18" s="1"/>
  <c r="AS536" i="18" a="1"/>
  <c r="AS536" i="18" s="1"/>
  <c r="AT536" i="18" a="1"/>
  <c r="AT536" i="18" s="1"/>
  <c r="AU536" i="18" a="1"/>
  <c r="AU536" i="18" s="1"/>
  <c r="AV536" i="18" a="1"/>
  <c r="AV536" i="18" s="1"/>
  <c r="D537" i="18" a="1"/>
  <c r="D537" i="18" s="1"/>
  <c r="E537" i="18" a="1"/>
  <c r="E537" i="18" s="1"/>
  <c r="F537" i="18" a="1"/>
  <c r="F537" i="18" s="1"/>
  <c r="G537" i="18" a="1"/>
  <c r="G537" i="18" s="1"/>
  <c r="H537" i="18" a="1"/>
  <c r="H537" i="18" s="1"/>
  <c r="I537" i="18" a="1"/>
  <c r="I537" i="18" s="1"/>
  <c r="J537" i="18" a="1"/>
  <c r="J537" i="18" s="1"/>
  <c r="K537" i="18" a="1"/>
  <c r="K537" i="18" s="1"/>
  <c r="L537" i="18" a="1"/>
  <c r="L537" i="18" s="1"/>
  <c r="M537" i="18" a="1"/>
  <c r="M537" i="18" s="1"/>
  <c r="N537" i="18" a="1"/>
  <c r="N537" i="18" s="1"/>
  <c r="O537" i="18" a="1"/>
  <c r="O537" i="18" s="1"/>
  <c r="P537" i="18" a="1"/>
  <c r="P537" i="18" s="1"/>
  <c r="Q537" i="18" a="1"/>
  <c r="Q537" i="18" s="1"/>
  <c r="R537" i="18" a="1"/>
  <c r="R537" i="18" s="1"/>
  <c r="S537" i="18" a="1"/>
  <c r="S537" i="18" s="1"/>
  <c r="T537" i="18" a="1"/>
  <c r="T537" i="18" s="1"/>
  <c r="U537" i="18" a="1"/>
  <c r="U537" i="18" s="1"/>
  <c r="V537" i="18" a="1"/>
  <c r="V537" i="18" s="1"/>
  <c r="W537" i="18" a="1"/>
  <c r="W537" i="18" s="1"/>
  <c r="X537" i="18" a="1"/>
  <c r="X537" i="18" s="1"/>
  <c r="Y537" i="18" a="1"/>
  <c r="Y537" i="18" s="1"/>
  <c r="Z537" i="18" a="1"/>
  <c r="Z537" i="18" s="1"/>
  <c r="AA537" i="18" a="1"/>
  <c r="AA537" i="18" s="1"/>
  <c r="AB537" i="18" a="1"/>
  <c r="AB537" i="18" s="1"/>
  <c r="AC537" i="18" a="1"/>
  <c r="AC537" i="18" s="1"/>
  <c r="AD537" i="18" a="1"/>
  <c r="AD537" i="18" s="1"/>
  <c r="AE537" i="18" a="1"/>
  <c r="AE537" i="18" s="1"/>
  <c r="AF537" i="18" a="1"/>
  <c r="AF537" i="18" s="1"/>
  <c r="AG537" i="18" a="1"/>
  <c r="AG537" i="18" s="1"/>
  <c r="AH537" i="18" a="1"/>
  <c r="AH537" i="18" s="1"/>
  <c r="AI537" i="18" a="1"/>
  <c r="AI537" i="18" s="1"/>
  <c r="AJ537" i="18" a="1"/>
  <c r="AJ537" i="18" s="1"/>
  <c r="AK537" i="18" a="1"/>
  <c r="AK537" i="18" s="1"/>
  <c r="AL537" i="18" a="1"/>
  <c r="AL537" i="18" s="1"/>
  <c r="AM537" i="18" a="1"/>
  <c r="AM537" i="18" s="1"/>
  <c r="AN537" i="18" a="1"/>
  <c r="AN537" i="18" s="1"/>
  <c r="AO537" i="18" a="1"/>
  <c r="AO537" i="18" s="1"/>
  <c r="AP537" i="18" a="1"/>
  <c r="AP537" i="18" s="1"/>
  <c r="AQ537" i="18" a="1"/>
  <c r="AQ537" i="18" s="1"/>
  <c r="AR537" i="18" a="1"/>
  <c r="AR537" i="18" s="1"/>
  <c r="AS537" i="18" a="1"/>
  <c r="AS537" i="18" s="1"/>
  <c r="AT537" i="18" a="1"/>
  <c r="AT537" i="18" s="1"/>
  <c r="AU537" i="18" a="1"/>
  <c r="AU537" i="18" s="1"/>
  <c r="AV537" i="18" a="1"/>
  <c r="AV537" i="18" s="1"/>
  <c r="D538" i="18" a="1"/>
  <c r="D538" i="18" s="1"/>
  <c r="E538" i="18" a="1"/>
  <c r="E538" i="18" s="1"/>
  <c r="F538" i="18" a="1"/>
  <c r="F538" i="18" s="1"/>
  <c r="G538" i="18" a="1"/>
  <c r="G538" i="18" s="1"/>
  <c r="H538" i="18" a="1"/>
  <c r="H538" i="18" s="1"/>
  <c r="I538" i="18" a="1"/>
  <c r="I538" i="18" s="1"/>
  <c r="J538" i="18" a="1"/>
  <c r="J538" i="18" s="1"/>
  <c r="K538" i="18" a="1"/>
  <c r="K538" i="18" s="1"/>
  <c r="L538" i="18" a="1"/>
  <c r="L538" i="18" s="1"/>
  <c r="M538" i="18" a="1"/>
  <c r="M538" i="18" s="1"/>
  <c r="N538" i="18" a="1"/>
  <c r="N538" i="18" s="1"/>
  <c r="O538" i="18" a="1"/>
  <c r="O538" i="18" s="1"/>
  <c r="P538" i="18" a="1"/>
  <c r="P538" i="18" s="1"/>
  <c r="Q538" i="18" a="1"/>
  <c r="Q538" i="18" s="1"/>
  <c r="R538" i="18" a="1"/>
  <c r="R538" i="18" s="1"/>
  <c r="S538" i="18" a="1"/>
  <c r="S538" i="18" s="1"/>
  <c r="T538" i="18" a="1"/>
  <c r="T538" i="18" s="1"/>
  <c r="U538" i="18" a="1"/>
  <c r="U538" i="18" s="1"/>
  <c r="V538" i="18" a="1"/>
  <c r="V538" i="18" s="1"/>
  <c r="W538" i="18" a="1"/>
  <c r="W538" i="18" s="1"/>
  <c r="X538" i="18" a="1"/>
  <c r="X538" i="18" s="1"/>
  <c r="Y538" i="18" a="1"/>
  <c r="Y538" i="18" s="1"/>
  <c r="Z538" i="18" a="1"/>
  <c r="Z538" i="18" s="1"/>
  <c r="AA538" i="18" a="1"/>
  <c r="AA538" i="18" s="1"/>
  <c r="AB538" i="18" a="1"/>
  <c r="AB538" i="18" s="1"/>
  <c r="AC538" i="18" a="1"/>
  <c r="AC538" i="18" s="1"/>
  <c r="AD538" i="18" a="1"/>
  <c r="AD538" i="18" s="1"/>
  <c r="AE538" i="18" a="1"/>
  <c r="AE538" i="18" s="1"/>
  <c r="AF538" i="18" a="1"/>
  <c r="AF538" i="18" s="1"/>
  <c r="AG538" i="18" a="1"/>
  <c r="AG538" i="18" s="1"/>
  <c r="AH538" i="18" a="1"/>
  <c r="AH538" i="18" s="1"/>
  <c r="AI538" i="18" a="1"/>
  <c r="AI538" i="18" s="1"/>
  <c r="AJ538" i="18" a="1"/>
  <c r="AJ538" i="18" s="1"/>
  <c r="AK538" i="18" a="1"/>
  <c r="AK538" i="18" s="1"/>
  <c r="AL538" i="18" a="1"/>
  <c r="AL538" i="18" s="1"/>
  <c r="AM538" i="18" a="1"/>
  <c r="AM538" i="18" s="1"/>
  <c r="AN538" i="18" a="1"/>
  <c r="AN538" i="18" s="1"/>
  <c r="AO538" i="18" a="1"/>
  <c r="AO538" i="18" s="1"/>
  <c r="AP538" i="18" a="1"/>
  <c r="AP538" i="18" s="1"/>
  <c r="AQ538" i="18" a="1"/>
  <c r="AQ538" i="18" s="1"/>
  <c r="AR538" i="18" a="1"/>
  <c r="AR538" i="18" s="1"/>
  <c r="AS538" i="18" a="1"/>
  <c r="AS538" i="18" s="1"/>
  <c r="AT538" i="18" a="1"/>
  <c r="AT538" i="18" s="1"/>
  <c r="AU538" i="18" a="1"/>
  <c r="AU538" i="18" s="1"/>
  <c r="AV538" i="18" a="1"/>
  <c r="AV538" i="18" s="1"/>
  <c r="D539" i="18" a="1"/>
  <c r="D539" i="18" s="1"/>
  <c r="E539" i="18" a="1"/>
  <c r="E539" i="18" s="1"/>
  <c r="F539" i="18" a="1"/>
  <c r="F539" i="18" s="1"/>
  <c r="G539" i="18" a="1"/>
  <c r="G539" i="18" s="1"/>
  <c r="H539" i="18" a="1"/>
  <c r="H539" i="18" s="1"/>
  <c r="I539" i="18" a="1"/>
  <c r="I539" i="18" s="1"/>
  <c r="J539" i="18" a="1"/>
  <c r="J539" i="18" s="1"/>
  <c r="K539" i="18" a="1"/>
  <c r="K539" i="18" s="1"/>
  <c r="L539" i="18" a="1"/>
  <c r="L539" i="18" s="1"/>
  <c r="M539" i="18" a="1"/>
  <c r="M539" i="18" s="1"/>
  <c r="N539" i="18" a="1"/>
  <c r="N539" i="18" s="1"/>
  <c r="O539" i="18" a="1"/>
  <c r="O539" i="18" s="1"/>
  <c r="P539" i="18" a="1"/>
  <c r="P539" i="18" s="1"/>
  <c r="Q539" i="18" a="1"/>
  <c r="Q539" i="18" s="1"/>
  <c r="R539" i="18" a="1"/>
  <c r="R539" i="18" s="1"/>
  <c r="S539" i="18" a="1"/>
  <c r="S539" i="18" s="1"/>
  <c r="T539" i="18" a="1"/>
  <c r="T539" i="18" s="1"/>
  <c r="U539" i="18" a="1"/>
  <c r="U539" i="18" s="1"/>
  <c r="V539" i="18" a="1"/>
  <c r="V539" i="18" s="1"/>
  <c r="W539" i="18" a="1"/>
  <c r="W539" i="18" s="1"/>
  <c r="X539" i="18" a="1"/>
  <c r="X539" i="18" s="1"/>
  <c r="Y539" i="18" a="1"/>
  <c r="Y539" i="18" s="1"/>
  <c r="Z539" i="18" a="1"/>
  <c r="Z539" i="18" s="1"/>
  <c r="AA539" i="18" a="1"/>
  <c r="AA539" i="18" s="1"/>
  <c r="AB539" i="18" a="1"/>
  <c r="AB539" i="18" s="1"/>
  <c r="AC539" i="18" a="1"/>
  <c r="AC539" i="18" s="1"/>
  <c r="AD539" i="18" a="1"/>
  <c r="AD539" i="18" s="1"/>
  <c r="AE539" i="18" a="1"/>
  <c r="AE539" i="18" s="1"/>
  <c r="AF539" i="18" a="1"/>
  <c r="AF539" i="18" s="1"/>
  <c r="AG539" i="18" a="1"/>
  <c r="AG539" i="18" s="1"/>
  <c r="AH539" i="18" a="1"/>
  <c r="AH539" i="18" s="1"/>
  <c r="AI539" i="18" a="1"/>
  <c r="AI539" i="18" s="1"/>
  <c r="AJ539" i="18" a="1"/>
  <c r="AJ539" i="18" s="1"/>
  <c r="AK539" i="18" a="1"/>
  <c r="AK539" i="18" s="1"/>
  <c r="AL539" i="18" a="1"/>
  <c r="AL539" i="18" s="1"/>
  <c r="AM539" i="18" a="1"/>
  <c r="AM539" i="18" s="1"/>
  <c r="AN539" i="18" a="1"/>
  <c r="AN539" i="18" s="1"/>
  <c r="AO539" i="18" a="1"/>
  <c r="AO539" i="18" s="1"/>
  <c r="AP539" i="18" a="1"/>
  <c r="AP539" i="18" s="1"/>
  <c r="AQ539" i="18" a="1"/>
  <c r="AQ539" i="18" s="1"/>
  <c r="AR539" i="18" a="1"/>
  <c r="AR539" i="18" s="1"/>
  <c r="AS539" i="18" a="1"/>
  <c r="AS539" i="18" s="1"/>
  <c r="AT539" i="18" a="1"/>
  <c r="AT539" i="18" s="1"/>
  <c r="AU539" i="18" a="1"/>
  <c r="AU539" i="18" s="1"/>
  <c r="AV539" i="18" a="1"/>
  <c r="AV539" i="18" s="1"/>
  <c r="D540" i="18" a="1"/>
  <c r="D540" i="18" s="1"/>
  <c r="E540" i="18" a="1"/>
  <c r="E540" i="18" s="1"/>
  <c r="F540" i="18" a="1"/>
  <c r="F540" i="18" s="1"/>
  <c r="G540" i="18" a="1"/>
  <c r="G540" i="18" s="1"/>
  <c r="H540" i="18" a="1"/>
  <c r="H540" i="18" s="1"/>
  <c r="I540" i="18" a="1"/>
  <c r="I540" i="18" s="1"/>
  <c r="J540" i="18" a="1"/>
  <c r="J540" i="18" s="1"/>
  <c r="K540" i="18" a="1"/>
  <c r="K540" i="18" s="1"/>
  <c r="L540" i="18" a="1"/>
  <c r="L540" i="18" s="1"/>
  <c r="M540" i="18" a="1"/>
  <c r="M540" i="18" s="1"/>
  <c r="N540" i="18" a="1"/>
  <c r="N540" i="18" s="1"/>
  <c r="O540" i="18" a="1"/>
  <c r="O540" i="18" s="1"/>
  <c r="P540" i="18" a="1"/>
  <c r="P540" i="18" s="1"/>
  <c r="Q540" i="18" a="1"/>
  <c r="Q540" i="18" s="1"/>
  <c r="R540" i="18" a="1"/>
  <c r="R540" i="18" s="1"/>
  <c r="S540" i="18" a="1"/>
  <c r="S540" i="18" s="1"/>
  <c r="T540" i="18" a="1"/>
  <c r="T540" i="18" s="1"/>
  <c r="U540" i="18" a="1"/>
  <c r="U540" i="18" s="1"/>
  <c r="V540" i="18" a="1"/>
  <c r="V540" i="18" s="1"/>
  <c r="W540" i="18" a="1"/>
  <c r="W540" i="18" s="1"/>
  <c r="X540" i="18" a="1"/>
  <c r="X540" i="18" s="1"/>
  <c r="Y540" i="18" a="1"/>
  <c r="Y540" i="18" s="1"/>
  <c r="Z540" i="18" a="1"/>
  <c r="Z540" i="18" s="1"/>
  <c r="AA540" i="18" a="1"/>
  <c r="AA540" i="18" s="1"/>
  <c r="AB540" i="18" a="1"/>
  <c r="AB540" i="18" s="1"/>
  <c r="AC540" i="18" a="1"/>
  <c r="AC540" i="18" s="1"/>
  <c r="AD540" i="18" a="1"/>
  <c r="AD540" i="18" s="1"/>
  <c r="AE540" i="18" a="1"/>
  <c r="AE540" i="18" s="1"/>
  <c r="AF540" i="18" a="1"/>
  <c r="AF540" i="18" s="1"/>
  <c r="AG540" i="18" a="1"/>
  <c r="AG540" i="18" s="1"/>
  <c r="AH540" i="18" a="1"/>
  <c r="AH540" i="18" s="1"/>
  <c r="AI540" i="18" a="1"/>
  <c r="AI540" i="18" s="1"/>
  <c r="AJ540" i="18" a="1"/>
  <c r="AJ540" i="18" s="1"/>
  <c r="AK540" i="18" a="1"/>
  <c r="AK540" i="18" s="1"/>
  <c r="AL540" i="18" a="1"/>
  <c r="AL540" i="18" s="1"/>
  <c r="AM540" i="18" a="1"/>
  <c r="AM540" i="18" s="1"/>
  <c r="AN540" i="18" a="1"/>
  <c r="AN540" i="18" s="1"/>
  <c r="AO540" i="18" a="1"/>
  <c r="AO540" i="18" s="1"/>
  <c r="AP540" i="18" a="1"/>
  <c r="AP540" i="18" s="1"/>
  <c r="AQ540" i="18" a="1"/>
  <c r="AQ540" i="18" s="1"/>
  <c r="AR540" i="18" a="1"/>
  <c r="AR540" i="18" s="1"/>
  <c r="AS540" i="18" a="1"/>
  <c r="AS540" i="18" s="1"/>
  <c r="AT540" i="18" a="1"/>
  <c r="AT540" i="18" s="1"/>
  <c r="AU540" i="18" a="1"/>
  <c r="AU540" i="18" s="1"/>
  <c r="AV540" i="18" a="1"/>
  <c r="AV540" i="18" s="1"/>
  <c r="D541" i="18" a="1"/>
  <c r="D541" i="18" s="1"/>
  <c r="E541" i="18" a="1"/>
  <c r="E541" i="18" s="1"/>
  <c r="F541" i="18" a="1"/>
  <c r="F541" i="18" s="1"/>
  <c r="G541" i="18" a="1"/>
  <c r="G541" i="18" s="1"/>
  <c r="H541" i="18" a="1"/>
  <c r="H541" i="18" s="1"/>
  <c r="I541" i="18" a="1"/>
  <c r="I541" i="18" s="1"/>
  <c r="J541" i="18" a="1"/>
  <c r="J541" i="18" s="1"/>
  <c r="K541" i="18" a="1"/>
  <c r="K541" i="18" s="1"/>
  <c r="L541" i="18" a="1"/>
  <c r="L541" i="18" s="1"/>
  <c r="M541" i="18" a="1"/>
  <c r="M541" i="18" s="1"/>
  <c r="N541" i="18" a="1"/>
  <c r="N541" i="18" s="1"/>
  <c r="O541" i="18" a="1"/>
  <c r="O541" i="18" s="1"/>
  <c r="P541" i="18" a="1"/>
  <c r="P541" i="18" s="1"/>
  <c r="Q541" i="18" a="1"/>
  <c r="Q541" i="18" s="1"/>
  <c r="R541" i="18" a="1"/>
  <c r="R541" i="18" s="1"/>
  <c r="S541" i="18" a="1"/>
  <c r="S541" i="18" s="1"/>
  <c r="T541" i="18" a="1"/>
  <c r="T541" i="18" s="1"/>
  <c r="U541" i="18" a="1"/>
  <c r="U541" i="18" s="1"/>
  <c r="V541" i="18" a="1"/>
  <c r="V541" i="18" s="1"/>
  <c r="W541" i="18" a="1"/>
  <c r="W541" i="18" s="1"/>
  <c r="X541" i="18" a="1"/>
  <c r="X541" i="18" s="1"/>
  <c r="Y541" i="18" a="1"/>
  <c r="Y541" i="18" s="1"/>
  <c r="Z541" i="18" a="1"/>
  <c r="Z541" i="18" s="1"/>
  <c r="AA541" i="18" a="1"/>
  <c r="AA541" i="18" s="1"/>
  <c r="AB541" i="18" a="1"/>
  <c r="AB541" i="18" s="1"/>
  <c r="AC541" i="18" a="1"/>
  <c r="AC541" i="18" s="1"/>
  <c r="AD541" i="18" a="1"/>
  <c r="AD541" i="18" s="1"/>
  <c r="AE541" i="18" a="1"/>
  <c r="AE541" i="18" s="1"/>
  <c r="AF541" i="18" a="1"/>
  <c r="AF541" i="18" s="1"/>
  <c r="AG541" i="18" a="1"/>
  <c r="AG541" i="18" s="1"/>
  <c r="AH541" i="18" a="1"/>
  <c r="AH541" i="18" s="1"/>
  <c r="AI541" i="18" a="1"/>
  <c r="AI541" i="18" s="1"/>
  <c r="AJ541" i="18" a="1"/>
  <c r="AJ541" i="18" s="1"/>
  <c r="AK541" i="18" a="1"/>
  <c r="AK541" i="18" s="1"/>
  <c r="AL541" i="18" a="1"/>
  <c r="AL541" i="18" s="1"/>
  <c r="AM541" i="18" a="1"/>
  <c r="AM541" i="18" s="1"/>
  <c r="AN541" i="18" a="1"/>
  <c r="AN541" i="18" s="1"/>
  <c r="AO541" i="18" a="1"/>
  <c r="AO541" i="18" s="1"/>
  <c r="AP541" i="18" a="1"/>
  <c r="AP541" i="18" s="1"/>
  <c r="AQ541" i="18" a="1"/>
  <c r="AQ541" i="18" s="1"/>
  <c r="AR541" i="18" a="1"/>
  <c r="AR541" i="18" s="1"/>
  <c r="AS541" i="18" a="1"/>
  <c r="AS541" i="18" s="1"/>
  <c r="AT541" i="18" a="1"/>
  <c r="AT541" i="18" s="1"/>
  <c r="AU541" i="18" a="1"/>
  <c r="AU541" i="18" s="1"/>
  <c r="AV541" i="18" a="1"/>
  <c r="AV541" i="18" s="1"/>
  <c r="D542" i="18" a="1"/>
  <c r="D542" i="18" s="1"/>
  <c r="E542" i="18" a="1"/>
  <c r="E542" i="18" s="1"/>
  <c r="F542" i="18" a="1"/>
  <c r="F542" i="18" s="1"/>
  <c r="G542" i="18" a="1"/>
  <c r="G542" i="18" s="1"/>
  <c r="H542" i="18" a="1"/>
  <c r="H542" i="18" s="1"/>
  <c r="I542" i="18" a="1"/>
  <c r="I542" i="18" s="1"/>
  <c r="J542" i="18" a="1"/>
  <c r="J542" i="18" s="1"/>
  <c r="K542" i="18" a="1"/>
  <c r="K542" i="18" s="1"/>
  <c r="L542" i="18" a="1"/>
  <c r="L542" i="18" s="1"/>
  <c r="M542" i="18" a="1"/>
  <c r="M542" i="18" s="1"/>
  <c r="N542" i="18" a="1"/>
  <c r="N542" i="18" s="1"/>
  <c r="O542" i="18" a="1"/>
  <c r="O542" i="18" s="1"/>
  <c r="P542" i="18" a="1"/>
  <c r="P542" i="18" s="1"/>
  <c r="Q542" i="18" a="1"/>
  <c r="Q542" i="18" s="1"/>
  <c r="R542" i="18" a="1"/>
  <c r="R542" i="18" s="1"/>
  <c r="S542" i="18" a="1"/>
  <c r="S542" i="18" s="1"/>
  <c r="T542" i="18" a="1"/>
  <c r="T542" i="18" s="1"/>
  <c r="U542" i="18" a="1"/>
  <c r="U542" i="18" s="1"/>
  <c r="V542" i="18" a="1"/>
  <c r="V542" i="18" s="1"/>
  <c r="W542" i="18" a="1"/>
  <c r="W542" i="18" s="1"/>
  <c r="X542" i="18" a="1"/>
  <c r="X542" i="18" s="1"/>
  <c r="Y542" i="18" a="1"/>
  <c r="Y542" i="18" s="1"/>
  <c r="Z542" i="18" a="1"/>
  <c r="Z542" i="18" s="1"/>
  <c r="AA542" i="18" a="1"/>
  <c r="AA542" i="18" s="1"/>
  <c r="AB542" i="18" a="1"/>
  <c r="AB542" i="18" s="1"/>
  <c r="AC542" i="18" a="1"/>
  <c r="AC542" i="18" s="1"/>
  <c r="AD542" i="18" a="1"/>
  <c r="AD542" i="18" s="1"/>
  <c r="AE542" i="18" a="1"/>
  <c r="AE542" i="18" s="1"/>
  <c r="AF542" i="18" a="1"/>
  <c r="AF542" i="18" s="1"/>
  <c r="AG542" i="18" a="1"/>
  <c r="AG542" i="18" s="1"/>
  <c r="AH542" i="18" a="1"/>
  <c r="AH542" i="18" s="1"/>
  <c r="AI542" i="18" a="1"/>
  <c r="AI542" i="18" s="1"/>
  <c r="AJ542" i="18" a="1"/>
  <c r="AJ542" i="18" s="1"/>
  <c r="AK542" i="18" a="1"/>
  <c r="AK542" i="18" s="1"/>
  <c r="AL542" i="18" a="1"/>
  <c r="AL542" i="18" s="1"/>
  <c r="AM542" i="18" a="1"/>
  <c r="AM542" i="18" s="1"/>
  <c r="AN542" i="18" a="1"/>
  <c r="AN542" i="18" s="1"/>
  <c r="AO542" i="18" a="1"/>
  <c r="AO542" i="18" s="1"/>
  <c r="AP542" i="18" a="1"/>
  <c r="AP542" i="18" s="1"/>
  <c r="AQ542" i="18" a="1"/>
  <c r="AQ542" i="18" s="1"/>
  <c r="AR542" i="18" a="1"/>
  <c r="AR542" i="18" s="1"/>
  <c r="AS542" i="18" a="1"/>
  <c r="AS542" i="18" s="1"/>
  <c r="AT542" i="18" a="1"/>
  <c r="AT542" i="18" s="1"/>
  <c r="AU542" i="18" a="1"/>
  <c r="AU542" i="18" s="1"/>
  <c r="AV542" i="18" a="1"/>
  <c r="AV542" i="18" s="1"/>
  <c r="D543" i="18" a="1"/>
  <c r="D543" i="18" s="1"/>
  <c r="E543" i="18" a="1"/>
  <c r="E543" i="18" s="1"/>
  <c r="F543" i="18" a="1"/>
  <c r="F543" i="18" s="1"/>
  <c r="G543" i="18" a="1"/>
  <c r="G543" i="18" s="1"/>
  <c r="H543" i="18" a="1"/>
  <c r="H543" i="18" s="1"/>
  <c r="I543" i="18" a="1"/>
  <c r="I543" i="18" s="1"/>
  <c r="J543" i="18" a="1"/>
  <c r="J543" i="18" s="1"/>
  <c r="K543" i="18" a="1"/>
  <c r="K543" i="18" s="1"/>
  <c r="L543" i="18" a="1"/>
  <c r="L543" i="18" s="1"/>
  <c r="M543" i="18" a="1"/>
  <c r="M543" i="18" s="1"/>
  <c r="N543" i="18" a="1"/>
  <c r="N543" i="18" s="1"/>
  <c r="O543" i="18" a="1"/>
  <c r="O543" i="18" s="1"/>
  <c r="P543" i="18" a="1"/>
  <c r="P543" i="18" s="1"/>
  <c r="Q543" i="18" a="1"/>
  <c r="Q543" i="18" s="1"/>
  <c r="R543" i="18" a="1"/>
  <c r="R543" i="18" s="1"/>
  <c r="S543" i="18" a="1"/>
  <c r="S543" i="18" s="1"/>
  <c r="T543" i="18" a="1"/>
  <c r="T543" i="18" s="1"/>
  <c r="U543" i="18" a="1"/>
  <c r="U543" i="18" s="1"/>
  <c r="V543" i="18" a="1"/>
  <c r="V543" i="18" s="1"/>
  <c r="W543" i="18" a="1"/>
  <c r="W543" i="18" s="1"/>
  <c r="X543" i="18" a="1"/>
  <c r="X543" i="18" s="1"/>
  <c r="Y543" i="18" a="1"/>
  <c r="Y543" i="18" s="1"/>
  <c r="Z543" i="18" a="1"/>
  <c r="Z543" i="18" s="1"/>
  <c r="AA543" i="18" a="1"/>
  <c r="AA543" i="18" s="1"/>
  <c r="AB543" i="18" a="1"/>
  <c r="AB543" i="18" s="1"/>
  <c r="AC543" i="18" a="1"/>
  <c r="AC543" i="18" s="1"/>
  <c r="AD543" i="18" a="1"/>
  <c r="AD543" i="18" s="1"/>
  <c r="AE543" i="18" a="1"/>
  <c r="AE543" i="18" s="1"/>
  <c r="AF543" i="18" a="1"/>
  <c r="AF543" i="18" s="1"/>
  <c r="AG543" i="18" a="1"/>
  <c r="AG543" i="18" s="1"/>
  <c r="AH543" i="18" a="1"/>
  <c r="AH543" i="18" s="1"/>
  <c r="AI543" i="18" a="1"/>
  <c r="AI543" i="18" s="1"/>
  <c r="AJ543" i="18" a="1"/>
  <c r="AJ543" i="18" s="1"/>
  <c r="AK543" i="18" a="1"/>
  <c r="AK543" i="18" s="1"/>
  <c r="AL543" i="18" a="1"/>
  <c r="AL543" i="18" s="1"/>
  <c r="AM543" i="18" a="1"/>
  <c r="AM543" i="18" s="1"/>
  <c r="AN543" i="18" a="1"/>
  <c r="AN543" i="18" s="1"/>
  <c r="AO543" i="18" a="1"/>
  <c r="AO543" i="18" s="1"/>
  <c r="AP543" i="18" a="1"/>
  <c r="AP543" i="18" s="1"/>
  <c r="AQ543" i="18" a="1"/>
  <c r="AQ543" i="18" s="1"/>
  <c r="AR543" i="18" a="1"/>
  <c r="AR543" i="18" s="1"/>
  <c r="AS543" i="18" a="1"/>
  <c r="AS543" i="18" s="1"/>
  <c r="AT543" i="18" a="1"/>
  <c r="AT543" i="18" s="1"/>
  <c r="AU543" i="18" a="1"/>
  <c r="AU543" i="18" s="1"/>
  <c r="AV543" i="18" a="1"/>
  <c r="AV543" i="18" s="1"/>
  <c r="D544" i="18" a="1"/>
  <c r="D544" i="18" s="1"/>
  <c r="E544" i="18" a="1"/>
  <c r="E544" i="18" s="1"/>
  <c r="F544" i="18" a="1"/>
  <c r="F544" i="18" s="1"/>
  <c r="G544" i="18" a="1"/>
  <c r="G544" i="18" s="1"/>
  <c r="H544" i="18" a="1"/>
  <c r="H544" i="18" s="1"/>
  <c r="I544" i="18" a="1"/>
  <c r="I544" i="18" s="1"/>
  <c r="J544" i="18" a="1"/>
  <c r="J544" i="18" s="1"/>
  <c r="K544" i="18" a="1"/>
  <c r="K544" i="18" s="1"/>
  <c r="L544" i="18" a="1"/>
  <c r="L544" i="18" s="1"/>
  <c r="M544" i="18" a="1"/>
  <c r="M544" i="18" s="1"/>
  <c r="N544" i="18" a="1"/>
  <c r="N544" i="18" s="1"/>
  <c r="O544" i="18" a="1"/>
  <c r="O544" i="18" s="1"/>
  <c r="P544" i="18" a="1"/>
  <c r="P544" i="18" s="1"/>
  <c r="Q544" i="18" a="1"/>
  <c r="Q544" i="18" s="1"/>
  <c r="R544" i="18" a="1"/>
  <c r="R544" i="18" s="1"/>
  <c r="S544" i="18" a="1"/>
  <c r="S544" i="18" s="1"/>
  <c r="T544" i="18" a="1"/>
  <c r="T544" i="18" s="1"/>
  <c r="U544" i="18" a="1"/>
  <c r="U544" i="18" s="1"/>
  <c r="V544" i="18" a="1"/>
  <c r="V544" i="18" s="1"/>
  <c r="W544" i="18" a="1"/>
  <c r="W544" i="18" s="1"/>
  <c r="X544" i="18" a="1"/>
  <c r="X544" i="18" s="1"/>
  <c r="Y544" i="18" a="1"/>
  <c r="Y544" i="18" s="1"/>
  <c r="Z544" i="18" a="1"/>
  <c r="Z544" i="18" s="1"/>
  <c r="AA544" i="18" a="1"/>
  <c r="AA544" i="18" s="1"/>
  <c r="AB544" i="18" a="1"/>
  <c r="AB544" i="18" s="1"/>
  <c r="AC544" i="18" a="1"/>
  <c r="AC544" i="18" s="1"/>
  <c r="AD544" i="18" a="1"/>
  <c r="AD544" i="18" s="1"/>
  <c r="AE544" i="18" a="1"/>
  <c r="AE544" i="18" s="1"/>
  <c r="AF544" i="18" a="1"/>
  <c r="AF544" i="18" s="1"/>
  <c r="AG544" i="18" a="1"/>
  <c r="AG544" i="18" s="1"/>
  <c r="AH544" i="18" a="1"/>
  <c r="AH544" i="18" s="1"/>
  <c r="AI544" i="18" a="1"/>
  <c r="AI544" i="18" s="1"/>
  <c r="AJ544" i="18" a="1"/>
  <c r="AJ544" i="18" s="1"/>
  <c r="AK544" i="18" a="1"/>
  <c r="AK544" i="18" s="1"/>
  <c r="AL544" i="18" a="1"/>
  <c r="AL544" i="18" s="1"/>
  <c r="AM544" i="18" a="1"/>
  <c r="AM544" i="18" s="1"/>
  <c r="AN544" i="18" a="1"/>
  <c r="AN544" i="18" s="1"/>
  <c r="AO544" i="18" a="1"/>
  <c r="AO544" i="18" s="1"/>
  <c r="AP544" i="18" a="1"/>
  <c r="AP544" i="18" s="1"/>
  <c r="AQ544" i="18" a="1"/>
  <c r="AQ544" i="18" s="1"/>
  <c r="AR544" i="18" a="1"/>
  <c r="AR544" i="18" s="1"/>
  <c r="AS544" i="18" a="1"/>
  <c r="AS544" i="18" s="1"/>
  <c r="AT544" i="18" a="1"/>
  <c r="AT544" i="18" s="1"/>
  <c r="AU544" i="18" a="1"/>
  <c r="AU544" i="18" s="1"/>
  <c r="AV544" i="18" a="1"/>
  <c r="AV544" i="18" s="1"/>
  <c r="D545" i="18" a="1"/>
  <c r="D545" i="18" s="1"/>
  <c r="E545" i="18" a="1"/>
  <c r="E545" i="18" s="1"/>
  <c r="F545" i="18" a="1"/>
  <c r="F545" i="18" s="1"/>
  <c r="G545" i="18" a="1"/>
  <c r="G545" i="18" s="1"/>
  <c r="H545" i="18" a="1"/>
  <c r="H545" i="18" s="1"/>
  <c r="I545" i="18" a="1"/>
  <c r="I545" i="18" s="1"/>
  <c r="J545" i="18" a="1"/>
  <c r="J545" i="18" s="1"/>
  <c r="K545" i="18" a="1"/>
  <c r="K545" i="18" s="1"/>
  <c r="L545" i="18" a="1"/>
  <c r="L545" i="18" s="1"/>
  <c r="M545" i="18" a="1"/>
  <c r="M545" i="18" s="1"/>
  <c r="N545" i="18" a="1"/>
  <c r="N545" i="18" s="1"/>
  <c r="O545" i="18" a="1"/>
  <c r="O545" i="18" s="1"/>
  <c r="P545" i="18" a="1"/>
  <c r="P545" i="18" s="1"/>
  <c r="Q545" i="18" a="1"/>
  <c r="Q545" i="18" s="1"/>
  <c r="R545" i="18" a="1"/>
  <c r="R545" i="18" s="1"/>
  <c r="S545" i="18" a="1"/>
  <c r="S545" i="18" s="1"/>
  <c r="T545" i="18" a="1"/>
  <c r="T545" i="18" s="1"/>
  <c r="U545" i="18" a="1"/>
  <c r="U545" i="18" s="1"/>
  <c r="V545" i="18" a="1"/>
  <c r="V545" i="18" s="1"/>
  <c r="W545" i="18" a="1"/>
  <c r="W545" i="18" s="1"/>
  <c r="X545" i="18" a="1"/>
  <c r="X545" i="18" s="1"/>
  <c r="Y545" i="18" a="1"/>
  <c r="Y545" i="18" s="1"/>
  <c r="Z545" i="18" a="1"/>
  <c r="Z545" i="18" s="1"/>
  <c r="AA545" i="18" a="1"/>
  <c r="AA545" i="18" s="1"/>
  <c r="AB545" i="18" a="1"/>
  <c r="AB545" i="18" s="1"/>
  <c r="AC545" i="18" a="1"/>
  <c r="AC545" i="18" s="1"/>
  <c r="AD545" i="18" a="1"/>
  <c r="AD545" i="18" s="1"/>
  <c r="AE545" i="18" a="1"/>
  <c r="AE545" i="18" s="1"/>
  <c r="AF545" i="18" a="1"/>
  <c r="AF545" i="18" s="1"/>
  <c r="AG545" i="18" a="1"/>
  <c r="AG545" i="18" s="1"/>
  <c r="AH545" i="18" a="1"/>
  <c r="AH545" i="18" s="1"/>
  <c r="AI545" i="18" a="1"/>
  <c r="AI545" i="18" s="1"/>
  <c r="AJ545" i="18" a="1"/>
  <c r="AJ545" i="18" s="1"/>
  <c r="AK545" i="18" a="1"/>
  <c r="AK545" i="18" s="1"/>
  <c r="AL545" i="18" a="1"/>
  <c r="AL545" i="18" s="1"/>
  <c r="AM545" i="18" a="1"/>
  <c r="AM545" i="18" s="1"/>
  <c r="AN545" i="18" a="1"/>
  <c r="AN545" i="18" s="1"/>
  <c r="AO545" i="18" a="1"/>
  <c r="AO545" i="18" s="1"/>
  <c r="AP545" i="18" a="1"/>
  <c r="AP545" i="18" s="1"/>
  <c r="AQ545" i="18" a="1"/>
  <c r="AQ545" i="18" s="1"/>
  <c r="AR545" i="18" a="1"/>
  <c r="AR545" i="18" s="1"/>
  <c r="AS545" i="18" a="1"/>
  <c r="AS545" i="18" s="1"/>
  <c r="AT545" i="18" a="1"/>
  <c r="AT545" i="18" s="1"/>
  <c r="AU545" i="18" a="1"/>
  <c r="AU545" i="18" s="1"/>
  <c r="AV545" i="18" a="1"/>
  <c r="AV545" i="18" s="1"/>
  <c r="D546" i="18" a="1"/>
  <c r="D546" i="18" s="1"/>
  <c r="E546" i="18" a="1"/>
  <c r="E546" i="18" s="1"/>
  <c r="F546" i="18" a="1"/>
  <c r="F546" i="18" s="1"/>
  <c r="G546" i="18" a="1"/>
  <c r="G546" i="18" s="1"/>
  <c r="H546" i="18" a="1"/>
  <c r="H546" i="18" s="1"/>
  <c r="I546" i="18" a="1"/>
  <c r="I546" i="18" s="1"/>
  <c r="J546" i="18" a="1"/>
  <c r="J546" i="18" s="1"/>
  <c r="K546" i="18" a="1"/>
  <c r="K546" i="18" s="1"/>
  <c r="L546" i="18" a="1"/>
  <c r="L546" i="18" s="1"/>
  <c r="M546" i="18" a="1"/>
  <c r="M546" i="18" s="1"/>
  <c r="N546" i="18" a="1"/>
  <c r="N546" i="18" s="1"/>
  <c r="O546" i="18" a="1"/>
  <c r="O546" i="18" s="1"/>
  <c r="P546" i="18" a="1"/>
  <c r="P546" i="18" s="1"/>
  <c r="Q546" i="18" a="1"/>
  <c r="Q546" i="18" s="1"/>
  <c r="R546" i="18" a="1"/>
  <c r="R546" i="18" s="1"/>
  <c r="S546" i="18" a="1"/>
  <c r="S546" i="18" s="1"/>
  <c r="T546" i="18" a="1"/>
  <c r="T546" i="18" s="1"/>
  <c r="U546" i="18" a="1"/>
  <c r="U546" i="18" s="1"/>
  <c r="V546" i="18" a="1"/>
  <c r="V546" i="18" s="1"/>
  <c r="W546" i="18" a="1"/>
  <c r="W546" i="18" s="1"/>
  <c r="X546" i="18" a="1"/>
  <c r="X546" i="18" s="1"/>
  <c r="Y546" i="18" a="1"/>
  <c r="Y546" i="18" s="1"/>
  <c r="Z546" i="18" a="1"/>
  <c r="Z546" i="18" s="1"/>
  <c r="AA546" i="18" a="1"/>
  <c r="AA546" i="18" s="1"/>
  <c r="AB546" i="18" a="1"/>
  <c r="AB546" i="18" s="1"/>
  <c r="AC546" i="18" a="1"/>
  <c r="AC546" i="18" s="1"/>
  <c r="AD546" i="18" a="1"/>
  <c r="AD546" i="18" s="1"/>
  <c r="AE546" i="18" a="1"/>
  <c r="AE546" i="18" s="1"/>
  <c r="AF546" i="18" a="1"/>
  <c r="AF546" i="18" s="1"/>
  <c r="AG546" i="18" a="1"/>
  <c r="AG546" i="18" s="1"/>
  <c r="AH546" i="18" a="1"/>
  <c r="AH546" i="18" s="1"/>
  <c r="AI546" i="18" a="1"/>
  <c r="AI546" i="18" s="1"/>
  <c r="AJ546" i="18" a="1"/>
  <c r="AJ546" i="18" s="1"/>
  <c r="AK546" i="18" a="1"/>
  <c r="AK546" i="18" s="1"/>
  <c r="AL546" i="18" a="1"/>
  <c r="AL546" i="18" s="1"/>
  <c r="AM546" i="18" a="1"/>
  <c r="AM546" i="18" s="1"/>
  <c r="AN546" i="18" a="1"/>
  <c r="AN546" i="18" s="1"/>
  <c r="AO546" i="18" a="1"/>
  <c r="AO546" i="18" s="1"/>
  <c r="AP546" i="18" a="1"/>
  <c r="AP546" i="18" s="1"/>
  <c r="AQ546" i="18" a="1"/>
  <c r="AQ546" i="18" s="1"/>
  <c r="AR546" i="18" a="1"/>
  <c r="AR546" i="18" s="1"/>
  <c r="AS546" i="18" a="1"/>
  <c r="AS546" i="18" s="1"/>
  <c r="AT546" i="18" a="1"/>
  <c r="AT546" i="18" s="1"/>
  <c r="AU546" i="18" a="1"/>
  <c r="AU546" i="18" s="1"/>
  <c r="AV546" i="18" a="1"/>
  <c r="AV546" i="18" s="1"/>
  <c r="D547" i="18" a="1"/>
  <c r="D547" i="18" s="1"/>
  <c r="E547" i="18" a="1"/>
  <c r="E547" i="18" s="1"/>
  <c r="F547" i="18" a="1"/>
  <c r="F547" i="18" s="1"/>
  <c r="G547" i="18" a="1"/>
  <c r="G547" i="18" s="1"/>
  <c r="H547" i="18" a="1"/>
  <c r="H547" i="18" s="1"/>
  <c r="I547" i="18" a="1"/>
  <c r="I547" i="18" s="1"/>
  <c r="J547" i="18" a="1"/>
  <c r="J547" i="18" s="1"/>
  <c r="K547" i="18" a="1"/>
  <c r="K547" i="18" s="1"/>
  <c r="L547" i="18" a="1"/>
  <c r="L547" i="18" s="1"/>
  <c r="M547" i="18" a="1"/>
  <c r="M547" i="18" s="1"/>
  <c r="N547" i="18" a="1"/>
  <c r="N547" i="18" s="1"/>
  <c r="O547" i="18" a="1"/>
  <c r="O547" i="18" s="1"/>
  <c r="P547" i="18" a="1"/>
  <c r="P547" i="18" s="1"/>
  <c r="Q547" i="18" a="1"/>
  <c r="Q547" i="18" s="1"/>
  <c r="R547" i="18" a="1"/>
  <c r="R547" i="18" s="1"/>
  <c r="S547" i="18" a="1"/>
  <c r="S547" i="18" s="1"/>
  <c r="T547" i="18" a="1"/>
  <c r="T547" i="18" s="1"/>
  <c r="U547" i="18" a="1"/>
  <c r="U547" i="18" s="1"/>
  <c r="V547" i="18" a="1"/>
  <c r="V547" i="18" s="1"/>
  <c r="W547" i="18" a="1"/>
  <c r="W547" i="18" s="1"/>
  <c r="X547" i="18" a="1"/>
  <c r="X547" i="18" s="1"/>
  <c r="Y547" i="18" a="1"/>
  <c r="Y547" i="18" s="1"/>
  <c r="Z547" i="18" a="1"/>
  <c r="Z547" i="18" s="1"/>
  <c r="AA547" i="18" a="1"/>
  <c r="AA547" i="18" s="1"/>
  <c r="AB547" i="18" a="1"/>
  <c r="AB547" i="18" s="1"/>
  <c r="AC547" i="18" a="1"/>
  <c r="AC547" i="18" s="1"/>
  <c r="AD547" i="18" a="1"/>
  <c r="AD547" i="18" s="1"/>
  <c r="AE547" i="18" a="1"/>
  <c r="AE547" i="18" s="1"/>
  <c r="AF547" i="18" a="1"/>
  <c r="AF547" i="18" s="1"/>
  <c r="AG547" i="18" a="1"/>
  <c r="AG547" i="18" s="1"/>
  <c r="AH547" i="18" a="1"/>
  <c r="AH547" i="18" s="1"/>
  <c r="AI547" i="18" a="1"/>
  <c r="AI547" i="18" s="1"/>
  <c r="AJ547" i="18" a="1"/>
  <c r="AJ547" i="18" s="1"/>
  <c r="AK547" i="18" a="1"/>
  <c r="AK547" i="18" s="1"/>
  <c r="AL547" i="18" a="1"/>
  <c r="AL547" i="18" s="1"/>
  <c r="AM547" i="18" a="1"/>
  <c r="AM547" i="18" s="1"/>
  <c r="AN547" i="18" a="1"/>
  <c r="AN547" i="18" s="1"/>
  <c r="AO547" i="18" a="1"/>
  <c r="AO547" i="18" s="1"/>
  <c r="AP547" i="18" a="1"/>
  <c r="AP547" i="18" s="1"/>
  <c r="AQ547" i="18" a="1"/>
  <c r="AQ547" i="18" s="1"/>
  <c r="AR547" i="18" a="1"/>
  <c r="AR547" i="18" s="1"/>
  <c r="AS547" i="18" a="1"/>
  <c r="AS547" i="18" s="1"/>
  <c r="AT547" i="18" a="1"/>
  <c r="AT547" i="18" s="1"/>
  <c r="AU547" i="18" a="1"/>
  <c r="AU547" i="18" s="1"/>
  <c r="AV547" i="18" a="1"/>
  <c r="AV547" i="18" s="1"/>
  <c r="D548" i="18" a="1"/>
  <c r="D548" i="18" s="1"/>
  <c r="E548" i="18" a="1"/>
  <c r="E548" i="18" s="1"/>
  <c r="F548" i="18" a="1"/>
  <c r="F548" i="18" s="1"/>
  <c r="G548" i="18" a="1"/>
  <c r="G548" i="18" s="1"/>
  <c r="H548" i="18" a="1"/>
  <c r="H548" i="18" s="1"/>
  <c r="I548" i="18" a="1"/>
  <c r="I548" i="18" s="1"/>
  <c r="J548" i="18" a="1"/>
  <c r="J548" i="18" s="1"/>
  <c r="K548" i="18" a="1"/>
  <c r="K548" i="18" s="1"/>
  <c r="L548" i="18" a="1"/>
  <c r="L548" i="18" s="1"/>
  <c r="M548" i="18" a="1"/>
  <c r="M548" i="18" s="1"/>
  <c r="N548" i="18" a="1"/>
  <c r="N548" i="18" s="1"/>
  <c r="O548" i="18" a="1"/>
  <c r="O548" i="18" s="1"/>
  <c r="P548" i="18" a="1"/>
  <c r="P548" i="18" s="1"/>
  <c r="Q548" i="18" a="1"/>
  <c r="Q548" i="18" s="1"/>
  <c r="R548" i="18" a="1"/>
  <c r="R548" i="18" s="1"/>
  <c r="S548" i="18" a="1"/>
  <c r="S548" i="18" s="1"/>
  <c r="T548" i="18" a="1"/>
  <c r="T548" i="18" s="1"/>
  <c r="U548" i="18" a="1"/>
  <c r="U548" i="18" s="1"/>
  <c r="V548" i="18" a="1"/>
  <c r="V548" i="18" s="1"/>
  <c r="W548" i="18" a="1"/>
  <c r="W548" i="18" s="1"/>
  <c r="X548" i="18" a="1"/>
  <c r="X548" i="18" s="1"/>
  <c r="Y548" i="18" a="1"/>
  <c r="Y548" i="18" s="1"/>
  <c r="Z548" i="18" a="1"/>
  <c r="Z548" i="18" s="1"/>
  <c r="AA548" i="18" a="1"/>
  <c r="AA548" i="18" s="1"/>
  <c r="AB548" i="18" a="1"/>
  <c r="AB548" i="18" s="1"/>
  <c r="AC548" i="18" a="1"/>
  <c r="AC548" i="18" s="1"/>
  <c r="AD548" i="18" a="1"/>
  <c r="AD548" i="18" s="1"/>
  <c r="AE548" i="18" a="1"/>
  <c r="AE548" i="18" s="1"/>
  <c r="AF548" i="18" a="1"/>
  <c r="AF548" i="18" s="1"/>
  <c r="AG548" i="18" a="1"/>
  <c r="AG548" i="18" s="1"/>
  <c r="AH548" i="18" a="1"/>
  <c r="AH548" i="18" s="1"/>
  <c r="AI548" i="18" a="1"/>
  <c r="AI548" i="18" s="1"/>
  <c r="AJ548" i="18" a="1"/>
  <c r="AJ548" i="18" s="1"/>
  <c r="AK548" i="18" a="1"/>
  <c r="AK548" i="18" s="1"/>
  <c r="AL548" i="18" a="1"/>
  <c r="AL548" i="18" s="1"/>
  <c r="AM548" i="18" a="1"/>
  <c r="AM548" i="18" s="1"/>
  <c r="AN548" i="18" a="1"/>
  <c r="AN548" i="18" s="1"/>
  <c r="AO548" i="18" a="1"/>
  <c r="AO548" i="18" s="1"/>
  <c r="AP548" i="18" a="1"/>
  <c r="AP548" i="18" s="1"/>
  <c r="AQ548" i="18" a="1"/>
  <c r="AQ548" i="18" s="1"/>
  <c r="AR548" i="18" a="1"/>
  <c r="AR548" i="18" s="1"/>
  <c r="AS548" i="18" a="1"/>
  <c r="AS548" i="18" s="1"/>
  <c r="AT548" i="18" a="1"/>
  <c r="AT548" i="18" s="1"/>
  <c r="AU548" i="18" a="1"/>
  <c r="AU548" i="18" s="1"/>
  <c r="AV548" i="18" a="1"/>
  <c r="AV548" i="18" s="1"/>
  <c r="D549" i="18" a="1"/>
  <c r="D549" i="18" s="1"/>
  <c r="E549" i="18" a="1"/>
  <c r="E549" i="18" s="1"/>
  <c r="F549" i="18" a="1"/>
  <c r="F549" i="18" s="1"/>
  <c r="G549" i="18" a="1"/>
  <c r="G549" i="18" s="1"/>
  <c r="H549" i="18" a="1"/>
  <c r="H549" i="18" s="1"/>
  <c r="I549" i="18" a="1"/>
  <c r="I549" i="18" s="1"/>
  <c r="J549" i="18" a="1"/>
  <c r="J549" i="18" s="1"/>
  <c r="K549" i="18" a="1"/>
  <c r="K549" i="18" s="1"/>
  <c r="L549" i="18" a="1"/>
  <c r="L549" i="18" s="1"/>
  <c r="M549" i="18" a="1"/>
  <c r="M549" i="18" s="1"/>
  <c r="N549" i="18" a="1"/>
  <c r="N549" i="18" s="1"/>
  <c r="O549" i="18" a="1"/>
  <c r="O549" i="18" s="1"/>
  <c r="P549" i="18" a="1"/>
  <c r="P549" i="18" s="1"/>
  <c r="Q549" i="18" a="1"/>
  <c r="Q549" i="18" s="1"/>
  <c r="R549" i="18" a="1"/>
  <c r="R549" i="18" s="1"/>
  <c r="S549" i="18" a="1"/>
  <c r="S549" i="18" s="1"/>
  <c r="T549" i="18" a="1"/>
  <c r="T549" i="18" s="1"/>
  <c r="U549" i="18" a="1"/>
  <c r="U549" i="18" s="1"/>
  <c r="V549" i="18" a="1"/>
  <c r="V549" i="18" s="1"/>
  <c r="W549" i="18" a="1"/>
  <c r="W549" i="18" s="1"/>
  <c r="X549" i="18" a="1"/>
  <c r="X549" i="18" s="1"/>
  <c r="Y549" i="18" a="1"/>
  <c r="Y549" i="18" s="1"/>
  <c r="Z549" i="18" a="1"/>
  <c r="Z549" i="18" s="1"/>
  <c r="AA549" i="18" a="1"/>
  <c r="AA549" i="18" s="1"/>
  <c r="AB549" i="18" a="1"/>
  <c r="AB549" i="18" s="1"/>
  <c r="AC549" i="18" a="1"/>
  <c r="AC549" i="18" s="1"/>
  <c r="AD549" i="18" a="1"/>
  <c r="AD549" i="18" s="1"/>
  <c r="AE549" i="18" a="1"/>
  <c r="AE549" i="18" s="1"/>
  <c r="AF549" i="18" a="1"/>
  <c r="AF549" i="18" s="1"/>
  <c r="AG549" i="18" a="1"/>
  <c r="AG549" i="18" s="1"/>
  <c r="AH549" i="18" a="1"/>
  <c r="AH549" i="18" s="1"/>
  <c r="AI549" i="18" a="1"/>
  <c r="AI549" i="18" s="1"/>
  <c r="AJ549" i="18" a="1"/>
  <c r="AJ549" i="18" s="1"/>
  <c r="AK549" i="18" a="1"/>
  <c r="AK549" i="18" s="1"/>
  <c r="AL549" i="18" a="1"/>
  <c r="AL549" i="18" s="1"/>
  <c r="AM549" i="18" a="1"/>
  <c r="AM549" i="18" s="1"/>
  <c r="AN549" i="18" a="1"/>
  <c r="AN549" i="18" s="1"/>
  <c r="AO549" i="18" a="1"/>
  <c r="AO549" i="18" s="1"/>
  <c r="AP549" i="18" a="1"/>
  <c r="AP549" i="18" s="1"/>
  <c r="AQ549" i="18" a="1"/>
  <c r="AQ549" i="18" s="1"/>
  <c r="AR549" i="18" a="1"/>
  <c r="AR549" i="18" s="1"/>
  <c r="AS549" i="18" a="1"/>
  <c r="AS549" i="18" s="1"/>
  <c r="AT549" i="18" a="1"/>
  <c r="AT549" i="18" s="1"/>
  <c r="AU549" i="18" a="1"/>
  <c r="AU549" i="18" s="1"/>
  <c r="AV549" i="18" a="1"/>
  <c r="AV549" i="18" s="1"/>
  <c r="D550" i="18" a="1"/>
  <c r="D550" i="18" s="1"/>
  <c r="E550" i="18" a="1"/>
  <c r="E550" i="18" s="1"/>
  <c r="F550" i="18" a="1"/>
  <c r="F550" i="18" s="1"/>
  <c r="G550" i="18" a="1"/>
  <c r="G550" i="18" s="1"/>
  <c r="H550" i="18" a="1"/>
  <c r="H550" i="18" s="1"/>
  <c r="I550" i="18" a="1"/>
  <c r="I550" i="18" s="1"/>
  <c r="J550" i="18" a="1"/>
  <c r="J550" i="18" s="1"/>
  <c r="K550" i="18" a="1"/>
  <c r="K550" i="18" s="1"/>
  <c r="L550" i="18" a="1"/>
  <c r="L550" i="18" s="1"/>
  <c r="M550" i="18" a="1"/>
  <c r="M550" i="18" s="1"/>
  <c r="N550" i="18" a="1"/>
  <c r="N550" i="18" s="1"/>
  <c r="O550" i="18" a="1"/>
  <c r="O550" i="18" s="1"/>
  <c r="P550" i="18" a="1"/>
  <c r="P550" i="18" s="1"/>
  <c r="Q550" i="18" a="1"/>
  <c r="Q550" i="18" s="1"/>
  <c r="R550" i="18" a="1"/>
  <c r="R550" i="18" s="1"/>
  <c r="S550" i="18" a="1"/>
  <c r="S550" i="18" s="1"/>
  <c r="T550" i="18" a="1"/>
  <c r="T550" i="18" s="1"/>
  <c r="U550" i="18" a="1"/>
  <c r="U550" i="18" s="1"/>
  <c r="V550" i="18" a="1"/>
  <c r="V550" i="18" s="1"/>
  <c r="W550" i="18" a="1"/>
  <c r="W550" i="18" s="1"/>
  <c r="X550" i="18" a="1"/>
  <c r="X550" i="18" s="1"/>
  <c r="Y550" i="18" a="1"/>
  <c r="Y550" i="18" s="1"/>
  <c r="Z550" i="18" a="1"/>
  <c r="Z550" i="18" s="1"/>
  <c r="AA550" i="18" a="1"/>
  <c r="AA550" i="18" s="1"/>
  <c r="AB550" i="18" a="1"/>
  <c r="AB550" i="18" s="1"/>
  <c r="AC550" i="18" a="1"/>
  <c r="AC550" i="18" s="1"/>
  <c r="AD550" i="18" a="1"/>
  <c r="AD550" i="18" s="1"/>
  <c r="AE550" i="18" a="1"/>
  <c r="AE550" i="18" s="1"/>
  <c r="AF550" i="18" a="1"/>
  <c r="AF550" i="18" s="1"/>
  <c r="AG550" i="18" a="1"/>
  <c r="AG550" i="18" s="1"/>
  <c r="AH550" i="18" a="1"/>
  <c r="AH550" i="18" s="1"/>
  <c r="AI550" i="18" a="1"/>
  <c r="AI550" i="18" s="1"/>
  <c r="AJ550" i="18" a="1"/>
  <c r="AJ550" i="18" s="1"/>
  <c r="AK550" i="18" a="1"/>
  <c r="AK550" i="18" s="1"/>
  <c r="AL550" i="18" a="1"/>
  <c r="AL550" i="18" s="1"/>
  <c r="AM550" i="18" a="1"/>
  <c r="AM550" i="18" s="1"/>
  <c r="AN550" i="18" a="1"/>
  <c r="AN550" i="18" s="1"/>
  <c r="AO550" i="18" a="1"/>
  <c r="AO550" i="18" s="1"/>
  <c r="AP550" i="18" a="1"/>
  <c r="AP550" i="18" s="1"/>
  <c r="AQ550" i="18" a="1"/>
  <c r="AQ550" i="18" s="1"/>
  <c r="AR550" i="18" a="1"/>
  <c r="AR550" i="18" s="1"/>
  <c r="AS550" i="18" a="1"/>
  <c r="AS550" i="18" s="1"/>
  <c r="AT550" i="18" a="1"/>
  <c r="AT550" i="18" s="1"/>
  <c r="AU550" i="18" a="1"/>
  <c r="AU550" i="18" s="1"/>
  <c r="AV550" i="18" a="1"/>
  <c r="AV550" i="18" s="1"/>
  <c r="D551" i="18" a="1"/>
  <c r="D551" i="18" s="1"/>
  <c r="E551" i="18" a="1"/>
  <c r="E551" i="18" s="1"/>
  <c r="F551" i="18" a="1"/>
  <c r="F551" i="18" s="1"/>
  <c r="G551" i="18" a="1"/>
  <c r="G551" i="18" s="1"/>
  <c r="H551" i="18" a="1"/>
  <c r="H551" i="18" s="1"/>
  <c r="I551" i="18" a="1"/>
  <c r="I551" i="18" s="1"/>
  <c r="J551" i="18" a="1"/>
  <c r="J551" i="18" s="1"/>
  <c r="K551" i="18" a="1"/>
  <c r="K551" i="18" s="1"/>
  <c r="L551" i="18" a="1"/>
  <c r="L551" i="18" s="1"/>
  <c r="M551" i="18" a="1"/>
  <c r="M551" i="18" s="1"/>
  <c r="N551" i="18" a="1"/>
  <c r="N551" i="18" s="1"/>
  <c r="O551" i="18" a="1"/>
  <c r="O551" i="18" s="1"/>
  <c r="P551" i="18" a="1"/>
  <c r="P551" i="18" s="1"/>
  <c r="Q551" i="18" a="1"/>
  <c r="Q551" i="18" s="1"/>
  <c r="R551" i="18" a="1"/>
  <c r="R551" i="18" s="1"/>
  <c r="S551" i="18" a="1"/>
  <c r="S551" i="18" s="1"/>
  <c r="T551" i="18" a="1"/>
  <c r="T551" i="18" s="1"/>
  <c r="U551" i="18" a="1"/>
  <c r="U551" i="18" s="1"/>
  <c r="V551" i="18" a="1"/>
  <c r="V551" i="18" s="1"/>
  <c r="W551" i="18" a="1"/>
  <c r="W551" i="18" s="1"/>
  <c r="X551" i="18" a="1"/>
  <c r="X551" i="18" s="1"/>
  <c r="Y551" i="18" a="1"/>
  <c r="Y551" i="18" s="1"/>
  <c r="Z551" i="18" a="1"/>
  <c r="Z551" i="18" s="1"/>
  <c r="AA551" i="18" a="1"/>
  <c r="AA551" i="18" s="1"/>
  <c r="AB551" i="18" a="1"/>
  <c r="AB551" i="18" s="1"/>
  <c r="AC551" i="18" a="1"/>
  <c r="AC551" i="18" s="1"/>
  <c r="AD551" i="18" a="1"/>
  <c r="AD551" i="18" s="1"/>
  <c r="AE551" i="18" a="1"/>
  <c r="AE551" i="18" s="1"/>
  <c r="AF551" i="18" a="1"/>
  <c r="AF551" i="18" s="1"/>
  <c r="AG551" i="18" a="1"/>
  <c r="AG551" i="18" s="1"/>
  <c r="AH551" i="18" a="1"/>
  <c r="AH551" i="18" s="1"/>
  <c r="AI551" i="18" a="1"/>
  <c r="AI551" i="18" s="1"/>
  <c r="AJ551" i="18" a="1"/>
  <c r="AJ551" i="18" s="1"/>
  <c r="AK551" i="18" a="1"/>
  <c r="AK551" i="18" s="1"/>
  <c r="AL551" i="18" a="1"/>
  <c r="AL551" i="18" s="1"/>
  <c r="AM551" i="18" a="1"/>
  <c r="AM551" i="18" s="1"/>
  <c r="AN551" i="18" a="1"/>
  <c r="AN551" i="18" s="1"/>
  <c r="AO551" i="18" a="1"/>
  <c r="AO551" i="18" s="1"/>
  <c r="AP551" i="18" a="1"/>
  <c r="AP551" i="18" s="1"/>
  <c r="AQ551" i="18" a="1"/>
  <c r="AQ551" i="18" s="1"/>
  <c r="AR551" i="18" a="1"/>
  <c r="AR551" i="18" s="1"/>
  <c r="AS551" i="18" a="1"/>
  <c r="AS551" i="18" s="1"/>
  <c r="AT551" i="18" a="1"/>
  <c r="AT551" i="18" s="1"/>
  <c r="AU551" i="18" a="1"/>
  <c r="AU551" i="18" s="1"/>
  <c r="AV551" i="18" a="1"/>
  <c r="AV551" i="18" s="1"/>
  <c r="D552" i="18" a="1"/>
  <c r="D552" i="18" s="1"/>
  <c r="E552" i="18" a="1"/>
  <c r="E552" i="18" s="1"/>
  <c r="F552" i="18" a="1"/>
  <c r="F552" i="18" s="1"/>
  <c r="G552" i="18" a="1"/>
  <c r="G552" i="18" s="1"/>
  <c r="H552" i="18" a="1"/>
  <c r="H552" i="18" s="1"/>
  <c r="I552" i="18" a="1"/>
  <c r="I552" i="18" s="1"/>
  <c r="J552" i="18" a="1"/>
  <c r="J552" i="18" s="1"/>
  <c r="K552" i="18" a="1"/>
  <c r="K552" i="18" s="1"/>
  <c r="L552" i="18" a="1"/>
  <c r="L552" i="18" s="1"/>
  <c r="M552" i="18" a="1"/>
  <c r="M552" i="18" s="1"/>
  <c r="N552" i="18" a="1"/>
  <c r="N552" i="18" s="1"/>
  <c r="O552" i="18" a="1"/>
  <c r="O552" i="18" s="1"/>
  <c r="P552" i="18" a="1"/>
  <c r="P552" i="18" s="1"/>
  <c r="Q552" i="18" a="1"/>
  <c r="Q552" i="18" s="1"/>
  <c r="R552" i="18" a="1"/>
  <c r="R552" i="18" s="1"/>
  <c r="S552" i="18" a="1"/>
  <c r="S552" i="18" s="1"/>
  <c r="T552" i="18" a="1"/>
  <c r="T552" i="18" s="1"/>
  <c r="U552" i="18" a="1"/>
  <c r="U552" i="18" s="1"/>
  <c r="V552" i="18" a="1"/>
  <c r="V552" i="18" s="1"/>
  <c r="W552" i="18" a="1"/>
  <c r="W552" i="18" s="1"/>
  <c r="X552" i="18" a="1"/>
  <c r="X552" i="18" s="1"/>
  <c r="Y552" i="18" a="1"/>
  <c r="Y552" i="18" s="1"/>
  <c r="Z552" i="18" a="1"/>
  <c r="Z552" i="18" s="1"/>
  <c r="AA552" i="18" a="1"/>
  <c r="AA552" i="18" s="1"/>
  <c r="AB552" i="18" a="1"/>
  <c r="AB552" i="18" s="1"/>
  <c r="AC552" i="18" a="1"/>
  <c r="AC552" i="18" s="1"/>
  <c r="AD552" i="18" a="1"/>
  <c r="AD552" i="18" s="1"/>
  <c r="AE552" i="18" a="1"/>
  <c r="AE552" i="18" s="1"/>
  <c r="AF552" i="18" a="1"/>
  <c r="AF552" i="18" s="1"/>
  <c r="AG552" i="18" a="1"/>
  <c r="AG552" i="18" s="1"/>
  <c r="AH552" i="18" a="1"/>
  <c r="AH552" i="18" s="1"/>
  <c r="AI552" i="18" a="1"/>
  <c r="AI552" i="18" s="1"/>
  <c r="AJ552" i="18" a="1"/>
  <c r="AJ552" i="18" s="1"/>
  <c r="AK552" i="18" a="1"/>
  <c r="AK552" i="18" s="1"/>
  <c r="AL552" i="18" a="1"/>
  <c r="AL552" i="18" s="1"/>
  <c r="AM552" i="18" a="1"/>
  <c r="AM552" i="18" s="1"/>
  <c r="AN552" i="18" a="1"/>
  <c r="AN552" i="18" s="1"/>
  <c r="AO552" i="18" a="1"/>
  <c r="AO552" i="18" s="1"/>
  <c r="AP552" i="18" a="1"/>
  <c r="AP552" i="18" s="1"/>
  <c r="AQ552" i="18" a="1"/>
  <c r="AQ552" i="18" s="1"/>
  <c r="AR552" i="18" a="1"/>
  <c r="AR552" i="18" s="1"/>
  <c r="AS552" i="18" a="1"/>
  <c r="AS552" i="18" s="1"/>
  <c r="AT552" i="18" a="1"/>
  <c r="AT552" i="18" s="1"/>
  <c r="AU552" i="18" a="1"/>
  <c r="AU552" i="18" s="1"/>
  <c r="AV552" i="18" a="1"/>
  <c r="AV552" i="18" s="1"/>
  <c r="D553" i="18" a="1"/>
  <c r="D553" i="18" s="1"/>
  <c r="E553" i="18" a="1"/>
  <c r="E553" i="18" s="1"/>
  <c r="F553" i="18" a="1"/>
  <c r="F553" i="18" s="1"/>
  <c r="G553" i="18" a="1"/>
  <c r="G553" i="18" s="1"/>
  <c r="H553" i="18" a="1"/>
  <c r="H553" i="18" s="1"/>
  <c r="I553" i="18" a="1"/>
  <c r="I553" i="18" s="1"/>
  <c r="J553" i="18" a="1"/>
  <c r="J553" i="18" s="1"/>
  <c r="K553" i="18" a="1"/>
  <c r="K553" i="18" s="1"/>
  <c r="L553" i="18" a="1"/>
  <c r="L553" i="18" s="1"/>
  <c r="M553" i="18" a="1"/>
  <c r="M553" i="18" s="1"/>
  <c r="N553" i="18" a="1"/>
  <c r="N553" i="18" s="1"/>
  <c r="O553" i="18" a="1"/>
  <c r="O553" i="18" s="1"/>
  <c r="P553" i="18" a="1"/>
  <c r="P553" i="18" s="1"/>
  <c r="Q553" i="18" a="1"/>
  <c r="Q553" i="18" s="1"/>
  <c r="R553" i="18" a="1"/>
  <c r="R553" i="18" s="1"/>
  <c r="S553" i="18" a="1"/>
  <c r="S553" i="18" s="1"/>
  <c r="T553" i="18" a="1"/>
  <c r="T553" i="18" s="1"/>
  <c r="U553" i="18" a="1"/>
  <c r="U553" i="18" s="1"/>
  <c r="V553" i="18" a="1"/>
  <c r="V553" i="18" s="1"/>
  <c r="W553" i="18" a="1"/>
  <c r="W553" i="18" s="1"/>
  <c r="X553" i="18" a="1"/>
  <c r="X553" i="18" s="1"/>
  <c r="Y553" i="18" a="1"/>
  <c r="Y553" i="18" s="1"/>
  <c r="Z553" i="18" a="1"/>
  <c r="Z553" i="18" s="1"/>
  <c r="AA553" i="18" a="1"/>
  <c r="AA553" i="18" s="1"/>
  <c r="AB553" i="18" a="1"/>
  <c r="AB553" i="18" s="1"/>
  <c r="AC553" i="18" a="1"/>
  <c r="AC553" i="18" s="1"/>
  <c r="AD553" i="18" a="1"/>
  <c r="AD553" i="18" s="1"/>
  <c r="AE553" i="18" a="1"/>
  <c r="AE553" i="18" s="1"/>
  <c r="AF553" i="18" a="1"/>
  <c r="AF553" i="18" s="1"/>
  <c r="AG553" i="18" a="1"/>
  <c r="AG553" i="18" s="1"/>
  <c r="AH553" i="18" a="1"/>
  <c r="AH553" i="18" s="1"/>
  <c r="AI553" i="18" a="1"/>
  <c r="AI553" i="18" s="1"/>
  <c r="AJ553" i="18" a="1"/>
  <c r="AJ553" i="18" s="1"/>
  <c r="AK553" i="18" a="1"/>
  <c r="AK553" i="18" s="1"/>
  <c r="AL553" i="18" a="1"/>
  <c r="AL553" i="18" s="1"/>
  <c r="AM553" i="18" a="1"/>
  <c r="AM553" i="18" s="1"/>
  <c r="AN553" i="18" a="1"/>
  <c r="AN553" i="18" s="1"/>
  <c r="AO553" i="18" a="1"/>
  <c r="AO553" i="18" s="1"/>
  <c r="AP553" i="18" a="1"/>
  <c r="AP553" i="18" s="1"/>
  <c r="AQ553" i="18" a="1"/>
  <c r="AQ553" i="18" s="1"/>
  <c r="AR553" i="18" a="1"/>
  <c r="AR553" i="18" s="1"/>
  <c r="AS553" i="18" a="1"/>
  <c r="AS553" i="18" s="1"/>
  <c r="AT553" i="18" a="1"/>
  <c r="AT553" i="18" s="1"/>
  <c r="AU553" i="18" a="1"/>
  <c r="AU553" i="18" s="1"/>
  <c r="AV553" i="18" a="1"/>
  <c r="AV553" i="18" s="1"/>
  <c r="D554" i="18" a="1"/>
  <c r="D554" i="18" s="1"/>
  <c r="E554" i="18" a="1"/>
  <c r="E554" i="18" s="1"/>
  <c r="F554" i="18" a="1"/>
  <c r="F554" i="18" s="1"/>
  <c r="G554" i="18" a="1"/>
  <c r="G554" i="18" s="1"/>
  <c r="H554" i="18" a="1"/>
  <c r="H554" i="18" s="1"/>
  <c r="I554" i="18" a="1"/>
  <c r="I554" i="18" s="1"/>
  <c r="J554" i="18" a="1"/>
  <c r="J554" i="18" s="1"/>
  <c r="K554" i="18" a="1"/>
  <c r="K554" i="18" s="1"/>
  <c r="L554" i="18" a="1"/>
  <c r="L554" i="18" s="1"/>
  <c r="M554" i="18" a="1"/>
  <c r="M554" i="18" s="1"/>
  <c r="N554" i="18" a="1"/>
  <c r="N554" i="18" s="1"/>
  <c r="O554" i="18" a="1"/>
  <c r="O554" i="18" s="1"/>
  <c r="P554" i="18" a="1"/>
  <c r="P554" i="18" s="1"/>
  <c r="Q554" i="18" a="1"/>
  <c r="Q554" i="18" s="1"/>
  <c r="R554" i="18" a="1"/>
  <c r="R554" i="18" s="1"/>
  <c r="S554" i="18" a="1"/>
  <c r="S554" i="18" s="1"/>
  <c r="T554" i="18" a="1"/>
  <c r="T554" i="18" s="1"/>
  <c r="U554" i="18" a="1"/>
  <c r="U554" i="18" s="1"/>
  <c r="V554" i="18" a="1"/>
  <c r="V554" i="18" s="1"/>
  <c r="W554" i="18" a="1"/>
  <c r="W554" i="18" s="1"/>
  <c r="X554" i="18" a="1"/>
  <c r="X554" i="18" s="1"/>
  <c r="Y554" i="18" a="1"/>
  <c r="Y554" i="18" s="1"/>
  <c r="Z554" i="18" a="1"/>
  <c r="Z554" i="18" s="1"/>
  <c r="AA554" i="18" a="1"/>
  <c r="AA554" i="18" s="1"/>
  <c r="AB554" i="18" a="1"/>
  <c r="AB554" i="18" s="1"/>
  <c r="AC554" i="18" a="1"/>
  <c r="AC554" i="18" s="1"/>
  <c r="AD554" i="18" a="1"/>
  <c r="AD554" i="18" s="1"/>
  <c r="AE554" i="18" a="1"/>
  <c r="AE554" i="18" s="1"/>
  <c r="AF554" i="18" a="1"/>
  <c r="AF554" i="18" s="1"/>
  <c r="AG554" i="18" a="1"/>
  <c r="AG554" i="18" s="1"/>
  <c r="AH554" i="18" a="1"/>
  <c r="AH554" i="18" s="1"/>
  <c r="AI554" i="18" a="1"/>
  <c r="AI554" i="18" s="1"/>
  <c r="AJ554" i="18" a="1"/>
  <c r="AJ554" i="18" s="1"/>
  <c r="AK554" i="18" a="1"/>
  <c r="AK554" i="18" s="1"/>
  <c r="AL554" i="18" a="1"/>
  <c r="AL554" i="18" s="1"/>
  <c r="AM554" i="18" a="1"/>
  <c r="AM554" i="18" s="1"/>
  <c r="AN554" i="18" a="1"/>
  <c r="AN554" i="18" s="1"/>
  <c r="AO554" i="18" a="1"/>
  <c r="AO554" i="18" s="1"/>
  <c r="AP554" i="18" a="1"/>
  <c r="AP554" i="18" s="1"/>
  <c r="AQ554" i="18" a="1"/>
  <c r="AQ554" i="18" s="1"/>
  <c r="AR554" i="18" a="1"/>
  <c r="AR554" i="18" s="1"/>
  <c r="AS554" i="18" a="1"/>
  <c r="AS554" i="18" s="1"/>
  <c r="AT554" i="18" a="1"/>
  <c r="AT554" i="18" s="1"/>
  <c r="AU554" i="18" a="1"/>
  <c r="AU554" i="18" s="1"/>
  <c r="AV554" i="18" a="1"/>
  <c r="AV554" i="18" s="1"/>
  <c r="D555" i="18" a="1"/>
  <c r="D555" i="18" s="1"/>
  <c r="E555" i="18" a="1"/>
  <c r="E555" i="18" s="1"/>
  <c r="F555" i="18" a="1"/>
  <c r="F555" i="18" s="1"/>
  <c r="G555" i="18" a="1"/>
  <c r="G555" i="18" s="1"/>
  <c r="H555" i="18" a="1"/>
  <c r="H555" i="18" s="1"/>
  <c r="I555" i="18" a="1"/>
  <c r="I555" i="18" s="1"/>
  <c r="J555" i="18" a="1"/>
  <c r="J555" i="18" s="1"/>
  <c r="K555" i="18" a="1"/>
  <c r="K555" i="18" s="1"/>
  <c r="L555" i="18" a="1"/>
  <c r="L555" i="18" s="1"/>
  <c r="M555" i="18" a="1"/>
  <c r="M555" i="18" s="1"/>
  <c r="N555" i="18" a="1"/>
  <c r="N555" i="18" s="1"/>
  <c r="O555" i="18" a="1"/>
  <c r="O555" i="18" s="1"/>
  <c r="P555" i="18" a="1"/>
  <c r="P555" i="18" s="1"/>
  <c r="Q555" i="18" a="1"/>
  <c r="Q555" i="18" s="1"/>
  <c r="R555" i="18" a="1"/>
  <c r="R555" i="18" s="1"/>
  <c r="S555" i="18" a="1"/>
  <c r="S555" i="18" s="1"/>
  <c r="T555" i="18" a="1"/>
  <c r="T555" i="18" s="1"/>
  <c r="U555" i="18" a="1"/>
  <c r="U555" i="18" s="1"/>
  <c r="V555" i="18" a="1"/>
  <c r="V555" i="18" s="1"/>
  <c r="W555" i="18" a="1"/>
  <c r="W555" i="18" s="1"/>
  <c r="X555" i="18" a="1"/>
  <c r="X555" i="18" s="1"/>
  <c r="Y555" i="18" a="1"/>
  <c r="Y555" i="18" s="1"/>
  <c r="Z555" i="18" a="1"/>
  <c r="Z555" i="18" s="1"/>
  <c r="AA555" i="18" a="1"/>
  <c r="AA555" i="18" s="1"/>
  <c r="AB555" i="18" a="1"/>
  <c r="AB555" i="18" s="1"/>
  <c r="AC555" i="18" a="1"/>
  <c r="AC555" i="18" s="1"/>
  <c r="AD555" i="18" a="1"/>
  <c r="AD555" i="18" s="1"/>
  <c r="AE555" i="18" a="1"/>
  <c r="AE555" i="18" s="1"/>
  <c r="AF555" i="18" a="1"/>
  <c r="AF555" i="18" s="1"/>
  <c r="AG555" i="18" a="1"/>
  <c r="AG555" i="18" s="1"/>
  <c r="AH555" i="18" a="1"/>
  <c r="AH555" i="18" s="1"/>
  <c r="AI555" i="18" a="1"/>
  <c r="AI555" i="18" s="1"/>
  <c r="AJ555" i="18" a="1"/>
  <c r="AJ555" i="18" s="1"/>
  <c r="AK555" i="18" a="1"/>
  <c r="AK555" i="18" s="1"/>
  <c r="AL555" i="18" a="1"/>
  <c r="AL555" i="18" s="1"/>
  <c r="AM555" i="18" a="1"/>
  <c r="AM555" i="18" s="1"/>
  <c r="AN555" i="18" a="1"/>
  <c r="AN555" i="18" s="1"/>
  <c r="AO555" i="18" a="1"/>
  <c r="AO555" i="18" s="1"/>
  <c r="AP555" i="18" a="1"/>
  <c r="AP555" i="18" s="1"/>
  <c r="AQ555" i="18" a="1"/>
  <c r="AQ555" i="18" s="1"/>
  <c r="AR555" i="18" a="1"/>
  <c r="AR555" i="18" s="1"/>
  <c r="AS555" i="18" a="1"/>
  <c r="AS555" i="18" s="1"/>
  <c r="AT555" i="18" a="1"/>
  <c r="AT555" i="18" s="1"/>
  <c r="AU555" i="18" a="1"/>
  <c r="AU555" i="18" s="1"/>
  <c r="AV555" i="18" a="1"/>
  <c r="AV555" i="18" s="1"/>
  <c r="D556" i="18" a="1"/>
  <c r="D556" i="18" s="1"/>
  <c r="E556" i="18" a="1"/>
  <c r="E556" i="18" s="1"/>
  <c r="F556" i="18" a="1"/>
  <c r="F556" i="18" s="1"/>
  <c r="G556" i="18" a="1"/>
  <c r="G556" i="18" s="1"/>
  <c r="H556" i="18" a="1"/>
  <c r="H556" i="18" s="1"/>
  <c r="I556" i="18" a="1"/>
  <c r="I556" i="18" s="1"/>
  <c r="J556" i="18" a="1"/>
  <c r="J556" i="18" s="1"/>
  <c r="K556" i="18" a="1"/>
  <c r="K556" i="18" s="1"/>
  <c r="L556" i="18" a="1"/>
  <c r="L556" i="18" s="1"/>
  <c r="M556" i="18" a="1"/>
  <c r="M556" i="18" s="1"/>
  <c r="N556" i="18" a="1"/>
  <c r="N556" i="18" s="1"/>
  <c r="O556" i="18" a="1"/>
  <c r="O556" i="18" s="1"/>
  <c r="P556" i="18" a="1"/>
  <c r="P556" i="18" s="1"/>
  <c r="Q556" i="18" a="1"/>
  <c r="Q556" i="18" s="1"/>
  <c r="R556" i="18" a="1"/>
  <c r="R556" i="18" s="1"/>
  <c r="S556" i="18" a="1"/>
  <c r="S556" i="18" s="1"/>
  <c r="T556" i="18" a="1"/>
  <c r="T556" i="18" s="1"/>
  <c r="U556" i="18" a="1"/>
  <c r="U556" i="18" s="1"/>
  <c r="V556" i="18" a="1"/>
  <c r="V556" i="18" s="1"/>
  <c r="W556" i="18" a="1"/>
  <c r="W556" i="18" s="1"/>
  <c r="X556" i="18" a="1"/>
  <c r="X556" i="18" s="1"/>
  <c r="Y556" i="18" a="1"/>
  <c r="Y556" i="18" s="1"/>
  <c r="Z556" i="18" a="1"/>
  <c r="Z556" i="18" s="1"/>
  <c r="AA556" i="18" a="1"/>
  <c r="AA556" i="18" s="1"/>
  <c r="AB556" i="18" a="1"/>
  <c r="AB556" i="18" s="1"/>
  <c r="AC556" i="18" a="1"/>
  <c r="AC556" i="18" s="1"/>
  <c r="AD556" i="18" a="1"/>
  <c r="AD556" i="18" s="1"/>
  <c r="AE556" i="18" a="1"/>
  <c r="AE556" i="18" s="1"/>
  <c r="AF556" i="18" a="1"/>
  <c r="AF556" i="18" s="1"/>
  <c r="AG556" i="18" a="1"/>
  <c r="AG556" i="18" s="1"/>
  <c r="AH556" i="18" a="1"/>
  <c r="AH556" i="18" s="1"/>
  <c r="AI556" i="18" a="1"/>
  <c r="AI556" i="18" s="1"/>
  <c r="AJ556" i="18" a="1"/>
  <c r="AJ556" i="18" s="1"/>
  <c r="AK556" i="18" a="1"/>
  <c r="AK556" i="18" s="1"/>
  <c r="AL556" i="18" a="1"/>
  <c r="AL556" i="18" s="1"/>
  <c r="AM556" i="18" a="1"/>
  <c r="AM556" i="18" s="1"/>
  <c r="AN556" i="18" a="1"/>
  <c r="AN556" i="18" s="1"/>
  <c r="AO556" i="18" a="1"/>
  <c r="AO556" i="18" s="1"/>
  <c r="AP556" i="18" a="1"/>
  <c r="AP556" i="18" s="1"/>
  <c r="AQ556" i="18" a="1"/>
  <c r="AQ556" i="18" s="1"/>
  <c r="AR556" i="18" a="1"/>
  <c r="AR556" i="18" s="1"/>
  <c r="AS556" i="18" a="1"/>
  <c r="AS556" i="18" s="1"/>
  <c r="AT556" i="18" a="1"/>
  <c r="AT556" i="18" s="1"/>
  <c r="AU556" i="18" a="1"/>
  <c r="AU556" i="18" s="1"/>
  <c r="AV556" i="18" a="1"/>
  <c r="AV556" i="18" s="1"/>
  <c r="D557" i="18" a="1"/>
  <c r="D557" i="18" s="1"/>
  <c r="E557" i="18" a="1"/>
  <c r="E557" i="18" s="1"/>
  <c r="F557" i="18" a="1"/>
  <c r="F557" i="18" s="1"/>
  <c r="G557" i="18" a="1"/>
  <c r="G557" i="18" s="1"/>
  <c r="H557" i="18" a="1"/>
  <c r="H557" i="18" s="1"/>
  <c r="I557" i="18" a="1"/>
  <c r="I557" i="18" s="1"/>
  <c r="J557" i="18" a="1"/>
  <c r="J557" i="18" s="1"/>
  <c r="K557" i="18" a="1"/>
  <c r="K557" i="18" s="1"/>
  <c r="L557" i="18" a="1"/>
  <c r="L557" i="18" s="1"/>
  <c r="M557" i="18" a="1"/>
  <c r="M557" i="18" s="1"/>
  <c r="N557" i="18" a="1"/>
  <c r="N557" i="18" s="1"/>
  <c r="O557" i="18" a="1"/>
  <c r="O557" i="18" s="1"/>
  <c r="P557" i="18" a="1"/>
  <c r="P557" i="18" s="1"/>
  <c r="Q557" i="18" a="1"/>
  <c r="Q557" i="18" s="1"/>
  <c r="R557" i="18" a="1"/>
  <c r="R557" i="18" s="1"/>
  <c r="S557" i="18" a="1"/>
  <c r="S557" i="18" s="1"/>
  <c r="T557" i="18" a="1"/>
  <c r="T557" i="18" s="1"/>
  <c r="U557" i="18" a="1"/>
  <c r="U557" i="18" s="1"/>
  <c r="V557" i="18" a="1"/>
  <c r="V557" i="18" s="1"/>
  <c r="W557" i="18" a="1"/>
  <c r="W557" i="18" s="1"/>
  <c r="X557" i="18" a="1"/>
  <c r="X557" i="18" s="1"/>
  <c r="Y557" i="18" a="1"/>
  <c r="Y557" i="18" s="1"/>
  <c r="Z557" i="18" a="1"/>
  <c r="Z557" i="18" s="1"/>
  <c r="AA557" i="18" a="1"/>
  <c r="AA557" i="18" s="1"/>
  <c r="AB557" i="18" a="1"/>
  <c r="AB557" i="18" s="1"/>
  <c r="AC557" i="18" a="1"/>
  <c r="AC557" i="18" s="1"/>
  <c r="AD557" i="18" a="1"/>
  <c r="AD557" i="18" s="1"/>
  <c r="AE557" i="18" a="1"/>
  <c r="AE557" i="18" s="1"/>
  <c r="AF557" i="18" a="1"/>
  <c r="AF557" i="18" s="1"/>
  <c r="AG557" i="18" a="1"/>
  <c r="AG557" i="18" s="1"/>
  <c r="AH557" i="18" a="1"/>
  <c r="AH557" i="18" s="1"/>
  <c r="AI557" i="18" a="1"/>
  <c r="AI557" i="18" s="1"/>
  <c r="AJ557" i="18" a="1"/>
  <c r="AJ557" i="18" s="1"/>
  <c r="AK557" i="18" a="1"/>
  <c r="AK557" i="18" s="1"/>
  <c r="AL557" i="18" a="1"/>
  <c r="AL557" i="18" s="1"/>
  <c r="AM557" i="18" a="1"/>
  <c r="AM557" i="18" s="1"/>
  <c r="AN557" i="18" a="1"/>
  <c r="AN557" i="18" s="1"/>
  <c r="AO557" i="18" a="1"/>
  <c r="AO557" i="18" s="1"/>
  <c r="AP557" i="18" a="1"/>
  <c r="AP557" i="18" s="1"/>
  <c r="AQ557" i="18" a="1"/>
  <c r="AQ557" i="18" s="1"/>
  <c r="AR557" i="18" a="1"/>
  <c r="AR557" i="18" s="1"/>
  <c r="AS557" i="18" a="1"/>
  <c r="AS557" i="18" s="1"/>
  <c r="AT557" i="18" a="1"/>
  <c r="AT557" i="18" s="1"/>
  <c r="AU557" i="18" a="1"/>
  <c r="AU557" i="18" s="1"/>
  <c r="AV557" i="18" a="1"/>
  <c r="AV557" i="18" s="1"/>
  <c r="D558" i="18" a="1"/>
  <c r="D558" i="18" s="1"/>
  <c r="E558" i="18" a="1"/>
  <c r="E558" i="18" s="1"/>
  <c r="F558" i="18" a="1"/>
  <c r="F558" i="18" s="1"/>
  <c r="G558" i="18" a="1"/>
  <c r="G558" i="18" s="1"/>
  <c r="H558" i="18" a="1"/>
  <c r="H558" i="18" s="1"/>
  <c r="I558" i="18" a="1"/>
  <c r="I558" i="18" s="1"/>
  <c r="J558" i="18" a="1"/>
  <c r="J558" i="18" s="1"/>
  <c r="K558" i="18" a="1"/>
  <c r="K558" i="18" s="1"/>
  <c r="L558" i="18" a="1"/>
  <c r="L558" i="18" s="1"/>
  <c r="M558" i="18" a="1"/>
  <c r="M558" i="18" s="1"/>
  <c r="N558" i="18" a="1"/>
  <c r="N558" i="18" s="1"/>
  <c r="O558" i="18" a="1"/>
  <c r="O558" i="18" s="1"/>
  <c r="P558" i="18" a="1"/>
  <c r="P558" i="18" s="1"/>
  <c r="Q558" i="18" a="1"/>
  <c r="Q558" i="18" s="1"/>
  <c r="R558" i="18" a="1"/>
  <c r="R558" i="18" s="1"/>
  <c r="S558" i="18" a="1"/>
  <c r="S558" i="18" s="1"/>
  <c r="T558" i="18" a="1"/>
  <c r="T558" i="18" s="1"/>
  <c r="U558" i="18" a="1"/>
  <c r="U558" i="18" s="1"/>
  <c r="V558" i="18" a="1"/>
  <c r="V558" i="18" s="1"/>
  <c r="W558" i="18" a="1"/>
  <c r="W558" i="18" s="1"/>
  <c r="X558" i="18" a="1"/>
  <c r="X558" i="18" s="1"/>
  <c r="Y558" i="18" a="1"/>
  <c r="Y558" i="18" s="1"/>
  <c r="Z558" i="18" a="1"/>
  <c r="Z558" i="18" s="1"/>
  <c r="AA558" i="18" a="1"/>
  <c r="AA558" i="18" s="1"/>
  <c r="AB558" i="18" a="1"/>
  <c r="AB558" i="18" s="1"/>
  <c r="AC558" i="18" a="1"/>
  <c r="AC558" i="18" s="1"/>
  <c r="AD558" i="18" a="1"/>
  <c r="AD558" i="18" s="1"/>
  <c r="AE558" i="18" a="1"/>
  <c r="AE558" i="18" s="1"/>
  <c r="AF558" i="18" a="1"/>
  <c r="AF558" i="18" s="1"/>
  <c r="AG558" i="18" a="1"/>
  <c r="AG558" i="18" s="1"/>
  <c r="AH558" i="18" a="1"/>
  <c r="AH558" i="18" s="1"/>
  <c r="AI558" i="18" a="1"/>
  <c r="AI558" i="18" s="1"/>
  <c r="AJ558" i="18" a="1"/>
  <c r="AJ558" i="18" s="1"/>
  <c r="AK558" i="18" a="1"/>
  <c r="AK558" i="18" s="1"/>
  <c r="AL558" i="18" a="1"/>
  <c r="AL558" i="18" s="1"/>
  <c r="AM558" i="18" a="1"/>
  <c r="AM558" i="18" s="1"/>
  <c r="AN558" i="18" a="1"/>
  <c r="AN558" i="18" s="1"/>
  <c r="AO558" i="18" a="1"/>
  <c r="AO558" i="18" s="1"/>
  <c r="AP558" i="18" a="1"/>
  <c r="AP558" i="18" s="1"/>
  <c r="AQ558" i="18" a="1"/>
  <c r="AQ558" i="18" s="1"/>
  <c r="AR558" i="18" a="1"/>
  <c r="AR558" i="18" s="1"/>
  <c r="AS558" i="18" a="1"/>
  <c r="AS558" i="18" s="1"/>
  <c r="AT558" i="18" a="1"/>
  <c r="AT558" i="18" s="1"/>
  <c r="AU558" i="18" a="1"/>
  <c r="AU558" i="18" s="1"/>
  <c r="AV558" i="18" a="1"/>
  <c r="AV558" i="18" s="1"/>
  <c r="D559" i="18" a="1"/>
  <c r="D559" i="18" s="1"/>
  <c r="E559" i="18" a="1"/>
  <c r="E559" i="18" s="1"/>
  <c r="F559" i="18" a="1"/>
  <c r="F559" i="18" s="1"/>
  <c r="G559" i="18" a="1"/>
  <c r="G559" i="18" s="1"/>
  <c r="H559" i="18" a="1"/>
  <c r="H559" i="18" s="1"/>
  <c r="I559" i="18" a="1"/>
  <c r="I559" i="18" s="1"/>
  <c r="J559" i="18" a="1"/>
  <c r="J559" i="18" s="1"/>
  <c r="K559" i="18" a="1"/>
  <c r="K559" i="18" s="1"/>
  <c r="L559" i="18" a="1"/>
  <c r="L559" i="18" s="1"/>
  <c r="M559" i="18" a="1"/>
  <c r="M559" i="18" s="1"/>
  <c r="N559" i="18" a="1"/>
  <c r="N559" i="18" s="1"/>
  <c r="O559" i="18" a="1"/>
  <c r="O559" i="18" s="1"/>
  <c r="P559" i="18" a="1"/>
  <c r="P559" i="18" s="1"/>
  <c r="Q559" i="18" a="1"/>
  <c r="Q559" i="18" s="1"/>
  <c r="R559" i="18" a="1"/>
  <c r="R559" i="18" s="1"/>
  <c r="S559" i="18" a="1"/>
  <c r="S559" i="18" s="1"/>
  <c r="T559" i="18" a="1"/>
  <c r="T559" i="18" s="1"/>
  <c r="U559" i="18" a="1"/>
  <c r="U559" i="18" s="1"/>
  <c r="V559" i="18" a="1"/>
  <c r="V559" i="18" s="1"/>
  <c r="W559" i="18" a="1"/>
  <c r="W559" i="18" s="1"/>
  <c r="X559" i="18" a="1"/>
  <c r="X559" i="18" s="1"/>
  <c r="Y559" i="18" a="1"/>
  <c r="Y559" i="18" s="1"/>
  <c r="Z559" i="18" a="1"/>
  <c r="Z559" i="18" s="1"/>
  <c r="AA559" i="18" a="1"/>
  <c r="AA559" i="18" s="1"/>
  <c r="AB559" i="18" a="1"/>
  <c r="AB559" i="18" s="1"/>
  <c r="AC559" i="18" a="1"/>
  <c r="AC559" i="18" s="1"/>
  <c r="AD559" i="18" a="1"/>
  <c r="AD559" i="18" s="1"/>
  <c r="AE559" i="18" a="1"/>
  <c r="AE559" i="18" s="1"/>
  <c r="AF559" i="18" a="1"/>
  <c r="AF559" i="18" s="1"/>
  <c r="AG559" i="18" a="1"/>
  <c r="AG559" i="18" s="1"/>
  <c r="AH559" i="18" a="1"/>
  <c r="AH559" i="18" s="1"/>
  <c r="AI559" i="18" a="1"/>
  <c r="AI559" i="18" s="1"/>
  <c r="AJ559" i="18" a="1"/>
  <c r="AJ559" i="18" s="1"/>
  <c r="AK559" i="18" a="1"/>
  <c r="AK559" i="18" s="1"/>
  <c r="AL559" i="18" a="1"/>
  <c r="AL559" i="18" s="1"/>
  <c r="AM559" i="18" a="1"/>
  <c r="AM559" i="18" s="1"/>
  <c r="AN559" i="18" a="1"/>
  <c r="AN559" i="18" s="1"/>
  <c r="AO559" i="18" a="1"/>
  <c r="AO559" i="18" s="1"/>
  <c r="AP559" i="18" a="1"/>
  <c r="AP559" i="18" s="1"/>
  <c r="AQ559" i="18" a="1"/>
  <c r="AQ559" i="18" s="1"/>
  <c r="AR559" i="18" a="1"/>
  <c r="AR559" i="18" s="1"/>
  <c r="AS559" i="18" a="1"/>
  <c r="AS559" i="18" s="1"/>
  <c r="AT559" i="18" a="1"/>
  <c r="AT559" i="18" s="1"/>
  <c r="AU559" i="18" a="1"/>
  <c r="AU559" i="18" s="1"/>
  <c r="AV559" i="18" a="1"/>
  <c r="AV559" i="18" s="1"/>
  <c r="D560" i="18" a="1"/>
  <c r="D560" i="18" s="1"/>
  <c r="E560" i="18" a="1"/>
  <c r="E560" i="18" s="1"/>
  <c r="F560" i="18" a="1"/>
  <c r="F560" i="18" s="1"/>
  <c r="G560" i="18" a="1"/>
  <c r="G560" i="18" s="1"/>
  <c r="H560" i="18" a="1"/>
  <c r="H560" i="18" s="1"/>
  <c r="I560" i="18" a="1"/>
  <c r="I560" i="18" s="1"/>
  <c r="J560" i="18" a="1"/>
  <c r="J560" i="18" s="1"/>
  <c r="K560" i="18" a="1"/>
  <c r="K560" i="18" s="1"/>
  <c r="L560" i="18" a="1"/>
  <c r="L560" i="18" s="1"/>
  <c r="M560" i="18" a="1"/>
  <c r="M560" i="18" s="1"/>
  <c r="N560" i="18" a="1"/>
  <c r="N560" i="18" s="1"/>
  <c r="O560" i="18" a="1"/>
  <c r="O560" i="18" s="1"/>
  <c r="P560" i="18" a="1"/>
  <c r="P560" i="18" s="1"/>
  <c r="Q560" i="18" a="1"/>
  <c r="Q560" i="18" s="1"/>
  <c r="R560" i="18" a="1"/>
  <c r="R560" i="18" s="1"/>
  <c r="S560" i="18" a="1"/>
  <c r="S560" i="18" s="1"/>
  <c r="T560" i="18" a="1"/>
  <c r="T560" i="18" s="1"/>
  <c r="U560" i="18" a="1"/>
  <c r="U560" i="18" s="1"/>
  <c r="V560" i="18" a="1"/>
  <c r="V560" i="18" s="1"/>
  <c r="W560" i="18" a="1"/>
  <c r="W560" i="18" s="1"/>
  <c r="X560" i="18" a="1"/>
  <c r="X560" i="18" s="1"/>
  <c r="Y560" i="18" a="1"/>
  <c r="Y560" i="18" s="1"/>
  <c r="Z560" i="18" a="1"/>
  <c r="Z560" i="18" s="1"/>
  <c r="AA560" i="18" a="1"/>
  <c r="AA560" i="18" s="1"/>
  <c r="AB560" i="18" a="1"/>
  <c r="AB560" i="18" s="1"/>
  <c r="AC560" i="18" a="1"/>
  <c r="AC560" i="18" s="1"/>
  <c r="AD560" i="18" a="1"/>
  <c r="AD560" i="18" s="1"/>
  <c r="AE560" i="18" a="1"/>
  <c r="AE560" i="18" s="1"/>
  <c r="AF560" i="18" a="1"/>
  <c r="AF560" i="18" s="1"/>
  <c r="AG560" i="18" a="1"/>
  <c r="AG560" i="18" s="1"/>
  <c r="AH560" i="18" a="1"/>
  <c r="AH560" i="18" s="1"/>
  <c r="AI560" i="18" a="1"/>
  <c r="AI560" i="18" s="1"/>
  <c r="AJ560" i="18" a="1"/>
  <c r="AJ560" i="18" s="1"/>
  <c r="AK560" i="18" a="1"/>
  <c r="AK560" i="18" s="1"/>
  <c r="AL560" i="18" a="1"/>
  <c r="AL560" i="18" s="1"/>
  <c r="AM560" i="18" a="1"/>
  <c r="AM560" i="18" s="1"/>
  <c r="AN560" i="18" a="1"/>
  <c r="AN560" i="18" s="1"/>
  <c r="AO560" i="18" a="1"/>
  <c r="AO560" i="18" s="1"/>
  <c r="AP560" i="18" a="1"/>
  <c r="AP560" i="18" s="1"/>
  <c r="AQ560" i="18" a="1"/>
  <c r="AQ560" i="18" s="1"/>
  <c r="AR560" i="18" a="1"/>
  <c r="AR560" i="18" s="1"/>
  <c r="AS560" i="18" a="1"/>
  <c r="AS560" i="18" s="1"/>
  <c r="AT560" i="18" a="1"/>
  <c r="AT560" i="18" s="1"/>
  <c r="AU560" i="18" a="1"/>
  <c r="AU560" i="18" s="1"/>
  <c r="AV560" i="18" a="1"/>
  <c r="AV560" i="18" s="1"/>
  <c r="D561" i="18" a="1"/>
  <c r="D561" i="18" s="1"/>
  <c r="E561" i="18" a="1"/>
  <c r="E561" i="18" s="1"/>
  <c r="F561" i="18" a="1"/>
  <c r="F561" i="18" s="1"/>
  <c r="G561" i="18" a="1"/>
  <c r="G561" i="18" s="1"/>
  <c r="H561" i="18" a="1"/>
  <c r="H561" i="18" s="1"/>
  <c r="I561" i="18" a="1"/>
  <c r="I561" i="18" s="1"/>
  <c r="J561" i="18" a="1"/>
  <c r="J561" i="18" s="1"/>
  <c r="K561" i="18" a="1"/>
  <c r="K561" i="18" s="1"/>
  <c r="L561" i="18" a="1"/>
  <c r="L561" i="18" s="1"/>
  <c r="M561" i="18" a="1"/>
  <c r="M561" i="18" s="1"/>
  <c r="N561" i="18" a="1"/>
  <c r="N561" i="18" s="1"/>
  <c r="O561" i="18" a="1"/>
  <c r="O561" i="18" s="1"/>
  <c r="P561" i="18" a="1"/>
  <c r="P561" i="18" s="1"/>
  <c r="Q561" i="18" a="1"/>
  <c r="Q561" i="18" s="1"/>
  <c r="R561" i="18" a="1"/>
  <c r="R561" i="18" s="1"/>
  <c r="S561" i="18" a="1"/>
  <c r="S561" i="18" s="1"/>
  <c r="T561" i="18" a="1"/>
  <c r="T561" i="18" s="1"/>
  <c r="U561" i="18" a="1"/>
  <c r="U561" i="18" s="1"/>
  <c r="V561" i="18" a="1"/>
  <c r="V561" i="18" s="1"/>
  <c r="W561" i="18" a="1"/>
  <c r="W561" i="18" s="1"/>
  <c r="X561" i="18" a="1"/>
  <c r="X561" i="18" s="1"/>
  <c r="Y561" i="18" a="1"/>
  <c r="Y561" i="18" s="1"/>
  <c r="Z561" i="18" a="1"/>
  <c r="Z561" i="18" s="1"/>
  <c r="AA561" i="18" a="1"/>
  <c r="AA561" i="18" s="1"/>
  <c r="AB561" i="18" a="1"/>
  <c r="AB561" i="18" s="1"/>
  <c r="AC561" i="18" a="1"/>
  <c r="AC561" i="18" s="1"/>
  <c r="AD561" i="18" a="1"/>
  <c r="AD561" i="18" s="1"/>
  <c r="AE561" i="18" a="1"/>
  <c r="AE561" i="18" s="1"/>
  <c r="AF561" i="18" a="1"/>
  <c r="AF561" i="18" s="1"/>
  <c r="AG561" i="18" a="1"/>
  <c r="AG561" i="18" s="1"/>
  <c r="AH561" i="18" a="1"/>
  <c r="AH561" i="18" s="1"/>
  <c r="AI561" i="18" a="1"/>
  <c r="AI561" i="18" s="1"/>
  <c r="AJ561" i="18" a="1"/>
  <c r="AJ561" i="18" s="1"/>
  <c r="AK561" i="18" a="1"/>
  <c r="AK561" i="18" s="1"/>
  <c r="AL561" i="18" a="1"/>
  <c r="AL561" i="18" s="1"/>
  <c r="AM561" i="18" a="1"/>
  <c r="AM561" i="18" s="1"/>
  <c r="AN561" i="18" a="1"/>
  <c r="AN561" i="18" s="1"/>
  <c r="AO561" i="18" a="1"/>
  <c r="AO561" i="18" s="1"/>
  <c r="AP561" i="18" a="1"/>
  <c r="AP561" i="18" s="1"/>
  <c r="AQ561" i="18" a="1"/>
  <c r="AQ561" i="18" s="1"/>
  <c r="AR561" i="18" a="1"/>
  <c r="AR561" i="18" s="1"/>
  <c r="AS561" i="18" a="1"/>
  <c r="AS561" i="18" s="1"/>
  <c r="AT561" i="18" a="1"/>
  <c r="AT561" i="18" s="1"/>
  <c r="AU561" i="18" a="1"/>
  <c r="AU561" i="18" s="1"/>
  <c r="AV561" i="18" a="1"/>
  <c r="AV561" i="18" s="1"/>
  <c r="D562" i="18" a="1"/>
  <c r="D562" i="18" s="1"/>
  <c r="E562" i="18" a="1"/>
  <c r="E562" i="18" s="1"/>
  <c r="F562" i="18" a="1"/>
  <c r="F562" i="18" s="1"/>
  <c r="G562" i="18" a="1"/>
  <c r="G562" i="18" s="1"/>
  <c r="H562" i="18" a="1"/>
  <c r="H562" i="18" s="1"/>
  <c r="I562" i="18" a="1"/>
  <c r="I562" i="18" s="1"/>
  <c r="J562" i="18" a="1"/>
  <c r="J562" i="18" s="1"/>
  <c r="K562" i="18" a="1"/>
  <c r="K562" i="18" s="1"/>
  <c r="L562" i="18" a="1"/>
  <c r="L562" i="18" s="1"/>
  <c r="M562" i="18" a="1"/>
  <c r="M562" i="18" s="1"/>
  <c r="N562" i="18" a="1"/>
  <c r="N562" i="18" s="1"/>
  <c r="O562" i="18" a="1"/>
  <c r="O562" i="18" s="1"/>
  <c r="P562" i="18" a="1"/>
  <c r="P562" i="18" s="1"/>
  <c r="Q562" i="18" a="1"/>
  <c r="Q562" i="18" s="1"/>
  <c r="R562" i="18" a="1"/>
  <c r="R562" i="18" s="1"/>
  <c r="S562" i="18" a="1"/>
  <c r="S562" i="18" s="1"/>
  <c r="T562" i="18" a="1"/>
  <c r="T562" i="18" s="1"/>
  <c r="U562" i="18" a="1"/>
  <c r="U562" i="18" s="1"/>
  <c r="V562" i="18" a="1"/>
  <c r="V562" i="18" s="1"/>
  <c r="W562" i="18" a="1"/>
  <c r="W562" i="18" s="1"/>
  <c r="X562" i="18" a="1"/>
  <c r="X562" i="18" s="1"/>
  <c r="Y562" i="18" a="1"/>
  <c r="Y562" i="18" s="1"/>
  <c r="Z562" i="18" a="1"/>
  <c r="Z562" i="18" s="1"/>
  <c r="AA562" i="18" a="1"/>
  <c r="AA562" i="18" s="1"/>
  <c r="AB562" i="18" a="1"/>
  <c r="AB562" i="18" s="1"/>
  <c r="AC562" i="18" a="1"/>
  <c r="AC562" i="18" s="1"/>
  <c r="AD562" i="18" a="1"/>
  <c r="AD562" i="18" s="1"/>
  <c r="AE562" i="18" a="1"/>
  <c r="AE562" i="18" s="1"/>
  <c r="AF562" i="18" a="1"/>
  <c r="AF562" i="18" s="1"/>
  <c r="AG562" i="18" a="1"/>
  <c r="AG562" i="18" s="1"/>
  <c r="AH562" i="18" a="1"/>
  <c r="AH562" i="18" s="1"/>
  <c r="AI562" i="18" a="1"/>
  <c r="AI562" i="18" s="1"/>
  <c r="AJ562" i="18" a="1"/>
  <c r="AJ562" i="18" s="1"/>
  <c r="AK562" i="18" a="1"/>
  <c r="AK562" i="18" s="1"/>
  <c r="AL562" i="18" a="1"/>
  <c r="AL562" i="18" s="1"/>
  <c r="AM562" i="18" a="1"/>
  <c r="AM562" i="18" s="1"/>
  <c r="AN562" i="18" a="1"/>
  <c r="AN562" i="18" s="1"/>
  <c r="AO562" i="18" a="1"/>
  <c r="AO562" i="18" s="1"/>
  <c r="AP562" i="18" a="1"/>
  <c r="AP562" i="18" s="1"/>
  <c r="AQ562" i="18" a="1"/>
  <c r="AQ562" i="18" s="1"/>
  <c r="AR562" i="18" a="1"/>
  <c r="AR562" i="18" s="1"/>
  <c r="AS562" i="18" a="1"/>
  <c r="AS562" i="18" s="1"/>
  <c r="AT562" i="18" a="1"/>
  <c r="AT562" i="18" s="1"/>
  <c r="AU562" i="18" a="1"/>
  <c r="AU562" i="18" s="1"/>
  <c r="AV562" i="18" a="1"/>
  <c r="AV562" i="18" s="1"/>
  <c r="D563" i="18" a="1"/>
  <c r="D563" i="18" s="1"/>
  <c r="E563" i="18" a="1"/>
  <c r="E563" i="18" s="1"/>
  <c r="F563" i="18" a="1"/>
  <c r="F563" i="18" s="1"/>
  <c r="G563" i="18" a="1"/>
  <c r="G563" i="18" s="1"/>
  <c r="H563" i="18" a="1"/>
  <c r="H563" i="18" s="1"/>
  <c r="I563" i="18" a="1"/>
  <c r="I563" i="18" s="1"/>
  <c r="J563" i="18" a="1"/>
  <c r="J563" i="18" s="1"/>
  <c r="K563" i="18" a="1"/>
  <c r="K563" i="18" s="1"/>
  <c r="L563" i="18" a="1"/>
  <c r="L563" i="18" s="1"/>
  <c r="M563" i="18" a="1"/>
  <c r="M563" i="18" s="1"/>
  <c r="N563" i="18" a="1"/>
  <c r="N563" i="18" s="1"/>
  <c r="O563" i="18" a="1"/>
  <c r="O563" i="18" s="1"/>
  <c r="P563" i="18" a="1"/>
  <c r="P563" i="18" s="1"/>
  <c r="Q563" i="18" a="1"/>
  <c r="Q563" i="18" s="1"/>
  <c r="R563" i="18" a="1"/>
  <c r="R563" i="18" s="1"/>
  <c r="S563" i="18" a="1"/>
  <c r="S563" i="18" s="1"/>
  <c r="T563" i="18" a="1"/>
  <c r="T563" i="18" s="1"/>
  <c r="U563" i="18" a="1"/>
  <c r="U563" i="18" s="1"/>
  <c r="V563" i="18" a="1"/>
  <c r="V563" i="18" s="1"/>
  <c r="W563" i="18" a="1"/>
  <c r="W563" i="18" s="1"/>
  <c r="X563" i="18" a="1"/>
  <c r="X563" i="18" s="1"/>
  <c r="Y563" i="18" a="1"/>
  <c r="Y563" i="18" s="1"/>
  <c r="Z563" i="18" a="1"/>
  <c r="Z563" i="18" s="1"/>
  <c r="AA563" i="18" a="1"/>
  <c r="AA563" i="18" s="1"/>
  <c r="AB563" i="18" a="1"/>
  <c r="AB563" i="18" s="1"/>
  <c r="AC563" i="18" a="1"/>
  <c r="AC563" i="18" s="1"/>
  <c r="AD563" i="18" a="1"/>
  <c r="AD563" i="18" s="1"/>
  <c r="AE563" i="18" a="1"/>
  <c r="AE563" i="18" s="1"/>
  <c r="AF563" i="18" a="1"/>
  <c r="AF563" i="18" s="1"/>
  <c r="AG563" i="18" a="1"/>
  <c r="AG563" i="18" s="1"/>
  <c r="AH563" i="18" a="1"/>
  <c r="AH563" i="18" s="1"/>
  <c r="AI563" i="18" a="1"/>
  <c r="AI563" i="18" s="1"/>
  <c r="AJ563" i="18" a="1"/>
  <c r="AJ563" i="18" s="1"/>
  <c r="AK563" i="18" a="1"/>
  <c r="AK563" i="18" s="1"/>
  <c r="AL563" i="18" a="1"/>
  <c r="AL563" i="18" s="1"/>
  <c r="AM563" i="18" a="1"/>
  <c r="AM563" i="18" s="1"/>
  <c r="AN563" i="18" a="1"/>
  <c r="AN563" i="18" s="1"/>
  <c r="AO563" i="18" a="1"/>
  <c r="AO563" i="18" s="1"/>
  <c r="AP563" i="18" a="1"/>
  <c r="AP563" i="18" s="1"/>
  <c r="AQ563" i="18" a="1"/>
  <c r="AQ563" i="18" s="1"/>
  <c r="AR563" i="18" a="1"/>
  <c r="AR563" i="18" s="1"/>
  <c r="AS563" i="18" a="1"/>
  <c r="AS563" i="18" s="1"/>
  <c r="AT563" i="18" a="1"/>
  <c r="AT563" i="18" s="1"/>
  <c r="AU563" i="18" a="1"/>
  <c r="AU563" i="18" s="1"/>
  <c r="AV563" i="18" a="1"/>
  <c r="AV563" i="18" s="1"/>
  <c r="D564" i="18" a="1"/>
  <c r="D564" i="18" s="1"/>
  <c r="E564" i="18" a="1"/>
  <c r="E564" i="18" s="1"/>
  <c r="F564" i="18" a="1"/>
  <c r="F564" i="18" s="1"/>
  <c r="G564" i="18" a="1"/>
  <c r="G564" i="18" s="1"/>
  <c r="H564" i="18" a="1"/>
  <c r="H564" i="18" s="1"/>
  <c r="I564" i="18" a="1"/>
  <c r="I564" i="18" s="1"/>
  <c r="J564" i="18" a="1"/>
  <c r="J564" i="18" s="1"/>
  <c r="K564" i="18" a="1"/>
  <c r="K564" i="18" s="1"/>
  <c r="L564" i="18" a="1"/>
  <c r="L564" i="18" s="1"/>
  <c r="M564" i="18" a="1"/>
  <c r="M564" i="18" s="1"/>
  <c r="N564" i="18" a="1"/>
  <c r="N564" i="18" s="1"/>
  <c r="O564" i="18" a="1"/>
  <c r="O564" i="18" s="1"/>
  <c r="P564" i="18" a="1"/>
  <c r="P564" i="18" s="1"/>
  <c r="Q564" i="18" a="1"/>
  <c r="Q564" i="18" s="1"/>
  <c r="R564" i="18" a="1"/>
  <c r="R564" i="18" s="1"/>
  <c r="S564" i="18" a="1"/>
  <c r="S564" i="18" s="1"/>
  <c r="T564" i="18" a="1"/>
  <c r="T564" i="18" s="1"/>
  <c r="U564" i="18" a="1"/>
  <c r="U564" i="18" s="1"/>
  <c r="V564" i="18" a="1"/>
  <c r="V564" i="18" s="1"/>
  <c r="W564" i="18" a="1"/>
  <c r="W564" i="18" s="1"/>
  <c r="X564" i="18" a="1"/>
  <c r="X564" i="18" s="1"/>
  <c r="Y564" i="18" a="1"/>
  <c r="Y564" i="18" s="1"/>
  <c r="Z564" i="18" a="1"/>
  <c r="Z564" i="18" s="1"/>
  <c r="AA564" i="18" a="1"/>
  <c r="AA564" i="18" s="1"/>
  <c r="AB564" i="18" a="1"/>
  <c r="AB564" i="18" s="1"/>
  <c r="AC564" i="18" a="1"/>
  <c r="AC564" i="18" s="1"/>
  <c r="AD564" i="18" a="1"/>
  <c r="AD564" i="18" s="1"/>
  <c r="AE564" i="18" a="1"/>
  <c r="AE564" i="18" s="1"/>
  <c r="AF564" i="18" a="1"/>
  <c r="AF564" i="18" s="1"/>
  <c r="AG564" i="18" a="1"/>
  <c r="AG564" i="18" s="1"/>
  <c r="AH564" i="18" a="1"/>
  <c r="AH564" i="18" s="1"/>
  <c r="AI564" i="18" a="1"/>
  <c r="AI564" i="18" s="1"/>
  <c r="AJ564" i="18" a="1"/>
  <c r="AJ564" i="18" s="1"/>
  <c r="AK564" i="18" a="1"/>
  <c r="AK564" i="18" s="1"/>
  <c r="AL564" i="18" a="1"/>
  <c r="AL564" i="18" s="1"/>
  <c r="AM564" i="18" a="1"/>
  <c r="AM564" i="18" s="1"/>
  <c r="AN564" i="18" a="1"/>
  <c r="AN564" i="18" s="1"/>
  <c r="AO564" i="18" a="1"/>
  <c r="AO564" i="18" s="1"/>
  <c r="AP564" i="18" a="1"/>
  <c r="AP564" i="18" s="1"/>
  <c r="AQ564" i="18" a="1"/>
  <c r="AQ564" i="18" s="1"/>
  <c r="AR564" i="18" a="1"/>
  <c r="AR564" i="18" s="1"/>
  <c r="AS564" i="18" a="1"/>
  <c r="AS564" i="18" s="1"/>
  <c r="AT564" i="18" a="1"/>
  <c r="AT564" i="18" s="1"/>
  <c r="AU564" i="18" a="1"/>
  <c r="AU564" i="18" s="1"/>
  <c r="AV564" i="18" a="1"/>
  <c r="AV564" i="18" s="1"/>
  <c r="D565" i="18" a="1"/>
  <c r="D565" i="18" s="1"/>
  <c r="E565" i="18" a="1"/>
  <c r="E565" i="18" s="1"/>
  <c r="F565" i="18" a="1"/>
  <c r="F565" i="18" s="1"/>
  <c r="G565" i="18" a="1"/>
  <c r="G565" i="18" s="1"/>
  <c r="H565" i="18" a="1"/>
  <c r="H565" i="18" s="1"/>
  <c r="I565" i="18" a="1"/>
  <c r="I565" i="18" s="1"/>
  <c r="J565" i="18" a="1"/>
  <c r="J565" i="18" s="1"/>
  <c r="K565" i="18" a="1"/>
  <c r="K565" i="18" s="1"/>
  <c r="L565" i="18" a="1"/>
  <c r="L565" i="18" s="1"/>
  <c r="M565" i="18" a="1"/>
  <c r="M565" i="18" s="1"/>
  <c r="N565" i="18" a="1"/>
  <c r="N565" i="18" s="1"/>
  <c r="O565" i="18" a="1"/>
  <c r="O565" i="18" s="1"/>
  <c r="P565" i="18" a="1"/>
  <c r="P565" i="18" s="1"/>
  <c r="Q565" i="18" a="1"/>
  <c r="Q565" i="18" s="1"/>
  <c r="R565" i="18" a="1"/>
  <c r="R565" i="18" s="1"/>
  <c r="S565" i="18" a="1"/>
  <c r="S565" i="18" s="1"/>
  <c r="T565" i="18" a="1"/>
  <c r="T565" i="18" s="1"/>
  <c r="U565" i="18" a="1"/>
  <c r="U565" i="18" s="1"/>
  <c r="V565" i="18" a="1"/>
  <c r="V565" i="18" s="1"/>
  <c r="W565" i="18" a="1"/>
  <c r="W565" i="18" s="1"/>
  <c r="X565" i="18" a="1"/>
  <c r="X565" i="18" s="1"/>
  <c r="Y565" i="18" a="1"/>
  <c r="Y565" i="18" s="1"/>
  <c r="Z565" i="18" a="1"/>
  <c r="Z565" i="18" s="1"/>
  <c r="AA565" i="18" a="1"/>
  <c r="AA565" i="18" s="1"/>
  <c r="AB565" i="18" a="1"/>
  <c r="AB565" i="18" s="1"/>
  <c r="AC565" i="18" a="1"/>
  <c r="AC565" i="18" s="1"/>
  <c r="AD565" i="18" a="1"/>
  <c r="AD565" i="18" s="1"/>
  <c r="AE565" i="18" a="1"/>
  <c r="AE565" i="18" s="1"/>
  <c r="AF565" i="18" a="1"/>
  <c r="AF565" i="18" s="1"/>
  <c r="AG565" i="18" a="1"/>
  <c r="AG565" i="18" s="1"/>
  <c r="AH565" i="18" a="1"/>
  <c r="AH565" i="18" s="1"/>
  <c r="AI565" i="18" a="1"/>
  <c r="AI565" i="18" s="1"/>
  <c r="AJ565" i="18" a="1"/>
  <c r="AJ565" i="18" s="1"/>
  <c r="AK565" i="18" a="1"/>
  <c r="AK565" i="18" s="1"/>
  <c r="AL565" i="18" a="1"/>
  <c r="AL565" i="18" s="1"/>
  <c r="AM565" i="18" a="1"/>
  <c r="AM565" i="18" s="1"/>
  <c r="AN565" i="18" a="1"/>
  <c r="AN565" i="18" s="1"/>
  <c r="AO565" i="18" a="1"/>
  <c r="AO565" i="18" s="1"/>
  <c r="AP565" i="18" a="1"/>
  <c r="AP565" i="18" s="1"/>
  <c r="AQ565" i="18" a="1"/>
  <c r="AQ565" i="18" s="1"/>
  <c r="AR565" i="18" a="1"/>
  <c r="AR565" i="18" s="1"/>
  <c r="AS565" i="18" a="1"/>
  <c r="AS565" i="18" s="1"/>
  <c r="AT565" i="18" a="1"/>
  <c r="AT565" i="18" s="1"/>
  <c r="AU565" i="18" a="1"/>
  <c r="AU565" i="18" s="1"/>
  <c r="AV565" i="18" a="1"/>
  <c r="AV565" i="18" s="1"/>
  <c r="D566" i="18" a="1"/>
  <c r="D566" i="18" s="1"/>
  <c r="E566" i="18" a="1"/>
  <c r="E566" i="18" s="1"/>
  <c r="F566" i="18" a="1"/>
  <c r="F566" i="18" s="1"/>
  <c r="G566" i="18" a="1"/>
  <c r="G566" i="18" s="1"/>
  <c r="H566" i="18" a="1"/>
  <c r="H566" i="18" s="1"/>
  <c r="I566" i="18" a="1"/>
  <c r="I566" i="18" s="1"/>
  <c r="J566" i="18" a="1"/>
  <c r="J566" i="18" s="1"/>
  <c r="K566" i="18" a="1"/>
  <c r="K566" i="18" s="1"/>
  <c r="L566" i="18" a="1"/>
  <c r="L566" i="18" s="1"/>
  <c r="M566" i="18" a="1"/>
  <c r="M566" i="18" s="1"/>
  <c r="N566" i="18" a="1"/>
  <c r="N566" i="18" s="1"/>
  <c r="O566" i="18" a="1"/>
  <c r="O566" i="18" s="1"/>
  <c r="P566" i="18" a="1"/>
  <c r="P566" i="18" s="1"/>
  <c r="Q566" i="18" a="1"/>
  <c r="Q566" i="18" s="1"/>
  <c r="R566" i="18" a="1"/>
  <c r="R566" i="18" s="1"/>
  <c r="S566" i="18" a="1"/>
  <c r="S566" i="18" s="1"/>
  <c r="T566" i="18" a="1"/>
  <c r="T566" i="18" s="1"/>
  <c r="U566" i="18" a="1"/>
  <c r="U566" i="18" s="1"/>
  <c r="V566" i="18" a="1"/>
  <c r="V566" i="18" s="1"/>
  <c r="W566" i="18" a="1"/>
  <c r="W566" i="18" s="1"/>
  <c r="X566" i="18" a="1"/>
  <c r="X566" i="18" s="1"/>
  <c r="Y566" i="18" a="1"/>
  <c r="Y566" i="18" s="1"/>
  <c r="Z566" i="18" a="1"/>
  <c r="Z566" i="18" s="1"/>
  <c r="AA566" i="18" a="1"/>
  <c r="AA566" i="18" s="1"/>
  <c r="AB566" i="18" a="1"/>
  <c r="AB566" i="18" s="1"/>
  <c r="AC566" i="18" a="1"/>
  <c r="AC566" i="18" s="1"/>
  <c r="AD566" i="18" a="1"/>
  <c r="AD566" i="18" s="1"/>
  <c r="AE566" i="18" a="1"/>
  <c r="AE566" i="18" s="1"/>
  <c r="AF566" i="18" a="1"/>
  <c r="AF566" i="18" s="1"/>
  <c r="AG566" i="18" a="1"/>
  <c r="AG566" i="18" s="1"/>
  <c r="AH566" i="18" a="1"/>
  <c r="AH566" i="18" s="1"/>
  <c r="AI566" i="18" a="1"/>
  <c r="AI566" i="18" s="1"/>
  <c r="AJ566" i="18" a="1"/>
  <c r="AJ566" i="18" s="1"/>
  <c r="AK566" i="18" a="1"/>
  <c r="AK566" i="18" s="1"/>
  <c r="AL566" i="18" a="1"/>
  <c r="AL566" i="18" s="1"/>
  <c r="AM566" i="18" a="1"/>
  <c r="AM566" i="18" s="1"/>
  <c r="AN566" i="18" a="1"/>
  <c r="AN566" i="18" s="1"/>
  <c r="AO566" i="18" a="1"/>
  <c r="AO566" i="18" s="1"/>
  <c r="AP566" i="18" a="1"/>
  <c r="AP566" i="18" s="1"/>
  <c r="AQ566" i="18" a="1"/>
  <c r="AQ566" i="18" s="1"/>
  <c r="AR566" i="18" a="1"/>
  <c r="AR566" i="18" s="1"/>
  <c r="AS566" i="18" a="1"/>
  <c r="AS566" i="18" s="1"/>
  <c r="AT566" i="18" a="1"/>
  <c r="AT566" i="18" s="1"/>
  <c r="AU566" i="18" a="1"/>
  <c r="AU566" i="18" s="1"/>
  <c r="AV566" i="18" a="1"/>
  <c r="AV566" i="18" s="1"/>
  <c r="D567" i="18" a="1"/>
  <c r="D567" i="18" s="1"/>
  <c r="E567" i="18" a="1"/>
  <c r="E567" i="18" s="1"/>
  <c r="F567" i="18" a="1"/>
  <c r="F567" i="18" s="1"/>
  <c r="G567" i="18" a="1"/>
  <c r="G567" i="18" s="1"/>
  <c r="H567" i="18" a="1"/>
  <c r="H567" i="18" s="1"/>
  <c r="I567" i="18" a="1"/>
  <c r="I567" i="18" s="1"/>
  <c r="J567" i="18" a="1"/>
  <c r="J567" i="18" s="1"/>
  <c r="K567" i="18" a="1"/>
  <c r="K567" i="18" s="1"/>
  <c r="L567" i="18" a="1"/>
  <c r="L567" i="18" s="1"/>
  <c r="M567" i="18" a="1"/>
  <c r="M567" i="18" s="1"/>
  <c r="N567" i="18" a="1"/>
  <c r="N567" i="18" s="1"/>
  <c r="O567" i="18" a="1"/>
  <c r="O567" i="18" s="1"/>
  <c r="P567" i="18" a="1"/>
  <c r="P567" i="18" s="1"/>
  <c r="Q567" i="18" a="1"/>
  <c r="Q567" i="18" s="1"/>
  <c r="R567" i="18" a="1"/>
  <c r="R567" i="18" s="1"/>
  <c r="S567" i="18" a="1"/>
  <c r="S567" i="18" s="1"/>
  <c r="T567" i="18" a="1"/>
  <c r="T567" i="18" s="1"/>
  <c r="U567" i="18" a="1"/>
  <c r="U567" i="18" s="1"/>
  <c r="V567" i="18" a="1"/>
  <c r="V567" i="18" s="1"/>
  <c r="W567" i="18" a="1"/>
  <c r="W567" i="18" s="1"/>
  <c r="X567" i="18" a="1"/>
  <c r="X567" i="18" s="1"/>
  <c r="Y567" i="18" a="1"/>
  <c r="Y567" i="18" s="1"/>
  <c r="Z567" i="18" a="1"/>
  <c r="Z567" i="18" s="1"/>
  <c r="AA567" i="18" a="1"/>
  <c r="AA567" i="18" s="1"/>
  <c r="AB567" i="18" a="1"/>
  <c r="AB567" i="18" s="1"/>
  <c r="AC567" i="18" a="1"/>
  <c r="AC567" i="18" s="1"/>
  <c r="AD567" i="18" a="1"/>
  <c r="AD567" i="18" s="1"/>
  <c r="AE567" i="18" a="1"/>
  <c r="AE567" i="18" s="1"/>
  <c r="AF567" i="18" a="1"/>
  <c r="AF567" i="18" s="1"/>
  <c r="AG567" i="18" a="1"/>
  <c r="AG567" i="18" s="1"/>
  <c r="AH567" i="18" a="1"/>
  <c r="AH567" i="18" s="1"/>
  <c r="AI567" i="18" a="1"/>
  <c r="AI567" i="18" s="1"/>
  <c r="AJ567" i="18" a="1"/>
  <c r="AJ567" i="18" s="1"/>
  <c r="AK567" i="18" a="1"/>
  <c r="AK567" i="18" s="1"/>
  <c r="AL567" i="18" a="1"/>
  <c r="AL567" i="18" s="1"/>
  <c r="AM567" i="18" a="1"/>
  <c r="AM567" i="18" s="1"/>
  <c r="AN567" i="18" a="1"/>
  <c r="AN567" i="18" s="1"/>
  <c r="AO567" i="18" a="1"/>
  <c r="AO567" i="18" s="1"/>
  <c r="AP567" i="18" a="1"/>
  <c r="AP567" i="18" s="1"/>
  <c r="AQ567" i="18" a="1"/>
  <c r="AQ567" i="18" s="1"/>
  <c r="AR567" i="18" a="1"/>
  <c r="AR567" i="18" s="1"/>
  <c r="AS567" i="18" a="1"/>
  <c r="AS567" i="18" s="1"/>
  <c r="AT567" i="18" a="1"/>
  <c r="AT567" i="18" s="1"/>
  <c r="AU567" i="18" a="1"/>
  <c r="AU567" i="18" s="1"/>
  <c r="AV567" i="18" a="1"/>
  <c r="AV567" i="18" s="1"/>
  <c r="D568" i="18" a="1"/>
  <c r="D568" i="18" s="1"/>
  <c r="E568" i="18" a="1"/>
  <c r="E568" i="18" s="1"/>
  <c r="F568" i="18" a="1"/>
  <c r="F568" i="18" s="1"/>
  <c r="G568" i="18" a="1"/>
  <c r="G568" i="18" s="1"/>
  <c r="H568" i="18" a="1"/>
  <c r="H568" i="18" s="1"/>
  <c r="I568" i="18" a="1"/>
  <c r="I568" i="18" s="1"/>
  <c r="J568" i="18" a="1"/>
  <c r="J568" i="18" s="1"/>
  <c r="K568" i="18" a="1"/>
  <c r="K568" i="18" s="1"/>
  <c r="L568" i="18" a="1"/>
  <c r="L568" i="18" s="1"/>
  <c r="M568" i="18" a="1"/>
  <c r="M568" i="18" s="1"/>
  <c r="N568" i="18" a="1"/>
  <c r="N568" i="18" s="1"/>
  <c r="O568" i="18" a="1"/>
  <c r="O568" i="18" s="1"/>
  <c r="P568" i="18" a="1"/>
  <c r="P568" i="18" s="1"/>
  <c r="Q568" i="18" a="1"/>
  <c r="Q568" i="18" s="1"/>
  <c r="R568" i="18" a="1"/>
  <c r="R568" i="18" s="1"/>
  <c r="S568" i="18" a="1"/>
  <c r="S568" i="18" s="1"/>
  <c r="T568" i="18" a="1"/>
  <c r="T568" i="18" s="1"/>
  <c r="U568" i="18" a="1"/>
  <c r="U568" i="18" s="1"/>
  <c r="V568" i="18" a="1"/>
  <c r="V568" i="18" s="1"/>
  <c r="W568" i="18" a="1"/>
  <c r="W568" i="18" s="1"/>
  <c r="X568" i="18" a="1"/>
  <c r="X568" i="18" s="1"/>
  <c r="Y568" i="18" a="1"/>
  <c r="Y568" i="18" s="1"/>
  <c r="Z568" i="18" a="1"/>
  <c r="Z568" i="18" s="1"/>
  <c r="AA568" i="18" a="1"/>
  <c r="AA568" i="18" s="1"/>
  <c r="AB568" i="18" a="1"/>
  <c r="AB568" i="18" s="1"/>
  <c r="AC568" i="18" a="1"/>
  <c r="AC568" i="18" s="1"/>
  <c r="AD568" i="18" a="1"/>
  <c r="AD568" i="18" s="1"/>
  <c r="AE568" i="18" a="1"/>
  <c r="AE568" i="18" s="1"/>
  <c r="AF568" i="18" a="1"/>
  <c r="AF568" i="18" s="1"/>
  <c r="AG568" i="18" a="1"/>
  <c r="AG568" i="18" s="1"/>
  <c r="AH568" i="18" a="1"/>
  <c r="AH568" i="18" s="1"/>
  <c r="AI568" i="18" a="1"/>
  <c r="AI568" i="18" s="1"/>
  <c r="AJ568" i="18" a="1"/>
  <c r="AJ568" i="18" s="1"/>
  <c r="AK568" i="18" a="1"/>
  <c r="AK568" i="18" s="1"/>
  <c r="AL568" i="18" a="1"/>
  <c r="AL568" i="18" s="1"/>
  <c r="AM568" i="18" a="1"/>
  <c r="AM568" i="18" s="1"/>
  <c r="AN568" i="18" a="1"/>
  <c r="AN568" i="18" s="1"/>
  <c r="AO568" i="18" a="1"/>
  <c r="AO568" i="18" s="1"/>
  <c r="AP568" i="18" a="1"/>
  <c r="AP568" i="18" s="1"/>
  <c r="AQ568" i="18" a="1"/>
  <c r="AQ568" i="18" s="1"/>
  <c r="AR568" i="18" a="1"/>
  <c r="AR568" i="18" s="1"/>
  <c r="AS568" i="18" a="1"/>
  <c r="AS568" i="18" s="1"/>
  <c r="AT568" i="18" a="1"/>
  <c r="AT568" i="18" s="1"/>
  <c r="AU568" i="18" a="1"/>
  <c r="AU568" i="18" s="1"/>
  <c r="AV568" i="18" a="1"/>
  <c r="AV568" i="18" s="1"/>
  <c r="D569" i="18" a="1"/>
  <c r="D569" i="18" s="1"/>
  <c r="E569" i="18" a="1"/>
  <c r="E569" i="18" s="1"/>
  <c r="F569" i="18" a="1"/>
  <c r="F569" i="18" s="1"/>
  <c r="G569" i="18" a="1"/>
  <c r="G569" i="18" s="1"/>
  <c r="H569" i="18" a="1"/>
  <c r="H569" i="18" s="1"/>
  <c r="I569" i="18" a="1"/>
  <c r="I569" i="18" s="1"/>
  <c r="J569" i="18" a="1"/>
  <c r="J569" i="18" s="1"/>
  <c r="K569" i="18" a="1"/>
  <c r="K569" i="18" s="1"/>
  <c r="L569" i="18" a="1"/>
  <c r="L569" i="18" s="1"/>
  <c r="M569" i="18" a="1"/>
  <c r="M569" i="18" s="1"/>
  <c r="N569" i="18" a="1"/>
  <c r="N569" i="18" s="1"/>
  <c r="O569" i="18" a="1"/>
  <c r="O569" i="18" s="1"/>
  <c r="P569" i="18" a="1"/>
  <c r="P569" i="18" s="1"/>
  <c r="Q569" i="18" a="1"/>
  <c r="Q569" i="18" s="1"/>
  <c r="R569" i="18" a="1"/>
  <c r="R569" i="18" s="1"/>
  <c r="S569" i="18" a="1"/>
  <c r="S569" i="18" s="1"/>
  <c r="T569" i="18" a="1"/>
  <c r="T569" i="18" s="1"/>
  <c r="U569" i="18" a="1"/>
  <c r="U569" i="18" s="1"/>
  <c r="V569" i="18" a="1"/>
  <c r="V569" i="18" s="1"/>
  <c r="W569" i="18" a="1"/>
  <c r="W569" i="18" s="1"/>
  <c r="X569" i="18" a="1"/>
  <c r="X569" i="18" s="1"/>
  <c r="Y569" i="18" a="1"/>
  <c r="Y569" i="18" s="1"/>
  <c r="Z569" i="18" a="1"/>
  <c r="Z569" i="18" s="1"/>
  <c r="AA569" i="18" a="1"/>
  <c r="AA569" i="18" s="1"/>
  <c r="AB569" i="18" a="1"/>
  <c r="AB569" i="18" s="1"/>
  <c r="AC569" i="18" a="1"/>
  <c r="AC569" i="18" s="1"/>
  <c r="AD569" i="18" a="1"/>
  <c r="AD569" i="18" s="1"/>
  <c r="AE569" i="18" a="1"/>
  <c r="AE569" i="18" s="1"/>
  <c r="AF569" i="18" a="1"/>
  <c r="AF569" i="18" s="1"/>
  <c r="AG569" i="18" a="1"/>
  <c r="AG569" i="18" s="1"/>
  <c r="AH569" i="18" a="1"/>
  <c r="AH569" i="18" s="1"/>
  <c r="AI569" i="18" a="1"/>
  <c r="AI569" i="18" s="1"/>
  <c r="AJ569" i="18" a="1"/>
  <c r="AJ569" i="18" s="1"/>
  <c r="AK569" i="18" a="1"/>
  <c r="AK569" i="18" s="1"/>
  <c r="AL569" i="18" a="1"/>
  <c r="AL569" i="18" s="1"/>
  <c r="AM569" i="18" a="1"/>
  <c r="AM569" i="18" s="1"/>
  <c r="AN569" i="18" a="1"/>
  <c r="AN569" i="18" s="1"/>
  <c r="AO569" i="18" a="1"/>
  <c r="AO569" i="18" s="1"/>
  <c r="AP569" i="18" a="1"/>
  <c r="AP569" i="18" s="1"/>
  <c r="AQ569" i="18" a="1"/>
  <c r="AQ569" i="18" s="1"/>
  <c r="AR569" i="18" a="1"/>
  <c r="AR569" i="18" s="1"/>
  <c r="AS569" i="18" a="1"/>
  <c r="AS569" i="18" s="1"/>
  <c r="AT569" i="18" a="1"/>
  <c r="AT569" i="18" s="1"/>
  <c r="AU569" i="18" a="1"/>
  <c r="AU569" i="18" s="1"/>
  <c r="AV569" i="18" a="1"/>
  <c r="AV569" i="18" s="1"/>
  <c r="D570" i="18" a="1"/>
  <c r="D570" i="18" s="1"/>
  <c r="E570" i="18" a="1"/>
  <c r="E570" i="18" s="1"/>
  <c r="F570" i="18" a="1"/>
  <c r="F570" i="18" s="1"/>
  <c r="G570" i="18" a="1"/>
  <c r="G570" i="18" s="1"/>
  <c r="H570" i="18" a="1"/>
  <c r="H570" i="18" s="1"/>
  <c r="I570" i="18" a="1"/>
  <c r="I570" i="18" s="1"/>
  <c r="J570" i="18" a="1"/>
  <c r="J570" i="18" s="1"/>
  <c r="K570" i="18" a="1"/>
  <c r="K570" i="18" s="1"/>
  <c r="L570" i="18" a="1"/>
  <c r="L570" i="18" s="1"/>
  <c r="M570" i="18" a="1"/>
  <c r="M570" i="18" s="1"/>
  <c r="N570" i="18" a="1"/>
  <c r="N570" i="18" s="1"/>
  <c r="O570" i="18" a="1"/>
  <c r="O570" i="18" s="1"/>
  <c r="P570" i="18" a="1"/>
  <c r="P570" i="18" s="1"/>
  <c r="Q570" i="18" a="1"/>
  <c r="Q570" i="18" s="1"/>
  <c r="R570" i="18" a="1"/>
  <c r="R570" i="18" s="1"/>
  <c r="S570" i="18" a="1"/>
  <c r="S570" i="18" s="1"/>
  <c r="T570" i="18" a="1"/>
  <c r="T570" i="18" s="1"/>
  <c r="U570" i="18" a="1"/>
  <c r="U570" i="18" s="1"/>
  <c r="V570" i="18" a="1"/>
  <c r="V570" i="18" s="1"/>
  <c r="W570" i="18" a="1"/>
  <c r="W570" i="18" s="1"/>
  <c r="X570" i="18" a="1"/>
  <c r="X570" i="18" s="1"/>
  <c r="Y570" i="18" a="1"/>
  <c r="Y570" i="18" s="1"/>
  <c r="Z570" i="18" a="1"/>
  <c r="Z570" i="18" s="1"/>
  <c r="AA570" i="18" a="1"/>
  <c r="AA570" i="18" s="1"/>
  <c r="AB570" i="18" a="1"/>
  <c r="AB570" i="18" s="1"/>
  <c r="AC570" i="18" a="1"/>
  <c r="AC570" i="18" s="1"/>
  <c r="AD570" i="18" a="1"/>
  <c r="AD570" i="18" s="1"/>
  <c r="AE570" i="18" a="1"/>
  <c r="AE570" i="18" s="1"/>
  <c r="AF570" i="18" a="1"/>
  <c r="AF570" i="18" s="1"/>
  <c r="AG570" i="18" a="1"/>
  <c r="AG570" i="18" s="1"/>
  <c r="AH570" i="18" a="1"/>
  <c r="AH570" i="18" s="1"/>
  <c r="AI570" i="18" a="1"/>
  <c r="AI570" i="18" s="1"/>
  <c r="AJ570" i="18" a="1"/>
  <c r="AJ570" i="18" s="1"/>
  <c r="AK570" i="18" a="1"/>
  <c r="AK570" i="18" s="1"/>
  <c r="AL570" i="18" a="1"/>
  <c r="AL570" i="18" s="1"/>
  <c r="AM570" i="18" a="1"/>
  <c r="AM570" i="18" s="1"/>
  <c r="AN570" i="18" a="1"/>
  <c r="AN570" i="18" s="1"/>
  <c r="AO570" i="18" a="1"/>
  <c r="AO570" i="18" s="1"/>
  <c r="AP570" i="18" a="1"/>
  <c r="AP570" i="18" s="1"/>
  <c r="AQ570" i="18" a="1"/>
  <c r="AQ570" i="18" s="1"/>
  <c r="AR570" i="18" a="1"/>
  <c r="AR570" i="18" s="1"/>
  <c r="AS570" i="18" a="1"/>
  <c r="AS570" i="18" s="1"/>
  <c r="AT570" i="18" a="1"/>
  <c r="AT570" i="18" s="1"/>
  <c r="AU570" i="18" a="1"/>
  <c r="AU570" i="18" s="1"/>
  <c r="AV570" i="18" a="1"/>
  <c r="AV570" i="18" s="1"/>
  <c r="D571" i="18" a="1"/>
  <c r="D571" i="18" s="1"/>
  <c r="E571" i="18" a="1"/>
  <c r="E571" i="18" s="1"/>
  <c r="F571" i="18" a="1"/>
  <c r="F571" i="18" s="1"/>
  <c r="G571" i="18" a="1"/>
  <c r="G571" i="18" s="1"/>
  <c r="H571" i="18" a="1"/>
  <c r="H571" i="18" s="1"/>
  <c r="I571" i="18" a="1"/>
  <c r="I571" i="18" s="1"/>
  <c r="J571" i="18" a="1"/>
  <c r="J571" i="18" s="1"/>
  <c r="K571" i="18" a="1"/>
  <c r="K571" i="18" s="1"/>
  <c r="L571" i="18" a="1"/>
  <c r="L571" i="18" s="1"/>
  <c r="M571" i="18" a="1"/>
  <c r="M571" i="18" s="1"/>
  <c r="N571" i="18" a="1"/>
  <c r="N571" i="18" s="1"/>
  <c r="O571" i="18" a="1"/>
  <c r="O571" i="18" s="1"/>
  <c r="P571" i="18" a="1"/>
  <c r="P571" i="18" s="1"/>
  <c r="Q571" i="18" a="1"/>
  <c r="Q571" i="18" s="1"/>
  <c r="R571" i="18" a="1"/>
  <c r="R571" i="18" s="1"/>
  <c r="S571" i="18" a="1"/>
  <c r="S571" i="18" s="1"/>
  <c r="T571" i="18" a="1"/>
  <c r="T571" i="18" s="1"/>
  <c r="U571" i="18" a="1"/>
  <c r="U571" i="18" s="1"/>
  <c r="V571" i="18" a="1"/>
  <c r="V571" i="18" s="1"/>
  <c r="W571" i="18" a="1"/>
  <c r="W571" i="18" s="1"/>
  <c r="X571" i="18" a="1"/>
  <c r="X571" i="18" s="1"/>
  <c r="Y571" i="18" a="1"/>
  <c r="Y571" i="18" s="1"/>
  <c r="Z571" i="18" a="1"/>
  <c r="Z571" i="18" s="1"/>
  <c r="AA571" i="18" a="1"/>
  <c r="AA571" i="18" s="1"/>
  <c r="AB571" i="18" a="1"/>
  <c r="AB571" i="18" s="1"/>
  <c r="AC571" i="18" a="1"/>
  <c r="AC571" i="18" s="1"/>
  <c r="AD571" i="18" a="1"/>
  <c r="AD571" i="18" s="1"/>
  <c r="AE571" i="18" a="1"/>
  <c r="AE571" i="18" s="1"/>
  <c r="AF571" i="18" a="1"/>
  <c r="AF571" i="18" s="1"/>
  <c r="AG571" i="18" a="1"/>
  <c r="AG571" i="18" s="1"/>
  <c r="AH571" i="18" a="1"/>
  <c r="AH571" i="18" s="1"/>
  <c r="AI571" i="18" a="1"/>
  <c r="AI571" i="18" s="1"/>
  <c r="AJ571" i="18" a="1"/>
  <c r="AJ571" i="18" s="1"/>
  <c r="AK571" i="18" a="1"/>
  <c r="AK571" i="18" s="1"/>
  <c r="AL571" i="18" a="1"/>
  <c r="AL571" i="18" s="1"/>
  <c r="AM571" i="18" a="1"/>
  <c r="AM571" i="18" s="1"/>
  <c r="AN571" i="18" a="1"/>
  <c r="AN571" i="18" s="1"/>
  <c r="AO571" i="18" a="1"/>
  <c r="AO571" i="18" s="1"/>
  <c r="AP571" i="18" a="1"/>
  <c r="AP571" i="18" s="1"/>
  <c r="AQ571" i="18" a="1"/>
  <c r="AQ571" i="18" s="1"/>
  <c r="AR571" i="18" a="1"/>
  <c r="AR571" i="18" s="1"/>
  <c r="AS571" i="18" a="1"/>
  <c r="AS571" i="18" s="1"/>
  <c r="AT571" i="18" a="1"/>
  <c r="AT571" i="18" s="1"/>
  <c r="AU571" i="18" a="1"/>
  <c r="AU571" i="18" s="1"/>
  <c r="AV571" i="18" a="1"/>
  <c r="AV571" i="18" s="1"/>
  <c r="D572" i="18" a="1"/>
  <c r="D572" i="18" s="1"/>
  <c r="E572" i="18" a="1"/>
  <c r="E572" i="18" s="1"/>
  <c r="F572" i="18" a="1"/>
  <c r="F572" i="18" s="1"/>
  <c r="G572" i="18" a="1"/>
  <c r="G572" i="18" s="1"/>
  <c r="H572" i="18" a="1"/>
  <c r="H572" i="18" s="1"/>
  <c r="I572" i="18" a="1"/>
  <c r="I572" i="18" s="1"/>
  <c r="J572" i="18" a="1"/>
  <c r="J572" i="18" s="1"/>
  <c r="K572" i="18" a="1"/>
  <c r="K572" i="18" s="1"/>
  <c r="L572" i="18" a="1"/>
  <c r="L572" i="18" s="1"/>
  <c r="M572" i="18" a="1"/>
  <c r="M572" i="18" s="1"/>
  <c r="N572" i="18" a="1"/>
  <c r="N572" i="18" s="1"/>
  <c r="O572" i="18" a="1"/>
  <c r="O572" i="18" s="1"/>
  <c r="P572" i="18" a="1"/>
  <c r="P572" i="18" s="1"/>
  <c r="Q572" i="18" a="1"/>
  <c r="Q572" i="18" s="1"/>
  <c r="R572" i="18" a="1"/>
  <c r="R572" i="18" s="1"/>
  <c r="S572" i="18" a="1"/>
  <c r="S572" i="18" s="1"/>
  <c r="T572" i="18" a="1"/>
  <c r="T572" i="18" s="1"/>
  <c r="U572" i="18" a="1"/>
  <c r="U572" i="18" s="1"/>
  <c r="V572" i="18" a="1"/>
  <c r="V572" i="18" s="1"/>
  <c r="W572" i="18" a="1"/>
  <c r="W572" i="18" s="1"/>
  <c r="X572" i="18" a="1"/>
  <c r="X572" i="18" s="1"/>
  <c r="Y572" i="18" a="1"/>
  <c r="Y572" i="18" s="1"/>
  <c r="Z572" i="18" a="1"/>
  <c r="Z572" i="18" s="1"/>
  <c r="AA572" i="18" a="1"/>
  <c r="AA572" i="18" s="1"/>
  <c r="AB572" i="18" a="1"/>
  <c r="AB572" i="18" s="1"/>
  <c r="AC572" i="18" a="1"/>
  <c r="AC572" i="18" s="1"/>
  <c r="AD572" i="18" a="1"/>
  <c r="AD572" i="18" s="1"/>
  <c r="AE572" i="18" a="1"/>
  <c r="AE572" i="18" s="1"/>
  <c r="AF572" i="18" a="1"/>
  <c r="AF572" i="18" s="1"/>
  <c r="AG572" i="18" a="1"/>
  <c r="AG572" i="18" s="1"/>
  <c r="AH572" i="18" a="1"/>
  <c r="AH572" i="18" s="1"/>
  <c r="AI572" i="18" a="1"/>
  <c r="AI572" i="18" s="1"/>
  <c r="AJ572" i="18" a="1"/>
  <c r="AJ572" i="18" s="1"/>
  <c r="AK572" i="18" a="1"/>
  <c r="AK572" i="18" s="1"/>
  <c r="AL572" i="18" a="1"/>
  <c r="AL572" i="18" s="1"/>
  <c r="AM572" i="18" a="1"/>
  <c r="AM572" i="18" s="1"/>
  <c r="AN572" i="18" a="1"/>
  <c r="AN572" i="18" s="1"/>
  <c r="AO572" i="18" a="1"/>
  <c r="AO572" i="18" s="1"/>
  <c r="AP572" i="18" a="1"/>
  <c r="AP572" i="18" s="1"/>
  <c r="AQ572" i="18" a="1"/>
  <c r="AQ572" i="18" s="1"/>
  <c r="AR572" i="18" a="1"/>
  <c r="AR572" i="18" s="1"/>
  <c r="AS572" i="18" a="1"/>
  <c r="AS572" i="18" s="1"/>
  <c r="AT572" i="18" a="1"/>
  <c r="AT572" i="18" s="1"/>
  <c r="AU572" i="18" a="1"/>
  <c r="AU572" i="18" s="1"/>
  <c r="AV572" i="18" a="1"/>
  <c r="AV572" i="18" s="1"/>
  <c r="D573" i="18" a="1"/>
  <c r="D573" i="18" s="1"/>
  <c r="E573" i="18" a="1"/>
  <c r="E573" i="18" s="1"/>
  <c r="F573" i="18" a="1"/>
  <c r="F573" i="18" s="1"/>
  <c r="G573" i="18" a="1"/>
  <c r="G573" i="18" s="1"/>
  <c r="H573" i="18" a="1"/>
  <c r="H573" i="18" s="1"/>
  <c r="I573" i="18" a="1"/>
  <c r="I573" i="18" s="1"/>
  <c r="J573" i="18" a="1"/>
  <c r="J573" i="18" s="1"/>
  <c r="K573" i="18" a="1"/>
  <c r="K573" i="18" s="1"/>
  <c r="L573" i="18" a="1"/>
  <c r="L573" i="18" s="1"/>
  <c r="M573" i="18" a="1"/>
  <c r="M573" i="18" s="1"/>
  <c r="N573" i="18" a="1"/>
  <c r="N573" i="18" s="1"/>
  <c r="O573" i="18" a="1"/>
  <c r="O573" i="18" s="1"/>
  <c r="P573" i="18" a="1"/>
  <c r="P573" i="18" s="1"/>
  <c r="Q573" i="18" a="1"/>
  <c r="Q573" i="18" s="1"/>
  <c r="R573" i="18" a="1"/>
  <c r="R573" i="18" s="1"/>
  <c r="S573" i="18" a="1"/>
  <c r="S573" i="18" s="1"/>
  <c r="T573" i="18" a="1"/>
  <c r="T573" i="18" s="1"/>
  <c r="U573" i="18" a="1"/>
  <c r="U573" i="18" s="1"/>
  <c r="V573" i="18" a="1"/>
  <c r="V573" i="18" s="1"/>
  <c r="W573" i="18" a="1"/>
  <c r="W573" i="18" s="1"/>
  <c r="X573" i="18" a="1"/>
  <c r="X573" i="18" s="1"/>
  <c r="Y573" i="18" a="1"/>
  <c r="Y573" i="18" s="1"/>
  <c r="Z573" i="18" a="1"/>
  <c r="Z573" i="18" s="1"/>
  <c r="AA573" i="18" a="1"/>
  <c r="AA573" i="18" s="1"/>
  <c r="AB573" i="18" a="1"/>
  <c r="AB573" i="18" s="1"/>
  <c r="AC573" i="18" a="1"/>
  <c r="AC573" i="18" s="1"/>
  <c r="AD573" i="18" a="1"/>
  <c r="AD573" i="18" s="1"/>
  <c r="AE573" i="18" a="1"/>
  <c r="AE573" i="18" s="1"/>
  <c r="AF573" i="18" a="1"/>
  <c r="AF573" i="18" s="1"/>
  <c r="AG573" i="18" a="1"/>
  <c r="AG573" i="18" s="1"/>
  <c r="AH573" i="18" a="1"/>
  <c r="AH573" i="18" s="1"/>
  <c r="AI573" i="18" a="1"/>
  <c r="AI573" i="18" s="1"/>
  <c r="AJ573" i="18" a="1"/>
  <c r="AJ573" i="18" s="1"/>
  <c r="AK573" i="18" a="1"/>
  <c r="AK573" i="18" s="1"/>
  <c r="AL573" i="18" a="1"/>
  <c r="AL573" i="18" s="1"/>
  <c r="AM573" i="18" a="1"/>
  <c r="AM573" i="18" s="1"/>
  <c r="AN573" i="18" a="1"/>
  <c r="AN573" i="18" s="1"/>
  <c r="AO573" i="18" a="1"/>
  <c r="AO573" i="18" s="1"/>
  <c r="AP573" i="18" a="1"/>
  <c r="AP573" i="18" s="1"/>
  <c r="AQ573" i="18" a="1"/>
  <c r="AQ573" i="18" s="1"/>
  <c r="AR573" i="18" a="1"/>
  <c r="AR573" i="18" s="1"/>
  <c r="AS573" i="18" a="1"/>
  <c r="AS573" i="18" s="1"/>
  <c r="AT573" i="18" a="1"/>
  <c r="AT573" i="18" s="1"/>
  <c r="AU573" i="18" a="1"/>
  <c r="AU573" i="18" s="1"/>
  <c r="AV573" i="18" a="1"/>
  <c r="AV573" i="18" s="1"/>
  <c r="D574" i="18" a="1"/>
  <c r="D574" i="18" s="1"/>
  <c r="E574" i="18" a="1"/>
  <c r="E574" i="18" s="1"/>
  <c r="F574" i="18" a="1"/>
  <c r="F574" i="18" s="1"/>
  <c r="G574" i="18" a="1"/>
  <c r="G574" i="18" s="1"/>
  <c r="H574" i="18" a="1"/>
  <c r="H574" i="18" s="1"/>
  <c r="I574" i="18" a="1"/>
  <c r="I574" i="18" s="1"/>
  <c r="J574" i="18" a="1"/>
  <c r="J574" i="18" s="1"/>
  <c r="K574" i="18" a="1"/>
  <c r="K574" i="18" s="1"/>
  <c r="L574" i="18" a="1"/>
  <c r="L574" i="18" s="1"/>
  <c r="M574" i="18" a="1"/>
  <c r="M574" i="18" s="1"/>
  <c r="N574" i="18" a="1"/>
  <c r="N574" i="18" s="1"/>
  <c r="O574" i="18" a="1"/>
  <c r="O574" i="18" s="1"/>
  <c r="P574" i="18" a="1"/>
  <c r="P574" i="18" s="1"/>
  <c r="Q574" i="18" a="1"/>
  <c r="Q574" i="18" s="1"/>
  <c r="R574" i="18" a="1"/>
  <c r="R574" i="18" s="1"/>
  <c r="S574" i="18" a="1"/>
  <c r="S574" i="18" s="1"/>
  <c r="T574" i="18" a="1"/>
  <c r="T574" i="18" s="1"/>
  <c r="U574" i="18" a="1"/>
  <c r="U574" i="18" s="1"/>
  <c r="V574" i="18" a="1"/>
  <c r="V574" i="18" s="1"/>
  <c r="W574" i="18" a="1"/>
  <c r="W574" i="18" s="1"/>
  <c r="X574" i="18" a="1"/>
  <c r="X574" i="18" s="1"/>
  <c r="Y574" i="18" a="1"/>
  <c r="Y574" i="18" s="1"/>
  <c r="Z574" i="18" a="1"/>
  <c r="Z574" i="18" s="1"/>
  <c r="AA574" i="18" a="1"/>
  <c r="AA574" i="18" s="1"/>
  <c r="AB574" i="18" a="1"/>
  <c r="AB574" i="18" s="1"/>
  <c r="AC574" i="18" a="1"/>
  <c r="AC574" i="18" s="1"/>
  <c r="AD574" i="18" a="1"/>
  <c r="AD574" i="18" s="1"/>
  <c r="AE574" i="18" a="1"/>
  <c r="AE574" i="18" s="1"/>
  <c r="AF574" i="18" a="1"/>
  <c r="AF574" i="18" s="1"/>
  <c r="AG574" i="18" a="1"/>
  <c r="AG574" i="18" s="1"/>
  <c r="AH574" i="18" a="1"/>
  <c r="AH574" i="18" s="1"/>
  <c r="AI574" i="18" a="1"/>
  <c r="AI574" i="18" s="1"/>
  <c r="AJ574" i="18" a="1"/>
  <c r="AJ574" i="18" s="1"/>
  <c r="AK574" i="18" a="1"/>
  <c r="AK574" i="18" s="1"/>
  <c r="AL574" i="18" a="1"/>
  <c r="AL574" i="18" s="1"/>
  <c r="AM574" i="18" a="1"/>
  <c r="AM574" i="18" s="1"/>
  <c r="AN574" i="18" a="1"/>
  <c r="AN574" i="18" s="1"/>
  <c r="AO574" i="18" a="1"/>
  <c r="AO574" i="18" s="1"/>
  <c r="AP574" i="18" a="1"/>
  <c r="AP574" i="18" s="1"/>
  <c r="AQ574" i="18" a="1"/>
  <c r="AQ574" i="18" s="1"/>
  <c r="AR574" i="18" a="1"/>
  <c r="AR574" i="18" s="1"/>
  <c r="AS574" i="18" a="1"/>
  <c r="AS574" i="18" s="1"/>
  <c r="AT574" i="18" a="1"/>
  <c r="AT574" i="18" s="1"/>
  <c r="AU574" i="18" a="1"/>
  <c r="AU574" i="18" s="1"/>
  <c r="AV574" i="18" a="1"/>
  <c r="AV574" i="18" s="1"/>
  <c r="D575" i="18" a="1"/>
  <c r="D575" i="18" s="1"/>
  <c r="E575" i="18" a="1"/>
  <c r="E575" i="18" s="1"/>
  <c r="F575" i="18" a="1"/>
  <c r="F575" i="18" s="1"/>
  <c r="G575" i="18" a="1"/>
  <c r="G575" i="18" s="1"/>
  <c r="H575" i="18" a="1"/>
  <c r="H575" i="18" s="1"/>
  <c r="I575" i="18" a="1"/>
  <c r="I575" i="18" s="1"/>
  <c r="J575" i="18" a="1"/>
  <c r="J575" i="18" s="1"/>
  <c r="K575" i="18" a="1"/>
  <c r="K575" i="18" s="1"/>
  <c r="L575" i="18" a="1"/>
  <c r="L575" i="18" s="1"/>
  <c r="M575" i="18" a="1"/>
  <c r="M575" i="18" s="1"/>
  <c r="N575" i="18" a="1"/>
  <c r="N575" i="18" s="1"/>
  <c r="O575" i="18" a="1"/>
  <c r="O575" i="18" s="1"/>
  <c r="P575" i="18" a="1"/>
  <c r="P575" i="18" s="1"/>
  <c r="Q575" i="18" a="1"/>
  <c r="Q575" i="18" s="1"/>
  <c r="R575" i="18" a="1"/>
  <c r="R575" i="18" s="1"/>
  <c r="S575" i="18" a="1"/>
  <c r="S575" i="18" s="1"/>
  <c r="T575" i="18" a="1"/>
  <c r="T575" i="18" s="1"/>
  <c r="U575" i="18" a="1"/>
  <c r="U575" i="18" s="1"/>
  <c r="V575" i="18" a="1"/>
  <c r="V575" i="18" s="1"/>
  <c r="W575" i="18" a="1"/>
  <c r="W575" i="18" s="1"/>
  <c r="X575" i="18" a="1"/>
  <c r="X575" i="18" s="1"/>
  <c r="Y575" i="18" a="1"/>
  <c r="Y575" i="18" s="1"/>
  <c r="Z575" i="18" a="1"/>
  <c r="Z575" i="18" s="1"/>
  <c r="AA575" i="18" a="1"/>
  <c r="AA575" i="18" s="1"/>
  <c r="AB575" i="18" a="1"/>
  <c r="AB575" i="18" s="1"/>
  <c r="AC575" i="18" a="1"/>
  <c r="AC575" i="18" s="1"/>
  <c r="AD575" i="18" a="1"/>
  <c r="AD575" i="18" s="1"/>
  <c r="AE575" i="18" a="1"/>
  <c r="AE575" i="18" s="1"/>
  <c r="AF575" i="18" a="1"/>
  <c r="AF575" i="18" s="1"/>
  <c r="AG575" i="18" a="1"/>
  <c r="AG575" i="18" s="1"/>
  <c r="AH575" i="18" a="1"/>
  <c r="AH575" i="18" s="1"/>
  <c r="AI575" i="18" a="1"/>
  <c r="AI575" i="18" s="1"/>
  <c r="AJ575" i="18" a="1"/>
  <c r="AJ575" i="18" s="1"/>
  <c r="AK575" i="18" a="1"/>
  <c r="AK575" i="18" s="1"/>
  <c r="AL575" i="18" a="1"/>
  <c r="AL575" i="18" s="1"/>
  <c r="AM575" i="18" a="1"/>
  <c r="AM575" i="18" s="1"/>
  <c r="AN575" i="18" a="1"/>
  <c r="AN575" i="18" s="1"/>
  <c r="AO575" i="18" a="1"/>
  <c r="AO575" i="18" s="1"/>
  <c r="AP575" i="18" a="1"/>
  <c r="AP575" i="18" s="1"/>
  <c r="AQ575" i="18" a="1"/>
  <c r="AQ575" i="18" s="1"/>
  <c r="AR575" i="18" a="1"/>
  <c r="AR575" i="18" s="1"/>
  <c r="AS575" i="18" a="1"/>
  <c r="AS575" i="18" s="1"/>
  <c r="AT575" i="18" a="1"/>
  <c r="AT575" i="18" s="1"/>
  <c r="AU575" i="18" a="1"/>
  <c r="AU575" i="18" s="1"/>
  <c r="AV575" i="18" a="1"/>
  <c r="AV575" i="18" s="1"/>
  <c r="D576" i="18" a="1"/>
  <c r="D576" i="18" s="1"/>
  <c r="E576" i="18" a="1"/>
  <c r="E576" i="18" s="1"/>
  <c r="F576" i="18" a="1"/>
  <c r="F576" i="18" s="1"/>
  <c r="G576" i="18" a="1"/>
  <c r="G576" i="18" s="1"/>
  <c r="H576" i="18" a="1"/>
  <c r="H576" i="18" s="1"/>
  <c r="I576" i="18" a="1"/>
  <c r="I576" i="18" s="1"/>
  <c r="J576" i="18" a="1"/>
  <c r="J576" i="18" s="1"/>
  <c r="K576" i="18" a="1"/>
  <c r="K576" i="18" s="1"/>
  <c r="L576" i="18" a="1"/>
  <c r="L576" i="18" s="1"/>
  <c r="M576" i="18" a="1"/>
  <c r="M576" i="18" s="1"/>
  <c r="N576" i="18" a="1"/>
  <c r="N576" i="18" s="1"/>
  <c r="O576" i="18" a="1"/>
  <c r="O576" i="18" s="1"/>
  <c r="P576" i="18" a="1"/>
  <c r="P576" i="18" s="1"/>
  <c r="Q576" i="18" a="1"/>
  <c r="Q576" i="18" s="1"/>
  <c r="R576" i="18" a="1"/>
  <c r="R576" i="18" s="1"/>
  <c r="S576" i="18" a="1"/>
  <c r="S576" i="18" s="1"/>
  <c r="T576" i="18" a="1"/>
  <c r="T576" i="18" s="1"/>
  <c r="U576" i="18" a="1"/>
  <c r="U576" i="18" s="1"/>
  <c r="V576" i="18" a="1"/>
  <c r="V576" i="18" s="1"/>
  <c r="W576" i="18" a="1"/>
  <c r="W576" i="18" s="1"/>
  <c r="X576" i="18" a="1"/>
  <c r="X576" i="18" s="1"/>
  <c r="Y576" i="18" a="1"/>
  <c r="Y576" i="18" s="1"/>
  <c r="Z576" i="18" a="1"/>
  <c r="Z576" i="18" s="1"/>
  <c r="AA576" i="18" a="1"/>
  <c r="AA576" i="18" s="1"/>
  <c r="AB576" i="18" a="1"/>
  <c r="AB576" i="18" s="1"/>
  <c r="AC576" i="18" a="1"/>
  <c r="AC576" i="18" s="1"/>
  <c r="AD576" i="18" a="1"/>
  <c r="AD576" i="18" s="1"/>
  <c r="AE576" i="18" a="1"/>
  <c r="AE576" i="18" s="1"/>
  <c r="AF576" i="18" a="1"/>
  <c r="AF576" i="18" s="1"/>
  <c r="AG576" i="18" a="1"/>
  <c r="AG576" i="18" s="1"/>
  <c r="AH576" i="18" a="1"/>
  <c r="AH576" i="18" s="1"/>
  <c r="AI576" i="18" a="1"/>
  <c r="AI576" i="18" s="1"/>
  <c r="AJ576" i="18" a="1"/>
  <c r="AJ576" i="18" s="1"/>
  <c r="AK576" i="18" a="1"/>
  <c r="AK576" i="18" s="1"/>
  <c r="AL576" i="18" a="1"/>
  <c r="AL576" i="18" s="1"/>
  <c r="AM576" i="18" a="1"/>
  <c r="AM576" i="18" s="1"/>
  <c r="AN576" i="18" a="1"/>
  <c r="AN576" i="18" s="1"/>
  <c r="AO576" i="18" a="1"/>
  <c r="AO576" i="18" s="1"/>
  <c r="AP576" i="18" a="1"/>
  <c r="AP576" i="18" s="1"/>
  <c r="AQ576" i="18" a="1"/>
  <c r="AQ576" i="18" s="1"/>
  <c r="AR576" i="18" a="1"/>
  <c r="AR576" i="18" s="1"/>
  <c r="AS576" i="18" a="1"/>
  <c r="AS576" i="18" s="1"/>
  <c r="AT576" i="18" a="1"/>
  <c r="AT576" i="18" s="1"/>
  <c r="AU576" i="18" a="1"/>
  <c r="AU576" i="18" s="1"/>
  <c r="AV576" i="18" a="1"/>
  <c r="AV576" i="18" s="1"/>
  <c r="D577" i="18" a="1"/>
  <c r="D577" i="18" s="1"/>
  <c r="E577" i="18" a="1"/>
  <c r="E577" i="18" s="1"/>
  <c r="F577" i="18" a="1"/>
  <c r="F577" i="18" s="1"/>
  <c r="G577" i="18" a="1"/>
  <c r="G577" i="18" s="1"/>
  <c r="H577" i="18" a="1"/>
  <c r="H577" i="18" s="1"/>
  <c r="I577" i="18" a="1"/>
  <c r="I577" i="18" s="1"/>
  <c r="J577" i="18" a="1"/>
  <c r="J577" i="18" s="1"/>
  <c r="K577" i="18" a="1"/>
  <c r="K577" i="18" s="1"/>
  <c r="L577" i="18" a="1"/>
  <c r="L577" i="18" s="1"/>
  <c r="M577" i="18" a="1"/>
  <c r="M577" i="18" s="1"/>
  <c r="N577" i="18" a="1"/>
  <c r="N577" i="18" s="1"/>
  <c r="O577" i="18" a="1"/>
  <c r="O577" i="18" s="1"/>
  <c r="P577" i="18" a="1"/>
  <c r="P577" i="18" s="1"/>
  <c r="Q577" i="18" a="1"/>
  <c r="Q577" i="18" s="1"/>
  <c r="R577" i="18" a="1"/>
  <c r="R577" i="18" s="1"/>
  <c r="S577" i="18" a="1"/>
  <c r="S577" i="18" s="1"/>
  <c r="T577" i="18" a="1"/>
  <c r="T577" i="18" s="1"/>
  <c r="U577" i="18" a="1"/>
  <c r="U577" i="18" s="1"/>
  <c r="V577" i="18" a="1"/>
  <c r="V577" i="18" s="1"/>
  <c r="W577" i="18" a="1"/>
  <c r="W577" i="18" s="1"/>
  <c r="X577" i="18" a="1"/>
  <c r="X577" i="18" s="1"/>
  <c r="Y577" i="18" a="1"/>
  <c r="Y577" i="18" s="1"/>
  <c r="Z577" i="18" a="1"/>
  <c r="Z577" i="18" s="1"/>
  <c r="AA577" i="18" a="1"/>
  <c r="AA577" i="18" s="1"/>
  <c r="AB577" i="18" a="1"/>
  <c r="AB577" i="18" s="1"/>
  <c r="AC577" i="18" a="1"/>
  <c r="AC577" i="18" s="1"/>
  <c r="AD577" i="18" a="1"/>
  <c r="AD577" i="18" s="1"/>
  <c r="AE577" i="18" a="1"/>
  <c r="AE577" i="18" s="1"/>
  <c r="AF577" i="18" a="1"/>
  <c r="AF577" i="18" s="1"/>
  <c r="AG577" i="18" a="1"/>
  <c r="AG577" i="18" s="1"/>
  <c r="AH577" i="18" a="1"/>
  <c r="AH577" i="18" s="1"/>
  <c r="AI577" i="18" a="1"/>
  <c r="AI577" i="18" s="1"/>
  <c r="AJ577" i="18" a="1"/>
  <c r="AJ577" i="18" s="1"/>
  <c r="AK577" i="18" a="1"/>
  <c r="AK577" i="18" s="1"/>
  <c r="AL577" i="18" a="1"/>
  <c r="AL577" i="18" s="1"/>
  <c r="AM577" i="18" a="1"/>
  <c r="AM577" i="18" s="1"/>
  <c r="AN577" i="18" a="1"/>
  <c r="AN577" i="18" s="1"/>
  <c r="AO577" i="18" a="1"/>
  <c r="AO577" i="18" s="1"/>
  <c r="AP577" i="18" a="1"/>
  <c r="AP577" i="18" s="1"/>
  <c r="AQ577" i="18" a="1"/>
  <c r="AQ577" i="18" s="1"/>
  <c r="AR577" i="18" a="1"/>
  <c r="AR577" i="18" s="1"/>
  <c r="AS577" i="18" a="1"/>
  <c r="AS577" i="18" s="1"/>
  <c r="AT577" i="18" a="1"/>
  <c r="AT577" i="18" s="1"/>
  <c r="AU577" i="18" a="1"/>
  <c r="AU577" i="18" s="1"/>
  <c r="AV577" i="18" a="1"/>
  <c r="AV577" i="18" s="1"/>
  <c r="D578" i="18" a="1"/>
  <c r="D578" i="18" s="1"/>
  <c r="E578" i="18" a="1"/>
  <c r="E578" i="18" s="1"/>
  <c r="F578" i="18" a="1"/>
  <c r="F578" i="18" s="1"/>
  <c r="G578" i="18" a="1"/>
  <c r="G578" i="18" s="1"/>
  <c r="H578" i="18" a="1"/>
  <c r="H578" i="18" s="1"/>
  <c r="I578" i="18" a="1"/>
  <c r="I578" i="18" s="1"/>
  <c r="J578" i="18" a="1"/>
  <c r="J578" i="18" s="1"/>
  <c r="K578" i="18" a="1"/>
  <c r="K578" i="18" s="1"/>
  <c r="L578" i="18" a="1"/>
  <c r="L578" i="18" s="1"/>
  <c r="M578" i="18" a="1"/>
  <c r="M578" i="18" s="1"/>
  <c r="N578" i="18" a="1"/>
  <c r="N578" i="18" s="1"/>
  <c r="O578" i="18" a="1"/>
  <c r="O578" i="18" s="1"/>
  <c r="P578" i="18" a="1"/>
  <c r="P578" i="18" s="1"/>
  <c r="Q578" i="18" a="1"/>
  <c r="Q578" i="18" s="1"/>
  <c r="R578" i="18" a="1"/>
  <c r="R578" i="18" s="1"/>
  <c r="S578" i="18" a="1"/>
  <c r="S578" i="18" s="1"/>
  <c r="T578" i="18" a="1"/>
  <c r="T578" i="18" s="1"/>
  <c r="U578" i="18" a="1"/>
  <c r="U578" i="18" s="1"/>
  <c r="V578" i="18" a="1"/>
  <c r="V578" i="18" s="1"/>
  <c r="W578" i="18" a="1"/>
  <c r="W578" i="18" s="1"/>
  <c r="X578" i="18" a="1"/>
  <c r="X578" i="18" s="1"/>
  <c r="Y578" i="18" a="1"/>
  <c r="Y578" i="18" s="1"/>
  <c r="Z578" i="18" a="1"/>
  <c r="Z578" i="18" s="1"/>
  <c r="AA578" i="18" a="1"/>
  <c r="AA578" i="18" s="1"/>
  <c r="AB578" i="18" a="1"/>
  <c r="AB578" i="18" s="1"/>
  <c r="AC578" i="18" a="1"/>
  <c r="AC578" i="18" s="1"/>
  <c r="AD578" i="18" a="1"/>
  <c r="AD578" i="18" s="1"/>
  <c r="AE578" i="18" a="1"/>
  <c r="AE578" i="18" s="1"/>
  <c r="AF578" i="18" a="1"/>
  <c r="AF578" i="18" s="1"/>
  <c r="AG578" i="18" a="1"/>
  <c r="AG578" i="18" s="1"/>
  <c r="AH578" i="18" a="1"/>
  <c r="AH578" i="18" s="1"/>
  <c r="AI578" i="18" a="1"/>
  <c r="AI578" i="18" s="1"/>
  <c r="AJ578" i="18" a="1"/>
  <c r="AJ578" i="18" s="1"/>
  <c r="AK578" i="18" a="1"/>
  <c r="AK578" i="18" s="1"/>
  <c r="AL578" i="18" a="1"/>
  <c r="AL578" i="18" s="1"/>
  <c r="AM578" i="18" a="1"/>
  <c r="AM578" i="18" s="1"/>
  <c r="AN578" i="18" a="1"/>
  <c r="AN578" i="18" s="1"/>
  <c r="AO578" i="18" a="1"/>
  <c r="AO578" i="18" s="1"/>
  <c r="AP578" i="18" a="1"/>
  <c r="AP578" i="18" s="1"/>
  <c r="AQ578" i="18" a="1"/>
  <c r="AQ578" i="18" s="1"/>
  <c r="AR578" i="18" a="1"/>
  <c r="AR578" i="18" s="1"/>
  <c r="AS578" i="18" a="1"/>
  <c r="AS578" i="18" s="1"/>
  <c r="AT578" i="18" a="1"/>
  <c r="AT578" i="18" s="1"/>
  <c r="AU578" i="18" a="1"/>
  <c r="AU578" i="18" s="1"/>
  <c r="AV578" i="18" a="1"/>
  <c r="AV578" i="18" s="1"/>
  <c r="D579" i="18" a="1"/>
  <c r="D579" i="18" s="1"/>
  <c r="E579" i="18" a="1"/>
  <c r="E579" i="18" s="1"/>
  <c r="F579" i="18" a="1"/>
  <c r="F579" i="18" s="1"/>
  <c r="G579" i="18" a="1"/>
  <c r="G579" i="18" s="1"/>
  <c r="H579" i="18" a="1"/>
  <c r="H579" i="18" s="1"/>
  <c r="I579" i="18" a="1"/>
  <c r="I579" i="18" s="1"/>
  <c r="J579" i="18" a="1"/>
  <c r="J579" i="18" s="1"/>
  <c r="K579" i="18" a="1"/>
  <c r="K579" i="18" s="1"/>
  <c r="L579" i="18" a="1"/>
  <c r="L579" i="18" s="1"/>
  <c r="M579" i="18" a="1"/>
  <c r="M579" i="18" s="1"/>
  <c r="N579" i="18" a="1"/>
  <c r="N579" i="18" s="1"/>
  <c r="O579" i="18" a="1"/>
  <c r="O579" i="18" s="1"/>
  <c r="P579" i="18" a="1"/>
  <c r="P579" i="18" s="1"/>
  <c r="Q579" i="18" a="1"/>
  <c r="Q579" i="18" s="1"/>
  <c r="R579" i="18" a="1"/>
  <c r="R579" i="18" s="1"/>
  <c r="S579" i="18" a="1"/>
  <c r="S579" i="18" s="1"/>
  <c r="T579" i="18" a="1"/>
  <c r="T579" i="18" s="1"/>
  <c r="U579" i="18" a="1"/>
  <c r="U579" i="18" s="1"/>
  <c r="V579" i="18" a="1"/>
  <c r="V579" i="18" s="1"/>
  <c r="W579" i="18" a="1"/>
  <c r="W579" i="18" s="1"/>
  <c r="X579" i="18" a="1"/>
  <c r="X579" i="18" s="1"/>
  <c r="Y579" i="18" a="1"/>
  <c r="Y579" i="18" s="1"/>
  <c r="Z579" i="18" a="1"/>
  <c r="Z579" i="18" s="1"/>
  <c r="AA579" i="18" a="1"/>
  <c r="AA579" i="18" s="1"/>
  <c r="AB579" i="18" a="1"/>
  <c r="AB579" i="18" s="1"/>
  <c r="AC579" i="18" a="1"/>
  <c r="AC579" i="18" s="1"/>
  <c r="AD579" i="18" a="1"/>
  <c r="AD579" i="18" s="1"/>
  <c r="AE579" i="18" a="1"/>
  <c r="AE579" i="18" s="1"/>
  <c r="AF579" i="18" a="1"/>
  <c r="AF579" i="18" s="1"/>
  <c r="AG579" i="18" a="1"/>
  <c r="AG579" i="18" s="1"/>
  <c r="AH579" i="18" a="1"/>
  <c r="AH579" i="18" s="1"/>
  <c r="AI579" i="18" a="1"/>
  <c r="AI579" i="18" s="1"/>
  <c r="AJ579" i="18" a="1"/>
  <c r="AJ579" i="18" s="1"/>
  <c r="AK579" i="18" a="1"/>
  <c r="AK579" i="18" s="1"/>
  <c r="AL579" i="18" a="1"/>
  <c r="AL579" i="18" s="1"/>
  <c r="AM579" i="18" a="1"/>
  <c r="AM579" i="18" s="1"/>
  <c r="AN579" i="18" a="1"/>
  <c r="AN579" i="18" s="1"/>
  <c r="AO579" i="18" a="1"/>
  <c r="AO579" i="18" s="1"/>
  <c r="AP579" i="18" a="1"/>
  <c r="AP579" i="18" s="1"/>
  <c r="AQ579" i="18" a="1"/>
  <c r="AQ579" i="18" s="1"/>
  <c r="AR579" i="18" a="1"/>
  <c r="AR579" i="18" s="1"/>
  <c r="AS579" i="18" a="1"/>
  <c r="AS579" i="18" s="1"/>
  <c r="AT579" i="18" a="1"/>
  <c r="AT579" i="18" s="1"/>
  <c r="AU579" i="18" a="1"/>
  <c r="AU579" i="18" s="1"/>
  <c r="AV579" i="18" a="1"/>
  <c r="AV579" i="18" s="1"/>
  <c r="D580" i="18" a="1"/>
  <c r="D580" i="18" s="1"/>
  <c r="E580" i="18" a="1"/>
  <c r="E580" i="18" s="1"/>
  <c r="F580" i="18" a="1"/>
  <c r="F580" i="18" s="1"/>
  <c r="G580" i="18" a="1"/>
  <c r="G580" i="18" s="1"/>
  <c r="H580" i="18" a="1"/>
  <c r="H580" i="18" s="1"/>
  <c r="I580" i="18" a="1"/>
  <c r="I580" i="18" s="1"/>
  <c r="J580" i="18" a="1"/>
  <c r="J580" i="18" s="1"/>
  <c r="K580" i="18" a="1"/>
  <c r="K580" i="18" s="1"/>
  <c r="L580" i="18" a="1"/>
  <c r="L580" i="18" s="1"/>
  <c r="M580" i="18" a="1"/>
  <c r="M580" i="18" s="1"/>
  <c r="N580" i="18" a="1"/>
  <c r="N580" i="18" s="1"/>
  <c r="O580" i="18" a="1"/>
  <c r="O580" i="18" s="1"/>
  <c r="P580" i="18" a="1"/>
  <c r="P580" i="18" s="1"/>
  <c r="Q580" i="18" a="1"/>
  <c r="Q580" i="18" s="1"/>
  <c r="R580" i="18" a="1"/>
  <c r="R580" i="18" s="1"/>
  <c r="S580" i="18" a="1"/>
  <c r="S580" i="18" s="1"/>
  <c r="T580" i="18" a="1"/>
  <c r="T580" i="18" s="1"/>
  <c r="U580" i="18" a="1"/>
  <c r="U580" i="18" s="1"/>
  <c r="V580" i="18" a="1"/>
  <c r="V580" i="18" s="1"/>
  <c r="W580" i="18" a="1"/>
  <c r="W580" i="18" s="1"/>
  <c r="X580" i="18" a="1"/>
  <c r="X580" i="18" s="1"/>
  <c r="Y580" i="18" a="1"/>
  <c r="Y580" i="18" s="1"/>
  <c r="Z580" i="18" a="1"/>
  <c r="Z580" i="18" s="1"/>
  <c r="AA580" i="18" a="1"/>
  <c r="AA580" i="18" s="1"/>
  <c r="AB580" i="18" a="1"/>
  <c r="AB580" i="18" s="1"/>
  <c r="AC580" i="18" a="1"/>
  <c r="AC580" i="18" s="1"/>
  <c r="AD580" i="18" a="1"/>
  <c r="AD580" i="18" s="1"/>
  <c r="AE580" i="18" a="1"/>
  <c r="AE580" i="18" s="1"/>
  <c r="AF580" i="18" a="1"/>
  <c r="AF580" i="18" s="1"/>
  <c r="AG580" i="18" a="1"/>
  <c r="AG580" i="18" s="1"/>
  <c r="AH580" i="18" a="1"/>
  <c r="AH580" i="18" s="1"/>
  <c r="AI580" i="18" a="1"/>
  <c r="AI580" i="18" s="1"/>
  <c r="AJ580" i="18" a="1"/>
  <c r="AJ580" i="18" s="1"/>
  <c r="AK580" i="18" a="1"/>
  <c r="AK580" i="18" s="1"/>
  <c r="AL580" i="18" a="1"/>
  <c r="AL580" i="18" s="1"/>
  <c r="AM580" i="18" a="1"/>
  <c r="AM580" i="18" s="1"/>
  <c r="AN580" i="18" a="1"/>
  <c r="AN580" i="18" s="1"/>
  <c r="AO580" i="18" a="1"/>
  <c r="AO580" i="18" s="1"/>
  <c r="AP580" i="18" a="1"/>
  <c r="AP580" i="18" s="1"/>
  <c r="AQ580" i="18" a="1"/>
  <c r="AQ580" i="18" s="1"/>
  <c r="AR580" i="18" a="1"/>
  <c r="AR580" i="18" s="1"/>
  <c r="AS580" i="18" a="1"/>
  <c r="AS580" i="18" s="1"/>
  <c r="AT580" i="18" a="1"/>
  <c r="AT580" i="18" s="1"/>
  <c r="AU580" i="18" a="1"/>
  <c r="AU580" i="18" s="1"/>
  <c r="AV580" i="18" a="1"/>
  <c r="AV580" i="18" s="1"/>
  <c r="D581" i="18" a="1"/>
  <c r="D581" i="18" s="1"/>
  <c r="E581" i="18" a="1"/>
  <c r="E581" i="18" s="1"/>
  <c r="F581" i="18" a="1"/>
  <c r="F581" i="18" s="1"/>
  <c r="G581" i="18" a="1"/>
  <c r="G581" i="18" s="1"/>
  <c r="H581" i="18" a="1"/>
  <c r="H581" i="18" s="1"/>
  <c r="I581" i="18" a="1"/>
  <c r="I581" i="18" s="1"/>
  <c r="J581" i="18" a="1"/>
  <c r="J581" i="18" s="1"/>
  <c r="K581" i="18" a="1"/>
  <c r="K581" i="18" s="1"/>
  <c r="L581" i="18" a="1"/>
  <c r="L581" i="18" s="1"/>
  <c r="M581" i="18" a="1"/>
  <c r="M581" i="18" s="1"/>
  <c r="N581" i="18" a="1"/>
  <c r="N581" i="18" s="1"/>
  <c r="O581" i="18" a="1"/>
  <c r="O581" i="18" s="1"/>
  <c r="P581" i="18" a="1"/>
  <c r="P581" i="18" s="1"/>
  <c r="Q581" i="18" a="1"/>
  <c r="Q581" i="18" s="1"/>
  <c r="R581" i="18" a="1"/>
  <c r="R581" i="18" s="1"/>
  <c r="S581" i="18" a="1"/>
  <c r="S581" i="18" s="1"/>
  <c r="T581" i="18" a="1"/>
  <c r="T581" i="18" s="1"/>
  <c r="U581" i="18" a="1"/>
  <c r="U581" i="18" s="1"/>
  <c r="V581" i="18" a="1"/>
  <c r="V581" i="18" s="1"/>
  <c r="W581" i="18" a="1"/>
  <c r="W581" i="18" s="1"/>
  <c r="X581" i="18" a="1"/>
  <c r="X581" i="18" s="1"/>
  <c r="Y581" i="18" a="1"/>
  <c r="Y581" i="18" s="1"/>
  <c r="Z581" i="18" a="1"/>
  <c r="Z581" i="18" s="1"/>
  <c r="AA581" i="18" a="1"/>
  <c r="AA581" i="18" s="1"/>
  <c r="AB581" i="18" a="1"/>
  <c r="AB581" i="18" s="1"/>
  <c r="AC581" i="18" a="1"/>
  <c r="AC581" i="18" s="1"/>
  <c r="AD581" i="18" a="1"/>
  <c r="AD581" i="18" s="1"/>
  <c r="AE581" i="18" a="1"/>
  <c r="AE581" i="18" s="1"/>
  <c r="AF581" i="18" a="1"/>
  <c r="AF581" i="18" s="1"/>
  <c r="AG581" i="18" a="1"/>
  <c r="AG581" i="18" s="1"/>
  <c r="AH581" i="18" a="1"/>
  <c r="AH581" i="18" s="1"/>
  <c r="AI581" i="18" a="1"/>
  <c r="AI581" i="18" s="1"/>
  <c r="AJ581" i="18" a="1"/>
  <c r="AJ581" i="18" s="1"/>
  <c r="AK581" i="18" a="1"/>
  <c r="AK581" i="18" s="1"/>
  <c r="AL581" i="18" a="1"/>
  <c r="AL581" i="18" s="1"/>
  <c r="AM581" i="18" a="1"/>
  <c r="AM581" i="18" s="1"/>
  <c r="AN581" i="18" a="1"/>
  <c r="AN581" i="18" s="1"/>
  <c r="AO581" i="18" a="1"/>
  <c r="AO581" i="18" s="1"/>
  <c r="AP581" i="18" a="1"/>
  <c r="AP581" i="18" s="1"/>
  <c r="AQ581" i="18" a="1"/>
  <c r="AQ581" i="18" s="1"/>
  <c r="AR581" i="18" a="1"/>
  <c r="AR581" i="18" s="1"/>
  <c r="AS581" i="18" a="1"/>
  <c r="AS581" i="18" s="1"/>
  <c r="AT581" i="18" a="1"/>
  <c r="AT581" i="18" s="1"/>
  <c r="AU581" i="18" a="1"/>
  <c r="AU581" i="18" s="1"/>
  <c r="AV581" i="18" a="1"/>
  <c r="AV581" i="18" s="1"/>
  <c r="D582" i="18" a="1"/>
  <c r="D582" i="18" s="1"/>
  <c r="E582" i="18" a="1"/>
  <c r="E582" i="18" s="1"/>
  <c r="F582" i="18" a="1"/>
  <c r="F582" i="18" s="1"/>
  <c r="G582" i="18" a="1"/>
  <c r="G582" i="18" s="1"/>
  <c r="H582" i="18" a="1"/>
  <c r="H582" i="18" s="1"/>
  <c r="I582" i="18" a="1"/>
  <c r="I582" i="18" s="1"/>
  <c r="J582" i="18" a="1"/>
  <c r="J582" i="18" s="1"/>
  <c r="K582" i="18" a="1"/>
  <c r="K582" i="18" s="1"/>
  <c r="L582" i="18" a="1"/>
  <c r="L582" i="18" s="1"/>
  <c r="M582" i="18" a="1"/>
  <c r="M582" i="18" s="1"/>
  <c r="N582" i="18" a="1"/>
  <c r="N582" i="18" s="1"/>
  <c r="O582" i="18" a="1"/>
  <c r="O582" i="18" s="1"/>
  <c r="P582" i="18" a="1"/>
  <c r="P582" i="18" s="1"/>
  <c r="Q582" i="18" a="1"/>
  <c r="Q582" i="18" s="1"/>
  <c r="R582" i="18" a="1"/>
  <c r="R582" i="18" s="1"/>
  <c r="S582" i="18" a="1"/>
  <c r="S582" i="18" s="1"/>
  <c r="T582" i="18" a="1"/>
  <c r="T582" i="18" s="1"/>
  <c r="U582" i="18" a="1"/>
  <c r="U582" i="18" s="1"/>
  <c r="V582" i="18" a="1"/>
  <c r="V582" i="18" s="1"/>
  <c r="W582" i="18" a="1"/>
  <c r="W582" i="18" s="1"/>
  <c r="X582" i="18" a="1"/>
  <c r="X582" i="18" s="1"/>
  <c r="Y582" i="18" a="1"/>
  <c r="Y582" i="18" s="1"/>
  <c r="Z582" i="18" a="1"/>
  <c r="Z582" i="18" s="1"/>
  <c r="AA582" i="18" a="1"/>
  <c r="AA582" i="18" s="1"/>
  <c r="AB582" i="18" a="1"/>
  <c r="AB582" i="18" s="1"/>
  <c r="AC582" i="18" a="1"/>
  <c r="AC582" i="18" s="1"/>
  <c r="AD582" i="18" a="1"/>
  <c r="AD582" i="18" s="1"/>
  <c r="AE582" i="18" a="1"/>
  <c r="AE582" i="18" s="1"/>
  <c r="AF582" i="18" a="1"/>
  <c r="AF582" i="18" s="1"/>
  <c r="AG582" i="18" a="1"/>
  <c r="AG582" i="18" s="1"/>
  <c r="AH582" i="18" a="1"/>
  <c r="AH582" i="18" s="1"/>
  <c r="AI582" i="18" a="1"/>
  <c r="AI582" i="18" s="1"/>
  <c r="AJ582" i="18" a="1"/>
  <c r="AJ582" i="18" s="1"/>
  <c r="AK582" i="18" a="1"/>
  <c r="AK582" i="18" s="1"/>
  <c r="AL582" i="18" a="1"/>
  <c r="AL582" i="18" s="1"/>
  <c r="AM582" i="18" a="1"/>
  <c r="AM582" i="18" s="1"/>
  <c r="AN582" i="18" a="1"/>
  <c r="AN582" i="18" s="1"/>
  <c r="AO582" i="18" a="1"/>
  <c r="AO582" i="18" s="1"/>
  <c r="AP582" i="18" a="1"/>
  <c r="AP582" i="18" s="1"/>
  <c r="AQ582" i="18" a="1"/>
  <c r="AQ582" i="18" s="1"/>
  <c r="AR582" i="18" a="1"/>
  <c r="AR582" i="18" s="1"/>
  <c r="AS582" i="18" a="1"/>
  <c r="AS582" i="18" s="1"/>
  <c r="AT582" i="18" a="1"/>
  <c r="AT582" i="18" s="1"/>
  <c r="AU582" i="18" a="1"/>
  <c r="AU582" i="18" s="1"/>
  <c r="AV582" i="18" a="1"/>
  <c r="AV582" i="18" s="1"/>
  <c r="D583" i="18" a="1"/>
  <c r="D583" i="18" s="1"/>
  <c r="E583" i="18" a="1"/>
  <c r="E583" i="18" s="1"/>
  <c r="F583" i="18" a="1"/>
  <c r="F583" i="18" s="1"/>
  <c r="G583" i="18" a="1"/>
  <c r="G583" i="18" s="1"/>
  <c r="H583" i="18" a="1"/>
  <c r="H583" i="18" s="1"/>
  <c r="I583" i="18" a="1"/>
  <c r="I583" i="18" s="1"/>
  <c r="J583" i="18" a="1"/>
  <c r="J583" i="18" s="1"/>
  <c r="K583" i="18" a="1"/>
  <c r="K583" i="18" s="1"/>
  <c r="L583" i="18" a="1"/>
  <c r="L583" i="18" s="1"/>
  <c r="M583" i="18" a="1"/>
  <c r="M583" i="18" s="1"/>
  <c r="N583" i="18" a="1"/>
  <c r="N583" i="18" s="1"/>
  <c r="O583" i="18" a="1"/>
  <c r="O583" i="18" s="1"/>
  <c r="P583" i="18" a="1"/>
  <c r="P583" i="18" s="1"/>
  <c r="Q583" i="18" a="1"/>
  <c r="Q583" i="18" s="1"/>
  <c r="R583" i="18" a="1"/>
  <c r="R583" i="18" s="1"/>
  <c r="S583" i="18" a="1"/>
  <c r="S583" i="18" s="1"/>
  <c r="T583" i="18" a="1"/>
  <c r="T583" i="18" s="1"/>
  <c r="U583" i="18" a="1"/>
  <c r="U583" i="18" s="1"/>
  <c r="V583" i="18" a="1"/>
  <c r="V583" i="18" s="1"/>
  <c r="W583" i="18" a="1"/>
  <c r="W583" i="18" s="1"/>
  <c r="X583" i="18" a="1"/>
  <c r="X583" i="18" s="1"/>
  <c r="Y583" i="18" a="1"/>
  <c r="Y583" i="18" s="1"/>
  <c r="Z583" i="18" a="1"/>
  <c r="Z583" i="18" s="1"/>
  <c r="AA583" i="18" a="1"/>
  <c r="AA583" i="18" s="1"/>
  <c r="AB583" i="18" a="1"/>
  <c r="AB583" i="18" s="1"/>
  <c r="AC583" i="18" a="1"/>
  <c r="AC583" i="18" s="1"/>
  <c r="AD583" i="18" a="1"/>
  <c r="AD583" i="18" s="1"/>
  <c r="AE583" i="18" a="1"/>
  <c r="AE583" i="18" s="1"/>
  <c r="AF583" i="18" a="1"/>
  <c r="AF583" i="18" s="1"/>
  <c r="AG583" i="18" a="1"/>
  <c r="AG583" i="18" s="1"/>
  <c r="AH583" i="18" a="1"/>
  <c r="AH583" i="18" s="1"/>
  <c r="AI583" i="18" a="1"/>
  <c r="AI583" i="18" s="1"/>
  <c r="AJ583" i="18" a="1"/>
  <c r="AJ583" i="18" s="1"/>
  <c r="AK583" i="18" a="1"/>
  <c r="AK583" i="18" s="1"/>
  <c r="AL583" i="18" a="1"/>
  <c r="AL583" i="18" s="1"/>
  <c r="AM583" i="18" a="1"/>
  <c r="AM583" i="18" s="1"/>
  <c r="AN583" i="18" a="1"/>
  <c r="AN583" i="18" s="1"/>
  <c r="AO583" i="18" a="1"/>
  <c r="AO583" i="18" s="1"/>
  <c r="AP583" i="18" a="1"/>
  <c r="AP583" i="18" s="1"/>
  <c r="AQ583" i="18" a="1"/>
  <c r="AQ583" i="18" s="1"/>
  <c r="AR583" i="18" a="1"/>
  <c r="AR583" i="18" s="1"/>
  <c r="AS583" i="18" a="1"/>
  <c r="AS583" i="18" s="1"/>
  <c r="AT583" i="18" a="1"/>
  <c r="AT583" i="18" s="1"/>
  <c r="AU583" i="18" a="1"/>
  <c r="AU583" i="18" s="1"/>
  <c r="AV583" i="18" a="1"/>
  <c r="AV583" i="18" s="1"/>
  <c r="D584" i="18" a="1"/>
  <c r="D584" i="18" s="1"/>
  <c r="E584" i="18" a="1"/>
  <c r="E584" i="18" s="1"/>
  <c r="F584" i="18" a="1"/>
  <c r="F584" i="18" s="1"/>
  <c r="G584" i="18" a="1"/>
  <c r="G584" i="18" s="1"/>
  <c r="H584" i="18" a="1"/>
  <c r="H584" i="18" s="1"/>
  <c r="I584" i="18" a="1"/>
  <c r="I584" i="18" s="1"/>
  <c r="J584" i="18" a="1"/>
  <c r="J584" i="18" s="1"/>
  <c r="K584" i="18" a="1"/>
  <c r="K584" i="18" s="1"/>
  <c r="L584" i="18" a="1"/>
  <c r="L584" i="18" s="1"/>
  <c r="M584" i="18" a="1"/>
  <c r="M584" i="18" s="1"/>
  <c r="N584" i="18" a="1"/>
  <c r="N584" i="18" s="1"/>
  <c r="O584" i="18" a="1"/>
  <c r="O584" i="18" s="1"/>
  <c r="P584" i="18" a="1"/>
  <c r="P584" i="18" s="1"/>
  <c r="Q584" i="18" a="1"/>
  <c r="Q584" i="18" s="1"/>
  <c r="R584" i="18" a="1"/>
  <c r="R584" i="18" s="1"/>
  <c r="S584" i="18" a="1"/>
  <c r="S584" i="18" s="1"/>
  <c r="T584" i="18" a="1"/>
  <c r="T584" i="18" s="1"/>
  <c r="U584" i="18" a="1"/>
  <c r="U584" i="18" s="1"/>
  <c r="V584" i="18" a="1"/>
  <c r="V584" i="18" s="1"/>
  <c r="W584" i="18" a="1"/>
  <c r="W584" i="18" s="1"/>
  <c r="X584" i="18" a="1"/>
  <c r="X584" i="18" s="1"/>
  <c r="Y584" i="18" a="1"/>
  <c r="Y584" i="18" s="1"/>
  <c r="Z584" i="18" a="1"/>
  <c r="Z584" i="18" s="1"/>
  <c r="AA584" i="18" a="1"/>
  <c r="AA584" i="18" s="1"/>
  <c r="AB584" i="18" a="1"/>
  <c r="AB584" i="18" s="1"/>
  <c r="AC584" i="18" a="1"/>
  <c r="AC584" i="18" s="1"/>
  <c r="AD584" i="18" a="1"/>
  <c r="AD584" i="18" s="1"/>
  <c r="AE584" i="18" a="1"/>
  <c r="AE584" i="18" s="1"/>
  <c r="AF584" i="18" a="1"/>
  <c r="AF584" i="18" s="1"/>
  <c r="AG584" i="18" a="1"/>
  <c r="AG584" i="18" s="1"/>
  <c r="AH584" i="18" a="1"/>
  <c r="AH584" i="18" s="1"/>
  <c r="AI584" i="18" a="1"/>
  <c r="AI584" i="18" s="1"/>
  <c r="AJ584" i="18" a="1"/>
  <c r="AJ584" i="18" s="1"/>
  <c r="AK584" i="18" a="1"/>
  <c r="AK584" i="18" s="1"/>
  <c r="AL584" i="18" a="1"/>
  <c r="AL584" i="18" s="1"/>
  <c r="AM584" i="18" a="1"/>
  <c r="AM584" i="18" s="1"/>
  <c r="AN584" i="18" a="1"/>
  <c r="AN584" i="18" s="1"/>
  <c r="AO584" i="18" a="1"/>
  <c r="AO584" i="18" s="1"/>
  <c r="AP584" i="18" a="1"/>
  <c r="AP584" i="18" s="1"/>
  <c r="AQ584" i="18" a="1"/>
  <c r="AQ584" i="18" s="1"/>
  <c r="AR584" i="18" a="1"/>
  <c r="AR584" i="18" s="1"/>
  <c r="AS584" i="18" a="1"/>
  <c r="AS584" i="18" s="1"/>
  <c r="AT584" i="18" a="1"/>
  <c r="AT584" i="18" s="1"/>
  <c r="AU584" i="18" a="1"/>
  <c r="AU584" i="18" s="1"/>
  <c r="AV584" i="18" a="1"/>
  <c r="AV584" i="18" s="1"/>
  <c r="D585" i="18" a="1"/>
  <c r="D585" i="18" s="1"/>
  <c r="E585" i="18" a="1"/>
  <c r="E585" i="18" s="1"/>
  <c r="F585" i="18" a="1"/>
  <c r="F585" i="18" s="1"/>
  <c r="G585" i="18" a="1"/>
  <c r="G585" i="18" s="1"/>
  <c r="H585" i="18" a="1"/>
  <c r="H585" i="18" s="1"/>
  <c r="I585" i="18" a="1"/>
  <c r="I585" i="18" s="1"/>
  <c r="J585" i="18" a="1"/>
  <c r="J585" i="18" s="1"/>
  <c r="K585" i="18" a="1"/>
  <c r="K585" i="18" s="1"/>
  <c r="L585" i="18" a="1"/>
  <c r="L585" i="18" s="1"/>
  <c r="M585" i="18" a="1"/>
  <c r="M585" i="18" s="1"/>
  <c r="N585" i="18" a="1"/>
  <c r="N585" i="18" s="1"/>
  <c r="O585" i="18" a="1"/>
  <c r="O585" i="18" s="1"/>
  <c r="P585" i="18" a="1"/>
  <c r="P585" i="18" s="1"/>
  <c r="Q585" i="18" a="1"/>
  <c r="Q585" i="18" s="1"/>
  <c r="R585" i="18" a="1"/>
  <c r="R585" i="18" s="1"/>
  <c r="S585" i="18" a="1"/>
  <c r="S585" i="18" s="1"/>
  <c r="T585" i="18" a="1"/>
  <c r="T585" i="18" s="1"/>
  <c r="U585" i="18" a="1"/>
  <c r="U585" i="18" s="1"/>
  <c r="V585" i="18" a="1"/>
  <c r="V585" i="18" s="1"/>
  <c r="W585" i="18" a="1"/>
  <c r="W585" i="18" s="1"/>
  <c r="X585" i="18" a="1"/>
  <c r="X585" i="18" s="1"/>
  <c r="Y585" i="18" a="1"/>
  <c r="Y585" i="18" s="1"/>
  <c r="Z585" i="18" a="1"/>
  <c r="Z585" i="18" s="1"/>
  <c r="AA585" i="18" a="1"/>
  <c r="AA585" i="18" s="1"/>
  <c r="AB585" i="18" a="1"/>
  <c r="AB585" i="18" s="1"/>
  <c r="AC585" i="18" a="1"/>
  <c r="AC585" i="18" s="1"/>
  <c r="AD585" i="18" a="1"/>
  <c r="AD585" i="18" s="1"/>
  <c r="AE585" i="18" a="1"/>
  <c r="AE585" i="18" s="1"/>
  <c r="AF585" i="18" a="1"/>
  <c r="AF585" i="18" s="1"/>
  <c r="AG585" i="18" a="1"/>
  <c r="AG585" i="18" s="1"/>
  <c r="AH585" i="18" a="1"/>
  <c r="AH585" i="18" s="1"/>
  <c r="AI585" i="18" a="1"/>
  <c r="AI585" i="18" s="1"/>
  <c r="AJ585" i="18" a="1"/>
  <c r="AJ585" i="18" s="1"/>
  <c r="AK585" i="18" a="1"/>
  <c r="AK585" i="18" s="1"/>
  <c r="AL585" i="18" a="1"/>
  <c r="AL585" i="18" s="1"/>
  <c r="AM585" i="18" a="1"/>
  <c r="AM585" i="18" s="1"/>
  <c r="AN585" i="18" a="1"/>
  <c r="AN585" i="18" s="1"/>
  <c r="AO585" i="18" a="1"/>
  <c r="AO585" i="18" s="1"/>
  <c r="AP585" i="18" a="1"/>
  <c r="AP585" i="18" s="1"/>
  <c r="AQ585" i="18" a="1"/>
  <c r="AQ585" i="18" s="1"/>
  <c r="AR585" i="18" a="1"/>
  <c r="AR585" i="18" s="1"/>
  <c r="AS585" i="18" a="1"/>
  <c r="AS585" i="18" s="1"/>
  <c r="AT585" i="18" a="1"/>
  <c r="AT585" i="18" s="1"/>
  <c r="AU585" i="18" a="1"/>
  <c r="AU585" i="18" s="1"/>
  <c r="AV585" i="18" a="1"/>
  <c r="AV585" i="18" s="1"/>
  <c r="D586" i="18" a="1"/>
  <c r="D586" i="18" s="1"/>
  <c r="E586" i="18" a="1"/>
  <c r="E586" i="18" s="1"/>
  <c r="F586" i="18" a="1"/>
  <c r="F586" i="18" s="1"/>
  <c r="G586" i="18" a="1"/>
  <c r="G586" i="18" s="1"/>
  <c r="H586" i="18" a="1"/>
  <c r="H586" i="18" s="1"/>
  <c r="I586" i="18" a="1"/>
  <c r="I586" i="18" s="1"/>
  <c r="J586" i="18" a="1"/>
  <c r="J586" i="18" s="1"/>
  <c r="K586" i="18" a="1"/>
  <c r="K586" i="18" s="1"/>
  <c r="L586" i="18" a="1"/>
  <c r="L586" i="18" s="1"/>
  <c r="M586" i="18" a="1"/>
  <c r="M586" i="18" s="1"/>
  <c r="N586" i="18" a="1"/>
  <c r="N586" i="18" s="1"/>
  <c r="O586" i="18" a="1"/>
  <c r="O586" i="18" s="1"/>
  <c r="P586" i="18" a="1"/>
  <c r="P586" i="18" s="1"/>
  <c r="Q586" i="18" a="1"/>
  <c r="Q586" i="18" s="1"/>
  <c r="R586" i="18" a="1"/>
  <c r="R586" i="18" s="1"/>
  <c r="S586" i="18" a="1"/>
  <c r="S586" i="18" s="1"/>
  <c r="T586" i="18" a="1"/>
  <c r="T586" i="18" s="1"/>
  <c r="U586" i="18" a="1"/>
  <c r="U586" i="18" s="1"/>
  <c r="V586" i="18" a="1"/>
  <c r="V586" i="18" s="1"/>
  <c r="W586" i="18" a="1"/>
  <c r="W586" i="18" s="1"/>
  <c r="X586" i="18" a="1"/>
  <c r="X586" i="18" s="1"/>
  <c r="Y586" i="18" a="1"/>
  <c r="Y586" i="18" s="1"/>
  <c r="Z586" i="18" a="1"/>
  <c r="Z586" i="18" s="1"/>
  <c r="AA586" i="18" a="1"/>
  <c r="AA586" i="18" s="1"/>
  <c r="AB586" i="18" a="1"/>
  <c r="AB586" i="18" s="1"/>
  <c r="AC586" i="18" a="1"/>
  <c r="AC586" i="18" s="1"/>
  <c r="AD586" i="18" a="1"/>
  <c r="AD586" i="18" s="1"/>
  <c r="AE586" i="18" a="1"/>
  <c r="AE586" i="18" s="1"/>
  <c r="AF586" i="18" a="1"/>
  <c r="AF586" i="18" s="1"/>
  <c r="AG586" i="18" a="1"/>
  <c r="AG586" i="18" s="1"/>
  <c r="AH586" i="18" a="1"/>
  <c r="AH586" i="18" s="1"/>
  <c r="AI586" i="18" a="1"/>
  <c r="AI586" i="18" s="1"/>
  <c r="AJ586" i="18" a="1"/>
  <c r="AJ586" i="18" s="1"/>
  <c r="AK586" i="18" a="1"/>
  <c r="AK586" i="18" s="1"/>
  <c r="AL586" i="18" a="1"/>
  <c r="AL586" i="18" s="1"/>
  <c r="AM586" i="18" a="1"/>
  <c r="AM586" i="18" s="1"/>
  <c r="AN586" i="18" a="1"/>
  <c r="AN586" i="18" s="1"/>
  <c r="AO586" i="18" a="1"/>
  <c r="AO586" i="18" s="1"/>
  <c r="AP586" i="18" a="1"/>
  <c r="AP586" i="18" s="1"/>
  <c r="AQ586" i="18" a="1"/>
  <c r="AQ586" i="18" s="1"/>
  <c r="AR586" i="18" a="1"/>
  <c r="AR586" i="18" s="1"/>
  <c r="AS586" i="18" a="1"/>
  <c r="AS586" i="18" s="1"/>
  <c r="AT586" i="18" a="1"/>
  <c r="AT586" i="18" s="1"/>
  <c r="AU586" i="18" a="1"/>
  <c r="AU586" i="18" s="1"/>
  <c r="AV586" i="18" a="1"/>
  <c r="AV586" i="18" s="1"/>
  <c r="D587" i="18" a="1"/>
  <c r="D587" i="18" s="1"/>
  <c r="E587" i="18" a="1"/>
  <c r="E587" i="18" s="1"/>
  <c r="F587" i="18" a="1"/>
  <c r="F587" i="18" s="1"/>
  <c r="G587" i="18" a="1"/>
  <c r="G587" i="18" s="1"/>
  <c r="H587" i="18" a="1"/>
  <c r="H587" i="18" s="1"/>
  <c r="I587" i="18" a="1"/>
  <c r="I587" i="18" s="1"/>
  <c r="J587" i="18" a="1"/>
  <c r="J587" i="18" s="1"/>
  <c r="K587" i="18" a="1"/>
  <c r="K587" i="18" s="1"/>
  <c r="L587" i="18" a="1"/>
  <c r="L587" i="18" s="1"/>
  <c r="M587" i="18" a="1"/>
  <c r="M587" i="18" s="1"/>
  <c r="N587" i="18" a="1"/>
  <c r="N587" i="18" s="1"/>
  <c r="O587" i="18" a="1"/>
  <c r="O587" i="18" s="1"/>
  <c r="P587" i="18" a="1"/>
  <c r="P587" i="18" s="1"/>
  <c r="Q587" i="18" a="1"/>
  <c r="Q587" i="18" s="1"/>
  <c r="R587" i="18" a="1"/>
  <c r="R587" i="18" s="1"/>
  <c r="S587" i="18" a="1"/>
  <c r="S587" i="18" s="1"/>
  <c r="T587" i="18" a="1"/>
  <c r="T587" i="18" s="1"/>
  <c r="U587" i="18" a="1"/>
  <c r="U587" i="18" s="1"/>
  <c r="V587" i="18" a="1"/>
  <c r="V587" i="18" s="1"/>
  <c r="W587" i="18" a="1"/>
  <c r="W587" i="18" s="1"/>
  <c r="X587" i="18" a="1"/>
  <c r="X587" i="18" s="1"/>
  <c r="Y587" i="18" a="1"/>
  <c r="Y587" i="18" s="1"/>
  <c r="Z587" i="18" a="1"/>
  <c r="Z587" i="18" s="1"/>
  <c r="AA587" i="18" a="1"/>
  <c r="AA587" i="18" s="1"/>
  <c r="AB587" i="18" a="1"/>
  <c r="AB587" i="18" s="1"/>
  <c r="AC587" i="18" a="1"/>
  <c r="AC587" i="18" s="1"/>
  <c r="AD587" i="18" a="1"/>
  <c r="AD587" i="18" s="1"/>
  <c r="AE587" i="18" a="1"/>
  <c r="AE587" i="18" s="1"/>
  <c r="AF587" i="18" a="1"/>
  <c r="AF587" i="18" s="1"/>
  <c r="AG587" i="18" a="1"/>
  <c r="AG587" i="18" s="1"/>
  <c r="AH587" i="18" a="1"/>
  <c r="AH587" i="18" s="1"/>
  <c r="AI587" i="18" a="1"/>
  <c r="AI587" i="18" s="1"/>
  <c r="AJ587" i="18" a="1"/>
  <c r="AJ587" i="18" s="1"/>
  <c r="AK587" i="18" a="1"/>
  <c r="AK587" i="18" s="1"/>
  <c r="AL587" i="18" a="1"/>
  <c r="AL587" i="18" s="1"/>
  <c r="AM587" i="18" a="1"/>
  <c r="AM587" i="18" s="1"/>
  <c r="AN587" i="18" a="1"/>
  <c r="AN587" i="18" s="1"/>
  <c r="AO587" i="18" a="1"/>
  <c r="AO587" i="18" s="1"/>
  <c r="AP587" i="18" a="1"/>
  <c r="AP587" i="18" s="1"/>
  <c r="AQ587" i="18" a="1"/>
  <c r="AQ587" i="18" s="1"/>
  <c r="AR587" i="18" a="1"/>
  <c r="AR587" i="18" s="1"/>
  <c r="AS587" i="18" a="1"/>
  <c r="AS587" i="18" s="1"/>
  <c r="AT587" i="18" a="1"/>
  <c r="AT587" i="18" s="1"/>
  <c r="AU587" i="18" a="1"/>
  <c r="AU587" i="18" s="1"/>
  <c r="AV587" i="18" a="1"/>
  <c r="AV587" i="18" s="1"/>
  <c r="D588" i="18" a="1"/>
  <c r="D588" i="18" s="1"/>
  <c r="E588" i="18" a="1"/>
  <c r="E588" i="18" s="1"/>
  <c r="F588" i="18" a="1"/>
  <c r="F588" i="18" s="1"/>
  <c r="G588" i="18" a="1"/>
  <c r="G588" i="18" s="1"/>
  <c r="H588" i="18" a="1"/>
  <c r="H588" i="18" s="1"/>
  <c r="I588" i="18" a="1"/>
  <c r="I588" i="18" s="1"/>
  <c r="J588" i="18" a="1"/>
  <c r="J588" i="18" s="1"/>
  <c r="K588" i="18" a="1"/>
  <c r="K588" i="18" s="1"/>
  <c r="L588" i="18" a="1"/>
  <c r="L588" i="18" s="1"/>
  <c r="M588" i="18" a="1"/>
  <c r="M588" i="18" s="1"/>
  <c r="N588" i="18" a="1"/>
  <c r="N588" i="18" s="1"/>
  <c r="O588" i="18" a="1"/>
  <c r="O588" i="18" s="1"/>
  <c r="P588" i="18" a="1"/>
  <c r="P588" i="18" s="1"/>
  <c r="Q588" i="18" a="1"/>
  <c r="Q588" i="18" s="1"/>
  <c r="R588" i="18" a="1"/>
  <c r="R588" i="18" s="1"/>
  <c r="S588" i="18" a="1"/>
  <c r="S588" i="18" s="1"/>
  <c r="T588" i="18" a="1"/>
  <c r="T588" i="18" s="1"/>
  <c r="U588" i="18" a="1"/>
  <c r="U588" i="18" s="1"/>
  <c r="V588" i="18" a="1"/>
  <c r="V588" i="18" s="1"/>
  <c r="W588" i="18" a="1"/>
  <c r="W588" i="18" s="1"/>
  <c r="X588" i="18" a="1"/>
  <c r="X588" i="18" s="1"/>
  <c r="Y588" i="18" a="1"/>
  <c r="Y588" i="18" s="1"/>
  <c r="Z588" i="18" a="1"/>
  <c r="Z588" i="18" s="1"/>
  <c r="AA588" i="18" a="1"/>
  <c r="AA588" i="18" s="1"/>
  <c r="AB588" i="18" a="1"/>
  <c r="AB588" i="18" s="1"/>
  <c r="AC588" i="18" a="1"/>
  <c r="AC588" i="18" s="1"/>
  <c r="AD588" i="18" a="1"/>
  <c r="AD588" i="18" s="1"/>
  <c r="AE588" i="18" a="1"/>
  <c r="AE588" i="18" s="1"/>
  <c r="AF588" i="18" a="1"/>
  <c r="AF588" i="18" s="1"/>
  <c r="AG588" i="18" a="1"/>
  <c r="AG588" i="18" s="1"/>
  <c r="AH588" i="18" a="1"/>
  <c r="AH588" i="18" s="1"/>
  <c r="AI588" i="18" a="1"/>
  <c r="AI588" i="18" s="1"/>
  <c r="AJ588" i="18" a="1"/>
  <c r="AJ588" i="18" s="1"/>
  <c r="AK588" i="18" a="1"/>
  <c r="AK588" i="18" s="1"/>
  <c r="AL588" i="18" a="1"/>
  <c r="AL588" i="18" s="1"/>
  <c r="AM588" i="18" a="1"/>
  <c r="AM588" i="18" s="1"/>
  <c r="AN588" i="18" a="1"/>
  <c r="AN588" i="18" s="1"/>
  <c r="AO588" i="18" a="1"/>
  <c r="AO588" i="18" s="1"/>
  <c r="AP588" i="18" a="1"/>
  <c r="AP588" i="18" s="1"/>
  <c r="AQ588" i="18" a="1"/>
  <c r="AQ588" i="18" s="1"/>
  <c r="AR588" i="18" a="1"/>
  <c r="AR588" i="18" s="1"/>
  <c r="AS588" i="18" a="1"/>
  <c r="AS588" i="18" s="1"/>
  <c r="AT588" i="18" a="1"/>
  <c r="AT588" i="18" s="1"/>
  <c r="AU588" i="18" a="1"/>
  <c r="AU588" i="18" s="1"/>
  <c r="AV588" i="18" a="1"/>
  <c r="AV588" i="18" s="1"/>
  <c r="D589" i="18" a="1"/>
  <c r="D589" i="18" s="1"/>
  <c r="E589" i="18" a="1"/>
  <c r="E589" i="18" s="1"/>
  <c r="F589" i="18" a="1"/>
  <c r="F589" i="18" s="1"/>
  <c r="G589" i="18" a="1"/>
  <c r="G589" i="18" s="1"/>
  <c r="H589" i="18" a="1"/>
  <c r="H589" i="18" s="1"/>
  <c r="I589" i="18" a="1"/>
  <c r="I589" i="18" s="1"/>
  <c r="J589" i="18" a="1"/>
  <c r="J589" i="18" s="1"/>
  <c r="K589" i="18" a="1"/>
  <c r="K589" i="18" s="1"/>
  <c r="L589" i="18" a="1"/>
  <c r="L589" i="18" s="1"/>
  <c r="M589" i="18" a="1"/>
  <c r="M589" i="18" s="1"/>
  <c r="N589" i="18" a="1"/>
  <c r="N589" i="18" s="1"/>
  <c r="O589" i="18" a="1"/>
  <c r="O589" i="18" s="1"/>
  <c r="P589" i="18" a="1"/>
  <c r="P589" i="18" s="1"/>
  <c r="Q589" i="18" a="1"/>
  <c r="Q589" i="18" s="1"/>
  <c r="R589" i="18" a="1"/>
  <c r="R589" i="18" s="1"/>
  <c r="S589" i="18" a="1"/>
  <c r="S589" i="18" s="1"/>
  <c r="T589" i="18" a="1"/>
  <c r="T589" i="18" s="1"/>
  <c r="U589" i="18" a="1"/>
  <c r="U589" i="18" s="1"/>
  <c r="V589" i="18" a="1"/>
  <c r="V589" i="18" s="1"/>
  <c r="W589" i="18" a="1"/>
  <c r="W589" i="18" s="1"/>
  <c r="X589" i="18" a="1"/>
  <c r="X589" i="18" s="1"/>
  <c r="Y589" i="18" a="1"/>
  <c r="Y589" i="18" s="1"/>
  <c r="Z589" i="18" a="1"/>
  <c r="Z589" i="18" s="1"/>
  <c r="AA589" i="18" a="1"/>
  <c r="AA589" i="18" s="1"/>
  <c r="AB589" i="18" a="1"/>
  <c r="AB589" i="18" s="1"/>
  <c r="AC589" i="18" a="1"/>
  <c r="AC589" i="18" s="1"/>
  <c r="AD589" i="18" a="1"/>
  <c r="AD589" i="18" s="1"/>
  <c r="AE589" i="18" a="1"/>
  <c r="AE589" i="18" s="1"/>
  <c r="AF589" i="18" a="1"/>
  <c r="AF589" i="18" s="1"/>
  <c r="AG589" i="18" a="1"/>
  <c r="AG589" i="18" s="1"/>
  <c r="AH589" i="18" a="1"/>
  <c r="AH589" i="18" s="1"/>
  <c r="AI589" i="18" a="1"/>
  <c r="AI589" i="18" s="1"/>
  <c r="AJ589" i="18" a="1"/>
  <c r="AJ589" i="18" s="1"/>
  <c r="AK589" i="18" a="1"/>
  <c r="AK589" i="18" s="1"/>
  <c r="AL589" i="18" a="1"/>
  <c r="AL589" i="18" s="1"/>
  <c r="AM589" i="18" a="1"/>
  <c r="AM589" i="18" s="1"/>
  <c r="AN589" i="18" a="1"/>
  <c r="AN589" i="18" s="1"/>
  <c r="AO589" i="18" a="1"/>
  <c r="AO589" i="18" s="1"/>
  <c r="AP589" i="18" a="1"/>
  <c r="AP589" i="18" s="1"/>
  <c r="AQ589" i="18" a="1"/>
  <c r="AQ589" i="18" s="1"/>
  <c r="AR589" i="18" a="1"/>
  <c r="AR589" i="18" s="1"/>
  <c r="AS589" i="18" a="1"/>
  <c r="AS589" i="18" s="1"/>
  <c r="AT589" i="18" a="1"/>
  <c r="AT589" i="18" s="1"/>
  <c r="AU589" i="18" a="1"/>
  <c r="AU589" i="18" s="1"/>
  <c r="AV589" i="18" a="1"/>
  <c r="AV589" i="18" s="1"/>
  <c r="D590" i="18" a="1"/>
  <c r="D590" i="18" s="1"/>
  <c r="E590" i="18" a="1"/>
  <c r="E590" i="18" s="1"/>
  <c r="F590" i="18" a="1"/>
  <c r="F590" i="18" s="1"/>
  <c r="G590" i="18" a="1"/>
  <c r="G590" i="18" s="1"/>
  <c r="H590" i="18" a="1"/>
  <c r="H590" i="18" s="1"/>
  <c r="I590" i="18" a="1"/>
  <c r="I590" i="18" s="1"/>
  <c r="J590" i="18" a="1"/>
  <c r="J590" i="18" s="1"/>
  <c r="K590" i="18" a="1"/>
  <c r="K590" i="18" s="1"/>
  <c r="L590" i="18" a="1"/>
  <c r="L590" i="18" s="1"/>
  <c r="M590" i="18" a="1"/>
  <c r="M590" i="18" s="1"/>
  <c r="N590" i="18" a="1"/>
  <c r="N590" i="18" s="1"/>
  <c r="O590" i="18" a="1"/>
  <c r="O590" i="18" s="1"/>
  <c r="P590" i="18" a="1"/>
  <c r="P590" i="18" s="1"/>
  <c r="Q590" i="18" a="1"/>
  <c r="Q590" i="18" s="1"/>
  <c r="R590" i="18" a="1"/>
  <c r="R590" i="18" s="1"/>
  <c r="S590" i="18" a="1"/>
  <c r="S590" i="18" s="1"/>
  <c r="T590" i="18" a="1"/>
  <c r="T590" i="18" s="1"/>
  <c r="U590" i="18" a="1"/>
  <c r="U590" i="18" s="1"/>
  <c r="V590" i="18" a="1"/>
  <c r="V590" i="18" s="1"/>
  <c r="W590" i="18" a="1"/>
  <c r="W590" i="18" s="1"/>
  <c r="X590" i="18" a="1"/>
  <c r="X590" i="18" s="1"/>
  <c r="Y590" i="18" a="1"/>
  <c r="Y590" i="18" s="1"/>
  <c r="Z590" i="18" a="1"/>
  <c r="Z590" i="18" s="1"/>
  <c r="AA590" i="18" a="1"/>
  <c r="AA590" i="18" s="1"/>
  <c r="AB590" i="18" a="1"/>
  <c r="AB590" i="18" s="1"/>
  <c r="AC590" i="18" a="1"/>
  <c r="AC590" i="18" s="1"/>
  <c r="AD590" i="18" a="1"/>
  <c r="AD590" i="18" s="1"/>
  <c r="AE590" i="18" a="1"/>
  <c r="AE590" i="18" s="1"/>
  <c r="AF590" i="18" a="1"/>
  <c r="AF590" i="18" s="1"/>
  <c r="AG590" i="18" a="1"/>
  <c r="AG590" i="18" s="1"/>
  <c r="AH590" i="18" a="1"/>
  <c r="AH590" i="18" s="1"/>
  <c r="AI590" i="18" a="1"/>
  <c r="AI590" i="18" s="1"/>
  <c r="AJ590" i="18" a="1"/>
  <c r="AJ590" i="18" s="1"/>
  <c r="AK590" i="18" a="1"/>
  <c r="AK590" i="18" s="1"/>
  <c r="AL590" i="18" a="1"/>
  <c r="AL590" i="18" s="1"/>
  <c r="AM590" i="18" a="1"/>
  <c r="AM590" i="18" s="1"/>
  <c r="AN590" i="18" a="1"/>
  <c r="AN590" i="18" s="1"/>
  <c r="AO590" i="18" a="1"/>
  <c r="AO590" i="18" s="1"/>
  <c r="AP590" i="18" a="1"/>
  <c r="AP590" i="18" s="1"/>
  <c r="AQ590" i="18" a="1"/>
  <c r="AQ590" i="18" s="1"/>
  <c r="AR590" i="18" a="1"/>
  <c r="AR590" i="18" s="1"/>
  <c r="AS590" i="18" a="1"/>
  <c r="AS590" i="18" s="1"/>
  <c r="AT590" i="18" a="1"/>
  <c r="AT590" i="18" s="1"/>
  <c r="AU590" i="18" a="1"/>
  <c r="AU590" i="18" s="1"/>
  <c r="AV590" i="18" a="1"/>
  <c r="AV590" i="18" s="1"/>
  <c r="D591" i="18" a="1"/>
  <c r="D591" i="18" s="1"/>
  <c r="E591" i="18" a="1"/>
  <c r="E591" i="18" s="1"/>
  <c r="F591" i="18" a="1"/>
  <c r="F591" i="18" s="1"/>
  <c r="G591" i="18" a="1"/>
  <c r="G591" i="18" s="1"/>
  <c r="H591" i="18" a="1"/>
  <c r="H591" i="18" s="1"/>
  <c r="I591" i="18" a="1"/>
  <c r="I591" i="18" s="1"/>
  <c r="J591" i="18" a="1"/>
  <c r="J591" i="18" s="1"/>
  <c r="K591" i="18" a="1"/>
  <c r="K591" i="18" s="1"/>
  <c r="L591" i="18" a="1"/>
  <c r="L591" i="18" s="1"/>
  <c r="M591" i="18" a="1"/>
  <c r="M591" i="18" s="1"/>
  <c r="N591" i="18" a="1"/>
  <c r="N591" i="18" s="1"/>
  <c r="O591" i="18" a="1"/>
  <c r="O591" i="18" s="1"/>
  <c r="P591" i="18" a="1"/>
  <c r="P591" i="18" s="1"/>
  <c r="Q591" i="18" a="1"/>
  <c r="Q591" i="18" s="1"/>
  <c r="R591" i="18" a="1"/>
  <c r="R591" i="18" s="1"/>
  <c r="S591" i="18" a="1"/>
  <c r="S591" i="18" s="1"/>
  <c r="T591" i="18" a="1"/>
  <c r="T591" i="18" s="1"/>
  <c r="U591" i="18" a="1"/>
  <c r="U591" i="18" s="1"/>
  <c r="V591" i="18" a="1"/>
  <c r="V591" i="18" s="1"/>
  <c r="W591" i="18" a="1"/>
  <c r="W591" i="18" s="1"/>
  <c r="X591" i="18" a="1"/>
  <c r="X591" i="18" s="1"/>
  <c r="Y591" i="18" a="1"/>
  <c r="Y591" i="18" s="1"/>
  <c r="Z591" i="18" a="1"/>
  <c r="Z591" i="18" s="1"/>
  <c r="AA591" i="18" a="1"/>
  <c r="AA591" i="18" s="1"/>
  <c r="AB591" i="18" a="1"/>
  <c r="AB591" i="18" s="1"/>
  <c r="AC591" i="18" a="1"/>
  <c r="AC591" i="18" s="1"/>
  <c r="AD591" i="18" a="1"/>
  <c r="AD591" i="18" s="1"/>
  <c r="AE591" i="18" a="1"/>
  <c r="AE591" i="18" s="1"/>
  <c r="AF591" i="18" a="1"/>
  <c r="AF591" i="18" s="1"/>
  <c r="AG591" i="18" a="1"/>
  <c r="AG591" i="18" s="1"/>
  <c r="AH591" i="18" a="1"/>
  <c r="AH591" i="18" s="1"/>
  <c r="AI591" i="18" a="1"/>
  <c r="AI591" i="18" s="1"/>
  <c r="AJ591" i="18" a="1"/>
  <c r="AJ591" i="18" s="1"/>
  <c r="AK591" i="18" a="1"/>
  <c r="AK591" i="18" s="1"/>
  <c r="AL591" i="18" a="1"/>
  <c r="AL591" i="18" s="1"/>
  <c r="AM591" i="18" a="1"/>
  <c r="AM591" i="18" s="1"/>
  <c r="AN591" i="18" a="1"/>
  <c r="AN591" i="18" s="1"/>
  <c r="AO591" i="18" a="1"/>
  <c r="AO591" i="18" s="1"/>
  <c r="AP591" i="18" a="1"/>
  <c r="AP591" i="18" s="1"/>
  <c r="AQ591" i="18" a="1"/>
  <c r="AQ591" i="18" s="1"/>
  <c r="AR591" i="18" a="1"/>
  <c r="AR591" i="18" s="1"/>
  <c r="AS591" i="18" a="1"/>
  <c r="AS591" i="18" s="1"/>
  <c r="AT591" i="18" a="1"/>
  <c r="AT591" i="18" s="1"/>
  <c r="AU591" i="18" a="1"/>
  <c r="AU591" i="18" s="1"/>
  <c r="AV591" i="18" a="1"/>
  <c r="AV591" i="18" s="1"/>
  <c r="D592" i="18" a="1"/>
  <c r="D592" i="18" s="1"/>
  <c r="E592" i="18" a="1"/>
  <c r="E592" i="18" s="1"/>
  <c r="F592" i="18" a="1"/>
  <c r="F592" i="18" s="1"/>
  <c r="G592" i="18" a="1"/>
  <c r="G592" i="18" s="1"/>
  <c r="H592" i="18" a="1"/>
  <c r="H592" i="18" s="1"/>
  <c r="I592" i="18" a="1"/>
  <c r="I592" i="18" s="1"/>
  <c r="J592" i="18" a="1"/>
  <c r="J592" i="18" s="1"/>
  <c r="K592" i="18" a="1"/>
  <c r="K592" i="18" s="1"/>
  <c r="L592" i="18" a="1"/>
  <c r="L592" i="18" s="1"/>
  <c r="M592" i="18" a="1"/>
  <c r="M592" i="18" s="1"/>
  <c r="N592" i="18" a="1"/>
  <c r="N592" i="18" s="1"/>
  <c r="O592" i="18" a="1"/>
  <c r="O592" i="18" s="1"/>
  <c r="P592" i="18" a="1"/>
  <c r="P592" i="18" s="1"/>
  <c r="Q592" i="18" a="1"/>
  <c r="Q592" i="18" s="1"/>
  <c r="R592" i="18" a="1"/>
  <c r="R592" i="18" s="1"/>
  <c r="S592" i="18" a="1"/>
  <c r="S592" i="18" s="1"/>
  <c r="T592" i="18" a="1"/>
  <c r="T592" i="18" s="1"/>
  <c r="U592" i="18" a="1"/>
  <c r="U592" i="18" s="1"/>
  <c r="V592" i="18" a="1"/>
  <c r="V592" i="18" s="1"/>
  <c r="W592" i="18" a="1"/>
  <c r="W592" i="18" s="1"/>
  <c r="X592" i="18" a="1"/>
  <c r="X592" i="18" s="1"/>
  <c r="Y592" i="18" a="1"/>
  <c r="Y592" i="18" s="1"/>
  <c r="Z592" i="18" a="1"/>
  <c r="Z592" i="18" s="1"/>
  <c r="AA592" i="18" a="1"/>
  <c r="AA592" i="18" s="1"/>
  <c r="AB592" i="18" a="1"/>
  <c r="AB592" i="18" s="1"/>
  <c r="AC592" i="18" a="1"/>
  <c r="AC592" i="18" s="1"/>
  <c r="AD592" i="18" a="1"/>
  <c r="AD592" i="18" s="1"/>
  <c r="AE592" i="18" a="1"/>
  <c r="AE592" i="18" s="1"/>
  <c r="AF592" i="18" a="1"/>
  <c r="AF592" i="18" s="1"/>
  <c r="AG592" i="18" a="1"/>
  <c r="AG592" i="18" s="1"/>
  <c r="AH592" i="18" a="1"/>
  <c r="AH592" i="18" s="1"/>
  <c r="AI592" i="18" a="1"/>
  <c r="AI592" i="18" s="1"/>
  <c r="AJ592" i="18" a="1"/>
  <c r="AJ592" i="18" s="1"/>
  <c r="AK592" i="18" a="1"/>
  <c r="AK592" i="18" s="1"/>
  <c r="AL592" i="18" a="1"/>
  <c r="AL592" i="18" s="1"/>
  <c r="AM592" i="18" a="1"/>
  <c r="AM592" i="18" s="1"/>
  <c r="AN592" i="18" a="1"/>
  <c r="AN592" i="18" s="1"/>
  <c r="AO592" i="18" a="1"/>
  <c r="AO592" i="18" s="1"/>
  <c r="AP592" i="18" a="1"/>
  <c r="AP592" i="18" s="1"/>
  <c r="AQ592" i="18" a="1"/>
  <c r="AQ592" i="18" s="1"/>
  <c r="AR592" i="18" a="1"/>
  <c r="AR592" i="18" s="1"/>
  <c r="AS592" i="18" a="1"/>
  <c r="AS592" i="18" s="1"/>
  <c r="AT592" i="18" a="1"/>
  <c r="AT592" i="18" s="1"/>
  <c r="AU592" i="18" a="1"/>
  <c r="AU592" i="18" s="1"/>
  <c r="AV592" i="18" a="1"/>
  <c r="AV592" i="18" s="1"/>
  <c r="D593" i="18" a="1"/>
  <c r="D593" i="18" s="1"/>
  <c r="E593" i="18" a="1"/>
  <c r="E593" i="18" s="1"/>
  <c r="F593" i="18" a="1"/>
  <c r="F593" i="18" s="1"/>
  <c r="G593" i="18" a="1"/>
  <c r="G593" i="18" s="1"/>
  <c r="H593" i="18" a="1"/>
  <c r="H593" i="18" s="1"/>
  <c r="I593" i="18" a="1"/>
  <c r="I593" i="18" s="1"/>
  <c r="J593" i="18" a="1"/>
  <c r="J593" i="18" s="1"/>
  <c r="K593" i="18" a="1"/>
  <c r="K593" i="18" s="1"/>
  <c r="L593" i="18" a="1"/>
  <c r="L593" i="18" s="1"/>
  <c r="M593" i="18" a="1"/>
  <c r="M593" i="18" s="1"/>
  <c r="N593" i="18" a="1"/>
  <c r="N593" i="18" s="1"/>
  <c r="O593" i="18" a="1"/>
  <c r="O593" i="18" s="1"/>
  <c r="P593" i="18" a="1"/>
  <c r="P593" i="18" s="1"/>
  <c r="Q593" i="18" a="1"/>
  <c r="Q593" i="18" s="1"/>
  <c r="R593" i="18" a="1"/>
  <c r="R593" i="18" s="1"/>
  <c r="S593" i="18" a="1"/>
  <c r="S593" i="18" s="1"/>
  <c r="T593" i="18" a="1"/>
  <c r="T593" i="18" s="1"/>
  <c r="U593" i="18" a="1"/>
  <c r="U593" i="18" s="1"/>
  <c r="V593" i="18" a="1"/>
  <c r="V593" i="18" s="1"/>
  <c r="W593" i="18" a="1"/>
  <c r="W593" i="18" s="1"/>
  <c r="X593" i="18" a="1"/>
  <c r="X593" i="18" s="1"/>
  <c r="Y593" i="18" a="1"/>
  <c r="Y593" i="18" s="1"/>
  <c r="Z593" i="18" a="1"/>
  <c r="Z593" i="18" s="1"/>
  <c r="AA593" i="18" a="1"/>
  <c r="AA593" i="18" s="1"/>
  <c r="AB593" i="18" a="1"/>
  <c r="AB593" i="18" s="1"/>
  <c r="AC593" i="18" a="1"/>
  <c r="AC593" i="18" s="1"/>
  <c r="AD593" i="18" a="1"/>
  <c r="AD593" i="18" s="1"/>
  <c r="AE593" i="18" a="1"/>
  <c r="AE593" i="18" s="1"/>
  <c r="AF593" i="18" a="1"/>
  <c r="AF593" i="18" s="1"/>
  <c r="AG593" i="18" a="1"/>
  <c r="AG593" i="18" s="1"/>
  <c r="AH593" i="18" a="1"/>
  <c r="AH593" i="18" s="1"/>
  <c r="AI593" i="18" a="1"/>
  <c r="AI593" i="18" s="1"/>
  <c r="AJ593" i="18" a="1"/>
  <c r="AJ593" i="18" s="1"/>
  <c r="AK593" i="18" a="1"/>
  <c r="AK593" i="18" s="1"/>
  <c r="AL593" i="18" a="1"/>
  <c r="AL593" i="18" s="1"/>
  <c r="AM593" i="18" a="1"/>
  <c r="AM593" i="18" s="1"/>
  <c r="AN593" i="18" a="1"/>
  <c r="AN593" i="18" s="1"/>
  <c r="AO593" i="18" a="1"/>
  <c r="AO593" i="18" s="1"/>
  <c r="AP593" i="18" a="1"/>
  <c r="AP593" i="18" s="1"/>
  <c r="AQ593" i="18" a="1"/>
  <c r="AQ593" i="18" s="1"/>
  <c r="AR593" i="18" a="1"/>
  <c r="AR593" i="18" s="1"/>
  <c r="AS593" i="18" a="1"/>
  <c r="AS593" i="18" s="1"/>
  <c r="AT593" i="18" a="1"/>
  <c r="AT593" i="18" s="1"/>
  <c r="AU593" i="18" a="1"/>
  <c r="AU593" i="18" s="1"/>
  <c r="AV593" i="18" a="1"/>
  <c r="AV593" i="18" s="1"/>
  <c r="D594" i="18" a="1"/>
  <c r="D594" i="18" s="1"/>
  <c r="E594" i="18" a="1"/>
  <c r="E594" i="18" s="1"/>
  <c r="F594" i="18" a="1"/>
  <c r="F594" i="18" s="1"/>
  <c r="G594" i="18" a="1"/>
  <c r="G594" i="18" s="1"/>
  <c r="H594" i="18" a="1"/>
  <c r="H594" i="18" s="1"/>
  <c r="I594" i="18" a="1"/>
  <c r="I594" i="18" s="1"/>
  <c r="J594" i="18" a="1"/>
  <c r="J594" i="18" s="1"/>
  <c r="K594" i="18" a="1"/>
  <c r="K594" i="18" s="1"/>
  <c r="L594" i="18" a="1"/>
  <c r="L594" i="18" s="1"/>
  <c r="M594" i="18" a="1"/>
  <c r="M594" i="18" s="1"/>
  <c r="N594" i="18" a="1"/>
  <c r="N594" i="18" s="1"/>
  <c r="O594" i="18" a="1"/>
  <c r="O594" i="18" s="1"/>
  <c r="P594" i="18" a="1"/>
  <c r="P594" i="18" s="1"/>
  <c r="Q594" i="18" a="1"/>
  <c r="Q594" i="18" s="1"/>
  <c r="R594" i="18" a="1"/>
  <c r="R594" i="18" s="1"/>
  <c r="S594" i="18" a="1"/>
  <c r="S594" i="18" s="1"/>
  <c r="T594" i="18" a="1"/>
  <c r="T594" i="18" s="1"/>
  <c r="U594" i="18" a="1"/>
  <c r="U594" i="18" s="1"/>
  <c r="V594" i="18" a="1"/>
  <c r="V594" i="18" s="1"/>
  <c r="W594" i="18" a="1"/>
  <c r="W594" i="18" s="1"/>
  <c r="X594" i="18" a="1"/>
  <c r="X594" i="18" s="1"/>
  <c r="Y594" i="18" a="1"/>
  <c r="Y594" i="18" s="1"/>
  <c r="Z594" i="18" a="1"/>
  <c r="Z594" i="18" s="1"/>
  <c r="AA594" i="18" a="1"/>
  <c r="AA594" i="18" s="1"/>
  <c r="AB594" i="18" a="1"/>
  <c r="AB594" i="18" s="1"/>
  <c r="AC594" i="18" a="1"/>
  <c r="AC594" i="18" s="1"/>
  <c r="AD594" i="18" a="1"/>
  <c r="AD594" i="18" s="1"/>
  <c r="AE594" i="18" a="1"/>
  <c r="AE594" i="18" s="1"/>
  <c r="AF594" i="18" a="1"/>
  <c r="AF594" i="18" s="1"/>
  <c r="AG594" i="18" a="1"/>
  <c r="AG594" i="18" s="1"/>
  <c r="AH594" i="18" a="1"/>
  <c r="AH594" i="18" s="1"/>
  <c r="AI594" i="18" a="1"/>
  <c r="AI594" i="18" s="1"/>
  <c r="AJ594" i="18" a="1"/>
  <c r="AJ594" i="18" s="1"/>
  <c r="AK594" i="18" a="1"/>
  <c r="AK594" i="18" s="1"/>
  <c r="AL594" i="18" a="1"/>
  <c r="AL594" i="18" s="1"/>
  <c r="AM594" i="18" a="1"/>
  <c r="AM594" i="18" s="1"/>
  <c r="AN594" i="18" a="1"/>
  <c r="AN594" i="18" s="1"/>
  <c r="AO594" i="18" a="1"/>
  <c r="AO594" i="18" s="1"/>
  <c r="AP594" i="18" a="1"/>
  <c r="AP594" i="18" s="1"/>
  <c r="AQ594" i="18" a="1"/>
  <c r="AQ594" i="18" s="1"/>
  <c r="AR594" i="18" a="1"/>
  <c r="AR594" i="18" s="1"/>
  <c r="AS594" i="18" a="1"/>
  <c r="AS594" i="18" s="1"/>
  <c r="AT594" i="18" a="1"/>
  <c r="AT594" i="18" s="1"/>
  <c r="AU594" i="18" a="1"/>
  <c r="AU594" i="18" s="1"/>
  <c r="AV594" i="18" a="1"/>
  <c r="AV594" i="18" s="1"/>
  <c r="D595" i="18" a="1"/>
  <c r="D595" i="18" s="1"/>
  <c r="E595" i="18" a="1"/>
  <c r="E595" i="18" s="1"/>
  <c r="F595" i="18" a="1"/>
  <c r="F595" i="18" s="1"/>
  <c r="G595" i="18" a="1"/>
  <c r="G595" i="18" s="1"/>
  <c r="H595" i="18" a="1"/>
  <c r="H595" i="18" s="1"/>
  <c r="I595" i="18" a="1"/>
  <c r="I595" i="18" s="1"/>
  <c r="J595" i="18" a="1"/>
  <c r="J595" i="18" s="1"/>
  <c r="K595" i="18" a="1"/>
  <c r="K595" i="18" s="1"/>
  <c r="L595" i="18" a="1"/>
  <c r="L595" i="18" s="1"/>
  <c r="M595" i="18" a="1"/>
  <c r="M595" i="18" s="1"/>
  <c r="N595" i="18" a="1"/>
  <c r="N595" i="18" s="1"/>
  <c r="O595" i="18" a="1"/>
  <c r="O595" i="18" s="1"/>
  <c r="P595" i="18" a="1"/>
  <c r="P595" i="18" s="1"/>
  <c r="Q595" i="18" a="1"/>
  <c r="Q595" i="18" s="1"/>
  <c r="R595" i="18" a="1"/>
  <c r="R595" i="18" s="1"/>
  <c r="S595" i="18" a="1"/>
  <c r="S595" i="18" s="1"/>
  <c r="T595" i="18" a="1"/>
  <c r="T595" i="18" s="1"/>
  <c r="U595" i="18" a="1"/>
  <c r="U595" i="18" s="1"/>
  <c r="V595" i="18" a="1"/>
  <c r="V595" i="18" s="1"/>
  <c r="W595" i="18" a="1"/>
  <c r="W595" i="18" s="1"/>
  <c r="X595" i="18" a="1"/>
  <c r="X595" i="18" s="1"/>
  <c r="Y595" i="18" a="1"/>
  <c r="Y595" i="18" s="1"/>
  <c r="Z595" i="18" a="1"/>
  <c r="Z595" i="18" s="1"/>
  <c r="AA595" i="18" a="1"/>
  <c r="AA595" i="18" s="1"/>
  <c r="AB595" i="18" a="1"/>
  <c r="AB595" i="18" s="1"/>
  <c r="AC595" i="18" a="1"/>
  <c r="AC595" i="18" s="1"/>
  <c r="AD595" i="18" a="1"/>
  <c r="AD595" i="18" s="1"/>
  <c r="AE595" i="18" a="1"/>
  <c r="AE595" i="18" s="1"/>
  <c r="AF595" i="18" a="1"/>
  <c r="AF595" i="18" s="1"/>
  <c r="AG595" i="18" a="1"/>
  <c r="AG595" i="18" s="1"/>
  <c r="AH595" i="18" a="1"/>
  <c r="AH595" i="18" s="1"/>
  <c r="AI595" i="18" a="1"/>
  <c r="AI595" i="18" s="1"/>
  <c r="AJ595" i="18" a="1"/>
  <c r="AJ595" i="18" s="1"/>
  <c r="AK595" i="18" a="1"/>
  <c r="AK595" i="18" s="1"/>
  <c r="AL595" i="18" a="1"/>
  <c r="AL595" i="18" s="1"/>
  <c r="AM595" i="18" a="1"/>
  <c r="AM595" i="18" s="1"/>
  <c r="AN595" i="18" a="1"/>
  <c r="AN595" i="18" s="1"/>
  <c r="AO595" i="18" a="1"/>
  <c r="AO595" i="18" s="1"/>
  <c r="AP595" i="18" a="1"/>
  <c r="AP595" i="18" s="1"/>
  <c r="AQ595" i="18" a="1"/>
  <c r="AQ595" i="18" s="1"/>
  <c r="AR595" i="18" a="1"/>
  <c r="AR595" i="18" s="1"/>
  <c r="AS595" i="18" a="1"/>
  <c r="AS595" i="18" s="1"/>
  <c r="AT595" i="18" a="1"/>
  <c r="AT595" i="18" s="1"/>
  <c r="AU595" i="18" a="1"/>
  <c r="AU595" i="18" s="1"/>
  <c r="AV595" i="18" a="1"/>
  <c r="AV595" i="18" s="1"/>
  <c r="D596" i="18" a="1"/>
  <c r="D596" i="18" s="1"/>
  <c r="E596" i="18" a="1"/>
  <c r="E596" i="18" s="1"/>
  <c r="F596" i="18" a="1"/>
  <c r="F596" i="18" s="1"/>
  <c r="G596" i="18" a="1"/>
  <c r="G596" i="18" s="1"/>
  <c r="H596" i="18" a="1"/>
  <c r="H596" i="18" s="1"/>
  <c r="I596" i="18" a="1"/>
  <c r="I596" i="18" s="1"/>
  <c r="J596" i="18" a="1"/>
  <c r="J596" i="18" s="1"/>
  <c r="K596" i="18" a="1"/>
  <c r="K596" i="18" s="1"/>
  <c r="L596" i="18" a="1"/>
  <c r="L596" i="18" s="1"/>
  <c r="M596" i="18" a="1"/>
  <c r="M596" i="18" s="1"/>
  <c r="N596" i="18" a="1"/>
  <c r="N596" i="18" s="1"/>
  <c r="O596" i="18" a="1"/>
  <c r="O596" i="18" s="1"/>
  <c r="P596" i="18" a="1"/>
  <c r="P596" i="18" s="1"/>
  <c r="Q596" i="18" a="1"/>
  <c r="Q596" i="18" s="1"/>
  <c r="R596" i="18" a="1"/>
  <c r="R596" i="18" s="1"/>
  <c r="S596" i="18" a="1"/>
  <c r="S596" i="18" s="1"/>
  <c r="T596" i="18" a="1"/>
  <c r="T596" i="18" s="1"/>
  <c r="U596" i="18" a="1"/>
  <c r="U596" i="18" s="1"/>
  <c r="V596" i="18" a="1"/>
  <c r="V596" i="18" s="1"/>
  <c r="W596" i="18" a="1"/>
  <c r="W596" i="18" s="1"/>
  <c r="X596" i="18" a="1"/>
  <c r="X596" i="18" s="1"/>
  <c r="Y596" i="18" a="1"/>
  <c r="Y596" i="18" s="1"/>
  <c r="Z596" i="18" a="1"/>
  <c r="Z596" i="18" s="1"/>
  <c r="AA596" i="18" a="1"/>
  <c r="AA596" i="18" s="1"/>
  <c r="AB596" i="18" a="1"/>
  <c r="AB596" i="18" s="1"/>
  <c r="AC596" i="18" a="1"/>
  <c r="AC596" i="18" s="1"/>
  <c r="AD596" i="18" a="1"/>
  <c r="AD596" i="18" s="1"/>
  <c r="AE596" i="18" a="1"/>
  <c r="AE596" i="18" s="1"/>
  <c r="AF596" i="18" a="1"/>
  <c r="AF596" i="18" s="1"/>
  <c r="AG596" i="18" a="1"/>
  <c r="AG596" i="18" s="1"/>
  <c r="AH596" i="18" a="1"/>
  <c r="AH596" i="18" s="1"/>
  <c r="AI596" i="18" a="1"/>
  <c r="AI596" i="18" s="1"/>
  <c r="AJ596" i="18" a="1"/>
  <c r="AJ596" i="18" s="1"/>
  <c r="AK596" i="18" a="1"/>
  <c r="AK596" i="18" s="1"/>
  <c r="AL596" i="18" a="1"/>
  <c r="AL596" i="18" s="1"/>
  <c r="AM596" i="18" a="1"/>
  <c r="AM596" i="18" s="1"/>
  <c r="AN596" i="18" a="1"/>
  <c r="AN596" i="18" s="1"/>
  <c r="AO596" i="18" a="1"/>
  <c r="AO596" i="18" s="1"/>
  <c r="AP596" i="18" a="1"/>
  <c r="AP596" i="18" s="1"/>
  <c r="AQ596" i="18" a="1"/>
  <c r="AQ596" i="18" s="1"/>
  <c r="AR596" i="18" a="1"/>
  <c r="AR596" i="18" s="1"/>
  <c r="AS596" i="18" a="1"/>
  <c r="AS596" i="18" s="1"/>
  <c r="AT596" i="18" a="1"/>
  <c r="AT596" i="18" s="1"/>
  <c r="AU596" i="18" a="1"/>
  <c r="AU596" i="18" s="1"/>
  <c r="AV596" i="18" a="1"/>
  <c r="AV596" i="18" s="1"/>
  <c r="D597" i="18" a="1"/>
  <c r="D597" i="18" s="1"/>
  <c r="E597" i="18" a="1"/>
  <c r="E597" i="18" s="1"/>
  <c r="F597" i="18" a="1"/>
  <c r="F597" i="18" s="1"/>
  <c r="G597" i="18" a="1"/>
  <c r="G597" i="18" s="1"/>
  <c r="H597" i="18" a="1"/>
  <c r="H597" i="18" s="1"/>
  <c r="I597" i="18" a="1"/>
  <c r="I597" i="18" s="1"/>
  <c r="J597" i="18" a="1"/>
  <c r="J597" i="18" s="1"/>
  <c r="K597" i="18" a="1"/>
  <c r="K597" i="18" s="1"/>
  <c r="L597" i="18" a="1"/>
  <c r="L597" i="18" s="1"/>
  <c r="M597" i="18" a="1"/>
  <c r="M597" i="18" s="1"/>
  <c r="N597" i="18" a="1"/>
  <c r="N597" i="18" s="1"/>
  <c r="O597" i="18" a="1"/>
  <c r="O597" i="18" s="1"/>
  <c r="P597" i="18" a="1"/>
  <c r="P597" i="18" s="1"/>
  <c r="Q597" i="18" a="1"/>
  <c r="Q597" i="18" s="1"/>
  <c r="R597" i="18" a="1"/>
  <c r="R597" i="18" s="1"/>
  <c r="S597" i="18" a="1"/>
  <c r="S597" i="18" s="1"/>
  <c r="T597" i="18" a="1"/>
  <c r="T597" i="18" s="1"/>
  <c r="U597" i="18" a="1"/>
  <c r="U597" i="18" s="1"/>
  <c r="V597" i="18" a="1"/>
  <c r="V597" i="18" s="1"/>
  <c r="W597" i="18" a="1"/>
  <c r="W597" i="18" s="1"/>
  <c r="X597" i="18" a="1"/>
  <c r="X597" i="18" s="1"/>
  <c r="Y597" i="18" a="1"/>
  <c r="Y597" i="18" s="1"/>
  <c r="Z597" i="18" a="1"/>
  <c r="Z597" i="18" s="1"/>
  <c r="AA597" i="18" a="1"/>
  <c r="AA597" i="18" s="1"/>
  <c r="AB597" i="18" a="1"/>
  <c r="AB597" i="18" s="1"/>
  <c r="AC597" i="18" a="1"/>
  <c r="AC597" i="18" s="1"/>
  <c r="AD597" i="18" a="1"/>
  <c r="AD597" i="18" s="1"/>
  <c r="AE597" i="18" a="1"/>
  <c r="AE597" i="18" s="1"/>
  <c r="AF597" i="18" a="1"/>
  <c r="AF597" i="18" s="1"/>
  <c r="AG597" i="18" a="1"/>
  <c r="AG597" i="18" s="1"/>
  <c r="AH597" i="18" a="1"/>
  <c r="AH597" i="18" s="1"/>
  <c r="AI597" i="18" a="1"/>
  <c r="AI597" i="18" s="1"/>
  <c r="AJ597" i="18" a="1"/>
  <c r="AJ597" i="18" s="1"/>
  <c r="AK597" i="18" a="1"/>
  <c r="AK597" i="18" s="1"/>
  <c r="AL597" i="18" a="1"/>
  <c r="AL597" i="18" s="1"/>
  <c r="AM597" i="18" a="1"/>
  <c r="AM597" i="18" s="1"/>
  <c r="AN597" i="18" a="1"/>
  <c r="AN597" i="18" s="1"/>
  <c r="AO597" i="18" a="1"/>
  <c r="AO597" i="18" s="1"/>
  <c r="AP597" i="18" a="1"/>
  <c r="AP597" i="18" s="1"/>
  <c r="AQ597" i="18" a="1"/>
  <c r="AQ597" i="18" s="1"/>
  <c r="AR597" i="18" a="1"/>
  <c r="AR597" i="18" s="1"/>
  <c r="AS597" i="18" a="1"/>
  <c r="AS597" i="18" s="1"/>
  <c r="AT597" i="18" a="1"/>
  <c r="AT597" i="18" s="1"/>
  <c r="AU597" i="18" a="1"/>
  <c r="AU597" i="18" s="1"/>
  <c r="AV597" i="18" a="1"/>
  <c r="AV597" i="18" s="1"/>
  <c r="D598" i="18" a="1"/>
  <c r="D598" i="18" s="1"/>
  <c r="E598" i="18" a="1"/>
  <c r="E598" i="18" s="1"/>
  <c r="F598" i="18" a="1"/>
  <c r="F598" i="18" s="1"/>
  <c r="G598" i="18" a="1"/>
  <c r="G598" i="18" s="1"/>
  <c r="H598" i="18" a="1"/>
  <c r="H598" i="18" s="1"/>
  <c r="I598" i="18" a="1"/>
  <c r="I598" i="18" s="1"/>
  <c r="J598" i="18" a="1"/>
  <c r="J598" i="18" s="1"/>
  <c r="K598" i="18" a="1"/>
  <c r="K598" i="18" s="1"/>
  <c r="L598" i="18" a="1"/>
  <c r="L598" i="18" s="1"/>
  <c r="M598" i="18" a="1"/>
  <c r="M598" i="18" s="1"/>
  <c r="N598" i="18" a="1"/>
  <c r="N598" i="18" s="1"/>
  <c r="O598" i="18" a="1"/>
  <c r="O598" i="18" s="1"/>
  <c r="P598" i="18" a="1"/>
  <c r="P598" i="18" s="1"/>
  <c r="Q598" i="18" a="1"/>
  <c r="Q598" i="18" s="1"/>
  <c r="R598" i="18" a="1"/>
  <c r="R598" i="18" s="1"/>
  <c r="S598" i="18" a="1"/>
  <c r="S598" i="18" s="1"/>
  <c r="T598" i="18" a="1"/>
  <c r="T598" i="18" s="1"/>
  <c r="U598" i="18" a="1"/>
  <c r="U598" i="18" s="1"/>
  <c r="V598" i="18" a="1"/>
  <c r="V598" i="18" s="1"/>
  <c r="W598" i="18" a="1"/>
  <c r="W598" i="18" s="1"/>
  <c r="X598" i="18" a="1"/>
  <c r="X598" i="18" s="1"/>
  <c r="Y598" i="18" a="1"/>
  <c r="Y598" i="18" s="1"/>
  <c r="Z598" i="18" a="1"/>
  <c r="Z598" i="18" s="1"/>
  <c r="AA598" i="18" a="1"/>
  <c r="AA598" i="18" s="1"/>
  <c r="AB598" i="18" a="1"/>
  <c r="AB598" i="18" s="1"/>
  <c r="AC598" i="18" a="1"/>
  <c r="AC598" i="18" s="1"/>
  <c r="AD598" i="18" a="1"/>
  <c r="AD598" i="18" s="1"/>
  <c r="AE598" i="18" a="1"/>
  <c r="AE598" i="18" s="1"/>
  <c r="AF598" i="18" a="1"/>
  <c r="AF598" i="18" s="1"/>
  <c r="AG598" i="18" a="1"/>
  <c r="AG598" i="18" s="1"/>
  <c r="AH598" i="18" a="1"/>
  <c r="AH598" i="18" s="1"/>
  <c r="AI598" i="18" a="1"/>
  <c r="AI598" i="18" s="1"/>
  <c r="AJ598" i="18" a="1"/>
  <c r="AJ598" i="18" s="1"/>
  <c r="AK598" i="18" a="1"/>
  <c r="AK598" i="18" s="1"/>
  <c r="AL598" i="18" a="1"/>
  <c r="AL598" i="18" s="1"/>
  <c r="AM598" i="18" a="1"/>
  <c r="AM598" i="18" s="1"/>
  <c r="AN598" i="18" a="1"/>
  <c r="AN598" i="18" s="1"/>
  <c r="AO598" i="18" a="1"/>
  <c r="AO598" i="18" s="1"/>
  <c r="AP598" i="18" a="1"/>
  <c r="AP598" i="18" s="1"/>
  <c r="AQ598" i="18" a="1"/>
  <c r="AQ598" i="18" s="1"/>
  <c r="AR598" i="18" a="1"/>
  <c r="AR598" i="18" s="1"/>
  <c r="AS598" i="18" a="1"/>
  <c r="AS598" i="18" s="1"/>
  <c r="AT598" i="18" a="1"/>
  <c r="AT598" i="18" s="1"/>
  <c r="AU598" i="18" a="1"/>
  <c r="AU598" i="18" s="1"/>
  <c r="AV598" i="18" a="1"/>
  <c r="AV598" i="18" s="1"/>
  <c r="D599" i="18" a="1"/>
  <c r="D599" i="18" s="1"/>
  <c r="E599" i="18" a="1"/>
  <c r="E599" i="18" s="1"/>
  <c r="F599" i="18" a="1"/>
  <c r="F599" i="18" s="1"/>
  <c r="G599" i="18" a="1"/>
  <c r="G599" i="18" s="1"/>
  <c r="H599" i="18" a="1"/>
  <c r="H599" i="18" s="1"/>
  <c r="I599" i="18" a="1"/>
  <c r="I599" i="18" s="1"/>
  <c r="J599" i="18" a="1"/>
  <c r="J599" i="18" s="1"/>
  <c r="K599" i="18" a="1"/>
  <c r="K599" i="18" s="1"/>
  <c r="L599" i="18" a="1"/>
  <c r="L599" i="18" s="1"/>
  <c r="M599" i="18" a="1"/>
  <c r="M599" i="18" s="1"/>
  <c r="N599" i="18" a="1"/>
  <c r="N599" i="18" s="1"/>
  <c r="O599" i="18" a="1"/>
  <c r="O599" i="18" s="1"/>
  <c r="P599" i="18" a="1"/>
  <c r="P599" i="18" s="1"/>
  <c r="Q599" i="18" a="1"/>
  <c r="Q599" i="18" s="1"/>
  <c r="R599" i="18" a="1"/>
  <c r="R599" i="18" s="1"/>
  <c r="S599" i="18" a="1"/>
  <c r="S599" i="18" s="1"/>
  <c r="T599" i="18" a="1"/>
  <c r="T599" i="18" s="1"/>
  <c r="U599" i="18" a="1"/>
  <c r="U599" i="18" s="1"/>
  <c r="V599" i="18" a="1"/>
  <c r="V599" i="18" s="1"/>
  <c r="W599" i="18" a="1"/>
  <c r="W599" i="18" s="1"/>
  <c r="X599" i="18" a="1"/>
  <c r="X599" i="18" s="1"/>
  <c r="Y599" i="18" a="1"/>
  <c r="Y599" i="18" s="1"/>
  <c r="Z599" i="18" a="1"/>
  <c r="Z599" i="18" s="1"/>
  <c r="AA599" i="18" a="1"/>
  <c r="AA599" i="18" s="1"/>
  <c r="AB599" i="18" a="1"/>
  <c r="AB599" i="18" s="1"/>
  <c r="AC599" i="18" a="1"/>
  <c r="AC599" i="18" s="1"/>
  <c r="AD599" i="18" a="1"/>
  <c r="AD599" i="18" s="1"/>
  <c r="AE599" i="18" a="1"/>
  <c r="AE599" i="18" s="1"/>
  <c r="AF599" i="18" a="1"/>
  <c r="AF599" i="18" s="1"/>
  <c r="AG599" i="18" a="1"/>
  <c r="AG599" i="18" s="1"/>
  <c r="AH599" i="18" a="1"/>
  <c r="AH599" i="18" s="1"/>
  <c r="AI599" i="18" a="1"/>
  <c r="AI599" i="18" s="1"/>
  <c r="AJ599" i="18" a="1"/>
  <c r="AJ599" i="18" s="1"/>
  <c r="AK599" i="18" a="1"/>
  <c r="AK599" i="18" s="1"/>
  <c r="AL599" i="18" a="1"/>
  <c r="AL599" i="18" s="1"/>
  <c r="AM599" i="18" a="1"/>
  <c r="AM599" i="18" s="1"/>
  <c r="AN599" i="18" a="1"/>
  <c r="AN599" i="18" s="1"/>
  <c r="AO599" i="18" a="1"/>
  <c r="AO599" i="18" s="1"/>
  <c r="AP599" i="18" a="1"/>
  <c r="AP599" i="18" s="1"/>
  <c r="AQ599" i="18" a="1"/>
  <c r="AQ599" i="18" s="1"/>
  <c r="AR599" i="18" a="1"/>
  <c r="AR599" i="18" s="1"/>
  <c r="AS599" i="18" a="1"/>
  <c r="AS599" i="18" s="1"/>
  <c r="AT599" i="18" a="1"/>
  <c r="AT599" i="18" s="1"/>
  <c r="AU599" i="18" a="1"/>
  <c r="AU599" i="18" s="1"/>
  <c r="AV599" i="18" a="1"/>
  <c r="AV599" i="18" s="1"/>
  <c r="D600" i="18" a="1"/>
  <c r="D600" i="18" s="1"/>
  <c r="E600" i="18" a="1"/>
  <c r="E600" i="18" s="1"/>
  <c r="F600" i="18" a="1"/>
  <c r="F600" i="18" s="1"/>
  <c r="G600" i="18" a="1"/>
  <c r="G600" i="18" s="1"/>
  <c r="H600" i="18" a="1"/>
  <c r="H600" i="18" s="1"/>
  <c r="I600" i="18" a="1"/>
  <c r="I600" i="18" s="1"/>
  <c r="J600" i="18" a="1"/>
  <c r="J600" i="18" s="1"/>
  <c r="K600" i="18" a="1"/>
  <c r="K600" i="18" s="1"/>
  <c r="L600" i="18" a="1"/>
  <c r="L600" i="18" s="1"/>
  <c r="M600" i="18" a="1"/>
  <c r="M600" i="18" s="1"/>
  <c r="N600" i="18" a="1"/>
  <c r="N600" i="18" s="1"/>
  <c r="O600" i="18" a="1"/>
  <c r="O600" i="18" s="1"/>
  <c r="P600" i="18" a="1"/>
  <c r="P600" i="18" s="1"/>
  <c r="Q600" i="18" a="1"/>
  <c r="Q600" i="18" s="1"/>
  <c r="R600" i="18" a="1"/>
  <c r="R600" i="18" s="1"/>
  <c r="S600" i="18" a="1"/>
  <c r="S600" i="18" s="1"/>
  <c r="T600" i="18" a="1"/>
  <c r="T600" i="18" s="1"/>
  <c r="U600" i="18" a="1"/>
  <c r="U600" i="18" s="1"/>
  <c r="V600" i="18" a="1"/>
  <c r="V600" i="18" s="1"/>
  <c r="W600" i="18" a="1"/>
  <c r="W600" i="18" s="1"/>
  <c r="X600" i="18" a="1"/>
  <c r="X600" i="18" s="1"/>
  <c r="Y600" i="18" a="1"/>
  <c r="Y600" i="18" s="1"/>
  <c r="Z600" i="18" a="1"/>
  <c r="Z600" i="18" s="1"/>
  <c r="AA600" i="18" a="1"/>
  <c r="AA600" i="18" s="1"/>
  <c r="AB600" i="18" a="1"/>
  <c r="AB600" i="18" s="1"/>
  <c r="AC600" i="18" a="1"/>
  <c r="AC600" i="18" s="1"/>
  <c r="AD600" i="18" a="1"/>
  <c r="AD600" i="18" s="1"/>
  <c r="AE600" i="18" a="1"/>
  <c r="AE600" i="18" s="1"/>
  <c r="AF600" i="18" a="1"/>
  <c r="AF600" i="18" s="1"/>
  <c r="AG600" i="18" a="1"/>
  <c r="AG600" i="18" s="1"/>
  <c r="AH600" i="18" a="1"/>
  <c r="AH600" i="18" s="1"/>
  <c r="AI600" i="18" a="1"/>
  <c r="AI600" i="18" s="1"/>
  <c r="AJ600" i="18" a="1"/>
  <c r="AJ600" i="18" s="1"/>
  <c r="AK600" i="18" a="1"/>
  <c r="AK600" i="18" s="1"/>
  <c r="AL600" i="18" a="1"/>
  <c r="AL600" i="18" s="1"/>
  <c r="AM600" i="18" a="1"/>
  <c r="AM600" i="18" s="1"/>
  <c r="AN600" i="18" a="1"/>
  <c r="AN600" i="18" s="1"/>
  <c r="AO600" i="18" a="1"/>
  <c r="AO600" i="18" s="1"/>
  <c r="AP600" i="18" a="1"/>
  <c r="AP600" i="18" s="1"/>
  <c r="AQ600" i="18" a="1"/>
  <c r="AQ600" i="18" s="1"/>
  <c r="AR600" i="18" a="1"/>
  <c r="AR600" i="18" s="1"/>
  <c r="AS600" i="18" a="1"/>
  <c r="AS600" i="18" s="1"/>
  <c r="AT600" i="18" a="1"/>
  <c r="AT600" i="18" s="1"/>
  <c r="AU600" i="18" a="1"/>
  <c r="AU600" i="18" s="1"/>
  <c r="AV600" i="18" a="1"/>
  <c r="AV600" i="18" s="1"/>
  <c r="D601" i="18" a="1"/>
  <c r="D601" i="18" s="1"/>
  <c r="E601" i="18" a="1"/>
  <c r="E601" i="18" s="1"/>
  <c r="F601" i="18" a="1"/>
  <c r="F601" i="18" s="1"/>
  <c r="G601" i="18" a="1"/>
  <c r="G601" i="18" s="1"/>
  <c r="H601" i="18" a="1"/>
  <c r="H601" i="18" s="1"/>
  <c r="I601" i="18" a="1"/>
  <c r="I601" i="18" s="1"/>
  <c r="J601" i="18" a="1"/>
  <c r="J601" i="18" s="1"/>
  <c r="K601" i="18" a="1"/>
  <c r="K601" i="18" s="1"/>
  <c r="L601" i="18" a="1"/>
  <c r="L601" i="18" s="1"/>
  <c r="M601" i="18" a="1"/>
  <c r="M601" i="18" s="1"/>
  <c r="N601" i="18" a="1"/>
  <c r="N601" i="18" s="1"/>
  <c r="O601" i="18" a="1"/>
  <c r="O601" i="18" s="1"/>
  <c r="P601" i="18" a="1"/>
  <c r="P601" i="18" s="1"/>
  <c r="Q601" i="18" a="1"/>
  <c r="Q601" i="18" s="1"/>
  <c r="R601" i="18" a="1"/>
  <c r="R601" i="18" s="1"/>
  <c r="S601" i="18" a="1"/>
  <c r="S601" i="18" s="1"/>
  <c r="T601" i="18" a="1"/>
  <c r="T601" i="18" s="1"/>
  <c r="U601" i="18" a="1"/>
  <c r="U601" i="18" s="1"/>
  <c r="V601" i="18" a="1"/>
  <c r="V601" i="18" s="1"/>
  <c r="W601" i="18" a="1"/>
  <c r="W601" i="18" s="1"/>
  <c r="X601" i="18" a="1"/>
  <c r="X601" i="18" s="1"/>
  <c r="Y601" i="18" a="1"/>
  <c r="Y601" i="18" s="1"/>
  <c r="Z601" i="18" a="1"/>
  <c r="Z601" i="18" s="1"/>
  <c r="AA601" i="18" a="1"/>
  <c r="AA601" i="18" s="1"/>
  <c r="AB601" i="18" a="1"/>
  <c r="AB601" i="18" s="1"/>
  <c r="AC601" i="18" a="1"/>
  <c r="AC601" i="18" s="1"/>
  <c r="AD601" i="18" a="1"/>
  <c r="AD601" i="18" s="1"/>
  <c r="AE601" i="18" a="1"/>
  <c r="AE601" i="18" s="1"/>
  <c r="AF601" i="18" a="1"/>
  <c r="AF601" i="18" s="1"/>
  <c r="AG601" i="18" a="1"/>
  <c r="AG601" i="18" s="1"/>
  <c r="AH601" i="18" a="1"/>
  <c r="AH601" i="18" s="1"/>
  <c r="AI601" i="18" a="1"/>
  <c r="AI601" i="18" s="1"/>
  <c r="AJ601" i="18" a="1"/>
  <c r="AJ601" i="18" s="1"/>
  <c r="AK601" i="18" a="1"/>
  <c r="AK601" i="18" s="1"/>
  <c r="AL601" i="18" a="1"/>
  <c r="AL601" i="18" s="1"/>
  <c r="AM601" i="18" a="1"/>
  <c r="AM601" i="18" s="1"/>
  <c r="AN601" i="18" a="1"/>
  <c r="AN601" i="18" s="1"/>
  <c r="AO601" i="18" a="1"/>
  <c r="AO601" i="18" s="1"/>
  <c r="AP601" i="18" a="1"/>
  <c r="AP601" i="18" s="1"/>
  <c r="AQ601" i="18" a="1"/>
  <c r="AQ601" i="18" s="1"/>
  <c r="AR601" i="18" a="1"/>
  <c r="AR601" i="18" s="1"/>
  <c r="AS601" i="18" a="1"/>
  <c r="AS601" i="18" s="1"/>
  <c r="AT601" i="18" a="1"/>
  <c r="AT601" i="18" s="1"/>
  <c r="AU601" i="18" a="1"/>
  <c r="AU601" i="18" s="1"/>
  <c r="AV601" i="18" a="1"/>
  <c r="AV601" i="18" s="1"/>
  <c r="D602" i="18" a="1"/>
  <c r="D602" i="18" s="1"/>
  <c r="E602" i="18" a="1"/>
  <c r="E602" i="18" s="1"/>
  <c r="F602" i="18" a="1"/>
  <c r="F602" i="18" s="1"/>
  <c r="G602" i="18" a="1"/>
  <c r="G602" i="18" s="1"/>
  <c r="H602" i="18" a="1"/>
  <c r="H602" i="18" s="1"/>
  <c r="I602" i="18" a="1"/>
  <c r="I602" i="18" s="1"/>
  <c r="J602" i="18" a="1"/>
  <c r="J602" i="18" s="1"/>
  <c r="K602" i="18" a="1"/>
  <c r="K602" i="18" s="1"/>
  <c r="L602" i="18" a="1"/>
  <c r="L602" i="18" s="1"/>
  <c r="M602" i="18" a="1"/>
  <c r="M602" i="18" s="1"/>
  <c r="N602" i="18" a="1"/>
  <c r="N602" i="18" s="1"/>
  <c r="O602" i="18" a="1"/>
  <c r="O602" i="18" s="1"/>
  <c r="P602" i="18" a="1"/>
  <c r="P602" i="18" s="1"/>
  <c r="Q602" i="18" a="1"/>
  <c r="Q602" i="18" s="1"/>
  <c r="R602" i="18" a="1"/>
  <c r="R602" i="18" s="1"/>
  <c r="S602" i="18" a="1"/>
  <c r="S602" i="18" s="1"/>
  <c r="T602" i="18" a="1"/>
  <c r="T602" i="18" s="1"/>
  <c r="U602" i="18" a="1"/>
  <c r="U602" i="18" s="1"/>
  <c r="V602" i="18" a="1"/>
  <c r="V602" i="18" s="1"/>
  <c r="W602" i="18" a="1"/>
  <c r="W602" i="18" s="1"/>
  <c r="X602" i="18" a="1"/>
  <c r="X602" i="18" s="1"/>
  <c r="Y602" i="18" a="1"/>
  <c r="Y602" i="18" s="1"/>
  <c r="Z602" i="18" a="1"/>
  <c r="Z602" i="18" s="1"/>
  <c r="AA602" i="18" a="1"/>
  <c r="AA602" i="18" s="1"/>
  <c r="AB602" i="18" a="1"/>
  <c r="AB602" i="18" s="1"/>
  <c r="AC602" i="18" a="1"/>
  <c r="AC602" i="18" s="1"/>
  <c r="AD602" i="18" a="1"/>
  <c r="AD602" i="18" s="1"/>
  <c r="AE602" i="18" a="1"/>
  <c r="AE602" i="18" s="1"/>
  <c r="AF602" i="18" a="1"/>
  <c r="AF602" i="18" s="1"/>
  <c r="AG602" i="18" a="1"/>
  <c r="AG602" i="18" s="1"/>
  <c r="AH602" i="18" a="1"/>
  <c r="AH602" i="18" s="1"/>
  <c r="AI602" i="18" a="1"/>
  <c r="AI602" i="18" s="1"/>
  <c r="AJ602" i="18" a="1"/>
  <c r="AJ602" i="18" s="1"/>
  <c r="AK602" i="18" a="1"/>
  <c r="AK602" i="18" s="1"/>
  <c r="AL602" i="18" a="1"/>
  <c r="AL602" i="18" s="1"/>
  <c r="AM602" i="18" a="1"/>
  <c r="AM602" i="18" s="1"/>
  <c r="AN602" i="18" a="1"/>
  <c r="AN602" i="18" s="1"/>
  <c r="AO602" i="18" a="1"/>
  <c r="AO602" i="18" s="1"/>
  <c r="AP602" i="18" a="1"/>
  <c r="AP602" i="18" s="1"/>
  <c r="AQ602" i="18" a="1"/>
  <c r="AQ602" i="18" s="1"/>
  <c r="AR602" i="18" a="1"/>
  <c r="AR602" i="18" s="1"/>
  <c r="AS602" i="18" a="1"/>
  <c r="AS602" i="18" s="1"/>
  <c r="AT602" i="18" a="1"/>
  <c r="AT602" i="18" s="1"/>
  <c r="AU602" i="18" a="1"/>
  <c r="AU602" i="18" s="1"/>
  <c r="AV602" i="18" a="1"/>
  <c r="AV602" i="18" s="1"/>
  <c r="AR7" i="18" a="1"/>
  <c r="AR7" i="18" s="1"/>
  <c r="AS7" i="18" a="1"/>
  <c r="AS7" i="18" s="1"/>
  <c r="AT7" i="18" a="1"/>
  <c r="AT7" i="18" s="1"/>
  <c r="AU7" i="18" a="1"/>
  <c r="AU7" i="18" s="1"/>
  <c r="AU6" i="18" a="1"/>
  <c r="AU6" i="18" s="1"/>
  <c r="AT6" i="18" a="1"/>
  <c r="AT6" i="18" s="1"/>
  <c r="AS6" i="18" a="1"/>
  <c r="AS6" i="18" s="1"/>
  <c r="AR6" i="18" a="1"/>
  <c r="AR6" i="18" s="1"/>
  <c r="AM7" i="18" a="1"/>
  <c r="AM7" i="18" s="1"/>
  <c r="AN7" i="18" a="1"/>
  <c r="AN7" i="18" s="1"/>
  <c r="AO7" i="18" a="1"/>
  <c r="AO7" i="18" s="1"/>
  <c r="AP7" i="18" a="1"/>
  <c r="AP7" i="18" s="1"/>
  <c r="AP6" i="18" a="1"/>
  <c r="AP6" i="18" s="1"/>
  <c r="AO6" i="18" a="1"/>
  <c r="AO6" i="18" s="1"/>
  <c r="AN6" i="18" a="1"/>
  <c r="AN6" i="18" s="1"/>
  <c r="AM6" i="18" a="1"/>
  <c r="AM6" i="18" s="1"/>
  <c r="AH7" i="18" a="1"/>
  <c r="AH7" i="18" s="1"/>
  <c r="AI7" i="18" a="1"/>
  <c r="AI7" i="18" s="1"/>
  <c r="AJ7" i="18" a="1"/>
  <c r="AJ7" i="18" s="1"/>
  <c r="AK7" i="18" a="1"/>
  <c r="AK7" i="18" s="1"/>
  <c r="AK6" i="18" a="1"/>
  <c r="AK6" i="18" s="1"/>
  <c r="AJ6" i="18" a="1"/>
  <c r="AJ6" i="18" s="1"/>
  <c r="AI6" i="18" a="1"/>
  <c r="AI6" i="18" s="1"/>
  <c r="AH6" i="18" a="1"/>
  <c r="AH6" i="18" s="1"/>
  <c r="AC7" i="18" a="1"/>
  <c r="AC7" i="18" s="1"/>
  <c r="AD7" i="18" a="1"/>
  <c r="AD7" i="18" s="1"/>
  <c r="AE7" i="18" a="1"/>
  <c r="AE7" i="18" s="1"/>
  <c r="AF7" i="18" a="1"/>
  <c r="AF7" i="18" s="1"/>
  <c r="AF6" i="18" a="1"/>
  <c r="AF6" i="18" s="1"/>
  <c r="AE6" i="18" a="1"/>
  <c r="AE6" i="18" s="1"/>
  <c r="AD6" i="18" a="1"/>
  <c r="AD6" i="18" s="1"/>
  <c r="AC6" i="18" a="1"/>
  <c r="AC6" i="18" s="1"/>
  <c r="X7" i="18" a="1"/>
  <c r="X7" i="18" s="1"/>
  <c r="Y7" i="18" a="1"/>
  <c r="Y7" i="18" s="1"/>
  <c r="Z7" i="18" a="1"/>
  <c r="Z7" i="18" s="1"/>
  <c r="AA7" i="18" a="1"/>
  <c r="AA7" i="18" s="1"/>
  <c r="AA6" i="18" a="1"/>
  <c r="AA6" i="18" s="1"/>
  <c r="Z6" i="18" a="1"/>
  <c r="Z6" i="18" s="1"/>
  <c r="Y6" i="18" a="1"/>
  <c r="Y6" i="18" s="1"/>
  <c r="X6" i="18" a="1"/>
  <c r="X6" i="18" s="1"/>
  <c r="S7" i="18" a="1"/>
  <c r="S7" i="18" s="1"/>
  <c r="T7" i="18" a="1"/>
  <c r="T7" i="18" s="1"/>
  <c r="U7" i="18" a="1"/>
  <c r="U7" i="18" s="1"/>
  <c r="V7" i="18" a="1"/>
  <c r="V7" i="18" s="1"/>
  <c r="V6" i="18" a="1"/>
  <c r="V6" i="18" s="1"/>
  <c r="U6" i="18" a="1"/>
  <c r="U6" i="18" s="1"/>
  <c r="T6" i="18" a="1"/>
  <c r="T6" i="18" s="1"/>
  <c r="S6" i="18" a="1"/>
  <c r="S6" i="18" s="1"/>
  <c r="N7" i="18" a="1"/>
  <c r="N7" i="18" s="1"/>
  <c r="O7" i="18" a="1"/>
  <c r="O7" i="18" s="1"/>
  <c r="P7" i="18" a="1"/>
  <c r="P7" i="18" s="1"/>
  <c r="Q7" i="18" a="1"/>
  <c r="Q7" i="18" s="1"/>
  <c r="Q6" i="18" a="1"/>
  <c r="Q6" i="18" s="1"/>
  <c r="P6" i="18" a="1"/>
  <c r="P6" i="18" s="1"/>
  <c r="O6" i="18" a="1"/>
  <c r="O6" i="18" s="1"/>
  <c r="N6" i="18" a="1"/>
  <c r="N6" i="18" s="1"/>
  <c r="I7" i="18" a="1"/>
  <c r="I7" i="18" s="1"/>
  <c r="J7" i="18" a="1"/>
  <c r="J7" i="18" s="1"/>
  <c r="K7" i="18" a="1"/>
  <c r="K7" i="18" s="1"/>
  <c r="L7" i="18" a="1"/>
  <c r="L7" i="18" s="1"/>
  <c r="L6" i="18" a="1"/>
  <c r="L6" i="18" s="1"/>
  <c r="K6" i="18" a="1"/>
  <c r="K6" i="18" s="1"/>
  <c r="J6" i="18" a="1"/>
  <c r="J6" i="18" s="1"/>
  <c r="I6" i="18" a="1"/>
  <c r="I6" i="18" s="1"/>
  <c r="G7" i="18" a="1"/>
  <c r="G7" i="18" s="1"/>
  <c r="G6" i="18" a="1"/>
  <c r="G6" i="18" s="1"/>
  <c r="F7" i="18" a="1"/>
  <c r="F7" i="18" s="1"/>
  <c r="F6" i="18" a="1"/>
  <c r="F6" i="18" s="1"/>
  <c r="E7" i="18" a="1"/>
  <c r="E7" i="18" s="1"/>
  <c r="E6" i="18" a="1"/>
  <c r="E6" i="18" s="1"/>
  <c r="D7" i="18" a="1"/>
  <c r="D7" i="18" s="1"/>
  <c r="D6" i="18" a="1"/>
  <c r="D6" i="18" s="1"/>
  <c r="I5" i="19" a="1"/>
  <c r="I5" i="19" s="1"/>
  <c r="I4" i="19" a="1"/>
  <c r="I4" i="19" s="1"/>
  <c r="H5" i="19" a="1"/>
  <c r="H5" i="19" s="1"/>
  <c r="H4" i="19" a="1"/>
  <c r="H4" i="19" s="1"/>
  <c r="G5" i="19" a="1"/>
  <c r="G5" i="19" s="1"/>
  <c r="G4" i="19" a="1"/>
  <c r="G4" i="19" s="1"/>
  <c r="F5" i="19" a="1"/>
  <c r="F5" i="19" s="1"/>
  <c r="F4" i="19" a="1"/>
  <c r="F4" i="19" s="1"/>
  <c r="E5" i="19" a="1"/>
  <c r="E5" i="19" s="1"/>
  <c r="E4" i="19" a="1"/>
  <c r="E4" i="19" s="1"/>
  <c r="D4" i="19" a="1"/>
  <c r="D4" i="19" s="1"/>
  <c r="D5" i="19" a="1"/>
  <c r="D5" i="19" s="1"/>
  <c r="C5" i="19" a="1"/>
  <c r="C5" i="19" s="1"/>
  <c r="C4" i="19" a="1"/>
  <c r="C4" i="19" s="1"/>
  <c r="AV253" i="18" l="1" a="1"/>
  <c r="AV253" i="18" s="1"/>
  <c r="AG56" i="18" a="1"/>
  <c r="AG56" i="18" s="1"/>
  <c r="R223" i="18" a="1"/>
  <c r="R223" i="18" s="1"/>
  <c r="AG168" i="18" a="1"/>
  <c r="AG168" i="18" s="1"/>
  <c r="AQ203" i="18" a="1"/>
  <c r="AQ203" i="18" s="1"/>
  <c r="AB185" i="18" a="1"/>
  <c r="AB185" i="18" s="1"/>
  <c r="M175" i="18" a="1"/>
  <c r="M175" i="18" s="1"/>
  <c r="AB172" i="18" a="1"/>
  <c r="AB172" i="18" s="1"/>
  <c r="M172" i="18" a="1"/>
  <c r="M172" i="18" s="1"/>
  <c r="M169" i="18" a="1"/>
  <c r="M169" i="18" s="1"/>
  <c r="AL58" i="18" a="1"/>
  <c r="AL58" i="18" s="1"/>
  <c r="W58" i="18" a="1"/>
  <c r="W58" i="18" s="1"/>
  <c r="R222" i="18" a="1"/>
  <c r="R222" i="18" s="1"/>
  <c r="AV217" i="18" a="1"/>
  <c r="AV217" i="18" s="1"/>
  <c r="AV216" i="18" a="1"/>
  <c r="AV216" i="18" s="1"/>
  <c r="R94" i="18" a="1"/>
  <c r="R94" i="18" s="1"/>
  <c r="R93" i="18" a="1"/>
  <c r="R93" i="18" s="1"/>
  <c r="AV72" i="18" a="1"/>
  <c r="AV72" i="18" s="1"/>
  <c r="R165" i="18" a="1"/>
  <c r="R165" i="18" s="1"/>
  <c r="AB290" i="18" a="1"/>
  <c r="AB290" i="18" s="1"/>
  <c r="AB283" i="18" a="1"/>
  <c r="AB283" i="18" s="1"/>
  <c r="AQ281" i="18" a="1"/>
  <c r="AQ281" i="18" s="1"/>
  <c r="AQ274" i="18" a="1"/>
  <c r="AQ274" i="18" s="1"/>
  <c r="AQ271" i="18" a="1"/>
  <c r="AQ271" i="18" s="1"/>
  <c r="AB271" i="18" a="1"/>
  <c r="AB271" i="18" s="1"/>
  <c r="AQ100" i="18" a="1"/>
  <c r="AQ100" i="18" s="1"/>
  <c r="AQ57" i="18" a="1"/>
  <c r="AQ57" i="18" s="1"/>
  <c r="AB59" i="18" a="1"/>
  <c r="AB59" i="18" s="1"/>
  <c r="M59" i="18" a="1"/>
  <c r="M59" i="18" s="1"/>
  <c r="AQ58" i="18" a="1"/>
  <c r="AQ58" i="18" s="1"/>
  <c r="H303" i="18" a="1"/>
  <c r="H303" i="18" s="1"/>
  <c r="W257" i="18" a="1"/>
  <c r="W257" i="18" s="1"/>
  <c r="AL252" i="18" a="1"/>
  <c r="AL252" i="18" s="1"/>
  <c r="H252" i="18" a="1"/>
  <c r="H252" i="18" s="1"/>
  <c r="W155" i="18" a="1"/>
  <c r="W155" i="18" s="1"/>
  <c r="AL154" i="18" a="1"/>
  <c r="AL154" i="18" s="1"/>
  <c r="AL153" i="18" a="1"/>
  <c r="AL153" i="18" s="1"/>
  <c r="W122" i="18" a="1"/>
  <c r="W122" i="18" s="1"/>
  <c r="AL104" i="18" a="1"/>
  <c r="AL104" i="18" s="1"/>
  <c r="AG114" i="18" a="1"/>
  <c r="AG114" i="18" s="1"/>
  <c r="R113" i="18" a="1"/>
  <c r="R113" i="18" s="1"/>
  <c r="AB309" i="18" a="1"/>
  <c r="AB309" i="18" s="1"/>
  <c r="M249" i="18" a="1"/>
  <c r="M249" i="18" s="1"/>
  <c r="AB243" i="18" a="1"/>
  <c r="AB243" i="18" s="1"/>
  <c r="M196" i="18" a="1"/>
  <c r="M196" i="18" s="1"/>
  <c r="AQ166" i="18" a="1"/>
  <c r="AQ166" i="18" s="1"/>
  <c r="M163" i="18" a="1"/>
  <c r="M163" i="18" s="1"/>
  <c r="M161" i="18" a="1"/>
  <c r="M161" i="18" s="1"/>
  <c r="M158" i="18" a="1"/>
  <c r="M158" i="18" s="1"/>
  <c r="AQ157" i="18" a="1"/>
  <c r="AQ157" i="18" s="1"/>
  <c r="AB157" i="18" a="1"/>
  <c r="AB157" i="18" s="1"/>
  <c r="M157" i="18" a="1"/>
  <c r="M157" i="18" s="1"/>
  <c r="AQ156" i="18" a="1"/>
  <c r="AQ156" i="18" s="1"/>
  <c r="M156" i="18" a="1"/>
  <c r="M156" i="18" s="1"/>
  <c r="M150" i="18" a="1"/>
  <c r="M150" i="18" s="1"/>
  <c r="H224" i="18" a="1"/>
  <c r="H224" i="18" s="1"/>
  <c r="H75" i="18" a="1"/>
  <c r="H75" i="18" s="1"/>
  <c r="AG87" i="18" a="1"/>
  <c r="AG87" i="18" s="1"/>
  <c r="R86" i="18" a="1"/>
  <c r="R86" i="18" s="1"/>
  <c r="AV85" i="18" a="1"/>
  <c r="AV85" i="18" s="1"/>
  <c r="AB143" i="18" a="1"/>
  <c r="AB143" i="18" s="1"/>
  <c r="AG68" i="18" a="1"/>
  <c r="AG68" i="18" s="1"/>
  <c r="AG66" i="18" a="1"/>
  <c r="AG66" i="18" s="1"/>
  <c r="W307" i="18" a="1"/>
  <c r="W307" i="18" s="1"/>
  <c r="H287" i="18" a="1"/>
  <c r="H287" i="18" s="1"/>
  <c r="AL277" i="18" a="1"/>
  <c r="AL277" i="18" s="1"/>
  <c r="W260" i="18" a="1"/>
  <c r="W260" i="18" s="1"/>
  <c r="AL254" i="18" a="1"/>
  <c r="AL254" i="18" s="1"/>
  <c r="AQ127" i="18" a="1"/>
  <c r="AQ127" i="18" s="1"/>
  <c r="AQ126" i="18" a="1"/>
  <c r="AQ126" i="18" s="1"/>
  <c r="M125" i="18" a="1"/>
  <c r="M125" i="18" s="1"/>
  <c r="M121" i="18" a="1"/>
  <c r="M121" i="18" s="1"/>
  <c r="M120" i="18" a="1"/>
  <c r="M120" i="18" s="1"/>
  <c r="R58" i="18" a="1"/>
  <c r="R58" i="18" s="1"/>
  <c r="AL250" i="18" a="1"/>
  <c r="AL250" i="18" s="1"/>
  <c r="W244" i="18" a="1"/>
  <c r="W244" i="18" s="1"/>
  <c r="H205" i="18" a="1"/>
  <c r="H205" i="18" s="1"/>
  <c r="AL160" i="18" a="1"/>
  <c r="AL160" i="18" s="1"/>
  <c r="M105" i="18" a="1"/>
  <c r="M105" i="18" s="1"/>
  <c r="M98" i="18" a="1"/>
  <c r="M98" i="18" s="1"/>
  <c r="R64" i="18" a="1"/>
  <c r="R64" i="18" s="1"/>
  <c r="R57" i="18" a="1"/>
  <c r="R57" i="18" s="1"/>
  <c r="AL203" i="18" a="1"/>
  <c r="AL203" i="18" s="1"/>
  <c r="AL195" i="18" a="1"/>
  <c r="AL195" i="18" s="1"/>
  <c r="AL193" i="18" a="1"/>
  <c r="AL193" i="18" s="1"/>
  <c r="W193" i="18" a="1"/>
  <c r="W193" i="18" s="1"/>
  <c r="AL192" i="18" a="1"/>
  <c r="AL192" i="18" s="1"/>
  <c r="W192" i="18" a="1"/>
  <c r="W192" i="18" s="1"/>
  <c r="H192" i="18" a="1"/>
  <c r="H192" i="18" s="1"/>
  <c r="AL191" i="18" a="1"/>
  <c r="AL191" i="18" s="1"/>
  <c r="H177" i="18" a="1"/>
  <c r="H177" i="18" s="1"/>
  <c r="W175" i="18" a="1"/>
  <c r="W175" i="18" s="1"/>
  <c r="W172" i="18" a="1"/>
  <c r="W172" i="18" s="1"/>
  <c r="W152" i="18" a="1"/>
  <c r="W152" i="18" s="1"/>
  <c r="M91" i="18" a="1"/>
  <c r="M91" i="18" s="1"/>
  <c r="AV308" i="18" a="1"/>
  <c r="AV308" i="18" s="1"/>
  <c r="AV306" i="18" a="1"/>
  <c r="AV306" i="18" s="1"/>
  <c r="R293" i="18" a="1"/>
  <c r="R293" i="18" s="1"/>
  <c r="H140" i="18" a="1"/>
  <c r="H140" i="18" s="1"/>
  <c r="W128" i="18" a="1"/>
  <c r="W128" i="18" s="1"/>
  <c r="W106" i="18" a="1"/>
  <c r="W106" i="18" s="1"/>
  <c r="AB66" i="18" a="1"/>
  <c r="AB66" i="18" s="1"/>
  <c r="AB65" i="18" a="1"/>
  <c r="AB65" i="18" s="1"/>
  <c r="AV248" i="18" a="1"/>
  <c r="AV248" i="18" s="1"/>
  <c r="R203" i="18" a="1"/>
  <c r="R203" i="18" s="1"/>
  <c r="AV201" i="18" a="1"/>
  <c r="AV201" i="18" s="1"/>
  <c r="R200" i="18" a="1"/>
  <c r="R200" i="18" s="1"/>
  <c r="R190" i="18" a="1"/>
  <c r="R190" i="18" s="1"/>
  <c r="H91" i="18" a="1"/>
  <c r="H91" i="18" s="1"/>
  <c r="H69" i="18" a="1"/>
  <c r="H69" i="18" s="1"/>
  <c r="AB275" i="18" a="1"/>
  <c r="AB275" i="18" s="1"/>
  <c r="AG132" i="18" a="1"/>
  <c r="AG132" i="18" s="1"/>
  <c r="AV130" i="18" a="1"/>
  <c r="AV130" i="18" s="1"/>
  <c r="R166" i="18" a="1"/>
  <c r="R166" i="18" s="1"/>
  <c r="AL125" i="18" a="1"/>
  <c r="AL125" i="18" s="1"/>
  <c r="W277" i="18" a="1"/>
  <c r="W277" i="18" s="1"/>
  <c r="H277" i="18" a="1"/>
  <c r="H277" i="18" s="1"/>
  <c r="W272" i="18" a="1"/>
  <c r="W272" i="18" s="1"/>
  <c r="W265" i="18" a="1"/>
  <c r="W265" i="18" s="1"/>
  <c r="AL264" i="18" a="1"/>
  <c r="AL264" i="18" s="1"/>
  <c r="AQ198" i="18" a="1"/>
  <c r="AQ198" i="18" s="1"/>
  <c r="AB197" i="18" a="1"/>
  <c r="AB197" i="18" s="1"/>
  <c r="AQ192" i="18" a="1"/>
  <c r="AQ192" i="18" s="1"/>
  <c r="M168" i="18" a="1"/>
  <c r="M168" i="18" s="1"/>
  <c r="AG148" i="18" a="1"/>
  <c r="AG148" i="18" s="1"/>
  <c r="W138" i="18" a="1"/>
  <c r="W138" i="18" s="1"/>
  <c r="AB89" i="18" a="1"/>
  <c r="AB89" i="18" s="1"/>
  <c r="AG59" i="18" a="1"/>
  <c r="AG59" i="18" s="1"/>
  <c r="R308" i="18" a="1"/>
  <c r="R308" i="18" s="1"/>
  <c r="AG311" i="18" a="1"/>
  <c r="AG311" i="18" s="1"/>
  <c r="R304" i="18" a="1"/>
  <c r="R304" i="18" s="1"/>
  <c r="AV283" i="18" a="1"/>
  <c r="AV283" i="18" s="1"/>
  <c r="AG274" i="18" a="1"/>
  <c r="AG274" i="18" s="1"/>
  <c r="R272" i="18" a="1"/>
  <c r="R272" i="18" s="1"/>
  <c r="AV271" i="18" a="1"/>
  <c r="AV271" i="18" s="1"/>
  <c r="R253" i="18" a="1"/>
  <c r="R253" i="18" s="1"/>
  <c r="AL242" i="18" a="1"/>
  <c r="AL242" i="18" s="1"/>
  <c r="H239" i="18" a="1"/>
  <c r="H239" i="18" s="1"/>
  <c r="W237" i="18" a="1"/>
  <c r="W237" i="18" s="1"/>
  <c r="H236" i="18" a="1"/>
  <c r="H236" i="18" s="1"/>
  <c r="H232" i="18" a="1"/>
  <c r="H232" i="18" s="1"/>
  <c r="H230" i="18" a="1"/>
  <c r="H230" i="18" s="1"/>
  <c r="H111" i="18" a="1"/>
  <c r="H111" i="18" s="1"/>
  <c r="W109" i="18" a="1"/>
  <c r="W109" i="18" s="1"/>
  <c r="AB81" i="18" a="1"/>
  <c r="AB81" i="18" s="1"/>
  <c r="AQ78" i="18" a="1"/>
  <c r="AQ78" i="18" s="1"/>
  <c r="AB78" i="18" a="1"/>
  <c r="AB78" i="18" s="1"/>
  <c r="M78" i="18" a="1"/>
  <c r="M78" i="18" s="1"/>
  <c r="M76" i="18" a="1"/>
  <c r="M76" i="18" s="1"/>
  <c r="AQ75" i="18" a="1"/>
  <c r="AQ75" i="18" s="1"/>
  <c r="M142" i="18" a="1"/>
  <c r="M142" i="18" s="1"/>
  <c r="R132" i="18" a="1"/>
  <c r="R132" i="18" s="1"/>
  <c r="AB60" i="18" a="1"/>
  <c r="AB60" i="18" s="1"/>
  <c r="AQ313" i="18" a="1"/>
  <c r="AQ313" i="18" s="1"/>
  <c r="R281" i="18" a="1"/>
  <c r="R281" i="18" s="1"/>
  <c r="AG279" i="18" a="1"/>
  <c r="AG279" i="18" s="1"/>
  <c r="R259" i="18" a="1"/>
  <c r="R259" i="18" s="1"/>
  <c r="AG224" i="18" a="1"/>
  <c r="AG224" i="18" s="1"/>
  <c r="W208" i="18" a="1"/>
  <c r="W208" i="18" s="1"/>
  <c r="H207" i="18" a="1"/>
  <c r="H207" i="18" s="1"/>
  <c r="AL201" i="18" a="1"/>
  <c r="AL201" i="18" s="1"/>
  <c r="AB153" i="18" a="1"/>
  <c r="AB153" i="18" s="1"/>
  <c r="W183" i="18" a="1"/>
  <c r="W183" i="18" s="1"/>
  <c r="AV119" i="18" a="1"/>
  <c r="AV119" i="18" s="1"/>
  <c r="AG242" i="18" a="1"/>
  <c r="AG242" i="18" s="1"/>
  <c r="AV233" i="18" a="1"/>
  <c r="AV233" i="18" s="1"/>
  <c r="AL85" i="18" a="1"/>
  <c r="AL85" i="18" s="1"/>
  <c r="AQ307" i="18" a="1"/>
  <c r="AQ307" i="18" s="1"/>
  <c r="AQ306" i="18" a="1"/>
  <c r="AQ306" i="18" s="1"/>
  <c r="M305" i="18" a="1"/>
  <c r="M305" i="18" s="1"/>
  <c r="AB304" i="18" a="1"/>
  <c r="AB304" i="18" s="1"/>
  <c r="AQ303" i="18" a="1"/>
  <c r="AQ303" i="18" s="1"/>
  <c r="AB303" i="18" a="1"/>
  <c r="AB303" i="18" s="1"/>
  <c r="AB302" i="18" a="1"/>
  <c r="AB302" i="18" s="1"/>
  <c r="AB297" i="18" a="1"/>
  <c r="AB297" i="18" s="1"/>
  <c r="M294" i="18" a="1"/>
  <c r="M294" i="18" s="1"/>
  <c r="AB245" i="18" a="1"/>
  <c r="AB245" i="18" s="1"/>
  <c r="AQ243" i="18" a="1"/>
  <c r="AQ243" i="18" s="1"/>
  <c r="W163" i="18" a="1"/>
  <c r="W163" i="18" s="1"/>
  <c r="H163" i="18" a="1"/>
  <c r="H163" i="18" s="1"/>
  <c r="AL162" i="18" a="1"/>
  <c r="AL162" i="18" s="1"/>
  <c r="AL161" i="18" a="1"/>
  <c r="AL161" i="18" s="1"/>
  <c r="W161" i="18" a="1"/>
  <c r="W161" i="18" s="1"/>
  <c r="AG100" i="18" a="1"/>
  <c r="AG100" i="18" s="1"/>
  <c r="M57" i="18" a="1"/>
  <c r="M57" i="18" s="1"/>
  <c r="AQ56" i="18" a="1"/>
  <c r="AQ56" i="18" s="1"/>
  <c r="AQ280" i="18" a="1"/>
  <c r="AQ280" i="18" s="1"/>
  <c r="M279" i="18" a="1"/>
  <c r="M279" i="18" s="1"/>
  <c r="AB264" i="18" a="1"/>
  <c r="AB264" i="18" s="1"/>
  <c r="M258" i="18" a="1"/>
  <c r="M258" i="18" s="1"/>
  <c r="AQ256" i="18" a="1"/>
  <c r="AQ256" i="18" s="1"/>
  <c r="AB254" i="18" a="1"/>
  <c r="AB254" i="18" s="1"/>
  <c r="M254" i="18" a="1"/>
  <c r="M254" i="18" s="1"/>
  <c r="AQ253" i="18" a="1"/>
  <c r="AQ253" i="18" s="1"/>
  <c r="AB253" i="18" a="1"/>
  <c r="AB253" i="18" s="1"/>
  <c r="AG216" i="18" a="1"/>
  <c r="AG216" i="18" s="1"/>
  <c r="R215" i="18" a="1"/>
  <c r="R215" i="18" s="1"/>
  <c r="AV196" i="18" a="1"/>
  <c r="AV196" i="18" s="1"/>
  <c r="R193" i="18" a="1"/>
  <c r="R193" i="18" s="1"/>
  <c r="AV188" i="18" a="1"/>
  <c r="AV188" i="18" s="1"/>
  <c r="AV183" i="18" a="1"/>
  <c r="AV183" i="18" s="1"/>
  <c r="AV175" i="18" a="1"/>
  <c r="AV175" i="18" s="1"/>
  <c r="AQ135" i="18" a="1"/>
  <c r="AQ135" i="18" s="1"/>
  <c r="W64" i="18" a="1"/>
  <c r="W64" i="18" s="1"/>
  <c r="AB56" i="18" a="1"/>
  <c r="AB56" i="18" s="1"/>
  <c r="H302" i="18" a="1"/>
  <c r="H302" i="18" s="1"/>
  <c r="W300" i="18" a="1"/>
  <c r="W300" i="18" s="1"/>
  <c r="AB239" i="18" a="1"/>
  <c r="AB239" i="18" s="1"/>
  <c r="AB238" i="18" a="1"/>
  <c r="AB238" i="18" s="1"/>
  <c r="M238" i="18" a="1"/>
  <c r="M238" i="18" s="1"/>
  <c r="AQ237" i="18" a="1"/>
  <c r="AQ237" i="18" s="1"/>
  <c r="M237" i="18" a="1"/>
  <c r="M237" i="18" s="1"/>
  <c r="AQ236" i="18" a="1"/>
  <c r="AQ236" i="18" s="1"/>
  <c r="AB236" i="18" a="1"/>
  <c r="AB236" i="18" s="1"/>
  <c r="AB233" i="18" a="1"/>
  <c r="AB233" i="18" s="1"/>
  <c r="AB226" i="18" a="1"/>
  <c r="AB226" i="18" s="1"/>
  <c r="AQ225" i="18" a="1"/>
  <c r="AQ225" i="18" s="1"/>
  <c r="M117" i="18" a="1"/>
  <c r="M117" i="18" s="1"/>
  <c r="AQ116" i="18" a="1"/>
  <c r="AQ116" i="18" s="1"/>
  <c r="AQ115" i="18" a="1"/>
  <c r="AQ115" i="18" s="1"/>
  <c r="M115" i="18" a="1"/>
  <c r="M115" i="18" s="1"/>
  <c r="AB101" i="18" a="1"/>
  <c r="AB101" i="18" s="1"/>
  <c r="AL293" i="18" a="1"/>
  <c r="AL293" i="18" s="1"/>
  <c r="AQ284" i="18" a="1"/>
  <c r="AQ284" i="18" s="1"/>
  <c r="AV232" i="18" a="1"/>
  <c r="AV232" i="18" s="1"/>
  <c r="R227" i="18" a="1"/>
  <c r="R227" i="18" s="1"/>
  <c r="H215" i="18" a="1"/>
  <c r="H215" i="18" s="1"/>
  <c r="AB206" i="18" a="1"/>
  <c r="AB206" i="18" s="1"/>
  <c r="R181" i="18" a="1"/>
  <c r="R181" i="18" s="1"/>
  <c r="AG180" i="18" a="1"/>
  <c r="AG180" i="18" s="1"/>
  <c r="R162" i="18" a="1"/>
  <c r="R162" i="18" s="1"/>
  <c r="AQ140" i="18" a="1"/>
  <c r="AQ140" i="18" s="1"/>
  <c r="AL120" i="18" a="1"/>
  <c r="AL120" i="18" s="1"/>
  <c r="W112" i="18" a="1"/>
  <c r="W112" i="18" s="1"/>
  <c r="AL65" i="18" a="1"/>
  <c r="AL65" i="18" s="1"/>
  <c r="M312" i="18" a="1"/>
  <c r="M312" i="18" s="1"/>
  <c r="AQ311" i="18" a="1"/>
  <c r="AQ311" i="18" s="1"/>
  <c r="M308" i="18" a="1"/>
  <c r="M308" i="18" s="1"/>
  <c r="W296" i="18" a="1"/>
  <c r="W296" i="18" s="1"/>
  <c r="R274" i="18" a="1"/>
  <c r="R274" i="18" s="1"/>
  <c r="AG271" i="18" a="1"/>
  <c r="AG271" i="18" s="1"/>
  <c r="R270" i="18" a="1"/>
  <c r="R270" i="18" s="1"/>
  <c r="R269" i="18" a="1"/>
  <c r="R269" i="18" s="1"/>
  <c r="AV268" i="18" a="1"/>
  <c r="AV268" i="18" s="1"/>
  <c r="H248" i="18" a="1"/>
  <c r="H248" i="18" s="1"/>
  <c r="W245" i="18" a="1"/>
  <c r="W245" i="18" s="1"/>
  <c r="AB234" i="18" a="1"/>
  <c r="AB234" i="18" s="1"/>
  <c r="AL221" i="18" a="1"/>
  <c r="AL221" i="18" s="1"/>
  <c r="W220" i="18" a="1"/>
  <c r="W220" i="18" s="1"/>
  <c r="H220" i="18" a="1"/>
  <c r="H220" i="18" s="1"/>
  <c r="AL219" i="18" a="1"/>
  <c r="AL219" i="18" s="1"/>
  <c r="W219" i="18" a="1"/>
  <c r="W219" i="18" s="1"/>
  <c r="AL218" i="18" a="1"/>
  <c r="AL218" i="18" s="1"/>
  <c r="W218" i="18" a="1"/>
  <c r="W218" i="18" s="1"/>
  <c r="H218" i="18" a="1"/>
  <c r="H218" i="18" s="1"/>
  <c r="H211" i="18" a="1"/>
  <c r="H211" i="18" s="1"/>
  <c r="AB191" i="18" a="1"/>
  <c r="AB191" i="18" s="1"/>
  <c r="AG169" i="18" a="1"/>
  <c r="AG169" i="18" s="1"/>
  <c r="AL152" i="18" a="1"/>
  <c r="AL152" i="18" s="1"/>
  <c r="W147" i="18" a="1"/>
  <c r="W147" i="18" s="1"/>
  <c r="AB136" i="18" a="1"/>
  <c r="AB136" i="18" s="1"/>
  <c r="M104" i="18" a="1"/>
  <c r="M104" i="18" s="1"/>
  <c r="M102" i="18" a="1"/>
  <c r="M102" i="18" s="1"/>
  <c r="W72" i="18" a="1"/>
  <c r="W72" i="18" s="1"/>
  <c r="H72" i="18" a="1"/>
  <c r="H72" i="18" s="1"/>
  <c r="AL69" i="18" a="1"/>
  <c r="AL69" i="18" s="1"/>
  <c r="AV304" i="18" a="1"/>
  <c r="AV304" i="18" s="1"/>
  <c r="H293" i="18" a="1"/>
  <c r="H293" i="18" s="1"/>
  <c r="W292" i="18" a="1"/>
  <c r="W292" i="18" s="1"/>
  <c r="H249" i="18" a="1"/>
  <c r="H249" i="18" s="1"/>
  <c r="AV225" i="18" a="1"/>
  <c r="AV225" i="18" s="1"/>
  <c r="AV160" i="18" a="1"/>
  <c r="AV160" i="18" s="1"/>
  <c r="AG160" i="18" a="1"/>
  <c r="AG160" i="18" s="1"/>
  <c r="R160" i="18" a="1"/>
  <c r="R160" i="18" s="1"/>
  <c r="AG159" i="18" a="1"/>
  <c r="AG159" i="18" s="1"/>
  <c r="R158" i="18" a="1"/>
  <c r="R158" i="18" s="1"/>
  <c r="H147" i="18" a="1"/>
  <c r="H147" i="18" s="1"/>
  <c r="AL146" i="18" a="1"/>
  <c r="AL146" i="18" s="1"/>
  <c r="W146" i="18" a="1"/>
  <c r="W146" i="18" s="1"/>
  <c r="AL144" i="18" a="1"/>
  <c r="AL144" i="18" s="1"/>
  <c r="AB138" i="18" a="1"/>
  <c r="AB138" i="18" s="1"/>
  <c r="AV127" i="18" a="1"/>
  <c r="AV127" i="18" s="1"/>
  <c r="R127" i="18" a="1"/>
  <c r="R127" i="18" s="1"/>
  <c r="AV126" i="18" a="1"/>
  <c r="AV126" i="18" s="1"/>
  <c r="AG126" i="18" a="1"/>
  <c r="AG126" i="18" s="1"/>
  <c r="AG124" i="18" a="1"/>
  <c r="AG124" i="18" s="1"/>
  <c r="AV80" i="18" a="1"/>
  <c r="AV80" i="18" s="1"/>
  <c r="AG75" i="18" a="1"/>
  <c r="AG75" i="18" s="1"/>
  <c r="AL314" i="18" a="1"/>
  <c r="AL314" i="18" s="1"/>
  <c r="AB305" i="18" a="1"/>
  <c r="AB305" i="18" s="1"/>
  <c r="R301" i="18" a="1"/>
  <c r="R301" i="18" s="1"/>
  <c r="AG300" i="18" a="1"/>
  <c r="AG300" i="18" s="1"/>
  <c r="H240" i="18" a="1"/>
  <c r="H240" i="18" s="1"/>
  <c r="AQ232" i="18" a="1"/>
  <c r="AQ232" i="18" s="1"/>
  <c r="AB232" i="18" a="1"/>
  <c r="AB232" i="18" s="1"/>
  <c r="AG212" i="18" a="1"/>
  <c r="AG212" i="18" s="1"/>
  <c r="M190" i="18" a="1"/>
  <c r="M190" i="18" s="1"/>
  <c r="AQ187" i="18" a="1"/>
  <c r="AQ187" i="18" s="1"/>
  <c r="AB187" i="18" a="1"/>
  <c r="AB187" i="18" s="1"/>
  <c r="M187" i="18" a="1"/>
  <c r="M187" i="18" s="1"/>
  <c r="M180" i="18" a="1"/>
  <c r="M180" i="18" s="1"/>
  <c r="AQ179" i="18" a="1"/>
  <c r="AQ179" i="18" s="1"/>
  <c r="AB177" i="18" a="1"/>
  <c r="AB177" i="18" s="1"/>
  <c r="M177" i="18" a="1"/>
  <c r="M177" i="18" s="1"/>
  <c r="M133" i="18" a="1"/>
  <c r="M133" i="18" s="1"/>
  <c r="AV120" i="18" a="1"/>
  <c r="AV120" i="18" s="1"/>
  <c r="W108" i="18" a="1"/>
  <c r="W108" i="18" s="1"/>
  <c r="H107" i="18" a="1"/>
  <c r="H107" i="18" s="1"/>
  <c r="AL99" i="18" a="1"/>
  <c r="AL99" i="18" s="1"/>
  <c r="AB82" i="18" a="1"/>
  <c r="AB82" i="18" s="1"/>
  <c r="W312" i="18" a="1"/>
  <c r="W312" i="18" s="1"/>
  <c r="AB306" i="18" a="1"/>
  <c r="AB306" i="18" s="1"/>
  <c r="AV290" i="18" a="1"/>
  <c r="AV290" i="18" s="1"/>
  <c r="H283" i="18" a="1"/>
  <c r="H283" i="18" s="1"/>
  <c r="AL282" i="18" a="1"/>
  <c r="AL282" i="18" s="1"/>
  <c r="H282" i="18" a="1"/>
  <c r="H282" i="18" s="1"/>
  <c r="AL280" i="18" a="1"/>
  <c r="AL280" i="18" s="1"/>
  <c r="AQ276" i="18" a="1"/>
  <c r="AQ276" i="18" s="1"/>
  <c r="AB274" i="18" a="1"/>
  <c r="AB274" i="18" s="1"/>
  <c r="AQ260" i="18" a="1"/>
  <c r="AQ260" i="18" s="1"/>
  <c r="AV257" i="18" a="1"/>
  <c r="AV257" i="18" s="1"/>
  <c r="AG257" i="18" a="1"/>
  <c r="AG257" i="18" s="1"/>
  <c r="R257" i="18" a="1"/>
  <c r="R257" i="18" s="1"/>
  <c r="H234" i="18" a="1"/>
  <c r="H234" i="18" s="1"/>
  <c r="AV213" i="18" a="1"/>
  <c r="AV213" i="18" s="1"/>
  <c r="W202" i="18" a="1"/>
  <c r="W202" i="18" s="1"/>
  <c r="AB159" i="18" a="1"/>
  <c r="AB159" i="18" s="1"/>
  <c r="AV152" i="18" a="1"/>
  <c r="AV152" i="18" s="1"/>
  <c r="R110" i="18" a="1"/>
  <c r="R110" i="18" s="1"/>
  <c r="H104" i="18" a="1"/>
  <c r="H104" i="18" s="1"/>
  <c r="AV71" i="18" a="1"/>
  <c r="AV71" i="18" s="1"/>
  <c r="AQ298" i="18" a="1"/>
  <c r="AQ298" i="18" s="1"/>
  <c r="M262" i="18" a="1"/>
  <c r="M262" i="18" s="1"/>
  <c r="AG248" i="18" a="1"/>
  <c r="AG248" i="18" s="1"/>
  <c r="M225" i="18" a="1"/>
  <c r="M225" i="18" s="1"/>
  <c r="AV204" i="18" a="1"/>
  <c r="AV204" i="18" s="1"/>
  <c r="W191" i="18" a="1"/>
  <c r="W191" i="18" s="1"/>
  <c r="W182" i="18" a="1"/>
  <c r="W182" i="18" s="1"/>
  <c r="AQ153" i="18" a="1"/>
  <c r="AQ153" i="18" s="1"/>
  <c r="W136" i="18" a="1"/>
  <c r="W136" i="18" s="1"/>
  <c r="AV313" i="18" a="1"/>
  <c r="AV313" i="18" s="1"/>
  <c r="AV312" i="18" a="1"/>
  <c r="AV312" i="18" s="1"/>
  <c r="H307" i="18" a="1"/>
  <c r="H307" i="18" s="1"/>
  <c r="AB295" i="18" a="1"/>
  <c r="AB295" i="18" s="1"/>
  <c r="W267" i="18" a="1"/>
  <c r="W267" i="18" s="1"/>
  <c r="AL230" i="18" a="1"/>
  <c r="AL230" i="18" s="1"/>
  <c r="AG199" i="18" a="1"/>
  <c r="AG199" i="18" s="1"/>
  <c r="R310" i="18" a="1"/>
  <c r="R310" i="18" s="1"/>
  <c r="M302" i="18" a="1"/>
  <c r="M302" i="18" s="1"/>
  <c r="M301" i="18" a="1"/>
  <c r="M301" i="18" s="1"/>
  <c r="AQ300" i="18" a="1"/>
  <c r="AQ300" i="18" s="1"/>
  <c r="AV286" i="18" a="1"/>
  <c r="AV286" i="18" s="1"/>
  <c r="AG286" i="18" a="1"/>
  <c r="AG286" i="18" s="1"/>
  <c r="R286" i="18" a="1"/>
  <c r="R286" i="18" s="1"/>
  <c r="H279" i="18" a="1"/>
  <c r="H279" i="18" s="1"/>
  <c r="H276" i="18" a="1"/>
  <c r="H276" i="18" s="1"/>
  <c r="W269" i="18" a="1"/>
  <c r="W269" i="18" s="1"/>
  <c r="AG239" i="18" a="1"/>
  <c r="AG239" i="18" s="1"/>
  <c r="AV237" i="18" a="1"/>
  <c r="AV237" i="18" s="1"/>
  <c r="AG236" i="18" a="1"/>
  <c r="AG236" i="18" s="1"/>
  <c r="M219" i="18" a="1"/>
  <c r="M219" i="18" s="1"/>
  <c r="W165" i="18" a="1"/>
  <c r="W165" i="18" s="1"/>
  <c r="H164" i="18" a="1"/>
  <c r="H164" i="18" s="1"/>
  <c r="R141" i="18" a="1"/>
  <c r="R141" i="18" s="1"/>
  <c r="AV140" i="18" a="1"/>
  <c r="AV140" i="18" s="1"/>
  <c r="H130" i="18" a="1"/>
  <c r="H130" i="18" s="1"/>
  <c r="R109" i="18" a="1"/>
  <c r="R109" i="18" s="1"/>
  <c r="AV107" i="18" a="1"/>
  <c r="AV107" i="18" s="1"/>
  <c r="H93" i="18" a="1"/>
  <c r="H93" i="18" s="1"/>
  <c r="AL92" i="18" a="1"/>
  <c r="AL92" i="18" s="1"/>
  <c r="H90" i="18" a="1"/>
  <c r="H90" i="18" s="1"/>
  <c r="AB250" i="18" a="1"/>
  <c r="AB250" i="18" s="1"/>
  <c r="W229" i="18" a="1"/>
  <c r="W229" i="18" s="1"/>
  <c r="M215" i="18" a="1"/>
  <c r="M215" i="18" s="1"/>
  <c r="AB212" i="18" a="1"/>
  <c r="AB212" i="18" s="1"/>
  <c r="M114" i="18" a="1"/>
  <c r="M114" i="18" s="1"/>
  <c r="AB113" i="18" a="1"/>
  <c r="AB113" i="18" s="1"/>
  <c r="AG98" i="18" a="1"/>
  <c r="AG98" i="18" s="1"/>
  <c r="H85" i="18" a="1"/>
  <c r="H85" i="18" s="1"/>
  <c r="W57" i="18" a="1"/>
  <c r="W57" i="18" s="1"/>
  <c r="M293" i="18" a="1"/>
  <c r="M293" i="18" s="1"/>
  <c r="AB289" i="18" a="1"/>
  <c r="AB289" i="18" s="1"/>
  <c r="AQ287" i="18" a="1"/>
  <c r="AQ287" i="18" s="1"/>
  <c r="H263" i="18" a="1"/>
  <c r="H263" i="18" s="1"/>
  <c r="W262" i="18" a="1"/>
  <c r="W262" i="18" s="1"/>
  <c r="W261" i="18" a="1"/>
  <c r="W261" i="18" s="1"/>
  <c r="AV195" i="18" a="1"/>
  <c r="AV195" i="18" s="1"/>
  <c r="AB148" i="18" a="1"/>
  <c r="AB148" i="18" s="1"/>
  <c r="M148" i="18" a="1"/>
  <c r="M148" i="18" s="1"/>
  <c r="AB147" i="18" a="1"/>
  <c r="AB147" i="18" s="1"/>
  <c r="M147" i="18" a="1"/>
  <c r="M147" i="18" s="1"/>
  <c r="AQ146" i="18" a="1"/>
  <c r="AQ146" i="18" s="1"/>
  <c r="M146" i="18" a="1"/>
  <c r="M146" i="18" s="1"/>
  <c r="M145" i="18" a="1"/>
  <c r="M145" i="18" s="1"/>
  <c r="M65" i="18" a="1"/>
  <c r="M65" i="18" s="1"/>
  <c r="AV299" i="18" a="1"/>
  <c r="AV299" i="18" s="1"/>
  <c r="R294" i="18" a="1"/>
  <c r="R294" i="18" s="1"/>
  <c r="AL289" i="18" a="1"/>
  <c r="AL289" i="18" s="1"/>
  <c r="AB286" i="18" a="1"/>
  <c r="AB286" i="18" s="1"/>
  <c r="M286" i="18" a="1"/>
  <c r="M286" i="18" s="1"/>
  <c r="W278" i="18" a="1"/>
  <c r="W278" i="18" s="1"/>
  <c r="AG245" i="18" a="1"/>
  <c r="AG245" i="18" s="1"/>
  <c r="AV244" i="18" a="1"/>
  <c r="AV244" i="18" s="1"/>
  <c r="H216" i="18" a="1"/>
  <c r="H216" i="18" s="1"/>
  <c r="W215" i="18" a="1"/>
  <c r="W215" i="18" s="1"/>
  <c r="AQ174" i="18" a="1"/>
  <c r="AQ174" i="18" s="1"/>
  <c r="AB174" i="18" a="1"/>
  <c r="AB174" i="18" s="1"/>
  <c r="AB167" i="18" a="1"/>
  <c r="AB167" i="18" s="1"/>
  <c r="H144" i="18" a="1"/>
  <c r="H144" i="18" s="1"/>
  <c r="AL142" i="18" a="1"/>
  <c r="AL142" i="18" s="1"/>
  <c r="W141" i="18" a="1"/>
  <c r="W141" i="18" s="1"/>
  <c r="AL115" i="18" a="1"/>
  <c r="AL115" i="18" s="1"/>
  <c r="W114" i="18" a="1"/>
  <c r="W114" i="18" s="1"/>
  <c r="AQ94" i="18" a="1"/>
  <c r="AQ94" i="18" s="1"/>
  <c r="AG90" i="18" a="1"/>
  <c r="AG90" i="18" s="1"/>
  <c r="AV87" i="18" a="1"/>
  <c r="AV87" i="18" s="1"/>
  <c r="AG84" i="18" a="1"/>
  <c r="AG84" i="18" s="1"/>
  <c r="AQ302" i="18" a="1"/>
  <c r="AQ302" i="18" s="1"/>
  <c r="AL290" i="18" a="1"/>
  <c r="AL290" i="18" s="1"/>
  <c r="R225" i="18" a="1"/>
  <c r="R225" i="18" s="1"/>
  <c r="AL313" i="18" a="1"/>
  <c r="AL313" i="18" s="1"/>
  <c r="W313" i="18" a="1"/>
  <c r="W313" i="18" s="1"/>
  <c r="H311" i="18" a="1"/>
  <c r="H311" i="18" s="1"/>
  <c r="M309" i="18" a="1"/>
  <c r="M309" i="18" s="1"/>
  <c r="AG307" i="18" a="1"/>
  <c r="AG307" i="18" s="1"/>
  <c r="AV295" i="18" a="1"/>
  <c r="AV295" i="18" s="1"/>
  <c r="AG294" i="18" a="1"/>
  <c r="AG294" i="18" s="1"/>
  <c r="W290" i="18" a="1"/>
  <c r="W290" i="18" s="1"/>
  <c r="H290" i="18" a="1"/>
  <c r="H290" i="18" s="1"/>
  <c r="AL286" i="18" a="1"/>
  <c r="AL286" i="18" s="1"/>
  <c r="AQ282" i="18" a="1"/>
  <c r="AQ282" i="18" s="1"/>
  <c r="AB282" i="18" a="1"/>
  <c r="AB282" i="18" s="1"/>
  <c r="M282" i="18" a="1"/>
  <c r="M282" i="18" s="1"/>
  <c r="H260" i="18" a="1"/>
  <c r="H260" i="18" s="1"/>
  <c r="AL259" i="18" a="1"/>
  <c r="AL259" i="18" s="1"/>
  <c r="AL234" i="18" a="1"/>
  <c r="AL234" i="18" s="1"/>
  <c r="M230" i="18" a="1"/>
  <c r="M230" i="18" s="1"/>
  <c r="AG220" i="18" a="1"/>
  <c r="AG220" i="18" s="1"/>
  <c r="H209" i="18" a="1"/>
  <c r="H209" i="18" s="1"/>
  <c r="AL185" i="18" a="1"/>
  <c r="AL185" i="18" s="1"/>
  <c r="W185" i="18" a="1"/>
  <c r="W185" i="18" s="1"/>
  <c r="H185" i="18" a="1"/>
  <c r="H185" i="18" s="1"/>
  <c r="W184" i="18" a="1"/>
  <c r="W184" i="18" s="1"/>
  <c r="M96" i="18" a="1"/>
  <c r="M96" i="18" s="1"/>
  <c r="M93" i="18" a="1"/>
  <c r="M93" i="18" s="1"/>
  <c r="AB273" i="18" a="1"/>
  <c r="AB273" i="18" s="1"/>
  <c r="AQ272" i="18" a="1"/>
  <c r="AQ272" i="18" s="1"/>
  <c r="M246" i="18" a="1"/>
  <c r="M246" i="18" s="1"/>
  <c r="R243" i="18" a="1"/>
  <c r="R243" i="18" s="1"/>
  <c r="AG240" i="18" a="1"/>
  <c r="AG240" i="18" s="1"/>
  <c r="AL233" i="18" a="1"/>
  <c r="AL233" i="18" s="1"/>
  <c r="AB229" i="18" a="1"/>
  <c r="AB229" i="18" s="1"/>
  <c r="AQ227" i="18" a="1"/>
  <c r="AQ227" i="18" s="1"/>
  <c r="AV221" i="18" a="1"/>
  <c r="AV221" i="18" s="1"/>
  <c r="R194" i="18" a="1"/>
  <c r="R194" i="18" s="1"/>
  <c r="AG192" i="18" a="1"/>
  <c r="AG192" i="18" s="1"/>
  <c r="R192" i="18" a="1"/>
  <c r="R192" i="18" s="1"/>
  <c r="AV191" i="18" a="1"/>
  <c r="AV191" i="18" s="1"/>
  <c r="AG191" i="18" a="1"/>
  <c r="AG191" i="18" s="1"/>
  <c r="H181" i="18" a="1"/>
  <c r="H181" i="18" s="1"/>
  <c r="AG152" i="18" a="1"/>
  <c r="AG152" i="18" s="1"/>
  <c r="AG151" i="18" a="1"/>
  <c r="AG151" i="18" s="1"/>
  <c r="R150" i="18" a="1"/>
  <c r="R150" i="18" s="1"/>
  <c r="R118" i="18" a="1"/>
  <c r="R118" i="18" s="1"/>
  <c r="AV116" i="18" a="1"/>
  <c r="AV116" i="18" s="1"/>
  <c r="W101" i="18" a="1"/>
  <c r="W101" i="18" s="1"/>
  <c r="AL59" i="18" a="1"/>
  <c r="AL59" i="18" s="1"/>
  <c r="R314" i="18" a="1"/>
  <c r="R314" i="18" s="1"/>
  <c r="W311" i="18" a="1"/>
  <c r="W311" i="18" s="1"/>
  <c r="AG306" i="18" a="1"/>
  <c r="AG306" i="18" s="1"/>
  <c r="AL304" i="18" a="1"/>
  <c r="AL304" i="18" s="1"/>
  <c r="M300" i="18" a="1"/>
  <c r="M300" i="18" s="1"/>
  <c r="AB299" i="18" a="1"/>
  <c r="AB299" i="18" s="1"/>
  <c r="AG278" i="18" a="1"/>
  <c r="AG278" i="18" s="1"/>
  <c r="AL276" i="18" a="1"/>
  <c r="AL276" i="18" s="1"/>
  <c r="W276" i="18" a="1"/>
  <c r="W276" i="18" s="1"/>
  <c r="AG264" i="18" a="1"/>
  <c r="AG264" i="18" s="1"/>
  <c r="R264" i="18" a="1"/>
  <c r="R264" i="18" s="1"/>
  <c r="AV263" i="18" a="1"/>
  <c r="AV263" i="18" s="1"/>
  <c r="H256" i="18" a="1"/>
  <c r="H256" i="18" s="1"/>
  <c r="H255" i="18" a="1"/>
  <c r="H255" i="18" s="1"/>
  <c r="W254" i="18" a="1"/>
  <c r="W254" i="18" s="1"/>
  <c r="AQ248" i="18" a="1"/>
  <c r="AQ248" i="18" s="1"/>
  <c r="AB248" i="18" a="1"/>
  <c r="AB248" i="18" s="1"/>
  <c r="M248" i="18" a="1"/>
  <c r="M248" i="18" s="1"/>
  <c r="AB247" i="18" a="1"/>
  <c r="AB247" i="18" s="1"/>
  <c r="M245" i="18" a="1"/>
  <c r="M245" i="18" s="1"/>
  <c r="AV241" i="18" a="1"/>
  <c r="AV241" i="18" s="1"/>
  <c r="AG241" i="18" a="1"/>
  <c r="AG241" i="18" s="1"/>
  <c r="R241" i="18" a="1"/>
  <c r="R241" i="18" s="1"/>
  <c r="AV240" i="18" a="1"/>
  <c r="AV240" i="18" s="1"/>
  <c r="W233" i="18" a="1"/>
  <c r="W233" i="18" s="1"/>
  <c r="AV149" i="18" a="1"/>
  <c r="AV149" i="18" s="1"/>
  <c r="H102" i="18" a="1"/>
  <c r="H102" i="18" s="1"/>
  <c r="AL101" i="18" a="1"/>
  <c r="AL101" i="18" s="1"/>
  <c r="H100" i="18" a="1"/>
  <c r="H100" i="18" s="1"/>
  <c r="AV67" i="18" a="1"/>
  <c r="AV67" i="18" s="1"/>
  <c r="AL63" i="18" a="1"/>
  <c r="AL63" i="18" s="1"/>
  <c r="W60" i="18" a="1"/>
  <c r="W60" i="18" s="1"/>
  <c r="W59" i="18" a="1"/>
  <c r="W59" i="18" s="1"/>
  <c r="W288" i="18" a="1"/>
  <c r="W288" i="18" s="1"/>
  <c r="AG314" i="18" a="1"/>
  <c r="AG314" i="18" s="1"/>
  <c r="H310" i="18" a="1"/>
  <c r="H310" i="18" s="1"/>
  <c r="AV305" i="18" a="1"/>
  <c r="AV305" i="18" s="1"/>
  <c r="AG305" i="18" a="1"/>
  <c r="AG305" i="18" s="1"/>
  <c r="W303" i="18" a="1"/>
  <c r="W303" i="18" s="1"/>
  <c r="AB298" i="18" a="1"/>
  <c r="AB298" i="18" s="1"/>
  <c r="M298" i="18" a="1"/>
  <c r="M298" i="18" s="1"/>
  <c r="AV291" i="18" a="1"/>
  <c r="AV291" i="18" s="1"/>
  <c r="AG277" i="18" a="1"/>
  <c r="AG277" i="18" s="1"/>
  <c r="AV276" i="18" a="1"/>
  <c r="AV276" i="18" s="1"/>
  <c r="AB270" i="18" a="1"/>
  <c r="AB270" i="18" s="1"/>
  <c r="AQ268" i="18" a="1"/>
  <c r="AQ268" i="18" s="1"/>
  <c r="AB267" i="18" a="1"/>
  <c r="AB267" i="18" s="1"/>
  <c r="M266" i="18" a="1"/>
  <c r="M266" i="18" s="1"/>
  <c r="R235" i="18" a="1"/>
  <c r="R235" i="18" s="1"/>
  <c r="W206" i="18" a="1"/>
  <c r="W206" i="18" s="1"/>
  <c r="AL205" i="18" a="1"/>
  <c r="AL205" i="18" s="1"/>
  <c r="W205" i="18" a="1"/>
  <c r="W205" i="18" s="1"/>
  <c r="AQ199" i="18" a="1"/>
  <c r="AQ199" i="18" s="1"/>
  <c r="AB198" i="18" a="1"/>
  <c r="AB198" i="18" s="1"/>
  <c r="AG184" i="18" a="1"/>
  <c r="AG184" i="18" s="1"/>
  <c r="M154" i="18" a="1"/>
  <c r="M154" i="18" s="1"/>
  <c r="R148" i="18" a="1"/>
  <c r="R148" i="18" s="1"/>
  <c r="AB124" i="18" a="1"/>
  <c r="AB124" i="18" s="1"/>
  <c r="M124" i="18" a="1"/>
  <c r="M124" i="18" s="1"/>
  <c r="AB122" i="18" a="1"/>
  <c r="AB122" i="18" s="1"/>
  <c r="AG105" i="18" a="1"/>
  <c r="AG105" i="18" s="1"/>
  <c r="AG65" i="18" a="1"/>
  <c r="AG65" i="18" s="1"/>
  <c r="H289" i="18" a="1"/>
  <c r="H289" i="18" s="1"/>
  <c r="AG313" i="18" a="1"/>
  <c r="AG313" i="18" s="1"/>
  <c r="AB307" i="18" a="1"/>
  <c r="AB307" i="18" s="1"/>
  <c r="W302" i="18" a="1"/>
  <c r="W302" i="18" s="1"/>
  <c r="AQ296" i="18" a="1"/>
  <c r="AQ296" i="18" s="1"/>
  <c r="AB296" i="18" a="1"/>
  <c r="AB296" i="18" s="1"/>
  <c r="M296" i="18" a="1"/>
  <c r="M296" i="18" s="1"/>
  <c r="M295" i="18" a="1"/>
  <c r="M295" i="18" s="1"/>
  <c r="M267" i="18" a="1"/>
  <c r="M267" i="18" s="1"/>
  <c r="R260" i="18" a="1"/>
  <c r="R260" i="18" s="1"/>
  <c r="AG255" i="18" a="1"/>
  <c r="AG255" i="18" s="1"/>
  <c r="AG254" i="18" a="1"/>
  <c r="AG254" i="18" s="1"/>
  <c r="AG238" i="18" a="1"/>
  <c r="AG238" i="18" s="1"/>
  <c r="AV235" i="18" a="1"/>
  <c r="AV235" i="18" s="1"/>
  <c r="AL204" i="18" a="1"/>
  <c r="AL204" i="18" s="1"/>
  <c r="AG188" i="18" a="1"/>
  <c r="AG188" i="18" s="1"/>
  <c r="R188" i="18" a="1"/>
  <c r="R188" i="18" s="1"/>
  <c r="R186" i="18" a="1"/>
  <c r="R186" i="18" s="1"/>
  <c r="R106" i="18" a="1"/>
  <c r="R106" i="18" s="1"/>
  <c r="M75" i="18" a="1"/>
  <c r="M75" i="18" s="1"/>
  <c r="R65" i="18" a="1"/>
  <c r="R65" i="18" s="1"/>
  <c r="AV311" i="18" a="1"/>
  <c r="AV311" i="18" s="1"/>
  <c r="AV310" i="18" a="1"/>
  <c r="AV310" i="18" s="1"/>
  <c r="AL308" i="18" a="1"/>
  <c r="AL308" i="18" s="1"/>
  <c r="M307" i="18" a="1"/>
  <c r="M307" i="18" s="1"/>
  <c r="AL301" i="18" a="1"/>
  <c r="AL301" i="18" s="1"/>
  <c r="H301" i="18" a="1"/>
  <c r="H301" i="18" s="1"/>
  <c r="AL300" i="18" a="1"/>
  <c r="AL300" i="18" s="1"/>
  <c r="AG287" i="18" a="1"/>
  <c r="AG287" i="18" s="1"/>
  <c r="AV285" i="18" a="1"/>
  <c r="AV285" i="18" s="1"/>
  <c r="AB278" i="18" a="1"/>
  <c r="AB278" i="18" s="1"/>
  <c r="AL273" i="18" a="1"/>
  <c r="AL273" i="18" s="1"/>
  <c r="AL270" i="18" a="1"/>
  <c r="AL270" i="18" s="1"/>
  <c r="M265" i="18" a="1"/>
  <c r="M265" i="18" s="1"/>
  <c r="AQ264" i="18" a="1"/>
  <c r="AQ264" i="18" s="1"/>
  <c r="AV258" i="18" a="1"/>
  <c r="AV258" i="18" s="1"/>
  <c r="AG258" i="18" a="1"/>
  <c r="AG258" i="18" s="1"/>
  <c r="R255" i="18" a="1"/>
  <c r="R255" i="18" s="1"/>
  <c r="AL249" i="18" a="1"/>
  <c r="AL249" i="18" s="1"/>
  <c r="W249" i="18" a="1"/>
  <c r="W249" i="18" s="1"/>
  <c r="AQ213" i="18" a="1"/>
  <c r="AQ213" i="18" s="1"/>
  <c r="M213" i="18" a="1"/>
  <c r="M213" i="18" s="1"/>
  <c r="R211" i="18" a="1"/>
  <c r="R211" i="18" s="1"/>
  <c r="AG208" i="18" a="1"/>
  <c r="AG208" i="18" s="1"/>
  <c r="AG207" i="18" a="1"/>
  <c r="AG207" i="18" s="1"/>
  <c r="AQ195" i="18" a="1"/>
  <c r="AQ195" i="18" s="1"/>
  <c r="H132" i="18" a="1"/>
  <c r="H132" i="18" s="1"/>
  <c r="W131" i="18" a="1"/>
  <c r="W131" i="18" s="1"/>
  <c r="AQ74" i="18" a="1"/>
  <c r="AQ74" i="18" s="1"/>
  <c r="AB74" i="18" a="1"/>
  <c r="AB74" i="18" s="1"/>
  <c r="AQ73" i="18" a="1"/>
  <c r="AQ73" i="18" s="1"/>
  <c r="M73" i="18" a="1"/>
  <c r="M73" i="18" s="1"/>
  <c r="AQ70" i="18" a="1"/>
  <c r="AQ70" i="18" s="1"/>
  <c r="AQ69" i="18" a="1"/>
  <c r="AQ69" i="18" s="1"/>
  <c r="AL288" i="18" a="1"/>
  <c r="AL288" i="18" s="1"/>
  <c r="H160" i="18" a="1"/>
  <c r="H160" i="18" s="1"/>
  <c r="W159" i="18" a="1"/>
  <c r="W159" i="18" s="1"/>
  <c r="W157" i="18" a="1"/>
  <c r="W157" i="18" s="1"/>
  <c r="H156" i="18" a="1"/>
  <c r="H156" i="18" s="1"/>
  <c r="H127" i="18" a="1"/>
  <c r="H127" i="18" s="1"/>
  <c r="AG104" i="18" a="1"/>
  <c r="AG104" i="18" s="1"/>
  <c r="R104" i="18" a="1"/>
  <c r="R104" i="18" s="1"/>
  <c r="H288" i="18" a="1"/>
  <c r="H288" i="18" s="1"/>
  <c r="AB314" i="18" a="1"/>
  <c r="AB314" i="18" s="1"/>
  <c r="AV309" i="18" a="1"/>
  <c r="AV309" i="18" s="1"/>
  <c r="AG309" i="18" a="1"/>
  <c r="AG309" i="18" s="1"/>
  <c r="AG303" i="18" a="1"/>
  <c r="AG303" i="18" s="1"/>
  <c r="M292" i="18" a="1"/>
  <c r="M292" i="18" s="1"/>
  <c r="AQ290" i="18" a="1"/>
  <c r="AQ290" i="18" s="1"/>
  <c r="AB288" i="18" a="1"/>
  <c r="AB288" i="18" s="1"/>
  <c r="W280" i="18" a="1"/>
  <c r="W280" i="18" s="1"/>
  <c r="H280" i="18" a="1"/>
  <c r="H280" i="18" s="1"/>
  <c r="AL279" i="18" a="1"/>
  <c r="AL279" i="18" s="1"/>
  <c r="AL269" i="18" a="1"/>
  <c r="AL269" i="18" s="1"/>
  <c r="AV231" i="18" a="1"/>
  <c r="AV231" i="18" s="1"/>
  <c r="AL225" i="18" a="1"/>
  <c r="AL225" i="18" s="1"/>
  <c r="W225" i="18" a="1"/>
  <c r="W225" i="18" s="1"/>
  <c r="AL217" i="18" a="1"/>
  <c r="AL217" i="18" s="1"/>
  <c r="H217" i="18" a="1"/>
  <c r="H217" i="18" s="1"/>
  <c r="AQ211" i="18" a="1"/>
  <c r="AQ211" i="18" s="1"/>
  <c r="AV206" i="18" a="1"/>
  <c r="AV206" i="18" s="1"/>
  <c r="AQ183" i="18" a="1"/>
  <c r="AQ183" i="18" s="1"/>
  <c r="AB178" i="18" a="1"/>
  <c r="AB178" i="18" s="1"/>
  <c r="AQ177" i="18" a="1"/>
  <c r="AQ177" i="18" s="1"/>
  <c r="AV168" i="18" a="1"/>
  <c r="AV168" i="18" s="1"/>
  <c r="AV136" i="18" a="1"/>
  <c r="AV136" i="18" s="1"/>
  <c r="R136" i="18" a="1"/>
  <c r="R136" i="18" s="1"/>
  <c r="AG135" i="18" a="1"/>
  <c r="AG135" i="18" s="1"/>
  <c r="R135" i="18" a="1"/>
  <c r="R135" i="18" s="1"/>
  <c r="AV133" i="18" a="1"/>
  <c r="AV133" i="18" s="1"/>
  <c r="M112" i="18" a="1"/>
  <c r="M112" i="18" s="1"/>
  <c r="AQ111" i="18" a="1"/>
  <c r="AQ111" i="18" s="1"/>
  <c r="AB111" i="18" a="1"/>
  <c r="AB111" i="18" s="1"/>
  <c r="M111" i="18" a="1"/>
  <c r="M111" i="18" s="1"/>
  <c r="AB109" i="18" a="1"/>
  <c r="AB109" i="18" s="1"/>
  <c r="W83" i="18" a="1"/>
  <c r="W83" i="18" s="1"/>
  <c r="H82" i="18" a="1"/>
  <c r="H82" i="18" s="1"/>
  <c r="AL80" i="18" a="1"/>
  <c r="AL80" i="18" s="1"/>
  <c r="W80" i="18" a="1"/>
  <c r="W80" i="18" s="1"/>
  <c r="H77" i="18" a="1"/>
  <c r="H77" i="18" s="1"/>
  <c r="W289" i="18" a="1"/>
  <c r="W289" i="18" s="1"/>
  <c r="AB313" i="18" a="1"/>
  <c r="AB313" i="18" s="1"/>
  <c r="H295" i="18" a="1"/>
  <c r="H295" i="18" s="1"/>
  <c r="W294" i="18" a="1"/>
  <c r="W294" i="18" s="1"/>
  <c r="H294" i="18" a="1"/>
  <c r="H294" i="18" s="1"/>
  <c r="AV281" i="18" a="1"/>
  <c r="AV281" i="18" s="1"/>
  <c r="AL278" i="18" a="1"/>
  <c r="AL278" i="18" s="1"/>
  <c r="W241" i="18" a="1"/>
  <c r="W241" i="18" s="1"/>
  <c r="M209" i="18" a="1"/>
  <c r="M209" i="18" s="1"/>
  <c r="M186" i="18" a="1"/>
  <c r="M186" i="18" s="1"/>
  <c r="AQ175" i="18" a="1"/>
  <c r="AQ175" i="18" s="1"/>
  <c r="AQ170" i="18" a="1"/>
  <c r="AQ170" i="18" s="1"/>
  <c r="AB169" i="18" a="1"/>
  <c r="AB169" i="18" s="1"/>
  <c r="AG134" i="18" a="1"/>
  <c r="AG134" i="18" s="1"/>
  <c r="M108" i="18" a="1"/>
  <c r="M108" i="18" s="1"/>
  <c r="H81" i="18" a="1"/>
  <c r="H81" i="18" s="1"/>
  <c r="AQ151" i="18" a="1"/>
  <c r="AQ151" i="18" s="1"/>
  <c r="AG146" i="18" a="1"/>
  <c r="AG146" i="18" s="1"/>
  <c r="R146" i="18" a="1"/>
  <c r="R146" i="18" s="1"/>
  <c r="H125" i="18" a="1"/>
  <c r="H125" i="18" s="1"/>
  <c r="AL124" i="18" a="1"/>
  <c r="AL124" i="18" s="1"/>
  <c r="W124" i="18" a="1"/>
  <c r="W124" i="18" s="1"/>
  <c r="AB118" i="18" a="1"/>
  <c r="AB118" i="18" s="1"/>
  <c r="AG116" i="18" a="1"/>
  <c r="AG116" i="18" s="1"/>
  <c r="R84" i="18" a="1"/>
  <c r="R84" i="18" s="1"/>
  <c r="R83" i="18" a="1"/>
  <c r="R83" i="18" s="1"/>
  <c r="W79" i="18" a="1"/>
  <c r="W79" i="18" s="1"/>
  <c r="AQ71" i="18" a="1"/>
  <c r="AQ71" i="18" s="1"/>
  <c r="AB71" i="18" a="1"/>
  <c r="AB71" i="18" s="1"/>
  <c r="M70" i="18" a="1"/>
  <c r="M70" i="18" s="1"/>
  <c r="R303" i="18" a="1"/>
  <c r="R303" i="18" s="1"/>
  <c r="AV302" i="18" a="1"/>
  <c r="AV302" i="18" s="1"/>
  <c r="W299" i="18" a="1"/>
  <c r="W299" i="18" s="1"/>
  <c r="AL297" i="18" a="1"/>
  <c r="AL297" i="18" s="1"/>
  <c r="AL296" i="18" a="1"/>
  <c r="AL296" i="18" s="1"/>
  <c r="W295" i="18" a="1"/>
  <c r="W295" i="18" s="1"/>
  <c r="AG288" i="18" a="1"/>
  <c r="AG288" i="18" s="1"/>
  <c r="AL285" i="18" a="1"/>
  <c r="AL285" i="18" s="1"/>
  <c r="W285" i="18" a="1"/>
  <c r="W285" i="18" s="1"/>
  <c r="AL283" i="18" a="1"/>
  <c r="AL283" i="18" s="1"/>
  <c r="W282" i="18" a="1"/>
  <c r="W282" i="18" s="1"/>
  <c r="R279" i="18" a="1"/>
  <c r="R279" i="18" s="1"/>
  <c r="AG273" i="18" a="1"/>
  <c r="AG273" i="18" s="1"/>
  <c r="AG269" i="18" a="1"/>
  <c r="AG269" i="18" s="1"/>
  <c r="AL266" i="18" a="1"/>
  <c r="AL266" i="18" s="1"/>
  <c r="H264" i="18" a="1"/>
  <c r="H264" i="18" s="1"/>
  <c r="W263" i="18" a="1"/>
  <c r="W263" i="18" s="1"/>
  <c r="M260" i="18" a="1"/>
  <c r="M260" i="18" s="1"/>
  <c r="AQ259" i="18" a="1"/>
  <c r="AQ259" i="18" s="1"/>
  <c r="AB259" i="18" a="1"/>
  <c r="AB259" i="18" s="1"/>
  <c r="AL247" i="18" a="1"/>
  <c r="AL247" i="18" s="1"/>
  <c r="AQ242" i="18" a="1"/>
  <c r="AQ242" i="18" s="1"/>
  <c r="AB242" i="18" a="1"/>
  <c r="AB242" i="18" s="1"/>
  <c r="AL226" i="18" a="1"/>
  <c r="AL226" i="18" s="1"/>
  <c r="AV220" i="18" a="1"/>
  <c r="AV220" i="18" s="1"/>
  <c r="R219" i="18" a="1"/>
  <c r="R219" i="18" s="1"/>
  <c r="M211" i="18" a="1"/>
  <c r="M211" i="18" s="1"/>
  <c r="M210" i="18" a="1"/>
  <c r="M210" i="18" s="1"/>
  <c r="AQ209" i="18" a="1"/>
  <c r="AQ209" i="18" s="1"/>
  <c r="AB209" i="18" a="1"/>
  <c r="AB209" i="18" s="1"/>
  <c r="R206" i="18" a="1"/>
  <c r="R206" i="18" s="1"/>
  <c r="AV205" i="18" a="1"/>
  <c r="AV205" i="18" s="1"/>
  <c r="H201" i="18" a="1"/>
  <c r="H201" i="18" s="1"/>
  <c r="W200" i="18" a="1"/>
  <c r="W200" i="18" s="1"/>
  <c r="AL199" i="18" a="1"/>
  <c r="AL199" i="18" s="1"/>
  <c r="AB195" i="18" a="1"/>
  <c r="AB195" i="18" s="1"/>
  <c r="M195" i="18" a="1"/>
  <c r="M195" i="18" s="1"/>
  <c r="AQ194" i="18" a="1"/>
  <c r="AQ194" i="18" s="1"/>
  <c r="AB194" i="18" a="1"/>
  <c r="AB194" i="18" s="1"/>
  <c r="M194" i="18" a="1"/>
  <c r="M194" i="18" s="1"/>
  <c r="M193" i="18" a="1"/>
  <c r="M193" i="18" s="1"/>
  <c r="AV184" i="18" a="1"/>
  <c r="AV184" i="18" s="1"/>
  <c r="H178" i="18" a="1"/>
  <c r="H178" i="18" s="1"/>
  <c r="AG162" i="18" a="1"/>
  <c r="AG162" i="18" s="1"/>
  <c r="AQ134" i="18" a="1"/>
  <c r="AQ134" i="18" s="1"/>
  <c r="AB134" i="18" a="1"/>
  <c r="AB134" i="18" s="1"/>
  <c r="H122" i="18" a="1"/>
  <c r="H122" i="18" s="1"/>
  <c r="AQ106" i="18" a="1"/>
  <c r="AQ106" i="18" s="1"/>
  <c r="AB106" i="18" a="1"/>
  <c r="AB106" i="18" s="1"/>
  <c r="R100" i="18" a="1"/>
  <c r="R100" i="18" s="1"/>
  <c r="W96" i="18" a="1"/>
  <c r="W96" i="18" s="1"/>
  <c r="M87" i="18" a="1"/>
  <c r="M87" i="18" s="1"/>
  <c r="AB69" i="18" a="1"/>
  <c r="AB69" i="18" s="1"/>
  <c r="M69" i="18" a="1"/>
  <c r="M69" i="18" s="1"/>
  <c r="AQ68" i="18" a="1"/>
  <c r="AQ68" i="18" s="1"/>
  <c r="AV62" i="18" a="1"/>
  <c r="AV62" i="18" s="1"/>
  <c r="H306" i="18" a="1"/>
  <c r="H306" i="18" s="1"/>
  <c r="AL305" i="18" a="1"/>
  <c r="AL305" i="18" s="1"/>
  <c r="AV300" i="18" a="1"/>
  <c r="AV300" i="18" s="1"/>
  <c r="W298" i="18" a="1"/>
  <c r="W298" i="18" s="1"/>
  <c r="H298" i="18" a="1"/>
  <c r="H298" i="18" s="1"/>
  <c r="AB293" i="18" a="1"/>
  <c r="AB293" i="18" s="1"/>
  <c r="AQ292" i="18" a="1"/>
  <c r="AQ292" i="18" s="1"/>
  <c r="R287" i="18" a="1"/>
  <c r="R287" i="18" s="1"/>
  <c r="W284" i="18" a="1"/>
  <c r="W284" i="18" s="1"/>
  <c r="H284" i="18" a="1"/>
  <c r="H284" i="18" s="1"/>
  <c r="AV269" i="18" a="1"/>
  <c r="AV269" i="18" s="1"/>
  <c r="AB255" i="18" a="1"/>
  <c r="AB255" i="18" s="1"/>
  <c r="AG252" i="18" a="1"/>
  <c r="AG252" i="18" s="1"/>
  <c r="AV250" i="18" a="1"/>
  <c r="AV250" i="18" s="1"/>
  <c r="AV249" i="18" a="1"/>
  <c r="AV249" i="18" s="1"/>
  <c r="H244" i="18" a="1"/>
  <c r="H244" i="18" s="1"/>
  <c r="M242" i="18" a="1"/>
  <c r="M242" i="18" s="1"/>
  <c r="AQ240" i="18" a="1"/>
  <c r="AQ240" i="18" s="1"/>
  <c r="M240" i="18" a="1"/>
  <c r="M240" i="18" s="1"/>
  <c r="AG232" i="18" a="1"/>
  <c r="AG232" i="18" s="1"/>
  <c r="W228" i="18" a="1"/>
  <c r="W228" i="18" s="1"/>
  <c r="AB223" i="18" a="1"/>
  <c r="AB223" i="18" s="1"/>
  <c r="W213" i="18" a="1"/>
  <c r="W213" i="18" s="1"/>
  <c r="H213" i="18" a="1"/>
  <c r="H213" i="18" s="1"/>
  <c r="AL212" i="18" a="1"/>
  <c r="AL212" i="18" s="1"/>
  <c r="AQ208" i="18" a="1"/>
  <c r="AQ208" i="18" s="1"/>
  <c r="AB208" i="18" a="1"/>
  <c r="AB208" i="18" s="1"/>
  <c r="AG204" i="18" a="1"/>
  <c r="AG204" i="18" s="1"/>
  <c r="W198" i="18" a="1"/>
  <c r="W198" i="18" s="1"/>
  <c r="H198" i="18" a="1"/>
  <c r="H198" i="18" s="1"/>
  <c r="W197" i="18" a="1"/>
  <c r="W197" i="18" s="1"/>
  <c r="H197" i="18" a="1"/>
  <c r="H197" i="18" s="1"/>
  <c r="AB190" i="18" a="1"/>
  <c r="AB190" i="18" s="1"/>
  <c r="AG183" i="18" a="1"/>
  <c r="AG183" i="18" s="1"/>
  <c r="R183" i="18" a="1"/>
  <c r="R183" i="18" s="1"/>
  <c r="AG182" i="18" a="1"/>
  <c r="AG182" i="18" s="1"/>
  <c r="AV157" i="18" a="1"/>
  <c r="AV157" i="18" s="1"/>
  <c r="AV155" i="18" a="1"/>
  <c r="AV155" i="18" s="1"/>
  <c r="AG143" i="18" a="1"/>
  <c r="AG143" i="18" s="1"/>
  <c r="R143" i="18" a="1"/>
  <c r="R143" i="18" s="1"/>
  <c r="H139" i="18" a="1"/>
  <c r="H139" i="18" s="1"/>
  <c r="H138" i="18" a="1"/>
  <c r="H138" i="18" s="1"/>
  <c r="R129" i="18" a="1"/>
  <c r="R129" i="18" s="1"/>
  <c r="M118" i="18" a="1"/>
  <c r="M118" i="18" s="1"/>
  <c r="AQ117" i="18" a="1"/>
  <c r="AQ117" i="18" s="1"/>
  <c r="AL110" i="18" a="1"/>
  <c r="AL110" i="18" s="1"/>
  <c r="M106" i="18" a="1"/>
  <c r="M106" i="18" s="1"/>
  <c r="R101" i="18" a="1"/>
  <c r="R101" i="18" s="1"/>
  <c r="R98" i="18" a="1"/>
  <c r="R98" i="18" s="1"/>
  <c r="AL95" i="18" a="1"/>
  <c r="AL95" i="18" s="1"/>
  <c r="W95" i="18" a="1"/>
  <c r="W95" i="18" s="1"/>
  <c r="H95" i="18" a="1"/>
  <c r="H95" i="18" s="1"/>
  <c r="AL94" i="18" a="1"/>
  <c r="AL94" i="18" s="1"/>
  <c r="W94" i="18" a="1"/>
  <c r="W94" i="18" s="1"/>
  <c r="H94" i="18" a="1"/>
  <c r="H94" i="18" s="1"/>
  <c r="W91" i="18" a="1"/>
  <c r="W91" i="18" s="1"/>
  <c r="AQ85" i="18" a="1"/>
  <c r="AQ85" i="18" s="1"/>
  <c r="M84" i="18" a="1"/>
  <c r="M84" i="18" s="1"/>
  <c r="AG81" i="18" a="1"/>
  <c r="AG81" i="18" s="1"/>
  <c r="H74" i="18" a="1"/>
  <c r="H74" i="18" s="1"/>
  <c r="H73" i="18" a="1"/>
  <c r="H73" i="18" s="1"/>
  <c r="H71" i="18" a="1"/>
  <c r="H71" i="18" s="1"/>
  <c r="AG62" i="18" a="1"/>
  <c r="AG62" i="18" s="1"/>
  <c r="R62" i="18" a="1"/>
  <c r="R62" i="18" s="1"/>
  <c r="AG61" i="18" a="1"/>
  <c r="AG61" i="18" s="1"/>
  <c r="H58" i="18" a="1"/>
  <c r="H58" i="18" s="1"/>
  <c r="R266" i="18" a="1"/>
  <c r="R266" i="18" s="1"/>
  <c r="W259" i="18" a="1"/>
  <c r="W259" i="18" s="1"/>
  <c r="M256" i="18" a="1"/>
  <c r="M256" i="18" s="1"/>
  <c r="AV247" i="18" a="1"/>
  <c r="AV247" i="18" s="1"/>
  <c r="W212" i="18" a="1"/>
  <c r="W212" i="18" s="1"/>
  <c r="AL209" i="18" a="1"/>
  <c r="AL209" i="18" s="1"/>
  <c r="AV200" i="18" a="1"/>
  <c r="AV200" i="18" s="1"/>
  <c r="H195" i="18" a="1"/>
  <c r="H195" i="18" s="1"/>
  <c r="AQ188" i="18" a="1"/>
  <c r="AQ188" i="18" s="1"/>
  <c r="AQ186" i="18" a="1"/>
  <c r="AQ186" i="18" s="1"/>
  <c r="M185" i="18" a="1"/>
  <c r="M185" i="18" s="1"/>
  <c r="H174" i="18" a="1"/>
  <c r="H174" i="18" s="1"/>
  <c r="AL171" i="18" a="1"/>
  <c r="AL171" i="18" s="1"/>
  <c r="AQ162" i="18" a="1"/>
  <c r="AQ162" i="18" s="1"/>
  <c r="H152" i="18" a="1"/>
  <c r="H152" i="18" s="1"/>
  <c r="H151" i="18" a="1"/>
  <c r="H151" i="18" s="1"/>
  <c r="AL150" i="18" a="1"/>
  <c r="AL150" i="18" s="1"/>
  <c r="AV125" i="18" a="1"/>
  <c r="AV125" i="18" s="1"/>
  <c r="AG122" i="18" a="1"/>
  <c r="AG122" i="18" s="1"/>
  <c r="W120" i="18" a="1"/>
  <c r="W120" i="18" s="1"/>
  <c r="H119" i="18" a="1"/>
  <c r="H119" i="18" s="1"/>
  <c r="AG80" i="18" a="1"/>
  <c r="AG80" i="18" s="1"/>
  <c r="AG79" i="18" a="1"/>
  <c r="AG79" i="18" s="1"/>
  <c r="AV77" i="18" a="1"/>
  <c r="AV77" i="18" s="1"/>
  <c r="AL68" i="18" a="1"/>
  <c r="AL68" i="18" s="1"/>
  <c r="W68" i="18" a="1"/>
  <c r="W68" i="18" s="1"/>
  <c r="H67" i="18" a="1"/>
  <c r="H67" i="18" s="1"/>
  <c r="AG178" i="18" a="1"/>
  <c r="AG178" i="18" s="1"/>
  <c r="H169" i="18" a="1"/>
  <c r="H169" i="18" s="1"/>
  <c r="H168" i="18" a="1"/>
  <c r="H168" i="18" s="1"/>
  <c r="H167" i="18" a="1"/>
  <c r="H167" i="18" s="1"/>
  <c r="AB161" i="18" a="1"/>
  <c r="AB161" i="18" s="1"/>
  <c r="AG154" i="18" a="1"/>
  <c r="AG154" i="18" s="1"/>
  <c r="W151" i="18" a="1"/>
  <c r="W151" i="18" s="1"/>
  <c r="AB132" i="18" a="1"/>
  <c r="AB132" i="18" s="1"/>
  <c r="M132" i="18" a="1"/>
  <c r="M132" i="18" s="1"/>
  <c r="AV122" i="18" a="1"/>
  <c r="AV122" i="18" s="1"/>
  <c r="H118" i="18" a="1"/>
  <c r="H118" i="18" s="1"/>
  <c r="AV112" i="18" a="1"/>
  <c r="AV112" i="18" s="1"/>
  <c r="R97" i="18" a="1"/>
  <c r="R97" i="18" s="1"/>
  <c r="AV95" i="18" a="1"/>
  <c r="AV95" i="18" s="1"/>
  <c r="AL88" i="18" a="1"/>
  <c r="AL88" i="18" s="1"/>
  <c r="H88" i="18" a="1"/>
  <c r="H88" i="18" s="1"/>
  <c r="AL87" i="18" a="1"/>
  <c r="AL87" i="18" s="1"/>
  <c r="AQ81" i="18" a="1"/>
  <c r="AQ81" i="18" s="1"/>
  <c r="AG74" i="18" a="1"/>
  <c r="AG74" i="18" s="1"/>
  <c r="R74" i="18" a="1"/>
  <c r="R74" i="18" s="1"/>
  <c r="M64" i="18" a="1"/>
  <c r="M64" i="18" s="1"/>
  <c r="AQ62" i="18" a="1"/>
  <c r="AQ62" i="18" s="1"/>
  <c r="AB61" i="18" a="1"/>
  <c r="AB61" i="18" s="1"/>
  <c r="AG298" i="18" a="1"/>
  <c r="AG298" i="18" s="1"/>
  <c r="W291" i="18" a="1"/>
  <c r="W291" i="18" s="1"/>
  <c r="H291" i="18" a="1"/>
  <c r="H291" i="18" s="1"/>
  <c r="AG284" i="18" a="1"/>
  <c r="AG284" i="18" s="1"/>
  <c r="M278" i="18" a="1"/>
  <c r="M278" i="18" s="1"/>
  <c r="R277" i="18" a="1"/>
  <c r="R277" i="18" s="1"/>
  <c r="H275" i="18" a="1"/>
  <c r="H275" i="18" s="1"/>
  <c r="AL274" i="18" a="1"/>
  <c r="AL274" i="18" s="1"/>
  <c r="R265" i="18" a="1"/>
  <c r="R265" i="18" s="1"/>
  <c r="R263" i="18" a="1"/>
  <c r="R263" i="18" s="1"/>
  <c r="H259" i="18" a="1"/>
  <c r="H259" i="18" s="1"/>
  <c r="W258" i="18" a="1"/>
  <c r="W258" i="18" s="1"/>
  <c r="H242" i="18" a="1"/>
  <c r="H242" i="18" s="1"/>
  <c r="AG230" i="18" a="1"/>
  <c r="AG230" i="18" s="1"/>
  <c r="H225" i="18" a="1"/>
  <c r="H225" i="18" s="1"/>
  <c r="W224" i="18" a="1"/>
  <c r="W224" i="18" s="1"/>
  <c r="AQ217" i="18" a="1"/>
  <c r="AQ217" i="18" s="1"/>
  <c r="AV214" i="18" a="1"/>
  <c r="AV214" i="18" s="1"/>
  <c r="AG214" i="18" a="1"/>
  <c r="AG214" i="18" s="1"/>
  <c r="AQ204" i="18" a="1"/>
  <c r="AQ204" i="18" s="1"/>
  <c r="AB204" i="18" a="1"/>
  <c r="AB204" i="18" s="1"/>
  <c r="M204" i="18" a="1"/>
  <c r="M204" i="18" s="1"/>
  <c r="AB202" i="18" a="1"/>
  <c r="AB202" i="18" s="1"/>
  <c r="W187" i="18" a="1"/>
  <c r="W187" i="18" s="1"/>
  <c r="AB183" i="18" a="1"/>
  <c r="AB183" i="18" s="1"/>
  <c r="AQ182" i="18" a="1"/>
  <c r="AQ182" i="18" s="1"/>
  <c r="AB182" i="18" a="1"/>
  <c r="AB182" i="18" s="1"/>
  <c r="AG179" i="18" a="1"/>
  <c r="AG179" i="18" s="1"/>
  <c r="AV177" i="18" a="1"/>
  <c r="AV177" i="18" s="1"/>
  <c r="R177" i="18" a="1"/>
  <c r="R177" i="18" s="1"/>
  <c r="H166" i="18" a="1"/>
  <c r="H166" i="18" s="1"/>
  <c r="AB162" i="18" a="1"/>
  <c r="AB162" i="18" s="1"/>
  <c r="M162" i="18" a="1"/>
  <c r="M162" i="18" s="1"/>
  <c r="H150" i="18" a="1"/>
  <c r="H150" i="18" s="1"/>
  <c r="AB144" i="18" a="1"/>
  <c r="AB144" i="18" s="1"/>
  <c r="AG137" i="18" a="1"/>
  <c r="AG137" i="18" s="1"/>
  <c r="H135" i="18" a="1"/>
  <c r="H135" i="18" s="1"/>
  <c r="AB129" i="18" a="1"/>
  <c r="AB129" i="18" s="1"/>
  <c r="M129" i="18" a="1"/>
  <c r="M129" i="18" s="1"/>
  <c r="AQ128" i="18" a="1"/>
  <c r="AQ128" i="18" s="1"/>
  <c r="M128" i="18" a="1"/>
  <c r="M128" i="18" s="1"/>
  <c r="AB126" i="18" a="1"/>
  <c r="AB126" i="18" s="1"/>
  <c r="R121" i="18" a="1"/>
  <c r="R121" i="18" s="1"/>
  <c r="AL117" i="18" a="1"/>
  <c r="AL117" i="18" s="1"/>
  <c r="W116" i="18" a="1"/>
  <c r="W116" i="18" s="1"/>
  <c r="AV108" i="18" a="1"/>
  <c r="AV108" i="18" s="1"/>
  <c r="AL102" i="18" a="1"/>
  <c r="AL102" i="18" s="1"/>
  <c r="AB99" i="18" a="1"/>
  <c r="AB99" i="18" s="1"/>
  <c r="AQ97" i="18" a="1"/>
  <c r="AQ97" i="18" s="1"/>
  <c r="AV94" i="18" a="1"/>
  <c r="AV94" i="18" s="1"/>
  <c r="AG91" i="18" a="1"/>
  <c r="AG91" i="18" s="1"/>
  <c r="R91" i="18" a="1"/>
  <c r="R91" i="18" s="1"/>
  <c r="W87" i="18" a="1"/>
  <c r="W87" i="18" s="1"/>
  <c r="AG72" i="18" a="1"/>
  <c r="AG72" i="18" s="1"/>
  <c r="R70" i="18" a="1"/>
  <c r="R70" i="18" s="1"/>
  <c r="AB63" i="18" a="1"/>
  <c r="AB63" i="18" s="1"/>
  <c r="H57" i="18" a="1"/>
  <c r="H57" i="18" s="1"/>
  <c r="AL56" i="18" a="1"/>
  <c r="AL56" i="18" s="1"/>
  <c r="AL238" i="18" a="1"/>
  <c r="AL238" i="18" s="1"/>
  <c r="W235" i="18" a="1"/>
  <c r="W235" i="18" s="1"/>
  <c r="M233" i="18" a="1"/>
  <c r="M233" i="18" s="1"/>
  <c r="AV229" i="18" a="1"/>
  <c r="AV229" i="18" s="1"/>
  <c r="AV228" i="18" a="1"/>
  <c r="AV228" i="18" s="1"/>
  <c r="AG226" i="18" a="1"/>
  <c r="AG226" i="18" s="1"/>
  <c r="H223" i="18" a="1"/>
  <c r="H223" i="18" s="1"/>
  <c r="AB216" i="18" a="1"/>
  <c r="AB216" i="18" s="1"/>
  <c r="AB203" i="18" a="1"/>
  <c r="AB203" i="18" s="1"/>
  <c r="M203" i="18" a="1"/>
  <c r="M203" i="18" s="1"/>
  <c r="AQ202" i="18" a="1"/>
  <c r="AQ202" i="18" s="1"/>
  <c r="AQ181" i="18" a="1"/>
  <c r="AQ181" i="18" s="1"/>
  <c r="AB181" i="18" a="1"/>
  <c r="AB181" i="18" s="1"/>
  <c r="AV172" i="18" a="1"/>
  <c r="AV172" i="18" s="1"/>
  <c r="AG171" i="18" a="1"/>
  <c r="AG171" i="18" s="1"/>
  <c r="R171" i="18" a="1"/>
  <c r="R171" i="18" s="1"/>
  <c r="R167" i="18" a="1"/>
  <c r="R167" i="18" s="1"/>
  <c r="AB160" i="18" a="1"/>
  <c r="AB160" i="18" s="1"/>
  <c r="AQ154" i="18" a="1"/>
  <c r="AQ154" i="18" s="1"/>
  <c r="H148" i="18" a="1"/>
  <c r="H148" i="18" s="1"/>
  <c r="AV139" i="18" a="1"/>
  <c r="AV139" i="18" s="1"/>
  <c r="AG139" i="18" a="1"/>
  <c r="AG139" i="18" s="1"/>
  <c r="R139" i="18" a="1"/>
  <c r="R139" i="18" s="1"/>
  <c r="AV138" i="18" a="1"/>
  <c r="AV138" i="18" s="1"/>
  <c r="W135" i="18" a="1"/>
  <c r="W135" i="18" s="1"/>
  <c r="W134" i="18" a="1"/>
  <c r="W134" i="18" s="1"/>
  <c r="AL133" i="18" a="1"/>
  <c r="AL133" i="18" s="1"/>
  <c r="R122" i="18" a="1"/>
  <c r="R122" i="18" s="1"/>
  <c r="AV121" i="18" a="1"/>
  <c r="AV121" i="18" s="1"/>
  <c r="AG119" i="18" a="1"/>
  <c r="AG119" i="18" s="1"/>
  <c r="AG107" i="18" a="1"/>
  <c r="AG107" i="18" s="1"/>
  <c r="AL103" i="18" a="1"/>
  <c r="AL103" i="18" s="1"/>
  <c r="M100" i="18" a="1"/>
  <c r="M100" i="18" s="1"/>
  <c r="AQ99" i="18" a="1"/>
  <c r="AQ99" i="18" s="1"/>
  <c r="AV88" i="18" a="1"/>
  <c r="AV88" i="18" s="1"/>
  <c r="AL84" i="18" a="1"/>
  <c r="AL84" i="18" s="1"/>
  <c r="AQ80" i="18" a="1"/>
  <c r="AQ80" i="18" s="1"/>
  <c r="M77" i="18" a="1"/>
  <c r="M77" i="18" s="1"/>
  <c r="AB76" i="18" a="1"/>
  <c r="AB76" i="18" s="1"/>
  <c r="AG71" i="18" a="1"/>
  <c r="AG71" i="18" s="1"/>
  <c r="R71" i="18" a="1"/>
  <c r="R71" i="18" s="1"/>
  <c r="R69" i="18" a="1"/>
  <c r="R69" i="18" s="1"/>
  <c r="H65" i="18" a="1"/>
  <c r="H65" i="18" s="1"/>
  <c r="AG57" i="18" a="1"/>
  <c r="AG57" i="18" s="1"/>
  <c r="R309" i="18" a="1"/>
  <c r="R309" i="18" s="1"/>
  <c r="AG275" i="18" a="1"/>
  <c r="AG275" i="18" s="1"/>
  <c r="AQ263" i="18" a="1"/>
  <c r="AQ263" i="18" s="1"/>
  <c r="AL253" i="18" a="1"/>
  <c r="AL253" i="18" s="1"/>
  <c r="W242" i="18" a="1"/>
  <c r="W242" i="18" s="1"/>
  <c r="AQ229" i="18" a="1"/>
  <c r="AQ229" i="18" s="1"/>
  <c r="AQ207" i="18" a="1"/>
  <c r="AQ207" i="18" s="1"/>
  <c r="AB207" i="18" a="1"/>
  <c r="AB207" i="18" s="1"/>
  <c r="M207" i="18" a="1"/>
  <c r="M207" i="18" s="1"/>
  <c r="W130" i="18" a="1"/>
  <c r="W130" i="18" s="1"/>
  <c r="W56" i="18" a="1"/>
  <c r="W56" i="18" s="1"/>
  <c r="H56" i="18" a="1"/>
  <c r="H56" i="18" s="1"/>
  <c r="H308" i="18" a="1"/>
  <c r="H308" i="18" s="1"/>
  <c r="AQ299" i="18" a="1"/>
  <c r="AQ299" i="18" s="1"/>
  <c r="AQ291" i="18" a="1"/>
  <c r="AQ291" i="18" s="1"/>
  <c r="AQ285" i="18" a="1"/>
  <c r="AQ285" i="18" s="1"/>
  <c r="AB310" i="18" a="1"/>
  <c r="AB310" i="18" s="1"/>
  <c r="M291" i="18" a="1"/>
  <c r="M291" i="18" s="1"/>
  <c r="R289" i="18" a="1"/>
  <c r="R289" i="18" s="1"/>
  <c r="W287" i="18" a="1"/>
  <c r="W287" i="18" s="1"/>
  <c r="AL232" i="18" a="1"/>
  <c r="AL232" i="18" s="1"/>
  <c r="AG225" i="18" a="1"/>
  <c r="AG225" i="18" s="1"/>
  <c r="AL222" i="18" a="1"/>
  <c r="AL222" i="18" s="1"/>
  <c r="W222" i="18" a="1"/>
  <c r="W222" i="18" s="1"/>
  <c r="H196" i="18" a="1"/>
  <c r="H196" i="18" s="1"/>
  <c r="AL179" i="18" a="1"/>
  <c r="AL179" i="18" s="1"/>
  <c r="AL130" i="18" a="1"/>
  <c r="AL130" i="18" s="1"/>
  <c r="AB110" i="18" a="1"/>
  <c r="AB110" i="18" s="1"/>
  <c r="M110" i="18" a="1"/>
  <c r="M110" i="18" s="1"/>
  <c r="W63" i="18" a="1"/>
  <c r="W63" i="18" s="1"/>
  <c r="M303" i="18" a="1"/>
  <c r="M303" i="18" s="1"/>
  <c r="R276" i="18" a="1"/>
  <c r="R276" i="18" s="1"/>
  <c r="M299" i="18" a="1"/>
  <c r="M299" i="18" s="1"/>
  <c r="AL292" i="18" a="1"/>
  <c r="AL292" i="18" s="1"/>
  <c r="H253" i="18" a="1"/>
  <c r="H253" i="18" s="1"/>
  <c r="AG243" i="18" a="1"/>
  <c r="AG243" i="18" s="1"/>
  <c r="W232" i="18" a="1"/>
  <c r="W232" i="18" s="1"/>
  <c r="AG312" i="18" a="1"/>
  <c r="AG312" i="18" s="1"/>
  <c r="AL311" i="18" a="1"/>
  <c r="AL311" i="18" s="1"/>
  <c r="M310" i="18" a="1"/>
  <c r="M310" i="18" s="1"/>
  <c r="AG308" i="18" a="1"/>
  <c r="AG308" i="18" s="1"/>
  <c r="M306" i="18" a="1"/>
  <c r="M306" i="18" s="1"/>
  <c r="AL303" i="18" a="1"/>
  <c r="AL303" i="18" s="1"/>
  <c r="AG301" i="18" a="1"/>
  <c r="AG301" i="18" s="1"/>
  <c r="R297" i="18" a="1"/>
  <c r="R297" i="18" s="1"/>
  <c r="H296" i="18" a="1"/>
  <c r="H296" i="18" s="1"/>
  <c r="AQ294" i="18" a="1"/>
  <c r="AQ294" i="18" s="1"/>
  <c r="AG293" i="18" a="1"/>
  <c r="AG293" i="18" s="1"/>
  <c r="AV292" i="18" a="1"/>
  <c r="AV292" i="18" s="1"/>
  <c r="H278" i="18" a="1"/>
  <c r="H278" i="18" s="1"/>
  <c r="AV274" i="18" a="1"/>
  <c r="AV274" i="18" s="1"/>
  <c r="W273" i="18" a="1"/>
  <c r="W273" i="18" s="1"/>
  <c r="AQ261" i="18" a="1"/>
  <c r="AQ261" i="18" s="1"/>
  <c r="AL231" i="18" a="1"/>
  <c r="AL231" i="18" s="1"/>
  <c r="H222" i="18" a="1"/>
  <c r="H222" i="18" s="1"/>
  <c r="AL210" i="18" a="1"/>
  <c r="AL210" i="18" s="1"/>
  <c r="W210" i="18" a="1"/>
  <c r="W210" i="18" s="1"/>
  <c r="W209" i="18" a="1"/>
  <c r="W209" i="18" s="1"/>
  <c r="W75" i="18" a="1"/>
  <c r="W75" i="18" s="1"/>
  <c r="R313" i="18" a="1"/>
  <c r="R313" i="18" s="1"/>
  <c r="AL307" i="18" a="1"/>
  <c r="AL307" i="18" s="1"/>
  <c r="R305" i="18" a="1"/>
  <c r="R305" i="18" s="1"/>
  <c r="AB261" i="18" a="1"/>
  <c r="AB261" i="18" s="1"/>
  <c r="R312" i="18" a="1"/>
  <c r="R312" i="18" s="1"/>
  <c r="AQ309" i="18" a="1"/>
  <c r="AQ309" i="18" s="1"/>
  <c r="AQ305" i="18" a="1"/>
  <c r="AQ305" i="18" s="1"/>
  <c r="AL295" i="18" a="1"/>
  <c r="AL295" i="18" s="1"/>
  <c r="AB294" i="18" a="1"/>
  <c r="AB294" i="18" s="1"/>
  <c r="H292" i="18" a="1"/>
  <c r="H292" i="18" s="1"/>
  <c r="R288" i="18" a="1"/>
  <c r="R288" i="18" s="1"/>
  <c r="AG282" i="18" a="1"/>
  <c r="AG282" i="18" s="1"/>
  <c r="AL281" i="18" a="1"/>
  <c r="AL281" i="18" s="1"/>
  <c r="W281" i="18" a="1"/>
  <c r="W281" i="18" s="1"/>
  <c r="AG268" i="18" a="1"/>
  <c r="AG268" i="18" s="1"/>
  <c r="R268" i="18" a="1"/>
  <c r="R268" i="18" s="1"/>
  <c r="AV267" i="18" a="1"/>
  <c r="AV267" i="18" s="1"/>
  <c r="H265" i="18" a="1"/>
  <c r="H265" i="18" s="1"/>
  <c r="AV254" i="18" a="1"/>
  <c r="AV254" i="18" s="1"/>
  <c r="R254" i="18" a="1"/>
  <c r="R254" i="18" s="1"/>
  <c r="AQ244" i="18" a="1"/>
  <c r="AQ244" i="18" s="1"/>
  <c r="AV242" i="18" a="1"/>
  <c r="AV242" i="18" s="1"/>
  <c r="AG233" i="18" a="1"/>
  <c r="AG233" i="18" s="1"/>
  <c r="R233" i="18" a="1"/>
  <c r="R233" i="18" s="1"/>
  <c r="AV224" i="18" a="1"/>
  <c r="AV224" i="18" s="1"/>
  <c r="AV223" i="18" a="1"/>
  <c r="AV223" i="18" s="1"/>
  <c r="AG223" i="18" a="1"/>
  <c r="AG223" i="18" s="1"/>
  <c r="AG213" i="18" a="1"/>
  <c r="AG213" i="18" s="1"/>
  <c r="R213" i="18" a="1"/>
  <c r="R213" i="18" s="1"/>
  <c r="AV212" i="18" a="1"/>
  <c r="AV212" i="18" s="1"/>
  <c r="R199" i="18" a="1"/>
  <c r="R199" i="18" s="1"/>
  <c r="AV198" i="18" a="1"/>
  <c r="AV198" i="18" s="1"/>
  <c r="AB151" i="18" a="1"/>
  <c r="AB151" i="18" s="1"/>
  <c r="AB137" i="18" a="1"/>
  <c r="AB137" i="18" s="1"/>
  <c r="M137" i="18" a="1"/>
  <c r="M137" i="18" s="1"/>
  <c r="AV289" i="18" a="1"/>
  <c r="AV289" i="18" s="1"/>
  <c r="AB263" i="18" a="1"/>
  <c r="AB263" i="18" s="1"/>
  <c r="W314" i="18" a="1"/>
  <c r="W314" i="18" s="1"/>
  <c r="M313" i="18" a="1"/>
  <c r="M313" i="18" s="1"/>
  <c r="AV307" i="18" a="1"/>
  <c r="AV307" i="18" s="1"/>
  <c r="AG304" i="18" a="1"/>
  <c r="AG304" i="18" s="1"/>
  <c r="AQ297" i="18" a="1"/>
  <c r="AQ297" i="18" s="1"/>
  <c r="AG296" i="18" a="1"/>
  <c r="AG296" i="18" s="1"/>
  <c r="AL291" i="18" a="1"/>
  <c r="AL291" i="18" s="1"/>
  <c r="M290" i="18" a="1"/>
  <c r="M290" i="18" s="1"/>
  <c r="AQ289" i="18" a="1"/>
  <c r="AQ289" i="18" s="1"/>
  <c r="M289" i="18" a="1"/>
  <c r="M289" i="18" s="1"/>
  <c r="AV287" i="18" a="1"/>
  <c r="AV287" i="18" s="1"/>
  <c r="AQ283" i="18" a="1"/>
  <c r="AQ283" i="18" s="1"/>
  <c r="M283" i="18" a="1"/>
  <c r="M283" i="18" s="1"/>
  <c r="R282" i="18" a="1"/>
  <c r="R282" i="18" s="1"/>
  <c r="H281" i="18" a="1"/>
  <c r="H281" i="18" s="1"/>
  <c r="M276" i="18" a="1"/>
  <c r="M276" i="18" s="1"/>
  <c r="AQ275" i="18" a="1"/>
  <c r="AQ275" i="18" s="1"/>
  <c r="AV265" i="18" a="1"/>
  <c r="AV265" i="18" s="1"/>
  <c r="W264" i="18" a="1"/>
  <c r="W264" i="18" s="1"/>
  <c r="AB258" i="18" a="1"/>
  <c r="AB258" i="18" s="1"/>
  <c r="M244" i="18" a="1"/>
  <c r="M244" i="18" s="1"/>
  <c r="M226" i="18" a="1"/>
  <c r="M226" i="18" s="1"/>
  <c r="AB214" i="18" a="1"/>
  <c r="AB214" i="18" s="1"/>
  <c r="AB152" i="18" a="1"/>
  <c r="AB152" i="18" s="1"/>
  <c r="M152" i="18" a="1"/>
  <c r="M152" i="18" s="1"/>
  <c r="AB291" i="18" a="1"/>
  <c r="AB291" i="18" s="1"/>
  <c r="AL287" i="18" a="1"/>
  <c r="AL287" i="18" s="1"/>
  <c r="AV275" i="18" a="1"/>
  <c r="AV275" i="18" s="1"/>
  <c r="AQ310" i="18" a="1"/>
  <c r="AQ310" i="18" s="1"/>
  <c r="H304" i="18" a="1"/>
  <c r="H304" i="18" s="1"/>
  <c r="AV301" i="18" a="1"/>
  <c r="AV301" i="18" s="1"/>
  <c r="AV293" i="18" a="1"/>
  <c r="AV293" i="18" s="1"/>
  <c r="AG289" i="18" a="1"/>
  <c r="AG289" i="18" s="1"/>
  <c r="H274" i="18" a="1"/>
  <c r="H274" i="18" s="1"/>
  <c r="AL265" i="18" a="1"/>
  <c r="AL265" i="18" s="1"/>
  <c r="H314" i="18" a="1"/>
  <c r="H314" i="18" s="1"/>
  <c r="AQ312" i="18" a="1"/>
  <c r="AQ312" i="18" s="1"/>
  <c r="AL310" i="18" a="1"/>
  <c r="AL310" i="18" s="1"/>
  <c r="W310" i="18" a="1"/>
  <c r="W310" i="18" s="1"/>
  <c r="AL309" i="18" a="1"/>
  <c r="AL309" i="18" s="1"/>
  <c r="AL306" i="18" a="1"/>
  <c r="AL306" i="18" s="1"/>
  <c r="H299" i="18" a="1"/>
  <c r="H299" i="18" s="1"/>
  <c r="R296" i="18" a="1"/>
  <c r="R296" i="18" s="1"/>
  <c r="AG295" i="18" a="1"/>
  <c r="AG295" i="18" s="1"/>
  <c r="AQ293" i="18" a="1"/>
  <c r="AQ293" i="18" s="1"/>
  <c r="AG292" i="18" a="1"/>
  <c r="AG292" i="18" s="1"/>
  <c r="H285" i="18" a="1"/>
  <c r="H285" i="18" s="1"/>
  <c r="AB279" i="18" a="1"/>
  <c r="AB279" i="18" s="1"/>
  <c r="R278" i="18" a="1"/>
  <c r="R278" i="18" s="1"/>
  <c r="AG265" i="18" a="1"/>
  <c r="AG265" i="18" s="1"/>
  <c r="AQ234" i="18" a="1"/>
  <c r="AQ234" i="18" s="1"/>
  <c r="AB225" i="18" a="1"/>
  <c r="AB225" i="18" s="1"/>
  <c r="R212" i="18" a="1"/>
  <c r="R212" i="18" s="1"/>
  <c r="AV211" i="18" a="1"/>
  <c r="AV211" i="18" s="1"/>
  <c r="AV314" i="18" a="1"/>
  <c r="AV314" i="18" s="1"/>
  <c r="AB312" i="18" a="1"/>
  <c r="AB312" i="18" s="1"/>
  <c r="AQ308" i="18" a="1"/>
  <c r="AQ308" i="18" s="1"/>
  <c r="AB308" i="18" a="1"/>
  <c r="AB308" i="18" s="1"/>
  <c r="W306" i="18" a="1"/>
  <c r="W306" i="18" s="1"/>
  <c r="AB301" i="18" a="1"/>
  <c r="AB301" i="18" s="1"/>
  <c r="R300" i="18" a="1"/>
  <c r="R300" i="18" s="1"/>
  <c r="AG299" i="18" a="1"/>
  <c r="AG299" i="18" s="1"/>
  <c r="AL298" i="18" a="1"/>
  <c r="AL298" i="18" s="1"/>
  <c r="M297" i="18" a="1"/>
  <c r="M297" i="18" s="1"/>
  <c r="AL294" i="18" a="1"/>
  <c r="AL294" i="18" s="1"/>
  <c r="R292" i="18" a="1"/>
  <c r="R292" i="18" s="1"/>
  <c r="AQ288" i="18" a="1"/>
  <c r="AQ288" i="18" s="1"/>
  <c r="AL284" i="18" a="1"/>
  <c r="AL284" i="18" s="1"/>
  <c r="AV280" i="18" a="1"/>
  <c r="AV280" i="18" s="1"/>
  <c r="AV277" i="18" a="1"/>
  <c r="AV277" i="18" s="1"/>
  <c r="AV272" i="18" a="1"/>
  <c r="AV272" i="18" s="1"/>
  <c r="W271" i="18" a="1"/>
  <c r="W271" i="18" s="1"/>
  <c r="AL258" i="18" a="1"/>
  <c r="AL258" i="18" s="1"/>
  <c r="AB256" i="18" a="1"/>
  <c r="AB256" i="18" s="1"/>
  <c r="AQ255" i="18" a="1"/>
  <c r="AQ255" i="18" s="1"/>
  <c r="H247" i="18" a="1"/>
  <c r="H247" i="18" s="1"/>
  <c r="H246" i="18" a="1"/>
  <c r="H246" i="18" s="1"/>
  <c r="AL245" i="18" a="1"/>
  <c r="AL245" i="18" s="1"/>
  <c r="AL237" i="18" a="1"/>
  <c r="AL237" i="18" s="1"/>
  <c r="M234" i="18" a="1"/>
  <c r="M234" i="18" s="1"/>
  <c r="AQ233" i="18" a="1"/>
  <c r="AQ233" i="18" s="1"/>
  <c r="H228" i="18" a="1"/>
  <c r="H228" i="18" s="1"/>
  <c r="AL227" i="18" a="1"/>
  <c r="AL227" i="18" s="1"/>
  <c r="W227" i="18" a="1"/>
  <c r="W227" i="18" s="1"/>
  <c r="H227" i="18" a="1"/>
  <c r="H227" i="18" s="1"/>
  <c r="W217" i="18" a="1"/>
  <c r="W217" i="18" s="1"/>
  <c r="AL215" i="18" a="1"/>
  <c r="AL215" i="18" s="1"/>
  <c r="M214" i="18" a="1"/>
  <c r="M214" i="18" s="1"/>
  <c r="AB201" i="18" a="1"/>
  <c r="AB201" i="18" s="1"/>
  <c r="M201" i="18" a="1"/>
  <c r="M201" i="18" s="1"/>
  <c r="H190" i="18" a="1"/>
  <c r="H190" i="18" s="1"/>
  <c r="AL189" i="18" a="1"/>
  <c r="AL189" i="18" s="1"/>
  <c r="W189" i="18" a="1"/>
  <c r="W189" i="18" s="1"/>
  <c r="H189" i="18" a="1"/>
  <c r="H189" i="18" s="1"/>
  <c r="M165" i="18" a="1"/>
  <c r="M165" i="18" s="1"/>
  <c r="AQ164" i="18" a="1"/>
  <c r="AQ164" i="18" s="1"/>
  <c r="AB164" i="18" a="1"/>
  <c r="AB164" i="18" s="1"/>
  <c r="AQ163" i="18" a="1"/>
  <c r="AQ163" i="18" s="1"/>
  <c r="AB163" i="18" a="1"/>
  <c r="AB163" i="18" s="1"/>
  <c r="W153" i="18" a="1"/>
  <c r="W153" i="18" s="1"/>
  <c r="AQ266" i="18" a="1"/>
  <c r="AQ266" i="18" s="1"/>
  <c r="H258" i="18" a="1"/>
  <c r="H258" i="18" s="1"/>
  <c r="H237" i="18" a="1"/>
  <c r="H237" i="18" s="1"/>
  <c r="AL236" i="18" a="1"/>
  <c r="AL236" i="18" s="1"/>
  <c r="W236" i="18" a="1"/>
  <c r="W236" i="18" s="1"/>
  <c r="W204" i="18" a="1"/>
  <c r="W204" i="18" s="1"/>
  <c r="W188" i="18" a="1"/>
  <c r="W188" i="18" s="1"/>
  <c r="R172" i="18" a="1"/>
  <c r="R172" i="18" s="1"/>
  <c r="R168" i="18" a="1"/>
  <c r="R168" i="18" s="1"/>
  <c r="AG167" i="18" a="1"/>
  <c r="AG167" i="18" s="1"/>
  <c r="AL166" i="18" a="1"/>
  <c r="AL166" i="18" s="1"/>
  <c r="W166" i="18" a="1"/>
  <c r="W166" i="18" s="1"/>
  <c r="H313" i="18" a="1"/>
  <c r="H313" i="18" s="1"/>
  <c r="R311" i="18" a="1"/>
  <c r="R311" i="18" s="1"/>
  <c r="AL312" i="18" a="1"/>
  <c r="AL312" i="18" s="1"/>
  <c r="AG310" i="18" a="1"/>
  <c r="AG310" i="18" s="1"/>
  <c r="W305" i="18" a="1"/>
  <c r="W305" i="18" s="1"/>
  <c r="M304" i="18" a="1"/>
  <c r="M304" i="18" s="1"/>
  <c r="AG302" i="18" a="1"/>
  <c r="AG302" i="18" s="1"/>
  <c r="R302" i="18" a="1"/>
  <c r="R302" i="18" s="1"/>
  <c r="AB300" i="18" a="1"/>
  <c r="AB300" i="18" s="1"/>
  <c r="R299" i="18" a="1"/>
  <c r="R299" i="18" s="1"/>
  <c r="AV298" i="18" a="1"/>
  <c r="AV298" i="18" s="1"/>
  <c r="R298" i="18" a="1"/>
  <c r="R298" i="18" s="1"/>
  <c r="R295" i="18" a="1"/>
  <c r="R295" i="18" s="1"/>
  <c r="AB287" i="18" a="1"/>
  <c r="AB287" i="18" s="1"/>
  <c r="M287" i="18" a="1"/>
  <c r="M287" i="18" s="1"/>
  <c r="AG285" i="18" a="1"/>
  <c r="AG285" i="18" s="1"/>
  <c r="R285" i="18" a="1"/>
  <c r="R285" i="18" s="1"/>
  <c r="AV284" i="18" a="1"/>
  <c r="AV284" i="18" s="1"/>
  <c r="AG280" i="18" a="1"/>
  <c r="AG280" i="18" s="1"/>
  <c r="W279" i="18" a="1"/>
  <c r="W279" i="18" s="1"/>
  <c r="M274" i="18" a="1"/>
  <c r="M274" i="18" s="1"/>
  <c r="AL268" i="18" a="1"/>
  <c r="AL268" i="18" s="1"/>
  <c r="H268" i="18" a="1"/>
  <c r="H268" i="18" s="1"/>
  <c r="AV259" i="18" a="1"/>
  <c r="AV259" i="18" s="1"/>
  <c r="AQ252" i="18" a="1"/>
  <c r="AQ252" i="18" s="1"/>
  <c r="AB251" i="18" a="1"/>
  <c r="AB251" i="18" s="1"/>
  <c r="M251" i="18" a="1"/>
  <c r="M251" i="18" s="1"/>
  <c r="R248" i="18" a="1"/>
  <c r="R248" i="18" s="1"/>
  <c r="AQ241" i="18" a="1"/>
  <c r="AQ241" i="18" s="1"/>
  <c r="M241" i="18" a="1"/>
  <c r="M241" i="18" s="1"/>
  <c r="AV227" i="18" a="1"/>
  <c r="AV227" i="18" s="1"/>
  <c r="AQ219" i="18" a="1"/>
  <c r="AQ219" i="18" s="1"/>
  <c r="R218" i="18" a="1"/>
  <c r="R218" i="18" s="1"/>
  <c r="AB193" i="18" a="1"/>
  <c r="AB193" i="18" s="1"/>
  <c r="R191" i="18" a="1"/>
  <c r="R191" i="18" s="1"/>
  <c r="AV190" i="18" a="1"/>
  <c r="AV190" i="18" s="1"/>
  <c r="AG190" i="18" a="1"/>
  <c r="AG190" i="18" s="1"/>
  <c r="AQ314" i="18" a="1"/>
  <c r="AQ314" i="18" s="1"/>
  <c r="R306" i="18" a="1"/>
  <c r="R306" i="18" s="1"/>
  <c r="H305" i="18" a="1"/>
  <c r="H305" i="18" s="1"/>
  <c r="W304" i="18" a="1"/>
  <c r="W304" i="18" s="1"/>
  <c r="W301" i="18" a="1"/>
  <c r="W301" i="18" s="1"/>
  <c r="W297" i="18" a="1"/>
  <c r="W297" i="18" s="1"/>
  <c r="H297" i="18" a="1"/>
  <c r="H297" i="18" s="1"/>
  <c r="AV294" i="18" a="1"/>
  <c r="AV294" i="18" s="1"/>
  <c r="W283" i="18" a="1"/>
  <c r="W283" i="18" s="1"/>
  <c r="R271" i="18" a="1"/>
  <c r="R271" i="18" s="1"/>
  <c r="AV270" i="18" a="1"/>
  <c r="AV270" i="18" s="1"/>
  <c r="H269" i="18" a="1"/>
  <c r="H269" i="18" s="1"/>
  <c r="AG261" i="18" a="1"/>
  <c r="AG261" i="18" s="1"/>
  <c r="AG260" i="18" a="1"/>
  <c r="AG260" i="18" s="1"/>
  <c r="W253" i="18" a="1"/>
  <c r="W253" i="18" s="1"/>
  <c r="M250" i="18" a="1"/>
  <c r="M250" i="18" s="1"/>
  <c r="AB249" i="18" a="1"/>
  <c r="AB249" i="18" s="1"/>
  <c r="R238" i="18" a="1"/>
  <c r="R238" i="18" s="1"/>
  <c r="AG237" i="18" a="1"/>
  <c r="AG237" i="18" s="1"/>
  <c r="AQ231" i="18" a="1"/>
  <c r="AQ231" i="18" s="1"/>
  <c r="AB231" i="18" a="1"/>
  <c r="AB231" i="18" s="1"/>
  <c r="M231" i="18" a="1"/>
  <c r="M231" i="18" s="1"/>
  <c r="AG228" i="18" a="1"/>
  <c r="AG228" i="18" s="1"/>
  <c r="R228" i="18" a="1"/>
  <c r="R228" i="18" s="1"/>
  <c r="AQ221" i="18" a="1"/>
  <c r="AQ221" i="18" s="1"/>
  <c r="AB220" i="18" a="1"/>
  <c r="AB220" i="18" s="1"/>
  <c r="W196" i="18" a="1"/>
  <c r="W196" i="18" s="1"/>
  <c r="M192" i="18" a="1"/>
  <c r="M192" i="18" s="1"/>
  <c r="AQ176" i="18" a="1"/>
  <c r="AQ176" i="18" s="1"/>
  <c r="AB176" i="18" a="1"/>
  <c r="AB176" i="18" s="1"/>
  <c r="M176" i="18" a="1"/>
  <c r="M176" i="18" s="1"/>
  <c r="H203" i="18" a="1"/>
  <c r="H203" i="18" s="1"/>
  <c r="AL202" i="18" a="1"/>
  <c r="AL202" i="18" s="1"/>
  <c r="AQ200" i="18" a="1"/>
  <c r="AQ200" i="18" s="1"/>
  <c r="AB200" i="18" a="1"/>
  <c r="AB200" i="18" s="1"/>
  <c r="R198" i="18" a="1"/>
  <c r="R198" i="18" s="1"/>
  <c r="R182" i="18" a="1"/>
  <c r="R182" i="18" s="1"/>
  <c r="AG181" i="18" a="1"/>
  <c r="AG181" i="18" s="1"/>
  <c r="AV167" i="18" a="1"/>
  <c r="AV167" i="18" s="1"/>
  <c r="R116" i="18" a="1"/>
  <c r="R116" i="18" s="1"/>
  <c r="AV115" i="18" a="1"/>
  <c r="AV115" i="18" s="1"/>
  <c r="H114" i="18" a="1"/>
  <c r="H114" i="18" s="1"/>
  <c r="AL113" i="18" a="1"/>
  <c r="AL113" i="18" s="1"/>
  <c r="W113" i="18" a="1"/>
  <c r="W113" i="18" s="1"/>
  <c r="H113" i="18" a="1"/>
  <c r="H113" i="18" s="1"/>
  <c r="AL112" i="18" a="1"/>
  <c r="AL112" i="18" s="1"/>
  <c r="AL75" i="18" a="1"/>
  <c r="AL75" i="18" s="1"/>
  <c r="M314" i="18" a="1"/>
  <c r="M314" i="18" s="1"/>
  <c r="AB311" i="18" a="1"/>
  <c r="AB311" i="18" s="1"/>
  <c r="W309" i="18" a="1"/>
  <c r="W309" i="18" s="1"/>
  <c r="R307" i="18" a="1"/>
  <c r="R307" i="18" s="1"/>
  <c r="AV303" i="18" a="1"/>
  <c r="AV303" i="18" s="1"/>
  <c r="H300" i="18" a="1"/>
  <c r="H300" i="18" s="1"/>
  <c r="AV297" i="18" a="1"/>
  <c r="AV297" i="18" s="1"/>
  <c r="AQ295" i="18" a="1"/>
  <c r="AQ295" i="18" s="1"/>
  <c r="AB292" i="18" a="1"/>
  <c r="AB292" i="18" s="1"/>
  <c r="R291" i="18" a="1"/>
  <c r="R291" i="18" s="1"/>
  <c r="W286" i="18" a="1"/>
  <c r="W286" i="18" s="1"/>
  <c r="M285" i="18" a="1"/>
  <c r="M285" i="18" s="1"/>
  <c r="AV279" i="18" a="1"/>
  <c r="AV279" i="18" s="1"/>
  <c r="AQ277" i="18" a="1"/>
  <c r="AQ277" i="18" s="1"/>
  <c r="W275" i="18" a="1"/>
  <c r="W275" i="18" s="1"/>
  <c r="W268" i="18" a="1"/>
  <c r="W268" i="18" s="1"/>
  <c r="AV264" i="18" a="1"/>
  <c r="AV264" i="18" s="1"/>
  <c r="AL263" i="18" a="1"/>
  <c r="AL263" i="18" s="1"/>
  <c r="AL262" i="18" a="1"/>
  <c r="AL262" i="18" s="1"/>
  <c r="AG259" i="18" a="1"/>
  <c r="AG259" i="18" s="1"/>
  <c r="AL256" i="18" a="1"/>
  <c r="AL256" i="18" s="1"/>
  <c r="W252" i="18" a="1"/>
  <c r="W252" i="18" s="1"/>
  <c r="AL251" i="18" a="1"/>
  <c r="AL251" i="18" s="1"/>
  <c r="R247" i="18" a="1"/>
  <c r="R247" i="18" s="1"/>
  <c r="AL240" i="18" a="1"/>
  <c r="AL240" i="18" s="1"/>
  <c r="AQ238" i="18" a="1"/>
  <c r="AQ238" i="18" s="1"/>
  <c r="R237" i="18" a="1"/>
  <c r="R237" i="18" s="1"/>
  <c r="H235" i="18" a="1"/>
  <c r="H235" i="18" s="1"/>
  <c r="AQ228" i="18" a="1"/>
  <c r="AQ228" i="18" s="1"/>
  <c r="AB228" i="18" a="1"/>
  <c r="AB228" i="18" s="1"/>
  <c r="AG227" i="18" a="1"/>
  <c r="AG227" i="18" s="1"/>
  <c r="W226" i="18" a="1"/>
  <c r="W226" i="18" s="1"/>
  <c r="W221" i="18" a="1"/>
  <c r="W221" i="18" s="1"/>
  <c r="AV210" i="18" a="1"/>
  <c r="AV210" i="18" s="1"/>
  <c r="AG210" i="18" a="1"/>
  <c r="AG210" i="18" s="1"/>
  <c r="R210" i="18" a="1"/>
  <c r="R210" i="18" s="1"/>
  <c r="H208" i="18" a="1"/>
  <c r="H208" i="18" s="1"/>
  <c r="AL207" i="18" a="1"/>
  <c r="AL207" i="18" s="1"/>
  <c r="M206" i="18" a="1"/>
  <c r="M206" i="18" s="1"/>
  <c r="AQ205" i="18" a="1"/>
  <c r="AQ205" i="18" s="1"/>
  <c r="R204" i="18" a="1"/>
  <c r="R204" i="18" s="1"/>
  <c r="AV197" i="18" a="1"/>
  <c r="AV197" i="18" s="1"/>
  <c r="AG197" i="18" a="1"/>
  <c r="AG197" i="18" s="1"/>
  <c r="R197" i="18" a="1"/>
  <c r="R197" i="18" s="1"/>
  <c r="AL194" i="18" a="1"/>
  <c r="AL194" i="18" s="1"/>
  <c r="AQ184" i="18" a="1"/>
  <c r="AQ184" i="18" s="1"/>
  <c r="AG115" i="18" a="1"/>
  <c r="AG115" i="18" s="1"/>
  <c r="H312" i="18" a="1"/>
  <c r="H312" i="18" s="1"/>
  <c r="M311" i="18" a="1"/>
  <c r="M311" i="18" s="1"/>
  <c r="H309" i="18" a="1"/>
  <c r="H309" i="18" s="1"/>
  <c r="W308" i="18" a="1"/>
  <c r="W308" i="18" s="1"/>
  <c r="AQ304" i="18" a="1"/>
  <c r="AQ304" i="18" s="1"/>
  <c r="AL302" i="18" a="1"/>
  <c r="AL302" i="18" s="1"/>
  <c r="AQ301" i="18" a="1"/>
  <c r="AQ301" i="18" s="1"/>
  <c r="AL299" i="18" a="1"/>
  <c r="AL299" i="18" s="1"/>
  <c r="AG297" i="18" a="1"/>
  <c r="AG297" i="18" s="1"/>
  <c r="AV296" i="18" a="1"/>
  <c r="AV296" i="18" s="1"/>
  <c r="W293" i="18" a="1"/>
  <c r="W293" i="18" s="1"/>
  <c r="AG290" i="18" a="1"/>
  <c r="AG290" i="18" s="1"/>
  <c r="H286" i="18" a="1"/>
  <c r="H286" i="18" s="1"/>
  <c r="AG283" i="18" a="1"/>
  <c r="AG283" i="18" s="1"/>
  <c r="R283" i="18" a="1"/>
  <c r="R283" i="18" s="1"/>
  <c r="M281" i="18" a="1"/>
  <c r="M281" i="18" s="1"/>
  <c r="AG276" i="18" a="1"/>
  <c r="AG276" i="18" s="1"/>
  <c r="AL275" i="18" a="1"/>
  <c r="AL275" i="18" s="1"/>
  <c r="AV273" i="18" a="1"/>
  <c r="AV273" i="18" s="1"/>
  <c r="AQ270" i="18" a="1"/>
  <c r="AQ270" i="18" s="1"/>
  <c r="M270" i="18" a="1"/>
  <c r="M270" i="18" s="1"/>
  <c r="AB265" i="18" a="1"/>
  <c r="AB265" i="18" s="1"/>
  <c r="H262" i="18" a="1"/>
  <c r="H262" i="18" s="1"/>
  <c r="AL257" i="18" a="1"/>
  <c r="AL257" i="18" s="1"/>
  <c r="H257" i="18" a="1"/>
  <c r="H257" i="18" s="1"/>
  <c r="AQ254" i="18" a="1"/>
  <c r="AQ254" i="18" s="1"/>
  <c r="AG253" i="18" a="1"/>
  <c r="AG253" i="18" s="1"/>
  <c r="W251" i="18" a="1"/>
  <c r="W251" i="18" s="1"/>
  <c r="AV246" i="18" a="1"/>
  <c r="AV246" i="18" s="1"/>
  <c r="AG246" i="18" a="1"/>
  <c r="AG246" i="18" s="1"/>
  <c r="R246" i="18" a="1"/>
  <c r="R246" i="18" s="1"/>
  <c r="AV245" i="18" a="1"/>
  <c r="AV245" i="18" s="1"/>
  <c r="AV236" i="18" a="1"/>
  <c r="AV236" i="18" s="1"/>
  <c r="R232" i="18" a="1"/>
  <c r="R232" i="18" s="1"/>
  <c r="R231" i="18" a="1"/>
  <c r="R231" i="18" s="1"/>
  <c r="AQ224" i="18" a="1"/>
  <c r="AQ224" i="18" s="1"/>
  <c r="M224" i="18" a="1"/>
  <c r="M224" i="18" s="1"/>
  <c r="M223" i="18" a="1"/>
  <c r="M223" i="18" s="1"/>
  <c r="AL220" i="18" a="1"/>
  <c r="AL220" i="18" s="1"/>
  <c r="M217" i="18" a="1"/>
  <c r="M217" i="18" s="1"/>
  <c r="AG215" i="18" a="1"/>
  <c r="AG215" i="18" s="1"/>
  <c r="AL214" i="18" a="1"/>
  <c r="AL214" i="18" s="1"/>
  <c r="H214" i="18" a="1"/>
  <c r="H214" i="18" s="1"/>
  <c r="AL213" i="18" a="1"/>
  <c r="AL213" i="18" s="1"/>
  <c r="AL206" i="18" a="1"/>
  <c r="AL206" i="18" s="1"/>
  <c r="AB205" i="18" a="1"/>
  <c r="AB205" i="18" s="1"/>
  <c r="M205" i="18" a="1"/>
  <c r="M205" i="18" s="1"/>
  <c r="H186" i="18" a="1"/>
  <c r="H186" i="18" s="1"/>
  <c r="AB184" i="18" a="1"/>
  <c r="AB184" i="18" s="1"/>
  <c r="R180" i="18" a="1"/>
  <c r="R180" i="18" s="1"/>
  <c r="AB170" i="18" a="1"/>
  <c r="AB170" i="18" s="1"/>
  <c r="M170" i="18" a="1"/>
  <c r="M170" i="18" s="1"/>
  <c r="AQ169" i="18" a="1"/>
  <c r="AQ169" i="18" s="1"/>
  <c r="AB284" i="18" a="1"/>
  <c r="AB284" i="18" s="1"/>
  <c r="AB280" i="18" a="1"/>
  <c r="AB280" i="18" s="1"/>
  <c r="AQ279" i="18" a="1"/>
  <c r="AQ279" i="18" s="1"/>
  <c r="H272" i="18" a="1"/>
  <c r="H272" i="18" s="1"/>
  <c r="AB222" i="18" a="1"/>
  <c r="AB222" i="18" s="1"/>
  <c r="AV208" i="18" a="1"/>
  <c r="AV208" i="18" s="1"/>
  <c r="AG203" i="18" a="1"/>
  <c r="AG203" i="18" s="1"/>
  <c r="AG195" i="18" a="1"/>
  <c r="AG195" i="18" s="1"/>
  <c r="AB189" i="18" a="1"/>
  <c r="AB189" i="18" s="1"/>
  <c r="M182" i="18" a="1"/>
  <c r="M182" i="18" s="1"/>
  <c r="M181" i="18" a="1"/>
  <c r="M181" i="18" s="1"/>
  <c r="AG127" i="18" a="1"/>
  <c r="AG127" i="18" s="1"/>
  <c r="AL91" i="18" a="1"/>
  <c r="AL91" i="18" s="1"/>
  <c r="AV96" i="18" a="1"/>
  <c r="AV96" i="18" s="1"/>
  <c r="AG96" i="18" a="1"/>
  <c r="AG96" i="18" s="1"/>
  <c r="AG263" i="18" a="1"/>
  <c r="AG263" i="18" s="1"/>
  <c r="R252" i="18" a="1"/>
  <c r="R252" i="18" s="1"/>
  <c r="AV251" i="18" a="1"/>
  <c r="AV251" i="18" s="1"/>
  <c r="R250" i="18" a="1"/>
  <c r="R250" i="18" s="1"/>
  <c r="AL248" i="18" a="1"/>
  <c r="AL248" i="18" s="1"/>
  <c r="AQ247" i="18" a="1"/>
  <c r="AQ247" i="18" s="1"/>
  <c r="AG244" i="18" a="1"/>
  <c r="AG244" i="18" s="1"/>
  <c r="AL243" i="18" a="1"/>
  <c r="AL243" i="18" s="1"/>
  <c r="W243" i="18" a="1"/>
  <c r="W243" i="18" s="1"/>
  <c r="R240" i="18" a="1"/>
  <c r="R240" i="18" s="1"/>
  <c r="AL228" i="18" a="1"/>
  <c r="AL228" i="18" s="1"/>
  <c r="AB227" i="18" a="1"/>
  <c r="AB227" i="18" s="1"/>
  <c r="M227" i="18" a="1"/>
  <c r="M227" i="18" s="1"/>
  <c r="AQ216" i="18" a="1"/>
  <c r="AQ216" i="18" s="1"/>
  <c r="AQ215" i="18" a="1"/>
  <c r="AQ215" i="18" s="1"/>
  <c r="R214" i="18" a="1"/>
  <c r="R214" i="18" s="1"/>
  <c r="AB210" i="18" a="1"/>
  <c r="AB210" i="18" s="1"/>
  <c r="R208" i="18" a="1"/>
  <c r="R208" i="18" s="1"/>
  <c r="AV207" i="18" a="1"/>
  <c r="AV207" i="18" s="1"/>
  <c r="H200" i="18" a="1"/>
  <c r="H200" i="18" s="1"/>
  <c r="H199" i="18" a="1"/>
  <c r="H199" i="18" s="1"/>
  <c r="M198" i="18" a="1"/>
  <c r="M198" i="18" s="1"/>
  <c r="AQ197" i="18" a="1"/>
  <c r="AQ197" i="18" s="1"/>
  <c r="M197" i="18" a="1"/>
  <c r="M197" i="18" s="1"/>
  <c r="R195" i="18" a="1"/>
  <c r="R195" i="18" s="1"/>
  <c r="AV194" i="18" a="1"/>
  <c r="AV194" i="18" s="1"/>
  <c r="AG194" i="18" a="1"/>
  <c r="AG194" i="18" s="1"/>
  <c r="AG186" i="18" a="1"/>
  <c r="AG186" i="18" s="1"/>
  <c r="AB128" i="18" a="1"/>
  <c r="AB128" i="18" s="1"/>
  <c r="AG95" i="18" a="1"/>
  <c r="AG95" i="18" s="1"/>
  <c r="R95" i="18" a="1"/>
  <c r="R95" i="18" s="1"/>
  <c r="AV93" i="18" a="1"/>
  <c r="AV93" i="18" s="1"/>
  <c r="AL131" i="18" a="1"/>
  <c r="AL131" i="18" s="1"/>
  <c r="M269" i="18" a="1"/>
  <c r="M269" i="18" s="1"/>
  <c r="AV266" i="18" a="1"/>
  <c r="AV266" i="18" s="1"/>
  <c r="AV262" i="18" a="1"/>
  <c r="AV262" i="18" s="1"/>
  <c r="AG262" i="18" a="1"/>
  <c r="AG262" i="18" s="1"/>
  <c r="AV260" i="18" a="1"/>
  <c r="AV260" i="18" s="1"/>
  <c r="M259" i="18" a="1"/>
  <c r="M259" i="18" s="1"/>
  <c r="AQ258" i="18" a="1"/>
  <c r="AQ258" i="18" s="1"/>
  <c r="R256" i="18" a="1"/>
  <c r="R256" i="18" s="1"/>
  <c r="H254" i="18" a="1"/>
  <c r="H254" i="18" s="1"/>
  <c r="M253" i="18" a="1"/>
  <c r="M253" i="18" s="1"/>
  <c r="R249" i="18" a="1"/>
  <c r="R249" i="18" s="1"/>
  <c r="AB235" i="18" a="1"/>
  <c r="AB235" i="18" s="1"/>
  <c r="AG234" i="18" a="1"/>
  <c r="AG234" i="18" s="1"/>
  <c r="R234" i="18" a="1"/>
  <c r="R234" i="18" s="1"/>
  <c r="W223" i="18" a="1"/>
  <c r="W223" i="18" s="1"/>
  <c r="M222" i="18" a="1"/>
  <c r="M222" i="18" s="1"/>
  <c r="M221" i="18" a="1"/>
  <c r="M221" i="18" s="1"/>
  <c r="AG201" i="18" a="1"/>
  <c r="AG201" i="18" s="1"/>
  <c r="AL198" i="18" a="1"/>
  <c r="AL198" i="18" s="1"/>
  <c r="AL197" i="18" a="1"/>
  <c r="AL197" i="18" s="1"/>
  <c r="H191" i="18" a="1"/>
  <c r="H191" i="18" s="1"/>
  <c r="AL190" i="18" a="1"/>
  <c r="AL190" i="18" s="1"/>
  <c r="W190" i="18" a="1"/>
  <c r="W190" i="18" s="1"/>
  <c r="M188" i="18" a="1"/>
  <c r="M188" i="18" s="1"/>
  <c r="AV185" i="18" a="1"/>
  <c r="AV185" i="18" s="1"/>
  <c r="R185" i="18" a="1"/>
  <c r="R185" i="18" s="1"/>
  <c r="R174" i="18" a="1"/>
  <c r="R174" i="18" s="1"/>
  <c r="R163" i="18" a="1"/>
  <c r="R163" i="18" s="1"/>
  <c r="R134" i="18" a="1"/>
  <c r="R134" i="18" s="1"/>
  <c r="AL129" i="18" a="1"/>
  <c r="AL129" i="18" s="1"/>
  <c r="AB117" i="18" a="1"/>
  <c r="AB117" i="18" s="1"/>
  <c r="AV114" i="18" a="1"/>
  <c r="AV114" i="18" s="1"/>
  <c r="AB98" i="18" a="1"/>
  <c r="AB98" i="18" s="1"/>
  <c r="AV64" i="18" a="1"/>
  <c r="AV64" i="18" s="1"/>
  <c r="M58" i="18" a="1"/>
  <c r="M58" i="18" s="1"/>
  <c r="AL188" i="18" a="1"/>
  <c r="AL188" i="18" s="1"/>
  <c r="AB186" i="18" a="1"/>
  <c r="AB186" i="18" s="1"/>
  <c r="AL183" i="18" a="1"/>
  <c r="AL183" i="18" s="1"/>
  <c r="AL182" i="18" a="1"/>
  <c r="AL182" i="18" s="1"/>
  <c r="AV176" i="18" a="1"/>
  <c r="AV176" i="18" s="1"/>
  <c r="AQ171" i="18" a="1"/>
  <c r="AQ171" i="18" s="1"/>
  <c r="AB171" i="18" a="1"/>
  <c r="AB171" i="18" s="1"/>
  <c r="AV166" i="18" a="1"/>
  <c r="AV166" i="18" s="1"/>
  <c r="AL165" i="18" a="1"/>
  <c r="AL165" i="18" s="1"/>
  <c r="R154" i="18" a="1"/>
  <c r="R154" i="18" s="1"/>
  <c r="AV153" i="18" a="1"/>
  <c r="AV153" i="18" s="1"/>
  <c r="AB142" i="18" a="1"/>
  <c r="AB142" i="18" s="1"/>
  <c r="R140" i="18" a="1"/>
  <c r="R140" i="18" s="1"/>
  <c r="W139" i="18" a="1"/>
  <c r="W139" i="18" s="1"/>
  <c r="AL138" i="18" a="1"/>
  <c r="AL138" i="18" s="1"/>
  <c r="AL137" i="18" a="1"/>
  <c r="AL137" i="18" s="1"/>
  <c r="AG133" i="18" a="1"/>
  <c r="AG133" i="18" s="1"/>
  <c r="R133" i="18" a="1"/>
  <c r="R133" i="18" s="1"/>
  <c r="H120" i="18" a="1"/>
  <c r="H120" i="18" s="1"/>
  <c r="R114" i="18" a="1"/>
  <c r="R114" i="18" s="1"/>
  <c r="AG113" i="18" a="1"/>
  <c r="AG113" i="18" s="1"/>
  <c r="H112" i="18" a="1"/>
  <c r="H112" i="18" s="1"/>
  <c r="AB96" i="18" a="1"/>
  <c r="AB96" i="18" s="1"/>
  <c r="AV76" i="18" a="1"/>
  <c r="AV76" i="18" s="1"/>
  <c r="AG76" i="18" a="1"/>
  <c r="AG76" i="18" s="1"/>
  <c r="AG64" i="18" a="1"/>
  <c r="AG64" i="18" s="1"/>
  <c r="AB57" i="18" a="1"/>
  <c r="AB57" i="18" s="1"/>
  <c r="W119" i="18" a="1"/>
  <c r="W119" i="18" s="1"/>
  <c r="AL118" i="18" a="1"/>
  <c r="AL118" i="18" s="1"/>
  <c r="W118" i="18" a="1"/>
  <c r="W118" i="18" s="1"/>
  <c r="AB116" i="18" a="1"/>
  <c r="AB116" i="18" s="1"/>
  <c r="AV113" i="18" a="1"/>
  <c r="AV113" i="18" s="1"/>
  <c r="AB97" i="18" a="1"/>
  <c r="AB97" i="18" s="1"/>
  <c r="M97" i="18" a="1"/>
  <c r="M97" i="18" s="1"/>
  <c r="AQ96" i="18" a="1"/>
  <c r="AQ96" i="18" s="1"/>
  <c r="AQ95" i="18" a="1"/>
  <c r="AQ95" i="18" s="1"/>
  <c r="W86" i="18" a="1"/>
  <c r="W86" i="18" s="1"/>
  <c r="H86" i="18" a="1"/>
  <c r="H86" i="18" s="1"/>
  <c r="AB84" i="18" a="1"/>
  <c r="AB84" i="18" s="1"/>
  <c r="AQ83" i="18" a="1"/>
  <c r="AQ83" i="18" s="1"/>
  <c r="AB83" i="18" a="1"/>
  <c r="AB83" i="18" s="1"/>
  <c r="AV78" i="18" a="1"/>
  <c r="AV78" i="18" s="1"/>
  <c r="AG78" i="18" a="1"/>
  <c r="AG78" i="18" s="1"/>
  <c r="R77" i="18" a="1"/>
  <c r="R77" i="18" s="1"/>
  <c r="M68" i="18" a="1"/>
  <c r="M68" i="18" s="1"/>
  <c r="AQ67" i="18" a="1"/>
  <c r="AQ67" i="18" s="1"/>
  <c r="AB67" i="18" a="1"/>
  <c r="AB67" i="18" s="1"/>
  <c r="M67" i="18" a="1"/>
  <c r="M67" i="18" s="1"/>
  <c r="AQ65" i="18" a="1"/>
  <c r="AQ65" i="18" s="1"/>
  <c r="AV63" i="18" a="1"/>
  <c r="AV63" i="18" s="1"/>
  <c r="AG63" i="18" a="1"/>
  <c r="AG63" i="18" s="1"/>
  <c r="AB215" i="18" a="1"/>
  <c r="AB215" i="18" s="1"/>
  <c r="H212" i="18" a="1"/>
  <c r="H212" i="18" s="1"/>
  <c r="AL211" i="18" a="1"/>
  <c r="AL211" i="18" s="1"/>
  <c r="W211" i="18" a="1"/>
  <c r="W211" i="18" s="1"/>
  <c r="R207" i="18" a="1"/>
  <c r="R207" i="18" s="1"/>
  <c r="AV202" i="18" a="1"/>
  <c r="AV202" i="18" s="1"/>
  <c r="W201" i="18" a="1"/>
  <c r="W201" i="18" s="1"/>
  <c r="AB199" i="18" a="1"/>
  <c r="AB199" i="18" s="1"/>
  <c r="M199" i="18" a="1"/>
  <c r="M199" i="18" s="1"/>
  <c r="AG196" i="18" a="1"/>
  <c r="AG196" i="18" s="1"/>
  <c r="R196" i="18" a="1"/>
  <c r="R196" i="18" s="1"/>
  <c r="H194" i="18" a="1"/>
  <c r="H194" i="18" s="1"/>
  <c r="AQ191" i="18" a="1"/>
  <c r="AQ191" i="18" s="1"/>
  <c r="H188" i="18" a="1"/>
  <c r="H188" i="18" s="1"/>
  <c r="AL180" i="18" a="1"/>
  <c r="AL180" i="18" s="1"/>
  <c r="AB179" i="18" a="1"/>
  <c r="AB179" i="18" s="1"/>
  <c r="M179" i="18" a="1"/>
  <c r="M179" i="18" s="1"/>
  <c r="AQ178" i="18" a="1"/>
  <c r="AQ178" i="18" s="1"/>
  <c r="AG175" i="18" a="1"/>
  <c r="AG175" i="18" s="1"/>
  <c r="AV159" i="18" a="1"/>
  <c r="AV159" i="18" s="1"/>
  <c r="AL157" i="18" a="1"/>
  <c r="AL157" i="18" s="1"/>
  <c r="AQ155" i="18" a="1"/>
  <c r="AQ155" i="18" s="1"/>
  <c r="AB155" i="18" a="1"/>
  <c r="AB155" i="18" s="1"/>
  <c r="R153" i="18" a="1"/>
  <c r="R153" i="18" s="1"/>
  <c r="AL145" i="18" a="1"/>
  <c r="AL145" i="18" s="1"/>
  <c r="W145" i="18" a="1"/>
  <c r="W145" i="18" s="1"/>
  <c r="M143" i="18" a="1"/>
  <c r="M143" i="18" s="1"/>
  <c r="AB140" i="18" a="1"/>
  <c r="AB140" i="18" s="1"/>
  <c r="AG138" i="18" a="1"/>
  <c r="AG138" i="18" s="1"/>
  <c r="W137" i="18" a="1"/>
  <c r="W137" i="18" s="1"/>
  <c r="H137" i="18" a="1"/>
  <c r="H137" i="18" s="1"/>
  <c r="AB115" i="18" a="1"/>
  <c r="AB115" i="18" s="1"/>
  <c r="H108" i="18" a="1"/>
  <c r="H108" i="18" s="1"/>
  <c r="R103" i="18" a="1"/>
  <c r="R103" i="18" s="1"/>
  <c r="AV102" i="18" a="1"/>
  <c r="AV102" i="18" s="1"/>
  <c r="R102" i="18" a="1"/>
  <c r="R102" i="18" s="1"/>
  <c r="AV101" i="18" a="1"/>
  <c r="AV101" i="18" s="1"/>
  <c r="R90" i="18" a="1"/>
  <c r="R90" i="18" s="1"/>
  <c r="AV89" i="18" a="1"/>
  <c r="AV89" i="18" s="1"/>
  <c r="R89" i="18" a="1"/>
  <c r="R89" i="18" s="1"/>
  <c r="AG88" i="18" a="1"/>
  <c r="AG88" i="18" s="1"/>
  <c r="W71" i="18" a="1"/>
  <c r="W71" i="18" s="1"/>
  <c r="W70" i="18" a="1"/>
  <c r="W70" i="18" s="1"/>
  <c r="H70" i="18" a="1"/>
  <c r="H70" i="18" s="1"/>
  <c r="M66" i="18" a="1"/>
  <c r="M66" i="18" s="1"/>
  <c r="AQ64" i="18" a="1"/>
  <c r="AQ64" i="18" s="1"/>
  <c r="AV59" i="18" a="1"/>
  <c r="AV59" i="18" s="1"/>
  <c r="H193" i="18" a="1"/>
  <c r="H193" i="18" s="1"/>
  <c r="AQ190" i="18" a="1"/>
  <c r="AQ190" i="18" s="1"/>
  <c r="R175" i="18" a="1"/>
  <c r="R175" i="18" s="1"/>
  <c r="AV174" i="18" a="1"/>
  <c r="AV174" i="18" s="1"/>
  <c r="AL172" i="18" a="1"/>
  <c r="AL172" i="18" s="1"/>
  <c r="H172" i="18" a="1"/>
  <c r="H172" i="18" s="1"/>
  <c r="AL169" i="18" a="1"/>
  <c r="AL169" i="18" s="1"/>
  <c r="AQ167" i="18" a="1"/>
  <c r="AQ167" i="18" s="1"/>
  <c r="H158" i="18" a="1"/>
  <c r="H158" i="18" s="1"/>
  <c r="W156" i="18" a="1"/>
  <c r="W156" i="18" s="1"/>
  <c r="W144" i="18" a="1"/>
  <c r="W144" i="18" s="1"/>
  <c r="AG120" i="18" a="1"/>
  <c r="AG120" i="18" s="1"/>
  <c r="AB105" i="18" a="1"/>
  <c r="AB105" i="18" s="1"/>
  <c r="AG101" i="18" a="1"/>
  <c r="AG101" i="18" s="1"/>
  <c r="W99" i="18" a="1"/>
  <c r="W99" i="18" s="1"/>
  <c r="H99" i="18" a="1"/>
  <c r="H99" i="18" s="1"/>
  <c r="W84" i="18" a="1"/>
  <c r="W84" i="18" s="1"/>
  <c r="AL107" i="18" a="1"/>
  <c r="AL107" i="18" s="1"/>
  <c r="AB104" i="18" a="1"/>
  <c r="AB104" i="18" s="1"/>
  <c r="M92" i="18" a="1"/>
  <c r="M92" i="18" s="1"/>
  <c r="AQ91" i="18" a="1"/>
  <c r="AQ91" i="18" s="1"/>
  <c r="AB91" i="18" a="1"/>
  <c r="AB91" i="18" s="1"/>
  <c r="R87" i="18" a="1"/>
  <c r="R87" i="18" s="1"/>
  <c r="AG73" i="18" a="1"/>
  <c r="AG73" i="18" s="1"/>
  <c r="W69" i="18" a="1"/>
  <c r="W69" i="18" s="1"/>
  <c r="W179" i="18" a="1"/>
  <c r="W179" i="18" s="1"/>
  <c r="AV173" i="18" a="1"/>
  <c r="AV173" i="18" s="1"/>
  <c r="R159" i="18" a="1"/>
  <c r="R159" i="18" s="1"/>
  <c r="AL156" i="18" a="1"/>
  <c r="AL156" i="18" s="1"/>
  <c r="AQ147" i="18" a="1"/>
  <c r="AQ147" i="18" s="1"/>
  <c r="AV145" i="18" a="1"/>
  <c r="AV145" i="18" s="1"/>
  <c r="R145" i="18" a="1"/>
  <c r="R145" i="18" s="1"/>
  <c r="M140" i="18" a="1"/>
  <c r="M140" i="18" s="1"/>
  <c r="AL123" i="18" a="1"/>
  <c r="AL123" i="18" s="1"/>
  <c r="M122" i="18" a="1"/>
  <c r="M122" i="18" s="1"/>
  <c r="AQ121" i="18" a="1"/>
  <c r="AQ121" i="18" s="1"/>
  <c r="AB121" i="18" a="1"/>
  <c r="AB121" i="18" s="1"/>
  <c r="AV110" i="18" a="1"/>
  <c r="AV110" i="18" s="1"/>
  <c r="AG110" i="18" a="1"/>
  <c r="AG110" i="18" s="1"/>
  <c r="AV109" i="18" a="1"/>
  <c r="AV109" i="18" s="1"/>
  <c r="AG109" i="18" a="1"/>
  <c r="AG109" i="18" s="1"/>
  <c r="AQ103" i="18" a="1"/>
  <c r="AQ103" i="18" s="1"/>
  <c r="AB103" i="18" a="1"/>
  <c r="AB103" i="18" s="1"/>
  <c r="AL83" i="18" a="1"/>
  <c r="AL83" i="18" s="1"/>
  <c r="AL67" i="18" a="1"/>
  <c r="AL67" i="18" s="1"/>
  <c r="W67" i="18" a="1"/>
  <c r="W67" i="18" s="1"/>
  <c r="AL66" i="18" a="1"/>
  <c r="AL66" i="18" s="1"/>
  <c r="AL155" i="18" a="1"/>
  <c r="AL155" i="18" s="1"/>
  <c r="W148" i="18" a="1"/>
  <c r="W148" i="18" s="1"/>
  <c r="AV128" i="18" a="1"/>
  <c r="AV128" i="18" s="1"/>
  <c r="AG128" i="18" a="1"/>
  <c r="AG128" i="18" s="1"/>
  <c r="H123" i="18" a="1"/>
  <c r="H123" i="18" s="1"/>
  <c r="AQ112" i="18" a="1"/>
  <c r="AQ112" i="18" s="1"/>
  <c r="AL105" i="18" a="1"/>
  <c r="AL105" i="18" s="1"/>
  <c r="AB102" i="18" a="1"/>
  <c r="AB102" i="18" s="1"/>
  <c r="AL93" i="18" a="1"/>
  <c r="AL93" i="18" s="1"/>
  <c r="W93" i="18" a="1"/>
  <c r="W93" i="18" s="1"/>
  <c r="W92" i="18" a="1"/>
  <c r="W92" i="18" s="1"/>
  <c r="AB73" i="18" a="1"/>
  <c r="AB73" i="18" s="1"/>
  <c r="AV70" i="18" a="1"/>
  <c r="AV70" i="18" s="1"/>
  <c r="AQ250" i="18" a="1"/>
  <c r="AQ250" i="18" s="1"/>
  <c r="AG249" i="18" a="1"/>
  <c r="AG249" i="18" s="1"/>
  <c r="W248" i="18" a="1"/>
  <c r="W248" i="18" s="1"/>
  <c r="W247" i="18" a="1"/>
  <c r="W247" i="18" s="1"/>
  <c r="AL246" i="18" a="1"/>
  <c r="AL246" i="18" s="1"/>
  <c r="R244" i="18" a="1"/>
  <c r="R244" i="18" s="1"/>
  <c r="AV243" i="18" a="1"/>
  <c r="AV243" i="18" s="1"/>
  <c r="H243" i="18" a="1"/>
  <c r="H243" i="18" s="1"/>
  <c r="AV239" i="18" a="1"/>
  <c r="AV239" i="18" s="1"/>
  <c r="AG231" i="18" a="1"/>
  <c r="AG231" i="18" s="1"/>
  <c r="M228" i="18" a="1"/>
  <c r="M228" i="18" s="1"/>
  <c r="AV226" i="18" a="1"/>
  <c r="AV226" i="18" s="1"/>
  <c r="AQ223" i="18" a="1"/>
  <c r="AQ223" i="18" s="1"/>
  <c r="AV222" i="18" a="1"/>
  <c r="AV222" i="18" s="1"/>
  <c r="AG222" i="18" a="1"/>
  <c r="AG222" i="18" s="1"/>
  <c r="AB218" i="18" a="1"/>
  <c r="AB218" i="18" s="1"/>
  <c r="R217" i="18" a="1"/>
  <c r="R217" i="18" s="1"/>
  <c r="W214" i="18" a="1"/>
  <c r="W214" i="18" s="1"/>
  <c r="AQ212" i="18" a="1"/>
  <c r="AQ212" i="18" s="1"/>
  <c r="AQ206" i="18" a="1"/>
  <c r="AQ206" i="18" s="1"/>
  <c r="AG205" i="18" a="1"/>
  <c r="AG205" i="18" s="1"/>
  <c r="R205" i="18" a="1"/>
  <c r="R205" i="18" s="1"/>
  <c r="H204" i="18" a="1"/>
  <c r="H204" i="18" s="1"/>
  <c r="AV193" i="18" a="1"/>
  <c r="AV193" i="18" s="1"/>
  <c r="AG193" i="18" a="1"/>
  <c r="AG193" i="18" s="1"/>
  <c r="AV192" i="18" a="1"/>
  <c r="AV192" i="18" s="1"/>
  <c r="AQ189" i="18" a="1"/>
  <c r="AQ189" i="18" s="1"/>
  <c r="M189" i="18" a="1"/>
  <c r="M189" i="18" s="1"/>
  <c r="AG187" i="18" a="1"/>
  <c r="AG187" i="18" s="1"/>
  <c r="R187" i="18" a="1"/>
  <c r="R187" i="18" s="1"/>
  <c r="AV186" i="18" a="1"/>
  <c r="AV186" i="18" s="1"/>
  <c r="AV180" i="18" a="1"/>
  <c r="AV180" i="18" s="1"/>
  <c r="W178" i="18" a="1"/>
  <c r="W178" i="18" s="1"/>
  <c r="AL167" i="18" a="1"/>
  <c r="AL167" i="18" s="1"/>
  <c r="M166" i="18" a="1"/>
  <c r="M166" i="18" s="1"/>
  <c r="AQ165" i="18" a="1"/>
  <c r="AQ165" i="18" s="1"/>
  <c r="AG164" i="18" a="1"/>
  <c r="AG164" i="18" s="1"/>
  <c r="R164" i="18" a="1"/>
  <c r="R164" i="18" s="1"/>
  <c r="AV163" i="18" a="1"/>
  <c r="AV163" i="18" s="1"/>
  <c r="AG163" i="18" a="1"/>
  <c r="AG163" i="18" s="1"/>
  <c r="W162" i="18" a="1"/>
  <c r="W162" i="18" s="1"/>
  <c r="H162" i="18" a="1"/>
  <c r="H162" i="18" s="1"/>
  <c r="AQ160" i="18" a="1"/>
  <c r="AQ160" i="18" s="1"/>
  <c r="M160" i="18" a="1"/>
  <c r="M160" i="18" s="1"/>
  <c r="W149" i="18" a="1"/>
  <c r="W149" i="18" s="1"/>
  <c r="AL148" i="18" a="1"/>
  <c r="AL148" i="18" s="1"/>
  <c r="AQ130" i="18" a="1"/>
  <c r="AQ130" i="18" s="1"/>
  <c r="AB130" i="18" a="1"/>
  <c r="AB130" i="18" s="1"/>
  <c r="R126" i="18" a="1"/>
  <c r="R126" i="18" s="1"/>
  <c r="H124" i="18" a="1"/>
  <c r="H124" i="18" s="1"/>
  <c r="W123" i="18" a="1"/>
  <c r="W123" i="18" s="1"/>
  <c r="M113" i="18" a="1"/>
  <c r="M113" i="18" s="1"/>
  <c r="AB112" i="18" a="1"/>
  <c r="AB112" i="18" s="1"/>
  <c r="AQ109" i="18" a="1"/>
  <c r="AQ109" i="18" s="1"/>
  <c r="AG108" i="18" a="1"/>
  <c r="AG108" i="18" s="1"/>
  <c r="H106" i="18" a="1"/>
  <c r="H106" i="18" s="1"/>
  <c r="W105" i="18" a="1"/>
  <c r="W105" i="18" s="1"/>
  <c r="W104" i="18" a="1"/>
  <c r="W104" i="18" s="1"/>
  <c r="AQ90" i="18" a="1"/>
  <c r="AQ90" i="18" s="1"/>
  <c r="AB90" i="18" a="1"/>
  <c r="AB90" i="18" s="1"/>
  <c r="AB88" i="18" a="1"/>
  <c r="AB88" i="18" s="1"/>
  <c r="R61" i="18" a="1"/>
  <c r="R61" i="18" s="1"/>
  <c r="AV60" i="18" a="1"/>
  <c r="AV60" i="18" s="1"/>
  <c r="R60" i="18" a="1"/>
  <c r="R60" i="18" s="1"/>
  <c r="R179" i="18" a="1"/>
  <c r="R179" i="18" s="1"/>
  <c r="W177" i="18" a="1"/>
  <c r="W177" i="18" s="1"/>
  <c r="AG172" i="18" a="1"/>
  <c r="AG172" i="18" s="1"/>
  <c r="W171" i="18" a="1"/>
  <c r="W171" i="18" s="1"/>
  <c r="H171" i="18" a="1"/>
  <c r="H171" i="18" s="1"/>
  <c r="AL170" i="18" a="1"/>
  <c r="AL170" i="18" s="1"/>
  <c r="W170" i="18" a="1"/>
  <c r="W170" i="18" s="1"/>
  <c r="AB168" i="18" a="1"/>
  <c r="AB168" i="18" s="1"/>
  <c r="AG166" i="18" a="1"/>
  <c r="AG166" i="18" s="1"/>
  <c r="AV161" i="18" a="1"/>
  <c r="AV161" i="18" s="1"/>
  <c r="AG156" i="18" a="1"/>
  <c r="AG156" i="18" s="1"/>
  <c r="AL151" i="18" a="1"/>
  <c r="AL151" i="18" s="1"/>
  <c r="AV147" i="18" a="1"/>
  <c r="AV147" i="18" s="1"/>
  <c r="AB146" i="18" a="1"/>
  <c r="AB146" i="18" s="1"/>
  <c r="AQ145" i="18" a="1"/>
  <c r="AQ145" i="18" s="1"/>
  <c r="H143" i="18" a="1"/>
  <c r="H143" i="18" s="1"/>
  <c r="AQ139" i="18" a="1"/>
  <c r="AQ139" i="18" s="1"/>
  <c r="M139" i="18" a="1"/>
  <c r="M139" i="18" s="1"/>
  <c r="R138" i="18" a="1"/>
  <c r="R138" i="18" s="1"/>
  <c r="AV137" i="18" a="1"/>
  <c r="AV137" i="18" s="1"/>
  <c r="AL136" i="18" a="1"/>
  <c r="AL136" i="18" s="1"/>
  <c r="M135" i="18" a="1"/>
  <c r="M135" i="18" s="1"/>
  <c r="AG130" i="18" a="1"/>
  <c r="AG130" i="18" s="1"/>
  <c r="H129" i="18" a="1"/>
  <c r="H129" i="18" s="1"/>
  <c r="AG125" i="18" a="1"/>
  <c r="AG125" i="18" s="1"/>
  <c r="R125" i="18" a="1"/>
  <c r="R125" i="18" s="1"/>
  <c r="R124" i="18" a="1"/>
  <c r="R124" i="18" s="1"/>
  <c r="AL121" i="18" a="1"/>
  <c r="AL121" i="18" s="1"/>
  <c r="AQ120" i="18" a="1"/>
  <c r="AQ120" i="18" s="1"/>
  <c r="AB120" i="18" a="1"/>
  <c r="AB120" i="18" s="1"/>
  <c r="R119" i="18" a="1"/>
  <c r="R119" i="18" s="1"/>
  <c r="AV118" i="18" a="1"/>
  <c r="AV118" i="18" s="1"/>
  <c r="H117" i="18" a="1"/>
  <c r="H117" i="18" s="1"/>
  <c r="AB108" i="18" a="1"/>
  <c r="AB108" i="18" s="1"/>
  <c r="H105" i="18" a="1"/>
  <c r="H105" i="18" s="1"/>
  <c r="AV99" i="18" a="1"/>
  <c r="AV99" i="18" s="1"/>
  <c r="H97" i="18" a="1"/>
  <c r="H97" i="18" s="1"/>
  <c r="AB95" i="18" a="1"/>
  <c r="AB95" i="18" s="1"/>
  <c r="AQ87" i="18" a="1"/>
  <c r="AQ87" i="18" s="1"/>
  <c r="H83" i="18" a="1"/>
  <c r="H83" i="18" s="1"/>
  <c r="AL82" i="18" a="1"/>
  <c r="AL82" i="18" s="1"/>
  <c r="W82" i="18" a="1"/>
  <c r="W82" i="18" s="1"/>
  <c r="AB80" i="18" a="1"/>
  <c r="AB80" i="18" s="1"/>
  <c r="M79" i="18" a="1"/>
  <c r="M79" i="18" s="1"/>
  <c r="R76" i="18" a="1"/>
  <c r="R76" i="18" s="1"/>
  <c r="AQ72" i="18" a="1"/>
  <c r="AQ72" i="18" s="1"/>
  <c r="AB72" i="18" a="1"/>
  <c r="AB72" i="18" s="1"/>
  <c r="AG70" i="18" a="1"/>
  <c r="AG70" i="18" s="1"/>
  <c r="AV69" i="18" a="1"/>
  <c r="AV69" i="18" s="1"/>
  <c r="AQ61" i="18" a="1"/>
  <c r="AQ61" i="18" s="1"/>
  <c r="R59" i="18" a="1"/>
  <c r="R59" i="18" s="1"/>
  <c r="AV58" i="18" a="1"/>
  <c r="AV58" i="18" s="1"/>
  <c r="AG144" i="18" a="1"/>
  <c r="AG144" i="18" s="1"/>
  <c r="H142" i="18" a="1"/>
  <c r="H142" i="18" s="1"/>
  <c r="AL141" i="18" a="1"/>
  <c r="AL141" i="18" s="1"/>
  <c r="AV131" i="18" a="1"/>
  <c r="AV131" i="18" s="1"/>
  <c r="AG131" i="18" a="1"/>
  <c r="AG131" i="18" s="1"/>
  <c r="R131" i="18" a="1"/>
  <c r="R131" i="18" s="1"/>
  <c r="W129" i="18" a="1"/>
  <c r="W129" i="18" s="1"/>
  <c r="W121" i="18" a="1"/>
  <c r="W121" i="18" s="1"/>
  <c r="AQ114" i="18" a="1"/>
  <c r="AQ114" i="18" s="1"/>
  <c r="AL111" i="18" a="1"/>
  <c r="AL111" i="18" s="1"/>
  <c r="M109" i="18" a="1"/>
  <c r="M109" i="18" s="1"/>
  <c r="AQ108" i="18" a="1"/>
  <c r="AQ108" i="18" s="1"/>
  <c r="AG106" i="18" a="1"/>
  <c r="AG106" i="18" s="1"/>
  <c r="H98" i="18" a="1"/>
  <c r="H98" i="18" s="1"/>
  <c r="AB94" i="18" a="1"/>
  <c r="AB94" i="18" s="1"/>
  <c r="M94" i="18" a="1"/>
  <c r="M94" i="18" s="1"/>
  <c r="AQ93" i="18" a="1"/>
  <c r="AQ93" i="18" s="1"/>
  <c r="R92" i="18" a="1"/>
  <c r="R92" i="18" s="1"/>
  <c r="W88" i="18" a="1"/>
  <c r="W88" i="18" s="1"/>
  <c r="AG83" i="18" a="1"/>
  <c r="AG83" i="18" s="1"/>
  <c r="AL81" i="18" a="1"/>
  <c r="AL81" i="18" s="1"/>
  <c r="M80" i="18" a="1"/>
  <c r="M80" i="18" s="1"/>
  <c r="AQ79" i="18" a="1"/>
  <c r="AQ79" i="18" s="1"/>
  <c r="AB79" i="18" a="1"/>
  <c r="AB79" i="18" s="1"/>
  <c r="AV75" i="18" a="1"/>
  <c r="AV75" i="18" s="1"/>
  <c r="AL74" i="18" a="1"/>
  <c r="AL74" i="18" s="1"/>
  <c r="AL73" i="18" a="1"/>
  <c r="AL73" i="18" s="1"/>
  <c r="R216" i="18" a="1"/>
  <c r="R216" i="18" s="1"/>
  <c r="AV215" i="18" a="1"/>
  <c r="AV215" i="18" s="1"/>
  <c r="AB211" i="18" a="1"/>
  <c r="AB211" i="18" s="1"/>
  <c r="AV209" i="18" a="1"/>
  <c r="AV209" i="18" s="1"/>
  <c r="AG209" i="18" a="1"/>
  <c r="AG209" i="18" s="1"/>
  <c r="R209" i="18" a="1"/>
  <c r="R209" i="18" s="1"/>
  <c r="M202" i="18" a="1"/>
  <c r="M202" i="18" s="1"/>
  <c r="AQ201" i="18" a="1"/>
  <c r="AQ201" i="18" s="1"/>
  <c r="AG200" i="18" a="1"/>
  <c r="AG200" i="18" s="1"/>
  <c r="AQ196" i="18" a="1"/>
  <c r="AQ196" i="18" s="1"/>
  <c r="AB196" i="18" a="1"/>
  <c r="AB196" i="18" s="1"/>
  <c r="AV189" i="18" a="1"/>
  <c r="AV189" i="18" s="1"/>
  <c r="AG189" i="18" a="1"/>
  <c r="AG189" i="18" s="1"/>
  <c r="AL187" i="18" a="1"/>
  <c r="AL187" i="18" s="1"/>
  <c r="H187" i="18" a="1"/>
  <c r="H187" i="18" s="1"/>
  <c r="H182" i="18" a="1"/>
  <c r="H182" i="18" s="1"/>
  <c r="AL181" i="18" a="1"/>
  <c r="AL181" i="18" s="1"/>
  <c r="R178" i="18" a="1"/>
  <c r="R178" i="18" s="1"/>
  <c r="AL176" i="18" a="1"/>
  <c r="AL176" i="18" s="1"/>
  <c r="W176" i="18" a="1"/>
  <c r="W176" i="18" s="1"/>
  <c r="AL175" i="18" a="1"/>
  <c r="AL175" i="18" s="1"/>
  <c r="M174" i="18" a="1"/>
  <c r="M174" i="18" s="1"/>
  <c r="M173" i="18" a="1"/>
  <c r="M173" i="18" s="1"/>
  <c r="R170" i="18" a="1"/>
  <c r="R170" i="18" s="1"/>
  <c r="AV165" i="18" a="1"/>
  <c r="AV165" i="18" s="1"/>
  <c r="AG165" i="18" a="1"/>
  <c r="AG165" i="18" s="1"/>
  <c r="AG155" i="18" a="1"/>
  <c r="AG155" i="18" s="1"/>
  <c r="M153" i="18" a="1"/>
  <c r="M153" i="18" s="1"/>
  <c r="AQ149" i="18" a="1"/>
  <c r="AQ149" i="18" s="1"/>
  <c r="AL140" i="18" a="1"/>
  <c r="AL140" i="18" s="1"/>
  <c r="W140" i="18" a="1"/>
  <c r="W140" i="18" s="1"/>
  <c r="AQ138" i="18" a="1"/>
  <c r="AQ138" i="18" s="1"/>
  <c r="R137" i="18" a="1"/>
  <c r="R137" i="18" s="1"/>
  <c r="AQ133" i="18" a="1"/>
  <c r="AQ133" i="18" s="1"/>
  <c r="AG129" i="18" a="1"/>
  <c r="AG129" i="18" s="1"/>
  <c r="AV123" i="18" a="1"/>
  <c r="AV123" i="18" s="1"/>
  <c r="AG123" i="18" a="1"/>
  <c r="AG123" i="18" s="1"/>
  <c r="R123" i="18" a="1"/>
  <c r="R123" i="18" s="1"/>
  <c r="H121" i="18" a="1"/>
  <c r="H121" i="18" s="1"/>
  <c r="AV117" i="18" a="1"/>
  <c r="AV117" i="18" s="1"/>
  <c r="H116" i="18" a="1"/>
  <c r="H116" i="18" s="1"/>
  <c r="AB114" i="18" a="1"/>
  <c r="AB114" i="18" s="1"/>
  <c r="AV105" i="18" a="1"/>
  <c r="AV105" i="18" s="1"/>
  <c r="AV104" i="18" a="1"/>
  <c r="AV104" i="18" s="1"/>
  <c r="W103" i="18" a="1"/>
  <c r="W103" i="18" s="1"/>
  <c r="M101" i="18" a="1"/>
  <c r="M101" i="18" s="1"/>
  <c r="AG99" i="18" a="1"/>
  <c r="AG99" i="18" s="1"/>
  <c r="R99" i="18" a="1"/>
  <c r="R99" i="18" s="1"/>
  <c r="AV98" i="18" a="1"/>
  <c r="AV98" i="18" s="1"/>
  <c r="M86" i="18" a="1"/>
  <c r="M86" i="18" s="1"/>
  <c r="AV83" i="18" a="1"/>
  <c r="AV83" i="18" s="1"/>
  <c r="W81" i="18" a="1"/>
  <c r="W81" i="18" s="1"/>
  <c r="AB77" i="18" a="1"/>
  <c r="AB77" i="18" s="1"/>
  <c r="R75" i="18" a="1"/>
  <c r="R75" i="18" s="1"/>
  <c r="AL72" i="18" a="1"/>
  <c r="AL72" i="18" s="1"/>
  <c r="M71" i="18" a="1"/>
  <c r="M71" i="18" s="1"/>
  <c r="M63" i="18" a="1"/>
  <c r="M63" i="18" s="1"/>
  <c r="M62" i="18" a="1"/>
  <c r="M62" i="18" s="1"/>
  <c r="M61" i="18" a="1"/>
  <c r="M61" i="18" s="1"/>
  <c r="AQ60" i="18" a="1"/>
  <c r="AQ60" i="18" s="1"/>
  <c r="W181" i="18" a="1"/>
  <c r="W181" i="18" s="1"/>
  <c r="H176" i="18" a="1"/>
  <c r="H176" i="18" s="1"/>
  <c r="H175" i="18" a="1"/>
  <c r="H175" i="18" s="1"/>
  <c r="AB173" i="18" a="1"/>
  <c r="AB173" i="18" s="1"/>
  <c r="H159" i="18" a="1"/>
  <c r="H159" i="18" s="1"/>
  <c r="AL158" i="18" a="1"/>
  <c r="AL158" i="18" s="1"/>
  <c r="AB156" i="18" a="1"/>
  <c r="AB156" i="18" s="1"/>
  <c r="R155" i="18" a="1"/>
  <c r="R155" i="18" s="1"/>
  <c r="H154" i="18" a="1"/>
  <c r="H154" i="18" s="1"/>
  <c r="AQ152" i="18" a="1"/>
  <c r="AQ152" i="18" s="1"/>
  <c r="AV151" i="18" a="1"/>
  <c r="AV151" i="18" s="1"/>
  <c r="M149" i="18" a="1"/>
  <c r="M149" i="18" s="1"/>
  <c r="AQ148" i="18" a="1"/>
  <c r="AQ148" i="18" s="1"/>
  <c r="AG147" i="18" a="1"/>
  <c r="AG147" i="18" s="1"/>
  <c r="R147" i="18" a="1"/>
  <c r="R147" i="18" s="1"/>
  <c r="AV141" i="18" a="1"/>
  <c r="AV141" i="18" s="1"/>
  <c r="AB133" i="18" a="1"/>
  <c r="AB133" i="18" s="1"/>
  <c r="AQ131" i="18" a="1"/>
  <c r="AQ131" i="18" s="1"/>
  <c r="M131" i="18" a="1"/>
  <c r="M131" i="18" s="1"/>
  <c r="AL128" i="18" a="1"/>
  <c r="AL128" i="18" s="1"/>
  <c r="AG117" i="18" a="1"/>
  <c r="AG117" i="18" s="1"/>
  <c r="R117" i="18" a="1"/>
  <c r="R117" i="18" s="1"/>
  <c r="H115" i="18" a="1"/>
  <c r="H115" i="18" s="1"/>
  <c r="AQ113" i="18" a="1"/>
  <c r="AQ113" i="18" s="1"/>
  <c r="R112" i="18" a="1"/>
  <c r="R112" i="18" s="1"/>
  <c r="AG111" i="18" a="1"/>
  <c r="AG111" i="18" s="1"/>
  <c r="H110" i="18" a="1"/>
  <c r="H110" i="18" s="1"/>
  <c r="AL109" i="18" a="1"/>
  <c r="AL109" i="18" s="1"/>
  <c r="H87" i="18" a="1"/>
  <c r="H87" i="18" s="1"/>
  <c r="M60" i="18" a="1"/>
  <c r="M60" i="18" s="1"/>
  <c r="AL149" i="18" a="1"/>
  <c r="AL149" i="18" s="1"/>
  <c r="H146" i="18" a="1"/>
  <c r="H146" i="18" s="1"/>
  <c r="AQ144" i="18" a="1"/>
  <c r="AQ144" i="18" s="1"/>
  <c r="M144" i="18" a="1"/>
  <c r="M144" i="18" s="1"/>
  <c r="AG142" i="18" a="1"/>
  <c r="AG142" i="18" s="1"/>
  <c r="R142" i="18" a="1"/>
  <c r="R142" i="18" s="1"/>
  <c r="AL139" i="18" a="1"/>
  <c r="AL139" i="18" s="1"/>
  <c r="M138" i="18" a="1"/>
  <c r="M138" i="18" s="1"/>
  <c r="AQ137" i="18" a="1"/>
  <c r="AQ137" i="18" s="1"/>
  <c r="AG136" i="18" a="1"/>
  <c r="AG136" i="18" s="1"/>
  <c r="AV135" i="18" a="1"/>
  <c r="AV135" i="18" s="1"/>
  <c r="R130" i="18" a="1"/>
  <c r="R130" i="18" s="1"/>
  <c r="AV129" i="18" a="1"/>
  <c r="AV129" i="18" s="1"/>
  <c r="W127" i="18" a="1"/>
  <c r="W127" i="18" s="1"/>
  <c r="AQ125" i="18" a="1"/>
  <c r="AQ125" i="18" s="1"/>
  <c r="AQ123" i="18" a="1"/>
  <c r="AQ123" i="18" s="1"/>
  <c r="M123" i="18" a="1"/>
  <c r="M123" i="18" s="1"/>
  <c r="AG121" i="18" a="1"/>
  <c r="AG121" i="18" s="1"/>
  <c r="AQ119" i="18" a="1"/>
  <c r="AQ119" i="18" s="1"/>
  <c r="AB119" i="18" a="1"/>
  <c r="AB119" i="18" s="1"/>
  <c r="M119" i="18" a="1"/>
  <c r="M119" i="18" s="1"/>
  <c r="AQ118" i="18" a="1"/>
  <c r="AQ118" i="18" s="1"/>
  <c r="AG103" i="18" a="1"/>
  <c r="AG103" i="18" s="1"/>
  <c r="AB85" i="18" a="1"/>
  <c r="AB85" i="18" s="1"/>
  <c r="M85" i="18" a="1"/>
  <c r="M85" i="18" s="1"/>
  <c r="AG82" i="18" a="1"/>
  <c r="AG82" i="18" s="1"/>
  <c r="R82" i="18" a="1"/>
  <c r="R82" i="18" s="1"/>
  <c r="AV81" i="18" a="1"/>
  <c r="AV81" i="18" s="1"/>
  <c r="AL79" i="18" a="1"/>
  <c r="AL79" i="18" s="1"/>
  <c r="H79" i="18" a="1"/>
  <c r="H79" i="18" s="1"/>
  <c r="H64" i="18" a="1"/>
  <c r="H64" i="18" s="1"/>
  <c r="M183" i="18" a="1"/>
  <c r="M183" i="18" s="1"/>
  <c r="AV181" i="18" a="1"/>
  <c r="AV181" i="18" s="1"/>
  <c r="W180" i="18" a="1"/>
  <c r="W180" i="18" s="1"/>
  <c r="M178" i="18" a="1"/>
  <c r="M178" i="18" s="1"/>
  <c r="AG176" i="18" a="1"/>
  <c r="AG176" i="18" s="1"/>
  <c r="W174" i="18" a="1"/>
  <c r="W174" i="18" s="1"/>
  <c r="AV169" i="18" a="1"/>
  <c r="AV169" i="18" s="1"/>
  <c r="W168" i="18" a="1"/>
  <c r="W168" i="18" s="1"/>
  <c r="AB166" i="18" a="1"/>
  <c r="AB166" i="18" s="1"/>
  <c r="R161" i="18" a="1"/>
  <c r="R161" i="18" s="1"/>
  <c r="W160" i="18" a="1"/>
  <c r="W160" i="18" s="1"/>
  <c r="AQ158" i="18" a="1"/>
  <c r="AQ158" i="18" s="1"/>
  <c r="AB158" i="18" a="1"/>
  <c r="AB158" i="18" s="1"/>
  <c r="R157" i="18" a="1"/>
  <c r="R157" i="18" s="1"/>
  <c r="R156" i="18" a="1"/>
  <c r="R156" i="18" s="1"/>
  <c r="W154" i="18" a="1"/>
  <c r="W154" i="18" s="1"/>
  <c r="AB150" i="18" a="1"/>
  <c r="AB150" i="18" s="1"/>
  <c r="R149" i="18" a="1"/>
  <c r="R149" i="18" s="1"/>
  <c r="AL147" i="18" a="1"/>
  <c r="AL147" i="18" s="1"/>
  <c r="AQ141" i="18" a="1"/>
  <c r="AQ141" i="18" s="1"/>
  <c r="AB141" i="18" a="1"/>
  <c r="AB141" i="18" s="1"/>
  <c r="AQ136" i="18" a="1"/>
  <c r="AQ136" i="18" s="1"/>
  <c r="M136" i="18" a="1"/>
  <c r="M136" i="18" s="1"/>
  <c r="AV134" i="18" a="1"/>
  <c r="AV134" i="18" s="1"/>
  <c r="H133" i="18" a="1"/>
  <c r="H133" i="18" s="1"/>
  <c r="AL132" i="18" a="1"/>
  <c r="AL132" i="18" s="1"/>
  <c r="W132" i="18" a="1"/>
  <c r="W132" i="18" s="1"/>
  <c r="H131" i="18" a="1"/>
  <c r="H131" i="18" s="1"/>
  <c r="M130" i="18" a="1"/>
  <c r="M130" i="18" s="1"/>
  <c r="AQ129" i="18" a="1"/>
  <c r="AQ129" i="18" s="1"/>
  <c r="W126" i="18" a="1"/>
  <c r="W126" i="18" s="1"/>
  <c r="H126" i="18" a="1"/>
  <c r="H126" i="18" s="1"/>
  <c r="AQ122" i="18" a="1"/>
  <c r="AQ122" i="18" s="1"/>
  <c r="W115" i="18" a="1"/>
  <c r="W115" i="18" s="1"/>
  <c r="AV111" i="18" a="1"/>
  <c r="AV111" i="18" s="1"/>
  <c r="AL108" i="18" a="1"/>
  <c r="AL108" i="18" s="1"/>
  <c r="AB107" i="18" a="1"/>
  <c r="AB107" i="18" s="1"/>
  <c r="R105" i="18" a="1"/>
  <c r="R105" i="18" s="1"/>
  <c r="W102" i="18" a="1"/>
  <c r="W102" i="18" s="1"/>
  <c r="AL96" i="18" a="1"/>
  <c r="AL96" i="18" s="1"/>
  <c r="AV92" i="18" a="1"/>
  <c r="AV92" i="18" s="1"/>
  <c r="AG92" i="18" a="1"/>
  <c r="AG92" i="18" s="1"/>
  <c r="AQ89" i="18" a="1"/>
  <c r="AQ89" i="18" s="1"/>
  <c r="M89" i="18" a="1"/>
  <c r="M89" i="18" s="1"/>
  <c r="AQ88" i="18" a="1"/>
  <c r="AQ88" i="18" s="1"/>
  <c r="M88" i="18" a="1"/>
  <c r="M88" i="18" s="1"/>
  <c r="AV86" i="18" a="1"/>
  <c r="AV86" i="18" s="1"/>
  <c r="AG86" i="18" a="1"/>
  <c r="AG86" i="18" s="1"/>
  <c r="W85" i="18" a="1"/>
  <c r="W85" i="18" s="1"/>
  <c r="M83" i="18" a="1"/>
  <c r="M83" i="18" s="1"/>
  <c r="R81" i="18" a="1"/>
  <c r="R81" i="18" s="1"/>
  <c r="H80" i="18" a="1"/>
  <c r="H80" i="18" s="1"/>
  <c r="AL77" i="18" a="1"/>
  <c r="AL77" i="18" s="1"/>
  <c r="AQ76" i="18" a="1"/>
  <c r="AQ76" i="18" s="1"/>
  <c r="AB70" i="18" a="1"/>
  <c r="AB70" i="18" s="1"/>
  <c r="AV68" i="18" a="1"/>
  <c r="AV68" i="18" s="1"/>
  <c r="W66" i="18" a="1"/>
  <c r="W66" i="18" s="1"/>
  <c r="AL62" i="18" a="1"/>
  <c r="AL62" i="18" s="1"/>
  <c r="W62" i="18" a="1"/>
  <c r="W62" i="18" s="1"/>
  <c r="W61" i="18" a="1"/>
  <c r="W61" i="18" s="1"/>
  <c r="AG58" i="18" a="1"/>
  <c r="AG58" i="18" s="1"/>
  <c r="AG67" i="18" a="1"/>
  <c r="AG67" i="18" s="1"/>
  <c r="H66" i="18" a="1"/>
  <c r="H66" i="18" s="1"/>
  <c r="H62" i="18" a="1"/>
  <c r="H62" i="18" s="1"/>
  <c r="AL61" i="18" a="1"/>
  <c r="AL61" i="18" s="1"/>
  <c r="H60" i="18" a="1"/>
  <c r="H60" i="18" s="1"/>
  <c r="H96" i="18" a="1"/>
  <c r="H96" i="18" s="1"/>
  <c r="AB93" i="18" a="1"/>
  <c r="AB93" i="18" s="1"/>
  <c r="AV91" i="18" a="1"/>
  <c r="AV91" i="18" s="1"/>
  <c r="AL90" i="18" a="1"/>
  <c r="AL90" i="18" s="1"/>
  <c r="AL89" i="18" a="1"/>
  <c r="AL89" i="18" s="1"/>
  <c r="R85" i="18" a="1"/>
  <c r="R85" i="18" s="1"/>
  <c r="M82" i="18" a="1"/>
  <c r="M82" i="18" s="1"/>
  <c r="AV79" i="18" a="1"/>
  <c r="AV79" i="18" s="1"/>
  <c r="H78" i="18" a="1"/>
  <c r="H78" i="18" s="1"/>
  <c r="W77" i="18" a="1"/>
  <c r="W77" i="18" s="1"/>
  <c r="W76" i="18" a="1"/>
  <c r="W76" i="18" s="1"/>
  <c r="AB75" i="18" a="1"/>
  <c r="AB75" i="18" s="1"/>
  <c r="AV73" i="18" a="1"/>
  <c r="AV73" i="18" s="1"/>
  <c r="AL71" i="18" a="1"/>
  <c r="AL71" i="18" s="1"/>
  <c r="R68" i="18" a="1"/>
  <c r="R68" i="18" s="1"/>
  <c r="R67" i="18" a="1"/>
  <c r="R67" i="18" s="1"/>
  <c r="AB64" i="18" a="1"/>
  <c r="AB64" i="18" s="1"/>
  <c r="AL60" i="18" a="1"/>
  <c r="AL60" i="18" s="1"/>
  <c r="AV57" i="18" a="1"/>
  <c r="AV57" i="18" s="1"/>
  <c r="M56" i="18" a="1"/>
  <c r="M56" i="18" s="1"/>
  <c r="AL64" i="18" a="1"/>
  <c r="AL64" i="18" s="1"/>
  <c r="AB92" i="18" a="1"/>
  <c r="AB92" i="18" s="1"/>
  <c r="AB87" i="18" a="1"/>
  <c r="AB87" i="18" s="1"/>
  <c r="AQ86" i="18" a="1"/>
  <c r="AQ86" i="18" s="1"/>
  <c r="AB86" i="18" a="1"/>
  <c r="AB86" i="18" s="1"/>
  <c r="AG85" i="18" a="1"/>
  <c r="AG85" i="18" s="1"/>
  <c r="AV84" i="18" a="1"/>
  <c r="AV84" i="18" s="1"/>
  <c r="M81" i="18" a="1"/>
  <c r="M81" i="18" s="1"/>
  <c r="R79" i="18" a="1"/>
  <c r="R79" i="18" s="1"/>
  <c r="R78" i="18" a="1"/>
  <c r="R78" i="18" s="1"/>
  <c r="AL76" i="18" a="1"/>
  <c r="AL76" i="18" s="1"/>
  <c r="AL70" i="18" a="1"/>
  <c r="AL70" i="18" s="1"/>
  <c r="AB68" i="18" a="1"/>
  <c r="AB68" i="18" s="1"/>
  <c r="R66" i="18" a="1"/>
  <c r="R66" i="18" s="1"/>
  <c r="AV65" i="18" a="1"/>
  <c r="AV65" i="18" s="1"/>
  <c r="AV61" i="18" a="1"/>
  <c r="AV61" i="18" s="1"/>
  <c r="AG60" i="18" a="1"/>
  <c r="AG60" i="18" s="1"/>
  <c r="AB58" i="18" a="1"/>
  <c r="AB58" i="18" s="1"/>
  <c r="M8" i="18" a="1"/>
  <c r="M8" i="18" s="1"/>
  <c r="AQ286" i="18" a="1"/>
  <c r="AQ286" i="18" s="1"/>
  <c r="AG281" i="18" a="1"/>
  <c r="AG281" i="18" s="1"/>
  <c r="AQ278" i="18" a="1"/>
  <c r="AQ278" i="18" s="1"/>
  <c r="M277" i="18" a="1"/>
  <c r="M277" i="18" s="1"/>
  <c r="W274" i="18" a="1"/>
  <c r="W274" i="18" s="1"/>
  <c r="AQ273" i="18" a="1"/>
  <c r="AQ273" i="18" s="1"/>
  <c r="R273" i="18" a="1"/>
  <c r="R273" i="18" s="1"/>
  <c r="M271" i="18" a="1"/>
  <c r="M271" i="18" s="1"/>
  <c r="AG267" i="18" a="1"/>
  <c r="AG267" i="18" s="1"/>
  <c r="R262" i="18" a="1"/>
  <c r="R262" i="18" s="1"/>
  <c r="AV256" i="18" a="1"/>
  <c r="AV256" i="18" s="1"/>
  <c r="AG251" i="18" a="1"/>
  <c r="AG251" i="18" s="1"/>
  <c r="AL244" i="18" a="1"/>
  <c r="AL244" i="18" s="1"/>
  <c r="AB241" i="18" a="1"/>
  <c r="AB241" i="18" s="1"/>
  <c r="R239" i="18" a="1"/>
  <c r="R239" i="18" s="1"/>
  <c r="AQ230" i="18" a="1"/>
  <c r="AQ230" i="18" s="1"/>
  <c r="AB230" i="18" a="1"/>
  <c r="AB230" i="18" s="1"/>
  <c r="H226" i="18" a="1"/>
  <c r="H226" i="18" s="1"/>
  <c r="W216" i="18" a="1"/>
  <c r="W216" i="18" s="1"/>
  <c r="AB180" i="18" a="1"/>
  <c r="AB180" i="18" s="1"/>
  <c r="M288" i="18" a="1"/>
  <c r="M288" i="18" s="1"/>
  <c r="M275" i="18" a="1"/>
  <c r="M275" i="18" s="1"/>
  <c r="R267" i="18" a="1"/>
  <c r="R267" i="18" s="1"/>
  <c r="AV261" i="18" a="1"/>
  <c r="AV261" i="18" s="1"/>
  <c r="AG256" i="18" a="1"/>
  <c r="AG256" i="18" s="1"/>
  <c r="R251" i="18" a="1"/>
  <c r="R251" i="18" s="1"/>
  <c r="AB237" i="18" a="1"/>
  <c r="AB237" i="18" s="1"/>
  <c r="AG235" i="18" a="1"/>
  <c r="AG235" i="18" s="1"/>
  <c r="R229" i="18" a="1"/>
  <c r="R229" i="18" s="1"/>
  <c r="AV187" i="18" a="1"/>
  <c r="AV187" i="18" s="1"/>
  <c r="AV288" i="18" a="1"/>
  <c r="AV288" i="18" s="1"/>
  <c r="AV282" i="18" a="1"/>
  <c r="AV282" i="18" s="1"/>
  <c r="M280" i="18" a="1"/>
  <c r="M280" i="18" s="1"/>
  <c r="AG272" i="18" a="1"/>
  <c r="AG272" i="18" s="1"/>
  <c r="AL271" i="18" a="1"/>
  <c r="AL271" i="18" s="1"/>
  <c r="AB268" i="18" a="1"/>
  <c r="AB268" i="18" s="1"/>
  <c r="M268" i="18" a="1"/>
  <c r="M268" i="18" s="1"/>
  <c r="H266" i="18" a="1"/>
  <c r="H266" i="18" s="1"/>
  <c r="M263" i="18" a="1"/>
  <c r="M263" i="18" s="1"/>
  <c r="AQ262" i="18" a="1"/>
  <c r="AQ262" i="18" s="1"/>
  <c r="AL260" i="18" a="1"/>
  <c r="AL260" i="18" s="1"/>
  <c r="AQ257" i="18" a="1"/>
  <c r="AQ257" i="18" s="1"/>
  <c r="AB257" i="18" a="1"/>
  <c r="AB257" i="18" s="1"/>
  <c r="W255" i="18" a="1"/>
  <c r="W255" i="18" s="1"/>
  <c r="AB252" i="18" a="1"/>
  <c r="AB252" i="18" s="1"/>
  <c r="M252" i="18" a="1"/>
  <c r="M252" i="18" s="1"/>
  <c r="H250" i="18" a="1"/>
  <c r="H250" i="18" s="1"/>
  <c r="M247" i="18" a="1"/>
  <c r="M247" i="18" s="1"/>
  <c r="AQ246" i="18" a="1"/>
  <c r="AQ246" i="18" s="1"/>
  <c r="R245" i="18" a="1"/>
  <c r="R245" i="18" s="1"/>
  <c r="AV238" i="18" a="1"/>
  <c r="AV238" i="18" s="1"/>
  <c r="W238" i="18" a="1"/>
  <c r="W238" i="18" s="1"/>
  <c r="AB224" i="18" a="1"/>
  <c r="AB224" i="18" s="1"/>
  <c r="M208" i="18" a="1"/>
  <c r="M208" i="18" s="1"/>
  <c r="M200" i="18" a="1"/>
  <c r="M200" i="18" s="1"/>
  <c r="R290" i="18" a="1"/>
  <c r="R290" i="18" s="1"/>
  <c r="AB246" i="18" a="1"/>
  <c r="AB246" i="18" s="1"/>
  <c r="AQ239" i="18" a="1"/>
  <c r="AQ239" i="18" s="1"/>
  <c r="H238" i="18" a="1"/>
  <c r="H238" i="18" s="1"/>
  <c r="H221" i="18" a="1"/>
  <c r="H221" i="18" s="1"/>
  <c r="AG211" i="18" a="1"/>
  <c r="AG211" i="18" s="1"/>
  <c r="AG291" i="18" a="1"/>
  <c r="AG291" i="18" s="1"/>
  <c r="R284" i="18" a="1"/>
  <c r="R284" i="18" s="1"/>
  <c r="AB281" i="18" a="1"/>
  <c r="AB281" i="18" s="1"/>
  <c r="M273" i="18" a="1"/>
  <c r="M273" i="18" s="1"/>
  <c r="H271" i="18" a="1"/>
  <c r="H271" i="18" s="1"/>
  <c r="AQ267" i="18" a="1"/>
  <c r="AQ267" i="18" s="1"/>
  <c r="AG266" i="18" a="1"/>
  <c r="AG266" i="18" s="1"/>
  <c r="AB262" i="18" a="1"/>
  <c r="AB262" i="18" s="1"/>
  <c r="R261" i="18" a="1"/>
  <c r="R261" i="18" s="1"/>
  <c r="M257" i="18" a="1"/>
  <c r="M257" i="18" s="1"/>
  <c r="AV255" i="18" a="1"/>
  <c r="AV255" i="18" s="1"/>
  <c r="AQ251" i="18" a="1"/>
  <c r="AQ251" i="18" s="1"/>
  <c r="AG250" i="18" a="1"/>
  <c r="AG250" i="18" s="1"/>
  <c r="AL241" i="18" a="1"/>
  <c r="AL241" i="18" s="1"/>
  <c r="M236" i="18" a="1"/>
  <c r="M236" i="18" s="1"/>
  <c r="AQ235" i="18" a="1"/>
  <c r="AQ235" i="18" s="1"/>
  <c r="W231" i="18" a="1"/>
  <c r="W231" i="18" s="1"/>
  <c r="H231" i="18" a="1"/>
  <c r="H231" i="18" s="1"/>
  <c r="M229" i="18" a="1"/>
  <c r="M229" i="18" s="1"/>
  <c r="R226" i="18" a="1"/>
  <c r="R226" i="18" s="1"/>
  <c r="AQ218" i="18" a="1"/>
  <c r="AQ218" i="18" s="1"/>
  <c r="R202" i="18" a="1"/>
  <c r="R202" i="18" s="1"/>
  <c r="AQ193" i="18" a="1"/>
  <c r="AQ193" i="18" s="1"/>
  <c r="AB276" i="18" a="1"/>
  <c r="AB276" i="18" s="1"/>
  <c r="M243" i="18" a="1"/>
  <c r="M243" i="18" s="1"/>
  <c r="R242" i="18" a="1"/>
  <c r="R242" i="18" s="1"/>
  <c r="W240" i="18" a="1"/>
  <c r="W240" i="18" s="1"/>
  <c r="AQ226" i="18" a="1"/>
  <c r="AQ226" i="18" s="1"/>
  <c r="AL200" i="18" a="1"/>
  <c r="AL200" i="18" s="1"/>
  <c r="AQ150" i="18" a="1"/>
  <c r="AQ150" i="18" s="1"/>
  <c r="R258" i="18" a="1"/>
  <c r="R258" i="18" s="1"/>
  <c r="AV252" i="18" a="1"/>
  <c r="AV252" i="18" s="1"/>
  <c r="AG247" i="18" a="1"/>
  <c r="AG247" i="18" s="1"/>
  <c r="M235" i="18" a="1"/>
  <c r="M235" i="18" s="1"/>
  <c r="AL229" i="18" a="1"/>
  <c r="AL229" i="18" s="1"/>
  <c r="H219" i="18" a="1"/>
  <c r="H219" i="18" s="1"/>
  <c r="M284" i="18" a="1"/>
  <c r="M284" i="18" s="1"/>
  <c r="AV278" i="18" a="1"/>
  <c r="AV278" i="18" s="1"/>
  <c r="M272" i="18" a="1"/>
  <c r="M272" i="18" s="1"/>
  <c r="AB269" i="18" a="1"/>
  <c r="AB269" i="18" s="1"/>
  <c r="AL267" i="18" a="1"/>
  <c r="AL267" i="18" s="1"/>
  <c r="AB266" i="18" a="1"/>
  <c r="AB266" i="18" s="1"/>
  <c r="M264" i="18" a="1"/>
  <c r="M264" i="18" s="1"/>
  <c r="M261" i="18" a="1"/>
  <c r="M261" i="18" s="1"/>
  <c r="R275" i="18" a="1"/>
  <c r="R275" i="18" s="1"/>
  <c r="H270" i="18" a="1"/>
  <c r="H270" i="18" s="1"/>
  <c r="W239" i="18" a="1"/>
  <c r="W239" i="18" s="1"/>
  <c r="M232" i="18" a="1"/>
  <c r="M232" i="18" s="1"/>
  <c r="R230" i="18" a="1"/>
  <c r="R230" i="18" s="1"/>
  <c r="M216" i="18" a="1"/>
  <c r="M216" i="18" s="1"/>
  <c r="W203" i="18" a="1"/>
  <c r="W203" i="18" s="1"/>
  <c r="AB285" i="18" a="1"/>
  <c r="AB285" i="18" s="1"/>
  <c r="R280" i="18" a="1"/>
  <c r="R280" i="18" s="1"/>
  <c r="AB277" i="18" a="1"/>
  <c r="AB277" i="18" s="1"/>
  <c r="AL272" i="18" a="1"/>
  <c r="AL272" i="18" s="1"/>
  <c r="AG270" i="18" a="1"/>
  <c r="AG270" i="18" s="1"/>
  <c r="H267" i="18" a="1"/>
  <c r="H267" i="18" s="1"/>
  <c r="AL261" i="18" a="1"/>
  <c r="AL261" i="18" s="1"/>
  <c r="W256" i="18" a="1"/>
  <c r="W256" i="18" s="1"/>
  <c r="H251" i="18" a="1"/>
  <c r="H251" i="18" s="1"/>
  <c r="H233" i="18" a="1"/>
  <c r="H233" i="18" s="1"/>
  <c r="AG219" i="18" a="1"/>
  <c r="AG219" i="18" s="1"/>
  <c r="R189" i="18" a="1"/>
  <c r="R189" i="18" s="1"/>
  <c r="W270" i="18" a="1"/>
  <c r="W270" i="18" s="1"/>
  <c r="AQ269" i="18" a="1"/>
  <c r="AQ269" i="18" s="1"/>
  <c r="AQ220" i="18" a="1"/>
  <c r="AQ220" i="18" s="1"/>
  <c r="R220" i="18" a="1"/>
  <c r="R220" i="18" s="1"/>
  <c r="AV219" i="18" a="1"/>
  <c r="AV219" i="18" s="1"/>
  <c r="AL216" i="18" a="1"/>
  <c r="AL216" i="18" s="1"/>
  <c r="W207" i="18" a="1"/>
  <c r="W207" i="18" s="1"/>
  <c r="AG198" i="18" a="1"/>
  <c r="AG198" i="18" s="1"/>
  <c r="W194" i="18" a="1"/>
  <c r="W194" i="18" s="1"/>
  <c r="M184" i="18" a="1"/>
  <c r="M184" i="18" s="1"/>
  <c r="AB175" i="18" a="1"/>
  <c r="AB175" i="18" s="1"/>
  <c r="AG174" i="18" a="1"/>
  <c r="AG174" i="18" s="1"/>
  <c r="M171" i="18" a="1"/>
  <c r="M171" i="18" s="1"/>
  <c r="M167" i="18" a="1"/>
  <c r="M167" i="18" s="1"/>
  <c r="R152" i="18" a="1"/>
  <c r="R152" i="18" s="1"/>
  <c r="AQ142" i="18" a="1"/>
  <c r="AQ142" i="18" s="1"/>
  <c r="AL116" i="18" a="1"/>
  <c r="AL116" i="18" s="1"/>
  <c r="AV56" i="18" a="1"/>
  <c r="AV56" i="18" s="1"/>
  <c r="AG158" i="18" a="1"/>
  <c r="AG158" i="18" s="1"/>
  <c r="R224" i="18" a="1"/>
  <c r="R224" i="18" s="1"/>
  <c r="AL223" i="18" a="1"/>
  <c r="AL223" i="18" s="1"/>
  <c r="AQ222" i="18" a="1"/>
  <c r="AQ222" i="18" s="1"/>
  <c r="M218" i="18" a="1"/>
  <c r="M218" i="18" s="1"/>
  <c r="AG217" i="18" a="1"/>
  <c r="AG217" i="18" s="1"/>
  <c r="M212" i="18" a="1"/>
  <c r="M212" i="18" s="1"/>
  <c r="H210" i="18" a="1"/>
  <c r="H210" i="18" s="1"/>
  <c r="R201" i="18" a="1"/>
  <c r="R201" i="18" s="1"/>
  <c r="AL184" i="18" a="1"/>
  <c r="AL184" i="18" s="1"/>
  <c r="W164" i="18" a="1"/>
  <c r="W164" i="18" s="1"/>
  <c r="AQ159" i="18" a="1"/>
  <c r="AQ159" i="18" s="1"/>
  <c r="AV144" i="18" a="1"/>
  <c r="AV144" i="18" s="1"/>
  <c r="AG94" i="18" a="1"/>
  <c r="AG94" i="18" s="1"/>
  <c r="H273" i="18" a="1"/>
  <c r="H273" i="18" s="1"/>
  <c r="AB272" i="18" a="1"/>
  <c r="AB272" i="18" s="1"/>
  <c r="W266" i="18" a="1"/>
  <c r="W266" i="18" s="1"/>
  <c r="AQ265" i="18" a="1"/>
  <c r="AQ265" i="18" s="1"/>
  <c r="H261" i="18" a="1"/>
  <c r="H261" i="18" s="1"/>
  <c r="AB260" i="18" a="1"/>
  <c r="AB260" i="18" s="1"/>
  <c r="AL255" i="18" a="1"/>
  <c r="AL255" i="18" s="1"/>
  <c r="M255" i="18" a="1"/>
  <c r="M255" i="18" s="1"/>
  <c r="W250" i="18" a="1"/>
  <c r="W250" i="18" s="1"/>
  <c r="AQ249" i="18" a="1"/>
  <c r="AQ249" i="18" s="1"/>
  <c r="H245" i="18" a="1"/>
  <c r="H245" i="18" s="1"/>
  <c r="AB244" i="18" a="1"/>
  <c r="AB244" i="18" s="1"/>
  <c r="AL239" i="18" a="1"/>
  <c r="AL239" i="18" s="1"/>
  <c r="M239" i="18" a="1"/>
  <c r="M239" i="18" s="1"/>
  <c r="AV234" i="18" a="1"/>
  <c r="AV234" i="18" s="1"/>
  <c r="W234" i="18" a="1"/>
  <c r="W234" i="18" s="1"/>
  <c r="AG229" i="18" a="1"/>
  <c r="AG229" i="18" s="1"/>
  <c r="H229" i="18" a="1"/>
  <c r="H229" i="18" s="1"/>
  <c r="M220" i="18" a="1"/>
  <c r="M220" i="18" s="1"/>
  <c r="AQ214" i="18" a="1"/>
  <c r="AQ214" i="18" s="1"/>
  <c r="AV203" i="18" a="1"/>
  <c r="AV203" i="18" s="1"/>
  <c r="AL196" i="18" a="1"/>
  <c r="AL196" i="18" s="1"/>
  <c r="AB192" i="18" a="1"/>
  <c r="AB192" i="18" s="1"/>
  <c r="AV164" i="18" a="1"/>
  <c r="AV164" i="18" s="1"/>
  <c r="M155" i="18" a="1"/>
  <c r="M155" i="18" s="1"/>
  <c r="AB145" i="18" a="1"/>
  <c r="AB145" i="18" s="1"/>
  <c r="AL119" i="18" a="1"/>
  <c r="AL119" i="18" s="1"/>
  <c r="H103" i="18" a="1"/>
  <c r="H103" i="18" s="1"/>
  <c r="M95" i="18" a="1"/>
  <c r="M95" i="18" s="1"/>
  <c r="AG221" i="18" a="1"/>
  <c r="AG221" i="18" s="1"/>
  <c r="R221" i="18" a="1"/>
  <c r="R221" i="18" s="1"/>
  <c r="H206" i="18" a="1"/>
  <c r="H206" i="18" s="1"/>
  <c r="AQ185" i="18" a="1"/>
  <c r="AQ185" i="18" s="1"/>
  <c r="AB217" i="18" a="1"/>
  <c r="AB217" i="18" s="1"/>
  <c r="AG206" i="18" a="1"/>
  <c r="AG206" i="18" s="1"/>
  <c r="W199" i="18" a="1"/>
  <c r="W199" i="18" s="1"/>
  <c r="W186" i="18" a="1"/>
  <c r="W186" i="18" s="1"/>
  <c r="H183" i="18" a="1"/>
  <c r="H183" i="18" s="1"/>
  <c r="R176" i="18" a="1"/>
  <c r="R176" i="18" s="1"/>
  <c r="AQ173" i="18" a="1"/>
  <c r="AQ173" i="18" s="1"/>
  <c r="H170" i="18" a="1"/>
  <c r="H170" i="18" s="1"/>
  <c r="AB165" i="18" a="1"/>
  <c r="AB165" i="18" s="1"/>
  <c r="AQ161" i="18" a="1"/>
  <c r="AQ161" i="18" s="1"/>
  <c r="AV146" i="18" a="1"/>
  <c r="AV146" i="18" s="1"/>
  <c r="AL122" i="18" a="1"/>
  <c r="AL122" i="18" s="1"/>
  <c r="AV103" i="18" a="1"/>
  <c r="AV103" i="18" s="1"/>
  <c r="W246" i="18" a="1"/>
  <c r="W246" i="18" s="1"/>
  <c r="AQ245" i="18" a="1"/>
  <c r="AQ245" i="18" s="1"/>
  <c r="H241" i="18" a="1"/>
  <c r="H241" i="18" s="1"/>
  <c r="AB240" i="18" a="1"/>
  <c r="AB240" i="18" s="1"/>
  <c r="R236" i="18" a="1"/>
  <c r="R236" i="18" s="1"/>
  <c r="AL235" i="18" a="1"/>
  <c r="AL235" i="18" s="1"/>
  <c r="AV230" i="18" a="1"/>
  <c r="AV230" i="18" s="1"/>
  <c r="W230" i="18" a="1"/>
  <c r="W230" i="18" s="1"/>
  <c r="AL224" i="18" a="1"/>
  <c r="AL224" i="18" s="1"/>
  <c r="AB219" i="18" a="1"/>
  <c r="AB219" i="18" s="1"/>
  <c r="AV218" i="18" a="1"/>
  <c r="AV218" i="18" s="1"/>
  <c r="AG218" i="18" a="1"/>
  <c r="AG218" i="18" s="1"/>
  <c r="AQ210" i="18" a="1"/>
  <c r="AQ210" i="18" s="1"/>
  <c r="AL208" i="18" a="1"/>
  <c r="AL208" i="18" s="1"/>
  <c r="AV199" i="18" a="1"/>
  <c r="AV199" i="18" s="1"/>
  <c r="AB188" i="18" a="1"/>
  <c r="AB188" i="18" s="1"/>
  <c r="AQ172" i="18" a="1"/>
  <c r="AQ172" i="18" s="1"/>
  <c r="W107" i="18" a="1"/>
  <c r="W107" i="18" s="1"/>
  <c r="H202" i="18" a="1"/>
  <c r="H202" i="18" s="1"/>
  <c r="AV124" i="18" a="1"/>
  <c r="AV124" i="18" s="1"/>
  <c r="AQ110" i="18" a="1"/>
  <c r="AQ110" i="18" s="1"/>
  <c r="AB221" i="18" a="1"/>
  <c r="AB221" i="18" s="1"/>
  <c r="AB213" i="18" a="1"/>
  <c r="AB213" i="18" s="1"/>
  <c r="AG202" i="18" a="1"/>
  <c r="AG202" i="18" s="1"/>
  <c r="W195" i="18" a="1"/>
  <c r="W195" i="18" s="1"/>
  <c r="M191" i="18" a="1"/>
  <c r="M191" i="18" s="1"/>
  <c r="AQ180" i="18" a="1"/>
  <c r="AQ180" i="18" s="1"/>
  <c r="AV179" i="18" a="1"/>
  <c r="AV179" i="18" s="1"/>
  <c r="AL177" i="18" a="1"/>
  <c r="AL177" i="18" s="1"/>
  <c r="AG170" i="18" a="1"/>
  <c r="AG170" i="18" s="1"/>
  <c r="AV162" i="18" a="1"/>
  <c r="AV162" i="18" s="1"/>
  <c r="AG140" i="18" a="1"/>
  <c r="AG140" i="18" s="1"/>
  <c r="M127" i="18" a="1"/>
  <c r="M127" i="18" s="1"/>
  <c r="H179" i="18" a="1"/>
  <c r="H179" i="18" s="1"/>
  <c r="AL173" i="18" a="1"/>
  <c r="AL173" i="18" s="1"/>
  <c r="AL163" i="18" a="1"/>
  <c r="AL163" i="18" s="1"/>
  <c r="AB154" i="18" a="1"/>
  <c r="AB154" i="18" s="1"/>
  <c r="AV148" i="18" a="1"/>
  <c r="AV148" i="18" s="1"/>
  <c r="W143" i="18" a="1"/>
  <c r="W143" i="18" s="1"/>
  <c r="AV132" i="18" a="1"/>
  <c r="AV132" i="18" s="1"/>
  <c r="AL127" i="18" a="1"/>
  <c r="AL127" i="18" s="1"/>
  <c r="W74" i="18" a="1"/>
  <c r="W74" i="18" s="1"/>
  <c r="AQ168" i="18" a="1"/>
  <c r="AQ168" i="18" s="1"/>
  <c r="M159" i="18" a="1"/>
  <c r="M159" i="18" s="1"/>
  <c r="H155" i="18" a="1"/>
  <c r="H155" i="18" s="1"/>
  <c r="AG153" i="18" a="1"/>
  <c r="AG153" i="18" s="1"/>
  <c r="H153" i="18" a="1"/>
  <c r="H153" i="18" s="1"/>
  <c r="M141" i="18" a="1"/>
  <c r="M141" i="18" s="1"/>
  <c r="AL135" i="18" a="1"/>
  <c r="AL135" i="18" s="1"/>
  <c r="R120" i="18" a="1"/>
  <c r="R120" i="18" s="1"/>
  <c r="R108" i="18" a="1"/>
  <c r="R108" i="18" s="1"/>
  <c r="AQ82" i="18" a="1"/>
  <c r="AQ82" i="18" s="1"/>
  <c r="H184" i="18" a="1"/>
  <c r="H184" i="18" s="1"/>
  <c r="AV182" i="18" a="1"/>
  <c r="AV182" i="18" s="1"/>
  <c r="AL178" i="18" a="1"/>
  <c r="AL178" i="18" s="1"/>
  <c r="AG177" i="18" a="1"/>
  <c r="AG177" i="18" s="1"/>
  <c r="W173" i="18" a="1"/>
  <c r="W173" i="18" s="1"/>
  <c r="H173" i="18" a="1"/>
  <c r="H173" i="18" s="1"/>
  <c r="AV171" i="18" a="1"/>
  <c r="AV171" i="18" s="1"/>
  <c r="W169" i="18" a="1"/>
  <c r="W169" i="18" s="1"/>
  <c r="W167" i="18" a="1"/>
  <c r="W167" i="18" s="1"/>
  <c r="AL159" i="18" a="1"/>
  <c r="AL159" i="18" s="1"/>
  <c r="R151" i="18" a="1"/>
  <c r="R151" i="18" s="1"/>
  <c r="AB149" i="18" a="1"/>
  <c r="AB149" i="18" s="1"/>
  <c r="AV143" i="18" a="1"/>
  <c r="AV143" i="18" s="1"/>
  <c r="R128" i="18" a="1"/>
  <c r="R128" i="18" s="1"/>
  <c r="AB125" i="18" a="1"/>
  <c r="AB125" i="18" s="1"/>
  <c r="W111" i="18" a="1"/>
  <c r="W111" i="18" s="1"/>
  <c r="H101" i="18" a="1"/>
  <c r="H101" i="18" s="1"/>
  <c r="W90" i="18" a="1"/>
  <c r="W90" i="18" s="1"/>
  <c r="R184" i="18" a="1"/>
  <c r="R184" i="18" s="1"/>
  <c r="H180" i="18" a="1"/>
  <c r="H180" i="18" s="1"/>
  <c r="AV178" i="18" a="1"/>
  <c r="AV178" i="18" s="1"/>
  <c r="AL174" i="18" a="1"/>
  <c r="AL174" i="18" s="1"/>
  <c r="AG173" i="18" a="1"/>
  <c r="AG173" i="18" s="1"/>
  <c r="M164" i="18" a="1"/>
  <c r="M164" i="18" s="1"/>
  <c r="AV154" i="18" a="1"/>
  <c r="AV154" i="18" s="1"/>
  <c r="AG150" i="18" a="1"/>
  <c r="AG150" i="18" s="1"/>
  <c r="AG145" i="18" a="1"/>
  <c r="AG145" i="18" s="1"/>
  <c r="H145" i="18" a="1"/>
  <c r="H145" i="18" s="1"/>
  <c r="AQ143" i="18" a="1"/>
  <c r="AQ143" i="18" s="1"/>
  <c r="H134" i="18" a="1"/>
  <c r="H134" i="18" s="1"/>
  <c r="AG118" i="18" a="1"/>
  <c r="AG118" i="18" s="1"/>
  <c r="AQ92" i="18" a="1"/>
  <c r="AQ92" i="18" s="1"/>
  <c r="AL186" i="18" a="1"/>
  <c r="AL186" i="18" s="1"/>
  <c r="R173" i="18" a="1"/>
  <c r="R173" i="18" s="1"/>
  <c r="AL168" i="18" a="1"/>
  <c r="AL168" i="18" s="1"/>
  <c r="AL164" i="18" a="1"/>
  <c r="AL164" i="18" s="1"/>
  <c r="AV156" i="18" a="1"/>
  <c r="AV156" i="18" s="1"/>
  <c r="AG185" i="18" a="1"/>
  <c r="AG185" i="18" s="1"/>
  <c r="AV170" i="18" a="1"/>
  <c r="AV170" i="18" s="1"/>
  <c r="R169" i="18" a="1"/>
  <c r="R169" i="18" s="1"/>
  <c r="AG161" i="18" a="1"/>
  <c r="AG161" i="18" s="1"/>
  <c r="H161" i="18" a="1"/>
  <c r="H161" i="18" s="1"/>
  <c r="M151" i="18" a="1"/>
  <c r="M151" i="18" s="1"/>
  <c r="M116" i="18" a="1"/>
  <c r="M116" i="18" s="1"/>
  <c r="R115" i="18" a="1"/>
  <c r="R115" i="18" s="1"/>
  <c r="AL114" i="18" a="1"/>
  <c r="AL114" i="18" s="1"/>
  <c r="AL100" i="18" a="1"/>
  <c r="AL100" i="18" s="1"/>
  <c r="R96" i="18" a="1"/>
  <c r="R96" i="18" s="1"/>
  <c r="AL86" i="18" a="1"/>
  <c r="AL86" i="18" s="1"/>
  <c r="W65" i="18" a="1"/>
  <c r="W65" i="18" s="1"/>
  <c r="AB139" i="18" a="1"/>
  <c r="AB139" i="18" s="1"/>
  <c r="AB131" i="18" a="1"/>
  <c r="AB131" i="18" s="1"/>
  <c r="AB123" i="18" a="1"/>
  <c r="AB123" i="18" s="1"/>
  <c r="H109" i="18" a="1"/>
  <c r="H109" i="18" s="1"/>
  <c r="AL106" i="18" a="1"/>
  <c r="AL106" i="18" s="1"/>
  <c r="AQ101" i="18" a="1"/>
  <c r="AQ101" i="18" s="1"/>
  <c r="W100" i="18" a="1"/>
  <c r="W100" i="18" s="1"/>
  <c r="AL97" i="18" a="1"/>
  <c r="AL97" i="18" s="1"/>
  <c r="W97" i="18" a="1"/>
  <c r="W97" i="18" s="1"/>
  <c r="AV90" i="18" a="1"/>
  <c r="AV90" i="18" s="1"/>
  <c r="AV74" i="18" a="1"/>
  <c r="AV74" i="18" s="1"/>
  <c r="M72" i="18" a="1"/>
  <c r="M72" i="18" s="1"/>
  <c r="R56" i="18" a="1"/>
  <c r="R56" i="18" s="1"/>
  <c r="H165" i="18" a="1"/>
  <c r="H165" i="18" s="1"/>
  <c r="AG157" i="18" a="1"/>
  <c r="AG157" i="18" s="1"/>
  <c r="H157" i="18" a="1"/>
  <c r="H157" i="18" s="1"/>
  <c r="AG149" i="18" a="1"/>
  <c r="AG149" i="18" s="1"/>
  <c r="H149" i="18" a="1"/>
  <c r="H149" i="18" s="1"/>
  <c r="AG141" i="18" a="1"/>
  <c r="AG141" i="18" s="1"/>
  <c r="H141" i="18" a="1"/>
  <c r="H141" i="18" s="1"/>
  <c r="W133" i="18" a="1"/>
  <c r="W133" i="18" s="1"/>
  <c r="AQ132" i="18" a="1"/>
  <c r="AQ132" i="18" s="1"/>
  <c r="W125" i="18" a="1"/>
  <c r="W125" i="18" s="1"/>
  <c r="AQ124" i="18" a="1"/>
  <c r="AQ124" i="18" s="1"/>
  <c r="R111" i="18" a="1"/>
  <c r="R111" i="18" s="1"/>
  <c r="R107" i="18" a="1"/>
  <c r="R107" i="18" s="1"/>
  <c r="AQ105" i="18" a="1"/>
  <c r="AQ105" i="18" s="1"/>
  <c r="AV100" i="18" a="1"/>
  <c r="AV100" i="18" s="1"/>
  <c r="AQ98" i="18" a="1"/>
  <c r="AQ98" i="18" s="1"/>
  <c r="AV97" i="18" a="1"/>
  <c r="AV97" i="18" s="1"/>
  <c r="H89" i="18" a="1"/>
  <c r="H89" i="18" s="1"/>
  <c r="AQ84" i="18" a="1"/>
  <c r="AQ84" i="18" s="1"/>
  <c r="R63" i="18" a="1"/>
  <c r="R63" i="18" s="1"/>
  <c r="AQ59" i="18" a="1"/>
  <c r="AQ59" i="18" s="1"/>
  <c r="W117" i="18" a="1"/>
  <c r="W117" i="18" s="1"/>
  <c r="AV106" i="18" a="1"/>
  <c r="AV106" i="18" s="1"/>
  <c r="AG102" i="18" a="1"/>
  <c r="AG102" i="18" s="1"/>
  <c r="H92" i="18" a="1"/>
  <c r="H92" i="18" s="1"/>
  <c r="H76" i="18" a="1"/>
  <c r="H76" i="18" s="1"/>
  <c r="AV158" i="18" a="1"/>
  <c r="AV158" i="18" s="1"/>
  <c r="W158" i="18" a="1"/>
  <c r="W158" i="18" s="1"/>
  <c r="AV150" i="18" a="1"/>
  <c r="AV150" i="18" s="1"/>
  <c r="W150" i="18" a="1"/>
  <c r="W150" i="18" s="1"/>
  <c r="AV142" i="18" a="1"/>
  <c r="AV142" i="18" s="1"/>
  <c r="W142" i="18" a="1"/>
  <c r="W142" i="18" s="1"/>
  <c r="AL134" i="18" a="1"/>
  <c r="AL134" i="18" s="1"/>
  <c r="M134" i="18" a="1"/>
  <c r="M134" i="18" s="1"/>
  <c r="AL126" i="18" a="1"/>
  <c r="AL126" i="18" s="1"/>
  <c r="M126" i="18" a="1"/>
  <c r="M126" i="18" s="1"/>
  <c r="W110" i="18" a="1"/>
  <c r="W110" i="18" s="1"/>
  <c r="AQ107" i="18" a="1"/>
  <c r="AQ107" i="18" s="1"/>
  <c r="AG97" i="18" a="1"/>
  <c r="AG97" i="18" s="1"/>
  <c r="AG89" i="18" a="1"/>
  <c r="AG89" i="18" s="1"/>
  <c r="R80" i="18" a="1"/>
  <c r="R80" i="18" s="1"/>
  <c r="AQ77" i="18" a="1"/>
  <c r="AQ77" i="18" s="1"/>
  <c r="AG69" i="18" a="1"/>
  <c r="AG69" i="18" s="1"/>
  <c r="AQ66" i="18" a="1"/>
  <c r="AQ66" i="18" s="1"/>
  <c r="AQ63" i="18" a="1"/>
  <c r="AQ63" i="18" s="1"/>
  <c r="R73" i="18" a="1"/>
  <c r="R73" i="18" s="1"/>
  <c r="R144" i="18" a="1"/>
  <c r="R144" i="18" s="1"/>
  <c r="AL143" i="18" a="1"/>
  <c r="AL143" i="18" s="1"/>
  <c r="H136" i="18" a="1"/>
  <c r="H136" i="18" s="1"/>
  <c r="AB135" i="18" a="1"/>
  <c r="AB135" i="18" s="1"/>
  <c r="H128" i="18" a="1"/>
  <c r="H128" i="18" s="1"/>
  <c r="AB127" i="18" a="1"/>
  <c r="AB127" i="18" s="1"/>
  <c r="AG112" i="18" a="1"/>
  <c r="AG112" i="18" s="1"/>
  <c r="M107" i="18" a="1"/>
  <c r="M107" i="18" s="1"/>
  <c r="AQ104" i="18" a="1"/>
  <c r="AQ104" i="18" s="1"/>
  <c r="AQ102" i="18" a="1"/>
  <c r="AQ102" i="18" s="1"/>
  <c r="AL98" i="18" a="1"/>
  <c r="AL98" i="18" s="1"/>
  <c r="M90" i="18" a="1"/>
  <c r="M90" i="18" s="1"/>
  <c r="W78" i="18" a="1"/>
  <c r="W78" i="18" s="1"/>
  <c r="M74" i="18" a="1"/>
  <c r="M74" i="18" s="1"/>
  <c r="W98" i="18" a="1"/>
  <c r="W98" i="18" s="1"/>
  <c r="M99" i="18" a="1"/>
  <c r="M99" i="18" s="1"/>
  <c r="AL57" i="18" a="1"/>
  <c r="AL57" i="18" s="1"/>
  <c r="AB100" i="18" a="1"/>
  <c r="AB100" i="18" s="1"/>
  <c r="M103" i="18" a="1"/>
  <c r="M103" i="18" s="1"/>
  <c r="AG93" i="18" a="1"/>
  <c r="AG93" i="18" s="1"/>
  <c r="W89" i="18" a="1"/>
  <c r="W89" i="18" s="1"/>
  <c r="R88" i="18" a="1"/>
  <c r="R88" i="18" s="1"/>
  <c r="H84" i="18" a="1"/>
  <c r="H84" i="18" s="1"/>
  <c r="AV82" i="18" a="1"/>
  <c r="AV82" i="18" s="1"/>
  <c r="AL78" i="18" a="1"/>
  <c r="AL78" i="18" s="1"/>
  <c r="AG77" i="18" a="1"/>
  <c r="AG77" i="18" s="1"/>
  <c r="W73" i="18" a="1"/>
  <c r="W73" i="18" s="1"/>
  <c r="R72" i="18" a="1"/>
  <c r="R72" i="18" s="1"/>
  <c r="H68" i="18" a="1"/>
  <c r="H68" i="18" s="1"/>
  <c r="AV66" i="18" a="1"/>
  <c r="AV66" i="18" s="1"/>
  <c r="H61" i="18" a="1"/>
  <c r="H61" i="18" s="1"/>
  <c r="H63" i="18" a="1"/>
  <c r="H63" i="18" s="1"/>
  <c r="AB62" i="18" a="1"/>
  <c r="AB62" i="18" s="1"/>
  <c r="H59" i="18" a="1"/>
  <c r="H59" i="18" s="1"/>
  <c r="M30" i="18" a="1"/>
  <c r="M30" i="18" s="1"/>
  <c r="AQ32" i="18" a="1"/>
  <c r="AQ32" i="18" s="1"/>
  <c r="R16" i="18" a="1"/>
  <c r="R16" i="18" s="1"/>
  <c r="AB15" i="18" a="1"/>
  <c r="AB15" i="18" s="1"/>
  <c r="AV44" i="18" a="1"/>
  <c r="AV44" i="18" s="1"/>
  <c r="AQ29" i="18" a="1"/>
  <c r="AQ29" i="18" s="1"/>
  <c r="W44" i="18" a="1"/>
  <c r="W44" i="18" s="1"/>
  <c r="W18" i="18" a="1"/>
  <c r="W18" i="18" s="1"/>
  <c r="AG14" i="18" a="1"/>
  <c r="AG14" i="18" s="1"/>
  <c r="AL11" i="18" a="1"/>
  <c r="AL11" i="18" s="1"/>
  <c r="AG23" i="18" a="1"/>
  <c r="AG23" i="18" s="1"/>
  <c r="H31" i="18" a="1"/>
  <c r="H31" i="18" s="1"/>
  <c r="AG51" i="18" a="1"/>
  <c r="AG51" i="18" s="1"/>
  <c r="AQ6" i="18" a="1"/>
  <c r="AQ6" i="18" s="1"/>
  <c r="AL18" i="18" a="1"/>
  <c r="AL18" i="18" s="1"/>
  <c r="AL49" i="18" a="1"/>
  <c r="AL49" i="18" s="1"/>
  <c r="AQ53" i="18" a="1"/>
  <c r="AQ53" i="18" s="1"/>
  <c r="R40" i="18" a="1"/>
  <c r="R40" i="18" s="1"/>
  <c r="R36" i="18" a="1"/>
  <c r="R36" i="18" s="1"/>
  <c r="M53" i="18" a="1"/>
  <c r="M53" i="18" s="1"/>
  <c r="AV43" i="18" a="1"/>
  <c r="AV43" i="18" s="1"/>
  <c r="AG55" i="18" a="1"/>
  <c r="AG55" i="18" s="1"/>
  <c r="R55" i="18" a="1"/>
  <c r="R55" i="18" s="1"/>
  <c r="AL31" i="18" a="1"/>
  <c r="AL31" i="18" s="1"/>
  <c r="AB21" i="18" a="1"/>
  <c r="AB21" i="18" s="1"/>
  <c r="AL45" i="18" a="1"/>
  <c r="AL45" i="18" s="1"/>
  <c r="W38" i="18" a="1"/>
  <c r="W38" i="18" s="1"/>
  <c r="M31" i="18" a="1"/>
  <c r="M31" i="18" s="1"/>
  <c r="AG9" i="18" a="1"/>
  <c r="AG9" i="18" s="1"/>
  <c r="M26" i="18" a="1"/>
  <c r="M26" i="18" s="1"/>
  <c r="AV8" i="18" a="1"/>
  <c r="AV8" i="18" s="1"/>
  <c r="H34" i="18" a="1"/>
  <c r="H34" i="18" s="1"/>
  <c r="AG29" i="18" a="1"/>
  <c r="AG29" i="18" s="1"/>
  <c r="W22" i="18" a="1"/>
  <c r="W22" i="18" s="1"/>
  <c r="AV12" i="18" a="1"/>
  <c r="AV12" i="18" s="1"/>
  <c r="H10" i="18" a="1"/>
  <c r="H10" i="18" s="1"/>
  <c r="AB20" i="18" a="1"/>
  <c r="AB20" i="18" s="1"/>
  <c r="AB14" i="18" a="1"/>
  <c r="AB14" i="18" s="1"/>
  <c r="AV26" i="18" a="1"/>
  <c r="AV26" i="18" s="1"/>
  <c r="AG42" i="18" a="1"/>
  <c r="AG42" i="18" s="1"/>
  <c r="AV6" i="18" a="1"/>
  <c r="AV6" i="18" s="1"/>
  <c r="AL7" i="18" a="1"/>
  <c r="AL7" i="18" s="1"/>
  <c r="AQ7" i="18" a="1"/>
  <c r="AQ7" i="18" s="1"/>
  <c r="AB40" i="18" a="1"/>
  <c r="AB40" i="18" s="1"/>
  <c r="AB54" i="18" a="1"/>
  <c r="AB54" i="18" s="1"/>
  <c r="AL48" i="18" a="1"/>
  <c r="AL48" i="18" s="1"/>
  <c r="W54" i="18" a="1"/>
  <c r="W54" i="18" s="1"/>
  <c r="AV51" i="18" a="1"/>
  <c r="AV51" i="18" s="1"/>
  <c r="W55" i="18" a="1"/>
  <c r="W55" i="18" s="1"/>
  <c r="M52" i="18" a="1"/>
  <c r="M52" i="18" s="1"/>
  <c r="W45" i="18" a="1"/>
  <c r="W45" i="18" s="1"/>
  <c r="H45" i="18" a="1"/>
  <c r="H45" i="18" s="1"/>
  <c r="W19" i="18" a="1"/>
  <c r="W19" i="18" s="1"/>
  <c r="M46" i="18" a="1"/>
  <c r="M46" i="18" s="1"/>
  <c r="AB39" i="18" a="1"/>
  <c r="AB39" i="18" s="1"/>
  <c r="AQ25" i="18" a="1"/>
  <c r="AQ25" i="18" s="1"/>
  <c r="AB24" i="18" a="1"/>
  <c r="AB24" i="18" s="1"/>
  <c r="M44" i="18" a="1"/>
  <c r="M44" i="18" s="1"/>
  <c r="AL29" i="18" a="1"/>
  <c r="AL29" i="18" s="1"/>
  <c r="AL46" i="18" a="1"/>
  <c r="AL46" i="18" s="1"/>
  <c r="AL41" i="18" a="1"/>
  <c r="AL41" i="18" s="1"/>
  <c r="H46" i="18" a="1"/>
  <c r="H46" i="18" s="1"/>
  <c r="AB38" i="18" a="1"/>
  <c r="AB38" i="18" s="1"/>
  <c r="AG11" i="18" a="1"/>
  <c r="AG11" i="18" s="1"/>
  <c r="AG39" i="18" a="1"/>
  <c r="AG39" i="18" s="1"/>
  <c r="H21" i="18" a="1"/>
  <c r="H21" i="18" s="1"/>
  <c r="W20" i="18" a="1"/>
  <c r="W20" i="18" s="1"/>
  <c r="AL17" i="18" a="1"/>
  <c r="AL17" i="18" s="1"/>
  <c r="W13" i="18" a="1"/>
  <c r="W13" i="18" s="1"/>
  <c r="H35" i="18" a="1"/>
  <c r="H35" i="18" s="1"/>
  <c r="M33" i="18" a="1"/>
  <c r="M33" i="18" s="1"/>
  <c r="AB27" i="18" a="1"/>
  <c r="AB27" i="18" s="1"/>
  <c r="M18" i="18" a="1"/>
  <c r="M18" i="18" s="1"/>
  <c r="AQ14" i="18" a="1"/>
  <c r="AQ14" i="18" s="1"/>
  <c r="R14" i="18" a="1"/>
  <c r="R14" i="18" s="1"/>
  <c r="AG13" i="18" a="1"/>
  <c r="AG13" i="18" s="1"/>
  <c r="H13" i="18" a="1"/>
  <c r="H13" i="18" s="1"/>
  <c r="M11" i="18" a="1"/>
  <c r="M11" i="18" s="1"/>
  <c r="AV54" i="18" a="1"/>
  <c r="AV54" i="18" s="1"/>
  <c r="H51" i="18" a="1"/>
  <c r="H51" i="18" s="1"/>
  <c r="R49" i="18" a="1"/>
  <c r="R49" i="18" s="1"/>
  <c r="R20" i="18" a="1"/>
  <c r="R20" i="18" s="1"/>
  <c r="AV18" i="18" a="1"/>
  <c r="AV18" i="18" s="1"/>
  <c r="M16" i="18" a="1"/>
  <c r="M16" i="18" s="1"/>
  <c r="M12" i="18" a="1"/>
  <c r="M12" i="18" s="1"/>
  <c r="AL9" i="18" a="1"/>
  <c r="AL9" i="18" s="1"/>
  <c r="AQ39" i="18" a="1"/>
  <c r="AQ39" i="18" s="1"/>
  <c r="AQ35" i="18" a="1"/>
  <c r="AQ35" i="18" s="1"/>
  <c r="W30" i="18" a="1"/>
  <c r="W30" i="18" s="1"/>
  <c r="R25" i="18" a="1"/>
  <c r="R25" i="18" s="1"/>
  <c r="AQ20" i="18" a="1"/>
  <c r="AQ20" i="18" s="1"/>
  <c r="AQ11" i="18" a="1"/>
  <c r="AQ11" i="18" s="1"/>
  <c r="M21" i="18" a="1"/>
  <c r="M21" i="18" s="1"/>
  <c r="H18" i="18" a="1"/>
  <c r="H18" i="18" s="1"/>
  <c r="AL16" i="18" a="1"/>
  <c r="AL16" i="18" s="1"/>
  <c r="W41" i="18" a="1"/>
  <c r="W41" i="18" s="1"/>
  <c r="AG18" i="18" a="1"/>
  <c r="AG18" i="18" s="1"/>
  <c r="W15" i="18" a="1"/>
  <c r="W15" i="18" s="1"/>
  <c r="M14" i="18" a="1"/>
  <c r="M14" i="18" s="1"/>
  <c r="W12" i="18" a="1"/>
  <c r="W12" i="18" s="1"/>
  <c r="AV9" i="18" a="1"/>
  <c r="AV9" i="18" s="1"/>
  <c r="M32" i="18" a="1"/>
  <c r="M32" i="18" s="1"/>
  <c r="AG12" i="18" a="1"/>
  <c r="AG12" i="18" s="1"/>
  <c r="AB10" i="18" a="1"/>
  <c r="AB10" i="18" s="1"/>
  <c r="AQ33" i="18" a="1"/>
  <c r="AQ33" i="18" s="1"/>
  <c r="AG27" i="18" a="1"/>
  <c r="AG27" i="18" s="1"/>
  <c r="H14" i="18" a="1"/>
  <c r="H14" i="18" s="1"/>
  <c r="AB43" i="18" a="1"/>
  <c r="AB43" i="18" s="1"/>
  <c r="R41" i="18" a="1"/>
  <c r="R41" i="18" s="1"/>
  <c r="AB36" i="18" a="1"/>
  <c r="AB36" i="18" s="1"/>
  <c r="R24" i="18" a="1"/>
  <c r="R24" i="18" s="1"/>
  <c r="AV14" i="18" a="1"/>
  <c r="AV14" i="18" s="1"/>
  <c r="R12" i="18" a="1"/>
  <c r="R12" i="18" s="1"/>
  <c r="AL10" i="18" a="1"/>
  <c r="AL10" i="18" s="1"/>
  <c r="W7" i="18" a="1"/>
  <c r="W7" i="18" s="1"/>
  <c r="H7" i="18" a="1"/>
  <c r="H7" i="18" s="1"/>
  <c r="R6" i="18" a="1"/>
  <c r="R6" i="18" s="1"/>
  <c r="AV7" i="18" a="1"/>
  <c r="AV7" i="18" s="1"/>
  <c r="R54" i="18" a="1"/>
  <c r="R54" i="18" s="1"/>
  <c r="M51" i="18" a="1"/>
  <c r="M51" i="18" s="1"/>
  <c r="AV55" i="18" a="1"/>
  <c r="AV55" i="18" s="1"/>
  <c r="AQ40" i="18" a="1"/>
  <c r="AQ40" i="18" s="1"/>
  <c r="AG32" i="18" a="1"/>
  <c r="AG32" i="18" s="1"/>
  <c r="AB16" i="18" a="1"/>
  <c r="AB16" i="18" s="1"/>
  <c r="R46" i="18" a="1"/>
  <c r="R46" i="18" s="1"/>
  <c r="M27" i="18" a="1"/>
  <c r="M27" i="18" s="1"/>
  <c r="AB55" i="18" a="1"/>
  <c r="AB55" i="18" s="1"/>
  <c r="H20" i="18" a="1"/>
  <c r="H20" i="18" s="1"/>
  <c r="AL8" i="18" a="1"/>
  <c r="AL8" i="18" s="1"/>
  <c r="AG47" i="18" a="1"/>
  <c r="AG47" i="18" s="1"/>
  <c r="M38" i="18" a="1"/>
  <c r="M38" i="18" s="1"/>
  <c r="R26" i="18" a="1"/>
  <c r="R26" i="18" s="1"/>
  <c r="M22" i="18" a="1"/>
  <c r="M22" i="18" s="1"/>
  <c r="AB53" i="18" a="1"/>
  <c r="AB53" i="18" s="1"/>
  <c r="AV52" i="18" a="1"/>
  <c r="AV52" i="18" s="1"/>
  <c r="AL19" i="18" a="1"/>
  <c r="AL19" i="18" s="1"/>
  <c r="AL54" i="18" a="1"/>
  <c r="AL54" i="18" s="1"/>
  <c r="AL53" i="18" a="1"/>
  <c r="AL53" i="18" s="1"/>
  <c r="AG50" i="18" a="1"/>
  <c r="AG50" i="18" s="1"/>
  <c r="M48" i="18" a="1"/>
  <c r="M48" i="18" s="1"/>
  <c r="H47" i="18" a="1"/>
  <c r="H47" i="18" s="1"/>
  <c r="AL43" i="18" a="1"/>
  <c r="AL43" i="18" s="1"/>
  <c r="AB32" i="18" a="1"/>
  <c r="AB32" i="18" s="1"/>
  <c r="AV30" i="18" a="1"/>
  <c r="AV30" i="18" s="1"/>
  <c r="AG22" i="18" a="1"/>
  <c r="AG22" i="18" s="1"/>
  <c r="AV48" i="18" a="1"/>
  <c r="AV48" i="18" s="1"/>
  <c r="W23" i="18" a="1"/>
  <c r="W23" i="18" s="1"/>
  <c r="W11" i="18" a="1"/>
  <c r="W11" i="18" s="1"/>
  <c r="W39" i="18" a="1"/>
  <c r="W39" i="18" s="1"/>
  <c r="AQ23" i="18" a="1"/>
  <c r="AQ23" i="18" s="1"/>
  <c r="R22" i="18" a="1"/>
  <c r="R22" i="18" s="1"/>
  <c r="AL55" i="18" a="1"/>
  <c r="AL55" i="18" s="1"/>
  <c r="AB52" i="18" a="1"/>
  <c r="AB52" i="18" s="1"/>
  <c r="R50" i="18" a="1"/>
  <c r="R50" i="18" s="1"/>
  <c r="H48" i="18" a="1"/>
  <c r="H48" i="18" s="1"/>
  <c r="AV29" i="18" a="1"/>
  <c r="AV29" i="18" s="1"/>
  <c r="AB28" i="18" a="1"/>
  <c r="AB28" i="18" s="1"/>
  <c r="W27" i="18" a="1"/>
  <c r="W27" i="18" s="1"/>
  <c r="M25" i="18" a="1"/>
  <c r="M25" i="18" s="1"/>
  <c r="AL22" i="18" a="1"/>
  <c r="AL22" i="18" s="1"/>
  <c r="AG20" i="18" a="1"/>
  <c r="AG20" i="18" s="1"/>
  <c r="AV19" i="18" a="1"/>
  <c r="AV19" i="18" s="1"/>
  <c r="AG17" i="18" a="1"/>
  <c r="AG17" i="18" s="1"/>
  <c r="AG16" i="18" a="1"/>
  <c r="AG16" i="18" s="1"/>
  <c r="AV13" i="18" a="1"/>
  <c r="AV13" i="18" s="1"/>
  <c r="AL13" i="18" a="1"/>
  <c r="AL13" i="18" s="1"/>
  <c r="AL52" i="18" a="1"/>
  <c r="AL52" i="18" s="1"/>
  <c r="AB51" i="18" a="1"/>
  <c r="AB51" i="18" s="1"/>
  <c r="M41" i="18" a="1"/>
  <c r="M41" i="18" s="1"/>
  <c r="M35" i="18" a="1"/>
  <c r="M35" i="18" s="1"/>
  <c r="W34" i="18" a="1"/>
  <c r="W34" i="18" s="1"/>
  <c r="AV33" i="18" a="1"/>
  <c r="AV33" i="18" s="1"/>
  <c r="R32" i="18" a="1"/>
  <c r="R32" i="18" s="1"/>
  <c r="W31" i="18" a="1"/>
  <c r="W31" i="18" s="1"/>
  <c r="AG24" i="18" a="1"/>
  <c r="AG24" i="18" s="1"/>
  <c r="AV21" i="18" a="1"/>
  <c r="AV21" i="18" s="1"/>
  <c r="H17" i="18" a="1"/>
  <c r="H17" i="18" s="1"/>
  <c r="W16" i="18" a="1"/>
  <c r="W16" i="18" s="1"/>
  <c r="M15" i="18" a="1"/>
  <c r="M15" i="18" s="1"/>
  <c r="H12" i="18" a="1"/>
  <c r="H12" i="18" s="1"/>
  <c r="W43" i="18" a="1"/>
  <c r="W43" i="18" s="1"/>
  <c r="AB42" i="18" a="1"/>
  <c r="AB42" i="18" s="1"/>
  <c r="M39" i="18" a="1"/>
  <c r="M39" i="18" s="1"/>
  <c r="AL38" i="18" a="1"/>
  <c r="AL38" i="18" s="1"/>
  <c r="M37" i="18" a="1"/>
  <c r="M37" i="18" s="1"/>
  <c r="AL36" i="18" a="1"/>
  <c r="AL36" i="18" s="1"/>
  <c r="W33" i="18" a="1"/>
  <c r="W33" i="18" s="1"/>
  <c r="AV28" i="18" a="1"/>
  <c r="AV28" i="18" s="1"/>
  <c r="H28" i="18" a="1"/>
  <c r="H28" i="18" s="1"/>
  <c r="AL27" i="18" a="1"/>
  <c r="AL27" i="18" s="1"/>
  <c r="AB25" i="18" a="1"/>
  <c r="AB25" i="18" s="1"/>
  <c r="AB19" i="18" a="1"/>
  <c r="AB19" i="18" s="1"/>
  <c r="AL14" i="18" a="1"/>
  <c r="AL14" i="18" s="1"/>
  <c r="AB9" i="18" a="1"/>
  <c r="AB9" i="18" s="1"/>
  <c r="AV42" i="18" a="1"/>
  <c r="AV42" i="18" s="1"/>
  <c r="AL39" i="18" a="1"/>
  <c r="AL39" i="18" s="1"/>
  <c r="AG35" i="18" a="1"/>
  <c r="AG35" i="18" s="1"/>
  <c r="AQ31" i="18" a="1"/>
  <c r="AQ31" i="18" s="1"/>
  <c r="AL25" i="18" a="1"/>
  <c r="AL25" i="18" s="1"/>
  <c r="W24" i="18" a="1"/>
  <c r="W24" i="18" s="1"/>
  <c r="AV23" i="18" a="1"/>
  <c r="AV23" i="18" s="1"/>
  <c r="R21" i="18" a="1"/>
  <c r="R21" i="18" s="1"/>
  <c r="AV11" i="18" a="1"/>
  <c r="AV11" i="18" s="1"/>
  <c r="AG10" i="18" a="1"/>
  <c r="AG10" i="18" s="1"/>
  <c r="W26" i="18" a="1"/>
  <c r="W26" i="18" s="1"/>
  <c r="AB23" i="18" a="1"/>
  <c r="AB23" i="18" s="1"/>
  <c r="AG8" i="18" a="1"/>
  <c r="AG8" i="18" s="1"/>
  <c r="H8" i="18" a="1"/>
  <c r="H8" i="18" s="1"/>
  <c r="AQ46" i="18" a="1"/>
  <c r="AQ46" i="18" s="1"/>
  <c r="AB44" i="18" a="1"/>
  <c r="AB44" i="18" s="1"/>
  <c r="AQ43" i="18" a="1"/>
  <c r="AQ43" i="18" s="1"/>
  <c r="AG43" i="18" a="1"/>
  <c r="AG43" i="18" s="1"/>
  <c r="M42" i="18" a="1"/>
  <c r="M42" i="18" s="1"/>
  <c r="H37" i="18" a="1"/>
  <c r="H37" i="18" s="1"/>
  <c r="W32" i="18" a="1"/>
  <c r="W32" i="18" s="1"/>
  <c r="M29" i="18" a="1"/>
  <c r="M29" i="18" s="1"/>
  <c r="AQ26" i="18" a="1"/>
  <c r="AQ26" i="18" s="1"/>
  <c r="AL23" i="18" a="1"/>
  <c r="AL23" i="18" s="1"/>
  <c r="AB17" i="18" a="1"/>
  <c r="AB17" i="18" s="1"/>
  <c r="AG15" i="18" a="1"/>
  <c r="AG15" i="18" s="1"/>
  <c r="AB12" i="18" a="1"/>
  <c r="AB12" i="18" s="1"/>
  <c r="AQ8" i="18" a="1"/>
  <c r="AQ8" i="18" s="1"/>
  <c r="H53" i="18" a="1"/>
  <c r="H53" i="18" s="1"/>
  <c r="AG52" i="18" a="1"/>
  <c r="AG52" i="18" s="1"/>
  <c r="W52" i="18" a="1"/>
  <c r="W52" i="18" s="1"/>
  <c r="AB50" i="18" a="1"/>
  <c r="AB50" i="18" s="1"/>
  <c r="H41" i="18" a="1"/>
  <c r="H41" i="18" s="1"/>
  <c r="R34" i="18" a="1"/>
  <c r="R34" i="18" s="1"/>
  <c r="R27" i="18" a="1"/>
  <c r="R27" i="18" s="1"/>
  <c r="H25" i="18" a="1"/>
  <c r="H25" i="18" s="1"/>
  <c r="AQ19" i="18" a="1"/>
  <c r="AQ19" i="18" s="1"/>
  <c r="M19" i="18" a="1"/>
  <c r="M19" i="18" s="1"/>
  <c r="AV16" i="18" a="1"/>
  <c r="AV16" i="18" s="1"/>
  <c r="AQ15" i="18" a="1"/>
  <c r="AQ15" i="18" s="1"/>
  <c r="R13" i="18" a="1"/>
  <c r="R13" i="18" s="1"/>
  <c r="W9" i="18" a="1"/>
  <c r="W9" i="18" s="1"/>
  <c r="R8" i="18" a="1"/>
  <c r="R8" i="18" s="1"/>
  <c r="W42" i="18" a="1"/>
  <c r="W42" i="18" s="1"/>
  <c r="AB41" i="18" a="1"/>
  <c r="AB41" i="18" s="1"/>
  <c r="AQ36" i="18" a="1"/>
  <c r="AQ36" i="18" s="1"/>
  <c r="AB31" i="18" a="1"/>
  <c r="AB31" i="18" s="1"/>
  <c r="H22" i="18" a="1"/>
  <c r="H22" i="18" s="1"/>
  <c r="AG21" i="18" a="1"/>
  <c r="AG21" i="18" s="1"/>
  <c r="AL12" i="18" a="1"/>
  <c r="AL12" i="18" s="1"/>
  <c r="AL47" i="18" a="1"/>
  <c r="AL47" i="18" s="1"/>
  <c r="AQ45" i="18" a="1"/>
  <c r="AQ45" i="18" s="1"/>
  <c r="AG45" i="18" a="1"/>
  <c r="AG45" i="18" s="1"/>
  <c r="M45" i="18" a="1"/>
  <c r="M45" i="18" s="1"/>
  <c r="AL35" i="18" a="1"/>
  <c r="AL35" i="18" s="1"/>
  <c r="R30" i="18" a="1"/>
  <c r="R30" i="18" s="1"/>
  <c r="W29" i="18" a="1"/>
  <c r="W29" i="18" s="1"/>
  <c r="M28" i="18" a="1"/>
  <c r="M28" i="18" s="1"/>
  <c r="W21" i="18" a="1"/>
  <c r="W21" i="18" s="1"/>
  <c r="AB13" i="18" a="1"/>
  <c r="AB13" i="18" s="1"/>
  <c r="H9" i="18" a="1"/>
  <c r="H9" i="18" s="1"/>
  <c r="H49" i="18" a="1"/>
  <c r="H49" i="18" s="1"/>
  <c r="H43" i="18" a="1"/>
  <c r="H43" i="18" s="1"/>
  <c r="AQ41" i="18" a="1"/>
  <c r="AQ41" i="18" s="1"/>
  <c r="AV40" i="18" a="1"/>
  <c r="AV40" i="18" s="1"/>
  <c r="H40" i="18" a="1"/>
  <c r="H40" i="18" s="1"/>
  <c r="AV35" i="18" a="1"/>
  <c r="AV35" i="18" s="1"/>
  <c r="AV34" i="18" a="1"/>
  <c r="AV34" i="18" s="1"/>
  <c r="AL34" i="18" a="1"/>
  <c r="AL34" i="18" s="1"/>
  <c r="AB34" i="18" a="1"/>
  <c r="AB34" i="18" s="1"/>
  <c r="H33" i="18" a="1"/>
  <c r="H33" i="18" s="1"/>
  <c r="AL26" i="18" a="1"/>
  <c r="AL26" i="18" s="1"/>
  <c r="AQ18" i="18" a="1"/>
  <c r="AQ18" i="18" s="1"/>
  <c r="AV15" i="18" a="1"/>
  <c r="AV15" i="18" s="1"/>
  <c r="R11" i="18" a="1"/>
  <c r="R11" i="18" s="1"/>
  <c r="AV10" i="18" a="1"/>
  <c r="AV10" i="18" s="1"/>
  <c r="M10" i="18" a="1"/>
  <c r="M10" i="18" s="1"/>
  <c r="AQ54" i="18" a="1"/>
  <c r="AQ54" i="18" s="1"/>
  <c r="R53" i="18" a="1"/>
  <c r="R53" i="18" s="1"/>
  <c r="AG49" i="18" a="1"/>
  <c r="AG49" i="18" s="1"/>
  <c r="AQ48" i="18" a="1"/>
  <c r="AQ48" i="18" s="1"/>
  <c r="AG48" i="18" a="1"/>
  <c r="AG48" i="18" s="1"/>
  <c r="M47" i="18" a="1"/>
  <c r="M47" i="18" s="1"/>
  <c r="AB45" i="18" a="1"/>
  <c r="AB45" i="18" s="1"/>
  <c r="R43" i="18" a="1"/>
  <c r="R43" i="18" s="1"/>
  <c r="AV37" i="18" a="1"/>
  <c r="AV37" i="18" s="1"/>
  <c r="W35" i="18" a="1"/>
  <c r="W35" i="18" s="1"/>
  <c r="AB26" i="18" a="1"/>
  <c r="AB26" i="18" s="1"/>
  <c r="AV24" i="18" a="1"/>
  <c r="AV24" i="18" s="1"/>
  <c r="H24" i="18" a="1"/>
  <c r="H24" i="18" s="1"/>
  <c r="AQ16" i="18" a="1"/>
  <c r="AQ16" i="18" s="1"/>
  <c r="AB11" i="18" a="1"/>
  <c r="AB11" i="18" s="1"/>
  <c r="W51" i="18" a="1"/>
  <c r="W51" i="18" s="1"/>
  <c r="R52" i="18" a="1"/>
  <c r="R52" i="18" s="1"/>
  <c r="AQ51" i="18" a="1"/>
  <c r="AQ51" i="18" s="1"/>
  <c r="R44" i="18" a="1"/>
  <c r="R44" i="18" s="1"/>
  <c r="H54" i="18" a="1"/>
  <c r="H54" i="18" s="1"/>
  <c r="H50" i="18" a="1"/>
  <c r="H50" i="18" s="1"/>
  <c r="AQ49" i="18" a="1"/>
  <c r="AQ49" i="18" s="1"/>
  <c r="H55" i="18" a="1"/>
  <c r="H55" i="18" s="1"/>
  <c r="AQ55" i="18" a="1"/>
  <c r="AQ55" i="18" s="1"/>
  <c r="W48" i="18" a="1"/>
  <c r="W48" i="18" s="1"/>
  <c r="AG46" i="18" a="1"/>
  <c r="AG46" i="18" s="1"/>
  <c r="AL44" i="18" a="1"/>
  <c r="AL44" i="18" s="1"/>
  <c r="H30" i="18" a="1"/>
  <c r="H30" i="18" s="1"/>
  <c r="R45" i="18" a="1"/>
  <c r="R45" i="18" s="1"/>
  <c r="W50" i="18" a="1"/>
  <c r="W50" i="18" s="1"/>
  <c r="AG41" i="18" a="1"/>
  <c r="AG41" i="18" s="1"/>
  <c r="M49" i="18" a="1"/>
  <c r="M49" i="18" s="1"/>
  <c r="W47" i="18" a="1"/>
  <c r="W47" i="18" s="1"/>
  <c r="AV41" i="18" a="1"/>
  <c r="AV41" i="18" s="1"/>
  <c r="M54" i="18" a="1"/>
  <c r="M54" i="18" s="1"/>
  <c r="W49" i="18" a="1"/>
  <c r="W49" i="18" s="1"/>
  <c r="AQ34" i="18" a="1"/>
  <c r="AQ34" i="18" s="1"/>
  <c r="AG53" i="18" a="1"/>
  <c r="AG53" i="18" s="1"/>
  <c r="AQ44" i="18" a="1"/>
  <c r="AQ44" i="18" s="1"/>
  <c r="AL40" i="18" a="1"/>
  <c r="AL40" i="18" s="1"/>
  <c r="R37" i="18" a="1"/>
  <c r="R37" i="18" s="1"/>
  <c r="AL30" i="18" a="1"/>
  <c r="AL30" i="18" s="1"/>
  <c r="AV50" i="18" a="1"/>
  <c r="AV50" i="18" s="1"/>
  <c r="AV47" i="18" a="1"/>
  <c r="AV47" i="18" s="1"/>
  <c r="AV46" i="18" a="1"/>
  <c r="AV46" i="18" s="1"/>
  <c r="AG44" i="18" a="1"/>
  <c r="AG44" i="18" s="1"/>
  <c r="H44" i="18" a="1"/>
  <c r="H44" i="18" s="1"/>
  <c r="AG36" i="18" a="1"/>
  <c r="AG36" i="18" s="1"/>
  <c r="AQ52" i="18" a="1"/>
  <c r="AQ52" i="18" s="1"/>
  <c r="AL51" i="18" a="1"/>
  <c r="AL51" i="18" s="1"/>
  <c r="AL50" i="18" a="1"/>
  <c r="AL50" i="18" s="1"/>
  <c r="M50" i="18" a="1"/>
  <c r="M50" i="18" s="1"/>
  <c r="AV49" i="18" a="1"/>
  <c r="AV49" i="18" s="1"/>
  <c r="AV45" i="18" a="1"/>
  <c r="AV45" i="18" s="1"/>
  <c r="AL37" i="18" a="1"/>
  <c r="AL37" i="18" s="1"/>
  <c r="W53" i="18" a="1"/>
  <c r="W53" i="18" s="1"/>
  <c r="AB48" i="18" a="1"/>
  <c r="AB48" i="18" s="1"/>
  <c r="R48" i="18" a="1"/>
  <c r="R48" i="18" s="1"/>
  <c r="AB46" i="18" a="1"/>
  <c r="AB46" i="18" s="1"/>
  <c r="AB37" i="18" a="1"/>
  <c r="AB37" i="18" s="1"/>
  <c r="M55" i="18" a="1"/>
  <c r="M55" i="18" s="1"/>
  <c r="AG54" i="18" a="1"/>
  <c r="AG54" i="18" s="1"/>
  <c r="H52" i="18" a="1"/>
  <c r="H52" i="18" s="1"/>
  <c r="AB49" i="18" a="1"/>
  <c r="AB49" i="18" s="1"/>
  <c r="R42" i="18" a="1"/>
  <c r="R42" i="18" s="1"/>
  <c r="AV38" i="18" a="1"/>
  <c r="AV38" i="18" s="1"/>
  <c r="R51" i="18" a="1"/>
  <c r="R51" i="18" s="1"/>
  <c r="M43" i="18" a="1"/>
  <c r="M43" i="18" s="1"/>
  <c r="R47" i="18" a="1"/>
  <c r="R47" i="18" s="1"/>
  <c r="AL42" i="18" a="1"/>
  <c r="AL42" i="18" s="1"/>
  <c r="AV53" i="18" a="1"/>
  <c r="AV53" i="18" s="1"/>
  <c r="AQ50" i="18" a="1"/>
  <c r="AQ50" i="18" s="1"/>
  <c r="AB35" i="18" a="1"/>
  <c r="AB35" i="18" s="1"/>
  <c r="R35" i="18" a="1"/>
  <c r="R35" i="18" s="1"/>
  <c r="AG31" i="18" a="1"/>
  <c r="AG31" i="18" s="1"/>
  <c r="W46" i="18" a="1"/>
  <c r="W46" i="18" s="1"/>
  <c r="AG40" i="18" a="1"/>
  <c r="AG40" i="18" s="1"/>
  <c r="R39" i="18" a="1"/>
  <c r="R39" i="18" s="1"/>
  <c r="H39" i="18" a="1"/>
  <c r="H39" i="18" s="1"/>
  <c r="R38" i="18" a="1"/>
  <c r="R38" i="18" s="1"/>
  <c r="AG33" i="18" a="1"/>
  <c r="AG33" i="18" s="1"/>
  <c r="AQ42" i="18" a="1"/>
  <c r="AQ42" i="18" s="1"/>
  <c r="H42" i="18" a="1"/>
  <c r="H42" i="18" s="1"/>
  <c r="W40" i="18" a="1"/>
  <c r="W40" i="18" s="1"/>
  <c r="M40" i="18" a="1"/>
  <c r="M40" i="18" s="1"/>
  <c r="H38" i="18" a="1"/>
  <c r="H38" i="18" s="1"/>
  <c r="M36" i="18" a="1"/>
  <c r="M36" i="18" s="1"/>
  <c r="AL21" i="18" a="1"/>
  <c r="AL21" i="18" s="1"/>
  <c r="AV39" i="18" a="1"/>
  <c r="AV39" i="18" s="1"/>
  <c r="AQ37" i="18" a="1"/>
  <c r="AQ37" i="18" s="1"/>
  <c r="AL28" i="18" a="1"/>
  <c r="AL28" i="18" s="1"/>
  <c r="AG38" i="18" a="1"/>
  <c r="AG38" i="18" s="1"/>
  <c r="W37" i="18" a="1"/>
  <c r="W37" i="18" s="1"/>
  <c r="AV36" i="18" a="1"/>
  <c r="AV36" i="18" s="1"/>
  <c r="M34" i="18" a="1"/>
  <c r="M34" i="18" s="1"/>
  <c r="AG30" i="18" a="1"/>
  <c r="AG30" i="18" s="1"/>
  <c r="AQ47" i="18" a="1"/>
  <c r="AQ47" i="18" s="1"/>
  <c r="AB47" i="18" a="1"/>
  <c r="AB47" i="18" s="1"/>
  <c r="AB33" i="18" a="1"/>
  <c r="AB33" i="18" s="1"/>
  <c r="AL33" i="18" a="1"/>
  <c r="AL33" i="18" s="1"/>
  <c r="AV31" i="18" a="1"/>
  <c r="AV31" i="18" s="1"/>
  <c r="R31" i="18" a="1"/>
  <c r="R31" i="18" s="1"/>
  <c r="AG25" i="18" a="1"/>
  <c r="AG25" i="18" s="1"/>
  <c r="AQ22" i="18" a="1"/>
  <c r="AQ22" i="18" s="1"/>
  <c r="H36" i="18" a="1"/>
  <c r="H36" i="18" s="1"/>
  <c r="H26" i="18" a="1"/>
  <c r="H26" i="18" s="1"/>
  <c r="W36" i="18" a="1"/>
  <c r="W36" i="18" s="1"/>
  <c r="R33" i="18" a="1"/>
  <c r="R33" i="18" s="1"/>
  <c r="AG34" i="18" a="1"/>
  <c r="AG34" i="18" s="1"/>
  <c r="H32" i="18" a="1"/>
  <c r="H32" i="18" s="1"/>
  <c r="AQ30" i="18" a="1"/>
  <c r="AQ30" i="18" s="1"/>
  <c r="H29" i="18" a="1"/>
  <c r="H29" i="18" s="1"/>
  <c r="AQ28" i="18" a="1"/>
  <c r="AQ28" i="18" s="1"/>
  <c r="AG28" i="18" a="1"/>
  <c r="AG28" i="18" s="1"/>
  <c r="AV27" i="18" a="1"/>
  <c r="AV27" i="18" s="1"/>
  <c r="AQ24" i="18" a="1"/>
  <c r="AQ24" i="18" s="1"/>
  <c r="M23" i="18" a="1"/>
  <c r="M23" i="18" s="1"/>
  <c r="AB22" i="18" a="1"/>
  <c r="AB22" i="18" s="1"/>
  <c r="AB29" i="18" a="1"/>
  <c r="AB29" i="18" s="1"/>
  <c r="R29" i="18" a="1"/>
  <c r="R29" i="18" s="1"/>
  <c r="AQ38" i="18" a="1"/>
  <c r="AQ38" i="18" s="1"/>
  <c r="AG37" i="18" a="1"/>
  <c r="AG37" i="18" s="1"/>
  <c r="AL32" i="18" a="1"/>
  <c r="AL32" i="18" s="1"/>
  <c r="AB30" i="18" a="1"/>
  <c r="AB30" i="18" s="1"/>
  <c r="H19" i="18" a="1"/>
  <c r="H19" i="18" s="1"/>
  <c r="W28" i="18" a="1"/>
  <c r="W28" i="18" s="1"/>
  <c r="AG26" i="18" a="1"/>
  <c r="AG26" i="18" s="1"/>
  <c r="AL20" i="18" a="1"/>
  <c r="AL20" i="18" s="1"/>
  <c r="R19" i="18" a="1"/>
  <c r="R19" i="18" s="1"/>
  <c r="W17" i="18" a="1"/>
  <c r="W17" i="18" s="1"/>
  <c r="AB8" i="18" a="1"/>
  <c r="AB8" i="18" s="1"/>
  <c r="H23" i="18" a="1"/>
  <c r="H23" i="18" s="1"/>
  <c r="AQ17" i="18" a="1"/>
  <c r="AQ17" i="18" s="1"/>
  <c r="AV32" i="18" a="1"/>
  <c r="AV32" i="18" s="1"/>
  <c r="AV25" i="18" a="1"/>
  <c r="AV25" i="18" s="1"/>
  <c r="AG19" i="18" a="1"/>
  <c r="AG19" i="18" s="1"/>
  <c r="R28" i="18" a="1"/>
  <c r="R28" i="18" s="1"/>
  <c r="M24" i="18" a="1"/>
  <c r="M24" i="18" s="1"/>
  <c r="M20" i="18" a="1"/>
  <c r="M20" i="18" s="1"/>
  <c r="AQ27" i="18" a="1"/>
  <c r="AQ27" i="18" s="1"/>
  <c r="H27" i="18" a="1"/>
  <c r="H27" i="18" s="1"/>
  <c r="M17" i="18" a="1"/>
  <c r="M17" i="18" s="1"/>
  <c r="AB18" i="18" a="1"/>
  <c r="AB18" i="18" s="1"/>
  <c r="R9" i="18" a="1"/>
  <c r="R9" i="18" s="1"/>
  <c r="AV17" i="18" a="1"/>
  <c r="AV17" i="18" s="1"/>
  <c r="AL15" i="18" a="1"/>
  <c r="AL15" i="18" s="1"/>
  <c r="AQ9" i="18" a="1"/>
  <c r="AQ9" i="18" s="1"/>
  <c r="R18" i="18" a="1"/>
  <c r="R18" i="18" s="1"/>
  <c r="M13" i="18" a="1"/>
  <c r="M13" i="18" s="1"/>
  <c r="AQ21" i="18" a="1"/>
  <c r="AQ21" i="18" s="1"/>
  <c r="R17" i="18" a="1"/>
  <c r="R17" i="18" s="1"/>
  <c r="R15" i="18" a="1"/>
  <c r="R15" i="18" s="1"/>
  <c r="H15" i="18" a="1"/>
  <c r="H15" i="18" s="1"/>
  <c r="W25" i="18" a="1"/>
  <c r="W25" i="18" s="1"/>
  <c r="AL24" i="18" a="1"/>
  <c r="AL24" i="18" s="1"/>
  <c r="R23" i="18" a="1"/>
  <c r="R23" i="18" s="1"/>
  <c r="H11" i="18" a="1"/>
  <c r="H11" i="18" s="1"/>
  <c r="AV22" i="18" a="1"/>
  <c r="AV22" i="18" s="1"/>
  <c r="H16" i="18" a="1"/>
  <c r="H16" i="18" s="1"/>
  <c r="R10" i="18" a="1"/>
  <c r="R10" i="18" s="1"/>
  <c r="AV20" i="18" a="1"/>
  <c r="AV20" i="18" s="1"/>
  <c r="AQ13" i="18" a="1"/>
  <c r="AQ13" i="18" s="1"/>
  <c r="W14" i="18" a="1"/>
  <c r="W14" i="18" s="1"/>
  <c r="AQ12" i="18" a="1"/>
  <c r="AQ12" i="18" s="1"/>
  <c r="M9" i="18" a="1"/>
  <c r="M9" i="18" s="1"/>
  <c r="W8" i="18" a="1"/>
  <c r="W8" i="18" s="1"/>
  <c r="AQ10" i="18" a="1"/>
  <c r="AQ10" i="18" s="1"/>
  <c r="W10" i="18" a="1"/>
  <c r="W10" i="18" s="1"/>
  <c r="AL6" i="18" a="1"/>
  <c r="AL6" i="18" s="1"/>
  <c r="AG7" i="18" a="1"/>
  <c r="AG7" i="18" s="1"/>
  <c r="H6" i="18" a="1"/>
  <c r="H6" i="18" s="1"/>
  <c r="R7" i="18" a="1"/>
  <c r="R7" i="18" s="1"/>
  <c r="M7" i="18" a="1"/>
  <c r="M7" i="18" s="1"/>
  <c r="W6" i="18" a="1"/>
  <c r="W6" i="18" s="1"/>
  <c r="AB6" i="18" a="1"/>
  <c r="AB6" i="18" s="1"/>
  <c r="AB7" i="18" a="1"/>
  <c r="AB7" i="18" s="1"/>
  <c r="AG6" i="18" a="1"/>
  <c r="AG6" i="18" s="1"/>
  <c r="M6" i="18" a="1"/>
  <c r="M6" i="18" s="1"/>
  <c r="C1" i="20" a="1"/>
  <c r="C1" i="20" s="1"/>
  <c r="I2" i="19" s="1"/>
  <c r="H2" i="19" s="1"/>
  <c r="G2" i="19" s="1"/>
  <c r="F2" i="19" s="1"/>
  <c r="E2" i="19" l="1"/>
  <c r="D2" i="19"/>
  <c r="X3" i="18" l="1"/>
  <c r="D2" i="18"/>
  <c r="AH1" i="18"/>
  <c r="X2" i="18"/>
  <c r="I3" i="18"/>
  <c r="AM2" i="18"/>
  <c r="AC2" i="18"/>
  <c r="N1" i="18"/>
  <c r="N3" i="18"/>
  <c r="I2" i="18"/>
  <c r="AM1" i="18"/>
  <c r="AR1" i="18"/>
  <c r="S1" i="18"/>
  <c r="AM3" i="18"/>
  <c r="D1" i="18"/>
  <c r="D3" i="18"/>
  <c r="AR3" i="18"/>
  <c r="I1" i="18"/>
  <c r="S2" i="18"/>
  <c r="AH2" i="18"/>
  <c r="AH3" i="18"/>
  <c r="AC3" i="18"/>
  <c r="S3" i="18"/>
  <c r="AC1" i="18"/>
  <c r="N2" i="18"/>
  <c r="AR2" i="18"/>
  <c r="X1" i="1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7F5AD27-B127-4A30-8C9F-2515202A3B06}" keepAlive="1" name="Consulta - Adelantos" description="Conexión a la consulta 'Adelantos' en el libro." type="5" refreshedVersion="7" background="1" saveData="1">
    <dbPr connection="Provider=Microsoft.Mashup.OleDb.1;Data Source=$Workbook$;Location=Adelantos;Extended Properties=&quot;&quot;" command="SELECT * FROM [Adelantos]"/>
  </connection>
  <connection id="2" xr16:uid="{BEB6C4A2-CF94-4CE5-8426-64307415AF94}" keepAlive="1" name="Consulta - Barberos" description="Conexión a la consulta 'Barberos' en el libro." type="5" refreshedVersion="7" background="1" saveData="1">
    <dbPr connection="Provider=Microsoft.Mashup.OleDb.1;Data Source=$Workbook$;Location=Barberos;Extended Properties=&quot;&quot;" command="SELECT * FROM [Barberos]"/>
  </connection>
  <connection id="3" xr16:uid="{F72D04D7-B0B0-4AE9-BE6C-3A3FD6E68E79}" keepAlive="1" name="Consulta - Cortes" description="Conexión a la consulta 'Cortes' en el libro." type="5" refreshedVersion="7" background="1" saveData="1">
    <dbPr connection="Provider=Microsoft.Mashup.OleDb.1;Data Source=$Workbook$;Location=Cortes;Extended Properties=&quot;&quot;" command="SELECT * FROM [Cortes]"/>
  </connection>
  <connection id="4" xr16:uid="{F7D5BEA5-B088-4418-837F-3B692D9A885E}" name="Consulta - Jornadas" description="Conexión a la consulta 'Jornadas' en el libro." type="100" refreshedVersion="7" minRefreshableVersion="5" background="1" saveData="1">
    <extLst>
      <ext xmlns:x15="http://schemas.microsoft.com/office/spreadsheetml/2010/11/main" uri="{DE250136-89BD-433C-8126-D09CA5730AF9}">
        <x15:connection id="02257d4b-82b0-4b76-8c07-0e09b76f19c5"/>
      </ext>
    </extLst>
  </connection>
  <connection id="5" xr16:uid="{F3D8B103-4CFB-4177-8D9D-F4955F2C3626}" name="Consulta - SalidasCaja" description="Conexión a la consulta 'SalidasCaja' en el libro." type="100" refreshedVersion="7" minRefreshableVersion="5">
    <extLst>
      <ext xmlns:x15="http://schemas.microsoft.com/office/spreadsheetml/2010/11/main" uri="{DE250136-89BD-433C-8126-D09CA5730AF9}">
        <x15:connection id="179cac15-63df-441a-964f-d7111cc2397f"/>
      </ext>
    </extLst>
  </connection>
  <connection id="6" xr16:uid="{781FE151-20DA-4E84-8BFC-AD77284619D6}" name="Consulta - Ventas" description="Conexión a la consulta 'Ventas' en el libro." type="100" refreshedVersion="7" minRefreshableVersion="5">
    <extLst>
      <ext xmlns:x15="http://schemas.microsoft.com/office/spreadsheetml/2010/11/main" uri="{DE250136-89BD-433C-8126-D09CA5730AF9}">
        <x15:connection id="a05199ff-1461-4d2b-bbcb-a10ad3f28def"/>
      </ext>
    </extLst>
  </connection>
  <connection id="7" xr16:uid="{080E851C-B580-401B-8609-39E0ED35476A}" keepAlive="1" name="ModelConnection_DatosExternos_1" description="Modelo de datos" type="5" refreshedVersion="7" minRefreshableVersion="5" saveData="1">
    <dbPr connection="Data Model Connection" command="Jornadas" commandType="3"/>
    <extLst>
      <ext xmlns:x15="http://schemas.microsoft.com/office/spreadsheetml/2010/11/main" uri="{DE250136-89BD-433C-8126-D09CA5730AF9}">
        <x15:connection id="" model="1"/>
      </ext>
    </extLst>
  </connection>
  <connection id="8" xr16:uid="{2E7F56F2-2226-4AFC-945D-DC2F3122BD5B}" keepAlive="1" name="ModelConnection_DatosExternos_11" description="Modelo de datos" type="5" refreshedVersion="7" minRefreshableVersion="5" saveData="1">
    <dbPr connection="Data Model Connection" command="Ventas" commandType="3"/>
    <extLst>
      <ext xmlns:x15="http://schemas.microsoft.com/office/spreadsheetml/2010/11/main" uri="{DE250136-89BD-433C-8126-D09CA5730AF9}">
        <x15:connection id="" model="1"/>
      </ext>
    </extLst>
  </connection>
  <connection id="9" xr16:uid="{A78142B4-BA3B-486A-A403-9694FCD440F2}" keepAlive="1" name="ModelConnection_DatosExternos_12" description="Modelo de datos" type="5" refreshedVersion="7" minRefreshableVersion="5" saveData="1">
    <dbPr connection="Data Model Connection" command="SalidasCaja" commandType="3"/>
    <extLst>
      <ext xmlns:x15="http://schemas.microsoft.com/office/spreadsheetml/2010/11/main" uri="{DE250136-89BD-433C-8126-D09CA5730AF9}">
        <x15:connection id="" model="1"/>
      </ext>
    </extLst>
  </connection>
  <connection id="10" xr16:uid="{FE1259D0-6F01-47FA-9B4D-0A411008407F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11" xr16:uid="{AD4328B4-B71D-4A5B-83D7-10612FE8AE42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12" xr16:uid="{5A851DE3-AFA0-44C0-B5D0-383BDC449E7F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13" xr16:uid="{AB640724-BEBB-41EB-93B4-FF7C7E756A4D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14" xr16:uid="{1B39291D-8BAF-4F7A-926C-0181F411EF31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<sst xmlns="http://schemas.openxmlformats.org/spreadsheetml/2006/main" count="42509" uniqueCount="631">
  <si>
    <t>Fecha</t>
  </si>
  <si>
    <t>Total Caja</t>
  </si>
  <si>
    <t>Retiro</t>
  </si>
  <si>
    <t>Caja Inicial</t>
  </si>
  <si>
    <t>Total MP</t>
  </si>
  <si>
    <t>Barbero9</t>
  </si>
  <si>
    <t>Propinas</t>
  </si>
  <si>
    <t>Cantidad
Cortes</t>
  </si>
  <si>
    <t>Dia</t>
  </si>
  <si>
    <t>Filepath</t>
  </si>
  <si>
    <t>Adelantos</t>
  </si>
  <si>
    <t>Total Ventas Efectivo</t>
  </si>
  <si>
    <t>Total Ventas MP</t>
  </si>
  <si>
    <t>Total</t>
  </si>
  <si>
    <t>C Cortes</t>
  </si>
  <si>
    <t>T Cortes</t>
  </si>
  <si>
    <t>Ciro</t>
  </si>
  <si>
    <t>Valentin</t>
  </si>
  <si>
    <t>Joel</t>
  </si>
  <si>
    <t>Matias</t>
  </si>
  <si>
    <t>Braian</t>
  </si>
  <si>
    <t>Julian</t>
  </si>
  <si>
    <t>coca</t>
  </si>
  <si>
    <t>monster</t>
  </si>
  <si>
    <t>alfajor</t>
  </si>
  <si>
    <t>bolsas</t>
  </si>
  <si>
    <t>matizador</t>
  </si>
  <si>
    <t>contador</t>
  </si>
  <si>
    <t>moster</t>
  </si>
  <si>
    <t>speed</t>
  </si>
  <si>
    <t>sprite</t>
  </si>
  <si>
    <t>brahma</t>
  </si>
  <si>
    <t>vidrios</t>
  </si>
  <si>
    <t>schneider</t>
  </si>
  <si>
    <t>bebidas</t>
  </si>
  <si>
    <t>fumigacion</t>
  </si>
  <si>
    <t>gaseosa</t>
  </si>
  <si>
    <t>servilletas</t>
  </si>
  <si>
    <t>katia</t>
  </si>
  <si>
    <t>claro</t>
  </si>
  <si>
    <t>stella</t>
  </si>
  <si>
    <t>fanta</t>
  </si>
  <si>
    <t>seg e hig</t>
  </si>
  <si>
    <t>facturas</t>
  </si>
  <si>
    <t>agua sab</t>
  </si>
  <si>
    <t>art d limpieza</t>
  </si>
  <si>
    <t>jugo</t>
  </si>
  <si>
    <t>monster x2</t>
  </si>
  <si>
    <t>katy</t>
  </si>
  <si>
    <t>agua saborizada</t>
  </si>
  <si>
    <t>agua</t>
  </si>
  <si>
    <t>placer</t>
  </si>
  <si>
    <t>Fabricio</t>
  </si>
  <si>
    <t>talco</t>
  </si>
  <si>
    <t>fabri</t>
  </si>
  <si>
    <t>cerveza brahma</t>
  </si>
  <si>
    <t>insumos pablo</t>
  </si>
  <si>
    <t>art de limpieza</t>
  </si>
  <si>
    <t>agua saborizda</t>
  </si>
  <si>
    <t>dia fabri</t>
  </si>
  <si>
    <t>art limpieza</t>
  </si>
  <si>
    <t>estantes</t>
  </si>
  <si>
    <t>talcos</t>
  </si>
  <si>
    <t>pilas x 2</t>
  </si>
  <si>
    <t>tintura</t>
  </si>
  <si>
    <t>numeros</t>
  </si>
  <si>
    <t>yerba y art de limpieza</t>
  </si>
  <si>
    <t>spedd</t>
  </si>
  <si>
    <t>electricista</t>
  </si>
  <si>
    <t>remeras</t>
  </si>
  <si>
    <t>escalera</t>
  </si>
  <si>
    <t>cool kare x 3</t>
  </si>
  <si>
    <t>chipa</t>
  </si>
  <si>
    <t>mosteer</t>
  </si>
  <si>
    <t>monste</t>
  </si>
  <si>
    <t>cadena</t>
  </si>
  <si>
    <t>moster x2</t>
  </si>
  <si>
    <t>papel</t>
  </si>
  <si>
    <t>cerbeza</t>
  </si>
  <si>
    <t>co0ca</t>
  </si>
  <si>
    <t>sprit</t>
  </si>
  <si>
    <t>bebida</t>
  </si>
  <si>
    <t>speed x 2</t>
  </si>
  <si>
    <t>schnneider</t>
  </si>
  <si>
    <t>papel y desod</t>
  </si>
  <si>
    <t>azucary sal</t>
  </si>
  <si>
    <t>luz</t>
  </si>
  <si>
    <t>Bautista</t>
  </si>
  <si>
    <t>id</t>
  </si>
  <si>
    <t>id_barbero</t>
  </si>
  <si>
    <t>id_jornada</t>
  </si>
  <si>
    <t>hora</t>
  </si>
  <si>
    <t>importe</t>
  </si>
  <si>
    <t>propina</t>
  </si>
  <si>
    <t>mercadoPago</t>
  </si>
  <si>
    <t>fila_origen</t>
  </si>
  <si>
    <t>columna_origen</t>
  </si>
  <si>
    <t>1</t>
  </si>
  <si>
    <t>14</t>
  </si>
  <si>
    <t>18</t>
  </si>
  <si>
    <t>2</t>
  </si>
  <si>
    <t>26</t>
  </si>
  <si>
    <t>0</t>
  </si>
  <si>
    <t>22</t>
  </si>
  <si>
    <t>10</t>
  </si>
  <si>
    <t>6</t>
  </si>
  <si>
    <t>30</t>
  </si>
  <si>
    <t>id_archivo</t>
  </si>
  <si>
    <t>fecha</t>
  </si>
  <si>
    <t>caja_inicial</t>
  </si>
  <si>
    <t>comision_barberos</t>
  </si>
  <si>
    <t>archivo_origen</t>
  </si>
  <si>
    <t>Fechas/10Octubre/02-10.xlsx</t>
  </si>
  <si>
    <t>Fechas/10Octubre/03-10.xlsx</t>
  </si>
  <si>
    <t>Fechas/10Octubre/04-10.xlsx</t>
  </si>
  <si>
    <t>Fechas/10Octubre/06-10.xlsx</t>
  </si>
  <si>
    <t>Fechas/10Octubre/07-10.xlsx</t>
  </si>
  <si>
    <t>Fechas/10Octubre/08-10.xlsx</t>
  </si>
  <si>
    <t>Fechas/10Octubre/09-10.xlsx</t>
  </si>
  <si>
    <t>Fechas/10Octubre/10-10.xlsx</t>
  </si>
  <si>
    <t>Fechas/10Octubre/11-10.xlsx</t>
  </si>
  <si>
    <t>Fechas/10Octubre/13-10.xlsx</t>
  </si>
  <si>
    <t>Fechas/10Octubre/14-10.xlsx</t>
  </si>
  <si>
    <t>Fechas/10Octubre/15-10.xlsx</t>
  </si>
  <si>
    <t>Fechas/10Octubre/16-10.xlsx</t>
  </si>
  <si>
    <t>Fechas/10Octubre/17-10.xlsx</t>
  </si>
  <si>
    <t>Fechas/10Octubre/18-10.xlsx</t>
  </si>
  <si>
    <t>Fechas/10Octubre/20-10.xlsx</t>
  </si>
  <si>
    <t>Fechas/10Octubre/21-10.xlsx</t>
  </si>
  <si>
    <t>Fechas/10Octubre/22-10.xlsx</t>
  </si>
  <si>
    <t>Fechas/10Octubre/23-10.xlsx</t>
  </si>
  <si>
    <t>Fechas/10Octubre/24-10.xlsx</t>
  </si>
  <si>
    <t>Fechas/10Octubre/25-10.xlsx</t>
  </si>
  <si>
    <t>Fechas/10Octubre/27-10.xlsx</t>
  </si>
  <si>
    <t>Fechas/10Octubre/28-10.xlsx</t>
  </si>
  <si>
    <t>Fechas/10Octubre/30-10.xlsx</t>
  </si>
  <si>
    <t>Fechas/10Octubre/31-10.xlsx</t>
  </si>
  <si>
    <t>Fechas/11Noviembre/01-11.xlsx</t>
  </si>
  <si>
    <t>Fechas/11Noviembre/03-11.xlsx</t>
  </si>
  <si>
    <t>Fechas/11Noviembre/04-11.xlsx</t>
  </si>
  <si>
    <t>Fechas/11Noviembre/05-11.xlsx</t>
  </si>
  <si>
    <t>Fechas/11Noviembre/06-11.xlsx</t>
  </si>
  <si>
    <t>Fechas/11Noviembre/07-11.xlsx</t>
  </si>
  <si>
    <t>Fechas/11Noviembre/08-11.xlsx</t>
  </si>
  <si>
    <t>Fechas/11Noviembre/10-11.xlsx</t>
  </si>
  <si>
    <t>Fechas/11Noviembre/11-11.xlsx</t>
  </si>
  <si>
    <t>Fechas/11Noviembre/12-11.xlsx</t>
  </si>
  <si>
    <t>Fechas/11Noviembre/13-11.xlsx</t>
  </si>
  <si>
    <t>Fechas/11Noviembre/14-11.xlsx</t>
  </si>
  <si>
    <t>Fechas/11Noviembre/15-11.xlsx</t>
  </si>
  <si>
    <t>Fechas/11Noviembre/17-11.xlsx</t>
  </si>
  <si>
    <t>Fechas/11Noviembre/18-11.xlsx</t>
  </si>
  <si>
    <t>Fechas/11Noviembre/19-11.xlsx</t>
  </si>
  <si>
    <t>Fechas/11Noviembre/20-11.xlsx</t>
  </si>
  <si>
    <t>Fechas/11Noviembre/21-11.xlsx</t>
  </si>
  <si>
    <t>Fechas/11Noviembre/22-11.xlsx</t>
  </si>
  <si>
    <t>Fechas/11Noviembre/25-11.xlsx</t>
  </si>
  <si>
    <t>Fechas/11Noviembre/26-11.xlsx</t>
  </si>
  <si>
    <t>Fechas/11Noviembre/27-11.xlsx</t>
  </si>
  <si>
    <t>Fechas/11Noviembre/28-11.xlsx</t>
  </si>
  <si>
    <t>Fechas/11Noviembre/29-11.xlsx</t>
  </si>
  <si>
    <t>Fechas/10Octubre/01-10.xlsx</t>
  </si>
  <si>
    <t>producto</t>
  </si>
  <si>
    <t>motivo</t>
  </si>
  <si>
    <t>lo necesario</t>
  </si>
  <si>
    <t>nombre</t>
  </si>
  <si>
    <t>Gonzalo</t>
  </si>
  <si>
    <t>retiro</t>
  </si>
  <si>
    <t>FechaOrden</t>
  </si>
  <si>
    <t>Quinta</t>
  </si>
  <si>
    <t>Fechas/01Enero/02-01.xlsx</t>
  </si>
  <si>
    <t>Fechas/01Enero/03-01.xlsx</t>
  </si>
  <si>
    <t>Fechas/01Enero/04-01.xlsx</t>
  </si>
  <si>
    <t>Fechas/01Enero/06-01.xlsx</t>
  </si>
  <si>
    <t>Fechas/01Enero/07-01.xlsx</t>
  </si>
  <si>
    <t>Fechas/01Enero/08-01.xlsx</t>
  </si>
  <si>
    <t>Fechas/01Enero/09-01.xlsx</t>
  </si>
  <si>
    <t>Fechas/01Enero/10-01.xlsx</t>
  </si>
  <si>
    <t>Fechas/01Enero/11-01.xlsx</t>
  </si>
  <si>
    <t>Fechas/01Enero/13-01.xlsx</t>
  </si>
  <si>
    <t>Fechas/01Enero/14-01.xlsx</t>
  </si>
  <si>
    <t>Fechas/01Enero/15-01.xlsx</t>
  </si>
  <si>
    <t>Fechas/01Enero/16-01.xlsx</t>
  </si>
  <si>
    <t>Fechas/01Enero/17-01.xlsx</t>
  </si>
  <si>
    <t>Fechas/01Enero/18-01.xlsx</t>
  </si>
  <si>
    <t>Fechas/01Enero/20-01.xlsx</t>
  </si>
  <si>
    <t>Fechas/01Enero/21-01.xlsx</t>
  </si>
  <si>
    <t>Fechas/01Enero/22-01.xlsx</t>
  </si>
  <si>
    <t>Fechas/01Enero/23-01.xlsx</t>
  </si>
  <si>
    <t>Fechas/01Enero/24-01.xlsx</t>
  </si>
  <si>
    <t>Fechas/01Enero/25-01.xlsx</t>
  </si>
  <si>
    <t>Fechas/01Enero/27-01.xlsx</t>
  </si>
  <si>
    <t>Fechas/01Enero/28-01.xlsx</t>
  </si>
  <si>
    <t>Fechas/01Enero/29-01.xlsx</t>
  </si>
  <si>
    <t>Fechas/01Enero/30-01.xlsx</t>
  </si>
  <si>
    <t>Fechas/01Enero/31-01.xlsx</t>
  </si>
  <si>
    <t>Fechas/02Febrero/01-02.xlsx</t>
  </si>
  <si>
    <t>Fechas/02Febrero/03-02.xlsx</t>
  </si>
  <si>
    <t>Fechas/02Febrero/04-02.xlsx</t>
  </si>
  <si>
    <t>Fechas/02Febrero/05-02.xlsx</t>
  </si>
  <si>
    <t>Fechas/02Febrero/06-02.xlsx</t>
  </si>
  <si>
    <t>Fechas/02Febrero/07-02.xlsx</t>
  </si>
  <si>
    <t>Fechas/02Febrero/08-02.xlsx</t>
  </si>
  <si>
    <t>Fechas/02Febrero/10-02.xlsx</t>
  </si>
  <si>
    <t>Fechas/02Febrero/11-02.xlsx</t>
  </si>
  <si>
    <t>Fechas/02Febrero/12-02.xlsx</t>
  </si>
  <si>
    <t>Fechas/02Febrero/13-02.xlsx</t>
  </si>
  <si>
    <t>Fechas/02Febrero/14-02.xlsx</t>
  </si>
  <si>
    <t>Fechas/02Febrero/15-02.xlsx</t>
  </si>
  <si>
    <t>Fechas/02Febrero/17-02.xlsx</t>
  </si>
  <si>
    <t>Fechas/02Febrero/18-02.xlsx</t>
  </si>
  <si>
    <t>Fechas/02Febrero/19-02.xlsx</t>
  </si>
  <si>
    <t>Fechas/02Febrero/20-02.xlsx</t>
  </si>
  <si>
    <t>Fechas/02Febrero/21-02.xlsx</t>
  </si>
  <si>
    <t>Fechas/02Febrero/22-02.xlsx</t>
  </si>
  <si>
    <t>Fechas/02Febrero/24-02.xlsx</t>
  </si>
  <si>
    <t>Fechas/02Febrero/25-02.xlsx</t>
  </si>
  <si>
    <t>Fechas/02Febrero/26-02.xlsx</t>
  </si>
  <si>
    <t>Fechas/02Febrero/27-02.xlsx</t>
  </si>
  <si>
    <t>Fechas/02Febrero/28-02.xlsx</t>
  </si>
  <si>
    <t>Fechas/03Marzo/01-03.xlsx</t>
  </si>
  <si>
    <t>Fechas/03Marzo/05-03.xlsx</t>
  </si>
  <si>
    <t>Fechas/03Marzo/06-03.xlsx</t>
  </si>
  <si>
    <t>Fechas/03Marzo/07-03.xlsx</t>
  </si>
  <si>
    <t>Fechas/03Marzo/08-03.xlsx</t>
  </si>
  <si>
    <t>Fechas/03Marzo/10-03.xlsx</t>
  </si>
  <si>
    <t>Fechas/03Marzo/11-03.xlsx</t>
  </si>
  <si>
    <t>Fechas/03Marzo/12-03.xlsx</t>
  </si>
  <si>
    <t>Fechas/03Marzo/13-03.xlsx</t>
  </si>
  <si>
    <t>Fechas/03Marzo/14-03.xlsx</t>
  </si>
  <si>
    <t>Fechas/03Marzo/15-03.xlsx</t>
  </si>
  <si>
    <t>Fechas/03Marzo/17-03.xlsx</t>
  </si>
  <si>
    <t>Fechas/03Marzo/18-03.xlsx</t>
  </si>
  <si>
    <t>Fechas/03Marzo/19-03.xlsx</t>
  </si>
  <si>
    <t>Fechas/03Marzo/20-03.xlsx</t>
  </si>
  <si>
    <t>Fechas/03Marzo/21-03.xlsx</t>
  </si>
  <si>
    <t>Fechas/03Marzo/22-03.xlsx</t>
  </si>
  <si>
    <t>Fechas/03Marzo/25-03.xlsx</t>
  </si>
  <si>
    <t>Fechas/03Marzo/26-03.xlsx</t>
  </si>
  <si>
    <t>Fechas/03Marzo/27-03.xlsx</t>
  </si>
  <si>
    <t>Fechas/03Marzo/28-03.xlsx</t>
  </si>
  <si>
    <t>Fechas/03Marzo/29-03.xlsx</t>
  </si>
  <si>
    <t>Fechas/03Marzo/31-03.xlsx</t>
  </si>
  <si>
    <t>Fechas/04Abril/01-04.xlsx</t>
  </si>
  <si>
    <t>Fechas/04Abril/03-04.xlsx</t>
  </si>
  <si>
    <t>Fechas/04Abril/04-04.xlsx</t>
  </si>
  <si>
    <t>Fechas/04Abril/05-04.xlsx</t>
  </si>
  <si>
    <t>Fechas/04Abril/07-04.xlsx</t>
  </si>
  <si>
    <t>Fechas/04Abril/08-04.xlsx</t>
  </si>
  <si>
    <t>Fechas/04Abril/09-04.xlsx</t>
  </si>
  <si>
    <t>Fechas/04Abril/10-04.xlsx</t>
  </si>
  <si>
    <t>Fechas/04Abril/11-04.xlsx</t>
  </si>
  <si>
    <t>Fechas/04Abril/12-04.xlsx</t>
  </si>
  <si>
    <t>Fechas/04Abril/14-04.xlsx</t>
  </si>
  <si>
    <t>Fechas/04Abril/15-04.xlsx</t>
  </si>
  <si>
    <t>Fechas/04Abril/16-04.xlsx</t>
  </si>
  <si>
    <t>Fechas/04Abril/17-04.xlsx</t>
  </si>
  <si>
    <t>Fechas/04Abril/19-04.xlsx</t>
  </si>
  <si>
    <t>Fechas/04Abril/21-04.xlsx</t>
  </si>
  <si>
    <t>Fechas/04Abril/22-04.xlsx</t>
  </si>
  <si>
    <t>Fechas/04Abril/23-04.xlsx</t>
  </si>
  <si>
    <t>Fechas/04Abril/24-04.xlsx</t>
  </si>
  <si>
    <t>Fechas/04Abril/25-04.xlsx</t>
  </si>
  <si>
    <t>Fechas/04Abril/26-04.xlsx</t>
  </si>
  <si>
    <t>Fechas/04Abril/28-04.xlsx</t>
  </si>
  <si>
    <t>Fechas/04Abril/29-04.xlsx</t>
  </si>
  <si>
    <t>Fechas/04Abril/30-04.xlsx</t>
  </si>
  <si>
    <t>Fechas/05Mayo/02-05.xlsx</t>
  </si>
  <si>
    <t>Fechas/05Mayo/03-05.xlsx</t>
  </si>
  <si>
    <t>Fechas/05Mayo/05-05.xlsx</t>
  </si>
  <si>
    <t>Fechas/05Mayo/06-05.xlsx</t>
  </si>
  <si>
    <t>Fechas/05Mayo/07-05.xlsx</t>
  </si>
  <si>
    <t>Fechas/05Mayo/08-05.xlsx</t>
  </si>
  <si>
    <t>Fechas/05Mayo/09-05.xlsx</t>
  </si>
  <si>
    <t>Fechas/05Mayo/10-05.xlsx</t>
  </si>
  <si>
    <t>Fechas/05Mayo/12-05.xlsx</t>
  </si>
  <si>
    <t>Fechas/05Mayo/13-05.xlsx</t>
  </si>
  <si>
    <t>Fechas/05Mayo/14-05.xlsx</t>
  </si>
  <si>
    <t>Fechas/05Mayo/15-05.xlsx</t>
  </si>
  <si>
    <t>Fechas/05Mayo/16-05.xlsx</t>
  </si>
  <si>
    <t>Fechas/05Mayo/17-05.xlsx</t>
  </si>
  <si>
    <t>Fechas/05Mayo/19-05.xlsx</t>
  </si>
  <si>
    <t>Fechas/05Mayo/20-05.xlsx</t>
  </si>
  <si>
    <t>Fechas/05Mayo/21-05.xlsx</t>
  </si>
  <si>
    <t>Fechas/05Mayo/22-05.xlsx</t>
  </si>
  <si>
    <t>Fechas/05Mayo/23-05.xlsx</t>
  </si>
  <si>
    <t>Fechas/05Mayo/24-05.xlsx</t>
  </si>
  <si>
    <t>Fechas/05Mayo/26-05.xlsx</t>
  </si>
  <si>
    <t>Fechas/05Mayo/27-05.xlsx</t>
  </si>
  <si>
    <t>Fechas/05Mayo/28-05.xlsx</t>
  </si>
  <si>
    <t>Fechas/05Mayo/29-05.xlsx</t>
  </si>
  <si>
    <t>Fechas/05Mayo/30-05.xlsx</t>
  </si>
  <si>
    <t>Fechas/05Mayo/31-05.xlsx</t>
  </si>
  <si>
    <t>Fechas/06Junio/02-06.xlsx</t>
  </si>
  <si>
    <t>Fechas/06Junio/03-06.xlsx</t>
  </si>
  <si>
    <t>Fechas/06Junio/04-06.xlsx</t>
  </si>
  <si>
    <t>Fechas/06Junio/05-06.xlsx</t>
  </si>
  <si>
    <t>Fechas/06Junio/06-06.xlsx</t>
  </si>
  <si>
    <t>Fechas/06Junio/07-06.xlsx</t>
  </si>
  <si>
    <t>Fechas/06Junio/09-06.xlsx</t>
  </si>
  <si>
    <t>Fechas/06Junio/10-06.xlsx</t>
  </si>
  <si>
    <t>Fechas/06Junio/11-06.xlsx</t>
  </si>
  <si>
    <t>Fechas/06Junio/12-06.xlsx</t>
  </si>
  <si>
    <t>Fechas/06Junio/13-06.xlsx</t>
  </si>
  <si>
    <t>Fechas/06Junio/14-06.xlsx</t>
  </si>
  <si>
    <t>Fechas/06Junio/17-06.xlsx</t>
  </si>
  <si>
    <t>Fechas/06Junio/18-06.xlsx</t>
  </si>
  <si>
    <t>Fechas/06Junio/19-06.xlsx</t>
  </si>
  <si>
    <t>Fechas/06Junio/21-06.xlsx</t>
  </si>
  <si>
    <t>Fechas/06Junio/23-06.xlsx</t>
  </si>
  <si>
    <t>Fechas/06Junio/24-06.xlsx</t>
  </si>
  <si>
    <t>Fechas/06Junio/25-06.xlsx</t>
  </si>
  <si>
    <t>Fechas/06Junio/26-06.xlsx</t>
  </si>
  <si>
    <t>Fechas/06Junio/27-06.xlsx</t>
  </si>
  <si>
    <t>Fechas/06Junio/28-06.xlsx</t>
  </si>
  <si>
    <t>Fechas/06Junio/30-06.xlsx</t>
  </si>
  <si>
    <t>Fechas/07Julio/01-07.xlsx</t>
  </si>
  <si>
    <t>Fechas/07Julio/02-07.xlsx</t>
  </si>
  <si>
    <t>Fechas/07Julio/03-07.xlsx</t>
  </si>
  <si>
    <t>Fechas/07Julio/04-07.xlsx</t>
  </si>
  <si>
    <t>Fechas/07Julio/05-07.xlsx</t>
  </si>
  <si>
    <t>Fechas/07Julio/07-07.xlsx</t>
  </si>
  <si>
    <t>Fechas/07Julio/08-07.xlsx</t>
  </si>
  <si>
    <t>Fechas/07Julio/10-07.xlsx</t>
  </si>
  <si>
    <t>Fechas/07Julio/11-07.xlsx</t>
  </si>
  <si>
    <t>Fechas/07Julio/12-07.xlsx</t>
  </si>
  <si>
    <t>Fechas/07Julio/14-07.xlsx</t>
  </si>
  <si>
    <t>Fechas/07Julio/15-07.xlsx</t>
  </si>
  <si>
    <t>Fechas/07Julio/16-07.xlsx</t>
  </si>
  <si>
    <t>Fechas/07Julio/17-07.xlsx</t>
  </si>
  <si>
    <t>Fechas/07Julio/18-07.xlsx</t>
  </si>
  <si>
    <t>Fechas/07Julio/19-07.xlsx</t>
  </si>
  <si>
    <t>Fechas/07Julio/21-07.xlsx</t>
  </si>
  <si>
    <t>Fechas/07Julio/22-07.xlsx</t>
  </si>
  <si>
    <t>Fechas/07Julio/23-07.xlsx</t>
  </si>
  <si>
    <t>Fechas/07Julio/24-07.xlsx</t>
  </si>
  <si>
    <t>Fechas/07Julio/25-07.xlsx</t>
  </si>
  <si>
    <t>Fechas/07Julio/26-07.xlsx</t>
  </si>
  <si>
    <t>Fechas/07Julio/28-07.xlsx</t>
  </si>
  <si>
    <t>Fechas/07Julio/29-07.xlsx</t>
  </si>
  <si>
    <t>Fechas/07Julio/30-07.xlsx</t>
  </si>
  <si>
    <t>Fechas/07Julio/31-07.xlsx</t>
  </si>
  <si>
    <t>Fechas/08Agosto/01-08.xlsx</t>
  </si>
  <si>
    <t>Fechas/08Agosto/02-08.xlsx</t>
  </si>
  <si>
    <t>Fechas/08Agosto/04-08.xlsx</t>
  </si>
  <si>
    <t>Fechas/08Agosto/05-08.xlsx</t>
  </si>
  <si>
    <t>Fechas/08Agosto/06-08.xlsx</t>
  </si>
  <si>
    <t>Fechas/08Agosto/07-08.xlsx</t>
  </si>
  <si>
    <t>Fechas/08Agosto/08-08.xlsx</t>
  </si>
  <si>
    <t>Fechas/08Agosto/09-08.xlsx</t>
  </si>
  <si>
    <t>Fechas/08Agosto/11-08.xlsx</t>
  </si>
  <si>
    <t>Fechas/08Agosto/12-08.xlsx</t>
  </si>
  <si>
    <t>Fechas/08Agosto/13-08.xlsx</t>
  </si>
  <si>
    <t>Fechas/08Agosto/14-08.xlsx</t>
  </si>
  <si>
    <t>Fechas/08Agosto/15-08.xlsx</t>
  </si>
  <si>
    <t>Fechas/08Agosto/16-08.xlsx</t>
  </si>
  <si>
    <t>Fechas/08Agosto/18-08.xlsx</t>
  </si>
  <si>
    <t>Fechas/08Agosto/19-08.xlsx</t>
  </si>
  <si>
    <t>Fechas/08Agosto/20-08.xlsx</t>
  </si>
  <si>
    <t>Fechas/08Agosto/21-08.xlsx</t>
  </si>
  <si>
    <t>Fechas/08Agosto/22-08.xlsx</t>
  </si>
  <si>
    <t>Fechas/08Agosto/23-08.xlsx</t>
  </si>
  <si>
    <t>Fechas/08Agosto/25-08.xlsx</t>
  </si>
  <si>
    <t>Fechas/08Agosto/26-08.xlsx</t>
  </si>
  <si>
    <t>Fechas/08Agosto/27-08.xlsx</t>
  </si>
  <si>
    <t>Fechas/08Agosto/28-08.xlsx</t>
  </si>
  <si>
    <t>Fechas/08Agosto/29-08.xlsx</t>
  </si>
  <si>
    <t>Fechas/08Agosto/30-08.xlsx</t>
  </si>
  <si>
    <t>Fechas/09Septiembre/01-09.xlsx</t>
  </si>
  <si>
    <t>Fechas/09Septiembre/02-09.xlsx</t>
  </si>
  <si>
    <t>Fechas/09Septiembre/03-09.xlsx</t>
  </si>
  <si>
    <t>Fechas/09Septiembre/04-09.xlsx</t>
  </si>
  <si>
    <t>Fechas/09Septiembre/05-09.xlsx</t>
  </si>
  <si>
    <t>Fechas/09Septiembre/06-09.xlsx</t>
  </si>
  <si>
    <t>Fechas/09Septiembre/08-09.xlsx</t>
  </si>
  <si>
    <t>Fechas/09Septiembre/09-09.xlsx</t>
  </si>
  <si>
    <t>Fechas/09Septiembre/10-09.xlsx</t>
  </si>
  <si>
    <t>Fechas/09Septiembre/11-09.xlsx</t>
  </si>
  <si>
    <t>Fechas/09Septiembre/12-09.xlsx</t>
  </si>
  <si>
    <t>Fechas/09Septiembre/13-09.xlsx</t>
  </si>
  <si>
    <t>Fechas/09Septiembre/15-09.xlsx</t>
  </si>
  <si>
    <t>Fechas/09Septiembre/16-09.xlsx</t>
  </si>
  <si>
    <t>Fechas/09Septiembre/17-09.xlsx</t>
  </si>
  <si>
    <t>Fechas/09Septiembre/18-09.xlsx</t>
  </si>
  <si>
    <t>Fechas/09Septiembre/19-09.xlsx</t>
  </si>
  <si>
    <t>Fechas/09Septiembre/20-09.xlsx</t>
  </si>
  <si>
    <t>Fechas/09Septiembre/22-09.xlsx</t>
  </si>
  <si>
    <t>Fechas/09Septiembre/23-09.xlsx</t>
  </si>
  <si>
    <t>Fechas/09Septiembre/24-09.xlsx</t>
  </si>
  <si>
    <t>Fechas/09Septiembre/25-09.xlsx</t>
  </si>
  <si>
    <t>Fechas/09Septiembre/26-09.xlsx</t>
  </si>
  <si>
    <t>Fechas/09Septiembre/27-09.xlsx</t>
  </si>
  <si>
    <t>Fechas/09Septiembre/30-09.xlsx</t>
  </si>
  <si>
    <t>Fechas/12Diciembre/01-12.xlsx</t>
  </si>
  <si>
    <t>Fechas/12Diciembre/02-12.xlsx</t>
  </si>
  <si>
    <t>Fechas/12Diciembre/03-12.xlsx</t>
  </si>
  <si>
    <t>Fechas/12Diciembre/04-12.xlsx</t>
  </si>
  <si>
    <t>Fechas/12Diciembre/05-12.xlsx</t>
  </si>
  <si>
    <t>Fechas/12Diciembre/06-12.xlsx</t>
  </si>
  <si>
    <t>Fechas/12Diciembre/09-12.xlsx</t>
  </si>
  <si>
    <t>Fechas/12Diciembre/10-12.xlsx</t>
  </si>
  <si>
    <t>Fechas/12Diciembre/11-12.xlsx</t>
  </si>
  <si>
    <t>Fechas/12Diciembre/12-12.xlsx</t>
  </si>
  <si>
    <t>Fechas/12Diciembre/13-12.xlsx</t>
  </si>
  <si>
    <t>Fechas/12Diciembre/15-12.xlsx</t>
  </si>
  <si>
    <t>Fechas/12Diciembre/16-12.xlsx</t>
  </si>
  <si>
    <t>Fechas/12Diciembre/17-12.xlsx</t>
  </si>
  <si>
    <t>Fechas/12Diciembre/18-12.xlsx</t>
  </si>
  <si>
    <t>Fechas/12Diciembre/19-12.xlsx</t>
  </si>
  <si>
    <t>Fechas/12Diciembre/20-12.xlsx</t>
  </si>
  <si>
    <t>Fechas/12Diciembre/22-12.xlsx</t>
  </si>
  <si>
    <t>Fechas/12Diciembre/23-12.xlsx</t>
  </si>
  <si>
    <t>Fechas/12Diciembre/24-12.xlsx</t>
  </si>
  <si>
    <t>Fechas/12Diciembre/26-12.xlsx</t>
  </si>
  <si>
    <t>Fechas/12Diciembre/27-12.xlsx</t>
  </si>
  <si>
    <t>Fechas/12Diciembre/29-12.xlsx</t>
  </si>
  <si>
    <t>Fechas/12Diciembre/30-12.xlsx</t>
  </si>
  <si>
    <t>Fechas/12Diciembre/31-12.xlsx</t>
  </si>
  <si>
    <t>Fechas/03Marzo/03-03.xlsx</t>
  </si>
  <si>
    <t>Fechas/03Marzo/04-03.xlsx</t>
  </si>
  <si>
    <t>Fechas/03Marzo/24-03.xlsx</t>
  </si>
  <si>
    <t>Fechas/04Abril/02-04.xlsx</t>
  </si>
  <si>
    <t>Fechas/04Abril/18-04.xlsx</t>
  </si>
  <si>
    <t>Fechas/06Junio/20-06.xlsx</t>
  </si>
  <si>
    <t>Fechas/07Julio/09-07.xlsx</t>
  </si>
  <si>
    <t>Fechas/09Septiembre/29-09.xlsx</t>
  </si>
  <si>
    <t>Fechas/12Diciembre/08-12.xlsx</t>
  </si>
  <si>
    <t>Fechas/12Diciembre/21-12.xlsx</t>
  </si>
  <si>
    <t>Fechas/12Diciembre/28-12.xlsx</t>
  </si>
  <si>
    <t>heineken</t>
  </si>
  <si>
    <t>levite</t>
  </si>
  <si>
    <t>aquarius</t>
  </si>
  <si>
    <t>vaper</t>
  </si>
  <si>
    <t>Cera</t>
  </si>
  <si>
    <t>cocaa</t>
  </si>
  <si>
    <t>vapper</t>
  </si>
  <si>
    <t>scheneider</t>
  </si>
  <si>
    <t>vape</t>
  </si>
  <si>
    <t>agua sa</t>
  </si>
  <si>
    <t>aceite</t>
  </si>
  <si>
    <t>vapper 3500 efec</t>
  </si>
  <si>
    <t>brahma x2</t>
  </si>
  <si>
    <t>jugo saborisado</t>
  </si>
  <si>
    <t>brahama</t>
  </si>
  <si>
    <t>café</t>
  </si>
  <si>
    <t>cafesuli</t>
  </si>
  <si>
    <t>saborisado jugo</t>
  </si>
  <si>
    <t>agua s</t>
  </si>
  <si>
    <t>speed x2</t>
  </si>
  <si>
    <t>a gua x2</t>
  </si>
  <si>
    <t>aguaa</t>
  </si>
  <si>
    <t>gaceosa</t>
  </si>
  <si>
    <t>heineken x2</t>
  </si>
  <si>
    <t>stella x2</t>
  </si>
  <si>
    <t>vapper 15000ef</t>
  </si>
  <si>
    <t>agua soborisada</t>
  </si>
  <si>
    <t>schneider x2</t>
  </si>
  <si>
    <t>gaseosa x 2</t>
  </si>
  <si>
    <t>placer te doy :v</t>
  </si>
  <si>
    <t>agua sab.</t>
  </si>
  <si>
    <t>agua saborissda</t>
  </si>
  <si>
    <t>agua x2</t>
  </si>
  <si>
    <t>levie</t>
  </si>
  <si>
    <t>gel</t>
  </si>
  <si>
    <t>monstter</t>
  </si>
  <si>
    <t>monsterr</t>
  </si>
  <si>
    <t>brahmax4</t>
  </si>
  <si>
    <t>cafe</t>
  </si>
  <si>
    <t>agua sanbor</t>
  </si>
  <si>
    <t>spped</t>
  </si>
  <si>
    <t>schneidert</t>
  </si>
  <si>
    <t>speeed</t>
  </si>
  <si>
    <t>brama</t>
  </si>
  <si>
    <t>gaseosax2</t>
  </si>
  <si>
    <t>geek bar 25000 puffs</t>
  </si>
  <si>
    <t>vaper benja</t>
  </si>
  <si>
    <t>sera</t>
  </si>
  <si>
    <t>ignite</t>
  </si>
  <si>
    <t>placertedoyalla</t>
  </si>
  <si>
    <t>gseosa</t>
  </si>
  <si>
    <t>saborizada</t>
  </si>
  <si>
    <t>brahmax2</t>
  </si>
  <si>
    <t>heineken x2 (3.000 efectivo)</t>
  </si>
  <si>
    <t>monster x 2</t>
  </si>
  <si>
    <t>l3vite</t>
  </si>
  <si>
    <t>black sheep vapor</t>
  </si>
  <si>
    <t>vapor</t>
  </si>
  <si>
    <t>monser</t>
  </si>
  <si>
    <t>schmeitdeer</t>
  </si>
  <si>
    <t>MONSTERX2</t>
  </si>
  <si>
    <t>aguas sab</t>
  </si>
  <si>
    <t>placertedoy</t>
  </si>
  <si>
    <t>schneiderx2</t>
  </si>
  <si>
    <t>schmeider</t>
  </si>
  <si>
    <t>saorizada</t>
  </si>
  <si>
    <t>agua sab x 3</t>
  </si>
  <si>
    <t>placer x2</t>
  </si>
  <si>
    <t>monster viernes</t>
  </si>
  <si>
    <t>heinken</t>
  </si>
  <si>
    <t>monsteer</t>
  </si>
  <si>
    <t>monter</t>
  </si>
  <si>
    <t>monster y agua</t>
  </si>
  <si>
    <t>heinekei</t>
  </si>
  <si>
    <t>coca x3</t>
  </si>
  <si>
    <t>ampolla</t>
  </si>
  <si>
    <t>gaseosa x2</t>
  </si>
  <si>
    <t>matisador</t>
  </si>
  <si>
    <t>placeer</t>
  </si>
  <si>
    <t>cafecito</t>
  </si>
  <si>
    <t>placer  te dan</t>
  </si>
  <si>
    <t>café x2</t>
  </si>
  <si>
    <t>gaseosa fanta</t>
  </si>
  <si>
    <t>jugo xd</t>
  </si>
  <si>
    <t>monster (500 efectivo)</t>
  </si>
  <si>
    <t>matizador=</t>
  </si>
  <si>
    <t>gaseaso</t>
  </si>
  <si>
    <t>gaseosa sprite</t>
  </si>
  <si>
    <t>coca cola</t>
  </si>
  <si>
    <t>fanta x2</t>
  </si>
  <si>
    <t>insumos color</t>
  </si>
  <si>
    <t>kati</t>
  </si>
  <si>
    <t>gonza</t>
  </si>
  <si>
    <t>gonza dia</t>
  </si>
  <si>
    <t>kaia</t>
  </si>
  <si>
    <t>kai</t>
  </si>
  <si>
    <t>mati</t>
  </si>
  <si>
    <t>mati dia</t>
  </si>
  <si>
    <t>fabri dia</t>
  </si>
  <si>
    <t>dia mati</t>
  </si>
  <si>
    <t>pago  fabri</t>
  </si>
  <si>
    <t>dia katy</t>
  </si>
  <si>
    <t>dia bauty</t>
  </si>
  <si>
    <t>raid</t>
  </si>
  <si>
    <t>insumos</t>
  </si>
  <si>
    <t>cool care</t>
  </si>
  <si>
    <t>Pablo Insumos</t>
  </si>
  <si>
    <t>yerba y mate</t>
  </si>
  <si>
    <t>cuello</t>
  </si>
  <si>
    <t>retiro ciro</t>
  </si>
  <si>
    <t>seguridad e higene</t>
  </si>
  <si>
    <t>cuello x 4</t>
  </si>
  <si>
    <t>papelera</t>
  </si>
  <si>
    <t>cafetera</t>
  </si>
  <si>
    <t>edenor</t>
  </si>
  <si>
    <t>alquiler</t>
  </si>
  <si>
    <t>braian error semana pasada</t>
  </si>
  <si>
    <t>luces led</t>
  </si>
  <si>
    <t>bebidas lunes</t>
  </si>
  <si>
    <t>polvo deco</t>
  </si>
  <si>
    <t>adelanto ciro</t>
  </si>
  <si>
    <t>alkiler</t>
  </si>
  <si>
    <t>cuellitos</t>
  </si>
  <si>
    <t>carnet boca</t>
  </si>
  <si>
    <t>bebidas t</t>
  </si>
  <si>
    <t>sena pileta</t>
  </si>
  <si>
    <t>Bauti</t>
  </si>
  <si>
    <t>escobillon</t>
  </si>
  <si>
    <t>cordero</t>
  </si>
  <si>
    <t>roberto servicios</t>
  </si>
  <si>
    <t>rociadores continuos x 6</t>
  </si>
  <si>
    <t>secadores</t>
  </si>
  <si>
    <t>polvo decolorante</t>
  </si>
  <si>
    <t>vapers transferencia</t>
  </si>
  <si>
    <t>cif y blem</t>
  </si>
  <si>
    <t>te</t>
  </si>
  <si>
    <t>art d librería</t>
  </si>
  <si>
    <t>filos</t>
  </si>
  <si>
    <t>canilla</t>
  </si>
  <si>
    <t>luces neon</t>
  </si>
  <si>
    <t>carnet boca x 2</t>
  </si>
  <si>
    <t>azucar</t>
  </si>
  <si>
    <t>pago ciro</t>
  </si>
  <si>
    <t>deuda juli</t>
  </si>
  <si>
    <t>saumerio</t>
  </si>
  <si>
    <t>seg e higiene</t>
  </si>
  <si>
    <t>secador 1/2</t>
  </si>
  <si>
    <t>blem y trapo</t>
  </si>
  <si>
    <t>joel</t>
  </si>
  <si>
    <t>seg e higene</t>
  </si>
  <si>
    <t>matafuegos</t>
  </si>
  <si>
    <t>retiro brubank del sabado</t>
  </si>
  <si>
    <t>faltante carnet boca</t>
  </si>
  <si>
    <t>impresión</t>
  </si>
  <si>
    <t>bisagra inodoro</t>
  </si>
  <si>
    <t>papel y rollo de cocina</t>
  </si>
  <si>
    <t>inscripcion</t>
  </si>
  <si>
    <t>bebidas barber</t>
  </si>
  <si>
    <t>caja de guantes y curitas</t>
  </si>
  <si>
    <t>aluminio</t>
  </si>
  <si>
    <t>vapes</t>
  </si>
  <si>
    <t>hidrahulico,bebidas y seg e higiene</t>
  </si>
  <si>
    <t>alcohol</t>
  </si>
  <si>
    <t>cuellos x 5</t>
  </si>
  <si>
    <t>alkiler y servicios</t>
  </si>
  <si>
    <t>papel aluminio</t>
  </si>
  <si>
    <t>PABLO</t>
  </si>
  <si>
    <t>vapers efectivo</t>
  </si>
  <si>
    <t>alkiler,carnets,claro,bebidas</t>
  </si>
  <si>
    <t>arreglo secador</t>
  </si>
  <si>
    <t>alfajores</t>
  </si>
  <si>
    <t>color azul</t>
  </si>
  <si>
    <t>vidrio</t>
  </si>
  <si>
    <t>claro y carnet</t>
  </si>
  <si>
    <t>glade</t>
  </si>
  <si>
    <t>saphirus</t>
  </si>
  <si>
    <t>yerba</t>
  </si>
  <si>
    <t>azucar y leche</t>
  </si>
  <si>
    <t>cool care x 3</t>
  </si>
  <si>
    <t>kati y productos</t>
  </si>
  <si>
    <t>restante del pago de ciro</t>
  </si>
  <si>
    <t>curitas</t>
  </si>
  <si>
    <t>te x2</t>
  </si>
  <si>
    <t>cuota boca</t>
  </si>
  <si>
    <t>art de linpieza</t>
  </si>
  <si>
    <t>vidriero</t>
  </si>
  <si>
    <t>cinta 3m</t>
  </si>
  <si>
    <t>tiome electricidad</t>
  </si>
  <si>
    <t>bomba</t>
  </si>
  <si>
    <t>mate</t>
  </si>
  <si>
    <t>matizador y filos</t>
  </si>
  <si>
    <t>secador</t>
  </si>
  <si>
    <t>azucar-nunca educorante</t>
  </si>
  <si>
    <t>alcohol, procenex, azucar</t>
  </si>
  <si>
    <t>TE TARAGUI X2</t>
  </si>
  <si>
    <t>cajas</t>
  </si>
  <si>
    <t>filos y gel</t>
  </si>
  <si>
    <t>art d limpieza y facturas</t>
  </si>
  <si>
    <t>perfume de ambiente</t>
  </si>
  <si>
    <t>ventilador</t>
  </si>
  <si>
    <t>Junio</t>
  </si>
  <si>
    <t>Diciembre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</si>
</sst>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&quot;$&quot;\ #,##0"/>
    <numFmt numFmtId="165" formatCode="dd\-mm"/>
    <numFmt numFmtId="166" formatCode="[$-F400]h:mm:ss\ AM/PM"/>
    <numFmt numFmtId="167" formatCode="dddd"/>
    <numFmt numFmtId="168" formatCode="[$-2C0A]dd\-mm"/>
    <numFmt numFmtId="169" formatCode="dd/mm/yyyy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3" borderId="1" xfId="0" applyFill="1" applyBorder="1"/>
    <xf numFmtId="0" fontId="0" fillId="4" borderId="1" xfId="0" applyFill="1" applyBorder="1"/>
    <xf numFmtId="0" fontId="2" fillId="0" borderId="0" xfId="0" applyFont="1"/>
    <xf numFmtId="0" fontId="5" fillId="2" borderId="1" xfId="0" applyFont="1" applyFill="1" applyBorder="1" applyAlignment="1">
      <alignment horizontal="left"/>
    </xf>
    <xf numFmtId="0" fontId="5" fillId="7" borderId="0" xfId="0" applyFont="1" applyFill="1"/>
    <xf numFmtId="0" fontId="5" fillId="2" borderId="1" xfId="0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5" fillId="2" borderId="0" xfId="0" applyFont="1" applyFill="1"/>
    <xf numFmtId="0" fontId="3" fillId="8" borderId="0" xfId="0" applyFont="1" applyFill="1" applyAlignment="1" applyProtection="1">
      <alignment horizontal="center" vertical="center"/>
      <protection locked="0"/>
    </xf>
    <xf numFmtId="0" fontId="0" fillId="6" borderId="1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5" borderId="9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6" borderId="3" xfId="0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164" fontId="0" fillId="3" borderId="1" xfId="0" applyNumberFormat="1" applyFill="1" applyBorder="1"/>
    <xf numFmtId="164" fontId="0" fillId="4" borderId="1" xfId="0" applyNumberFormat="1" applyFill="1" applyBorder="1"/>
    <xf numFmtId="164" fontId="0" fillId="0" borderId="0" xfId="0" applyNumberFormat="1"/>
    <xf numFmtId="164" fontId="0" fillId="4" borderId="1" xfId="0" applyNumberFormat="1" applyFill="1" applyBorder="1" applyProtection="1">
      <protection hidden="1"/>
    </xf>
    <xf numFmtId="164" fontId="0" fillId="0" borderId="0" xfId="0" applyNumberFormat="1" applyAlignment="1">
      <alignment horizontal="left"/>
    </xf>
    <xf numFmtId="0" fontId="5" fillId="5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6" fillId="2" borderId="1" xfId="0" applyFont="1" applyFill="1" applyBorder="1" applyAlignment="1" applyProtection="1">
      <alignment horizontal="center" vertical="center" wrapText="1"/>
      <protection locked="0"/>
    </xf>
    <xf numFmtId="165" fontId="0" fillId="0" borderId="0" xfId="0" applyNumberFormat="1"/>
    <xf numFmtId="165" fontId="5" fillId="2" borderId="1" xfId="0" applyNumberFormat="1" applyFont="1" applyFill="1" applyBorder="1" applyAlignment="1">
      <alignment horizontal="left"/>
    </xf>
    <xf numFmtId="0" fontId="6" fillId="2" borderId="3" xfId="0" applyFont="1" applyFill="1" applyBorder="1" applyAlignment="1">
      <alignment horizontal="center" vertical="center" wrapText="1"/>
    </xf>
    <xf numFmtId="0" fontId="0" fillId="0" borderId="0" xfId="0" applyNumberFormat="1"/>
    <xf numFmtId="166" fontId="0" fillId="0" borderId="0" xfId="0" applyNumberFormat="1"/>
    <xf numFmtId="14" fontId="0" fillId="0" borderId="0" xfId="0" applyNumberFormat="1"/>
    <xf numFmtId="167" fontId="0" fillId="0" borderId="0" xfId="0" applyNumberFormat="1"/>
    <xf numFmtId="0" fontId="0" fillId="4" borderId="1" xfId="0" applyFont="1" applyFill="1" applyBorder="1"/>
    <xf numFmtId="168" fontId="0" fillId="4" borderId="1" xfId="0" applyNumberFormat="1" applyFill="1" applyBorder="1"/>
    <xf numFmtId="0" fontId="6" fillId="2" borderId="5" xfId="0" applyFont="1" applyFill="1" applyBorder="1" applyAlignment="1">
      <alignment vertical="center" wrapText="1"/>
    </xf>
    <xf numFmtId="168" fontId="0" fillId="3" borderId="1" xfId="0" applyNumberFormat="1" applyFill="1" applyBorder="1"/>
    <xf numFmtId="0" fontId="6" fillId="2" borderId="3" xfId="0" applyFont="1" applyFill="1" applyBorder="1" applyAlignment="1">
      <alignment vertical="center" wrapText="1"/>
    </xf>
    <xf numFmtId="0" fontId="6" fillId="2" borderId="4" xfId="0" applyFont="1" applyFill="1" applyBorder="1" applyAlignment="1">
      <alignment vertical="center" wrapText="1"/>
    </xf>
    <xf numFmtId="169" fontId="0" fillId="0" borderId="0" xfId="0" applyNumberFormat="1"/>
    <xf numFmtId="0" fontId="0" fillId="3" borderId="1" xfId="0" applyFont="1" applyFill="1" applyBorder="1"/>
    <xf numFmtId="164" fontId="0" fillId="3" borderId="1" xfId="0" applyNumberFormat="1" applyFill="1" applyBorder="1" applyProtection="1">
      <protection hidden="1"/>
    </xf>
    <xf numFmtId="0" fontId="0" fillId="5" borderId="7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0" fillId="4" borderId="3" xfId="0" applyFont="1" applyFill="1" applyBorder="1" applyAlignment="1"/>
    <xf numFmtId="0" fontId="0" fillId="4" borderId="5" xfId="0" applyFont="1" applyFill="1" applyBorder="1" applyAlignment="1"/>
    <xf numFmtId="0" fontId="0" fillId="3" borderId="3" xfId="0" applyFont="1" applyFill="1" applyBorder="1" applyAlignment="1"/>
    <xf numFmtId="0" fontId="0" fillId="3" borderId="5" xfId="0" applyFont="1" applyFill="1" applyBorder="1" applyAlignment="1"/>
    <xf numFmtId="0" fontId="0" fillId="5" borderId="3" xfId="0" applyFill="1" applyBorder="1" applyAlignment="1">
      <alignment vertical="center"/>
    </xf>
    <xf numFmtId="0" fontId="0" fillId="5" borderId="5" xfId="0" applyFill="1" applyBorder="1" applyAlignment="1">
      <alignment vertical="center"/>
    </xf>
    <xf numFmtId="0" fontId="0" fillId="7" borderId="3" xfId="0" applyFill="1" applyBorder="1" applyAlignment="1"/>
    <xf numFmtId="0" fontId="0" fillId="7" borderId="5" xfId="0" applyFill="1" applyBorder="1" applyAlignment="1"/>
  </cellXfs>
  <cellStyles count="1">
    <cellStyle name="Normal" xfId="0" builtinId="0"/>
  </cellStyles>
  <dxfs count="6">
    <dxf>
      <numFmt numFmtId="170" formatCode="d/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6" formatCode="[$-F400]h:mm:ss\ AM/PM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7181" name="Button 13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0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7620</xdr:colOff>
          <xdr:row>2</xdr:row>
          <xdr:rowOff>0</xdr:rowOff>
        </xdr:to>
        <xdr:sp macro="" textlink="">
          <xdr:nvSpPr>
            <xdr:cNvPr id="7185" name="Button 17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0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SEMANA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7187" name="Button 19" hidden="1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00000000-0008-0000-0000-00001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 Datos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990600</xdr:colOff>
          <xdr:row>0</xdr:row>
          <xdr:rowOff>0</xdr:rowOff>
        </xdr:from>
        <xdr:to>
          <xdr:col>2</xdr:col>
          <xdr:colOff>15240</xdr:colOff>
          <xdr:row>0</xdr:row>
          <xdr:rowOff>632460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990600</xdr:colOff>
          <xdr:row>0</xdr:row>
          <xdr:rowOff>632460</xdr:rowOff>
        </xdr:from>
        <xdr:to>
          <xdr:col>2</xdr:col>
          <xdr:colOff>15240</xdr:colOff>
          <xdr:row>1</xdr:row>
          <xdr:rowOff>632460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SEMANA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990600</xdr:colOff>
          <xdr:row>2</xdr:row>
          <xdr:rowOff>0</xdr:rowOff>
        </xdr:from>
        <xdr:to>
          <xdr:col>2</xdr:col>
          <xdr:colOff>15240</xdr:colOff>
          <xdr:row>3</xdr:row>
          <xdr:rowOff>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 Datos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3" xr16:uid="{346B5E90-A2CC-4524-BA4D-6C60DB1CCA25}" autoFormatId="16" applyNumberFormats="0" applyBorderFormats="0" applyFontFormats="0" applyPatternFormats="0" applyAlignmentFormats="0" applyWidthHeightFormats="0">
  <queryTableRefresh nextId="10">
    <queryTableFields count="9">
      <queryTableField id="1" name="id" tableColumnId="10"/>
      <queryTableField id="2" name="id_barbero" tableColumnId="2"/>
      <queryTableField id="3" name="id_jornada" tableColumnId="3"/>
      <queryTableField id="4" name="hora" tableColumnId="4"/>
      <queryTableField id="5" name="importe" tableColumnId="5"/>
      <queryTableField id="6" name="propina" tableColumnId="6"/>
      <queryTableField id="7" name="mercadoPago" tableColumnId="7"/>
      <queryTableField id="8" name="fila_origen" tableColumnId="8"/>
      <queryTableField id="9" name="columna_origen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00C21AAC-B472-4043-91F5-6B794C55FE24}" autoFormatId="16" applyNumberFormats="0" applyBorderFormats="0" applyFontFormats="0" applyPatternFormats="0" applyAlignmentFormats="0" applyWidthHeightFormats="0">
  <queryTableRefresh nextId="3">
    <queryTableFields count="2">
      <queryTableField id="1" name="id" tableColumnId="1"/>
      <queryTableField id="2" name="nombre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BE06B02-63A6-4307-8E56-AF338967A89C}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7"/>
      <queryTableField id="2" name="id_barbero" tableColumnId="2"/>
      <queryTableField id="3" name="id_jornada" tableColumnId="3"/>
      <queryTableField id="4" name="importe" tableColumnId="4"/>
      <queryTableField id="5" name="mercadoPago" tableColumnId="5"/>
      <queryTableField id="6" name="fila_origen" tableColumnId="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backgroundRefresh="0" connectionId="7" xr16:uid="{09490768-18D4-480B-9251-AD595DA88E40}" autoFormatId="16" applyNumberFormats="0" applyBorderFormats="0" applyFontFormats="0" applyPatternFormats="0" applyAlignmentFormats="0" applyWidthHeightFormats="0">
  <queryTableRefresh nextId="9">
    <queryTableFields count="7">
      <queryTableField id="1" name="id" tableColumnId="1"/>
      <queryTableField id="2" name="id_archivo" tableColumnId="2"/>
      <queryTableField id="3" name="fecha" tableColumnId="3"/>
      <queryTableField id="4" name="caja_inicial" tableColumnId="4"/>
      <queryTableField id="5" name="comision_barberos" tableColumnId="5"/>
      <queryTableField id="7" name="retiro" tableColumnId="7"/>
      <queryTableField id="6" name="archivo_origen" tableColumnId="6"/>
    </queryTableFields>
  </queryTableRefresh>
  <extLst>
    <ext xmlns:x15="http://schemas.microsoft.com/office/spreadsheetml/2010/11/main" uri="{883FBD77-0823-4a55-B5E3-86C4891E6966}">
      <x15:queryTable sourceDataName="Consulta - Jornadas"/>
    </ext>
  </extLst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backgroundRefresh="0" connectionId="8" xr16:uid="{1E6CEF1E-2DCC-4172-A4F2-831818D8F133}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id_jornada" tableColumnId="2"/>
      <queryTableField id="3" name="producto" tableColumnId="3"/>
      <queryTableField id="4" name="importe" tableColumnId="4"/>
      <queryTableField id="5" name="mercadoPago" tableColumnId="5"/>
      <queryTableField id="6" name="fila_origen" tableColumnId="6"/>
    </queryTableFields>
  </queryTableRefresh>
  <extLst>
    <ext xmlns:x15="http://schemas.microsoft.com/office/spreadsheetml/2010/11/main" uri="{883FBD77-0823-4a55-B5E3-86C4891E6966}">
      <x15:queryTable sourceDataName="Consulta - Ventas"/>
    </ext>
  </extLst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backgroundRefresh="0" connectionId="9" xr16:uid="{1B337D89-3F1D-4926-84DF-B8790398C0AC}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id_jornada" tableColumnId="2"/>
      <queryTableField id="3" name="motivo" tableColumnId="3"/>
      <queryTableField id="4" name="importe" tableColumnId="4"/>
      <queryTableField id="5" name="mercadoPago" tableColumnId="5"/>
      <queryTableField id="6" name="fila_origen" tableColumnId="6"/>
    </queryTableFields>
  </queryTableRefresh>
  <extLst>
    <ext xmlns:x15="http://schemas.microsoft.com/office/spreadsheetml/2010/11/main" uri="{883FBD77-0823-4a55-B5E3-86C4891E6966}">
      <x15:queryTable sourceDataName="Consulta - SalidasCaja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47777A9-0EC3-4B44-A8C5-D2D809846C15}" name="Cortes" displayName="Cortes" ref="A1:I19259" tableType="queryTable" totalsRowShown="0">
  <autoFilter ref="A1:I19259" xr:uid="{F47777A9-0EC3-4B44-A8C5-D2D809846C15}"/>
  <tableColumns count="9">
    <tableColumn id="10" xr3:uid="{682178A0-7D09-4380-855B-EB2CCEE86D1D}" uniqueName="10" name="id" queryTableFieldId="1"/>
    <tableColumn id="2" xr3:uid="{0E14D0B0-6C61-4919-BA4B-7CDA0BE3ABE7}" uniqueName="2" name="id_barbero" queryTableFieldId="2"/>
    <tableColumn id="3" xr3:uid="{127F66C4-9842-4095-BAF6-7E310824BA4F}" uniqueName="3" name="id_jornada" queryTableFieldId="3"/>
    <tableColumn id="4" xr3:uid="{7C559DAE-4498-41F1-A0A4-2A295FD11621}" uniqueName="4" name="hora" queryTableFieldId="4" dataDxfId="5"/>
    <tableColumn id="5" xr3:uid="{91D36224-939C-4906-BBAC-514520D04E91}" uniqueName="5" name="importe" queryTableFieldId="5"/>
    <tableColumn id="6" xr3:uid="{E060F2E1-E66B-4D0F-9727-6B0A47F30AD0}" uniqueName="6" name="propina" queryTableFieldId="6"/>
    <tableColumn id="7" xr3:uid="{66CAE7DE-2049-40FD-BBEF-1FE0961141C8}" uniqueName="7" name="mercadoPago" queryTableFieldId="7" dataDxfId="4"/>
    <tableColumn id="8" xr3:uid="{2F0A49FE-5862-4016-B1F1-F85C90045494}" uniqueName="8" name="fila_origen" queryTableFieldId="8"/>
    <tableColumn id="9" xr3:uid="{65B14C1F-F017-4F3A-BAB6-F8E30E0E59C4}" uniqueName="9" name="columna_origen" queryTableFieldId="9" dataDxf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082FD9C-55F8-4400-8ABC-0FF46F784071}" name="Barberos" displayName="Barberos" ref="A1:B10" tableType="queryTable" totalsRowShown="0">
  <autoFilter ref="A1:B10" xr:uid="{A082FD9C-55F8-4400-8ABC-0FF46F784071}"/>
  <sortState xmlns:xlrd2="http://schemas.microsoft.com/office/spreadsheetml/2017/richdata2" ref="A2:B10">
    <sortCondition ref="B1:B10"/>
  </sortState>
  <tableColumns count="2">
    <tableColumn id="1" xr3:uid="{CF2D385C-1C6E-4CA2-B745-7EC6CDF63ADB}" uniqueName="1" name="id" queryTableFieldId="1"/>
    <tableColumn id="2" xr3:uid="{766422F1-BCBA-41C2-802A-D2E18A75D260}" uniqueName="2" name="nombre" queryTableFieldId="2" dataDxfId="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8AE531E-418D-47ED-8C75-AD57352B7716}" name="Adelantos" displayName="Adelantos" ref="A1:F274" tableType="queryTable" totalsRowShown="0">
  <autoFilter ref="A1:F274" xr:uid="{58AE531E-418D-47ED-8C75-AD57352B7716}"/>
  <tableColumns count="6">
    <tableColumn id="7" xr3:uid="{AFCAD789-134A-40FB-81E5-5A765E2E78FF}" uniqueName="7" name="id" queryTableFieldId="1"/>
    <tableColumn id="2" xr3:uid="{C6AD63E7-0FF8-4448-8B34-28C2B3E58599}" uniqueName="2" name="id_barbero" queryTableFieldId="2"/>
    <tableColumn id="3" xr3:uid="{6BB8B608-C701-4503-B752-033AD8C5404A}" uniqueName="3" name="id_jornada" queryTableFieldId="3"/>
    <tableColumn id="4" xr3:uid="{52F18E4A-B8A4-4551-B1DD-3311804729D0}" uniqueName="4" name="importe" queryTableFieldId="4"/>
    <tableColumn id="5" xr3:uid="{F63844A3-6921-4C2C-9687-BB3158EB11B5}" uniqueName="5" name="mercadoPago" queryTableFieldId="5" dataDxfId="1"/>
    <tableColumn id="6" xr3:uid="{010499AB-1F68-43EB-844C-F6C3543C51EF}" uniqueName="6" name="fila_origen" queryTableFieldId="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033F111-CE07-4C93-8313-356FAE1D3398}" name="Jornadas" displayName="Jornadas" ref="A1:G310" tableType="queryTable" totalsRowShown="0">
  <autoFilter ref="A1:G310" xr:uid="{B033F111-CE07-4C93-8313-356FAE1D3398}"/>
  <sortState xmlns:xlrd2="http://schemas.microsoft.com/office/spreadsheetml/2017/richdata2" ref="A2:G310">
    <sortCondition ref="C1:C310"/>
  </sortState>
  <tableColumns count="7">
    <tableColumn id="1" xr3:uid="{7158E430-2C73-4C98-8686-16579C5D0B75}" uniqueName="1" name="id" queryTableFieldId="1"/>
    <tableColumn id="2" xr3:uid="{038F450A-EA16-4DEB-9EB5-0C6677F8B07E}" uniqueName="2" name="id_archivo" queryTableFieldId="2"/>
    <tableColumn id="3" xr3:uid="{0581BD71-F69D-4749-A4F9-19ED27748C82}" uniqueName="3" name="fecha" queryTableFieldId="3" dataDxfId="0"/>
    <tableColumn id="4" xr3:uid="{3851C740-76B7-43C4-AB1E-B769DF748E73}" uniqueName="4" name="caja_inicial" queryTableFieldId="4"/>
    <tableColumn id="5" xr3:uid="{97BFFE38-F593-4498-A534-D53FDE9436BC}" uniqueName="5" name="comision_barberos" queryTableFieldId="5"/>
    <tableColumn id="7" xr3:uid="{69257B23-9E6A-4D47-A5E9-D7DAB60A5252}" uniqueName="7" name="retiro" queryTableFieldId="7"/>
    <tableColumn id="6" xr3:uid="{26C02E87-59FC-4A54-BCA5-DD0AD0F47218}" uniqueName="6" name="archivo_origen" queryTableFieldId="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2908175-08A6-4715-8BE9-88165A599215}" name="Ventas" displayName="Ventas" ref="A1:F1290" tableType="queryTable" totalsRowShown="0">
  <autoFilter ref="A1:F1290" xr:uid="{A2908175-08A6-4715-8BE9-88165A599215}"/>
  <tableColumns count="6">
    <tableColumn id="1" xr3:uid="{37FA18A2-2A51-4F83-B170-F9FAB822C9E6}" uniqueName="1" name="id" queryTableFieldId="1"/>
    <tableColumn id="2" xr3:uid="{2B99B944-47D4-4082-848C-36B3FD8FDCAB}" uniqueName="2" name="id_jornada" queryTableFieldId="2"/>
    <tableColumn id="3" xr3:uid="{956908F6-B8BF-4D6D-B4FA-04B099366D80}" uniqueName="3" name="producto" queryTableFieldId="3"/>
    <tableColumn id="4" xr3:uid="{5511529F-38B6-406D-9F79-6B8A52D4F44E}" uniqueName="4" name="importe" queryTableFieldId="4"/>
    <tableColumn id="5" xr3:uid="{79D97132-60AF-405A-A404-878EF75E1008}" uniqueName="5" name="mercadoPago" queryTableFieldId="5"/>
    <tableColumn id="6" xr3:uid="{C2D63A2B-5F7F-41AD-805B-C62E37A1274C}" uniqueName="6" name="fila_origen" queryTableFieldId="6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F260F7E-B01E-4C22-AC9A-4CECC292CEE6}" name="SalidasCaja" displayName="SalidasCaja" ref="A1:F360" tableType="queryTable" totalsRowShown="0">
  <autoFilter ref="A1:F360" xr:uid="{8F260F7E-B01E-4C22-AC9A-4CECC292CEE6}"/>
  <tableColumns count="6">
    <tableColumn id="1" xr3:uid="{62C548C6-8F47-41D6-82C6-EFCD1D6B5FD5}" uniqueName="1" name="id" queryTableFieldId="1"/>
    <tableColumn id="2" xr3:uid="{0B55CE79-67BC-4191-BBA5-C9A62B9D800E}" uniqueName="2" name="id_jornada" queryTableFieldId="2"/>
    <tableColumn id="3" xr3:uid="{896D8813-6F4C-4C4D-A408-BEA9896ACE60}" uniqueName="3" name="motivo" queryTableFieldId="3"/>
    <tableColumn id="4" xr3:uid="{7D818B17-B71F-4F27-8D3C-795ECC76555D}" uniqueName="4" name="importe" queryTableFieldId="4"/>
    <tableColumn id="5" xr3:uid="{B948C5C2-FE29-4215-A104-A4C058D36646}" uniqueName="5" name="mercadoPago" queryTableFieldId="5"/>
    <tableColumn id="6" xr3:uid="{E44B0990-CC3C-4A9E-A1A9-62F7B0C911E4}" uniqueName="6" name="fila_origen" queryTableFieldId="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1F433-7F7F-48D3-8827-A808EA3F4DC9}">
  <sheetPr codeName="Sheet1" filterMode="1"/>
  <dimension ref="A1:AA601"/>
  <sheetViews>
    <sheetView tabSelected="1" zoomScaleNormal="100" workbookViewId="0">
      <selection activeCell="I312" sqref="I312"/>
    </sheetView>
  </sheetViews>
  <sheetFormatPr baseColWidth="10" defaultColWidth="8.77734375" defaultRowHeight="14.4" zeroHeight="1" x14ac:dyDescent="0.3"/>
  <cols>
    <col min="1" max="1" width="10.44140625" customWidth="1"/>
    <col min="2" max="2" width="15.77734375" style="28" customWidth="1"/>
    <col min="3" max="3" width="15.77734375" style="22" customWidth="1"/>
    <col min="4" max="8" width="15.77734375" style="24" customWidth="1"/>
    <col min="9" max="9" width="15.77734375" style="26" customWidth="1"/>
    <col min="10" max="10" width="18.5546875" customWidth="1"/>
    <col min="27" max="27" width="10.5546875" style="41" hidden="1" customWidth="1"/>
  </cols>
  <sheetData>
    <row r="1" spans="1:27" ht="50.1" customHeight="1" x14ac:dyDescent="0.3">
      <c r="A1" s="27" t="s">
        <v>630</v>
      </c>
      <c r="B1" s="29"/>
      <c r="C1" s="11">
        <v>2025</v>
      </c>
      <c r="D1" s="5"/>
      <c r="E1" s="5"/>
      <c r="F1" s="5"/>
      <c r="G1" s="5"/>
      <c r="H1" s="5"/>
      <c r="I1" s="5"/>
    </row>
    <row r="2" spans="1:27" ht="66" customHeight="1" x14ac:dyDescent="0.3">
      <c r="A2" s="9" t="s">
        <v>169</v>
      </c>
      <c r="B2" s="4"/>
      <c r="C2" s="10"/>
      <c r="D2" s="6" t="str">
        <f>"TOTAL MP: "&amp;CHAR(10)&amp;TEXT(SUBTOTAL(109,D4:D601),"$#.##0")</f>
        <v>TOTAL MP: 
$984571.0</v>
      </c>
      <c r="E2" s="6" t="str">
        <f>"TOTAL CAJA: "&amp;CHAR(10)&amp;TEXT(SUBTOTAL(109,E4:E601),"$#.##0")</f>
        <v>TOTAL CAJA: 
$1167000.0</v>
      </c>
      <c r="F2" s="6" t="str">
        <f>"RETIRO TOTAL: "&amp;CHAR(10)&amp;TEXT(SUBTOTAL(109,F4:F601),"$#.##0")</f>
        <v>RETIRO TOTAL: 
$461000.0</v>
      </c>
      <c r="G2" s="6" t="str">
        <f>"VENTAS EFECTIVO TOTAL: "&amp;CHAR(10)&amp;TEXT(SUBTOTAL(109,G4:G601),"$#.##0")</f>
        <v>VENTAS EFECTIVO TOTAL: 
$31500.0</v>
      </c>
      <c r="H2" s="6" t="str">
        <f>"VENTAS MP TOTAL: "&amp;CHAR(10)&amp;TEXT(SUBTOTAL(109,H4:H601),"$#.##0")</f>
        <v>VENTAS MP TOTAL: 
$28100.0</v>
      </c>
      <c r="I2" s="6" t="str">
        <f>"CORTES TOTAL: "&amp;CHAR(10)&amp;SUBTOTAL(109,I4:I601)</f>
        <v>CORTES TOTAL: 
255</v>
      </c>
    </row>
    <row r="3" spans="1:27" ht="30" customHeight="1" x14ac:dyDescent="0.3">
      <c r="A3" s="7"/>
      <c r="B3" s="7" t="s">
        <v>0</v>
      </c>
      <c r="C3" s="7" t="s">
        <v>3</v>
      </c>
      <c r="D3" s="7" t="s">
        <v>4</v>
      </c>
      <c r="E3" s="7" t="s">
        <v>1</v>
      </c>
      <c r="F3" s="7" t="s">
        <v>2</v>
      </c>
      <c r="G3" s="8" t="s">
        <v>11</v>
      </c>
      <c r="H3" s="8" t="s">
        <v>12</v>
      </c>
      <c r="I3" s="25" t="s">
        <v>7</v>
      </c>
      <c r="AA3" s="41" t="s">
        <v>168</v>
      </c>
    </row>
    <row r="4" spans="1:27" hidden="1" x14ac:dyDescent="0.3">
      <c r="A4" s="42" t="str">
        <f t="shared" ref="A4:A67" si="0">PROPER(TEXT(B4,"dddd"))</f>
        <v>Thursday</v>
      </c>
      <c r="B4" s="38" cm="1">
        <f t="array" ref="B4">IF(ISERROR(INDEX(Jornadas[id],ROW()-3)),"",INDEX(Jornadas[fecha],ROW()-3))</f>
        <v>45659</v>
      </c>
      <c r="C4" s="43" cm="1">
        <f t="array" ref="C4">IFERROR(INDEX(Jornadas[caja_inicial],ROW()-3),"")</f>
        <v>1850</v>
      </c>
      <c r="D4" s="20" cm="1">
        <f t="array" ref="D4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122800</v>
      </c>
      <c r="E4" s="20" cm="1">
        <f t="array" ref="E4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212684</v>
      </c>
      <c r="F4" s="20" cm="1">
        <f t="array" ref="F4">IF(ISERROR(INDEX(Jornadas[id],ROW()-3)),"",IFERROR(INDEX(Jornadas[retiro],ROW()-3),""))</f>
        <v>133000</v>
      </c>
      <c r="G4" s="20" cm="1">
        <f t="array" ref="G4">IF(ISERROR(INDEX(Jornadas[id],ROW()-3)),"",SUMIFS(Ventas[importe],Ventas[id_jornada],INDEX(Jornadas[id],ROW()-3),Ventas[mercadoPago],"0"))</f>
        <v>3500</v>
      </c>
      <c r="H4" s="20" cm="1">
        <f t="array" ref="H4">IF(ISERROR(INDEX(Jornadas[id],ROW()-3)),"",SUMIFS(Ventas[importe],Ventas[id_jornada],INDEX(Jornadas[id],ROW()-3),Ventas[mercadoPago],"1"))</f>
        <v>1800</v>
      </c>
      <c r="I4" s="1" cm="1">
        <f t="array" ref="I4">IF(ISERROR(INDEX(Jornadas[id],ROW()-3)),"",COUNTIF(Cortes[id_jornada],INDEX(Jornadas[id],ROW()-3)))</f>
        <v>44</v>
      </c>
      <c r="J4" s="34"/>
      <c r="AA4" s="41">
        <v>45931</v>
      </c>
    </row>
    <row r="5" spans="1:27" hidden="1" x14ac:dyDescent="0.3">
      <c r="A5" s="35" t="str">
        <f t="shared" si="0"/>
        <v>Friday</v>
      </c>
      <c r="B5" s="36" cm="1">
        <f t="array" ref="B5">IF(ISERROR(INDEX(Jornadas[id],ROW()-3)),"",INDEX(Jornadas[fecha],ROW()-3))</f>
        <v>45660</v>
      </c>
      <c r="C5" s="23" cm="1">
        <f t="array" ref="C5">IFERROR(INDEX(Jornadas[caja_inicial],ROW()-3),"")</f>
        <v>4250</v>
      </c>
      <c r="D5" s="21" cm="1">
        <f t="array" ref="D5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94812</v>
      </c>
      <c r="E5" s="21" cm="1">
        <f t="array" ref="E5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197350</v>
      </c>
      <c r="F5" s="21" cm="1">
        <f t="array" ref="F5">IF(ISERROR(INDEX(Jornadas[id],ROW()-3)),"",IFERROR(INDEX(Jornadas[retiro],ROW()-3),""))</f>
        <v>137000</v>
      </c>
      <c r="G5" s="21" cm="1">
        <f t="array" ref="G5">IF(ISERROR(INDEX(Jornadas[id],ROW()-3)),"",SUMIFS(Ventas[importe],Ventas[id_jornada],INDEX(Jornadas[id],ROW()-3),Ventas[mercadoPago],"0"))</f>
        <v>1800</v>
      </c>
      <c r="H5" s="21" cm="1">
        <f t="array" ref="H5">IF(ISERROR(INDEX(Jornadas[id],ROW()-3)),"",SUMIFS(Ventas[importe],Ventas[id_jornada],INDEX(Jornadas[id],ROW()-3),Ventas[mercadoPago],"1"))</f>
        <v>1500</v>
      </c>
      <c r="I5" s="2" cm="1">
        <f t="array" ref="I5">IF(ISERROR(INDEX(Jornadas[id],ROW()-3)),"",COUNTIF(Cortes[id_jornada],INDEX(Jornadas[id],ROW()-3)))</f>
        <v>60</v>
      </c>
      <c r="AA5" s="41">
        <v>45932</v>
      </c>
    </row>
    <row r="6" spans="1:27" hidden="1" x14ac:dyDescent="0.3">
      <c r="A6" s="42" t="str">
        <f t="shared" si="0"/>
        <v>Saturday</v>
      </c>
      <c r="B6" s="38" cm="1">
        <f t="array" ref="B6">IF(ISERROR(INDEX(Jornadas[id],ROW()-3)),"",INDEX(Jornadas[fecha],ROW()-3))</f>
        <v>45661</v>
      </c>
      <c r="C6" s="43" cm="1">
        <f t="array" ref="C6">IFERROR(INDEX(Jornadas[caja_inicial],ROW()-3),"")</f>
        <v>4050</v>
      </c>
      <c r="D6" s="20" cm="1">
        <f t="array" ref="D6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225800</v>
      </c>
      <c r="E6" s="20" cm="1">
        <f t="array" ref="E6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181950</v>
      </c>
      <c r="F6" s="20" cm="1">
        <f t="array" ref="F6">IF(ISERROR(INDEX(Jornadas[id],ROW()-3)),"",IFERROR(INDEX(Jornadas[retiro],ROW()-3),""))</f>
        <v>105000</v>
      </c>
      <c r="G6" s="20" cm="1">
        <f t="array" ref="G6">IF(ISERROR(INDEX(Jornadas[id],ROW()-3)),"",SUMIFS(Ventas[importe],Ventas[id_jornada],INDEX(Jornadas[id],ROW()-3),Ventas[mercadoPago],"0"))</f>
        <v>2400</v>
      </c>
      <c r="H6" s="20" cm="1">
        <f t="array" ref="H6">IF(ISERROR(INDEX(Jornadas[id],ROW()-3)),"",SUMIFS(Ventas[importe],Ventas[id_jornada],INDEX(Jornadas[id],ROW()-3),Ventas[mercadoPago],"1"))</f>
        <v>7300</v>
      </c>
      <c r="I6" s="1" cm="1">
        <f t="array" ref="I6">IF(ISERROR(INDEX(Jornadas[id],ROW()-3)),"",COUNTIF(Cortes[id_jornada],INDEX(Jornadas[id],ROW()-3)))</f>
        <v>60</v>
      </c>
      <c r="AA6" s="41">
        <v>45933</v>
      </c>
    </row>
    <row r="7" spans="1:27" hidden="1" x14ac:dyDescent="0.3">
      <c r="A7" s="35" t="str">
        <f t="shared" si="0"/>
        <v>Monday</v>
      </c>
      <c r="B7" s="36" cm="1">
        <f t="array" ref="B7">IF(ISERROR(INDEX(Jornadas[id],ROW()-3)),"",INDEX(Jornadas[fecha],ROW()-3))</f>
        <v>45663</v>
      </c>
      <c r="C7" s="23" cm="1">
        <f t="array" ref="C7">IFERROR(INDEX(Jornadas[caja_inicial],ROW()-3),"")</f>
        <v>1950</v>
      </c>
      <c r="D7" s="21" cm="1">
        <f t="array" ref="D7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69000</v>
      </c>
      <c r="E7" s="21" cm="1">
        <f t="array" ref="E7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134850</v>
      </c>
      <c r="F7" s="21" cm="1">
        <f t="array" ref="F7">IF(ISERROR(INDEX(Jornadas[id],ROW()-3)),"",IFERROR(INDEX(Jornadas[retiro],ROW()-3),""))</f>
        <v>102000</v>
      </c>
      <c r="G7" s="21" cm="1">
        <f t="array" ref="G7">IF(ISERROR(INDEX(Jornadas[id],ROW()-3)),"",SUMIFS(Ventas[importe],Ventas[id_jornada],INDEX(Jornadas[id],ROW()-3),Ventas[mercadoPago],"0"))</f>
        <v>900</v>
      </c>
      <c r="H7" s="21" cm="1">
        <f t="array" ref="H7">IF(ISERROR(INDEX(Jornadas[id],ROW()-3)),"",SUMIFS(Ventas[importe],Ventas[id_jornada],INDEX(Jornadas[id],ROW()-3),Ventas[mercadoPago],"1"))</f>
        <v>0</v>
      </c>
      <c r="I7" s="2" cm="1">
        <f t="array" ref="I7">IF(ISERROR(INDEX(Jornadas[id],ROW()-3)),"",COUNTIF(Cortes[id_jornada],INDEX(Jornadas[id],ROW()-3)))</f>
        <v>32</v>
      </c>
      <c r="AA7" s="41">
        <v>45934</v>
      </c>
    </row>
    <row r="8" spans="1:27" hidden="1" x14ac:dyDescent="0.3">
      <c r="A8" s="42" t="str">
        <f t="shared" si="0"/>
        <v>Tuesday</v>
      </c>
      <c r="B8" s="38" cm="1">
        <f t="array" ref="B8">IF(ISERROR(INDEX(Jornadas[id],ROW()-3)),"",INDEX(Jornadas[fecha],ROW()-3))</f>
        <v>45664</v>
      </c>
      <c r="C8" s="43" cm="1">
        <f t="array" ref="C8">IFERROR(INDEX(Jornadas[caja_inicial],ROW()-3),"")</f>
        <v>2750</v>
      </c>
      <c r="D8" s="20" cm="1">
        <f t="array" ref="D8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144000</v>
      </c>
      <c r="E8" s="20" cm="1">
        <f t="array" ref="E8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168250</v>
      </c>
      <c r="F8" s="20" cm="1">
        <f t="array" ref="F8">IF(ISERROR(INDEX(Jornadas[id],ROW()-3)),"",IFERROR(INDEX(Jornadas[retiro],ROW()-3),""))</f>
        <v>188000</v>
      </c>
      <c r="G8" s="20" cm="1">
        <f t="array" ref="G8">IF(ISERROR(INDEX(Jornadas[id],ROW()-3)),"",SUMIFS(Ventas[importe],Ventas[id_jornada],INDEX(Jornadas[id],ROW()-3),Ventas[mercadoPago],"0"))</f>
        <v>0</v>
      </c>
      <c r="H8" s="20" cm="1">
        <f t="array" ref="H8">IF(ISERROR(INDEX(Jornadas[id],ROW()-3)),"",SUMIFS(Ventas[importe],Ventas[id_jornada],INDEX(Jornadas[id],ROW()-3),Ventas[mercadoPago],"1"))</f>
        <v>0</v>
      </c>
      <c r="I8" s="1" cm="1">
        <f t="array" ref="I8">IF(ISERROR(INDEX(Jornadas[id],ROW()-3)),"",COUNTIF(Cortes[id_jornada],INDEX(Jornadas[id],ROW()-3)))</f>
        <v>50</v>
      </c>
      <c r="AA8" s="41">
        <v>45936</v>
      </c>
    </row>
    <row r="9" spans="1:27" hidden="1" x14ac:dyDescent="0.3">
      <c r="A9" s="35" t="str">
        <f t="shared" si="0"/>
        <v>Wednesday</v>
      </c>
      <c r="B9" s="36" cm="1">
        <f t="array" ref="B9">IF(ISERROR(INDEX(Jornadas[id],ROW()-3)),"",INDEX(Jornadas[fecha],ROW()-3))</f>
        <v>45665</v>
      </c>
      <c r="C9" s="23" cm="1">
        <f t="array" ref="C9">IFERROR(INDEX(Jornadas[caja_inicial],ROW()-3),"")</f>
        <v>3250</v>
      </c>
      <c r="D9" s="21" cm="1">
        <f t="array" ref="D9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222700</v>
      </c>
      <c r="E9" s="21" cm="1">
        <f t="array" ref="E9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179650</v>
      </c>
      <c r="F9" s="21" cm="1">
        <f t="array" ref="F9">IF(ISERROR(INDEX(Jornadas[id],ROW()-3)),"",IFERROR(INDEX(Jornadas[retiro],ROW()-3),""))</f>
        <v>93000</v>
      </c>
      <c r="G9" s="21" cm="1">
        <f t="array" ref="G9">IF(ISERROR(INDEX(Jornadas[id],ROW()-3)),"",SUMIFS(Ventas[importe],Ventas[id_jornada],INDEX(Jornadas[id],ROW()-3),Ventas[mercadoPago],"0"))</f>
        <v>3700</v>
      </c>
      <c r="H9" s="21" cm="1">
        <f t="array" ref="H9">IF(ISERROR(INDEX(Jornadas[id],ROW()-3)),"",SUMIFS(Ventas[importe],Ventas[id_jornada],INDEX(Jornadas[id],ROW()-3),Ventas[mercadoPago],"1"))</f>
        <v>8200</v>
      </c>
      <c r="I9" s="2" cm="1">
        <f t="array" ref="I9">IF(ISERROR(INDEX(Jornadas[id],ROW()-3)),"",COUNTIF(Cortes[id_jornada],INDEX(Jornadas[id],ROW()-3)))</f>
        <v>59</v>
      </c>
      <c r="AA9" s="41">
        <v>45937</v>
      </c>
    </row>
    <row r="10" spans="1:27" hidden="1" x14ac:dyDescent="0.3">
      <c r="A10" s="42" t="str">
        <f t="shared" si="0"/>
        <v>Thursday</v>
      </c>
      <c r="B10" s="38" cm="1">
        <f t="array" ref="B10">IF(ISERROR(INDEX(Jornadas[id],ROW()-3)),"",INDEX(Jornadas[fecha],ROW()-3))</f>
        <v>45666</v>
      </c>
      <c r="C10" s="43" cm="1">
        <f t="array" ref="C10">IFERROR(INDEX(Jornadas[caja_inicial],ROW()-3),"")</f>
        <v>1750</v>
      </c>
      <c r="D10" s="20" cm="1">
        <f t="array" ref="D10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196300</v>
      </c>
      <c r="E10" s="20" cm="1">
        <f t="array" ref="E10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322450</v>
      </c>
      <c r="F10" s="20" cm="1">
        <f t="array" ref="F10">IF(ISERROR(INDEX(Jornadas[id],ROW()-3)),"",IFERROR(INDEX(Jornadas[retiro],ROW()-3),""))</f>
        <v>277000</v>
      </c>
      <c r="G10" s="20" cm="1">
        <f t="array" ref="G10">IF(ISERROR(INDEX(Jornadas[id],ROW()-3)),"",SUMIFS(Ventas[importe],Ventas[id_jornada],INDEX(Jornadas[id],ROW()-3),Ventas[mercadoPago],"0"))</f>
        <v>10300</v>
      </c>
      <c r="H10" s="20" cm="1">
        <f t="array" ref="H10">IF(ISERROR(INDEX(Jornadas[id],ROW()-3)),"",SUMIFS(Ventas[importe],Ventas[id_jornada],INDEX(Jornadas[id],ROW()-3),Ventas[mercadoPago],"1"))</f>
        <v>0</v>
      </c>
      <c r="I10" s="1" cm="1">
        <f t="array" ref="I10">IF(ISERROR(INDEX(Jornadas[id],ROW()-3)),"",COUNTIF(Cortes[id_jornada],INDEX(Jornadas[id],ROW()-3)))</f>
        <v>71</v>
      </c>
      <c r="AA10" s="41">
        <v>45938</v>
      </c>
    </row>
    <row r="11" spans="1:27" hidden="1" x14ac:dyDescent="0.3">
      <c r="A11" s="35" t="str">
        <f t="shared" si="0"/>
        <v>Friday</v>
      </c>
      <c r="B11" s="36" cm="1">
        <f t="array" ref="B11">IF(ISERROR(INDEX(Jornadas[id],ROW()-3)),"",INDEX(Jornadas[fecha],ROW()-3))</f>
        <v>45667</v>
      </c>
      <c r="C11" s="23" cm="1">
        <f t="array" ref="C11">IFERROR(INDEX(Jornadas[caja_inicial],ROW()-3),"")</f>
        <v>5650</v>
      </c>
      <c r="D11" s="21" cm="1">
        <f t="array" ref="D11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268400</v>
      </c>
      <c r="E11" s="21" cm="1">
        <f t="array" ref="E11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287250</v>
      </c>
      <c r="F11" s="21" cm="1">
        <f t="array" ref="F11">IF(ISERROR(INDEX(Jornadas[id],ROW()-3)),"",IFERROR(INDEX(Jornadas[retiro],ROW()-3),""))</f>
        <v>237000</v>
      </c>
      <c r="G11" s="21" cm="1">
        <f t="array" ref="G11">IF(ISERROR(INDEX(Jornadas[id],ROW()-3)),"",SUMIFS(Ventas[importe],Ventas[id_jornada],INDEX(Jornadas[id],ROW()-3),Ventas[mercadoPago],"0"))</f>
        <v>14800</v>
      </c>
      <c r="H11" s="21" cm="1">
        <f t="array" ref="H11">IF(ISERROR(INDEX(Jornadas[id],ROW()-3)),"",SUMIFS(Ventas[importe],Ventas[id_jornada],INDEX(Jornadas[id],ROW()-3),Ventas[mercadoPago],"1"))</f>
        <v>2300</v>
      </c>
      <c r="I11" s="2" cm="1">
        <f t="array" ref="I11">IF(ISERROR(INDEX(Jornadas[id],ROW()-3)),"",COUNTIF(Cortes[id_jornada],INDEX(Jornadas[id],ROW()-3)))</f>
        <v>83</v>
      </c>
      <c r="AA11" s="41">
        <v>45939</v>
      </c>
    </row>
    <row r="12" spans="1:27" hidden="1" x14ac:dyDescent="0.3">
      <c r="A12" s="42" t="str">
        <f t="shared" si="0"/>
        <v>Saturday</v>
      </c>
      <c r="B12" s="38" cm="1">
        <f t="array" ref="B12">IF(ISERROR(INDEX(Jornadas[id],ROW()-3)),"",INDEX(Jornadas[fecha],ROW()-3))</f>
        <v>45668</v>
      </c>
      <c r="C12" s="43" cm="1">
        <f t="array" ref="C12">IFERROR(INDEX(Jornadas[caja_inicial],ROW()-3),"")</f>
        <v>5350</v>
      </c>
      <c r="D12" s="20" cm="1">
        <f t="array" ref="D12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59975</v>
      </c>
      <c r="E12" s="20" cm="1">
        <f t="array" ref="E12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290150</v>
      </c>
      <c r="F12" s="20" cm="1">
        <f t="array" ref="F12">IF(ISERROR(INDEX(Jornadas[id],ROW()-3)),"",IFERROR(INDEX(Jornadas[retiro],ROW()-3),""))</f>
        <v>233000</v>
      </c>
      <c r="G12" s="20" cm="1">
        <f t="array" ref="G12">IF(ISERROR(INDEX(Jornadas[id],ROW()-3)),"",SUMIFS(Ventas[importe],Ventas[id_jornada],INDEX(Jornadas[id],ROW()-3),Ventas[mercadoPago],"0"))</f>
        <v>5400</v>
      </c>
      <c r="H12" s="20" cm="1">
        <f t="array" ref="H12">IF(ISERROR(INDEX(Jornadas[id],ROW()-3)),"",SUMIFS(Ventas[importe],Ventas[id_jornada],INDEX(Jornadas[id],ROW()-3),Ventas[mercadoPago],"1"))</f>
        <v>7100</v>
      </c>
      <c r="I12" s="1" cm="1">
        <f t="array" ref="I12">IF(ISERROR(INDEX(Jornadas[id],ROW()-3)),"",COUNTIF(Cortes[id_jornada],INDEX(Jornadas[id],ROW()-3)))</f>
        <v>73</v>
      </c>
      <c r="AA12" s="41">
        <v>45940</v>
      </c>
    </row>
    <row r="13" spans="1:27" hidden="1" x14ac:dyDescent="0.3">
      <c r="A13" s="35" t="str">
        <f t="shared" si="0"/>
        <v>Monday</v>
      </c>
      <c r="B13" s="36" cm="1">
        <f t="array" ref="B13">IF(ISERROR(INDEX(Jornadas[id],ROW()-3)),"",INDEX(Jornadas[fecha],ROW()-3))</f>
        <v>45670</v>
      </c>
      <c r="C13" s="23" cm="1">
        <f t="array" ref="C13">IFERROR(INDEX(Jornadas[caja_inicial],ROW()-3),"")</f>
        <v>5150</v>
      </c>
      <c r="D13" s="21" cm="1">
        <f t="array" ref="D13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199800</v>
      </c>
      <c r="E13" s="21" cm="1">
        <f t="array" ref="E13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230650</v>
      </c>
      <c r="F13" s="21" cm="1">
        <f t="array" ref="F13">IF(ISERROR(INDEX(Jornadas[id],ROW()-3)),"",IFERROR(INDEX(Jornadas[retiro],ROW()-3),""))</f>
        <v>128000</v>
      </c>
      <c r="G13" s="21" cm="1">
        <f t="array" ref="G13">IF(ISERROR(INDEX(Jornadas[id],ROW()-3)),"",SUMIFS(Ventas[importe],Ventas[id_jornada],INDEX(Jornadas[id],ROW()-3),Ventas[mercadoPago],"0"))</f>
        <v>3300</v>
      </c>
      <c r="H13" s="21" cm="1">
        <f t="array" ref="H13">IF(ISERROR(INDEX(Jornadas[id],ROW()-3)),"",SUMIFS(Ventas[importe],Ventas[id_jornada],INDEX(Jornadas[id],ROW()-3),Ventas[mercadoPago],"1"))</f>
        <v>3000</v>
      </c>
      <c r="I13" s="2" cm="1">
        <f t="array" ref="I13">IF(ISERROR(INDEX(Jornadas[id],ROW()-3)),"",COUNTIF(Cortes[id_jornada],INDEX(Jornadas[id],ROW()-3)))</f>
        <v>64</v>
      </c>
      <c r="AA13" s="41">
        <v>45941</v>
      </c>
    </row>
    <row r="14" spans="1:27" hidden="1" x14ac:dyDescent="0.3">
      <c r="A14" s="42" t="str">
        <f t="shared" si="0"/>
        <v>Tuesday</v>
      </c>
      <c r="B14" s="38" cm="1">
        <f t="array" ref="B14">IF(ISERROR(INDEX(Jornadas[id],ROW()-3)),"",INDEX(Jornadas[fecha],ROW()-3))</f>
        <v>45671</v>
      </c>
      <c r="C14" s="43" cm="1">
        <f t="array" ref="C14">IFERROR(INDEX(Jornadas[caja_inicial],ROW()-3),"")</f>
        <v>6450</v>
      </c>
      <c r="D14" s="20" cm="1">
        <f t="array" ref="D14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151500</v>
      </c>
      <c r="E14" s="20" cm="1">
        <f t="array" ref="E14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114450</v>
      </c>
      <c r="F14" s="20" cm="1">
        <f t="array" ref="F14">IF(ISERROR(INDEX(Jornadas[id],ROW()-3)),"",IFERROR(INDEX(Jornadas[retiro],ROW()-3),""))</f>
        <v>87000</v>
      </c>
      <c r="G14" s="20" cm="1">
        <f t="array" ref="G14">IF(ISERROR(INDEX(Jornadas[id],ROW()-3)),"",SUMIFS(Ventas[importe],Ventas[id_jornada],INDEX(Jornadas[id],ROW()-3),Ventas[mercadoPago],"0"))</f>
        <v>2000</v>
      </c>
      <c r="H14" s="20" cm="1">
        <f t="array" ref="H14">IF(ISERROR(INDEX(Jornadas[id],ROW()-3)),"",SUMIFS(Ventas[importe],Ventas[id_jornada],INDEX(Jornadas[id],ROW()-3),Ventas[mercadoPago],"1"))</f>
        <v>3500</v>
      </c>
      <c r="I14" s="1" cm="1">
        <f t="array" ref="I14">IF(ISERROR(INDEX(Jornadas[id],ROW()-3)),"",COUNTIF(Cortes[id_jornada],INDEX(Jornadas[id],ROW()-3)))</f>
        <v>40</v>
      </c>
      <c r="AA14" s="41">
        <v>45943</v>
      </c>
    </row>
    <row r="15" spans="1:27" hidden="1" x14ac:dyDescent="0.3">
      <c r="A15" s="35" t="str">
        <f t="shared" si="0"/>
        <v>Wednesday</v>
      </c>
      <c r="B15" s="36" cm="1">
        <f t="array" ref="B15">IF(ISERROR(INDEX(Jornadas[id],ROW()-3)),"",INDEX(Jornadas[fecha],ROW()-3))</f>
        <v>45672</v>
      </c>
      <c r="C15" s="23" cm="1">
        <f t="array" ref="C15">IFERROR(INDEX(Jornadas[caja_inicial],ROW()-3),"")</f>
        <v>4640</v>
      </c>
      <c r="D15" s="21" cm="1">
        <f t="array" ref="D15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-52500</v>
      </c>
      <c r="E15" s="21" cm="1">
        <f t="array" ref="E15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189940</v>
      </c>
      <c r="F15" s="21" cm="1">
        <f t="array" ref="F15">IF(ISERROR(INDEX(Jornadas[id],ROW()-3)),"",IFERROR(INDEX(Jornadas[retiro],ROW()-3),""))</f>
        <v>125000</v>
      </c>
      <c r="G15" s="21" cm="1">
        <f t="array" ref="G15">IF(ISERROR(INDEX(Jornadas[id],ROW()-3)),"",SUMIFS(Ventas[importe],Ventas[id_jornada],INDEX(Jornadas[id],ROW()-3),Ventas[mercadoPago],"0"))</f>
        <v>2300</v>
      </c>
      <c r="H15" s="21" cm="1">
        <f t="array" ref="H15">IF(ISERROR(INDEX(Jornadas[id],ROW()-3)),"",SUMIFS(Ventas[importe],Ventas[id_jornada],INDEX(Jornadas[id],ROW()-3),Ventas[mercadoPago],"1"))</f>
        <v>6000</v>
      </c>
      <c r="I15" s="2" cm="1">
        <f t="array" ref="I15">IF(ISERROR(INDEX(Jornadas[id],ROW()-3)),"",COUNTIF(Cortes[id_jornada],INDEX(Jornadas[id],ROW()-3)))</f>
        <v>49</v>
      </c>
      <c r="AA15" s="41">
        <v>45944</v>
      </c>
    </row>
    <row r="16" spans="1:27" hidden="1" x14ac:dyDescent="0.3">
      <c r="A16" s="42" t="str">
        <f t="shared" si="0"/>
        <v>Thursday</v>
      </c>
      <c r="B16" s="38" cm="1">
        <f t="array" ref="B16">IF(ISERROR(INDEX(Jornadas[id],ROW()-3)),"",INDEX(Jornadas[fecha],ROW()-3))</f>
        <v>45673</v>
      </c>
      <c r="C16" s="43" cm="1">
        <f t="array" ref="C16">IFERROR(INDEX(Jornadas[caja_inicial],ROW()-3),"")</f>
        <v>8540</v>
      </c>
      <c r="D16" s="20" cm="1">
        <f t="array" ref="D16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64400</v>
      </c>
      <c r="E16" s="20" cm="1">
        <f t="array" ref="E16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208340</v>
      </c>
      <c r="F16" s="20" cm="1">
        <f t="array" ref="F16">IF(ISERROR(INDEX(Jornadas[id],ROW()-3)),"",IFERROR(INDEX(Jornadas[retiro],ROW()-3),""))</f>
        <v>67000</v>
      </c>
      <c r="G16" s="20" cm="1">
        <f t="array" ref="G16">IF(ISERROR(INDEX(Jornadas[id],ROW()-3)),"",SUMIFS(Ventas[importe],Ventas[id_jornada],INDEX(Jornadas[id],ROW()-3),Ventas[mercadoPago],"0"))</f>
        <v>0</v>
      </c>
      <c r="H16" s="20" cm="1">
        <f t="array" ref="H16">IF(ISERROR(INDEX(Jornadas[id],ROW()-3)),"",SUMIFS(Ventas[importe],Ventas[id_jornada],INDEX(Jornadas[id],ROW()-3),Ventas[mercadoPago],"1"))</f>
        <v>3400</v>
      </c>
      <c r="I16" s="1" cm="1">
        <f t="array" ref="I16">IF(ISERROR(INDEX(Jornadas[id],ROW()-3)),"",COUNTIF(Cortes[id_jornada],INDEX(Jornadas[id],ROW()-3)))</f>
        <v>64</v>
      </c>
      <c r="AA16" s="41">
        <v>45945</v>
      </c>
    </row>
    <row r="17" spans="1:27" hidden="1" x14ac:dyDescent="0.3">
      <c r="A17" s="35" t="str">
        <f t="shared" si="0"/>
        <v>Friday</v>
      </c>
      <c r="B17" s="36" cm="1">
        <f t="array" ref="B17">IF(ISERROR(INDEX(Jornadas[id],ROW()-3)),"",INDEX(Jornadas[fecha],ROW()-3))</f>
        <v>45674</v>
      </c>
      <c r="C17" s="23" cm="1">
        <f t="array" ref="C17">IFERROR(INDEX(Jornadas[caja_inicial],ROW()-3),"")</f>
        <v>8240</v>
      </c>
      <c r="D17" s="21" cm="1">
        <f t="array" ref="D17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132100</v>
      </c>
      <c r="E17" s="21" cm="1">
        <f t="array" ref="E17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338540</v>
      </c>
      <c r="F17" s="21" cm="1">
        <f t="array" ref="F17">IF(ISERROR(INDEX(Jornadas[id],ROW()-3)),"",IFERROR(INDEX(Jornadas[retiro],ROW()-3),""))</f>
        <v>211000</v>
      </c>
      <c r="G17" s="21" cm="1">
        <f t="array" ref="G17">IF(ISERROR(INDEX(Jornadas[id],ROW()-3)),"",SUMIFS(Ventas[importe],Ventas[id_jornada],INDEX(Jornadas[id],ROW()-3),Ventas[mercadoPago],"0"))</f>
        <v>6000</v>
      </c>
      <c r="H17" s="21" cm="1">
        <f t="array" ref="H17">IF(ISERROR(INDEX(Jornadas[id],ROW()-3)),"",SUMIFS(Ventas[importe],Ventas[id_jornada],INDEX(Jornadas[id],ROW()-3),Ventas[mercadoPago],"1"))</f>
        <v>4100</v>
      </c>
      <c r="I17" s="2" cm="1">
        <f t="array" ref="I17">IF(ISERROR(INDEX(Jornadas[id],ROW()-3)),"",COUNTIF(Cortes[id_jornada],INDEX(Jornadas[id],ROW()-3)))</f>
        <v>76</v>
      </c>
      <c r="AA17" s="41">
        <v>45946</v>
      </c>
    </row>
    <row r="18" spans="1:27" hidden="1" x14ac:dyDescent="0.3">
      <c r="A18" s="42" t="str">
        <f t="shared" si="0"/>
        <v>Saturday</v>
      </c>
      <c r="B18" s="38" cm="1">
        <f t="array" ref="B18">IF(ISERROR(INDEX(Jornadas[id],ROW()-3)),"",INDEX(Jornadas[fecha],ROW()-3))</f>
        <v>45675</v>
      </c>
      <c r="C18" s="43" cm="1">
        <f t="array" ref="C18">IFERROR(INDEX(Jornadas[caja_inicial],ROW()-3),"")</f>
        <v>11240</v>
      </c>
      <c r="D18" s="20" cm="1">
        <f t="array" ref="D18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19504</v>
      </c>
      <c r="E18" s="20" cm="1">
        <f t="array" ref="E18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377040</v>
      </c>
      <c r="F18" s="20" cm="1">
        <f t="array" ref="F18">IF(ISERROR(INDEX(Jornadas[id],ROW()-3)),"",IFERROR(INDEX(Jornadas[retiro],ROW()-3),""))</f>
        <v>80000</v>
      </c>
      <c r="G18" s="20" cm="1">
        <f t="array" ref="G18">IF(ISERROR(INDEX(Jornadas[id],ROW()-3)),"",SUMIFS(Ventas[importe],Ventas[id_jornada],INDEX(Jornadas[id],ROW()-3),Ventas[mercadoPago],"0"))</f>
        <v>8900</v>
      </c>
      <c r="H18" s="20" cm="1">
        <f t="array" ref="H18">IF(ISERROR(INDEX(Jornadas[id],ROW()-3)),"",SUMIFS(Ventas[importe],Ventas[id_jornada],INDEX(Jornadas[id],ROW()-3),Ventas[mercadoPago],"1"))</f>
        <v>1800</v>
      </c>
      <c r="I18" s="1" cm="1">
        <f t="array" ref="I18">IF(ISERROR(INDEX(Jornadas[id],ROW()-3)),"",COUNTIF(Cortes[id_jornada],INDEX(Jornadas[id],ROW()-3)))</f>
        <v>89</v>
      </c>
      <c r="AA18" s="41">
        <v>45947</v>
      </c>
    </row>
    <row r="19" spans="1:27" hidden="1" x14ac:dyDescent="0.3">
      <c r="A19" s="35" t="str">
        <f t="shared" si="0"/>
        <v>Monday</v>
      </c>
      <c r="B19" s="36" cm="1">
        <f t="array" ref="B19">IF(ISERROR(INDEX(Jornadas[id],ROW()-3)),"",INDEX(Jornadas[fecha],ROW()-3))</f>
        <v>45677</v>
      </c>
      <c r="C19" s="23" cm="1">
        <f t="array" ref="C19">IFERROR(INDEX(Jornadas[caja_inicial],ROW()-3),"")</f>
        <v>2740</v>
      </c>
      <c r="D19" s="21" cm="1">
        <f t="array" ref="D19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131400</v>
      </c>
      <c r="E19" s="21" cm="1">
        <f t="array" ref="E19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181340</v>
      </c>
      <c r="F19" s="21" cm="1">
        <f t="array" ref="F19">IF(ISERROR(INDEX(Jornadas[id],ROW()-3)),"",IFERROR(INDEX(Jornadas[retiro],ROW()-3),""))</f>
        <v>105000</v>
      </c>
      <c r="G19" s="21" cm="1">
        <f t="array" ref="G19">IF(ISERROR(INDEX(Jornadas[id],ROW()-3)),"",SUMIFS(Ventas[importe],Ventas[id_jornada],INDEX(Jornadas[id],ROW()-3),Ventas[mercadoPago],"0"))</f>
        <v>3200</v>
      </c>
      <c r="H19" s="21" cm="1">
        <f t="array" ref="H19">IF(ISERROR(INDEX(Jornadas[id],ROW()-3)),"",SUMIFS(Ventas[importe],Ventas[id_jornada],INDEX(Jornadas[id],ROW()-3),Ventas[mercadoPago],"1"))</f>
        <v>1400</v>
      </c>
      <c r="I19" s="2" cm="1">
        <f t="array" ref="I19">IF(ISERROR(INDEX(Jornadas[id],ROW()-3)),"",COUNTIF(Cortes[id_jornada],INDEX(Jornadas[id],ROW()-3)))</f>
        <v>49</v>
      </c>
      <c r="AA19" s="41">
        <v>45948</v>
      </c>
    </row>
    <row r="20" spans="1:27" hidden="1" x14ac:dyDescent="0.3">
      <c r="A20" s="42" t="str">
        <f t="shared" si="0"/>
        <v>Tuesday</v>
      </c>
      <c r="B20" s="38" cm="1">
        <f t="array" ref="B20">IF(ISERROR(INDEX(Jornadas[id],ROW()-3)),"",INDEX(Jornadas[fecha],ROW()-3))</f>
        <v>45678</v>
      </c>
      <c r="C20" s="43" cm="1">
        <f t="array" ref="C20">IFERROR(INDEX(Jornadas[caja_inicial],ROW()-3),"")</f>
        <v>6440</v>
      </c>
      <c r="D20" s="20" cm="1">
        <f t="array" ref="D20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199000</v>
      </c>
      <c r="E20" s="20" cm="1">
        <f t="array" ref="E20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193440</v>
      </c>
      <c r="F20" s="20" cm="1">
        <f t="array" ref="F20">IF(ISERROR(INDEX(Jornadas[id],ROW()-3)),"",IFERROR(INDEX(Jornadas[retiro],ROW()-3),""))</f>
        <v>186000</v>
      </c>
      <c r="G20" s="20" cm="1">
        <f t="array" ref="G20">IF(ISERROR(INDEX(Jornadas[id],ROW()-3)),"",SUMIFS(Ventas[importe],Ventas[id_jornada],INDEX(Jornadas[id],ROW()-3),Ventas[mercadoPago],"0"))</f>
        <v>4600</v>
      </c>
      <c r="H20" s="20" cm="1">
        <f t="array" ref="H20">IF(ISERROR(INDEX(Jornadas[id],ROW()-3)),"",SUMIFS(Ventas[importe],Ventas[id_jornada],INDEX(Jornadas[id],ROW()-3),Ventas[mercadoPago],"1"))</f>
        <v>0</v>
      </c>
      <c r="I20" s="1" cm="1">
        <f t="array" ref="I20">IF(ISERROR(INDEX(Jornadas[id],ROW()-3)),"",COUNTIF(Cortes[id_jornada],INDEX(Jornadas[id],ROW()-3)))</f>
        <v>59</v>
      </c>
      <c r="AA20" s="41">
        <v>45950</v>
      </c>
    </row>
    <row r="21" spans="1:27" hidden="1" x14ac:dyDescent="0.3">
      <c r="A21" s="35" t="str">
        <f t="shared" si="0"/>
        <v>Wednesday</v>
      </c>
      <c r="B21" s="36" cm="1">
        <f t="array" ref="B21">IF(ISERROR(INDEX(Jornadas[id],ROW()-3)),"",INDEX(Jornadas[fecha],ROW()-3))</f>
        <v>45679</v>
      </c>
      <c r="C21" s="23" cm="1">
        <f t="array" ref="C21">IFERROR(INDEX(Jornadas[caja_inicial],ROW()-3),"")</f>
        <v>5540</v>
      </c>
      <c r="D21" s="21" cm="1">
        <f t="array" ref="D21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207000</v>
      </c>
      <c r="E21" s="21" cm="1">
        <f t="array" ref="E21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136440</v>
      </c>
      <c r="F21" s="21" cm="1">
        <f t="array" ref="F21">IF(ISERROR(INDEX(Jornadas[id],ROW()-3)),"",IFERROR(INDEX(Jornadas[retiro],ROW()-3),""))</f>
        <v>84000</v>
      </c>
      <c r="G21" s="21" cm="1">
        <f t="array" ref="G21">IF(ISERROR(INDEX(Jornadas[id],ROW()-3)),"",SUMIFS(Ventas[importe],Ventas[id_jornada],INDEX(Jornadas[id],ROW()-3),Ventas[mercadoPago],"0"))</f>
        <v>900</v>
      </c>
      <c r="H21" s="21" cm="1">
        <f t="array" ref="H21">IF(ISERROR(INDEX(Jornadas[id],ROW()-3)),"",SUMIFS(Ventas[importe],Ventas[id_jornada],INDEX(Jornadas[id],ROW()-3),Ventas[mercadoPago],"1"))</f>
        <v>4500</v>
      </c>
      <c r="I21" s="2" cm="1">
        <f t="array" ref="I21">IF(ISERROR(INDEX(Jornadas[id],ROW()-3)),"",COUNTIF(Cortes[id_jornada],INDEX(Jornadas[id],ROW()-3)))</f>
        <v>47</v>
      </c>
      <c r="AA21" s="41">
        <v>45951</v>
      </c>
    </row>
    <row r="22" spans="1:27" hidden="1" x14ac:dyDescent="0.3">
      <c r="A22" s="42" t="str">
        <f t="shared" si="0"/>
        <v>Thursday</v>
      </c>
      <c r="B22" s="38" cm="1">
        <f t="array" ref="B22">IF(ISERROR(INDEX(Jornadas[id],ROW()-3)),"",INDEX(Jornadas[fecha],ROW()-3))</f>
        <v>45680</v>
      </c>
      <c r="C22" s="43" cm="1">
        <f t="array" ref="C22">IFERROR(INDEX(Jornadas[caja_inicial],ROW()-3),"")</f>
        <v>4040</v>
      </c>
      <c r="D22" s="20" cm="1">
        <f t="array" ref="D22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133800</v>
      </c>
      <c r="E22" s="20" cm="1">
        <f t="array" ref="E22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297540</v>
      </c>
      <c r="F22" s="20" cm="1">
        <f t="array" ref="F22">IF(ISERROR(INDEX(Jornadas[id],ROW()-3)),"",IFERROR(INDEX(Jornadas[retiro],ROW()-3),""))</f>
        <v>233000</v>
      </c>
      <c r="G22" s="20" cm="1">
        <f t="array" ref="G22">IF(ISERROR(INDEX(Jornadas[id],ROW()-3)),"",SUMIFS(Ventas[importe],Ventas[id_jornada],INDEX(Jornadas[id],ROW()-3),Ventas[mercadoPago],"0"))</f>
        <v>5000</v>
      </c>
      <c r="H22" s="20" cm="1">
        <f t="array" ref="H22">IF(ISERROR(INDEX(Jornadas[id],ROW()-3)),"",SUMIFS(Ventas[importe],Ventas[id_jornada],INDEX(Jornadas[id],ROW()-3),Ventas[mercadoPago],"1"))</f>
        <v>1800</v>
      </c>
      <c r="I22" s="1" cm="1">
        <f t="array" ref="I22">IF(ISERROR(INDEX(Jornadas[id],ROW()-3)),"",COUNTIF(Cortes[id_jornada],INDEX(Jornadas[id],ROW()-3)))</f>
        <v>60</v>
      </c>
      <c r="AA22" s="41">
        <v>45952</v>
      </c>
    </row>
    <row r="23" spans="1:27" hidden="1" x14ac:dyDescent="0.3">
      <c r="A23" s="35" t="str">
        <f t="shared" si="0"/>
        <v>Friday</v>
      </c>
      <c r="B23" s="36" cm="1">
        <f t="array" ref="B23">IF(ISERROR(INDEX(Jornadas[id],ROW()-3)),"",INDEX(Jornadas[fecha],ROW()-3))</f>
        <v>45681</v>
      </c>
      <c r="C23" s="23" cm="1">
        <f t="array" ref="C23">IFERROR(INDEX(Jornadas[caja_inicial],ROW()-3),"")</f>
        <v>4040</v>
      </c>
      <c r="D23" s="21" cm="1">
        <f t="array" ref="D23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261800</v>
      </c>
      <c r="E23" s="21" cm="1">
        <f t="array" ref="E23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306740</v>
      </c>
      <c r="F23" s="21" cm="1">
        <f t="array" ref="F23">IF(ISERROR(INDEX(Jornadas[id],ROW()-3)),"",IFERROR(INDEX(Jornadas[retiro],ROW()-3),""))</f>
        <v>202000</v>
      </c>
      <c r="G23" s="21" cm="1">
        <f t="array" ref="G23">IF(ISERROR(INDEX(Jornadas[id],ROW()-3)),"",SUMIFS(Ventas[importe],Ventas[id_jornada],INDEX(Jornadas[id],ROW()-3),Ventas[mercadoPago],"0"))</f>
        <v>7800</v>
      </c>
      <c r="H23" s="21" cm="1">
        <f t="array" ref="H23">IF(ISERROR(INDEX(Jornadas[id],ROW()-3)),"",SUMIFS(Ventas[importe],Ventas[id_jornada],INDEX(Jornadas[id],ROW()-3),Ventas[mercadoPago],"1"))</f>
        <v>6300</v>
      </c>
      <c r="I23" s="2" cm="1">
        <f t="array" ref="I23">IF(ISERROR(INDEX(Jornadas[id],ROW()-3)),"",COUNTIF(Cortes[id_jornada],INDEX(Jornadas[id],ROW()-3)))</f>
        <v>88</v>
      </c>
      <c r="AA23" s="41">
        <v>45953</v>
      </c>
    </row>
    <row r="24" spans="1:27" hidden="1" x14ac:dyDescent="0.3">
      <c r="A24" s="42" t="str">
        <f t="shared" si="0"/>
        <v>Saturday</v>
      </c>
      <c r="B24" s="38" cm="1">
        <f t="array" ref="B24">IF(ISERROR(INDEX(Jornadas[id],ROW()-3)),"",INDEX(Jornadas[fecha],ROW()-3))</f>
        <v>45682</v>
      </c>
      <c r="C24" s="43" cm="1">
        <f t="array" ref="C24">IFERROR(INDEX(Jornadas[caja_inicial],ROW()-3),"")</f>
        <v>7340</v>
      </c>
      <c r="D24" s="20" cm="1">
        <f t="array" ref="D24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207700</v>
      </c>
      <c r="E24" s="20" cm="1">
        <f t="array" ref="E24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370240</v>
      </c>
      <c r="F24" s="20" cm="1">
        <f t="array" ref="F24">IF(ISERROR(INDEX(Jornadas[id],ROW()-3)),"",IFERROR(INDEX(Jornadas[retiro],ROW()-3),""))</f>
        <v>267000</v>
      </c>
      <c r="G24" s="20" cm="1">
        <f t="array" ref="G24">IF(ISERROR(INDEX(Jornadas[id],ROW()-3)),"",SUMIFS(Ventas[importe],Ventas[id_jornada],INDEX(Jornadas[id],ROW()-3),Ventas[mercadoPago],"0"))</f>
        <v>7900</v>
      </c>
      <c r="H24" s="20" cm="1">
        <f t="array" ref="H24">IF(ISERROR(INDEX(Jornadas[id],ROW()-3)),"",SUMIFS(Ventas[importe],Ventas[id_jornada],INDEX(Jornadas[id],ROW()-3),Ventas[mercadoPago],"1"))</f>
        <v>3200</v>
      </c>
      <c r="I24" s="1" cm="1">
        <f t="array" ref="I24">IF(ISERROR(INDEX(Jornadas[id],ROW()-3)),"",COUNTIF(Cortes[id_jornada],INDEX(Jornadas[id],ROW()-3)))</f>
        <v>90</v>
      </c>
      <c r="AA24" s="41">
        <v>45954</v>
      </c>
    </row>
    <row r="25" spans="1:27" hidden="1" x14ac:dyDescent="0.3">
      <c r="A25" s="35" t="str">
        <f t="shared" si="0"/>
        <v>Monday</v>
      </c>
      <c r="B25" s="36" cm="1">
        <f t="array" ref="B25">IF(ISERROR(INDEX(Jornadas[id],ROW()-3)),"",INDEX(Jornadas[fecha],ROW()-3))</f>
        <v>45684</v>
      </c>
      <c r="C25" s="23" cm="1">
        <f t="array" ref="C25">IFERROR(INDEX(Jornadas[caja_inicial],ROW()-3),"")</f>
        <v>7240</v>
      </c>
      <c r="D25" s="21" cm="1">
        <f t="array" ref="D25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38220</v>
      </c>
      <c r="E25" s="21" cm="1">
        <f t="array" ref="E25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177540</v>
      </c>
      <c r="F25" s="21" cm="1">
        <f t="array" ref="F25">IF(ISERROR(INDEX(Jornadas[id],ROW()-3)),"",IFERROR(INDEX(Jornadas[retiro],ROW()-3),""))</f>
        <v>49000</v>
      </c>
      <c r="G25" s="21" cm="1">
        <f t="array" ref="G25">IF(ISERROR(INDEX(Jornadas[id],ROW()-3)),"",SUMIFS(Ventas[importe],Ventas[id_jornada],INDEX(Jornadas[id],ROW()-3),Ventas[mercadoPago],"0"))</f>
        <v>800</v>
      </c>
      <c r="H25" s="21" cm="1">
        <f t="array" ref="H25">IF(ISERROR(INDEX(Jornadas[id],ROW()-3)),"",SUMIFS(Ventas[importe],Ventas[id_jornada],INDEX(Jornadas[id],ROW()-3),Ventas[mercadoPago],"1"))</f>
        <v>0</v>
      </c>
      <c r="I25" s="2" cm="1">
        <f t="array" ref="I25">IF(ISERROR(INDEX(Jornadas[id],ROW()-3)),"",COUNTIF(Cortes[id_jornada],INDEX(Jornadas[id],ROW()-3)))</f>
        <v>39</v>
      </c>
      <c r="AA25" s="41">
        <v>45955</v>
      </c>
    </row>
    <row r="26" spans="1:27" hidden="1" x14ac:dyDescent="0.3">
      <c r="A26" s="42" t="str">
        <f t="shared" si="0"/>
        <v>Tuesday</v>
      </c>
      <c r="B26" s="38" cm="1">
        <f t="array" ref="B26">IF(ISERROR(INDEX(Jornadas[id],ROW()-3)),"",INDEX(Jornadas[fecha],ROW()-3))</f>
        <v>45685</v>
      </c>
      <c r="C26" s="43" cm="1">
        <f t="array" ref="C26">IFERROR(INDEX(Jornadas[caja_inicial],ROW()-3),"")</f>
        <v>4040</v>
      </c>
      <c r="D26" s="20" cm="1">
        <f t="array" ref="D26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-142250</v>
      </c>
      <c r="E26" s="20" cm="1">
        <f t="array" ref="E26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189640</v>
      </c>
      <c r="F26" s="20" cm="1">
        <f t="array" ref="F26">IF(ISERROR(INDEX(Jornadas[id],ROW()-3)),"",IFERROR(INDEX(Jornadas[retiro],ROW()-3),""))</f>
        <v>24000</v>
      </c>
      <c r="G26" s="20" cm="1">
        <f t="array" ref="G26">IF(ISERROR(INDEX(Jornadas[id],ROW()-3)),"",SUMIFS(Ventas[importe],Ventas[id_jornada],INDEX(Jornadas[id],ROW()-3),Ventas[mercadoPago],"0"))</f>
        <v>3100</v>
      </c>
      <c r="H26" s="20" cm="1">
        <f t="array" ref="H26">IF(ISERROR(INDEX(Jornadas[id],ROW()-3)),"",SUMIFS(Ventas[importe],Ventas[id_jornada],INDEX(Jornadas[id],ROW()-3),Ventas[mercadoPago],"1"))</f>
        <v>1000</v>
      </c>
      <c r="I26" s="1" cm="1">
        <f t="array" ref="I26">IF(ISERROR(INDEX(Jornadas[id],ROW()-3)),"",COUNTIF(Cortes[id_jornada],INDEX(Jornadas[id],ROW()-3)))</f>
        <v>41</v>
      </c>
      <c r="AA26" s="41">
        <v>45957</v>
      </c>
    </row>
    <row r="27" spans="1:27" hidden="1" x14ac:dyDescent="0.3">
      <c r="A27" s="35" t="str">
        <f t="shared" si="0"/>
        <v>Wednesday</v>
      </c>
      <c r="B27" s="36" cm="1">
        <f t="array" ref="B27">IF(ISERROR(INDEX(Jornadas[id],ROW()-3)),"",INDEX(Jornadas[fecha],ROW()-3))</f>
        <v>45686</v>
      </c>
      <c r="C27" s="23" cm="1">
        <f t="array" ref="C27">IFERROR(INDEX(Jornadas[caja_inicial],ROW()-3),"")</f>
        <v>4140</v>
      </c>
      <c r="D27" s="21" cm="1">
        <f t="array" ref="D27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-23150</v>
      </c>
      <c r="E27" s="21" cm="1">
        <f t="array" ref="E27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126240</v>
      </c>
      <c r="F27" s="21" cm="1">
        <f t="array" ref="F27">IF(ISERROR(INDEX(Jornadas[id],ROW()-3)),"",IFERROR(INDEX(Jornadas[retiro],ROW()-3),""))</f>
        <v>40000</v>
      </c>
      <c r="G27" s="21" cm="1">
        <f t="array" ref="G27">IF(ISERROR(INDEX(Jornadas[id],ROW()-3)),"",SUMIFS(Ventas[importe],Ventas[id_jornada],INDEX(Jornadas[id],ROW()-3),Ventas[mercadoPago],"0"))</f>
        <v>5000</v>
      </c>
      <c r="H27" s="21" cm="1">
        <f t="array" ref="H27">IF(ISERROR(INDEX(Jornadas[id],ROW()-3)),"",SUMIFS(Ventas[importe],Ventas[id_jornada],INDEX(Jornadas[id],ROW()-3),Ventas[mercadoPago],"1"))</f>
        <v>0</v>
      </c>
      <c r="I27" s="2" cm="1">
        <f t="array" ref="I27">IF(ISERROR(INDEX(Jornadas[id],ROW()-3)),"",COUNTIF(Cortes[id_jornada],INDEX(Jornadas[id],ROW()-3)))</f>
        <v>34</v>
      </c>
      <c r="AA27" s="41">
        <v>45958</v>
      </c>
    </row>
    <row r="28" spans="1:27" hidden="1" x14ac:dyDescent="0.3">
      <c r="A28" s="42" t="str">
        <f t="shared" si="0"/>
        <v>Thursday</v>
      </c>
      <c r="B28" s="38" cm="1">
        <f t="array" ref="B28">IF(ISERROR(INDEX(Jornadas[id],ROW()-3)),"",INDEX(Jornadas[fecha],ROW()-3))</f>
        <v>45687</v>
      </c>
      <c r="C28" s="43" cm="1">
        <f t="array" ref="C28">IFERROR(INDEX(Jornadas[caja_inicial],ROW()-3),"")</f>
        <v>4540</v>
      </c>
      <c r="D28" s="20" cm="1">
        <f t="array" ref="D28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157000</v>
      </c>
      <c r="E28" s="20" cm="1">
        <f t="array" ref="E28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294340</v>
      </c>
      <c r="F28" s="20" cm="1">
        <f t="array" ref="F28">IF(ISERROR(INDEX(Jornadas[id],ROW()-3)),"",IFERROR(INDEX(Jornadas[retiro],ROW()-3),""))</f>
        <v>82000</v>
      </c>
      <c r="G28" s="20" cm="1">
        <f t="array" ref="G28">IF(ISERROR(INDEX(Jornadas[id],ROW()-3)),"",SUMIFS(Ventas[importe],Ventas[id_jornada],INDEX(Jornadas[id],ROW()-3),Ventas[mercadoPago],"0"))</f>
        <v>10100</v>
      </c>
      <c r="H28" s="20" cm="1">
        <f t="array" ref="H28">IF(ISERROR(INDEX(Jornadas[id],ROW()-3)),"",SUMIFS(Ventas[importe],Ventas[id_jornada],INDEX(Jornadas[id],ROW()-3),Ventas[mercadoPago],"1"))</f>
        <v>7000</v>
      </c>
      <c r="I28" s="1" cm="1">
        <f t="array" ref="I28">IF(ISERROR(INDEX(Jornadas[id],ROW()-3)),"",COUNTIF(Cortes[id_jornada],INDEX(Jornadas[id],ROW()-3)))</f>
        <v>75</v>
      </c>
      <c r="AA28" s="41">
        <v>45960</v>
      </c>
    </row>
    <row r="29" spans="1:27" hidden="1" x14ac:dyDescent="0.3">
      <c r="A29" s="35" t="str">
        <f t="shared" si="0"/>
        <v>Friday</v>
      </c>
      <c r="B29" s="36" cm="1">
        <f t="array" ref="B29">IF(ISERROR(INDEX(Jornadas[id],ROW()-3)),"",INDEX(Jornadas[fecha],ROW()-3))</f>
        <v>45688</v>
      </c>
      <c r="C29" s="23" cm="1">
        <f t="array" ref="C29">IFERROR(INDEX(Jornadas[caja_inicial],ROW()-3),"")</f>
        <v>3940</v>
      </c>
      <c r="D29" s="21" cm="1">
        <f t="array" ref="D29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-85900</v>
      </c>
      <c r="E29" s="21" cm="1">
        <f t="array" ref="E29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254840</v>
      </c>
      <c r="F29" s="21" cm="1">
        <f t="array" ref="F29">IF(ISERROR(INDEX(Jornadas[id],ROW()-3)),"",IFERROR(INDEX(Jornadas[retiro],ROW()-3),""))</f>
        <v>358000</v>
      </c>
      <c r="G29" s="21" cm="1">
        <f t="array" ref="G29">IF(ISERROR(INDEX(Jornadas[id],ROW()-3)),"",SUMIFS(Ventas[importe],Ventas[id_jornada],INDEX(Jornadas[id],ROW()-3),Ventas[mercadoPago],"0"))</f>
        <v>10800</v>
      </c>
      <c r="H29" s="21" cm="1">
        <f t="array" ref="H29">IF(ISERROR(INDEX(Jornadas[id],ROW()-3)),"",SUMIFS(Ventas[importe],Ventas[id_jornada],INDEX(Jornadas[id],ROW()-3),Ventas[mercadoPago],"1"))</f>
        <v>1100</v>
      </c>
      <c r="I29" s="2" cm="1">
        <f t="array" ref="I29">IF(ISERROR(INDEX(Jornadas[id],ROW()-3)),"",COUNTIF(Cortes[id_jornada],INDEX(Jornadas[id],ROW()-3)))</f>
        <v>72</v>
      </c>
      <c r="AA29" s="41">
        <v>45961</v>
      </c>
    </row>
    <row r="30" spans="1:27" hidden="1" x14ac:dyDescent="0.3">
      <c r="A30" s="42" t="str">
        <f t="shared" si="0"/>
        <v>Saturday</v>
      </c>
      <c r="B30" s="38" cm="1">
        <f t="array" ref="B30">IF(ISERROR(INDEX(Jornadas[id],ROW()-3)),"",INDEX(Jornadas[fecha],ROW()-3))</f>
        <v>45689</v>
      </c>
      <c r="C30" s="43" cm="1">
        <f t="array" ref="C30">IFERROR(INDEX(Jornadas[caja_inicial],ROW()-3),"")</f>
        <v>6340</v>
      </c>
      <c r="D30" s="20" cm="1">
        <f t="array" ref="D30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360100</v>
      </c>
      <c r="E30" s="20" cm="1">
        <f t="array" ref="E30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316640</v>
      </c>
      <c r="F30" s="20" cm="1">
        <f t="array" ref="F30">IF(ISERROR(INDEX(Jornadas[id],ROW()-3)),"",IFERROR(INDEX(Jornadas[retiro],ROW()-3),""))</f>
        <v>38000</v>
      </c>
      <c r="G30" s="20" cm="1">
        <f t="array" ref="G30">IF(ISERROR(INDEX(Jornadas[id],ROW()-3)),"",SUMIFS(Ventas[importe],Ventas[id_jornada],INDEX(Jornadas[id],ROW()-3),Ventas[mercadoPago],"0"))</f>
        <v>14200</v>
      </c>
      <c r="H30" s="20" cm="1">
        <f t="array" ref="H30">IF(ISERROR(INDEX(Jornadas[id],ROW()-3)),"",SUMIFS(Ventas[importe],Ventas[id_jornada],INDEX(Jornadas[id],ROW()-3),Ventas[mercadoPago],"1"))</f>
        <v>6600</v>
      </c>
      <c r="I30" s="1" cm="1">
        <f t="array" ref="I30">IF(ISERROR(INDEX(Jornadas[id],ROW()-3)),"",COUNTIF(Cortes[id_jornada],INDEX(Jornadas[id],ROW()-3)))</f>
        <v>102</v>
      </c>
    </row>
    <row r="31" spans="1:27" hidden="1" x14ac:dyDescent="0.3">
      <c r="A31" s="35" t="str">
        <f t="shared" si="0"/>
        <v>Monday</v>
      </c>
      <c r="B31" s="36" cm="1">
        <f t="array" ref="B31">IF(ISERROR(INDEX(Jornadas[id],ROW()-3)),"",INDEX(Jornadas[fecha],ROW()-3))</f>
        <v>45691</v>
      </c>
      <c r="C31" s="23" cm="1">
        <f t="array" ref="C31">IFERROR(INDEX(Jornadas[caja_inicial],ROW()-3),"")</f>
        <v>1540</v>
      </c>
      <c r="D31" s="21" cm="1">
        <f t="array" ref="D31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184800</v>
      </c>
      <c r="E31" s="21" cm="1">
        <f t="array" ref="E31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147540</v>
      </c>
      <c r="F31" s="21" cm="1">
        <f t="array" ref="F31">IF(ISERROR(INDEX(Jornadas[id],ROW()-3)),"",IFERROR(INDEX(Jornadas[retiro],ROW()-3),""))</f>
        <v>387000</v>
      </c>
      <c r="G31" s="21" cm="1">
        <f t="array" ref="G31">IF(ISERROR(INDEX(Jornadas[id],ROW()-3)),"",SUMIFS(Ventas[importe],Ventas[id_jornada],INDEX(Jornadas[id],ROW()-3),Ventas[mercadoPago],"0"))</f>
        <v>1000</v>
      </c>
      <c r="H31" s="21" cm="1">
        <f t="array" ref="H31">IF(ISERROR(INDEX(Jornadas[id],ROW()-3)),"",SUMIFS(Ventas[importe],Ventas[id_jornada],INDEX(Jornadas[id],ROW()-3),Ventas[mercadoPago],"1"))</f>
        <v>56800</v>
      </c>
      <c r="I31" s="2" cm="1">
        <f t="array" ref="I31">IF(ISERROR(INDEX(Jornadas[id],ROW()-3)),"",COUNTIF(Cortes[id_jornada],INDEX(Jornadas[id],ROW()-3)))</f>
        <v>45</v>
      </c>
    </row>
    <row r="32" spans="1:27" hidden="1" x14ac:dyDescent="0.3">
      <c r="A32" s="42" t="str">
        <f t="shared" si="0"/>
        <v>Tuesday</v>
      </c>
      <c r="B32" s="38" cm="1">
        <f t="array" ref="B32">IF(ISERROR(INDEX(Jornadas[id],ROW()-3)),"",INDEX(Jornadas[fecha],ROW()-3))</f>
        <v>45692</v>
      </c>
      <c r="C32" s="43" cm="1">
        <f t="array" ref="C32">IFERROR(INDEX(Jornadas[caja_inicial],ROW()-3),"")</f>
        <v>1040</v>
      </c>
      <c r="D32" s="20" cm="1">
        <f t="array" ref="D32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148900</v>
      </c>
      <c r="E32" s="20" cm="1">
        <f t="array" ref="E32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252540</v>
      </c>
      <c r="F32" s="20" cm="1">
        <f t="array" ref="F32">IF(ISERROR(INDEX(Jornadas[id],ROW()-3)),"",IFERROR(INDEX(Jornadas[retiro],ROW()-3),""))</f>
        <v>176000</v>
      </c>
      <c r="G32" s="20" cm="1">
        <f t="array" ref="G32">IF(ISERROR(INDEX(Jornadas[id],ROW()-3)),"",SUMIFS(Ventas[importe],Ventas[id_jornada],INDEX(Jornadas[id],ROW()-3),Ventas[mercadoPago],"0"))</f>
        <v>4800</v>
      </c>
      <c r="H32" s="20" cm="1">
        <f t="array" ref="H32">IF(ISERROR(INDEX(Jornadas[id],ROW()-3)),"",SUMIFS(Ventas[importe],Ventas[id_jornada],INDEX(Jornadas[id],ROW()-3),Ventas[mercadoPago],"1"))</f>
        <v>24900</v>
      </c>
      <c r="I32" s="1" cm="1">
        <f t="array" ref="I32">IF(ISERROR(INDEX(Jornadas[id],ROW()-3)),"",COUNTIF(Cortes[id_jornada],INDEX(Jornadas[id],ROW()-3)))</f>
        <v>57</v>
      </c>
    </row>
    <row r="33" spans="1:9" hidden="1" x14ac:dyDescent="0.3">
      <c r="A33" s="35" t="str">
        <f t="shared" si="0"/>
        <v>Wednesday</v>
      </c>
      <c r="B33" s="36" cm="1">
        <f t="array" ref="B33">IF(ISERROR(INDEX(Jornadas[id],ROW()-3)),"",INDEX(Jornadas[fecha],ROW()-3))</f>
        <v>45693</v>
      </c>
      <c r="C33" s="23" cm="1">
        <f t="array" ref="C33">IFERROR(INDEX(Jornadas[caja_inicial],ROW()-3),"")</f>
        <v>1140</v>
      </c>
      <c r="D33" s="21" cm="1">
        <f t="array" ref="D33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181000</v>
      </c>
      <c r="E33" s="21" cm="1">
        <f t="array" ref="E33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160140</v>
      </c>
      <c r="F33" s="21" cm="1">
        <f t="array" ref="F33">IF(ISERROR(INDEX(Jornadas[id],ROW()-3)),"",IFERROR(INDEX(Jornadas[retiro],ROW()-3),""))</f>
        <v>93000</v>
      </c>
      <c r="G33" s="21" cm="1">
        <f t="array" ref="G33">IF(ISERROR(INDEX(Jornadas[id],ROW()-3)),"",SUMIFS(Ventas[importe],Ventas[id_jornada],INDEX(Jornadas[id],ROW()-3),Ventas[mercadoPago],"0"))</f>
        <v>2000</v>
      </c>
      <c r="H33" s="21" cm="1">
        <f t="array" ref="H33">IF(ISERROR(INDEX(Jornadas[id],ROW()-3)),"",SUMIFS(Ventas[importe],Ventas[id_jornada],INDEX(Jornadas[id],ROW()-3),Ventas[mercadoPago],"1"))</f>
        <v>52000</v>
      </c>
      <c r="I33" s="2" cm="1">
        <f t="array" ref="I33">IF(ISERROR(INDEX(Jornadas[id],ROW()-3)),"",COUNTIF(Cortes[id_jornada],INDEX(Jornadas[id],ROW()-3)))</f>
        <v>45</v>
      </c>
    </row>
    <row r="34" spans="1:9" hidden="1" x14ac:dyDescent="0.3">
      <c r="A34" s="42" t="str">
        <f t="shared" si="0"/>
        <v>Thursday</v>
      </c>
      <c r="B34" s="38" cm="1">
        <f t="array" ref="B34">IF(ISERROR(INDEX(Jornadas[id],ROW()-3)),"",INDEX(Jornadas[fecha],ROW()-3))</f>
        <v>45694</v>
      </c>
      <c r="C34" s="43" cm="1">
        <f t="array" ref="C34">IFERROR(INDEX(Jornadas[caja_inicial],ROW()-3),"")</f>
        <v>2140</v>
      </c>
      <c r="D34" s="20" cm="1">
        <f t="array" ref="D34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284500</v>
      </c>
      <c r="E34" s="20" cm="1">
        <f t="array" ref="E34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299040</v>
      </c>
      <c r="F34" s="20" cm="1">
        <f t="array" ref="F34">IF(ISERROR(INDEX(Jornadas[id],ROW()-3)),"",IFERROR(INDEX(Jornadas[retiro],ROW()-3),""))</f>
        <v>162000</v>
      </c>
      <c r="G34" s="20" cm="1">
        <f t="array" ref="G34">IF(ISERROR(INDEX(Jornadas[id],ROW()-3)),"",SUMIFS(Ventas[importe],Ventas[id_jornada],INDEX(Jornadas[id],ROW()-3),Ventas[mercadoPago],"0"))</f>
        <v>4200</v>
      </c>
      <c r="H34" s="20" cm="1">
        <f t="array" ref="H34">IF(ISERROR(INDEX(Jornadas[id],ROW()-3)),"",SUMIFS(Ventas[importe],Ventas[id_jornada],INDEX(Jornadas[id],ROW()-3),Ventas[mercadoPago],"1"))</f>
        <v>3000</v>
      </c>
      <c r="I34" s="1" cm="1">
        <f t="array" ref="I34">IF(ISERROR(INDEX(Jornadas[id],ROW()-3)),"",COUNTIF(Cortes[id_jornada],INDEX(Jornadas[id],ROW()-3)))</f>
        <v>81</v>
      </c>
    </row>
    <row r="35" spans="1:9" hidden="1" x14ac:dyDescent="0.3">
      <c r="A35" s="35" t="str">
        <f t="shared" si="0"/>
        <v>Friday</v>
      </c>
      <c r="B35" s="36" cm="1">
        <f t="array" ref="B35">IF(ISERROR(INDEX(Jornadas[id],ROW()-3)),"",INDEX(Jornadas[fecha],ROW()-3))</f>
        <v>45695</v>
      </c>
      <c r="C35" s="23" cm="1">
        <f t="array" ref="C35">IFERROR(INDEX(Jornadas[caja_inicial],ROW()-3),"")</f>
        <v>3140</v>
      </c>
      <c r="D35" s="21" cm="1">
        <f t="array" ref="D35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346000</v>
      </c>
      <c r="E35" s="21" cm="1">
        <f t="array" ref="E35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289240</v>
      </c>
      <c r="F35" s="21" cm="1">
        <f t="array" ref="F35">IF(ISERROR(INDEX(Jornadas[id],ROW()-3)),"",IFERROR(INDEX(Jornadas[retiro],ROW()-3),""))</f>
        <v>148000</v>
      </c>
      <c r="G35" s="21" cm="1">
        <f t="array" ref="G35">IF(ISERROR(INDEX(Jornadas[id],ROW()-3)),"",SUMIFS(Ventas[importe],Ventas[id_jornada],INDEX(Jornadas[id],ROW()-3),Ventas[mercadoPago],"0"))</f>
        <v>5000</v>
      </c>
      <c r="H35" s="21" cm="1">
        <f t="array" ref="H35">IF(ISERROR(INDEX(Jornadas[id],ROW()-3)),"",SUMIFS(Ventas[importe],Ventas[id_jornada],INDEX(Jornadas[id],ROW()-3),Ventas[mercadoPago],"1"))</f>
        <v>30000</v>
      </c>
      <c r="I35" s="2" cm="1">
        <f t="array" ref="I35">IF(ISERROR(INDEX(Jornadas[id],ROW()-3)),"",COUNTIF(Cortes[id_jornada],INDEX(Jornadas[id],ROW()-3)))</f>
        <v>96</v>
      </c>
    </row>
    <row r="36" spans="1:9" hidden="1" x14ac:dyDescent="0.3">
      <c r="A36" s="42" t="str">
        <f t="shared" si="0"/>
        <v>Saturday</v>
      </c>
      <c r="B36" s="38" cm="1">
        <f t="array" ref="B36">IF(ISERROR(INDEX(Jornadas[id],ROW()-3)),"",INDEX(Jornadas[fecha],ROW()-3))</f>
        <v>45696</v>
      </c>
      <c r="C36" s="43" cm="1">
        <f t="array" ref="C36">IFERROR(INDEX(Jornadas[caja_inicial],ROW()-3),"")</f>
        <v>2340</v>
      </c>
      <c r="D36" s="20" cm="1">
        <f t="array" ref="D36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272500</v>
      </c>
      <c r="E36" s="20" cm="1">
        <f t="array" ref="E36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319040</v>
      </c>
      <c r="F36" s="20" cm="1">
        <f t="array" ref="F36">IF(ISERROR(INDEX(Jornadas[id],ROW()-3)),"",IFERROR(INDEX(Jornadas[retiro],ROW()-3),""))</f>
        <v>767800</v>
      </c>
      <c r="G36" s="20" cm="1">
        <f t="array" ref="G36">IF(ISERROR(INDEX(Jornadas[id],ROW()-3)),"",SUMIFS(Ventas[importe],Ventas[id_jornada],INDEX(Jornadas[id],ROW()-3),Ventas[mercadoPago],"0"))</f>
        <v>7200</v>
      </c>
      <c r="H36" s="20" cm="1">
        <f t="array" ref="H36">IF(ISERROR(INDEX(Jornadas[id],ROW()-3)),"",SUMIFS(Ventas[importe],Ventas[id_jornada],INDEX(Jornadas[id],ROW()-3),Ventas[mercadoPago],"1"))</f>
        <v>1000</v>
      </c>
      <c r="I36" s="1" cm="1">
        <f t="array" ref="I36">IF(ISERROR(INDEX(Jornadas[id],ROW()-3)),"",COUNTIF(Cortes[id_jornada],INDEX(Jornadas[id],ROW()-3)))</f>
        <v>93</v>
      </c>
    </row>
    <row r="37" spans="1:9" hidden="1" x14ac:dyDescent="0.3">
      <c r="A37" s="35" t="str">
        <f t="shared" si="0"/>
        <v>Monday</v>
      </c>
      <c r="B37" s="36" cm="1">
        <f t="array" ref="B37">IF(ISERROR(INDEX(Jornadas[id],ROW()-3)),"",INDEX(Jornadas[fecha],ROW()-3))</f>
        <v>45698</v>
      </c>
      <c r="C37" s="23" cm="1">
        <f t="array" ref="C37">IFERROR(INDEX(Jornadas[caja_inicial],ROW()-3),"")</f>
        <v>2140</v>
      </c>
      <c r="D37" s="21" cm="1">
        <f t="array" ref="D37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131400</v>
      </c>
      <c r="E37" s="21" cm="1">
        <f t="array" ref="E37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102990</v>
      </c>
      <c r="F37" s="21" cm="1">
        <f t="array" ref="F37">IF(ISERROR(INDEX(Jornadas[id],ROW()-3)),"",IFERROR(INDEX(Jornadas[retiro],ROW()-3),""))</f>
        <v>36000</v>
      </c>
      <c r="G37" s="21" cm="1">
        <f t="array" ref="G37">IF(ISERROR(INDEX(Jornadas[id],ROW()-3)),"",SUMIFS(Ventas[importe],Ventas[id_jornada],INDEX(Jornadas[id],ROW()-3),Ventas[mercadoPago],"0"))</f>
        <v>1500</v>
      </c>
      <c r="H37" s="21" cm="1">
        <f t="array" ref="H37">IF(ISERROR(INDEX(Jornadas[id],ROW()-3)),"",SUMIFS(Ventas[importe],Ventas[id_jornada],INDEX(Jornadas[id],ROW()-3),Ventas[mercadoPago],"1"))</f>
        <v>4400</v>
      </c>
      <c r="I37" s="2" cm="1">
        <f t="array" ref="I37">IF(ISERROR(INDEX(Jornadas[id],ROW()-3)),"",COUNTIF(Cortes[id_jornada],INDEX(Jornadas[id],ROW()-3)))</f>
        <v>38</v>
      </c>
    </row>
    <row r="38" spans="1:9" hidden="1" x14ac:dyDescent="0.3">
      <c r="A38" s="42" t="str">
        <f t="shared" si="0"/>
        <v>Tuesday</v>
      </c>
      <c r="B38" s="38" cm="1">
        <f t="array" ref="B38">IF(ISERROR(INDEX(Jornadas[id],ROW()-3)),"",INDEX(Jornadas[fecha],ROW()-3))</f>
        <v>45699</v>
      </c>
      <c r="C38" s="43" cm="1">
        <f t="array" ref="C38">IFERROR(INDEX(Jornadas[caja_inicial],ROW()-3),"")</f>
        <v>1640</v>
      </c>
      <c r="D38" s="20" cm="1">
        <f t="array" ref="D38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92700</v>
      </c>
      <c r="E38" s="20" cm="1">
        <f t="array" ref="E38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190340</v>
      </c>
      <c r="F38" s="20" cm="1">
        <f t="array" ref="F38">IF(ISERROR(INDEX(Jornadas[id],ROW()-3)),"",IFERROR(INDEX(Jornadas[retiro],ROW()-3),""))</f>
        <v>65000</v>
      </c>
      <c r="G38" s="20" cm="1">
        <f t="array" ref="G38">IF(ISERROR(INDEX(Jornadas[id],ROW()-3)),"",SUMIFS(Ventas[importe],Ventas[id_jornada],INDEX(Jornadas[id],ROW()-3),Ventas[mercadoPago],"0"))</f>
        <v>2100</v>
      </c>
      <c r="H38" s="20" cm="1">
        <f t="array" ref="H38">IF(ISERROR(INDEX(Jornadas[id],ROW()-3)),"",SUMIFS(Ventas[importe],Ventas[id_jornada],INDEX(Jornadas[id],ROW()-3),Ventas[mercadoPago],"1"))</f>
        <v>4100</v>
      </c>
      <c r="I38" s="1" cm="1">
        <f t="array" ref="I38">IF(ISERROR(INDEX(Jornadas[id],ROW()-3)),"",COUNTIF(Cortes[id_jornada],INDEX(Jornadas[id],ROW()-3)))</f>
        <v>46</v>
      </c>
    </row>
    <row r="39" spans="1:9" hidden="1" x14ac:dyDescent="0.3">
      <c r="A39" s="35" t="str">
        <f t="shared" si="0"/>
        <v>Wednesday</v>
      </c>
      <c r="B39" s="36" cm="1">
        <f t="array" ref="B39">IF(ISERROR(INDEX(Jornadas[id],ROW()-3)),"",INDEX(Jornadas[fecha],ROW()-3))</f>
        <v>45700</v>
      </c>
      <c r="C39" s="23" cm="1">
        <f t="array" ref="C39">IFERROR(INDEX(Jornadas[caja_inicial],ROW()-3),"")</f>
        <v>1740</v>
      </c>
      <c r="D39" s="21" cm="1">
        <f t="array" ref="D39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28300</v>
      </c>
      <c r="E39" s="21" cm="1">
        <f t="array" ref="E39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181740</v>
      </c>
      <c r="F39" s="21" cm="1">
        <f t="array" ref="F39">IF(ISERROR(INDEX(Jornadas[id],ROW()-3)),"",IFERROR(INDEX(Jornadas[retiro],ROW()-3),""))</f>
        <v>134000</v>
      </c>
      <c r="G39" s="21" cm="1">
        <f t="array" ref="G39">IF(ISERROR(INDEX(Jornadas[id],ROW()-3)),"",SUMIFS(Ventas[importe],Ventas[id_jornada],INDEX(Jornadas[id],ROW()-3),Ventas[mercadoPago],"0"))</f>
        <v>0</v>
      </c>
      <c r="H39" s="21" cm="1">
        <f t="array" ref="H39">IF(ISERROR(INDEX(Jornadas[id],ROW()-3)),"",SUMIFS(Ventas[importe],Ventas[id_jornada],INDEX(Jornadas[id],ROW()-3),Ventas[mercadoPago],"1"))</f>
        <v>0</v>
      </c>
      <c r="I39" s="2" cm="1">
        <f t="array" ref="I39">IF(ISERROR(INDEX(Jornadas[id],ROW()-3)),"",COUNTIF(Cortes[id_jornada],INDEX(Jornadas[id],ROW()-3)))</f>
        <v>47</v>
      </c>
    </row>
    <row r="40" spans="1:9" hidden="1" x14ac:dyDescent="0.3">
      <c r="A40" s="42" t="str">
        <f t="shared" si="0"/>
        <v>Thursday</v>
      </c>
      <c r="B40" s="38" cm="1">
        <f t="array" ref="B40">IF(ISERROR(INDEX(Jornadas[id],ROW()-3)),"",INDEX(Jornadas[fecha],ROW()-3))</f>
        <v>45701</v>
      </c>
      <c r="C40" s="43" cm="1">
        <f t="array" ref="C40">IFERROR(INDEX(Jornadas[caja_inicial],ROW()-3),"")</f>
        <v>1730</v>
      </c>
      <c r="D40" s="20" cm="1">
        <f t="array" ref="D40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198900</v>
      </c>
      <c r="E40" s="20" cm="1">
        <f t="array" ref="E40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280830</v>
      </c>
      <c r="F40" s="20" cm="1">
        <f t="array" ref="F40">IF(ISERROR(INDEX(Jornadas[id],ROW()-3)),"",IFERROR(INDEX(Jornadas[retiro],ROW()-3),""))</f>
        <v>185000</v>
      </c>
      <c r="G40" s="20" cm="1">
        <f t="array" ref="G40">IF(ISERROR(INDEX(Jornadas[id],ROW()-3)),"",SUMIFS(Ventas[importe],Ventas[id_jornada],INDEX(Jornadas[id],ROW()-3),Ventas[mercadoPago],"0"))</f>
        <v>4100</v>
      </c>
      <c r="H40" s="20" cm="1">
        <f t="array" ref="H40">IF(ISERROR(INDEX(Jornadas[id],ROW()-3)),"",SUMIFS(Ventas[importe],Ventas[id_jornada],INDEX(Jornadas[id],ROW()-3),Ventas[mercadoPago],"1"))</f>
        <v>1900</v>
      </c>
      <c r="I40" s="1" cm="1">
        <f t="array" ref="I40">IF(ISERROR(INDEX(Jornadas[id],ROW()-3)),"",COUNTIF(Cortes[id_jornada],INDEX(Jornadas[id],ROW()-3)))</f>
        <v>69</v>
      </c>
    </row>
    <row r="41" spans="1:9" hidden="1" x14ac:dyDescent="0.3">
      <c r="A41" s="35" t="str">
        <f t="shared" si="0"/>
        <v>Friday</v>
      </c>
      <c r="B41" s="36" cm="1">
        <f t="array" ref="B41">IF(ISERROR(INDEX(Jornadas[id],ROW()-3)),"",INDEX(Jornadas[fecha],ROW()-3))</f>
        <v>45702</v>
      </c>
      <c r="C41" s="23" cm="1">
        <f t="array" ref="C41">IFERROR(INDEX(Jornadas[caja_inicial],ROW()-3),"")</f>
        <v>1340</v>
      </c>
      <c r="D41" s="21" cm="1">
        <f t="array" ref="D41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245500</v>
      </c>
      <c r="E41" s="21" cm="1">
        <f t="array" ref="E41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296140</v>
      </c>
      <c r="F41" s="21" cm="1">
        <f t="array" ref="F41">IF(ISERROR(INDEX(Jornadas[id],ROW()-3)),"",IFERROR(INDEX(Jornadas[retiro],ROW()-3),""))</f>
        <v>169000</v>
      </c>
      <c r="G41" s="21" cm="1">
        <f t="array" ref="G41">IF(ISERROR(INDEX(Jornadas[id],ROW()-3)),"",SUMIFS(Ventas[importe],Ventas[id_jornada],INDEX(Jornadas[id],ROW()-3),Ventas[mercadoPago],"0"))</f>
        <v>27800</v>
      </c>
      <c r="H41" s="21" cm="1">
        <f t="array" ref="H41">IF(ISERROR(INDEX(Jornadas[id],ROW()-3)),"",SUMIFS(Ventas[importe],Ventas[id_jornada],INDEX(Jornadas[id],ROW()-3),Ventas[mercadoPago],"1"))</f>
        <v>30800</v>
      </c>
      <c r="I41" s="2" cm="1">
        <f t="array" ref="I41">IF(ISERROR(INDEX(Jornadas[id],ROW()-3)),"",COUNTIF(Cortes[id_jornada],INDEX(Jornadas[id],ROW()-3)))</f>
        <v>80</v>
      </c>
    </row>
    <row r="42" spans="1:9" hidden="1" x14ac:dyDescent="0.3">
      <c r="A42" s="42" t="str">
        <f t="shared" si="0"/>
        <v>Saturday</v>
      </c>
      <c r="B42" s="38" cm="1">
        <f t="array" ref="B42">IF(ISERROR(INDEX(Jornadas[id],ROW()-3)),"",INDEX(Jornadas[fecha],ROW()-3))</f>
        <v>45703</v>
      </c>
      <c r="C42" s="43" cm="1">
        <f t="array" ref="C42">IFERROR(INDEX(Jornadas[caja_inicial],ROW()-3),"")</f>
        <v>2140</v>
      </c>
      <c r="D42" s="20" cm="1">
        <f t="array" ref="D42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321800</v>
      </c>
      <c r="E42" s="20" cm="1">
        <f t="array" ref="E42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289240</v>
      </c>
      <c r="F42" s="20" cm="1">
        <f t="array" ref="F42">IF(ISERROR(INDEX(Jornadas[id],ROW()-3)),"",IFERROR(INDEX(Jornadas[retiro],ROW()-3),""))</f>
        <v>140000</v>
      </c>
      <c r="G42" s="20" cm="1">
        <f t="array" ref="G42">IF(ISERROR(INDEX(Jornadas[id],ROW()-3)),"",SUMIFS(Ventas[importe],Ventas[id_jornada],INDEX(Jornadas[id],ROW()-3),Ventas[mercadoPago],"0"))</f>
        <v>8600</v>
      </c>
      <c r="H42" s="20" cm="1">
        <f t="array" ref="H42">IF(ISERROR(INDEX(Jornadas[id],ROW()-3)),"",SUMIFS(Ventas[importe],Ventas[id_jornada],INDEX(Jornadas[id],ROW()-3),Ventas[mercadoPago],"1"))</f>
        <v>8800</v>
      </c>
      <c r="I42" s="1" cm="1">
        <f t="array" ref="I42">IF(ISERROR(INDEX(Jornadas[id],ROW()-3)),"",COUNTIF(Cortes[id_jornada],INDEX(Jornadas[id],ROW()-3)))</f>
        <v>98</v>
      </c>
    </row>
    <row r="43" spans="1:9" hidden="1" x14ac:dyDescent="0.3">
      <c r="A43" s="35" t="str">
        <f t="shared" si="0"/>
        <v>Monday</v>
      </c>
      <c r="B43" s="36" cm="1">
        <f t="array" ref="B43">IF(ISERROR(INDEX(Jornadas[id],ROW()-3)),"",INDEX(Jornadas[fecha],ROW()-3))</f>
        <v>45705</v>
      </c>
      <c r="C43" s="23" cm="1">
        <f t="array" ref="C43">IFERROR(INDEX(Jornadas[caja_inicial],ROW()-3),"")</f>
        <v>3240</v>
      </c>
      <c r="D43" s="21" cm="1">
        <f t="array" ref="D43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124300</v>
      </c>
      <c r="E43" s="21" cm="1">
        <f t="array" ref="E43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207140</v>
      </c>
      <c r="F43" s="21" cm="1">
        <f t="array" ref="F43">IF(ISERROR(INDEX(Jornadas[id],ROW()-3)),"",IFERROR(INDEX(Jornadas[retiro],ROW()-3),""))</f>
        <v>34000</v>
      </c>
      <c r="G43" s="21" cm="1">
        <f t="array" ref="G43">IF(ISERROR(INDEX(Jornadas[id],ROW()-3)),"",SUMIFS(Ventas[importe],Ventas[id_jornada],INDEX(Jornadas[id],ROW()-3),Ventas[mercadoPago],"0"))</f>
        <v>5900</v>
      </c>
      <c r="H43" s="21" cm="1">
        <f t="array" ref="H43">IF(ISERROR(INDEX(Jornadas[id],ROW()-3)),"",SUMIFS(Ventas[importe],Ventas[id_jornada],INDEX(Jornadas[id],ROW()-3),Ventas[mercadoPago],"1"))</f>
        <v>2200</v>
      </c>
      <c r="I43" s="2" cm="1">
        <f t="array" ref="I43">IF(ISERROR(INDEX(Jornadas[id],ROW()-3)),"",COUNTIF(Cortes[id_jornada],INDEX(Jornadas[id],ROW()-3)))</f>
        <v>48</v>
      </c>
    </row>
    <row r="44" spans="1:9" hidden="1" x14ac:dyDescent="0.3">
      <c r="A44" s="42" t="str">
        <f t="shared" si="0"/>
        <v>Tuesday</v>
      </c>
      <c r="B44" s="38" cm="1">
        <f t="array" ref="B44">IF(ISERROR(INDEX(Jornadas[id],ROW()-3)),"",INDEX(Jornadas[fecha],ROW()-3))</f>
        <v>45706</v>
      </c>
      <c r="C44" s="43" cm="1">
        <f t="array" ref="C44">IFERROR(INDEX(Jornadas[caja_inicial],ROW()-3),"")</f>
        <v>4040</v>
      </c>
      <c r="D44" s="20" cm="1">
        <f t="array" ref="D44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-156500</v>
      </c>
      <c r="E44" s="20" cm="1">
        <f t="array" ref="E44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178440</v>
      </c>
      <c r="F44" s="20" cm="1">
        <f t="array" ref="F44">IF(ISERROR(INDEX(Jornadas[id],ROW()-3)),"",IFERROR(INDEX(Jornadas[retiro],ROW()-3),""))</f>
        <v>108000</v>
      </c>
      <c r="G44" s="20" cm="1">
        <f t="array" ref="G44">IF(ISERROR(INDEX(Jornadas[id],ROW()-3)),"",SUMIFS(Ventas[importe],Ventas[id_jornada],INDEX(Jornadas[id],ROW()-3),Ventas[mercadoPago],"0"))</f>
        <v>900</v>
      </c>
      <c r="H44" s="20" cm="1">
        <f t="array" ref="H44">IF(ISERROR(INDEX(Jornadas[id],ROW()-3)),"",SUMIFS(Ventas[importe],Ventas[id_jornada],INDEX(Jornadas[id],ROW()-3),Ventas[mercadoPago],"1"))</f>
        <v>1900</v>
      </c>
      <c r="I44" s="1" cm="1">
        <f t="array" ref="I44">IF(ISERROR(INDEX(Jornadas[id],ROW()-3)),"",COUNTIF(Cortes[id_jornada],INDEX(Jornadas[id],ROW()-3)))</f>
        <v>42</v>
      </c>
    </row>
    <row r="45" spans="1:9" hidden="1" x14ac:dyDescent="0.3">
      <c r="A45" s="35" t="str">
        <f t="shared" si="0"/>
        <v>Wednesday</v>
      </c>
      <c r="B45" s="36" cm="1">
        <f t="array" ref="B45">IF(ISERROR(INDEX(Jornadas[id],ROW()-3)),"",INDEX(Jornadas[fecha],ROW()-3))</f>
        <v>45707</v>
      </c>
      <c r="C45" s="23" cm="1">
        <f t="array" ref="C45">IFERROR(INDEX(Jornadas[caja_inicial],ROW()-3),"")</f>
        <v>3940</v>
      </c>
      <c r="D45" s="21" cm="1">
        <f t="array" ref="D45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-138133</v>
      </c>
      <c r="E45" s="21" cm="1">
        <f t="array" ref="E45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232340</v>
      </c>
      <c r="F45" s="21" cm="1">
        <f t="array" ref="F45">IF(ISERROR(INDEX(Jornadas[id],ROW()-3)),"",IFERROR(INDEX(Jornadas[retiro],ROW()-3),""))</f>
        <v>194000</v>
      </c>
      <c r="G45" s="21" cm="1">
        <f t="array" ref="G45">IF(ISERROR(INDEX(Jornadas[id],ROW()-3)),"",SUMIFS(Ventas[importe],Ventas[id_jornada],INDEX(Jornadas[id],ROW()-3),Ventas[mercadoPago],"0"))</f>
        <v>12000</v>
      </c>
      <c r="H45" s="21" cm="1">
        <f t="array" ref="H45">IF(ISERROR(INDEX(Jornadas[id],ROW()-3)),"",SUMIFS(Ventas[importe],Ventas[id_jornada],INDEX(Jornadas[id],ROW()-3),Ventas[mercadoPago],"1"))</f>
        <v>2000</v>
      </c>
      <c r="I45" s="2" cm="1">
        <f t="array" ref="I45">IF(ISERROR(INDEX(Jornadas[id],ROW()-3)),"",COUNTIF(Cortes[id_jornada],INDEX(Jornadas[id],ROW()-3)))</f>
        <v>49</v>
      </c>
    </row>
    <row r="46" spans="1:9" hidden="1" x14ac:dyDescent="0.3">
      <c r="A46" s="42" t="str">
        <f t="shared" si="0"/>
        <v>Thursday</v>
      </c>
      <c r="B46" s="38" cm="1">
        <f t="array" ref="B46">IF(ISERROR(INDEX(Jornadas[id],ROW()-3)),"",INDEX(Jornadas[fecha],ROW()-3))</f>
        <v>45708</v>
      </c>
      <c r="C46" s="43" cm="1">
        <f t="array" ref="C46">IFERROR(INDEX(Jornadas[caja_inicial],ROW()-3),"")</f>
        <v>5540</v>
      </c>
      <c r="D46" s="20" cm="1">
        <f t="array" ref="D46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45920</v>
      </c>
      <c r="E46" s="20" cm="1">
        <f t="array" ref="E46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85640</v>
      </c>
      <c r="F46" s="20" cm="1">
        <f t="array" ref="F46">IF(ISERROR(INDEX(Jornadas[id],ROW()-3)),"",IFERROR(INDEX(Jornadas[retiro],ROW()-3),""))</f>
        <v>0</v>
      </c>
      <c r="G46" s="20" cm="1">
        <f t="array" ref="G46">IF(ISERROR(INDEX(Jornadas[id],ROW()-3)),"",SUMIFS(Ventas[importe],Ventas[id_jornada],INDEX(Jornadas[id],ROW()-3),Ventas[mercadoPago],"0"))</f>
        <v>7900</v>
      </c>
      <c r="H46" s="20" cm="1">
        <f t="array" ref="H46">IF(ISERROR(INDEX(Jornadas[id],ROW()-3)),"",SUMIFS(Ventas[importe],Ventas[id_jornada],INDEX(Jornadas[id],ROW()-3),Ventas[mercadoPago],"1"))</f>
        <v>8100</v>
      </c>
      <c r="I46" s="1" cm="1">
        <f t="array" ref="I46">IF(ISERROR(INDEX(Jornadas[id],ROW()-3)),"",COUNTIF(Cortes[id_jornada],INDEX(Jornadas[id],ROW()-3)))</f>
        <v>62</v>
      </c>
    </row>
    <row r="47" spans="1:9" hidden="1" x14ac:dyDescent="0.3">
      <c r="A47" s="35" t="str">
        <f t="shared" si="0"/>
        <v>Friday</v>
      </c>
      <c r="B47" s="36" cm="1">
        <f t="array" ref="B47">IF(ISERROR(INDEX(Jornadas[id],ROW()-3)),"",INDEX(Jornadas[fecha],ROW()-3))</f>
        <v>45709</v>
      </c>
      <c r="C47" s="23" cm="1">
        <f t="array" ref="C47">IFERROR(INDEX(Jornadas[caja_inicial],ROW()-3),"")</f>
        <v>4740</v>
      </c>
      <c r="D47" s="21" cm="1">
        <f t="array" ref="D47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188700</v>
      </c>
      <c r="E47" s="21" cm="1">
        <f t="array" ref="E47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285240</v>
      </c>
      <c r="F47" s="21" cm="1">
        <f t="array" ref="F47">IF(ISERROR(INDEX(Jornadas[id],ROW()-3)),"",IFERROR(INDEX(Jornadas[retiro],ROW()-3),""))</f>
        <v>149000</v>
      </c>
      <c r="G47" s="21" cm="1">
        <f t="array" ref="G47">IF(ISERROR(INDEX(Jornadas[id],ROW()-3)),"",SUMIFS(Ventas[importe],Ventas[id_jornada],INDEX(Jornadas[id],ROW()-3),Ventas[mercadoPago],"0"))</f>
        <v>29700</v>
      </c>
      <c r="H47" s="21" cm="1">
        <f t="array" ref="H47">IF(ISERROR(INDEX(Jornadas[id],ROW()-3)),"",SUMIFS(Ventas[importe],Ventas[id_jornada],INDEX(Jornadas[id],ROW()-3),Ventas[mercadoPago],"1"))</f>
        <v>2200</v>
      </c>
      <c r="I47" s="2" cm="1">
        <f t="array" ref="I47">IF(ISERROR(INDEX(Jornadas[id],ROW()-3)),"",COUNTIF(Cortes[id_jornada],INDEX(Jornadas[id],ROW()-3)))</f>
        <v>69</v>
      </c>
    </row>
    <row r="48" spans="1:9" hidden="1" x14ac:dyDescent="0.3">
      <c r="A48" s="42" t="str">
        <f t="shared" si="0"/>
        <v>Saturday</v>
      </c>
      <c r="B48" s="38" cm="1">
        <f t="array" ref="B48">IF(ISERROR(INDEX(Jornadas[id],ROW()-3)),"",INDEX(Jornadas[fecha],ROW()-3))</f>
        <v>45710</v>
      </c>
      <c r="C48" s="43" cm="1">
        <f t="array" ref="C48">IFERROR(INDEX(Jornadas[caja_inicial],ROW()-3),"")</f>
        <v>9330</v>
      </c>
      <c r="D48" s="20" cm="1">
        <f t="array" ref="D48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217000</v>
      </c>
      <c r="E48" s="20" cm="1">
        <f t="array" ref="E48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382730</v>
      </c>
      <c r="F48" s="20" cm="1">
        <f t="array" ref="F48">IF(ISERROR(INDEX(Jornadas[id],ROW()-3)),"",IFERROR(INDEX(Jornadas[retiro],ROW()-3),""))</f>
        <v>318000</v>
      </c>
      <c r="G48" s="20" cm="1">
        <f t="array" ref="G48">IF(ISERROR(INDEX(Jornadas[id],ROW()-3)),"",SUMIFS(Ventas[importe],Ventas[id_jornada],INDEX(Jornadas[id],ROW()-3),Ventas[mercadoPago],"0"))</f>
        <v>13100</v>
      </c>
      <c r="H48" s="20" cm="1">
        <f t="array" ref="H48">IF(ISERROR(INDEX(Jornadas[id],ROW()-3)),"",SUMIFS(Ventas[importe],Ventas[id_jornada],INDEX(Jornadas[id],ROW()-3),Ventas[mercadoPago],"1"))</f>
        <v>6000</v>
      </c>
      <c r="I48" s="1" cm="1">
        <f t="array" ref="I48">IF(ISERROR(INDEX(Jornadas[id],ROW()-3)),"",COUNTIF(Cortes[id_jornada],INDEX(Jornadas[id],ROW()-3)))</f>
        <v>87</v>
      </c>
    </row>
    <row r="49" spans="1:9" hidden="1" x14ac:dyDescent="0.3">
      <c r="A49" s="35" t="str">
        <f t="shared" si="0"/>
        <v>Monday</v>
      </c>
      <c r="B49" s="36" cm="1">
        <f t="array" ref="B49">IF(ISERROR(INDEX(Jornadas[id],ROW()-3)),"",INDEX(Jornadas[fecha],ROW()-3))</f>
        <v>45712</v>
      </c>
      <c r="C49" s="23" cm="1">
        <f t="array" ref="C49">IFERROR(INDEX(Jornadas[caja_inicial],ROW()-3),"")</f>
        <v>7040</v>
      </c>
      <c r="D49" s="21" cm="1">
        <f t="array" ref="D49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102900</v>
      </c>
      <c r="E49" s="21" cm="1">
        <f t="array" ref="E49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140540</v>
      </c>
      <c r="F49" s="21" cm="1">
        <f t="array" ref="F49">IF(ISERROR(INDEX(Jornadas[id],ROW()-3)),"",IFERROR(INDEX(Jornadas[retiro],ROW()-3),""))</f>
        <v>112000</v>
      </c>
      <c r="G49" s="21" cm="1">
        <f t="array" ref="G49">IF(ISERROR(INDEX(Jornadas[id],ROW()-3)),"",SUMIFS(Ventas[importe],Ventas[id_jornada],INDEX(Jornadas[id],ROW()-3),Ventas[mercadoPago],"0"))</f>
        <v>0</v>
      </c>
      <c r="H49" s="21" cm="1">
        <f t="array" ref="H49">IF(ISERROR(INDEX(Jornadas[id],ROW()-3)),"",SUMIFS(Ventas[importe],Ventas[id_jornada],INDEX(Jornadas[id],ROW()-3),Ventas[mercadoPago],"1"))</f>
        <v>2600</v>
      </c>
      <c r="I49" s="2" cm="1">
        <f t="array" ref="I49">IF(ISERROR(INDEX(Jornadas[id],ROW()-3)),"",COUNTIF(Cortes[id_jornada],INDEX(Jornadas[id],ROW()-3)))</f>
        <v>37</v>
      </c>
    </row>
    <row r="50" spans="1:9" hidden="1" x14ac:dyDescent="0.3">
      <c r="A50" s="42" t="str">
        <f t="shared" si="0"/>
        <v>Tuesday</v>
      </c>
      <c r="B50" s="38" cm="1">
        <f t="array" ref="B50">IF(ISERROR(INDEX(Jornadas[id],ROW()-3)),"",INDEX(Jornadas[fecha],ROW()-3))</f>
        <v>45713</v>
      </c>
      <c r="C50" s="43" cm="1">
        <f t="array" ref="C50">IFERROR(INDEX(Jornadas[caja_inicial],ROW()-3),"")</f>
        <v>5740</v>
      </c>
      <c r="D50" s="20" cm="1">
        <f t="array" ref="D50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104000</v>
      </c>
      <c r="E50" s="20" cm="1">
        <f t="array" ref="E50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158740</v>
      </c>
      <c r="F50" s="20" cm="1">
        <f t="array" ref="F50">IF(ISERROR(INDEX(Jornadas[id],ROW()-3)),"",IFERROR(INDEX(Jornadas[retiro],ROW()-3),""))</f>
        <v>102000</v>
      </c>
      <c r="G50" s="20" cm="1">
        <f t="array" ref="G50">IF(ISERROR(INDEX(Jornadas[id],ROW()-3)),"",SUMIFS(Ventas[importe],Ventas[id_jornada],INDEX(Jornadas[id],ROW()-3),Ventas[mercadoPago],"0"))</f>
        <v>0</v>
      </c>
      <c r="H50" s="20" cm="1">
        <f t="array" ref="H50">IF(ISERROR(INDEX(Jornadas[id],ROW()-3)),"",SUMIFS(Ventas[importe],Ventas[id_jornada],INDEX(Jornadas[id],ROW()-3),Ventas[mercadoPago],"1"))</f>
        <v>0</v>
      </c>
      <c r="I50" s="1" cm="1">
        <f t="array" ref="I50">IF(ISERROR(INDEX(Jornadas[id],ROW()-3)),"",COUNTIF(Cortes[id_jornada],INDEX(Jornadas[id],ROW()-3)))</f>
        <v>43</v>
      </c>
    </row>
    <row r="51" spans="1:9" hidden="1" x14ac:dyDescent="0.3">
      <c r="A51" s="35" t="str">
        <f t="shared" si="0"/>
        <v>Wednesday</v>
      </c>
      <c r="B51" s="36" cm="1">
        <f t="array" ref="B51">IF(ISERROR(INDEX(Jornadas[id],ROW()-3)),"",INDEX(Jornadas[fecha],ROW()-3))</f>
        <v>45714</v>
      </c>
      <c r="C51" s="23" cm="1">
        <f t="array" ref="C51">IFERROR(INDEX(Jornadas[caja_inicial],ROW()-3),"")</f>
        <v>4740</v>
      </c>
      <c r="D51" s="21" cm="1">
        <f t="array" ref="D51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137900</v>
      </c>
      <c r="E51" s="21" cm="1">
        <f t="array" ref="E51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204340</v>
      </c>
      <c r="F51" s="21" cm="1">
        <f t="array" ref="F51">IF(ISERROR(INDEX(Jornadas[id],ROW()-3)),"",IFERROR(INDEX(Jornadas[retiro],ROW()-3),""))</f>
        <v>122000</v>
      </c>
      <c r="G51" s="21" cm="1">
        <f t="array" ref="G51">IF(ISERROR(INDEX(Jornadas[id],ROW()-3)),"",SUMIFS(Ventas[importe],Ventas[id_jornada],INDEX(Jornadas[id],ROW()-3),Ventas[mercadoPago],"0"))</f>
        <v>5100</v>
      </c>
      <c r="H51" s="21" cm="1">
        <f t="array" ref="H51">IF(ISERROR(INDEX(Jornadas[id],ROW()-3)),"",SUMIFS(Ventas[importe],Ventas[id_jornada],INDEX(Jornadas[id],ROW()-3),Ventas[mercadoPago],"1"))</f>
        <v>500</v>
      </c>
      <c r="I51" s="2" cm="1">
        <f t="array" ref="I51">IF(ISERROR(INDEX(Jornadas[id],ROW()-3)),"",COUNTIF(Cortes[id_jornada],INDEX(Jornadas[id],ROW()-3)))</f>
        <v>52</v>
      </c>
    </row>
    <row r="52" spans="1:9" hidden="1" x14ac:dyDescent="0.3">
      <c r="A52" s="42" t="str">
        <f t="shared" si="0"/>
        <v>Thursday</v>
      </c>
      <c r="B52" s="38" cm="1">
        <f t="array" ref="B52">IF(ISERROR(INDEX(Jornadas[id],ROW()-3)),"",INDEX(Jornadas[fecha],ROW()-3))</f>
        <v>45715</v>
      </c>
      <c r="C52" s="43" cm="1">
        <f t="array" ref="C52">IFERROR(INDEX(Jornadas[caja_inicial],ROW()-3),"")</f>
        <v>2440</v>
      </c>
      <c r="D52" s="20" cm="1">
        <f t="array" ref="D52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237500</v>
      </c>
      <c r="E52" s="20" cm="1">
        <f t="array" ref="E52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323540</v>
      </c>
      <c r="F52" s="20" cm="1">
        <f t="array" ref="F52">IF(ISERROR(INDEX(Jornadas[id],ROW()-3)),"",IFERROR(INDEX(Jornadas[retiro],ROW()-3),""))</f>
        <v>100000</v>
      </c>
      <c r="G52" s="20" cm="1">
        <f t="array" ref="G52">IF(ISERROR(INDEX(Jornadas[id],ROW()-3)),"",SUMIFS(Ventas[importe],Ventas[id_jornada],INDEX(Jornadas[id],ROW()-3),Ventas[mercadoPago],"0"))</f>
        <v>35400</v>
      </c>
      <c r="H52" s="20" cm="1">
        <f t="array" ref="H52">IF(ISERROR(INDEX(Jornadas[id],ROW()-3)),"",SUMIFS(Ventas[importe],Ventas[id_jornada],INDEX(Jornadas[id],ROW()-3),Ventas[mercadoPago],"1"))</f>
        <v>0</v>
      </c>
      <c r="I52" s="1" cm="1">
        <f t="array" ref="I52">IF(ISERROR(INDEX(Jornadas[id],ROW()-3)),"",COUNTIF(Cortes[id_jornada],INDEX(Jornadas[id],ROW()-3)))</f>
        <v>83</v>
      </c>
    </row>
    <row r="53" spans="1:9" hidden="1" x14ac:dyDescent="0.3">
      <c r="A53" s="35" t="str">
        <f t="shared" si="0"/>
        <v>Friday</v>
      </c>
      <c r="B53" s="36" cm="1">
        <f t="array" ref="B53">IF(ISERROR(INDEX(Jornadas[id],ROW()-3)),"",INDEX(Jornadas[fecha],ROW()-3))</f>
        <v>45716</v>
      </c>
      <c r="C53" s="23" cm="1">
        <f t="array" ref="C53">IFERROR(INDEX(Jornadas[caja_inicial],ROW()-3),"")</f>
        <v>4140</v>
      </c>
      <c r="D53" s="21" cm="1">
        <f t="array" ref="D53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265199</v>
      </c>
      <c r="E53" s="21" cm="1">
        <f t="array" ref="E53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204040</v>
      </c>
      <c r="F53" s="21" cm="1">
        <f t="array" ref="F53">IF(ISERROR(INDEX(Jornadas[id],ROW()-3)),"",IFERROR(INDEX(Jornadas[retiro],ROW()-3),""))</f>
        <v>11000</v>
      </c>
      <c r="G53" s="21" cm="1">
        <f t="array" ref="G53">IF(ISERROR(INDEX(Jornadas[id],ROW()-3)),"",SUMIFS(Ventas[importe],Ventas[id_jornada],INDEX(Jornadas[id],ROW()-3),Ventas[mercadoPago],"0"))</f>
        <v>5300</v>
      </c>
      <c r="H53" s="21" cm="1">
        <f t="array" ref="H53">IF(ISERROR(INDEX(Jornadas[id],ROW()-3)),"",SUMIFS(Ventas[importe],Ventas[id_jornada],INDEX(Jornadas[id],ROW()-3),Ventas[mercadoPago],"1"))</f>
        <v>35100</v>
      </c>
      <c r="I53" s="2" cm="1">
        <f t="array" ref="I53">IF(ISERROR(INDEX(Jornadas[id],ROW()-3)),"",COUNTIF(Cortes[id_jornada],INDEX(Jornadas[id],ROW()-3)))</f>
        <v>70</v>
      </c>
    </row>
    <row r="54" spans="1:9" hidden="1" x14ac:dyDescent="0.3">
      <c r="A54" s="42" t="str">
        <f t="shared" si="0"/>
        <v>Saturday</v>
      </c>
      <c r="B54" s="38" cm="1">
        <f t="array" ref="B54">IF(ISERROR(INDEX(Jornadas[id],ROW()-3)),"",INDEX(Jornadas[fecha],ROW()-3))</f>
        <v>45717</v>
      </c>
      <c r="C54" s="43" cm="1">
        <f t="array" ref="C54">IFERROR(INDEX(Jornadas[caja_inicial],ROW()-3),"")</f>
        <v>14640</v>
      </c>
      <c r="D54" s="20" cm="1">
        <f t="array" ref="D54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-340000</v>
      </c>
      <c r="E54" s="20" cm="1">
        <f t="array" ref="E54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373140</v>
      </c>
      <c r="F54" s="20" cm="1">
        <f t="array" ref="F54">IF(ISERROR(INDEX(Jornadas[id],ROW()-3)),"",IFERROR(INDEX(Jornadas[retiro],ROW()-3),""))</f>
        <v>236000</v>
      </c>
      <c r="G54" s="20" cm="1">
        <f t="array" ref="G54">IF(ISERROR(INDEX(Jornadas[id],ROW()-3)),"",SUMIFS(Ventas[importe],Ventas[id_jornada],INDEX(Jornadas[id],ROW()-3),Ventas[mercadoPago],"0"))</f>
        <v>5600</v>
      </c>
      <c r="H54" s="20" cm="1">
        <f t="array" ref="H54">IF(ISERROR(INDEX(Jornadas[id],ROW()-3)),"",SUMIFS(Ventas[importe],Ventas[id_jornada],INDEX(Jornadas[id],ROW()-3),Ventas[mercadoPago],"1"))</f>
        <v>10300</v>
      </c>
      <c r="I54" s="1" cm="1">
        <f t="array" ref="I54">IF(ISERROR(INDEX(Jornadas[id],ROW()-3)),"",COUNTIF(Cortes[id_jornada],INDEX(Jornadas[id],ROW()-3)))</f>
        <v>101</v>
      </c>
    </row>
    <row r="55" spans="1:9" hidden="1" x14ac:dyDescent="0.3">
      <c r="A55" s="35" t="str">
        <f t="shared" si="0"/>
        <v>Monday</v>
      </c>
      <c r="B55" s="36" cm="1">
        <f t="array" ref="B55">IF(ISERROR(INDEX(Jornadas[id],ROW()-3)),"",INDEX(Jornadas[fecha],ROW()-3))</f>
        <v>45719</v>
      </c>
      <c r="C55" s="23" cm="1">
        <f t="array" ref="C55">IFERROR(INDEX(Jornadas[caja_inicial],ROW()-3),"")</f>
        <v>2940</v>
      </c>
      <c r="D55" s="21" cm="1">
        <f t="array" ref="D55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143000</v>
      </c>
      <c r="E55" s="21" cm="1">
        <f t="array" ref="E55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52440</v>
      </c>
      <c r="F55" s="21" cm="1">
        <f t="array" ref="F55">IF(ISERROR(INDEX(Jornadas[id],ROW()-3)),"",IFERROR(INDEX(Jornadas[retiro],ROW()-3),""))</f>
        <v>0</v>
      </c>
      <c r="G55" s="21" cm="1">
        <f t="array" ref="G55">IF(ISERROR(INDEX(Jornadas[id],ROW()-3)),"",SUMIFS(Ventas[importe],Ventas[id_jornada],INDEX(Jornadas[id],ROW()-3),Ventas[mercadoPago],"0"))</f>
        <v>3000</v>
      </c>
      <c r="H55" s="21" cm="1">
        <f t="array" ref="H55">IF(ISERROR(INDEX(Jornadas[id],ROW()-3)),"",SUMIFS(Ventas[importe],Ventas[id_jornada],INDEX(Jornadas[id],ROW()-3),Ventas[mercadoPago],"1"))</f>
        <v>0</v>
      </c>
      <c r="I55" s="2" cm="1">
        <f t="array" ref="I55">IF(ISERROR(INDEX(Jornadas[id],ROW()-3)),"",COUNTIF(Cortes[id_jornada],INDEX(Jornadas[id],ROW()-3)))</f>
        <v>28</v>
      </c>
    </row>
    <row r="56" spans="1:9" hidden="1" x14ac:dyDescent="0.3">
      <c r="A56" s="42" t="str">
        <f t="shared" si="0"/>
        <v>Tuesday</v>
      </c>
      <c r="B56" s="38" cm="1">
        <f t="array" ref="B56">IF(ISERROR(INDEX(Jornadas[id],ROW()-3)),"",INDEX(Jornadas[fecha],ROW()-3))</f>
        <v>45720</v>
      </c>
      <c r="C56" s="43" cm="1">
        <f t="array" ref="C56">IFERROR(INDEX(Jornadas[caja_inicial],ROW()-3),"")</f>
        <v>540</v>
      </c>
      <c r="D56" s="20" cm="1">
        <f t="array" ref="D56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306600</v>
      </c>
      <c r="E56" s="20" cm="1">
        <f t="array" ref="E56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214840</v>
      </c>
      <c r="F56" s="20" cm="1">
        <f t="array" ref="F56">IF(ISERROR(INDEX(Jornadas[id],ROW()-3)),"",IFERROR(INDEX(Jornadas[retiro],ROW()-3),""))</f>
        <v>88000</v>
      </c>
      <c r="G56" s="20" cm="1">
        <f t="array" ref="G56">IF(ISERROR(INDEX(Jornadas[id],ROW()-3)),"",SUMIFS(Ventas[importe],Ventas[id_jornada],INDEX(Jornadas[id],ROW()-3),Ventas[mercadoPago],"0"))</f>
        <v>2800</v>
      </c>
      <c r="H56" s="20" cm="1">
        <f t="array" ref="H56">IF(ISERROR(INDEX(Jornadas[id],ROW()-3)),"",SUMIFS(Ventas[importe],Ventas[id_jornada],INDEX(Jornadas[id],ROW()-3),Ventas[mercadoPago],"1"))</f>
        <v>24900</v>
      </c>
      <c r="I56" s="1" cm="1">
        <f t="array" ref="I56">IF(ISERROR(INDEX(Jornadas[id],ROW()-3)),"",COUNTIF(Cortes[id_jornada],INDEX(Jornadas[id],ROW()-3)))</f>
        <v>79</v>
      </c>
    </row>
    <row r="57" spans="1:9" hidden="1" x14ac:dyDescent="0.3">
      <c r="A57" s="35" t="str">
        <f t="shared" si="0"/>
        <v>Wednesday</v>
      </c>
      <c r="B57" s="36" cm="1">
        <f t="array" ref="B57">IF(ISERROR(INDEX(Jornadas[id],ROW()-3)),"",INDEX(Jornadas[fecha],ROW()-3))</f>
        <v>45721</v>
      </c>
      <c r="C57" s="23" cm="1">
        <f t="array" ref="C57">IFERROR(INDEX(Jornadas[caja_inicial],ROW()-3),"")</f>
        <v>740</v>
      </c>
      <c r="D57" s="21" cm="1">
        <f t="array" ref="D57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177850</v>
      </c>
      <c r="E57" s="21" cm="1">
        <f t="array" ref="E57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300340</v>
      </c>
      <c r="F57" s="21" cm="1">
        <f t="array" ref="F57">IF(ISERROR(INDEX(Jornadas[id],ROW()-3)),"",IFERROR(INDEX(Jornadas[retiro],ROW()-3),""))</f>
        <v>474000</v>
      </c>
      <c r="G57" s="21" cm="1">
        <f t="array" ref="G57">IF(ISERROR(INDEX(Jornadas[id],ROW()-3)),"",SUMIFS(Ventas[importe],Ventas[id_jornada],INDEX(Jornadas[id],ROW()-3),Ventas[mercadoPago],"0"))</f>
        <v>32200</v>
      </c>
      <c r="H57" s="21" cm="1">
        <f t="array" ref="H57">IF(ISERROR(INDEX(Jornadas[id],ROW()-3)),"",SUMIFS(Ventas[importe],Ventas[id_jornada],INDEX(Jornadas[id],ROW()-3),Ventas[mercadoPago],"1"))</f>
        <v>6500</v>
      </c>
      <c r="I57" s="2" cm="1">
        <f t="array" ref="I57">IF(ISERROR(INDEX(Jornadas[id],ROW()-3)),"",COUNTIF(Cortes[id_jornada],INDEX(Jornadas[id],ROW()-3)))</f>
        <v>65</v>
      </c>
    </row>
    <row r="58" spans="1:9" hidden="1" x14ac:dyDescent="0.3">
      <c r="A58" s="42" t="str">
        <f t="shared" si="0"/>
        <v>Thursday</v>
      </c>
      <c r="B58" s="38" cm="1">
        <f t="array" ref="B58">IF(ISERROR(INDEX(Jornadas[id],ROW()-3)),"",INDEX(Jornadas[fecha],ROW()-3))</f>
        <v>45722</v>
      </c>
      <c r="C58" s="43" cm="1">
        <f t="array" ref="C58">IFERROR(INDEX(Jornadas[caja_inicial],ROW()-3),"")</f>
        <v>3290</v>
      </c>
      <c r="D58" s="20" cm="1">
        <f t="array" ref="D58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179150</v>
      </c>
      <c r="E58" s="20" cm="1">
        <f t="array" ref="E58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317390</v>
      </c>
      <c r="F58" s="20" cm="1">
        <f t="array" ref="F58">IF(ISERROR(INDEX(Jornadas[id],ROW()-3)),"",IFERROR(INDEX(Jornadas[retiro],ROW()-3),""))</f>
        <v>216000</v>
      </c>
      <c r="G58" s="20" cm="1">
        <f t="array" ref="G58">IF(ISERROR(INDEX(Jornadas[id],ROW()-3)),"",SUMIFS(Ventas[importe],Ventas[id_jornada],INDEX(Jornadas[id],ROW()-3),Ventas[mercadoPago],"0"))</f>
        <v>6000</v>
      </c>
      <c r="H58" s="20" cm="1">
        <f t="array" ref="H58">IF(ISERROR(INDEX(Jornadas[id],ROW()-3)),"",SUMIFS(Ventas[importe],Ventas[id_jornada],INDEX(Jornadas[id],ROW()-3),Ventas[mercadoPago],"1"))</f>
        <v>3000</v>
      </c>
      <c r="I58" s="1" cm="1">
        <f t="array" ref="I58">IF(ISERROR(INDEX(Jornadas[id],ROW()-3)),"",COUNTIF(Cortes[id_jornada],INDEX(Jornadas[id],ROW()-3)))</f>
        <v>81</v>
      </c>
    </row>
    <row r="59" spans="1:9" hidden="1" x14ac:dyDescent="0.3">
      <c r="A59" s="35" t="str">
        <f t="shared" si="0"/>
        <v>Friday</v>
      </c>
      <c r="B59" s="36" cm="1">
        <f t="array" ref="B59">IF(ISERROR(INDEX(Jornadas[id],ROW()-3)),"",INDEX(Jornadas[fecha],ROW()-3))</f>
        <v>45723</v>
      </c>
      <c r="C59" s="23" cm="1">
        <f t="array" ref="C59">IFERROR(INDEX(Jornadas[caja_inicial],ROW()-3),"")</f>
        <v>5740</v>
      </c>
      <c r="D59" s="21" cm="1">
        <f t="array" ref="D59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348900</v>
      </c>
      <c r="E59" s="21" cm="1">
        <f t="array" ref="E59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288240</v>
      </c>
      <c r="F59" s="21" cm="1">
        <f t="array" ref="F59">IF(ISERROR(INDEX(Jornadas[id],ROW()-3)),"",IFERROR(INDEX(Jornadas[retiro],ROW()-3),""))</f>
        <v>165000</v>
      </c>
      <c r="G59" s="21" cm="1">
        <f t="array" ref="G59">IF(ISERROR(INDEX(Jornadas[id],ROW()-3)),"",SUMIFS(Ventas[importe],Ventas[id_jornada],INDEX(Jornadas[id],ROW()-3),Ventas[mercadoPago],"0"))</f>
        <v>11000</v>
      </c>
      <c r="H59" s="21" cm="1">
        <f t="array" ref="H59">IF(ISERROR(INDEX(Jornadas[id],ROW()-3)),"",SUMIFS(Ventas[importe],Ventas[id_jornada],INDEX(Jornadas[id],ROW()-3),Ventas[mercadoPago],"1"))</f>
        <v>33400</v>
      </c>
      <c r="I59" s="2" cm="1">
        <f t="array" ref="I59">IF(ISERROR(INDEX(Jornadas[id],ROW()-3)),"",COUNTIF(Cortes[id_jornada],INDEX(Jornadas[id],ROW()-3)))</f>
        <v>94</v>
      </c>
    </row>
    <row r="60" spans="1:9" hidden="1" x14ac:dyDescent="0.3">
      <c r="A60" s="42" t="str">
        <f t="shared" si="0"/>
        <v>Saturday</v>
      </c>
      <c r="B60" s="38" cm="1">
        <f t="array" ref="B60">IF(ISERROR(INDEX(Jornadas[id],ROW()-3)),"",INDEX(Jornadas[fecha],ROW()-3))</f>
        <v>45724</v>
      </c>
      <c r="C60" s="43" cm="1">
        <f t="array" ref="C60">IFERROR(INDEX(Jornadas[caja_inicial],ROW()-3),"")</f>
        <v>12790</v>
      </c>
      <c r="D60" s="20" cm="1">
        <f t="array" ref="D60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161300</v>
      </c>
      <c r="E60" s="20" cm="1">
        <f t="array" ref="E60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405990</v>
      </c>
      <c r="F60" s="20" cm="1">
        <f t="array" ref="F60">IF(ISERROR(INDEX(Jornadas[id],ROW()-3)),"",IFERROR(INDEX(Jornadas[retiro],ROW()-3),""))</f>
        <v>254000</v>
      </c>
      <c r="G60" s="20" cm="1">
        <f t="array" ref="G60">IF(ISERROR(INDEX(Jornadas[id],ROW()-3)),"",SUMIFS(Ventas[importe],Ventas[id_jornada],INDEX(Jornadas[id],ROW()-3),Ventas[mercadoPago],"0"))</f>
        <v>17000</v>
      </c>
      <c r="H60" s="20" cm="1">
        <f t="array" ref="H60">IF(ISERROR(INDEX(Jornadas[id],ROW()-3)),"",SUMIFS(Ventas[importe],Ventas[id_jornada],INDEX(Jornadas[id],ROW()-3),Ventas[mercadoPago],"1"))</f>
        <v>2300</v>
      </c>
      <c r="I60" s="1" cm="1">
        <f t="array" ref="I60">IF(ISERROR(INDEX(Jornadas[id],ROW()-3)),"",COUNTIF(Cortes[id_jornada],INDEX(Jornadas[id],ROW()-3)))</f>
        <v>99</v>
      </c>
    </row>
    <row r="61" spans="1:9" hidden="1" x14ac:dyDescent="0.3">
      <c r="A61" s="35" t="str">
        <f t="shared" si="0"/>
        <v>Monday</v>
      </c>
      <c r="B61" s="36" cm="1">
        <f t="array" ref="B61">IF(ISERROR(INDEX(Jornadas[id],ROW()-3)),"",INDEX(Jornadas[fecha],ROW()-3))</f>
        <v>45726</v>
      </c>
      <c r="C61" s="23" cm="1">
        <f t="array" ref="C61">IFERROR(INDEX(Jornadas[caja_inicial],ROW()-3),"")</f>
        <v>7990</v>
      </c>
      <c r="D61" s="21" cm="1">
        <f t="array" ref="D61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252300</v>
      </c>
      <c r="E61" s="21" cm="1">
        <f t="array" ref="E61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293490</v>
      </c>
      <c r="F61" s="21" cm="1">
        <f t="array" ref="F61">IF(ISERROR(INDEX(Jornadas[id],ROW()-3)),"",IFERROR(INDEX(Jornadas[retiro],ROW()-3),""))</f>
        <v>277000</v>
      </c>
      <c r="G61" s="21" cm="1">
        <f t="array" ref="G61">IF(ISERROR(INDEX(Jornadas[id],ROW()-3)),"",SUMIFS(Ventas[importe],Ventas[id_jornada],INDEX(Jornadas[id],ROW()-3),Ventas[mercadoPago],"0"))</f>
        <v>27300</v>
      </c>
      <c r="H61" s="21" cm="1">
        <f t="array" ref="H61">IF(ISERROR(INDEX(Jornadas[id],ROW()-3)),"",SUMIFS(Ventas[importe],Ventas[id_jornada],INDEX(Jornadas[id],ROW()-3),Ventas[mercadoPago],"1"))</f>
        <v>29300</v>
      </c>
      <c r="I61" s="2" cm="1">
        <f t="array" ref="I61">IF(ISERROR(INDEX(Jornadas[id],ROW()-3)),"",COUNTIF(Cortes[id_jornada],INDEX(Jornadas[id],ROW()-3)))</f>
        <v>63</v>
      </c>
    </row>
    <row r="62" spans="1:9" hidden="1" x14ac:dyDescent="0.3">
      <c r="A62" s="42" t="str">
        <f t="shared" si="0"/>
        <v>Tuesday</v>
      </c>
      <c r="B62" s="38" cm="1">
        <f t="array" ref="B62">IF(ISERROR(INDEX(Jornadas[id],ROW()-3)),"",INDEX(Jornadas[fecha],ROW()-3))</f>
        <v>45727</v>
      </c>
      <c r="C62" s="43" cm="1">
        <f t="array" ref="C62">IFERROR(INDEX(Jornadas[caja_inicial],ROW()-3),"")</f>
        <v>13090</v>
      </c>
      <c r="D62" s="20" cm="1">
        <f t="array" ref="D62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88800</v>
      </c>
      <c r="E62" s="20" cm="1">
        <f t="array" ref="E62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257290</v>
      </c>
      <c r="F62" s="20" cm="1">
        <f t="array" ref="F62">IF(ISERROR(INDEX(Jornadas[id],ROW()-3)),"",IFERROR(INDEX(Jornadas[retiro],ROW()-3),""))</f>
        <v>192000</v>
      </c>
      <c r="G62" s="20" cm="1">
        <f t="array" ref="G62">IF(ISERROR(INDEX(Jornadas[id],ROW()-3)),"",SUMIFS(Ventas[importe],Ventas[id_jornada],INDEX(Jornadas[id],ROW()-3),Ventas[mercadoPago],"0"))</f>
        <v>31500</v>
      </c>
      <c r="H62" s="20" cm="1">
        <f t="array" ref="H62">IF(ISERROR(INDEX(Jornadas[id],ROW()-3)),"",SUMIFS(Ventas[importe],Ventas[id_jornada],INDEX(Jornadas[id],ROW()-3),Ventas[mercadoPago],"1"))</f>
        <v>0</v>
      </c>
      <c r="I62" s="1" cm="1">
        <f t="array" ref="I62">IF(ISERROR(INDEX(Jornadas[id],ROW()-3)),"",COUNTIF(Cortes[id_jornada],INDEX(Jornadas[id],ROW()-3)))</f>
        <v>47</v>
      </c>
    </row>
    <row r="63" spans="1:9" hidden="1" x14ac:dyDescent="0.3">
      <c r="A63" s="35" t="str">
        <f t="shared" si="0"/>
        <v>Wednesday</v>
      </c>
      <c r="B63" s="36" cm="1">
        <f t="array" ref="B63">IF(ISERROR(INDEX(Jornadas[id],ROW()-3)),"",INDEX(Jornadas[fecha],ROW()-3))</f>
        <v>45728</v>
      </c>
      <c r="C63" s="23" cm="1">
        <f t="array" ref="C63">IFERROR(INDEX(Jornadas[caja_inicial],ROW()-3),"")</f>
        <v>590</v>
      </c>
      <c r="D63" s="21" cm="1">
        <f t="array" ref="D63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164400</v>
      </c>
      <c r="E63" s="21" cm="1">
        <f t="array" ref="E63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244190</v>
      </c>
      <c r="F63" s="21" cm="1">
        <f t="array" ref="F63">IF(ISERROR(INDEX(Jornadas[id],ROW()-3)),"",IFERROR(INDEX(Jornadas[retiro],ROW()-3),""))</f>
        <v>193000</v>
      </c>
      <c r="G63" s="21" cm="1">
        <f t="array" ref="G63">IF(ISERROR(INDEX(Jornadas[id],ROW()-3)),"",SUMIFS(Ventas[importe],Ventas[id_jornada],INDEX(Jornadas[id],ROW()-3),Ventas[mercadoPago],"0"))</f>
        <v>1100</v>
      </c>
      <c r="H63" s="21" cm="1">
        <f t="array" ref="H63">IF(ISERROR(INDEX(Jornadas[id],ROW()-3)),"",SUMIFS(Ventas[importe],Ventas[id_jornada],INDEX(Jornadas[id],ROW()-3),Ventas[mercadoPago],"1"))</f>
        <v>5000</v>
      </c>
      <c r="I63" s="2" cm="1">
        <f t="array" ref="I63">IF(ISERROR(INDEX(Jornadas[id],ROW()-3)),"",COUNTIF(Cortes[id_jornada],INDEX(Jornadas[id],ROW()-3)))</f>
        <v>49</v>
      </c>
    </row>
    <row r="64" spans="1:9" hidden="1" x14ac:dyDescent="0.3">
      <c r="A64" s="42" t="str">
        <f t="shared" si="0"/>
        <v>Thursday</v>
      </c>
      <c r="B64" s="38" cm="1">
        <f t="array" ref="B64">IF(ISERROR(INDEX(Jornadas[id],ROW()-3)),"",INDEX(Jornadas[fecha],ROW()-3))</f>
        <v>45729</v>
      </c>
      <c r="C64" s="43" cm="1">
        <f t="array" ref="C64">IFERROR(INDEX(Jornadas[caja_inicial],ROW()-3),"")</f>
        <v>390</v>
      </c>
      <c r="D64" s="20" cm="1">
        <f t="array" ref="D64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244000</v>
      </c>
      <c r="E64" s="20" cm="1">
        <f t="array" ref="E64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295290</v>
      </c>
      <c r="F64" s="20" cm="1">
        <f t="array" ref="F64">IF(ISERROR(INDEX(Jornadas[id],ROW()-3)),"",IFERROR(INDEX(Jornadas[retiro],ROW()-3),""))</f>
        <v>225000</v>
      </c>
      <c r="G64" s="20" cm="1">
        <f t="array" ref="G64">IF(ISERROR(INDEX(Jornadas[id],ROW()-3)),"",SUMIFS(Ventas[importe],Ventas[id_jornada],INDEX(Jornadas[id],ROW()-3),Ventas[mercadoPago],"0"))</f>
        <v>4000</v>
      </c>
      <c r="H64" s="20" cm="1">
        <f t="array" ref="H64">IF(ISERROR(INDEX(Jornadas[id],ROW()-3)),"",SUMIFS(Ventas[importe],Ventas[id_jornada],INDEX(Jornadas[id],ROW()-3),Ventas[mercadoPago],"1"))</f>
        <v>2000</v>
      </c>
      <c r="I64" s="1" cm="1">
        <f t="array" ref="I64">IF(ISERROR(INDEX(Jornadas[id],ROW()-3)),"",COUNTIF(Cortes[id_jornada],INDEX(Jornadas[id],ROW()-3)))</f>
        <v>65</v>
      </c>
    </row>
    <row r="65" spans="1:9" hidden="1" x14ac:dyDescent="0.3">
      <c r="A65" s="35" t="str">
        <f t="shared" si="0"/>
        <v>Friday</v>
      </c>
      <c r="B65" s="36" cm="1">
        <f t="array" ref="B65">IF(ISERROR(INDEX(Jornadas[id],ROW()-3)),"",INDEX(Jornadas[fecha],ROW()-3))</f>
        <v>45730</v>
      </c>
      <c r="C65" s="23" cm="1">
        <f t="array" ref="C65">IFERROR(INDEX(Jornadas[caja_inicial],ROW()-3),"")</f>
        <v>2990</v>
      </c>
      <c r="D65" s="21" cm="1">
        <f t="array" ref="D65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91300</v>
      </c>
      <c r="E65" s="21" cm="1">
        <f t="array" ref="E65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321890</v>
      </c>
      <c r="F65" s="21" cm="1">
        <f t="array" ref="F65">IF(ISERROR(INDEX(Jornadas[id],ROW()-3)),"",IFERROR(INDEX(Jornadas[retiro],ROW()-3),""))</f>
        <v>181000</v>
      </c>
      <c r="G65" s="21" cm="1">
        <f t="array" ref="G65">IF(ISERROR(INDEX(Jornadas[id],ROW()-3)),"",SUMIFS(Ventas[importe],Ventas[id_jornada],INDEX(Jornadas[id],ROW()-3),Ventas[mercadoPago],"0"))</f>
        <v>30900</v>
      </c>
      <c r="H65" s="21" cm="1">
        <f t="array" ref="H65">IF(ISERROR(INDEX(Jornadas[id],ROW()-3)),"",SUMIFS(Ventas[importe],Ventas[id_jornada],INDEX(Jornadas[id],ROW()-3),Ventas[mercadoPago],"1"))</f>
        <v>8600</v>
      </c>
      <c r="I65" s="2" cm="1">
        <f t="array" ref="I65">IF(ISERROR(INDEX(Jornadas[id],ROW()-3)),"",COUNTIF(Cortes[id_jornada],INDEX(Jornadas[id],ROW()-3)))</f>
        <v>85</v>
      </c>
    </row>
    <row r="66" spans="1:9" hidden="1" x14ac:dyDescent="0.3">
      <c r="A66" s="42" t="str">
        <f t="shared" si="0"/>
        <v>Saturday</v>
      </c>
      <c r="B66" s="38" cm="1">
        <f t="array" ref="B66">IF(ISERROR(INDEX(Jornadas[id],ROW()-3)),"",INDEX(Jornadas[fecha],ROW()-3))</f>
        <v>45731</v>
      </c>
      <c r="C66" s="43" cm="1">
        <f t="array" ref="C66">IFERROR(INDEX(Jornadas[caja_inicial],ROW()-3),"")</f>
        <v>3890</v>
      </c>
      <c r="D66" s="20" cm="1">
        <f t="array" ref="D66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290300</v>
      </c>
      <c r="E66" s="20" cm="1">
        <f t="array" ref="E66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411990</v>
      </c>
      <c r="F66" s="20" cm="1">
        <f t="array" ref="F66">IF(ISERROR(INDEX(Jornadas[id],ROW()-3)),"",IFERROR(INDEX(Jornadas[retiro],ROW()-3),""))</f>
        <v>371000</v>
      </c>
      <c r="G66" s="20" cm="1">
        <f t="array" ref="G66">IF(ISERROR(INDEX(Jornadas[id],ROW()-3)),"",SUMIFS(Ventas[importe],Ventas[id_jornada],INDEX(Jornadas[id],ROW()-3),Ventas[mercadoPago],"0"))</f>
        <v>11200</v>
      </c>
      <c r="H66" s="20" cm="1">
        <f t="array" ref="H66">IF(ISERROR(INDEX(Jornadas[id],ROW()-3)),"",SUMIFS(Ventas[importe],Ventas[id_jornada],INDEX(Jornadas[id],ROW()-3),Ventas[mercadoPago],"1"))</f>
        <v>15100</v>
      </c>
      <c r="I66" s="1" cm="1">
        <f t="array" ref="I66">IF(ISERROR(INDEX(Jornadas[id],ROW()-3)),"",COUNTIF(Cortes[id_jornada],INDEX(Jornadas[id],ROW()-3)))</f>
        <v>88</v>
      </c>
    </row>
    <row r="67" spans="1:9" hidden="1" x14ac:dyDescent="0.3">
      <c r="A67" s="35" t="str">
        <f t="shared" si="0"/>
        <v>Monday</v>
      </c>
      <c r="B67" s="36" cm="1">
        <f t="array" ref="B67">IF(ISERROR(INDEX(Jornadas[id],ROW()-3)),"",INDEX(Jornadas[fecha],ROW()-3))</f>
        <v>45733</v>
      </c>
      <c r="C67" s="23" cm="1">
        <f t="array" ref="C67">IFERROR(INDEX(Jornadas[caja_inicial],ROW()-3),"")</f>
        <v>2690</v>
      </c>
      <c r="D67" s="21" cm="1">
        <f t="array" ref="D67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200300</v>
      </c>
      <c r="E67" s="21" cm="1">
        <f t="array" ref="E67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178830</v>
      </c>
      <c r="F67" s="21" cm="1">
        <f t="array" ref="F67">IF(ISERROR(INDEX(Jornadas[id],ROW()-3)),"",IFERROR(INDEX(Jornadas[retiro],ROW()-3),""))</f>
        <v>200000</v>
      </c>
      <c r="G67" s="21" cm="1">
        <f t="array" ref="G67">IF(ISERROR(INDEX(Jornadas[id],ROW()-3)),"",SUMIFS(Ventas[importe],Ventas[id_jornada],INDEX(Jornadas[id],ROW()-3),Ventas[mercadoPago],"0"))</f>
        <v>1000</v>
      </c>
      <c r="H67" s="21" cm="1">
        <f t="array" ref="H67">IF(ISERROR(INDEX(Jornadas[id],ROW()-3)),"",SUMIFS(Ventas[importe],Ventas[id_jornada],INDEX(Jornadas[id],ROW()-3),Ventas[mercadoPago],"1"))</f>
        <v>1000</v>
      </c>
      <c r="I67" s="2" cm="1">
        <f t="array" ref="I67">IF(ISERROR(INDEX(Jornadas[id],ROW()-3)),"",COUNTIF(Cortes[id_jornada],INDEX(Jornadas[id],ROW()-3)))</f>
        <v>50</v>
      </c>
    </row>
    <row r="68" spans="1:9" hidden="1" x14ac:dyDescent="0.3">
      <c r="A68" s="42" t="str">
        <f t="shared" ref="A68:A131" si="1">PROPER(TEXT(B68,"dddd"))</f>
        <v>Tuesday</v>
      </c>
      <c r="B68" s="38" cm="1">
        <f t="array" ref="B68">IF(ISERROR(INDEX(Jornadas[id],ROW()-3)),"",INDEX(Jornadas[fecha],ROW()-3))</f>
        <v>45734</v>
      </c>
      <c r="C68" s="43" cm="1">
        <f t="array" ref="C68">IFERROR(INDEX(Jornadas[caja_inicial],ROW()-3),"")</f>
        <v>4680</v>
      </c>
      <c r="D68" s="20" cm="1">
        <f t="array" ref="D68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94900</v>
      </c>
      <c r="E68" s="20" cm="1">
        <f t="array" ref="E68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296080</v>
      </c>
      <c r="F68" s="20" cm="1">
        <f t="array" ref="F68">IF(ISERROR(INDEX(Jornadas[id],ROW()-3)),"",IFERROR(INDEX(Jornadas[retiro],ROW()-3),""))</f>
        <v>141000</v>
      </c>
      <c r="G68" s="20" cm="1">
        <f t="array" ref="G68">IF(ISERROR(INDEX(Jornadas[id],ROW()-3)),"",SUMIFS(Ventas[importe],Ventas[id_jornada],INDEX(Jornadas[id],ROW()-3),Ventas[mercadoPago],"0"))</f>
        <v>4900</v>
      </c>
      <c r="H68" s="20" cm="1">
        <f t="array" ref="H68">IF(ISERROR(INDEX(Jornadas[id],ROW()-3)),"",SUMIFS(Ventas[importe],Ventas[id_jornada],INDEX(Jornadas[id],ROW()-3),Ventas[mercadoPago],"1"))</f>
        <v>57400</v>
      </c>
      <c r="I68" s="1" cm="1">
        <f t="array" ref="I68">IF(ISERROR(INDEX(Jornadas[id],ROW()-3)),"",COUNTIF(Cortes[id_jornada],INDEX(Jornadas[id],ROW()-3)))</f>
        <v>49</v>
      </c>
    </row>
    <row r="69" spans="1:9" hidden="1" x14ac:dyDescent="0.3">
      <c r="A69" s="35" t="str">
        <f t="shared" si="1"/>
        <v>Wednesday</v>
      </c>
      <c r="B69" s="36" cm="1">
        <f t="array" ref="B69">IF(ISERROR(INDEX(Jornadas[id],ROW()-3)),"",INDEX(Jornadas[fecha],ROW()-3))</f>
        <v>45735</v>
      </c>
      <c r="C69" s="23" cm="1">
        <f t="array" ref="C69">IFERROR(INDEX(Jornadas[caja_inicial],ROW()-3),"")</f>
        <v>1580</v>
      </c>
      <c r="D69" s="21" cm="1">
        <f t="array" ref="D69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193800</v>
      </c>
      <c r="E69" s="21" cm="1">
        <f t="array" ref="E69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201580</v>
      </c>
      <c r="F69" s="21" cm="1">
        <f t="array" ref="F69">IF(ISERROR(INDEX(Jornadas[id],ROW()-3)),"",IFERROR(INDEX(Jornadas[retiro],ROW()-3),""))</f>
        <v>197000</v>
      </c>
      <c r="G69" s="21" cm="1">
        <f t="array" ref="G69">IF(ISERROR(INDEX(Jornadas[id],ROW()-3)),"",SUMIFS(Ventas[importe],Ventas[id_jornada],INDEX(Jornadas[id],ROW()-3),Ventas[mercadoPago],"0"))</f>
        <v>2600</v>
      </c>
      <c r="H69" s="21" cm="1">
        <f t="array" ref="H69">IF(ISERROR(INDEX(Jornadas[id],ROW()-3)),"",SUMIFS(Ventas[importe],Ventas[id_jornada],INDEX(Jornadas[id],ROW()-3),Ventas[mercadoPago],"1"))</f>
        <v>1500</v>
      </c>
      <c r="I69" s="2" cm="1">
        <f t="array" ref="I69">IF(ISERROR(INDEX(Jornadas[id],ROW()-3)),"",COUNTIF(Cortes[id_jornada],INDEX(Jornadas[id],ROW()-3)))</f>
        <v>52</v>
      </c>
    </row>
    <row r="70" spans="1:9" hidden="1" x14ac:dyDescent="0.3">
      <c r="A70" s="42" t="str">
        <f t="shared" si="1"/>
        <v>Thursday</v>
      </c>
      <c r="B70" s="38" cm="1">
        <f t="array" ref="B70">IF(ISERROR(INDEX(Jornadas[id],ROW()-3)),"",INDEX(Jornadas[fecha],ROW()-3))</f>
        <v>45736</v>
      </c>
      <c r="C70" s="43" cm="1">
        <f t="array" ref="C70">IFERROR(INDEX(Jornadas[caja_inicial],ROW()-3),"")</f>
        <v>2680</v>
      </c>
      <c r="D70" s="20" cm="1">
        <f t="array" ref="D70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302500</v>
      </c>
      <c r="E70" s="20" cm="1">
        <f t="array" ref="E70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321180</v>
      </c>
      <c r="F70" s="20" cm="1">
        <f t="array" ref="F70">IF(ISERROR(INDEX(Jornadas[id],ROW()-3)),"",IFERROR(INDEX(Jornadas[retiro],ROW()-3),""))</f>
        <v>216000</v>
      </c>
      <c r="G70" s="20" cm="1">
        <f t="array" ref="G70">IF(ISERROR(INDEX(Jornadas[id],ROW()-3)),"",SUMIFS(Ventas[importe],Ventas[id_jornada],INDEX(Jornadas[id],ROW()-3),Ventas[mercadoPago],"0"))</f>
        <v>0</v>
      </c>
      <c r="H70" s="20" cm="1">
        <f t="array" ref="H70">IF(ISERROR(INDEX(Jornadas[id],ROW()-3)),"",SUMIFS(Ventas[importe],Ventas[id_jornada],INDEX(Jornadas[id],ROW()-3),Ventas[mercadoPago],"1"))</f>
        <v>24500</v>
      </c>
      <c r="I70" s="1" cm="1">
        <f t="array" ref="I70">IF(ISERROR(INDEX(Jornadas[id],ROW()-3)),"",COUNTIF(Cortes[id_jornada],INDEX(Jornadas[id],ROW()-3)))</f>
        <v>77</v>
      </c>
    </row>
    <row r="71" spans="1:9" hidden="1" x14ac:dyDescent="0.3">
      <c r="A71" s="35" t="str">
        <f t="shared" si="1"/>
        <v>Friday</v>
      </c>
      <c r="B71" s="36" cm="1">
        <f t="array" ref="B71">IF(ISERROR(INDEX(Jornadas[id],ROW()-3)),"",INDEX(Jornadas[fecha],ROW()-3))</f>
        <v>45737</v>
      </c>
      <c r="C71" s="23" cm="1">
        <f t="array" ref="C71">IFERROR(INDEX(Jornadas[caja_inicial],ROW()-3),"")</f>
        <v>4180</v>
      </c>
      <c r="D71" s="21" cm="1">
        <f t="array" ref="D71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377500</v>
      </c>
      <c r="E71" s="21" cm="1">
        <f t="array" ref="E71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331780</v>
      </c>
      <c r="F71" s="21" cm="1">
        <f t="array" ref="F71">IF(ISERROR(INDEX(Jornadas[id],ROW()-3)),"",IFERROR(INDEX(Jornadas[retiro],ROW()-3),""))</f>
        <v>254000</v>
      </c>
      <c r="G71" s="21" cm="1">
        <f t="array" ref="G71">IF(ISERROR(INDEX(Jornadas[id],ROW()-3)),"",SUMIFS(Ventas[importe],Ventas[id_jornada],INDEX(Jornadas[id],ROW()-3),Ventas[mercadoPago],"0"))</f>
        <v>3600</v>
      </c>
      <c r="H71" s="21" cm="1">
        <f t="array" ref="H71">IF(ISERROR(INDEX(Jornadas[id],ROW()-3)),"",SUMIFS(Ventas[importe],Ventas[id_jornada],INDEX(Jornadas[id],ROW()-3),Ventas[mercadoPago],"1"))</f>
        <v>6500</v>
      </c>
      <c r="I71" s="2" cm="1">
        <f t="array" ref="I71">IF(ISERROR(INDEX(Jornadas[id],ROW()-3)),"",COUNTIF(Cortes[id_jornada],INDEX(Jornadas[id],ROW()-3)))</f>
        <v>93</v>
      </c>
    </row>
    <row r="72" spans="1:9" hidden="1" x14ac:dyDescent="0.3">
      <c r="A72" s="42" t="str">
        <f t="shared" si="1"/>
        <v>Saturday</v>
      </c>
      <c r="B72" s="38" cm="1">
        <f t="array" ref="B72">IF(ISERROR(INDEX(Jornadas[id],ROW()-3)),"",INDEX(Jornadas[fecha],ROW()-3))</f>
        <v>45738</v>
      </c>
      <c r="C72" s="43" cm="1">
        <f t="array" ref="C72">IFERROR(INDEX(Jornadas[caja_inicial],ROW()-3),"")</f>
        <v>2030</v>
      </c>
      <c r="D72" s="20" cm="1">
        <f t="array" ref="D72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322800</v>
      </c>
      <c r="E72" s="20" cm="1">
        <f t="array" ref="E72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355430</v>
      </c>
      <c r="F72" s="20" cm="1">
        <f t="array" ref="F72">IF(ISERROR(INDEX(Jornadas[id],ROW()-3)),"",IFERROR(INDEX(Jornadas[retiro],ROW()-3),""))</f>
        <v>472000</v>
      </c>
      <c r="G72" s="20" cm="1">
        <f t="array" ref="G72">IF(ISERROR(INDEX(Jornadas[id],ROW()-3)),"",SUMIFS(Ventas[importe],Ventas[id_jornada],INDEX(Jornadas[id],ROW()-3),Ventas[mercadoPago],"0"))</f>
        <v>7700</v>
      </c>
      <c r="H72" s="20" cm="1">
        <f t="array" ref="H72">IF(ISERROR(INDEX(Jornadas[id],ROW()-3)),"",SUMIFS(Ventas[importe],Ventas[id_jornada],INDEX(Jornadas[id],ROW()-3),Ventas[mercadoPago],"1"))</f>
        <v>6400</v>
      </c>
      <c r="I72" s="1" cm="1">
        <f t="array" ref="I72">IF(ISERROR(INDEX(Jornadas[id],ROW()-3)),"",COUNTIF(Cortes[id_jornada],INDEX(Jornadas[id],ROW()-3)))</f>
        <v>95</v>
      </c>
    </row>
    <row r="73" spans="1:9" hidden="1" x14ac:dyDescent="0.3">
      <c r="A73" s="35" t="str">
        <f t="shared" si="1"/>
        <v>Monday</v>
      </c>
      <c r="B73" s="36" cm="1">
        <f t="array" ref="B73">IF(ISERROR(INDEX(Jornadas[id],ROW()-3)),"",INDEX(Jornadas[fecha],ROW()-3))</f>
        <v>45740</v>
      </c>
      <c r="C73" s="23" cm="1">
        <f t="array" ref="C73">IFERROR(INDEX(Jornadas[caja_inicial],ROW()-3),"")</f>
        <v>80</v>
      </c>
      <c r="D73" s="21" cm="1">
        <f t="array" ref="D73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82100</v>
      </c>
      <c r="E73" s="21" cm="1">
        <f t="array" ref="E73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76380</v>
      </c>
      <c r="F73" s="21" cm="1">
        <f t="array" ref="F73">IF(ISERROR(INDEX(Jornadas[id],ROW()-3)),"",IFERROR(INDEX(Jornadas[retiro],ROW()-3),""))</f>
        <v>43000</v>
      </c>
      <c r="G73" s="21" cm="1">
        <f t="array" ref="G73">IF(ISERROR(INDEX(Jornadas[id],ROW()-3)),"",SUMIFS(Ventas[importe],Ventas[id_jornada],INDEX(Jornadas[id],ROW()-3),Ventas[mercadoPago],"0"))</f>
        <v>4100</v>
      </c>
      <c r="H73" s="21" cm="1">
        <f t="array" ref="H73">IF(ISERROR(INDEX(Jornadas[id],ROW()-3)),"",SUMIFS(Ventas[importe],Ventas[id_jornada],INDEX(Jornadas[id],ROW()-3),Ventas[mercadoPago],"1"))</f>
        <v>1100</v>
      </c>
      <c r="I73" s="2" cm="1">
        <f t="array" ref="I73">IF(ISERROR(INDEX(Jornadas[id],ROW()-3)),"",COUNTIF(Cortes[id_jornada],INDEX(Jornadas[id],ROW()-3)))</f>
        <v>21</v>
      </c>
    </row>
    <row r="74" spans="1:9" hidden="1" x14ac:dyDescent="0.3">
      <c r="A74" s="42" t="str">
        <f t="shared" si="1"/>
        <v>Tuesday</v>
      </c>
      <c r="B74" s="38" cm="1">
        <f t="array" ref="B74">IF(ISERROR(INDEX(Jornadas[id],ROW()-3)),"",INDEX(Jornadas[fecha],ROW()-3))</f>
        <v>45741</v>
      </c>
      <c r="C74" s="43" cm="1">
        <f t="array" ref="C74">IFERROR(INDEX(Jornadas[caja_inicial],ROW()-3),"")</f>
        <v>2780</v>
      </c>
      <c r="D74" s="20" cm="1">
        <f t="array" ref="D74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150300</v>
      </c>
      <c r="E74" s="20" cm="1">
        <f t="array" ref="E74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181780</v>
      </c>
      <c r="F74" s="20" cm="1">
        <f t="array" ref="F74">IF(ISERROR(INDEX(Jornadas[id],ROW()-3)),"",IFERROR(INDEX(Jornadas[retiro],ROW()-3),""))</f>
        <v>181000</v>
      </c>
      <c r="G74" s="20" cm="1">
        <f t="array" ref="G74">IF(ISERROR(INDEX(Jornadas[id],ROW()-3)),"",SUMIFS(Ventas[importe],Ventas[id_jornada],INDEX(Jornadas[id],ROW()-3),Ventas[mercadoPago],"0"))</f>
        <v>0</v>
      </c>
      <c r="H74" s="20" cm="1">
        <f t="array" ref="H74">IF(ISERROR(INDEX(Jornadas[id],ROW()-3)),"",SUMIFS(Ventas[importe],Ventas[id_jornada],INDEX(Jornadas[id],ROW()-3),Ventas[mercadoPago],"1"))</f>
        <v>2300</v>
      </c>
      <c r="I74" s="1" cm="1">
        <f t="array" ref="I74">IF(ISERROR(INDEX(Jornadas[id],ROW()-3)),"",COUNTIF(Cortes[id_jornada],INDEX(Jornadas[id],ROW()-3)))</f>
        <v>47</v>
      </c>
    </row>
    <row r="75" spans="1:9" hidden="1" x14ac:dyDescent="0.3">
      <c r="A75" s="35" t="str">
        <f t="shared" si="1"/>
        <v>Wednesday</v>
      </c>
      <c r="B75" s="36" cm="1">
        <f t="array" ref="B75">IF(ISERROR(INDEX(Jornadas[id],ROW()-3)),"",INDEX(Jornadas[fecha],ROW()-3))</f>
        <v>45742</v>
      </c>
      <c r="C75" s="23" cm="1">
        <f t="array" ref="C75">IFERROR(INDEX(Jornadas[caja_inicial],ROW()-3),"")</f>
        <v>4280</v>
      </c>
      <c r="D75" s="21" cm="1">
        <f t="array" ref="D75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157560</v>
      </c>
      <c r="E75" s="21" cm="1">
        <f t="array" ref="E75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198080</v>
      </c>
      <c r="F75" s="21" cm="1">
        <f t="array" ref="F75">IF(ISERROR(INDEX(Jornadas[id],ROW()-3)),"",IFERROR(INDEX(Jornadas[retiro],ROW()-3),""))</f>
        <v>147000</v>
      </c>
      <c r="G75" s="21" cm="1">
        <f t="array" ref="G75">IF(ISERROR(INDEX(Jornadas[id],ROW()-3)),"",SUMIFS(Ventas[importe],Ventas[id_jornada],INDEX(Jornadas[id],ROW()-3),Ventas[mercadoPago],"0"))</f>
        <v>18100</v>
      </c>
      <c r="H75" s="21" cm="1">
        <f t="array" ref="H75">IF(ISERROR(INDEX(Jornadas[id],ROW()-3)),"",SUMIFS(Ventas[importe],Ventas[id_jornada],INDEX(Jornadas[id],ROW()-3),Ventas[mercadoPago],"1"))</f>
        <v>0</v>
      </c>
      <c r="I75" s="2" cm="1">
        <f t="array" ref="I75">IF(ISERROR(INDEX(Jornadas[id],ROW()-3)),"",COUNTIF(Cortes[id_jornada],INDEX(Jornadas[id],ROW()-3)))</f>
        <v>50</v>
      </c>
    </row>
    <row r="76" spans="1:9" hidden="1" x14ac:dyDescent="0.3">
      <c r="A76" s="42" t="str">
        <f t="shared" si="1"/>
        <v>Thursday</v>
      </c>
      <c r="B76" s="38" cm="1">
        <f t="array" ref="B76">IF(ISERROR(INDEX(Jornadas[id],ROW()-3)),"",INDEX(Jornadas[fecha],ROW()-3))</f>
        <v>45743</v>
      </c>
      <c r="C76" s="43" cm="1">
        <f t="array" ref="C76">IFERROR(INDEX(Jornadas[caja_inicial],ROW()-3),"")</f>
        <v>2480</v>
      </c>
      <c r="D76" s="20" cm="1">
        <f t="array" ref="D76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285000</v>
      </c>
      <c r="E76" s="20" cm="1">
        <f t="array" ref="E76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328580</v>
      </c>
      <c r="F76" s="20" cm="1">
        <f t="array" ref="F76">IF(ISERROR(INDEX(Jornadas[id],ROW()-3)),"",IFERROR(INDEX(Jornadas[retiro],ROW()-3),""))</f>
        <v>219000</v>
      </c>
      <c r="G76" s="20" cm="1">
        <f t="array" ref="G76">IF(ISERROR(INDEX(Jornadas[id],ROW()-3)),"",SUMIFS(Ventas[importe],Ventas[id_jornada],INDEX(Jornadas[id],ROW()-3),Ventas[mercadoPago],"0"))</f>
        <v>30600</v>
      </c>
      <c r="H76" s="20" cm="1">
        <f t="array" ref="H76">IF(ISERROR(INDEX(Jornadas[id],ROW()-3)),"",SUMIFS(Ventas[importe],Ventas[id_jornada],INDEX(Jornadas[id],ROW()-3),Ventas[mercadoPago],"1"))</f>
        <v>0</v>
      </c>
      <c r="I76" s="1" cm="1">
        <f t="array" ref="I76">IF(ISERROR(INDEX(Jornadas[id],ROW()-3)),"",COUNTIF(Cortes[id_jornada],INDEX(Jornadas[id],ROW()-3)))</f>
        <v>78</v>
      </c>
    </row>
    <row r="77" spans="1:9" hidden="1" x14ac:dyDescent="0.3">
      <c r="A77" s="35" t="str">
        <f t="shared" si="1"/>
        <v>Friday</v>
      </c>
      <c r="B77" s="36" cm="1">
        <f t="array" ref="B77">IF(ISERROR(INDEX(Jornadas[id],ROW()-3)),"",INDEX(Jornadas[fecha],ROW()-3))</f>
        <v>45744</v>
      </c>
      <c r="C77" s="23" cm="1">
        <f t="array" ref="C77">IFERROR(INDEX(Jornadas[caja_inicial],ROW()-3),"")</f>
        <v>2080</v>
      </c>
      <c r="D77" s="21" cm="1">
        <f t="array" ref="D77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330357</v>
      </c>
      <c r="E77" s="21" cm="1">
        <f t="array" ref="E77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196080</v>
      </c>
      <c r="F77" s="21" cm="1">
        <f t="array" ref="F77">IF(ISERROR(INDEX(Jornadas[id],ROW()-3)),"",IFERROR(INDEX(Jornadas[retiro],ROW()-3),""))</f>
        <v>137000</v>
      </c>
      <c r="G77" s="21" cm="1">
        <f t="array" ref="G77">IF(ISERROR(INDEX(Jornadas[id],ROW()-3)),"",SUMIFS(Ventas[importe],Ventas[id_jornada],INDEX(Jornadas[id],ROW()-3),Ventas[mercadoPago],"0"))</f>
        <v>0</v>
      </c>
      <c r="H77" s="21" cm="1">
        <f t="array" ref="H77">IF(ISERROR(INDEX(Jornadas[id],ROW()-3)),"",SUMIFS(Ventas[importe],Ventas[id_jornada],INDEX(Jornadas[id],ROW()-3),Ventas[mercadoPago],"1"))</f>
        <v>61600</v>
      </c>
      <c r="I77" s="2" cm="1">
        <f t="array" ref="I77">IF(ISERROR(INDEX(Jornadas[id],ROW()-3)),"",COUNTIF(Cortes[id_jornada],INDEX(Jornadas[id],ROW()-3)))</f>
        <v>79</v>
      </c>
    </row>
    <row r="78" spans="1:9" hidden="1" x14ac:dyDescent="0.3">
      <c r="A78" s="42" t="str">
        <f t="shared" si="1"/>
        <v>Saturday</v>
      </c>
      <c r="B78" s="38" cm="1">
        <f t="array" ref="B78">IF(ISERROR(INDEX(Jornadas[id],ROW()-3)),"",INDEX(Jornadas[fecha],ROW()-3))</f>
        <v>45745</v>
      </c>
      <c r="C78" s="43" cm="1">
        <f t="array" ref="C78">IFERROR(INDEX(Jornadas[caja_inicial],ROW()-3),"")</f>
        <v>3080</v>
      </c>
      <c r="D78" s="20" cm="1">
        <f t="array" ref="D78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344000</v>
      </c>
      <c r="E78" s="20" cm="1">
        <f t="array" ref="E78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417680</v>
      </c>
      <c r="F78" s="20" cm="1">
        <f t="array" ref="F78">IF(ISERROR(INDEX(Jornadas[id],ROW()-3)),"",IFERROR(INDEX(Jornadas[retiro],ROW()-3),""))</f>
        <v>310000</v>
      </c>
      <c r="G78" s="20" cm="1">
        <f t="array" ref="G78">IF(ISERROR(INDEX(Jornadas[id],ROW()-3)),"",SUMIFS(Ventas[importe],Ventas[id_jornada],INDEX(Jornadas[id],ROW()-3),Ventas[mercadoPago],"0"))</f>
        <v>8300</v>
      </c>
      <c r="H78" s="20" cm="1">
        <f t="array" ref="H78">IF(ISERROR(INDEX(Jornadas[id],ROW()-3)),"",SUMIFS(Ventas[importe],Ventas[id_jornada],INDEX(Jornadas[id],ROW()-3),Ventas[mercadoPago],"1"))</f>
        <v>8500</v>
      </c>
      <c r="I78" s="1" cm="1">
        <f t="array" ref="I78">IF(ISERROR(INDEX(Jornadas[id],ROW()-3)),"",COUNTIF(Cortes[id_jornada],INDEX(Jornadas[id],ROW()-3)))</f>
        <v>104</v>
      </c>
    </row>
    <row r="79" spans="1:9" hidden="1" x14ac:dyDescent="0.3">
      <c r="A79" s="35" t="str">
        <f t="shared" si="1"/>
        <v>Monday</v>
      </c>
      <c r="B79" s="36" cm="1">
        <f t="array" ref="B79">IF(ISERROR(INDEX(Jornadas[id],ROW()-3)),"",INDEX(Jornadas[fecha],ROW()-3))</f>
        <v>45747</v>
      </c>
      <c r="C79" s="23" cm="1">
        <f t="array" ref="C79">IFERROR(INDEX(Jornadas[caja_inicial],ROW()-3),"")</f>
        <v>2880</v>
      </c>
      <c r="D79" s="21" cm="1">
        <f t="array" ref="D79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-179250</v>
      </c>
      <c r="E79" s="21" cm="1">
        <f t="array" ref="E79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146580</v>
      </c>
      <c r="F79" s="21" cm="1">
        <f t="array" ref="F79">IF(ISERROR(INDEX(Jornadas[id],ROW()-3)),"",IFERROR(INDEX(Jornadas[retiro],ROW()-3),""))</f>
        <v>4000</v>
      </c>
      <c r="G79" s="21" cm="1">
        <f t="array" ref="G79">IF(ISERROR(INDEX(Jornadas[id],ROW()-3)),"",SUMIFS(Ventas[importe],Ventas[id_jornada],INDEX(Jornadas[id],ROW()-3),Ventas[mercadoPago],"0"))</f>
        <v>2000</v>
      </c>
      <c r="H79" s="21" cm="1">
        <f t="array" ref="H79">IF(ISERROR(INDEX(Jornadas[id],ROW()-3)),"",SUMIFS(Ventas[importe],Ventas[id_jornada],INDEX(Jornadas[id],ROW()-3),Ventas[mercadoPago],"1"))</f>
        <v>6000</v>
      </c>
      <c r="I79" s="2" cm="1">
        <f t="array" ref="I79">IF(ISERROR(INDEX(Jornadas[id],ROW()-3)),"",COUNTIF(Cortes[id_jornada],INDEX(Jornadas[id],ROW()-3)))</f>
        <v>41</v>
      </c>
    </row>
    <row r="80" spans="1:9" hidden="1" x14ac:dyDescent="0.3">
      <c r="A80" s="42" t="str">
        <f t="shared" si="1"/>
        <v>Tuesday</v>
      </c>
      <c r="B80" s="38" cm="1">
        <f t="array" ref="B80">IF(ISERROR(INDEX(Jornadas[id],ROW()-3)),"",INDEX(Jornadas[fecha],ROW()-3))</f>
        <v>45748</v>
      </c>
      <c r="C80" s="43" cm="1">
        <f t="array" ref="C80">IFERROR(INDEX(Jornadas[caja_inicial],ROW()-3),"")</f>
        <v>1080</v>
      </c>
      <c r="D80" s="20" cm="1">
        <f t="array" ref="D80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126000</v>
      </c>
      <c r="E80" s="20" cm="1">
        <f t="array" ref="E80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255480</v>
      </c>
      <c r="F80" s="20" cm="1">
        <f t="array" ref="F80">IF(ISERROR(INDEX(Jornadas[id],ROW()-3)),"",IFERROR(INDEX(Jornadas[retiro],ROW()-3),""))</f>
        <v>197000</v>
      </c>
      <c r="G80" s="20" cm="1">
        <f t="array" ref="G80">IF(ISERROR(INDEX(Jornadas[id],ROW()-3)),"",SUMIFS(Ventas[importe],Ventas[id_jornada],INDEX(Jornadas[id],ROW()-3),Ventas[mercadoPago],"0"))</f>
        <v>8100</v>
      </c>
      <c r="H80" s="20" cm="1">
        <f t="array" ref="H80">IF(ISERROR(INDEX(Jornadas[id],ROW()-3)),"",SUMIFS(Ventas[importe],Ventas[id_jornada],INDEX(Jornadas[id],ROW()-3),Ventas[mercadoPago],"1"))</f>
        <v>0</v>
      </c>
      <c r="I80" s="1" cm="1">
        <f t="array" ref="I80">IF(ISERROR(INDEX(Jornadas[id],ROW()-3)),"",COUNTIF(Cortes[id_jornada],INDEX(Jornadas[id],ROW()-3)))</f>
        <v>45</v>
      </c>
    </row>
    <row r="81" spans="1:9" hidden="1" x14ac:dyDescent="0.3">
      <c r="A81" s="35" t="str">
        <f t="shared" si="1"/>
        <v>Wednesday</v>
      </c>
      <c r="B81" s="36" cm="1">
        <f t="array" ref="B81">IF(ISERROR(INDEX(Jornadas[id],ROW()-3)),"",INDEX(Jornadas[fecha],ROW()-3))</f>
        <v>45749</v>
      </c>
      <c r="C81" s="23" cm="1">
        <f t="array" ref="C81">IFERROR(INDEX(Jornadas[caja_inicial],ROW()-3),"")</f>
        <v>2980</v>
      </c>
      <c r="D81" s="21" cm="1">
        <f t="array" ref="D81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90000</v>
      </c>
      <c r="E81" s="21" cm="1">
        <f t="array" ref="E81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179980</v>
      </c>
      <c r="F81" s="21" cm="1">
        <f t="array" ref="F81">IF(ISERROR(INDEX(Jornadas[id],ROW()-3)),"",IFERROR(INDEX(Jornadas[retiro],ROW()-3),""))</f>
        <v>136000</v>
      </c>
      <c r="G81" s="21" cm="1">
        <f t="array" ref="G81">IF(ISERROR(INDEX(Jornadas[id],ROW()-3)),"",SUMIFS(Ventas[importe],Ventas[id_jornada],INDEX(Jornadas[id],ROW()-3),Ventas[mercadoPago],"0"))</f>
        <v>0</v>
      </c>
      <c r="H81" s="21" cm="1">
        <f t="array" ref="H81">IF(ISERROR(INDEX(Jornadas[id],ROW()-3)),"",SUMIFS(Ventas[importe],Ventas[id_jornada],INDEX(Jornadas[id],ROW()-3),Ventas[mercadoPago],"1"))</f>
        <v>0</v>
      </c>
      <c r="I81" s="2" cm="1">
        <f t="array" ref="I81">IF(ISERROR(INDEX(Jornadas[id],ROW()-3)),"",COUNTIF(Cortes[id_jornada],INDEX(Jornadas[id],ROW()-3)))</f>
        <v>27</v>
      </c>
    </row>
    <row r="82" spans="1:9" hidden="1" x14ac:dyDescent="0.3">
      <c r="A82" s="42" t="str">
        <f t="shared" si="1"/>
        <v>Thursday</v>
      </c>
      <c r="B82" s="38" cm="1">
        <f t="array" ref="B82">IF(ISERROR(INDEX(Jornadas[id],ROW()-3)),"",INDEX(Jornadas[fecha],ROW()-3))</f>
        <v>45750</v>
      </c>
      <c r="C82" s="43" cm="1">
        <f t="array" ref="C82">IFERROR(INDEX(Jornadas[caja_inicial],ROW()-3),"")</f>
        <v>3490</v>
      </c>
      <c r="D82" s="20" cm="1">
        <f t="array" ref="D82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185012</v>
      </c>
      <c r="E82" s="20" cm="1">
        <f t="array" ref="E82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203490</v>
      </c>
      <c r="F82" s="20" cm="1">
        <f t="array" ref="F82">IF(ISERROR(INDEX(Jornadas[id],ROW()-3)),"",IFERROR(INDEX(Jornadas[retiro],ROW()-3),""))</f>
        <v>120000</v>
      </c>
      <c r="G82" s="20" cm="1">
        <f t="array" ref="G82">IF(ISERROR(INDEX(Jornadas[id],ROW()-3)),"",SUMIFS(Ventas[importe],Ventas[id_jornada],INDEX(Jornadas[id],ROW()-3),Ventas[mercadoPago],"0"))</f>
        <v>1000</v>
      </c>
      <c r="H82" s="20" cm="1">
        <f t="array" ref="H82">IF(ISERROR(INDEX(Jornadas[id],ROW()-3)),"",SUMIFS(Ventas[importe],Ventas[id_jornada],INDEX(Jornadas[id],ROW()-3),Ventas[mercadoPago],"1"))</f>
        <v>2300</v>
      </c>
      <c r="I82" s="1" cm="1">
        <f t="array" ref="I82">IF(ISERROR(INDEX(Jornadas[id],ROW()-3)),"",COUNTIF(Cortes[id_jornada],INDEX(Jornadas[id],ROW()-3)))</f>
        <v>55</v>
      </c>
    </row>
    <row r="83" spans="1:9" hidden="1" x14ac:dyDescent="0.3">
      <c r="A83" s="35" t="str">
        <f t="shared" si="1"/>
        <v>Friday</v>
      </c>
      <c r="B83" s="36" cm="1">
        <f t="array" ref="B83">IF(ISERROR(INDEX(Jornadas[id],ROW()-3)),"",INDEX(Jornadas[fecha],ROW()-3))</f>
        <v>45751</v>
      </c>
      <c r="C83" s="23" cm="1">
        <f t="array" ref="C83">IFERROR(INDEX(Jornadas[caja_inicial],ROW()-3),"")</f>
        <v>4990</v>
      </c>
      <c r="D83" s="21" cm="1">
        <f t="array" ref="D83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352700</v>
      </c>
      <c r="E83" s="21" cm="1">
        <f t="array" ref="E83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310990</v>
      </c>
      <c r="F83" s="21" cm="1">
        <f t="array" ref="F83">IF(ISERROR(INDEX(Jornadas[id],ROW()-3)),"",IFERROR(INDEX(Jornadas[retiro],ROW()-3),""))</f>
        <v>207000</v>
      </c>
      <c r="G83" s="21" cm="1">
        <f t="array" ref="G83">IF(ISERROR(INDEX(Jornadas[id],ROW()-3)),"",SUMIFS(Ventas[importe],Ventas[id_jornada],INDEX(Jornadas[id],ROW()-3),Ventas[mercadoPago],"0"))</f>
        <v>2500</v>
      </c>
      <c r="H83" s="21" cm="1">
        <f t="array" ref="H83">IF(ISERROR(INDEX(Jornadas[id],ROW()-3)),"",SUMIFS(Ventas[importe],Ventas[id_jornada],INDEX(Jornadas[id],ROW()-3),Ventas[mercadoPago],"1"))</f>
        <v>7200</v>
      </c>
      <c r="I83" s="2" cm="1">
        <f t="array" ref="I83">IF(ISERROR(INDEX(Jornadas[id],ROW()-3)),"",COUNTIF(Cortes[id_jornada],INDEX(Jornadas[id],ROW()-3)))</f>
        <v>88</v>
      </c>
    </row>
    <row r="84" spans="1:9" hidden="1" x14ac:dyDescent="0.3">
      <c r="A84" s="42" t="str">
        <f t="shared" si="1"/>
        <v>Saturday</v>
      </c>
      <c r="B84" s="38" cm="1">
        <f t="array" ref="B84">IF(ISERROR(INDEX(Jornadas[id],ROW()-3)),"",INDEX(Jornadas[fecha],ROW()-3))</f>
        <v>45752</v>
      </c>
      <c r="C84" s="43" cm="1">
        <f t="array" ref="C84">IFERROR(INDEX(Jornadas[caja_inicial],ROW()-3),"")</f>
        <v>4990</v>
      </c>
      <c r="D84" s="20" cm="1">
        <f t="array" ref="D84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374200</v>
      </c>
      <c r="E84" s="20" cm="1">
        <f t="array" ref="E84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394490</v>
      </c>
      <c r="F84" s="20" cm="1">
        <f t="array" ref="F84">IF(ISERROR(INDEX(Jornadas[id],ROW()-3)),"",IFERROR(INDEX(Jornadas[retiro],ROW()-3),""))</f>
        <v>326000</v>
      </c>
      <c r="G84" s="20" cm="1">
        <f t="array" ref="G84">IF(ISERROR(INDEX(Jornadas[id],ROW()-3)),"",SUMIFS(Ventas[importe],Ventas[id_jornada],INDEX(Jornadas[id],ROW()-3),Ventas[mercadoPago],"0"))</f>
        <v>5500</v>
      </c>
      <c r="H84" s="20" cm="1">
        <f t="array" ref="H84">IF(ISERROR(INDEX(Jornadas[id],ROW()-3)),"",SUMIFS(Ventas[importe],Ventas[id_jornada],INDEX(Jornadas[id],ROW()-3),Ventas[mercadoPago],"1"))</f>
        <v>7700</v>
      </c>
      <c r="I84" s="1" cm="1">
        <f t="array" ref="I84">IF(ISERROR(INDEX(Jornadas[id],ROW()-3)),"",COUNTIF(Cortes[id_jornada],INDEX(Jornadas[id],ROW()-3)))</f>
        <v>101</v>
      </c>
    </row>
    <row r="85" spans="1:9" hidden="1" x14ac:dyDescent="0.3">
      <c r="A85" s="35" t="str">
        <f t="shared" si="1"/>
        <v>Monday</v>
      </c>
      <c r="B85" s="36" cm="1">
        <f t="array" ref="B85">IF(ISERROR(INDEX(Jornadas[id],ROW()-3)),"",INDEX(Jornadas[fecha],ROW()-3))</f>
        <v>45754</v>
      </c>
      <c r="C85" s="23" cm="1">
        <f t="array" ref="C85">IFERROR(INDEX(Jornadas[caja_inicial],ROW()-3),"")</f>
        <v>2290</v>
      </c>
      <c r="D85" s="21" cm="1">
        <f t="array" ref="D85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117000</v>
      </c>
      <c r="E85" s="21" cm="1">
        <f t="array" ref="E85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96290</v>
      </c>
      <c r="F85" s="21" cm="1">
        <f t="array" ref="F85">IF(ISERROR(INDEX(Jornadas[id],ROW()-3)),"",IFERROR(INDEX(Jornadas[retiro],ROW()-3),""))</f>
        <v>63000</v>
      </c>
      <c r="G85" s="21" cm="1">
        <f t="array" ref="G85">IF(ISERROR(INDEX(Jornadas[id],ROW()-3)),"",SUMIFS(Ventas[importe],Ventas[id_jornada],INDEX(Jornadas[id],ROW()-3),Ventas[mercadoPago],"0"))</f>
        <v>1100</v>
      </c>
      <c r="H85" s="21" cm="1">
        <f t="array" ref="H85">IF(ISERROR(INDEX(Jornadas[id],ROW()-3)),"",SUMIFS(Ventas[importe],Ventas[id_jornada],INDEX(Jornadas[id],ROW()-3),Ventas[mercadoPago],"1"))</f>
        <v>0</v>
      </c>
      <c r="I85" s="2" cm="1">
        <f t="array" ref="I85">IF(ISERROR(INDEX(Jornadas[id],ROW()-3)),"",COUNTIF(Cortes[id_jornada],INDEX(Jornadas[id],ROW()-3)))</f>
        <v>26</v>
      </c>
    </row>
    <row r="86" spans="1:9" hidden="1" x14ac:dyDescent="0.3">
      <c r="A86" s="42" t="str">
        <f t="shared" si="1"/>
        <v>Tuesday</v>
      </c>
      <c r="B86" s="38" cm="1">
        <f t="array" ref="B86">IF(ISERROR(INDEX(Jornadas[id],ROW()-3)),"",INDEX(Jornadas[fecha],ROW()-3))</f>
        <v>45755</v>
      </c>
      <c r="C86" s="43" cm="1">
        <f t="array" ref="C86">IFERROR(INDEX(Jornadas[caja_inicial],ROW()-3),"")</f>
        <v>1490</v>
      </c>
      <c r="D86" s="20" cm="1">
        <f t="array" ref="D86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42381</v>
      </c>
      <c r="E86" s="20" cm="1">
        <f t="array" ref="E86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198290</v>
      </c>
      <c r="F86" s="20" cm="1">
        <f t="array" ref="F86">IF(ISERROR(INDEX(Jornadas[id],ROW()-3)),"",IFERROR(INDEX(Jornadas[retiro],ROW()-3),""))</f>
        <v>143000</v>
      </c>
      <c r="G86" s="20" cm="1">
        <f t="array" ref="G86">IF(ISERROR(INDEX(Jornadas[id],ROW()-3)),"",SUMIFS(Ventas[importe],Ventas[id_jornada],INDEX(Jornadas[id],ROW()-3),Ventas[mercadoPago],"0"))</f>
        <v>2800</v>
      </c>
      <c r="H86" s="20" cm="1">
        <f t="array" ref="H86">IF(ISERROR(INDEX(Jornadas[id],ROW()-3)),"",SUMIFS(Ventas[importe],Ventas[id_jornada],INDEX(Jornadas[id],ROW()-3),Ventas[mercadoPago],"1"))</f>
        <v>0</v>
      </c>
      <c r="I86" s="1" cm="1">
        <f t="array" ref="I86">IF(ISERROR(INDEX(Jornadas[id],ROW()-3)),"",COUNTIF(Cortes[id_jornada],INDEX(Jornadas[id],ROW()-3)))</f>
        <v>51</v>
      </c>
    </row>
    <row r="87" spans="1:9" hidden="1" x14ac:dyDescent="0.3">
      <c r="A87" s="35" t="str">
        <f t="shared" si="1"/>
        <v>Wednesday</v>
      </c>
      <c r="B87" s="36" cm="1">
        <f t="array" ref="B87">IF(ISERROR(INDEX(Jornadas[id],ROW()-3)),"",INDEX(Jornadas[fecha],ROW()-3))</f>
        <v>45756</v>
      </c>
      <c r="C87" s="23" cm="1">
        <f t="array" ref="C87">IFERROR(INDEX(Jornadas[caja_inicial],ROW()-3),"")</f>
        <v>5790</v>
      </c>
      <c r="D87" s="21" cm="1">
        <f t="array" ref="D87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252100</v>
      </c>
      <c r="E87" s="21" cm="1">
        <f t="array" ref="E87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212090</v>
      </c>
      <c r="F87" s="21" cm="1">
        <f t="array" ref="F87">IF(ISERROR(INDEX(Jornadas[id],ROW()-3)),"",IFERROR(INDEX(Jornadas[retiro],ROW()-3),""))</f>
        <v>210000</v>
      </c>
      <c r="G87" s="21" cm="1">
        <f t="array" ref="G87">IF(ISERROR(INDEX(Jornadas[id],ROW()-3)),"",SUMIFS(Ventas[importe],Ventas[id_jornada],INDEX(Jornadas[id],ROW()-3),Ventas[mercadoPago],"0"))</f>
        <v>3100</v>
      </c>
      <c r="H87" s="21" cm="1">
        <f t="array" ref="H87">IF(ISERROR(INDEX(Jornadas[id],ROW()-3)),"",SUMIFS(Ventas[importe],Ventas[id_jornada],INDEX(Jornadas[id],ROW()-3),Ventas[mercadoPago],"1"))</f>
        <v>1100</v>
      </c>
      <c r="I87" s="2" cm="1">
        <f t="array" ref="I87">IF(ISERROR(INDEX(Jornadas[id],ROW()-3)),"",COUNTIF(Cortes[id_jornada],INDEX(Jornadas[id],ROW()-3)))</f>
        <v>60</v>
      </c>
    </row>
    <row r="88" spans="1:9" hidden="1" x14ac:dyDescent="0.3">
      <c r="A88" s="42" t="str">
        <f t="shared" si="1"/>
        <v>Thursday</v>
      </c>
      <c r="B88" s="38" cm="1">
        <f t="array" ref="B88">IF(ISERROR(INDEX(Jornadas[id],ROW()-3)),"",INDEX(Jornadas[fecha],ROW()-3))</f>
        <v>45757</v>
      </c>
      <c r="C88" s="43" cm="1">
        <f t="array" ref="C88">IFERROR(INDEX(Jornadas[caja_inicial],ROW()-3),"")</f>
        <v>1120</v>
      </c>
      <c r="D88" s="20" cm="1">
        <f t="array" ref="D88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249000</v>
      </c>
      <c r="E88" s="20" cm="1">
        <f t="array" ref="E88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247820</v>
      </c>
      <c r="F88" s="20" cm="1">
        <f t="array" ref="F88">IF(ISERROR(INDEX(Jornadas[id],ROW()-3)),"",IFERROR(INDEX(Jornadas[retiro],ROW()-3),""))</f>
        <v>199000</v>
      </c>
      <c r="G88" s="20" cm="1">
        <f t="array" ref="G88">IF(ISERROR(INDEX(Jornadas[id],ROW()-3)),"",SUMIFS(Ventas[importe],Ventas[id_jornada],INDEX(Jornadas[id],ROW()-3),Ventas[mercadoPago],"0"))</f>
        <v>2000</v>
      </c>
      <c r="H88" s="20" cm="1">
        <f t="array" ref="H88">IF(ISERROR(INDEX(Jornadas[id],ROW()-3)),"",SUMIFS(Ventas[importe],Ventas[id_jornada],INDEX(Jornadas[id],ROW()-3),Ventas[mercadoPago],"1"))</f>
        <v>0</v>
      </c>
      <c r="I88" s="1" cm="1">
        <f t="array" ref="I88">IF(ISERROR(INDEX(Jornadas[id],ROW()-3)),"",COUNTIF(Cortes[id_jornada],INDEX(Jornadas[id],ROW()-3)))</f>
        <v>66</v>
      </c>
    </row>
    <row r="89" spans="1:9" hidden="1" x14ac:dyDescent="0.3">
      <c r="A89" s="35" t="str">
        <f t="shared" si="1"/>
        <v>Friday</v>
      </c>
      <c r="B89" s="36" cm="1">
        <f t="array" ref="B89">IF(ISERROR(INDEX(Jornadas[id],ROW()-3)),"",INDEX(Jornadas[fecha],ROW()-3))</f>
        <v>45758</v>
      </c>
      <c r="C89" s="23" cm="1">
        <f t="array" ref="C89">IFERROR(INDEX(Jornadas[caja_inicial],ROW()-3),"")</f>
        <v>590</v>
      </c>
      <c r="D89" s="21" cm="1">
        <f t="array" ref="D89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378200</v>
      </c>
      <c r="E89" s="21" cm="1">
        <f t="array" ref="E89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376890</v>
      </c>
      <c r="F89" s="21" cm="1">
        <f t="array" ref="F89">IF(ISERROR(INDEX(Jornadas[id],ROW()-3)),"",IFERROR(INDEX(Jornadas[retiro],ROW()-3),""))</f>
        <v>377000</v>
      </c>
      <c r="G89" s="21" cm="1">
        <f t="array" ref="G89">IF(ISERROR(INDEX(Jornadas[id],ROW()-3)),"",SUMIFS(Ventas[importe],Ventas[id_jornada],INDEX(Jornadas[id],ROW()-3),Ventas[mercadoPago],"0"))</f>
        <v>5100</v>
      </c>
      <c r="H89" s="21" cm="1">
        <f t="array" ref="H89">IF(ISERROR(INDEX(Jornadas[id],ROW()-3)),"",SUMIFS(Ventas[importe],Ventas[id_jornada],INDEX(Jornadas[id],ROW()-3),Ventas[mercadoPago],"1"))</f>
        <v>1100</v>
      </c>
      <c r="I89" s="2" cm="1">
        <f t="array" ref="I89">IF(ISERROR(INDEX(Jornadas[id],ROW()-3)),"",COUNTIF(Cortes[id_jornada],INDEX(Jornadas[id],ROW()-3)))</f>
        <v>100</v>
      </c>
    </row>
    <row r="90" spans="1:9" hidden="1" x14ac:dyDescent="0.3">
      <c r="A90" s="42" t="str">
        <f t="shared" si="1"/>
        <v>Saturday</v>
      </c>
      <c r="B90" s="38" cm="1">
        <f t="array" ref="B90">IF(ISERROR(INDEX(Jornadas[id],ROW()-3)),"",INDEX(Jornadas[fecha],ROW()-3))</f>
        <v>45759</v>
      </c>
      <c r="C90" s="43" cm="1">
        <f t="array" ref="C90">IFERROR(INDEX(Jornadas[caja_inicial],ROW()-3),"")</f>
        <v>790</v>
      </c>
      <c r="D90" s="20" cm="1">
        <f t="array" ref="D90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357500</v>
      </c>
      <c r="E90" s="20" cm="1">
        <f t="array" ref="E90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409790</v>
      </c>
      <c r="F90" s="20" cm="1">
        <f t="array" ref="F90">IF(ISERROR(INDEX(Jornadas[id],ROW()-3)),"",IFERROR(INDEX(Jornadas[retiro],ROW()-3),""))</f>
        <v>351000</v>
      </c>
      <c r="G90" s="20" cm="1">
        <f t="array" ref="G90">IF(ISERROR(INDEX(Jornadas[id],ROW()-3)),"",SUMIFS(Ventas[importe],Ventas[id_jornada],INDEX(Jornadas[id],ROW()-3),Ventas[mercadoPago],"0"))</f>
        <v>5800</v>
      </c>
      <c r="H90" s="20" cm="1">
        <f t="array" ref="H90">IF(ISERROR(INDEX(Jornadas[id],ROW()-3)),"",SUMIFS(Ventas[importe],Ventas[id_jornada],INDEX(Jornadas[id],ROW()-3),Ventas[mercadoPago],"1"))</f>
        <v>4000</v>
      </c>
      <c r="I90" s="1" cm="1">
        <f t="array" ref="I90">IF(ISERROR(INDEX(Jornadas[id],ROW()-3)),"",COUNTIF(Cortes[id_jornada],INDEX(Jornadas[id],ROW()-3)))</f>
        <v>106</v>
      </c>
    </row>
    <row r="91" spans="1:9" hidden="1" x14ac:dyDescent="0.3">
      <c r="A91" s="35" t="str">
        <f t="shared" si="1"/>
        <v>Monday</v>
      </c>
      <c r="B91" s="36" cm="1">
        <f t="array" ref="B91">IF(ISERROR(INDEX(Jornadas[id],ROW()-3)),"",INDEX(Jornadas[fecha],ROW()-3))</f>
        <v>45761</v>
      </c>
      <c r="C91" s="23" cm="1">
        <f t="array" ref="C91">IFERROR(INDEX(Jornadas[caja_inicial],ROW()-3),"")</f>
        <v>790</v>
      </c>
      <c r="D91" s="21" cm="1">
        <f t="array" ref="D91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-53300</v>
      </c>
      <c r="E91" s="21" cm="1">
        <f t="array" ref="E91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153390</v>
      </c>
      <c r="F91" s="21" cm="1">
        <f t="array" ref="F91">IF(ISERROR(INDEX(Jornadas[id],ROW()-3)),"",IFERROR(INDEX(Jornadas[retiro],ROW()-3),""))</f>
        <v>234000</v>
      </c>
      <c r="G91" s="21" cm="1">
        <f t="array" ref="G91">IF(ISERROR(INDEX(Jornadas[id],ROW()-3)),"",SUMIFS(Ventas[importe],Ventas[id_jornada],INDEX(Jornadas[id],ROW()-3),Ventas[mercadoPago],"0"))</f>
        <v>3600</v>
      </c>
      <c r="H91" s="21" cm="1">
        <f t="array" ref="H91">IF(ISERROR(INDEX(Jornadas[id],ROW()-3)),"",SUMIFS(Ventas[importe],Ventas[id_jornada],INDEX(Jornadas[id],ROW()-3),Ventas[mercadoPago],"1"))</f>
        <v>7600</v>
      </c>
      <c r="I91" s="2" cm="1">
        <f t="array" ref="I91">IF(ISERROR(INDEX(Jornadas[id],ROW()-3)),"",COUNTIF(Cortes[id_jornada],INDEX(Jornadas[id],ROW()-3)))</f>
        <v>39</v>
      </c>
    </row>
    <row r="92" spans="1:9" hidden="1" x14ac:dyDescent="0.3">
      <c r="A92" s="42" t="str">
        <f t="shared" si="1"/>
        <v>Tuesday</v>
      </c>
      <c r="B92" s="38" cm="1">
        <f t="array" ref="B92">IF(ISERROR(INDEX(Jornadas[id],ROW()-3)),"",INDEX(Jornadas[fecha],ROW()-3))</f>
        <v>45762</v>
      </c>
      <c r="C92" s="43" cm="1">
        <f t="array" ref="C92">IFERROR(INDEX(Jornadas[caja_inicial],ROW()-3),"")</f>
        <v>3490</v>
      </c>
      <c r="D92" s="20" cm="1">
        <f t="array" ref="D92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47100</v>
      </c>
      <c r="E92" s="20" cm="1">
        <f t="array" ref="E92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166490</v>
      </c>
      <c r="F92" s="20" cm="1">
        <f t="array" ref="F92">IF(ISERROR(INDEX(Jornadas[id],ROW()-3)),"",IFERROR(INDEX(Jornadas[retiro],ROW()-3),""))</f>
        <v>24000</v>
      </c>
      <c r="G92" s="20" cm="1">
        <f t="array" ref="G92">IF(ISERROR(INDEX(Jornadas[id],ROW()-3)),"",SUMIFS(Ventas[importe],Ventas[id_jornada],INDEX(Jornadas[id],ROW()-3),Ventas[mercadoPago],"0"))</f>
        <v>4000</v>
      </c>
      <c r="H92" s="20" cm="1">
        <f t="array" ref="H92">IF(ISERROR(INDEX(Jornadas[id],ROW()-3)),"",SUMIFS(Ventas[importe],Ventas[id_jornada],INDEX(Jornadas[id],ROW()-3),Ventas[mercadoPago],"1"))</f>
        <v>3900</v>
      </c>
      <c r="I92" s="1" cm="1">
        <f t="array" ref="I92">IF(ISERROR(INDEX(Jornadas[id],ROW()-3)),"",COUNTIF(Cortes[id_jornada],INDEX(Jornadas[id],ROW()-3)))</f>
        <v>49</v>
      </c>
    </row>
    <row r="93" spans="1:9" hidden="1" x14ac:dyDescent="0.3">
      <c r="A93" s="35" t="str">
        <f t="shared" si="1"/>
        <v>Wednesday</v>
      </c>
      <c r="B93" s="36" cm="1">
        <f t="array" ref="B93">IF(ISERROR(INDEX(Jornadas[id],ROW()-3)),"",INDEX(Jornadas[fecha],ROW()-3))</f>
        <v>45763</v>
      </c>
      <c r="C93" s="23" cm="1">
        <f t="array" ref="C93">IFERROR(INDEX(Jornadas[caja_inicial],ROW()-3),"")</f>
        <v>1990</v>
      </c>
      <c r="D93" s="21" cm="1">
        <f t="array" ref="D93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205800</v>
      </c>
      <c r="E93" s="21" cm="1">
        <f t="array" ref="E93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243490</v>
      </c>
      <c r="F93" s="21" cm="1">
        <f t="array" ref="F93">IF(ISERROR(INDEX(Jornadas[id],ROW()-3)),"",IFERROR(INDEX(Jornadas[retiro],ROW()-3),""))</f>
        <v>114000</v>
      </c>
      <c r="G93" s="21" cm="1">
        <f t="array" ref="G93">IF(ISERROR(INDEX(Jornadas[id],ROW()-3)),"",SUMIFS(Ventas[importe],Ventas[id_jornada],INDEX(Jornadas[id],ROW()-3),Ventas[mercadoPago],"0"))</f>
        <v>3100</v>
      </c>
      <c r="H93" s="21" cm="1">
        <f t="array" ref="H93">IF(ISERROR(INDEX(Jornadas[id],ROW()-3)),"",SUMIFS(Ventas[importe],Ventas[id_jornada],INDEX(Jornadas[id],ROW()-3),Ventas[mercadoPago],"1"))</f>
        <v>2300</v>
      </c>
      <c r="I93" s="2" cm="1">
        <f t="array" ref="I93">IF(ISERROR(INDEX(Jornadas[id],ROW()-3)),"",COUNTIF(Cortes[id_jornada],INDEX(Jornadas[id],ROW()-3)))</f>
        <v>59</v>
      </c>
    </row>
    <row r="94" spans="1:9" hidden="1" x14ac:dyDescent="0.3">
      <c r="A94" s="42" t="str">
        <f t="shared" si="1"/>
        <v>Thursday</v>
      </c>
      <c r="B94" s="38" cm="1">
        <f t="array" ref="B94">IF(ISERROR(INDEX(Jornadas[id],ROW()-3)),"",INDEX(Jornadas[fecha],ROW()-3))</f>
        <v>45764</v>
      </c>
      <c r="C94" s="43" cm="1">
        <f t="array" ref="C94">IFERROR(INDEX(Jornadas[caja_inicial],ROW()-3),"")</f>
        <v>1590</v>
      </c>
      <c r="D94" s="20" cm="1">
        <f t="array" ref="D94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144000</v>
      </c>
      <c r="E94" s="20" cm="1">
        <f t="array" ref="E94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252690</v>
      </c>
      <c r="F94" s="20" cm="1">
        <f t="array" ref="F94">IF(ISERROR(INDEX(Jornadas[id],ROW()-3)),"",IFERROR(INDEX(Jornadas[retiro],ROW()-3),""))</f>
        <v>165000</v>
      </c>
      <c r="G94" s="20" cm="1">
        <f t="array" ref="G94">IF(ISERROR(INDEX(Jornadas[id],ROW()-3)),"",SUMIFS(Ventas[importe],Ventas[id_jornada],INDEX(Jornadas[id],ROW()-3),Ventas[mercadoPago],"0"))</f>
        <v>0</v>
      </c>
      <c r="H94" s="20" cm="1">
        <f t="array" ref="H94">IF(ISERROR(INDEX(Jornadas[id],ROW()-3)),"",SUMIFS(Ventas[importe],Ventas[id_jornada],INDEX(Jornadas[id],ROW()-3),Ventas[mercadoPago],"1"))</f>
        <v>2000</v>
      </c>
      <c r="I94" s="1" cm="1">
        <f t="array" ref="I94">IF(ISERROR(INDEX(Jornadas[id],ROW()-3)),"",COUNTIF(Cortes[id_jornada],INDEX(Jornadas[id],ROW()-3)))</f>
        <v>52</v>
      </c>
    </row>
    <row r="95" spans="1:9" hidden="1" x14ac:dyDescent="0.3">
      <c r="A95" s="35" t="str">
        <f t="shared" si="1"/>
        <v>Friday</v>
      </c>
      <c r="B95" s="36" cm="1">
        <f t="array" ref="B95">IF(ISERROR(INDEX(Jornadas[id],ROW()-3)),"",INDEX(Jornadas[fecha],ROW()-3))</f>
        <v>45765</v>
      </c>
      <c r="C95" s="23" cm="1">
        <f t="array" ref="C95">IFERROR(INDEX(Jornadas[caja_inicial],ROW()-3),"")</f>
        <v>1890</v>
      </c>
      <c r="D95" s="21" cm="1">
        <f t="array" ref="D95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227200</v>
      </c>
      <c r="E95" s="21" cm="1">
        <f t="array" ref="E95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285890</v>
      </c>
      <c r="F95" s="21" cm="1">
        <f t="array" ref="F95">IF(ISERROR(INDEX(Jornadas[id],ROW()-3)),"",IFERROR(INDEX(Jornadas[retiro],ROW()-3),""))</f>
        <v>177000</v>
      </c>
      <c r="G95" s="21" cm="1">
        <f t="array" ref="G95">IF(ISERROR(INDEX(Jornadas[id],ROW()-3)),"",SUMIFS(Ventas[importe],Ventas[id_jornada],INDEX(Jornadas[id],ROW()-3),Ventas[mercadoPago],"0"))</f>
        <v>3500</v>
      </c>
      <c r="H95" s="21" cm="1">
        <f t="array" ref="H95">IF(ISERROR(INDEX(Jornadas[id],ROW()-3)),"",SUMIFS(Ventas[importe],Ventas[id_jornada],INDEX(Jornadas[id],ROW()-3),Ventas[mercadoPago],"1"))</f>
        <v>16700</v>
      </c>
      <c r="I95" s="2" cm="1">
        <f t="array" ref="I95">IF(ISERROR(INDEX(Jornadas[id],ROW()-3)),"",COUNTIF(Cortes[id_jornada],INDEX(Jornadas[id],ROW()-3)))</f>
        <v>67</v>
      </c>
    </row>
    <row r="96" spans="1:9" hidden="1" x14ac:dyDescent="0.3">
      <c r="A96" s="42" t="str">
        <f t="shared" si="1"/>
        <v>Saturday</v>
      </c>
      <c r="B96" s="38" cm="1">
        <f t="array" ref="B96">IF(ISERROR(INDEX(Jornadas[id],ROW()-3)),"",INDEX(Jornadas[fecha],ROW()-3))</f>
        <v>45766</v>
      </c>
      <c r="C96" s="43" cm="1">
        <f t="array" ref="C96">IFERROR(INDEX(Jornadas[caja_inicial],ROW()-3),"")</f>
        <v>690</v>
      </c>
      <c r="D96" s="20" cm="1">
        <f t="array" ref="D96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316000</v>
      </c>
      <c r="E96" s="20" cm="1">
        <f t="array" ref="E96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229890</v>
      </c>
      <c r="F96" s="20" cm="1">
        <f t="array" ref="F96">IF(ISERROR(INDEX(Jornadas[id],ROW()-3)),"",IFERROR(INDEX(Jornadas[retiro],ROW()-3),""))</f>
        <v>104000</v>
      </c>
      <c r="G96" s="20" cm="1">
        <f t="array" ref="G96">IF(ISERROR(INDEX(Jornadas[id],ROW()-3)),"",SUMIFS(Ventas[importe],Ventas[id_jornada],INDEX(Jornadas[id],ROW()-3),Ventas[mercadoPago],"0"))</f>
        <v>7700</v>
      </c>
      <c r="H96" s="20" cm="1">
        <f t="array" ref="H96">IF(ISERROR(INDEX(Jornadas[id],ROW()-3)),"",SUMIFS(Ventas[importe],Ventas[id_jornada],INDEX(Jornadas[id],ROW()-3),Ventas[mercadoPago],"1"))</f>
        <v>3000</v>
      </c>
      <c r="I96" s="1" cm="1">
        <f t="array" ref="I96">IF(ISERROR(INDEX(Jornadas[id],ROW()-3)),"",COUNTIF(Cortes[id_jornada],INDEX(Jornadas[id],ROW()-3)))</f>
        <v>81</v>
      </c>
    </row>
    <row r="97" spans="1:9" hidden="1" x14ac:dyDescent="0.3">
      <c r="A97" s="35" t="str">
        <f t="shared" si="1"/>
        <v>Monday</v>
      </c>
      <c r="B97" s="36" cm="1">
        <f t="array" ref="B97">IF(ISERROR(INDEX(Jornadas[id],ROW()-3)),"",INDEX(Jornadas[fecha],ROW()-3))</f>
        <v>45768</v>
      </c>
      <c r="C97" s="23" cm="1">
        <f t="array" ref="C97">IFERROR(INDEX(Jornadas[caja_inicial],ROW()-3),"")</f>
        <v>4890</v>
      </c>
      <c r="D97" s="21" cm="1">
        <f t="array" ref="D97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132000</v>
      </c>
      <c r="E97" s="21" cm="1">
        <f t="array" ref="E97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181790</v>
      </c>
      <c r="F97" s="21" cm="1">
        <f t="array" ref="F97">IF(ISERROR(INDEX(Jornadas[id],ROW()-3)),"",IFERROR(INDEX(Jornadas[retiro],ROW()-3),""))</f>
        <v>87000</v>
      </c>
      <c r="G97" s="21" cm="1">
        <f t="array" ref="G97">IF(ISERROR(INDEX(Jornadas[id],ROW()-3)),"",SUMIFS(Ventas[importe],Ventas[id_jornada],INDEX(Jornadas[id],ROW()-3),Ventas[mercadoPago],"0"))</f>
        <v>3900</v>
      </c>
      <c r="H97" s="21" cm="1">
        <f t="array" ref="H97">IF(ISERROR(INDEX(Jornadas[id],ROW()-3)),"",SUMIFS(Ventas[importe],Ventas[id_jornada],INDEX(Jornadas[id],ROW()-3),Ventas[mercadoPago],"1"))</f>
        <v>2300</v>
      </c>
      <c r="I97" s="2" cm="1">
        <f t="array" ref="I97">IF(ISERROR(INDEX(Jornadas[id],ROW()-3)),"",COUNTIF(Cortes[id_jornada],INDEX(Jornadas[id],ROW()-3)))</f>
        <v>51</v>
      </c>
    </row>
    <row r="98" spans="1:9" hidden="1" x14ac:dyDescent="0.3">
      <c r="A98" s="42" t="str">
        <f t="shared" si="1"/>
        <v>Tuesday</v>
      </c>
      <c r="B98" s="38" cm="1">
        <f t="array" ref="B98">IF(ISERROR(INDEX(Jornadas[id],ROW()-3)),"",INDEX(Jornadas[fecha],ROW()-3))</f>
        <v>45769</v>
      </c>
      <c r="C98" s="43" cm="1">
        <f t="array" ref="C98">IFERROR(INDEX(Jornadas[caja_inicial],ROW()-3),"")</f>
        <v>3290</v>
      </c>
      <c r="D98" s="20" cm="1">
        <f t="array" ref="D98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170500</v>
      </c>
      <c r="E98" s="20" cm="1">
        <f t="array" ref="E98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134390</v>
      </c>
      <c r="F98" s="20" cm="1">
        <f t="array" ref="F98">IF(ISERROR(INDEX(Jornadas[id],ROW()-3)),"",IFERROR(INDEX(Jornadas[retiro],ROW()-3),""))</f>
        <v>26000</v>
      </c>
      <c r="G98" s="20" cm="1">
        <f t="array" ref="G98">IF(ISERROR(INDEX(Jornadas[id],ROW()-3)),"",SUMIFS(Ventas[importe],Ventas[id_jornada],INDEX(Jornadas[id],ROW()-3),Ventas[mercadoPago],"0"))</f>
        <v>1100</v>
      </c>
      <c r="H98" s="20" cm="1">
        <f t="array" ref="H98">IF(ISERROR(INDEX(Jornadas[id],ROW()-3)),"",SUMIFS(Ventas[importe],Ventas[id_jornada],INDEX(Jornadas[id],ROW()-3),Ventas[mercadoPago],"1"))</f>
        <v>4600</v>
      </c>
      <c r="I98" s="1" cm="1">
        <f t="array" ref="I98">IF(ISERROR(INDEX(Jornadas[id],ROW()-3)),"",COUNTIF(Cortes[id_jornada],INDEX(Jornadas[id],ROW()-3)))</f>
        <v>38</v>
      </c>
    </row>
    <row r="99" spans="1:9" hidden="1" x14ac:dyDescent="0.3">
      <c r="A99" s="35" t="str">
        <f t="shared" si="1"/>
        <v>Wednesday</v>
      </c>
      <c r="B99" s="36" cm="1">
        <f t="array" ref="B99">IF(ISERROR(INDEX(Jornadas[id],ROW()-3)),"",INDEX(Jornadas[fecha],ROW()-3))</f>
        <v>45770</v>
      </c>
      <c r="C99" s="23" cm="1">
        <f t="array" ref="C99">IFERROR(INDEX(Jornadas[caja_inicial],ROW()-3),"")</f>
        <v>2890</v>
      </c>
      <c r="D99" s="21" cm="1">
        <f t="array" ref="D99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-53032</v>
      </c>
      <c r="E99" s="21" cm="1">
        <f t="array" ref="E99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206390</v>
      </c>
      <c r="F99" s="21" cm="1">
        <f t="array" ref="F99">IF(ISERROR(INDEX(Jornadas[id],ROW()-3)),"",IFERROR(INDEX(Jornadas[retiro],ROW()-3),""))</f>
        <v>82000</v>
      </c>
      <c r="G99" s="21" cm="1">
        <f t="array" ref="G99">IF(ISERROR(INDEX(Jornadas[id],ROW()-3)),"",SUMIFS(Ventas[importe],Ventas[id_jornada],INDEX(Jornadas[id],ROW()-3),Ventas[mercadoPago],"0"))</f>
        <v>0</v>
      </c>
      <c r="H99" s="21" cm="1">
        <f t="array" ref="H99">IF(ISERROR(INDEX(Jornadas[id],ROW()-3)),"",SUMIFS(Ventas[importe],Ventas[id_jornada],INDEX(Jornadas[id],ROW()-3),Ventas[mercadoPago],"1"))</f>
        <v>0</v>
      </c>
      <c r="I99" s="2" cm="1">
        <f t="array" ref="I99">IF(ISERROR(INDEX(Jornadas[id],ROW()-3)),"",COUNTIF(Cortes[id_jornada],INDEX(Jornadas[id],ROW()-3)))</f>
        <v>48</v>
      </c>
    </row>
    <row r="100" spans="1:9" hidden="1" x14ac:dyDescent="0.3">
      <c r="A100" s="42" t="str">
        <f t="shared" si="1"/>
        <v>Thursday</v>
      </c>
      <c r="B100" s="38" cm="1">
        <f t="array" ref="B100">IF(ISERROR(INDEX(Jornadas[id],ROW()-3)),"",INDEX(Jornadas[fecha],ROW()-3))</f>
        <v>45771</v>
      </c>
      <c r="C100" s="43" cm="1">
        <f t="array" ref="C100">IFERROR(INDEX(Jornadas[caja_inicial],ROW()-3),"")</f>
        <v>3390</v>
      </c>
      <c r="D100" s="20" cm="1">
        <f t="array" ref="D100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188780</v>
      </c>
      <c r="E100" s="20" cm="1">
        <f t="array" ref="E100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241490</v>
      </c>
      <c r="F100" s="20" cm="1">
        <f t="array" ref="F100">IF(ISERROR(INDEX(Jornadas[id],ROW()-3)),"",IFERROR(INDEX(Jornadas[retiro],ROW()-3),""))</f>
        <v>143000</v>
      </c>
      <c r="G100" s="20" cm="1">
        <f t="array" ref="G100">IF(ISERROR(INDEX(Jornadas[id],ROW()-3)),"",SUMIFS(Ventas[importe],Ventas[id_jornada],INDEX(Jornadas[id],ROW()-3),Ventas[mercadoPago],"0"))</f>
        <v>12100</v>
      </c>
      <c r="H100" s="20" cm="1">
        <f t="array" ref="H100">IF(ISERROR(INDEX(Jornadas[id],ROW()-3)),"",SUMIFS(Ventas[importe],Ventas[id_jornada],INDEX(Jornadas[id],ROW()-3),Ventas[mercadoPago],"1"))</f>
        <v>3500</v>
      </c>
      <c r="I100" s="1" cm="1">
        <f t="array" ref="I100">IF(ISERROR(INDEX(Jornadas[id],ROW()-3)),"",COUNTIF(Cortes[id_jornada],INDEX(Jornadas[id],ROW()-3)))</f>
        <v>71</v>
      </c>
    </row>
    <row r="101" spans="1:9" hidden="1" x14ac:dyDescent="0.3">
      <c r="A101" s="35" t="str">
        <f t="shared" si="1"/>
        <v>Friday</v>
      </c>
      <c r="B101" s="36" cm="1">
        <f t="array" ref="B101">IF(ISERROR(INDEX(Jornadas[id],ROW()-3)),"",INDEX(Jornadas[fecha],ROW()-3))</f>
        <v>45772</v>
      </c>
      <c r="C101" s="23" cm="1">
        <f t="array" ref="C101">IFERROR(INDEX(Jornadas[caja_inicial],ROW()-3),"")</f>
        <v>4890</v>
      </c>
      <c r="D101" s="21" cm="1">
        <f t="array" ref="D101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-18600</v>
      </c>
      <c r="E101" s="21" cm="1">
        <f t="array" ref="E101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305390</v>
      </c>
      <c r="F101" s="21" cm="1">
        <f t="array" ref="F101">IF(ISERROR(INDEX(Jornadas[id],ROW()-3)),"",IFERROR(INDEX(Jornadas[retiro],ROW()-3),""))</f>
        <v>233000</v>
      </c>
      <c r="G101" s="21" cm="1">
        <f t="array" ref="G101">IF(ISERROR(INDEX(Jornadas[id],ROW()-3)),"",SUMIFS(Ventas[importe],Ventas[id_jornada],INDEX(Jornadas[id],ROW()-3),Ventas[mercadoPago],"0"))</f>
        <v>1100</v>
      </c>
      <c r="H101" s="21" cm="1">
        <f t="array" ref="H101">IF(ISERROR(INDEX(Jornadas[id],ROW()-3)),"",SUMIFS(Ventas[importe],Ventas[id_jornada],INDEX(Jornadas[id],ROW()-3),Ventas[mercadoPago],"1"))</f>
        <v>0</v>
      </c>
      <c r="I101" s="2" cm="1">
        <f t="array" ref="I101">IF(ISERROR(INDEX(Jornadas[id],ROW()-3)),"",COUNTIF(Cortes[id_jornada],INDEX(Jornadas[id],ROW()-3)))</f>
        <v>76</v>
      </c>
    </row>
    <row r="102" spans="1:9" hidden="1" x14ac:dyDescent="0.3">
      <c r="A102" s="42" t="str">
        <f t="shared" si="1"/>
        <v>Saturday</v>
      </c>
      <c r="B102" s="38" cm="1">
        <f t="array" ref="B102">IF(ISERROR(INDEX(Jornadas[id],ROW()-3)),"",INDEX(Jornadas[fecha],ROW()-3))</f>
        <v>45773</v>
      </c>
      <c r="C102" s="43" cm="1">
        <f t="array" ref="C102">IFERROR(INDEX(Jornadas[caja_inicial],ROW()-3),"")</f>
        <v>3490</v>
      </c>
      <c r="D102" s="20" cm="1">
        <f t="array" ref="D102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280300</v>
      </c>
      <c r="E102" s="20" cm="1">
        <f t="array" ref="E102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394990</v>
      </c>
      <c r="F102" s="20" cm="1">
        <f t="array" ref="F102">IF(ISERROR(INDEX(Jornadas[id],ROW()-3)),"",IFERROR(INDEX(Jornadas[retiro],ROW()-3),""))</f>
        <v>22000</v>
      </c>
      <c r="G102" s="20" cm="1">
        <f t="array" ref="G102">IF(ISERROR(INDEX(Jornadas[id],ROW()-3)),"",SUMIFS(Ventas[importe],Ventas[id_jornada],INDEX(Jornadas[id],ROW()-3),Ventas[mercadoPago],"0"))</f>
        <v>5000</v>
      </c>
      <c r="H102" s="20" cm="1">
        <f t="array" ref="H102">IF(ISERROR(INDEX(Jornadas[id],ROW()-3)),"",SUMIFS(Ventas[importe],Ventas[id_jornada],INDEX(Jornadas[id],ROW()-3),Ventas[mercadoPago],"1"))</f>
        <v>2300</v>
      </c>
      <c r="I102" s="1" cm="1">
        <f t="array" ref="I102">IF(ISERROR(INDEX(Jornadas[id],ROW()-3)),"",COUNTIF(Cortes[id_jornada],INDEX(Jornadas[id],ROW()-3)))</f>
        <v>86</v>
      </c>
    </row>
    <row r="103" spans="1:9" hidden="1" x14ac:dyDescent="0.3">
      <c r="A103" s="35" t="str">
        <f t="shared" si="1"/>
        <v>Monday</v>
      </c>
      <c r="B103" s="36" cm="1">
        <f t="array" ref="B103">IF(ISERROR(INDEX(Jornadas[id],ROW()-3)),"",INDEX(Jornadas[fecha],ROW()-3))</f>
        <v>45775</v>
      </c>
      <c r="C103" s="23" cm="1">
        <f t="array" ref="C103">IFERROR(INDEX(Jornadas[caja_inicial],ROW()-3),"")</f>
        <v>2690</v>
      </c>
      <c r="D103" s="21" cm="1">
        <f t="array" ref="D103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123000</v>
      </c>
      <c r="E103" s="21" cm="1">
        <f t="array" ref="E103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172990</v>
      </c>
      <c r="F103" s="21" cm="1">
        <f t="array" ref="F103">IF(ISERROR(INDEX(Jornadas[id],ROW()-3)),"",IFERROR(INDEX(Jornadas[retiro],ROW()-3),""))</f>
        <v>63000</v>
      </c>
      <c r="G103" s="21" cm="1">
        <f t="array" ref="G103">IF(ISERROR(INDEX(Jornadas[id],ROW()-3)),"",SUMIFS(Ventas[importe],Ventas[id_jornada],INDEX(Jornadas[id],ROW()-3),Ventas[mercadoPago],"0"))</f>
        <v>4300</v>
      </c>
      <c r="H103" s="21" cm="1">
        <f t="array" ref="H103">IF(ISERROR(INDEX(Jornadas[id],ROW()-3)),"",SUMIFS(Ventas[importe],Ventas[id_jornada],INDEX(Jornadas[id],ROW()-3),Ventas[mercadoPago],"1"))</f>
        <v>2000</v>
      </c>
      <c r="I103" s="2" cm="1">
        <f t="array" ref="I103">IF(ISERROR(INDEX(Jornadas[id],ROW()-3)),"",COUNTIF(Cortes[id_jornada],INDEX(Jornadas[id],ROW()-3)))</f>
        <v>38</v>
      </c>
    </row>
    <row r="104" spans="1:9" hidden="1" x14ac:dyDescent="0.3">
      <c r="A104" s="42" t="str">
        <f t="shared" si="1"/>
        <v>Tuesday</v>
      </c>
      <c r="B104" s="38" cm="1">
        <f t="array" ref="B104">IF(ISERROR(INDEX(Jornadas[id],ROW()-3)),"",INDEX(Jornadas[fecha],ROW()-3))</f>
        <v>45776</v>
      </c>
      <c r="C104" s="43" cm="1">
        <f t="array" ref="C104">IFERROR(INDEX(Jornadas[caja_inicial],ROW()-3),"")</f>
        <v>4240</v>
      </c>
      <c r="D104" s="20" cm="1">
        <f t="array" ref="D104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157200</v>
      </c>
      <c r="E104" s="20" cm="1">
        <f t="array" ref="E104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188240</v>
      </c>
      <c r="F104" s="20" cm="1">
        <f t="array" ref="F104">IF(ISERROR(INDEX(Jornadas[id],ROW()-3)),"",IFERROR(INDEX(Jornadas[retiro],ROW()-3),""))</f>
        <v>2000</v>
      </c>
      <c r="G104" s="20" cm="1">
        <f t="array" ref="G104">IF(ISERROR(INDEX(Jornadas[id],ROW()-3)),"",SUMIFS(Ventas[importe],Ventas[id_jornada],INDEX(Jornadas[id],ROW()-3),Ventas[mercadoPago],"0"))</f>
        <v>3100</v>
      </c>
      <c r="H104" s="20" cm="1">
        <f t="array" ref="H104">IF(ISERROR(INDEX(Jornadas[id],ROW()-3)),"",SUMIFS(Ventas[importe],Ventas[id_jornada],INDEX(Jornadas[id],ROW()-3),Ventas[mercadoPago],"1"))</f>
        <v>1200</v>
      </c>
      <c r="I104" s="1" cm="1">
        <f t="array" ref="I104">IF(ISERROR(INDEX(Jornadas[id],ROW()-3)),"",COUNTIF(Cortes[id_jornada],INDEX(Jornadas[id],ROW()-3)))</f>
        <v>48</v>
      </c>
    </row>
    <row r="105" spans="1:9" hidden="1" x14ac:dyDescent="0.3">
      <c r="A105" s="35" t="str">
        <f t="shared" si="1"/>
        <v>Wednesday</v>
      </c>
      <c r="B105" s="36" cm="1">
        <f t="array" ref="B105">IF(ISERROR(INDEX(Jornadas[id],ROW()-3)),"",INDEX(Jornadas[fecha],ROW()-3))</f>
        <v>45777</v>
      </c>
      <c r="C105" s="23" cm="1">
        <f t="array" ref="C105">IFERROR(INDEX(Jornadas[caja_inicial],ROW()-3),"")</f>
        <v>1040</v>
      </c>
      <c r="D105" s="21" cm="1">
        <f t="array" ref="D105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-534500</v>
      </c>
      <c r="E105" s="21" cm="1">
        <f t="array" ref="E105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275640</v>
      </c>
      <c r="F105" s="21" cm="1">
        <f t="array" ref="F105">IF(ISERROR(INDEX(Jornadas[id],ROW()-3)),"",IFERROR(INDEX(Jornadas[retiro],ROW()-3),""))</f>
        <v>49000</v>
      </c>
      <c r="G105" s="21" cm="1">
        <f t="array" ref="G105">IF(ISERROR(INDEX(Jornadas[id],ROW()-3)),"",SUMIFS(Ventas[importe],Ventas[id_jornada],INDEX(Jornadas[id],ROW()-3),Ventas[mercadoPago],"0"))</f>
        <v>5200</v>
      </c>
      <c r="H105" s="21" cm="1">
        <f t="array" ref="H105">IF(ISERROR(INDEX(Jornadas[id],ROW()-3)),"",SUMIFS(Ventas[importe],Ventas[id_jornada],INDEX(Jornadas[id],ROW()-3),Ventas[mercadoPago],"1"))</f>
        <v>0</v>
      </c>
      <c r="I105" s="2" cm="1">
        <f t="array" ref="I105">IF(ISERROR(INDEX(Jornadas[id],ROW()-3)),"",COUNTIF(Cortes[id_jornada],INDEX(Jornadas[id],ROW()-3)))</f>
        <v>61</v>
      </c>
    </row>
    <row r="106" spans="1:9" hidden="1" x14ac:dyDescent="0.3">
      <c r="A106" s="42" t="str">
        <f t="shared" si="1"/>
        <v>Friday</v>
      </c>
      <c r="B106" s="38" cm="1">
        <f t="array" ref="B106">IF(ISERROR(INDEX(Jornadas[id],ROW()-3)),"",INDEX(Jornadas[fecha],ROW()-3))</f>
        <v>45779</v>
      </c>
      <c r="C106" s="43" cm="1">
        <f t="array" ref="C106">IFERROR(INDEX(Jornadas[caja_inicial],ROW()-3),"")</f>
        <v>750</v>
      </c>
      <c r="D106" s="20" cm="1">
        <f t="array" ref="D106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270000</v>
      </c>
      <c r="E106" s="20" cm="1">
        <f t="array" ref="E106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366350</v>
      </c>
      <c r="F106" s="20" cm="1">
        <f t="array" ref="F106">IF(ISERROR(INDEX(Jornadas[id],ROW()-3)),"",IFERROR(INDEX(Jornadas[retiro],ROW()-3),""))</f>
        <v>70000</v>
      </c>
      <c r="G106" s="20" cm="1">
        <f t="array" ref="G106">IF(ISERROR(INDEX(Jornadas[id],ROW()-3)),"",SUMIFS(Ventas[importe],Ventas[id_jornada],INDEX(Jornadas[id],ROW()-3),Ventas[mercadoPago],"0"))</f>
        <v>2700</v>
      </c>
      <c r="H106" s="20" cm="1">
        <f t="array" ref="H106">IF(ISERROR(INDEX(Jornadas[id],ROW()-3)),"",SUMIFS(Ventas[importe],Ventas[id_jornada],INDEX(Jornadas[id],ROW()-3),Ventas[mercadoPago],"1"))</f>
        <v>4600</v>
      </c>
      <c r="I106" s="1" cm="1">
        <f t="array" ref="I106">IF(ISERROR(INDEX(Jornadas[id],ROW()-3)),"",COUNTIF(Cortes[id_jornada],INDEX(Jornadas[id],ROW()-3)))</f>
        <v>91</v>
      </c>
    </row>
    <row r="107" spans="1:9" hidden="1" x14ac:dyDescent="0.3">
      <c r="A107" s="35" t="str">
        <f t="shared" si="1"/>
        <v>Saturday</v>
      </c>
      <c r="B107" s="36" cm="1">
        <f t="array" ref="B107">IF(ISERROR(INDEX(Jornadas[id],ROW()-3)),"",INDEX(Jornadas[fecha],ROW()-3))</f>
        <v>45780</v>
      </c>
      <c r="C107" s="23" cm="1">
        <f t="array" ref="C107">IFERROR(INDEX(Jornadas[caja_inicial],ROW()-3),"")</f>
        <v>1740</v>
      </c>
      <c r="D107" s="21" cm="1">
        <f t="array" ref="D107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291000</v>
      </c>
      <c r="E107" s="21" cm="1">
        <f t="array" ref="E107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381840</v>
      </c>
      <c r="F107" s="21" cm="1">
        <f t="array" ref="F107">IF(ISERROR(INDEX(Jornadas[id],ROW()-3)),"",IFERROR(INDEX(Jornadas[retiro],ROW()-3),""))</f>
        <v>589000</v>
      </c>
      <c r="G107" s="21" cm="1">
        <f t="array" ref="G107">IF(ISERROR(INDEX(Jornadas[id],ROW()-3)),"",SUMIFS(Ventas[importe],Ventas[id_jornada],INDEX(Jornadas[id],ROW()-3),Ventas[mercadoPago],"0"))</f>
        <v>4100</v>
      </c>
      <c r="H107" s="21" cm="1">
        <f t="array" ref="H107">IF(ISERROR(INDEX(Jornadas[id],ROW()-3)),"",SUMIFS(Ventas[importe],Ventas[id_jornada],INDEX(Jornadas[id],ROW()-3),Ventas[mercadoPago],"1"))</f>
        <v>0</v>
      </c>
      <c r="I107" s="2" cm="1">
        <f t="array" ref="I107">IF(ISERROR(INDEX(Jornadas[id],ROW()-3)),"",COUNTIF(Cortes[id_jornada],INDEX(Jornadas[id],ROW()-3)))</f>
        <v>92</v>
      </c>
    </row>
    <row r="108" spans="1:9" hidden="1" x14ac:dyDescent="0.3">
      <c r="A108" s="42" t="str">
        <f t="shared" si="1"/>
        <v>Monday</v>
      </c>
      <c r="B108" s="38" cm="1">
        <f t="array" ref="B108">IF(ISERROR(INDEX(Jornadas[id],ROW()-3)),"",INDEX(Jornadas[fecha],ROW()-3))</f>
        <v>45782</v>
      </c>
      <c r="C108" s="43" cm="1">
        <f t="array" ref="C108">IFERROR(INDEX(Jornadas[caja_inicial],ROW()-3),"")</f>
        <v>840</v>
      </c>
      <c r="D108" s="20" cm="1">
        <f t="array" ref="D108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93000</v>
      </c>
      <c r="E108" s="20" cm="1">
        <f t="array" ref="E108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113840</v>
      </c>
      <c r="F108" s="20" cm="1">
        <f t="array" ref="F108">IF(ISERROR(INDEX(Jornadas[id],ROW()-3)),"",IFERROR(INDEX(Jornadas[retiro],ROW()-3),""))</f>
        <v>19000</v>
      </c>
      <c r="G108" s="20" cm="1">
        <f t="array" ref="G108">IF(ISERROR(INDEX(Jornadas[id],ROW()-3)),"",SUMIFS(Ventas[importe],Ventas[id_jornada],INDEX(Jornadas[id],ROW()-3),Ventas[mercadoPago],"0"))</f>
        <v>0</v>
      </c>
      <c r="H108" s="20" cm="1">
        <f t="array" ref="H108">IF(ISERROR(INDEX(Jornadas[id],ROW()-3)),"",SUMIFS(Ventas[importe],Ventas[id_jornada],INDEX(Jornadas[id],ROW()-3),Ventas[mercadoPago],"1"))</f>
        <v>0</v>
      </c>
      <c r="I108" s="1" cm="1">
        <f t="array" ref="I108">IF(ISERROR(INDEX(Jornadas[id],ROW()-3)),"",COUNTIF(Cortes[id_jornada],INDEX(Jornadas[id],ROW()-3)))</f>
        <v>32</v>
      </c>
    </row>
    <row r="109" spans="1:9" hidden="1" x14ac:dyDescent="0.3">
      <c r="A109" s="35" t="str">
        <f t="shared" si="1"/>
        <v>Tuesday</v>
      </c>
      <c r="B109" s="36" cm="1">
        <f t="array" ref="B109">IF(ISERROR(INDEX(Jornadas[id],ROW()-3)),"",INDEX(Jornadas[fecha],ROW()-3))</f>
        <v>45783</v>
      </c>
      <c r="C109" s="23" cm="1">
        <f t="array" ref="C109">IFERROR(INDEX(Jornadas[caja_inicial],ROW()-3),"")</f>
        <v>740</v>
      </c>
      <c r="D109" s="21" cm="1">
        <f t="array" ref="D109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168000</v>
      </c>
      <c r="E109" s="21" cm="1">
        <f t="array" ref="E109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228840</v>
      </c>
      <c r="F109" s="21" cm="1">
        <f t="array" ref="F109">IF(ISERROR(INDEX(Jornadas[id],ROW()-3)),"",IFERROR(INDEX(Jornadas[retiro],ROW()-3),""))</f>
        <v>161000</v>
      </c>
      <c r="G109" s="21" cm="1">
        <f t="array" ref="G109">IF(ISERROR(INDEX(Jornadas[id],ROW()-3)),"",SUMIFS(Ventas[importe],Ventas[id_jornada],INDEX(Jornadas[id],ROW()-3),Ventas[mercadoPago],"0"))</f>
        <v>1400</v>
      </c>
      <c r="H109" s="21" cm="1">
        <f t="array" ref="H109">IF(ISERROR(INDEX(Jornadas[id],ROW()-3)),"",SUMIFS(Ventas[importe],Ventas[id_jornada],INDEX(Jornadas[id],ROW()-3),Ventas[mercadoPago],"1"))</f>
        <v>0</v>
      </c>
      <c r="I109" s="2" cm="1">
        <f t="array" ref="I109">IF(ISERROR(INDEX(Jornadas[id],ROW()-3)),"",COUNTIF(Cortes[id_jornada],INDEX(Jornadas[id],ROW()-3)))</f>
        <v>50</v>
      </c>
    </row>
    <row r="110" spans="1:9" hidden="1" x14ac:dyDescent="0.3">
      <c r="A110" s="42" t="str">
        <f t="shared" si="1"/>
        <v>Wednesday</v>
      </c>
      <c r="B110" s="38" cm="1">
        <f t="array" ref="B110">IF(ISERROR(INDEX(Jornadas[id],ROW()-3)),"",INDEX(Jornadas[fecha],ROW()-3))</f>
        <v>45784</v>
      </c>
      <c r="C110" s="43" cm="1">
        <f t="array" ref="C110">IFERROR(INDEX(Jornadas[caja_inicial],ROW()-3),"")</f>
        <v>1840</v>
      </c>
      <c r="D110" s="20" cm="1">
        <f t="array" ref="D110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203000</v>
      </c>
      <c r="E110" s="20" cm="1">
        <f t="array" ref="E110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249140</v>
      </c>
      <c r="F110" s="20" cm="1">
        <f t="array" ref="F110">IF(ISERROR(INDEX(Jornadas[id],ROW()-3)),"",IFERROR(INDEX(Jornadas[retiro],ROW()-3),""))</f>
        <v>181000</v>
      </c>
      <c r="G110" s="20" cm="1">
        <f t="array" ref="G110">IF(ISERROR(INDEX(Jornadas[id],ROW()-3)),"",SUMIFS(Ventas[importe],Ventas[id_jornada],INDEX(Jornadas[id],ROW()-3),Ventas[mercadoPago],"0"))</f>
        <v>4300</v>
      </c>
      <c r="H110" s="20" cm="1">
        <f t="array" ref="H110">IF(ISERROR(INDEX(Jornadas[id],ROW()-3)),"",SUMIFS(Ventas[importe],Ventas[id_jornada],INDEX(Jornadas[id],ROW()-3),Ventas[mercadoPago],"1"))</f>
        <v>0</v>
      </c>
      <c r="I110" s="1" cm="1">
        <f t="array" ref="I110">IF(ISERROR(INDEX(Jornadas[id],ROW()-3)),"",COUNTIF(Cortes[id_jornada],INDEX(Jornadas[id],ROW()-3)))</f>
        <v>61</v>
      </c>
    </row>
    <row r="111" spans="1:9" hidden="1" x14ac:dyDescent="0.3">
      <c r="A111" s="35" t="str">
        <f t="shared" si="1"/>
        <v>Thursday</v>
      </c>
      <c r="B111" s="36" cm="1">
        <f t="array" ref="B111">IF(ISERROR(INDEX(Jornadas[id],ROW()-3)),"",INDEX(Jornadas[fecha],ROW()-3))</f>
        <v>45785</v>
      </c>
      <c r="C111" s="23" cm="1">
        <f t="array" ref="C111">IFERROR(INDEX(Jornadas[caja_inicial],ROW()-3),"")</f>
        <v>3640</v>
      </c>
      <c r="D111" s="21" cm="1">
        <f t="array" ref="D111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292600</v>
      </c>
      <c r="E111" s="21" cm="1">
        <f t="array" ref="E111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298140</v>
      </c>
      <c r="F111" s="21" cm="1">
        <f t="array" ref="F111">IF(ISERROR(INDEX(Jornadas[id],ROW()-3)),"",IFERROR(INDEX(Jornadas[retiro],ROW()-3),""))</f>
        <v>326000</v>
      </c>
      <c r="G111" s="21" cm="1">
        <f t="array" ref="G111">IF(ISERROR(INDEX(Jornadas[id],ROW()-3)),"",SUMIFS(Ventas[importe],Ventas[id_jornada],INDEX(Jornadas[id],ROW()-3),Ventas[mercadoPago],"0"))</f>
        <v>0</v>
      </c>
      <c r="H111" s="21" cm="1">
        <f t="array" ref="H111">IF(ISERROR(INDEX(Jornadas[id],ROW()-3)),"",SUMIFS(Ventas[importe],Ventas[id_jornada],INDEX(Jornadas[id],ROW()-3),Ventas[mercadoPago],"1"))</f>
        <v>4600</v>
      </c>
      <c r="I111" s="2" cm="1">
        <f t="array" ref="I111">IF(ISERROR(INDEX(Jornadas[id],ROW()-3)),"",COUNTIF(Cortes[id_jornada],INDEX(Jornadas[id],ROW()-3)))</f>
        <v>78</v>
      </c>
    </row>
    <row r="112" spans="1:9" hidden="1" x14ac:dyDescent="0.3">
      <c r="A112" s="42" t="str">
        <f t="shared" si="1"/>
        <v>Friday</v>
      </c>
      <c r="B112" s="38" cm="1">
        <f t="array" ref="B112">IF(ISERROR(INDEX(Jornadas[id],ROW()-3)),"",INDEX(Jornadas[fecha],ROW()-3))</f>
        <v>45786</v>
      </c>
      <c r="C112" s="43" cm="1">
        <f t="array" ref="C112">IFERROR(INDEX(Jornadas[caja_inicial],ROW()-3),"")</f>
        <v>4940</v>
      </c>
      <c r="D112" s="20" cm="1">
        <f t="array" ref="D112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394000</v>
      </c>
      <c r="E112" s="20" cm="1">
        <f t="array" ref="E112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309340</v>
      </c>
      <c r="F112" s="20" cm="1">
        <f t="array" ref="F112">IF(ISERROR(INDEX(Jornadas[id],ROW()-3)),"",IFERROR(INDEX(Jornadas[retiro],ROW()-3),""))</f>
        <v>191000</v>
      </c>
      <c r="G112" s="20" cm="1">
        <f t="array" ref="G112">IF(ISERROR(INDEX(Jornadas[id],ROW()-3)),"",SUMIFS(Ventas[importe],Ventas[id_jornada],INDEX(Jornadas[id],ROW()-3),Ventas[mercadoPago],"0"))</f>
        <v>4500</v>
      </c>
      <c r="H112" s="20" cm="1">
        <f t="array" ref="H112">IF(ISERROR(INDEX(Jornadas[id],ROW()-3)),"",SUMIFS(Ventas[importe],Ventas[id_jornada],INDEX(Jornadas[id],ROW()-3),Ventas[mercadoPago],"1"))</f>
        <v>4500</v>
      </c>
      <c r="I112" s="1" cm="1">
        <f t="array" ref="I112">IF(ISERROR(INDEX(Jornadas[id],ROW()-3)),"",COUNTIF(Cortes[id_jornada],INDEX(Jornadas[id],ROW()-3)))</f>
        <v>92</v>
      </c>
    </row>
    <row r="113" spans="1:9" hidden="1" x14ac:dyDescent="0.3">
      <c r="A113" s="35" t="str">
        <f t="shared" si="1"/>
        <v>Saturday</v>
      </c>
      <c r="B113" s="36" cm="1">
        <f t="array" ref="B113">IF(ISERROR(INDEX(Jornadas[id],ROW()-3)),"",INDEX(Jornadas[fecha],ROW()-3))</f>
        <v>45787</v>
      </c>
      <c r="C113" s="23" cm="1">
        <f t="array" ref="C113">IFERROR(INDEX(Jornadas[caja_inicial],ROW()-3),"")</f>
        <v>5640</v>
      </c>
      <c r="D113" s="21" cm="1">
        <f t="array" ref="D113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334800</v>
      </c>
      <c r="E113" s="21" cm="1">
        <f t="array" ref="E113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386640</v>
      </c>
      <c r="F113" s="21" cm="1">
        <f t="array" ref="F113">IF(ISERROR(INDEX(Jornadas[id],ROW()-3)),"",IFERROR(INDEX(Jornadas[retiro],ROW()-3),""))</f>
        <v>514000</v>
      </c>
      <c r="G113" s="21" cm="1">
        <f t="array" ref="G113">IF(ISERROR(INDEX(Jornadas[id],ROW()-3)),"",SUMIFS(Ventas[importe],Ventas[id_jornada],INDEX(Jornadas[id],ROW()-3),Ventas[mercadoPago],"0"))</f>
        <v>4400</v>
      </c>
      <c r="H113" s="21" cm="1">
        <f t="array" ref="H113">IF(ISERROR(INDEX(Jornadas[id],ROW()-3)),"",SUMIFS(Ventas[importe],Ventas[id_jornada],INDEX(Jornadas[id],ROW()-3),Ventas[mercadoPago],"1"))</f>
        <v>4400</v>
      </c>
      <c r="I113" s="2" cm="1">
        <f t="array" ref="I113">IF(ISERROR(INDEX(Jornadas[id],ROW()-3)),"",COUNTIF(Cortes[id_jornada],INDEX(Jornadas[id],ROW()-3)))</f>
        <v>96</v>
      </c>
    </row>
    <row r="114" spans="1:9" hidden="1" x14ac:dyDescent="0.3">
      <c r="A114" s="42" t="str">
        <f t="shared" si="1"/>
        <v>Monday</v>
      </c>
      <c r="B114" s="38" cm="1">
        <f t="array" ref="B114">IF(ISERROR(INDEX(Jornadas[id],ROW()-3)),"",INDEX(Jornadas[fecha],ROW()-3))</f>
        <v>45789</v>
      </c>
      <c r="C114" s="43" cm="1">
        <f t="array" ref="C114">IFERROR(INDEX(Jornadas[caja_inicial],ROW()-3),"")</f>
        <v>5640</v>
      </c>
      <c r="D114" s="20" cm="1">
        <f t="array" ref="D114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204500</v>
      </c>
      <c r="E114" s="20" cm="1">
        <f t="array" ref="E114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239140</v>
      </c>
      <c r="F114" s="20" cm="1">
        <f t="array" ref="F114">IF(ISERROR(INDEX(Jornadas[id],ROW()-3)),"",IFERROR(INDEX(Jornadas[retiro],ROW()-3),""))</f>
        <v>135000</v>
      </c>
      <c r="G114" s="20" cm="1">
        <f t="array" ref="G114">IF(ISERROR(INDEX(Jornadas[id],ROW()-3)),"",SUMIFS(Ventas[importe],Ventas[id_jornada],INDEX(Jornadas[id],ROW()-3),Ventas[mercadoPago],"0"))</f>
        <v>5400</v>
      </c>
      <c r="H114" s="20" cm="1">
        <f t="array" ref="H114">IF(ISERROR(INDEX(Jornadas[id],ROW()-3)),"",SUMIFS(Ventas[importe],Ventas[id_jornada],INDEX(Jornadas[id],ROW()-3),Ventas[mercadoPago],"1"))</f>
        <v>4600</v>
      </c>
      <c r="I114" s="1" cm="1">
        <f t="array" ref="I114">IF(ISERROR(INDEX(Jornadas[id],ROW()-3)),"",COUNTIF(Cortes[id_jornada],INDEX(Jornadas[id],ROW()-3)))</f>
        <v>58</v>
      </c>
    </row>
    <row r="115" spans="1:9" hidden="1" x14ac:dyDescent="0.3">
      <c r="A115" s="35" t="str">
        <f t="shared" si="1"/>
        <v>Tuesday</v>
      </c>
      <c r="B115" s="36" cm="1">
        <f t="array" ref="B115">IF(ISERROR(INDEX(Jornadas[id],ROW()-3)),"",INDEX(Jornadas[fecha],ROW()-3))</f>
        <v>45790</v>
      </c>
      <c r="C115" s="23" cm="1">
        <f t="array" ref="C115">IFERROR(INDEX(Jornadas[caja_inicial],ROW()-3),"")</f>
        <v>4940</v>
      </c>
      <c r="D115" s="21" cm="1">
        <f t="array" ref="D115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108300</v>
      </c>
      <c r="E115" s="21" cm="1">
        <f t="array" ref="E115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275240</v>
      </c>
      <c r="F115" s="21" cm="1">
        <f t="array" ref="F115">IF(ISERROR(INDEX(Jornadas[id],ROW()-3)),"",IFERROR(INDEX(Jornadas[retiro],ROW()-3),""))</f>
        <v>206000</v>
      </c>
      <c r="G115" s="21" cm="1">
        <f t="array" ref="G115">IF(ISERROR(INDEX(Jornadas[id],ROW()-3)),"",SUMIFS(Ventas[importe],Ventas[id_jornada],INDEX(Jornadas[id],ROW()-3),Ventas[mercadoPago],"0"))</f>
        <v>4300</v>
      </c>
      <c r="H115" s="21" cm="1">
        <f t="array" ref="H115">IF(ISERROR(INDEX(Jornadas[id],ROW()-3)),"",SUMIFS(Ventas[importe],Ventas[id_jornada],INDEX(Jornadas[id],ROW()-3),Ventas[mercadoPago],"1"))</f>
        <v>2300</v>
      </c>
      <c r="I115" s="2" cm="1">
        <f t="array" ref="I115">IF(ISERROR(INDEX(Jornadas[id],ROW()-3)),"",COUNTIF(Cortes[id_jornada],INDEX(Jornadas[id],ROW()-3)))</f>
        <v>44</v>
      </c>
    </row>
    <row r="116" spans="1:9" hidden="1" x14ac:dyDescent="0.3">
      <c r="A116" s="42" t="str">
        <f t="shared" si="1"/>
        <v>Wednesday</v>
      </c>
      <c r="B116" s="38" cm="1">
        <f t="array" ref="B116">IF(ISERROR(INDEX(Jornadas[id],ROW()-3)),"",INDEX(Jornadas[fecha],ROW()-3))</f>
        <v>45791</v>
      </c>
      <c r="C116" s="43" cm="1">
        <f t="array" ref="C116">IFERROR(INDEX(Jornadas[caja_inicial],ROW()-3),"")</f>
        <v>3940</v>
      </c>
      <c r="D116" s="20" cm="1">
        <f t="array" ref="D116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145300</v>
      </c>
      <c r="E116" s="20" cm="1">
        <f t="array" ref="E116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300940</v>
      </c>
      <c r="F116" s="20" cm="1">
        <f t="array" ref="F116">IF(ISERROR(INDEX(Jornadas[id],ROW()-3)),"",IFERROR(INDEX(Jornadas[retiro],ROW()-3),""))</f>
        <v>242000</v>
      </c>
      <c r="G116" s="20" cm="1">
        <f t="array" ref="G116">IF(ISERROR(INDEX(Jornadas[id],ROW()-3)),"",SUMIFS(Ventas[importe],Ventas[id_jornada],INDEX(Jornadas[id],ROW()-3),Ventas[mercadoPago],"0"))</f>
        <v>12600</v>
      </c>
      <c r="H116" s="20" cm="1">
        <f t="array" ref="H116">IF(ISERROR(INDEX(Jornadas[id],ROW()-3)),"",SUMIFS(Ventas[importe],Ventas[id_jornada],INDEX(Jornadas[id],ROW()-3),Ventas[mercadoPago],"1"))</f>
        <v>2300</v>
      </c>
      <c r="I116" s="1" cm="1">
        <f t="array" ref="I116">IF(ISERROR(INDEX(Jornadas[id],ROW()-3)),"",COUNTIF(Cortes[id_jornada],INDEX(Jornadas[id],ROW()-3)))</f>
        <v>58</v>
      </c>
    </row>
    <row r="117" spans="1:9" hidden="1" x14ac:dyDescent="0.3">
      <c r="A117" s="35" t="str">
        <f t="shared" si="1"/>
        <v>Thursday</v>
      </c>
      <c r="B117" s="36" cm="1">
        <f t="array" ref="B117">IF(ISERROR(INDEX(Jornadas[id],ROW()-3)),"",INDEX(Jornadas[fecha],ROW()-3))</f>
        <v>45792</v>
      </c>
      <c r="C117" s="23" cm="1">
        <f t="array" ref="C117">IFERROR(INDEX(Jornadas[caja_inicial],ROW()-3),"")</f>
        <v>5940</v>
      </c>
      <c r="D117" s="21" cm="1">
        <f t="array" ref="D117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-6400</v>
      </c>
      <c r="E117" s="21" cm="1">
        <f t="array" ref="E117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309440</v>
      </c>
      <c r="F117" s="21" cm="1">
        <f t="array" ref="F117">IF(ISERROR(INDEX(Jornadas[id],ROW()-3)),"",IFERROR(INDEX(Jornadas[retiro],ROW()-3),""))</f>
        <v>57000</v>
      </c>
      <c r="G117" s="21" cm="1">
        <f t="array" ref="G117">IF(ISERROR(INDEX(Jornadas[id],ROW()-3)),"",SUMIFS(Ventas[importe],Ventas[id_jornada],INDEX(Jornadas[id],ROW()-3),Ventas[mercadoPago],"0"))</f>
        <v>10000</v>
      </c>
      <c r="H117" s="21" cm="1">
        <f t="array" ref="H117">IF(ISERROR(INDEX(Jornadas[id],ROW()-3)),"",SUMIFS(Ventas[importe],Ventas[id_jornada],INDEX(Jornadas[id],ROW()-3),Ventas[mercadoPago],"1"))</f>
        <v>2300</v>
      </c>
      <c r="I117" s="2" cm="1">
        <f t="array" ref="I117">IF(ISERROR(INDEX(Jornadas[id],ROW()-3)),"",COUNTIF(Cortes[id_jornada],INDEX(Jornadas[id],ROW()-3)))</f>
        <v>64</v>
      </c>
    </row>
    <row r="118" spans="1:9" hidden="1" x14ac:dyDescent="0.3">
      <c r="A118" s="42" t="str">
        <f t="shared" si="1"/>
        <v>Friday</v>
      </c>
      <c r="B118" s="38" cm="1">
        <f t="array" ref="B118">IF(ISERROR(INDEX(Jornadas[id],ROW()-3)),"",INDEX(Jornadas[fecha],ROW()-3))</f>
        <v>45793</v>
      </c>
      <c r="C118" s="43" cm="1">
        <f t="array" ref="C118">IFERROR(INDEX(Jornadas[caja_inicial],ROW()-3),"")</f>
        <v>2540</v>
      </c>
      <c r="D118" s="20" cm="1">
        <f t="array" ref="D118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192300</v>
      </c>
      <c r="E118" s="20" cm="1">
        <f t="array" ref="E118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97040</v>
      </c>
      <c r="F118" s="20" cm="1">
        <f t="array" ref="F118">IF(ISERROR(INDEX(Jornadas[id],ROW()-3)),"",IFERROR(INDEX(Jornadas[retiro],ROW()-3),""))</f>
        <v>53000</v>
      </c>
      <c r="G118" s="20" cm="1">
        <f t="array" ref="G118">IF(ISERROR(INDEX(Jornadas[id],ROW()-3)),"",SUMIFS(Ventas[importe],Ventas[id_jornada],INDEX(Jornadas[id],ROW()-3),Ventas[mercadoPago],"0"))</f>
        <v>2500</v>
      </c>
      <c r="H118" s="20" cm="1">
        <f t="array" ref="H118">IF(ISERROR(INDEX(Jornadas[id],ROW()-3)),"",SUMIFS(Ventas[importe],Ventas[id_jornada],INDEX(Jornadas[id],ROW()-3),Ventas[mercadoPago],"1"))</f>
        <v>2300</v>
      </c>
      <c r="I118" s="1" cm="1">
        <f t="array" ref="I118">IF(ISERROR(INDEX(Jornadas[id],ROW()-3)),"",COUNTIF(Cortes[id_jornada],INDEX(Jornadas[id],ROW()-3)))</f>
        <v>38</v>
      </c>
    </row>
    <row r="119" spans="1:9" hidden="1" x14ac:dyDescent="0.3">
      <c r="A119" s="35" t="str">
        <f t="shared" si="1"/>
        <v>Saturday</v>
      </c>
      <c r="B119" s="36" cm="1">
        <f t="array" ref="B119">IF(ISERROR(INDEX(Jornadas[id],ROW()-3)),"",INDEX(Jornadas[fecha],ROW()-3))</f>
        <v>45794</v>
      </c>
      <c r="C119" s="23" cm="1">
        <f t="array" ref="C119">IFERROR(INDEX(Jornadas[caja_inicial],ROW()-3),"")</f>
        <v>2140</v>
      </c>
      <c r="D119" s="21" cm="1">
        <f t="array" ref="D119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131000</v>
      </c>
      <c r="E119" s="21" cm="1">
        <f t="array" ref="E119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249140</v>
      </c>
      <c r="F119" s="21" cm="1">
        <f t="array" ref="F119">IF(ISERROR(INDEX(Jornadas[id],ROW()-3)),"",IFERROR(INDEX(Jornadas[retiro],ROW()-3),""))</f>
        <v>186000</v>
      </c>
      <c r="G119" s="21" cm="1">
        <f t="array" ref="G119">IF(ISERROR(INDEX(Jornadas[id],ROW()-3)),"",SUMIFS(Ventas[importe],Ventas[id_jornada],INDEX(Jornadas[id],ROW()-3),Ventas[mercadoPago],"0"))</f>
        <v>2000</v>
      </c>
      <c r="H119" s="21" cm="1">
        <f t="array" ref="H119">IF(ISERROR(INDEX(Jornadas[id],ROW()-3)),"",SUMIFS(Ventas[importe],Ventas[id_jornada],INDEX(Jornadas[id],ROW()-3),Ventas[mercadoPago],"1"))</f>
        <v>0</v>
      </c>
      <c r="I119" s="2" cm="1">
        <f t="array" ref="I119">IF(ISERROR(INDEX(Jornadas[id],ROW()-3)),"",COUNTIF(Cortes[id_jornada],INDEX(Jornadas[id],ROW()-3)))</f>
        <v>55</v>
      </c>
    </row>
    <row r="120" spans="1:9" hidden="1" x14ac:dyDescent="0.3">
      <c r="A120" s="42" t="str">
        <f t="shared" si="1"/>
        <v>Monday</v>
      </c>
      <c r="B120" s="38" cm="1">
        <f t="array" ref="B120">IF(ISERROR(INDEX(Jornadas[id],ROW()-3)),"",INDEX(Jornadas[fecha],ROW()-3))</f>
        <v>45796</v>
      </c>
      <c r="C120" s="43" cm="1">
        <f t="array" ref="C120">IFERROR(INDEX(Jornadas[caja_inicial],ROW()-3),"")</f>
        <v>8740</v>
      </c>
      <c r="D120" s="20" cm="1">
        <f t="array" ref="D120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143500</v>
      </c>
      <c r="E120" s="20" cm="1">
        <f t="array" ref="E120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166640</v>
      </c>
      <c r="F120" s="20" cm="1">
        <f t="array" ref="F120">IF(ISERROR(INDEX(Jornadas[id],ROW()-3)),"",IFERROR(INDEX(Jornadas[retiro],ROW()-3),""))</f>
        <v>82000</v>
      </c>
      <c r="G120" s="20" cm="1">
        <f t="array" ref="G120">IF(ISERROR(INDEX(Jornadas[id],ROW()-3)),"",SUMIFS(Ventas[importe],Ventas[id_jornada],INDEX(Jornadas[id],ROW()-3),Ventas[mercadoPago],"0"))</f>
        <v>0</v>
      </c>
      <c r="H120" s="20" cm="1">
        <f t="array" ref="H120">IF(ISERROR(INDEX(Jornadas[id],ROW()-3)),"",SUMIFS(Ventas[importe],Ventas[id_jornada],INDEX(Jornadas[id],ROW()-3),Ventas[mercadoPago],"1"))</f>
        <v>0</v>
      </c>
      <c r="I120" s="1" cm="1">
        <f t="array" ref="I120">IF(ISERROR(INDEX(Jornadas[id],ROW()-3)),"",COUNTIF(Cortes[id_jornada],INDEX(Jornadas[id],ROW()-3)))</f>
        <v>40</v>
      </c>
    </row>
    <row r="121" spans="1:9" hidden="1" x14ac:dyDescent="0.3">
      <c r="A121" s="35" t="str">
        <f t="shared" si="1"/>
        <v>Tuesday</v>
      </c>
      <c r="B121" s="36" cm="1">
        <f t="array" ref="B121">IF(ISERROR(INDEX(Jornadas[id],ROW()-3)),"",INDEX(Jornadas[fecha],ROW()-3))</f>
        <v>45797</v>
      </c>
      <c r="C121" s="23" cm="1">
        <f t="array" ref="C121">IFERROR(INDEX(Jornadas[caja_inicial],ROW()-3),"")</f>
        <v>2140</v>
      </c>
      <c r="D121" s="21" cm="1">
        <f t="array" ref="D121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234600</v>
      </c>
      <c r="E121" s="21" cm="1">
        <f t="array" ref="E121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272590</v>
      </c>
      <c r="F121" s="21" cm="1">
        <f t="array" ref="F121">IF(ISERROR(INDEX(Jornadas[id],ROW()-3)),"",IFERROR(INDEX(Jornadas[retiro],ROW()-3),""))</f>
        <v>204000</v>
      </c>
      <c r="G121" s="21" cm="1">
        <f t="array" ref="G121">IF(ISERROR(INDEX(Jornadas[id],ROW()-3)),"",SUMIFS(Ventas[importe],Ventas[id_jornada],INDEX(Jornadas[id],ROW()-3),Ventas[mercadoPago],"0"))</f>
        <v>500</v>
      </c>
      <c r="H121" s="21" cm="1">
        <f t="array" ref="H121">IF(ISERROR(INDEX(Jornadas[id],ROW()-3)),"",SUMIFS(Ventas[importe],Ventas[id_jornada],INDEX(Jornadas[id],ROW()-3),Ventas[mercadoPago],"1"))</f>
        <v>1100</v>
      </c>
      <c r="I121" s="2" cm="1">
        <f t="array" ref="I121">IF(ISERROR(INDEX(Jornadas[id],ROW()-3)),"",COUNTIF(Cortes[id_jornada],INDEX(Jornadas[id],ROW()-3)))</f>
        <v>70</v>
      </c>
    </row>
    <row r="122" spans="1:9" hidden="1" x14ac:dyDescent="0.3">
      <c r="A122" s="42" t="str">
        <f t="shared" si="1"/>
        <v>Wednesday</v>
      </c>
      <c r="B122" s="38" cm="1">
        <f t="array" ref="B122">IF(ISERROR(INDEX(Jornadas[id],ROW()-3)),"",INDEX(Jornadas[fecha],ROW()-3))</f>
        <v>45798</v>
      </c>
      <c r="C122" s="43" cm="1">
        <f t="array" ref="C122">IFERROR(INDEX(Jornadas[caja_inicial],ROW()-3),"")</f>
        <v>2940</v>
      </c>
      <c r="D122" s="20" cm="1">
        <f t="array" ref="D122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232550</v>
      </c>
      <c r="E122" s="20" cm="1">
        <f t="array" ref="E122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211940</v>
      </c>
      <c r="F122" s="20" cm="1">
        <f t="array" ref="F122">IF(ISERROR(INDEX(Jornadas[id],ROW()-3)),"",IFERROR(INDEX(Jornadas[retiro],ROW()-3),""))</f>
        <v>116000</v>
      </c>
      <c r="G122" s="20" cm="1">
        <f t="array" ref="G122">IF(ISERROR(INDEX(Jornadas[id],ROW()-3)),"",SUMIFS(Ventas[importe],Ventas[id_jornada],INDEX(Jornadas[id],ROW()-3),Ventas[mercadoPago],"0"))</f>
        <v>0</v>
      </c>
      <c r="H122" s="20" cm="1">
        <f t="array" ref="H122">IF(ISERROR(INDEX(Jornadas[id],ROW()-3)),"",SUMIFS(Ventas[importe],Ventas[id_jornada],INDEX(Jornadas[id],ROW()-3),Ventas[mercadoPago],"1"))</f>
        <v>0</v>
      </c>
      <c r="I122" s="1" cm="1">
        <f t="array" ref="I122">IF(ISERROR(INDEX(Jornadas[id],ROW()-3)),"",COUNTIF(Cortes[id_jornada],INDEX(Jornadas[id],ROW()-3)))</f>
        <v>59</v>
      </c>
    </row>
    <row r="123" spans="1:9" hidden="1" x14ac:dyDescent="0.3">
      <c r="A123" s="35" t="str">
        <f t="shared" si="1"/>
        <v>Thursday</v>
      </c>
      <c r="B123" s="36" cm="1">
        <f t="array" ref="B123">IF(ISERROR(INDEX(Jornadas[id],ROW()-3)),"",INDEX(Jornadas[fecha],ROW()-3))</f>
        <v>45799</v>
      </c>
      <c r="C123" s="23" cm="1">
        <f t="array" ref="C123">IFERROR(INDEX(Jornadas[caja_inicial],ROW()-3),"")</f>
        <v>1940</v>
      </c>
      <c r="D123" s="21" cm="1">
        <f t="array" ref="D123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298700</v>
      </c>
      <c r="E123" s="21" cm="1">
        <f t="array" ref="E123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287040</v>
      </c>
      <c r="F123" s="21" cm="1">
        <f t="array" ref="F123">IF(ISERROR(INDEX(Jornadas[id],ROW()-3)),"",IFERROR(INDEX(Jornadas[retiro],ROW()-3),""))</f>
        <v>156000</v>
      </c>
      <c r="G123" s="21" cm="1">
        <f t="array" ref="G123">IF(ISERROR(INDEX(Jornadas[id],ROW()-3)),"",SUMIFS(Ventas[importe],Ventas[id_jornada],INDEX(Jornadas[id],ROW()-3),Ventas[mercadoPago],"0"))</f>
        <v>6100</v>
      </c>
      <c r="H123" s="21" cm="1">
        <f t="array" ref="H123">IF(ISERROR(INDEX(Jornadas[id],ROW()-3)),"",SUMIFS(Ventas[importe],Ventas[id_jornada],INDEX(Jornadas[id],ROW()-3),Ventas[mercadoPago],"1"))</f>
        <v>5700</v>
      </c>
      <c r="I123" s="2" cm="1">
        <f t="array" ref="I123">IF(ISERROR(INDEX(Jornadas[id],ROW()-3)),"",COUNTIF(Cortes[id_jornada],INDEX(Jornadas[id],ROW()-3)))</f>
        <v>72</v>
      </c>
    </row>
    <row r="124" spans="1:9" hidden="1" x14ac:dyDescent="0.3">
      <c r="A124" s="42" t="str">
        <f t="shared" si="1"/>
        <v>Friday</v>
      </c>
      <c r="B124" s="38" cm="1">
        <f t="array" ref="B124">IF(ISERROR(INDEX(Jornadas[id],ROW()-3)),"",INDEX(Jornadas[fecha],ROW()-3))</f>
        <v>45800</v>
      </c>
      <c r="C124" s="43" cm="1">
        <f t="array" ref="C124">IFERROR(INDEX(Jornadas[caja_inicial],ROW()-3),"")</f>
        <v>440</v>
      </c>
      <c r="D124" s="20" cm="1">
        <f t="array" ref="D124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365300</v>
      </c>
      <c r="E124" s="20" cm="1">
        <f t="array" ref="E124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305940</v>
      </c>
      <c r="F124" s="20" cm="1">
        <f t="array" ref="F124">IF(ISERROR(INDEX(Jornadas[id],ROW()-3)),"",IFERROR(INDEX(Jornadas[retiro],ROW()-3),""))</f>
        <v>182000</v>
      </c>
      <c r="G124" s="20" cm="1">
        <f t="array" ref="G124">IF(ISERROR(INDEX(Jornadas[id],ROW()-3)),"",SUMIFS(Ventas[importe],Ventas[id_jornada],INDEX(Jornadas[id],ROW()-3),Ventas[mercadoPago],"0"))</f>
        <v>5000</v>
      </c>
      <c r="H124" s="20" cm="1">
        <f t="array" ref="H124">IF(ISERROR(INDEX(Jornadas[id],ROW()-3)),"",SUMIFS(Ventas[importe],Ventas[id_jornada],INDEX(Jornadas[id],ROW()-3),Ventas[mercadoPago],"1"))</f>
        <v>5300</v>
      </c>
      <c r="I124" s="1" cm="1">
        <f t="array" ref="I124">IF(ISERROR(INDEX(Jornadas[id],ROW()-3)),"",COUNTIF(Cortes[id_jornada],INDEX(Jornadas[id],ROW()-3)))</f>
        <v>91</v>
      </c>
    </row>
    <row r="125" spans="1:9" hidden="1" x14ac:dyDescent="0.3">
      <c r="A125" s="35" t="str">
        <f t="shared" si="1"/>
        <v>Saturday</v>
      </c>
      <c r="B125" s="36" cm="1">
        <f t="array" ref="B125">IF(ISERROR(INDEX(Jornadas[id],ROW()-3)),"",INDEX(Jornadas[fecha],ROW()-3))</f>
        <v>45801</v>
      </c>
      <c r="C125" s="23" cm="1">
        <f t="array" ref="C125">IFERROR(INDEX(Jornadas[caja_inicial],ROW()-3),"")</f>
        <v>140</v>
      </c>
      <c r="D125" s="21" cm="1">
        <f t="array" ref="D125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274500</v>
      </c>
      <c r="E125" s="21" cm="1">
        <f t="array" ref="E125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387040</v>
      </c>
      <c r="F125" s="21" cm="1">
        <f t="array" ref="F125">IF(ISERROR(INDEX(Jornadas[id],ROW()-3)),"",IFERROR(INDEX(Jornadas[retiro],ROW()-3),""))</f>
        <v>353000</v>
      </c>
      <c r="G125" s="21" cm="1">
        <f t="array" ref="G125">IF(ISERROR(INDEX(Jornadas[id],ROW()-3)),"",SUMIFS(Ventas[importe],Ventas[id_jornada],INDEX(Jornadas[id],ROW()-3),Ventas[mercadoPago],"0"))</f>
        <v>3600</v>
      </c>
      <c r="H125" s="21" cm="1">
        <f t="array" ref="H125">IF(ISERROR(INDEX(Jornadas[id],ROW()-3)),"",SUMIFS(Ventas[importe],Ventas[id_jornada],INDEX(Jornadas[id],ROW()-3),Ventas[mercadoPago],"1"))</f>
        <v>0</v>
      </c>
      <c r="I125" s="2" cm="1">
        <f t="array" ref="I125">IF(ISERROR(INDEX(Jornadas[id],ROW()-3)),"",COUNTIF(Cortes[id_jornada],INDEX(Jornadas[id],ROW()-3)))</f>
        <v>88</v>
      </c>
    </row>
    <row r="126" spans="1:9" hidden="1" x14ac:dyDescent="0.3">
      <c r="A126" s="42" t="str">
        <f t="shared" si="1"/>
        <v>Monday</v>
      </c>
      <c r="B126" s="38" cm="1">
        <f t="array" ref="B126">IF(ISERROR(INDEX(Jornadas[id],ROW()-3)),"",INDEX(Jornadas[fecha],ROW()-3))</f>
        <v>45803</v>
      </c>
      <c r="C126" s="43" cm="1">
        <f t="array" ref="C126">IFERROR(INDEX(Jornadas[caja_inicial],ROW()-3),"")</f>
        <v>1730</v>
      </c>
      <c r="D126" s="20" cm="1">
        <f t="array" ref="D126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-51700</v>
      </c>
      <c r="E126" s="20" cm="1">
        <f t="array" ref="E126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222430</v>
      </c>
      <c r="F126" s="20" cm="1">
        <f t="array" ref="F126">IF(ISERROR(INDEX(Jornadas[id],ROW()-3)),"",IFERROR(INDEX(Jornadas[retiro],ROW()-3),""))</f>
        <v>134000</v>
      </c>
      <c r="G126" s="20" cm="1">
        <f t="array" ref="G126">IF(ISERROR(INDEX(Jornadas[id],ROW()-3)),"",SUMIFS(Ventas[importe],Ventas[id_jornada],INDEX(Jornadas[id],ROW()-3),Ventas[mercadoPago],"0"))</f>
        <v>0</v>
      </c>
      <c r="H126" s="20" cm="1">
        <f t="array" ref="H126">IF(ISERROR(INDEX(Jornadas[id],ROW()-3)),"",SUMIFS(Ventas[importe],Ventas[id_jornada],INDEX(Jornadas[id],ROW()-3),Ventas[mercadoPago],"1"))</f>
        <v>2300</v>
      </c>
      <c r="I126" s="1" cm="1">
        <f t="array" ref="I126">IF(ISERROR(INDEX(Jornadas[id],ROW()-3)),"",COUNTIF(Cortes[id_jornada],INDEX(Jornadas[id],ROW()-3)))</f>
        <v>53</v>
      </c>
    </row>
    <row r="127" spans="1:9" hidden="1" x14ac:dyDescent="0.3">
      <c r="A127" s="35" t="str">
        <f t="shared" si="1"/>
        <v>Tuesday</v>
      </c>
      <c r="B127" s="36" cm="1">
        <f t="array" ref="B127">IF(ISERROR(INDEX(Jornadas[id],ROW()-3)),"",INDEX(Jornadas[fecha],ROW()-3))</f>
        <v>45804</v>
      </c>
      <c r="C127" s="23" cm="1">
        <f t="array" ref="C127">IFERROR(INDEX(Jornadas[caja_inicial],ROW()-3),"")</f>
        <v>4240</v>
      </c>
      <c r="D127" s="21" cm="1">
        <f t="array" ref="D127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76000</v>
      </c>
      <c r="E127" s="21" cm="1">
        <f t="array" ref="E127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198240</v>
      </c>
      <c r="F127" s="21" cm="1">
        <f t="array" ref="F127">IF(ISERROR(INDEX(Jornadas[id],ROW()-3)),"",IFERROR(INDEX(Jornadas[retiro],ROW()-3),""))</f>
        <v>106000</v>
      </c>
      <c r="G127" s="21" cm="1">
        <f t="array" ref="G127">IF(ISERROR(INDEX(Jornadas[id],ROW()-3)),"",SUMIFS(Ventas[importe],Ventas[id_jornada],INDEX(Jornadas[id],ROW()-3),Ventas[mercadoPago],"0"))</f>
        <v>8500</v>
      </c>
      <c r="H127" s="21" cm="1">
        <f t="array" ref="H127">IF(ISERROR(INDEX(Jornadas[id],ROW()-3)),"",SUMIFS(Ventas[importe],Ventas[id_jornada],INDEX(Jornadas[id],ROW()-3),Ventas[mercadoPago],"1"))</f>
        <v>0</v>
      </c>
      <c r="I127" s="2" cm="1">
        <f t="array" ref="I127">IF(ISERROR(INDEX(Jornadas[id],ROW()-3)),"",COUNTIF(Cortes[id_jornada],INDEX(Jornadas[id],ROW()-3)))</f>
        <v>41</v>
      </c>
    </row>
    <row r="128" spans="1:9" hidden="1" x14ac:dyDescent="0.3">
      <c r="A128" s="42" t="str">
        <f t="shared" si="1"/>
        <v>Wednesday</v>
      </c>
      <c r="B128" s="38" cm="1">
        <f t="array" ref="B128">IF(ISERROR(INDEX(Jornadas[id],ROW()-3)),"",INDEX(Jornadas[fecha],ROW()-3))</f>
        <v>45805</v>
      </c>
      <c r="C128" s="43" cm="1">
        <f t="array" ref="C128">IFERROR(INDEX(Jornadas[caja_inicial],ROW()-3),"")</f>
        <v>5740</v>
      </c>
      <c r="D128" s="20" cm="1">
        <f t="array" ref="D128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164000</v>
      </c>
      <c r="E128" s="20" cm="1">
        <f t="array" ref="E128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175740</v>
      </c>
      <c r="F128" s="20" cm="1">
        <f t="array" ref="F128">IF(ISERROR(INDEX(Jornadas[id],ROW()-3)),"",IFERROR(INDEX(Jornadas[retiro],ROW()-3),""))</f>
        <v>61000</v>
      </c>
      <c r="G128" s="20" cm="1">
        <f t="array" ref="G128">IF(ISERROR(INDEX(Jornadas[id],ROW()-3)),"",SUMIFS(Ventas[importe],Ventas[id_jornada],INDEX(Jornadas[id],ROW()-3),Ventas[mercadoPago],"0"))</f>
        <v>0</v>
      </c>
      <c r="H128" s="20" cm="1">
        <f t="array" ref="H128">IF(ISERROR(INDEX(Jornadas[id],ROW()-3)),"",SUMIFS(Ventas[importe],Ventas[id_jornada],INDEX(Jornadas[id],ROW()-3),Ventas[mercadoPago],"1"))</f>
        <v>0</v>
      </c>
      <c r="I128" s="1" cm="1">
        <f t="array" ref="I128">IF(ISERROR(INDEX(Jornadas[id],ROW()-3)),"",COUNTIF(Cortes[id_jornada],INDEX(Jornadas[id],ROW()-3)))</f>
        <v>44</v>
      </c>
    </row>
    <row r="129" spans="1:9" hidden="1" x14ac:dyDescent="0.3">
      <c r="A129" s="35" t="str">
        <f t="shared" si="1"/>
        <v>Thursday</v>
      </c>
      <c r="B129" s="36" cm="1">
        <f t="array" ref="B129">IF(ISERROR(INDEX(Jornadas[id],ROW()-3)),"",INDEX(Jornadas[fecha],ROW()-3))</f>
        <v>45806</v>
      </c>
      <c r="C129" s="23" cm="1">
        <f t="array" ref="C129">IFERROR(INDEX(Jornadas[caja_inicial],ROW()-3),"")</f>
        <v>1240</v>
      </c>
      <c r="D129" s="21" cm="1">
        <f t="array" ref="D129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84000</v>
      </c>
      <c r="E129" s="21" cm="1">
        <f t="array" ref="E129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178840</v>
      </c>
      <c r="F129" s="21" cm="1">
        <f t="array" ref="F129">IF(ISERROR(INDEX(Jornadas[id],ROW()-3)),"",IFERROR(INDEX(Jornadas[retiro],ROW()-3),""))</f>
        <v>121000</v>
      </c>
      <c r="G129" s="21" cm="1">
        <f t="array" ref="G129">IF(ISERROR(INDEX(Jornadas[id],ROW()-3)),"",SUMIFS(Ventas[importe],Ventas[id_jornada],INDEX(Jornadas[id],ROW()-3),Ventas[mercadoPago],"0"))</f>
        <v>6400</v>
      </c>
      <c r="H129" s="21" cm="1">
        <f t="array" ref="H129">IF(ISERROR(INDEX(Jornadas[id],ROW()-3)),"",SUMIFS(Ventas[importe],Ventas[id_jornada],INDEX(Jornadas[id],ROW()-3),Ventas[mercadoPago],"1"))</f>
        <v>0</v>
      </c>
      <c r="I129" s="2" cm="1">
        <f t="array" ref="I129">IF(ISERROR(INDEX(Jornadas[id],ROW()-3)),"",COUNTIF(Cortes[id_jornada],INDEX(Jornadas[id],ROW()-3)))</f>
        <v>52</v>
      </c>
    </row>
    <row r="130" spans="1:9" hidden="1" x14ac:dyDescent="0.3">
      <c r="A130" s="42" t="str">
        <f t="shared" si="1"/>
        <v>Friday</v>
      </c>
      <c r="B130" s="38" cm="1">
        <f t="array" ref="B130">IF(ISERROR(INDEX(Jornadas[id],ROW()-3)),"",INDEX(Jornadas[fecha],ROW()-3))</f>
        <v>45807</v>
      </c>
      <c r="C130" s="43" cm="1">
        <f t="array" ref="C130">IFERROR(INDEX(Jornadas[caja_inicial],ROW()-3),"")</f>
        <v>5840</v>
      </c>
      <c r="D130" s="20" cm="1">
        <f t="array" ref="D130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213200</v>
      </c>
      <c r="E130" s="20" cm="1">
        <f t="array" ref="E130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277740</v>
      </c>
      <c r="F130" s="20" cm="1">
        <f t="array" ref="F130">IF(ISERROR(INDEX(Jornadas[id],ROW()-3)),"",IFERROR(INDEX(Jornadas[retiro],ROW()-3),""))</f>
        <v>165000</v>
      </c>
      <c r="G130" s="20" cm="1">
        <f t="array" ref="G130">IF(ISERROR(INDEX(Jornadas[id],ROW()-3)),"",SUMIFS(Ventas[importe],Ventas[id_jornada],INDEX(Jornadas[id],ROW()-3),Ventas[mercadoPago],"0"))</f>
        <v>4200</v>
      </c>
      <c r="H130" s="20" cm="1">
        <f t="array" ref="H130">IF(ISERROR(INDEX(Jornadas[id],ROW()-3)),"",SUMIFS(Ventas[importe],Ventas[id_jornada],INDEX(Jornadas[id],ROW()-3),Ventas[mercadoPago],"1"))</f>
        <v>1200</v>
      </c>
      <c r="I130" s="1" cm="1">
        <f t="array" ref="I130">IF(ISERROR(INDEX(Jornadas[id],ROW()-3)),"",COUNTIF(Cortes[id_jornada],INDEX(Jornadas[id],ROW()-3)))</f>
        <v>64</v>
      </c>
    </row>
    <row r="131" spans="1:9" hidden="1" x14ac:dyDescent="0.3">
      <c r="A131" s="35" t="str">
        <f t="shared" si="1"/>
        <v>Saturday</v>
      </c>
      <c r="B131" s="36" cm="1">
        <f t="array" ref="B131">IF(ISERROR(INDEX(Jornadas[id],ROW()-3)),"",INDEX(Jornadas[fecha],ROW()-3))</f>
        <v>45808</v>
      </c>
      <c r="C131" s="23" cm="1">
        <f t="array" ref="C131">IFERROR(INDEX(Jornadas[caja_inicial],ROW()-3),"")</f>
        <v>7540</v>
      </c>
      <c r="D131" s="21" cm="1">
        <f t="array" ref="D131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-6672</v>
      </c>
      <c r="E131" s="21" cm="1">
        <f t="array" ref="E131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317540</v>
      </c>
      <c r="F131" s="21" cm="1">
        <f t="array" ref="F131">IF(ISERROR(INDEX(Jornadas[id],ROW()-3)),"",IFERROR(INDEX(Jornadas[retiro],ROW()-3),""))</f>
        <v>187000</v>
      </c>
      <c r="G131" s="21" cm="1">
        <f t="array" ref="G131">IF(ISERROR(INDEX(Jornadas[id],ROW()-3)),"",SUMIFS(Ventas[importe],Ventas[id_jornada],INDEX(Jornadas[id],ROW()-3),Ventas[mercadoPago],"0"))</f>
        <v>2200</v>
      </c>
      <c r="H131" s="21" cm="1">
        <f t="array" ref="H131">IF(ISERROR(INDEX(Jornadas[id],ROW()-3)),"",SUMIFS(Ventas[importe],Ventas[id_jornada],INDEX(Jornadas[id],ROW()-3),Ventas[mercadoPago],"1"))</f>
        <v>8800</v>
      </c>
      <c r="I131" s="2" cm="1">
        <f t="array" ref="I131">IF(ISERROR(INDEX(Jornadas[id],ROW()-3)),"",COUNTIF(Cortes[id_jornada],INDEX(Jornadas[id],ROW()-3)))</f>
        <v>88</v>
      </c>
    </row>
    <row r="132" spans="1:9" hidden="1" x14ac:dyDescent="0.3">
      <c r="A132" s="42" t="str">
        <f t="shared" ref="A132:A195" si="2">PROPER(TEXT(B132,"dddd"))</f>
        <v>Monday</v>
      </c>
      <c r="B132" s="38" cm="1">
        <f t="array" ref="B132">IF(ISERROR(INDEX(Jornadas[id],ROW()-3)),"",INDEX(Jornadas[fecha],ROW()-3))</f>
        <v>45810</v>
      </c>
      <c r="C132" s="43" cm="1">
        <f t="array" ref="C132">IFERROR(INDEX(Jornadas[caja_inicial],ROW()-3),"")</f>
        <v>2040</v>
      </c>
      <c r="D132" s="20" cm="1">
        <f t="array" ref="D132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202200</v>
      </c>
      <c r="E132" s="20" cm="1">
        <f t="array" ref="E132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214040</v>
      </c>
      <c r="F132" s="20" cm="1">
        <f t="array" ref="F132">IF(ISERROR(INDEX(Jornadas[id],ROW()-3)),"",IFERROR(INDEX(Jornadas[retiro],ROW()-3),""))</f>
        <v>123000</v>
      </c>
      <c r="G132" s="20" cm="1">
        <f t="array" ref="G132">IF(ISERROR(INDEX(Jornadas[id],ROW()-3)),"",SUMIFS(Ventas[importe],Ventas[id_jornada],INDEX(Jornadas[id],ROW()-3),Ventas[mercadoPago],"0"))</f>
        <v>1500</v>
      </c>
      <c r="H132" s="20" cm="1">
        <f t="array" ref="H132">IF(ISERROR(INDEX(Jornadas[id],ROW()-3)),"",SUMIFS(Ventas[importe],Ventas[id_jornada],INDEX(Jornadas[id],ROW()-3),Ventas[mercadoPago],"1"))</f>
        <v>1200</v>
      </c>
      <c r="I132" s="1" cm="1">
        <f t="array" ref="I132">IF(ISERROR(INDEX(Jornadas[id],ROW()-3)),"",COUNTIF(Cortes[id_jornada],INDEX(Jornadas[id],ROW()-3)))</f>
        <v>54</v>
      </c>
    </row>
    <row r="133" spans="1:9" hidden="1" x14ac:dyDescent="0.3">
      <c r="A133" s="35" t="str">
        <f t="shared" si="2"/>
        <v>Tuesday</v>
      </c>
      <c r="B133" s="36" cm="1">
        <f t="array" ref="B133">IF(ISERROR(INDEX(Jornadas[id],ROW()-3)),"",INDEX(Jornadas[fecha],ROW()-3))</f>
        <v>45811</v>
      </c>
      <c r="C133" s="23" cm="1">
        <f t="array" ref="C133">IFERROR(INDEX(Jornadas[caja_inicial],ROW()-3),"")</f>
        <v>2940</v>
      </c>
      <c r="D133" s="21" cm="1">
        <f t="array" ref="D133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86200</v>
      </c>
      <c r="E133" s="21" cm="1">
        <f t="array" ref="E133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201440</v>
      </c>
      <c r="F133" s="21" cm="1">
        <f t="array" ref="F133">IF(ISERROR(INDEX(Jornadas[id],ROW()-3)),"",IFERROR(INDEX(Jornadas[retiro],ROW()-3),""))</f>
        <v>118000</v>
      </c>
      <c r="G133" s="21" cm="1">
        <f t="array" ref="G133">IF(ISERROR(INDEX(Jornadas[id],ROW()-3)),"",SUMIFS(Ventas[importe],Ventas[id_jornada],INDEX(Jornadas[id],ROW()-3),Ventas[mercadoPago],"0"))</f>
        <v>1000</v>
      </c>
      <c r="H133" s="21" cm="1">
        <f t="array" ref="H133">IF(ISERROR(INDEX(Jornadas[id],ROW()-3)),"",SUMIFS(Ventas[importe],Ventas[id_jornada],INDEX(Jornadas[id],ROW()-3),Ventas[mercadoPago],"1"))</f>
        <v>1200</v>
      </c>
      <c r="I133" s="2" cm="1">
        <f t="array" ref="I133">IF(ISERROR(INDEX(Jornadas[id],ROW()-3)),"",COUNTIF(Cortes[id_jornada],INDEX(Jornadas[id],ROW()-3)))</f>
        <v>35</v>
      </c>
    </row>
    <row r="134" spans="1:9" hidden="1" x14ac:dyDescent="0.3">
      <c r="A134" s="42" t="str">
        <f t="shared" si="2"/>
        <v>Wednesday</v>
      </c>
      <c r="B134" s="38" cm="1">
        <f t="array" ref="B134">IF(ISERROR(INDEX(Jornadas[id],ROW()-3)),"",INDEX(Jornadas[fecha],ROW()-3))</f>
        <v>45812</v>
      </c>
      <c r="C134" s="43" cm="1">
        <f t="array" ref="C134">IFERROR(INDEX(Jornadas[caja_inicial],ROW()-3),"")</f>
        <v>1290</v>
      </c>
      <c r="D134" s="20" cm="1">
        <f t="array" ref="D134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182000</v>
      </c>
      <c r="E134" s="20" cm="1">
        <f t="array" ref="E134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267290</v>
      </c>
      <c r="F134" s="20" cm="1">
        <f t="array" ref="F134">IF(ISERROR(INDEX(Jornadas[id],ROW()-3)),"",IFERROR(INDEX(Jornadas[retiro],ROW()-3),""))</f>
        <v>120000</v>
      </c>
      <c r="G134" s="20" cm="1">
        <f t="array" ref="G134">IF(ISERROR(INDEX(Jornadas[id],ROW()-3)),"",SUMIFS(Ventas[importe],Ventas[id_jornada],INDEX(Jornadas[id],ROW()-3),Ventas[mercadoPago],"0"))</f>
        <v>2000</v>
      </c>
      <c r="H134" s="20" cm="1">
        <f t="array" ref="H134">IF(ISERROR(INDEX(Jornadas[id],ROW()-3)),"",SUMIFS(Ventas[importe],Ventas[id_jornada],INDEX(Jornadas[id],ROW()-3),Ventas[mercadoPago],"1"))</f>
        <v>0</v>
      </c>
      <c r="I134" s="1" cm="1">
        <f t="array" ref="I134">IF(ISERROR(INDEX(Jornadas[id],ROW()-3)),"",COUNTIF(Cortes[id_jornada],INDEX(Jornadas[id],ROW()-3)))</f>
        <v>53</v>
      </c>
    </row>
    <row r="135" spans="1:9" hidden="1" x14ac:dyDescent="0.3">
      <c r="A135" s="35" t="str">
        <f t="shared" si="2"/>
        <v>Thursday</v>
      </c>
      <c r="B135" s="36" cm="1">
        <f t="array" ref="B135">IF(ISERROR(INDEX(Jornadas[id],ROW()-3)),"",INDEX(Jornadas[fecha],ROW()-3))</f>
        <v>45813</v>
      </c>
      <c r="C135" s="23" cm="1">
        <f t="array" ref="C135">IFERROR(INDEX(Jornadas[caja_inicial],ROW()-3),"")</f>
        <v>790</v>
      </c>
      <c r="D135" s="21" cm="1">
        <f t="array" ref="D135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245000</v>
      </c>
      <c r="E135" s="21" cm="1">
        <f t="array" ref="E135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326490</v>
      </c>
      <c r="F135" s="21" cm="1">
        <f t="array" ref="F135">IF(ISERROR(INDEX(Jornadas[id],ROW()-3)),"",IFERROR(INDEX(Jornadas[retiro],ROW()-3),""))</f>
        <v>207000</v>
      </c>
      <c r="G135" s="21" cm="1">
        <f t="array" ref="G135">IF(ISERROR(INDEX(Jornadas[id],ROW()-3)),"",SUMIFS(Ventas[importe],Ventas[id_jornada],INDEX(Jornadas[id],ROW()-3),Ventas[mercadoPago],"0"))</f>
        <v>6700</v>
      </c>
      <c r="H135" s="21" cm="1">
        <f t="array" ref="H135">IF(ISERROR(INDEX(Jornadas[id],ROW()-3)),"",SUMIFS(Ventas[importe],Ventas[id_jornada],INDEX(Jornadas[id],ROW()-3),Ventas[mercadoPago],"1"))</f>
        <v>0</v>
      </c>
      <c r="I135" s="2" cm="1">
        <f t="array" ref="I135">IF(ISERROR(INDEX(Jornadas[id],ROW()-3)),"",COUNTIF(Cortes[id_jornada],INDEX(Jornadas[id],ROW()-3)))</f>
        <v>66</v>
      </c>
    </row>
    <row r="136" spans="1:9" hidden="1" x14ac:dyDescent="0.3">
      <c r="A136" s="42" t="str">
        <f t="shared" si="2"/>
        <v>Friday</v>
      </c>
      <c r="B136" s="38" cm="1">
        <f t="array" ref="B136">IF(ISERROR(INDEX(Jornadas[id],ROW()-3)),"",INDEX(Jornadas[fecha],ROW()-3))</f>
        <v>45814</v>
      </c>
      <c r="C136" s="43" cm="1">
        <f t="array" ref="C136">IFERROR(INDEX(Jornadas[caja_inicial],ROW()-3),"")</f>
        <v>5390</v>
      </c>
      <c r="D136" s="20" cm="1">
        <f t="array" ref="D136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404500</v>
      </c>
      <c r="E136" s="20" cm="1">
        <f t="array" ref="E136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323090</v>
      </c>
      <c r="F136" s="20" cm="1">
        <f t="array" ref="F136">IF(ISERROR(INDEX(Jornadas[id],ROW()-3)),"",IFERROR(INDEX(Jornadas[retiro],ROW()-3),""))</f>
        <v>456000</v>
      </c>
      <c r="G136" s="20" cm="1">
        <f t="array" ref="G136">IF(ISERROR(INDEX(Jornadas[id],ROW()-3)),"",SUMIFS(Ventas[importe],Ventas[id_jornada],INDEX(Jornadas[id],ROW()-3),Ventas[mercadoPago],"0"))</f>
        <v>10300</v>
      </c>
      <c r="H136" s="20" cm="1">
        <f t="array" ref="H136">IF(ISERROR(INDEX(Jornadas[id],ROW()-3)),"",SUMIFS(Ventas[importe],Ventas[id_jornada],INDEX(Jornadas[id],ROW()-3),Ventas[mercadoPago],"1"))</f>
        <v>1500</v>
      </c>
      <c r="I136" s="1" cm="1">
        <f t="array" ref="I136">IF(ISERROR(INDEX(Jornadas[id],ROW()-3)),"",COUNTIF(Cortes[id_jornada],INDEX(Jornadas[id],ROW()-3)))</f>
        <v>84</v>
      </c>
    </row>
    <row r="137" spans="1:9" hidden="1" x14ac:dyDescent="0.3">
      <c r="A137" s="35" t="str">
        <f t="shared" si="2"/>
        <v>Saturday</v>
      </c>
      <c r="B137" s="36" cm="1">
        <f t="array" ref="B137">IF(ISERROR(INDEX(Jornadas[id],ROW()-3)),"",INDEX(Jornadas[fecha],ROW()-3))</f>
        <v>45815</v>
      </c>
      <c r="C137" s="23" cm="1">
        <f t="array" ref="C137">IFERROR(INDEX(Jornadas[caja_inicial],ROW()-3),"")</f>
        <v>1790</v>
      </c>
      <c r="D137" s="21" cm="1">
        <f t="array" ref="D137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429800</v>
      </c>
      <c r="E137" s="21" cm="1">
        <f t="array" ref="E137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288190</v>
      </c>
      <c r="F137" s="21" cm="1">
        <f t="array" ref="F137">IF(ISERROR(INDEX(Jornadas[id],ROW()-3)),"",IFERROR(INDEX(Jornadas[retiro],ROW()-3),""))</f>
        <v>432000</v>
      </c>
      <c r="G137" s="21" cm="1">
        <f t="array" ref="G137">IF(ISERROR(INDEX(Jornadas[id],ROW()-3)),"",SUMIFS(Ventas[importe],Ventas[id_jornada],INDEX(Jornadas[id],ROW()-3),Ventas[mercadoPago],"0"))</f>
        <v>7100</v>
      </c>
      <c r="H137" s="21" cm="1">
        <f t="array" ref="H137">IF(ISERROR(INDEX(Jornadas[id],ROW()-3)),"",SUMIFS(Ventas[importe],Ventas[id_jornada],INDEX(Jornadas[id],ROW()-3),Ventas[mercadoPago],"1"))</f>
        <v>3500</v>
      </c>
      <c r="I137" s="2" cm="1">
        <f t="array" ref="I137">IF(ISERROR(INDEX(Jornadas[id],ROW()-3)),"",COUNTIF(Cortes[id_jornada],INDEX(Jornadas[id],ROW()-3)))</f>
        <v>85</v>
      </c>
    </row>
    <row r="138" spans="1:9" hidden="1" x14ac:dyDescent="0.3">
      <c r="A138" s="42" t="str">
        <f t="shared" si="2"/>
        <v>Monday</v>
      </c>
      <c r="B138" s="38" cm="1">
        <f t="array" ref="B138">IF(ISERROR(INDEX(Jornadas[id],ROW()-3)),"",INDEX(Jornadas[fecha],ROW()-3))</f>
        <v>45817</v>
      </c>
      <c r="C138" s="43" cm="1">
        <f t="array" ref="C138">IFERROR(INDEX(Jornadas[caja_inicial],ROW()-3),"")</f>
        <v>7990</v>
      </c>
      <c r="D138" s="20" cm="1">
        <f t="array" ref="D138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237000</v>
      </c>
      <c r="E138" s="20" cm="1">
        <f t="array" ref="E138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222990</v>
      </c>
      <c r="F138" s="20" cm="1">
        <f t="array" ref="F138">IF(ISERROR(INDEX(Jornadas[id],ROW()-3)),"",IFERROR(INDEX(Jornadas[retiro],ROW()-3),""))</f>
        <v>136000</v>
      </c>
      <c r="G138" s="20" cm="1">
        <f t="array" ref="G138">IF(ISERROR(INDEX(Jornadas[id],ROW()-3)),"",SUMIFS(Ventas[importe],Ventas[id_jornada],INDEX(Jornadas[id],ROW()-3),Ventas[mercadoPago],"0"))</f>
        <v>3500</v>
      </c>
      <c r="H138" s="20" cm="1">
        <f t="array" ref="H138">IF(ISERROR(INDEX(Jornadas[id],ROW()-3)),"",SUMIFS(Ventas[importe],Ventas[id_jornada],INDEX(Jornadas[id],ROW()-3),Ventas[mercadoPago],"1"))</f>
        <v>1500</v>
      </c>
      <c r="I138" s="1" cm="1">
        <f t="array" ref="I138">IF(ISERROR(INDEX(Jornadas[id],ROW()-3)),"",COUNTIF(Cortes[id_jornada],INDEX(Jornadas[id],ROW()-3)))</f>
        <v>55</v>
      </c>
    </row>
    <row r="139" spans="1:9" hidden="1" x14ac:dyDescent="0.3">
      <c r="A139" s="35" t="str">
        <f t="shared" si="2"/>
        <v>Tuesday</v>
      </c>
      <c r="B139" s="36" cm="1">
        <f t="array" ref="B139">IF(ISERROR(INDEX(Jornadas[id],ROW()-3)),"",INDEX(Jornadas[fecha],ROW()-3))</f>
        <v>45818</v>
      </c>
      <c r="C139" s="23" cm="1">
        <f t="array" ref="C139">IFERROR(INDEX(Jornadas[caja_inicial],ROW()-3),"")</f>
        <v>3990</v>
      </c>
      <c r="D139" s="21" cm="1">
        <f t="array" ref="D139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122950</v>
      </c>
      <c r="E139" s="21" cm="1">
        <f t="array" ref="E139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191300</v>
      </c>
      <c r="F139" s="21" cm="1">
        <f t="array" ref="F139">IF(ISERROR(INDEX(Jornadas[id],ROW()-3)),"",IFERROR(INDEX(Jornadas[retiro],ROW()-3),""))</f>
        <v>147000</v>
      </c>
      <c r="G139" s="21" cm="1">
        <f t="array" ref="G139">IF(ISERROR(INDEX(Jornadas[id],ROW()-3)),"",SUMIFS(Ventas[importe],Ventas[id_jornada],INDEX(Jornadas[id],ROW()-3),Ventas[mercadoPago],"0"))</f>
        <v>1000</v>
      </c>
      <c r="H139" s="21" cm="1">
        <f t="array" ref="H139">IF(ISERROR(INDEX(Jornadas[id],ROW()-3)),"",SUMIFS(Ventas[importe],Ventas[id_jornada],INDEX(Jornadas[id],ROW()-3),Ventas[mercadoPago],"1"))</f>
        <v>9500</v>
      </c>
      <c r="I139" s="2" cm="1">
        <f t="array" ref="I139">IF(ISERROR(INDEX(Jornadas[id],ROW()-3)),"",COUNTIF(Cortes[id_jornada],INDEX(Jornadas[id],ROW()-3)))</f>
        <v>50</v>
      </c>
    </row>
    <row r="140" spans="1:9" hidden="1" x14ac:dyDescent="0.3">
      <c r="A140" s="42" t="str">
        <f t="shared" si="2"/>
        <v>Wednesday</v>
      </c>
      <c r="B140" s="38" cm="1">
        <f t="array" ref="B140">IF(ISERROR(INDEX(Jornadas[id],ROW()-3)),"",INDEX(Jornadas[fecha],ROW()-3))</f>
        <v>45819</v>
      </c>
      <c r="C140" s="43" cm="1">
        <f t="array" ref="C140">IFERROR(INDEX(Jornadas[caja_inicial],ROW()-3),"")</f>
        <v>4300</v>
      </c>
      <c r="D140" s="20" cm="1">
        <f t="array" ref="D140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-38900</v>
      </c>
      <c r="E140" s="20" cm="1">
        <f t="array" ref="E140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220100</v>
      </c>
      <c r="F140" s="20" cm="1">
        <f t="array" ref="F140">IF(ISERROR(INDEX(Jornadas[id],ROW()-3)),"",IFERROR(INDEX(Jornadas[retiro],ROW()-3),""))</f>
        <v>88000</v>
      </c>
      <c r="G140" s="20" cm="1">
        <f t="array" ref="G140">IF(ISERROR(INDEX(Jornadas[id],ROW()-3)),"",SUMIFS(Ventas[importe],Ventas[id_jornada],INDEX(Jornadas[id],ROW()-3),Ventas[mercadoPago],"0"))</f>
        <v>3000</v>
      </c>
      <c r="H140" s="20" cm="1">
        <f t="array" ref="H140">IF(ISERROR(INDEX(Jornadas[id],ROW()-3)),"",SUMIFS(Ventas[importe],Ventas[id_jornada],INDEX(Jornadas[id],ROW()-3),Ventas[mercadoPago],"1"))</f>
        <v>0</v>
      </c>
      <c r="I140" s="1" cm="1">
        <f t="array" ref="I140">IF(ISERROR(INDEX(Jornadas[id],ROW()-3)),"",COUNTIF(Cortes[id_jornada],INDEX(Jornadas[id],ROW()-3)))</f>
        <v>43</v>
      </c>
    </row>
    <row r="141" spans="1:9" hidden="1" x14ac:dyDescent="0.3">
      <c r="A141" s="35" t="str">
        <f t="shared" si="2"/>
        <v>Thursday</v>
      </c>
      <c r="B141" s="36" cm="1">
        <f t="array" ref="B141">IF(ISERROR(INDEX(Jornadas[id],ROW()-3)),"",INDEX(Jornadas[fecha],ROW()-3))</f>
        <v>45820</v>
      </c>
      <c r="C141" s="23" cm="1">
        <f t="array" ref="C141">IFERROR(INDEX(Jornadas[caja_inicial],ROW()-3),"")</f>
        <v>500</v>
      </c>
      <c r="D141" s="21" cm="1">
        <f t="array" ref="D141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255200</v>
      </c>
      <c r="E141" s="21" cm="1">
        <f t="array" ref="E141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312500</v>
      </c>
      <c r="F141" s="21" cm="1">
        <f t="array" ref="F141">IF(ISERROR(INDEX(Jornadas[id],ROW()-3)),"",IFERROR(INDEX(Jornadas[retiro],ROW()-3),""))</f>
        <v>242000</v>
      </c>
      <c r="G141" s="21" cm="1">
        <f t="array" ref="G141">IF(ISERROR(INDEX(Jornadas[id],ROW()-3)),"",SUMIFS(Ventas[importe],Ventas[id_jornada],INDEX(Jornadas[id],ROW()-3),Ventas[mercadoPago],"0"))</f>
        <v>0</v>
      </c>
      <c r="H141" s="21" cm="1">
        <f t="array" ref="H141">IF(ISERROR(INDEX(Jornadas[id],ROW()-3)),"",SUMIFS(Ventas[importe],Ventas[id_jornada],INDEX(Jornadas[id],ROW()-3),Ventas[mercadoPago],"1"))</f>
        <v>700</v>
      </c>
      <c r="I141" s="2" cm="1">
        <f t="array" ref="I141">IF(ISERROR(INDEX(Jornadas[id],ROW()-3)),"",COUNTIF(Cortes[id_jornada],INDEX(Jornadas[id],ROW()-3)))</f>
        <v>63</v>
      </c>
    </row>
    <row r="142" spans="1:9" hidden="1" x14ac:dyDescent="0.3">
      <c r="A142" s="42" t="str">
        <f t="shared" si="2"/>
        <v>Friday</v>
      </c>
      <c r="B142" s="38" cm="1">
        <f t="array" ref="B142">IF(ISERROR(INDEX(Jornadas[id],ROW()-3)),"",INDEX(Jornadas[fecha],ROW()-3))</f>
        <v>45821</v>
      </c>
      <c r="C142" s="43" cm="1">
        <f t="array" ref="C142">IFERROR(INDEX(Jornadas[caja_inicial],ROW()-3),"")</f>
        <v>1000</v>
      </c>
      <c r="D142" s="20" cm="1">
        <f t="array" ref="D142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269200</v>
      </c>
      <c r="E142" s="20" cm="1">
        <f t="array" ref="E142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268500</v>
      </c>
      <c r="F142" s="20" cm="1">
        <f t="array" ref="F142">IF(ISERROR(INDEX(Jornadas[id],ROW()-3)),"",IFERROR(INDEX(Jornadas[retiro],ROW()-3),""))</f>
        <v>133000</v>
      </c>
      <c r="G142" s="20" cm="1">
        <f t="array" ref="G142">IF(ISERROR(INDEX(Jornadas[id],ROW()-3)),"",SUMIFS(Ventas[importe],Ventas[id_jornada],INDEX(Jornadas[id],ROW()-3),Ventas[mercadoPago],"0"))</f>
        <v>2500</v>
      </c>
      <c r="H142" s="20" cm="1">
        <f t="array" ref="H142">IF(ISERROR(INDEX(Jornadas[id],ROW()-3)),"",SUMIFS(Ventas[importe],Ventas[id_jornada],INDEX(Jornadas[id],ROW()-3),Ventas[mercadoPago],"1"))</f>
        <v>4700</v>
      </c>
      <c r="I142" s="1" cm="1">
        <f t="array" ref="I142">IF(ISERROR(INDEX(Jornadas[id],ROW()-3)),"",COUNTIF(Cortes[id_jornada],INDEX(Jornadas[id],ROW()-3)))</f>
        <v>62</v>
      </c>
    </row>
    <row r="143" spans="1:9" hidden="1" x14ac:dyDescent="0.3">
      <c r="A143" s="35" t="str">
        <f t="shared" si="2"/>
        <v>Saturday</v>
      </c>
      <c r="B143" s="36" cm="1">
        <f t="array" ref="B143">IF(ISERROR(INDEX(Jornadas[id],ROW()-3)),"",INDEX(Jornadas[fecha],ROW()-3))</f>
        <v>45822</v>
      </c>
      <c r="C143" s="23" cm="1">
        <f t="array" ref="C143">IFERROR(INDEX(Jornadas[caja_inicial],ROW()-3),"")</f>
        <v>1000</v>
      </c>
      <c r="D143" s="21" cm="1">
        <f t="array" ref="D143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282700</v>
      </c>
      <c r="E143" s="21" cm="1">
        <f t="array" ref="E143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419000</v>
      </c>
      <c r="F143" s="21" cm="1">
        <f t="array" ref="F143">IF(ISERROR(INDEX(Jornadas[id],ROW()-3)),"",IFERROR(INDEX(Jornadas[retiro],ROW()-3),""))</f>
        <v>332000</v>
      </c>
      <c r="G143" s="21" cm="1">
        <f t="array" ref="G143">IF(ISERROR(INDEX(Jornadas[id],ROW()-3)),"",SUMIFS(Ventas[importe],Ventas[id_jornada],INDEX(Jornadas[id],ROW()-3),Ventas[mercadoPago],"0"))</f>
        <v>4000</v>
      </c>
      <c r="H143" s="21" cm="1">
        <f t="array" ref="H143">IF(ISERROR(INDEX(Jornadas[id],ROW()-3)),"",SUMIFS(Ventas[importe],Ventas[id_jornada],INDEX(Jornadas[id],ROW()-3),Ventas[mercadoPago],"1"))</f>
        <v>5000</v>
      </c>
      <c r="I143" s="2" cm="1">
        <f t="array" ref="I143">IF(ISERROR(INDEX(Jornadas[id],ROW()-3)),"",COUNTIF(Cortes[id_jornada],INDEX(Jornadas[id],ROW()-3)))</f>
        <v>83</v>
      </c>
    </row>
    <row r="144" spans="1:9" hidden="1" x14ac:dyDescent="0.3">
      <c r="A144" s="42" t="str">
        <f t="shared" si="2"/>
        <v>Tuesday</v>
      </c>
      <c r="B144" s="38" cm="1">
        <f t="array" ref="B144">IF(ISERROR(INDEX(Jornadas[id],ROW()-3)),"",INDEX(Jornadas[fecha],ROW()-3))</f>
        <v>45825</v>
      </c>
      <c r="C144" s="43" cm="1">
        <f t="array" ref="C144">IFERROR(INDEX(Jornadas[caja_inicial],ROW()-3),"")</f>
        <v>3000</v>
      </c>
      <c r="D144" s="20" cm="1">
        <f t="array" ref="D144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182000</v>
      </c>
      <c r="E144" s="20" cm="1">
        <f t="array" ref="E144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186900</v>
      </c>
      <c r="F144" s="20" cm="1">
        <f t="array" ref="F144">IF(ISERROR(INDEX(Jornadas[id],ROW()-3)),"",IFERROR(INDEX(Jornadas[retiro],ROW()-3),""))</f>
        <v>114000</v>
      </c>
      <c r="G144" s="20" cm="1">
        <f t="array" ref="G144">IF(ISERROR(INDEX(Jornadas[id],ROW()-3)),"",SUMIFS(Ventas[importe],Ventas[id_jornada],INDEX(Jornadas[id],ROW()-3),Ventas[mercadoPago],"0"))</f>
        <v>1700</v>
      </c>
      <c r="H144" s="20" cm="1">
        <f t="array" ref="H144">IF(ISERROR(INDEX(Jornadas[id],ROW()-3)),"",SUMIFS(Ventas[importe],Ventas[id_jornada],INDEX(Jornadas[id],ROW()-3),Ventas[mercadoPago],"1"))</f>
        <v>0</v>
      </c>
      <c r="I144" s="1" cm="1">
        <f t="array" ref="I144">IF(ISERROR(INDEX(Jornadas[id],ROW()-3)),"",COUNTIF(Cortes[id_jornada],INDEX(Jornadas[id],ROW()-3)))</f>
        <v>46</v>
      </c>
    </row>
    <row r="145" spans="1:9" hidden="1" x14ac:dyDescent="0.3">
      <c r="A145" s="35" t="str">
        <f t="shared" si="2"/>
        <v>Wednesday</v>
      </c>
      <c r="B145" s="36" cm="1">
        <f t="array" ref="B145">IF(ISERROR(INDEX(Jornadas[id],ROW()-3)),"",INDEX(Jornadas[fecha],ROW()-3))</f>
        <v>45826</v>
      </c>
      <c r="C145" s="23" cm="1">
        <f t="array" ref="C145">IFERROR(INDEX(Jornadas[caja_inicial],ROW()-3),"")</f>
        <v>2900</v>
      </c>
      <c r="D145" s="21" cm="1">
        <f t="array" ref="D145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2400</v>
      </c>
      <c r="E145" s="21" cm="1">
        <f t="array" ref="E145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245400</v>
      </c>
      <c r="F145" s="21" cm="1">
        <f t="array" ref="F145">IF(ISERROR(INDEX(Jornadas[id],ROW()-3)),"",IFERROR(INDEX(Jornadas[retiro],ROW()-3),""))</f>
        <v>268000</v>
      </c>
      <c r="G145" s="21" cm="1">
        <f t="array" ref="G145">IF(ISERROR(INDEX(Jornadas[id],ROW()-3)),"",SUMIFS(Ventas[importe],Ventas[id_jornada],INDEX(Jornadas[id],ROW()-3),Ventas[mercadoPago],"0"))</f>
        <v>500</v>
      </c>
      <c r="H145" s="21" cm="1">
        <f t="array" ref="H145">IF(ISERROR(INDEX(Jornadas[id],ROW()-3)),"",SUMIFS(Ventas[importe],Ventas[id_jornada],INDEX(Jornadas[id],ROW()-3),Ventas[mercadoPago],"1"))</f>
        <v>2300</v>
      </c>
      <c r="I145" s="2" cm="1">
        <f t="array" ref="I145">IF(ISERROR(INDEX(Jornadas[id],ROW()-3)),"",COUNTIF(Cortes[id_jornada],INDEX(Jornadas[id],ROW()-3)))</f>
        <v>52</v>
      </c>
    </row>
    <row r="146" spans="1:9" hidden="1" x14ac:dyDescent="0.3">
      <c r="A146" s="42" t="str">
        <f t="shared" si="2"/>
        <v>Thursday</v>
      </c>
      <c r="B146" s="38" cm="1">
        <f t="array" ref="B146">IF(ISERROR(INDEX(Jornadas[id],ROW()-3)),"",INDEX(Jornadas[fecha],ROW()-3))</f>
        <v>45827</v>
      </c>
      <c r="C146" s="43" cm="1">
        <f t="array" ref="C146">IFERROR(INDEX(Jornadas[caja_inicial],ROW()-3),"")</f>
        <v>4400</v>
      </c>
      <c r="D146" s="20" cm="1">
        <f t="array" ref="D146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306300</v>
      </c>
      <c r="E146" s="20" cm="1">
        <f t="array" ref="E146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343400</v>
      </c>
      <c r="F146" s="20" cm="1">
        <f t="array" ref="F146">IF(ISERROR(INDEX(Jornadas[id],ROW()-3)),"",IFERROR(INDEX(Jornadas[retiro],ROW()-3),""))</f>
        <v>241000</v>
      </c>
      <c r="G146" s="20" cm="1">
        <f t="array" ref="G146">IF(ISERROR(INDEX(Jornadas[id],ROW()-3)),"",SUMIFS(Ventas[importe],Ventas[id_jornada],INDEX(Jornadas[id],ROW()-3),Ventas[mercadoPago],"0"))</f>
        <v>3700</v>
      </c>
      <c r="H146" s="20" cm="1">
        <f t="array" ref="H146">IF(ISERROR(INDEX(Jornadas[id],ROW()-3)),"",SUMIFS(Ventas[importe],Ventas[id_jornada],INDEX(Jornadas[id],ROW()-3),Ventas[mercadoPago],"1"))</f>
        <v>2300</v>
      </c>
      <c r="I146" s="1" cm="1">
        <f t="array" ref="I146">IF(ISERROR(INDEX(Jornadas[id],ROW()-3)),"",COUNTIF(Cortes[id_jornada],INDEX(Jornadas[id],ROW()-3)))</f>
        <v>74</v>
      </c>
    </row>
    <row r="147" spans="1:9" hidden="1" x14ac:dyDescent="0.3">
      <c r="A147" s="35" t="str">
        <f t="shared" si="2"/>
        <v>Friday</v>
      </c>
      <c r="B147" s="36" cm="1">
        <f t="array" ref="B147">IF(ISERROR(INDEX(Jornadas[id],ROW()-3)),"",INDEX(Jornadas[fecha],ROW()-3))</f>
        <v>45828</v>
      </c>
      <c r="C147" s="23" cm="1">
        <f t="array" ref="C147">IFERROR(INDEX(Jornadas[caja_inicial],ROW()-3),"")</f>
        <v>7200</v>
      </c>
      <c r="D147" s="21" cm="1">
        <f t="array" ref="D147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231900</v>
      </c>
      <c r="E147" s="21" cm="1">
        <f t="array" ref="E147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250600</v>
      </c>
      <c r="F147" s="21" cm="1">
        <f t="array" ref="F147">IF(ISERROR(INDEX(Jornadas[id],ROW()-3)),"",IFERROR(INDEX(Jornadas[retiro],ROW()-3),""))</f>
        <v>162000</v>
      </c>
      <c r="G147" s="21" cm="1">
        <f t="array" ref="G147">IF(ISERROR(INDEX(Jornadas[id],ROW()-3)),"",SUMIFS(Ventas[importe],Ventas[id_jornada],INDEX(Jornadas[id],ROW()-3),Ventas[mercadoPago],"0"))</f>
        <v>2000</v>
      </c>
      <c r="H147" s="21" cm="1">
        <f t="array" ref="H147">IF(ISERROR(INDEX(Jornadas[id],ROW()-3)),"",SUMIFS(Ventas[importe],Ventas[id_jornada],INDEX(Jornadas[id],ROW()-3),Ventas[mercadoPago],"1"))</f>
        <v>700</v>
      </c>
      <c r="I147" s="2" cm="1">
        <f t="array" ref="I147">IF(ISERROR(INDEX(Jornadas[id],ROW()-3)),"",COUNTIF(Cortes[id_jornada],INDEX(Jornadas[id],ROW()-3)))</f>
        <v>58</v>
      </c>
    </row>
    <row r="148" spans="1:9" hidden="1" x14ac:dyDescent="0.3">
      <c r="A148" s="42" t="str">
        <f t="shared" si="2"/>
        <v>Saturday</v>
      </c>
      <c r="B148" s="38" cm="1">
        <f t="array" ref="B148">IF(ISERROR(INDEX(Jornadas[id],ROW()-3)),"",INDEX(Jornadas[fecha],ROW()-3))</f>
        <v>45829</v>
      </c>
      <c r="C148" s="43" cm="1">
        <f t="array" ref="C148">IFERROR(INDEX(Jornadas[caja_inicial],ROW()-3),"")</f>
        <v>8000</v>
      </c>
      <c r="D148" s="20" cm="1">
        <f t="array" ref="D148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280200</v>
      </c>
      <c r="E148" s="20" cm="1">
        <f t="array" ref="E148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367200</v>
      </c>
      <c r="F148" s="20" cm="1">
        <f t="array" ref="F148">IF(ISERROR(INDEX(Jornadas[id],ROW()-3)),"",IFERROR(INDEX(Jornadas[retiro],ROW()-3),""))</f>
        <v>304000</v>
      </c>
      <c r="G148" s="20" cm="1">
        <f t="array" ref="G148">IF(ISERROR(INDEX(Jornadas[id],ROW()-3)),"",SUMIFS(Ventas[importe],Ventas[id_jornada],INDEX(Jornadas[id],ROW()-3),Ventas[mercadoPago],"0"))</f>
        <v>8400</v>
      </c>
      <c r="H148" s="20" cm="1">
        <f t="array" ref="H148">IF(ISERROR(INDEX(Jornadas[id],ROW()-3)),"",SUMIFS(Ventas[importe],Ventas[id_jornada],INDEX(Jornadas[id],ROW()-3),Ventas[mercadoPago],"1"))</f>
        <v>6200</v>
      </c>
      <c r="I148" s="1" cm="1">
        <f t="array" ref="I148">IF(ISERROR(INDEX(Jornadas[id],ROW()-3)),"",COUNTIF(Cortes[id_jornada],INDEX(Jornadas[id],ROW()-3)))</f>
        <v>77</v>
      </c>
    </row>
    <row r="149" spans="1:9" hidden="1" x14ac:dyDescent="0.3">
      <c r="A149" s="35" t="str">
        <f t="shared" si="2"/>
        <v>Monday</v>
      </c>
      <c r="B149" s="36" cm="1">
        <f t="array" ref="B149">IF(ISERROR(INDEX(Jornadas[id],ROW()-3)),"",INDEX(Jornadas[fecha],ROW()-3))</f>
        <v>45831</v>
      </c>
      <c r="C149" s="23" cm="1">
        <f t="array" ref="C149">IFERROR(INDEX(Jornadas[caja_inicial],ROW()-3),"")</f>
        <v>4160</v>
      </c>
      <c r="D149" s="21" cm="1">
        <f t="array" ref="D149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119000</v>
      </c>
      <c r="E149" s="21" cm="1">
        <f t="array" ref="E149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216660</v>
      </c>
      <c r="F149" s="21" cm="1">
        <f t="array" ref="F149">IF(ISERROR(INDEX(Jornadas[id],ROW()-3)),"",IFERROR(INDEX(Jornadas[retiro],ROW()-3),""))</f>
        <v>154000</v>
      </c>
      <c r="G149" s="21" cm="1">
        <f t="array" ref="G149">IF(ISERROR(INDEX(Jornadas[id],ROW()-3)),"",SUMIFS(Ventas[importe],Ventas[id_jornada],INDEX(Jornadas[id],ROW()-3),Ventas[mercadoPago],"0"))</f>
        <v>2000</v>
      </c>
      <c r="H149" s="21" cm="1">
        <f t="array" ref="H149">IF(ISERROR(INDEX(Jornadas[id],ROW()-3)),"",SUMIFS(Ventas[importe],Ventas[id_jornada],INDEX(Jornadas[id],ROW()-3),Ventas[mercadoPago],"1"))</f>
        <v>0</v>
      </c>
      <c r="I149" s="2" cm="1">
        <f t="array" ref="I149">IF(ISERROR(INDEX(Jornadas[id],ROW()-3)),"",COUNTIF(Cortes[id_jornada],INDEX(Jornadas[id],ROW()-3)))</f>
        <v>37</v>
      </c>
    </row>
    <row r="150" spans="1:9" hidden="1" x14ac:dyDescent="0.3">
      <c r="A150" s="42" t="str">
        <f t="shared" si="2"/>
        <v>Tuesday</v>
      </c>
      <c r="B150" s="38" cm="1">
        <f t="array" ref="B150">IF(ISERROR(INDEX(Jornadas[id],ROW()-3)),"",INDEX(Jornadas[fecha],ROW()-3))</f>
        <v>45832</v>
      </c>
      <c r="C150" s="43" cm="1">
        <f t="array" ref="C150">IFERROR(INDEX(Jornadas[caja_inicial],ROW()-3),"")</f>
        <v>4160</v>
      </c>
      <c r="D150" s="20" cm="1">
        <f t="array" ref="D150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129500</v>
      </c>
      <c r="E150" s="20" cm="1">
        <f t="array" ref="E150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167160</v>
      </c>
      <c r="F150" s="20" cm="1">
        <f t="array" ref="F150">IF(ISERROR(INDEX(Jornadas[id],ROW()-3)),"",IFERROR(INDEX(Jornadas[retiro],ROW()-3),""))</f>
        <v>111000</v>
      </c>
      <c r="G150" s="20" cm="1">
        <f t="array" ref="G150">IF(ISERROR(INDEX(Jornadas[id],ROW()-3)),"",SUMIFS(Ventas[importe],Ventas[id_jornada],INDEX(Jornadas[id],ROW()-3),Ventas[mercadoPago],"0"))</f>
        <v>0</v>
      </c>
      <c r="H150" s="20" cm="1">
        <f t="array" ref="H150">IF(ISERROR(INDEX(Jornadas[id],ROW()-3)),"",SUMIFS(Ventas[importe],Ventas[id_jornada],INDEX(Jornadas[id],ROW()-3),Ventas[mercadoPago],"1"))</f>
        <v>0</v>
      </c>
      <c r="I150" s="1" cm="1">
        <f t="array" ref="I150">IF(ISERROR(INDEX(Jornadas[id],ROW()-3)),"",COUNTIF(Cortes[id_jornada],INDEX(Jornadas[id],ROW()-3)))</f>
        <v>34</v>
      </c>
    </row>
    <row r="151" spans="1:9" hidden="1" x14ac:dyDescent="0.3">
      <c r="A151" s="35" t="str">
        <f t="shared" si="2"/>
        <v>Wednesday</v>
      </c>
      <c r="B151" s="36" cm="1">
        <f t="array" ref="B151">IF(ISERROR(INDEX(Jornadas[id],ROW()-3)),"",INDEX(Jornadas[fecha],ROW()-3))</f>
        <v>45833</v>
      </c>
      <c r="C151" s="23" cm="1">
        <f t="array" ref="C151">IFERROR(INDEX(Jornadas[caja_inicial],ROW()-3),"")</f>
        <v>3260</v>
      </c>
      <c r="D151" s="21" cm="1">
        <f t="array" ref="D151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153700</v>
      </c>
      <c r="E151" s="21" cm="1">
        <f t="array" ref="E151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257360</v>
      </c>
      <c r="F151" s="21" cm="1">
        <f t="array" ref="F151">IF(ISERROR(INDEX(Jornadas[id],ROW()-3)),"",IFERROR(INDEX(Jornadas[retiro],ROW()-3),""))</f>
        <v>183000</v>
      </c>
      <c r="G151" s="21" cm="1">
        <f t="array" ref="G151">IF(ISERROR(INDEX(Jornadas[id],ROW()-3)),"",SUMIFS(Ventas[importe],Ventas[id_jornada],INDEX(Jornadas[id],ROW()-3),Ventas[mercadoPago],"0"))</f>
        <v>1100</v>
      </c>
      <c r="H151" s="21" cm="1">
        <f t="array" ref="H151">IF(ISERROR(INDEX(Jornadas[id],ROW()-3)),"",SUMIFS(Ventas[importe],Ventas[id_jornada],INDEX(Jornadas[id],ROW()-3),Ventas[mercadoPago],"1"))</f>
        <v>0</v>
      </c>
      <c r="I151" s="2" cm="1">
        <f t="array" ref="I151">IF(ISERROR(INDEX(Jornadas[id],ROW()-3)),"",COUNTIF(Cortes[id_jornada],INDEX(Jornadas[id],ROW()-3)))</f>
        <v>49</v>
      </c>
    </row>
    <row r="152" spans="1:9" hidden="1" x14ac:dyDescent="0.3">
      <c r="A152" s="42" t="str">
        <f t="shared" si="2"/>
        <v>Thursday</v>
      </c>
      <c r="B152" s="38" cm="1">
        <f t="array" ref="B152">IF(ISERROR(INDEX(Jornadas[id],ROW()-3)),"",INDEX(Jornadas[fecha],ROW()-3))</f>
        <v>45834</v>
      </c>
      <c r="C152" s="43" cm="1">
        <f t="array" ref="C152">IFERROR(INDEX(Jornadas[caja_inicial],ROW()-3),"")</f>
        <v>6360</v>
      </c>
      <c r="D152" s="20" cm="1">
        <f t="array" ref="D152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237000</v>
      </c>
      <c r="E152" s="20" cm="1">
        <f t="array" ref="E152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290660</v>
      </c>
      <c r="F152" s="20" cm="1">
        <f t="array" ref="F152">IF(ISERROR(INDEX(Jornadas[id],ROW()-3)),"",IFERROR(INDEX(Jornadas[retiro],ROW()-3),""))</f>
        <v>213000</v>
      </c>
      <c r="G152" s="20" cm="1">
        <f t="array" ref="G152">IF(ISERROR(INDEX(Jornadas[id],ROW()-3)),"",SUMIFS(Ventas[importe],Ventas[id_jornada],INDEX(Jornadas[id],ROW()-3),Ventas[mercadoPago],"0"))</f>
        <v>1000</v>
      </c>
      <c r="H152" s="20" cm="1">
        <f t="array" ref="H152">IF(ISERROR(INDEX(Jornadas[id],ROW()-3)),"",SUMIFS(Ventas[importe],Ventas[id_jornada],INDEX(Jornadas[id],ROW()-3),Ventas[mercadoPago],"1"))</f>
        <v>0</v>
      </c>
      <c r="I152" s="1" cm="1">
        <f t="array" ref="I152">IF(ISERROR(INDEX(Jornadas[id],ROW()-3)),"",COUNTIF(Cortes[id_jornada],INDEX(Jornadas[id],ROW()-3)))</f>
        <v>56</v>
      </c>
    </row>
    <row r="153" spans="1:9" hidden="1" x14ac:dyDescent="0.3">
      <c r="A153" s="35" t="str">
        <f t="shared" si="2"/>
        <v>Friday</v>
      </c>
      <c r="B153" s="36" cm="1">
        <f t="array" ref="B153">IF(ISERROR(INDEX(Jornadas[id],ROW()-3)),"",INDEX(Jornadas[fecha],ROW()-3))</f>
        <v>45835</v>
      </c>
      <c r="C153" s="23" cm="1">
        <f t="array" ref="C153">IFERROR(INDEX(Jornadas[caja_inicial],ROW()-3),"")</f>
        <v>5360</v>
      </c>
      <c r="D153" s="21" cm="1">
        <f t="array" ref="D153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270400</v>
      </c>
      <c r="E153" s="21" cm="1">
        <f t="array" ref="E153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293660</v>
      </c>
      <c r="F153" s="21" cm="1">
        <f t="array" ref="F153">IF(ISERROR(INDEX(Jornadas[id],ROW()-3)),"",IFERROR(INDEX(Jornadas[retiro],ROW()-3),""))</f>
        <v>255000</v>
      </c>
      <c r="G153" s="21" cm="1">
        <f t="array" ref="G153">IF(ISERROR(INDEX(Jornadas[id],ROW()-3)),"",SUMIFS(Ventas[importe],Ventas[id_jornada],INDEX(Jornadas[id],ROW()-3),Ventas[mercadoPago],"0"))</f>
        <v>8900</v>
      </c>
      <c r="H153" s="21" cm="1">
        <f t="array" ref="H153">IF(ISERROR(INDEX(Jornadas[id],ROW()-3)),"",SUMIFS(Ventas[importe],Ventas[id_jornada],INDEX(Jornadas[id],ROW()-3),Ventas[mercadoPago],"1"))</f>
        <v>2400</v>
      </c>
      <c r="I153" s="2" cm="1">
        <f t="array" ref="I153">IF(ISERROR(INDEX(Jornadas[id],ROW()-3)),"",COUNTIF(Cortes[id_jornada],INDEX(Jornadas[id],ROW()-3)))</f>
        <v>66</v>
      </c>
    </row>
    <row r="154" spans="1:9" hidden="1" x14ac:dyDescent="0.3">
      <c r="A154" s="42" t="str">
        <f t="shared" si="2"/>
        <v>Saturday</v>
      </c>
      <c r="B154" s="38" cm="1">
        <f t="array" ref="B154">IF(ISERROR(INDEX(Jornadas[id],ROW()-3)),"",INDEX(Jornadas[fecha],ROW()-3))</f>
        <v>45836</v>
      </c>
      <c r="C154" s="43" cm="1">
        <f t="array" ref="C154">IFERROR(INDEX(Jornadas[caja_inicial],ROW()-3),"")</f>
        <v>9060</v>
      </c>
      <c r="D154" s="20" cm="1">
        <f t="array" ref="D154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43500</v>
      </c>
      <c r="E154" s="20" cm="1">
        <f t="array" ref="E154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384560</v>
      </c>
      <c r="F154" s="20" cm="1">
        <f t="array" ref="F154">IF(ISERROR(INDEX(Jornadas[id],ROW()-3)),"",IFERROR(INDEX(Jornadas[retiro],ROW()-3),""))</f>
        <v>81000</v>
      </c>
      <c r="G154" s="20" cm="1">
        <f t="array" ref="G154">IF(ISERROR(INDEX(Jornadas[id],ROW()-3)),"",SUMIFS(Ventas[importe],Ventas[id_jornada],INDEX(Jornadas[id],ROW()-3),Ventas[mercadoPago],"0"))</f>
        <v>0</v>
      </c>
      <c r="H154" s="20" cm="1">
        <f t="array" ref="H154">IF(ISERROR(INDEX(Jornadas[id],ROW()-3)),"",SUMIFS(Ventas[importe],Ventas[id_jornada],INDEX(Jornadas[id],ROW()-3),Ventas[mercadoPago],"1"))</f>
        <v>5000</v>
      </c>
      <c r="I154" s="1" cm="1">
        <f t="array" ref="I154">IF(ISERROR(INDEX(Jornadas[id],ROW()-3)),"",COUNTIF(Cortes[id_jornada],INDEX(Jornadas[id],ROW()-3)))</f>
        <v>82</v>
      </c>
    </row>
    <row r="155" spans="1:9" hidden="1" x14ac:dyDescent="0.3">
      <c r="A155" s="35" t="str">
        <f t="shared" si="2"/>
        <v>Monday</v>
      </c>
      <c r="B155" s="36" cm="1">
        <f t="array" ref="B155">IF(ISERROR(INDEX(Jornadas[id],ROW()-3)),"",INDEX(Jornadas[fecha],ROW()-3))</f>
        <v>45838</v>
      </c>
      <c r="C155" s="23" cm="1">
        <f t="array" ref="C155">IFERROR(INDEX(Jornadas[caja_inicial],ROW()-3),"")</f>
        <v>1760</v>
      </c>
      <c r="D155" s="21" cm="1">
        <f t="array" ref="D155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145000</v>
      </c>
      <c r="E155" s="21" cm="1">
        <f t="array" ref="E155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126460</v>
      </c>
      <c r="F155" s="21" cm="1">
        <f t="array" ref="F155">IF(ISERROR(INDEX(Jornadas[id],ROW()-3)),"",IFERROR(INDEX(Jornadas[retiro],ROW()-3),""))</f>
        <v>27000</v>
      </c>
      <c r="G155" s="21" cm="1">
        <f t="array" ref="G155">IF(ISERROR(INDEX(Jornadas[id],ROW()-3)),"",SUMIFS(Ventas[importe],Ventas[id_jornada],INDEX(Jornadas[id],ROW()-3),Ventas[mercadoPago],"0"))</f>
        <v>1700</v>
      </c>
      <c r="H155" s="21" cm="1">
        <f t="array" ref="H155">IF(ISERROR(INDEX(Jornadas[id],ROW()-3)),"",SUMIFS(Ventas[importe],Ventas[id_jornada],INDEX(Jornadas[id],ROW()-3),Ventas[mercadoPago],"1"))</f>
        <v>0</v>
      </c>
      <c r="I155" s="2" cm="1">
        <f t="array" ref="I155">IF(ISERROR(INDEX(Jornadas[id],ROW()-3)),"",COUNTIF(Cortes[id_jornada],INDEX(Jornadas[id],ROW()-3)))</f>
        <v>34</v>
      </c>
    </row>
    <row r="156" spans="1:9" hidden="1" x14ac:dyDescent="0.3">
      <c r="A156" s="42" t="str">
        <f t="shared" si="2"/>
        <v>Tuesday</v>
      </c>
      <c r="B156" s="38" cm="1">
        <f t="array" ref="B156">IF(ISERROR(INDEX(Jornadas[id],ROW()-3)),"",INDEX(Jornadas[fecha],ROW()-3))</f>
        <v>45839</v>
      </c>
      <c r="C156" s="43" cm="1">
        <f t="array" ref="C156">IFERROR(INDEX(Jornadas[caja_inicial],ROW()-3),"")</f>
        <v>1480</v>
      </c>
      <c r="D156" s="20" cm="1">
        <f t="array" ref="D156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18500</v>
      </c>
      <c r="E156" s="20" cm="1">
        <f t="array" ref="E156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193980</v>
      </c>
      <c r="F156" s="20" cm="1">
        <f t="array" ref="F156">IF(ISERROR(INDEX(Jornadas[id],ROW()-3)),"",IFERROR(INDEX(Jornadas[retiro],ROW()-3),""))</f>
        <v>156000</v>
      </c>
      <c r="G156" s="20" cm="1">
        <f t="array" ref="G156">IF(ISERROR(INDEX(Jornadas[id],ROW()-3)),"",SUMIFS(Ventas[importe],Ventas[id_jornada],INDEX(Jornadas[id],ROW()-3),Ventas[mercadoPago],"0"))</f>
        <v>4600</v>
      </c>
      <c r="H156" s="20" cm="1">
        <f t="array" ref="H156">IF(ISERROR(INDEX(Jornadas[id],ROW()-3)),"",SUMIFS(Ventas[importe],Ventas[id_jornada],INDEX(Jornadas[id],ROW()-3),Ventas[mercadoPago],"1"))</f>
        <v>2500</v>
      </c>
      <c r="I156" s="1" cm="1">
        <f t="array" ref="I156">IF(ISERROR(INDEX(Jornadas[id],ROW()-3)),"",COUNTIF(Cortes[id_jornada],INDEX(Jornadas[id],ROW()-3)))</f>
        <v>44</v>
      </c>
    </row>
    <row r="157" spans="1:9" hidden="1" x14ac:dyDescent="0.3">
      <c r="A157" s="35" t="str">
        <f t="shared" si="2"/>
        <v>Wednesday</v>
      </c>
      <c r="B157" s="36" cm="1">
        <f t="array" ref="B157">IF(ISERROR(INDEX(Jornadas[id],ROW()-3)),"",INDEX(Jornadas[fecha],ROW()-3))</f>
        <v>45840</v>
      </c>
      <c r="C157" s="23" cm="1">
        <f t="array" ref="C157">IFERROR(INDEX(Jornadas[caja_inicial],ROW()-3),"")</f>
        <v>1960</v>
      </c>
      <c r="D157" s="21" cm="1">
        <f t="array" ref="D157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143000</v>
      </c>
      <c r="E157" s="21" cm="1">
        <f t="array" ref="E157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217160</v>
      </c>
      <c r="F157" s="21" cm="1">
        <f t="array" ref="F157">IF(ISERROR(INDEX(Jornadas[id],ROW()-3)),"",IFERROR(INDEX(Jornadas[retiro],ROW()-3),""))</f>
        <v>100000</v>
      </c>
      <c r="G157" s="21" cm="1">
        <f t="array" ref="G157">IF(ISERROR(INDEX(Jornadas[id],ROW()-3)),"",SUMIFS(Ventas[importe],Ventas[id_jornada],INDEX(Jornadas[id],ROW()-3),Ventas[mercadoPago],"0"))</f>
        <v>6200</v>
      </c>
      <c r="H157" s="21" cm="1">
        <f t="array" ref="H157">IF(ISERROR(INDEX(Jornadas[id],ROW()-3)),"",SUMIFS(Ventas[importe],Ventas[id_jornada],INDEX(Jornadas[id],ROW()-3),Ventas[mercadoPago],"1"))</f>
        <v>0</v>
      </c>
      <c r="I157" s="2" cm="1">
        <f t="array" ref="I157">IF(ISERROR(INDEX(Jornadas[id],ROW()-3)),"",COUNTIF(Cortes[id_jornada],INDEX(Jornadas[id],ROW()-3)))</f>
        <v>48</v>
      </c>
    </row>
    <row r="158" spans="1:9" hidden="1" x14ac:dyDescent="0.3">
      <c r="A158" s="42" t="str">
        <f t="shared" si="2"/>
        <v>Thursday</v>
      </c>
      <c r="B158" s="38" cm="1">
        <f t="array" ref="B158">IF(ISERROR(INDEX(Jornadas[id],ROW()-3)),"",INDEX(Jornadas[fecha],ROW()-3))</f>
        <v>45841</v>
      </c>
      <c r="C158" s="43" cm="1">
        <f t="array" ref="C158">IFERROR(INDEX(Jornadas[caja_inicial],ROW()-3),"")</f>
        <v>2167</v>
      </c>
      <c r="D158" s="20" cm="1">
        <f t="array" ref="D158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312000</v>
      </c>
      <c r="E158" s="20" cm="1">
        <f t="array" ref="E158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191767</v>
      </c>
      <c r="F158" s="20" cm="1">
        <f t="array" ref="F158">IF(ISERROR(INDEX(Jornadas[id],ROW()-3)),"",IFERROR(INDEX(Jornadas[retiro],ROW()-3),""))</f>
        <v>98000</v>
      </c>
      <c r="G158" s="20" cm="1">
        <f t="array" ref="G158">IF(ISERROR(INDEX(Jornadas[id],ROW()-3)),"",SUMIFS(Ventas[importe],Ventas[id_jornada],INDEX(Jornadas[id],ROW()-3),Ventas[mercadoPago],"0"))</f>
        <v>1000</v>
      </c>
      <c r="H158" s="20" cm="1">
        <f t="array" ref="H158">IF(ISERROR(INDEX(Jornadas[id],ROW()-3)),"",SUMIFS(Ventas[importe],Ventas[id_jornada],INDEX(Jornadas[id],ROW()-3),Ventas[mercadoPago],"1"))</f>
        <v>0</v>
      </c>
      <c r="I158" s="1" cm="1">
        <f t="array" ref="I158">IF(ISERROR(INDEX(Jornadas[id],ROW()-3)),"",COUNTIF(Cortes[id_jornada],INDEX(Jornadas[id],ROW()-3)))</f>
        <v>56</v>
      </c>
    </row>
    <row r="159" spans="1:9" hidden="1" x14ac:dyDescent="0.3">
      <c r="A159" s="35" t="str">
        <f t="shared" si="2"/>
        <v>Friday</v>
      </c>
      <c r="B159" s="36" cm="1">
        <f t="array" ref="B159">IF(ISERROR(INDEX(Jornadas[id],ROW()-3)),"",INDEX(Jornadas[fecha],ROW()-3))</f>
        <v>45842</v>
      </c>
      <c r="C159" s="23" cm="1">
        <f t="array" ref="C159">IFERROR(INDEX(Jornadas[caja_inicial],ROW()-3),"")</f>
        <v>3760</v>
      </c>
      <c r="D159" s="21" cm="1">
        <f t="array" ref="D159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255000</v>
      </c>
      <c r="E159" s="21" cm="1">
        <f t="array" ref="E159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363260</v>
      </c>
      <c r="F159" s="21" cm="1">
        <f t="array" ref="F159">IF(ISERROR(INDEX(Jornadas[id],ROW()-3)),"",IFERROR(INDEX(Jornadas[retiro],ROW()-3),""))</f>
        <v>143000</v>
      </c>
      <c r="G159" s="21" cm="1">
        <f t="array" ref="G159">IF(ISERROR(INDEX(Jornadas[id],ROW()-3)),"",SUMIFS(Ventas[importe],Ventas[id_jornada],INDEX(Jornadas[id],ROW()-3),Ventas[mercadoPago],"0"))</f>
        <v>5800</v>
      </c>
      <c r="H159" s="21" cm="1">
        <f t="array" ref="H159">IF(ISERROR(INDEX(Jornadas[id],ROW()-3)),"",SUMIFS(Ventas[importe],Ventas[id_jornada],INDEX(Jornadas[id],ROW()-3),Ventas[mercadoPago],"1"))</f>
        <v>7000</v>
      </c>
      <c r="I159" s="2" cm="1">
        <f t="array" ref="I159">IF(ISERROR(INDEX(Jornadas[id],ROW()-3)),"",COUNTIF(Cortes[id_jornada],INDEX(Jornadas[id],ROW()-3)))</f>
        <v>86</v>
      </c>
    </row>
    <row r="160" spans="1:9" hidden="1" x14ac:dyDescent="0.3">
      <c r="A160" s="42" t="str">
        <f t="shared" si="2"/>
        <v>Saturday</v>
      </c>
      <c r="B160" s="38" cm="1">
        <f t="array" ref="B160">IF(ISERROR(INDEX(Jornadas[id],ROW()-3)),"",INDEX(Jornadas[fecha],ROW()-3))</f>
        <v>45843</v>
      </c>
      <c r="C160" s="43" cm="1">
        <f t="array" ref="C160">IFERROR(INDEX(Jornadas[caja_inicial],ROW()-3),"")</f>
        <v>860</v>
      </c>
      <c r="D160" s="20" cm="1">
        <f t="array" ref="D160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357500</v>
      </c>
      <c r="E160" s="20" cm="1">
        <f t="array" ref="E160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370460</v>
      </c>
      <c r="F160" s="20" cm="1">
        <f t="array" ref="F160">IF(ISERROR(INDEX(Jornadas[id],ROW()-3)),"",IFERROR(INDEX(Jornadas[retiro],ROW()-3),""))</f>
        <v>183000</v>
      </c>
      <c r="G160" s="20" cm="1">
        <f t="array" ref="G160">IF(ISERROR(INDEX(Jornadas[id],ROW()-3)),"",SUMIFS(Ventas[importe],Ventas[id_jornada],INDEX(Jornadas[id],ROW()-3),Ventas[mercadoPago],"0"))</f>
        <v>3600</v>
      </c>
      <c r="H160" s="20" cm="1">
        <f t="array" ref="H160">IF(ISERROR(INDEX(Jornadas[id],ROW()-3)),"",SUMIFS(Ventas[importe],Ventas[id_jornada],INDEX(Jornadas[id],ROW()-3),Ventas[mercadoPago],"1"))</f>
        <v>700</v>
      </c>
      <c r="I160" s="1" cm="1">
        <f t="array" ref="I160">IF(ISERROR(INDEX(Jornadas[id],ROW()-3)),"",COUNTIF(Cortes[id_jornada],INDEX(Jornadas[id],ROW()-3)))</f>
        <v>88</v>
      </c>
    </row>
    <row r="161" spans="1:9" hidden="1" x14ac:dyDescent="0.3">
      <c r="A161" s="35" t="str">
        <f t="shared" si="2"/>
        <v>Monday</v>
      </c>
      <c r="B161" s="36" cm="1">
        <f t="array" ref="B161">IF(ISERROR(INDEX(Jornadas[id],ROW()-3)),"",INDEX(Jornadas[fecha],ROW()-3))</f>
        <v>45845</v>
      </c>
      <c r="C161" s="23" cm="1">
        <f t="array" ref="C161">IFERROR(INDEX(Jornadas[caja_inicial],ROW()-3),"")</f>
        <v>4960</v>
      </c>
      <c r="D161" s="21" cm="1">
        <f t="array" ref="D161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-114300</v>
      </c>
      <c r="E161" s="21" cm="1">
        <f t="array" ref="E161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289460</v>
      </c>
      <c r="F161" s="21" cm="1">
        <f t="array" ref="F161">IF(ISERROR(INDEX(Jornadas[id],ROW()-3)),"",IFERROR(INDEX(Jornadas[retiro],ROW()-3),""))</f>
        <v>540000</v>
      </c>
      <c r="G161" s="21" cm="1">
        <f t="array" ref="G161">IF(ISERROR(INDEX(Jornadas[id],ROW()-3)),"",SUMIFS(Ventas[importe],Ventas[id_jornada],INDEX(Jornadas[id],ROW()-3),Ventas[mercadoPago],"0"))</f>
        <v>1900</v>
      </c>
      <c r="H161" s="21" cm="1">
        <f t="array" ref="H161">IF(ISERROR(INDEX(Jornadas[id],ROW()-3)),"",SUMIFS(Ventas[importe],Ventas[id_jornada],INDEX(Jornadas[id],ROW()-3),Ventas[mercadoPago],"1"))</f>
        <v>3200</v>
      </c>
      <c r="I161" s="2" cm="1">
        <f t="array" ref="I161">IF(ISERROR(INDEX(Jornadas[id],ROW()-3)),"",COUNTIF(Cortes[id_jornada],INDEX(Jornadas[id],ROW()-3)))</f>
        <v>61</v>
      </c>
    </row>
    <row r="162" spans="1:9" hidden="1" x14ac:dyDescent="0.3">
      <c r="A162" s="42" t="str">
        <f t="shared" si="2"/>
        <v>Tuesday</v>
      </c>
      <c r="B162" s="38" cm="1">
        <f t="array" ref="B162">IF(ISERROR(INDEX(Jornadas[id],ROW()-3)),"",INDEX(Jornadas[fecha],ROW()-3))</f>
        <v>45846</v>
      </c>
      <c r="C162" s="43" cm="1">
        <f t="array" ref="C162">IFERROR(INDEX(Jornadas[caja_inicial],ROW()-3),"")</f>
        <v>2860</v>
      </c>
      <c r="D162" s="20" cm="1">
        <f t="array" ref="D162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271600</v>
      </c>
      <c r="E162" s="20" cm="1">
        <f t="array" ref="E162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378160</v>
      </c>
      <c r="F162" s="20" cm="1">
        <f t="array" ref="F162">IF(ISERROR(INDEX(Jornadas[id],ROW()-3)),"",IFERROR(INDEX(Jornadas[retiro],ROW()-3),""))</f>
        <v>265000</v>
      </c>
      <c r="G162" s="20" cm="1">
        <f t="array" ref="G162">IF(ISERROR(INDEX(Jornadas[id],ROW()-3)),"",SUMIFS(Ventas[importe],Ventas[id_jornada],INDEX(Jornadas[id],ROW()-3),Ventas[mercadoPago],"0"))</f>
        <v>2300</v>
      </c>
      <c r="H162" s="20" cm="1">
        <f t="array" ref="H162">IF(ISERROR(INDEX(Jornadas[id],ROW()-3)),"",SUMIFS(Ventas[importe],Ventas[id_jornada],INDEX(Jornadas[id],ROW()-3),Ventas[mercadoPago],"1"))</f>
        <v>2100</v>
      </c>
      <c r="I162" s="1" cm="1">
        <f t="array" ref="I162">IF(ISERROR(INDEX(Jornadas[id],ROW()-3)),"",COUNTIF(Cortes[id_jornada],INDEX(Jornadas[id],ROW()-3)))</f>
        <v>73</v>
      </c>
    </row>
    <row r="163" spans="1:9" hidden="1" x14ac:dyDescent="0.3">
      <c r="A163" s="35" t="str">
        <f t="shared" si="2"/>
        <v>Wednesday</v>
      </c>
      <c r="B163" s="36" cm="1">
        <f t="array" ref="B163">IF(ISERROR(INDEX(Jornadas[id],ROW()-3)),"",INDEX(Jornadas[fecha],ROW()-3))</f>
        <v>45847</v>
      </c>
      <c r="C163" s="23" cm="1">
        <f t="array" ref="C163">IFERROR(INDEX(Jornadas[caja_inicial],ROW()-3),"")</f>
        <v>3660</v>
      </c>
      <c r="D163" s="21" cm="1">
        <f t="array" ref="D163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265000</v>
      </c>
      <c r="E163" s="21" cm="1">
        <f t="array" ref="E163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61360</v>
      </c>
      <c r="F163" s="21" cm="1">
        <f t="array" ref="F163">IF(ISERROR(INDEX(Jornadas[id],ROW()-3)),"",IFERROR(INDEX(Jornadas[retiro],ROW()-3),""))</f>
        <v>214000</v>
      </c>
      <c r="G163" s="21" cm="1">
        <f t="array" ref="G163">IF(ISERROR(INDEX(Jornadas[id],ROW()-3)),"",SUMIFS(Ventas[importe],Ventas[id_jornada],INDEX(Jornadas[id],ROW()-3),Ventas[mercadoPago],"0"))</f>
        <v>0</v>
      </c>
      <c r="H163" s="21" cm="1">
        <f t="array" ref="H163">IF(ISERROR(INDEX(Jornadas[id],ROW()-3)),"",SUMIFS(Ventas[importe],Ventas[id_jornada],INDEX(Jornadas[id],ROW()-3),Ventas[mercadoPago],"1"))</f>
        <v>0</v>
      </c>
      <c r="I163" s="2" cm="1">
        <f t="array" ref="I163">IF(ISERROR(INDEX(Jornadas[id],ROW()-3)),"",COUNTIF(Cortes[id_jornada],INDEX(Jornadas[id],ROW()-3)))</f>
        <v>34</v>
      </c>
    </row>
    <row r="164" spans="1:9" hidden="1" x14ac:dyDescent="0.3">
      <c r="A164" s="42" t="str">
        <f t="shared" si="2"/>
        <v>Thursday</v>
      </c>
      <c r="B164" s="38" cm="1">
        <f t="array" ref="B164">IF(ISERROR(INDEX(Jornadas[id],ROW()-3)),"",INDEX(Jornadas[fecha],ROW()-3))</f>
        <v>45848</v>
      </c>
      <c r="C164" s="43" cm="1">
        <f t="array" ref="C164">IFERROR(INDEX(Jornadas[caja_inicial],ROW()-3),"")</f>
        <v>4160</v>
      </c>
      <c r="D164" s="20" cm="1">
        <f t="array" ref="D164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301500</v>
      </c>
      <c r="E164" s="20" cm="1">
        <f t="array" ref="E164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366360</v>
      </c>
      <c r="F164" s="20" cm="1">
        <f t="array" ref="F164">IF(ISERROR(INDEX(Jornadas[id],ROW()-3)),"",IFERROR(INDEX(Jornadas[retiro],ROW()-3),""))</f>
        <v>323000</v>
      </c>
      <c r="G164" s="20" cm="1">
        <f t="array" ref="G164">IF(ISERROR(INDEX(Jornadas[id],ROW()-3)),"",SUMIFS(Ventas[importe],Ventas[id_jornada],INDEX(Jornadas[id],ROW()-3),Ventas[mercadoPago],"0"))</f>
        <v>3700</v>
      </c>
      <c r="H164" s="20" cm="1">
        <f t="array" ref="H164">IF(ISERROR(INDEX(Jornadas[id],ROW()-3)),"",SUMIFS(Ventas[importe],Ventas[id_jornada],INDEX(Jornadas[id],ROW()-3),Ventas[mercadoPago],"1"))</f>
        <v>2500</v>
      </c>
      <c r="I164" s="1" cm="1">
        <f t="array" ref="I164">IF(ISERROR(INDEX(Jornadas[id],ROW()-3)),"",COUNTIF(Cortes[id_jornada],INDEX(Jornadas[id],ROW()-3)))</f>
        <v>78</v>
      </c>
    </row>
    <row r="165" spans="1:9" hidden="1" x14ac:dyDescent="0.3">
      <c r="A165" s="35" t="str">
        <f t="shared" si="2"/>
        <v>Friday</v>
      </c>
      <c r="B165" s="36" cm="1">
        <f t="array" ref="B165">IF(ISERROR(INDEX(Jornadas[id],ROW()-3)),"",INDEX(Jornadas[fecha],ROW()-3))</f>
        <v>45849</v>
      </c>
      <c r="C165" s="23" cm="1">
        <f t="array" ref="C165">IFERROR(INDEX(Jornadas[caja_inicial],ROW()-3),"")</f>
        <v>5360</v>
      </c>
      <c r="D165" s="21" cm="1">
        <f t="array" ref="D165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354000</v>
      </c>
      <c r="E165" s="21" cm="1">
        <f t="array" ref="E165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309960</v>
      </c>
      <c r="F165" s="21" cm="1">
        <f t="array" ref="F165">IF(ISERROR(INDEX(Jornadas[id],ROW()-3)),"",IFERROR(INDEX(Jornadas[retiro],ROW()-3),""))</f>
        <v>236000</v>
      </c>
      <c r="G165" s="21" cm="1">
        <f t="array" ref="G165">IF(ISERROR(INDEX(Jornadas[id],ROW()-3)),"",SUMIFS(Ventas[importe],Ventas[id_jornada],INDEX(Jornadas[id],ROW()-3),Ventas[mercadoPago],"0"))</f>
        <v>0</v>
      </c>
      <c r="H165" s="21" cm="1">
        <f t="array" ref="H165">IF(ISERROR(INDEX(Jornadas[id],ROW()-3)),"",SUMIFS(Ventas[importe],Ventas[id_jornada],INDEX(Jornadas[id],ROW()-3),Ventas[mercadoPago],"1"))</f>
        <v>0</v>
      </c>
      <c r="I165" s="2" cm="1">
        <f t="array" ref="I165">IF(ISERROR(INDEX(Jornadas[id],ROW()-3)),"",COUNTIF(Cortes[id_jornada],INDEX(Jornadas[id],ROW()-3)))</f>
        <v>80</v>
      </c>
    </row>
    <row r="166" spans="1:9" hidden="1" x14ac:dyDescent="0.3">
      <c r="A166" s="42" t="str">
        <f t="shared" si="2"/>
        <v>Saturday</v>
      </c>
      <c r="B166" s="38" cm="1">
        <f t="array" ref="B166">IF(ISERROR(INDEX(Jornadas[id],ROW()-3)),"",INDEX(Jornadas[fecha],ROW()-3))</f>
        <v>45850</v>
      </c>
      <c r="C166" s="43" cm="1">
        <f t="array" ref="C166">IFERROR(INDEX(Jornadas[caja_inicial],ROW()-3),"")</f>
        <v>7960</v>
      </c>
      <c r="D166" s="20" cm="1">
        <f t="array" ref="D166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300500</v>
      </c>
      <c r="E166" s="20" cm="1">
        <f t="array" ref="E166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467960</v>
      </c>
      <c r="F166" s="20" cm="1">
        <f t="array" ref="F166">IF(ISERROR(INDEX(Jornadas[id],ROW()-3)),"",IFERROR(INDEX(Jornadas[retiro],ROW()-3),""))</f>
        <v>380000</v>
      </c>
      <c r="G166" s="20" cm="1">
        <f t="array" ref="G166">IF(ISERROR(INDEX(Jornadas[id],ROW()-3)),"",SUMIFS(Ventas[importe],Ventas[id_jornada],INDEX(Jornadas[id],ROW()-3),Ventas[mercadoPago],"0"))</f>
        <v>5700</v>
      </c>
      <c r="H166" s="20" cm="1">
        <f t="array" ref="H166">IF(ISERROR(INDEX(Jornadas[id],ROW()-3)),"",SUMIFS(Ventas[importe],Ventas[id_jornada],INDEX(Jornadas[id],ROW()-3),Ventas[mercadoPago],"1"))</f>
        <v>2500</v>
      </c>
      <c r="I166" s="1" cm="1">
        <f t="array" ref="I166">IF(ISERROR(INDEX(Jornadas[id],ROW()-3)),"",COUNTIF(Cortes[id_jornada],INDEX(Jornadas[id],ROW()-3)))</f>
        <v>92</v>
      </c>
    </row>
    <row r="167" spans="1:9" hidden="1" x14ac:dyDescent="0.3">
      <c r="A167" s="35" t="str">
        <f t="shared" si="2"/>
        <v>Monday</v>
      </c>
      <c r="B167" s="36" cm="1">
        <f t="array" ref="B167">IF(ISERROR(INDEX(Jornadas[id],ROW()-3)),"",INDEX(Jornadas[fecha],ROW()-3))</f>
        <v>45852</v>
      </c>
      <c r="C167" s="23" cm="1">
        <f t="array" ref="C167">IFERROR(INDEX(Jornadas[caja_inicial],ROW()-3),"")</f>
        <v>8460</v>
      </c>
      <c r="D167" s="21" cm="1">
        <f t="array" ref="D167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-4169</v>
      </c>
      <c r="E167" s="21" cm="1">
        <f t="array" ref="E167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270460</v>
      </c>
      <c r="F167" s="21" cm="1">
        <f t="array" ref="F167">IF(ISERROR(INDEX(Jornadas[id],ROW()-3)),"",IFERROR(INDEX(Jornadas[retiro],ROW()-3),""))</f>
        <v>152000</v>
      </c>
      <c r="G167" s="21" cm="1">
        <f t="array" ref="G167">IF(ISERROR(INDEX(Jornadas[id],ROW()-3)),"",SUMIFS(Ventas[importe],Ventas[id_jornada],INDEX(Jornadas[id],ROW()-3),Ventas[mercadoPago],"0"))</f>
        <v>2600</v>
      </c>
      <c r="H167" s="21" cm="1">
        <f t="array" ref="H167">IF(ISERROR(INDEX(Jornadas[id],ROW()-3)),"",SUMIFS(Ventas[importe],Ventas[id_jornada],INDEX(Jornadas[id],ROW()-3),Ventas[mercadoPago],"1"))</f>
        <v>2500</v>
      </c>
      <c r="I167" s="2" cm="1">
        <f t="array" ref="I167">IF(ISERROR(INDEX(Jornadas[id],ROW()-3)),"",COUNTIF(Cortes[id_jornada],INDEX(Jornadas[id],ROW()-3)))</f>
        <v>48</v>
      </c>
    </row>
    <row r="168" spans="1:9" hidden="1" x14ac:dyDescent="0.3">
      <c r="A168" s="42" t="str">
        <f t="shared" si="2"/>
        <v>Tuesday</v>
      </c>
      <c r="B168" s="38" cm="1">
        <f t="array" ref="B168">IF(ISERROR(INDEX(Jornadas[id],ROW()-3)),"",INDEX(Jornadas[fecha],ROW()-3))</f>
        <v>45853</v>
      </c>
      <c r="C168" s="43" cm="1">
        <f t="array" ref="C168">IFERROR(INDEX(Jornadas[caja_inicial],ROW()-3),"")</f>
        <v>6660</v>
      </c>
      <c r="D168" s="20" cm="1">
        <f t="array" ref="D168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249000</v>
      </c>
      <c r="E168" s="20" cm="1">
        <f t="array" ref="E168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240560</v>
      </c>
      <c r="F168" s="20" cm="1">
        <f t="array" ref="F168">IF(ISERROR(INDEX(Jornadas[id],ROW()-3)),"",IFERROR(INDEX(Jornadas[retiro],ROW()-3),""))</f>
        <v>122000</v>
      </c>
      <c r="G168" s="20" cm="1">
        <f t="array" ref="G168">IF(ISERROR(INDEX(Jornadas[id],ROW()-3)),"",SUMIFS(Ventas[importe],Ventas[id_jornada],INDEX(Jornadas[id],ROW()-3),Ventas[mercadoPago],"0"))</f>
        <v>2100</v>
      </c>
      <c r="H168" s="20" cm="1">
        <f t="array" ref="H168">IF(ISERROR(INDEX(Jornadas[id],ROW()-3)),"",SUMIFS(Ventas[importe],Ventas[id_jornada],INDEX(Jornadas[id],ROW()-3),Ventas[mercadoPago],"1"))</f>
        <v>0</v>
      </c>
      <c r="I168" s="1" cm="1">
        <f t="array" ref="I168">IF(ISERROR(INDEX(Jornadas[id],ROW()-3)),"",COUNTIF(Cortes[id_jornada],INDEX(Jornadas[id],ROW()-3)))</f>
        <v>56</v>
      </c>
    </row>
    <row r="169" spans="1:9" hidden="1" x14ac:dyDescent="0.3">
      <c r="A169" s="35" t="str">
        <f t="shared" si="2"/>
        <v>Wednesday</v>
      </c>
      <c r="B169" s="36" cm="1">
        <f t="array" ref="B169">IF(ISERROR(INDEX(Jornadas[id],ROW()-3)),"",INDEX(Jornadas[fecha],ROW()-3))</f>
        <v>45854</v>
      </c>
      <c r="C169" s="23" cm="1">
        <f t="array" ref="C169">IFERROR(INDEX(Jornadas[caja_inicial],ROW()-3),"")</f>
        <v>6560</v>
      </c>
      <c r="D169" s="21" cm="1">
        <f t="array" ref="D169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176000</v>
      </c>
      <c r="E169" s="21" cm="1">
        <f t="array" ref="E169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199460</v>
      </c>
      <c r="F169" s="21" cm="1">
        <f t="array" ref="F169">IF(ISERROR(INDEX(Jornadas[id],ROW()-3)),"",IFERROR(INDEX(Jornadas[retiro],ROW()-3),""))</f>
        <v>90000</v>
      </c>
      <c r="G169" s="21" cm="1">
        <f t="array" ref="G169">IF(ISERROR(INDEX(Jornadas[id],ROW()-3)),"",SUMIFS(Ventas[importe],Ventas[id_jornada],INDEX(Jornadas[id],ROW()-3),Ventas[mercadoPago],"0"))</f>
        <v>1500</v>
      </c>
      <c r="H169" s="21" cm="1">
        <f t="array" ref="H169">IF(ISERROR(INDEX(Jornadas[id],ROW()-3)),"",SUMIFS(Ventas[importe],Ventas[id_jornada],INDEX(Jornadas[id],ROW()-3),Ventas[mercadoPago],"1"))</f>
        <v>0</v>
      </c>
      <c r="I169" s="2" cm="1">
        <f t="array" ref="I169">IF(ISERROR(INDEX(Jornadas[id],ROW()-3)),"",COUNTIF(Cortes[id_jornada],INDEX(Jornadas[id],ROW()-3)))</f>
        <v>41</v>
      </c>
    </row>
    <row r="170" spans="1:9" hidden="1" x14ac:dyDescent="0.3">
      <c r="A170" s="42" t="str">
        <f t="shared" si="2"/>
        <v>Thursday</v>
      </c>
      <c r="B170" s="38" cm="1">
        <f t="array" ref="B170">IF(ISERROR(INDEX(Jornadas[id],ROW()-3)),"",INDEX(Jornadas[fecha],ROW()-3))</f>
        <v>45855</v>
      </c>
      <c r="C170" s="43" cm="1">
        <f t="array" ref="C170">IFERROR(INDEX(Jornadas[caja_inicial],ROW()-3),"")</f>
        <v>6460</v>
      </c>
      <c r="D170" s="20" cm="1">
        <f t="array" ref="D170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321000</v>
      </c>
      <c r="E170" s="20" cm="1">
        <f t="array" ref="E170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148960</v>
      </c>
      <c r="F170" s="20" cm="1">
        <f t="array" ref="F170">IF(ISERROR(INDEX(Jornadas[id],ROW()-3)),"",IFERROR(INDEX(Jornadas[retiro],ROW()-3),""))</f>
        <v>327000</v>
      </c>
      <c r="G170" s="20" cm="1">
        <f t="array" ref="G170">IF(ISERROR(INDEX(Jornadas[id],ROW()-3)),"",SUMIFS(Ventas[importe],Ventas[id_jornada],INDEX(Jornadas[id],ROW()-3),Ventas[mercadoPago],"0"))</f>
        <v>500</v>
      </c>
      <c r="H170" s="20" cm="1">
        <f t="array" ref="H170">IF(ISERROR(INDEX(Jornadas[id],ROW()-3)),"",SUMIFS(Ventas[importe],Ventas[id_jornada],INDEX(Jornadas[id],ROW()-3),Ventas[mercadoPago],"1"))</f>
        <v>0</v>
      </c>
      <c r="I170" s="1" cm="1">
        <f t="array" ref="I170">IF(ISERROR(INDEX(Jornadas[id],ROW()-3)),"",COUNTIF(Cortes[id_jornada],INDEX(Jornadas[id],ROW()-3)))</f>
        <v>56</v>
      </c>
    </row>
    <row r="171" spans="1:9" hidden="1" x14ac:dyDescent="0.3">
      <c r="A171" s="35" t="str">
        <f t="shared" si="2"/>
        <v>Friday</v>
      </c>
      <c r="B171" s="36" cm="1">
        <f t="array" ref="B171">IF(ISERROR(INDEX(Jornadas[id],ROW()-3)),"",INDEX(Jornadas[fecha],ROW()-3))</f>
        <v>45856</v>
      </c>
      <c r="C171" s="23" cm="1">
        <f t="array" ref="C171">IFERROR(INDEX(Jornadas[caja_inicial],ROW()-3),"")</f>
        <v>6960</v>
      </c>
      <c r="D171" s="21" cm="1">
        <f t="array" ref="D171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360000</v>
      </c>
      <c r="E171" s="21" cm="1">
        <f t="array" ref="E171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263560</v>
      </c>
      <c r="F171" s="21" cm="1">
        <f t="array" ref="F171">IF(ISERROR(INDEX(Jornadas[id],ROW()-3)),"",IFERROR(INDEX(Jornadas[retiro],ROW()-3),""))</f>
        <v>86000</v>
      </c>
      <c r="G171" s="21" cm="1">
        <f t="array" ref="G171">IF(ISERROR(INDEX(Jornadas[id],ROW()-3)),"",SUMIFS(Ventas[importe],Ventas[id_jornada],INDEX(Jornadas[id],ROW()-3),Ventas[mercadoPago],"0"))</f>
        <v>1600</v>
      </c>
      <c r="H171" s="21" cm="1">
        <f t="array" ref="H171">IF(ISERROR(INDEX(Jornadas[id],ROW()-3)),"",SUMIFS(Ventas[importe],Ventas[id_jornada],INDEX(Jornadas[id],ROW()-3),Ventas[mercadoPago],"1"))</f>
        <v>6000</v>
      </c>
      <c r="I171" s="2" cm="1">
        <f t="array" ref="I171">IF(ISERROR(INDEX(Jornadas[id],ROW()-3)),"",COUNTIF(Cortes[id_jornada],INDEX(Jornadas[id],ROW()-3)))</f>
        <v>72</v>
      </c>
    </row>
    <row r="172" spans="1:9" hidden="1" x14ac:dyDescent="0.3">
      <c r="A172" s="42" t="str">
        <f t="shared" si="2"/>
        <v>Saturday</v>
      </c>
      <c r="B172" s="38" cm="1">
        <f t="array" ref="B172">IF(ISERROR(INDEX(Jornadas[id],ROW()-3)),"",INDEX(Jornadas[fecha],ROW()-3))</f>
        <v>45857</v>
      </c>
      <c r="C172" s="43" cm="1">
        <f t="array" ref="C172">IFERROR(INDEX(Jornadas[caja_inicial],ROW()-3),"")</f>
        <v>7560</v>
      </c>
      <c r="D172" s="20" cm="1">
        <f t="array" ref="D172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281000</v>
      </c>
      <c r="E172" s="20" cm="1">
        <f t="array" ref="E172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451110</v>
      </c>
      <c r="F172" s="20" cm="1">
        <f t="array" ref="F172">IF(ISERROR(INDEX(Jornadas[id],ROW()-3)),"",IFERROR(INDEX(Jornadas[retiro],ROW()-3),""))</f>
        <v>559000</v>
      </c>
      <c r="G172" s="20" cm="1">
        <f t="array" ref="G172">IF(ISERROR(INDEX(Jornadas[id],ROW()-3)),"",SUMIFS(Ventas[importe],Ventas[id_jornada],INDEX(Jornadas[id],ROW()-3),Ventas[mercadoPago],"0"))</f>
        <v>2100</v>
      </c>
      <c r="H172" s="20" cm="1">
        <f t="array" ref="H172">IF(ISERROR(INDEX(Jornadas[id],ROW()-3)),"",SUMIFS(Ventas[importe],Ventas[id_jornada],INDEX(Jornadas[id],ROW()-3),Ventas[mercadoPago],"1"))</f>
        <v>2500</v>
      </c>
      <c r="I172" s="1" cm="1">
        <f t="array" ref="I172">IF(ISERROR(INDEX(Jornadas[id],ROW()-3)),"",COUNTIF(Cortes[id_jornada],INDEX(Jornadas[id],ROW()-3)))</f>
        <v>89</v>
      </c>
    </row>
    <row r="173" spans="1:9" hidden="1" x14ac:dyDescent="0.3">
      <c r="A173" s="35" t="str">
        <f t="shared" si="2"/>
        <v>Monday</v>
      </c>
      <c r="B173" s="36" cm="1">
        <f t="array" ref="B173">IF(ISERROR(INDEX(Jornadas[id],ROW()-3)),"",INDEX(Jornadas[fecha],ROW()-3))</f>
        <v>45859</v>
      </c>
      <c r="C173" s="23" cm="1">
        <f t="array" ref="C173">IFERROR(INDEX(Jornadas[caja_inicial],ROW()-3),"")</f>
        <v>5410</v>
      </c>
      <c r="D173" s="21" cm="1">
        <f t="array" ref="D173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208000</v>
      </c>
      <c r="E173" s="21" cm="1">
        <f t="array" ref="E173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138510</v>
      </c>
      <c r="F173" s="21" cm="1">
        <f t="array" ref="F173">IF(ISERROR(INDEX(Jornadas[id],ROW()-3)),"",IFERROR(INDEX(Jornadas[retiro],ROW()-3),""))</f>
        <v>85000</v>
      </c>
      <c r="G173" s="21" cm="1">
        <f t="array" ref="G173">IF(ISERROR(INDEX(Jornadas[id],ROW()-3)),"",SUMIFS(Ventas[importe],Ventas[id_jornada],INDEX(Jornadas[id],ROW()-3),Ventas[mercadoPago],"0"))</f>
        <v>2100</v>
      </c>
      <c r="H173" s="21" cm="1">
        <f t="array" ref="H173">IF(ISERROR(INDEX(Jornadas[id],ROW()-3)),"",SUMIFS(Ventas[importe],Ventas[id_jornada],INDEX(Jornadas[id],ROW()-3),Ventas[mercadoPago],"1"))</f>
        <v>0</v>
      </c>
      <c r="I173" s="2" cm="1">
        <f t="array" ref="I173">IF(ISERROR(INDEX(Jornadas[id],ROW()-3)),"",COUNTIF(Cortes[id_jornada],INDEX(Jornadas[id],ROW()-3)))</f>
        <v>43</v>
      </c>
    </row>
    <row r="174" spans="1:9" hidden="1" x14ac:dyDescent="0.3">
      <c r="A174" s="42" t="str">
        <f t="shared" si="2"/>
        <v>Tuesday</v>
      </c>
      <c r="B174" s="38" cm="1">
        <f t="array" ref="B174">IF(ISERROR(INDEX(Jornadas[id],ROW()-3)),"",INDEX(Jornadas[fecha],ROW()-3))</f>
        <v>45860</v>
      </c>
      <c r="C174" s="43" cm="1">
        <f t="array" ref="C174">IFERROR(INDEX(Jornadas[caja_inicial],ROW()-3),"")</f>
        <v>4510</v>
      </c>
      <c r="D174" s="20" cm="1">
        <f t="array" ref="D174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129000</v>
      </c>
      <c r="E174" s="20" cm="1">
        <f t="array" ref="E174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176510</v>
      </c>
      <c r="F174" s="20" cm="1">
        <f t="array" ref="F174">IF(ISERROR(INDEX(Jornadas[id],ROW()-3)),"",IFERROR(INDEX(Jornadas[retiro],ROW()-3),""))</f>
        <v>98000</v>
      </c>
      <c r="G174" s="20" cm="1">
        <f t="array" ref="G174">IF(ISERROR(INDEX(Jornadas[id],ROW()-3)),"",SUMIFS(Ventas[importe],Ventas[id_jornada],INDEX(Jornadas[id],ROW()-3),Ventas[mercadoPago],"0"))</f>
        <v>1000</v>
      </c>
      <c r="H174" s="20" cm="1">
        <f t="array" ref="H174">IF(ISERROR(INDEX(Jornadas[id],ROW()-3)),"",SUMIFS(Ventas[importe],Ventas[id_jornada],INDEX(Jornadas[id],ROW()-3),Ventas[mercadoPago],"1"))</f>
        <v>0</v>
      </c>
      <c r="I174" s="1" cm="1">
        <f t="array" ref="I174">IF(ISERROR(INDEX(Jornadas[id],ROW()-3)),"",COUNTIF(Cortes[id_jornada],INDEX(Jornadas[id],ROW()-3)))</f>
        <v>36</v>
      </c>
    </row>
    <row r="175" spans="1:9" hidden="1" x14ac:dyDescent="0.3">
      <c r="A175" s="35" t="str">
        <f t="shared" si="2"/>
        <v>Wednesday</v>
      </c>
      <c r="B175" s="36" cm="1">
        <f t="array" ref="B175">IF(ISERROR(INDEX(Jornadas[id],ROW()-3)),"",INDEX(Jornadas[fecha],ROW()-3))</f>
        <v>45861</v>
      </c>
      <c r="C175" s="23" cm="1">
        <f t="array" ref="C175">IFERROR(INDEX(Jornadas[caja_inicial],ROW()-3),"")</f>
        <v>4410</v>
      </c>
      <c r="D175" s="21" cm="1">
        <f t="array" ref="D175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98000</v>
      </c>
      <c r="E175" s="21" cm="1">
        <f t="array" ref="E175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221410</v>
      </c>
      <c r="F175" s="21" cm="1">
        <f t="array" ref="F175">IF(ISERROR(INDEX(Jornadas[id],ROW()-3)),"",IFERROR(INDEX(Jornadas[retiro],ROW()-3),""))</f>
        <v>166000</v>
      </c>
      <c r="G175" s="21" cm="1">
        <f t="array" ref="G175">IF(ISERROR(INDEX(Jornadas[id],ROW()-3)),"",SUMIFS(Ventas[importe],Ventas[id_jornada],INDEX(Jornadas[id],ROW()-3),Ventas[mercadoPago],"0"))</f>
        <v>2000</v>
      </c>
      <c r="H175" s="21" cm="1">
        <f t="array" ref="H175">IF(ISERROR(INDEX(Jornadas[id],ROW()-3)),"",SUMIFS(Ventas[importe],Ventas[id_jornada],INDEX(Jornadas[id],ROW()-3),Ventas[mercadoPago],"1"))</f>
        <v>0</v>
      </c>
      <c r="I175" s="2" cm="1">
        <f t="array" ref="I175">IF(ISERROR(INDEX(Jornadas[id],ROW()-3)),"",COUNTIF(Cortes[id_jornada],INDEX(Jornadas[id],ROW()-3)))</f>
        <v>36</v>
      </c>
    </row>
    <row r="176" spans="1:9" hidden="1" x14ac:dyDescent="0.3">
      <c r="A176" s="42" t="str">
        <f t="shared" si="2"/>
        <v>Thursday</v>
      </c>
      <c r="B176" s="38" cm="1">
        <f t="array" ref="B176">IF(ISERROR(INDEX(Jornadas[id],ROW()-3)),"",INDEX(Jornadas[fecha],ROW()-3))</f>
        <v>45862</v>
      </c>
      <c r="C176" s="43" cm="1">
        <f t="array" ref="C176">IFERROR(INDEX(Jornadas[caja_inicial],ROW()-3),"")</f>
        <v>3510</v>
      </c>
      <c r="D176" s="20" cm="1">
        <f t="array" ref="D176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210500</v>
      </c>
      <c r="E176" s="20" cm="1">
        <f t="array" ref="E176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178510</v>
      </c>
      <c r="F176" s="20" cm="1">
        <f t="array" ref="F176">IF(ISERROR(INDEX(Jornadas[id],ROW()-3)),"",IFERROR(INDEX(Jornadas[retiro],ROW()-3),""))</f>
        <v>98000</v>
      </c>
      <c r="G176" s="20" cm="1">
        <f t="array" ref="G176">IF(ISERROR(INDEX(Jornadas[id],ROW()-3)),"",SUMIFS(Ventas[importe],Ventas[id_jornada],INDEX(Jornadas[id],ROW()-3),Ventas[mercadoPago],"0"))</f>
        <v>1000</v>
      </c>
      <c r="H176" s="20" cm="1">
        <f t="array" ref="H176">IF(ISERROR(INDEX(Jornadas[id],ROW()-3)),"",SUMIFS(Ventas[importe],Ventas[id_jornada],INDEX(Jornadas[id],ROW()-3),Ventas[mercadoPago],"1"))</f>
        <v>6500</v>
      </c>
      <c r="I176" s="1" cm="1">
        <f t="array" ref="I176">IF(ISERROR(INDEX(Jornadas[id],ROW()-3)),"",COUNTIF(Cortes[id_jornada],INDEX(Jornadas[id],ROW()-3)))</f>
        <v>46</v>
      </c>
    </row>
    <row r="177" spans="1:9" hidden="1" x14ac:dyDescent="0.3">
      <c r="A177" s="35" t="str">
        <f t="shared" si="2"/>
        <v>Friday</v>
      </c>
      <c r="B177" s="36" cm="1">
        <f t="array" ref="B177">IF(ISERROR(INDEX(Jornadas[id],ROW()-3)),"",INDEX(Jornadas[fecha],ROW()-3))</f>
        <v>45863</v>
      </c>
      <c r="C177" s="23" cm="1">
        <f t="array" ref="C177">IFERROR(INDEX(Jornadas[caja_inicial],ROW()-3),"")</f>
        <v>2010</v>
      </c>
      <c r="D177" s="21" cm="1">
        <f t="array" ref="D177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262000</v>
      </c>
      <c r="E177" s="21" cm="1">
        <f t="array" ref="E177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313510</v>
      </c>
      <c r="F177" s="21" cm="1">
        <f t="array" ref="F177">IF(ISERROR(INDEX(Jornadas[id],ROW()-3)),"",IFERROR(INDEX(Jornadas[retiro],ROW()-3),""))</f>
        <v>205000</v>
      </c>
      <c r="G177" s="21" cm="1">
        <f t="array" ref="G177">IF(ISERROR(INDEX(Jornadas[id],ROW()-3)),"",SUMIFS(Ventas[importe],Ventas[id_jornada],INDEX(Jornadas[id],ROW()-3),Ventas[mercadoPago],"0"))</f>
        <v>500</v>
      </c>
      <c r="H177" s="21" cm="1">
        <f t="array" ref="H177">IF(ISERROR(INDEX(Jornadas[id],ROW()-3)),"",SUMIFS(Ventas[importe],Ventas[id_jornada],INDEX(Jornadas[id],ROW()-3),Ventas[mercadoPago],"1"))</f>
        <v>0</v>
      </c>
      <c r="I177" s="2" cm="1">
        <f t="array" ref="I177">IF(ISERROR(INDEX(Jornadas[id],ROW()-3)),"",COUNTIF(Cortes[id_jornada],INDEX(Jornadas[id],ROW()-3)))</f>
        <v>69</v>
      </c>
    </row>
    <row r="178" spans="1:9" hidden="1" x14ac:dyDescent="0.3">
      <c r="A178" s="42" t="str">
        <f t="shared" si="2"/>
        <v>Saturday</v>
      </c>
      <c r="B178" s="38" cm="1">
        <f t="array" ref="B178">IF(ISERROR(INDEX(Jornadas[id],ROW()-3)),"",INDEX(Jornadas[fecha],ROW()-3))</f>
        <v>45864</v>
      </c>
      <c r="C178" s="43" cm="1">
        <f t="array" ref="C178">IFERROR(INDEX(Jornadas[caja_inicial],ROW()-3),"")</f>
        <v>3510</v>
      </c>
      <c r="D178" s="20" cm="1">
        <f t="array" ref="D178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293100</v>
      </c>
      <c r="E178" s="20" cm="1">
        <f t="array" ref="E178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343110</v>
      </c>
      <c r="F178" s="20" cm="1">
        <f t="array" ref="F178">IF(ISERROR(INDEX(Jornadas[id],ROW()-3)),"",IFERROR(INDEX(Jornadas[retiro],ROW()-3),""))</f>
        <v>201000</v>
      </c>
      <c r="G178" s="20" cm="1">
        <f t="array" ref="G178">IF(ISERROR(INDEX(Jornadas[id],ROW()-3)),"",SUMIFS(Ventas[importe],Ventas[id_jornada],INDEX(Jornadas[id],ROW()-3),Ventas[mercadoPago],"0"))</f>
        <v>3600</v>
      </c>
      <c r="H178" s="20" cm="1">
        <f t="array" ref="H178">IF(ISERROR(INDEX(Jornadas[id],ROW()-3)),"",SUMIFS(Ventas[importe],Ventas[id_jornada],INDEX(Jornadas[id],ROW()-3),Ventas[mercadoPago],"1"))</f>
        <v>2100</v>
      </c>
      <c r="I178" s="1" cm="1">
        <f t="array" ref="I178">IF(ISERROR(INDEX(Jornadas[id],ROW()-3)),"",COUNTIF(Cortes[id_jornada],INDEX(Jornadas[id],ROW()-3)))</f>
        <v>76</v>
      </c>
    </row>
    <row r="179" spans="1:9" hidden="1" x14ac:dyDescent="0.3">
      <c r="A179" s="35" t="str">
        <f t="shared" si="2"/>
        <v>Monday</v>
      </c>
      <c r="B179" s="36" cm="1">
        <f t="array" ref="B179">IF(ISERROR(INDEX(Jornadas[id],ROW()-3)),"",INDEX(Jornadas[fecha],ROW()-3))</f>
        <v>45866</v>
      </c>
      <c r="C179" s="23" cm="1">
        <f t="array" ref="C179">IFERROR(INDEX(Jornadas[caja_inicial],ROW()-3),"")</f>
        <v>1110</v>
      </c>
      <c r="D179" s="21" cm="1">
        <f t="array" ref="D179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184000</v>
      </c>
      <c r="E179" s="21" cm="1">
        <f t="array" ref="E179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277710</v>
      </c>
      <c r="F179" s="21" cm="1">
        <f t="array" ref="F179">IF(ISERROR(INDEX(Jornadas[id],ROW()-3)),"",IFERROR(INDEX(Jornadas[retiro],ROW()-3),""))</f>
        <v>380000</v>
      </c>
      <c r="G179" s="21" cm="1">
        <f t="array" ref="G179">IF(ISERROR(INDEX(Jornadas[id],ROW()-3)),"",SUMIFS(Ventas[importe],Ventas[id_jornada],INDEX(Jornadas[id],ROW()-3),Ventas[mercadoPago],"0"))</f>
        <v>4700</v>
      </c>
      <c r="H179" s="21" cm="1">
        <f t="array" ref="H179">IF(ISERROR(INDEX(Jornadas[id],ROW()-3)),"",SUMIFS(Ventas[importe],Ventas[id_jornada],INDEX(Jornadas[id],ROW()-3),Ventas[mercadoPago],"1"))</f>
        <v>2500</v>
      </c>
      <c r="I179" s="2" cm="1">
        <f t="array" ref="I179">IF(ISERROR(INDEX(Jornadas[id],ROW()-3)),"",COUNTIF(Cortes[id_jornada],INDEX(Jornadas[id],ROW()-3)))</f>
        <v>50</v>
      </c>
    </row>
    <row r="180" spans="1:9" hidden="1" x14ac:dyDescent="0.3">
      <c r="A180" s="42" t="str">
        <f t="shared" si="2"/>
        <v>Tuesday</v>
      </c>
      <c r="B180" s="38" cm="1">
        <f t="array" ref="B180">IF(ISERROR(INDEX(Jornadas[id],ROW()-3)),"",INDEX(Jornadas[fecha],ROW()-3))</f>
        <v>45867</v>
      </c>
      <c r="C180" s="43" cm="1">
        <f t="array" ref="C180">IFERROR(INDEX(Jornadas[caja_inicial],ROW()-3),"")</f>
        <v>6710</v>
      </c>
      <c r="D180" s="20" cm="1">
        <f t="array" ref="D180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-73505</v>
      </c>
      <c r="E180" s="20" cm="1">
        <f t="array" ref="E180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136510</v>
      </c>
      <c r="F180" s="20" cm="1">
        <f t="array" ref="F180">IF(ISERROR(INDEX(Jornadas[id],ROW()-3)),"",IFERROR(INDEX(Jornadas[retiro],ROW()-3),""))</f>
        <v>55000</v>
      </c>
      <c r="G180" s="20" cm="1">
        <f t="array" ref="G180">IF(ISERROR(INDEX(Jornadas[id],ROW()-3)),"",SUMIFS(Ventas[importe],Ventas[id_jornada],INDEX(Jornadas[id],ROW()-3),Ventas[mercadoPago],"0"))</f>
        <v>2800</v>
      </c>
      <c r="H180" s="20" cm="1">
        <f t="array" ref="H180">IF(ISERROR(INDEX(Jornadas[id],ROW()-3)),"",SUMIFS(Ventas[importe],Ventas[id_jornada],INDEX(Jornadas[id],ROW()-3),Ventas[mercadoPago],"1"))</f>
        <v>1000</v>
      </c>
      <c r="I180" s="1" cm="1">
        <f t="array" ref="I180">IF(ISERROR(INDEX(Jornadas[id],ROW()-3)),"",COUNTIF(Cortes[id_jornada],INDEX(Jornadas[id],ROW()-3)))</f>
        <v>35</v>
      </c>
    </row>
    <row r="181" spans="1:9" hidden="1" x14ac:dyDescent="0.3">
      <c r="A181" s="35" t="str">
        <f t="shared" si="2"/>
        <v>Wednesday</v>
      </c>
      <c r="B181" s="36" cm="1">
        <f t="array" ref="B181">IF(ISERROR(INDEX(Jornadas[id],ROW()-3)),"",INDEX(Jornadas[fecha],ROW()-3))</f>
        <v>45868</v>
      </c>
      <c r="C181" s="23" cm="1">
        <f t="array" ref="C181">IFERROR(INDEX(Jornadas[caja_inicial],ROW()-3),"")</f>
        <v>6510</v>
      </c>
      <c r="D181" s="21" cm="1">
        <f t="array" ref="D181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152000</v>
      </c>
      <c r="E181" s="21" cm="1">
        <f t="array" ref="E181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230810</v>
      </c>
      <c r="F181" s="21" cm="1">
        <f t="array" ref="F181">IF(ISERROR(INDEX(Jornadas[id],ROW()-3)),"",IFERROR(INDEX(Jornadas[retiro],ROW()-3),""))</f>
        <v>115000</v>
      </c>
      <c r="G181" s="21" cm="1">
        <f t="array" ref="G181">IF(ISERROR(INDEX(Jornadas[id],ROW()-3)),"",SUMIFS(Ventas[importe],Ventas[id_jornada],INDEX(Jornadas[id],ROW()-3),Ventas[mercadoPago],"0"))</f>
        <v>2200</v>
      </c>
      <c r="H181" s="21" cm="1">
        <f t="array" ref="H181">IF(ISERROR(INDEX(Jornadas[id],ROW()-3)),"",SUMIFS(Ventas[importe],Ventas[id_jornada],INDEX(Jornadas[id],ROW()-3),Ventas[mercadoPago],"1"))</f>
        <v>0</v>
      </c>
      <c r="I181" s="2" cm="1">
        <f t="array" ref="I181">IF(ISERROR(INDEX(Jornadas[id],ROW()-3)),"",COUNTIF(Cortes[id_jornada],INDEX(Jornadas[id],ROW()-3)))</f>
        <v>44</v>
      </c>
    </row>
    <row r="182" spans="1:9" hidden="1" x14ac:dyDescent="0.3">
      <c r="A182" s="42" t="str">
        <f t="shared" si="2"/>
        <v>Thursday</v>
      </c>
      <c r="B182" s="38" cm="1">
        <f t="array" ref="B182">IF(ISERROR(INDEX(Jornadas[id],ROW()-3)),"",INDEX(Jornadas[fecha],ROW()-3))</f>
        <v>45869</v>
      </c>
      <c r="C182" s="43" cm="1">
        <f t="array" ref="C182">IFERROR(INDEX(Jornadas[caja_inicial],ROW()-3),"")</f>
        <v>3710</v>
      </c>
      <c r="D182" s="20" cm="1">
        <f t="array" ref="D182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179400</v>
      </c>
      <c r="E182" s="20" cm="1">
        <f t="array" ref="E182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316210</v>
      </c>
      <c r="F182" s="20" cm="1">
        <f t="array" ref="F182">IF(ISERROR(INDEX(Jornadas[id],ROW()-3)),"",IFERROR(INDEX(Jornadas[retiro],ROW()-3),""))</f>
        <v>217000</v>
      </c>
      <c r="G182" s="20" cm="1">
        <f t="array" ref="G182">IF(ISERROR(INDEX(Jornadas[id],ROW()-3)),"",SUMIFS(Ventas[importe],Ventas[id_jornada],INDEX(Jornadas[id],ROW()-3),Ventas[mercadoPago],"0"))</f>
        <v>4500</v>
      </c>
      <c r="H182" s="20" cm="1">
        <f t="array" ref="H182">IF(ISERROR(INDEX(Jornadas[id],ROW()-3)),"",SUMIFS(Ventas[importe],Ventas[id_jornada],INDEX(Jornadas[id],ROW()-3),Ventas[mercadoPago],"1"))</f>
        <v>0</v>
      </c>
      <c r="I182" s="1" cm="1">
        <f t="array" ref="I182">IF(ISERROR(INDEX(Jornadas[id],ROW()-3)),"",COUNTIF(Cortes[id_jornada],INDEX(Jornadas[id],ROW()-3)))</f>
        <v>69</v>
      </c>
    </row>
    <row r="183" spans="1:9" hidden="1" x14ac:dyDescent="0.3">
      <c r="A183" s="35" t="str">
        <f t="shared" si="2"/>
        <v>Friday</v>
      </c>
      <c r="B183" s="36" cm="1">
        <f t="array" ref="B183">IF(ISERROR(INDEX(Jornadas[id],ROW()-3)),"",INDEX(Jornadas[fecha],ROW()-3))</f>
        <v>45870</v>
      </c>
      <c r="C183" s="23" cm="1">
        <f t="array" ref="C183">IFERROR(INDEX(Jornadas[caja_inicial],ROW()-3),"")</f>
        <v>2610</v>
      </c>
      <c r="D183" s="21" cm="1">
        <f t="array" ref="D183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225200</v>
      </c>
      <c r="E183" s="21" cm="1">
        <f t="array" ref="E183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294410</v>
      </c>
      <c r="F183" s="21" cm="1">
        <f t="array" ref="F183">IF(ISERROR(INDEX(Jornadas[id],ROW()-3)),"",IFERROR(INDEX(Jornadas[retiro],ROW()-3),""))</f>
        <v>243000</v>
      </c>
      <c r="G183" s="21" cm="1">
        <f t="array" ref="G183">IF(ISERROR(INDEX(Jornadas[id],ROW()-3)),"",SUMIFS(Ventas[importe],Ventas[id_jornada],INDEX(Jornadas[id],ROW()-3),Ventas[mercadoPago],"0"))</f>
        <v>3300</v>
      </c>
      <c r="H183" s="21" cm="1">
        <f t="array" ref="H183">IF(ISERROR(INDEX(Jornadas[id],ROW()-3)),"",SUMIFS(Ventas[importe],Ventas[id_jornada],INDEX(Jornadas[id],ROW()-3),Ventas[mercadoPago],"1"))</f>
        <v>1200</v>
      </c>
      <c r="I183" s="2" cm="1">
        <f t="array" ref="I183">IF(ISERROR(INDEX(Jornadas[id],ROW()-3)),"",COUNTIF(Cortes[id_jornada],INDEX(Jornadas[id],ROW()-3)))</f>
        <v>72</v>
      </c>
    </row>
    <row r="184" spans="1:9" hidden="1" x14ac:dyDescent="0.3">
      <c r="A184" s="42" t="str">
        <f t="shared" si="2"/>
        <v>Saturday</v>
      </c>
      <c r="B184" s="38" cm="1">
        <f t="array" ref="B184">IF(ISERROR(INDEX(Jornadas[id],ROW()-3)),"",INDEX(Jornadas[fecha],ROW()-3))</f>
        <v>45871</v>
      </c>
      <c r="C184" s="43" cm="1">
        <f t="array" ref="C184">IFERROR(INDEX(Jornadas[caja_inicial],ROW()-3),"")</f>
        <v>3310</v>
      </c>
      <c r="D184" s="20" cm="1">
        <f t="array" ref="D184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433000</v>
      </c>
      <c r="E184" s="20" cm="1">
        <f t="array" ref="E184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436210</v>
      </c>
      <c r="F184" s="20" cm="1">
        <f t="array" ref="F184">IF(ISERROR(INDEX(Jornadas[id],ROW()-3)),"",IFERROR(INDEX(Jornadas[retiro],ROW()-3),""))</f>
        <v>357000</v>
      </c>
      <c r="G184" s="20" cm="1">
        <f t="array" ref="G184">IF(ISERROR(INDEX(Jornadas[id],ROW()-3)),"",SUMIFS(Ventas[importe],Ventas[id_jornada],INDEX(Jornadas[id],ROW()-3),Ventas[mercadoPago],"0"))</f>
        <v>7900</v>
      </c>
      <c r="H184" s="20" cm="1">
        <f t="array" ref="H184">IF(ISERROR(INDEX(Jornadas[id],ROW()-3)),"",SUMIFS(Ventas[importe],Ventas[id_jornada],INDEX(Jornadas[id],ROW()-3),Ventas[mercadoPago],"1"))</f>
        <v>6000</v>
      </c>
      <c r="I184" s="1" cm="1">
        <f t="array" ref="I184">IF(ISERROR(INDEX(Jornadas[id],ROW()-3)),"",COUNTIF(Cortes[id_jornada],INDEX(Jornadas[id],ROW()-3)))</f>
        <v>103</v>
      </c>
    </row>
    <row r="185" spans="1:9" hidden="1" x14ac:dyDescent="0.3">
      <c r="A185" s="35" t="str">
        <f t="shared" si="2"/>
        <v>Monday</v>
      </c>
      <c r="B185" s="36" cm="1">
        <f t="array" ref="B185">IF(ISERROR(INDEX(Jornadas[id],ROW()-3)),"",INDEX(Jornadas[fecha],ROW()-3))</f>
        <v>45873</v>
      </c>
      <c r="C185" s="23" cm="1">
        <f t="array" ref="C185">IFERROR(INDEX(Jornadas[caja_inicial],ROW()-3),"")</f>
        <v>5460</v>
      </c>
      <c r="D185" s="21" cm="1">
        <f t="array" ref="D185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270000</v>
      </c>
      <c r="E185" s="21" cm="1">
        <f t="array" ref="E185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266860</v>
      </c>
      <c r="F185" s="21" cm="1">
        <f t="array" ref="F185">IF(ISERROR(INDEX(Jornadas[id],ROW()-3)),"",IFERROR(INDEX(Jornadas[retiro],ROW()-3),""))</f>
        <v>168000</v>
      </c>
      <c r="G185" s="21" cm="1">
        <f t="array" ref="G185">IF(ISERROR(INDEX(Jornadas[id],ROW()-3)),"",SUMIFS(Ventas[importe],Ventas[id_jornada],INDEX(Jornadas[id],ROW()-3),Ventas[mercadoPago],"0"))</f>
        <v>9600</v>
      </c>
      <c r="H185" s="21" cm="1">
        <f t="array" ref="H185">IF(ISERROR(INDEX(Jornadas[id],ROW()-3)),"",SUMIFS(Ventas[importe],Ventas[id_jornada],INDEX(Jornadas[id],ROW()-3),Ventas[mercadoPago],"1"))</f>
        <v>0</v>
      </c>
      <c r="I185" s="2" cm="1">
        <f t="array" ref="I185">IF(ISERROR(INDEX(Jornadas[id],ROW()-3)),"",COUNTIF(Cortes[id_jornada],INDEX(Jornadas[id],ROW()-3)))</f>
        <v>70</v>
      </c>
    </row>
    <row r="186" spans="1:9" hidden="1" x14ac:dyDescent="0.3">
      <c r="A186" s="42" t="str">
        <f t="shared" si="2"/>
        <v>Tuesday</v>
      </c>
      <c r="B186" s="38" cm="1">
        <f t="array" ref="B186">IF(ISERROR(INDEX(Jornadas[id],ROW()-3)),"",INDEX(Jornadas[fecha],ROW()-3))</f>
        <v>45874</v>
      </c>
      <c r="C186" s="43" cm="1">
        <f t="array" ref="C186">IFERROR(INDEX(Jornadas[caja_inicial],ROW()-3),"")</f>
        <v>6660</v>
      </c>
      <c r="D186" s="20" cm="1">
        <f t="array" ref="D186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205800</v>
      </c>
      <c r="E186" s="20" cm="1">
        <f t="array" ref="E186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195360</v>
      </c>
      <c r="F186" s="20" cm="1">
        <f t="array" ref="F186">IF(ISERROR(INDEX(Jornadas[id],ROW()-3)),"",IFERROR(INDEX(Jornadas[retiro],ROW()-3),""))</f>
        <v>86000</v>
      </c>
      <c r="G186" s="20" cm="1">
        <f t="array" ref="G186">IF(ISERROR(INDEX(Jornadas[id],ROW()-3)),"",SUMIFS(Ventas[importe],Ventas[id_jornada],INDEX(Jornadas[id],ROW()-3),Ventas[mercadoPago],"0"))</f>
        <v>700</v>
      </c>
      <c r="H186" s="20" cm="1">
        <f t="array" ref="H186">IF(ISERROR(INDEX(Jornadas[id],ROW()-3)),"",SUMIFS(Ventas[importe],Ventas[id_jornada],INDEX(Jornadas[id],ROW()-3),Ventas[mercadoPago],"1"))</f>
        <v>2500</v>
      </c>
      <c r="I186" s="1" cm="1">
        <f t="array" ref="I186">IF(ISERROR(INDEX(Jornadas[id],ROW()-3)),"",COUNTIF(Cortes[id_jornada],INDEX(Jornadas[id],ROW()-3)))</f>
        <v>47</v>
      </c>
    </row>
    <row r="187" spans="1:9" hidden="1" x14ac:dyDescent="0.3">
      <c r="A187" s="35" t="str">
        <f t="shared" si="2"/>
        <v>Wednesday</v>
      </c>
      <c r="B187" s="36" cm="1">
        <f t="array" ref="B187">IF(ISERROR(INDEX(Jornadas[id],ROW()-3)),"",INDEX(Jornadas[fecha],ROW()-3))</f>
        <v>45875</v>
      </c>
      <c r="C187" s="23" cm="1">
        <f t="array" ref="C187">IFERROR(INDEX(Jornadas[caja_inicial],ROW()-3),"")</f>
        <v>8060</v>
      </c>
      <c r="D187" s="21" cm="1">
        <f t="array" ref="D187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208200</v>
      </c>
      <c r="E187" s="21" cm="1">
        <f t="array" ref="E187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240260</v>
      </c>
      <c r="F187" s="21" cm="1">
        <f t="array" ref="F187">IF(ISERROR(INDEX(Jornadas[id],ROW()-3)),"",IFERROR(INDEX(Jornadas[retiro],ROW()-3),""))</f>
        <v>80000</v>
      </c>
      <c r="G187" s="21" cm="1">
        <f t="array" ref="G187">IF(ISERROR(INDEX(Jornadas[id],ROW()-3)),"",SUMIFS(Ventas[importe],Ventas[id_jornada],INDEX(Jornadas[id],ROW()-3),Ventas[mercadoPago],"0"))</f>
        <v>1200</v>
      </c>
      <c r="H187" s="21" cm="1">
        <f t="array" ref="H187">IF(ISERROR(INDEX(Jornadas[id],ROW()-3)),"",SUMIFS(Ventas[importe],Ventas[id_jornada],INDEX(Jornadas[id],ROW()-3),Ventas[mercadoPago],"1"))</f>
        <v>7900</v>
      </c>
      <c r="I187" s="2" cm="1">
        <f t="array" ref="I187">IF(ISERROR(INDEX(Jornadas[id],ROW()-3)),"",COUNTIF(Cortes[id_jornada],INDEX(Jornadas[id],ROW()-3)))</f>
        <v>50</v>
      </c>
    </row>
    <row r="188" spans="1:9" hidden="1" x14ac:dyDescent="0.3">
      <c r="A188" s="42" t="str">
        <f t="shared" si="2"/>
        <v>Thursday</v>
      </c>
      <c r="B188" s="38" cm="1">
        <f t="array" ref="B188">IF(ISERROR(INDEX(Jornadas[id],ROW()-3)),"",INDEX(Jornadas[fecha],ROW()-3))</f>
        <v>45876</v>
      </c>
      <c r="C188" s="43" cm="1">
        <f t="array" ref="C188">IFERROR(INDEX(Jornadas[caja_inicial],ROW()-3),"")</f>
        <v>6460</v>
      </c>
      <c r="D188" s="20" cm="1">
        <f t="array" ref="D188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262000</v>
      </c>
      <c r="E188" s="20" cm="1">
        <f t="array" ref="E188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332360</v>
      </c>
      <c r="F188" s="20" cm="1">
        <f t="array" ref="F188">IF(ISERROR(INDEX(Jornadas[id],ROW()-3)),"",IFERROR(INDEX(Jornadas[retiro],ROW()-3),""))</f>
        <v>617000</v>
      </c>
      <c r="G188" s="20" cm="1">
        <f t="array" ref="G188">IF(ISERROR(INDEX(Jornadas[id],ROW()-3)),"",SUMIFS(Ventas[importe],Ventas[id_jornada],INDEX(Jornadas[id],ROW()-3),Ventas[mercadoPago],"0"))</f>
        <v>1900</v>
      </c>
      <c r="H188" s="20" cm="1">
        <f t="array" ref="H188">IF(ISERROR(INDEX(Jornadas[id],ROW()-3)),"",SUMIFS(Ventas[importe],Ventas[id_jornada],INDEX(Jornadas[id],ROW()-3),Ventas[mercadoPago],"1"))</f>
        <v>0</v>
      </c>
      <c r="I188" s="1" cm="1">
        <f t="array" ref="I188">IF(ISERROR(INDEX(Jornadas[id],ROW()-3)),"",COUNTIF(Cortes[id_jornada],INDEX(Jornadas[id],ROW()-3)))</f>
        <v>69</v>
      </c>
    </row>
    <row r="189" spans="1:9" hidden="1" x14ac:dyDescent="0.3">
      <c r="A189" s="35" t="str">
        <f t="shared" si="2"/>
        <v>Friday</v>
      </c>
      <c r="B189" s="36" cm="1">
        <f t="array" ref="B189">IF(ISERROR(INDEX(Jornadas[id],ROW()-3)),"",INDEX(Jornadas[fecha],ROW()-3))</f>
        <v>45877</v>
      </c>
      <c r="C189" s="23" cm="1">
        <f t="array" ref="C189">IFERROR(INDEX(Jornadas[caja_inicial],ROW()-3),"")</f>
        <v>6460</v>
      </c>
      <c r="D189" s="21" cm="1">
        <f t="array" ref="D189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467000</v>
      </c>
      <c r="E189" s="21" cm="1">
        <f t="array" ref="E189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342360</v>
      </c>
      <c r="F189" s="21" cm="1">
        <f t="array" ref="F189">IF(ISERROR(INDEX(Jornadas[id],ROW()-3)),"",IFERROR(INDEX(Jornadas[retiro],ROW()-3),""))</f>
        <v>218000</v>
      </c>
      <c r="G189" s="21" cm="1">
        <f t="array" ref="G189">IF(ISERROR(INDEX(Jornadas[id],ROW()-3)),"",SUMIFS(Ventas[importe],Ventas[id_jornada],INDEX(Jornadas[id],ROW()-3),Ventas[mercadoPago],"0"))</f>
        <v>12700</v>
      </c>
      <c r="H189" s="21" cm="1">
        <f t="array" ref="H189">IF(ISERROR(INDEX(Jornadas[id],ROW()-3)),"",SUMIFS(Ventas[importe],Ventas[id_jornada],INDEX(Jornadas[id],ROW()-3),Ventas[mercadoPago],"1"))</f>
        <v>5500</v>
      </c>
      <c r="I189" s="2" cm="1">
        <f t="array" ref="I189">IF(ISERROR(INDEX(Jornadas[id],ROW()-3)),"",COUNTIF(Cortes[id_jornada],INDEX(Jornadas[id],ROW()-3)))</f>
        <v>91</v>
      </c>
    </row>
    <row r="190" spans="1:9" hidden="1" x14ac:dyDescent="0.3">
      <c r="A190" s="42" t="str">
        <f t="shared" si="2"/>
        <v>Saturday</v>
      </c>
      <c r="B190" s="38" cm="1">
        <f t="array" ref="B190">IF(ISERROR(INDEX(Jornadas[id],ROW()-3)),"",INDEX(Jornadas[fecha],ROW()-3))</f>
        <v>45878</v>
      </c>
      <c r="C190" s="43" cm="1">
        <f t="array" ref="C190">IFERROR(INDEX(Jornadas[caja_inicial],ROW()-3),"")</f>
        <v>3860</v>
      </c>
      <c r="D190" s="20" cm="1">
        <f t="array" ref="D190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150100</v>
      </c>
      <c r="E190" s="20" cm="1">
        <f t="array" ref="E190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293260</v>
      </c>
      <c r="F190" s="20" cm="1">
        <f t="array" ref="F190">IF(ISERROR(INDEX(Jornadas[id],ROW()-3)),"",IFERROR(INDEX(Jornadas[retiro],ROW()-3),""))</f>
        <v>299000</v>
      </c>
      <c r="G190" s="20" cm="1">
        <f t="array" ref="G190">IF(ISERROR(INDEX(Jornadas[id],ROW()-3)),"",SUMIFS(Ventas[importe],Ventas[id_jornada],INDEX(Jornadas[id],ROW()-3),Ventas[mercadoPago],"0"))</f>
        <v>3100</v>
      </c>
      <c r="H190" s="20" cm="1">
        <f t="array" ref="H190">IF(ISERROR(INDEX(Jornadas[id],ROW()-3)),"",SUMIFS(Ventas[importe],Ventas[id_jornada],INDEX(Jornadas[id],ROW()-3),Ventas[mercadoPago],"1"))</f>
        <v>7500</v>
      </c>
      <c r="I190" s="1" cm="1">
        <f t="array" ref="I190">IF(ISERROR(INDEX(Jornadas[id],ROW()-3)),"",COUNTIF(Cortes[id_jornada],INDEX(Jornadas[id],ROW()-3)))</f>
        <v>65</v>
      </c>
    </row>
    <row r="191" spans="1:9" hidden="1" x14ac:dyDescent="0.3">
      <c r="A191" s="35" t="str">
        <f t="shared" si="2"/>
        <v>Monday</v>
      </c>
      <c r="B191" s="36" cm="1">
        <f t="array" ref="B191">IF(ISERROR(INDEX(Jornadas[id],ROW()-3)),"",INDEX(Jornadas[fecha],ROW()-3))</f>
        <v>45880</v>
      </c>
      <c r="C191" s="23" cm="1">
        <f t="array" ref="C191">IFERROR(INDEX(Jornadas[caja_inicial],ROW()-3),"")</f>
        <v>6060</v>
      </c>
      <c r="D191" s="21" cm="1">
        <f t="array" ref="D191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159000</v>
      </c>
      <c r="E191" s="21" cm="1">
        <f t="array" ref="E191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300860</v>
      </c>
      <c r="F191" s="21" cm="1">
        <f t="array" ref="F191">IF(ISERROR(INDEX(Jornadas[id],ROW()-3)),"",IFERROR(INDEX(Jornadas[retiro],ROW()-3),""))</f>
        <v>247000</v>
      </c>
      <c r="G191" s="21" cm="1">
        <f t="array" ref="G191">IF(ISERROR(INDEX(Jornadas[id],ROW()-3)),"",SUMIFS(Ventas[importe],Ventas[id_jornada],INDEX(Jornadas[id],ROW()-3),Ventas[mercadoPago],"0"))</f>
        <v>3100</v>
      </c>
      <c r="H191" s="21" cm="1">
        <f t="array" ref="H191">IF(ISERROR(INDEX(Jornadas[id],ROW()-3)),"",SUMIFS(Ventas[importe],Ventas[id_jornada],INDEX(Jornadas[id],ROW()-3),Ventas[mercadoPago],"1"))</f>
        <v>0</v>
      </c>
      <c r="I191" s="2" cm="1">
        <f t="array" ref="I191">IF(ISERROR(INDEX(Jornadas[id],ROW()-3)),"",COUNTIF(Cortes[id_jornada],INDEX(Jornadas[id],ROW()-3)))</f>
        <v>54</v>
      </c>
    </row>
    <row r="192" spans="1:9" hidden="1" x14ac:dyDescent="0.3">
      <c r="A192" s="42" t="str">
        <f t="shared" si="2"/>
        <v>Tuesday</v>
      </c>
      <c r="B192" s="38" cm="1">
        <f t="array" ref="B192">IF(ISERROR(INDEX(Jornadas[id],ROW()-3)),"",INDEX(Jornadas[fecha],ROW()-3))</f>
        <v>45881</v>
      </c>
      <c r="C192" s="43" cm="1">
        <f t="array" ref="C192">IFERROR(INDEX(Jornadas[caja_inicial],ROW()-3),"")</f>
        <v>1660</v>
      </c>
      <c r="D192" s="20" cm="1">
        <f t="array" ref="D192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230200</v>
      </c>
      <c r="E192" s="20" cm="1">
        <f t="array" ref="E192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135660</v>
      </c>
      <c r="F192" s="20" cm="1">
        <f t="array" ref="F192">IF(ISERROR(INDEX(Jornadas[id],ROW()-3)),"",IFERROR(INDEX(Jornadas[retiro],ROW()-3),""))</f>
        <v>24000</v>
      </c>
      <c r="G192" s="20" cm="1">
        <f t="array" ref="G192">IF(ISERROR(INDEX(Jornadas[id],ROW()-3)),"",SUMIFS(Ventas[importe],Ventas[id_jornada],INDEX(Jornadas[id],ROW()-3),Ventas[mercadoPago],"0"))</f>
        <v>1200</v>
      </c>
      <c r="H192" s="20" cm="1">
        <f t="array" ref="H192">IF(ISERROR(INDEX(Jornadas[id],ROW()-3)),"",SUMIFS(Ventas[importe],Ventas[id_jornada],INDEX(Jornadas[id],ROW()-3),Ventas[mercadoPago],"1"))</f>
        <v>0</v>
      </c>
      <c r="I192" s="1" cm="1">
        <f t="array" ref="I192">IF(ISERROR(INDEX(Jornadas[id],ROW()-3)),"",COUNTIF(Cortes[id_jornada],INDEX(Jornadas[id],ROW()-3)))</f>
        <v>46</v>
      </c>
    </row>
    <row r="193" spans="1:9" hidden="1" x14ac:dyDescent="0.3">
      <c r="A193" s="35" t="str">
        <f t="shared" si="2"/>
        <v>Wednesday</v>
      </c>
      <c r="B193" s="36" cm="1">
        <f t="array" ref="B193">IF(ISERROR(INDEX(Jornadas[id],ROW()-3)),"",INDEX(Jornadas[fecha],ROW()-3))</f>
        <v>45882</v>
      </c>
      <c r="C193" s="23" cm="1">
        <f t="array" ref="C193">IFERROR(INDEX(Jornadas[caja_inicial],ROW()-3),"")</f>
        <v>1910</v>
      </c>
      <c r="D193" s="21" cm="1">
        <f t="array" ref="D193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246500</v>
      </c>
      <c r="E193" s="21" cm="1">
        <f t="array" ref="E193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141910</v>
      </c>
      <c r="F193" s="21" cm="1">
        <f t="array" ref="F193">IF(ISERROR(INDEX(Jornadas[id],ROW()-3)),"",IFERROR(INDEX(Jornadas[retiro],ROW()-3),""))</f>
        <v>58000</v>
      </c>
      <c r="G193" s="21" cm="1">
        <f t="array" ref="G193">IF(ISERROR(INDEX(Jornadas[id],ROW()-3)),"",SUMIFS(Ventas[importe],Ventas[id_jornada],INDEX(Jornadas[id],ROW()-3),Ventas[mercadoPago],"0"))</f>
        <v>0</v>
      </c>
      <c r="H193" s="21" cm="1">
        <f t="array" ref="H193">IF(ISERROR(INDEX(Jornadas[id],ROW()-3)),"",SUMIFS(Ventas[importe],Ventas[id_jornada],INDEX(Jornadas[id],ROW()-3),Ventas[mercadoPago],"1"))</f>
        <v>2500</v>
      </c>
      <c r="I193" s="2" cm="1">
        <f t="array" ref="I193">IF(ISERROR(INDEX(Jornadas[id],ROW()-3)),"",COUNTIF(Cortes[id_jornada],INDEX(Jornadas[id],ROW()-3)))</f>
        <v>44</v>
      </c>
    </row>
    <row r="194" spans="1:9" hidden="1" x14ac:dyDescent="0.3">
      <c r="A194" s="42" t="str">
        <f t="shared" si="2"/>
        <v>Thursday</v>
      </c>
      <c r="B194" s="38" cm="1">
        <f t="array" ref="B194">IF(ISERROR(INDEX(Jornadas[id],ROW()-3)),"",INDEX(Jornadas[fecha],ROW()-3))</f>
        <v>45883</v>
      </c>
      <c r="C194" s="43" cm="1">
        <f t="array" ref="C194">IFERROR(INDEX(Jornadas[caja_inicial],ROW()-3),"")</f>
        <v>1850</v>
      </c>
      <c r="D194" s="20" cm="1">
        <f t="array" ref="D194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277000</v>
      </c>
      <c r="E194" s="20" cm="1">
        <f t="array" ref="E194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289050</v>
      </c>
      <c r="F194" s="20" cm="1">
        <f t="array" ref="F194">IF(ISERROR(INDEX(Jornadas[id],ROW()-3)),"",IFERROR(INDEX(Jornadas[retiro],ROW()-3),""))</f>
        <v>180000</v>
      </c>
      <c r="G194" s="20" cm="1">
        <f t="array" ref="G194">IF(ISERROR(INDEX(Jornadas[id],ROW()-3)),"",SUMIFS(Ventas[importe],Ventas[id_jornada],INDEX(Jornadas[id],ROW()-3),Ventas[mercadoPago],"0"))</f>
        <v>2400</v>
      </c>
      <c r="H194" s="20" cm="1">
        <f t="array" ref="H194">IF(ISERROR(INDEX(Jornadas[id],ROW()-3)),"",SUMIFS(Ventas[importe],Ventas[id_jornada],INDEX(Jornadas[id],ROW()-3),Ventas[mercadoPago],"1"))</f>
        <v>0</v>
      </c>
      <c r="I194" s="1" cm="1">
        <f t="array" ref="I194">IF(ISERROR(INDEX(Jornadas[id],ROW()-3)),"",COUNTIF(Cortes[id_jornada],INDEX(Jornadas[id],ROW()-3)))</f>
        <v>67</v>
      </c>
    </row>
    <row r="195" spans="1:9" hidden="1" x14ac:dyDescent="0.3">
      <c r="A195" s="35" t="str">
        <f t="shared" si="2"/>
        <v>Friday</v>
      </c>
      <c r="B195" s="36" cm="1">
        <f t="array" ref="B195">IF(ISERROR(INDEX(Jornadas[id],ROW()-3)),"",INDEX(Jornadas[fecha],ROW()-3))</f>
        <v>45884</v>
      </c>
      <c r="C195" s="23" cm="1">
        <f t="array" ref="C195">IFERROR(INDEX(Jornadas[caja_inicial],ROW()-3),"")</f>
        <v>1360</v>
      </c>
      <c r="D195" s="21" cm="1">
        <f t="array" ref="D195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386700</v>
      </c>
      <c r="E195" s="21" cm="1">
        <f t="array" ref="E195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320160</v>
      </c>
      <c r="F195" s="21" cm="1">
        <f t="array" ref="F195">IF(ISERROR(INDEX(Jornadas[id],ROW()-3)),"",IFERROR(INDEX(Jornadas[retiro],ROW()-3),""))</f>
        <v>178000</v>
      </c>
      <c r="G195" s="21" cm="1">
        <f t="array" ref="G195">IF(ISERROR(INDEX(Jornadas[id],ROW()-3)),"",SUMIFS(Ventas[importe],Ventas[id_jornada],INDEX(Jornadas[id],ROW()-3),Ventas[mercadoPago],"0"))</f>
        <v>4300</v>
      </c>
      <c r="H195" s="21" cm="1">
        <f t="array" ref="H195">IF(ISERROR(INDEX(Jornadas[id],ROW()-3)),"",SUMIFS(Ventas[importe],Ventas[id_jornada],INDEX(Jornadas[id],ROW()-3),Ventas[mercadoPago],"1"))</f>
        <v>1200</v>
      </c>
      <c r="I195" s="2" cm="1">
        <f t="array" ref="I195">IF(ISERROR(INDEX(Jornadas[id],ROW()-3)),"",COUNTIF(Cortes[id_jornada],INDEX(Jornadas[id],ROW()-3)))</f>
        <v>87</v>
      </c>
    </row>
    <row r="196" spans="1:9" hidden="1" x14ac:dyDescent="0.3">
      <c r="A196" s="42" t="str">
        <f t="shared" ref="A196:A259" si="3">PROPER(TEXT(B196,"dddd"))</f>
        <v>Saturday</v>
      </c>
      <c r="B196" s="38" cm="1">
        <f t="array" ref="B196">IF(ISERROR(INDEX(Jornadas[id],ROW()-3)),"",INDEX(Jornadas[fecha],ROW()-3))</f>
        <v>45885</v>
      </c>
      <c r="C196" s="43" cm="1">
        <f t="array" ref="C196">IFERROR(INDEX(Jornadas[caja_inicial],ROW()-3),"")</f>
        <v>1460</v>
      </c>
      <c r="D196" s="20" cm="1">
        <f t="array" ref="D196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242700</v>
      </c>
      <c r="E196" s="20" cm="1">
        <f t="array" ref="E196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278460</v>
      </c>
      <c r="F196" s="20" cm="1">
        <f t="array" ref="F196">IF(ISERROR(INDEX(Jornadas[id],ROW()-3)),"",IFERROR(INDEX(Jornadas[retiro],ROW()-3),""))</f>
        <v>282000</v>
      </c>
      <c r="G196" s="20" cm="1">
        <f t="array" ref="G196">IF(ISERROR(INDEX(Jornadas[id],ROW()-3)),"",SUMIFS(Ventas[importe],Ventas[id_jornada],INDEX(Jornadas[id],ROW()-3),Ventas[mercadoPago],"0"))</f>
        <v>3000</v>
      </c>
      <c r="H196" s="20" cm="1">
        <f t="array" ref="H196">IF(ISERROR(INDEX(Jornadas[id],ROW()-3)),"",SUMIFS(Ventas[importe],Ventas[id_jornada],INDEX(Jornadas[id],ROW()-3),Ventas[mercadoPago],"1"))</f>
        <v>3700</v>
      </c>
      <c r="I196" s="1" cm="1">
        <f t="array" ref="I196">IF(ISERROR(INDEX(Jornadas[id],ROW()-3)),"",COUNTIF(Cortes[id_jornada],INDEX(Jornadas[id],ROW()-3)))</f>
        <v>65</v>
      </c>
    </row>
    <row r="197" spans="1:9" hidden="1" x14ac:dyDescent="0.3">
      <c r="A197" s="35" t="str">
        <f t="shared" si="3"/>
        <v>Monday</v>
      </c>
      <c r="B197" s="36" cm="1">
        <f t="array" ref="B197">IF(ISERROR(INDEX(Jornadas[id],ROW()-3)),"",INDEX(Jornadas[fecha],ROW()-3))</f>
        <v>45887</v>
      </c>
      <c r="C197" s="23" cm="1">
        <f t="array" ref="C197">IFERROR(INDEX(Jornadas[caja_inicial],ROW()-3),"")</f>
        <v>1960</v>
      </c>
      <c r="D197" s="21" cm="1">
        <f t="array" ref="D197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134200</v>
      </c>
      <c r="E197" s="21" cm="1">
        <f t="array" ref="E197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154160</v>
      </c>
      <c r="F197" s="21" cm="1">
        <f t="array" ref="F197">IF(ISERROR(INDEX(Jornadas[id],ROW()-3)),"",IFERROR(INDEX(Jornadas[retiro],ROW()-3),""))</f>
        <v>73000</v>
      </c>
      <c r="G197" s="21" cm="1">
        <f t="array" ref="G197">IF(ISERROR(INDEX(Jornadas[id],ROW()-3)),"",SUMIFS(Ventas[importe],Ventas[id_jornada],INDEX(Jornadas[id],ROW()-3),Ventas[mercadoPago],"0"))</f>
        <v>7700</v>
      </c>
      <c r="H197" s="21" cm="1">
        <f t="array" ref="H197">IF(ISERROR(INDEX(Jornadas[id],ROW()-3)),"",SUMIFS(Ventas[importe],Ventas[id_jornada],INDEX(Jornadas[id],ROW()-3),Ventas[mercadoPago],"1"))</f>
        <v>0</v>
      </c>
      <c r="I197" s="2" cm="1">
        <f t="array" ref="I197">IF(ISERROR(INDEX(Jornadas[id],ROW()-3)),"",COUNTIF(Cortes[id_jornada],INDEX(Jornadas[id],ROW()-3)))</f>
        <v>33</v>
      </c>
    </row>
    <row r="198" spans="1:9" hidden="1" x14ac:dyDescent="0.3">
      <c r="A198" s="42" t="str">
        <f t="shared" si="3"/>
        <v>Tuesday</v>
      </c>
      <c r="B198" s="38" cm="1">
        <f t="array" ref="B198">IF(ISERROR(INDEX(Jornadas[id],ROW()-3)),"",INDEX(Jornadas[fecha],ROW()-3))</f>
        <v>45888</v>
      </c>
      <c r="C198" s="43" cm="1">
        <f t="array" ref="C198">IFERROR(INDEX(Jornadas[caja_inicial],ROW()-3),"")</f>
        <v>2560</v>
      </c>
      <c r="D198" s="20" cm="1">
        <f t="array" ref="D198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94000</v>
      </c>
      <c r="E198" s="20" cm="1">
        <f t="array" ref="E198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196260</v>
      </c>
      <c r="F198" s="20" cm="1">
        <f t="array" ref="F198">IF(ISERROR(INDEX(Jornadas[id],ROW()-3)),"",IFERROR(INDEX(Jornadas[retiro],ROW()-3),""))</f>
        <v>157000</v>
      </c>
      <c r="G198" s="20" cm="1">
        <f t="array" ref="G198">IF(ISERROR(INDEX(Jornadas[id],ROW()-3)),"",SUMIFS(Ventas[importe],Ventas[id_jornada],INDEX(Jornadas[id],ROW()-3),Ventas[mercadoPago],"0"))</f>
        <v>500</v>
      </c>
      <c r="H198" s="20" cm="1">
        <f t="array" ref="H198">IF(ISERROR(INDEX(Jornadas[id],ROW()-3)),"",SUMIFS(Ventas[importe],Ventas[id_jornada],INDEX(Jornadas[id],ROW()-3),Ventas[mercadoPago],"1"))</f>
        <v>0</v>
      </c>
      <c r="I198" s="1" cm="1">
        <f t="array" ref="I198">IF(ISERROR(INDEX(Jornadas[id],ROW()-3)),"",COUNTIF(Cortes[id_jornada],INDEX(Jornadas[id],ROW()-3)))</f>
        <v>28</v>
      </c>
    </row>
    <row r="199" spans="1:9" hidden="1" x14ac:dyDescent="0.3">
      <c r="A199" s="35" t="str">
        <f t="shared" si="3"/>
        <v>Wednesday</v>
      </c>
      <c r="B199" s="36" cm="1">
        <f t="array" ref="B199">IF(ISERROR(INDEX(Jornadas[id],ROW()-3)),"",INDEX(Jornadas[fecha],ROW()-3))</f>
        <v>45889</v>
      </c>
      <c r="C199" s="23" cm="1">
        <f t="array" ref="C199">IFERROR(INDEX(Jornadas[caja_inicial],ROW()-3),"")</f>
        <v>4660</v>
      </c>
      <c r="D199" s="21" cm="1">
        <f t="array" ref="D199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174000</v>
      </c>
      <c r="E199" s="21" cm="1">
        <f t="array" ref="E199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287660</v>
      </c>
      <c r="F199" s="21" cm="1">
        <f t="array" ref="F199">IF(ISERROR(INDEX(Jornadas[id],ROW()-3)),"",IFERROR(INDEX(Jornadas[retiro],ROW()-3),""))</f>
        <v>144000</v>
      </c>
      <c r="G199" s="21" cm="1">
        <f t="array" ref="G199">IF(ISERROR(INDEX(Jornadas[id],ROW()-3)),"",SUMIFS(Ventas[importe],Ventas[id_jornada],INDEX(Jornadas[id],ROW()-3),Ventas[mercadoPago],"0"))</f>
        <v>500</v>
      </c>
      <c r="H199" s="21" cm="1">
        <f t="array" ref="H199">IF(ISERROR(INDEX(Jornadas[id],ROW()-3)),"",SUMIFS(Ventas[importe],Ventas[id_jornada],INDEX(Jornadas[id],ROW()-3),Ventas[mercadoPago],"1"))</f>
        <v>2500</v>
      </c>
      <c r="I199" s="2" cm="1">
        <f t="array" ref="I199">IF(ISERROR(INDEX(Jornadas[id],ROW()-3)),"",COUNTIF(Cortes[id_jornada],INDEX(Jornadas[id],ROW()-3)))</f>
        <v>53</v>
      </c>
    </row>
    <row r="200" spans="1:9" hidden="1" x14ac:dyDescent="0.3">
      <c r="A200" s="42" t="str">
        <f t="shared" si="3"/>
        <v>Thursday</v>
      </c>
      <c r="B200" s="38" cm="1">
        <f t="array" ref="B200">IF(ISERROR(INDEX(Jornadas[id],ROW()-3)),"",INDEX(Jornadas[fecha],ROW()-3))</f>
        <v>45890</v>
      </c>
      <c r="C200" s="43" cm="1">
        <f t="array" ref="C200">IFERROR(INDEX(Jornadas[caja_inicial],ROW()-3),"")</f>
        <v>5660</v>
      </c>
      <c r="D200" s="20" cm="1">
        <f t="array" ref="D200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319500</v>
      </c>
      <c r="E200" s="20" cm="1">
        <f t="array" ref="E200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330660</v>
      </c>
      <c r="F200" s="20" cm="1">
        <f t="array" ref="F200">IF(ISERROR(INDEX(Jornadas[id],ROW()-3)),"",IFERROR(INDEX(Jornadas[retiro],ROW()-3),""))</f>
        <v>196000</v>
      </c>
      <c r="G200" s="20" cm="1">
        <f t="array" ref="G200">IF(ISERROR(INDEX(Jornadas[id],ROW()-3)),"",SUMIFS(Ventas[importe],Ventas[id_jornada],INDEX(Jornadas[id],ROW()-3),Ventas[mercadoPago],"0"))</f>
        <v>0</v>
      </c>
      <c r="H200" s="20" cm="1">
        <f t="array" ref="H200">IF(ISERROR(INDEX(Jornadas[id],ROW()-3)),"",SUMIFS(Ventas[importe],Ventas[id_jornada],INDEX(Jornadas[id],ROW()-3),Ventas[mercadoPago],"1"))</f>
        <v>6000</v>
      </c>
      <c r="I200" s="1" cm="1">
        <f t="array" ref="I200">IF(ISERROR(INDEX(Jornadas[id],ROW()-3)),"",COUNTIF(Cortes[id_jornada],INDEX(Jornadas[id],ROW()-3)))</f>
        <v>71</v>
      </c>
    </row>
    <row r="201" spans="1:9" hidden="1" x14ac:dyDescent="0.3">
      <c r="A201" s="35" t="str">
        <f t="shared" si="3"/>
        <v>Friday</v>
      </c>
      <c r="B201" s="36" cm="1">
        <f t="array" ref="B201">IF(ISERROR(INDEX(Jornadas[id],ROW()-3)),"",INDEX(Jornadas[fecha],ROW()-3))</f>
        <v>45891</v>
      </c>
      <c r="C201" s="23" cm="1">
        <f t="array" ref="C201">IFERROR(INDEX(Jornadas[caja_inicial],ROW()-3),"")</f>
        <v>1660</v>
      </c>
      <c r="D201" s="21" cm="1">
        <f t="array" ref="D201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374800</v>
      </c>
      <c r="E201" s="21" cm="1">
        <f t="array" ref="E201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371960</v>
      </c>
      <c r="F201" s="21" cm="1">
        <f t="array" ref="F201">IF(ISERROR(INDEX(Jornadas[id],ROW()-3)),"",IFERROR(INDEX(Jornadas[retiro],ROW()-3),""))</f>
        <v>273000</v>
      </c>
      <c r="G201" s="21" cm="1">
        <f t="array" ref="G201">IF(ISERROR(INDEX(Jornadas[id],ROW()-3)),"",SUMIFS(Ventas[importe],Ventas[id_jornada],INDEX(Jornadas[id],ROW()-3),Ventas[mercadoPago],"0"))</f>
        <v>3300</v>
      </c>
      <c r="H201" s="21" cm="1">
        <f t="array" ref="H201">IF(ISERROR(INDEX(Jornadas[id],ROW()-3)),"",SUMIFS(Ventas[importe],Ventas[id_jornada],INDEX(Jornadas[id],ROW()-3),Ventas[mercadoPago],"1"))</f>
        <v>7100</v>
      </c>
      <c r="I201" s="2" cm="1">
        <f t="array" ref="I201">IF(ISERROR(INDEX(Jornadas[id],ROW()-3)),"",COUNTIF(Cortes[id_jornada],INDEX(Jornadas[id],ROW()-3)))</f>
        <v>90</v>
      </c>
    </row>
    <row r="202" spans="1:9" hidden="1" x14ac:dyDescent="0.3">
      <c r="A202" s="42" t="str">
        <f t="shared" si="3"/>
        <v>Saturday</v>
      </c>
      <c r="B202" s="38" cm="1">
        <f t="array" ref="B202">IF(ISERROR(INDEX(Jornadas[id],ROW()-3)),"",INDEX(Jornadas[fecha],ROW()-3))</f>
        <v>45892</v>
      </c>
      <c r="C202" s="43" cm="1">
        <f t="array" ref="C202">IFERROR(INDEX(Jornadas[caja_inicial],ROW()-3),"")</f>
        <v>3560</v>
      </c>
      <c r="D202" s="20" cm="1">
        <f t="array" ref="D202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318300</v>
      </c>
      <c r="E202" s="20" cm="1">
        <f t="array" ref="E202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456360</v>
      </c>
      <c r="F202" s="20" cm="1">
        <f t="array" ref="F202">IF(ISERROR(INDEX(Jornadas[id],ROW()-3)),"",IFERROR(INDEX(Jornadas[retiro],ROW()-3),""))</f>
        <v>417000</v>
      </c>
      <c r="G202" s="20" cm="1">
        <f t="array" ref="G202">IF(ISERROR(INDEX(Jornadas[id],ROW()-3)),"",SUMIFS(Ventas[importe],Ventas[id_jornada],INDEX(Jornadas[id],ROW()-3),Ventas[mercadoPago],"0"))</f>
        <v>10300</v>
      </c>
      <c r="H202" s="20" cm="1">
        <f t="array" ref="H202">IF(ISERROR(INDEX(Jornadas[id],ROW()-3)),"",SUMIFS(Ventas[importe],Ventas[id_jornada],INDEX(Jornadas[id],ROW()-3),Ventas[mercadoPago],"1"))</f>
        <v>0</v>
      </c>
      <c r="I202" s="1" cm="1">
        <f t="array" ref="I202">IF(ISERROR(INDEX(Jornadas[id],ROW()-3)),"",COUNTIF(Cortes[id_jornada],INDEX(Jornadas[id],ROW()-3)))</f>
        <v>88</v>
      </c>
    </row>
    <row r="203" spans="1:9" hidden="1" x14ac:dyDescent="0.3">
      <c r="A203" s="35" t="str">
        <f t="shared" si="3"/>
        <v>Monday</v>
      </c>
      <c r="B203" s="36" cm="1">
        <f t="array" ref="B203">IF(ISERROR(INDEX(Jornadas[id],ROW()-3)),"",INDEX(Jornadas[fecha],ROW()-3))</f>
        <v>45894</v>
      </c>
      <c r="C203" s="23" cm="1">
        <f t="array" ref="C203">IFERROR(INDEX(Jornadas[caja_inicial],ROW()-3),"")</f>
        <v>4960</v>
      </c>
      <c r="D203" s="21" cm="1">
        <f t="array" ref="D203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-151900</v>
      </c>
      <c r="E203" s="21" cm="1">
        <f t="array" ref="E203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277560</v>
      </c>
      <c r="F203" s="21" cm="1">
        <f t="array" ref="F203">IF(ISERROR(INDEX(Jornadas[id],ROW()-3)),"",IFERROR(INDEX(Jornadas[retiro],ROW()-3),""))</f>
        <v>180000</v>
      </c>
      <c r="G203" s="21" cm="1">
        <f t="array" ref="G203">IF(ISERROR(INDEX(Jornadas[id],ROW()-3)),"",SUMIFS(Ventas[importe],Ventas[id_jornada],INDEX(Jornadas[id],ROW()-3),Ventas[mercadoPago],"0"))</f>
        <v>1100</v>
      </c>
      <c r="H203" s="21" cm="1">
        <f t="array" ref="H203">IF(ISERROR(INDEX(Jornadas[id],ROW()-3)),"",SUMIFS(Ventas[importe],Ventas[id_jornada],INDEX(Jornadas[id],ROW()-3),Ventas[mercadoPago],"1"))</f>
        <v>0</v>
      </c>
      <c r="I203" s="2" cm="1">
        <f t="array" ref="I203">IF(ISERROR(INDEX(Jornadas[id],ROW()-3)),"",COUNTIF(Cortes[id_jornada],INDEX(Jornadas[id],ROW()-3)))</f>
        <v>58</v>
      </c>
    </row>
    <row r="204" spans="1:9" hidden="1" x14ac:dyDescent="0.3">
      <c r="A204" s="42" t="str">
        <f t="shared" si="3"/>
        <v>Tuesday</v>
      </c>
      <c r="B204" s="38" cm="1">
        <f t="array" ref="B204">IF(ISERROR(INDEX(Jornadas[id],ROW()-3)),"",INDEX(Jornadas[fecha],ROW()-3))</f>
        <v>45895</v>
      </c>
      <c r="C204" s="43" cm="1">
        <f t="array" ref="C204">IFERROR(INDEX(Jornadas[caja_inicial],ROW()-3),"")</f>
        <v>4460</v>
      </c>
      <c r="D204" s="20" cm="1">
        <f t="array" ref="D204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180500</v>
      </c>
      <c r="E204" s="20" cm="1">
        <f t="array" ref="E204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251960</v>
      </c>
      <c r="F204" s="20" cm="1">
        <f t="array" ref="F204">IF(ISERROR(INDEX(Jornadas[id],ROW()-3)),"",IFERROR(INDEX(Jornadas[retiro],ROW()-3),""))</f>
        <v>154000</v>
      </c>
      <c r="G204" s="20" cm="1">
        <f t="array" ref="G204">IF(ISERROR(INDEX(Jornadas[id],ROW()-3)),"",SUMIFS(Ventas[importe],Ventas[id_jornada],INDEX(Jornadas[id],ROW()-3),Ventas[mercadoPago],"0"))</f>
        <v>5000</v>
      </c>
      <c r="H204" s="20" cm="1">
        <f t="array" ref="H204">IF(ISERROR(INDEX(Jornadas[id],ROW()-3)),"",SUMIFS(Ventas[importe],Ventas[id_jornada],INDEX(Jornadas[id],ROW()-3),Ventas[mercadoPago],"1"))</f>
        <v>2500</v>
      </c>
      <c r="I204" s="1" cm="1">
        <f t="array" ref="I204">IF(ISERROR(INDEX(Jornadas[id],ROW()-3)),"",COUNTIF(Cortes[id_jornada],INDEX(Jornadas[id],ROW()-3)))</f>
        <v>48</v>
      </c>
    </row>
    <row r="205" spans="1:9" hidden="1" x14ac:dyDescent="0.3">
      <c r="A205" s="35" t="str">
        <f t="shared" si="3"/>
        <v>Wednesday</v>
      </c>
      <c r="B205" s="36" cm="1">
        <f t="array" ref="B205">IF(ISERROR(INDEX(Jornadas[id],ROW()-3)),"",INDEX(Jornadas[fecha],ROW()-3))</f>
        <v>45896</v>
      </c>
      <c r="C205" s="23" cm="1">
        <f t="array" ref="C205">IFERROR(INDEX(Jornadas[caja_inicial],ROW()-3),"")</f>
        <v>5760</v>
      </c>
      <c r="D205" s="21" cm="1">
        <f t="array" ref="D205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162200</v>
      </c>
      <c r="E205" s="21" cm="1">
        <f t="array" ref="E205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255760</v>
      </c>
      <c r="F205" s="21" cm="1">
        <f t="array" ref="F205">IF(ISERROR(INDEX(Jornadas[id],ROW()-3)),"",IFERROR(INDEX(Jornadas[retiro],ROW()-3),""))</f>
        <v>125000</v>
      </c>
      <c r="G205" s="21" cm="1">
        <f t="array" ref="G205">IF(ISERROR(INDEX(Jornadas[id],ROW()-3)),"",SUMIFS(Ventas[importe],Ventas[id_jornada],INDEX(Jornadas[id],ROW()-3),Ventas[mercadoPago],"0"))</f>
        <v>5500</v>
      </c>
      <c r="H205" s="21" cm="1">
        <f t="array" ref="H205">IF(ISERROR(INDEX(Jornadas[id],ROW()-3)),"",SUMIFS(Ventas[importe],Ventas[id_jornada],INDEX(Jornadas[id],ROW()-3),Ventas[mercadoPago],"1"))</f>
        <v>1900</v>
      </c>
      <c r="I205" s="2" cm="1">
        <f t="array" ref="I205">IF(ISERROR(INDEX(Jornadas[id],ROW()-3)),"",COUNTIF(Cortes[id_jornada],INDEX(Jornadas[id],ROW()-3)))</f>
        <v>55</v>
      </c>
    </row>
    <row r="206" spans="1:9" hidden="1" x14ac:dyDescent="0.3">
      <c r="A206" s="42" t="str">
        <f t="shared" si="3"/>
        <v>Thursday</v>
      </c>
      <c r="B206" s="38" cm="1">
        <f t="array" ref="B206">IF(ISERROR(INDEX(Jornadas[id],ROW()-3)),"",INDEX(Jornadas[fecha],ROW()-3))</f>
        <v>45897</v>
      </c>
      <c r="C206" s="43" cm="1">
        <f t="array" ref="C206">IFERROR(INDEX(Jornadas[caja_inicial],ROW()-3),"")</f>
        <v>5960</v>
      </c>
      <c r="D206" s="20" cm="1">
        <f t="array" ref="D206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306679</v>
      </c>
      <c r="E206" s="20" cm="1">
        <f t="array" ref="E206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276160</v>
      </c>
      <c r="F206" s="20" cm="1">
        <f t="array" ref="F206">IF(ISERROR(INDEX(Jornadas[id],ROW()-3)),"",IFERROR(INDEX(Jornadas[retiro],ROW()-3),""))</f>
        <v>194000</v>
      </c>
      <c r="G206" s="20" cm="1">
        <f t="array" ref="G206">IF(ISERROR(INDEX(Jornadas[id],ROW()-3)),"",SUMIFS(Ventas[importe],Ventas[id_jornada],INDEX(Jornadas[id],ROW()-3),Ventas[mercadoPago],"0"))</f>
        <v>3200</v>
      </c>
      <c r="H206" s="20" cm="1">
        <f t="array" ref="H206">IF(ISERROR(INDEX(Jornadas[id],ROW()-3)),"",SUMIFS(Ventas[importe],Ventas[id_jornada],INDEX(Jornadas[id],ROW()-3),Ventas[mercadoPago],"1"))</f>
        <v>11800</v>
      </c>
      <c r="I206" s="1" cm="1">
        <f t="array" ref="I206">IF(ISERROR(INDEX(Jornadas[id],ROW()-3)),"",COUNTIF(Cortes[id_jornada],INDEX(Jornadas[id],ROW()-3)))</f>
        <v>67</v>
      </c>
    </row>
    <row r="207" spans="1:9" hidden="1" x14ac:dyDescent="0.3">
      <c r="A207" s="35" t="str">
        <f t="shared" si="3"/>
        <v>Friday</v>
      </c>
      <c r="B207" s="36" cm="1">
        <f t="array" ref="B207">IF(ISERROR(INDEX(Jornadas[id],ROW()-3)),"",INDEX(Jornadas[fecha],ROW()-3))</f>
        <v>45898</v>
      </c>
      <c r="C207" s="23" cm="1">
        <f t="array" ref="C207">IFERROR(INDEX(Jornadas[caja_inicial],ROW()-3),"")</f>
        <v>6160</v>
      </c>
      <c r="D207" s="21" cm="1">
        <f t="array" ref="D207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370700</v>
      </c>
      <c r="E207" s="21" cm="1">
        <f t="array" ref="E207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357460</v>
      </c>
      <c r="F207" s="21" cm="1">
        <f t="array" ref="F207">IF(ISERROR(INDEX(Jornadas[id],ROW()-3)),"",IFERROR(INDEX(Jornadas[retiro],ROW()-3),""))</f>
        <v>216000</v>
      </c>
      <c r="G207" s="21" cm="1">
        <f t="array" ref="G207">IF(ISERROR(INDEX(Jornadas[id],ROW()-3)),"",SUMIFS(Ventas[importe],Ventas[id_jornada],INDEX(Jornadas[id],ROW()-3),Ventas[mercadoPago],"0"))</f>
        <v>1200</v>
      </c>
      <c r="H207" s="21" cm="1">
        <f t="array" ref="H207">IF(ISERROR(INDEX(Jornadas[id],ROW()-3)),"",SUMIFS(Ventas[importe],Ventas[id_jornada],INDEX(Jornadas[id],ROW()-3),Ventas[mercadoPago],"1"))</f>
        <v>3700</v>
      </c>
      <c r="I207" s="2" cm="1">
        <f t="array" ref="I207">IF(ISERROR(INDEX(Jornadas[id],ROW()-3)),"",COUNTIF(Cortes[id_jornada],INDEX(Jornadas[id],ROW()-3)))</f>
        <v>85</v>
      </c>
    </row>
    <row r="208" spans="1:9" hidden="1" x14ac:dyDescent="0.3">
      <c r="A208" s="42" t="str">
        <f t="shared" si="3"/>
        <v>Saturday</v>
      </c>
      <c r="B208" s="38" cm="1">
        <f t="array" ref="B208">IF(ISERROR(INDEX(Jornadas[id],ROW()-3)),"",INDEX(Jornadas[fecha],ROW()-3))</f>
        <v>45899</v>
      </c>
      <c r="C208" s="43" cm="1">
        <f t="array" ref="C208">IFERROR(INDEX(Jornadas[caja_inicial],ROW()-3),"")</f>
        <v>5960</v>
      </c>
      <c r="D208" s="20" cm="1">
        <f t="array" ref="D208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-55750</v>
      </c>
      <c r="E208" s="20" cm="1">
        <f t="array" ref="E208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441060</v>
      </c>
      <c r="F208" s="20" cm="1">
        <f t="array" ref="F208">IF(ISERROR(INDEX(Jornadas[id],ROW()-3)),"",IFERROR(INDEX(Jornadas[retiro],ROW()-3),""))</f>
        <v>387000</v>
      </c>
      <c r="G208" s="20" cm="1">
        <f t="array" ref="G208">IF(ISERROR(INDEX(Jornadas[id],ROW()-3)),"",SUMIFS(Ventas[importe],Ventas[id_jornada],INDEX(Jornadas[id],ROW()-3),Ventas[mercadoPago],"0"))</f>
        <v>6300</v>
      </c>
      <c r="H208" s="20" cm="1">
        <f t="array" ref="H208">IF(ISERROR(INDEX(Jornadas[id],ROW()-3)),"",SUMIFS(Ventas[importe],Ventas[id_jornada],INDEX(Jornadas[id],ROW()-3),Ventas[mercadoPago],"1"))</f>
        <v>0</v>
      </c>
      <c r="I208" s="1" cm="1">
        <f t="array" ref="I208">IF(ISERROR(INDEX(Jornadas[id],ROW()-3)),"",COUNTIF(Cortes[id_jornada],INDEX(Jornadas[id],ROW()-3)))</f>
        <v>87</v>
      </c>
    </row>
    <row r="209" spans="1:9" hidden="1" x14ac:dyDescent="0.3">
      <c r="A209" s="35" t="str">
        <f t="shared" si="3"/>
        <v>Monday</v>
      </c>
      <c r="B209" s="36" cm="1">
        <f t="array" ref="B209">IF(ISERROR(INDEX(Jornadas[id],ROW()-3)),"",INDEX(Jornadas[fecha],ROW()-3))</f>
        <v>45901</v>
      </c>
      <c r="C209" s="23" cm="1">
        <f t="array" ref="C209">IFERROR(INDEX(Jornadas[caja_inicial],ROW()-3),"")</f>
        <v>8060</v>
      </c>
      <c r="D209" s="21" cm="1">
        <f t="array" ref="D209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190000</v>
      </c>
      <c r="E209" s="21" cm="1">
        <f t="array" ref="E209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247060</v>
      </c>
      <c r="F209" s="21" cm="1">
        <f t="array" ref="F209">IF(ISERROR(INDEX(Jornadas[id],ROW()-3)),"",IFERROR(INDEX(Jornadas[retiro],ROW()-3),""))</f>
        <v>100000</v>
      </c>
      <c r="G209" s="21" cm="1">
        <f t="array" ref="G209">IF(ISERROR(INDEX(Jornadas[id],ROW()-3)),"",SUMIFS(Ventas[importe],Ventas[id_jornada],INDEX(Jornadas[id],ROW()-3),Ventas[mercadoPago],"0"))</f>
        <v>0</v>
      </c>
      <c r="H209" s="21" cm="1">
        <f t="array" ref="H209">IF(ISERROR(INDEX(Jornadas[id],ROW()-3)),"",SUMIFS(Ventas[importe],Ventas[id_jornada],INDEX(Jornadas[id],ROW()-3),Ventas[mercadoPago],"1"))</f>
        <v>0</v>
      </c>
      <c r="I209" s="2" cm="1">
        <f t="array" ref="I209">IF(ISERROR(INDEX(Jornadas[id],ROW()-3)),"",COUNTIF(Cortes[id_jornada],INDEX(Jornadas[id],ROW()-3)))</f>
        <v>56</v>
      </c>
    </row>
    <row r="210" spans="1:9" hidden="1" x14ac:dyDescent="0.3">
      <c r="A210" s="42" t="str">
        <f t="shared" si="3"/>
        <v>Tuesday</v>
      </c>
      <c r="B210" s="38" cm="1">
        <f t="array" ref="B210">IF(ISERROR(INDEX(Jornadas[id],ROW()-3)),"",INDEX(Jornadas[fecha],ROW()-3))</f>
        <v>45902</v>
      </c>
      <c r="C210" s="43" cm="1">
        <f t="array" ref="C210">IFERROR(INDEX(Jornadas[caja_inicial],ROW()-3),"")</f>
        <v>5460</v>
      </c>
      <c r="D210" s="20" cm="1">
        <f t="array" ref="D210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192200</v>
      </c>
      <c r="E210" s="20" cm="1">
        <f t="array" ref="E210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223960</v>
      </c>
      <c r="F210" s="20" cm="1">
        <f t="array" ref="F210">IF(ISERROR(INDEX(Jornadas[id],ROW()-3)),"",IFERROR(INDEX(Jornadas[retiro],ROW()-3),""))</f>
        <v>169000</v>
      </c>
      <c r="G210" s="20" cm="1">
        <f t="array" ref="G210">IF(ISERROR(INDEX(Jornadas[id],ROW()-3)),"",SUMIFS(Ventas[importe],Ventas[id_jornada],INDEX(Jornadas[id],ROW()-3),Ventas[mercadoPago],"0"))</f>
        <v>6000</v>
      </c>
      <c r="H210" s="20" cm="1">
        <f t="array" ref="H210">IF(ISERROR(INDEX(Jornadas[id],ROW()-3)),"",SUMIFS(Ventas[importe],Ventas[id_jornada],INDEX(Jornadas[id],ROW()-3),Ventas[mercadoPago],"1"))</f>
        <v>1200</v>
      </c>
      <c r="I210" s="1" cm="1">
        <f t="array" ref="I210">IF(ISERROR(INDEX(Jornadas[id],ROW()-3)),"",COUNTIF(Cortes[id_jornada],INDEX(Jornadas[id],ROW()-3)))</f>
        <v>42</v>
      </c>
    </row>
    <row r="211" spans="1:9" hidden="1" x14ac:dyDescent="0.3">
      <c r="A211" s="35" t="str">
        <f t="shared" si="3"/>
        <v>Wednesday</v>
      </c>
      <c r="B211" s="36" cm="1">
        <f t="array" ref="B211">IF(ISERROR(INDEX(Jornadas[id],ROW()-3)),"",INDEX(Jornadas[fecha],ROW()-3))</f>
        <v>45903</v>
      </c>
      <c r="C211" s="23" cm="1">
        <f t="array" ref="C211">IFERROR(INDEX(Jornadas[caja_inicial],ROW()-3),"")</f>
        <v>6960</v>
      </c>
      <c r="D211" s="21" cm="1">
        <f t="array" ref="D211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8000</v>
      </c>
      <c r="E211" s="21" cm="1">
        <f t="array" ref="E211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30960</v>
      </c>
      <c r="F211" s="21" cm="1">
        <f t="array" ref="F211">IF(ISERROR(INDEX(Jornadas[id],ROW()-3)),"",IFERROR(INDEX(Jornadas[retiro],ROW()-3),""))</f>
        <v>0</v>
      </c>
      <c r="G211" s="21" cm="1">
        <f t="array" ref="G211">IF(ISERROR(INDEX(Jornadas[id],ROW()-3)),"",SUMIFS(Ventas[importe],Ventas[id_jornada],INDEX(Jornadas[id],ROW()-3),Ventas[mercadoPago],"0"))</f>
        <v>0</v>
      </c>
      <c r="H211" s="21" cm="1">
        <f t="array" ref="H211">IF(ISERROR(INDEX(Jornadas[id],ROW()-3)),"",SUMIFS(Ventas[importe],Ventas[id_jornada],INDEX(Jornadas[id],ROW()-3),Ventas[mercadoPago],"1"))</f>
        <v>0</v>
      </c>
      <c r="I211" s="2" cm="1">
        <f t="array" ref="I211">IF(ISERROR(INDEX(Jornadas[id],ROW()-3)),"",COUNTIF(Cortes[id_jornada],INDEX(Jornadas[id],ROW()-3)))</f>
        <v>4</v>
      </c>
    </row>
    <row r="212" spans="1:9" hidden="1" x14ac:dyDescent="0.3">
      <c r="A212" s="42" t="str">
        <f t="shared" si="3"/>
        <v>Thursday</v>
      </c>
      <c r="B212" s="38" cm="1">
        <f t="array" ref="B212">IF(ISERROR(INDEX(Jornadas[id],ROW()-3)),"",INDEX(Jornadas[fecha],ROW()-3))</f>
        <v>45904</v>
      </c>
      <c r="C212" s="43" cm="1">
        <f t="array" ref="C212">IFERROR(INDEX(Jornadas[caja_inicial],ROW()-3),"")</f>
        <v>6960</v>
      </c>
      <c r="D212" s="20" cm="1">
        <f t="array" ref="D212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323000</v>
      </c>
      <c r="E212" s="20" cm="1">
        <f t="array" ref="E212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313360</v>
      </c>
      <c r="F212" s="20" cm="1">
        <f t="array" ref="F212">IF(ISERROR(INDEX(Jornadas[id],ROW()-3)),"",IFERROR(INDEX(Jornadas[retiro],ROW()-3),""))</f>
        <v>203000</v>
      </c>
      <c r="G212" s="20" cm="1">
        <f t="array" ref="G212">IF(ISERROR(INDEX(Jornadas[id],ROW()-3)),"",SUMIFS(Ventas[importe],Ventas[id_jornada],INDEX(Jornadas[id],ROW()-3),Ventas[mercadoPago],"0"))</f>
        <v>0</v>
      </c>
      <c r="H212" s="20" cm="1">
        <f t="array" ref="H212">IF(ISERROR(INDEX(Jornadas[id],ROW()-3)),"",SUMIFS(Ventas[importe],Ventas[id_jornada],INDEX(Jornadas[id],ROW()-3),Ventas[mercadoPago],"1"))</f>
        <v>0</v>
      </c>
      <c r="I212" s="1" cm="1">
        <f t="array" ref="I212">IF(ISERROR(INDEX(Jornadas[id],ROW()-3)),"",COUNTIF(Cortes[id_jornada],INDEX(Jornadas[id],ROW()-3)))</f>
        <v>75</v>
      </c>
    </row>
    <row r="213" spans="1:9" hidden="1" x14ac:dyDescent="0.3">
      <c r="A213" s="35" t="str">
        <f t="shared" si="3"/>
        <v>Friday</v>
      </c>
      <c r="B213" s="36" cm="1">
        <f t="array" ref="B213">IF(ISERROR(INDEX(Jornadas[id],ROW()-3)),"",INDEX(Jornadas[fecha],ROW()-3))</f>
        <v>45905</v>
      </c>
      <c r="C213" s="23" cm="1">
        <f t="array" ref="C213">IFERROR(INDEX(Jornadas[caja_inicial],ROW()-3),"")</f>
        <v>960</v>
      </c>
      <c r="D213" s="21" cm="1">
        <f t="array" ref="D213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427700</v>
      </c>
      <c r="E213" s="21" cm="1">
        <f t="array" ref="E213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315060</v>
      </c>
      <c r="F213" s="21" cm="1">
        <f t="array" ref="F213">IF(ISERROR(INDEX(Jornadas[id],ROW()-3)),"",IFERROR(INDEX(Jornadas[retiro],ROW()-3),""))</f>
        <v>175000</v>
      </c>
      <c r="G213" s="21" cm="1">
        <f t="array" ref="G213">IF(ISERROR(INDEX(Jornadas[id],ROW()-3)),"",SUMIFS(Ventas[importe],Ventas[id_jornada],INDEX(Jornadas[id],ROW()-3),Ventas[mercadoPago],"0"))</f>
        <v>5200</v>
      </c>
      <c r="H213" s="21" cm="1">
        <f t="array" ref="H213">IF(ISERROR(INDEX(Jornadas[id],ROW()-3)),"",SUMIFS(Ventas[importe],Ventas[id_jornada],INDEX(Jornadas[id],ROW()-3),Ventas[mercadoPago],"1"))</f>
        <v>5700</v>
      </c>
      <c r="I213" s="2" cm="1">
        <f t="array" ref="I213">IF(ISERROR(INDEX(Jornadas[id],ROW()-3)),"",COUNTIF(Cortes[id_jornada],INDEX(Jornadas[id],ROW()-3)))</f>
        <v>90</v>
      </c>
    </row>
    <row r="214" spans="1:9" hidden="1" x14ac:dyDescent="0.3">
      <c r="A214" s="42" t="str">
        <f t="shared" si="3"/>
        <v>Saturday</v>
      </c>
      <c r="B214" s="38" cm="1">
        <f t="array" ref="B214">IF(ISERROR(INDEX(Jornadas[id],ROW()-3)),"",INDEX(Jornadas[fecha],ROW()-3))</f>
        <v>45906</v>
      </c>
      <c r="C214" s="43" cm="1">
        <f t="array" ref="C214">IFERROR(INDEX(Jornadas[caja_inicial],ROW()-3),"")</f>
        <v>5260</v>
      </c>
      <c r="D214" s="20" cm="1">
        <f t="array" ref="D214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296100</v>
      </c>
      <c r="E214" s="20" cm="1">
        <f t="array" ref="E214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453860</v>
      </c>
      <c r="F214" s="20" cm="1">
        <f t="array" ref="F214">IF(ISERROR(INDEX(Jornadas[id],ROW()-3)),"",IFERROR(INDEX(Jornadas[retiro],ROW()-3),""))</f>
        <v>700000</v>
      </c>
      <c r="G214" s="20" cm="1">
        <f t="array" ref="G214">IF(ISERROR(INDEX(Jornadas[id],ROW()-3)),"",SUMIFS(Ventas[importe],Ventas[id_jornada],INDEX(Jornadas[id],ROW()-3),Ventas[mercadoPago],"0"))</f>
        <v>7100</v>
      </c>
      <c r="H214" s="20" cm="1">
        <f t="array" ref="H214">IF(ISERROR(INDEX(Jornadas[id],ROW()-3)),"",SUMIFS(Ventas[importe],Ventas[id_jornada],INDEX(Jornadas[id],ROW()-3),Ventas[mercadoPago],"1"))</f>
        <v>2100</v>
      </c>
      <c r="I214" s="1" cm="1">
        <f t="array" ref="I214">IF(ISERROR(INDEX(Jornadas[id],ROW()-3)),"",COUNTIF(Cortes[id_jornada],INDEX(Jornadas[id],ROW()-3)))</f>
        <v>86</v>
      </c>
    </row>
    <row r="215" spans="1:9" hidden="1" x14ac:dyDescent="0.3">
      <c r="A215" s="35" t="str">
        <f t="shared" si="3"/>
        <v>Monday</v>
      </c>
      <c r="B215" s="36" cm="1">
        <f t="array" ref="B215">IF(ISERROR(INDEX(Jornadas[id],ROW()-3)),"",INDEX(Jornadas[fecha],ROW()-3))</f>
        <v>45908</v>
      </c>
      <c r="C215" s="23" cm="1">
        <f t="array" ref="C215">IFERROR(INDEX(Jornadas[caja_inicial],ROW()-3),"")</f>
        <v>3460</v>
      </c>
      <c r="D215" s="21" cm="1">
        <f t="array" ref="D215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136000</v>
      </c>
      <c r="E215" s="21" cm="1">
        <f t="array" ref="E215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317060</v>
      </c>
      <c r="F215" s="21" cm="1">
        <f t="array" ref="F215">IF(ISERROR(INDEX(Jornadas[id],ROW()-3)),"",IFERROR(INDEX(Jornadas[retiro],ROW()-3),""))</f>
        <v>189000</v>
      </c>
      <c r="G215" s="21" cm="1">
        <f t="array" ref="G215">IF(ISERROR(INDEX(Jornadas[id],ROW()-3)),"",SUMIFS(Ventas[importe],Ventas[id_jornada],INDEX(Jornadas[id],ROW()-3),Ventas[mercadoPago],"0"))</f>
        <v>2600</v>
      </c>
      <c r="H215" s="21" cm="1">
        <f t="array" ref="H215">IF(ISERROR(INDEX(Jornadas[id],ROW()-3)),"",SUMIFS(Ventas[importe],Ventas[id_jornada],INDEX(Jornadas[id],ROW()-3),Ventas[mercadoPago],"1"))</f>
        <v>0</v>
      </c>
      <c r="I215" s="2" cm="1">
        <f t="array" ref="I215">IF(ISERROR(INDEX(Jornadas[id],ROW()-3)),"",COUNTIF(Cortes[id_jornada],INDEX(Jornadas[id],ROW()-3)))</f>
        <v>54</v>
      </c>
    </row>
    <row r="216" spans="1:9" hidden="1" x14ac:dyDescent="0.3">
      <c r="A216" s="42" t="str">
        <f t="shared" si="3"/>
        <v>Tuesday</v>
      </c>
      <c r="B216" s="38" cm="1">
        <f t="array" ref="B216">IF(ISERROR(INDEX(Jornadas[id],ROW()-3)),"",INDEX(Jornadas[fecha],ROW()-3))</f>
        <v>45909</v>
      </c>
      <c r="C216" s="43" cm="1">
        <f t="array" ref="C216">IFERROR(INDEX(Jornadas[caja_inicial],ROW()-3),"")</f>
        <v>3060</v>
      </c>
      <c r="D216" s="20" cm="1">
        <f t="array" ref="D216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236800</v>
      </c>
      <c r="E216" s="20" cm="1">
        <f t="array" ref="E216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234160</v>
      </c>
      <c r="F216" s="20" cm="1">
        <f t="array" ref="F216">IF(ISERROR(INDEX(Jornadas[id],ROW()-3)),"",IFERROR(INDEX(Jornadas[retiro],ROW()-3),""))</f>
        <v>134000</v>
      </c>
      <c r="G216" s="20" cm="1">
        <f t="array" ref="G216">IF(ISERROR(INDEX(Jornadas[id],ROW()-3)),"",SUMIFS(Ventas[importe],Ventas[id_jornada],INDEX(Jornadas[id],ROW()-3),Ventas[mercadoPago],"0"))</f>
        <v>2100</v>
      </c>
      <c r="H216" s="20" cm="1">
        <f t="array" ref="H216">IF(ISERROR(INDEX(Jornadas[id],ROW()-3)),"",SUMIFS(Ventas[importe],Ventas[id_jornada],INDEX(Jornadas[id],ROW()-3),Ventas[mercadoPago],"1"))</f>
        <v>2300</v>
      </c>
      <c r="I216" s="1" cm="1">
        <f t="array" ref="I216">IF(ISERROR(INDEX(Jornadas[id],ROW()-3)),"",COUNTIF(Cortes[id_jornada],INDEX(Jornadas[id],ROW()-3)))</f>
        <v>53</v>
      </c>
    </row>
    <row r="217" spans="1:9" hidden="1" x14ac:dyDescent="0.3">
      <c r="A217" s="35" t="str">
        <f t="shared" si="3"/>
        <v>Wednesday</v>
      </c>
      <c r="B217" s="36" cm="1">
        <f t="array" ref="B217">IF(ISERROR(INDEX(Jornadas[id],ROW()-3)),"",INDEX(Jornadas[fecha],ROW()-3))</f>
        <v>45910</v>
      </c>
      <c r="C217" s="23" cm="1">
        <f t="array" ref="C217">IFERROR(INDEX(Jornadas[caja_inicial],ROW()-3),"")</f>
        <v>3160</v>
      </c>
      <c r="D217" s="21" cm="1">
        <f t="array" ref="D217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123500</v>
      </c>
      <c r="E217" s="21" cm="1">
        <f t="array" ref="E217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297860</v>
      </c>
      <c r="F217" s="21" cm="1">
        <f t="array" ref="F217">IF(ISERROR(INDEX(Jornadas[id],ROW()-3)),"",IFERROR(INDEX(Jornadas[retiro],ROW()-3),""))</f>
        <v>245000</v>
      </c>
      <c r="G217" s="21" cm="1">
        <f t="array" ref="G217">IF(ISERROR(INDEX(Jornadas[id],ROW()-3)),"",SUMIFS(Ventas[importe],Ventas[id_jornada],INDEX(Jornadas[id],ROW()-3),Ventas[mercadoPago],"0"))</f>
        <v>1200</v>
      </c>
      <c r="H217" s="21" cm="1">
        <f t="array" ref="H217">IF(ISERROR(INDEX(Jornadas[id],ROW()-3)),"",SUMIFS(Ventas[importe],Ventas[id_jornada],INDEX(Jornadas[id],ROW()-3),Ventas[mercadoPago],"1"))</f>
        <v>2500</v>
      </c>
      <c r="I217" s="2" cm="1">
        <f t="array" ref="I217">IF(ISERROR(INDEX(Jornadas[id],ROW()-3)),"",COUNTIF(Cortes[id_jornada],INDEX(Jornadas[id],ROW()-3)))</f>
        <v>54</v>
      </c>
    </row>
    <row r="218" spans="1:9" hidden="1" x14ac:dyDescent="0.3">
      <c r="A218" s="42" t="str">
        <f t="shared" si="3"/>
        <v>Thursday</v>
      </c>
      <c r="B218" s="38" cm="1">
        <f t="array" ref="B218">IF(ISERROR(INDEX(Jornadas[id],ROW()-3)),"",INDEX(Jornadas[fecha],ROW()-3))</f>
        <v>45911</v>
      </c>
      <c r="C218" s="43" cm="1">
        <f t="array" ref="C218">IFERROR(INDEX(Jornadas[caja_inicial],ROW()-3),"")</f>
        <v>5360</v>
      </c>
      <c r="D218" s="20" cm="1">
        <f t="array" ref="D218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205200</v>
      </c>
      <c r="E218" s="20" cm="1">
        <f t="array" ref="E218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368910</v>
      </c>
      <c r="F218" s="20" cm="1">
        <f t="array" ref="F218">IF(ISERROR(INDEX(Jornadas[id],ROW()-3)),"",IFERROR(INDEX(Jornadas[retiro],ROW()-3),""))</f>
        <v>260000</v>
      </c>
      <c r="G218" s="20" cm="1">
        <f t="array" ref="G218">IF(ISERROR(INDEX(Jornadas[id],ROW()-3)),"",SUMIFS(Ventas[importe],Ventas[id_jornada],INDEX(Jornadas[id],ROW()-3),Ventas[mercadoPago],"0"))</f>
        <v>5000</v>
      </c>
      <c r="H218" s="20" cm="1">
        <f t="array" ref="H218">IF(ISERROR(INDEX(Jornadas[id],ROW()-3)),"",SUMIFS(Ventas[importe],Ventas[id_jornada],INDEX(Jornadas[id],ROW()-3),Ventas[mercadoPago],"1"))</f>
        <v>3700</v>
      </c>
      <c r="I218" s="1" cm="1">
        <f t="array" ref="I218">IF(ISERROR(INDEX(Jornadas[id],ROW()-3)),"",COUNTIF(Cortes[id_jornada],INDEX(Jornadas[id],ROW()-3)))</f>
        <v>67</v>
      </c>
    </row>
    <row r="219" spans="1:9" hidden="1" x14ac:dyDescent="0.3">
      <c r="A219" s="35" t="str">
        <f t="shared" si="3"/>
        <v>Friday</v>
      </c>
      <c r="B219" s="36" cm="1">
        <f t="array" ref="B219">IF(ISERROR(INDEX(Jornadas[id],ROW()-3)),"",INDEX(Jornadas[fecha],ROW()-3))</f>
        <v>45912</v>
      </c>
      <c r="C219" s="23" cm="1">
        <f t="array" ref="C219">IFERROR(INDEX(Jornadas[caja_inicial],ROW()-3),"")</f>
        <v>3410</v>
      </c>
      <c r="D219" s="21" cm="1">
        <f t="array" ref="D219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272000</v>
      </c>
      <c r="E219" s="21" cm="1">
        <f t="array" ref="E219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378960</v>
      </c>
      <c r="F219" s="21" cm="1">
        <f t="array" ref="F219">IF(ISERROR(INDEX(Jornadas[id],ROW()-3)),"",IFERROR(INDEX(Jornadas[retiro],ROW()-3),""))</f>
        <v>281000</v>
      </c>
      <c r="G219" s="21" cm="1">
        <f t="array" ref="G219">IF(ISERROR(INDEX(Jornadas[id],ROW()-3)),"",SUMIFS(Ventas[importe],Ventas[id_jornada],INDEX(Jornadas[id],ROW()-3),Ventas[mercadoPago],"0"))</f>
        <v>3500</v>
      </c>
      <c r="H219" s="21" cm="1">
        <f t="array" ref="H219">IF(ISERROR(INDEX(Jornadas[id],ROW()-3)),"",SUMIFS(Ventas[importe],Ventas[id_jornada],INDEX(Jornadas[id],ROW()-3),Ventas[mercadoPago],"1"))</f>
        <v>0</v>
      </c>
      <c r="I219" s="2" cm="1">
        <f t="array" ref="I219">IF(ISERROR(INDEX(Jornadas[id],ROW()-3)),"",COUNTIF(Cortes[id_jornada],INDEX(Jornadas[id],ROW()-3)))</f>
        <v>76</v>
      </c>
    </row>
    <row r="220" spans="1:9" hidden="1" x14ac:dyDescent="0.3">
      <c r="A220" s="42" t="str">
        <f t="shared" si="3"/>
        <v>Saturday</v>
      </c>
      <c r="B220" s="38" cm="1">
        <f t="array" ref="B220">IF(ISERROR(INDEX(Jornadas[id],ROW()-3)),"",INDEX(Jornadas[fecha],ROW()-3))</f>
        <v>45913</v>
      </c>
      <c r="C220" s="43" cm="1">
        <f t="array" ref="C220">IFERROR(INDEX(Jornadas[caja_inicial],ROW()-3),"")</f>
        <v>3060</v>
      </c>
      <c r="D220" s="20" cm="1">
        <f t="array" ref="D220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259150</v>
      </c>
      <c r="E220" s="20" cm="1">
        <f t="array" ref="E220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474360</v>
      </c>
      <c r="F220" s="20" cm="1">
        <f t="array" ref="F220">IF(ISERROR(INDEX(Jornadas[id],ROW()-3)),"",IFERROR(INDEX(Jornadas[retiro],ROW()-3),""))</f>
        <v>225000</v>
      </c>
      <c r="G220" s="20" cm="1">
        <f t="array" ref="G220">IF(ISERROR(INDEX(Jornadas[id],ROW()-3)),"",SUMIFS(Ventas[importe],Ventas[id_jornada],INDEX(Jornadas[id],ROW()-3),Ventas[mercadoPago],"0"))</f>
        <v>17700</v>
      </c>
      <c r="H220" s="20" cm="1">
        <f t="array" ref="H220">IF(ISERROR(INDEX(Jornadas[id],ROW()-3)),"",SUMIFS(Ventas[importe],Ventas[id_jornada],INDEX(Jornadas[id],ROW()-3),Ventas[mercadoPago],"1"))</f>
        <v>2300</v>
      </c>
      <c r="I220" s="1" cm="1">
        <f t="array" ref="I220">IF(ISERROR(INDEX(Jornadas[id],ROW()-3)),"",COUNTIF(Cortes[id_jornada],INDEX(Jornadas[id],ROW()-3)))</f>
        <v>92</v>
      </c>
    </row>
    <row r="221" spans="1:9" hidden="1" x14ac:dyDescent="0.3">
      <c r="A221" s="35" t="str">
        <f t="shared" si="3"/>
        <v>Monday</v>
      </c>
      <c r="B221" s="36" cm="1">
        <f t="array" ref="B221">IF(ISERROR(INDEX(Jornadas[id],ROW()-3)),"",INDEX(Jornadas[fecha],ROW()-3))</f>
        <v>45915</v>
      </c>
      <c r="C221" s="23" cm="1">
        <f t="array" ref="C221">IFERROR(INDEX(Jornadas[caja_inicial],ROW()-3),"")</f>
        <v>3360</v>
      </c>
      <c r="D221" s="21" cm="1">
        <f t="array" ref="D221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105000</v>
      </c>
      <c r="E221" s="21" cm="1">
        <f t="array" ref="E221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218860</v>
      </c>
      <c r="F221" s="21" cm="1">
        <f t="array" ref="F221">IF(ISERROR(INDEX(Jornadas[id],ROW()-3)),"",IFERROR(INDEX(Jornadas[retiro],ROW()-3),""))</f>
        <v>119000</v>
      </c>
      <c r="G221" s="21" cm="1">
        <f t="array" ref="G221">IF(ISERROR(INDEX(Jornadas[id],ROW()-3)),"",SUMIFS(Ventas[importe],Ventas[id_jornada],INDEX(Jornadas[id],ROW()-3),Ventas[mercadoPago],"0"))</f>
        <v>0</v>
      </c>
      <c r="H221" s="21" cm="1">
        <f t="array" ref="H221">IF(ISERROR(INDEX(Jornadas[id],ROW()-3)),"",SUMIFS(Ventas[importe],Ventas[id_jornada],INDEX(Jornadas[id],ROW()-3),Ventas[mercadoPago],"1"))</f>
        <v>0</v>
      </c>
      <c r="I221" s="2" cm="1">
        <f t="array" ref="I221">IF(ISERROR(INDEX(Jornadas[id],ROW()-3)),"",COUNTIF(Cortes[id_jornada],INDEX(Jornadas[id],ROW()-3)))</f>
        <v>45</v>
      </c>
    </row>
    <row r="222" spans="1:9" hidden="1" x14ac:dyDescent="0.3">
      <c r="A222" s="42" t="str">
        <f t="shared" si="3"/>
        <v>Tuesday</v>
      </c>
      <c r="B222" s="38" cm="1">
        <f t="array" ref="B222">IF(ISERROR(INDEX(Jornadas[id],ROW()-3)),"",INDEX(Jornadas[fecha],ROW()-3))</f>
        <v>45916</v>
      </c>
      <c r="C222" s="43" cm="1">
        <f t="array" ref="C222">IFERROR(INDEX(Jornadas[caja_inicial],ROW()-3),"")</f>
        <v>3860</v>
      </c>
      <c r="D222" s="20" cm="1">
        <f t="array" ref="D222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167000</v>
      </c>
      <c r="E222" s="20" cm="1">
        <f t="array" ref="E222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201960</v>
      </c>
      <c r="F222" s="20" cm="1">
        <f t="array" ref="F222">IF(ISERROR(INDEX(Jornadas[id],ROW()-3)),"",IFERROR(INDEX(Jornadas[retiro],ROW()-3),""))</f>
        <v>50000</v>
      </c>
      <c r="G222" s="20" cm="1">
        <f t="array" ref="G222">IF(ISERROR(INDEX(Jornadas[id],ROW()-3)),"",SUMIFS(Ventas[importe],Ventas[id_jornada],INDEX(Jornadas[id],ROW()-3),Ventas[mercadoPago],"0"))</f>
        <v>1100</v>
      </c>
      <c r="H222" s="20" cm="1">
        <f t="array" ref="H222">IF(ISERROR(INDEX(Jornadas[id],ROW()-3)),"",SUMIFS(Ventas[importe],Ventas[id_jornada],INDEX(Jornadas[id],ROW()-3),Ventas[mercadoPago],"1"))</f>
        <v>0</v>
      </c>
      <c r="I222" s="1" cm="1">
        <f t="array" ref="I222">IF(ISERROR(INDEX(Jornadas[id],ROW()-3)),"",COUNTIF(Cortes[id_jornada],INDEX(Jornadas[id],ROW()-3)))</f>
        <v>45</v>
      </c>
    </row>
    <row r="223" spans="1:9" hidden="1" x14ac:dyDescent="0.3">
      <c r="A223" s="35" t="str">
        <f t="shared" si="3"/>
        <v>Wednesday</v>
      </c>
      <c r="B223" s="36" cm="1">
        <f t="array" ref="B223">IF(ISERROR(INDEX(Jornadas[id],ROW()-3)),"",INDEX(Jornadas[fecha],ROW()-3))</f>
        <v>45917</v>
      </c>
      <c r="C223" s="23" cm="1">
        <f t="array" ref="C223">IFERROR(INDEX(Jornadas[caja_inicial],ROW()-3),"")</f>
        <v>1660</v>
      </c>
      <c r="D223" s="21" cm="1">
        <f t="array" ref="D223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260600</v>
      </c>
      <c r="E223" s="21" cm="1">
        <f t="array" ref="E223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291860</v>
      </c>
      <c r="F223" s="21" cm="1">
        <f t="array" ref="F223">IF(ISERROR(INDEX(Jornadas[id],ROW()-3)),"",IFERROR(INDEX(Jornadas[retiro],ROW()-3),""))</f>
        <v>213000</v>
      </c>
      <c r="G223" s="21" cm="1">
        <f t="array" ref="G223">IF(ISERROR(INDEX(Jornadas[id],ROW()-3)),"",SUMIFS(Ventas[importe],Ventas[id_jornada],INDEX(Jornadas[id],ROW()-3),Ventas[mercadoPago],"0"))</f>
        <v>4800</v>
      </c>
      <c r="H223" s="21" cm="1">
        <f t="array" ref="H223">IF(ISERROR(INDEX(Jornadas[id],ROW()-3)),"",SUMIFS(Ventas[importe],Ventas[id_jornada],INDEX(Jornadas[id],ROW()-3),Ventas[mercadoPago],"1"))</f>
        <v>4600</v>
      </c>
      <c r="I223" s="2" cm="1">
        <f t="array" ref="I223">IF(ISERROR(INDEX(Jornadas[id],ROW()-3)),"",COUNTIF(Cortes[id_jornada],INDEX(Jornadas[id],ROW()-3)))</f>
        <v>66</v>
      </c>
    </row>
    <row r="224" spans="1:9" hidden="1" x14ac:dyDescent="0.3">
      <c r="A224" s="42" t="str">
        <f t="shared" si="3"/>
        <v>Thursday</v>
      </c>
      <c r="B224" s="38" cm="1">
        <f t="array" ref="B224">IF(ISERROR(INDEX(Jornadas[id],ROW()-3)),"",INDEX(Jornadas[fecha],ROW()-3))</f>
        <v>45918</v>
      </c>
      <c r="C224" s="43" cm="1">
        <f t="array" ref="C224">IFERROR(INDEX(Jornadas[caja_inicial],ROW()-3),"")</f>
        <v>2860</v>
      </c>
      <c r="D224" s="20" cm="1">
        <f t="array" ref="D224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267500</v>
      </c>
      <c r="E224" s="20" cm="1">
        <f t="array" ref="E224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336760</v>
      </c>
      <c r="F224" s="20" cm="1">
        <f t="array" ref="F224">IF(ISERROR(INDEX(Jornadas[id],ROW()-3)),"",IFERROR(INDEX(Jornadas[retiro],ROW()-3),""))</f>
        <v>233000</v>
      </c>
      <c r="G224" s="20" cm="1">
        <f t="array" ref="G224">IF(ISERROR(INDEX(Jornadas[id],ROW()-3)),"",SUMIFS(Ventas[importe],Ventas[id_jornada],INDEX(Jornadas[id],ROW()-3),Ventas[mercadoPago],"0"))</f>
        <v>6200</v>
      </c>
      <c r="H224" s="20" cm="1">
        <f t="array" ref="H224">IF(ISERROR(INDEX(Jornadas[id],ROW()-3)),"",SUMIFS(Ventas[importe],Ventas[id_jornada],INDEX(Jornadas[id],ROW()-3),Ventas[mercadoPago],"1"))</f>
        <v>0</v>
      </c>
      <c r="I224" s="1" cm="1">
        <f t="array" ref="I224">IF(ISERROR(INDEX(Jornadas[id],ROW()-3)),"",COUNTIF(Cortes[id_jornada],INDEX(Jornadas[id],ROW()-3)))</f>
        <v>70</v>
      </c>
    </row>
    <row r="225" spans="1:9" hidden="1" x14ac:dyDescent="0.3">
      <c r="A225" s="35" t="str">
        <f t="shared" si="3"/>
        <v>Friday</v>
      </c>
      <c r="B225" s="36" cm="1">
        <f t="array" ref="B225">IF(ISERROR(INDEX(Jornadas[id],ROW()-3)),"",INDEX(Jornadas[fecha],ROW()-3))</f>
        <v>45919</v>
      </c>
      <c r="C225" s="23" cm="1">
        <f t="array" ref="C225">IFERROR(INDEX(Jornadas[caja_inicial],ROW()-3),"")</f>
        <v>3560</v>
      </c>
      <c r="D225" s="21" cm="1">
        <f t="array" ref="D225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337000</v>
      </c>
      <c r="E225" s="21" cm="1">
        <f t="array" ref="E225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204660</v>
      </c>
      <c r="F225" s="21" cm="1">
        <f t="array" ref="F225">IF(ISERROR(INDEX(Jornadas[id],ROW()-3)),"",IFERROR(INDEX(Jornadas[retiro],ROW()-3),""))</f>
        <v>125000</v>
      </c>
      <c r="G225" s="21" cm="1">
        <f t="array" ref="G225">IF(ISERROR(INDEX(Jornadas[id],ROW()-3)),"",SUMIFS(Ventas[importe],Ventas[id_jornada],INDEX(Jornadas[id],ROW()-3),Ventas[mercadoPago],"0"))</f>
        <v>4100</v>
      </c>
      <c r="H225" s="21" cm="1">
        <f t="array" ref="H225">IF(ISERROR(INDEX(Jornadas[id],ROW()-3)),"",SUMIFS(Ventas[importe],Ventas[id_jornada],INDEX(Jornadas[id],ROW()-3),Ventas[mercadoPago],"1"))</f>
        <v>5000</v>
      </c>
      <c r="I225" s="2" cm="1">
        <f t="array" ref="I225">IF(ISERROR(INDEX(Jornadas[id],ROW()-3)),"",COUNTIF(Cortes[id_jornada],INDEX(Jornadas[id],ROW()-3)))</f>
        <v>64</v>
      </c>
    </row>
    <row r="226" spans="1:9" hidden="1" x14ac:dyDescent="0.3">
      <c r="A226" s="42" t="str">
        <f t="shared" si="3"/>
        <v>Saturday</v>
      </c>
      <c r="B226" s="38" cm="1">
        <f t="array" ref="B226">IF(ISERROR(INDEX(Jornadas[id],ROW()-3)),"",INDEX(Jornadas[fecha],ROW()-3))</f>
        <v>45920</v>
      </c>
      <c r="C226" s="43" cm="1">
        <f t="array" ref="C226">IFERROR(INDEX(Jornadas[caja_inicial],ROW()-3),"")</f>
        <v>3260</v>
      </c>
      <c r="D226" s="20" cm="1">
        <f t="array" ref="D226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299000</v>
      </c>
      <c r="E226" s="20" cm="1">
        <f t="array" ref="E226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346960</v>
      </c>
      <c r="F226" s="20" cm="1">
        <f t="array" ref="F226">IF(ISERROR(INDEX(Jornadas[id],ROW()-3)),"",IFERROR(INDEX(Jornadas[retiro],ROW()-3),""))</f>
        <v>350000</v>
      </c>
      <c r="G226" s="20" cm="1">
        <f t="array" ref="G226">IF(ISERROR(INDEX(Jornadas[id],ROW()-3)),"",SUMIFS(Ventas[importe],Ventas[id_jornada],INDEX(Jornadas[id],ROW()-3),Ventas[mercadoPago],"0"))</f>
        <v>6200</v>
      </c>
      <c r="H226" s="20" cm="1">
        <f t="array" ref="H226">IF(ISERROR(INDEX(Jornadas[id],ROW()-3)),"",SUMIFS(Ventas[importe],Ventas[id_jornada],INDEX(Jornadas[id],ROW()-3),Ventas[mercadoPago],"1"))</f>
        <v>0</v>
      </c>
      <c r="I226" s="1" cm="1">
        <f t="array" ref="I226">IF(ISERROR(INDEX(Jornadas[id],ROW()-3)),"",COUNTIF(Cortes[id_jornada],INDEX(Jornadas[id],ROW()-3)))</f>
        <v>89</v>
      </c>
    </row>
    <row r="227" spans="1:9" hidden="1" x14ac:dyDescent="0.3">
      <c r="A227" s="35" t="str">
        <f t="shared" si="3"/>
        <v>Monday</v>
      </c>
      <c r="B227" s="36" cm="1">
        <f t="array" ref="B227">IF(ISERROR(INDEX(Jornadas[id],ROW()-3)),"",INDEX(Jornadas[fecha],ROW()-3))</f>
        <v>45922</v>
      </c>
      <c r="C227" s="23" cm="1">
        <f t="array" ref="C227">IFERROR(INDEX(Jornadas[caja_inicial],ROW()-3),"")</f>
        <v>4160</v>
      </c>
      <c r="D227" s="21" cm="1">
        <f t="array" ref="D227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140500</v>
      </c>
      <c r="E227" s="21" cm="1">
        <f t="array" ref="E227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301160</v>
      </c>
      <c r="F227" s="21" cm="1">
        <f t="array" ref="F227">IF(ISERROR(INDEX(Jornadas[id],ROW()-3)),"",IFERROR(INDEX(Jornadas[retiro],ROW()-3),""))</f>
        <v>222000</v>
      </c>
      <c r="G227" s="21" cm="1">
        <f t="array" ref="G227">IF(ISERROR(INDEX(Jornadas[id],ROW()-3)),"",SUMIFS(Ventas[importe],Ventas[id_jornada],INDEX(Jornadas[id],ROW()-3),Ventas[mercadoPago],"0"))</f>
        <v>0</v>
      </c>
      <c r="H227" s="21" cm="1">
        <f t="array" ref="H227">IF(ISERROR(INDEX(Jornadas[id],ROW()-3)),"",SUMIFS(Ventas[importe],Ventas[id_jornada],INDEX(Jornadas[id],ROW()-3),Ventas[mercadoPago],"1"))</f>
        <v>0</v>
      </c>
      <c r="I227" s="2" cm="1">
        <f t="array" ref="I227">IF(ISERROR(INDEX(Jornadas[id],ROW()-3)),"",COUNTIF(Cortes[id_jornada],INDEX(Jornadas[id],ROW()-3)))</f>
        <v>53</v>
      </c>
    </row>
    <row r="228" spans="1:9" hidden="1" x14ac:dyDescent="0.3">
      <c r="A228" s="42" t="str">
        <f t="shared" si="3"/>
        <v>Tuesday</v>
      </c>
      <c r="B228" s="38" cm="1">
        <f t="array" ref="B228">IF(ISERROR(INDEX(Jornadas[id],ROW()-3)),"",INDEX(Jornadas[fecha],ROW()-3))</f>
        <v>45923</v>
      </c>
      <c r="C228" s="43" cm="1">
        <f t="array" ref="C228">IFERROR(INDEX(Jornadas[caja_inicial],ROW()-3),"")</f>
        <v>3160</v>
      </c>
      <c r="D228" s="20" cm="1">
        <f t="array" ref="D228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164300</v>
      </c>
      <c r="E228" s="20" cm="1">
        <f t="array" ref="E228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193860</v>
      </c>
      <c r="F228" s="20" cm="1">
        <f t="array" ref="F228">IF(ISERROR(INDEX(Jornadas[id],ROW()-3)),"",IFERROR(INDEX(Jornadas[retiro],ROW()-3),""))</f>
        <v>154000</v>
      </c>
      <c r="G228" s="20" cm="1">
        <f t="array" ref="G228">IF(ISERROR(INDEX(Jornadas[id],ROW()-3)),"",SUMIFS(Ventas[importe],Ventas[id_jornada],INDEX(Jornadas[id],ROW()-3),Ventas[mercadoPago],"0"))</f>
        <v>0</v>
      </c>
      <c r="H228" s="20" cm="1">
        <f t="array" ref="H228">IF(ISERROR(INDEX(Jornadas[id],ROW()-3)),"",SUMIFS(Ventas[importe],Ventas[id_jornada],INDEX(Jornadas[id],ROW()-3),Ventas[mercadoPago],"1"))</f>
        <v>1300</v>
      </c>
      <c r="I228" s="1" cm="1">
        <f t="array" ref="I228">IF(ISERROR(INDEX(Jornadas[id],ROW()-3)),"",COUNTIF(Cortes[id_jornada],INDEX(Jornadas[id],ROW()-3)))</f>
        <v>41</v>
      </c>
    </row>
    <row r="229" spans="1:9" hidden="1" x14ac:dyDescent="0.3">
      <c r="A229" s="35" t="str">
        <f t="shared" si="3"/>
        <v>Wednesday</v>
      </c>
      <c r="B229" s="36" cm="1">
        <f t="array" ref="B229">IF(ISERROR(INDEX(Jornadas[id],ROW()-3)),"",INDEX(Jornadas[fecha],ROW()-3))</f>
        <v>45924</v>
      </c>
      <c r="C229" s="23" cm="1">
        <f t="array" ref="C229">IFERROR(INDEX(Jornadas[caja_inicial],ROW()-3),"")</f>
        <v>3860</v>
      </c>
      <c r="D229" s="21" cm="1">
        <f t="array" ref="D229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215700</v>
      </c>
      <c r="E229" s="21" cm="1">
        <f t="array" ref="E229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207860</v>
      </c>
      <c r="F229" s="21" cm="1">
        <f t="array" ref="F229">IF(ISERROR(INDEX(Jornadas[id],ROW()-3)),"",IFERROR(INDEX(Jornadas[retiro],ROW()-3),""))</f>
        <v>113000</v>
      </c>
      <c r="G229" s="21" cm="1">
        <f t="array" ref="G229">IF(ISERROR(INDEX(Jornadas[id],ROW()-3)),"",SUMIFS(Ventas[importe],Ventas[id_jornada],INDEX(Jornadas[id],ROW()-3),Ventas[mercadoPago],"0"))</f>
        <v>1300</v>
      </c>
      <c r="H229" s="21" cm="1">
        <f t="array" ref="H229">IF(ISERROR(INDEX(Jornadas[id],ROW()-3)),"",SUMIFS(Ventas[importe],Ventas[id_jornada],INDEX(Jornadas[id],ROW()-3),Ventas[mercadoPago],"1"))</f>
        <v>2200</v>
      </c>
      <c r="I229" s="2" cm="1">
        <f t="array" ref="I229">IF(ISERROR(INDEX(Jornadas[id],ROW()-3)),"",COUNTIF(Cortes[id_jornada],INDEX(Jornadas[id],ROW()-3)))</f>
        <v>49</v>
      </c>
    </row>
    <row r="230" spans="1:9" hidden="1" x14ac:dyDescent="0.3">
      <c r="A230" s="42" t="str">
        <f t="shared" si="3"/>
        <v>Thursday</v>
      </c>
      <c r="B230" s="38" cm="1">
        <f t="array" ref="B230">IF(ISERROR(INDEX(Jornadas[id],ROW()-3)),"",INDEX(Jornadas[fecha],ROW()-3))</f>
        <v>45925</v>
      </c>
      <c r="C230" s="43" cm="1">
        <f t="array" ref="C230">IFERROR(INDEX(Jornadas[caja_inicial],ROW()-3),"")</f>
        <v>1360</v>
      </c>
      <c r="D230" s="20" cm="1">
        <f t="array" ref="D230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251100</v>
      </c>
      <c r="E230" s="20" cm="1">
        <f t="array" ref="E230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243760</v>
      </c>
      <c r="F230" s="20" cm="1">
        <f t="array" ref="F230">IF(ISERROR(INDEX(Jornadas[id],ROW()-3)),"",IFERROR(INDEX(Jornadas[retiro],ROW()-3),""))</f>
        <v>133000</v>
      </c>
      <c r="G230" s="20" cm="1">
        <f t="array" ref="G230">IF(ISERROR(INDEX(Jornadas[id],ROW()-3)),"",SUMIFS(Ventas[importe],Ventas[id_jornada],INDEX(Jornadas[id],ROW()-3),Ventas[mercadoPago],"0"))</f>
        <v>4700</v>
      </c>
      <c r="H230" s="20" cm="1">
        <f t="array" ref="H230">IF(ISERROR(INDEX(Jornadas[id],ROW()-3)),"",SUMIFS(Ventas[importe],Ventas[id_jornada],INDEX(Jornadas[id],ROW()-3),Ventas[mercadoPago],"1"))</f>
        <v>1100</v>
      </c>
      <c r="I230" s="1" cm="1">
        <f t="array" ref="I230">IF(ISERROR(INDEX(Jornadas[id],ROW()-3)),"",COUNTIF(Cortes[id_jornada],INDEX(Jornadas[id],ROW()-3)))</f>
        <v>58</v>
      </c>
    </row>
    <row r="231" spans="1:9" hidden="1" x14ac:dyDescent="0.3">
      <c r="A231" s="35" t="str">
        <f t="shared" si="3"/>
        <v>Friday</v>
      </c>
      <c r="B231" s="36" cm="1">
        <f t="array" ref="B231">IF(ISERROR(INDEX(Jornadas[id],ROW()-3)),"",INDEX(Jornadas[fecha],ROW()-3))</f>
        <v>45926</v>
      </c>
      <c r="C231" s="23" cm="1">
        <f t="array" ref="C231">IFERROR(INDEX(Jornadas[caja_inicial],ROW()-3),"")</f>
        <v>3760</v>
      </c>
      <c r="D231" s="21" cm="1">
        <f t="array" ref="D231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420000</v>
      </c>
      <c r="E231" s="21" cm="1">
        <f t="array" ref="E231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336560</v>
      </c>
      <c r="F231" s="21" cm="1">
        <f t="array" ref="F231">IF(ISERROR(INDEX(Jornadas[id],ROW()-3)),"",IFERROR(INDEX(Jornadas[retiro],ROW()-3),""))</f>
        <v>266000</v>
      </c>
      <c r="G231" s="21" cm="1">
        <f t="array" ref="G231">IF(ISERROR(INDEX(Jornadas[id],ROW()-3)),"",SUMIFS(Ventas[importe],Ventas[id_jornada],INDEX(Jornadas[id],ROW()-3),Ventas[mercadoPago],"0"))</f>
        <v>1200</v>
      </c>
      <c r="H231" s="21" cm="1">
        <f t="array" ref="H231">IF(ISERROR(INDEX(Jornadas[id],ROW()-3)),"",SUMIFS(Ventas[importe],Ventas[id_jornada],INDEX(Jornadas[id],ROW()-3),Ventas[mercadoPago],"1"))</f>
        <v>0</v>
      </c>
      <c r="I231" s="2" cm="1">
        <f t="array" ref="I231">IF(ISERROR(INDEX(Jornadas[id],ROW()-3)),"",COUNTIF(Cortes[id_jornada],INDEX(Jornadas[id],ROW()-3)))</f>
        <v>89</v>
      </c>
    </row>
    <row r="232" spans="1:9" hidden="1" x14ac:dyDescent="0.3">
      <c r="A232" s="42" t="str">
        <f t="shared" si="3"/>
        <v>Saturday</v>
      </c>
      <c r="B232" s="38" cm="1">
        <f t="array" ref="B232">IF(ISERROR(INDEX(Jornadas[id],ROW()-3)),"",INDEX(Jornadas[fecha],ROW()-3))</f>
        <v>45927</v>
      </c>
      <c r="C232" s="43" cm="1">
        <f t="array" ref="C232">IFERROR(INDEX(Jornadas[caja_inicial],ROW()-3),"")</f>
        <v>7860</v>
      </c>
      <c r="D232" s="20" cm="1">
        <f t="array" ref="D232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121500</v>
      </c>
      <c r="E232" s="20" cm="1">
        <f t="array" ref="E232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384360</v>
      </c>
      <c r="F232" s="20" cm="1">
        <f t="array" ref="F232">IF(ISERROR(INDEX(Jornadas[id],ROW()-3)),"",IFERROR(INDEX(Jornadas[retiro],ROW()-3),""))</f>
        <v>308000</v>
      </c>
      <c r="G232" s="20" cm="1">
        <f t="array" ref="G232">IF(ISERROR(INDEX(Jornadas[id],ROW()-3)),"",SUMIFS(Ventas[importe],Ventas[id_jornada],INDEX(Jornadas[id],ROW()-3),Ventas[mercadoPago],"0"))</f>
        <v>13000</v>
      </c>
      <c r="H232" s="20" cm="1">
        <f t="array" ref="H232">IF(ISERROR(INDEX(Jornadas[id],ROW()-3)),"",SUMIFS(Ventas[importe],Ventas[id_jornada],INDEX(Jornadas[id],ROW()-3),Ventas[mercadoPago],"1"))</f>
        <v>2500</v>
      </c>
      <c r="I232" s="1" cm="1">
        <f t="array" ref="I232">IF(ISERROR(INDEX(Jornadas[id],ROW()-3)),"",COUNTIF(Cortes[id_jornada],INDEX(Jornadas[id],ROW()-3)))</f>
        <v>65</v>
      </c>
    </row>
    <row r="233" spans="1:9" hidden="1" x14ac:dyDescent="0.3">
      <c r="A233" s="35" t="str">
        <f t="shared" si="3"/>
        <v>Monday</v>
      </c>
      <c r="B233" s="36" cm="1">
        <f t="array" ref="B233">IF(ISERROR(INDEX(Jornadas[id],ROW()-3)),"",INDEX(Jornadas[fecha],ROW()-3))</f>
        <v>45929</v>
      </c>
      <c r="C233" s="23" cm="1">
        <f t="array" ref="C233">IFERROR(INDEX(Jornadas[caja_inicial],ROW()-3),"")</f>
        <v>8860</v>
      </c>
      <c r="D233" s="21" cm="1">
        <f t="array" ref="D233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-81358</v>
      </c>
      <c r="E233" s="21" cm="1">
        <f t="array" ref="E233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338360</v>
      </c>
      <c r="F233" s="21" cm="1">
        <f t="array" ref="F233">IF(ISERROR(INDEX(Jornadas[id],ROW()-3)),"",IFERROR(INDEX(Jornadas[retiro],ROW()-3),""))</f>
        <v>229000</v>
      </c>
      <c r="G233" s="21" cm="1">
        <f t="array" ref="G233">IF(ISERROR(INDEX(Jornadas[id],ROW()-3)),"",SUMIFS(Ventas[importe],Ventas[id_jornada],INDEX(Jornadas[id],ROW()-3),Ventas[mercadoPago],"0"))</f>
        <v>5800</v>
      </c>
      <c r="H233" s="21" cm="1">
        <f t="array" ref="H233">IF(ISERROR(INDEX(Jornadas[id],ROW()-3)),"",SUMIFS(Ventas[importe],Ventas[id_jornada],INDEX(Jornadas[id],ROW()-3),Ventas[mercadoPago],"1"))</f>
        <v>0</v>
      </c>
      <c r="I233" s="2" cm="1">
        <f t="array" ref="I233">IF(ISERROR(INDEX(Jornadas[id],ROW()-3)),"",COUNTIF(Cortes[id_jornada],INDEX(Jornadas[id],ROW()-3)))</f>
        <v>61</v>
      </c>
    </row>
    <row r="234" spans="1:9" hidden="1" x14ac:dyDescent="0.3">
      <c r="A234" s="42" t="str">
        <f t="shared" si="3"/>
        <v>Tuesday</v>
      </c>
      <c r="B234" s="38" cm="1">
        <f t="array" ref="B234">IF(ISERROR(INDEX(Jornadas[id],ROW()-3)),"",INDEX(Jornadas[fecha],ROW()-3))</f>
        <v>45930</v>
      </c>
      <c r="C234" s="43" cm="1">
        <f t="array" ref="C234">IFERROR(INDEX(Jornadas[caja_inicial],ROW()-3),"")</f>
        <v>10660</v>
      </c>
      <c r="D234" s="20" cm="1">
        <f t="array" ref="D234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207800</v>
      </c>
      <c r="E234" s="20" cm="1">
        <f t="array" ref="E234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265960</v>
      </c>
      <c r="F234" s="20" cm="1">
        <f t="array" ref="F234">IF(ISERROR(INDEX(Jornadas[id],ROW()-3)),"",IFERROR(INDEX(Jornadas[retiro],ROW()-3),""))</f>
        <v>193000</v>
      </c>
      <c r="G234" s="20" cm="1">
        <f t="array" ref="G234">IF(ISERROR(INDEX(Jornadas[id],ROW()-3)),"",SUMIFS(Ventas[importe],Ventas[id_jornada],INDEX(Jornadas[id],ROW()-3),Ventas[mercadoPago],"0"))</f>
        <v>2700</v>
      </c>
      <c r="H234" s="20" cm="1">
        <f t="array" ref="H234">IF(ISERROR(INDEX(Jornadas[id],ROW()-3)),"",SUMIFS(Ventas[importe],Ventas[id_jornada],INDEX(Jornadas[id],ROW()-3),Ventas[mercadoPago],"1"))</f>
        <v>7900</v>
      </c>
      <c r="I234" s="1" cm="1">
        <f t="array" ref="I234">IF(ISERROR(INDEX(Jornadas[id],ROW()-3)),"",COUNTIF(Cortes[id_jornada],INDEX(Jornadas[id],ROW()-3)))</f>
        <v>52</v>
      </c>
    </row>
    <row r="235" spans="1:9" hidden="1" x14ac:dyDescent="0.3">
      <c r="A235" s="35" t="str">
        <f t="shared" si="3"/>
        <v>Wednesday</v>
      </c>
      <c r="B235" s="36" cm="1">
        <f t="array" ref="B235">IF(ISERROR(INDEX(Jornadas[id],ROW()-3)),"",INDEX(Jornadas[fecha],ROW()-3))</f>
        <v>45931</v>
      </c>
      <c r="C235" s="23" cm="1">
        <f t="array" ref="C235">IFERROR(INDEX(Jornadas[caja_inicial],ROW()-3),"")</f>
        <v>10260</v>
      </c>
      <c r="D235" s="21" cm="1">
        <f t="array" ref="D235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290200</v>
      </c>
      <c r="E235" s="21" cm="1">
        <f t="array" ref="E235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245460</v>
      </c>
      <c r="F235" s="21" cm="1">
        <f t="array" ref="F235">IF(ISERROR(INDEX(Jornadas[id],ROW()-3)),"",IFERROR(INDEX(Jornadas[retiro],ROW()-3),""))</f>
        <v>114000</v>
      </c>
      <c r="G235" s="21" cm="1">
        <f t="array" ref="G235">IF(ISERROR(INDEX(Jornadas[id],ROW()-3)),"",SUMIFS(Ventas[importe],Ventas[id_jornada],INDEX(Jornadas[id],ROW()-3),Ventas[mercadoPago],"0"))</f>
        <v>5200</v>
      </c>
      <c r="H235" s="21" cm="1">
        <f t="array" ref="H235">IF(ISERROR(INDEX(Jornadas[id],ROW()-3)),"",SUMIFS(Ventas[importe],Ventas[id_jornada],INDEX(Jornadas[id],ROW()-3),Ventas[mercadoPago],"1"))</f>
        <v>1200</v>
      </c>
      <c r="I235" s="2" cm="1">
        <f t="array" ref="I235">IF(ISERROR(INDEX(Jornadas[id],ROW()-3)),"",COUNTIF(Cortes[id_jornada],INDEX(Jornadas[id],ROW()-3)))</f>
        <v>61</v>
      </c>
    </row>
    <row r="236" spans="1:9" hidden="1" x14ac:dyDescent="0.3">
      <c r="A236" s="42" t="str">
        <f t="shared" si="3"/>
        <v>Thursday</v>
      </c>
      <c r="B236" s="38" cm="1">
        <f t="array" ref="B236">IF(ISERROR(INDEX(Jornadas[id],ROW()-3)),"",INDEX(Jornadas[fecha],ROW()-3))</f>
        <v>45932</v>
      </c>
      <c r="C236" s="43" cm="1">
        <f t="array" ref="C236">IFERROR(INDEX(Jornadas[caja_inicial],ROW()-3),"")</f>
        <v>7360</v>
      </c>
      <c r="D236" s="20" cm="1">
        <f t="array" ref="D236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235800</v>
      </c>
      <c r="E236" s="20" cm="1">
        <f t="array" ref="E236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248960</v>
      </c>
      <c r="F236" s="20" cm="1">
        <f t="array" ref="F236">IF(ISERROR(INDEX(Jornadas[id],ROW()-3)),"",IFERROR(INDEX(Jornadas[retiro],ROW()-3),""))</f>
        <v>175000</v>
      </c>
      <c r="G236" s="20" cm="1">
        <f t="array" ref="G236">IF(ISERROR(INDEX(Jornadas[id],ROW()-3)),"",SUMIFS(Ventas[importe],Ventas[id_jornada],INDEX(Jornadas[id],ROW()-3),Ventas[mercadoPago],"0"))</f>
        <v>6500</v>
      </c>
      <c r="H236" s="20" cm="1">
        <f t="array" ref="H236">IF(ISERROR(INDEX(Jornadas[id],ROW()-3)),"",SUMIFS(Ventas[importe],Ventas[id_jornada],INDEX(Jornadas[id],ROW()-3),Ventas[mercadoPago],"1"))</f>
        <v>3600</v>
      </c>
      <c r="I236" s="1" cm="1">
        <f t="array" ref="I236">IF(ISERROR(INDEX(Jornadas[id],ROW()-3)),"",COUNTIF(Cortes[id_jornada],INDEX(Jornadas[id],ROW()-3)))</f>
        <v>69</v>
      </c>
    </row>
    <row r="237" spans="1:9" hidden="1" x14ac:dyDescent="0.3">
      <c r="A237" s="35" t="str">
        <f t="shared" si="3"/>
        <v>Friday</v>
      </c>
      <c r="B237" s="36" cm="1">
        <f t="array" ref="B237">IF(ISERROR(INDEX(Jornadas[id],ROW()-3)),"",INDEX(Jornadas[fecha],ROW()-3))</f>
        <v>45933</v>
      </c>
      <c r="C237" s="23" cm="1">
        <f t="array" ref="C237">IFERROR(INDEX(Jornadas[caja_inicial],ROW()-3),"")</f>
        <v>8910</v>
      </c>
      <c r="D237" s="21" cm="1">
        <f t="array" ref="D237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297300</v>
      </c>
      <c r="E237" s="21" cm="1">
        <f t="array" ref="E237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294910</v>
      </c>
      <c r="F237" s="21" cm="1">
        <f t="array" ref="F237">IF(ISERROR(INDEX(Jornadas[id],ROW()-3)),"",IFERROR(INDEX(Jornadas[retiro],ROW()-3),""))</f>
        <v>167000</v>
      </c>
      <c r="G237" s="21" cm="1">
        <f t="array" ref="G237">IF(ISERROR(INDEX(Jornadas[id],ROW()-3)),"",SUMIFS(Ventas[importe],Ventas[id_jornada],INDEX(Jornadas[id],ROW()-3),Ventas[mercadoPago],"0"))</f>
        <v>2300</v>
      </c>
      <c r="H237" s="21" cm="1">
        <f t="array" ref="H237">IF(ISERROR(INDEX(Jornadas[id],ROW()-3)),"",SUMIFS(Ventas[importe],Ventas[id_jornada],INDEX(Jornadas[id],ROW()-3),Ventas[mercadoPago],"1"))</f>
        <v>2600</v>
      </c>
      <c r="I237" s="2" cm="1">
        <f t="array" ref="I237">IF(ISERROR(INDEX(Jornadas[id],ROW()-3)),"",COUNTIF(Cortes[id_jornada],INDEX(Jornadas[id],ROW()-3)))</f>
        <v>79</v>
      </c>
    </row>
    <row r="238" spans="1:9" hidden="1" x14ac:dyDescent="0.3">
      <c r="A238" s="42" t="str">
        <f t="shared" si="3"/>
        <v>Saturday</v>
      </c>
      <c r="B238" s="38" cm="1">
        <f t="array" ref="B238">IF(ISERROR(INDEX(Jornadas[id],ROW()-3)),"",INDEX(Jornadas[fecha],ROW()-3))</f>
        <v>45934</v>
      </c>
      <c r="C238" s="43" cm="1">
        <f t="array" ref="C238">IFERROR(INDEX(Jornadas[caja_inicial],ROW()-3),"")</f>
        <v>3710</v>
      </c>
      <c r="D238" s="20" cm="1">
        <f t="array" ref="D238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405400</v>
      </c>
      <c r="E238" s="20" cm="1">
        <f t="array" ref="E238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405310</v>
      </c>
      <c r="F238" s="20" cm="1">
        <f t="array" ref="F238">IF(ISERROR(INDEX(Jornadas[id],ROW()-3)),"",IFERROR(INDEX(Jornadas[retiro],ROW()-3),""))</f>
        <v>650000</v>
      </c>
      <c r="G238" s="20" cm="1">
        <f t="array" ref="G238">IF(ISERROR(INDEX(Jornadas[id],ROW()-3)),"",SUMIFS(Ventas[importe],Ventas[id_jornada],INDEX(Jornadas[id],ROW()-3),Ventas[mercadoPago],"0"))</f>
        <v>3200</v>
      </c>
      <c r="H238" s="20" cm="1">
        <f t="array" ref="H238">IF(ISERROR(INDEX(Jornadas[id],ROW()-3)),"",SUMIFS(Ventas[importe],Ventas[id_jornada],INDEX(Jornadas[id],ROW()-3),Ventas[mercadoPago],"1"))</f>
        <v>0</v>
      </c>
      <c r="I238" s="1" cm="1">
        <f t="array" ref="I238">IF(ISERROR(INDEX(Jornadas[id],ROW()-3)),"",COUNTIF(Cortes[id_jornada],INDEX(Jornadas[id],ROW()-3)))</f>
        <v>95</v>
      </c>
    </row>
    <row r="239" spans="1:9" hidden="1" x14ac:dyDescent="0.3">
      <c r="A239" s="35" t="str">
        <f t="shared" si="3"/>
        <v>Monday</v>
      </c>
      <c r="B239" s="36" cm="1">
        <f t="array" ref="B239">IF(ISERROR(INDEX(Jornadas[id],ROW()-3)),"",INDEX(Jornadas[fecha],ROW()-3))</f>
        <v>45936</v>
      </c>
      <c r="C239" s="23" cm="1">
        <f t="array" ref="C239">IFERROR(INDEX(Jornadas[caja_inicial],ROW()-3),"")</f>
        <v>910</v>
      </c>
      <c r="D239" s="21" cm="1">
        <f t="array" ref="D239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262000</v>
      </c>
      <c r="E239" s="21" cm="1">
        <f t="array" ref="E239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331410</v>
      </c>
      <c r="F239" s="21" cm="1">
        <f t="array" ref="F239">IF(ISERROR(INDEX(Jornadas[id],ROW()-3)),"",IFERROR(INDEX(Jornadas[retiro],ROW()-3),""))</f>
        <v>208000</v>
      </c>
      <c r="G239" s="21" cm="1">
        <f t="array" ref="G239">IF(ISERROR(INDEX(Jornadas[id],ROW()-3)),"",SUMIFS(Ventas[importe],Ventas[id_jornada],INDEX(Jornadas[id],ROW()-3),Ventas[mercadoPago],"0"))</f>
        <v>6000</v>
      </c>
      <c r="H239" s="21" cm="1">
        <f t="array" ref="H239">IF(ISERROR(INDEX(Jornadas[id],ROW()-3)),"",SUMIFS(Ventas[importe],Ventas[id_jornada],INDEX(Jornadas[id],ROW()-3),Ventas[mercadoPago],"1"))</f>
        <v>0</v>
      </c>
      <c r="I239" s="2" cm="1">
        <f t="array" ref="I239">IF(ISERROR(INDEX(Jornadas[id],ROW()-3)),"",COUNTIF(Cortes[id_jornada],INDEX(Jornadas[id],ROW()-3)))</f>
        <v>53</v>
      </c>
    </row>
    <row r="240" spans="1:9" hidden="1" x14ac:dyDescent="0.3">
      <c r="A240" s="42" t="str">
        <f t="shared" si="3"/>
        <v>Tuesday</v>
      </c>
      <c r="B240" s="38" cm="1">
        <f t="array" ref="B240">IF(ISERROR(INDEX(Jornadas[id],ROW()-3)),"",INDEX(Jornadas[fecha],ROW()-3))</f>
        <v>45937</v>
      </c>
      <c r="C240" s="43" cm="1">
        <f t="array" ref="C240">IFERROR(INDEX(Jornadas[caja_inicial],ROW()-3),"")</f>
        <v>2810</v>
      </c>
      <c r="D240" s="20" cm="1">
        <f t="array" ref="D240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227200</v>
      </c>
      <c r="E240" s="20" cm="1">
        <f t="array" ref="E240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331810</v>
      </c>
      <c r="F240" s="20" cm="1">
        <f t="array" ref="F240">IF(ISERROR(INDEX(Jornadas[id],ROW()-3)),"",IFERROR(INDEX(Jornadas[retiro],ROW()-3),""))</f>
        <v>172000</v>
      </c>
      <c r="G240" s="20" cm="1">
        <f t="array" ref="G240">IF(ISERROR(INDEX(Jornadas[id],ROW()-3)),"",SUMIFS(Ventas[importe],Ventas[id_jornada],INDEX(Jornadas[id],ROW()-3),Ventas[mercadoPago],"0"))</f>
        <v>6000</v>
      </c>
      <c r="H240" s="20" cm="1">
        <f t="array" ref="H240">IF(ISERROR(INDEX(Jornadas[id],ROW()-3)),"",SUMIFS(Ventas[importe],Ventas[id_jornada],INDEX(Jornadas[id],ROW()-3),Ventas[mercadoPago],"1"))</f>
        <v>5200</v>
      </c>
      <c r="I240" s="1" cm="1">
        <f t="array" ref="I240">IF(ISERROR(INDEX(Jornadas[id],ROW()-3)),"",COUNTIF(Cortes[id_jornada],INDEX(Jornadas[id],ROW()-3)))</f>
        <v>47</v>
      </c>
    </row>
    <row r="241" spans="1:9" hidden="1" x14ac:dyDescent="0.3">
      <c r="A241" s="35" t="str">
        <f t="shared" si="3"/>
        <v>Wednesday</v>
      </c>
      <c r="B241" s="36" cm="1">
        <f t="array" ref="B241">IF(ISERROR(INDEX(Jornadas[id],ROW()-3)),"",INDEX(Jornadas[fecha],ROW()-3))</f>
        <v>45938</v>
      </c>
      <c r="C241" s="23" cm="1">
        <f t="array" ref="C241">IFERROR(INDEX(Jornadas[caja_inicial],ROW()-3),"")</f>
        <v>11910</v>
      </c>
      <c r="D241" s="21" cm="1">
        <f t="array" ref="D241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287000</v>
      </c>
      <c r="E241" s="21" cm="1">
        <f t="array" ref="E241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242560</v>
      </c>
      <c r="F241" s="21" cm="1">
        <f t="array" ref="F241">IF(ISERROR(INDEX(Jornadas[id],ROW()-3)),"",IFERROR(INDEX(Jornadas[retiro],ROW()-3),""))</f>
        <v>180000</v>
      </c>
      <c r="G241" s="21" cm="1">
        <f t="array" ref="G241">IF(ISERROR(INDEX(Jornadas[id],ROW()-3)),"",SUMIFS(Ventas[importe],Ventas[id_jornada],INDEX(Jornadas[id],ROW()-3),Ventas[mercadoPago],"0"))</f>
        <v>500</v>
      </c>
      <c r="H241" s="21" cm="1">
        <f t="array" ref="H241">IF(ISERROR(INDEX(Jornadas[id],ROW()-3)),"",SUMIFS(Ventas[importe],Ventas[id_jornada],INDEX(Jornadas[id],ROW()-3),Ventas[mercadoPago],"1"))</f>
        <v>0</v>
      </c>
      <c r="I241" s="2" cm="1">
        <f t="array" ref="I241">IF(ISERROR(INDEX(Jornadas[id],ROW()-3)),"",COUNTIF(Cortes[id_jornada],INDEX(Jornadas[id],ROW()-3)))</f>
        <v>49</v>
      </c>
    </row>
    <row r="242" spans="1:9" hidden="1" x14ac:dyDescent="0.3">
      <c r="A242" s="42" t="str">
        <f t="shared" si="3"/>
        <v>Thursday</v>
      </c>
      <c r="B242" s="38" cm="1">
        <f t="array" ref="B242">IF(ISERROR(INDEX(Jornadas[id],ROW()-3)),"",INDEX(Jornadas[fecha],ROW()-3))</f>
        <v>45939</v>
      </c>
      <c r="C242" s="43" cm="1">
        <f t="array" ref="C242">IFERROR(INDEX(Jornadas[caja_inicial],ROW()-3),"")</f>
        <v>10560</v>
      </c>
      <c r="D242" s="20" cm="1">
        <f t="array" ref="D242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423100</v>
      </c>
      <c r="E242" s="20" cm="1">
        <f t="array" ref="E242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408760</v>
      </c>
      <c r="F242" s="20" cm="1">
        <f t="array" ref="F242">IF(ISERROR(INDEX(Jornadas[id],ROW()-3)),"",IFERROR(INDEX(Jornadas[retiro],ROW()-3),""))</f>
        <v>100000</v>
      </c>
      <c r="G242" s="20" cm="1">
        <f t="array" ref="G242">IF(ISERROR(INDEX(Jornadas[id],ROW()-3)),"",SUMIFS(Ventas[importe],Ventas[id_jornada],INDEX(Jornadas[id],ROW()-3),Ventas[mercadoPago],"0"))</f>
        <v>6300</v>
      </c>
      <c r="H242" s="20" cm="1">
        <f t="array" ref="H242">IF(ISERROR(INDEX(Jornadas[id],ROW()-3)),"",SUMIFS(Ventas[importe],Ventas[id_jornada],INDEX(Jornadas[id],ROW()-3),Ventas[mercadoPago],"1"))</f>
        <v>2600</v>
      </c>
      <c r="I242" s="1" cm="1">
        <f t="array" ref="I242">IF(ISERROR(INDEX(Jornadas[id],ROW()-3)),"",COUNTIF(Cortes[id_jornada],INDEX(Jornadas[id],ROW()-3)))</f>
        <v>76</v>
      </c>
    </row>
    <row r="243" spans="1:9" hidden="1" x14ac:dyDescent="0.3">
      <c r="A243" s="35" t="str">
        <f t="shared" si="3"/>
        <v>Friday</v>
      </c>
      <c r="B243" s="36" cm="1">
        <f t="array" ref="B243">IF(ISERROR(INDEX(Jornadas[id],ROW()-3)),"",INDEX(Jornadas[fecha],ROW()-3))</f>
        <v>45940</v>
      </c>
      <c r="C243" s="23" cm="1">
        <f t="array" ref="C243">IFERROR(INDEX(Jornadas[caja_inicial],ROW()-3),"")</f>
        <v>9760</v>
      </c>
      <c r="D243" s="21" cm="1">
        <f t="array" ref="D243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367400</v>
      </c>
      <c r="E243" s="21" cm="1">
        <f t="array" ref="E243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508460</v>
      </c>
      <c r="F243" s="21" cm="1">
        <f t="array" ref="F243">IF(ISERROR(INDEX(Jornadas[id],ROW()-3)),"",IFERROR(INDEX(Jornadas[retiro],ROW()-3),""))</f>
        <v>736000</v>
      </c>
      <c r="G243" s="21" cm="1">
        <f t="array" ref="G243">IF(ISERROR(INDEX(Jornadas[id],ROW()-3)),"",SUMIFS(Ventas[importe],Ventas[id_jornada],INDEX(Jornadas[id],ROW()-3),Ventas[mercadoPago],"0"))</f>
        <v>9000</v>
      </c>
      <c r="H243" s="21" cm="1">
        <f t="array" ref="H243">IF(ISERROR(INDEX(Jornadas[id],ROW()-3)),"",SUMIFS(Ventas[importe],Ventas[id_jornada],INDEX(Jornadas[id],ROW()-3),Ventas[mercadoPago],"1"))</f>
        <v>6400</v>
      </c>
      <c r="I243" s="2" cm="1">
        <f t="array" ref="I243">IF(ISERROR(INDEX(Jornadas[id],ROW()-3)),"",COUNTIF(Cortes[id_jornada],INDEX(Jornadas[id],ROW()-3)))</f>
        <v>82</v>
      </c>
    </row>
    <row r="244" spans="1:9" hidden="1" x14ac:dyDescent="0.3">
      <c r="A244" s="42" t="str">
        <f t="shared" si="3"/>
        <v>Saturday</v>
      </c>
      <c r="B244" s="38" cm="1">
        <f t="array" ref="B244">IF(ISERROR(INDEX(Jornadas[id],ROW()-3)),"",INDEX(Jornadas[fecha],ROW()-3))</f>
        <v>45941</v>
      </c>
      <c r="C244" s="43" cm="1">
        <f t="array" ref="C244">IFERROR(INDEX(Jornadas[caja_inicial],ROW()-3),"")</f>
        <v>8760</v>
      </c>
      <c r="D244" s="20" cm="1">
        <f t="array" ref="D244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419700</v>
      </c>
      <c r="E244" s="20" cm="1">
        <f t="array" ref="E244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441960</v>
      </c>
      <c r="F244" s="20" cm="1">
        <f t="array" ref="F244">IF(ISERROR(INDEX(Jornadas[id],ROW()-3)),"",IFERROR(INDEX(Jornadas[retiro],ROW()-3),""))</f>
        <v>458000</v>
      </c>
      <c r="G244" s="20" cm="1">
        <f t="array" ref="G244">IF(ISERROR(INDEX(Jornadas[id],ROW()-3)),"",SUMIFS(Ventas[importe],Ventas[id_jornada],INDEX(Jornadas[id],ROW()-3),Ventas[mercadoPago],"0"))</f>
        <v>2700</v>
      </c>
      <c r="H244" s="20" cm="1">
        <f t="array" ref="H244">IF(ISERROR(INDEX(Jornadas[id],ROW()-3)),"",SUMIFS(Ventas[importe],Ventas[id_jornada],INDEX(Jornadas[id],ROW()-3),Ventas[mercadoPago],"1"))</f>
        <v>700</v>
      </c>
      <c r="I244" s="1" cm="1">
        <f t="array" ref="I244">IF(ISERROR(INDEX(Jornadas[id],ROW()-3)),"",COUNTIF(Cortes[id_jornada],INDEX(Jornadas[id],ROW()-3)))</f>
        <v>81</v>
      </c>
    </row>
    <row r="245" spans="1:9" hidden="1" x14ac:dyDescent="0.3">
      <c r="A245" s="35" t="str">
        <f t="shared" si="3"/>
        <v>Monday</v>
      </c>
      <c r="B245" s="36" cm="1">
        <f t="array" ref="B245">IF(ISERROR(INDEX(Jornadas[id],ROW()-3)),"",INDEX(Jornadas[fecha],ROW()-3))</f>
        <v>45943</v>
      </c>
      <c r="C245" s="23" cm="1">
        <f t="array" ref="C245">IFERROR(INDEX(Jornadas[caja_inicial],ROW()-3),"")</f>
        <v>6960</v>
      </c>
      <c r="D245" s="21" cm="1">
        <f t="array" ref="D245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343800</v>
      </c>
      <c r="E245" s="21" cm="1">
        <f t="array" ref="E245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321560</v>
      </c>
      <c r="F245" s="21" cm="1">
        <f t="array" ref="F245">IF(ISERROR(INDEX(Jornadas[id],ROW()-3)),"",IFERROR(INDEX(Jornadas[retiro],ROW()-3),""))</f>
        <v>236000</v>
      </c>
      <c r="G245" s="21" cm="1">
        <f t="array" ref="G245">IF(ISERROR(INDEX(Jornadas[id],ROW()-3)),"",SUMIFS(Ventas[importe],Ventas[id_jornada],INDEX(Jornadas[id],ROW()-3),Ventas[mercadoPago],"0"))</f>
        <v>2600</v>
      </c>
      <c r="H245" s="21" cm="1">
        <f t="array" ref="H245">IF(ISERROR(INDEX(Jornadas[id],ROW()-3)),"",SUMIFS(Ventas[importe],Ventas[id_jornada],INDEX(Jornadas[id],ROW()-3),Ventas[mercadoPago],"1"))</f>
        <v>4800</v>
      </c>
      <c r="I245" s="2" cm="1">
        <f t="array" ref="I245">IF(ISERROR(INDEX(Jornadas[id],ROW()-3)),"",COUNTIF(Cortes[id_jornada],INDEX(Jornadas[id],ROW()-3)))</f>
        <v>64</v>
      </c>
    </row>
    <row r="246" spans="1:9" hidden="1" x14ac:dyDescent="0.3">
      <c r="A246" s="42" t="str">
        <f t="shared" si="3"/>
        <v>Tuesday</v>
      </c>
      <c r="B246" s="38" cm="1">
        <f t="array" ref="B246">IF(ISERROR(INDEX(Jornadas[id],ROW()-3)),"",INDEX(Jornadas[fecha],ROW()-3))</f>
        <v>45944</v>
      </c>
      <c r="C246" s="43" cm="1">
        <f t="array" ref="C246">IFERROR(INDEX(Jornadas[caja_inicial],ROW()-3),"")</f>
        <v>7560</v>
      </c>
      <c r="D246" s="20" cm="1">
        <f t="array" ref="D246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208200</v>
      </c>
      <c r="E246" s="20" cm="1">
        <f t="array" ref="E246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254560</v>
      </c>
      <c r="F246" s="20" cm="1">
        <f t="array" ref="F246">IF(ISERROR(INDEX(Jornadas[id],ROW()-3)),"",IFERROR(INDEX(Jornadas[retiro],ROW()-3),""))</f>
        <v>249000</v>
      </c>
      <c r="G246" s="20" cm="1">
        <f t="array" ref="G246">IF(ISERROR(INDEX(Jornadas[id],ROW()-3)),"",SUMIFS(Ventas[importe],Ventas[id_jornada],INDEX(Jornadas[id],ROW()-3),Ventas[mercadoPago],"0"))</f>
        <v>1100</v>
      </c>
      <c r="H246" s="20" cm="1">
        <f t="array" ref="H246">IF(ISERROR(INDEX(Jornadas[id],ROW()-3)),"",SUMIFS(Ventas[importe],Ventas[id_jornada],INDEX(Jornadas[id],ROW()-3),Ventas[mercadoPago],"1"))</f>
        <v>2200</v>
      </c>
      <c r="I246" s="1" cm="1">
        <f t="array" ref="I246">IF(ISERROR(INDEX(Jornadas[id],ROW()-3)),"",COUNTIF(Cortes[id_jornada],INDEX(Jornadas[id],ROW()-3)))</f>
        <v>44</v>
      </c>
    </row>
    <row r="247" spans="1:9" hidden="1" x14ac:dyDescent="0.3">
      <c r="A247" s="35" t="str">
        <f t="shared" si="3"/>
        <v>Wednesday</v>
      </c>
      <c r="B247" s="36" cm="1">
        <f t="array" ref="B247">IF(ISERROR(INDEX(Jornadas[id],ROW()-3)),"",INDEX(Jornadas[fecha],ROW()-3))</f>
        <v>45945</v>
      </c>
      <c r="C247" s="23" cm="1">
        <f t="array" ref="C247">IFERROR(INDEX(Jornadas[caja_inicial],ROW()-3),"")</f>
        <v>20860</v>
      </c>
      <c r="D247" s="21" cm="1">
        <f t="array" ref="D247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36300</v>
      </c>
      <c r="E247" s="21" cm="1">
        <f t="array" ref="E247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355060</v>
      </c>
      <c r="F247" s="21" cm="1">
        <f t="array" ref="F247">IF(ISERROR(INDEX(Jornadas[id],ROW()-3)),"",IFERROR(INDEX(Jornadas[retiro],ROW()-3),""))</f>
        <v>110000</v>
      </c>
      <c r="G247" s="21" cm="1">
        <f t="array" ref="G247">IF(ISERROR(INDEX(Jornadas[id],ROW()-3)),"",SUMIFS(Ventas[importe],Ventas[id_jornada],INDEX(Jornadas[id],ROW()-3),Ventas[mercadoPago],"0"))</f>
        <v>2200</v>
      </c>
      <c r="H247" s="21" cm="1">
        <f t="array" ref="H247">IF(ISERROR(INDEX(Jornadas[id],ROW()-3)),"",SUMIFS(Ventas[importe],Ventas[id_jornada],INDEX(Jornadas[id],ROW()-3),Ventas[mercadoPago],"1"))</f>
        <v>2600</v>
      </c>
      <c r="I247" s="2" cm="1">
        <f t="array" ref="I247">IF(ISERROR(INDEX(Jornadas[id],ROW()-3)),"",COUNTIF(Cortes[id_jornada],INDEX(Jornadas[id],ROW()-3)))</f>
        <v>45</v>
      </c>
    </row>
    <row r="248" spans="1:9" hidden="1" x14ac:dyDescent="0.3">
      <c r="A248" s="42" t="str">
        <f t="shared" si="3"/>
        <v>Thursday</v>
      </c>
      <c r="B248" s="38" cm="1">
        <f t="array" ref="B248">IF(ISERROR(INDEX(Jornadas[id],ROW()-3)),"",INDEX(Jornadas[fecha],ROW()-3))</f>
        <v>45946</v>
      </c>
      <c r="C248" s="43" cm="1">
        <f t="array" ref="C248">IFERROR(INDEX(Jornadas[caja_inicial],ROW()-3),"")</f>
        <v>7560</v>
      </c>
      <c r="D248" s="20" cm="1">
        <f t="array" ref="D248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294500</v>
      </c>
      <c r="E248" s="20" cm="1">
        <f t="array" ref="E248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269660</v>
      </c>
      <c r="F248" s="20" cm="1">
        <f t="array" ref="F248">IF(ISERROR(INDEX(Jornadas[id],ROW()-3)),"",IFERROR(INDEX(Jornadas[retiro],ROW()-3),""))</f>
        <v>190000</v>
      </c>
      <c r="G248" s="20" cm="1">
        <f t="array" ref="G248">IF(ISERROR(INDEX(Jornadas[id],ROW()-3)),"",SUMIFS(Ventas[importe],Ventas[id_jornada],INDEX(Jornadas[id],ROW()-3),Ventas[mercadoPago],"0"))</f>
        <v>7600</v>
      </c>
      <c r="H248" s="20" cm="1">
        <f t="array" ref="H248">IF(ISERROR(INDEX(Jornadas[id],ROW()-3)),"",SUMIFS(Ventas[importe],Ventas[id_jornada],INDEX(Jornadas[id],ROW()-3),Ventas[mercadoPago],"1"))</f>
        <v>500</v>
      </c>
      <c r="I248" s="1" cm="1">
        <f t="array" ref="I248">IF(ISERROR(INDEX(Jornadas[id],ROW()-3)),"",COUNTIF(Cortes[id_jornada],INDEX(Jornadas[id],ROW()-3)))</f>
        <v>63</v>
      </c>
    </row>
    <row r="249" spans="1:9" hidden="1" x14ac:dyDescent="0.3">
      <c r="A249" s="35" t="str">
        <f t="shared" si="3"/>
        <v>Friday</v>
      </c>
      <c r="B249" s="36" cm="1">
        <f t="array" ref="B249">IF(ISERROR(INDEX(Jornadas[id],ROW()-3)),"",INDEX(Jornadas[fecha],ROW()-3))</f>
        <v>45947</v>
      </c>
      <c r="C249" s="23" cm="1">
        <f t="array" ref="C249">IFERROR(INDEX(Jornadas[caja_inicial],ROW()-3),"")</f>
        <v>15060</v>
      </c>
      <c r="D249" s="21" cm="1">
        <f t="array" ref="D249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432300</v>
      </c>
      <c r="E249" s="21" cm="1">
        <f t="array" ref="E249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416260</v>
      </c>
      <c r="F249" s="21" cm="1">
        <f t="array" ref="F249">IF(ISERROR(INDEX(Jornadas[id],ROW()-3)),"",IFERROR(INDEX(Jornadas[retiro],ROW()-3),""))</f>
        <v>313000</v>
      </c>
      <c r="G249" s="21" cm="1">
        <f t="array" ref="G249">IF(ISERROR(INDEX(Jornadas[id],ROW()-3)),"",SUMIFS(Ventas[importe],Ventas[id_jornada],INDEX(Jornadas[id],ROW()-3),Ventas[mercadoPago],"0"))</f>
        <v>6600</v>
      </c>
      <c r="H249" s="21" cm="1">
        <f t="array" ref="H249">IF(ISERROR(INDEX(Jornadas[id],ROW()-3)),"",SUMIFS(Ventas[importe],Ventas[id_jornada],INDEX(Jornadas[id],ROW()-3),Ventas[mercadoPago],"1"))</f>
        <v>5800</v>
      </c>
      <c r="I249" s="2" cm="1">
        <f t="array" ref="I249">IF(ISERROR(INDEX(Jornadas[id],ROW()-3)),"",COUNTIF(Cortes[id_jornada],INDEX(Jornadas[id],ROW()-3)))</f>
        <v>77</v>
      </c>
    </row>
    <row r="250" spans="1:9" hidden="1" x14ac:dyDescent="0.3">
      <c r="A250" s="42" t="str">
        <f t="shared" si="3"/>
        <v>Saturday</v>
      </c>
      <c r="B250" s="38" cm="1">
        <f t="array" ref="B250">IF(ISERROR(INDEX(Jornadas[id],ROW()-3)),"",INDEX(Jornadas[fecha],ROW()-3))</f>
        <v>45948</v>
      </c>
      <c r="C250" s="43" cm="1">
        <f t="array" ref="C250">IFERROR(INDEX(Jornadas[caja_inicial],ROW()-3),"")</f>
        <v>0</v>
      </c>
      <c r="D250" s="20" cm="1">
        <f t="array" ref="D250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170600</v>
      </c>
      <c r="E250" s="20" cm="1">
        <f t="array" ref="E250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421300</v>
      </c>
      <c r="F250" s="20" cm="1">
        <f t="array" ref="F250">IF(ISERROR(INDEX(Jornadas[id],ROW()-3)),"",IFERROR(INDEX(Jornadas[retiro],ROW()-3),""))</f>
        <v>130000</v>
      </c>
      <c r="G250" s="20" cm="1">
        <f t="array" ref="G250">IF(ISERROR(INDEX(Jornadas[id],ROW()-3)),"",SUMIFS(Ventas[importe],Ventas[id_jornada],INDEX(Jornadas[id],ROW()-3),Ventas[mercadoPago],"0"))</f>
        <v>4900</v>
      </c>
      <c r="H250" s="20" cm="1">
        <f t="array" ref="H250">IF(ISERROR(INDEX(Jornadas[id],ROW()-3)),"",SUMIFS(Ventas[importe],Ventas[id_jornada],INDEX(Jornadas[id],ROW()-3),Ventas[mercadoPago],"1"))</f>
        <v>0</v>
      </c>
      <c r="I250" s="1" cm="1">
        <f t="array" ref="I250">IF(ISERROR(INDEX(Jornadas[id],ROW()-3)),"",COUNTIF(Cortes[id_jornada],INDEX(Jornadas[id],ROW()-3)))</f>
        <v>88</v>
      </c>
    </row>
    <row r="251" spans="1:9" hidden="1" x14ac:dyDescent="0.3">
      <c r="A251" s="35" t="str">
        <f t="shared" si="3"/>
        <v>Monday</v>
      </c>
      <c r="B251" s="36" cm="1">
        <f t="array" ref="B251">IF(ISERROR(INDEX(Jornadas[id],ROW()-3)),"",INDEX(Jornadas[fecha],ROW()-3))</f>
        <v>45950</v>
      </c>
      <c r="C251" s="23" cm="1">
        <f t="array" ref="C251">IFERROR(INDEX(Jornadas[caja_inicial],ROW()-3),"")</f>
        <v>10960</v>
      </c>
      <c r="D251" s="21" cm="1">
        <f t="array" ref="D251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176000</v>
      </c>
      <c r="E251" s="21" cm="1">
        <f t="array" ref="E251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328860</v>
      </c>
      <c r="F251" s="21" cm="1">
        <f t="array" ref="F251">IF(ISERROR(INDEX(Jornadas[id],ROW()-3)),"",IFERROR(INDEX(Jornadas[retiro],ROW()-3),""))</f>
        <v>214000</v>
      </c>
      <c r="G251" s="21" cm="1">
        <f t="array" ref="G251">IF(ISERROR(INDEX(Jornadas[id],ROW()-3)),"",SUMIFS(Ventas[importe],Ventas[id_jornada],INDEX(Jornadas[id],ROW()-3),Ventas[mercadoPago],"0"))</f>
        <v>7900</v>
      </c>
      <c r="H251" s="21" cm="1">
        <f t="array" ref="H251">IF(ISERROR(INDEX(Jornadas[id],ROW()-3)),"",SUMIFS(Ventas[importe],Ventas[id_jornada],INDEX(Jornadas[id],ROW()-3),Ventas[mercadoPago],"1"))</f>
        <v>0</v>
      </c>
      <c r="I251" s="2" cm="1">
        <f t="array" ref="I251">IF(ISERROR(INDEX(Jornadas[id],ROW()-3)),"",COUNTIF(Cortes[id_jornada],INDEX(Jornadas[id],ROW()-3)))</f>
        <v>46</v>
      </c>
    </row>
    <row r="252" spans="1:9" hidden="1" x14ac:dyDescent="0.3">
      <c r="A252" s="42" t="str">
        <f t="shared" si="3"/>
        <v>Tuesday</v>
      </c>
      <c r="B252" s="38" cm="1">
        <f t="array" ref="B252">IF(ISERROR(INDEX(Jornadas[id],ROW()-3)),"",INDEX(Jornadas[fecha],ROW()-3))</f>
        <v>45951</v>
      </c>
      <c r="C252" s="43" cm="1">
        <f t="array" ref="C252">IFERROR(INDEX(Jornadas[caja_inicial],ROW()-3),"")</f>
        <v>11160</v>
      </c>
      <c r="D252" s="20" cm="1">
        <f t="array" ref="D252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233000</v>
      </c>
      <c r="E252" s="20" cm="1">
        <f t="array" ref="E252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354860</v>
      </c>
      <c r="F252" s="20" cm="1">
        <f t="array" ref="F252">IF(ISERROR(INDEX(Jornadas[id],ROW()-3)),"",IFERROR(INDEX(Jornadas[retiro],ROW()-3),""))</f>
        <v>264000</v>
      </c>
      <c r="G252" s="20" cm="1">
        <f t="array" ref="G252">IF(ISERROR(INDEX(Jornadas[id],ROW()-3)),"",SUMIFS(Ventas[importe],Ventas[id_jornada],INDEX(Jornadas[id],ROW()-3),Ventas[mercadoPago],"0"))</f>
        <v>7400</v>
      </c>
      <c r="H252" s="20" cm="1">
        <f t="array" ref="H252">IF(ISERROR(INDEX(Jornadas[id],ROW()-3)),"",SUMIFS(Ventas[importe],Ventas[id_jornada],INDEX(Jornadas[id],ROW()-3),Ventas[mercadoPago],"1"))</f>
        <v>0</v>
      </c>
      <c r="I252" s="1" cm="1">
        <f t="array" ref="I252">IF(ISERROR(INDEX(Jornadas[id],ROW()-3)),"",COUNTIF(Cortes[id_jornada],INDEX(Jornadas[id],ROW()-3)))</f>
        <v>52</v>
      </c>
    </row>
    <row r="253" spans="1:9" hidden="1" x14ac:dyDescent="0.3">
      <c r="A253" s="35" t="str">
        <f t="shared" si="3"/>
        <v>Wednesday</v>
      </c>
      <c r="B253" s="36" cm="1">
        <f t="array" ref="B253">IF(ISERROR(INDEX(Jornadas[id],ROW()-3)),"",INDEX(Jornadas[fecha],ROW()-3))</f>
        <v>45952</v>
      </c>
      <c r="C253" s="23" cm="1">
        <f t="array" ref="C253">IFERROR(INDEX(Jornadas[caja_inicial],ROW()-3),"")</f>
        <v>12760</v>
      </c>
      <c r="D253" s="21" cm="1">
        <f t="array" ref="D253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251000</v>
      </c>
      <c r="E253" s="21" cm="1">
        <f t="array" ref="E253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281960</v>
      </c>
      <c r="F253" s="21" cm="1">
        <f t="array" ref="F253">IF(ISERROR(INDEX(Jornadas[id],ROW()-3)),"",IFERROR(INDEX(Jornadas[retiro],ROW()-3),""))</f>
        <v>213000</v>
      </c>
      <c r="G253" s="21" cm="1">
        <f t="array" ref="G253">IF(ISERROR(INDEX(Jornadas[id],ROW()-3)),"",SUMIFS(Ventas[importe],Ventas[id_jornada],INDEX(Jornadas[id],ROW()-3),Ventas[mercadoPago],"0"))</f>
        <v>2200</v>
      </c>
      <c r="H253" s="21" cm="1">
        <f t="array" ref="H253">IF(ISERROR(INDEX(Jornadas[id],ROW()-3)),"",SUMIFS(Ventas[importe],Ventas[id_jornada],INDEX(Jornadas[id],ROW()-3),Ventas[mercadoPago],"1"))</f>
        <v>0</v>
      </c>
      <c r="I253" s="2" cm="1">
        <f t="array" ref="I253">IF(ISERROR(INDEX(Jornadas[id],ROW()-3)),"",COUNTIF(Cortes[id_jornada],INDEX(Jornadas[id],ROW()-3)))</f>
        <v>48</v>
      </c>
    </row>
    <row r="254" spans="1:9" hidden="1" x14ac:dyDescent="0.3">
      <c r="A254" s="42" t="str">
        <f t="shared" si="3"/>
        <v>Thursday</v>
      </c>
      <c r="B254" s="38" cm="1">
        <f t="array" ref="B254">IF(ISERROR(INDEX(Jornadas[id],ROW()-3)),"",INDEX(Jornadas[fecha],ROW()-3))</f>
        <v>45953</v>
      </c>
      <c r="C254" s="43" cm="1">
        <f t="array" ref="C254">IFERROR(INDEX(Jornadas[caja_inicial],ROW()-3),"")</f>
        <v>14060</v>
      </c>
      <c r="D254" s="20" cm="1">
        <f t="array" ref="D254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237000</v>
      </c>
      <c r="E254" s="20" cm="1">
        <f t="array" ref="E254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294060</v>
      </c>
      <c r="F254" s="20" cm="1">
        <f t="array" ref="F254">IF(ISERROR(INDEX(Jornadas[id],ROW()-3)),"",IFERROR(INDEX(Jornadas[retiro],ROW()-3),""))</f>
        <v>237000</v>
      </c>
      <c r="G254" s="20" cm="1">
        <f t="array" ref="G254">IF(ISERROR(INDEX(Jornadas[id],ROW()-3)),"",SUMIFS(Ventas[importe],Ventas[id_jornada],INDEX(Jornadas[id],ROW()-3),Ventas[mercadoPago],"0"))</f>
        <v>0</v>
      </c>
      <c r="H254" s="20" cm="1">
        <f t="array" ref="H254">IF(ISERROR(INDEX(Jornadas[id],ROW()-3)),"",SUMIFS(Ventas[importe],Ventas[id_jornada],INDEX(Jornadas[id],ROW()-3),Ventas[mercadoPago],"1"))</f>
        <v>0</v>
      </c>
      <c r="I254" s="1" cm="1">
        <f t="array" ref="I254">IF(ISERROR(INDEX(Jornadas[id],ROW()-3)),"",COUNTIF(Cortes[id_jornada],INDEX(Jornadas[id],ROW()-3)))</f>
        <v>60</v>
      </c>
    </row>
    <row r="255" spans="1:9" hidden="1" x14ac:dyDescent="0.3">
      <c r="A255" s="35" t="str">
        <f t="shared" si="3"/>
        <v>Friday</v>
      </c>
      <c r="B255" s="36" cm="1">
        <f t="array" ref="B255">IF(ISERROR(INDEX(Jornadas[id],ROW()-3)),"",INDEX(Jornadas[fecha],ROW()-3))</f>
        <v>45954</v>
      </c>
      <c r="C255" s="23" cm="1">
        <f t="array" ref="C255">IFERROR(INDEX(Jornadas[caja_inicial],ROW()-3),"")</f>
        <v>13560</v>
      </c>
      <c r="D255" s="21" cm="1">
        <f t="array" ref="D255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302000</v>
      </c>
      <c r="E255" s="21" cm="1">
        <f t="array" ref="E255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316560</v>
      </c>
      <c r="F255" s="21" cm="1">
        <f t="array" ref="F255">IF(ISERROR(INDEX(Jornadas[id],ROW()-3)),"",IFERROR(INDEX(Jornadas[retiro],ROW()-3),""))</f>
        <v>258000</v>
      </c>
      <c r="G255" s="21" cm="1">
        <f t="array" ref="G255">IF(ISERROR(INDEX(Jornadas[id],ROW()-3)),"",SUMIFS(Ventas[importe],Ventas[id_jornada],INDEX(Jornadas[id],ROW()-3),Ventas[mercadoPago],"0"))</f>
        <v>0</v>
      </c>
      <c r="H255" s="21" cm="1">
        <f t="array" ref="H255">IF(ISERROR(INDEX(Jornadas[id],ROW()-3)),"",SUMIFS(Ventas[importe],Ventas[id_jornada],INDEX(Jornadas[id],ROW()-3),Ventas[mercadoPago],"1"))</f>
        <v>0</v>
      </c>
      <c r="I255" s="2" cm="1">
        <f t="array" ref="I255">IF(ISERROR(INDEX(Jornadas[id],ROW()-3)),"",COUNTIF(Cortes[id_jornada],INDEX(Jornadas[id],ROW()-3)))</f>
        <v>58</v>
      </c>
    </row>
    <row r="256" spans="1:9" hidden="1" x14ac:dyDescent="0.3">
      <c r="A256" s="42" t="str">
        <f t="shared" si="3"/>
        <v>Saturday</v>
      </c>
      <c r="B256" s="38" cm="1">
        <f t="array" ref="B256">IF(ISERROR(INDEX(Jornadas[id],ROW()-3)),"",INDEX(Jornadas[fecha],ROW()-3))</f>
        <v>45955</v>
      </c>
      <c r="C256" s="43" cm="1">
        <f t="array" ref="C256">IFERROR(INDEX(Jornadas[caja_inicial],ROW()-3),"")</f>
        <v>13560</v>
      </c>
      <c r="D256" s="20" cm="1">
        <f t="array" ref="D256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209500</v>
      </c>
      <c r="E256" s="20" cm="1">
        <f t="array" ref="E256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352860</v>
      </c>
      <c r="F256" s="20" cm="1">
        <f t="array" ref="F256">IF(ISERROR(INDEX(Jornadas[id],ROW()-3)),"",IFERROR(INDEX(Jornadas[retiro],ROW()-3),""))</f>
        <v>250000</v>
      </c>
      <c r="G256" s="20" cm="1">
        <f t="array" ref="G256">IF(ISERROR(INDEX(Jornadas[id],ROW()-3)),"",SUMIFS(Ventas[importe],Ventas[id_jornada],INDEX(Jornadas[id],ROW()-3),Ventas[mercadoPago],"0"))</f>
        <v>4500</v>
      </c>
      <c r="H256" s="20" cm="1">
        <f t="array" ref="H256">IF(ISERROR(INDEX(Jornadas[id],ROW()-3)),"",SUMIFS(Ventas[importe],Ventas[id_jornada],INDEX(Jornadas[id],ROW()-3),Ventas[mercadoPago],"1"))</f>
        <v>0</v>
      </c>
      <c r="I256" s="1" cm="1">
        <f t="array" ref="I256">IF(ISERROR(INDEX(Jornadas[id],ROW()-3)),"",COUNTIF(Cortes[id_jornada],INDEX(Jornadas[id],ROW()-3)))</f>
        <v>59</v>
      </c>
    </row>
    <row r="257" spans="1:9" hidden="1" x14ac:dyDescent="0.3">
      <c r="A257" s="35" t="str">
        <f t="shared" si="3"/>
        <v>Monday</v>
      </c>
      <c r="B257" s="36" cm="1">
        <f t="array" ref="B257">IF(ISERROR(INDEX(Jornadas[id],ROW()-3)),"",INDEX(Jornadas[fecha],ROW()-3))</f>
        <v>45957</v>
      </c>
      <c r="C257" s="23" cm="1">
        <f t="array" ref="C257">IFERROR(INDEX(Jornadas[caja_inicial],ROW()-3),"")</f>
        <v>11560</v>
      </c>
      <c r="D257" s="21" cm="1">
        <f t="array" ref="D257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254000</v>
      </c>
      <c r="E257" s="21" cm="1">
        <f t="array" ref="E257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211160</v>
      </c>
      <c r="F257" s="21" cm="1">
        <f t="array" ref="F257">IF(ISERROR(INDEX(Jornadas[id],ROW()-3)),"",IFERROR(INDEX(Jornadas[retiro],ROW()-3),""))</f>
        <v>123000</v>
      </c>
      <c r="G257" s="21" cm="1">
        <f t="array" ref="G257">IF(ISERROR(INDEX(Jornadas[id],ROW()-3)),"",SUMIFS(Ventas[importe],Ventas[id_jornada],INDEX(Jornadas[id],ROW()-3),Ventas[mercadoPago],"0"))</f>
        <v>700</v>
      </c>
      <c r="H257" s="21" cm="1">
        <f t="array" ref="H257">IF(ISERROR(INDEX(Jornadas[id],ROW()-3)),"",SUMIFS(Ventas[importe],Ventas[id_jornada],INDEX(Jornadas[id],ROW()-3),Ventas[mercadoPago],"1"))</f>
        <v>0</v>
      </c>
      <c r="I257" s="2" cm="1">
        <f t="array" ref="I257">IF(ISERROR(INDEX(Jornadas[id],ROW()-3)),"",COUNTIF(Cortes[id_jornada],INDEX(Jornadas[id],ROW()-3)))</f>
        <v>43</v>
      </c>
    </row>
    <row r="258" spans="1:9" hidden="1" x14ac:dyDescent="0.3">
      <c r="A258" s="42" t="str">
        <f t="shared" si="3"/>
        <v>Tuesday</v>
      </c>
      <c r="B258" s="38" cm="1">
        <f t="array" ref="B258">IF(ISERROR(INDEX(Jornadas[id],ROW()-3)),"",INDEX(Jornadas[fecha],ROW()-3))</f>
        <v>45958</v>
      </c>
      <c r="C258" s="43" cm="1">
        <f t="array" ref="C258">IFERROR(INDEX(Jornadas[caja_inicial],ROW()-3),"")</f>
        <v>9660</v>
      </c>
      <c r="D258" s="20" cm="1">
        <f t="array" ref="D258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132065</v>
      </c>
      <c r="E258" s="20" cm="1">
        <f t="array" ref="E258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241660</v>
      </c>
      <c r="F258" s="20" cm="1">
        <f t="array" ref="F258">IF(ISERROR(INDEX(Jornadas[id],ROW()-3)),"",IFERROR(INDEX(Jornadas[retiro],ROW()-3),""))</f>
        <v>227000</v>
      </c>
      <c r="G258" s="20" cm="1">
        <f t="array" ref="G258">IF(ISERROR(INDEX(Jornadas[id],ROW()-3)),"",SUMIFS(Ventas[importe],Ventas[id_jornada],INDEX(Jornadas[id],ROW()-3),Ventas[mercadoPago],"0"))</f>
        <v>0</v>
      </c>
      <c r="H258" s="20" cm="1">
        <f t="array" ref="H258">IF(ISERROR(INDEX(Jornadas[id],ROW()-3)),"",SUMIFS(Ventas[importe],Ventas[id_jornada],INDEX(Jornadas[id],ROW()-3),Ventas[mercadoPago],"1"))</f>
        <v>2600</v>
      </c>
      <c r="I258" s="1" cm="1">
        <f t="array" ref="I258">IF(ISERROR(INDEX(Jornadas[id],ROW()-3)),"",COUNTIF(Cortes[id_jornada],INDEX(Jornadas[id],ROW()-3)))</f>
        <v>41</v>
      </c>
    </row>
    <row r="259" spans="1:9" hidden="1" x14ac:dyDescent="0.3">
      <c r="A259" s="35" t="str">
        <f t="shared" si="3"/>
        <v>Thursday</v>
      </c>
      <c r="B259" s="36" cm="1">
        <f t="array" ref="B259">IF(ISERROR(INDEX(Jornadas[id],ROW()-3)),"",INDEX(Jornadas[fecha],ROW()-3))</f>
        <v>45960</v>
      </c>
      <c r="C259" s="23" cm="1">
        <f t="array" ref="C259">IFERROR(INDEX(Jornadas[caja_inicial],ROW()-3),"")</f>
        <v>16010</v>
      </c>
      <c r="D259" s="21" cm="1">
        <f t="array" ref="D259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364000</v>
      </c>
      <c r="E259" s="21" cm="1">
        <f t="array" ref="E259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384510</v>
      </c>
      <c r="F259" s="21" cm="1">
        <f t="array" ref="F259">IF(ISERROR(INDEX(Jornadas[id],ROW()-3)),"",IFERROR(INDEX(Jornadas[retiro],ROW()-3),""))</f>
        <v>292000</v>
      </c>
      <c r="G259" s="21" cm="1">
        <f t="array" ref="G259">IF(ISERROR(INDEX(Jornadas[id],ROW()-3)),"",SUMIFS(Ventas[importe],Ventas[id_jornada],INDEX(Jornadas[id],ROW()-3),Ventas[mercadoPago],"0"))</f>
        <v>0</v>
      </c>
      <c r="H259" s="21" cm="1">
        <f t="array" ref="H259">IF(ISERROR(INDEX(Jornadas[id],ROW()-3)),"",SUMIFS(Ventas[importe],Ventas[id_jornada],INDEX(Jornadas[id],ROW()-3),Ventas[mercadoPago],"1"))</f>
        <v>0</v>
      </c>
      <c r="I259" s="2" cm="1">
        <f t="array" ref="I259">IF(ISERROR(INDEX(Jornadas[id],ROW()-3)),"",COUNTIF(Cortes[id_jornada],INDEX(Jornadas[id],ROW()-3)))</f>
        <v>67</v>
      </c>
    </row>
    <row r="260" spans="1:9" hidden="1" x14ac:dyDescent="0.3">
      <c r="A260" s="42" t="str">
        <f t="shared" ref="A260:A323" si="4">PROPER(TEXT(B260,"dddd"))</f>
        <v>Friday</v>
      </c>
      <c r="B260" s="38" cm="1">
        <f t="array" ref="B260">IF(ISERROR(INDEX(Jornadas[id],ROW()-3)),"",INDEX(Jornadas[fecha],ROW()-3))</f>
        <v>45961</v>
      </c>
      <c r="C260" s="43" cm="1">
        <f t="array" ref="C260">IFERROR(INDEX(Jornadas[caja_inicial],ROW()-3),"")</f>
        <v>16010</v>
      </c>
      <c r="D260" s="20" cm="1">
        <f t="array" ref="D260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639000</v>
      </c>
      <c r="E260" s="20" cm="1">
        <f t="array" ref="E260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425910</v>
      </c>
      <c r="F260" s="20" cm="1">
        <f t="array" ref="F260">IF(ISERROR(INDEX(Jornadas[id],ROW()-3)),"",IFERROR(INDEX(Jornadas[retiro],ROW()-3),""))</f>
        <v>335000</v>
      </c>
      <c r="G260" s="20" cm="1">
        <f t="array" ref="G260">IF(ISERROR(INDEX(Jornadas[id],ROW()-3)),"",SUMIFS(Ventas[importe],Ventas[id_jornada],INDEX(Jornadas[id],ROW()-3),Ventas[mercadoPago],"0"))</f>
        <v>13900</v>
      </c>
      <c r="H260" s="20" cm="1">
        <f t="array" ref="H260">IF(ISERROR(INDEX(Jornadas[id],ROW()-3)),"",SUMIFS(Ventas[importe],Ventas[id_jornada],INDEX(Jornadas[id],ROW()-3),Ventas[mercadoPago],"1"))</f>
        <v>4000</v>
      </c>
      <c r="I260" s="1" cm="1">
        <f t="array" ref="I260">IF(ISERROR(INDEX(Jornadas[id],ROW()-3)),"",COUNTIF(Cortes[id_jornada],INDEX(Jornadas[id],ROW()-3)))</f>
        <v>96</v>
      </c>
    </row>
    <row r="261" spans="1:9" hidden="1" x14ac:dyDescent="0.3">
      <c r="A261" s="35" t="str">
        <f t="shared" si="4"/>
        <v>Saturday</v>
      </c>
      <c r="B261" s="36" cm="1">
        <f t="array" ref="B261">IF(ISERROR(INDEX(Jornadas[id],ROW()-3)),"",INDEX(Jornadas[fecha],ROW()-3))</f>
        <v>45962</v>
      </c>
      <c r="C261" s="23" cm="1">
        <f t="array" ref="C261">IFERROR(INDEX(Jornadas[caja_inicial],ROW()-3),"")</f>
        <v>17810</v>
      </c>
      <c r="D261" s="21" cm="1">
        <f t="array" ref="D261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367600</v>
      </c>
      <c r="E261" s="21" cm="1">
        <f t="array" ref="E261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505310</v>
      </c>
      <c r="F261" s="21" cm="1">
        <f t="array" ref="F261">IF(ISERROR(INDEX(Jornadas[id],ROW()-3)),"",IFERROR(INDEX(Jornadas[retiro],ROW()-3),""))</f>
        <v>415000</v>
      </c>
      <c r="G261" s="21" cm="1">
        <f t="array" ref="G261">IF(ISERROR(INDEX(Jornadas[id],ROW()-3)),"",SUMIFS(Ventas[importe],Ventas[id_jornada],INDEX(Jornadas[id],ROW()-3),Ventas[mercadoPago],"0"))</f>
        <v>10200</v>
      </c>
      <c r="H261" s="21" cm="1">
        <f t="array" ref="H261">IF(ISERROR(INDEX(Jornadas[id],ROW()-3)),"",SUMIFS(Ventas[importe],Ventas[id_jornada],INDEX(Jornadas[id],ROW()-3),Ventas[mercadoPago],"1"))</f>
        <v>4600</v>
      </c>
      <c r="I261" s="2" cm="1">
        <f t="array" ref="I261">IF(ISERROR(INDEX(Jornadas[id],ROW()-3)),"",COUNTIF(Cortes[id_jornada],INDEX(Jornadas[id],ROW()-3)))</f>
        <v>78</v>
      </c>
    </row>
    <row r="262" spans="1:9" hidden="1" x14ac:dyDescent="0.3">
      <c r="A262" s="42" t="str">
        <f t="shared" si="4"/>
        <v>Monday</v>
      </c>
      <c r="B262" s="38" cm="1">
        <f t="array" ref="B262">IF(ISERROR(INDEX(Jornadas[id],ROW()-3)),"",INDEX(Jornadas[fecha],ROW()-3))</f>
        <v>45964</v>
      </c>
      <c r="C262" s="43" cm="1">
        <f t="array" ref="C262">IFERROR(INDEX(Jornadas[caja_inicial],ROW()-3),"")</f>
        <v>20360</v>
      </c>
      <c r="D262" s="20" cm="1">
        <f t="array" ref="D262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279000</v>
      </c>
      <c r="E262" s="20" cm="1">
        <f t="array" ref="E262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283660</v>
      </c>
      <c r="F262" s="20" cm="1">
        <f t="array" ref="F262">IF(ISERROR(INDEX(Jornadas[id],ROW()-3)),"",IFERROR(INDEX(Jornadas[retiro],ROW()-3),""))</f>
        <v>203000</v>
      </c>
      <c r="G262" s="20" cm="1">
        <f t="array" ref="G262">IF(ISERROR(INDEX(Jornadas[id],ROW()-3)),"",SUMIFS(Ventas[importe],Ventas[id_jornada],INDEX(Jornadas[id],ROW()-3),Ventas[mercadoPago],"0"))</f>
        <v>0</v>
      </c>
      <c r="H262" s="20" cm="1">
        <f t="array" ref="H262">IF(ISERROR(INDEX(Jornadas[id],ROW()-3)),"",SUMIFS(Ventas[importe],Ventas[id_jornada],INDEX(Jornadas[id],ROW()-3),Ventas[mercadoPago],"1"))</f>
        <v>0</v>
      </c>
      <c r="I262" s="1" cm="1">
        <f t="array" ref="I262">IF(ISERROR(INDEX(Jornadas[id],ROW()-3)),"",COUNTIF(Cortes[id_jornada],INDEX(Jornadas[id],ROW()-3)))</f>
        <v>52</v>
      </c>
    </row>
    <row r="263" spans="1:9" hidden="1" x14ac:dyDescent="0.3">
      <c r="A263" s="35" t="str">
        <f t="shared" si="4"/>
        <v>Tuesday</v>
      </c>
      <c r="B263" s="36" cm="1">
        <f t="array" ref="B263">IF(ISERROR(INDEX(Jornadas[id],ROW()-3)),"",INDEX(Jornadas[fecha],ROW()-3))</f>
        <v>45965</v>
      </c>
      <c r="C263" s="23" cm="1">
        <f t="array" ref="C263">IFERROR(INDEX(Jornadas[caja_inicial],ROW()-3),"")</f>
        <v>12360</v>
      </c>
      <c r="D263" s="21" cm="1">
        <f t="array" ref="D263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296000</v>
      </c>
      <c r="E263" s="21" cm="1">
        <f t="array" ref="E263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177710</v>
      </c>
      <c r="F263" s="21" cm="1">
        <f t="array" ref="F263">IF(ISERROR(INDEX(Jornadas[id],ROW()-3)),"",IFERROR(INDEX(Jornadas[retiro],ROW()-3),""))</f>
        <v>164000</v>
      </c>
      <c r="G263" s="21" cm="1">
        <f t="array" ref="G263">IF(ISERROR(INDEX(Jornadas[id],ROW()-3)),"",SUMIFS(Ventas[importe],Ventas[id_jornada],INDEX(Jornadas[id],ROW()-3),Ventas[mercadoPago],"0"))</f>
        <v>3000</v>
      </c>
      <c r="H263" s="21" cm="1">
        <f t="array" ref="H263">IF(ISERROR(INDEX(Jornadas[id],ROW()-3)),"",SUMIFS(Ventas[importe],Ventas[id_jornada],INDEX(Jornadas[id],ROW()-3),Ventas[mercadoPago],"1"))</f>
        <v>0</v>
      </c>
      <c r="I263" s="2" cm="1">
        <f t="array" ref="I263">IF(ISERROR(INDEX(Jornadas[id],ROW()-3)),"",COUNTIF(Cortes[id_jornada],INDEX(Jornadas[id],ROW()-3)))</f>
        <v>40</v>
      </c>
    </row>
    <row r="264" spans="1:9" hidden="1" x14ac:dyDescent="0.3">
      <c r="A264" s="42" t="str">
        <f t="shared" si="4"/>
        <v>Wednesday</v>
      </c>
      <c r="B264" s="38" cm="1">
        <f t="array" ref="B264">IF(ISERROR(INDEX(Jornadas[id],ROW()-3)),"",INDEX(Jornadas[fecha],ROW()-3))</f>
        <v>45966</v>
      </c>
      <c r="C264" s="43" cm="1">
        <f t="array" ref="C264">IFERROR(INDEX(Jornadas[caja_inicial],ROW()-3),"")</f>
        <v>19560</v>
      </c>
      <c r="D264" s="20" cm="1">
        <f t="array" ref="D264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247000</v>
      </c>
      <c r="E264" s="20" cm="1">
        <f t="array" ref="E264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372860</v>
      </c>
      <c r="F264" s="20" cm="1">
        <f t="array" ref="F264">IF(ISERROR(INDEX(Jornadas[id],ROW()-3)),"",IFERROR(INDEX(Jornadas[retiro],ROW()-3),""))</f>
        <v>308000</v>
      </c>
      <c r="G264" s="20" cm="1">
        <f t="array" ref="G264">IF(ISERROR(INDEX(Jornadas[id],ROW()-3)),"",SUMIFS(Ventas[importe],Ventas[id_jornada],INDEX(Jornadas[id],ROW()-3),Ventas[mercadoPago],"0"))</f>
        <v>8300</v>
      </c>
      <c r="H264" s="20" cm="1">
        <f t="array" ref="H264">IF(ISERROR(INDEX(Jornadas[id],ROW()-3)),"",SUMIFS(Ventas[importe],Ventas[id_jornada],INDEX(Jornadas[id],ROW()-3),Ventas[mercadoPago],"1"))</f>
        <v>0</v>
      </c>
      <c r="I264" s="1" cm="1">
        <f t="array" ref="I264">IF(ISERROR(INDEX(Jornadas[id],ROW()-3)),"",COUNTIF(Cortes[id_jornada],INDEX(Jornadas[id],ROW()-3)))</f>
        <v>59</v>
      </c>
    </row>
    <row r="265" spans="1:9" hidden="1" x14ac:dyDescent="0.3">
      <c r="A265" s="35" t="str">
        <f t="shared" si="4"/>
        <v>Thursday</v>
      </c>
      <c r="B265" s="36" cm="1">
        <f t="array" ref="B265">IF(ISERROR(INDEX(Jornadas[id],ROW()-3)),"",INDEX(Jornadas[fecha],ROW()-3))</f>
        <v>45967</v>
      </c>
      <c r="C265" s="23" cm="1">
        <f t="array" ref="C265">IFERROR(INDEX(Jornadas[caja_inicial],ROW()-3),"")</f>
        <v>10560</v>
      </c>
      <c r="D265" s="21" cm="1">
        <f t="array" ref="D265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419000</v>
      </c>
      <c r="E265" s="21" cm="1">
        <f t="array" ref="E265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264860</v>
      </c>
      <c r="F265" s="21" cm="1">
        <f t="array" ref="F265">IF(ISERROR(INDEX(Jornadas[id],ROW()-3)),"",IFERROR(INDEX(Jornadas[retiro],ROW()-3),""))</f>
        <v>372660</v>
      </c>
      <c r="G265" s="21" cm="1">
        <f t="array" ref="G265">IF(ISERROR(INDEX(Jornadas[id],ROW()-3)),"",SUMIFS(Ventas[importe],Ventas[id_jornada],INDEX(Jornadas[id],ROW()-3),Ventas[mercadoPago],"0"))</f>
        <v>1300</v>
      </c>
      <c r="H265" s="21" cm="1">
        <f t="array" ref="H265">IF(ISERROR(INDEX(Jornadas[id],ROW()-3)),"",SUMIFS(Ventas[importe],Ventas[id_jornada],INDEX(Jornadas[id],ROW()-3),Ventas[mercadoPago],"1"))</f>
        <v>0</v>
      </c>
      <c r="I265" s="2" cm="1">
        <f t="array" ref="I265">IF(ISERROR(INDEX(Jornadas[id],ROW()-3)),"",COUNTIF(Cortes[id_jornada],INDEX(Jornadas[id],ROW()-3)))</f>
        <v>64</v>
      </c>
    </row>
    <row r="266" spans="1:9" hidden="1" x14ac:dyDescent="0.3">
      <c r="A266" s="42" t="str">
        <f t="shared" si="4"/>
        <v>Friday</v>
      </c>
      <c r="B266" s="38" cm="1">
        <f t="array" ref="B266">IF(ISERROR(INDEX(Jornadas[id],ROW()-3)),"",INDEX(Jornadas[fecha],ROW()-3))</f>
        <v>45968</v>
      </c>
      <c r="C266" s="43" cm="1">
        <f t="array" ref="C266">IFERROR(INDEX(Jornadas[caja_inicial],ROW()-3),"")</f>
        <v>4760</v>
      </c>
      <c r="D266" s="20" cm="1">
        <f t="array" ref="D266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295500</v>
      </c>
      <c r="E266" s="20" cm="1">
        <f t="array" ref="E266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315160</v>
      </c>
      <c r="F266" s="20" cm="1">
        <f t="array" ref="F266">IF(ISERROR(INDEX(Jornadas[id],ROW()-3)),"",IFERROR(INDEX(Jornadas[retiro],ROW()-3),""))</f>
        <v>273000</v>
      </c>
      <c r="G266" s="20" cm="1">
        <f t="array" ref="G266">IF(ISERROR(INDEX(Jornadas[id],ROW()-3)),"",SUMIFS(Ventas[importe],Ventas[id_jornada],INDEX(Jornadas[id],ROW()-3),Ventas[mercadoPago],"0"))</f>
        <v>5100</v>
      </c>
      <c r="H266" s="20" cm="1">
        <f t="array" ref="H266">IF(ISERROR(INDEX(Jornadas[id],ROW()-3)),"",SUMIFS(Ventas[importe],Ventas[id_jornada],INDEX(Jornadas[id],ROW()-3),Ventas[mercadoPago],"1"))</f>
        <v>3500</v>
      </c>
      <c r="I266" s="1" cm="1">
        <f t="array" ref="I266">IF(ISERROR(INDEX(Jornadas[id],ROW()-3)),"",COUNTIF(Cortes[id_jornada],INDEX(Jornadas[id],ROW()-3)))</f>
        <v>65</v>
      </c>
    </row>
    <row r="267" spans="1:9" hidden="1" x14ac:dyDescent="0.3">
      <c r="A267" s="35" t="str">
        <f t="shared" si="4"/>
        <v>Saturday</v>
      </c>
      <c r="B267" s="36" cm="1">
        <f t="array" ref="B267">IF(ISERROR(INDEX(Jornadas[id],ROW()-3)),"",INDEX(Jornadas[fecha],ROW()-3))</f>
        <v>45969</v>
      </c>
      <c r="C267" s="23" cm="1">
        <f t="array" ref="C267">IFERROR(INDEX(Jornadas[caja_inicial],ROW()-3),"")</f>
        <v>3460</v>
      </c>
      <c r="D267" s="21" cm="1">
        <f t="array" ref="D267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529800</v>
      </c>
      <c r="E267" s="21" cm="1">
        <f t="array" ref="E267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570560</v>
      </c>
      <c r="F267" s="21" cm="1">
        <f t="array" ref="F267">IF(ISERROR(INDEX(Jornadas[id],ROW()-3)),"",IFERROR(INDEX(Jornadas[retiro],ROW()-3),""))</f>
        <v>678000</v>
      </c>
      <c r="G267" s="21" cm="1">
        <f t="array" ref="G267">IF(ISERROR(INDEX(Jornadas[id],ROW()-3)),"",SUMIFS(Ventas[importe],Ventas[id_jornada],INDEX(Jornadas[id],ROW()-3),Ventas[mercadoPago],"0"))</f>
        <v>5400</v>
      </c>
      <c r="H267" s="21" cm="1">
        <f t="array" ref="H267">IF(ISERROR(INDEX(Jornadas[id],ROW()-3)),"",SUMIFS(Ventas[importe],Ventas[id_jornada],INDEX(Jornadas[id],ROW()-3),Ventas[mercadoPago],"1"))</f>
        <v>4800</v>
      </c>
      <c r="I267" s="2" cm="1">
        <f t="array" ref="I267">IF(ISERROR(INDEX(Jornadas[id],ROW()-3)),"",COUNTIF(Cortes[id_jornada],INDEX(Jornadas[id],ROW()-3)))</f>
        <v>101</v>
      </c>
    </row>
    <row r="268" spans="1:9" hidden="1" x14ac:dyDescent="0.3">
      <c r="A268" s="42" t="str">
        <f t="shared" si="4"/>
        <v>Monday</v>
      </c>
      <c r="B268" s="38" cm="1">
        <f t="array" ref="B268">IF(ISERROR(INDEX(Jornadas[id],ROW()-3)),"",INDEX(Jornadas[fecha],ROW()-3))</f>
        <v>45971</v>
      </c>
      <c r="C268" s="43" cm="1">
        <f t="array" ref="C268">IFERROR(INDEX(Jornadas[caja_inicial],ROW()-3),"")</f>
        <v>4560</v>
      </c>
      <c r="D268" s="20" cm="1">
        <f t="array" ref="D268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240800</v>
      </c>
      <c r="E268" s="20" cm="1">
        <f t="array" ref="E268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240160</v>
      </c>
      <c r="F268" s="20" cm="1">
        <f t="array" ref="F268">IF(ISERROR(INDEX(Jornadas[id],ROW()-3)),"",IFERROR(INDEX(Jornadas[retiro],ROW()-3),""))</f>
        <v>197000</v>
      </c>
      <c r="G268" s="20" cm="1">
        <f t="array" ref="G268">IF(ISERROR(INDEX(Jornadas[id],ROW()-3)),"",SUMIFS(Ventas[importe],Ventas[id_jornada],INDEX(Jornadas[id],ROW()-3),Ventas[mercadoPago],"0"))</f>
        <v>2600</v>
      </c>
      <c r="H268" s="20" cm="1">
        <f t="array" ref="H268">IF(ISERROR(INDEX(Jornadas[id],ROW()-3)),"",SUMIFS(Ventas[importe],Ventas[id_jornada],INDEX(Jornadas[id],ROW()-3),Ventas[mercadoPago],"1"))</f>
        <v>1300</v>
      </c>
      <c r="I268" s="1" cm="1">
        <f t="array" ref="I268">IF(ISERROR(INDEX(Jornadas[id],ROW()-3)),"",COUNTIF(Cortes[id_jornada],INDEX(Jornadas[id],ROW()-3)))</f>
        <v>43</v>
      </c>
    </row>
    <row r="269" spans="1:9" hidden="1" x14ac:dyDescent="0.3">
      <c r="A269" s="35" t="str">
        <f t="shared" si="4"/>
        <v>Tuesday</v>
      </c>
      <c r="B269" s="36" cm="1">
        <f t="array" ref="B269">IF(ISERROR(INDEX(Jornadas[id],ROW()-3)),"",INDEX(Jornadas[fecha],ROW()-3))</f>
        <v>45972</v>
      </c>
      <c r="C269" s="23" cm="1">
        <f t="array" ref="C269">IFERROR(INDEX(Jornadas[caja_inicial],ROW()-3),"")</f>
        <v>0</v>
      </c>
      <c r="D269" s="21" cm="1">
        <f t="array" ref="D269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0</v>
      </c>
      <c r="E269" s="21" cm="1">
        <f t="array" ref="E269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0</v>
      </c>
      <c r="F269" s="21" cm="1">
        <f t="array" ref="F269">IF(ISERROR(INDEX(Jornadas[id],ROW()-3)),"",IFERROR(INDEX(Jornadas[retiro],ROW()-3),""))</f>
        <v>83000</v>
      </c>
      <c r="G269" s="21" cm="1">
        <f t="array" ref="G269">IF(ISERROR(INDEX(Jornadas[id],ROW()-3)),"",SUMIFS(Ventas[importe],Ventas[id_jornada],INDEX(Jornadas[id],ROW()-3),Ventas[mercadoPago],"0"))</f>
        <v>0</v>
      </c>
      <c r="H269" s="21" cm="1">
        <f t="array" ref="H269">IF(ISERROR(INDEX(Jornadas[id],ROW()-3)),"",SUMIFS(Ventas[importe],Ventas[id_jornada],INDEX(Jornadas[id],ROW()-3),Ventas[mercadoPago],"1"))</f>
        <v>0</v>
      </c>
      <c r="I269" s="2" cm="1">
        <f t="array" ref="I269">IF(ISERROR(INDEX(Jornadas[id],ROW()-3)),"",COUNTIF(Cortes[id_jornada],INDEX(Jornadas[id],ROW()-3)))</f>
        <v>0</v>
      </c>
    </row>
    <row r="270" spans="1:9" hidden="1" x14ac:dyDescent="0.3">
      <c r="A270" s="42" t="str">
        <f t="shared" si="4"/>
        <v>Wednesday</v>
      </c>
      <c r="B270" s="38" cm="1">
        <f t="array" ref="B270">IF(ISERROR(INDEX(Jornadas[id],ROW()-3)),"",INDEX(Jornadas[fecha],ROW()-3))</f>
        <v>45973</v>
      </c>
      <c r="C270" s="43" cm="1">
        <f t="array" ref="C270">IFERROR(INDEX(Jornadas[caja_inicial],ROW()-3),"")</f>
        <v>5060</v>
      </c>
      <c r="D270" s="20" cm="1">
        <f t="array" ref="D270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240500</v>
      </c>
      <c r="E270" s="20" cm="1">
        <f t="array" ref="E270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300960</v>
      </c>
      <c r="F270" s="20" cm="1">
        <f t="array" ref="F270">IF(ISERROR(INDEX(Jornadas[id],ROW()-3)),"",IFERROR(INDEX(Jornadas[retiro],ROW()-3),""))</f>
        <v>181000</v>
      </c>
      <c r="G270" s="20" cm="1">
        <f t="array" ref="G270">IF(ISERROR(INDEX(Jornadas[id],ROW()-3)),"",SUMIFS(Ventas[importe],Ventas[id_jornada],INDEX(Jornadas[id],ROW()-3),Ventas[mercadoPago],"0"))</f>
        <v>3900</v>
      </c>
      <c r="H270" s="20" cm="1">
        <f t="array" ref="H270">IF(ISERROR(INDEX(Jornadas[id],ROW()-3)),"",SUMIFS(Ventas[importe],Ventas[id_jornada],INDEX(Jornadas[id],ROW()-3),Ventas[mercadoPago],"1"))</f>
        <v>4500</v>
      </c>
      <c r="I270" s="1" cm="1">
        <f t="array" ref="I270">IF(ISERROR(INDEX(Jornadas[id],ROW()-3)),"",COUNTIF(Cortes[id_jornada],INDEX(Jornadas[id],ROW()-3)))</f>
        <v>50</v>
      </c>
    </row>
    <row r="271" spans="1:9" hidden="1" x14ac:dyDescent="0.3">
      <c r="A271" s="35" t="str">
        <f t="shared" si="4"/>
        <v>Thursday</v>
      </c>
      <c r="B271" s="36" cm="1">
        <f t="array" ref="B271">IF(ISERROR(INDEX(Jornadas[id],ROW()-3)),"",INDEX(Jornadas[fecha],ROW()-3))</f>
        <v>45974</v>
      </c>
      <c r="C271" s="23" cm="1">
        <f t="array" ref="C271">IFERROR(INDEX(Jornadas[caja_inicial],ROW()-3),"")</f>
        <v>5410</v>
      </c>
      <c r="D271" s="21" cm="1">
        <f t="array" ref="D271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313300</v>
      </c>
      <c r="E271" s="21" cm="1">
        <f t="array" ref="E271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272410</v>
      </c>
      <c r="F271" s="21" cm="1">
        <f t="array" ref="F271">IF(ISERROR(INDEX(Jornadas[id],ROW()-3)),"",IFERROR(INDEX(Jornadas[retiro],ROW()-3),""))</f>
        <v>216000</v>
      </c>
      <c r="G271" s="21" cm="1">
        <f t="array" ref="G271">IF(ISERROR(INDEX(Jornadas[id],ROW()-3)),"",SUMIFS(Ventas[importe],Ventas[id_jornada],INDEX(Jornadas[id],ROW()-3),Ventas[mercadoPago],"0"))</f>
        <v>2300</v>
      </c>
      <c r="H271" s="21" cm="1">
        <f t="array" ref="H271">IF(ISERROR(INDEX(Jornadas[id],ROW()-3)),"",SUMIFS(Ventas[importe],Ventas[id_jornada],INDEX(Jornadas[id],ROW()-3),Ventas[mercadoPago],"1"))</f>
        <v>1300</v>
      </c>
      <c r="I271" s="2" cm="1">
        <f t="array" ref="I271">IF(ISERROR(INDEX(Jornadas[id],ROW()-3)),"",COUNTIF(Cortes[id_jornada],INDEX(Jornadas[id],ROW()-3)))</f>
        <v>53</v>
      </c>
    </row>
    <row r="272" spans="1:9" hidden="1" x14ac:dyDescent="0.3">
      <c r="A272" s="42" t="str">
        <f t="shared" si="4"/>
        <v>Friday</v>
      </c>
      <c r="B272" s="38" cm="1">
        <f t="array" ref="B272">IF(ISERROR(INDEX(Jornadas[id],ROW()-3)),"",INDEX(Jornadas[fecha],ROW()-3))</f>
        <v>45975</v>
      </c>
      <c r="C272" s="43" cm="1">
        <f t="array" ref="C272">IFERROR(INDEX(Jornadas[caja_inicial],ROW()-3),"")</f>
        <v>5360</v>
      </c>
      <c r="D272" s="20" cm="1">
        <f t="array" ref="D272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485100</v>
      </c>
      <c r="E272" s="20" cm="1">
        <f t="array" ref="E272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453560</v>
      </c>
      <c r="F272" s="20" cm="1">
        <f t="array" ref="F272">IF(ISERROR(INDEX(Jornadas[id],ROW()-3)),"",IFERROR(INDEX(Jornadas[retiro],ROW()-3),""))</f>
        <v>352000</v>
      </c>
      <c r="G272" s="20" cm="1">
        <f t="array" ref="G272">IF(ISERROR(INDEX(Jornadas[id],ROW()-3)),"",SUMIFS(Ventas[importe],Ventas[id_jornada],INDEX(Jornadas[id],ROW()-3),Ventas[mercadoPago],"0"))</f>
        <v>5700</v>
      </c>
      <c r="H272" s="20" cm="1">
        <f t="array" ref="H272">IF(ISERROR(INDEX(Jornadas[id],ROW()-3)),"",SUMIFS(Ventas[importe],Ventas[id_jornada],INDEX(Jornadas[id],ROW()-3),Ventas[mercadoPago],"1"))</f>
        <v>6100</v>
      </c>
      <c r="I272" s="1" cm="1">
        <f t="array" ref="I272">IF(ISERROR(INDEX(Jornadas[id],ROW()-3)),"",COUNTIF(Cortes[id_jornada],INDEX(Jornadas[id],ROW()-3)))</f>
        <v>91</v>
      </c>
    </row>
    <row r="273" spans="1:9" hidden="1" x14ac:dyDescent="0.3">
      <c r="A273" s="35" t="str">
        <f t="shared" si="4"/>
        <v>Saturday</v>
      </c>
      <c r="B273" s="36" cm="1">
        <f t="array" ref="B273">IF(ISERROR(INDEX(Jornadas[id],ROW()-3)),"",INDEX(Jornadas[fecha],ROW()-3))</f>
        <v>45976</v>
      </c>
      <c r="C273" s="23" cm="1">
        <f t="array" ref="C273">IFERROR(INDEX(Jornadas[caja_inicial],ROW()-3),"")</f>
        <v>6160</v>
      </c>
      <c r="D273" s="21" cm="1">
        <f t="array" ref="D273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248800</v>
      </c>
      <c r="E273" s="21" cm="1">
        <f t="array" ref="E273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446860</v>
      </c>
      <c r="F273" s="21" cm="1">
        <f t="array" ref="F273">IF(ISERROR(INDEX(Jornadas[id],ROW()-3)),"",IFERROR(INDEX(Jornadas[retiro],ROW()-3),""))</f>
        <v>679000</v>
      </c>
      <c r="G273" s="21" cm="1">
        <f t="array" ref="G273">IF(ISERROR(INDEX(Jornadas[id],ROW()-3)),"",SUMIFS(Ventas[importe],Ventas[id_jornada],INDEX(Jornadas[id],ROW()-3),Ventas[mercadoPago],"0"))</f>
        <v>12200</v>
      </c>
      <c r="H273" s="21" cm="1">
        <f t="array" ref="H273">IF(ISERROR(INDEX(Jornadas[id],ROW()-3)),"",SUMIFS(Ventas[importe],Ventas[id_jornada],INDEX(Jornadas[id],ROW()-3),Ventas[mercadoPago],"1"))</f>
        <v>2800</v>
      </c>
      <c r="I273" s="2" cm="1">
        <f t="array" ref="I273">IF(ISERROR(INDEX(Jornadas[id],ROW()-3)),"",COUNTIF(Cortes[id_jornada],INDEX(Jornadas[id],ROW()-3)))</f>
        <v>82</v>
      </c>
    </row>
    <row r="274" spans="1:9" hidden="1" x14ac:dyDescent="0.3">
      <c r="A274" s="42" t="str">
        <f t="shared" si="4"/>
        <v>Monday</v>
      </c>
      <c r="B274" s="38" cm="1">
        <f t="array" ref="B274">IF(ISERROR(INDEX(Jornadas[id],ROW()-3)),"",INDEX(Jornadas[fecha],ROW()-3))</f>
        <v>45978</v>
      </c>
      <c r="C274" s="43" cm="1">
        <f t="array" ref="C274">IFERROR(INDEX(Jornadas[caja_inicial],ROW()-3),"")</f>
        <v>6310</v>
      </c>
      <c r="D274" s="20" cm="1">
        <f t="array" ref="D274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160400</v>
      </c>
      <c r="E274" s="20" cm="1">
        <f t="array" ref="E274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295310</v>
      </c>
      <c r="F274" s="20" cm="1">
        <f t="array" ref="F274">IF(ISERROR(INDEX(Jornadas[id],ROW()-3)),"",IFERROR(INDEX(Jornadas[retiro],ROW()-3),""))</f>
        <v>117000</v>
      </c>
      <c r="G274" s="20" cm="1">
        <f t="array" ref="G274">IF(ISERROR(INDEX(Jornadas[id],ROW()-3)),"",SUMIFS(Ventas[importe],Ventas[id_jornada],INDEX(Jornadas[id],ROW()-3),Ventas[mercadoPago],"0"))</f>
        <v>0</v>
      </c>
      <c r="H274" s="20" cm="1">
        <f t="array" ref="H274">IF(ISERROR(INDEX(Jornadas[id],ROW()-3)),"",SUMIFS(Ventas[importe],Ventas[id_jornada],INDEX(Jornadas[id],ROW()-3),Ventas[mercadoPago],"1"))</f>
        <v>4400</v>
      </c>
      <c r="I274" s="1" cm="1">
        <f t="array" ref="I274">IF(ISERROR(INDEX(Jornadas[id],ROW()-3)),"",COUNTIF(Cortes[id_jornada],INDEX(Jornadas[id],ROW()-3)))</f>
        <v>45</v>
      </c>
    </row>
    <row r="275" spans="1:9" hidden="1" x14ac:dyDescent="0.3">
      <c r="A275" s="35" t="str">
        <f t="shared" si="4"/>
        <v>Tuesday</v>
      </c>
      <c r="B275" s="36" cm="1">
        <f t="array" ref="B275">IF(ISERROR(INDEX(Jornadas[id],ROW()-3)),"",INDEX(Jornadas[fecha],ROW()-3))</f>
        <v>45979</v>
      </c>
      <c r="C275" s="23" cm="1">
        <f t="array" ref="C275">IFERROR(INDEX(Jornadas[caja_inicial],ROW()-3),"")</f>
        <v>7260</v>
      </c>
      <c r="D275" s="21" cm="1">
        <f t="array" ref="D275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223800</v>
      </c>
      <c r="E275" s="21" cm="1">
        <f t="array" ref="E275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157760</v>
      </c>
      <c r="F275" s="21" cm="1">
        <f t="array" ref="F275">IF(ISERROR(INDEX(Jornadas[id],ROW()-3)),"",IFERROR(INDEX(Jornadas[retiro],ROW()-3),""))</f>
        <v>156000</v>
      </c>
      <c r="G275" s="21" cm="1">
        <f t="array" ref="G275">IF(ISERROR(INDEX(Jornadas[id],ROW()-3)),"",SUMIFS(Ventas[importe],Ventas[id_jornada],INDEX(Jornadas[id],ROW()-3),Ventas[mercadoPago],"0"))</f>
        <v>5200</v>
      </c>
      <c r="H275" s="21" cm="1">
        <f t="array" ref="H275">IF(ISERROR(INDEX(Jornadas[id],ROW()-3)),"",SUMIFS(Ventas[importe],Ventas[id_jornada],INDEX(Jornadas[id],ROW()-3),Ventas[mercadoPago],"1"))</f>
        <v>2800</v>
      </c>
      <c r="I275" s="2" cm="1">
        <f t="array" ref="I275">IF(ISERROR(INDEX(Jornadas[id],ROW()-3)),"",COUNTIF(Cortes[id_jornada],INDEX(Jornadas[id],ROW()-3)))</f>
        <v>36</v>
      </c>
    </row>
    <row r="276" spans="1:9" hidden="1" x14ac:dyDescent="0.3">
      <c r="A276" s="42" t="str">
        <f t="shared" si="4"/>
        <v>Wednesday</v>
      </c>
      <c r="B276" s="38" cm="1">
        <f t="array" ref="B276">IF(ISERROR(INDEX(Jornadas[id],ROW()-3)),"",INDEX(Jornadas[fecha],ROW()-3))</f>
        <v>45980</v>
      </c>
      <c r="C276" s="43" cm="1">
        <f t="array" ref="C276">IFERROR(INDEX(Jornadas[caja_inicial],ROW()-3),"")</f>
        <v>7760</v>
      </c>
      <c r="D276" s="20" cm="1">
        <f t="array" ref="D276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251500</v>
      </c>
      <c r="E276" s="20" cm="1">
        <f t="array" ref="E276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228060</v>
      </c>
      <c r="F276" s="20" cm="1">
        <f t="array" ref="F276">IF(ISERROR(INDEX(Jornadas[id],ROW()-3)),"",IFERROR(INDEX(Jornadas[retiro],ROW()-3),""))</f>
        <v>182000</v>
      </c>
      <c r="G276" s="20" cm="1">
        <f t="array" ref="G276">IF(ISERROR(INDEX(Jornadas[id],ROW()-3)),"",SUMIFS(Ventas[importe],Ventas[id_jornada],INDEX(Jornadas[id],ROW()-3),Ventas[mercadoPago],"0"))</f>
        <v>4400</v>
      </c>
      <c r="H276" s="20" cm="1">
        <f t="array" ref="H276">IF(ISERROR(INDEX(Jornadas[id],ROW()-3)),"",SUMIFS(Ventas[importe],Ventas[id_jornada],INDEX(Jornadas[id],ROW()-3),Ventas[mercadoPago],"1"))</f>
        <v>3300</v>
      </c>
      <c r="I276" s="1" cm="1">
        <f t="array" ref="I276">IF(ISERROR(INDEX(Jornadas[id],ROW()-3)),"",COUNTIF(Cortes[id_jornada],INDEX(Jornadas[id],ROW()-3)))</f>
        <v>43</v>
      </c>
    </row>
    <row r="277" spans="1:9" hidden="1" x14ac:dyDescent="0.3">
      <c r="A277" s="35" t="str">
        <f t="shared" si="4"/>
        <v>Thursday</v>
      </c>
      <c r="B277" s="36" cm="1">
        <f t="array" ref="B277">IF(ISERROR(INDEX(Jornadas[id],ROW()-3)),"",INDEX(Jornadas[fecha],ROW()-3))</f>
        <v>45981</v>
      </c>
      <c r="C277" s="23" cm="1">
        <f t="array" ref="C277">IFERROR(INDEX(Jornadas[caja_inicial],ROW()-3),"")</f>
        <v>7360</v>
      </c>
      <c r="D277" s="21" cm="1">
        <f t="array" ref="D277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363400</v>
      </c>
      <c r="E277" s="21" cm="1">
        <f t="array" ref="E277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247860</v>
      </c>
      <c r="F277" s="21" cm="1">
        <f t="array" ref="F277">IF(ISERROR(INDEX(Jornadas[id],ROW()-3)),"",IFERROR(INDEX(Jornadas[retiro],ROW()-3),""))</f>
        <v>189000</v>
      </c>
      <c r="G277" s="21" cm="1">
        <f t="array" ref="G277">IF(ISERROR(INDEX(Jornadas[id],ROW()-3)),"",SUMIFS(Ventas[importe],Ventas[id_jornada],INDEX(Jornadas[id],ROW()-3),Ventas[mercadoPago],"0"))</f>
        <v>5700</v>
      </c>
      <c r="H277" s="21" cm="1">
        <f t="array" ref="H277">IF(ISERROR(INDEX(Jornadas[id],ROW()-3)),"",SUMIFS(Ventas[importe],Ventas[id_jornada],INDEX(Jornadas[id],ROW()-3),Ventas[mercadoPago],"1"))</f>
        <v>4400</v>
      </c>
      <c r="I277" s="2" cm="1">
        <f t="array" ref="I277">IF(ISERROR(INDEX(Jornadas[id],ROW()-3)),"",COUNTIF(Cortes[id_jornada],INDEX(Jornadas[id],ROW()-3)))</f>
        <v>57</v>
      </c>
    </row>
    <row r="278" spans="1:9" hidden="1" x14ac:dyDescent="0.3">
      <c r="A278" s="42" t="str">
        <f t="shared" si="4"/>
        <v>Friday</v>
      </c>
      <c r="B278" s="38" cm="1">
        <f t="array" ref="B278">IF(ISERROR(INDEX(Jornadas[id],ROW()-3)),"",INDEX(Jornadas[fecha],ROW()-3))</f>
        <v>45982</v>
      </c>
      <c r="C278" s="43" cm="1">
        <f t="array" ref="C278">IFERROR(INDEX(Jornadas[caja_inicial],ROW()-3),"")</f>
        <v>7360</v>
      </c>
      <c r="D278" s="20" cm="1">
        <f t="array" ref="D278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444000</v>
      </c>
      <c r="E278" s="20" cm="1">
        <f t="array" ref="E278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332910</v>
      </c>
      <c r="F278" s="20" cm="1">
        <f t="array" ref="F278">IF(ISERROR(INDEX(Jornadas[id],ROW()-3)),"",IFERROR(INDEX(Jornadas[retiro],ROW()-3),""))</f>
        <v>252000</v>
      </c>
      <c r="G278" s="20" cm="1">
        <f t="array" ref="G278">IF(ISERROR(INDEX(Jornadas[id],ROW()-3)),"",SUMIFS(Ventas[importe],Ventas[id_jornada],INDEX(Jornadas[id],ROW()-3),Ventas[mercadoPago],"0"))</f>
        <v>9200</v>
      </c>
      <c r="H278" s="20" cm="1">
        <f t="array" ref="H278">IF(ISERROR(INDEX(Jornadas[id],ROW()-3)),"",SUMIFS(Ventas[importe],Ventas[id_jornada],INDEX(Jornadas[id],ROW()-3),Ventas[mercadoPago],"1"))</f>
        <v>0</v>
      </c>
      <c r="I278" s="1" cm="1">
        <f t="array" ref="I278">IF(ISERROR(INDEX(Jornadas[id],ROW()-3)),"",COUNTIF(Cortes[id_jornada],INDEX(Jornadas[id],ROW()-3)))</f>
        <v>78</v>
      </c>
    </row>
    <row r="279" spans="1:9" hidden="1" x14ac:dyDescent="0.3">
      <c r="A279" s="35" t="str">
        <f t="shared" si="4"/>
        <v>Saturday</v>
      </c>
      <c r="B279" s="36" cm="1">
        <f t="array" ref="B279">IF(ISERROR(INDEX(Jornadas[id],ROW()-3)),"",INDEX(Jornadas[fecha],ROW()-3))</f>
        <v>45983</v>
      </c>
      <c r="C279" s="23" cm="1">
        <f t="array" ref="C279">IFERROR(INDEX(Jornadas[caja_inicial],ROW()-3),"")</f>
        <v>7210</v>
      </c>
      <c r="D279" s="21" cm="1">
        <f t="array" ref="D279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135500</v>
      </c>
      <c r="E279" s="21" cm="1">
        <f t="array" ref="E279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500510</v>
      </c>
      <c r="F279" s="21" cm="1">
        <f t="array" ref="F279">IF(ISERROR(INDEX(Jornadas[id],ROW()-3)),"",IFERROR(INDEX(Jornadas[retiro],ROW()-3),""))</f>
        <v>276000</v>
      </c>
      <c r="G279" s="21" cm="1">
        <f t="array" ref="G279">IF(ISERROR(INDEX(Jornadas[id],ROW()-3)),"",SUMIFS(Ventas[importe],Ventas[id_jornada],INDEX(Jornadas[id],ROW()-3),Ventas[mercadoPago],"0"))</f>
        <v>16600</v>
      </c>
      <c r="H279" s="21" cm="1">
        <f t="array" ref="H279">IF(ISERROR(INDEX(Jornadas[id],ROW()-3)),"",SUMIFS(Ventas[importe],Ventas[id_jornada],INDEX(Jornadas[id],ROW()-3),Ventas[mercadoPago],"1"))</f>
        <v>0</v>
      </c>
      <c r="I279" s="2" cm="1">
        <f t="array" ref="I279">IF(ISERROR(INDEX(Jornadas[id],ROW()-3)),"",COUNTIF(Cortes[id_jornada],INDEX(Jornadas[id],ROW()-3)))</f>
        <v>79</v>
      </c>
    </row>
    <row r="280" spans="1:9" hidden="1" x14ac:dyDescent="0.3">
      <c r="A280" s="42" t="str">
        <f t="shared" si="4"/>
        <v>Tuesday</v>
      </c>
      <c r="B280" s="38" cm="1">
        <f t="array" ref="B280">IF(ISERROR(INDEX(Jornadas[id],ROW()-3)),"",INDEX(Jornadas[fecha],ROW()-3))</f>
        <v>45986</v>
      </c>
      <c r="C280" s="43" cm="1">
        <f t="array" ref="C280">IFERROR(INDEX(Jornadas[caja_inicial],ROW()-3),"")</f>
        <v>8260</v>
      </c>
      <c r="D280" s="20" cm="1">
        <f t="array" ref="D280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181500</v>
      </c>
      <c r="E280" s="20" cm="1">
        <f t="array" ref="E280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371260</v>
      </c>
      <c r="F280" s="20" cm="1">
        <f t="array" ref="F280">IF(ISERROR(INDEX(Jornadas[id],ROW()-3)),"",IFERROR(INDEX(Jornadas[retiro],ROW()-3),""))</f>
        <v>325000</v>
      </c>
      <c r="G280" s="20" cm="1">
        <f t="array" ref="G280">IF(ISERROR(INDEX(Jornadas[id],ROW()-3)),"",SUMIFS(Ventas[importe],Ventas[id_jornada],INDEX(Jornadas[id],ROW()-3),Ventas[mercadoPago],"0"))</f>
        <v>5800</v>
      </c>
      <c r="H280" s="20" cm="1">
        <f t="array" ref="H280">IF(ISERROR(INDEX(Jornadas[id],ROW()-3)),"",SUMIFS(Ventas[importe],Ventas[id_jornada],INDEX(Jornadas[id],ROW()-3),Ventas[mercadoPago],"1"))</f>
        <v>6500</v>
      </c>
      <c r="I280" s="1" cm="1">
        <f t="array" ref="I280">IF(ISERROR(INDEX(Jornadas[id],ROW()-3)),"",COUNTIF(Cortes[id_jornada],INDEX(Jornadas[id],ROW()-3)))</f>
        <v>55</v>
      </c>
    </row>
    <row r="281" spans="1:9" hidden="1" x14ac:dyDescent="0.3">
      <c r="A281" s="35" t="str">
        <f t="shared" si="4"/>
        <v>Wednesday</v>
      </c>
      <c r="B281" s="36" cm="1">
        <f t="array" ref="B281">IF(ISERROR(INDEX(Jornadas[id],ROW()-3)),"",INDEX(Jornadas[fecha],ROW()-3))</f>
        <v>45987</v>
      </c>
      <c r="C281" s="23" cm="1">
        <f t="array" ref="C281">IFERROR(INDEX(Jornadas[caja_inicial],ROW()-3),"")</f>
        <v>9260</v>
      </c>
      <c r="D281" s="21" cm="1">
        <f t="array" ref="D281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261700</v>
      </c>
      <c r="E281" s="21" cm="1">
        <f t="array" ref="E281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231260</v>
      </c>
      <c r="F281" s="21" cm="1">
        <f t="array" ref="F281">IF(ISERROR(INDEX(Jornadas[id],ROW()-3)),"",IFERROR(INDEX(Jornadas[retiro],ROW()-3),""))</f>
        <v>168000</v>
      </c>
      <c r="G281" s="21" cm="1">
        <f t="array" ref="G281">IF(ISERROR(INDEX(Jornadas[id],ROW()-3)),"",SUMIFS(Ventas[importe],Ventas[id_jornada],INDEX(Jornadas[id],ROW()-3),Ventas[mercadoPago],"0"))</f>
        <v>2400</v>
      </c>
      <c r="H281" s="21" cm="1">
        <f t="array" ref="H281">IF(ISERROR(INDEX(Jornadas[id],ROW()-3)),"",SUMIFS(Ventas[importe],Ventas[id_jornada],INDEX(Jornadas[id],ROW()-3),Ventas[mercadoPago],"1"))</f>
        <v>700</v>
      </c>
      <c r="I281" s="2" cm="1">
        <f t="array" ref="I281">IF(ISERROR(INDEX(Jornadas[id],ROW()-3)),"",COUNTIF(Cortes[id_jornada],INDEX(Jornadas[id],ROW()-3)))</f>
        <v>44</v>
      </c>
    </row>
    <row r="282" spans="1:9" hidden="1" x14ac:dyDescent="0.3">
      <c r="A282" s="42" t="str">
        <f t="shared" si="4"/>
        <v>Thursday</v>
      </c>
      <c r="B282" s="38" cm="1">
        <f t="array" ref="B282">IF(ISERROR(INDEX(Jornadas[id],ROW()-3)),"",INDEX(Jornadas[fecha],ROW()-3))</f>
        <v>45988</v>
      </c>
      <c r="C282" s="43" cm="1">
        <f t="array" ref="C282">IFERROR(INDEX(Jornadas[caja_inicial],ROW()-3),"")</f>
        <v>8760</v>
      </c>
      <c r="D282" s="20" cm="1">
        <f t="array" ref="D282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339000</v>
      </c>
      <c r="E282" s="20" cm="1">
        <f t="array" ref="E282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333760</v>
      </c>
      <c r="F282" s="20" cm="1">
        <f t="array" ref="F282">IF(ISERROR(INDEX(Jornadas[id],ROW()-3)),"",IFERROR(INDEX(Jornadas[retiro],ROW()-3),""))</f>
        <v>238000</v>
      </c>
      <c r="G282" s="20" cm="1">
        <f t="array" ref="G282">IF(ISERROR(INDEX(Jornadas[id],ROW()-3)),"",SUMIFS(Ventas[importe],Ventas[id_jornada],INDEX(Jornadas[id],ROW()-3),Ventas[mercadoPago],"0"))</f>
        <v>15100</v>
      </c>
      <c r="H282" s="20" cm="1">
        <f t="array" ref="H282">IF(ISERROR(INDEX(Jornadas[id],ROW()-3)),"",SUMIFS(Ventas[importe],Ventas[id_jornada],INDEX(Jornadas[id],ROW()-3),Ventas[mercadoPago],"1"))</f>
        <v>1400</v>
      </c>
      <c r="I282" s="1" cm="1">
        <f t="array" ref="I282">IF(ISERROR(INDEX(Jornadas[id],ROW()-3)),"",COUNTIF(Cortes[id_jornada],INDEX(Jornadas[id],ROW()-3)))</f>
        <v>65</v>
      </c>
    </row>
    <row r="283" spans="1:9" hidden="1" x14ac:dyDescent="0.3">
      <c r="A283" s="35" t="str">
        <f t="shared" si="4"/>
        <v>Friday</v>
      </c>
      <c r="B283" s="36" cm="1">
        <f t="array" ref="B283">IF(ISERROR(INDEX(Jornadas[id],ROW()-3)),"",INDEX(Jornadas[fecha],ROW()-3))</f>
        <v>45989</v>
      </c>
      <c r="C283" s="23" cm="1">
        <f t="array" ref="C283">IFERROR(INDEX(Jornadas[caja_inicial],ROW()-3),"")</f>
        <v>7860</v>
      </c>
      <c r="D283" s="21" cm="1">
        <f t="array" ref="D283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427200</v>
      </c>
      <c r="E283" s="21" cm="1">
        <f t="array" ref="E283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443760</v>
      </c>
      <c r="F283" s="21" cm="1">
        <f t="array" ref="F283">IF(ISERROR(INDEX(Jornadas[id],ROW()-3)),"",IFERROR(INDEX(Jornadas[retiro],ROW()-3),""))</f>
        <v>348000</v>
      </c>
      <c r="G283" s="21" cm="1">
        <f t="array" ref="G283">IF(ISERROR(INDEX(Jornadas[id],ROW()-3)),"",SUMIFS(Ventas[importe],Ventas[id_jornada],INDEX(Jornadas[id],ROW()-3),Ventas[mercadoPago],"0"))</f>
        <v>8300</v>
      </c>
      <c r="H283" s="21" cm="1">
        <f t="array" ref="H283">IF(ISERROR(INDEX(Jornadas[id],ROW()-3)),"",SUMIFS(Ventas[importe],Ventas[id_jornada],INDEX(Jornadas[id],ROW()-3),Ventas[mercadoPago],"1"))</f>
        <v>4200</v>
      </c>
      <c r="I283" s="2" cm="1">
        <f t="array" ref="I283">IF(ISERROR(INDEX(Jornadas[id],ROW()-3)),"",COUNTIF(Cortes[id_jornada],INDEX(Jornadas[id],ROW()-3)))</f>
        <v>80</v>
      </c>
    </row>
    <row r="284" spans="1:9" hidden="1" x14ac:dyDescent="0.3">
      <c r="A284" s="42" t="str">
        <f t="shared" si="4"/>
        <v>Saturday</v>
      </c>
      <c r="B284" s="38" cm="1">
        <f t="array" ref="B284">IF(ISERROR(INDEX(Jornadas[id],ROW()-3)),"",INDEX(Jornadas[fecha],ROW()-3))</f>
        <v>45990</v>
      </c>
      <c r="C284" s="43" cm="1">
        <f t="array" ref="C284">IFERROR(INDEX(Jornadas[caja_inicial],ROW()-3),"")</f>
        <v>9660</v>
      </c>
      <c r="D284" s="20" cm="1">
        <f t="array" ref="D284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410300</v>
      </c>
      <c r="E284" s="20" cm="1">
        <f t="array" ref="E284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224260</v>
      </c>
      <c r="F284" s="20" cm="1">
        <f t="array" ref="F284">IF(ISERROR(INDEX(Jornadas[id],ROW()-3)),"",IFERROR(INDEX(Jornadas[retiro],ROW()-3),""))</f>
        <v>156000</v>
      </c>
      <c r="G284" s="20" cm="1">
        <f t="array" ref="G284">IF(ISERROR(INDEX(Jornadas[id],ROW()-3)),"",SUMIFS(Ventas[importe],Ventas[id_jornada],INDEX(Jornadas[id],ROW()-3),Ventas[mercadoPago],"0"))</f>
        <v>11100</v>
      </c>
      <c r="H284" s="20" cm="1">
        <f t="array" ref="H284">IF(ISERROR(INDEX(Jornadas[id],ROW()-3)),"",SUMIFS(Ventas[importe],Ventas[id_jornada],INDEX(Jornadas[id],ROW()-3),Ventas[mercadoPago],"1"))</f>
        <v>1600</v>
      </c>
      <c r="I284" s="1" cm="1">
        <f t="array" ref="I284">IF(ISERROR(INDEX(Jornadas[id],ROW()-3)),"",COUNTIF(Cortes[id_jornada],INDEX(Jornadas[id],ROW()-3)))</f>
        <v>55</v>
      </c>
    </row>
    <row r="285" spans="1:9" hidden="1" x14ac:dyDescent="0.3">
      <c r="A285" s="35" t="str">
        <f t="shared" si="4"/>
        <v>Monday</v>
      </c>
      <c r="B285" s="36" cm="1">
        <f t="array" ref="B285">IF(ISERROR(INDEX(Jornadas[id],ROW()-3)),"",INDEX(Jornadas[fecha],ROW()-3))</f>
        <v>45992</v>
      </c>
      <c r="C285" s="23" cm="1">
        <f t="array" ref="C285">IFERROR(INDEX(Jornadas[caja_inicial],ROW()-3),"")</f>
        <v>9950</v>
      </c>
      <c r="D285" s="21" cm="1">
        <f t="array" ref="D285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21600</v>
      </c>
      <c r="E285" s="21" cm="1">
        <f t="array" ref="E285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318650</v>
      </c>
      <c r="F285" s="21" cm="1">
        <f t="array" ref="F285">IF(ISERROR(INDEX(Jornadas[id],ROW()-3)),"",IFERROR(INDEX(Jornadas[retiro],ROW()-3),""))</f>
        <v>49000</v>
      </c>
      <c r="G285" s="21" cm="1">
        <f t="array" ref="G285">IF(ISERROR(INDEX(Jornadas[id],ROW()-3)),"",SUMIFS(Ventas[importe],Ventas[id_jornada],INDEX(Jornadas[id],ROW()-3),Ventas[mercadoPago],"0"))</f>
        <v>2800</v>
      </c>
      <c r="H285" s="21" cm="1">
        <f t="array" ref="H285">IF(ISERROR(INDEX(Jornadas[id],ROW()-3)),"",SUMIFS(Ventas[importe],Ventas[id_jornada],INDEX(Jornadas[id],ROW()-3),Ventas[mercadoPago],"1"))</f>
        <v>0</v>
      </c>
      <c r="I285" s="2" cm="1">
        <f t="array" ref="I285">IF(ISERROR(INDEX(Jornadas[id],ROW()-3)),"",COUNTIF(Cortes[id_jornada],INDEX(Jornadas[id],ROW()-3)))</f>
        <v>43</v>
      </c>
    </row>
    <row r="286" spans="1:9" hidden="1" x14ac:dyDescent="0.3">
      <c r="A286" s="42" t="str">
        <f t="shared" si="4"/>
        <v>Tuesday</v>
      </c>
      <c r="B286" s="38" cm="1">
        <f t="array" ref="B286">IF(ISERROR(INDEX(Jornadas[id],ROW()-3)),"",INDEX(Jornadas[fecha],ROW()-3))</f>
        <v>45993</v>
      </c>
      <c r="C286" s="43" cm="1">
        <f t="array" ref="C286">IFERROR(INDEX(Jornadas[caja_inicial],ROW()-3),"")</f>
        <v>10150</v>
      </c>
      <c r="D286" s="20" cm="1">
        <f t="array" ref="D286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-179000</v>
      </c>
      <c r="E286" s="20" cm="1">
        <f t="array" ref="E286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296050</v>
      </c>
      <c r="F286" s="20" cm="1">
        <f t="array" ref="F286">IF(ISERROR(INDEX(Jornadas[id],ROW()-3)),"",IFERROR(INDEX(Jornadas[retiro],ROW()-3),""))</f>
        <v>129000</v>
      </c>
      <c r="G286" s="20" cm="1">
        <f t="array" ref="G286">IF(ISERROR(INDEX(Jornadas[id],ROW()-3)),"",SUMIFS(Ventas[importe],Ventas[id_jornada],INDEX(Jornadas[id],ROW()-3),Ventas[mercadoPago],"0"))</f>
        <v>0</v>
      </c>
      <c r="H286" s="20" cm="1">
        <f t="array" ref="H286">IF(ISERROR(INDEX(Jornadas[id],ROW()-3)),"",SUMIFS(Ventas[importe],Ventas[id_jornada],INDEX(Jornadas[id],ROW()-3),Ventas[mercadoPago],"1"))</f>
        <v>0</v>
      </c>
      <c r="I286" s="1" cm="1">
        <f t="array" ref="I286">IF(ISERROR(INDEX(Jornadas[id],ROW()-3)),"",COUNTIF(Cortes[id_jornada],INDEX(Jornadas[id],ROW()-3)))</f>
        <v>55</v>
      </c>
    </row>
    <row r="287" spans="1:9" hidden="1" x14ac:dyDescent="0.3">
      <c r="A287" s="35" t="str">
        <f t="shared" si="4"/>
        <v>Wednesday</v>
      </c>
      <c r="B287" s="36" cm="1">
        <f t="array" ref="B287">IF(ISERROR(INDEX(Jornadas[id],ROW()-3)),"",INDEX(Jornadas[fecha],ROW()-3))</f>
        <v>45994</v>
      </c>
      <c r="C287" s="23" cm="1">
        <f t="array" ref="C287">IFERROR(INDEX(Jornadas[caja_inicial],ROW()-3),"")</f>
        <v>9950</v>
      </c>
      <c r="D287" s="21" cm="1">
        <f t="array" ref="D287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99200</v>
      </c>
      <c r="E287" s="21" cm="1">
        <f t="array" ref="E287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286250</v>
      </c>
      <c r="F287" s="21" cm="1">
        <f t="array" ref="F287">IF(ISERROR(INDEX(Jornadas[id],ROW()-3)),"",IFERROR(INDEX(Jornadas[retiro],ROW()-3),""))</f>
        <v>112000</v>
      </c>
      <c r="G287" s="21" cm="1">
        <f t="array" ref="G287">IF(ISERROR(INDEX(Jornadas[id],ROW()-3)),"",SUMIFS(Ventas[importe],Ventas[id_jornada],INDEX(Jornadas[id],ROW()-3),Ventas[mercadoPago],"0"))</f>
        <v>5200</v>
      </c>
      <c r="H287" s="21" cm="1">
        <f t="array" ref="H287">IF(ISERROR(INDEX(Jornadas[id],ROW()-3)),"",SUMIFS(Ventas[importe],Ventas[id_jornada],INDEX(Jornadas[id],ROW()-3),Ventas[mercadoPago],"1"))</f>
        <v>4200</v>
      </c>
      <c r="I287" s="2" cm="1">
        <f t="array" ref="I287">IF(ISERROR(INDEX(Jornadas[id],ROW()-3)),"",COUNTIF(Cortes[id_jornada],INDEX(Jornadas[id],ROW()-3)))</f>
        <v>48</v>
      </c>
    </row>
    <row r="288" spans="1:9" hidden="1" x14ac:dyDescent="0.3">
      <c r="A288" s="42" t="str">
        <f t="shared" si="4"/>
        <v>Thursday</v>
      </c>
      <c r="B288" s="38" cm="1">
        <f t="array" ref="B288">IF(ISERROR(INDEX(Jornadas[id],ROW()-3)),"",INDEX(Jornadas[fecha],ROW()-3))</f>
        <v>45995</v>
      </c>
      <c r="C288" s="43" cm="1">
        <f t="array" ref="C288">IFERROR(INDEX(Jornadas[caja_inicial],ROW()-3),"")</f>
        <v>14150</v>
      </c>
      <c r="D288" s="20" cm="1">
        <f t="array" ref="D288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311000</v>
      </c>
      <c r="E288" s="20" cm="1">
        <f t="array" ref="E288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321450</v>
      </c>
      <c r="F288" s="20" cm="1">
        <f t="array" ref="F288">IF(ISERROR(INDEX(Jornadas[id],ROW()-3)),"",IFERROR(INDEX(Jornadas[retiro],ROW()-3),""))</f>
        <v>114000</v>
      </c>
      <c r="G288" s="20" cm="1">
        <f t="array" ref="G288">IF(ISERROR(INDEX(Jornadas[id],ROW()-3)),"",SUMIFS(Ventas[importe],Ventas[id_jornada],INDEX(Jornadas[id],ROW()-3),Ventas[mercadoPago],"0"))</f>
        <v>4600</v>
      </c>
      <c r="H288" s="20" cm="1">
        <f t="array" ref="H288">IF(ISERROR(INDEX(Jornadas[id],ROW()-3)),"",SUMIFS(Ventas[importe],Ventas[id_jornada],INDEX(Jornadas[id],ROW()-3),Ventas[mercadoPago],"1"))</f>
        <v>1400</v>
      </c>
      <c r="I288" s="1" cm="1">
        <f t="array" ref="I288">IF(ISERROR(INDEX(Jornadas[id],ROW()-3)),"",COUNTIF(Cortes[id_jornada],INDEX(Jornadas[id],ROW()-3)))</f>
        <v>57</v>
      </c>
    </row>
    <row r="289" spans="1:9" hidden="1" x14ac:dyDescent="0.3">
      <c r="A289" s="35" t="str">
        <f t="shared" si="4"/>
        <v>Friday</v>
      </c>
      <c r="B289" s="36" cm="1">
        <f t="array" ref="B289">IF(ISERROR(INDEX(Jornadas[id],ROW()-3)),"",INDEX(Jornadas[fecha],ROW()-3))</f>
        <v>45996</v>
      </c>
      <c r="C289" s="23" cm="1">
        <f t="array" ref="C289">IFERROR(INDEX(Jornadas[caja_inicial],ROW()-3),"")</f>
        <v>11850</v>
      </c>
      <c r="D289" s="21" cm="1">
        <f t="array" ref="D289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463400</v>
      </c>
      <c r="E289" s="21" cm="1">
        <f t="array" ref="E289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439150</v>
      </c>
      <c r="F289" s="21" cm="1">
        <f t="array" ref="F289">IF(ISERROR(INDEX(Jornadas[id],ROW()-3)),"",IFERROR(INDEX(Jornadas[retiro],ROW()-3),""))</f>
        <v>640000</v>
      </c>
      <c r="G289" s="21" cm="1">
        <f t="array" ref="G289">IF(ISERROR(INDEX(Jornadas[id],ROW()-3)),"",SUMIFS(Ventas[importe],Ventas[id_jornada],INDEX(Jornadas[id],ROW()-3),Ventas[mercadoPago],"0"))</f>
        <v>10600</v>
      </c>
      <c r="H289" s="21" cm="1">
        <f t="array" ref="H289">IF(ISERROR(INDEX(Jornadas[id],ROW()-3)),"",SUMIFS(Ventas[importe],Ventas[id_jornada],INDEX(Jornadas[id],ROW()-3),Ventas[mercadoPago],"1"))</f>
        <v>10200</v>
      </c>
      <c r="I289" s="2" cm="1">
        <f t="array" ref="I289">IF(ISERROR(INDEX(Jornadas[id],ROW()-3)),"",COUNTIF(Cortes[id_jornada],INDEX(Jornadas[id],ROW()-3)))</f>
        <v>86</v>
      </c>
    </row>
    <row r="290" spans="1:9" hidden="1" x14ac:dyDescent="0.3">
      <c r="A290" s="42" t="str">
        <f t="shared" si="4"/>
        <v>Saturday</v>
      </c>
      <c r="B290" s="38" cm="1">
        <f t="array" ref="B290">IF(ISERROR(INDEX(Jornadas[id],ROW()-3)),"",INDEX(Jornadas[fecha],ROW()-3))</f>
        <v>45997</v>
      </c>
      <c r="C290" s="43" cm="1">
        <f t="array" ref="C290">IFERROR(INDEX(Jornadas[caja_inicial],ROW()-3),"")</f>
        <v>8350</v>
      </c>
      <c r="D290" s="20" cm="1">
        <f t="array" ref="D290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554800</v>
      </c>
      <c r="E290" s="20" cm="1">
        <f t="array" ref="E290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402850</v>
      </c>
      <c r="F290" s="20" cm="1">
        <f t="array" ref="F290">IF(ISERROR(INDEX(Jornadas[id],ROW()-3)),"",IFERROR(INDEX(Jornadas[retiro],ROW()-3),""))</f>
        <v>396000</v>
      </c>
      <c r="G290" s="20" cm="1">
        <f t="array" ref="G290">IF(ISERROR(INDEX(Jornadas[id],ROW()-3)),"",SUMIFS(Ventas[importe],Ventas[id_jornada],INDEX(Jornadas[id],ROW()-3),Ventas[mercadoPago],"0"))</f>
        <v>11600</v>
      </c>
      <c r="H290" s="20" cm="1">
        <f t="array" ref="H290">IF(ISERROR(INDEX(Jornadas[id],ROW()-3)),"",SUMIFS(Ventas[importe],Ventas[id_jornada],INDEX(Jornadas[id],ROW()-3),Ventas[mercadoPago],"1"))</f>
        <v>2800</v>
      </c>
      <c r="I290" s="1" cm="1">
        <f t="array" ref="I290">IF(ISERROR(INDEX(Jornadas[id],ROW()-3)),"",COUNTIF(Cortes[id_jornada],INDEX(Jornadas[id],ROW()-3)))</f>
        <v>99</v>
      </c>
    </row>
    <row r="291" spans="1:9" hidden="1" x14ac:dyDescent="0.3">
      <c r="A291" s="35" t="str">
        <f t="shared" si="4"/>
        <v>Monday</v>
      </c>
      <c r="B291" s="36" cm="1">
        <f t="array" ref="B291">IF(ISERROR(INDEX(Jornadas[id],ROW()-3)),"",INDEX(Jornadas[fecha],ROW()-3))</f>
        <v>45999</v>
      </c>
      <c r="C291" s="23" cm="1">
        <f t="array" ref="C291">IFERROR(INDEX(Jornadas[caja_inicial],ROW()-3),"")</f>
        <v>7650</v>
      </c>
      <c r="D291" s="21" cm="1">
        <f t="array" ref="D291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56000</v>
      </c>
      <c r="E291" s="21" cm="1">
        <f t="array" ref="E291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79950</v>
      </c>
      <c r="F291" s="21" cm="1">
        <f t="array" ref="F291">IF(ISERROR(INDEX(Jornadas[id],ROW()-3)),"",IFERROR(INDEX(Jornadas[retiro],ROW()-3),""))</f>
        <v>53000</v>
      </c>
      <c r="G291" s="21" cm="1">
        <f t="array" ref="G291">IF(ISERROR(INDEX(Jornadas[id],ROW()-3)),"",SUMIFS(Ventas[importe],Ventas[id_jornada],INDEX(Jornadas[id],ROW()-3),Ventas[mercadoPago],"0"))</f>
        <v>5200</v>
      </c>
      <c r="H291" s="21" cm="1">
        <f t="array" ref="H291">IF(ISERROR(INDEX(Jornadas[id],ROW()-3)),"",SUMIFS(Ventas[importe],Ventas[id_jornada],INDEX(Jornadas[id],ROW()-3),Ventas[mercadoPago],"1"))</f>
        <v>0</v>
      </c>
      <c r="I291" s="2" cm="1">
        <f t="array" ref="I291">IF(ISERROR(INDEX(Jornadas[id],ROW()-3)),"",COUNTIF(Cortes[id_jornada],INDEX(Jornadas[id],ROW()-3)))</f>
        <v>12</v>
      </c>
    </row>
    <row r="292" spans="1:9" hidden="1" x14ac:dyDescent="0.3">
      <c r="A292" s="42" t="str">
        <f t="shared" si="4"/>
        <v>Tuesday</v>
      </c>
      <c r="B292" s="38" cm="1">
        <f t="array" ref="B292">IF(ISERROR(INDEX(Jornadas[id],ROW()-3)),"",INDEX(Jornadas[fecha],ROW()-3))</f>
        <v>46000</v>
      </c>
      <c r="C292" s="43" cm="1">
        <f t="array" ref="C292">IFERROR(INDEX(Jornadas[caja_inicial],ROW()-3),"")</f>
        <v>7550</v>
      </c>
      <c r="D292" s="20" cm="1">
        <f t="array" ref="D292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292000</v>
      </c>
      <c r="E292" s="20" cm="1">
        <f t="array" ref="E292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215150</v>
      </c>
      <c r="F292" s="20" cm="1">
        <f t="array" ref="F292">IF(ISERROR(INDEX(Jornadas[id],ROW()-3)),"",IFERROR(INDEX(Jornadas[retiro],ROW()-3),""))</f>
        <v>117000</v>
      </c>
      <c r="G292" s="20" cm="1">
        <f t="array" ref="G292">IF(ISERROR(INDEX(Jornadas[id],ROW()-3)),"",SUMIFS(Ventas[importe],Ventas[id_jornada],INDEX(Jornadas[id],ROW()-3),Ventas[mercadoPago],"0"))</f>
        <v>500</v>
      </c>
      <c r="H292" s="20" cm="1">
        <f t="array" ref="H292">IF(ISERROR(INDEX(Jornadas[id],ROW()-3)),"",SUMIFS(Ventas[importe],Ventas[id_jornada],INDEX(Jornadas[id],ROW()-3),Ventas[mercadoPago],"1"))</f>
        <v>0</v>
      </c>
      <c r="I292" s="1" cm="1">
        <f t="array" ref="I292">IF(ISERROR(INDEX(Jornadas[id],ROW()-3)),"",COUNTIF(Cortes[id_jornada],INDEX(Jornadas[id],ROW()-3)))</f>
        <v>49</v>
      </c>
    </row>
    <row r="293" spans="1:9" hidden="1" x14ac:dyDescent="0.3">
      <c r="A293" s="35" t="str">
        <f t="shared" si="4"/>
        <v>Wednesday</v>
      </c>
      <c r="B293" s="36" cm="1">
        <f t="array" ref="B293">IF(ISERROR(INDEX(Jornadas[id],ROW()-3)),"",INDEX(Jornadas[fecha],ROW()-3))</f>
        <v>46001</v>
      </c>
      <c r="C293" s="23" cm="1">
        <f t="array" ref="C293">IFERROR(INDEX(Jornadas[caja_inicial],ROW()-3),"")</f>
        <v>13150</v>
      </c>
      <c r="D293" s="21" cm="1">
        <f t="array" ref="D293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340000</v>
      </c>
      <c r="E293" s="21" cm="1">
        <f t="array" ref="E293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355350</v>
      </c>
      <c r="F293" s="21" cm="1">
        <f t="array" ref="F293">IF(ISERROR(INDEX(Jornadas[id],ROW()-3)),"",IFERROR(INDEX(Jornadas[retiro],ROW()-3),""))</f>
        <v>87000</v>
      </c>
      <c r="G293" s="21" cm="1">
        <f t="array" ref="G293">IF(ISERROR(INDEX(Jornadas[id],ROW()-3)),"",SUMIFS(Ventas[importe],Ventas[id_jornada],INDEX(Jornadas[id],ROW()-3),Ventas[mercadoPago],"0"))</f>
        <v>3300</v>
      </c>
      <c r="H293" s="21" cm="1">
        <f t="array" ref="H293">IF(ISERROR(INDEX(Jornadas[id],ROW()-3)),"",SUMIFS(Ventas[importe],Ventas[id_jornada],INDEX(Jornadas[id],ROW()-3),Ventas[mercadoPago],"1"))</f>
        <v>0</v>
      </c>
      <c r="I293" s="2" cm="1">
        <f t="array" ref="I293">IF(ISERROR(INDEX(Jornadas[id],ROW()-3)),"",COUNTIF(Cortes[id_jornada],INDEX(Jornadas[id],ROW()-3)))</f>
        <v>63</v>
      </c>
    </row>
    <row r="294" spans="1:9" hidden="1" x14ac:dyDescent="0.3">
      <c r="A294" s="42" t="str">
        <f t="shared" si="4"/>
        <v>Thursday</v>
      </c>
      <c r="B294" s="38" cm="1">
        <f t="array" ref="B294">IF(ISERROR(INDEX(Jornadas[id],ROW()-3)),"",INDEX(Jornadas[fecha],ROW()-3))</f>
        <v>46002</v>
      </c>
      <c r="C294" s="43" cm="1">
        <f t="array" ref="C294">IFERROR(INDEX(Jornadas[caja_inicial],ROW()-3),"")</f>
        <v>8000</v>
      </c>
      <c r="D294" s="20" cm="1">
        <f t="array" ref="D294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231600</v>
      </c>
      <c r="E294" s="20" cm="1">
        <f t="array" ref="E294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375100</v>
      </c>
      <c r="F294" s="20" cm="1">
        <f t="array" ref="F294">IF(ISERROR(INDEX(Jornadas[id],ROW()-3)),"",IFERROR(INDEX(Jornadas[retiro],ROW()-3),""))</f>
        <v>515000</v>
      </c>
      <c r="G294" s="20" cm="1">
        <f t="array" ref="G294">IF(ISERROR(INDEX(Jornadas[id],ROW()-3)),"",SUMIFS(Ventas[importe],Ventas[id_jornada],INDEX(Jornadas[id],ROW()-3),Ventas[mercadoPago],"0"))</f>
        <v>5700</v>
      </c>
      <c r="H294" s="20" cm="1">
        <f t="array" ref="H294">IF(ISERROR(INDEX(Jornadas[id],ROW()-3)),"",SUMIFS(Ventas[importe],Ventas[id_jornada],INDEX(Jornadas[id],ROW()-3),Ventas[mercadoPago],"1"))</f>
        <v>5600</v>
      </c>
      <c r="I294" s="1" cm="1">
        <f t="array" ref="I294">IF(ISERROR(INDEX(Jornadas[id],ROW()-3)),"",COUNTIF(Cortes[id_jornada],INDEX(Jornadas[id],ROW()-3)))</f>
        <v>66</v>
      </c>
    </row>
    <row r="295" spans="1:9" hidden="1" x14ac:dyDescent="0.3">
      <c r="A295" s="35" t="str">
        <f t="shared" si="4"/>
        <v>Friday</v>
      </c>
      <c r="B295" s="36" cm="1">
        <f t="array" ref="B295">IF(ISERROR(INDEX(Jornadas[id],ROW()-3)),"",INDEX(Jornadas[fecha],ROW()-3))</f>
        <v>46003</v>
      </c>
      <c r="C295" s="23" cm="1">
        <f t="array" ref="C295">IFERROR(INDEX(Jornadas[caja_inicial],ROW()-3),"")</f>
        <v>7700</v>
      </c>
      <c r="D295" s="21" cm="1">
        <f t="array" ref="D295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314000</v>
      </c>
      <c r="E295" s="21" cm="1">
        <f t="array" ref="E295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328800</v>
      </c>
      <c r="F295" s="21" cm="1">
        <f t="array" ref="F295">IF(ISERROR(INDEX(Jornadas[id],ROW()-3)),"",IFERROR(INDEX(Jornadas[retiro],ROW()-3),""))</f>
        <v>200000</v>
      </c>
      <c r="G295" s="21" cm="1">
        <f t="array" ref="G295">IF(ISERROR(INDEX(Jornadas[id],ROW()-3)),"",SUMIFS(Ventas[importe],Ventas[id_jornada],INDEX(Jornadas[id],ROW()-3),Ventas[mercadoPago],"0"))</f>
        <v>7600</v>
      </c>
      <c r="H295" s="21" cm="1">
        <f t="array" ref="H295">IF(ISERROR(INDEX(Jornadas[id],ROW()-3)),"",SUMIFS(Ventas[importe],Ventas[id_jornada],INDEX(Jornadas[id],ROW()-3),Ventas[mercadoPago],"1"))</f>
        <v>0</v>
      </c>
      <c r="I295" s="2" cm="1">
        <f t="array" ref="I295">IF(ISERROR(INDEX(Jornadas[id],ROW()-3)),"",COUNTIF(Cortes[id_jornada],INDEX(Jornadas[id],ROW()-3)))</f>
        <v>71</v>
      </c>
    </row>
    <row r="296" spans="1:9" hidden="1" x14ac:dyDescent="0.3">
      <c r="A296" s="42" t="str">
        <f t="shared" si="4"/>
        <v>Saturday</v>
      </c>
      <c r="B296" s="38" cm="1">
        <f t="array" ref="B296">IF(ISERROR(INDEX(Jornadas[id],ROW()-3)),"",INDEX(Jornadas[fecha],ROW()-3))</f>
        <v>46004</v>
      </c>
      <c r="C296" s="43" cm="1">
        <f t="array" ref="C296">IFERROR(INDEX(Jornadas[caja_inicial],ROW()-3),"")</f>
        <v>6800</v>
      </c>
      <c r="D296" s="20" cm="1">
        <f t="array" ref="D296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422300</v>
      </c>
      <c r="E296" s="20" cm="1">
        <f t="array" ref="E296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474700</v>
      </c>
      <c r="F296" s="20" cm="1">
        <f t="array" ref="F296">IF(ISERROR(INDEX(Jornadas[id],ROW()-3)),"",IFERROR(INDEX(Jornadas[retiro],ROW()-3),""))</f>
        <v>417000</v>
      </c>
      <c r="G296" s="20" cm="1">
        <f t="array" ref="G296">IF(ISERROR(INDEX(Jornadas[id],ROW()-3)),"",SUMIFS(Ventas[importe],Ventas[id_jornada],INDEX(Jornadas[id],ROW()-3),Ventas[mercadoPago],"0"))</f>
        <v>10100</v>
      </c>
      <c r="H296" s="20" cm="1">
        <f t="array" ref="H296">IF(ISERROR(INDEX(Jornadas[id],ROW()-3)),"",SUMIFS(Ventas[importe],Ventas[id_jornada],INDEX(Jornadas[id],ROW()-3),Ventas[mercadoPago],"1"))</f>
        <v>6300</v>
      </c>
      <c r="I296" s="1" cm="1">
        <f t="array" ref="I296">IF(ISERROR(INDEX(Jornadas[id],ROW()-3)),"",COUNTIF(Cortes[id_jornada],INDEX(Jornadas[id],ROW()-3)))</f>
        <v>87</v>
      </c>
    </row>
    <row r="297" spans="1:9" hidden="1" x14ac:dyDescent="0.3">
      <c r="A297" s="35" t="str">
        <f t="shared" si="4"/>
        <v>Monday</v>
      </c>
      <c r="B297" s="36" cm="1">
        <f t="array" ref="B297">IF(ISERROR(INDEX(Jornadas[id],ROW()-3)),"",INDEX(Jornadas[fecha],ROW()-3))</f>
        <v>46006</v>
      </c>
      <c r="C297" s="23" cm="1">
        <f t="array" ref="C297">IFERROR(INDEX(Jornadas[caja_inicial],ROW()-3),"")</f>
        <v>5900</v>
      </c>
      <c r="D297" s="21" cm="1">
        <f t="array" ref="D297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163100</v>
      </c>
      <c r="E297" s="21" cm="1">
        <f t="array" ref="E297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294500</v>
      </c>
      <c r="F297" s="21" cm="1">
        <f t="array" ref="F297">IF(ISERROR(INDEX(Jornadas[id],ROW()-3)),"",IFERROR(INDEX(Jornadas[retiro],ROW()-3),""))</f>
        <v>212000</v>
      </c>
      <c r="G297" s="21" cm="1">
        <f t="array" ref="G297">IF(ISERROR(INDEX(Jornadas[id],ROW()-3)),"",SUMIFS(Ventas[importe],Ventas[id_jornada],INDEX(Jornadas[id],ROW()-3),Ventas[mercadoPago],"0"))</f>
        <v>3100</v>
      </c>
      <c r="H297" s="21" cm="1">
        <f t="array" ref="H297">IF(ISERROR(INDEX(Jornadas[id],ROW()-3)),"",SUMIFS(Ventas[importe],Ventas[id_jornada],INDEX(Jornadas[id],ROW()-3),Ventas[mercadoPago],"1"))</f>
        <v>4100</v>
      </c>
      <c r="I297" s="2" cm="1">
        <f t="array" ref="I297">IF(ISERROR(INDEX(Jornadas[id],ROW()-3)),"",COUNTIF(Cortes[id_jornada],INDEX(Jornadas[id],ROW()-3)))</f>
        <v>46</v>
      </c>
    </row>
    <row r="298" spans="1:9" hidden="1" x14ac:dyDescent="0.3">
      <c r="A298" s="42" t="str">
        <f t="shared" si="4"/>
        <v>Tuesday</v>
      </c>
      <c r="B298" s="38" cm="1">
        <f t="array" ref="B298">IF(ISERROR(INDEX(Jornadas[id],ROW()-3)),"",INDEX(Jornadas[fecha],ROW()-3))</f>
        <v>46007</v>
      </c>
      <c r="C298" s="43" cm="1">
        <f t="array" ref="C298">IFERROR(INDEX(Jornadas[caja_inicial],ROW()-3),"")</f>
        <v>4500</v>
      </c>
      <c r="D298" s="20" cm="1">
        <f t="array" ref="D298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257000</v>
      </c>
      <c r="E298" s="20" cm="1">
        <f t="array" ref="E298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279300</v>
      </c>
      <c r="F298" s="20" cm="1">
        <f t="array" ref="F298">IF(ISERROR(INDEX(Jornadas[id],ROW()-3)),"",IFERROR(INDEX(Jornadas[retiro],ROW()-3),""))</f>
        <v>23000</v>
      </c>
      <c r="G298" s="20" cm="1">
        <f t="array" ref="G298">IF(ISERROR(INDEX(Jornadas[id],ROW()-3)),"",SUMIFS(Ventas[importe],Ventas[id_jornada],INDEX(Jornadas[id],ROW()-3),Ventas[mercadoPago],"0"))</f>
        <v>4800</v>
      </c>
      <c r="H298" s="20" cm="1">
        <f t="array" ref="H298">IF(ISERROR(INDEX(Jornadas[id],ROW()-3)),"",SUMIFS(Ventas[importe],Ventas[id_jornada],INDEX(Jornadas[id],ROW()-3),Ventas[mercadoPago],"1"))</f>
        <v>0</v>
      </c>
      <c r="I298" s="1" cm="1">
        <f t="array" ref="I298">IF(ISERROR(INDEX(Jornadas[id],ROW()-3)),"",COUNTIF(Cortes[id_jornada],INDEX(Jornadas[id],ROW()-3)))</f>
        <v>50</v>
      </c>
    </row>
    <row r="299" spans="1:9" hidden="1" x14ac:dyDescent="0.3">
      <c r="A299" s="35" t="str">
        <f t="shared" si="4"/>
        <v>Wednesday</v>
      </c>
      <c r="B299" s="36" cm="1">
        <f t="array" ref="B299">IF(ISERROR(INDEX(Jornadas[id],ROW()-3)),"",INDEX(Jornadas[fecha],ROW()-3))</f>
        <v>46008</v>
      </c>
      <c r="C299" s="23" cm="1">
        <f t="array" ref="C299">IFERROR(INDEX(Jornadas[caja_inicial],ROW()-3),"")</f>
        <v>4500</v>
      </c>
      <c r="D299" s="21" cm="1">
        <f t="array" ref="D299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318000</v>
      </c>
      <c r="E299" s="21" cm="1">
        <f t="array" ref="E299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234000</v>
      </c>
      <c r="F299" s="21" cm="1">
        <f t="array" ref="F299">IF(ISERROR(INDEX(Jornadas[id],ROW()-3)),"",IFERROR(INDEX(Jornadas[retiro],ROW()-3),""))</f>
        <v>550000</v>
      </c>
      <c r="G299" s="21" cm="1">
        <f t="array" ref="G299">IF(ISERROR(INDEX(Jornadas[id],ROW()-3)),"",SUMIFS(Ventas[importe],Ventas[id_jornada],INDEX(Jornadas[id],ROW()-3),Ventas[mercadoPago],"0"))</f>
        <v>11300</v>
      </c>
      <c r="H299" s="21" cm="1">
        <f t="array" ref="H299">IF(ISERROR(INDEX(Jornadas[id],ROW()-3)),"",SUMIFS(Ventas[importe],Ventas[id_jornada],INDEX(Jornadas[id],ROW()-3),Ventas[mercadoPago],"1"))</f>
        <v>0</v>
      </c>
      <c r="I299" s="2" cm="1">
        <f t="array" ref="I299">IF(ISERROR(INDEX(Jornadas[id],ROW()-3)),"",COUNTIF(Cortes[id_jornada],INDEX(Jornadas[id],ROW()-3)))</f>
        <v>52</v>
      </c>
    </row>
    <row r="300" spans="1:9" hidden="1" x14ac:dyDescent="0.3">
      <c r="A300" s="42" t="str">
        <f t="shared" si="4"/>
        <v>Thursday</v>
      </c>
      <c r="B300" s="38" cm="1">
        <f t="array" ref="B300">IF(ISERROR(INDEX(Jornadas[id],ROW()-3)),"",INDEX(Jornadas[fecha],ROW()-3))</f>
        <v>46009</v>
      </c>
      <c r="C300" s="43" cm="1">
        <f t="array" ref="C300">IFERROR(INDEX(Jornadas[caja_inicial],ROW()-3),"")</f>
        <v>6000</v>
      </c>
      <c r="D300" s="20" cm="1">
        <f t="array" ref="D300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323100</v>
      </c>
      <c r="E300" s="20" cm="1">
        <f t="array" ref="E300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412400</v>
      </c>
      <c r="F300" s="20" cm="1">
        <f t="array" ref="F300">IF(ISERROR(INDEX(Jornadas[id],ROW()-3)),"",IFERROR(INDEX(Jornadas[retiro],ROW()-3),""))</f>
        <v>240000</v>
      </c>
      <c r="G300" s="20" cm="1">
        <f t="array" ref="G300">IF(ISERROR(INDEX(Jornadas[id],ROW()-3)),"",SUMIFS(Ventas[importe],Ventas[id_jornada],INDEX(Jornadas[id],ROW()-3),Ventas[mercadoPago],"0"))</f>
        <v>3800</v>
      </c>
      <c r="H300" s="20" cm="1">
        <f t="array" ref="H300">IF(ISERROR(INDEX(Jornadas[id],ROW()-3)),"",SUMIFS(Ventas[importe],Ventas[id_jornada],INDEX(Jornadas[id],ROW()-3),Ventas[mercadoPago],"1"))</f>
        <v>5100</v>
      </c>
      <c r="I300" s="1" cm="1">
        <f t="array" ref="I300">IF(ISERROR(INDEX(Jornadas[id],ROW()-3)),"",COUNTIF(Cortes[id_jornada],INDEX(Jornadas[id],ROW()-3)))</f>
        <v>69</v>
      </c>
    </row>
    <row r="301" spans="1:9" hidden="1" x14ac:dyDescent="0.3">
      <c r="A301" s="35" t="str">
        <f t="shared" si="4"/>
        <v>Friday</v>
      </c>
      <c r="B301" s="36" cm="1">
        <f t="array" ref="B301">IF(ISERROR(INDEX(Jornadas[id],ROW()-3)),"",INDEX(Jornadas[fecha],ROW()-3))</f>
        <v>46010</v>
      </c>
      <c r="C301" s="23" cm="1">
        <f t="array" ref="C301">IFERROR(INDEX(Jornadas[caja_inicial],ROW()-3),"")</f>
        <v>3700</v>
      </c>
      <c r="D301" s="21" cm="1">
        <f t="array" ref="D301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103500</v>
      </c>
      <c r="E301" s="21" cm="1">
        <f t="array" ref="E301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467800</v>
      </c>
      <c r="F301" s="21" cm="1">
        <f t="array" ref="F301">IF(ISERROR(INDEX(Jornadas[id],ROW()-3)),"",IFERROR(INDEX(Jornadas[retiro],ROW()-3),""))</f>
        <v>35000</v>
      </c>
      <c r="G301" s="21" cm="1">
        <f t="array" ref="G301">IF(ISERROR(INDEX(Jornadas[id],ROW()-3)),"",SUMIFS(Ventas[importe],Ventas[id_jornada],INDEX(Jornadas[id],ROW()-3),Ventas[mercadoPago],"0"))</f>
        <v>11600</v>
      </c>
      <c r="H301" s="21" cm="1">
        <f t="array" ref="H301">IF(ISERROR(INDEX(Jornadas[id],ROW()-3)),"",SUMIFS(Ventas[importe],Ventas[id_jornada],INDEX(Jornadas[id],ROW()-3),Ventas[mercadoPago],"1"))</f>
        <v>0</v>
      </c>
      <c r="I301" s="2" cm="1">
        <f t="array" ref="I301">IF(ISERROR(INDEX(Jornadas[id],ROW()-3)),"",COUNTIF(Cortes[id_jornada],INDEX(Jornadas[id],ROW()-3)))</f>
        <v>83</v>
      </c>
    </row>
    <row r="302" spans="1:9" hidden="1" x14ac:dyDescent="0.3">
      <c r="A302" s="42" t="str">
        <f t="shared" si="4"/>
        <v>Saturday</v>
      </c>
      <c r="B302" s="38" cm="1">
        <f t="array" ref="B302">IF(ISERROR(INDEX(Jornadas[id],ROW()-3)),"",INDEX(Jornadas[fecha],ROW()-3))</f>
        <v>46011</v>
      </c>
      <c r="C302" s="43" cm="1">
        <f t="array" ref="C302">IFERROR(INDEX(Jornadas[caja_inicial],ROW()-3),"")</f>
        <v>5600</v>
      </c>
      <c r="D302" s="20" cm="1">
        <f t="array" ref="D302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118800</v>
      </c>
      <c r="E302" s="20" cm="1">
        <f t="array" ref="E302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461200</v>
      </c>
      <c r="F302" s="20" cm="1">
        <f t="array" ref="F302">IF(ISERROR(INDEX(Jornadas[id],ROW()-3)),"",IFERROR(INDEX(Jornadas[retiro],ROW()-3),""))</f>
        <v>142000</v>
      </c>
      <c r="G302" s="20" cm="1">
        <f t="array" ref="G302">IF(ISERROR(INDEX(Jornadas[id],ROW()-3)),"",SUMIFS(Ventas[importe],Ventas[id_jornada],INDEX(Jornadas[id],ROW()-3),Ventas[mercadoPago],"0"))</f>
        <v>14100</v>
      </c>
      <c r="H302" s="20" cm="1">
        <f t="array" ref="H302">IF(ISERROR(INDEX(Jornadas[id],ROW()-3)),"",SUMIFS(Ventas[importe],Ventas[id_jornada],INDEX(Jornadas[id],ROW()-3),Ventas[mercadoPago],"1"))</f>
        <v>2800</v>
      </c>
      <c r="I302" s="1" cm="1">
        <f t="array" ref="I302">IF(ISERROR(INDEX(Jornadas[id],ROW()-3)),"",COUNTIF(Cortes[id_jornada],INDEX(Jornadas[id],ROW()-3)))</f>
        <v>83</v>
      </c>
    </row>
    <row r="303" spans="1:9" hidden="1" x14ac:dyDescent="0.3">
      <c r="A303" s="35" t="str">
        <f t="shared" si="4"/>
        <v>Sunday</v>
      </c>
      <c r="B303" s="36" cm="1">
        <f t="array" ref="B303">IF(ISERROR(INDEX(Jornadas[id],ROW()-3)),"",INDEX(Jornadas[fecha],ROW()-3))</f>
        <v>46012</v>
      </c>
      <c r="C303" s="23" cm="1">
        <f t="array" ref="C303">IFERROR(INDEX(Jornadas[caja_inicial],ROW()-3),"")</f>
        <v>9700</v>
      </c>
      <c r="D303" s="21" cm="1">
        <f t="array" ref="D303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200100</v>
      </c>
      <c r="E303" s="21" cm="1">
        <f t="array" ref="E303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200700</v>
      </c>
      <c r="F303" s="21" cm="1">
        <f t="array" ref="F303">IF(ISERROR(INDEX(Jornadas[id],ROW()-3)),"",IFERROR(INDEX(Jornadas[retiro],ROW()-3),""))</f>
        <v>47000</v>
      </c>
      <c r="G303" s="21" cm="1">
        <f t="array" ref="G303">IF(ISERROR(INDEX(Jornadas[id],ROW()-3)),"",SUMIFS(Ventas[importe],Ventas[id_jornada],INDEX(Jornadas[id],ROW()-3),Ventas[mercadoPago],"0"))</f>
        <v>500</v>
      </c>
      <c r="H303" s="21" cm="1">
        <f t="array" ref="H303">IF(ISERROR(INDEX(Jornadas[id],ROW()-3)),"",SUMIFS(Ventas[importe],Ventas[id_jornada],INDEX(Jornadas[id],ROW()-3),Ventas[mercadoPago],"1"))</f>
        <v>3100</v>
      </c>
      <c r="I303" s="2" cm="1">
        <f t="array" ref="I303">IF(ISERROR(INDEX(Jornadas[id],ROW()-3)),"",COUNTIF(Cortes[id_jornada],INDEX(Jornadas[id],ROW()-3)))</f>
        <v>34</v>
      </c>
    </row>
    <row r="304" spans="1:9" hidden="1" x14ac:dyDescent="0.3">
      <c r="A304" s="42" t="str">
        <f t="shared" si="4"/>
        <v>Monday</v>
      </c>
      <c r="B304" s="38" cm="1">
        <f t="array" ref="B304">IF(ISERROR(INDEX(Jornadas[id],ROW()-3)),"",INDEX(Jornadas[fecha],ROW()-3))</f>
        <v>46013</v>
      </c>
      <c r="C304" s="43" cm="1">
        <f t="array" ref="C304">IFERROR(INDEX(Jornadas[caja_inicial],ROW()-3),"")</f>
        <v>14200</v>
      </c>
      <c r="D304" s="20" cm="1">
        <f t="array" ref="D304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311900</v>
      </c>
      <c r="E304" s="20" cm="1">
        <f t="array" ref="E304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549300</v>
      </c>
      <c r="F304" s="20" cm="1">
        <f t="array" ref="F304">IF(ISERROR(INDEX(Jornadas[id],ROW()-3)),"",IFERROR(INDEX(Jornadas[retiro],ROW()-3),""))</f>
        <v>402000</v>
      </c>
      <c r="G304" s="20" cm="1">
        <f t="array" ref="G304">IF(ISERROR(INDEX(Jornadas[id],ROW()-3)),"",SUMIFS(Ventas[importe],Ventas[id_jornada],INDEX(Jornadas[id],ROW()-3),Ventas[mercadoPago],"0"))</f>
        <v>10000</v>
      </c>
      <c r="H304" s="20" cm="1">
        <f t="array" ref="H304">IF(ISERROR(INDEX(Jornadas[id],ROW()-3)),"",SUMIFS(Ventas[importe],Ventas[id_jornada],INDEX(Jornadas[id],ROW()-3),Ventas[mercadoPago],"1"))</f>
        <v>6800</v>
      </c>
      <c r="I304" s="1" cm="1">
        <f t="array" ref="I304">IF(ISERROR(INDEX(Jornadas[id],ROW()-3)),"",COUNTIF(Cortes[id_jornada],INDEX(Jornadas[id],ROW()-3)))</f>
        <v>80</v>
      </c>
    </row>
    <row r="305" spans="1:9" hidden="1" x14ac:dyDescent="0.3">
      <c r="A305" s="35" t="str">
        <f t="shared" si="4"/>
        <v>Tuesday</v>
      </c>
      <c r="B305" s="36" cm="1">
        <f t="array" ref="B305">IF(ISERROR(INDEX(Jornadas[id],ROW()-3)),"",INDEX(Jornadas[fecha],ROW()-3))</f>
        <v>46014</v>
      </c>
      <c r="C305" s="23" cm="1">
        <f t="array" ref="C305">IFERROR(INDEX(Jornadas[caja_inicial],ROW()-3),"")</f>
        <v>15700</v>
      </c>
      <c r="D305" s="21" cm="1">
        <f t="array" ref="D305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641600</v>
      </c>
      <c r="E305" s="21" cm="1">
        <f t="array" ref="E305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465900</v>
      </c>
      <c r="F305" s="21" cm="1">
        <f t="array" ref="F305">IF(ISERROR(INDEX(Jornadas[id],ROW()-3)),"",IFERROR(INDEX(Jornadas[retiro],ROW()-3),""))</f>
        <v>168000</v>
      </c>
      <c r="G305" s="21" cm="1">
        <f t="array" ref="G305">IF(ISERROR(INDEX(Jornadas[id],ROW()-3)),"",SUMIFS(Ventas[importe],Ventas[id_jornada],INDEX(Jornadas[id],ROW()-3),Ventas[mercadoPago],"0"))</f>
        <v>27100</v>
      </c>
      <c r="H305" s="21" cm="1">
        <f t="array" ref="H305">IF(ISERROR(INDEX(Jornadas[id],ROW()-3)),"",SUMIFS(Ventas[importe],Ventas[id_jornada],INDEX(Jornadas[id],ROW()-3),Ventas[mercadoPago],"1"))</f>
        <v>8000</v>
      </c>
      <c r="I305" s="2" cm="1">
        <f t="array" ref="I305">IF(ISERROR(INDEX(Jornadas[id],ROW()-3)),"",COUNTIF(Cortes[id_jornada],INDEX(Jornadas[id],ROW()-3)))</f>
        <v>103</v>
      </c>
    </row>
    <row r="306" spans="1:9" hidden="1" x14ac:dyDescent="0.3">
      <c r="A306" s="42" t="str">
        <f t="shared" si="4"/>
        <v>Wednesday</v>
      </c>
      <c r="B306" s="38" cm="1">
        <f t="array" ref="B306">IF(ISERROR(INDEX(Jornadas[id],ROW()-3)),"",INDEX(Jornadas[fecha],ROW()-3))</f>
        <v>46015</v>
      </c>
      <c r="C306" s="43" cm="1">
        <f t="array" ref="C306">IFERROR(INDEX(Jornadas[caja_inicial],ROW()-3),"")</f>
        <v>15100</v>
      </c>
      <c r="D306" s="20" cm="1">
        <f t="array" ref="D306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332100</v>
      </c>
      <c r="E306" s="20" cm="1">
        <f t="array" ref="E306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327900</v>
      </c>
      <c r="F306" s="20" cm="1">
        <f t="array" ref="F306">IF(ISERROR(INDEX(Jornadas[id],ROW()-3)),"",IFERROR(INDEX(Jornadas[retiro],ROW()-3),""))</f>
        <v>69000</v>
      </c>
      <c r="G306" s="20" cm="1">
        <f t="array" ref="G306">IF(ISERROR(INDEX(Jornadas[id],ROW()-3)),"",SUMIFS(Ventas[importe],Ventas[id_jornada],INDEX(Jornadas[id],ROW()-3),Ventas[mercadoPago],"0"))</f>
        <v>9400</v>
      </c>
      <c r="H306" s="20" cm="1">
        <f t="array" ref="H306">IF(ISERROR(INDEX(Jornadas[id],ROW()-3)),"",SUMIFS(Ventas[importe],Ventas[id_jornada],INDEX(Jornadas[id],ROW()-3),Ventas[mercadoPago],"1"))</f>
        <v>5600</v>
      </c>
      <c r="I306" s="1" cm="1">
        <f t="array" ref="I306">IF(ISERROR(INDEX(Jornadas[id],ROW()-3)),"",COUNTIF(Cortes[id_jornada],INDEX(Jornadas[id],ROW()-3)))</f>
        <v>60</v>
      </c>
    </row>
    <row r="307" spans="1:9" hidden="1" x14ac:dyDescent="0.3">
      <c r="A307" s="35" t="str">
        <f t="shared" si="4"/>
        <v>Friday</v>
      </c>
      <c r="B307" s="36" cm="1">
        <f t="array" ref="B307">IF(ISERROR(INDEX(Jornadas[id],ROW()-3)),"",INDEX(Jornadas[fecha],ROW()-3))</f>
        <v>46017</v>
      </c>
      <c r="C307" s="23" cm="1">
        <f t="array" ref="C307">IFERROR(INDEX(Jornadas[caja_inicial],ROW()-3),"")</f>
        <v>11200</v>
      </c>
      <c r="D307" s="21" cm="1">
        <f t="array" ref="D307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160000</v>
      </c>
      <c r="E307" s="21" cm="1">
        <f t="array" ref="E307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241700</v>
      </c>
      <c r="F307" s="21" cm="1">
        <f t="array" ref="F307">IF(ISERROR(INDEX(Jornadas[id],ROW()-3)),"",IFERROR(INDEX(Jornadas[retiro],ROW()-3),""))</f>
        <v>186000</v>
      </c>
      <c r="G307" s="21" cm="1">
        <f t="array" ref="G307">IF(ISERROR(INDEX(Jornadas[id],ROW()-3)),"",SUMIFS(Ventas[importe],Ventas[id_jornada],INDEX(Jornadas[id],ROW()-3),Ventas[mercadoPago],"0"))</f>
        <v>2400</v>
      </c>
      <c r="H307" s="21" cm="1">
        <f t="array" ref="H307">IF(ISERROR(INDEX(Jornadas[id],ROW()-3)),"",SUMIFS(Ventas[importe],Ventas[id_jornada],INDEX(Jornadas[id],ROW()-3),Ventas[mercadoPago],"1"))</f>
        <v>0</v>
      </c>
      <c r="I307" s="2" cm="1">
        <f t="array" ref="I307">IF(ISERROR(INDEX(Jornadas[id],ROW()-3)),"",COUNTIF(Cortes[id_jornada],INDEX(Jornadas[id],ROW()-3)))</f>
        <v>38</v>
      </c>
    </row>
    <row r="308" spans="1:9" hidden="1" x14ac:dyDescent="0.3">
      <c r="A308" s="42" t="str">
        <f t="shared" si="4"/>
        <v>Saturday</v>
      </c>
      <c r="B308" s="38" cm="1">
        <f t="array" ref="B308">IF(ISERROR(INDEX(Jornadas[id],ROW()-3)),"",INDEX(Jornadas[fecha],ROW()-3))</f>
        <v>46018</v>
      </c>
      <c r="C308" s="43" cm="1">
        <f t="array" ref="C308">IFERROR(INDEX(Jornadas[caja_inicial],ROW()-3),"")</f>
        <v>15800</v>
      </c>
      <c r="D308" s="20" cm="1">
        <f t="array" ref="D308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136900</v>
      </c>
      <c r="E308" s="20" cm="1">
        <f t="array" ref="E308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313000</v>
      </c>
      <c r="F308" s="20" cm="1">
        <f t="array" ref="F308">IF(ISERROR(INDEX(Jornadas[id],ROW()-3)),"",IFERROR(INDEX(Jornadas[retiro],ROW()-3),""))</f>
        <v>211000</v>
      </c>
      <c r="G308" s="20" cm="1">
        <f t="array" ref="G308">IF(ISERROR(INDEX(Jornadas[id],ROW()-3)),"",SUMIFS(Ventas[importe],Ventas[id_jornada],INDEX(Jornadas[id],ROW()-3),Ventas[mercadoPago],"0"))</f>
        <v>8400</v>
      </c>
      <c r="H308" s="20" cm="1">
        <f t="array" ref="H308">IF(ISERROR(INDEX(Jornadas[id],ROW()-3)),"",SUMIFS(Ventas[importe],Ventas[id_jornada],INDEX(Jornadas[id],ROW()-3),Ventas[mercadoPago],"1"))</f>
        <v>5800</v>
      </c>
      <c r="I308" s="1" cm="1">
        <f t="array" ref="I308">IF(ISERROR(INDEX(Jornadas[id],ROW()-3)),"",COUNTIF(Cortes[id_jornada],INDEX(Jornadas[id],ROW()-3)))</f>
        <v>58</v>
      </c>
    </row>
    <row r="309" spans="1:9" hidden="1" x14ac:dyDescent="0.3">
      <c r="A309" s="35" t="str">
        <f t="shared" si="4"/>
        <v>Sunday</v>
      </c>
      <c r="B309" s="36" cm="1">
        <f t="array" ref="B309">IF(ISERROR(INDEX(Jornadas[id],ROW()-3)),"",INDEX(Jornadas[fecha],ROW()-3))</f>
        <v>46019</v>
      </c>
      <c r="C309" s="23" cm="1">
        <f t="array" ref="C309">IFERROR(INDEX(Jornadas[caja_inicial],ROW()-3),"")</f>
        <v>13100</v>
      </c>
      <c r="D309" s="21" cm="1">
        <f t="array" ref="D309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115000</v>
      </c>
      <c r="E309" s="21" cm="1">
        <f t="array" ref="E309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73100</v>
      </c>
      <c r="F309" s="21" cm="1">
        <f t="array" ref="F309">IF(ISERROR(INDEX(Jornadas[id],ROW()-3)),"",IFERROR(INDEX(Jornadas[retiro],ROW()-3),""))</f>
        <v>50000</v>
      </c>
      <c r="G309" s="21" cm="1">
        <f t="array" ref="G309">IF(ISERROR(INDEX(Jornadas[id],ROW()-3)),"",SUMIFS(Ventas[importe],Ventas[id_jornada],INDEX(Jornadas[id],ROW()-3),Ventas[mercadoPago],"0"))</f>
        <v>0</v>
      </c>
      <c r="H309" s="21" cm="1">
        <f t="array" ref="H309">IF(ISERROR(INDEX(Jornadas[id],ROW()-3)),"",SUMIFS(Ventas[importe],Ventas[id_jornada],INDEX(Jornadas[id],ROW()-3),Ventas[mercadoPago],"1"))</f>
        <v>0</v>
      </c>
      <c r="I309" s="2" cm="1">
        <f t="array" ref="I309">IF(ISERROR(INDEX(Jornadas[id],ROW()-3)),"",COUNTIF(Cortes[id_jornada],INDEX(Jornadas[id],ROW()-3)))</f>
        <v>13</v>
      </c>
    </row>
    <row r="310" spans="1:9" x14ac:dyDescent="0.3">
      <c r="A310" s="42" t="str">
        <f t="shared" si="4"/>
        <v>Monday</v>
      </c>
      <c r="B310" s="38" cm="1">
        <f t="array" ref="B310">IF(ISERROR(INDEX(Jornadas[id],ROW()-3)),"",INDEX(Jornadas[fecha],ROW()-3))</f>
        <v>46020</v>
      </c>
      <c r="C310" s="43" cm="1">
        <f t="array" ref="C310">IFERROR(INDEX(Jornadas[caja_inicial],ROW()-3),"")</f>
        <v>13100</v>
      </c>
      <c r="D310" s="20" cm="1">
        <f t="array" ref="D310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297271</v>
      </c>
      <c r="E310" s="20" cm="1">
        <f t="array" ref="E310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303600</v>
      </c>
      <c r="F310" s="20" cm="1">
        <f t="array" ref="F310">IF(ISERROR(INDEX(Jornadas[id],ROW()-3)),"",IFERROR(INDEX(Jornadas[retiro],ROW()-3),""))</f>
        <v>184000</v>
      </c>
      <c r="G310" s="20" cm="1">
        <f t="array" ref="G310">IF(ISERROR(INDEX(Jornadas[id],ROW()-3)),"",SUMIFS(Ventas[importe],Ventas[id_jornada],INDEX(Jornadas[id],ROW()-3),Ventas[mercadoPago],"0"))</f>
        <v>2000</v>
      </c>
      <c r="H310" s="20" cm="1">
        <f t="array" ref="H310">IF(ISERROR(INDEX(Jornadas[id],ROW()-3)),"",SUMIFS(Ventas[importe],Ventas[id_jornada],INDEX(Jornadas[id],ROW()-3),Ventas[mercadoPago],"1"))</f>
        <v>2800</v>
      </c>
      <c r="I310" s="1" cm="1">
        <f t="array" ref="I310">IF(ISERROR(INDEX(Jornadas[id],ROW()-3)),"",COUNTIF(Cortes[id_jornada],INDEX(Jornadas[id],ROW()-3)))</f>
        <v>66</v>
      </c>
    </row>
    <row r="311" spans="1:9" x14ac:dyDescent="0.3">
      <c r="A311" s="35" t="str">
        <f t="shared" si="4"/>
        <v>Tuesday</v>
      </c>
      <c r="B311" s="36" cm="1">
        <f t="array" ref="B311">IF(ISERROR(INDEX(Jornadas[id],ROW()-3)),"",INDEX(Jornadas[fecha],ROW()-3))</f>
        <v>46021</v>
      </c>
      <c r="C311" s="23" cm="1">
        <f t="array" ref="C311">IFERROR(INDEX(Jornadas[caja_inicial],ROW()-3),"")</f>
        <v>14600</v>
      </c>
      <c r="D311" s="21" cm="1">
        <f t="array" ref="D311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568100</v>
      </c>
      <c r="E311" s="21" cm="1">
        <f t="array" ref="E311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419900</v>
      </c>
      <c r="F311" s="21" cm="1">
        <f t="array" ref="F311">IF(ISERROR(INDEX(Jornadas[id],ROW()-3)),"",IFERROR(INDEX(Jornadas[retiro],ROW()-3),""))</f>
        <v>226000</v>
      </c>
      <c r="G311" s="21" cm="1">
        <f t="array" ref="G311">IF(ISERROR(INDEX(Jornadas[id],ROW()-3)),"",SUMIFS(Ventas[importe],Ventas[id_jornada],INDEX(Jornadas[id],ROW()-3),Ventas[mercadoPago],"0"))</f>
        <v>6900</v>
      </c>
      <c r="H311" s="21" cm="1">
        <f t="array" ref="H311">IF(ISERROR(INDEX(Jornadas[id],ROW()-3)),"",SUMIFS(Ventas[importe],Ventas[id_jornada],INDEX(Jornadas[id],ROW()-3),Ventas[mercadoPago],"1"))</f>
        <v>8100</v>
      </c>
      <c r="I311" s="2" cm="1">
        <f t="array" ref="I311">IF(ISERROR(INDEX(Jornadas[id],ROW()-3)),"",COUNTIF(Cortes[id_jornada],INDEX(Jornadas[id],ROW()-3)))</f>
        <v>95</v>
      </c>
    </row>
    <row r="312" spans="1:9" x14ac:dyDescent="0.3">
      <c r="A312" s="42" t="str">
        <f t="shared" si="4"/>
        <v>Wednesday</v>
      </c>
      <c r="B312" s="38" cm="1">
        <f t="array" ref="B312">IF(ISERROR(INDEX(Jornadas[id],ROW()-3)),"",INDEX(Jornadas[fecha],ROW()-3))</f>
        <v>46022</v>
      </c>
      <c r="C312" s="43" cm="1">
        <f t="array" ref="C312">IFERROR(INDEX(Jornadas[caja_inicial],ROW()-3),"")</f>
        <v>18400</v>
      </c>
      <c r="D312" s="20" cm="1">
        <f t="array" ref="D312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>119200</v>
      </c>
      <c r="E312" s="20" cm="1">
        <f t="array" ref="E312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>443500</v>
      </c>
      <c r="F312" s="20" cm="1">
        <f t="array" ref="F312">IF(ISERROR(INDEX(Jornadas[id],ROW()-3)),"",IFERROR(INDEX(Jornadas[retiro],ROW()-3),""))</f>
        <v>51000</v>
      </c>
      <c r="G312" s="20" cm="1">
        <f t="array" ref="G312">IF(ISERROR(INDEX(Jornadas[id],ROW()-3)),"",SUMIFS(Ventas[importe],Ventas[id_jornada],INDEX(Jornadas[id],ROW()-3),Ventas[mercadoPago],"0"))</f>
        <v>22600</v>
      </c>
      <c r="H312" s="20" cm="1">
        <f t="array" ref="H312">IF(ISERROR(INDEX(Jornadas[id],ROW()-3)),"",SUMIFS(Ventas[importe],Ventas[id_jornada],INDEX(Jornadas[id],ROW()-3),Ventas[mercadoPago],"1"))</f>
        <v>17200</v>
      </c>
      <c r="I312" s="1" cm="1">
        <f t="array" ref="I312">IF(ISERROR(INDEX(Jornadas[id],ROW()-3)),"",COUNTIF(Cortes[id_jornada],INDEX(Jornadas[id],ROW()-3)))</f>
        <v>94</v>
      </c>
    </row>
    <row r="313" spans="1:9" hidden="1" x14ac:dyDescent="0.3">
      <c r="A313" s="35" t="str">
        <f t="shared" si="4"/>
        <v/>
      </c>
      <c r="B313" s="36" t="str" cm="1">
        <f t="array" ref="B313">IF(ISERROR(INDEX(Jornadas[id],ROW()-3)),"",INDEX(Jornadas[fecha],ROW()-3))</f>
        <v/>
      </c>
      <c r="C313" s="23" t="str" cm="1">
        <f t="array" ref="C313">IFERROR(INDEX(Jornadas[caja_inicial],ROW()-3),"")</f>
        <v/>
      </c>
      <c r="D313" s="21" t="str" cm="1">
        <f t="array" ref="D313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13" s="21" t="str" cm="1">
        <f t="array" ref="E313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13" s="21" t="str" cm="1">
        <f t="array" ref="F313">IF(ISERROR(INDEX(Jornadas[id],ROW()-3)),"",IFERROR(INDEX(Jornadas[retiro],ROW()-3),""))</f>
        <v/>
      </c>
      <c r="G313" s="21" t="str" cm="1">
        <f t="array" ref="G313">IF(ISERROR(INDEX(Jornadas[id],ROW()-3)),"",SUMIFS(Ventas[importe],Ventas[id_jornada],INDEX(Jornadas[id],ROW()-3),Ventas[mercadoPago],"0"))</f>
        <v/>
      </c>
      <c r="H313" s="21" t="str" cm="1">
        <f t="array" ref="H313">IF(ISERROR(INDEX(Jornadas[id],ROW()-3)),"",SUMIFS(Ventas[importe],Ventas[id_jornada],INDEX(Jornadas[id],ROW()-3),Ventas[mercadoPago],"1"))</f>
        <v/>
      </c>
      <c r="I313" s="2" t="str" cm="1">
        <f t="array" ref="I313">IF(ISERROR(INDEX(Jornadas[id],ROW()-3)),"",COUNTIF(Cortes[id_jornada],INDEX(Jornadas[id],ROW()-3)))</f>
        <v/>
      </c>
    </row>
    <row r="314" spans="1:9" hidden="1" x14ac:dyDescent="0.3">
      <c r="A314" s="42" t="str">
        <f t="shared" si="4"/>
        <v/>
      </c>
      <c r="B314" s="38" t="str" cm="1">
        <f t="array" ref="B314">IF(ISERROR(INDEX(Jornadas[id],ROW()-3)),"",INDEX(Jornadas[fecha],ROW()-3))</f>
        <v/>
      </c>
      <c r="C314" s="43" t="str" cm="1">
        <f t="array" ref="C314">IFERROR(INDEX(Jornadas[caja_inicial],ROW()-3),"")</f>
        <v/>
      </c>
      <c r="D314" s="20" t="str" cm="1">
        <f t="array" ref="D314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14" s="20" t="str" cm="1">
        <f t="array" ref="E314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14" s="20" t="str" cm="1">
        <f t="array" ref="F314">IF(ISERROR(INDEX(Jornadas[id],ROW()-3)),"",IFERROR(INDEX(Jornadas[retiro],ROW()-3),""))</f>
        <v/>
      </c>
      <c r="G314" s="20" t="str" cm="1">
        <f t="array" ref="G314">IF(ISERROR(INDEX(Jornadas[id],ROW()-3)),"",SUMIFS(Ventas[importe],Ventas[id_jornada],INDEX(Jornadas[id],ROW()-3),Ventas[mercadoPago],"0"))</f>
        <v/>
      </c>
      <c r="H314" s="20" t="str" cm="1">
        <f t="array" ref="H314">IF(ISERROR(INDEX(Jornadas[id],ROW()-3)),"",SUMIFS(Ventas[importe],Ventas[id_jornada],INDEX(Jornadas[id],ROW()-3),Ventas[mercadoPago],"1"))</f>
        <v/>
      </c>
      <c r="I314" s="1" t="str" cm="1">
        <f t="array" ref="I314">IF(ISERROR(INDEX(Jornadas[id],ROW()-3)),"",COUNTIF(Cortes[id_jornada],INDEX(Jornadas[id],ROW()-3)))</f>
        <v/>
      </c>
    </row>
    <row r="315" spans="1:9" hidden="1" x14ac:dyDescent="0.3">
      <c r="A315" s="35" t="str">
        <f t="shared" si="4"/>
        <v/>
      </c>
      <c r="B315" s="36" t="str" cm="1">
        <f t="array" ref="B315">IF(ISERROR(INDEX(Jornadas[id],ROW()-3)),"",INDEX(Jornadas[fecha],ROW()-3))</f>
        <v/>
      </c>
      <c r="C315" s="23" t="str" cm="1">
        <f t="array" ref="C315">IFERROR(INDEX(Jornadas[caja_inicial],ROW()-3),"")</f>
        <v/>
      </c>
      <c r="D315" s="21" t="str" cm="1">
        <f t="array" ref="D315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15" s="21" t="str" cm="1">
        <f t="array" ref="E315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15" s="21" t="str" cm="1">
        <f t="array" ref="F315">IF(ISERROR(INDEX(Jornadas[id],ROW()-3)),"",IFERROR(INDEX(Jornadas[retiro],ROW()-3),""))</f>
        <v/>
      </c>
      <c r="G315" s="21" t="str" cm="1">
        <f t="array" ref="G315">IF(ISERROR(INDEX(Jornadas[id],ROW()-3)),"",SUMIFS(Ventas[importe],Ventas[id_jornada],INDEX(Jornadas[id],ROW()-3),Ventas[mercadoPago],"0"))</f>
        <v/>
      </c>
      <c r="H315" s="21" t="str" cm="1">
        <f t="array" ref="H315">IF(ISERROR(INDEX(Jornadas[id],ROW()-3)),"",SUMIFS(Ventas[importe],Ventas[id_jornada],INDEX(Jornadas[id],ROW()-3),Ventas[mercadoPago],"1"))</f>
        <v/>
      </c>
      <c r="I315" s="2" t="str" cm="1">
        <f t="array" ref="I315">IF(ISERROR(INDEX(Jornadas[id],ROW()-3)),"",COUNTIF(Cortes[id_jornada],INDEX(Jornadas[id],ROW()-3)))</f>
        <v/>
      </c>
    </row>
    <row r="316" spans="1:9" hidden="1" x14ac:dyDescent="0.3">
      <c r="A316" s="42" t="str">
        <f t="shared" si="4"/>
        <v/>
      </c>
      <c r="B316" s="38" t="str" cm="1">
        <f t="array" ref="B316">IF(ISERROR(INDEX(Jornadas[id],ROW()-3)),"",INDEX(Jornadas[fecha],ROW()-3))</f>
        <v/>
      </c>
      <c r="C316" s="43" t="str" cm="1">
        <f t="array" ref="C316">IFERROR(INDEX(Jornadas[caja_inicial],ROW()-3),"")</f>
        <v/>
      </c>
      <c r="D316" s="20" t="str" cm="1">
        <f t="array" ref="D316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16" s="20" t="str" cm="1">
        <f t="array" ref="E316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16" s="20" t="str" cm="1">
        <f t="array" ref="F316">IF(ISERROR(INDEX(Jornadas[id],ROW()-3)),"",IFERROR(INDEX(Jornadas[retiro],ROW()-3),""))</f>
        <v/>
      </c>
      <c r="G316" s="20" t="str" cm="1">
        <f t="array" ref="G316">IF(ISERROR(INDEX(Jornadas[id],ROW()-3)),"",SUMIFS(Ventas[importe],Ventas[id_jornada],INDEX(Jornadas[id],ROW()-3),Ventas[mercadoPago],"0"))</f>
        <v/>
      </c>
      <c r="H316" s="20" t="str" cm="1">
        <f t="array" ref="H316">IF(ISERROR(INDEX(Jornadas[id],ROW()-3)),"",SUMIFS(Ventas[importe],Ventas[id_jornada],INDEX(Jornadas[id],ROW()-3),Ventas[mercadoPago],"1"))</f>
        <v/>
      </c>
      <c r="I316" s="1" t="str" cm="1">
        <f t="array" ref="I316">IF(ISERROR(INDEX(Jornadas[id],ROW()-3)),"",COUNTIF(Cortes[id_jornada],INDEX(Jornadas[id],ROW()-3)))</f>
        <v/>
      </c>
    </row>
    <row r="317" spans="1:9" hidden="1" x14ac:dyDescent="0.3">
      <c r="A317" s="35" t="str">
        <f t="shared" si="4"/>
        <v/>
      </c>
      <c r="B317" s="36" t="str" cm="1">
        <f t="array" ref="B317">IF(ISERROR(INDEX(Jornadas[id],ROW()-3)),"",INDEX(Jornadas[fecha],ROW()-3))</f>
        <v/>
      </c>
      <c r="C317" s="23" t="str" cm="1">
        <f t="array" ref="C317">IFERROR(INDEX(Jornadas[caja_inicial],ROW()-3),"")</f>
        <v/>
      </c>
      <c r="D317" s="21" t="str" cm="1">
        <f t="array" ref="D317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17" s="21" t="str" cm="1">
        <f t="array" ref="E317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17" s="21" t="str" cm="1">
        <f t="array" ref="F317">IF(ISERROR(INDEX(Jornadas[id],ROW()-3)),"",IFERROR(INDEX(Jornadas[retiro],ROW()-3),""))</f>
        <v/>
      </c>
      <c r="G317" s="21" t="str" cm="1">
        <f t="array" ref="G317">IF(ISERROR(INDEX(Jornadas[id],ROW()-3)),"",SUMIFS(Ventas[importe],Ventas[id_jornada],INDEX(Jornadas[id],ROW()-3),Ventas[mercadoPago],"0"))</f>
        <v/>
      </c>
      <c r="H317" s="21" t="str" cm="1">
        <f t="array" ref="H317">IF(ISERROR(INDEX(Jornadas[id],ROW()-3)),"",SUMIFS(Ventas[importe],Ventas[id_jornada],INDEX(Jornadas[id],ROW()-3),Ventas[mercadoPago],"1"))</f>
        <v/>
      </c>
      <c r="I317" s="2" t="str" cm="1">
        <f t="array" ref="I317">IF(ISERROR(INDEX(Jornadas[id],ROW()-3)),"",COUNTIF(Cortes[id_jornada],INDEX(Jornadas[id],ROW()-3)))</f>
        <v/>
      </c>
    </row>
    <row r="318" spans="1:9" hidden="1" x14ac:dyDescent="0.3">
      <c r="A318" s="42" t="str">
        <f t="shared" si="4"/>
        <v/>
      </c>
      <c r="B318" s="38" t="str" cm="1">
        <f t="array" ref="B318">IF(ISERROR(INDEX(Jornadas[id],ROW()-3)),"",INDEX(Jornadas[fecha],ROW()-3))</f>
        <v/>
      </c>
      <c r="C318" s="43" t="str" cm="1">
        <f t="array" ref="C318">IFERROR(INDEX(Jornadas[caja_inicial],ROW()-3),"")</f>
        <v/>
      </c>
      <c r="D318" s="20" t="str" cm="1">
        <f t="array" ref="D318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18" s="20" t="str" cm="1">
        <f t="array" ref="E318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18" s="20" t="str" cm="1">
        <f t="array" ref="F318">IF(ISERROR(INDEX(Jornadas[id],ROW()-3)),"",IFERROR(INDEX(Jornadas[retiro],ROW()-3),""))</f>
        <v/>
      </c>
      <c r="G318" s="20" t="str" cm="1">
        <f t="array" ref="G318">IF(ISERROR(INDEX(Jornadas[id],ROW()-3)),"",SUMIFS(Ventas[importe],Ventas[id_jornada],INDEX(Jornadas[id],ROW()-3),Ventas[mercadoPago],"0"))</f>
        <v/>
      </c>
      <c r="H318" s="20" t="str" cm="1">
        <f t="array" ref="H318">IF(ISERROR(INDEX(Jornadas[id],ROW()-3)),"",SUMIFS(Ventas[importe],Ventas[id_jornada],INDEX(Jornadas[id],ROW()-3),Ventas[mercadoPago],"1"))</f>
        <v/>
      </c>
      <c r="I318" s="1" t="str" cm="1">
        <f t="array" ref="I318">IF(ISERROR(INDEX(Jornadas[id],ROW()-3)),"",COUNTIF(Cortes[id_jornada],INDEX(Jornadas[id],ROW()-3)))</f>
        <v/>
      </c>
    </row>
    <row r="319" spans="1:9" hidden="1" x14ac:dyDescent="0.3">
      <c r="A319" s="35" t="str">
        <f t="shared" si="4"/>
        <v/>
      </c>
      <c r="B319" s="36" t="str" cm="1">
        <f t="array" ref="B319">IF(ISERROR(INDEX(Jornadas[id],ROW()-3)),"",INDEX(Jornadas[fecha],ROW()-3))</f>
        <v/>
      </c>
      <c r="C319" s="23" t="str" cm="1">
        <f t="array" ref="C319">IFERROR(INDEX(Jornadas[caja_inicial],ROW()-3),"")</f>
        <v/>
      </c>
      <c r="D319" s="21" t="str" cm="1">
        <f t="array" ref="D319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19" s="21" t="str" cm="1">
        <f t="array" ref="E319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19" s="21" t="str" cm="1">
        <f t="array" ref="F319">IF(ISERROR(INDEX(Jornadas[id],ROW()-3)),"",IFERROR(INDEX(Jornadas[retiro],ROW()-3),""))</f>
        <v/>
      </c>
      <c r="G319" s="21" t="str" cm="1">
        <f t="array" ref="G319">IF(ISERROR(INDEX(Jornadas[id],ROW()-3)),"",SUMIFS(Ventas[importe],Ventas[id_jornada],INDEX(Jornadas[id],ROW()-3),Ventas[mercadoPago],"0"))</f>
        <v/>
      </c>
      <c r="H319" s="21" t="str" cm="1">
        <f t="array" ref="H319">IF(ISERROR(INDEX(Jornadas[id],ROW()-3)),"",SUMIFS(Ventas[importe],Ventas[id_jornada],INDEX(Jornadas[id],ROW()-3),Ventas[mercadoPago],"1"))</f>
        <v/>
      </c>
      <c r="I319" s="2" t="str" cm="1">
        <f t="array" ref="I319">IF(ISERROR(INDEX(Jornadas[id],ROW()-3)),"",COUNTIF(Cortes[id_jornada],INDEX(Jornadas[id],ROW()-3)))</f>
        <v/>
      </c>
    </row>
    <row r="320" spans="1:9" hidden="1" x14ac:dyDescent="0.3">
      <c r="A320" s="42" t="str">
        <f t="shared" si="4"/>
        <v/>
      </c>
      <c r="B320" s="38" t="str" cm="1">
        <f t="array" ref="B320">IF(ISERROR(INDEX(Jornadas[id],ROW()-3)),"",INDEX(Jornadas[fecha],ROW()-3))</f>
        <v/>
      </c>
      <c r="C320" s="43" t="str" cm="1">
        <f t="array" ref="C320">IFERROR(INDEX(Jornadas[caja_inicial],ROW()-3),"")</f>
        <v/>
      </c>
      <c r="D320" s="20" t="str" cm="1">
        <f t="array" ref="D320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20" s="20" t="str" cm="1">
        <f t="array" ref="E320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20" s="20" t="str" cm="1">
        <f t="array" ref="F320">IF(ISERROR(INDEX(Jornadas[id],ROW()-3)),"",IFERROR(INDEX(Jornadas[retiro],ROW()-3),""))</f>
        <v/>
      </c>
      <c r="G320" s="20" t="str" cm="1">
        <f t="array" ref="G320">IF(ISERROR(INDEX(Jornadas[id],ROW()-3)),"",SUMIFS(Ventas[importe],Ventas[id_jornada],INDEX(Jornadas[id],ROW()-3),Ventas[mercadoPago],"0"))</f>
        <v/>
      </c>
      <c r="H320" s="20" t="str" cm="1">
        <f t="array" ref="H320">IF(ISERROR(INDEX(Jornadas[id],ROW()-3)),"",SUMIFS(Ventas[importe],Ventas[id_jornada],INDEX(Jornadas[id],ROW()-3),Ventas[mercadoPago],"1"))</f>
        <v/>
      </c>
      <c r="I320" s="1" t="str" cm="1">
        <f t="array" ref="I320">IF(ISERROR(INDEX(Jornadas[id],ROW()-3)),"",COUNTIF(Cortes[id_jornada],INDEX(Jornadas[id],ROW()-3)))</f>
        <v/>
      </c>
    </row>
    <row r="321" spans="1:9" hidden="1" x14ac:dyDescent="0.3">
      <c r="A321" s="35" t="str">
        <f t="shared" si="4"/>
        <v/>
      </c>
      <c r="B321" s="36" t="str" cm="1">
        <f t="array" ref="B321">IF(ISERROR(INDEX(Jornadas[id],ROW()-3)),"",INDEX(Jornadas[fecha],ROW()-3))</f>
        <v/>
      </c>
      <c r="C321" s="23" t="str" cm="1">
        <f t="array" ref="C321">IFERROR(INDEX(Jornadas[caja_inicial],ROW()-3),"")</f>
        <v/>
      </c>
      <c r="D321" s="21" t="str" cm="1">
        <f t="array" ref="D321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21" s="21" t="str" cm="1">
        <f t="array" ref="E321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21" s="21" t="str" cm="1">
        <f t="array" ref="F321">IF(ISERROR(INDEX(Jornadas[id],ROW()-3)),"",IFERROR(INDEX(Jornadas[retiro],ROW()-3),""))</f>
        <v/>
      </c>
      <c r="G321" s="21" t="str" cm="1">
        <f t="array" ref="G321">IF(ISERROR(INDEX(Jornadas[id],ROW()-3)),"",SUMIFS(Ventas[importe],Ventas[id_jornada],INDEX(Jornadas[id],ROW()-3),Ventas[mercadoPago],"0"))</f>
        <v/>
      </c>
      <c r="H321" s="21" t="str" cm="1">
        <f t="array" ref="H321">IF(ISERROR(INDEX(Jornadas[id],ROW()-3)),"",SUMIFS(Ventas[importe],Ventas[id_jornada],INDEX(Jornadas[id],ROW()-3),Ventas[mercadoPago],"1"))</f>
        <v/>
      </c>
      <c r="I321" s="2" t="str" cm="1">
        <f t="array" ref="I321">IF(ISERROR(INDEX(Jornadas[id],ROW()-3)),"",COUNTIF(Cortes[id_jornada],INDEX(Jornadas[id],ROW()-3)))</f>
        <v/>
      </c>
    </row>
    <row r="322" spans="1:9" hidden="1" x14ac:dyDescent="0.3">
      <c r="A322" s="42" t="str">
        <f t="shared" si="4"/>
        <v/>
      </c>
      <c r="B322" s="38" t="str" cm="1">
        <f t="array" ref="B322">IF(ISERROR(INDEX(Jornadas[id],ROW()-3)),"",INDEX(Jornadas[fecha],ROW()-3))</f>
        <v/>
      </c>
      <c r="C322" s="43" t="str" cm="1">
        <f t="array" ref="C322">IFERROR(INDEX(Jornadas[caja_inicial],ROW()-3),"")</f>
        <v/>
      </c>
      <c r="D322" s="20" t="str" cm="1">
        <f t="array" ref="D322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22" s="20" t="str" cm="1">
        <f t="array" ref="E322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22" s="20" t="str" cm="1">
        <f t="array" ref="F322">IF(ISERROR(INDEX(Jornadas[id],ROW()-3)),"",IFERROR(INDEX(Jornadas[retiro],ROW()-3),""))</f>
        <v/>
      </c>
      <c r="G322" s="20" t="str" cm="1">
        <f t="array" ref="G322">IF(ISERROR(INDEX(Jornadas[id],ROW()-3)),"",SUMIFS(Ventas[importe],Ventas[id_jornada],INDEX(Jornadas[id],ROW()-3),Ventas[mercadoPago],"0"))</f>
        <v/>
      </c>
      <c r="H322" s="20" t="str" cm="1">
        <f t="array" ref="H322">IF(ISERROR(INDEX(Jornadas[id],ROW()-3)),"",SUMIFS(Ventas[importe],Ventas[id_jornada],INDEX(Jornadas[id],ROW()-3),Ventas[mercadoPago],"1"))</f>
        <v/>
      </c>
      <c r="I322" s="1" t="str" cm="1">
        <f t="array" ref="I322">IF(ISERROR(INDEX(Jornadas[id],ROW()-3)),"",COUNTIF(Cortes[id_jornada],INDEX(Jornadas[id],ROW()-3)))</f>
        <v/>
      </c>
    </row>
    <row r="323" spans="1:9" hidden="1" x14ac:dyDescent="0.3">
      <c r="A323" s="35" t="str">
        <f t="shared" si="4"/>
        <v/>
      </c>
      <c r="B323" s="36" t="str" cm="1">
        <f t="array" ref="B323">IF(ISERROR(INDEX(Jornadas[id],ROW()-3)),"",INDEX(Jornadas[fecha],ROW()-3))</f>
        <v/>
      </c>
      <c r="C323" s="23" t="str" cm="1">
        <f t="array" ref="C323">IFERROR(INDEX(Jornadas[caja_inicial],ROW()-3),"")</f>
        <v/>
      </c>
      <c r="D323" s="21" t="str" cm="1">
        <f t="array" ref="D323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23" s="21" t="str" cm="1">
        <f t="array" ref="E323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23" s="21" t="str" cm="1">
        <f t="array" ref="F323">IF(ISERROR(INDEX(Jornadas[id],ROW()-3)),"",IFERROR(INDEX(Jornadas[retiro],ROW()-3),""))</f>
        <v/>
      </c>
      <c r="G323" s="21" t="str" cm="1">
        <f t="array" ref="G323">IF(ISERROR(INDEX(Jornadas[id],ROW()-3)),"",SUMIFS(Ventas[importe],Ventas[id_jornada],INDEX(Jornadas[id],ROW()-3),Ventas[mercadoPago],"0"))</f>
        <v/>
      </c>
      <c r="H323" s="21" t="str" cm="1">
        <f t="array" ref="H323">IF(ISERROR(INDEX(Jornadas[id],ROW()-3)),"",SUMIFS(Ventas[importe],Ventas[id_jornada],INDEX(Jornadas[id],ROW()-3),Ventas[mercadoPago],"1"))</f>
        <v/>
      </c>
      <c r="I323" s="2" t="str" cm="1">
        <f t="array" ref="I323">IF(ISERROR(INDEX(Jornadas[id],ROW()-3)),"",COUNTIF(Cortes[id_jornada],INDEX(Jornadas[id],ROW()-3)))</f>
        <v/>
      </c>
    </row>
    <row r="324" spans="1:9" hidden="1" x14ac:dyDescent="0.3">
      <c r="A324" s="42" t="str">
        <f t="shared" ref="A324:A387" si="5">PROPER(TEXT(B324,"dddd"))</f>
        <v/>
      </c>
      <c r="B324" s="38" t="str" cm="1">
        <f t="array" ref="B324">IF(ISERROR(INDEX(Jornadas[id],ROW()-3)),"",INDEX(Jornadas[fecha],ROW()-3))</f>
        <v/>
      </c>
      <c r="C324" s="43" t="str" cm="1">
        <f t="array" ref="C324">IFERROR(INDEX(Jornadas[caja_inicial],ROW()-3),"")</f>
        <v/>
      </c>
      <c r="D324" s="20" t="str" cm="1">
        <f t="array" ref="D324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24" s="20" t="str" cm="1">
        <f t="array" ref="E324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24" s="20" t="str" cm="1">
        <f t="array" ref="F324">IF(ISERROR(INDEX(Jornadas[id],ROW()-3)),"",IFERROR(INDEX(Jornadas[retiro],ROW()-3),""))</f>
        <v/>
      </c>
      <c r="G324" s="20" t="str" cm="1">
        <f t="array" ref="G324">IF(ISERROR(INDEX(Jornadas[id],ROW()-3)),"",SUMIFS(Ventas[importe],Ventas[id_jornada],INDEX(Jornadas[id],ROW()-3),Ventas[mercadoPago],"0"))</f>
        <v/>
      </c>
      <c r="H324" s="20" t="str" cm="1">
        <f t="array" ref="H324">IF(ISERROR(INDEX(Jornadas[id],ROW()-3)),"",SUMIFS(Ventas[importe],Ventas[id_jornada],INDEX(Jornadas[id],ROW()-3),Ventas[mercadoPago],"1"))</f>
        <v/>
      </c>
      <c r="I324" s="1" t="str" cm="1">
        <f t="array" ref="I324">IF(ISERROR(INDEX(Jornadas[id],ROW()-3)),"",COUNTIF(Cortes[id_jornada],INDEX(Jornadas[id],ROW()-3)))</f>
        <v/>
      </c>
    </row>
    <row r="325" spans="1:9" hidden="1" x14ac:dyDescent="0.3">
      <c r="A325" s="35" t="str">
        <f t="shared" si="5"/>
        <v/>
      </c>
      <c r="B325" s="36" t="str" cm="1">
        <f t="array" ref="B325">IF(ISERROR(INDEX(Jornadas[id],ROW()-3)),"",INDEX(Jornadas[fecha],ROW()-3))</f>
        <v/>
      </c>
      <c r="C325" s="23" t="str" cm="1">
        <f t="array" ref="C325">IFERROR(INDEX(Jornadas[caja_inicial],ROW()-3),"")</f>
        <v/>
      </c>
      <c r="D325" s="21" t="str" cm="1">
        <f t="array" ref="D325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25" s="21" t="str" cm="1">
        <f t="array" ref="E325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25" s="21" t="str" cm="1">
        <f t="array" ref="F325">IF(ISERROR(INDEX(Jornadas[id],ROW()-3)),"",IFERROR(INDEX(Jornadas[retiro],ROW()-3),""))</f>
        <v/>
      </c>
      <c r="G325" s="21" t="str" cm="1">
        <f t="array" ref="G325">IF(ISERROR(INDEX(Jornadas[id],ROW()-3)),"",SUMIFS(Ventas[importe],Ventas[id_jornada],INDEX(Jornadas[id],ROW()-3),Ventas[mercadoPago],"0"))</f>
        <v/>
      </c>
      <c r="H325" s="21" t="str" cm="1">
        <f t="array" ref="H325">IF(ISERROR(INDEX(Jornadas[id],ROW()-3)),"",SUMIFS(Ventas[importe],Ventas[id_jornada],INDEX(Jornadas[id],ROW()-3),Ventas[mercadoPago],"1"))</f>
        <v/>
      </c>
      <c r="I325" s="2" t="str" cm="1">
        <f t="array" ref="I325">IF(ISERROR(INDEX(Jornadas[id],ROW()-3)),"",COUNTIF(Cortes[id_jornada],INDEX(Jornadas[id],ROW()-3)))</f>
        <v/>
      </c>
    </row>
    <row r="326" spans="1:9" hidden="1" x14ac:dyDescent="0.3">
      <c r="A326" s="42" t="str">
        <f t="shared" si="5"/>
        <v/>
      </c>
      <c r="B326" s="38" t="str" cm="1">
        <f t="array" ref="B326">IF(ISERROR(INDEX(Jornadas[id],ROW()-3)),"",INDEX(Jornadas[fecha],ROW()-3))</f>
        <v/>
      </c>
      <c r="C326" s="43" t="str" cm="1">
        <f t="array" ref="C326">IFERROR(INDEX(Jornadas[caja_inicial],ROW()-3),"")</f>
        <v/>
      </c>
      <c r="D326" s="20" t="str" cm="1">
        <f t="array" ref="D326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26" s="20" t="str" cm="1">
        <f t="array" ref="E326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26" s="20" t="str" cm="1">
        <f t="array" ref="F326">IF(ISERROR(INDEX(Jornadas[id],ROW()-3)),"",IFERROR(INDEX(Jornadas[retiro],ROW()-3),""))</f>
        <v/>
      </c>
      <c r="G326" s="20" t="str" cm="1">
        <f t="array" ref="G326">IF(ISERROR(INDEX(Jornadas[id],ROW()-3)),"",SUMIFS(Ventas[importe],Ventas[id_jornada],INDEX(Jornadas[id],ROW()-3),Ventas[mercadoPago],"0"))</f>
        <v/>
      </c>
      <c r="H326" s="20" t="str" cm="1">
        <f t="array" ref="H326">IF(ISERROR(INDEX(Jornadas[id],ROW()-3)),"",SUMIFS(Ventas[importe],Ventas[id_jornada],INDEX(Jornadas[id],ROW()-3),Ventas[mercadoPago],"1"))</f>
        <v/>
      </c>
      <c r="I326" s="1" t="str" cm="1">
        <f t="array" ref="I326">IF(ISERROR(INDEX(Jornadas[id],ROW()-3)),"",COUNTIF(Cortes[id_jornada],INDEX(Jornadas[id],ROW()-3)))</f>
        <v/>
      </c>
    </row>
    <row r="327" spans="1:9" hidden="1" x14ac:dyDescent="0.3">
      <c r="A327" s="35" t="str">
        <f t="shared" si="5"/>
        <v/>
      </c>
      <c r="B327" s="36" t="str" cm="1">
        <f t="array" ref="B327">IF(ISERROR(INDEX(Jornadas[id],ROW()-3)),"",INDEX(Jornadas[fecha],ROW()-3))</f>
        <v/>
      </c>
      <c r="C327" s="23" t="str" cm="1">
        <f t="array" ref="C327">IFERROR(INDEX(Jornadas[caja_inicial],ROW()-3),"")</f>
        <v/>
      </c>
      <c r="D327" s="21" t="str" cm="1">
        <f t="array" ref="D327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27" s="21" t="str" cm="1">
        <f t="array" ref="E327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27" s="21" t="str" cm="1">
        <f t="array" ref="F327">IF(ISERROR(INDEX(Jornadas[id],ROW()-3)),"",IFERROR(INDEX(Jornadas[retiro],ROW()-3),""))</f>
        <v/>
      </c>
      <c r="G327" s="21" t="str" cm="1">
        <f t="array" ref="G327">IF(ISERROR(INDEX(Jornadas[id],ROW()-3)),"",SUMIFS(Ventas[importe],Ventas[id_jornada],INDEX(Jornadas[id],ROW()-3),Ventas[mercadoPago],"0"))</f>
        <v/>
      </c>
      <c r="H327" s="21" t="str" cm="1">
        <f t="array" ref="H327">IF(ISERROR(INDEX(Jornadas[id],ROW()-3)),"",SUMIFS(Ventas[importe],Ventas[id_jornada],INDEX(Jornadas[id],ROW()-3),Ventas[mercadoPago],"1"))</f>
        <v/>
      </c>
      <c r="I327" s="2" t="str" cm="1">
        <f t="array" ref="I327">IF(ISERROR(INDEX(Jornadas[id],ROW()-3)),"",COUNTIF(Cortes[id_jornada],INDEX(Jornadas[id],ROW()-3)))</f>
        <v/>
      </c>
    </row>
    <row r="328" spans="1:9" hidden="1" x14ac:dyDescent="0.3">
      <c r="A328" s="42" t="str">
        <f t="shared" si="5"/>
        <v/>
      </c>
      <c r="B328" s="38" t="str" cm="1">
        <f t="array" ref="B328">IF(ISERROR(INDEX(Jornadas[id],ROW()-3)),"",INDEX(Jornadas[fecha],ROW()-3))</f>
        <v/>
      </c>
      <c r="C328" s="43" t="str" cm="1">
        <f t="array" ref="C328">IFERROR(INDEX(Jornadas[caja_inicial],ROW()-3),"")</f>
        <v/>
      </c>
      <c r="D328" s="20" t="str" cm="1">
        <f t="array" ref="D328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28" s="20" t="str" cm="1">
        <f t="array" ref="E328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28" s="20" t="str" cm="1">
        <f t="array" ref="F328">IF(ISERROR(INDEX(Jornadas[id],ROW()-3)),"",IFERROR(INDEX(Jornadas[retiro],ROW()-3),""))</f>
        <v/>
      </c>
      <c r="G328" s="20" t="str" cm="1">
        <f t="array" ref="G328">IF(ISERROR(INDEX(Jornadas[id],ROW()-3)),"",SUMIFS(Ventas[importe],Ventas[id_jornada],INDEX(Jornadas[id],ROW()-3),Ventas[mercadoPago],"0"))</f>
        <v/>
      </c>
      <c r="H328" s="20" t="str" cm="1">
        <f t="array" ref="H328">IF(ISERROR(INDEX(Jornadas[id],ROW()-3)),"",SUMIFS(Ventas[importe],Ventas[id_jornada],INDEX(Jornadas[id],ROW()-3),Ventas[mercadoPago],"1"))</f>
        <v/>
      </c>
      <c r="I328" s="1" t="str" cm="1">
        <f t="array" ref="I328">IF(ISERROR(INDEX(Jornadas[id],ROW()-3)),"",COUNTIF(Cortes[id_jornada],INDEX(Jornadas[id],ROW()-3)))</f>
        <v/>
      </c>
    </row>
    <row r="329" spans="1:9" hidden="1" x14ac:dyDescent="0.3">
      <c r="A329" s="35" t="str">
        <f t="shared" si="5"/>
        <v/>
      </c>
      <c r="B329" s="36" t="str" cm="1">
        <f t="array" ref="B329">IF(ISERROR(INDEX(Jornadas[id],ROW()-3)),"",INDEX(Jornadas[fecha],ROW()-3))</f>
        <v/>
      </c>
      <c r="C329" s="23" t="str" cm="1">
        <f t="array" ref="C329">IFERROR(INDEX(Jornadas[caja_inicial],ROW()-3),"")</f>
        <v/>
      </c>
      <c r="D329" s="21" t="str" cm="1">
        <f t="array" ref="D329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29" s="21" t="str" cm="1">
        <f t="array" ref="E329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29" s="21" t="str" cm="1">
        <f t="array" ref="F329">IF(ISERROR(INDEX(Jornadas[id],ROW()-3)),"",IFERROR(INDEX(Jornadas[retiro],ROW()-3),""))</f>
        <v/>
      </c>
      <c r="G329" s="21" t="str" cm="1">
        <f t="array" ref="G329">IF(ISERROR(INDEX(Jornadas[id],ROW()-3)),"",SUMIFS(Ventas[importe],Ventas[id_jornada],INDEX(Jornadas[id],ROW()-3),Ventas[mercadoPago],"0"))</f>
        <v/>
      </c>
      <c r="H329" s="21" t="str" cm="1">
        <f t="array" ref="H329">IF(ISERROR(INDEX(Jornadas[id],ROW()-3)),"",SUMIFS(Ventas[importe],Ventas[id_jornada],INDEX(Jornadas[id],ROW()-3),Ventas[mercadoPago],"1"))</f>
        <v/>
      </c>
      <c r="I329" s="2" t="str" cm="1">
        <f t="array" ref="I329">IF(ISERROR(INDEX(Jornadas[id],ROW()-3)),"",COUNTIF(Cortes[id_jornada],INDEX(Jornadas[id],ROW()-3)))</f>
        <v/>
      </c>
    </row>
    <row r="330" spans="1:9" hidden="1" x14ac:dyDescent="0.3">
      <c r="A330" s="42" t="str">
        <f t="shared" si="5"/>
        <v/>
      </c>
      <c r="B330" s="38" t="str" cm="1">
        <f t="array" ref="B330">IF(ISERROR(INDEX(Jornadas[id],ROW()-3)),"",INDEX(Jornadas[fecha],ROW()-3))</f>
        <v/>
      </c>
      <c r="C330" s="43" t="str" cm="1">
        <f t="array" ref="C330">IFERROR(INDEX(Jornadas[caja_inicial],ROW()-3),"")</f>
        <v/>
      </c>
      <c r="D330" s="20" t="str" cm="1">
        <f t="array" ref="D330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30" s="20" t="str" cm="1">
        <f t="array" ref="E330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30" s="20" t="str" cm="1">
        <f t="array" ref="F330">IF(ISERROR(INDEX(Jornadas[id],ROW()-3)),"",IFERROR(INDEX(Jornadas[retiro],ROW()-3),""))</f>
        <v/>
      </c>
      <c r="G330" s="20" t="str" cm="1">
        <f t="array" ref="G330">IF(ISERROR(INDEX(Jornadas[id],ROW()-3)),"",SUMIFS(Ventas[importe],Ventas[id_jornada],INDEX(Jornadas[id],ROW()-3),Ventas[mercadoPago],"0"))</f>
        <v/>
      </c>
      <c r="H330" s="20" t="str" cm="1">
        <f t="array" ref="H330">IF(ISERROR(INDEX(Jornadas[id],ROW()-3)),"",SUMIFS(Ventas[importe],Ventas[id_jornada],INDEX(Jornadas[id],ROW()-3),Ventas[mercadoPago],"1"))</f>
        <v/>
      </c>
      <c r="I330" s="1" t="str" cm="1">
        <f t="array" ref="I330">IF(ISERROR(INDEX(Jornadas[id],ROW()-3)),"",COUNTIF(Cortes[id_jornada],INDEX(Jornadas[id],ROW()-3)))</f>
        <v/>
      </c>
    </row>
    <row r="331" spans="1:9" hidden="1" x14ac:dyDescent="0.3">
      <c r="A331" s="35" t="str">
        <f t="shared" si="5"/>
        <v/>
      </c>
      <c r="B331" s="36" t="str" cm="1">
        <f t="array" ref="B331">IF(ISERROR(INDEX(Jornadas[id],ROW()-3)),"",INDEX(Jornadas[fecha],ROW()-3))</f>
        <v/>
      </c>
      <c r="C331" s="23" t="str" cm="1">
        <f t="array" ref="C331">IFERROR(INDEX(Jornadas[caja_inicial],ROW()-3),"")</f>
        <v/>
      </c>
      <c r="D331" s="21" t="str" cm="1">
        <f t="array" ref="D331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31" s="21" t="str" cm="1">
        <f t="array" ref="E331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31" s="21" t="str" cm="1">
        <f t="array" ref="F331">IF(ISERROR(INDEX(Jornadas[id],ROW()-3)),"",IFERROR(INDEX(Jornadas[retiro],ROW()-3),""))</f>
        <v/>
      </c>
      <c r="G331" s="21" t="str" cm="1">
        <f t="array" ref="G331">IF(ISERROR(INDEX(Jornadas[id],ROW()-3)),"",SUMIFS(Ventas[importe],Ventas[id_jornada],INDEX(Jornadas[id],ROW()-3),Ventas[mercadoPago],"0"))</f>
        <v/>
      </c>
      <c r="H331" s="21" t="str" cm="1">
        <f t="array" ref="H331">IF(ISERROR(INDEX(Jornadas[id],ROW()-3)),"",SUMIFS(Ventas[importe],Ventas[id_jornada],INDEX(Jornadas[id],ROW()-3),Ventas[mercadoPago],"1"))</f>
        <v/>
      </c>
      <c r="I331" s="2" t="str" cm="1">
        <f t="array" ref="I331">IF(ISERROR(INDEX(Jornadas[id],ROW()-3)),"",COUNTIF(Cortes[id_jornada],INDEX(Jornadas[id],ROW()-3)))</f>
        <v/>
      </c>
    </row>
    <row r="332" spans="1:9" hidden="1" x14ac:dyDescent="0.3">
      <c r="A332" s="42" t="str">
        <f t="shared" si="5"/>
        <v/>
      </c>
      <c r="B332" s="38" t="str" cm="1">
        <f t="array" ref="B332">IF(ISERROR(INDEX(Jornadas[id],ROW()-3)),"",INDEX(Jornadas[fecha],ROW()-3))</f>
        <v/>
      </c>
      <c r="C332" s="43" t="str" cm="1">
        <f t="array" ref="C332">IFERROR(INDEX(Jornadas[caja_inicial],ROW()-3),"")</f>
        <v/>
      </c>
      <c r="D332" s="20" t="str" cm="1">
        <f t="array" ref="D332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32" s="20" t="str" cm="1">
        <f t="array" ref="E332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32" s="20" t="str" cm="1">
        <f t="array" ref="F332">IF(ISERROR(INDEX(Jornadas[id],ROW()-3)),"",IFERROR(INDEX(Jornadas[retiro],ROW()-3),""))</f>
        <v/>
      </c>
      <c r="G332" s="20" t="str" cm="1">
        <f t="array" ref="G332">IF(ISERROR(INDEX(Jornadas[id],ROW()-3)),"",SUMIFS(Ventas[importe],Ventas[id_jornada],INDEX(Jornadas[id],ROW()-3),Ventas[mercadoPago],"0"))</f>
        <v/>
      </c>
      <c r="H332" s="20" t="str" cm="1">
        <f t="array" ref="H332">IF(ISERROR(INDEX(Jornadas[id],ROW()-3)),"",SUMIFS(Ventas[importe],Ventas[id_jornada],INDEX(Jornadas[id],ROW()-3),Ventas[mercadoPago],"1"))</f>
        <v/>
      </c>
      <c r="I332" s="1" t="str" cm="1">
        <f t="array" ref="I332">IF(ISERROR(INDEX(Jornadas[id],ROW()-3)),"",COUNTIF(Cortes[id_jornada],INDEX(Jornadas[id],ROW()-3)))</f>
        <v/>
      </c>
    </row>
    <row r="333" spans="1:9" hidden="1" x14ac:dyDescent="0.3">
      <c r="A333" s="35" t="str">
        <f t="shared" si="5"/>
        <v/>
      </c>
      <c r="B333" s="36" t="str" cm="1">
        <f t="array" ref="B333">IF(ISERROR(INDEX(Jornadas[id],ROW()-3)),"",INDEX(Jornadas[fecha],ROW()-3))</f>
        <v/>
      </c>
      <c r="C333" s="23" t="str" cm="1">
        <f t="array" ref="C333">IFERROR(INDEX(Jornadas[caja_inicial],ROW()-3),"")</f>
        <v/>
      </c>
      <c r="D333" s="21" t="str" cm="1">
        <f t="array" ref="D333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33" s="21" t="str" cm="1">
        <f t="array" ref="E333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33" s="21" t="str" cm="1">
        <f t="array" ref="F333">IF(ISERROR(INDEX(Jornadas[id],ROW()-3)),"",IFERROR(INDEX(Jornadas[retiro],ROW()-3),""))</f>
        <v/>
      </c>
      <c r="G333" s="21" t="str" cm="1">
        <f t="array" ref="G333">IF(ISERROR(INDEX(Jornadas[id],ROW()-3)),"",SUMIFS(Ventas[importe],Ventas[id_jornada],INDEX(Jornadas[id],ROW()-3),Ventas[mercadoPago],"0"))</f>
        <v/>
      </c>
      <c r="H333" s="21" t="str" cm="1">
        <f t="array" ref="H333">IF(ISERROR(INDEX(Jornadas[id],ROW()-3)),"",SUMIFS(Ventas[importe],Ventas[id_jornada],INDEX(Jornadas[id],ROW()-3),Ventas[mercadoPago],"1"))</f>
        <v/>
      </c>
      <c r="I333" s="2" t="str" cm="1">
        <f t="array" ref="I333">IF(ISERROR(INDEX(Jornadas[id],ROW()-3)),"",COUNTIF(Cortes[id_jornada],INDEX(Jornadas[id],ROW()-3)))</f>
        <v/>
      </c>
    </row>
    <row r="334" spans="1:9" hidden="1" x14ac:dyDescent="0.3">
      <c r="A334" s="42" t="str">
        <f t="shared" si="5"/>
        <v/>
      </c>
      <c r="B334" s="38" t="str" cm="1">
        <f t="array" ref="B334">IF(ISERROR(INDEX(Jornadas[id],ROW()-3)),"",INDEX(Jornadas[fecha],ROW()-3))</f>
        <v/>
      </c>
      <c r="C334" s="43" t="str" cm="1">
        <f t="array" ref="C334">IFERROR(INDEX(Jornadas[caja_inicial],ROW()-3),"")</f>
        <v/>
      </c>
      <c r="D334" s="20" t="str" cm="1">
        <f t="array" ref="D334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34" s="20" t="str" cm="1">
        <f t="array" ref="E334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34" s="20" t="str" cm="1">
        <f t="array" ref="F334">IF(ISERROR(INDEX(Jornadas[id],ROW()-3)),"",IFERROR(INDEX(Jornadas[retiro],ROW()-3),""))</f>
        <v/>
      </c>
      <c r="G334" s="20" t="str" cm="1">
        <f t="array" ref="G334">IF(ISERROR(INDEX(Jornadas[id],ROW()-3)),"",SUMIFS(Ventas[importe],Ventas[id_jornada],INDEX(Jornadas[id],ROW()-3),Ventas[mercadoPago],"0"))</f>
        <v/>
      </c>
      <c r="H334" s="20" t="str" cm="1">
        <f t="array" ref="H334">IF(ISERROR(INDEX(Jornadas[id],ROW()-3)),"",SUMIFS(Ventas[importe],Ventas[id_jornada],INDEX(Jornadas[id],ROW()-3),Ventas[mercadoPago],"1"))</f>
        <v/>
      </c>
      <c r="I334" s="1" t="str" cm="1">
        <f t="array" ref="I334">IF(ISERROR(INDEX(Jornadas[id],ROW()-3)),"",COUNTIF(Cortes[id_jornada],INDEX(Jornadas[id],ROW()-3)))</f>
        <v/>
      </c>
    </row>
    <row r="335" spans="1:9" hidden="1" x14ac:dyDescent="0.3">
      <c r="A335" s="35" t="str">
        <f t="shared" si="5"/>
        <v/>
      </c>
      <c r="B335" s="36" t="str" cm="1">
        <f t="array" ref="B335">IF(ISERROR(INDEX(Jornadas[id],ROW()-3)),"",INDEX(Jornadas[fecha],ROW()-3))</f>
        <v/>
      </c>
      <c r="C335" s="23" t="str" cm="1">
        <f t="array" ref="C335">IFERROR(INDEX(Jornadas[caja_inicial],ROW()-3),"")</f>
        <v/>
      </c>
      <c r="D335" s="21" t="str" cm="1">
        <f t="array" ref="D335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35" s="21" t="str" cm="1">
        <f t="array" ref="E335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35" s="21" t="str" cm="1">
        <f t="array" ref="F335">IF(ISERROR(INDEX(Jornadas[id],ROW()-3)),"",IFERROR(INDEX(Jornadas[retiro],ROW()-3),""))</f>
        <v/>
      </c>
      <c r="G335" s="21" t="str" cm="1">
        <f t="array" ref="G335">IF(ISERROR(INDEX(Jornadas[id],ROW()-3)),"",SUMIFS(Ventas[importe],Ventas[id_jornada],INDEX(Jornadas[id],ROW()-3),Ventas[mercadoPago],"0"))</f>
        <v/>
      </c>
      <c r="H335" s="21" t="str" cm="1">
        <f t="array" ref="H335">IF(ISERROR(INDEX(Jornadas[id],ROW()-3)),"",SUMIFS(Ventas[importe],Ventas[id_jornada],INDEX(Jornadas[id],ROW()-3),Ventas[mercadoPago],"1"))</f>
        <v/>
      </c>
      <c r="I335" s="2" t="str" cm="1">
        <f t="array" ref="I335">IF(ISERROR(INDEX(Jornadas[id],ROW()-3)),"",COUNTIF(Cortes[id_jornada],INDEX(Jornadas[id],ROW()-3)))</f>
        <v/>
      </c>
    </row>
    <row r="336" spans="1:9" hidden="1" x14ac:dyDescent="0.3">
      <c r="A336" s="42" t="str">
        <f t="shared" si="5"/>
        <v/>
      </c>
      <c r="B336" s="38" t="str" cm="1">
        <f t="array" ref="B336">IF(ISERROR(INDEX(Jornadas[id],ROW()-3)),"",INDEX(Jornadas[fecha],ROW()-3))</f>
        <v/>
      </c>
      <c r="C336" s="43" t="str" cm="1">
        <f t="array" ref="C336">IFERROR(INDEX(Jornadas[caja_inicial],ROW()-3),"")</f>
        <v/>
      </c>
      <c r="D336" s="20" t="str" cm="1">
        <f t="array" ref="D336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36" s="20" t="str" cm="1">
        <f t="array" ref="E336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36" s="20" t="str" cm="1">
        <f t="array" ref="F336">IF(ISERROR(INDEX(Jornadas[id],ROW()-3)),"",IFERROR(INDEX(Jornadas[retiro],ROW()-3),""))</f>
        <v/>
      </c>
      <c r="G336" s="20" t="str" cm="1">
        <f t="array" ref="G336">IF(ISERROR(INDEX(Jornadas[id],ROW()-3)),"",SUMIFS(Ventas[importe],Ventas[id_jornada],INDEX(Jornadas[id],ROW()-3),Ventas[mercadoPago],"0"))</f>
        <v/>
      </c>
      <c r="H336" s="20" t="str" cm="1">
        <f t="array" ref="H336">IF(ISERROR(INDEX(Jornadas[id],ROW()-3)),"",SUMIFS(Ventas[importe],Ventas[id_jornada],INDEX(Jornadas[id],ROW()-3),Ventas[mercadoPago],"1"))</f>
        <v/>
      </c>
      <c r="I336" s="1" t="str" cm="1">
        <f t="array" ref="I336">IF(ISERROR(INDEX(Jornadas[id],ROW()-3)),"",COUNTIF(Cortes[id_jornada],INDEX(Jornadas[id],ROW()-3)))</f>
        <v/>
      </c>
    </row>
    <row r="337" spans="1:9" hidden="1" x14ac:dyDescent="0.3">
      <c r="A337" s="35" t="str">
        <f t="shared" si="5"/>
        <v/>
      </c>
      <c r="B337" s="36" t="str" cm="1">
        <f t="array" ref="B337">IF(ISERROR(INDEX(Jornadas[id],ROW()-3)),"",INDEX(Jornadas[fecha],ROW()-3))</f>
        <v/>
      </c>
      <c r="C337" s="23" t="str" cm="1">
        <f t="array" ref="C337">IFERROR(INDEX(Jornadas[caja_inicial],ROW()-3),"")</f>
        <v/>
      </c>
      <c r="D337" s="21" t="str" cm="1">
        <f t="array" ref="D337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37" s="21" t="str" cm="1">
        <f t="array" ref="E337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37" s="21" t="str" cm="1">
        <f t="array" ref="F337">IF(ISERROR(INDEX(Jornadas[id],ROW()-3)),"",IFERROR(INDEX(Jornadas[retiro],ROW()-3),""))</f>
        <v/>
      </c>
      <c r="G337" s="21" t="str" cm="1">
        <f t="array" ref="G337">IF(ISERROR(INDEX(Jornadas[id],ROW()-3)),"",SUMIFS(Ventas[importe],Ventas[id_jornada],INDEX(Jornadas[id],ROW()-3),Ventas[mercadoPago],"0"))</f>
        <v/>
      </c>
      <c r="H337" s="21" t="str" cm="1">
        <f t="array" ref="H337">IF(ISERROR(INDEX(Jornadas[id],ROW()-3)),"",SUMIFS(Ventas[importe],Ventas[id_jornada],INDEX(Jornadas[id],ROW()-3),Ventas[mercadoPago],"1"))</f>
        <v/>
      </c>
      <c r="I337" s="2" t="str" cm="1">
        <f t="array" ref="I337">IF(ISERROR(INDEX(Jornadas[id],ROW()-3)),"",COUNTIF(Cortes[id_jornada],INDEX(Jornadas[id],ROW()-3)))</f>
        <v/>
      </c>
    </row>
    <row r="338" spans="1:9" hidden="1" x14ac:dyDescent="0.3">
      <c r="A338" s="42" t="str">
        <f t="shared" si="5"/>
        <v/>
      </c>
      <c r="B338" s="38" t="str" cm="1">
        <f t="array" ref="B338">IF(ISERROR(INDEX(Jornadas[id],ROW()-3)),"",INDEX(Jornadas[fecha],ROW()-3))</f>
        <v/>
      </c>
      <c r="C338" s="43" t="str" cm="1">
        <f t="array" ref="C338">IFERROR(INDEX(Jornadas[caja_inicial],ROW()-3),"")</f>
        <v/>
      </c>
      <c r="D338" s="20" t="str" cm="1">
        <f t="array" ref="D338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38" s="20" t="str" cm="1">
        <f t="array" ref="E338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38" s="20" t="str" cm="1">
        <f t="array" ref="F338">IF(ISERROR(INDEX(Jornadas[id],ROW()-3)),"",IFERROR(INDEX(Jornadas[retiro],ROW()-3),""))</f>
        <v/>
      </c>
      <c r="G338" s="20" t="str" cm="1">
        <f t="array" ref="G338">IF(ISERROR(INDEX(Jornadas[id],ROW()-3)),"",SUMIFS(Ventas[importe],Ventas[id_jornada],INDEX(Jornadas[id],ROW()-3),Ventas[mercadoPago],"0"))</f>
        <v/>
      </c>
      <c r="H338" s="20" t="str" cm="1">
        <f t="array" ref="H338">IF(ISERROR(INDEX(Jornadas[id],ROW()-3)),"",SUMIFS(Ventas[importe],Ventas[id_jornada],INDEX(Jornadas[id],ROW()-3),Ventas[mercadoPago],"1"))</f>
        <v/>
      </c>
      <c r="I338" s="1" t="str" cm="1">
        <f t="array" ref="I338">IF(ISERROR(INDEX(Jornadas[id],ROW()-3)),"",COUNTIF(Cortes[id_jornada],INDEX(Jornadas[id],ROW()-3)))</f>
        <v/>
      </c>
    </row>
    <row r="339" spans="1:9" hidden="1" x14ac:dyDescent="0.3">
      <c r="A339" s="35" t="str">
        <f t="shared" si="5"/>
        <v/>
      </c>
      <c r="B339" s="36" t="str" cm="1">
        <f t="array" ref="B339">IF(ISERROR(INDEX(Jornadas[id],ROW()-3)),"",INDEX(Jornadas[fecha],ROW()-3))</f>
        <v/>
      </c>
      <c r="C339" s="23" t="str" cm="1">
        <f t="array" ref="C339">IFERROR(INDEX(Jornadas[caja_inicial],ROW()-3),"")</f>
        <v/>
      </c>
      <c r="D339" s="21" t="str" cm="1">
        <f t="array" ref="D339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39" s="21" t="str" cm="1">
        <f t="array" ref="E339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39" s="21" t="str" cm="1">
        <f t="array" ref="F339">IF(ISERROR(INDEX(Jornadas[id],ROW()-3)),"",IFERROR(INDEX(Jornadas[retiro],ROW()-3),""))</f>
        <v/>
      </c>
      <c r="G339" s="21" t="str" cm="1">
        <f t="array" ref="G339">IF(ISERROR(INDEX(Jornadas[id],ROW()-3)),"",SUMIFS(Ventas[importe],Ventas[id_jornada],INDEX(Jornadas[id],ROW()-3),Ventas[mercadoPago],"0"))</f>
        <v/>
      </c>
      <c r="H339" s="21" t="str" cm="1">
        <f t="array" ref="H339">IF(ISERROR(INDEX(Jornadas[id],ROW()-3)),"",SUMIFS(Ventas[importe],Ventas[id_jornada],INDEX(Jornadas[id],ROW()-3),Ventas[mercadoPago],"1"))</f>
        <v/>
      </c>
      <c r="I339" s="2" t="str" cm="1">
        <f t="array" ref="I339">IF(ISERROR(INDEX(Jornadas[id],ROW()-3)),"",COUNTIF(Cortes[id_jornada],INDEX(Jornadas[id],ROW()-3)))</f>
        <v/>
      </c>
    </row>
    <row r="340" spans="1:9" hidden="1" x14ac:dyDescent="0.3">
      <c r="A340" s="42" t="str">
        <f t="shared" si="5"/>
        <v/>
      </c>
      <c r="B340" s="38" t="str" cm="1">
        <f t="array" ref="B340">IF(ISERROR(INDEX(Jornadas[id],ROW()-3)),"",INDEX(Jornadas[fecha],ROW()-3))</f>
        <v/>
      </c>
      <c r="C340" s="43" t="str" cm="1">
        <f t="array" ref="C340">IFERROR(INDEX(Jornadas[caja_inicial],ROW()-3),"")</f>
        <v/>
      </c>
      <c r="D340" s="20" t="str" cm="1">
        <f t="array" ref="D340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40" s="20" t="str" cm="1">
        <f t="array" ref="E340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40" s="20" t="str" cm="1">
        <f t="array" ref="F340">IF(ISERROR(INDEX(Jornadas[id],ROW()-3)),"",IFERROR(INDEX(Jornadas[retiro],ROW()-3),""))</f>
        <v/>
      </c>
      <c r="G340" s="20" t="str" cm="1">
        <f t="array" ref="G340">IF(ISERROR(INDEX(Jornadas[id],ROW()-3)),"",SUMIFS(Ventas[importe],Ventas[id_jornada],INDEX(Jornadas[id],ROW()-3),Ventas[mercadoPago],"0"))</f>
        <v/>
      </c>
      <c r="H340" s="20" t="str" cm="1">
        <f t="array" ref="H340">IF(ISERROR(INDEX(Jornadas[id],ROW()-3)),"",SUMIFS(Ventas[importe],Ventas[id_jornada],INDEX(Jornadas[id],ROW()-3),Ventas[mercadoPago],"1"))</f>
        <v/>
      </c>
      <c r="I340" s="1" t="str" cm="1">
        <f t="array" ref="I340">IF(ISERROR(INDEX(Jornadas[id],ROW()-3)),"",COUNTIF(Cortes[id_jornada],INDEX(Jornadas[id],ROW()-3)))</f>
        <v/>
      </c>
    </row>
    <row r="341" spans="1:9" hidden="1" x14ac:dyDescent="0.3">
      <c r="A341" s="35" t="str">
        <f t="shared" si="5"/>
        <v/>
      </c>
      <c r="B341" s="36" t="str" cm="1">
        <f t="array" ref="B341">IF(ISERROR(INDEX(Jornadas[id],ROW()-3)),"",INDEX(Jornadas[fecha],ROW()-3))</f>
        <v/>
      </c>
      <c r="C341" s="23" t="str" cm="1">
        <f t="array" ref="C341">IFERROR(INDEX(Jornadas[caja_inicial],ROW()-3),"")</f>
        <v/>
      </c>
      <c r="D341" s="21" t="str" cm="1">
        <f t="array" ref="D341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41" s="21" t="str" cm="1">
        <f t="array" ref="E341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41" s="21" t="str" cm="1">
        <f t="array" ref="F341">IF(ISERROR(INDEX(Jornadas[id],ROW()-3)),"",IFERROR(INDEX(Jornadas[retiro],ROW()-3),""))</f>
        <v/>
      </c>
      <c r="G341" s="21" t="str" cm="1">
        <f t="array" ref="G341">IF(ISERROR(INDEX(Jornadas[id],ROW()-3)),"",SUMIFS(Ventas[importe],Ventas[id_jornada],INDEX(Jornadas[id],ROW()-3),Ventas[mercadoPago],"0"))</f>
        <v/>
      </c>
      <c r="H341" s="21" t="str" cm="1">
        <f t="array" ref="H341">IF(ISERROR(INDEX(Jornadas[id],ROW()-3)),"",SUMIFS(Ventas[importe],Ventas[id_jornada],INDEX(Jornadas[id],ROW()-3),Ventas[mercadoPago],"1"))</f>
        <v/>
      </c>
      <c r="I341" s="2" t="str" cm="1">
        <f t="array" ref="I341">IF(ISERROR(INDEX(Jornadas[id],ROW()-3)),"",COUNTIF(Cortes[id_jornada],INDEX(Jornadas[id],ROW()-3)))</f>
        <v/>
      </c>
    </row>
    <row r="342" spans="1:9" hidden="1" x14ac:dyDescent="0.3">
      <c r="A342" s="42" t="str">
        <f t="shared" si="5"/>
        <v/>
      </c>
      <c r="B342" s="38" t="str" cm="1">
        <f t="array" ref="B342">IF(ISERROR(INDEX(Jornadas[id],ROW()-3)),"",INDEX(Jornadas[fecha],ROW()-3))</f>
        <v/>
      </c>
      <c r="C342" s="43" t="str" cm="1">
        <f t="array" ref="C342">IFERROR(INDEX(Jornadas[caja_inicial],ROW()-3),"")</f>
        <v/>
      </c>
      <c r="D342" s="20" t="str" cm="1">
        <f t="array" ref="D342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42" s="20" t="str" cm="1">
        <f t="array" ref="E342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42" s="20" t="str" cm="1">
        <f t="array" ref="F342">IF(ISERROR(INDEX(Jornadas[id],ROW()-3)),"",IFERROR(INDEX(Jornadas[retiro],ROW()-3),""))</f>
        <v/>
      </c>
      <c r="G342" s="20" t="str" cm="1">
        <f t="array" ref="G342">IF(ISERROR(INDEX(Jornadas[id],ROW()-3)),"",SUMIFS(Ventas[importe],Ventas[id_jornada],INDEX(Jornadas[id],ROW()-3),Ventas[mercadoPago],"0"))</f>
        <v/>
      </c>
      <c r="H342" s="20" t="str" cm="1">
        <f t="array" ref="H342">IF(ISERROR(INDEX(Jornadas[id],ROW()-3)),"",SUMIFS(Ventas[importe],Ventas[id_jornada],INDEX(Jornadas[id],ROW()-3),Ventas[mercadoPago],"1"))</f>
        <v/>
      </c>
      <c r="I342" s="1" t="str" cm="1">
        <f t="array" ref="I342">IF(ISERROR(INDEX(Jornadas[id],ROW()-3)),"",COUNTIF(Cortes[id_jornada],INDEX(Jornadas[id],ROW()-3)))</f>
        <v/>
      </c>
    </row>
    <row r="343" spans="1:9" hidden="1" x14ac:dyDescent="0.3">
      <c r="A343" s="35" t="str">
        <f t="shared" si="5"/>
        <v/>
      </c>
      <c r="B343" s="36" t="str" cm="1">
        <f t="array" ref="B343">IF(ISERROR(INDEX(Jornadas[id],ROW()-3)),"",INDEX(Jornadas[fecha],ROW()-3))</f>
        <v/>
      </c>
      <c r="C343" s="23" t="str" cm="1">
        <f t="array" ref="C343">IFERROR(INDEX(Jornadas[caja_inicial],ROW()-3),"")</f>
        <v/>
      </c>
      <c r="D343" s="21" t="str" cm="1">
        <f t="array" ref="D343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43" s="21" t="str" cm="1">
        <f t="array" ref="E343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43" s="21" t="str" cm="1">
        <f t="array" ref="F343">IF(ISERROR(INDEX(Jornadas[id],ROW()-3)),"",IFERROR(INDEX(Jornadas[retiro],ROW()-3),""))</f>
        <v/>
      </c>
      <c r="G343" s="21" t="str" cm="1">
        <f t="array" ref="G343">IF(ISERROR(INDEX(Jornadas[id],ROW()-3)),"",SUMIFS(Ventas[importe],Ventas[id_jornada],INDEX(Jornadas[id],ROW()-3),Ventas[mercadoPago],"0"))</f>
        <v/>
      </c>
      <c r="H343" s="21" t="str" cm="1">
        <f t="array" ref="H343">IF(ISERROR(INDEX(Jornadas[id],ROW()-3)),"",SUMIFS(Ventas[importe],Ventas[id_jornada],INDEX(Jornadas[id],ROW()-3),Ventas[mercadoPago],"1"))</f>
        <v/>
      </c>
      <c r="I343" s="2" t="str" cm="1">
        <f t="array" ref="I343">IF(ISERROR(INDEX(Jornadas[id],ROW()-3)),"",COUNTIF(Cortes[id_jornada],INDEX(Jornadas[id],ROW()-3)))</f>
        <v/>
      </c>
    </row>
    <row r="344" spans="1:9" hidden="1" x14ac:dyDescent="0.3">
      <c r="A344" s="42" t="str">
        <f t="shared" si="5"/>
        <v/>
      </c>
      <c r="B344" s="38" t="str" cm="1">
        <f t="array" ref="B344">IF(ISERROR(INDEX(Jornadas[id],ROW()-3)),"",INDEX(Jornadas[fecha],ROW()-3))</f>
        <v/>
      </c>
      <c r="C344" s="43" t="str" cm="1">
        <f t="array" ref="C344">IFERROR(INDEX(Jornadas[caja_inicial],ROW()-3),"")</f>
        <v/>
      </c>
      <c r="D344" s="20" t="str" cm="1">
        <f t="array" ref="D344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44" s="20" t="str" cm="1">
        <f t="array" ref="E344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44" s="20" t="str" cm="1">
        <f t="array" ref="F344">IF(ISERROR(INDEX(Jornadas[id],ROW()-3)),"",IFERROR(INDEX(Jornadas[retiro],ROW()-3),""))</f>
        <v/>
      </c>
      <c r="G344" s="20" t="str" cm="1">
        <f t="array" ref="G344">IF(ISERROR(INDEX(Jornadas[id],ROW()-3)),"",SUMIFS(Ventas[importe],Ventas[id_jornada],INDEX(Jornadas[id],ROW()-3),Ventas[mercadoPago],"0"))</f>
        <v/>
      </c>
      <c r="H344" s="20" t="str" cm="1">
        <f t="array" ref="H344">IF(ISERROR(INDEX(Jornadas[id],ROW()-3)),"",SUMIFS(Ventas[importe],Ventas[id_jornada],INDEX(Jornadas[id],ROW()-3),Ventas[mercadoPago],"1"))</f>
        <v/>
      </c>
      <c r="I344" s="1" t="str" cm="1">
        <f t="array" ref="I344">IF(ISERROR(INDEX(Jornadas[id],ROW()-3)),"",COUNTIF(Cortes[id_jornada],INDEX(Jornadas[id],ROW()-3)))</f>
        <v/>
      </c>
    </row>
    <row r="345" spans="1:9" hidden="1" x14ac:dyDescent="0.3">
      <c r="A345" s="35" t="str">
        <f t="shared" si="5"/>
        <v/>
      </c>
      <c r="B345" s="36" t="str" cm="1">
        <f t="array" ref="B345">IF(ISERROR(INDEX(Jornadas[id],ROW()-3)),"",INDEX(Jornadas[fecha],ROW()-3))</f>
        <v/>
      </c>
      <c r="C345" s="23" t="str" cm="1">
        <f t="array" ref="C345">IFERROR(INDEX(Jornadas[caja_inicial],ROW()-3),"")</f>
        <v/>
      </c>
      <c r="D345" s="21" t="str" cm="1">
        <f t="array" ref="D345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45" s="21" t="str" cm="1">
        <f t="array" ref="E345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45" s="21" t="str" cm="1">
        <f t="array" ref="F345">IF(ISERROR(INDEX(Jornadas[id],ROW()-3)),"",IFERROR(INDEX(Jornadas[retiro],ROW()-3),""))</f>
        <v/>
      </c>
      <c r="G345" s="21" t="str" cm="1">
        <f t="array" ref="G345">IF(ISERROR(INDEX(Jornadas[id],ROW()-3)),"",SUMIFS(Ventas[importe],Ventas[id_jornada],INDEX(Jornadas[id],ROW()-3),Ventas[mercadoPago],"0"))</f>
        <v/>
      </c>
      <c r="H345" s="21" t="str" cm="1">
        <f t="array" ref="H345">IF(ISERROR(INDEX(Jornadas[id],ROW()-3)),"",SUMIFS(Ventas[importe],Ventas[id_jornada],INDEX(Jornadas[id],ROW()-3),Ventas[mercadoPago],"1"))</f>
        <v/>
      </c>
      <c r="I345" s="2" t="str" cm="1">
        <f t="array" ref="I345">IF(ISERROR(INDEX(Jornadas[id],ROW()-3)),"",COUNTIF(Cortes[id_jornada],INDEX(Jornadas[id],ROW()-3)))</f>
        <v/>
      </c>
    </row>
    <row r="346" spans="1:9" hidden="1" x14ac:dyDescent="0.3">
      <c r="A346" s="42" t="str">
        <f t="shared" si="5"/>
        <v/>
      </c>
      <c r="B346" s="38" t="str" cm="1">
        <f t="array" ref="B346">IF(ISERROR(INDEX(Jornadas[id],ROW()-3)),"",INDEX(Jornadas[fecha],ROW()-3))</f>
        <v/>
      </c>
      <c r="C346" s="43" t="str" cm="1">
        <f t="array" ref="C346">IFERROR(INDEX(Jornadas[caja_inicial],ROW()-3),"")</f>
        <v/>
      </c>
      <c r="D346" s="20" t="str" cm="1">
        <f t="array" ref="D346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46" s="20" t="str" cm="1">
        <f t="array" ref="E346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46" s="20" t="str" cm="1">
        <f t="array" ref="F346">IF(ISERROR(INDEX(Jornadas[id],ROW()-3)),"",IFERROR(INDEX(Jornadas[retiro],ROW()-3),""))</f>
        <v/>
      </c>
      <c r="G346" s="20" t="str" cm="1">
        <f t="array" ref="G346">IF(ISERROR(INDEX(Jornadas[id],ROW()-3)),"",SUMIFS(Ventas[importe],Ventas[id_jornada],INDEX(Jornadas[id],ROW()-3),Ventas[mercadoPago],"0"))</f>
        <v/>
      </c>
      <c r="H346" s="20" t="str" cm="1">
        <f t="array" ref="H346">IF(ISERROR(INDEX(Jornadas[id],ROW()-3)),"",SUMIFS(Ventas[importe],Ventas[id_jornada],INDEX(Jornadas[id],ROW()-3),Ventas[mercadoPago],"1"))</f>
        <v/>
      </c>
      <c r="I346" s="1" t="str" cm="1">
        <f t="array" ref="I346">IF(ISERROR(INDEX(Jornadas[id],ROW()-3)),"",COUNTIF(Cortes[id_jornada],INDEX(Jornadas[id],ROW()-3)))</f>
        <v/>
      </c>
    </row>
    <row r="347" spans="1:9" hidden="1" x14ac:dyDescent="0.3">
      <c r="A347" s="35" t="str">
        <f t="shared" si="5"/>
        <v/>
      </c>
      <c r="B347" s="36" t="str" cm="1">
        <f t="array" ref="B347">IF(ISERROR(INDEX(Jornadas[id],ROW()-3)),"",INDEX(Jornadas[fecha],ROW()-3))</f>
        <v/>
      </c>
      <c r="C347" s="23" t="str" cm="1">
        <f t="array" ref="C347">IFERROR(INDEX(Jornadas[caja_inicial],ROW()-3),"")</f>
        <v/>
      </c>
      <c r="D347" s="21" t="str" cm="1">
        <f t="array" ref="D347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47" s="21" t="str" cm="1">
        <f t="array" ref="E347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47" s="21" t="str" cm="1">
        <f t="array" ref="F347">IF(ISERROR(INDEX(Jornadas[id],ROW()-3)),"",IFERROR(INDEX(Jornadas[retiro],ROW()-3),""))</f>
        <v/>
      </c>
      <c r="G347" s="21" t="str" cm="1">
        <f t="array" ref="G347">IF(ISERROR(INDEX(Jornadas[id],ROW()-3)),"",SUMIFS(Ventas[importe],Ventas[id_jornada],INDEX(Jornadas[id],ROW()-3),Ventas[mercadoPago],"0"))</f>
        <v/>
      </c>
      <c r="H347" s="21" t="str" cm="1">
        <f t="array" ref="H347">IF(ISERROR(INDEX(Jornadas[id],ROW()-3)),"",SUMIFS(Ventas[importe],Ventas[id_jornada],INDEX(Jornadas[id],ROW()-3),Ventas[mercadoPago],"1"))</f>
        <v/>
      </c>
      <c r="I347" s="2" t="str" cm="1">
        <f t="array" ref="I347">IF(ISERROR(INDEX(Jornadas[id],ROW()-3)),"",COUNTIF(Cortes[id_jornada],INDEX(Jornadas[id],ROW()-3)))</f>
        <v/>
      </c>
    </row>
    <row r="348" spans="1:9" hidden="1" x14ac:dyDescent="0.3">
      <c r="A348" s="42" t="str">
        <f t="shared" si="5"/>
        <v/>
      </c>
      <c r="B348" s="38" t="str" cm="1">
        <f t="array" ref="B348">IF(ISERROR(INDEX(Jornadas[id],ROW()-3)),"",INDEX(Jornadas[fecha],ROW()-3))</f>
        <v/>
      </c>
      <c r="C348" s="43" t="str" cm="1">
        <f t="array" ref="C348">IFERROR(INDEX(Jornadas[caja_inicial],ROW()-3),"")</f>
        <v/>
      </c>
      <c r="D348" s="20" t="str" cm="1">
        <f t="array" ref="D348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48" s="20" t="str" cm="1">
        <f t="array" ref="E348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48" s="20" t="str" cm="1">
        <f t="array" ref="F348">IF(ISERROR(INDEX(Jornadas[id],ROW()-3)),"",IFERROR(INDEX(Jornadas[retiro],ROW()-3),""))</f>
        <v/>
      </c>
      <c r="G348" s="20" t="str" cm="1">
        <f t="array" ref="G348">IF(ISERROR(INDEX(Jornadas[id],ROW()-3)),"",SUMIFS(Ventas[importe],Ventas[id_jornada],INDEX(Jornadas[id],ROW()-3),Ventas[mercadoPago],"0"))</f>
        <v/>
      </c>
      <c r="H348" s="20" t="str" cm="1">
        <f t="array" ref="H348">IF(ISERROR(INDEX(Jornadas[id],ROW()-3)),"",SUMIFS(Ventas[importe],Ventas[id_jornada],INDEX(Jornadas[id],ROW()-3),Ventas[mercadoPago],"1"))</f>
        <v/>
      </c>
      <c r="I348" s="1" t="str" cm="1">
        <f t="array" ref="I348">IF(ISERROR(INDEX(Jornadas[id],ROW()-3)),"",COUNTIF(Cortes[id_jornada],INDEX(Jornadas[id],ROW()-3)))</f>
        <v/>
      </c>
    </row>
    <row r="349" spans="1:9" hidden="1" x14ac:dyDescent="0.3">
      <c r="A349" s="35" t="str">
        <f t="shared" si="5"/>
        <v/>
      </c>
      <c r="B349" s="36" t="str" cm="1">
        <f t="array" ref="B349">IF(ISERROR(INDEX(Jornadas[id],ROW()-3)),"",INDEX(Jornadas[fecha],ROW()-3))</f>
        <v/>
      </c>
      <c r="C349" s="23" t="str" cm="1">
        <f t="array" ref="C349">IFERROR(INDEX(Jornadas[caja_inicial],ROW()-3),"")</f>
        <v/>
      </c>
      <c r="D349" s="21" t="str" cm="1">
        <f t="array" ref="D349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49" s="21" t="str" cm="1">
        <f t="array" ref="E349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49" s="21" t="str" cm="1">
        <f t="array" ref="F349">IF(ISERROR(INDEX(Jornadas[id],ROW()-3)),"",IFERROR(INDEX(Jornadas[retiro],ROW()-3),""))</f>
        <v/>
      </c>
      <c r="G349" s="21" t="str" cm="1">
        <f t="array" ref="G349">IF(ISERROR(INDEX(Jornadas[id],ROW()-3)),"",SUMIFS(Ventas[importe],Ventas[id_jornada],INDEX(Jornadas[id],ROW()-3),Ventas[mercadoPago],"0"))</f>
        <v/>
      </c>
      <c r="H349" s="21" t="str" cm="1">
        <f t="array" ref="H349">IF(ISERROR(INDEX(Jornadas[id],ROW()-3)),"",SUMIFS(Ventas[importe],Ventas[id_jornada],INDEX(Jornadas[id],ROW()-3),Ventas[mercadoPago],"1"))</f>
        <v/>
      </c>
      <c r="I349" s="2" t="str" cm="1">
        <f t="array" ref="I349">IF(ISERROR(INDEX(Jornadas[id],ROW()-3)),"",COUNTIF(Cortes[id_jornada],INDEX(Jornadas[id],ROW()-3)))</f>
        <v/>
      </c>
    </row>
    <row r="350" spans="1:9" hidden="1" x14ac:dyDescent="0.3">
      <c r="A350" s="42" t="str">
        <f t="shared" si="5"/>
        <v/>
      </c>
      <c r="B350" s="38" t="str" cm="1">
        <f t="array" ref="B350">IF(ISERROR(INDEX(Jornadas[id],ROW()-3)),"",INDEX(Jornadas[fecha],ROW()-3))</f>
        <v/>
      </c>
      <c r="C350" s="43" t="str" cm="1">
        <f t="array" ref="C350">IFERROR(INDEX(Jornadas[caja_inicial],ROW()-3),"")</f>
        <v/>
      </c>
      <c r="D350" s="20" t="str" cm="1">
        <f t="array" ref="D350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50" s="20" t="str" cm="1">
        <f t="array" ref="E350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50" s="20" t="str" cm="1">
        <f t="array" ref="F350">IF(ISERROR(INDEX(Jornadas[id],ROW()-3)),"",IFERROR(INDEX(Jornadas[retiro],ROW()-3),""))</f>
        <v/>
      </c>
      <c r="G350" s="20" t="str" cm="1">
        <f t="array" ref="G350">IF(ISERROR(INDEX(Jornadas[id],ROW()-3)),"",SUMIFS(Ventas[importe],Ventas[id_jornada],INDEX(Jornadas[id],ROW()-3),Ventas[mercadoPago],"0"))</f>
        <v/>
      </c>
      <c r="H350" s="20" t="str" cm="1">
        <f t="array" ref="H350">IF(ISERROR(INDEX(Jornadas[id],ROW()-3)),"",SUMIFS(Ventas[importe],Ventas[id_jornada],INDEX(Jornadas[id],ROW()-3),Ventas[mercadoPago],"1"))</f>
        <v/>
      </c>
      <c r="I350" s="1" t="str" cm="1">
        <f t="array" ref="I350">IF(ISERROR(INDEX(Jornadas[id],ROW()-3)),"",COUNTIF(Cortes[id_jornada],INDEX(Jornadas[id],ROW()-3)))</f>
        <v/>
      </c>
    </row>
    <row r="351" spans="1:9" hidden="1" x14ac:dyDescent="0.3">
      <c r="A351" s="35" t="str">
        <f t="shared" si="5"/>
        <v/>
      </c>
      <c r="B351" s="36" t="str" cm="1">
        <f t="array" ref="B351">IF(ISERROR(INDEX(Jornadas[id],ROW()-3)),"",INDEX(Jornadas[fecha],ROW()-3))</f>
        <v/>
      </c>
      <c r="C351" s="23" t="str" cm="1">
        <f t="array" ref="C351">IFERROR(INDEX(Jornadas[caja_inicial],ROW()-3),"")</f>
        <v/>
      </c>
      <c r="D351" s="21" t="str" cm="1">
        <f t="array" ref="D351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51" s="21" t="str" cm="1">
        <f t="array" ref="E351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51" s="21" t="str" cm="1">
        <f t="array" ref="F351">IF(ISERROR(INDEX(Jornadas[id],ROW()-3)),"",IFERROR(INDEX(Jornadas[retiro],ROW()-3),""))</f>
        <v/>
      </c>
      <c r="G351" s="21" t="str" cm="1">
        <f t="array" ref="G351">IF(ISERROR(INDEX(Jornadas[id],ROW()-3)),"",SUMIFS(Ventas[importe],Ventas[id_jornada],INDEX(Jornadas[id],ROW()-3),Ventas[mercadoPago],"0"))</f>
        <v/>
      </c>
      <c r="H351" s="21" t="str" cm="1">
        <f t="array" ref="H351">IF(ISERROR(INDEX(Jornadas[id],ROW()-3)),"",SUMIFS(Ventas[importe],Ventas[id_jornada],INDEX(Jornadas[id],ROW()-3),Ventas[mercadoPago],"1"))</f>
        <v/>
      </c>
      <c r="I351" s="2" t="str" cm="1">
        <f t="array" ref="I351">IF(ISERROR(INDEX(Jornadas[id],ROW()-3)),"",COUNTIF(Cortes[id_jornada],INDEX(Jornadas[id],ROW()-3)))</f>
        <v/>
      </c>
    </row>
    <row r="352" spans="1:9" hidden="1" x14ac:dyDescent="0.3">
      <c r="A352" s="42" t="str">
        <f t="shared" si="5"/>
        <v/>
      </c>
      <c r="B352" s="38" t="str" cm="1">
        <f t="array" ref="B352">IF(ISERROR(INDEX(Jornadas[id],ROW()-3)),"",INDEX(Jornadas[fecha],ROW()-3))</f>
        <v/>
      </c>
      <c r="C352" s="43" t="str" cm="1">
        <f t="array" ref="C352">IFERROR(INDEX(Jornadas[caja_inicial],ROW()-3),"")</f>
        <v/>
      </c>
      <c r="D352" s="20" t="str" cm="1">
        <f t="array" ref="D352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52" s="20" t="str" cm="1">
        <f t="array" ref="E352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52" s="20" t="str" cm="1">
        <f t="array" ref="F352">IF(ISERROR(INDEX(Jornadas[id],ROW()-3)),"",IFERROR(INDEX(Jornadas[retiro],ROW()-3),""))</f>
        <v/>
      </c>
      <c r="G352" s="20" t="str" cm="1">
        <f t="array" ref="G352">IF(ISERROR(INDEX(Jornadas[id],ROW()-3)),"",SUMIFS(Ventas[importe],Ventas[id_jornada],INDEX(Jornadas[id],ROW()-3),Ventas[mercadoPago],"0"))</f>
        <v/>
      </c>
      <c r="H352" s="20" t="str" cm="1">
        <f t="array" ref="H352">IF(ISERROR(INDEX(Jornadas[id],ROW()-3)),"",SUMIFS(Ventas[importe],Ventas[id_jornada],INDEX(Jornadas[id],ROW()-3),Ventas[mercadoPago],"1"))</f>
        <v/>
      </c>
      <c r="I352" s="1" t="str" cm="1">
        <f t="array" ref="I352">IF(ISERROR(INDEX(Jornadas[id],ROW()-3)),"",COUNTIF(Cortes[id_jornada],INDEX(Jornadas[id],ROW()-3)))</f>
        <v/>
      </c>
    </row>
    <row r="353" spans="1:9" hidden="1" x14ac:dyDescent="0.3">
      <c r="A353" s="35" t="str">
        <f t="shared" si="5"/>
        <v/>
      </c>
      <c r="B353" s="36" t="str" cm="1">
        <f t="array" ref="B353">IF(ISERROR(INDEX(Jornadas[id],ROW()-3)),"",INDEX(Jornadas[fecha],ROW()-3))</f>
        <v/>
      </c>
      <c r="C353" s="23" t="str" cm="1">
        <f t="array" ref="C353">IFERROR(INDEX(Jornadas[caja_inicial],ROW()-3),"")</f>
        <v/>
      </c>
      <c r="D353" s="21" t="str" cm="1">
        <f t="array" ref="D353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53" s="21" t="str" cm="1">
        <f t="array" ref="E353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53" s="21" t="str" cm="1">
        <f t="array" ref="F353">IF(ISERROR(INDEX(Jornadas[id],ROW()-3)),"",IFERROR(INDEX(Jornadas[retiro],ROW()-3),""))</f>
        <v/>
      </c>
      <c r="G353" s="21" t="str" cm="1">
        <f t="array" ref="G353">IF(ISERROR(INDEX(Jornadas[id],ROW()-3)),"",SUMIFS(Ventas[importe],Ventas[id_jornada],INDEX(Jornadas[id],ROW()-3),Ventas[mercadoPago],"0"))</f>
        <v/>
      </c>
      <c r="H353" s="21" t="str" cm="1">
        <f t="array" ref="H353">IF(ISERROR(INDEX(Jornadas[id],ROW()-3)),"",SUMIFS(Ventas[importe],Ventas[id_jornada],INDEX(Jornadas[id],ROW()-3),Ventas[mercadoPago],"1"))</f>
        <v/>
      </c>
      <c r="I353" s="2" t="str" cm="1">
        <f t="array" ref="I353">IF(ISERROR(INDEX(Jornadas[id],ROW()-3)),"",COUNTIF(Cortes[id_jornada],INDEX(Jornadas[id],ROW()-3)))</f>
        <v/>
      </c>
    </row>
    <row r="354" spans="1:9" hidden="1" x14ac:dyDescent="0.3">
      <c r="A354" s="42" t="str">
        <f t="shared" si="5"/>
        <v/>
      </c>
      <c r="B354" s="38" t="str" cm="1">
        <f t="array" ref="B354">IF(ISERROR(INDEX(Jornadas[id],ROW()-3)),"",INDEX(Jornadas[fecha],ROW()-3))</f>
        <v/>
      </c>
      <c r="C354" s="43" t="str" cm="1">
        <f t="array" ref="C354">IFERROR(INDEX(Jornadas[caja_inicial],ROW()-3),"")</f>
        <v/>
      </c>
      <c r="D354" s="20" t="str" cm="1">
        <f t="array" ref="D354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54" s="20" t="str" cm="1">
        <f t="array" ref="E354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54" s="20" t="str" cm="1">
        <f t="array" ref="F354">IF(ISERROR(INDEX(Jornadas[id],ROW()-3)),"",IFERROR(INDEX(Jornadas[retiro],ROW()-3),""))</f>
        <v/>
      </c>
      <c r="G354" s="20" t="str" cm="1">
        <f t="array" ref="G354">IF(ISERROR(INDEX(Jornadas[id],ROW()-3)),"",SUMIFS(Ventas[importe],Ventas[id_jornada],INDEX(Jornadas[id],ROW()-3),Ventas[mercadoPago],"0"))</f>
        <v/>
      </c>
      <c r="H354" s="20" t="str" cm="1">
        <f t="array" ref="H354">IF(ISERROR(INDEX(Jornadas[id],ROW()-3)),"",SUMIFS(Ventas[importe],Ventas[id_jornada],INDEX(Jornadas[id],ROW()-3),Ventas[mercadoPago],"1"))</f>
        <v/>
      </c>
      <c r="I354" s="1" t="str" cm="1">
        <f t="array" ref="I354">IF(ISERROR(INDEX(Jornadas[id],ROW()-3)),"",COUNTIF(Cortes[id_jornada],INDEX(Jornadas[id],ROW()-3)))</f>
        <v/>
      </c>
    </row>
    <row r="355" spans="1:9" hidden="1" x14ac:dyDescent="0.3">
      <c r="A355" s="35" t="str">
        <f t="shared" si="5"/>
        <v/>
      </c>
      <c r="B355" s="36" t="str" cm="1">
        <f t="array" ref="B355">IF(ISERROR(INDEX(Jornadas[id],ROW()-3)),"",INDEX(Jornadas[fecha],ROW()-3))</f>
        <v/>
      </c>
      <c r="C355" s="23" t="str" cm="1">
        <f t="array" ref="C355">IFERROR(INDEX(Jornadas[caja_inicial],ROW()-3),"")</f>
        <v/>
      </c>
      <c r="D355" s="21" t="str" cm="1">
        <f t="array" ref="D355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55" s="21" t="str" cm="1">
        <f t="array" ref="E355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55" s="21" t="str" cm="1">
        <f t="array" ref="F355">IF(ISERROR(INDEX(Jornadas[id],ROW()-3)),"",IFERROR(INDEX(Jornadas[retiro],ROW()-3),""))</f>
        <v/>
      </c>
      <c r="G355" s="21" t="str" cm="1">
        <f t="array" ref="G355">IF(ISERROR(INDEX(Jornadas[id],ROW()-3)),"",SUMIFS(Ventas[importe],Ventas[id_jornada],INDEX(Jornadas[id],ROW()-3),Ventas[mercadoPago],"0"))</f>
        <v/>
      </c>
      <c r="H355" s="21" t="str" cm="1">
        <f t="array" ref="H355">IF(ISERROR(INDEX(Jornadas[id],ROW()-3)),"",SUMIFS(Ventas[importe],Ventas[id_jornada],INDEX(Jornadas[id],ROW()-3),Ventas[mercadoPago],"1"))</f>
        <v/>
      </c>
      <c r="I355" s="2" t="str" cm="1">
        <f t="array" ref="I355">IF(ISERROR(INDEX(Jornadas[id],ROW()-3)),"",COUNTIF(Cortes[id_jornada],INDEX(Jornadas[id],ROW()-3)))</f>
        <v/>
      </c>
    </row>
    <row r="356" spans="1:9" hidden="1" x14ac:dyDescent="0.3">
      <c r="A356" s="42" t="str">
        <f t="shared" si="5"/>
        <v/>
      </c>
      <c r="B356" s="38" t="str" cm="1">
        <f t="array" ref="B356">IF(ISERROR(INDEX(Jornadas[id],ROW()-3)),"",INDEX(Jornadas[fecha],ROW()-3))</f>
        <v/>
      </c>
      <c r="C356" s="43" t="str" cm="1">
        <f t="array" ref="C356">IFERROR(INDEX(Jornadas[caja_inicial],ROW()-3),"")</f>
        <v/>
      </c>
      <c r="D356" s="20" t="str" cm="1">
        <f t="array" ref="D356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56" s="20" t="str" cm="1">
        <f t="array" ref="E356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56" s="20" t="str" cm="1">
        <f t="array" ref="F356">IF(ISERROR(INDEX(Jornadas[id],ROW()-3)),"",IFERROR(INDEX(Jornadas[retiro],ROW()-3),""))</f>
        <v/>
      </c>
      <c r="G356" s="20" t="str" cm="1">
        <f t="array" ref="G356">IF(ISERROR(INDEX(Jornadas[id],ROW()-3)),"",SUMIFS(Ventas[importe],Ventas[id_jornada],INDEX(Jornadas[id],ROW()-3),Ventas[mercadoPago],"0"))</f>
        <v/>
      </c>
      <c r="H356" s="20" t="str" cm="1">
        <f t="array" ref="H356">IF(ISERROR(INDEX(Jornadas[id],ROW()-3)),"",SUMIFS(Ventas[importe],Ventas[id_jornada],INDEX(Jornadas[id],ROW()-3),Ventas[mercadoPago],"1"))</f>
        <v/>
      </c>
      <c r="I356" s="1" t="str" cm="1">
        <f t="array" ref="I356">IF(ISERROR(INDEX(Jornadas[id],ROW()-3)),"",COUNTIF(Cortes[id_jornada],INDEX(Jornadas[id],ROW()-3)))</f>
        <v/>
      </c>
    </row>
    <row r="357" spans="1:9" hidden="1" x14ac:dyDescent="0.3">
      <c r="A357" s="35" t="str">
        <f t="shared" si="5"/>
        <v/>
      </c>
      <c r="B357" s="36" t="str" cm="1">
        <f t="array" ref="B357">IF(ISERROR(INDEX(Jornadas[id],ROW()-3)),"",INDEX(Jornadas[fecha],ROW()-3))</f>
        <v/>
      </c>
      <c r="C357" s="23" t="str" cm="1">
        <f t="array" ref="C357">IFERROR(INDEX(Jornadas[caja_inicial],ROW()-3),"")</f>
        <v/>
      </c>
      <c r="D357" s="21" t="str" cm="1">
        <f t="array" ref="D357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57" s="21" t="str" cm="1">
        <f t="array" ref="E357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57" s="21" t="str" cm="1">
        <f t="array" ref="F357">IF(ISERROR(INDEX(Jornadas[id],ROW()-3)),"",IFERROR(INDEX(Jornadas[retiro],ROW()-3),""))</f>
        <v/>
      </c>
      <c r="G357" s="21" t="str" cm="1">
        <f t="array" ref="G357">IF(ISERROR(INDEX(Jornadas[id],ROW()-3)),"",SUMIFS(Ventas[importe],Ventas[id_jornada],INDEX(Jornadas[id],ROW()-3),Ventas[mercadoPago],"0"))</f>
        <v/>
      </c>
      <c r="H357" s="21" t="str" cm="1">
        <f t="array" ref="H357">IF(ISERROR(INDEX(Jornadas[id],ROW()-3)),"",SUMIFS(Ventas[importe],Ventas[id_jornada],INDEX(Jornadas[id],ROW()-3),Ventas[mercadoPago],"1"))</f>
        <v/>
      </c>
      <c r="I357" s="2" t="str" cm="1">
        <f t="array" ref="I357">IF(ISERROR(INDEX(Jornadas[id],ROW()-3)),"",COUNTIF(Cortes[id_jornada],INDEX(Jornadas[id],ROW()-3)))</f>
        <v/>
      </c>
    </row>
    <row r="358" spans="1:9" hidden="1" x14ac:dyDescent="0.3">
      <c r="A358" s="42" t="str">
        <f t="shared" si="5"/>
        <v/>
      </c>
      <c r="B358" s="38" t="str" cm="1">
        <f t="array" ref="B358">IF(ISERROR(INDEX(Jornadas[id],ROW()-3)),"",INDEX(Jornadas[fecha],ROW()-3))</f>
        <v/>
      </c>
      <c r="C358" s="43" t="str" cm="1">
        <f t="array" ref="C358">IFERROR(INDEX(Jornadas[caja_inicial],ROW()-3),"")</f>
        <v/>
      </c>
      <c r="D358" s="20" t="str" cm="1">
        <f t="array" ref="D358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58" s="20" t="str" cm="1">
        <f t="array" ref="E358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58" s="20" t="str" cm="1">
        <f t="array" ref="F358">IF(ISERROR(INDEX(Jornadas[id],ROW()-3)),"",IFERROR(INDEX(Jornadas[retiro],ROW()-3),""))</f>
        <v/>
      </c>
      <c r="G358" s="20" t="str" cm="1">
        <f t="array" ref="G358">IF(ISERROR(INDEX(Jornadas[id],ROW()-3)),"",SUMIFS(Ventas[importe],Ventas[id_jornada],INDEX(Jornadas[id],ROW()-3),Ventas[mercadoPago],"0"))</f>
        <v/>
      </c>
      <c r="H358" s="20" t="str" cm="1">
        <f t="array" ref="H358">IF(ISERROR(INDEX(Jornadas[id],ROW()-3)),"",SUMIFS(Ventas[importe],Ventas[id_jornada],INDEX(Jornadas[id],ROW()-3),Ventas[mercadoPago],"1"))</f>
        <v/>
      </c>
      <c r="I358" s="1" t="str" cm="1">
        <f t="array" ref="I358">IF(ISERROR(INDEX(Jornadas[id],ROW()-3)),"",COUNTIF(Cortes[id_jornada],INDEX(Jornadas[id],ROW()-3)))</f>
        <v/>
      </c>
    </row>
    <row r="359" spans="1:9" hidden="1" x14ac:dyDescent="0.3">
      <c r="A359" s="35" t="str">
        <f t="shared" si="5"/>
        <v/>
      </c>
      <c r="B359" s="36" t="str" cm="1">
        <f t="array" ref="B359">IF(ISERROR(INDEX(Jornadas[id],ROW()-3)),"",INDEX(Jornadas[fecha],ROW()-3))</f>
        <v/>
      </c>
      <c r="C359" s="23" t="str" cm="1">
        <f t="array" ref="C359">IFERROR(INDEX(Jornadas[caja_inicial],ROW()-3),"")</f>
        <v/>
      </c>
      <c r="D359" s="21" t="str" cm="1">
        <f t="array" ref="D359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59" s="21" t="str" cm="1">
        <f t="array" ref="E359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59" s="21" t="str" cm="1">
        <f t="array" ref="F359">IF(ISERROR(INDEX(Jornadas[id],ROW()-3)),"",IFERROR(INDEX(Jornadas[retiro],ROW()-3),""))</f>
        <v/>
      </c>
      <c r="G359" s="21" t="str" cm="1">
        <f t="array" ref="G359">IF(ISERROR(INDEX(Jornadas[id],ROW()-3)),"",SUMIFS(Ventas[importe],Ventas[id_jornada],INDEX(Jornadas[id],ROW()-3),Ventas[mercadoPago],"0"))</f>
        <v/>
      </c>
      <c r="H359" s="21" t="str" cm="1">
        <f t="array" ref="H359">IF(ISERROR(INDEX(Jornadas[id],ROW()-3)),"",SUMIFS(Ventas[importe],Ventas[id_jornada],INDEX(Jornadas[id],ROW()-3),Ventas[mercadoPago],"1"))</f>
        <v/>
      </c>
      <c r="I359" s="2" t="str" cm="1">
        <f t="array" ref="I359">IF(ISERROR(INDEX(Jornadas[id],ROW()-3)),"",COUNTIF(Cortes[id_jornada],INDEX(Jornadas[id],ROW()-3)))</f>
        <v/>
      </c>
    </row>
    <row r="360" spans="1:9" hidden="1" x14ac:dyDescent="0.3">
      <c r="A360" s="42" t="str">
        <f t="shared" si="5"/>
        <v/>
      </c>
      <c r="B360" s="38" t="str" cm="1">
        <f t="array" ref="B360">IF(ISERROR(INDEX(Jornadas[id],ROW()-3)),"",INDEX(Jornadas[fecha],ROW()-3))</f>
        <v/>
      </c>
      <c r="C360" s="43" t="str" cm="1">
        <f t="array" ref="C360">IFERROR(INDEX(Jornadas[caja_inicial],ROW()-3),"")</f>
        <v/>
      </c>
      <c r="D360" s="20" t="str" cm="1">
        <f t="array" ref="D360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60" s="20" t="str" cm="1">
        <f t="array" ref="E360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60" s="20" t="str" cm="1">
        <f t="array" ref="F360">IF(ISERROR(INDEX(Jornadas[id],ROW()-3)),"",IFERROR(INDEX(Jornadas[retiro],ROW()-3),""))</f>
        <v/>
      </c>
      <c r="G360" s="20" t="str" cm="1">
        <f t="array" ref="G360">IF(ISERROR(INDEX(Jornadas[id],ROW()-3)),"",SUMIFS(Ventas[importe],Ventas[id_jornada],INDEX(Jornadas[id],ROW()-3),Ventas[mercadoPago],"0"))</f>
        <v/>
      </c>
      <c r="H360" s="20" t="str" cm="1">
        <f t="array" ref="H360">IF(ISERROR(INDEX(Jornadas[id],ROW()-3)),"",SUMIFS(Ventas[importe],Ventas[id_jornada],INDEX(Jornadas[id],ROW()-3),Ventas[mercadoPago],"1"))</f>
        <v/>
      </c>
      <c r="I360" s="1" t="str" cm="1">
        <f t="array" ref="I360">IF(ISERROR(INDEX(Jornadas[id],ROW()-3)),"",COUNTIF(Cortes[id_jornada],INDEX(Jornadas[id],ROW()-3)))</f>
        <v/>
      </c>
    </row>
    <row r="361" spans="1:9" hidden="1" x14ac:dyDescent="0.3">
      <c r="A361" s="35" t="str">
        <f t="shared" si="5"/>
        <v/>
      </c>
      <c r="B361" s="36" t="str" cm="1">
        <f t="array" ref="B361">IF(ISERROR(INDEX(Jornadas[id],ROW()-3)),"",INDEX(Jornadas[fecha],ROW()-3))</f>
        <v/>
      </c>
      <c r="C361" s="23" t="str" cm="1">
        <f t="array" ref="C361">IFERROR(INDEX(Jornadas[caja_inicial],ROW()-3),"")</f>
        <v/>
      </c>
      <c r="D361" s="21" t="str" cm="1">
        <f t="array" ref="D361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61" s="21" t="str" cm="1">
        <f t="array" ref="E361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61" s="21" t="str" cm="1">
        <f t="array" ref="F361">IF(ISERROR(INDEX(Jornadas[id],ROW()-3)),"",IFERROR(INDEX(Jornadas[retiro],ROW()-3),""))</f>
        <v/>
      </c>
      <c r="G361" s="21" t="str" cm="1">
        <f t="array" ref="G361">IF(ISERROR(INDEX(Jornadas[id],ROW()-3)),"",SUMIFS(Ventas[importe],Ventas[id_jornada],INDEX(Jornadas[id],ROW()-3),Ventas[mercadoPago],"0"))</f>
        <v/>
      </c>
      <c r="H361" s="21" t="str" cm="1">
        <f t="array" ref="H361">IF(ISERROR(INDEX(Jornadas[id],ROW()-3)),"",SUMIFS(Ventas[importe],Ventas[id_jornada],INDEX(Jornadas[id],ROW()-3),Ventas[mercadoPago],"1"))</f>
        <v/>
      </c>
      <c r="I361" s="2" t="str" cm="1">
        <f t="array" ref="I361">IF(ISERROR(INDEX(Jornadas[id],ROW()-3)),"",COUNTIF(Cortes[id_jornada],INDEX(Jornadas[id],ROW()-3)))</f>
        <v/>
      </c>
    </row>
    <row r="362" spans="1:9" hidden="1" x14ac:dyDescent="0.3">
      <c r="A362" s="42" t="str">
        <f t="shared" si="5"/>
        <v/>
      </c>
      <c r="B362" s="38" t="str" cm="1">
        <f t="array" ref="B362">IF(ISERROR(INDEX(Jornadas[id],ROW()-3)),"",INDEX(Jornadas[fecha],ROW()-3))</f>
        <v/>
      </c>
      <c r="C362" s="43" t="str" cm="1">
        <f t="array" ref="C362">IFERROR(INDEX(Jornadas[caja_inicial],ROW()-3),"")</f>
        <v/>
      </c>
      <c r="D362" s="20" t="str" cm="1">
        <f t="array" ref="D362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62" s="20" t="str" cm="1">
        <f t="array" ref="E362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62" s="20" t="str" cm="1">
        <f t="array" ref="F362">IF(ISERROR(INDEX(Jornadas[id],ROW()-3)),"",IFERROR(INDEX(Jornadas[retiro],ROW()-3),""))</f>
        <v/>
      </c>
      <c r="G362" s="20" t="str" cm="1">
        <f t="array" ref="G362">IF(ISERROR(INDEX(Jornadas[id],ROW()-3)),"",SUMIFS(Ventas[importe],Ventas[id_jornada],INDEX(Jornadas[id],ROW()-3),Ventas[mercadoPago],"0"))</f>
        <v/>
      </c>
      <c r="H362" s="20" t="str" cm="1">
        <f t="array" ref="H362">IF(ISERROR(INDEX(Jornadas[id],ROW()-3)),"",SUMIFS(Ventas[importe],Ventas[id_jornada],INDEX(Jornadas[id],ROW()-3),Ventas[mercadoPago],"1"))</f>
        <v/>
      </c>
      <c r="I362" s="1" t="str" cm="1">
        <f t="array" ref="I362">IF(ISERROR(INDEX(Jornadas[id],ROW()-3)),"",COUNTIF(Cortes[id_jornada],INDEX(Jornadas[id],ROW()-3)))</f>
        <v/>
      </c>
    </row>
    <row r="363" spans="1:9" hidden="1" x14ac:dyDescent="0.3">
      <c r="A363" s="35" t="str">
        <f t="shared" si="5"/>
        <v/>
      </c>
      <c r="B363" s="36" t="str" cm="1">
        <f t="array" ref="B363">IF(ISERROR(INDEX(Jornadas[id],ROW()-3)),"",INDEX(Jornadas[fecha],ROW()-3))</f>
        <v/>
      </c>
      <c r="C363" s="23" t="str" cm="1">
        <f t="array" ref="C363">IFERROR(INDEX(Jornadas[caja_inicial],ROW()-3),"")</f>
        <v/>
      </c>
      <c r="D363" s="21" t="str" cm="1">
        <f t="array" ref="D363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63" s="21" t="str" cm="1">
        <f t="array" ref="E363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63" s="21" t="str" cm="1">
        <f t="array" ref="F363">IF(ISERROR(INDEX(Jornadas[id],ROW()-3)),"",IFERROR(INDEX(Jornadas[retiro],ROW()-3),""))</f>
        <v/>
      </c>
      <c r="G363" s="21" t="str" cm="1">
        <f t="array" ref="G363">IF(ISERROR(INDEX(Jornadas[id],ROW()-3)),"",SUMIFS(Ventas[importe],Ventas[id_jornada],INDEX(Jornadas[id],ROW()-3),Ventas[mercadoPago],"0"))</f>
        <v/>
      </c>
      <c r="H363" s="21" t="str" cm="1">
        <f t="array" ref="H363">IF(ISERROR(INDEX(Jornadas[id],ROW()-3)),"",SUMIFS(Ventas[importe],Ventas[id_jornada],INDEX(Jornadas[id],ROW()-3),Ventas[mercadoPago],"1"))</f>
        <v/>
      </c>
      <c r="I363" s="2" t="str" cm="1">
        <f t="array" ref="I363">IF(ISERROR(INDEX(Jornadas[id],ROW()-3)),"",COUNTIF(Cortes[id_jornada],INDEX(Jornadas[id],ROW()-3)))</f>
        <v/>
      </c>
    </row>
    <row r="364" spans="1:9" hidden="1" x14ac:dyDescent="0.3">
      <c r="A364" s="42" t="str">
        <f t="shared" si="5"/>
        <v/>
      </c>
      <c r="B364" s="38" t="str" cm="1">
        <f t="array" ref="B364">IF(ISERROR(INDEX(Jornadas[id],ROW()-3)),"",INDEX(Jornadas[fecha],ROW()-3))</f>
        <v/>
      </c>
      <c r="C364" s="43" t="str" cm="1">
        <f t="array" ref="C364">IFERROR(INDEX(Jornadas[caja_inicial],ROW()-3),"")</f>
        <v/>
      </c>
      <c r="D364" s="20" t="str" cm="1">
        <f t="array" ref="D364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64" s="20" t="str" cm="1">
        <f t="array" ref="E364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64" s="20" t="str" cm="1">
        <f t="array" ref="F364">IF(ISERROR(INDEX(Jornadas[id],ROW()-3)),"",IFERROR(INDEX(Jornadas[retiro],ROW()-3),""))</f>
        <v/>
      </c>
      <c r="G364" s="20" t="str" cm="1">
        <f t="array" ref="G364">IF(ISERROR(INDEX(Jornadas[id],ROW()-3)),"",SUMIFS(Ventas[importe],Ventas[id_jornada],INDEX(Jornadas[id],ROW()-3),Ventas[mercadoPago],"0"))</f>
        <v/>
      </c>
      <c r="H364" s="20" t="str" cm="1">
        <f t="array" ref="H364">IF(ISERROR(INDEX(Jornadas[id],ROW()-3)),"",SUMIFS(Ventas[importe],Ventas[id_jornada],INDEX(Jornadas[id],ROW()-3),Ventas[mercadoPago],"1"))</f>
        <v/>
      </c>
      <c r="I364" s="1" t="str" cm="1">
        <f t="array" ref="I364">IF(ISERROR(INDEX(Jornadas[id],ROW()-3)),"",COUNTIF(Cortes[id_jornada],INDEX(Jornadas[id],ROW()-3)))</f>
        <v/>
      </c>
    </row>
    <row r="365" spans="1:9" hidden="1" x14ac:dyDescent="0.3">
      <c r="A365" s="35" t="str">
        <f t="shared" si="5"/>
        <v/>
      </c>
      <c r="B365" s="36" t="str" cm="1">
        <f t="array" ref="B365">IF(ISERROR(INDEX(Jornadas[id],ROW()-3)),"",INDEX(Jornadas[fecha],ROW()-3))</f>
        <v/>
      </c>
      <c r="C365" s="23" t="str" cm="1">
        <f t="array" ref="C365">IFERROR(INDEX(Jornadas[caja_inicial],ROW()-3),"")</f>
        <v/>
      </c>
      <c r="D365" s="21" t="str" cm="1">
        <f t="array" ref="D365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65" s="21" t="str" cm="1">
        <f t="array" ref="E365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65" s="21" t="str" cm="1">
        <f t="array" ref="F365">IF(ISERROR(INDEX(Jornadas[id],ROW()-3)),"",IFERROR(INDEX(Jornadas[retiro],ROW()-3),""))</f>
        <v/>
      </c>
      <c r="G365" s="21" t="str" cm="1">
        <f t="array" ref="G365">IF(ISERROR(INDEX(Jornadas[id],ROW()-3)),"",SUMIFS(Ventas[importe],Ventas[id_jornada],INDEX(Jornadas[id],ROW()-3),Ventas[mercadoPago],"0"))</f>
        <v/>
      </c>
      <c r="H365" s="21" t="str" cm="1">
        <f t="array" ref="H365">IF(ISERROR(INDEX(Jornadas[id],ROW()-3)),"",SUMIFS(Ventas[importe],Ventas[id_jornada],INDEX(Jornadas[id],ROW()-3),Ventas[mercadoPago],"1"))</f>
        <v/>
      </c>
      <c r="I365" s="2" t="str" cm="1">
        <f t="array" ref="I365">IF(ISERROR(INDEX(Jornadas[id],ROW()-3)),"",COUNTIF(Cortes[id_jornada],INDEX(Jornadas[id],ROW()-3)))</f>
        <v/>
      </c>
    </row>
    <row r="366" spans="1:9" hidden="1" x14ac:dyDescent="0.3">
      <c r="A366" s="42" t="str">
        <f t="shared" si="5"/>
        <v/>
      </c>
      <c r="B366" s="38" t="str" cm="1">
        <f t="array" ref="B366">IF(ISERROR(INDEX(Jornadas[id],ROW()-3)),"",INDEX(Jornadas[fecha],ROW()-3))</f>
        <v/>
      </c>
      <c r="C366" s="43" t="str" cm="1">
        <f t="array" ref="C366">IFERROR(INDEX(Jornadas[caja_inicial],ROW()-3),"")</f>
        <v/>
      </c>
      <c r="D366" s="20" t="str" cm="1">
        <f t="array" ref="D366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66" s="20" t="str" cm="1">
        <f t="array" ref="E366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66" s="20" t="str" cm="1">
        <f t="array" ref="F366">IF(ISERROR(INDEX(Jornadas[id],ROW()-3)),"",IFERROR(INDEX(Jornadas[retiro],ROW()-3),""))</f>
        <v/>
      </c>
      <c r="G366" s="20" t="str" cm="1">
        <f t="array" ref="G366">IF(ISERROR(INDEX(Jornadas[id],ROW()-3)),"",SUMIFS(Ventas[importe],Ventas[id_jornada],INDEX(Jornadas[id],ROW()-3),Ventas[mercadoPago],"0"))</f>
        <v/>
      </c>
      <c r="H366" s="20" t="str" cm="1">
        <f t="array" ref="H366">IF(ISERROR(INDEX(Jornadas[id],ROW()-3)),"",SUMIFS(Ventas[importe],Ventas[id_jornada],INDEX(Jornadas[id],ROW()-3),Ventas[mercadoPago],"1"))</f>
        <v/>
      </c>
      <c r="I366" s="1" t="str" cm="1">
        <f t="array" ref="I366">IF(ISERROR(INDEX(Jornadas[id],ROW()-3)),"",COUNTIF(Cortes[id_jornada],INDEX(Jornadas[id],ROW()-3)))</f>
        <v/>
      </c>
    </row>
    <row r="367" spans="1:9" hidden="1" x14ac:dyDescent="0.3">
      <c r="A367" s="35" t="str">
        <f t="shared" si="5"/>
        <v/>
      </c>
      <c r="B367" s="36" t="str" cm="1">
        <f t="array" ref="B367">IF(ISERROR(INDEX(Jornadas[id],ROW()-3)),"",INDEX(Jornadas[fecha],ROW()-3))</f>
        <v/>
      </c>
      <c r="C367" s="23" t="str" cm="1">
        <f t="array" ref="C367">IFERROR(INDEX(Jornadas[caja_inicial],ROW()-3),"")</f>
        <v/>
      </c>
      <c r="D367" s="21" t="str" cm="1">
        <f t="array" ref="D367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67" s="21" t="str" cm="1">
        <f t="array" ref="E367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67" s="21" t="str" cm="1">
        <f t="array" ref="F367">IF(ISERROR(INDEX(Jornadas[id],ROW()-3)),"",IFERROR(INDEX(Jornadas[retiro],ROW()-3),""))</f>
        <v/>
      </c>
      <c r="G367" s="21" t="str" cm="1">
        <f t="array" ref="G367">IF(ISERROR(INDEX(Jornadas[id],ROW()-3)),"",SUMIFS(Ventas[importe],Ventas[id_jornada],INDEX(Jornadas[id],ROW()-3),Ventas[mercadoPago],"0"))</f>
        <v/>
      </c>
      <c r="H367" s="21" t="str" cm="1">
        <f t="array" ref="H367">IF(ISERROR(INDEX(Jornadas[id],ROW()-3)),"",SUMIFS(Ventas[importe],Ventas[id_jornada],INDEX(Jornadas[id],ROW()-3),Ventas[mercadoPago],"1"))</f>
        <v/>
      </c>
      <c r="I367" s="2" t="str" cm="1">
        <f t="array" ref="I367">IF(ISERROR(INDEX(Jornadas[id],ROW()-3)),"",COUNTIF(Cortes[id_jornada],INDEX(Jornadas[id],ROW()-3)))</f>
        <v/>
      </c>
    </row>
    <row r="368" spans="1:9" hidden="1" x14ac:dyDescent="0.3">
      <c r="A368" s="42" t="str">
        <f t="shared" si="5"/>
        <v/>
      </c>
      <c r="B368" s="38" t="str" cm="1">
        <f t="array" ref="B368">IF(ISERROR(INDEX(Jornadas[id],ROW()-3)),"",INDEX(Jornadas[fecha],ROW()-3))</f>
        <v/>
      </c>
      <c r="C368" s="43" t="str" cm="1">
        <f t="array" ref="C368">IFERROR(INDEX(Jornadas[caja_inicial],ROW()-3),"")</f>
        <v/>
      </c>
      <c r="D368" s="20" t="str" cm="1">
        <f t="array" ref="D368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68" s="20" t="str" cm="1">
        <f t="array" ref="E368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68" s="20" t="str" cm="1">
        <f t="array" ref="F368">IF(ISERROR(INDEX(Jornadas[id],ROW()-3)),"",IFERROR(INDEX(Jornadas[retiro],ROW()-3),""))</f>
        <v/>
      </c>
      <c r="G368" s="20" t="str" cm="1">
        <f t="array" ref="G368">IF(ISERROR(INDEX(Jornadas[id],ROW()-3)),"",SUMIFS(Ventas[importe],Ventas[id_jornada],INDEX(Jornadas[id],ROW()-3),Ventas[mercadoPago],"0"))</f>
        <v/>
      </c>
      <c r="H368" s="20" t="str" cm="1">
        <f t="array" ref="H368">IF(ISERROR(INDEX(Jornadas[id],ROW()-3)),"",SUMIFS(Ventas[importe],Ventas[id_jornada],INDEX(Jornadas[id],ROW()-3),Ventas[mercadoPago],"1"))</f>
        <v/>
      </c>
      <c r="I368" s="1" t="str" cm="1">
        <f t="array" ref="I368">IF(ISERROR(INDEX(Jornadas[id],ROW()-3)),"",COUNTIF(Cortes[id_jornada],INDEX(Jornadas[id],ROW()-3)))</f>
        <v/>
      </c>
    </row>
    <row r="369" spans="1:9" hidden="1" x14ac:dyDescent="0.3">
      <c r="A369" s="35" t="str">
        <f t="shared" si="5"/>
        <v/>
      </c>
      <c r="B369" s="36" t="str" cm="1">
        <f t="array" ref="B369">IF(ISERROR(INDEX(Jornadas[id],ROW()-3)),"",INDEX(Jornadas[fecha],ROW()-3))</f>
        <v/>
      </c>
      <c r="C369" s="23" t="str" cm="1">
        <f t="array" ref="C369">IFERROR(INDEX(Jornadas[caja_inicial],ROW()-3),"")</f>
        <v/>
      </c>
      <c r="D369" s="21" t="str" cm="1">
        <f t="array" ref="D369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69" s="21" t="str" cm="1">
        <f t="array" ref="E369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69" s="21" t="str" cm="1">
        <f t="array" ref="F369">IF(ISERROR(INDEX(Jornadas[id],ROW()-3)),"",IFERROR(INDEX(Jornadas[retiro],ROW()-3),""))</f>
        <v/>
      </c>
      <c r="G369" s="21" t="str" cm="1">
        <f t="array" ref="G369">IF(ISERROR(INDEX(Jornadas[id],ROW()-3)),"",SUMIFS(Ventas[importe],Ventas[id_jornada],INDEX(Jornadas[id],ROW()-3),Ventas[mercadoPago],"0"))</f>
        <v/>
      </c>
      <c r="H369" s="21" t="str" cm="1">
        <f t="array" ref="H369">IF(ISERROR(INDEX(Jornadas[id],ROW()-3)),"",SUMIFS(Ventas[importe],Ventas[id_jornada],INDEX(Jornadas[id],ROW()-3),Ventas[mercadoPago],"1"))</f>
        <v/>
      </c>
      <c r="I369" s="2" t="str" cm="1">
        <f t="array" ref="I369">IF(ISERROR(INDEX(Jornadas[id],ROW()-3)),"",COUNTIF(Cortes[id_jornada],INDEX(Jornadas[id],ROW()-3)))</f>
        <v/>
      </c>
    </row>
    <row r="370" spans="1:9" hidden="1" x14ac:dyDescent="0.3">
      <c r="A370" s="42" t="str">
        <f t="shared" si="5"/>
        <v/>
      </c>
      <c r="B370" s="38" t="str" cm="1">
        <f t="array" ref="B370">IF(ISERROR(INDEX(Jornadas[id],ROW()-3)),"",INDEX(Jornadas[fecha],ROW()-3))</f>
        <v/>
      </c>
      <c r="C370" s="43" t="str" cm="1">
        <f t="array" ref="C370">IFERROR(INDEX(Jornadas[caja_inicial],ROW()-3),"")</f>
        <v/>
      </c>
      <c r="D370" s="20" t="str" cm="1">
        <f t="array" ref="D370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70" s="20" t="str" cm="1">
        <f t="array" ref="E370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70" s="20" t="str" cm="1">
        <f t="array" ref="F370">IF(ISERROR(INDEX(Jornadas[id],ROW()-3)),"",IFERROR(INDEX(Jornadas[retiro],ROW()-3),""))</f>
        <v/>
      </c>
      <c r="G370" s="20" t="str" cm="1">
        <f t="array" ref="G370">IF(ISERROR(INDEX(Jornadas[id],ROW()-3)),"",SUMIFS(Ventas[importe],Ventas[id_jornada],INDEX(Jornadas[id],ROW()-3),Ventas[mercadoPago],"0"))</f>
        <v/>
      </c>
      <c r="H370" s="20" t="str" cm="1">
        <f t="array" ref="H370">IF(ISERROR(INDEX(Jornadas[id],ROW()-3)),"",SUMIFS(Ventas[importe],Ventas[id_jornada],INDEX(Jornadas[id],ROW()-3),Ventas[mercadoPago],"1"))</f>
        <v/>
      </c>
      <c r="I370" s="1" t="str" cm="1">
        <f t="array" ref="I370">IF(ISERROR(INDEX(Jornadas[id],ROW()-3)),"",COUNTIF(Cortes[id_jornada],INDEX(Jornadas[id],ROW()-3)))</f>
        <v/>
      </c>
    </row>
    <row r="371" spans="1:9" hidden="1" x14ac:dyDescent="0.3">
      <c r="A371" s="35" t="str">
        <f t="shared" si="5"/>
        <v/>
      </c>
      <c r="B371" s="36" t="str" cm="1">
        <f t="array" ref="B371">IF(ISERROR(INDEX(Jornadas[id],ROW()-3)),"",INDEX(Jornadas[fecha],ROW()-3))</f>
        <v/>
      </c>
      <c r="C371" s="23" t="str" cm="1">
        <f t="array" ref="C371">IFERROR(INDEX(Jornadas[caja_inicial],ROW()-3),"")</f>
        <v/>
      </c>
      <c r="D371" s="21" t="str" cm="1">
        <f t="array" ref="D371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71" s="21" t="str" cm="1">
        <f t="array" ref="E371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71" s="21" t="str" cm="1">
        <f t="array" ref="F371">IF(ISERROR(INDEX(Jornadas[id],ROW()-3)),"",IFERROR(INDEX(Jornadas[retiro],ROW()-3),""))</f>
        <v/>
      </c>
      <c r="G371" s="21" t="str" cm="1">
        <f t="array" ref="G371">IF(ISERROR(INDEX(Jornadas[id],ROW()-3)),"",SUMIFS(Ventas[importe],Ventas[id_jornada],INDEX(Jornadas[id],ROW()-3),Ventas[mercadoPago],"0"))</f>
        <v/>
      </c>
      <c r="H371" s="21" t="str" cm="1">
        <f t="array" ref="H371">IF(ISERROR(INDEX(Jornadas[id],ROW()-3)),"",SUMIFS(Ventas[importe],Ventas[id_jornada],INDEX(Jornadas[id],ROW()-3),Ventas[mercadoPago],"1"))</f>
        <v/>
      </c>
      <c r="I371" s="2" t="str" cm="1">
        <f t="array" ref="I371">IF(ISERROR(INDEX(Jornadas[id],ROW()-3)),"",COUNTIF(Cortes[id_jornada],INDEX(Jornadas[id],ROW()-3)))</f>
        <v/>
      </c>
    </row>
    <row r="372" spans="1:9" hidden="1" x14ac:dyDescent="0.3">
      <c r="A372" s="42" t="str">
        <f t="shared" si="5"/>
        <v/>
      </c>
      <c r="B372" s="38" t="str" cm="1">
        <f t="array" ref="B372">IF(ISERROR(INDEX(Jornadas[id],ROW()-3)),"",INDEX(Jornadas[fecha],ROW()-3))</f>
        <v/>
      </c>
      <c r="C372" s="43" t="str" cm="1">
        <f t="array" ref="C372">IFERROR(INDEX(Jornadas[caja_inicial],ROW()-3),"")</f>
        <v/>
      </c>
      <c r="D372" s="20" t="str" cm="1">
        <f t="array" ref="D372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72" s="20" t="str" cm="1">
        <f t="array" ref="E372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72" s="20" t="str" cm="1">
        <f t="array" ref="F372">IF(ISERROR(INDEX(Jornadas[id],ROW()-3)),"",IFERROR(INDEX(Jornadas[retiro],ROW()-3),""))</f>
        <v/>
      </c>
      <c r="G372" s="20" t="str" cm="1">
        <f t="array" ref="G372">IF(ISERROR(INDEX(Jornadas[id],ROW()-3)),"",SUMIFS(Ventas[importe],Ventas[id_jornada],INDEX(Jornadas[id],ROW()-3),Ventas[mercadoPago],"0"))</f>
        <v/>
      </c>
      <c r="H372" s="20" t="str" cm="1">
        <f t="array" ref="H372">IF(ISERROR(INDEX(Jornadas[id],ROW()-3)),"",SUMIFS(Ventas[importe],Ventas[id_jornada],INDEX(Jornadas[id],ROW()-3),Ventas[mercadoPago],"1"))</f>
        <v/>
      </c>
      <c r="I372" s="1" t="str" cm="1">
        <f t="array" ref="I372">IF(ISERROR(INDEX(Jornadas[id],ROW()-3)),"",COUNTIF(Cortes[id_jornada],INDEX(Jornadas[id],ROW()-3)))</f>
        <v/>
      </c>
    </row>
    <row r="373" spans="1:9" hidden="1" x14ac:dyDescent="0.3">
      <c r="A373" s="35" t="str">
        <f t="shared" si="5"/>
        <v/>
      </c>
      <c r="B373" s="36" t="str" cm="1">
        <f t="array" ref="B373">IF(ISERROR(INDEX(Jornadas[id],ROW()-3)),"",INDEX(Jornadas[fecha],ROW()-3))</f>
        <v/>
      </c>
      <c r="C373" s="23" t="str" cm="1">
        <f t="array" ref="C373">IFERROR(INDEX(Jornadas[caja_inicial],ROW()-3),"")</f>
        <v/>
      </c>
      <c r="D373" s="21" t="str" cm="1">
        <f t="array" ref="D373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73" s="21" t="str" cm="1">
        <f t="array" ref="E373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73" s="21" t="str" cm="1">
        <f t="array" ref="F373">IF(ISERROR(INDEX(Jornadas[id],ROW()-3)),"",IFERROR(INDEX(Jornadas[retiro],ROW()-3),""))</f>
        <v/>
      </c>
      <c r="G373" s="21" t="str" cm="1">
        <f t="array" ref="G373">IF(ISERROR(INDEX(Jornadas[id],ROW()-3)),"",SUMIFS(Ventas[importe],Ventas[id_jornada],INDEX(Jornadas[id],ROW()-3),Ventas[mercadoPago],"0"))</f>
        <v/>
      </c>
      <c r="H373" s="21" t="str" cm="1">
        <f t="array" ref="H373">IF(ISERROR(INDEX(Jornadas[id],ROW()-3)),"",SUMIFS(Ventas[importe],Ventas[id_jornada],INDEX(Jornadas[id],ROW()-3),Ventas[mercadoPago],"1"))</f>
        <v/>
      </c>
      <c r="I373" s="2" t="str" cm="1">
        <f t="array" ref="I373">IF(ISERROR(INDEX(Jornadas[id],ROW()-3)),"",COUNTIF(Cortes[id_jornada],INDEX(Jornadas[id],ROW()-3)))</f>
        <v/>
      </c>
    </row>
    <row r="374" spans="1:9" hidden="1" x14ac:dyDescent="0.3">
      <c r="A374" s="42" t="str">
        <f t="shared" si="5"/>
        <v/>
      </c>
      <c r="B374" s="38" t="str" cm="1">
        <f t="array" ref="B374">IF(ISERROR(INDEX(Jornadas[id],ROW()-3)),"",INDEX(Jornadas[fecha],ROW()-3))</f>
        <v/>
      </c>
      <c r="C374" s="43" t="str" cm="1">
        <f t="array" ref="C374">IFERROR(INDEX(Jornadas[caja_inicial],ROW()-3),"")</f>
        <v/>
      </c>
      <c r="D374" s="20" t="str" cm="1">
        <f t="array" ref="D374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74" s="20" t="str" cm="1">
        <f t="array" ref="E374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74" s="20" t="str" cm="1">
        <f t="array" ref="F374">IF(ISERROR(INDEX(Jornadas[id],ROW()-3)),"",IFERROR(INDEX(Jornadas[retiro],ROW()-3),""))</f>
        <v/>
      </c>
      <c r="G374" s="20" t="str" cm="1">
        <f t="array" ref="G374">IF(ISERROR(INDEX(Jornadas[id],ROW()-3)),"",SUMIFS(Ventas[importe],Ventas[id_jornada],INDEX(Jornadas[id],ROW()-3),Ventas[mercadoPago],"0"))</f>
        <v/>
      </c>
      <c r="H374" s="20" t="str" cm="1">
        <f t="array" ref="H374">IF(ISERROR(INDEX(Jornadas[id],ROW()-3)),"",SUMIFS(Ventas[importe],Ventas[id_jornada],INDEX(Jornadas[id],ROW()-3),Ventas[mercadoPago],"1"))</f>
        <v/>
      </c>
      <c r="I374" s="1" t="str" cm="1">
        <f t="array" ref="I374">IF(ISERROR(INDEX(Jornadas[id],ROW()-3)),"",COUNTIF(Cortes[id_jornada],INDEX(Jornadas[id],ROW()-3)))</f>
        <v/>
      </c>
    </row>
    <row r="375" spans="1:9" hidden="1" x14ac:dyDescent="0.3">
      <c r="A375" s="35" t="str">
        <f t="shared" si="5"/>
        <v/>
      </c>
      <c r="B375" s="36" t="str" cm="1">
        <f t="array" ref="B375">IF(ISERROR(INDEX(Jornadas[id],ROW()-3)),"",INDEX(Jornadas[fecha],ROW()-3))</f>
        <v/>
      </c>
      <c r="C375" s="23" t="str" cm="1">
        <f t="array" ref="C375">IFERROR(INDEX(Jornadas[caja_inicial],ROW()-3),"")</f>
        <v/>
      </c>
      <c r="D375" s="21" t="str" cm="1">
        <f t="array" ref="D375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75" s="21" t="str" cm="1">
        <f t="array" ref="E375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75" s="21" t="str" cm="1">
        <f t="array" ref="F375">IF(ISERROR(INDEX(Jornadas[id],ROW()-3)),"",IFERROR(INDEX(Jornadas[retiro],ROW()-3),""))</f>
        <v/>
      </c>
      <c r="G375" s="21" t="str" cm="1">
        <f t="array" ref="G375">IF(ISERROR(INDEX(Jornadas[id],ROW()-3)),"",SUMIFS(Ventas[importe],Ventas[id_jornada],INDEX(Jornadas[id],ROW()-3),Ventas[mercadoPago],"0"))</f>
        <v/>
      </c>
      <c r="H375" s="21" t="str" cm="1">
        <f t="array" ref="H375">IF(ISERROR(INDEX(Jornadas[id],ROW()-3)),"",SUMIFS(Ventas[importe],Ventas[id_jornada],INDEX(Jornadas[id],ROW()-3),Ventas[mercadoPago],"1"))</f>
        <v/>
      </c>
      <c r="I375" s="2" t="str" cm="1">
        <f t="array" ref="I375">IF(ISERROR(INDEX(Jornadas[id],ROW()-3)),"",COUNTIF(Cortes[id_jornada],INDEX(Jornadas[id],ROW()-3)))</f>
        <v/>
      </c>
    </row>
    <row r="376" spans="1:9" hidden="1" x14ac:dyDescent="0.3">
      <c r="A376" s="42" t="str">
        <f t="shared" si="5"/>
        <v/>
      </c>
      <c r="B376" s="38" t="str" cm="1">
        <f t="array" ref="B376">IF(ISERROR(INDEX(Jornadas[id],ROW()-3)),"",INDEX(Jornadas[fecha],ROW()-3))</f>
        <v/>
      </c>
      <c r="C376" s="43" t="str" cm="1">
        <f t="array" ref="C376">IFERROR(INDEX(Jornadas[caja_inicial],ROW()-3),"")</f>
        <v/>
      </c>
      <c r="D376" s="20" t="str" cm="1">
        <f t="array" ref="D376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76" s="20" t="str" cm="1">
        <f t="array" ref="E376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76" s="20" t="str" cm="1">
        <f t="array" ref="F376">IF(ISERROR(INDEX(Jornadas[id],ROW()-3)),"",IFERROR(INDEX(Jornadas[retiro],ROW()-3),""))</f>
        <v/>
      </c>
      <c r="G376" s="20" t="str" cm="1">
        <f t="array" ref="G376">IF(ISERROR(INDEX(Jornadas[id],ROW()-3)),"",SUMIFS(Ventas[importe],Ventas[id_jornada],INDEX(Jornadas[id],ROW()-3),Ventas[mercadoPago],"0"))</f>
        <v/>
      </c>
      <c r="H376" s="20" t="str" cm="1">
        <f t="array" ref="H376">IF(ISERROR(INDEX(Jornadas[id],ROW()-3)),"",SUMIFS(Ventas[importe],Ventas[id_jornada],INDEX(Jornadas[id],ROW()-3),Ventas[mercadoPago],"1"))</f>
        <v/>
      </c>
      <c r="I376" s="1" t="str" cm="1">
        <f t="array" ref="I376">IF(ISERROR(INDEX(Jornadas[id],ROW()-3)),"",COUNTIF(Cortes[id_jornada],INDEX(Jornadas[id],ROW()-3)))</f>
        <v/>
      </c>
    </row>
    <row r="377" spans="1:9" hidden="1" x14ac:dyDescent="0.3">
      <c r="A377" s="35" t="str">
        <f t="shared" si="5"/>
        <v/>
      </c>
      <c r="B377" s="36" t="str" cm="1">
        <f t="array" ref="B377">IF(ISERROR(INDEX(Jornadas[id],ROW()-3)),"",INDEX(Jornadas[fecha],ROW()-3))</f>
        <v/>
      </c>
      <c r="C377" s="23" t="str" cm="1">
        <f t="array" ref="C377">IFERROR(INDEX(Jornadas[caja_inicial],ROW()-3),"")</f>
        <v/>
      </c>
      <c r="D377" s="21" t="str" cm="1">
        <f t="array" ref="D377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77" s="21" t="str" cm="1">
        <f t="array" ref="E377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77" s="21" t="str" cm="1">
        <f t="array" ref="F377">IF(ISERROR(INDEX(Jornadas[id],ROW()-3)),"",IFERROR(INDEX(Jornadas[retiro],ROW()-3),""))</f>
        <v/>
      </c>
      <c r="G377" s="21" t="str" cm="1">
        <f t="array" ref="G377">IF(ISERROR(INDEX(Jornadas[id],ROW()-3)),"",SUMIFS(Ventas[importe],Ventas[id_jornada],INDEX(Jornadas[id],ROW()-3),Ventas[mercadoPago],"0"))</f>
        <v/>
      </c>
      <c r="H377" s="21" t="str" cm="1">
        <f t="array" ref="H377">IF(ISERROR(INDEX(Jornadas[id],ROW()-3)),"",SUMIFS(Ventas[importe],Ventas[id_jornada],INDEX(Jornadas[id],ROW()-3),Ventas[mercadoPago],"1"))</f>
        <v/>
      </c>
      <c r="I377" s="2" t="str" cm="1">
        <f t="array" ref="I377">IF(ISERROR(INDEX(Jornadas[id],ROW()-3)),"",COUNTIF(Cortes[id_jornada],INDEX(Jornadas[id],ROW()-3)))</f>
        <v/>
      </c>
    </row>
    <row r="378" spans="1:9" hidden="1" x14ac:dyDescent="0.3">
      <c r="A378" s="42" t="str">
        <f t="shared" si="5"/>
        <v/>
      </c>
      <c r="B378" s="38" t="str" cm="1">
        <f t="array" ref="B378">IF(ISERROR(INDEX(Jornadas[id],ROW()-3)),"",INDEX(Jornadas[fecha],ROW()-3))</f>
        <v/>
      </c>
      <c r="C378" s="43" t="str" cm="1">
        <f t="array" ref="C378">IFERROR(INDEX(Jornadas[caja_inicial],ROW()-3),"")</f>
        <v/>
      </c>
      <c r="D378" s="20" t="str" cm="1">
        <f t="array" ref="D378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78" s="20" t="str" cm="1">
        <f t="array" ref="E378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78" s="20" t="str" cm="1">
        <f t="array" ref="F378">IF(ISERROR(INDEX(Jornadas[id],ROW()-3)),"",IFERROR(INDEX(Jornadas[retiro],ROW()-3),""))</f>
        <v/>
      </c>
      <c r="G378" s="20" t="str" cm="1">
        <f t="array" ref="G378">IF(ISERROR(INDEX(Jornadas[id],ROW()-3)),"",SUMIFS(Ventas[importe],Ventas[id_jornada],INDEX(Jornadas[id],ROW()-3),Ventas[mercadoPago],"0"))</f>
        <v/>
      </c>
      <c r="H378" s="20" t="str" cm="1">
        <f t="array" ref="H378">IF(ISERROR(INDEX(Jornadas[id],ROW()-3)),"",SUMIFS(Ventas[importe],Ventas[id_jornada],INDEX(Jornadas[id],ROW()-3),Ventas[mercadoPago],"1"))</f>
        <v/>
      </c>
      <c r="I378" s="1" t="str" cm="1">
        <f t="array" ref="I378">IF(ISERROR(INDEX(Jornadas[id],ROW()-3)),"",COUNTIF(Cortes[id_jornada],INDEX(Jornadas[id],ROW()-3)))</f>
        <v/>
      </c>
    </row>
    <row r="379" spans="1:9" hidden="1" x14ac:dyDescent="0.3">
      <c r="A379" s="35" t="str">
        <f t="shared" si="5"/>
        <v/>
      </c>
      <c r="B379" s="36" t="str" cm="1">
        <f t="array" ref="B379">IF(ISERROR(INDEX(Jornadas[id],ROW()-3)),"",INDEX(Jornadas[fecha],ROW()-3))</f>
        <v/>
      </c>
      <c r="C379" s="23" t="str" cm="1">
        <f t="array" ref="C379">IFERROR(INDEX(Jornadas[caja_inicial],ROW()-3),"")</f>
        <v/>
      </c>
      <c r="D379" s="21" t="str" cm="1">
        <f t="array" ref="D379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79" s="21" t="str" cm="1">
        <f t="array" ref="E379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79" s="21" t="str" cm="1">
        <f t="array" ref="F379">IF(ISERROR(INDEX(Jornadas[id],ROW()-3)),"",IFERROR(INDEX(Jornadas[retiro],ROW()-3),""))</f>
        <v/>
      </c>
      <c r="G379" s="21" t="str" cm="1">
        <f t="array" ref="G379">IF(ISERROR(INDEX(Jornadas[id],ROW()-3)),"",SUMIFS(Ventas[importe],Ventas[id_jornada],INDEX(Jornadas[id],ROW()-3),Ventas[mercadoPago],"0"))</f>
        <v/>
      </c>
      <c r="H379" s="21" t="str" cm="1">
        <f t="array" ref="H379">IF(ISERROR(INDEX(Jornadas[id],ROW()-3)),"",SUMIFS(Ventas[importe],Ventas[id_jornada],INDEX(Jornadas[id],ROW()-3),Ventas[mercadoPago],"1"))</f>
        <v/>
      </c>
      <c r="I379" s="2" t="str" cm="1">
        <f t="array" ref="I379">IF(ISERROR(INDEX(Jornadas[id],ROW()-3)),"",COUNTIF(Cortes[id_jornada],INDEX(Jornadas[id],ROW()-3)))</f>
        <v/>
      </c>
    </row>
    <row r="380" spans="1:9" hidden="1" x14ac:dyDescent="0.3">
      <c r="A380" s="42" t="str">
        <f t="shared" si="5"/>
        <v/>
      </c>
      <c r="B380" s="38" t="str" cm="1">
        <f t="array" ref="B380">IF(ISERROR(INDEX(Jornadas[id],ROW()-3)),"",INDEX(Jornadas[fecha],ROW()-3))</f>
        <v/>
      </c>
      <c r="C380" s="43" t="str" cm="1">
        <f t="array" ref="C380">IFERROR(INDEX(Jornadas[caja_inicial],ROW()-3),"")</f>
        <v/>
      </c>
      <c r="D380" s="20" t="str" cm="1">
        <f t="array" ref="D380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80" s="20" t="str" cm="1">
        <f t="array" ref="E380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80" s="20" t="str" cm="1">
        <f t="array" ref="F380">IF(ISERROR(INDEX(Jornadas[id],ROW()-3)),"",IFERROR(INDEX(Jornadas[retiro],ROW()-3),""))</f>
        <v/>
      </c>
      <c r="G380" s="20" t="str" cm="1">
        <f t="array" ref="G380">IF(ISERROR(INDEX(Jornadas[id],ROW()-3)),"",SUMIFS(Ventas[importe],Ventas[id_jornada],INDEX(Jornadas[id],ROW()-3),Ventas[mercadoPago],"0"))</f>
        <v/>
      </c>
      <c r="H380" s="20" t="str" cm="1">
        <f t="array" ref="H380">IF(ISERROR(INDEX(Jornadas[id],ROW()-3)),"",SUMIFS(Ventas[importe],Ventas[id_jornada],INDEX(Jornadas[id],ROW()-3),Ventas[mercadoPago],"1"))</f>
        <v/>
      </c>
      <c r="I380" s="1" t="str" cm="1">
        <f t="array" ref="I380">IF(ISERROR(INDEX(Jornadas[id],ROW()-3)),"",COUNTIF(Cortes[id_jornada],INDEX(Jornadas[id],ROW()-3)))</f>
        <v/>
      </c>
    </row>
    <row r="381" spans="1:9" hidden="1" x14ac:dyDescent="0.3">
      <c r="A381" s="35" t="str">
        <f t="shared" si="5"/>
        <v/>
      </c>
      <c r="B381" s="36" t="str" cm="1">
        <f t="array" ref="B381">IF(ISERROR(INDEX(Jornadas[id],ROW()-3)),"",INDEX(Jornadas[fecha],ROW()-3))</f>
        <v/>
      </c>
      <c r="C381" s="23" t="str" cm="1">
        <f t="array" ref="C381">IFERROR(INDEX(Jornadas[caja_inicial],ROW()-3),"")</f>
        <v/>
      </c>
      <c r="D381" s="21" t="str" cm="1">
        <f t="array" ref="D381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81" s="21" t="str" cm="1">
        <f t="array" ref="E381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81" s="21" t="str" cm="1">
        <f t="array" ref="F381">IF(ISERROR(INDEX(Jornadas[id],ROW()-3)),"",IFERROR(INDEX(Jornadas[retiro],ROW()-3),""))</f>
        <v/>
      </c>
      <c r="G381" s="21" t="str" cm="1">
        <f t="array" ref="G381">IF(ISERROR(INDEX(Jornadas[id],ROW()-3)),"",SUMIFS(Ventas[importe],Ventas[id_jornada],INDEX(Jornadas[id],ROW()-3),Ventas[mercadoPago],"0"))</f>
        <v/>
      </c>
      <c r="H381" s="21" t="str" cm="1">
        <f t="array" ref="H381">IF(ISERROR(INDEX(Jornadas[id],ROW()-3)),"",SUMIFS(Ventas[importe],Ventas[id_jornada],INDEX(Jornadas[id],ROW()-3),Ventas[mercadoPago],"1"))</f>
        <v/>
      </c>
      <c r="I381" s="2" t="str" cm="1">
        <f t="array" ref="I381">IF(ISERROR(INDEX(Jornadas[id],ROW()-3)),"",COUNTIF(Cortes[id_jornada],INDEX(Jornadas[id],ROW()-3)))</f>
        <v/>
      </c>
    </row>
    <row r="382" spans="1:9" hidden="1" x14ac:dyDescent="0.3">
      <c r="A382" s="42" t="str">
        <f t="shared" si="5"/>
        <v/>
      </c>
      <c r="B382" s="38" t="str" cm="1">
        <f t="array" ref="B382">IF(ISERROR(INDEX(Jornadas[id],ROW()-3)),"",INDEX(Jornadas[fecha],ROW()-3))</f>
        <v/>
      </c>
      <c r="C382" s="43" t="str" cm="1">
        <f t="array" ref="C382">IFERROR(INDEX(Jornadas[caja_inicial],ROW()-3),"")</f>
        <v/>
      </c>
      <c r="D382" s="20" t="str" cm="1">
        <f t="array" ref="D382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82" s="20" t="str" cm="1">
        <f t="array" ref="E382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82" s="20" t="str" cm="1">
        <f t="array" ref="F382">IF(ISERROR(INDEX(Jornadas[id],ROW()-3)),"",IFERROR(INDEX(Jornadas[retiro],ROW()-3),""))</f>
        <v/>
      </c>
      <c r="G382" s="20" t="str" cm="1">
        <f t="array" ref="G382">IF(ISERROR(INDEX(Jornadas[id],ROW()-3)),"",SUMIFS(Ventas[importe],Ventas[id_jornada],INDEX(Jornadas[id],ROW()-3),Ventas[mercadoPago],"0"))</f>
        <v/>
      </c>
      <c r="H382" s="20" t="str" cm="1">
        <f t="array" ref="H382">IF(ISERROR(INDEX(Jornadas[id],ROW()-3)),"",SUMIFS(Ventas[importe],Ventas[id_jornada],INDEX(Jornadas[id],ROW()-3),Ventas[mercadoPago],"1"))</f>
        <v/>
      </c>
      <c r="I382" s="1" t="str" cm="1">
        <f t="array" ref="I382">IF(ISERROR(INDEX(Jornadas[id],ROW()-3)),"",COUNTIF(Cortes[id_jornada],INDEX(Jornadas[id],ROW()-3)))</f>
        <v/>
      </c>
    </row>
    <row r="383" spans="1:9" hidden="1" x14ac:dyDescent="0.3">
      <c r="A383" s="35" t="str">
        <f t="shared" si="5"/>
        <v/>
      </c>
      <c r="B383" s="36" t="str" cm="1">
        <f t="array" ref="B383">IF(ISERROR(INDEX(Jornadas[id],ROW()-3)),"",INDEX(Jornadas[fecha],ROW()-3))</f>
        <v/>
      </c>
      <c r="C383" s="23" t="str" cm="1">
        <f t="array" ref="C383">IFERROR(INDEX(Jornadas[caja_inicial],ROW()-3),"")</f>
        <v/>
      </c>
      <c r="D383" s="21" t="str" cm="1">
        <f t="array" ref="D383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83" s="21" t="str" cm="1">
        <f t="array" ref="E383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83" s="21" t="str" cm="1">
        <f t="array" ref="F383">IF(ISERROR(INDEX(Jornadas[id],ROW()-3)),"",IFERROR(INDEX(Jornadas[retiro],ROW()-3),""))</f>
        <v/>
      </c>
      <c r="G383" s="21" t="str" cm="1">
        <f t="array" ref="G383">IF(ISERROR(INDEX(Jornadas[id],ROW()-3)),"",SUMIFS(Ventas[importe],Ventas[id_jornada],INDEX(Jornadas[id],ROW()-3),Ventas[mercadoPago],"0"))</f>
        <v/>
      </c>
      <c r="H383" s="21" t="str" cm="1">
        <f t="array" ref="H383">IF(ISERROR(INDEX(Jornadas[id],ROW()-3)),"",SUMIFS(Ventas[importe],Ventas[id_jornada],INDEX(Jornadas[id],ROW()-3),Ventas[mercadoPago],"1"))</f>
        <v/>
      </c>
      <c r="I383" s="2" t="str" cm="1">
        <f t="array" ref="I383">IF(ISERROR(INDEX(Jornadas[id],ROW()-3)),"",COUNTIF(Cortes[id_jornada],INDEX(Jornadas[id],ROW()-3)))</f>
        <v/>
      </c>
    </row>
    <row r="384" spans="1:9" hidden="1" x14ac:dyDescent="0.3">
      <c r="A384" s="42" t="str">
        <f t="shared" si="5"/>
        <v/>
      </c>
      <c r="B384" s="38" t="str" cm="1">
        <f t="array" ref="B384">IF(ISERROR(INDEX(Jornadas[id],ROW()-3)),"",INDEX(Jornadas[fecha],ROW()-3))</f>
        <v/>
      </c>
      <c r="C384" s="43" t="str" cm="1">
        <f t="array" ref="C384">IFERROR(INDEX(Jornadas[caja_inicial],ROW()-3),"")</f>
        <v/>
      </c>
      <c r="D384" s="20" t="str" cm="1">
        <f t="array" ref="D384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84" s="20" t="str" cm="1">
        <f t="array" ref="E384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84" s="20" t="str" cm="1">
        <f t="array" ref="F384">IF(ISERROR(INDEX(Jornadas[id],ROW()-3)),"",IFERROR(INDEX(Jornadas[retiro],ROW()-3),""))</f>
        <v/>
      </c>
      <c r="G384" s="20" t="str" cm="1">
        <f t="array" ref="G384">IF(ISERROR(INDEX(Jornadas[id],ROW()-3)),"",SUMIFS(Ventas[importe],Ventas[id_jornada],INDEX(Jornadas[id],ROW()-3),Ventas[mercadoPago],"0"))</f>
        <v/>
      </c>
      <c r="H384" s="20" t="str" cm="1">
        <f t="array" ref="H384">IF(ISERROR(INDEX(Jornadas[id],ROW()-3)),"",SUMIFS(Ventas[importe],Ventas[id_jornada],INDEX(Jornadas[id],ROW()-3),Ventas[mercadoPago],"1"))</f>
        <v/>
      </c>
      <c r="I384" s="1" t="str" cm="1">
        <f t="array" ref="I384">IF(ISERROR(INDEX(Jornadas[id],ROW()-3)),"",COUNTIF(Cortes[id_jornada],INDEX(Jornadas[id],ROW()-3)))</f>
        <v/>
      </c>
    </row>
    <row r="385" spans="1:9" hidden="1" x14ac:dyDescent="0.3">
      <c r="A385" s="35" t="str">
        <f t="shared" si="5"/>
        <v/>
      </c>
      <c r="B385" s="36" t="str" cm="1">
        <f t="array" ref="B385">IF(ISERROR(INDEX(Jornadas[id],ROW()-3)),"",INDEX(Jornadas[fecha],ROW()-3))</f>
        <v/>
      </c>
      <c r="C385" s="23" t="str" cm="1">
        <f t="array" ref="C385">IFERROR(INDEX(Jornadas[caja_inicial],ROW()-3),"")</f>
        <v/>
      </c>
      <c r="D385" s="21" t="str" cm="1">
        <f t="array" ref="D385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85" s="21" t="str" cm="1">
        <f t="array" ref="E385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85" s="21" t="str" cm="1">
        <f t="array" ref="F385">IF(ISERROR(INDEX(Jornadas[id],ROW()-3)),"",IFERROR(INDEX(Jornadas[retiro],ROW()-3),""))</f>
        <v/>
      </c>
      <c r="G385" s="21" t="str" cm="1">
        <f t="array" ref="G385">IF(ISERROR(INDEX(Jornadas[id],ROW()-3)),"",SUMIFS(Ventas[importe],Ventas[id_jornada],INDEX(Jornadas[id],ROW()-3),Ventas[mercadoPago],"0"))</f>
        <v/>
      </c>
      <c r="H385" s="21" t="str" cm="1">
        <f t="array" ref="H385">IF(ISERROR(INDEX(Jornadas[id],ROW()-3)),"",SUMIFS(Ventas[importe],Ventas[id_jornada],INDEX(Jornadas[id],ROW()-3),Ventas[mercadoPago],"1"))</f>
        <v/>
      </c>
      <c r="I385" s="2" t="str" cm="1">
        <f t="array" ref="I385">IF(ISERROR(INDEX(Jornadas[id],ROW()-3)),"",COUNTIF(Cortes[id_jornada],INDEX(Jornadas[id],ROW()-3)))</f>
        <v/>
      </c>
    </row>
    <row r="386" spans="1:9" hidden="1" x14ac:dyDescent="0.3">
      <c r="A386" s="42" t="str">
        <f t="shared" si="5"/>
        <v/>
      </c>
      <c r="B386" s="38" t="str" cm="1">
        <f t="array" ref="B386">IF(ISERROR(INDEX(Jornadas[id],ROW()-3)),"",INDEX(Jornadas[fecha],ROW()-3))</f>
        <v/>
      </c>
      <c r="C386" s="43" t="str" cm="1">
        <f t="array" ref="C386">IFERROR(INDEX(Jornadas[caja_inicial],ROW()-3),"")</f>
        <v/>
      </c>
      <c r="D386" s="20" t="str" cm="1">
        <f t="array" ref="D386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86" s="20" t="str" cm="1">
        <f t="array" ref="E386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86" s="20" t="str" cm="1">
        <f t="array" ref="F386">IF(ISERROR(INDEX(Jornadas[id],ROW()-3)),"",IFERROR(INDEX(Jornadas[retiro],ROW()-3),""))</f>
        <v/>
      </c>
      <c r="G386" s="20" t="str" cm="1">
        <f t="array" ref="G386">IF(ISERROR(INDEX(Jornadas[id],ROW()-3)),"",SUMIFS(Ventas[importe],Ventas[id_jornada],INDEX(Jornadas[id],ROW()-3),Ventas[mercadoPago],"0"))</f>
        <v/>
      </c>
      <c r="H386" s="20" t="str" cm="1">
        <f t="array" ref="H386">IF(ISERROR(INDEX(Jornadas[id],ROW()-3)),"",SUMIFS(Ventas[importe],Ventas[id_jornada],INDEX(Jornadas[id],ROW()-3),Ventas[mercadoPago],"1"))</f>
        <v/>
      </c>
      <c r="I386" s="1" t="str" cm="1">
        <f t="array" ref="I386">IF(ISERROR(INDEX(Jornadas[id],ROW()-3)),"",COUNTIF(Cortes[id_jornada],INDEX(Jornadas[id],ROW()-3)))</f>
        <v/>
      </c>
    </row>
    <row r="387" spans="1:9" hidden="1" x14ac:dyDescent="0.3">
      <c r="A387" s="35" t="str">
        <f t="shared" si="5"/>
        <v/>
      </c>
      <c r="B387" s="36" t="str" cm="1">
        <f t="array" ref="B387">IF(ISERROR(INDEX(Jornadas[id],ROW()-3)),"",INDEX(Jornadas[fecha],ROW()-3))</f>
        <v/>
      </c>
      <c r="C387" s="23" t="str" cm="1">
        <f t="array" ref="C387">IFERROR(INDEX(Jornadas[caja_inicial],ROW()-3),"")</f>
        <v/>
      </c>
      <c r="D387" s="21" t="str" cm="1">
        <f t="array" ref="D387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87" s="21" t="str" cm="1">
        <f t="array" ref="E387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87" s="21" t="str" cm="1">
        <f t="array" ref="F387">IF(ISERROR(INDEX(Jornadas[id],ROW()-3)),"",IFERROR(INDEX(Jornadas[retiro],ROW()-3),""))</f>
        <v/>
      </c>
      <c r="G387" s="21" t="str" cm="1">
        <f t="array" ref="G387">IF(ISERROR(INDEX(Jornadas[id],ROW()-3)),"",SUMIFS(Ventas[importe],Ventas[id_jornada],INDEX(Jornadas[id],ROW()-3),Ventas[mercadoPago],"0"))</f>
        <v/>
      </c>
      <c r="H387" s="21" t="str" cm="1">
        <f t="array" ref="H387">IF(ISERROR(INDEX(Jornadas[id],ROW()-3)),"",SUMIFS(Ventas[importe],Ventas[id_jornada],INDEX(Jornadas[id],ROW()-3),Ventas[mercadoPago],"1"))</f>
        <v/>
      </c>
      <c r="I387" s="2" t="str" cm="1">
        <f t="array" ref="I387">IF(ISERROR(INDEX(Jornadas[id],ROW()-3)),"",COUNTIF(Cortes[id_jornada],INDEX(Jornadas[id],ROW()-3)))</f>
        <v/>
      </c>
    </row>
    <row r="388" spans="1:9" hidden="1" x14ac:dyDescent="0.3">
      <c r="A388" s="42" t="str">
        <f t="shared" ref="A388:A451" si="6">PROPER(TEXT(B388,"dddd"))</f>
        <v/>
      </c>
      <c r="B388" s="38" t="str" cm="1">
        <f t="array" ref="B388">IF(ISERROR(INDEX(Jornadas[id],ROW()-3)),"",INDEX(Jornadas[fecha],ROW()-3))</f>
        <v/>
      </c>
      <c r="C388" s="43" t="str" cm="1">
        <f t="array" ref="C388">IFERROR(INDEX(Jornadas[caja_inicial],ROW()-3),"")</f>
        <v/>
      </c>
      <c r="D388" s="20" t="str" cm="1">
        <f t="array" ref="D388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88" s="20" t="str" cm="1">
        <f t="array" ref="E388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88" s="20" t="str" cm="1">
        <f t="array" ref="F388">IF(ISERROR(INDEX(Jornadas[id],ROW()-3)),"",IFERROR(INDEX(Jornadas[retiro],ROW()-3),""))</f>
        <v/>
      </c>
      <c r="G388" s="20" t="str" cm="1">
        <f t="array" ref="G388">IF(ISERROR(INDEX(Jornadas[id],ROW()-3)),"",SUMIFS(Ventas[importe],Ventas[id_jornada],INDEX(Jornadas[id],ROW()-3),Ventas[mercadoPago],"0"))</f>
        <v/>
      </c>
      <c r="H388" s="20" t="str" cm="1">
        <f t="array" ref="H388">IF(ISERROR(INDEX(Jornadas[id],ROW()-3)),"",SUMIFS(Ventas[importe],Ventas[id_jornada],INDEX(Jornadas[id],ROW()-3),Ventas[mercadoPago],"1"))</f>
        <v/>
      </c>
      <c r="I388" s="1" t="str" cm="1">
        <f t="array" ref="I388">IF(ISERROR(INDEX(Jornadas[id],ROW()-3)),"",COUNTIF(Cortes[id_jornada],INDEX(Jornadas[id],ROW()-3)))</f>
        <v/>
      </c>
    </row>
    <row r="389" spans="1:9" hidden="1" x14ac:dyDescent="0.3">
      <c r="A389" s="35" t="str">
        <f t="shared" si="6"/>
        <v/>
      </c>
      <c r="B389" s="36" t="str" cm="1">
        <f t="array" ref="B389">IF(ISERROR(INDEX(Jornadas[id],ROW()-3)),"",INDEX(Jornadas[fecha],ROW()-3))</f>
        <v/>
      </c>
      <c r="C389" s="23" t="str" cm="1">
        <f t="array" ref="C389">IFERROR(INDEX(Jornadas[caja_inicial],ROW()-3),"")</f>
        <v/>
      </c>
      <c r="D389" s="21" t="str" cm="1">
        <f t="array" ref="D389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89" s="21" t="str" cm="1">
        <f t="array" ref="E389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89" s="21" t="str" cm="1">
        <f t="array" ref="F389">IF(ISERROR(INDEX(Jornadas[id],ROW()-3)),"",IFERROR(INDEX(Jornadas[retiro],ROW()-3),""))</f>
        <v/>
      </c>
      <c r="G389" s="21" t="str" cm="1">
        <f t="array" ref="G389">IF(ISERROR(INDEX(Jornadas[id],ROW()-3)),"",SUMIFS(Ventas[importe],Ventas[id_jornada],INDEX(Jornadas[id],ROW()-3),Ventas[mercadoPago],"0"))</f>
        <v/>
      </c>
      <c r="H389" s="21" t="str" cm="1">
        <f t="array" ref="H389">IF(ISERROR(INDEX(Jornadas[id],ROW()-3)),"",SUMIFS(Ventas[importe],Ventas[id_jornada],INDEX(Jornadas[id],ROW()-3),Ventas[mercadoPago],"1"))</f>
        <v/>
      </c>
      <c r="I389" s="2" t="str" cm="1">
        <f t="array" ref="I389">IF(ISERROR(INDEX(Jornadas[id],ROW()-3)),"",COUNTIF(Cortes[id_jornada],INDEX(Jornadas[id],ROW()-3)))</f>
        <v/>
      </c>
    </row>
    <row r="390" spans="1:9" hidden="1" x14ac:dyDescent="0.3">
      <c r="A390" s="42" t="str">
        <f t="shared" si="6"/>
        <v/>
      </c>
      <c r="B390" s="38" t="str" cm="1">
        <f t="array" ref="B390">IF(ISERROR(INDEX(Jornadas[id],ROW()-3)),"",INDEX(Jornadas[fecha],ROW()-3))</f>
        <v/>
      </c>
      <c r="C390" s="43" t="str" cm="1">
        <f t="array" ref="C390">IFERROR(INDEX(Jornadas[caja_inicial],ROW()-3),"")</f>
        <v/>
      </c>
      <c r="D390" s="20" t="str" cm="1">
        <f t="array" ref="D390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90" s="20" t="str" cm="1">
        <f t="array" ref="E390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90" s="20" t="str" cm="1">
        <f t="array" ref="F390">IF(ISERROR(INDEX(Jornadas[id],ROW()-3)),"",IFERROR(INDEX(Jornadas[retiro],ROW()-3),""))</f>
        <v/>
      </c>
      <c r="G390" s="20" t="str" cm="1">
        <f t="array" ref="G390">IF(ISERROR(INDEX(Jornadas[id],ROW()-3)),"",SUMIFS(Ventas[importe],Ventas[id_jornada],INDEX(Jornadas[id],ROW()-3),Ventas[mercadoPago],"0"))</f>
        <v/>
      </c>
      <c r="H390" s="20" t="str" cm="1">
        <f t="array" ref="H390">IF(ISERROR(INDEX(Jornadas[id],ROW()-3)),"",SUMIFS(Ventas[importe],Ventas[id_jornada],INDEX(Jornadas[id],ROW()-3),Ventas[mercadoPago],"1"))</f>
        <v/>
      </c>
      <c r="I390" s="1" t="str" cm="1">
        <f t="array" ref="I390">IF(ISERROR(INDEX(Jornadas[id],ROW()-3)),"",COUNTIF(Cortes[id_jornada],INDEX(Jornadas[id],ROW()-3)))</f>
        <v/>
      </c>
    </row>
    <row r="391" spans="1:9" hidden="1" x14ac:dyDescent="0.3">
      <c r="A391" s="35" t="str">
        <f t="shared" si="6"/>
        <v/>
      </c>
      <c r="B391" s="36" t="str" cm="1">
        <f t="array" ref="B391">IF(ISERROR(INDEX(Jornadas[id],ROW()-3)),"",INDEX(Jornadas[fecha],ROW()-3))</f>
        <v/>
      </c>
      <c r="C391" s="23" t="str" cm="1">
        <f t="array" ref="C391">IFERROR(INDEX(Jornadas[caja_inicial],ROW()-3),"")</f>
        <v/>
      </c>
      <c r="D391" s="21" t="str" cm="1">
        <f t="array" ref="D391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91" s="21" t="str" cm="1">
        <f t="array" ref="E391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91" s="21" t="str" cm="1">
        <f t="array" ref="F391">IF(ISERROR(INDEX(Jornadas[id],ROW()-3)),"",IFERROR(INDEX(Jornadas[retiro],ROW()-3),""))</f>
        <v/>
      </c>
      <c r="G391" s="21" t="str" cm="1">
        <f t="array" ref="G391">IF(ISERROR(INDEX(Jornadas[id],ROW()-3)),"",SUMIFS(Ventas[importe],Ventas[id_jornada],INDEX(Jornadas[id],ROW()-3),Ventas[mercadoPago],"0"))</f>
        <v/>
      </c>
      <c r="H391" s="21" t="str" cm="1">
        <f t="array" ref="H391">IF(ISERROR(INDEX(Jornadas[id],ROW()-3)),"",SUMIFS(Ventas[importe],Ventas[id_jornada],INDEX(Jornadas[id],ROW()-3),Ventas[mercadoPago],"1"))</f>
        <v/>
      </c>
      <c r="I391" s="2" t="str" cm="1">
        <f t="array" ref="I391">IF(ISERROR(INDEX(Jornadas[id],ROW()-3)),"",COUNTIF(Cortes[id_jornada],INDEX(Jornadas[id],ROW()-3)))</f>
        <v/>
      </c>
    </row>
    <row r="392" spans="1:9" hidden="1" x14ac:dyDescent="0.3">
      <c r="A392" s="42" t="str">
        <f t="shared" si="6"/>
        <v/>
      </c>
      <c r="B392" s="38" t="str" cm="1">
        <f t="array" ref="B392">IF(ISERROR(INDEX(Jornadas[id],ROW()-3)),"",INDEX(Jornadas[fecha],ROW()-3))</f>
        <v/>
      </c>
      <c r="C392" s="43" t="str" cm="1">
        <f t="array" ref="C392">IFERROR(INDEX(Jornadas[caja_inicial],ROW()-3),"")</f>
        <v/>
      </c>
      <c r="D392" s="20" t="str" cm="1">
        <f t="array" ref="D392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92" s="20" t="str" cm="1">
        <f t="array" ref="E392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92" s="20" t="str" cm="1">
        <f t="array" ref="F392">IF(ISERROR(INDEX(Jornadas[id],ROW()-3)),"",IFERROR(INDEX(Jornadas[retiro],ROW()-3),""))</f>
        <v/>
      </c>
      <c r="G392" s="20" t="str" cm="1">
        <f t="array" ref="G392">IF(ISERROR(INDEX(Jornadas[id],ROW()-3)),"",SUMIFS(Ventas[importe],Ventas[id_jornada],INDEX(Jornadas[id],ROW()-3),Ventas[mercadoPago],"0"))</f>
        <v/>
      </c>
      <c r="H392" s="20" t="str" cm="1">
        <f t="array" ref="H392">IF(ISERROR(INDEX(Jornadas[id],ROW()-3)),"",SUMIFS(Ventas[importe],Ventas[id_jornada],INDEX(Jornadas[id],ROW()-3),Ventas[mercadoPago],"1"))</f>
        <v/>
      </c>
      <c r="I392" s="1" t="str" cm="1">
        <f t="array" ref="I392">IF(ISERROR(INDEX(Jornadas[id],ROW()-3)),"",COUNTIF(Cortes[id_jornada],INDEX(Jornadas[id],ROW()-3)))</f>
        <v/>
      </c>
    </row>
    <row r="393" spans="1:9" hidden="1" x14ac:dyDescent="0.3">
      <c r="A393" s="35" t="str">
        <f t="shared" si="6"/>
        <v/>
      </c>
      <c r="B393" s="36" t="str" cm="1">
        <f t="array" ref="B393">IF(ISERROR(INDEX(Jornadas[id],ROW()-3)),"",INDEX(Jornadas[fecha],ROW()-3))</f>
        <v/>
      </c>
      <c r="C393" s="23" t="str" cm="1">
        <f t="array" ref="C393">IFERROR(INDEX(Jornadas[caja_inicial],ROW()-3),"")</f>
        <v/>
      </c>
      <c r="D393" s="21" t="str" cm="1">
        <f t="array" ref="D393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93" s="21" t="str" cm="1">
        <f t="array" ref="E393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93" s="21" t="str" cm="1">
        <f t="array" ref="F393">IF(ISERROR(INDEX(Jornadas[id],ROW()-3)),"",IFERROR(INDEX(Jornadas[retiro],ROW()-3),""))</f>
        <v/>
      </c>
      <c r="G393" s="21" t="str" cm="1">
        <f t="array" ref="G393">IF(ISERROR(INDEX(Jornadas[id],ROW()-3)),"",SUMIFS(Ventas[importe],Ventas[id_jornada],INDEX(Jornadas[id],ROW()-3),Ventas[mercadoPago],"0"))</f>
        <v/>
      </c>
      <c r="H393" s="21" t="str" cm="1">
        <f t="array" ref="H393">IF(ISERROR(INDEX(Jornadas[id],ROW()-3)),"",SUMIFS(Ventas[importe],Ventas[id_jornada],INDEX(Jornadas[id],ROW()-3),Ventas[mercadoPago],"1"))</f>
        <v/>
      </c>
      <c r="I393" s="2" t="str" cm="1">
        <f t="array" ref="I393">IF(ISERROR(INDEX(Jornadas[id],ROW()-3)),"",COUNTIF(Cortes[id_jornada],INDEX(Jornadas[id],ROW()-3)))</f>
        <v/>
      </c>
    </row>
    <row r="394" spans="1:9" hidden="1" x14ac:dyDescent="0.3">
      <c r="A394" s="42" t="str">
        <f t="shared" si="6"/>
        <v/>
      </c>
      <c r="B394" s="38" t="str" cm="1">
        <f t="array" ref="B394">IF(ISERROR(INDEX(Jornadas[id],ROW()-3)),"",INDEX(Jornadas[fecha],ROW()-3))</f>
        <v/>
      </c>
      <c r="C394" s="43" t="str" cm="1">
        <f t="array" ref="C394">IFERROR(INDEX(Jornadas[caja_inicial],ROW()-3),"")</f>
        <v/>
      </c>
      <c r="D394" s="20" t="str" cm="1">
        <f t="array" ref="D394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94" s="20" t="str" cm="1">
        <f t="array" ref="E394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94" s="20" t="str" cm="1">
        <f t="array" ref="F394">IF(ISERROR(INDEX(Jornadas[id],ROW()-3)),"",IFERROR(INDEX(Jornadas[retiro],ROW()-3),""))</f>
        <v/>
      </c>
      <c r="G394" s="20" t="str" cm="1">
        <f t="array" ref="G394">IF(ISERROR(INDEX(Jornadas[id],ROW()-3)),"",SUMIFS(Ventas[importe],Ventas[id_jornada],INDEX(Jornadas[id],ROW()-3),Ventas[mercadoPago],"0"))</f>
        <v/>
      </c>
      <c r="H394" s="20" t="str" cm="1">
        <f t="array" ref="H394">IF(ISERROR(INDEX(Jornadas[id],ROW()-3)),"",SUMIFS(Ventas[importe],Ventas[id_jornada],INDEX(Jornadas[id],ROW()-3),Ventas[mercadoPago],"1"))</f>
        <v/>
      </c>
      <c r="I394" s="1" t="str" cm="1">
        <f t="array" ref="I394">IF(ISERROR(INDEX(Jornadas[id],ROW()-3)),"",COUNTIF(Cortes[id_jornada],INDEX(Jornadas[id],ROW()-3)))</f>
        <v/>
      </c>
    </row>
    <row r="395" spans="1:9" hidden="1" x14ac:dyDescent="0.3">
      <c r="A395" s="35" t="str">
        <f t="shared" si="6"/>
        <v/>
      </c>
      <c r="B395" s="36" t="str" cm="1">
        <f t="array" ref="B395">IF(ISERROR(INDEX(Jornadas[id],ROW()-3)),"",INDEX(Jornadas[fecha],ROW()-3))</f>
        <v/>
      </c>
      <c r="C395" s="23" t="str" cm="1">
        <f t="array" ref="C395">IFERROR(INDEX(Jornadas[caja_inicial],ROW()-3),"")</f>
        <v/>
      </c>
      <c r="D395" s="21" t="str" cm="1">
        <f t="array" ref="D395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95" s="21" t="str" cm="1">
        <f t="array" ref="E395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95" s="21" t="str" cm="1">
        <f t="array" ref="F395">IF(ISERROR(INDEX(Jornadas[id],ROW()-3)),"",IFERROR(INDEX(Jornadas[retiro],ROW()-3),""))</f>
        <v/>
      </c>
      <c r="G395" s="21" t="str" cm="1">
        <f t="array" ref="G395">IF(ISERROR(INDEX(Jornadas[id],ROW()-3)),"",SUMIFS(Ventas[importe],Ventas[id_jornada],INDEX(Jornadas[id],ROW()-3),Ventas[mercadoPago],"0"))</f>
        <v/>
      </c>
      <c r="H395" s="21" t="str" cm="1">
        <f t="array" ref="H395">IF(ISERROR(INDEX(Jornadas[id],ROW()-3)),"",SUMIFS(Ventas[importe],Ventas[id_jornada],INDEX(Jornadas[id],ROW()-3),Ventas[mercadoPago],"1"))</f>
        <v/>
      </c>
      <c r="I395" s="2" t="str" cm="1">
        <f t="array" ref="I395">IF(ISERROR(INDEX(Jornadas[id],ROW()-3)),"",COUNTIF(Cortes[id_jornada],INDEX(Jornadas[id],ROW()-3)))</f>
        <v/>
      </c>
    </row>
    <row r="396" spans="1:9" hidden="1" x14ac:dyDescent="0.3">
      <c r="A396" s="42" t="str">
        <f t="shared" si="6"/>
        <v/>
      </c>
      <c r="B396" s="38" t="str" cm="1">
        <f t="array" ref="B396">IF(ISERROR(INDEX(Jornadas[id],ROW()-3)),"",INDEX(Jornadas[fecha],ROW()-3))</f>
        <v/>
      </c>
      <c r="C396" s="43" t="str" cm="1">
        <f t="array" ref="C396">IFERROR(INDEX(Jornadas[caja_inicial],ROW()-3),"")</f>
        <v/>
      </c>
      <c r="D396" s="20" t="str" cm="1">
        <f t="array" ref="D396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96" s="20" t="str" cm="1">
        <f t="array" ref="E396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96" s="20" t="str" cm="1">
        <f t="array" ref="F396">IF(ISERROR(INDEX(Jornadas[id],ROW()-3)),"",IFERROR(INDEX(Jornadas[retiro],ROW()-3),""))</f>
        <v/>
      </c>
      <c r="G396" s="20" t="str" cm="1">
        <f t="array" ref="G396">IF(ISERROR(INDEX(Jornadas[id],ROW()-3)),"",SUMIFS(Ventas[importe],Ventas[id_jornada],INDEX(Jornadas[id],ROW()-3),Ventas[mercadoPago],"0"))</f>
        <v/>
      </c>
      <c r="H396" s="20" t="str" cm="1">
        <f t="array" ref="H396">IF(ISERROR(INDEX(Jornadas[id],ROW()-3)),"",SUMIFS(Ventas[importe],Ventas[id_jornada],INDEX(Jornadas[id],ROW()-3),Ventas[mercadoPago],"1"))</f>
        <v/>
      </c>
      <c r="I396" s="1" t="str" cm="1">
        <f t="array" ref="I396">IF(ISERROR(INDEX(Jornadas[id],ROW()-3)),"",COUNTIF(Cortes[id_jornada],INDEX(Jornadas[id],ROW()-3)))</f>
        <v/>
      </c>
    </row>
    <row r="397" spans="1:9" hidden="1" x14ac:dyDescent="0.3">
      <c r="A397" s="35" t="str">
        <f t="shared" si="6"/>
        <v/>
      </c>
      <c r="B397" s="36" t="str" cm="1">
        <f t="array" ref="B397">IF(ISERROR(INDEX(Jornadas[id],ROW()-3)),"",INDEX(Jornadas[fecha],ROW()-3))</f>
        <v/>
      </c>
      <c r="C397" s="23" t="str" cm="1">
        <f t="array" ref="C397">IFERROR(INDEX(Jornadas[caja_inicial],ROW()-3),"")</f>
        <v/>
      </c>
      <c r="D397" s="21" t="str" cm="1">
        <f t="array" ref="D397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97" s="21" t="str" cm="1">
        <f t="array" ref="E397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97" s="21" t="str" cm="1">
        <f t="array" ref="F397">IF(ISERROR(INDEX(Jornadas[id],ROW()-3)),"",IFERROR(INDEX(Jornadas[retiro],ROW()-3),""))</f>
        <v/>
      </c>
      <c r="G397" s="21" t="str" cm="1">
        <f t="array" ref="G397">IF(ISERROR(INDEX(Jornadas[id],ROW()-3)),"",SUMIFS(Ventas[importe],Ventas[id_jornada],INDEX(Jornadas[id],ROW()-3),Ventas[mercadoPago],"0"))</f>
        <v/>
      </c>
      <c r="H397" s="21" t="str" cm="1">
        <f t="array" ref="H397">IF(ISERROR(INDEX(Jornadas[id],ROW()-3)),"",SUMIFS(Ventas[importe],Ventas[id_jornada],INDEX(Jornadas[id],ROW()-3),Ventas[mercadoPago],"1"))</f>
        <v/>
      </c>
      <c r="I397" s="2" t="str" cm="1">
        <f t="array" ref="I397">IF(ISERROR(INDEX(Jornadas[id],ROW()-3)),"",COUNTIF(Cortes[id_jornada],INDEX(Jornadas[id],ROW()-3)))</f>
        <v/>
      </c>
    </row>
    <row r="398" spans="1:9" hidden="1" x14ac:dyDescent="0.3">
      <c r="A398" s="42" t="str">
        <f t="shared" si="6"/>
        <v/>
      </c>
      <c r="B398" s="38" t="str" cm="1">
        <f t="array" ref="B398">IF(ISERROR(INDEX(Jornadas[id],ROW()-3)),"",INDEX(Jornadas[fecha],ROW()-3))</f>
        <v/>
      </c>
      <c r="C398" s="43" t="str" cm="1">
        <f t="array" ref="C398">IFERROR(INDEX(Jornadas[caja_inicial],ROW()-3),"")</f>
        <v/>
      </c>
      <c r="D398" s="20" t="str" cm="1">
        <f t="array" ref="D398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98" s="20" t="str" cm="1">
        <f t="array" ref="E398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98" s="20" t="str" cm="1">
        <f t="array" ref="F398">IF(ISERROR(INDEX(Jornadas[id],ROW()-3)),"",IFERROR(INDEX(Jornadas[retiro],ROW()-3),""))</f>
        <v/>
      </c>
      <c r="G398" s="20" t="str" cm="1">
        <f t="array" ref="G398">IF(ISERROR(INDEX(Jornadas[id],ROW()-3)),"",SUMIFS(Ventas[importe],Ventas[id_jornada],INDEX(Jornadas[id],ROW()-3),Ventas[mercadoPago],"0"))</f>
        <v/>
      </c>
      <c r="H398" s="20" t="str" cm="1">
        <f t="array" ref="H398">IF(ISERROR(INDEX(Jornadas[id],ROW()-3)),"",SUMIFS(Ventas[importe],Ventas[id_jornada],INDEX(Jornadas[id],ROW()-3),Ventas[mercadoPago],"1"))</f>
        <v/>
      </c>
      <c r="I398" s="1" t="str" cm="1">
        <f t="array" ref="I398">IF(ISERROR(INDEX(Jornadas[id],ROW()-3)),"",COUNTIF(Cortes[id_jornada],INDEX(Jornadas[id],ROW()-3)))</f>
        <v/>
      </c>
    </row>
    <row r="399" spans="1:9" hidden="1" x14ac:dyDescent="0.3">
      <c r="A399" s="35" t="str">
        <f t="shared" si="6"/>
        <v/>
      </c>
      <c r="B399" s="36" t="str" cm="1">
        <f t="array" ref="B399">IF(ISERROR(INDEX(Jornadas[id],ROW()-3)),"",INDEX(Jornadas[fecha],ROW()-3))</f>
        <v/>
      </c>
      <c r="C399" s="23" t="str" cm="1">
        <f t="array" ref="C399">IFERROR(INDEX(Jornadas[caja_inicial],ROW()-3),"")</f>
        <v/>
      </c>
      <c r="D399" s="21" t="str" cm="1">
        <f t="array" ref="D399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399" s="21" t="str" cm="1">
        <f t="array" ref="E399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399" s="21" t="str" cm="1">
        <f t="array" ref="F399">IF(ISERROR(INDEX(Jornadas[id],ROW()-3)),"",IFERROR(INDEX(Jornadas[retiro],ROW()-3),""))</f>
        <v/>
      </c>
      <c r="G399" s="21" t="str" cm="1">
        <f t="array" ref="G399">IF(ISERROR(INDEX(Jornadas[id],ROW()-3)),"",SUMIFS(Ventas[importe],Ventas[id_jornada],INDEX(Jornadas[id],ROW()-3),Ventas[mercadoPago],"0"))</f>
        <v/>
      </c>
      <c r="H399" s="21" t="str" cm="1">
        <f t="array" ref="H399">IF(ISERROR(INDEX(Jornadas[id],ROW()-3)),"",SUMIFS(Ventas[importe],Ventas[id_jornada],INDEX(Jornadas[id],ROW()-3),Ventas[mercadoPago],"1"))</f>
        <v/>
      </c>
      <c r="I399" s="2" t="str" cm="1">
        <f t="array" ref="I399">IF(ISERROR(INDEX(Jornadas[id],ROW()-3)),"",COUNTIF(Cortes[id_jornada],INDEX(Jornadas[id],ROW()-3)))</f>
        <v/>
      </c>
    </row>
    <row r="400" spans="1:9" hidden="1" x14ac:dyDescent="0.3">
      <c r="A400" s="42" t="str">
        <f t="shared" si="6"/>
        <v/>
      </c>
      <c r="B400" s="38" t="str" cm="1">
        <f t="array" ref="B400">IF(ISERROR(INDEX(Jornadas[id],ROW()-3)),"",INDEX(Jornadas[fecha],ROW()-3))</f>
        <v/>
      </c>
      <c r="C400" s="43" t="str" cm="1">
        <f t="array" ref="C400">IFERROR(INDEX(Jornadas[caja_inicial],ROW()-3),"")</f>
        <v/>
      </c>
      <c r="D400" s="20" t="str" cm="1">
        <f t="array" ref="D400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00" s="20" t="str" cm="1">
        <f t="array" ref="E400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00" s="20" t="str" cm="1">
        <f t="array" ref="F400">IF(ISERROR(INDEX(Jornadas[id],ROW()-3)),"",IFERROR(INDEX(Jornadas[retiro],ROW()-3),""))</f>
        <v/>
      </c>
      <c r="G400" s="20" t="str" cm="1">
        <f t="array" ref="G400">IF(ISERROR(INDEX(Jornadas[id],ROW()-3)),"",SUMIFS(Ventas[importe],Ventas[id_jornada],INDEX(Jornadas[id],ROW()-3),Ventas[mercadoPago],"0"))</f>
        <v/>
      </c>
      <c r="H400" s="20" t="str" cm="1">
        <f t="array" ref="H400">IF(ISERROR(INDEX(Jornadas[id],ROW()-3)),"",SUMIFS(Ventas[importe],Ventas[id_jornada],INDEX(Jornadas[id],ROW()-3),Ventas[mercadoPago],"1"))</f>
        <v/>
      </c>
      <c r="I400" s="1" t="str" cm="1">
        <f t="array" ref="I400">IF(ISERROR(INDEX(Jornadas[id],ROW()-3)),"",COUNTIF(Cortes[id_jornada],INDEX(Jornadas[id],ROW()-3)))</f>
        <v/>
      </c>
    </row>
    <row r="401" spans="1:9" hidden="1" x14ac:dyDescent="0.3">
      <c r="A401" s="35" t="str">
        <f t="shared" si="6"/>
        <v/>
      </c>
      <c r="B401" s="36" t="str" cm="1">
        <f t="array" ref="B401">IF(ISERROR(INDEX(Jornadas[id],ROW()-3)),"",INDEX(Jornadas[fecha],ROW()-3))</f>
        <v/>
      </c>
      <c r="C401" s="23" t="str" cm="1">
        <f t="array" ref="C401">IFERROR(INDEX(Jornadas[caja_inicial],ROW()-3),"")</f>
        <v/>
      </c>
      <c r="D401" s="21" t="str" cm="1">
        <f t="array" ref="D401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01" s="21" t="str" cm="1">
        <f t="array" ref="E401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01" s="21" t="str" cm="1">
        <f t="array" ref="F401">IF(ISERROR(INDEX(Jornadas[id],ROW()-3)),"",IFERROR(INDEX(Jornadas[retiro],ROW()-3),""))</f>
        <v/>
      </c>
      <c r="G401" s="21" t="str" cm="1">
        <f t="array" ref="G401">IF(ISERROR(INDEX(Jornadas[id],ROW()-3)),"",SUMIFS(Ventas[importe],Ventas[id_jornada],INDEX(Jornadas[id],ROW()-3),Ventas[mercadoPago],"0"))</f>
        <v/>
      </c>
      <c r="H401" s="21" t="str" cm="1">
        <f t="array" ref="H401">IF(ISERROR(INDEX(Jornadas[id],ROW()-3)),"",SUMIFS(Ventas[importe],Ventas[id_jornada],INDEX(Jornadas[id],ROW()-3),Ventas[mercadoPago],"1"))</f>
        <v/>
      </c>
      <c r="I401" s="2" t="str" cm="1">
        <f t="array" ref="I401">IF(ISERROR(INDEX(Jornadas[id],ROW()-3)),"",COUNTIF(Cortes[id_jornada],INDEX(Jornadas[id],ROW()-3)))</f>
        <v/>
      </c>
    </row>
    <row r="402" spans="1:9" hidden="1" x14ac:dyDescent="0.3">
      <c r="A402" s="42" t="str">
        <f t="shared" si="6"/>
        <v/>
      </c>
      <c r="B402" s="38" t="str" cm="1">
        <f t="array" ref="B402">IF(ISERROR(INDEX(Jornadas[id],ROW()-3)),"",INDEX(Jornadas[fecha],ROW()-3))</f>
        <v/>
      </c>
      <c r="C402" s="43" t="str" cm="1">
        <f t="array" ref="C402">IFERROR(INDEX(Jornadas[caja_inicial],ROW()-3),"")</f>
        <v/>
      </c>
      <c r="D402" s="20" t="str" cm="1">
        <f t="array" ref="D402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02" s="20" t="str" cm="1">
        <f t="array" ref="E402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02" s="20" t="str" cm="1">
        <f t="array" ref="F402">IF(ISERROR(INDEX(Jornadas[id],ROW()-3)),"",IFERROR(INDEX(Jornadas[retiro],ROW()-3),""))</f>
        <v/>
      </c>
      <c r="G402" s="20" t="str" cm="1">
        <f t="array" ref="G402">IF(ISERROR(INDEX(Jornadas[id],ROW()-3)),"",SUMIFS(Ventas[importe],Ventas[id_jornada],INDEX(Jornadas[id],ROW()-3),Ventas[mercadoPago],"0"))</f>
        <v/>
      </c>
      <c r="H402" s="20" t="str" cm="1">
        <f t="array" ref="H402">IF(ISERROR(INDEX(Jornadas[id],ROW()-3)),"",SUMIFS(Ventas[importe],Ventas[id_jornada],INDEX(Jornadas[id],ROW()-3),Ventas[mercadoPago],"1"))</f>
        <v/>
      </c>
      <c r="I402" s="1" t="str" cm="1">
        <f t="array" ref="I402">IF(ISERROR(INDEX(Jornadas[id],ROW()-3)),"",COUNTIF(Cortes[id_jornada],INDEX(Jornadas[id],ROW()-3)))</f>
        <v/>
      </c>
    </row>
    <row r="403" spans="1:9" hidden="1" x14ac:dyDescent="0.3">
      <c r="A403" s="35" t="str">
        <f t="shared" si="6"/>
        <v/>
      </c>
      <c r="B403" s="36" t="str" cm="1">
        <f t="array" ref="B403">IF(ISERROR(INDEX(Jornadas[id],ROW()-3)),"",INDEX(Jornadas[fecha],ROW()-3))</f>
        <v/>
      </c>
      <c r="C403" s="23" t="str" cm="1">
        <f t="array" ref="C403">IFERROR(INDEX(Jornadas[caja_inicial],ROW()-3),"")</f>
        <v/>
      </c>
      <c r="D403" s="21" t="str" cm="1">
        <f t="array" ref="D403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03" s="21" t="str" cm="1">
        <f t="array" ref="E403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03" s="21" t="str" cm="1">
        <f t="array" ref="F403">IF(ISERROR(INDEX(Jornadas[id],ROW()-3)),"",IFERROR(INDEX(Jornadas[retiro],ROW()-3),""))</f>
        <v/>
      </c>
      <c r="G403" s="21" t="str" cm="1">
        <f t="array" ref="G403">IF(ISERROR(INDEX(Jornadas[id],ROW()-3)),"",SUMIFS(Ventas[importe],Ventas[id_jornada],INDEX(Jornadas[id],ROW()-3),Ventas[mercadoPago],"0"))</f>
        <v/>
      </c>
      <c r="H403" s="21" t="str" cm="1">
        <f t="array" ref="H403">IF(ISERROR(INDEX(Jornadas[id],ROW()-3)),"",SUMIFS(Ventas[importe],Ventas[id_jornada],INDEX(Jornadas[id],ROW()-3),Ventas[mercadoPago],"1"))</f>
        <v/>
      </c>
      <c r="I403" s="2" t="str" cm="1">
        <f t="array" ref="I403">IF(ISERROR(INDEX(Jornadas[id],ROW()-3)),"",COUNTIF(Cortes[id_jornada],INDEX(Jornadas[id],ROW()-3)))</f>
        <v/>
      </c>
    </row>
    <row r="404" spans="1:9" hidden="1" x14ac:dyDescent="0.3">
      <c r="A404" s="42" t="str">
        <f t="shared" si="6"/>
        <v/>
      </c>
      <c r="B404" s="38" t="str" cm="1">
        <f t="array" ref="B404">IF(ISERROR(INDEX(Jornadas[id],ROW()-3)),"",INDEX(Jornadas[fecha],ROW()-3))</f>
        <v/>
      </c>
      <c r="C404" s="43" t="str" cm="1">
        <f t="array" ref="C404">IFERROR(INDEX(Jornadas[caja_inicial],ROW()-3),"")</f>
        <v/>
      </c>
      <c r="D404" s="20" t="str" cm="1">
        <f t="array" ref="D404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04" s="20" t="str" cm="1">
        <f t="array" ref="E404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04" s="20" t="str" cm="1">
        <f t="array" ref="F404">IF(ISERROR(INDEX(Jornadas[id],ROW()-3)),"",IFERROR(INDEX(Jornadas[retiro],ROW()-3),""))</f>
        <v/>
      </c>
      <c r="G404" s="20" t="str" cm="1">
        <f t="array" ref="G404">IF(ISERROR(INDEX(Jornadas[id],ROW()-3)),"",SUMIFS(Ventas[importe],Ventas[id_jornada],INDEX(Jornadas[id],ROW()-3),Ventas[mercadoPago],"0"))</f>
        <v/>
      </c>
      <c r="H404" s="20" t="str" cm="1">
        <f t="array" ref="H404">IF(ISERROR(INDEX(Jornadas[id],ROW()-3)),"",SUMIFS(Ventas[importe],Ventas[id_jornada],INDEX(Jornadas[id],ROW()-3),Ventas[mercadoPago],"1"))</f>
        <v/>
      </c>
      <c r="I404" s="1" t="str" cm="1">
        <f t="array" ref="I404">IF(ISERROR(INDEX(Jornadas[id],ROW()-3)),"",COUNTIF(Cortes[id_jornada],INDEX(Jornadas[id],ROW()-3)))</f>
        <v/>
      </c>
    </row>
    <row r="405" spans="1:9" hidden="1" x14ac:dyDescent="0.3">
      <c r="A405" s="35" t="str">
        <f t="shared" si="6"/>
        <v/>
      </c>
      <c r="B405" s="36" t="str" cm="1">
        <f t="array" ref="B405">IF(ISERROR(INDEX(Jornadas[id],ROW()-3)),"",INDEX(Jornadas[fecha],ROW()-3))</f>
        <v/>
      </c>
      <c r="C405" s="23" t="str" cm="1">
        <f t="array" ref="C405">IFERROR(INDEX(Jornadas[caja_inicial],ROW()-3),"")</f>
        <v/>
      </c>
      <c r="D405" s="21" t="str" cm="1">
        <f t="array" ref="D405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05" s="21" t="str" cm="1">
        <f t="array" ref="E405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05" s="21" t="str" cm="1">
        <f t="array" ref="F405">IF(ISERROR(INDEX(Jornadas[id],ROW()-3)),"",IFERROR(INDEX(Jornadas[retiro],ROW()-3),""))</f>
        <v/>
      </c>
      <c r="G405" s="21" t="str" cm="1">
        <f t="array" ref="G405">IF(ISERROR(INDEX(Jornadas[id],ROW()-3)),"",SUMIFS(Ventas[importe],Ventas[id_jornada],INDEX(Jornadas[id],ROW()-3),Ventas[mercadoPago],"0"))</f>
        <v/>
      </c>
      <c r="H405" s="21" t="str" cm="1">
        <f t="array" ref="H405">IF(ISERROR(INDEX(Jornadas[id],ROW()-3)),"",SUMIFS(Ventas[importe],Ventas[id_jornada],INDEX(Jornadas[id],ROW()-3),Ventas[mercadoPago],"1"))</f>
        <v/>
      </c>
      <c r="I405" s="2" t="str" cm="1">
        <f t="array" ref="I405">IF(ISERROR(INDEX(Jornadas[id],ROW()-3)),"",COUNTIF(Cortes[id_jornada],INDEX(Jornadas[id],ROW()-3)))</f>
        <v/>
      </c>
    </row>
    <row r="406" spans="1:9" hidden="1" x14ac:dyDescent="0.3">
      <c r="A406" s="42" t="str">
        <f t="shared" si="6"/>
        <v/>
      </c>
      <c r="B406" s="38" t="str" cm="1">
        <f t="array" ref="B406">IF(ISERROR(INDEX(Jornadas[id],ROW()-3)),"",INDEX(Jornadas[fecha],ROW()-3))</f>
        <v/>
      </c>
      <c r="C406" s="43" t="str" cm="1">
        <f t="array" ref="C406">IFERROR(INDEX(Jornadas[caja_inicial],ROW()-3),"")</f>
        <v/>
      </c>
      <c r="D406" s="20" t="str" cm="1">
        <f t="array" ref="D406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06" s="20" t="str" cm="1">
        <f t="array" ref="E406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06" s="20" t="str" cm="1">
        <f t="array" ref="F406">IF(ISERROR(INDEX(Jornadas[id],ROW()-3)),"",IFERROR(INDEX(Jornadas[retiro],ROW()-3),""))</f>
        <v/>
      </c>
      <c r="G406" s="20" t="str" cm="1">
        <f t="array" ref="G406">IF(ISERROR(INDEX(Jornadas[id],ROW()-3)),"",SUMIFS(Ventas[importe],Ventas[id_jornada],INDEX(Jornadas[id],ROW()-3),Ventas[mercadoPago],"0"))</f>
        <v/>
      </c>
      <c r="H406" s="20" t="str" cm="1">
        <f t="array" ref="H406">IF(ISERROR(INDEX(Jornadas[id],ROW()-3)),"",SUMIFS(Ventas[importe],Ventas[id_jornada],INDEX(Jornadas[id],ROW()-3),Ventas[mercadoPago],"1"))</f>
        <v/>
      </c>
      <c r="I406" s="1" t="str" cm="1">
        <f t="array" ref="I406">IF(ISERROR(INDEX(Jornadas[id],ROW()-3)),"",COUNTIF(Cortes[id_jornada],INDEX(Jornadas[id],ROW()-3)))</f>
        <v/>
      </c>
    </row>
    <row r="407" spans="1:9" hidden="1" x14ac:dyDescent="0.3">
      <c r="A407" s="35" t="str">
        <f t="shared" si="6"/>
        <v/>
      </c>
      <c r="B407" s="36" t="str" cm="1">
        <f t="array" ref="B407">IF(ISERROR(INDEX(Jornadas[id],ROW()-3)),"",INDEX(Jornadas[fecha],ROW()-3))</f>
        <v/>
      </c>
      <c r="C407" s="23" t="str" cm="1">
        <f t="array" ref="C407">IFERROR(INDEX(Jornadas[caja_inicial],ROW()-3),"")</f>
        <v/>
      </c>
      <c r="D407" s="21" t="str" cm="1">
        <f t="array" ref="D407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07" s="21" t="str" cm="1">
        <f t="array" ref="E407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07" s="21" t="str" cm="1">
        <f t="array" ref="F407">IF(ISERROR(INDEX(Jornadas[id],ROW()-3)),"",IFERROR(INDEX(Jornadas[retiro],ROW()-3),""))</f>
        <v/>
      </c>
      <c r="G407" s="21" t="str" cm="1">
        <f t="array" ref="G407">IF(ISERROR(INDEX(Jornadas[id],ROW()-3)),"",SUMIFS(Ventas[importe],Ventas[id_jornada],INDEX(Jornadas[id],ROW()-3),Ventas[mercadoPago],"0"))</f>
        <v/>
      </c>
      <c r="H407" s="21" t="str" cm="1">
        <f t="array" ref="H407">IF(ISERROR(INDEX(Jornadas[id],ROW()-3)),"",SUMIFS(Ventas[importe],Ventas[id_jornada],INDEX(Jornadas[id],ROW()-3),Ventas[mercadoPago],"1"))</f>
        <v/>
      </c>
      <c r="I407" s="2" t="str" cm="1">
        <f t="array" ref="I407">IF(ISERROR(INDEX(Jornadas[id],ROW()-3)),"",COUNTIF(Cortes[id_jornada],INDEX(Jornadas[id],ROW()-3)))</f>
        <v/>
      </c>
    </row>
    <row r="408" spans="1:9" hidden="1" x14ac:dyDescent="0.3">
      <c r="A408" s="42" t="str">
        <f t="shared" si="6"/>
        <v/>
      </c>
      <c r="B408" s="38" t="str" cm="1">
        <f t="array" ref="B408">IF(ISERROR(INDEX(Jornadas[id],ROW()-3)),"",INDEX(Jornadas[fecha],ROW()-3))</f>
        <v/>
      </c>
      <c r="C408" s="43" t="str" cm="1">
        <f t="array" ref="C408">IFERROR(INDEX(Jornadas[caja_inicial],ROW()-3),"")</f>
        <v/>
      </c>
      <c r="D408" s="20" t="str" cm="1">
        <f t="array" ref="D408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08" s="20" t="str" cm="1">
        <f t="array" ref="E408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08" s="20" t="str" cm="1">
        <f t="array" ref="F408">IF(ISERROR(INDEX(Jornadas[id],ROW()-3)),"",IFERROR(INDEX(Jornadas[retiro],ROW()-3),""))</f>
        <v/>
      </c>
      <c r="G408" s="20" t="str" cm="1">
        <f t="array" ref="G408">IF(ISERROR(INDEX(Jornadas[id],ROW()-3)),"",SUMIFS(Ventas[importe],Ventas[id_jornada],INDEX(Jornadas[id],ROW()-3),Ventas[mercadoPago],"0"))</f>
        <v/>
      </c>
      <c r="H408" s="20" t="str" cm="1">
        <f t="array" ref="H408">IF(ISERROR(INDEX(Jornadas[id],ROW()-3)),"",SUMIFS(Ventas[importe],Ventas[id_jornada],INDEX(Jornadas[id],ROW()-3),Ventas[mercadoPago],"1"))</f>
        <v/>
      </c>
      <c r="I408" s="1" t="str" cm="1">
        <f t="array" ref="I408">IF(ISERROR(INDEX(Jornadas[id],ROW()-3)),"",COUNTIF(Cortes[id_jornada],INDEX(Jornadas[id],ROW()-3)))</f>
        <v/>
      </c>
    </row>
    <row r="409" spans="1:9" hidden="1" x14ac:dyDescent="0.3">
      <c r="A409" s="35" t="str">
        <f t="shared" si="6"/>
        <v/>
      </c>
      <c r="B409" s="36" t="str" cm="1">
        <f t="array" ref="B409">IF(ISERROR(INDEX(Jornadas[id],ROW()-3)),"",INDEX(Jornadas[fecha],ROW()-3))</f>
        <v/>
      </c>
      <c r="C409" s="23" t="str" cm="1">
        <f t="array" ref="C409">IFERROR(INDEX(Jornadas[caja_inicial],ROW()-3),"")</f>
        <v/>
      </c>
      <c r="D409" s="21" t="str" cm="1">
        <f t="array" ref="D409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09" s="21" t="str" cm="1">
        <f t="array" ref="E409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09" s="21" t="str" cm="1">
        <f t="array" ref="F409">IF(ISERROR(INDEX(Jornadas[id],ROW()-3)),"",IFERROR(INDEX(Jornadas[retiro],ROW()-3),""))</f>
        <v/>
      </c>
      <c r="G409" s="21" t="str" cm="1">
        <f t="array" ref="G409">IF(ISERROR(INDEX(Jornadas[id],ROW()-3)),"",SUMIFS(Ventas[importe],Ventas[id_jornada],INDEX(Jornadas[id],ROW()-3),Ventas[mercadoPago],"0"))</f>
        <v/>
      </c>
      <c r="H409" s="21" t="str" cm="1">
        <f t="array" ref="H409">IF(ISERROR(INDEX(Jornadas[id],ROW()-3)),"",SUMIFS(Ventas[importe],Ventas[id_jornada],INDEX(Jornadas[id],ROW()-3),Ventas[mercadoPago],"1"))</f>
        <v/>
      </c>
      <c r="I409" s="2" t="str" cm="1">
        <f t="array" ref="I409">IF(ISERROR(INDEX(Jornadas[id],ROW()-3)),"",COUNTIF(Cortes[id_jornada],INDEX(Jornadas[id],ROW()-3)))</f>
        <v/>
      </c>
    </row>
    <row r="410" spans="1:9" hidden="1" x14ac:dyDescent="0.3">
      <c r="A410" s="42" t="str">
        <f t="shared" si="6"/>
        <v/>
      </c>
      <c r="B410" s="38" t="str" cm="1">
        <f t="array" ref="B410">IF(ISERROR(INDEX(Jornadas[id],ROW()-3)),"",INDEX(Jornadas[fecha],ROW()-3))</f>
        <v/>
      </c>
      <c r="C410" s="43" t="str" cm="1">
        <f t="array" ref="C410">IFERROR(INDEX(Jornadas[caja_inicial],ROW()-3),"")</f>
        <v/>
      </c>
      <c r="D410" s="20" t="str" cm="1">
        <f t="array" ref="D410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10" s="20" t="str" cm="1">
        <f t="array" ref="E410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10" s="20" t="str" cm="1">
        <f t="array" ref="F410">IF(ISERROR(INDEX(Jornadas[id],ROW()-3)),"",IFERROR(INDEX(Jornadas[retiro],ROW()-3),""))</f>
        <v/>
      </c>
      <c r="G410" s="20" t="str" cm="1">
        <f t="array" ref="G410">IF(ISERROR(INDEX(Jornadas[id],ROW()-3)),"",SUMIFS(Ventas[importe],Ventas[id_jornada],INDEX(Jornadas[id],ROW()-3),Ventas[mercadoPago],"0"))</f>
        <v/>
      </c>
      <c r="H410" s="20" t="str" cm="1">
        <f t="array" ref="H410">IF(ISERROR(INDEX(Jornadas[id],ROW()-3)),"",SUMIFS(Ventas[importe],Ventas[id_jornada],INDEX(Jornadas[id],ROW()-3),Ventas[mercadoPago],"1"))</f>
        <v/>
      </c>
      <c r="I410" s="1" t="str" cm="1">
        <f t="array" ref="I410">IF(ISERROR(INDEX(Jornadas[id],ROW()-3)),"",COUNTIF(Cortes[id_jornada],INDEX(Jornadas[id],ROW()-3)))</f>
        <v/>
      </c>
    </row>
    <row r="411" spans="1:9" hidden="1" x14ac:dyDescent="0.3">
      <c r="A411" s="35" t="str">
        <f t="shared" si="6"/>
        <v/>
      </c>
      <c r="B411" s="36" t="str" cm="1">
        <f t="array" ref="B411">IF(ISERROR(INDEX(Jornadas[id],ROW()-3)),"",INDEX(Jornadas[fecha],ROW()-3))</f>
        <v/>
      </c>
      <c r="C411" s="23" t="str" cm="1">
        <f t="array" ref="C411">IFERROR(INDEX(Jornadas[caja_inicial],ROW()-3),"")</f>
        <v/>
      </c>
      <c r="D411" s="21" t="str" cm="1">
        <f t="array" ref="D411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11" s="21" t="str" cm="1">
        <f t="array" ref="E411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11" s="21" t="str" cm="1">
        <f t="array" ref="F411">IF(ISERROR(INDEX(Jornadas[id],ROW()-3)),"",IFERROR(INDEX(Jornadas[retiro],ROW()-3),""))</f>
        <v/>
      </c>
      <c r="G411" s="21" t="str" cm="1">
        <f t="array" ref="G411">IF(ISERROR(INDEX(Jornadas[id],ROW()-3)),"",SUMIFS(Ventas[importe],Ventas[id_jornada],INDEX(Jornadas[id],ROW()-3),Ventas[mercadoPago],"0"))</f>
        <v/>
      </c>
      <c r="H411" s="21" t="str" cm="1">
        <f t="array" ref="H411">IF(ISERROR(INDEX(Jornadas[id],ROW()-3)),"",SUMIFS(Ventas[importe],Ventas[id_jornada],INDEX(Jornadas[id],ROW()-3),Ventas[mercadoPago],"1"))</f>
        <v/>
      </c>
      <c r="I411" s="2" t="str" cm="1">
        <f t="array" ref="I411">IF(ISERROR(INDEX(Jornadas[id],ROW()-3)),"",COUNTIF(Cortes[id_jornada],INDEX(Jornadas[id],ROW()-3)))</f>
        <v/>
      </c>
    </row>
    <row r="412" spans="1:9" hidden="1" x14ac:dyDescent="0.3">
      <c r="A412" s="42" t="str">
        <f t="shared" si="6"/>
        <v/>
      </c>
      <c r="B412" s="38" t="str" cm="1">
        <f t="array" ref="B412">IF(ISERROR(INDEX(Jornadas[id],ROW()-3)),"",INDEX(Jornadas[fecha],ROW()-3))</f>
        <v/>
      </c>
      <c r="C412" s="43" t="str" cm="1">
        <f t="array" ref="C412">IFERROR(INDEX(Jornadas[caja_inicial],ROW()-3),"")</f>
        <v/>
      </c>
      <c r="D412" s="20" t="str" cm="1">
        <f t="array" ref="D412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12" s="20" t="str" cm="1">
        <f t="array" ref="E412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12" s="20" t="str" cm="1">
        <f t="array" ref="F412">IF(ISERROR(INDEX(Jornadas[id],ROW()-3)),"",IFERROR(INDEX(Jornadas[retiro],ROW()-3),""))</f>
        <v/>
      </c>
      <c r="G412" s="20" t="str" cm="1">
        <f t="array" ref="G412">IF(ISERROR(INDEX(Jornadas[id],ROW()-3)),"",SUMIFS(Ventas[importe],Ventas[id_jornada],INDEX(Jornadas[id],ROW()-3),Ventas[mercadoPago],"0"))</f>
        <v/>
      </c>
      <c r="H412" s="20" t="str" cm="1">
        <f t="array" ref="H412">IF(ISERROR(INDEX(Jornadas[id],ROW()-3)),"",SUMIFS(Ventas[importe],Ventas[id_jornada],INDEX(Jornadas[id],ROW()-3),Ventas[mercadoPago],"1"))</f>
        <v/>
      </c>
      <c r="I412" s="1" t="str" cm="1">
        <f t="array" ref="I412">IF(ISERROR(INDEX(Jornadas[id],ROW()-3)),"",COUNTIF(Cortes[id_jornada],INDEX(Jornadas[id],ROW()-3)))</f>
        <v/>
      </c>
    </row>
    <row r="413" spans="1:9" hidden="1" x14ac:dyDescent="0.3">
      <c r="A413" s="35" t="str">
        <f t="shared" si="6"/>
        <v/>
      </c>
      <c r="B413" s="36" t="str" cm="1">
        <f t="array" ref="B413">IF(ISERROR(INDEX(Jornadas[id],ROW()-3)),"",INDEX(Jornadas[fecha],ROW()-3))</f>
        <v/>
      </c>
      <c r="C413" s="23" t="str" cm="1">
        <f t="array" ref="C413">IFERROR(INDEX(Jornadas[caja_inicial],ROW()-3),"")</f>
        <v/>
      </c>
      <c r="D413" s="21" t="str" cm="1">
        <f t="array" ref="D413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13" s="21" t="str" cm="1">
        <f t="array" ref="E413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13" s="21" t="str" cm="1">
        <f t="array" ref="F413">IF(ISERROR(INDEX(Jornadas[id],ROW()-3)),"",IFERROR(INDEX(Jornadas[retiro],ROW()-3),""))</f>
        <v/>
      </c>
      <c r="G413" s="21" t="str" cm="1">
        <f t="array" ref="G413">IF(ISERROR(INDEX(Jornadas[id],ROW()-3)),"",SUMIFS(Ventas[importe],Ventas[id_jornada],INDEX(Jornadas[id],ROW()-3),Ventas[mercadoPago],"0"))</f>
        <v/>
      </c>
      <c r="H413" s="21" t="str" cm="1">
        <f t="array" ref="H413">IF(ISERROR(INDEX(Jornadas[id],ROW()-3)),"",SUMIFS(Ventas[importe],Ventas[id_jornada],INDEX(Jornadas[id],ROW()-3),Ventas[mercadoPago],"1"))</f>
        <v/>
      </c>
      <c r="I413" s="2" t="str" cm="1">
        <f t="array" ref="I413">IF(ISERROR(INDEX(Jornadas[id],ROW()-3)),"",COUNTIF(Cortes[id_jornada],INDEX(Jornadas[id],ROW()-3)))</f>
        <v/>
      </c>
    </row>
    <row r="414" spans="1:9" hidden="1" x14ac:dyDescent="0.3">
      <c r="A414" s="42" t="str">
        <f t="shared" si="6"/>
        <v/>
      </c>
      <c r="B414" s="38" t="str" cm="1">
        <f t="array" ref="B414">IF(ISERROR(INDEX(Jornadas[id],ROW()-3)),"",INDEX(Jornadas[fecha],ROW()-3))</f>
        <v/>
      </c>
      <c r="C414" s="43" t="str" cm="1">
        <f t="array" ref="C414">IFERROR(INDEX(Jornadas[caja_inicial],ROW()-3),"")</f>
        <v/>
      </c>
      <c r="D414" s="20" t="str" cm="1">
        <f t="array" ref="D414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14" s="20" t="str" cm="1">
        <f t="array" ref="E414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14" s="20" t="str" cm="1">
        <f t="array" ref="F414">IF(ISERROR(INDEX(Jornadas[id],ROW()-3)),"",IFERROR(INDEX(Jornadas[retiro],ROW()-3),""))</f>
        <v/>
      </c>
      <c r="G414" s="20" t="str" cm="1">
        <f t="array" ref="G414">IF(ISERROR(INDEX(Jornadas[id],ROW()-3)),"",SUMIFS(Ventas[importe],Ventas[id_jornada],INDEX(Jornadas[id],ROW()-3),Ventas[mercadoPago],"0"))</f>
        <v/>
      </c>
      <c r="H414" s="20" t="str" cm="1">
        <f t="array" ref="H414">IF(ISERROR(INDEX(Jornadas[id],ROW()-3)),"",SUMIFS(Ventas[importe],Ventas[id_jornada],INDEX(Jornadas[id],ROW()-3),Ventas[mercadoPago],"1"))</f>
        <v/>
      </c>
      <c r="I414" s="1" t="str" cm="1">
        <f t="array" ref="I414">IF(ISERROR(INDEX(Jornadas[id],ROW()-3)),"",COUNTIF(Cortes[id_jornada],INDEX(Jornadas[id],ROW()-3)))</f>
        <v/>
      </c>
    </row>
    <row r="415" spans="1:9" hidden="1" x14ac:dyDescent="0.3">
      <c r="A415" s="35" t="str">
        <f t="shared" si="6"/>
        <v/>
      </c>
      <c r="B415" s="36" t="str" cm="1">
        <f t="array" ref="B415">IF(ISERROR(INDEX(Jornadas[id],ROW()-3)),"",INDEX(Jornadas[fecha],ROW()-3))</f>
        <v/>
      </c>
      <c r="C415" s="23" t="str" cm="1">
        <f t="array" ref="C415">IFERROR(INDEX(Jornadas[caja_inicial],ROW()-3),"")</f>
        <v/>
      </c>
      <c r="D415" s="21" t="str" cm="1">
        <f t="array" ref="D415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15" s="21" t="str" cm="1">
        <f t="array" ref="E415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15" s="21" t="str" cm="1">
        <f t="array" ref="F415">IF(ISERROR(INDEX(Jornadas[id],ROW()-3)),"",IFERROR(INDEX(Jornadas[retiro],ROW()-3),""))</f>
        <v/>
      </c>
      <c r="G415" s="21" t="str" cm="1">
        <f t="array" ref="G415">IF(ISERROR(INDEX(Jornadas[id],ROW()-3)),"",SUMIFS(Ventas[importe],Ventas[id_jornada],INDEX(Jornadas[id],ROW()-3),Ventas[mercadoPago],"0"))</f>
        <v/>
      </c>
      <c r="H415" s="21" t="str" cm="1">
        <f t="array" ref="H415">IF(ISERROR(INDEX(Jornadas[id],ROW()-3)),"",SUMIFS(Ventas[importe],Ventas[id_jornada],INDEX(Jornadas[id],ROW()-3),Ventas[mercadoPago],"1"))</f>
        <v/>
      </c>
      <c r="I415" s="2" t="str" cm="1">
        <f t="array" ref="I415">IF(ISERROR(INDEX(Jornadas[id],ROW()-3)),"",COUNTIF(Cortes[id_jornada],INDEX(Jornadas[id],ROW()-3)))</f>
        <v/>
      </c>
    </row>
    <row r="416" spans="1:9" hidden="1" x14ac:dyDescent="0.3">
      <c r="A416" s="42" t="str">
        <f t="shared" si="6"/>
        <v/>
      </c>
      <c r="B416" s="38" t="str" cm="1">
        <f t="array" ref="B416">IF(ISERROR(INDEX(Jornadas[id],ROW()-3)),"",INDEX(Jornadas[fecha],ROW()-3))</f>
        <v/>
      </c>
      <c r="C416" s="43" t="str" cm="1">
        <f t="array" ref="C416">IFERROR(INDEX(Jornadas[caja_inicial],ROW()-3),"")</f>
        <v/>
      </c>
      <c r="D416" s="20" t="str" cm="1">
        <f t="array" ref="D416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16" s="20" t="str" cm="1">
        <f t="array" ref="E416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16" s="20" t="str" cm="1">
        <f t="array" ref="F416">IF(ISERROR(INDEX(Jornadas[id],ROW()-3)),"",IFERROR(INDEX(Jornadas[retiro],ROW()-3),""))</f>
        <v/>
      </c>
      <c r="G416" s="20" t="str" cm="1">
        <f t="array" ref="G416">IF(ISERROR(INDEX(Jornadas[id],ROW()-3)),"",SUMIFS(Ventas[importe],Ventas[id_jornada],INDEX(Jornadas[id],ROW()-3),Ventas[mercadoPago],"0"))</f>
        <v/>
      </c>
      <c r="H416" s="20" t="str" cm="1">
        <f t="array" ref="H416">IF(ISERROR(INDEX(Jornadas[id],ROW()-3)),"",SUMIFS(Ventas[importe],Ventas[id_jornada],INDEX(Jornadas[id],ROW()-3),Ventas[mercadoPago],"1"))</f>
        <v/>
      </c>
      <c r="I416" s="1" t="str" cm="1">
        <f t="array" ref="I416">IF(ISERROR(INDEX(Jornadas[id],ROW()-3)),"",COUNTIF(Cortes[id_jornada],INDEX(Jornadas[id],ROW()-3)))</f>
        <v/>
      </c>
    </row>
    <row r="417" spans="1:9" hidden="1" x14ac:dyDescent="0.3">
      <c r="A417" s="35" t="str">
        <f t="shared" si="6"/>
        <v/>
      </c>
      <c r="B417" s="36" t="str" cm="1">
        <f t="array" ref="B417">IF(ISERROR(INDEX(Jornadas[id],ROW()-3)),"",INDEX(Jornadas[fecha],ROW()-3))</f>
        <v/>
      </c>
      <c r="C417" s="23" t="str" cm="1">
        <f t="array" ref="C417">IFERROR(INDEX(Jornadas[caja_inicial],ROW()-3),"")</f>
        <v/>
      </c>
      <c r="D417" s="21" t="str" cm="1">
        <f t="array" ref="D417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17" s="21" t="str" cm="1">
        <f t="array" ref="E417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17" s="21" t="str" cm="1">
        <f t="array" ref="F417">IF(ISERROR(INDEX(Jornadas[id],ROW()-3)),"",IFERROR(INDEX(Jornadas[retiro],ROW()-3),""))</f>
        <v/>
      </c>
      <c r="G417" s="21" t="str" cm="1">
        <f t="array" ref="G417">IF(ISERROR(INDEX(Jornadas[id],ROW()-3)),"",SUMIFS(Ventas[importe],Ventas[id_jornada],INDEX(Jornadas[id],ROW()-3),Ventas[mercadoPago],"0"))</f>
        <v/>
      </c>
      <c r="H417" s="21" t="str" cm="1">
        <f t="array" ref="H417">IF(ISERROR(INDEX(Jornadas[id],ROW()-3)),"",SUMIFS(Ventas[importe],Ventas[id_jornada],INDEX(Jornadas[id],ROW()-3),Ventas[mercadoPago],"1"))</f>
        <v/>
      </c>
      <c r="I417" s="2" t="str" cm="1">
        <f t="array" ref="I417">IF(ISERROR(INDEX(Jornadas[id],ROW()-3)),"",COUNTIF(Cortes[id_jornada],INDEX(Jornadas[id],ROW()-3)))</f>
        <v/>
      </c>
    </row>
    <row r="418" spans="1:9" hidden="1" x14ac:dyDescent="0.3">
      <c r="A418" s="42" t="str">
        <f t="shared" si="6"/>
        <v/>
      </c>
      <c r="B418" s="38" t="str" cm="1">
        <f t="array" ref="B418">IF(ISERROR(INDEX(Jornadas[id],ROW()-3)),"",INDEX(Jornadas[fecha],ROW()-3))</f>
        <v/>
      </c>
      <c r="C418" s="43" t="str" cm="1">
        <f t="array" ref="C418">IFERROR(INDEX(Jornadas[caja_inicial],ROW()-3),"")</f>
        <v/>
      </c>
      <c r="D418" s="20" t="str" cm="1">
        <f t="array" ref="D418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18" s="20" t="str" cm="1">
        <f t="array" ref="E418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18" s="20" t="str" cm="1">
        <f t="array" ref="F418">IF(ISERROR(INDEX(Jornadas[id],ROW()-3)),"",IFERROR(INDEX(Jornadas[retiro],ROW()-3),""))</f>
        <v/>
      </c>
      <c r="G418" s="20" t="str" cm="1">
        <f t="array" ref="G418">IF(ISERROR(INDEX(Jornadas[id],ROW()-3)),"",SUMIFS(Ventas[importe],Ventas[id_jornada],INDEX(Jornadas[id],ROW()-3),Ventas[mercadoPago],"0"))</f>
        <v/>
      </c>
      <c r="H418" s="20" t="str" cm="1">
        <f t="array" ref="H418">IF(ISERROR(INDEX(Jornadas[id],ROW()-3)),"",SUMIFS(Ventas[importe],Ventas[id_jornada],INDEX(Jornadas[id],ROW()-3),Ventas[mercadoPago],"1"))</f>
        <v/>
      </c>
      <c r="I418" s="1" t="str" cm="1">
        <f t="array" ref="I418">IF(ISERROR(INDEX(Jornadas[id],ROW()-3)),"",COUNTIF(Cortes[id_jornada],INDEX(Jornadas[id],ROW()-3)))</f>
        <v/>
      </c>
    </row>
    <row r="419" spans="1:9" hidden="1" x14ac:dyDescent="0.3">
      <c r="A419" s="35" t="str">
        <f t="shared" si="6"/>
        <v/>
      </c>
      <c r="B419" s="36" t="str" cm="1">
        <f t="array" ref="B419">IF(ISERROR(INDEX(Jornadas[id],ROW()-3)),"",INDEX(Jornadas[fecha],ROW()-3))</f>
        <v/>
      </c>
      <c r="C419" s="23" t="str" cm="1">
        <f t="array" ref="C419">IFERROR(INDEX(Jornadas[caja_inicial],ROW()-3),"")</f>
        <v/>
      </c>
      <c r="D419" s="21" t="str" cm="1">
        <f t="array" ref="D419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19" s="21" t="str" cm="1">
        <f t="array" ref="E419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19" s="21" t="str" cm="1">
        <f t="array" ref="F419">IF(ISERROR(INDEX(Jornadas[id],ROW()-3)),"",IFERROR(INDEX(Jornadas[retiro],ROW()-3),""))</f>
        <v/>
      </c>
      <c r="G419" s="21" t="str" cm="1">
        <f t="array" ref="G419">IF(ISERROR(INDEX(Jornadas[id],ROW()-3)),"",SUMIFS(Ventas[importe],Ventas[id_jornada],INDEX(Jornadas[id],ROW()-3),Ventas[mercadoPago],"0"))</f>
        <v/>
      </c>
      <c r="H419" s="21" t="str" cm="1">
        <f t="array" ref="H419">IF(ISERROR(INDEX(Jornadas[id],ROW()-3)),"",SUMIFS(Ventas[importe],Ventas[id_jornada],INDEX(Jornadas[id],ROW()-3),Ventas[mercadoPago],"1"))</f>
        <v/>
      </c>
      <c r="I419" s="2" t="str" cm="1">
        <f t="array" ref="I419">IF(ISERROR(INDEX(Jornadas[id],ROW()-3)),"",COUNTIF(Cortes[id_jornada],INDEX(Jornadas[id],ROW()-3)))</f>
        <v/>
      </c>
    </row>
    <row r="420" spans="1:9" hidden="1" x14ac:dyDescent="0.3">
      <c r="A420" s="42" t="str">
        <f t="shared" si="6"/>
        <v/>
      </c>
      <c r="B420" s="38" t="str" cm="1">
        <f t="array" ref="B420">IF(ISERROR(INDEX(Jornadas[id],ROW()-3)),"",INDEX(Jornadas[fecha],ROW()-3))</f>
        <v/>
      </c>
      <c r="C420" s="43" t="str" cm="1">
        <f t="array" ref="C420">IFERROR(INDEX(Jornadas[caja_inicial],ROW()-3),"")</f>
        <v/>
      </c>
      <c r="D420" s="20" t="str" cm="1">
        <f t="array" ref="D420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20" s="20" t="str" cm="1">
        <f t="array" ref="E420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20" s="20" t="str" cm="1">
        <f t="array" ref="F420">IF(ISERROR(INDEX(Jornadas[id],ROW()-3)),"",IFERROR(INDEX(Jornadas[retiro],ROW()-3),""))</f>
        <v/>
      </c>
      <c r="G420" s="20" t="str" cm="1">
        <f t="array" ref="G420">IF(ISERROR(INDEX(Jornadas[id],ROW()-3)),"",SUMIFS(Ventas[importe],Ventas[id_jornada],INDEX(Jornadas[id],ROW()-3),Ventas[mercadoPago],"0"))</f>
        <v/>
      </c>
      <c r="H420" s="20" t="str" cm="1">
        <f t="array" ref="H420">IF(ISERROR(INDEX(Jornadas[id],ROW()-3)),"",SUMIFS(Ventas[importe],Ventas[id_jornada],INDEX(Jornadas[id],ROW()-3),Ventas[mercadoPago],"1"))</f>
        <v/>
      </c>
      <c r="I420" s="1" t="str" cm="1">
        <f t="array" ref="I420">IF(ISERROR(INDEX(Jornadas[id],ROW()-3)),"",COUNTIF(Cortes[id_jornada],INDEX(Jornadas[id],ROW()-3)))</f>
        <v/>
      </c>
    </row>
    <row r="421" spans="1:9" hidden="1" x14ac:dyDescent="0.3">
      <c r="A421" s="35" t="str">
        <f t="shared" si="6"/>
        <v/>
      </c>
      <c r="B421" s="36" t="str" cm="1">
        <f t="array" ref="B421">IF(ISERROR(INDEX(Jornadas[id],ROW()-3)),"",INDEX(Jornadas[fecha],ROW()-3))</f>
        <v/>
      </c>
      <c r="C421" s="23" t="str" cm="1">
        <f t="array" ref="C421">IFERROR(INDEX(Jornadas[caja_inicial],ROW()-3),"")</f>
        <v/>
      </c>
      <c r="D421" s="21" t="str" cm="1">
        <f t="array" ref="D421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21" s="21" t="str" cm="1">
        <f t="array" ref="E421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21" s="21" t="str" cm="1">
        <f t="array" ref="F421">IF(ISERROR(INDEX(Jornadas[id],ROW()-3)),"",IFERROR(INDEX(Jornadas[retiro],ROW()-3),""))</f>
        <v/>
      </c>
      <c r="G421" s="21" t="str" cm="1">
        <f t="array" ref="G421">IF(ISERROR(INDEX(Jornadas[id],ROW()-3)),"",SUMIFS(Ventas[importe],Ventas[id_jornada],INDEX(Jornadas[id],ROW()-3),Ventas[mercadoPago],"0"))</f>
        <v/>
      </c>
      <c r="H421" s="21" t="str" cm="1">
        <f t="array" ref="H421">IF(ISERROR(INDEX(Jornadas[id],ROW()-3)),"",SUMIFS(Ventas[importe],Ventas[id_jornada],INDEX(Jornadas[id],ROW()-3),Ventas[mercadoPago],"1"))</f>
        <v/>
      </c>
      <c r="I421" s="2" t="str" cm="1">
        <f t="array" ref="I421">IF(ISERROR(INDEX(Jornadas[id],ROW()-3)),"",COUNTIF(Cortes[id_jornada],INDEX(Jornadas[id],ROW()-3)))</f>
        <v/>
      </c>
    </row>
    <row r="422" spans="1:9" hidden="1" x14ac:dyDescent="0.3">
      <c r="A422" s="42" t="str">
        <f t="shared" si="6"/>
        <v/>
      </c>
      <c r="B422" s="38" t="str" cm="1">
        <f t="array" ref="B422">IF(ISERROR(INDEX(Jornadas[id],ROW()-3)),"",INDEX(Jornadas[fecha],ROW()-3))</f>
        <v/>
      </c>
      <c r="C422" s="43" t="str" cm="1">
        <f t="array" ref="C422">IFERROR(INDEX(Jornadas[caja_inicial],ROW()-3),"")</f>
        <v/>
      </c>
      <c r="D422" s="20" t="str" cm="1">
        <f t="array" ref="D422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22" s="20" t="str" cm="1">
        <f t="array" ref="E422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22" s="20" t="str" cm="1">
        <f t="array" ref="F422">IF(ISERROR(INDEX(Jornadas[id],ROW()-3)),"",IFERROR(INDEX(Jornadas[retiro],ROW()-3),""))</f>
        <v/>
      </c>
      <c r="G422" s="20" t="str" cm="1">
        <f t="array" ref="G422">IF(ISERROR(INDEX(Jornadas[id],ROW()-3)),"",SUMIFS(Ventas[importe],Ventas[id_jornada],INDEX(Jornadas[id],ROW()-3),Ventas[mercadoPago],"0"))</f>
        <v/>
      </c>
      <c r="H422" s="20" t="str" cm="1">
        <f t="array" ref="H422">IF(ISERROR(INDEX(Jornadas[id],ROW()-3)),"",SUMIFS(Ventas[importe],Ventas[id_jornada],INDEX(Jornadas[id],ROW()-3),Ventas[mercadoPago],"1"))</f>
        <v/>
      </c>
      <c r="I422" s="1" t="str" cm="1">
        <f t="array" ref="I422">IF(ISERROR(INDEX(Jornadas[id],ROW()-3)),"",COUNTIF(Cortes[id_jornada],INDEX(Jornadas[id],ROW()-3)))</f>
        <v/>
      </c>
    </row>
    <row r="423" spans="1:9" hidden="1" x14ac:dyDescent="0.3">
      <c r="A423" s="35" t="str">
        <f t="shared" si="6"/>
        <v/>
      </c>
      <c r="B423" s="36" t="str" cm="1">
        <f t="array" ref="B423">IF(ISERROR(INDEX(Jornadas[id],ROW()-3)),"",INDEX(Jornadas[fecha],ROW()-3))</f>
        <v/>
      </c>
      <c r="C423" s="23" t="str" cm="1">
        <f t="array" ref="C423">IFERROR(INDEX(Jornadas[caja_inicial],ROW()-3),"")</f>
        <v/>
      </c>
      <c r="D423" s="21" t="str" cm="1">
        <f t="array" ref="D423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23" s="21" t="str" cm="1">
        <f t="array" ref="E423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23" s="21" t="str" cm="1">
        <f t="array" ref="F423">IF(ISERROR(INDEX(Jornadas[id],ROW()-3)),"",IFERROR(INDEX(Jornadas[retiro],ROW()-3),""))</f>
        <v/>
      </c>
      <c r="G423" s="21" t="str" cm="1">
        <f t="array" ref="G423">IF(ISERROR(INDEX(Jornadas[id],ROW()-3)),"",SUMIFS(Ventas[importe],Ventas[id_jornada],INDEX(Jornadas[id],ROW()-3),Ventas[mercadoPago],"0"))</f>
        <v/>
      </c>
      <c r="H423" s="21" t="str" cm="1">
        <f t="array" ref="H423">IF(ISERROR(INDEX(Jornadas[id],ROW()-3)),"",SUMIFS(Ventas[importe],Ventas[id_jornada],INDEX(Jornadas[id],ROW()-3),Ventas[mercadoPago],"1"))</f>
        <v/>
      </c>
      <c r="I423" s="2" t="str" cm="1">
        <f t="array" ref="I423">IF(ISERROR(INDEX(Jornadas[id],ROW()-3)),"",COUNTIF(Cortes[id_jornada],INDEX(Jornadas[id],ROW()-3)))</f>
        <v/>
      </c>
    </row>
    <row r="424" spans="1:9" hidden="1" x14ac:dyDescent="0.3">
      <c r="A424" s="42" t="str">
        <f t="shared" si="6"/>
        <v/>
      </c>
      <c r="B424" s="38" t="str" cm="1">
        <f t="array" ref="B424">IF(ISERROR(INDEX(Jornadas[id],ROW()-3)),"",INDEX(Jornadas[fecha],ROW()-3))</f>
        <v/>
      </c>
      <c r="C424" s="43" t="str" cm="1">
        <f t="array" ref="C424">IFERROR(INDEX(Jornadas[caja_inicial],ROW()-3),"")</f>
        <v/>
      </c>
      <c r="D424" s="20" t="str" cm="1">
        <f t="array" ref="D424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24" s="20" t="str" cm="1">
        <f t="array" ref="E424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24" s="20" t="str" cm="1">
        <f t="array" ref="F424">IF(ISERROR(INDEX(Jornadas[id],ROW()-3)),"",IFERROR(INDEX(Jornadas[retiro],ROW()-3),""))</f>
        <v/>
      </c>
      <c r="G424" s="20" t="str" cm="1">
        <f t="array" ref="G424">IF(ISERROR(INDEX(Jornadas[id],ROW()-3)),"",SUMIFS(Ventas[importe],Ventas[id_jornada],INDEX(Jornadas[id],ROW()-3),Ventas[mercadoPago],"0"))</f>
        <v/>
      </c>
      <c r="H424" s="20" t="str" cm="1">
        <f t="array" ref="H424">IF(ISERROR(INDEX(Jornadas[id],ROW()-3)),"",SUMIFS(Ventas[importe],Ventas[id_jornada],INDEX(Jornadas[id],ROW()-3),Ventas[mercadoPago],"1"))</f>
        <v/>
      </c>
      <c r="I424" s="1" t="str" cm="1">
        <f t="array" ref="I424">IF(ISERROR(INDEX(Jornadas[id],ROW()-3)),"",COUNTIF(Cortes[id_jornada],INDEX(Jornadas[id],ROW()-3)))</f>
        <v/>
      </c>
    </row>
    <row r="425" spans="1:9" hidden="1" x14ac:dyDescent="0.3">
      <c r="A425" s="35" t="str">
        <f t="shared" si="6"/>
        <v/>
      </c>
      <c r="B425" s="36" t="str" cm="1">
        <f t="array" ref="B425">IF(ISERROR(INDEX(Jornadas[id],ROW()-3)),"",INDEX(Jornadas[fecha],ROW()-3))</f>
        <v/>
      </c>
      <c r="C425" s="23" t="str" cm="1">
        <f t="array" ref="C425">IFERROR(INDEX(Jornadas[caja_inicial],ROW()-3),"")</f>
        <v/>
      </c>
      <c r="D425" s="21" t="str" cm="1">
        <f t="array" ref="D425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25" s="21" t="str" cm="1">
        <f t="array" ref="E425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25" s="21" t="str" cm="1">
        <f t="array" ref="F425">IF(ISERROR(INDEX(Jornadas[id],ROW()-3)),"",IFERROR(INDEX(Jornadas[retiro],ROW()-3),""))</f>
        <v/>
      </c>
      <c r="G425" s="21" t="str" cm="1">
        <f t="array" ref="G425">IF(ISERROR(INDEX(Jornadas[id],ROW()-3)),"",SUMIFS(Ventas[importe],Ventas[id_jornada],INDEX(Jornadas[id],ROW()-3),Ventas[mercadoPago],"0"))</f>
        <v/>
      </c>
      <c r="H425" s="21" t="str" cm="1">
        <f t="array" ref="H425">IF(ISERROR(INDEX(Jornadas[id],ROW()-3)),"",SUMIFS(Ventas[importe],Ventas[id_jornada],INDEX(Jornadas[id],ROW()-3),Ventas[mercadoPago],"1"))</f>
        <v/>
      </c>
      <c r="I425" s="2" t="str" cm="1">
        <f t="array" ref="I425">IF(ISERROR(INDEX(Jornadas[id],ROW()-3)),"",COUNTIF(Cortes[id_jornada],INDEX(Jornadas[id],ROW()-3)))</f>
        <v/>
      </c>
    </row>
    <row r="426" spans="1:9" hidden="1" x14ac:dyDescent="0.3">
      <c r="A426" s="42" t="str">
        <f t="shared" si="6"/>
        <v/>
      </c>
      <c r="B426" s="38" t="str" cm="1">
        <f t="array" ref="B426">IF(ISERROR(INDEX(Jornadas[id],ROW()-3)),"",INDEX(Jornadas[fecha],ROW()-3))</f>
        <v/>
      </c>
      <c r="C426" s="43" t="str" cm="1">
        <f t="array" ref="C426">IFERROR(INDEX(Jornadas[caja_inicial],ROW()-3),"")</f>
        <v/>
      </c>
      <c r="D426" s="20" t="str" cm="1">
        <f t="array" ref="D426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26" s="20" t="str" cm="1">
        <f t="array" ref="E426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26" s="20" t="str" cm="1">
        <f t="array" ref="F426">IF(ISERROR(INDEX(Jornadas[id],ROW()-3)),"",IFERROR(INDEX(Jornadas[retiro],ROW()-3),""))</f>
        <v/>
      </c>
      <c r="G426" s="20" t="str" cm="1">
        <f t="array" ref="G426">IF(ISERROR(INDEX(Jornadas[id],ROW()-3)),"",SUMIFS(Ventas[importe],Ventas[id_jornada],INDEX(Jornadas[id],ROW()-3),Ventas[mercadoPago],"0"))</f>
        <v/>
      </c>
      <c r="H426" s="20" t="str" cm="1">
        <f t="array" ref="H426">IF(ISERROR(INDEX(Jornadas[id],ROW()-3)),"",SUMIFS(Ventas[importe],Ventas[id_jornada],INDEX(Jornadas[id],ROW()-3),Ventas[mercadoPago],"1"))</f>
        <v/>
      </c>
      <c r="I426" s="1" t="str" cm="1">
        <f t="array" ref="I426">IF(ISERROR(INDEX(Jornadas[id],ROW()-3)),"",COUNTIF(Cortes[id_jornada],INDEX(Jornadas[id],ROW()-3)))</f>
        <v/>
      </c>
    </row>
    <row r="427" spans="1:9" hidden="1" x14ac:dyDescent="0.3">
      <c r="A427" s="35" t="str">
        <f t="shared" si="6"/>
        <v/>
      </c>
      <c r="B427" s="36" t="str" cm="1">
        <f t="array" ref="B427">IF(ISERROR(INDEX(Jornadas[id],ROW()-3)),"",INDEX(Jornadas[fecha],ROW()-3))</f>
        <v/>
      </c>
      <c r="C427" s="23" t="str" cm="1">
        <f t="array" ref="C427">IFERROR(INDEX(Jornadas[caja_inicial],ROW()-3),"")</f>
        <v/>
      </c>
      <c r="D427" s="21" t="str" cm="1">
        <f t="array" ref="D427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27" s="21" t="str" cm="1">
        <f t="array" ref="E427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27" s="21" t="str" cm="1">
        <f t="array" ref="F427">IF(ISERROR(INDEX(Jornadas[id],ROW()-3)),"",IFERROR(INDEX(Jornadas[retiro],ROW()-3),""))</f>
        <v/>
      </c>
      <c r="G427" s="21" t="str" cm="1">
        <f t="array" ref="G427">IF(ISERROR(INDEX(Jornadas[id],ROW()-3)),"",SUMIFS(Ventas[importe],Ventas[id_jornada],INDEX(Jornadas[id],ROW()-3),Ventas[mercadoPago],"0"))</f>
        <v/>
      </c>
      <c r="H427" s="21" t="str" cm="1">
        <f t="array" ref="H427">IF(ISERROR(INDEX(Jornadas[id],ROW()-3)),"",SUMIFS(Ventas[importe],Ventas[id_jornada],INDEX(Jornadas[id],ROW()-3),Ventas[mercadoPago],"1"))</f>
        <v/>
      </c>
      <c r="I427" s="2" t="str" cm="1">
        <f t="array" ref="I427">IF(ISERROR(INDEX(Jornadas[id],ROW()-3)),"",COUNTIF(Cortes[id_jornada],INDEX(Jornadas[id],ROW()-3)))</f>
        <v/>
      </c>
    </row>
    <row r="428" spans="1:9" hidden="1" x14ac:dyDescent="0.3">
      <c r="A428" s="42" t="str">
        <f t="shared" si="6"/>
        <v/>
      </c>
      <c r="B428" s="38" t="str" cm="1">
        <f t="array" ref="B428">IF(ISERROR(INDEX(Jornadas[id],ROW()-3)),"",INDEX(Jornadas[fecha],ROW()-3))</f>
        <v/>
      </c>
      <c r="C428" s="43" t="str" cm="1">
        <f t="array" ref="C428">IFERROR(INDEX(Jornadas[caja_inicial],ROW()-3),"")</f>
        <v/>
      </c>
      <c r="D428" s="20" t="str" cm="1">
        <f t="array" ref="D428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28" s="20" t="str" cm="1">
        <f t="array" ref="E428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28" s="20" t="str" cm="1">
        <f t="array" ref="F428">IF(ISERROR(INDEX(Jornadas[id],ROW()-3)),"",IFERROR(INDEX(Jornadas[retiro],ROW()-3),""))</f>
        <v/>
      </c>
      <c r="G428" s="20" t="str" cm="1">
        <f t="array" ref="G428">IF(ISERROR(INDEX(Jornadas[id],ROW()-3)),"",SUMIFS(Ventas[importe],Ventas[id_jornada],INDEX(Jornadas[id],ROW()-3),Ventas[mercadoPago],"0"))</f>
        <v/>
      </c>
      <c r="H428" s="20" t="str" cm="1">
        <f t="array" ref="H428">IF(ISERROR(INDEX(Jornadas[id],ROW()-3)),"",SUMIFS(Ventas[importe],Ventas[id_jornada],INDEX(Jornadas[id],ROW()-3),Ventas[mercadoPago],"1"))</f>
        <v/>
      </c>
      <c r="I428" s="1" t="str" cm="1">
        <f t="array" ref="I428">IF(ISERROR(INDEX(Jornadas[id],ROW()-3)),"",COUNTIF(Cortes[id_jornada],INDEX(Jornadas[id],ROW()-3)))</f>
        <v/>
      </c>
    </row>
    <row r="429" spans="1:9" hidden="1" x14ac:dyDescent="0.3">
      <c r="A429" s="35" t="str">
        <f t="shared" si="6"/>
        <v/>
      </c>
      <c r="B429" s="36" t="str" cm="1">
        <f t="array" ref="B429">IF(ISERROR(INDEX(Jornadas[id],ROW()-3)),"",INDEX(Jornadas[fecha],ROW()-3))</f>
        <v/>
      </c>
      <c r="C429" s="23" t="str" cm="1">
        <f t="array" ref="C429">IFERROR(INDEX(Jornadas[caja_inicial],ROW()-3),"")</f>
        <v/>
      </c>
      <c r="D429" s="21" t="str" cm="1">
        <f t="array" ref="D429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29" s="21" t="str" cm="1">
        <f t="array" ref="E429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29" s="21" t="str" cm="1">
        <f t="array" ref="F429">IF(ISERROR(INDEX(Jornadas[id],ROW()-3)),"",IFERROR(INDEX(Jornadas[retiro],ROW()-3),""))</f>
        <v/>
      </c>
      <c r="G429" s="21" t="str" cm="1">
        <f t="array" ref="G429">IF(ISERROR(INDEX(Jornadas[id],ROW()-3)),"",SUMIFS(Ventas[importe],Ventas[id_jornada],INDEX(Jornadas[id],ROW()-3),Ventas[mercadoPago],"0"))</f>
        <v/>
      </c>
      <c r="H429" s="21" t="str" cm="1">
        <f t="array" ref="H429">IF(ISERROR(INDEX(Jornadas[id],ROW()-3)),"",SUMIFS(Ventas[importe],Ventas[id_jornada],INDEX(Jornadas[id],ROW()-3),Ventas[mercadoPago],"1"))</f>
        <v/>
      </c>
      <c r="I429" s="2" t="str" cm="1">
        <f t="array" ref="I429">IF(ISERROR(INDEX(Jornadas[id],ROW()-3)),"",COUNTIF(Cortes[id_jornada],INDEX(Jornadas[id],ROW()-3)))</f>
        <v/>
      </c>
    </row>
    <row r="430" spans="1:9" hidden="1" x14ac:dyDescent="0.3">
      <c r="A430" s="42" t="str">
        <f t="shared" si="6"/>
        <v/>
      </c>
      <c r="B430" s="38" t="str" cm="1">
        <f t="array" ref="B430">IF(ISERROR(INDEX(Jornadas[id],ROW()-3)),"",INDEX(Jornadas[fecha],ROW()-3))</f>
        <v/>
      </c>
      <c r="C430" s="43" t="str" cm="1">
        <f t="array" ref="C430">IFERROR(INDEX(Jornadas[caja_inicial],ROW()-3),"")</f>
        <v/>
      </c>
      <c r="D430" s="20" t="str" cm="1">
        <f t="array" ref="D430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30" s="20" t="str" cm="1">
        <f t="array" ref="E430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30" s="20" t="str" cm="1">
        <f t="array" ref="F430">IF(ISERROR(INDEX(Jornadas[id],ROW()-3)),"",IFERROR(INDEX(Jornadas[retiro],ROW()-3),""))</f>
        <v/>
      </c>
      <c r="G430" s="20" t="str" cm="1">
        <f t="array" ref="G430">IF(ISERROR(INDEX(Jornadas[id],ROW()-3)),"",SUMIFS(Ventas[importe],Ventas[id_jornada],INDEX(Jornadas[id],ROW()-3),Ventas[mercadoPago],"0"))</f>
        <v/>
      </c>
      <c r="H430" s="20" t="str" cm="1">
        <f t="array" ref="H430">IF(ISERROR(INDEX(Jornadas[id],ROW()-3)),"",SUMIFS(Ventas[importe],Ventas[id_jornada],INDEX(Jornadas[id],ROW()-3),Ventas[mercadoPago],"1"))</f>
        <v/>
      </c>
      <c r="I430" s="1" t="str" cm="1">
        <f t="array" ref="I430">IF(ISERROR(INDEX(Jornadas[id],ROW()-3)),"",COUNTIF(Cortes[id_jornada],INDEX(Jornadas[id],ROW()-3)))</f>
        <v/>
      </c>
    </row>
    <row r="431" spans="1:9" hidden="1" x14ac:dyDescent="0.3">
      <c r="A431" s="35" t="str">
        <f t="shared" si="6"/>
        <v/>
      </c>
      <c r="B431" s="36" t="str" cm="1">
        <f t="array" ref="B431">IF(ISERROR(INDEX(Jornadas[id],ROW()-3)),"",INDEX(Jornadas[fecha],ROW()-3))</f>
        <v/>
      </c>
      <c r="C431" s="23" t="str" cm="1">
        <f t="array" ref="C431">IFERROR(INDEX(Jornadas[caja_inicial],ROW()-3),"")</f>
        <v/>
      </c>
      <c r="D431" s="21" t="str" cm="1">
        <f t="array" ref="D431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31" s="21" t="str" cm="1">
        <f t="array" ref="E431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31" s="21" t="str" cm="1">
        <f t="array" ref="F431">IF(ISERROR(INDEX(Jornadas[id],ROW()-3)),"",IFERROR(INDEX(Jornadas[retiro],ROW()-3),""))</f>
        <v/>
      </c>
      <c r="G431" s="21" t="str" cm="1">
        <f t="array" ref="G431">IF(ISERROR(INDEX(Jornadas[id],ROW()-3)),"",SUMIFS(Ventas[importe],Ventas[id_jornada],INDEX(Jornadas[id],ROW()-3),Ventas[mercadoPago],"0"))</f>
        <v/>
      </c>
      <c r="H431" s="21" t="str" cm="1">
        <f t="array" ref="H431">IF(ISERROR(INDEX(Jornadas[id],ROW()-3)),"",SUMIFS(Ventas[importe],Ventas[id_jornada],INDEX(Jornadas[id],ROW()-3),Ventas[mercadoPago],"1"))</f>
        <v/>
      </c>
      <c r="I431" s="2" t="str" cm="1">
        <f t="array" ref="I431">IF(ISERROR(INDEX(Jornadas[id],ROW()-3)),"",COUNTIF(Cortes[id_jornada],INDEX(Jornadas[id],ROW()-3)))</f>
        <v/>
      </c>
    </row>
    <row r="432" spans="1:9" hidden="1" x14ac:dyDescent="0.3">
      <c r="A432" s="42" t="str">
        <f t="shared" si="6"/>
        <v/>
      </c>
      <c r="B432" s="38" t="str" cm="1">
        <f t="array" ref="B432">IF(ISERROR(INDEX(Jornadas[id],ROW()-3)),"",INDEX(Jornadas[fecha],ROW()-3))</f>
        <v/>
      </c>
      <c r="C432" s="43" t="str" cm="1">
        <f t="array" ref="C432">IFERROR(INDEX(Jornadas[caja_inicial],ROW()-3),"")</f>
        <v/>
      </c>
      <c r="D432" s="20" t="str" cm="1">
        <f t="array" ref="D432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32" s="20" t="str" cm="1">
        <f t="array" ref="E432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32" s="20" t="str" cm="1">
        <f t="array" ref="F432">IF(ISERROR(INDEX(Jornadas[id],ROW()-3)),"",IFERROR(INDEX(Jornadas[retiro],ROW()-3),""))</f>
        <v/>
      </c>
      <c r="G432" s="20" t="str" cm="1">
        <f t="array" ref="G432">IF(ISERROR(INDEX(Jornadas[id],ROW()-3)),"",SUMIFS(Ventas[importe],Ventas[id_jornada],INDEX(Jornadas[id],ROW()-3),Ventas[mercadoPago],"0"))</f>
        <v/>
      </c>
      <c r="H432" s="20" t="str" cm="1">
        <f t="array" ref="H432">IF(ISERROR(INDEX(Jornadas[id],ROW()-3)),"",SUMIFS(Ventas[importe],Ventas[id_jornada],INDEX(Jornadas[id],ROW()-3),Ventas[mercadoPago],"1"))</f>
        <v/>
      </c>
      <c r="I432" s="1" t="str" cm="1">
        <f t="array" ref="I432">IF(ISERROR(INDEX(Jornadas[id],ROW()-3)),"",COUNTIF(Cortes[id_jornada],INDEX(Jornadas[id],ROW()-3)))</f>
        <v/>
      </c>
    </row>
    <row r="433" spans="1:9" hidden="1" x14ac:dyDescent="0.3">
      <c r="A433" s="35" t="str">
        <f t="shared" si="6"/>
        <v/>
      </c>
      <c r="B433" s="36" t="str" cm="1">
        <f t="array" ref="B433">IF(ISERROR(INDEX(Jornadas[id],ROW()-3)),"",INDEX(Jornadas[fecha],ROW()-3))</f>
        <v/>
      </c>
      <c r="C433" s="23" t="str" cm="1">
        <f t="array" ref="C433">IFERROR(INDEX(Jornadas[caja_inicial],ROW()-3),"")</f>
        <v/>
      </c>
      <c r="D433" s="21" t="str" cm="1">
        <f t="array" ref="D433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33" s="21" t="str" cm="1">
        <f t="array" ref="E433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33" s="21" t="str" cm="1">
        <f t="array" ref="F433">IF(ISERROR(INDEX(Jornadas[id],ROW()-3)),"",IFERROR(INDEX(Jornadas[retiro],ROW()-3),""))</f>
        <v/>
      </c>
      <c r="G433" s="21" t="str" cm="1">
        <f t="array" ref="G433">IF(ISERROR(INDEX(Jornadas[id],ROW()-3)),"",SUMIFS(Ventas[importe],Ventas[id_jornada],INDEX(Jornadas[id],ROW()-3),Ventas[mercadoPago],"0"))</f>
        <v/>
      </c>
      <c r="H433" s="21" t="str" cm="1">
        <f t="array" ref="H433">IF(ISERROR(INDEX(Jornadas[id],ROW()-3)),"",SUMIFS(Ventas[importe],Ventas[id_jornada],INDEX(Jornadas[id],ROW()-3),Ventas[mercadoPago],"1"))</f>
        <v/>
      </c>
      <c r="I433" s="2" t="str" cm="1">
        <f t="array" ref="I433">IF(ISERROR(INDEX(Jornadas[id],ROW()-3)),"",COUNTIF(Cortes[id_jornada],INDEX(Jornadas[id],ROW()-3)))</f>
        <v/>
      </c>
    </row>
    <row r="434" spans="1:9" hidden="1" x14ac:dyDescent="0.3">
      <c r="A434" s="42" t="str">
        <f t="shared" si="6"/>
        <v/>
      </c>
      <c r="B434" s="38" t="str" cm="1">
        <f t="array" ref="B434">IF(ISERROR(INDEX(Jornadas[id],ROW()-3)),"",INDEX(Jornadas[fecha],ROW()-3))</f>
        <v/>
      </c>
      <c r="C434" s="43" t="str" cm="1">
        <f t="array" ref="C434">IFERROR(INDEX(Jornadas[caja_inicial],ROW()-3),"")</f>
        <v/>
      </c>
      <c r="D434" s="20" t="str" cm="1">
        <f t="array" ref="D434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34" s="20" t="str" cm="1">
        <f t="array" ref="E434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34" s="20" t="str" cm="1">
        <f t="array" ref="F434">IF(ISERROR(INDEX(Jornadas[id],ROW()-3)),"",IFERROR(INDEX(Jornadas[retiro],ROW()-3),""))</f>
        <v/>
      </c>
      <c r="G434" s="20" t="str" cm="1">
        <f t="array" ref="G434">IF(ISERROR(INDEX(Jornadas[id],ROW()-3)),"",SUMIFS(Ventas[importe],Ventas[id_jornada],INDEX(Jornadas[id],ROW()-3),Ventas[mercadoPago],"0"))</f>
        <v/>
      </c>
      <c r="H434" s="20" t="str" cm="1">
        <f t="array" ref="H434">IF(ISERROR(INDEX(Jornadas[id],ROW()-3)),"",SUMIFS(Ventas[importe],Ventas[id_jornada],INDEX(Jornadas[id],ROW()-3),Ventas[mercadoPago],"1"))</f>
        <v/>
      </c>
      <c r="I434" s="1" t="str" cm="1">
        <f t="array" ref="I434">IF(ISERROR(INDEX(Jornadas[id],ROW()-3)),"",COUNTIF(Cortes[id_jornada],INDEX(Jornadas[id],ROW()-3)))</f>
        <v/>
      </c>
    </row>
    <row r="435" spans="1:9" hidden="1" x14ac:dyDescent="0.3">
      <c r="A435" s="35" t="str">
        <f t="shared" si="6"/>
        <v/>
      </c>
      <c r="B435" s="36" t="str" cm="1">
        <f t="array" ref="B435">IF(ISERROR(INDEX(Jornadas[id],ROW()-3)),"",INDEX(Jornadas[fecha],ROW()-3))</f>
        <v/>
      </c>
      <c r="C435" s="23" t="str" cm="1">
        <f t="array" ref="C435">IFERROR(INDEX(Jornadas[caja_inicial],ROW()-3),"")</f>
        <v/>
      </c>
      <c r="D435" s="21" t="str" cm="1">
        <f t="array" ref="D435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35" s="21" t="str" cm="1">
        <f t="array" ref="E435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35" s="21" t="str" cm="1">
        <f t="array" ref="F435">IF(ISERROR(INDEX(Jornadas[id],ROW()-3)),"",IFERROR(INDEX(Jornadas[retiro],ROW()-3),""))</f>
        <v/>
      </c>
      <c r="G435" s="21" t="str" cm="1">
        <f t="array" ref="G435">IF(ISERROR(INDEX(Jornadas[id],ROW()-3)),"",SUMIFS(Ventas[importe],Ventas[id_jornada],INDEX(Jornadas[id],ROW()-3),Ventas[mercadoPago],"0"))</f>
        <v/>
      </c>
      <c r="H435" s="21" t="str" cm="1">
        <f t="array" ref="H435">IF(ISERROR(INDEX(Jornadas[id],ROW()-3)),"",SUMIFS(Ventas[importe],Ventas[id_jornada],INDEX(Jornadas[id],ROW()-3),Ventas[mercadoPago],"1"))</f>
        <v/>
      </c>
      <c r="I435" s="2" t="str" cm="1">
        <f t="array" ref="I435">IF(ISERROR(INDEX(Jornadas[id],ROW()-3)),"",COUNTIF(Cortes[id_jornada],INDEX(Jornadas[id],ROW()-3)))</f>
        <v/>
      </c>
    </row>
    <row r="436" spans="1:9" hidden="1" x14ac:dyDescent="0.3">
      <c r="A436" s="42" t="str">
        <f t="shared" si="6"/>
        <v/>
      </c>
      <c r="B436" s="38" t="str" cm="1">
        <f t="array" ref="B436">IF(ISERROR(INDEX(Jornadas[id],ROW()-3)),"",INDEX(Jornadas[fecha],ROW()-3))</f>
        <v/>
      </c>
      <c r="C436" s="43" t="str" cm="1">
        <f t="array" ref="C436">IFERROR(INDEX(Jornadas[caja_inicial],ROW()-3),"")</f>
        <v/>
      </c>
      <c r="D436" s="20" t="str" cm="1">
        <f t="array" ref="D436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36" s="20" t="str" cm="1">
        <f t="array" ref="E436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36" s="20" t="str" cm="1">
        <f t="array" ref="F436">IF(ISERROR(INDEX(Jornadas[id],ROW()-3)),"",IFERROR(INDEX(Jornadas[retiro],ROW()-3),""))</f>
        <v/>
      </c>
      <c r="G436" s="20" t="str" cm="1">
        <f t="array" ref="G436">IF(ISERROR(INDEX(Jornadas[id],ROW()-3)),"",SUMIFS(Ventas[importe],Ventas[id_jornada],INDEX(Jornadas[id],ROW()-3),Ventas[mercadoPago],"0"))</f>
        <v/>
      </c>
      <c r="H436" s="20" t="str" cm="1">
        <f t="array" ref="H436">IF(ISERROR(INDEX(Jornadas[id],ROW()-3)),"",SUMIFS(Ventas[importe],Ventas[id_jornada],INDEX(Jornadas[id],ROW()-3),Ventas[mercadoPago],"1"))</f>
        <v/>
      </c>
      <c r="I436" s="1" t="str" cm="1">
        <f t="array" ref="I436">IF(ISERROR(INDEX(Jornadas[id],ROW()-3)),"",COUNTIF(Cortes[id_jornada],INDEX(Jornadas[id],ROW()-3)))</f>
        <v/>
      </c>
    </row>
    <row r="437" spans="1:9" hidden="1" x14ac:dyDescent="0.3">
      <c r="A437" s="35" t="str">
        <f t="shared" si="6"/>
        <v/>
      </c>
      <c r="B437" s="36" t="str" cm="1">
        <f t="array" ref="B437">IF(ISERROR(INDEX(Jornadas[id],ROW()-3)),"",INDEX(Jornadas[fecha],ROW()-3))</f>
        <v/>
      </c>
      <c r="C437" s="23" t="str" cm="1">
        <f t="array" ref="C437">IFERROR(INDEX(Jornadas[caja_inicial],ROW()-3),"")</f>
        <v/>
      </c>
      <c r="D437" s="21" t="str" cm="1">
        <f t="array" ref="D437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37" s="21" t="str" cm="1">
        <f t="array" ref="E437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37" s="21" t="str" cm="1">
        <f t="array" ref="F437">IF(ISERROR(INDEX(Jornadas[id],ROW()-3)),"",IFERROR(INDEX(Jornadas[retiro],ROW()-3),""))</f>
        <v/>
      </c>
      <c r="G437" s="21" t="str" cm="1">
        <f t="array" ref="G437">IF(ISERROR(INDEX(Jornadas[id],ROW()-3)),"",SUMIFS(Ventas[importe],Ventas[id_jornada],INDEX(Jornadas[id],ROW()-3),Ventas[mercadoPago],"0"))</f>
        <v/>
      </c>
      <c r="H437" s="21" t="str" cm="1">
        <f t="array" ref="H437">IF(ISERROR(INDEX(Jornadas[id],ROW()-3)),"",SUMIFS(Ventas[importe],Ventas[id_jornada],INDEX(Jornadas[id],ROW()-3),Ventas[mercadoPago],"1"))</f>
        <v/>
      </c>
      <c r="I437" s="2" t="str" cm="1">
        <f t="array" ref="I437">IF(ISERROR(INDEX(Jornadas[id],ROW()-3)),"",COUNTIF(Cortes[id_jornada],INDEX(Jornadas[id],ROW()-3)))</f>
        <v/>
      </c>
    </row>
    <row r="438" spans="1:9" hidden="1" x14ac:dyDescent="0.3">
      <c r="A438" s="42" t="str">
        <f t="shared" si="6"/>
        <v/>
      </c>
      <c r="B438" s="38" t="str" cm="1">
        <f t="array" ref="B438">IF(ISERROR(INDEX(Jornadas[id],ROW()-3)),"",INDEX(Jornadas[fecha],ROW()-3))</f>
        <v/>
      </c>
      <c r="C438" s="43" t="str" cm="1">
        <f t="array" ref="C438">IFERROR(INDEX(Jornadas[caja_inicial],ROW()-3),"")</f>
        <v/>
      </c>
      <c r="D438" s="20" t="str" cm="1">
        <f t="array" ref="D438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38" s="20" t="str" cm="1">
        <f t="array" ref="E438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38" s="20" t="str" cm="1">
        <f t="array" ref="F438">IF(ISERROR(INDEX(Jornadas[id],ROW()-3)),"",IFERROR(INDEX(Jornadas[retiro],ROW()-3),""))</f>
        <v/>
      </c>
      <c r="G438" s="20" t="str" cm="1">
        <f t="array" ref="G438">IF(ISERROR(INDEX(Jornadas[id],ROW()-3)),"",SUMIFS(Ventas[importe],Ventas[id_jornada],INDEX(Jornadas[id],ROW()-3),Ventas[mercadoPago],"0"))</f>
        <v/>
      </c>
      <c r="H438" s="20" t="str" cm="1">
        <f t="array" ref="H438">IF(ISERROR(INDEX(Jornadas[id],ROW()-3)),"",SUMIFS(Ventas[importe],Ventas[id_jornada],INDEX(Jornadas[id],ROW()-3),Ventas[mercadoPago],"1"))</f>
        <v/>
      </c>
      <c r="I438" s="1" t="str" cm="1">
        <f t="array" ref="I438">IF(ISERROR(INDEX(Jornadas[id],ROW()-3)),"",COUNTIF(Cortes[id_jornada],INDEX(Jornadas[id],ROW()-3)))</f>
        <v/>
      </c>
    </row>
    <row r="439" spans="1:9" hidden="1" x14ac:dyDescent="0.3">
      <c r="A439" s="35" t="str">
        <f t="shared" si="6"/>
        <v/>
      </c>
      <c r="B439" s="36" t="str" cm="1">
        <f t="array" ref="B439">IF(ISERROR(INDEX(Jornadas[id],ROW()-3)),"",INDEX(Jornadas[fecha],ROW()-3))</f>
        <v/>
      </c>
      <c r="C439" s="23" t="str" cm="1">
        <f t="array" ref="C439">IFERROR(INDEX(Jornadas[caja_inicial],ROW()-3),"")</f>
        <v/>
      </c>
      <c r="D439" s="21" t="str" cm="1">
        <f t="array" ref="D439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39" s="21" t="str" cm="1">
        <f t="array" ref="E439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39" s="21" t="str" cm="1">
        <f t="array" ref="F439">IF(ISERROR(INDEX(Jornadas[id],ROW()-3)),"",IFERROR(INDEX(Jornadas[retiro],ROW()-3),""))</f>
        <v/>
      </c>
      <c r="G439" s="21" t="str" cm="1">
        <f t="array" ref="G439">IF(ISERROR(INDEX(Jornadas[id],ROW()-3)),"",SUMIFS(Ventas[importe],Ventas[id_jornada],INDEX(Jornadas[id],ROW()-3),Ventas[mercadoPago],"0"))</f>
        <v/>
      </c>
      <c r="H439" s="21" t="str" cm="1">
        <f t="array" ref="H439">IF(ISERROR(INDEX(Jornadas[id],ROW()-3)),"",SUMIFS(Ventas[importe],Ventas[id_jornada],INDEX(Jornadas[id],ROW()-3),Ventas[mercadoPago],"1"))</f>
        <v/>
      </c>
      <c r="I439" s="2" t="str" cm="1">
        <f t="array" ref="I439">IF(ISERROR(INDEX(Jornadas[id],ROW()-3)),"",COUNTIF(Cortes[id_jornada],INDEX(Jornadas[id],ROW()-3)))</f>
        <v/>
      </c>
    </row>
    <row r="440" spans="1:9" hidden="1" x14ac:dyDescent="0.3">
      <c r="A440" s="42" t="str">
        <f t="shared" si="6"/>
        <v/>
      </c>
      <c r="B440" s="38" t="str" cm="1">
        <f t="array" ref="B440">IF(ISERROR(INDEX(Jornadas[id],ROW()-3)),"",INDEX(Jornadas[fecha],ROW()-3))</f>
        <v/>
      </c>
      <c r="C440" s="43" t="str" cm="1">
        <f t="array" ref="C440">IFERROR(INDEX(Jornadas[caja_inicial],ROW()-3),"")</f>
        <v/>
      </c>
      <c r="D440" s="20" t="str" cm="1">
        <f t="array" ref="D440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40" s="20" t="str" cm="1">
        <f t="array" ref="E440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40" s="20" t="str" cm="1">
        <f t="array" ref="F440">IF(ISERROR(INDEX(Jornadas[id],ROW()-3)),"",IFERROR(INDEX(Jornadas[retiro],ROW()-3),""))</f>
        <v/>
      </c>
      <c r="G440" s="20" t="str" cm="1">
        <f t="array" ref="G440">IF(ISERROR(INDEX(Jornadas[id],ROW()-3)),"",SUMIFS(Ventas[importe],Ventas[id_jornada],INDEX(Jornadas[id],ROW()-3),Ventas[mercadoPago],"0"))</f>
        <v/>
      </c>
      <c r="H440" s="20" t="str" cm="1">
        <f t="array" ref="H440">IF(ISERROR(INDEX(Jornadas[id],ROW()-3)),"",SUMIFS(Ventas[importe],Ventas[id_jornada],INDEX(Jornadas[id],ROW()-3),Ventas[mercadoPago],"1"))</f>
        <v/>
      </c>
      <c r="I440" s="1" t="str" cm="1">
        <f t="array" ref="I440">IF(ISERROR(INDEX(Jornadas[id],ROW()-3)),"",COUNTIF(Cortes[id_jornada],INDEX(Jornadas[id],ROW()-3)))</f>
        <v/>
      </c>
    </row>
    <row r="441" spans="1:9" hidden="1" x14ac:dyDescent="0.3">
      <c r="A441" s="35" t="str">
        <f t="shared" si="6"/>
        <v/>
      </c>
      <c r="B441" s="36" t="str" cm="1">
        <f t="array" ref="B441">IF(ISERROR(INDEX(Jornadas[id],ROW()-3)),"",INDEX(Jornadas[fecha],ROW()-3))</f>
        <v/>
      </c>
      <c r="C441" s="23" t="str" cm="1">
        <f t="array" ref="C441">IFERROR(INDEX(Jornadas[caja_inicial],ROW()-3),"")</f>
        <v/>
      </c>
      <c r="D441" s="21" t="str" cm="1">
        <f t="array" ref="D441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41" s="21" t="str" cm="1">
        <f t="array" ref="E441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41" s="21" t="str" cm="1">
        <f t="array" ref="F441">IF(ISERROR(INDEX(Jornadas[id],ROW()-3)),"",IFERROR(INDEX(Jornadas[retiro],ROW()-3),""))</f>
        <v/>
      </c>
      <c r="G441" s="21" t="str" cm="1">
        <f t="array" ref="G441">IF(ISERROR(INDEX(Jornadas[id],ROW()-3)),"",SUMIFS(Ventas[importe],Ventas[id_jornada],INDEX(Jornadas[id],ROW()-3),Ventas[mercadoPago],"0"))</f>
        <v/>
      </c>
      <c r="H441" s="21" t="str" cm="1">
        <f t="array" ref="H441">IF(ISERROR(INDEX(Jornadas[id],ROW()-3)),"",SUMIFS(Ventas[importe],Ventas[id_jornada],INDEX(Jornadas[id],ROW()-3),Ventas[mercadoPago],"1"))</f>
        <v/>
      </c>
      <c r="I441" s="2" t="str" cm="1">
        <f t="array" ref="I441">IF(ISERROR(INDEX(Jornadas[id],ROW()-3)),"",COUNTIF(Cortes[id_jornada],INDEX(Jornadas[id],ROW()-3)))</f>
        <v/>
      </c>
    </row>
    <row r="442" spans="1:9" hidden="1" x14ac:dyDescent="0.3">
      <c r="A442" s="42" t="str">
        <f t="shared" si="6"/>
        <v/>
      </c>
      <c r="B442" s="38" t="str" cm="1">
        <f t="array" ref="B442">IF(ISERROR(INDEX(Jornadas[id],ROW()-3)),"",INDEX(Jornadas[fecha],ROW()-3))</f>
        <v/>
      </c>
      <c r="C442" s="43" t="str" cm="1">
        <f t="array" ref="C442">IFERROR(INDEX(Jornadas[caja_inicial],ROW()-3),"")</f>
        <v/>
      </c>
      <c r="D442" s="20" t="str" cm="1">
        <f t="array" ref="D442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42" s="20" t="str" cm="1">
        <f t="array" ref="E442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42" s="20" t="str" cm="1">
        <f t="array" ref="F442">IF(ISERROR(INDEX(Jornadas[id],ROW()-3)),"",IFERROR(INDEX(Jornadas[retiro],ROW()-3),""))</f>
        <v/>
      </c>
      <c r="G442" s="20" t="str" cm="1">
        <f t="array" ref="G442">IF(ISERROR(INDEX(Jornadas[id],ROW()-3)),"",SUMIFS(Ventas[importe],Ventas[id_jornada],INDEX(Jornadas[id],ROW()-3),Ventas[mercadoPago],"0"))</f>
        <v/>
      </c>
      <c r="H442" s="20" t="str" cm="1">
        <f t="array" ref="H442">IF(ISERROR(INDEX(Jornadas[id],ROW()-3)),"",SUMIFS(Ventas[importe],Ventas[id_jornada],INDEX(Jornadas[id],ROW()-3),Ventas[mercadoPago],"1"))</f>
        <v/>
      </c>
      <c r="I442" s="1" t="str" cm="1">
        <f t="array" ref="I442">IF(ISERROR(INDEX(Jornadas[id],ROW()-3)),"",COUNTIF(Cortes[id_jornada],INDEX(Jornadas[id],ROW()-3)))</f>
        <v/>
      </c>
    </row>
    <row r="443" spans="1:9" hidden="1" x14ac:dyDescent="0.3">
      <c r="A443" s="35" t="str">
        <f t="shared" si="6"/>
        <v/>
      </c>
      <c r="B443" s="36" t="str" cm="1">
        <f t="array" ref="B443">IF(ISERROR(INDEX(Jornadas[id],ROW()-3)),"",INDEX(Jornadas[fecha],ROW()-3))</f>
        <v/>
      </c>
      <c r="C443" s="23" t="str" cm="1">
        <f t="array" ref="C443">IFERROR(INDEX(Jornadas[caja_inicial],ROW()-3),"")</f>
        <v/>
      </c>
      <c r="D443" s="21" t="str" cm="1">
        <f t="array" ref="D443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43" s="21" t="str" cm="1">
        <f t="array" ref="E443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43" s="21" t="str" cm="1">
        <f t="array" ref="F443">IF(ISERROR(INDEX(Jornadas[id],ROW()-3)),"",IFERROR(INDEX(Jornadas[retiro],ROW()-3),""))</f>
        <v/>
      </c>
      <c r="G443" s="21" t="str" cm="1">
        <f t="array" ref="G443">IF(ISERROR(INDEX(Jornadas[id],ROW()-3)),"",SUMIFS(Ventas[importe],Ventas[id_jornada],INDEX(Jornadas[id],ROW()-3),Ventas[mercadoPago],"0"))</f>
        <v/>
      </c>
      <c r="H443" s="21" t="str" cm="1">
        <f t="array" ref="H443">IF(ISERROR(INDEX(Jornadas[id],ROW()-3)),"",SUMIFS(Ventas[importe],Ventas[id_jornada],INDEX(Jornadas[id],ROW()-3),Ventas[mercadoPago],"1"))</f>
        <v/>
      </c>
      <c r="I443" s="2" t="str" cm="1">
        <f t="array" ref="I443">IF(ISERROR(INDEX(Jornadas[id],ROW()-3)),"",COUNTIF(Cortes[id_jornada],INDEX(Jornadas[id],ROW()-3)))</f>
        <v/>
      </c>
    </row>
    <row r="444" spans="1:9" hidden="1" x14ac:dyDescent="0.3">
      <c r="A444" s="42" t="str">
        <f t="shared" si="6"/>
        <v/>
      </c>
      <c r="B444" s="38" t="str" cm="1">
        <f t="array" ref="B444">IF(ISERROR(INDEX(Jornadas[id],ROW()-3)),"",INDEX(Jornadas[fecha],ROW()-3))</f>
        <v/>
      </c>
      <c r="C444" s="43" t="str" cm="1">
        <f t="array" ref="C444">IFERROR(INDEX(Jornadas[caja_inicial],ROW()-3),"")</f>
        <v/>
      </c>
      <c r="D444" s="20" t="str" cm="1">
        <f t="array" ref="D444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44" s="20" t="str" cm="1">
        <f t="array" ref="E444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44" s="20" t="str" cm="1">
        <f t="array" ref="F444">IF(ISERROR(INDEX(Jornadas[id],ROW()-3)),"",IFERROR(INDEX(Jornadas[retiro],ROW()-3),""))</f>
        <v/>
      </c>
      <c r="G444" s="20" t="str" cm="1">
        <f t="array" ref="G444">IF(ISERROR(INDEX(Jornadas[id],ROW()-3)),"",SUMIFS(Ventas[importe],Ventas[id_jornada],INDEX(Jornadas[id],ROW()-3),Ventas[mercadoPago],"0"))</f>
        <v/>
      </c>
      <c r="H444" s="20" t="str" cm="1">
        <f t="array" ref="H444">IF(ISERROR(INDEX(Jornadas[id],ROW()-3)),"",SUMIFS(Ventas[importe],Ventas[id_jornada],INDEX(Jornadas[id],ROW()-3),Ventas[mercadoPago],"1"))</f>
        <v/>
      </c>
      <c r="I444" s="1" t="str" cm="1">
        <f t="array" ref="I444">IF(ISERROR(INDEX(Jornadas[id],ROW()-3)),"",COUNTIF(Cortes[id_jornada],INDEX(Jornadas[id],ROW()-3)))</f>
        <v/>
      </c>
    </row>
    <row r="445" spans="1:9" hidden="1" x14ac:dyDescent="0.3">
      <c r="A445" s="35" t="str">
        <f t="shared" si="6"/>
        <v/>
      </c>
      <c r="B445" s="36" t="str" cm="1">
        <f t="array" ref="B445">IF(ISERROR(INDEX(Jornadas[id],ROW()-3)),"",INDEX(Jornadas[fecha],ROW()-3))</f>
        <v/>
      </c>
      <c r="C445" s="23" t="str" cm="1">
        <f t="array" ref="C445">IFERROR(INDEX(Jornadas[caja_inicial],ROW()-3),"")</f>
        <v/>
      </c>
      <c r="D445" s="21" t="str" cm="1">
        <f t="array" ref="D445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45" s="21" t="str" cm="1">
        <f t="array" ref="E445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45" s="21" t="str" cm="1">
        <f t="array" ref="F445">IF(ISERROR(INDEX(Jornadas[id],ROW()-3)),"",IFERROR(INDEX(Jornadas[retiro],ROW()-3),""))</f>
        <v/>
      </c>
      <c r="G445" s="21" t="str" cm="1">
        <f t="array" ref="G445">IF(ISERROR(INDEX(Jornadas[id],ROW()-3)),"",SUMIFS(Ventas[importe],Ventas[id_jornada],INDEX(Jornadas[id],ROW()-3),Ventas[mercadoPago],"0"))</f>
        <v/>
      </c>
      <c r="H445" s="21" t="str" cm="1">
        <f t="array" ref="H445">IF(ISERROR(INDEX(Jornadas[id],ROW()-3)),"",SUMIFS(Ventas[importe],Ventas[id_jornada],INDEX(Jornadas[id],ROW()-3),Ventas[mercadoPago],"1"))</f>
        <v/>
      </c>
      <c r="I445" s="2" t="str" cm="1">
        <f t="array" ref="I445">IF(ISERROR(INDEX(Jornadas[id],ROW()-3)),"",COUNTIF(Cortes[id_jornada],INDEX(Jornadas[id],ROW()-3)))</f>
        <v/>
      </c>
    </row>
    <row r="446" spans="1:9" hidden="1" x14ac:dyDescent="0.3">
      <c r="A446" s="42" t="str">
        <f t="shared" si="6"/>
        <v/>
      </c>
      <c r="B446" s="38" t="str" cm="1">
        <f t="array" ref="B446">IF(ISERROR(INDEX(Jornadas[id],ROW()-3)),"",INDEX(Jornadas[fecha],ROW()-3))</f>
        <v/>
      </c>
      <c r="C446" s="43" t="str" cm="1">
        <f t="array" ref="C446">IFERROR(INDEX(Jornadas[caja_inicial],ROW()-3),"")</f>
        <v/>
      </c>
      <c r="D446" s="20" t="str" cm="1">
        <f t="array" ref="D446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46" s="20" t="str" cm="1">
        <f t="array" ref="E446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46" s="20" t="str" cm="1">
        <f t="array" ref="F446">IF(ISERROR(INDEX(Jornadas[id],ROW()-3)),"",IFERROR(INDEX(Jornadas[retiro],ROW()-3),""))</f>
        <v/>
      </c>
      <c r="G446" s="20" t="str" cm="1">
        <f t="array" ref="G446">IF(ISERROR(INDEX(Jornadas[id],ROW()-3)),"",SUMIFS(Ventas[importe],Ventas[id_jornada],INDEX(Jornadas[id],ROW()-3),Ventas[mercadoPago],"0"))</f>
        <v/>
      </c>
      <c r="H446" s="20" t="str" cm="1">
        <f t="array" ref="H446">IF(ISERROR(INDEX(Jornadas[id],ROW()-3)),"",SUMIFS(Ventas[importe],Ventas[id_jornada],INDEX(Jornadas[id],ROW()-3),Ventas[mercadoPago],"1"))</f>
        <v/>
      </c>
      <c r="I446" s="1" t="str" cm="1">
        <f t="array" ref="I446">IF(ISERROR(INDEX(Jornadas[id],ROW()-3)),"",COUNTIF(Cortes[id_jornada],INDEX(Jornadas[id],ROW()-3)))</f>
        <v/>
      </c>
    </row>
    <row r="447" spans="1:9" hidden="1" x14ac:dyDescent="0.3">
      <c r="A447" s="35" t="str">
        <f t="shared" si="6"/>
        <v/>
      </c>
      <c r="B447" s="36" t="str" cm="1">
        <f t="array" ref="B447">IF(ISERROR(INDEX(Jornadas[id],ROW()-3)),"",INDEX(Jornadas[fecha],ROW()-3))</f>
        <v/>
      </c>
      <c r="C447" s="23" t="str" cm="1">
        <f t="array" ref="C447">IFERROR(INDEX(Jornadas[caja_inicial],ROW()-3),"")</f>
        <v/>
      </c>
      <c r="D447" s="21" t="str" cm="1">
        <f t="array" ref="D447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47" s="21" t="str" cm="1">
        <f t="array" ref="E447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47" s="21" t="str" cm="1">
        <f t="array" ref="F447">IF(ISERROR(INDEX(Jornadas[id],ROW()-3)),"",IFERROR(INDEX(Jornadas[retiro],ROW()-3),""))</f>
        <v/>
      </c>
      <c r="G447" s="21" t="str" cm="1">
        <f t="array" ref="G447">IF(ISERROR(INDEX(Jornadas[id],ROW()-3)),"",SUMIFS(Ventas[importe],Ventas[id_jornada],INDEX(Jornadas[id],ROW()-3),Ventas[mercadoPago],"0"))</f>
        <v/>
      </c>
      <c r="H447" s="21" t="str" cm="1">
        <f t="array" ref="H447">IF(ISERROR(INDEX(Jornadas[id],ROW()-3)),"",SUMIFS(Ventas[importe],Ventas[id_jornada],INDEX(Jornadas[id],ROW()-3),Ventas[mercadoPago],"1"))</f>
        <v/>
      </c>
      <c r="I447" s="2" t="str" cm="1">
        <f t="array" ref="I447">IF(ISERROR(INDEX(Jornadas[id],ROW()-3)),"",COUNTIF(Cortes[id_jornada],INDEX(Jornadas[id],ROW()-3)))</f>
        <v/>
      </c>
    </row>
    <row r="448" spans="1:9" hidden="1" x14ac:dyDescent="0.3">
      <c r="A448" s="42" t="str">
        <f t="shared" si="6"/>
        <v/>
      </c>
      <c r="B448" s="38" t="str" cm="1">
        <f t="array" ref="B448">IF(ISERROR(INDEX(Jornadas[id],ROW()-3)),"",INDEX(Jornadas[fecha],ROW()-3))</f>
        <v/>
      </c>
      <c r="C448" s="43" t="str" cm="1">
        <f t="array" ref="C448">IFERROR(INDEX(Jornadas[caja_inicial],ROW()-3),"")</f>
        <v/>
      </c>
      <c r="D448" s="20" t="str" cm="1">
        <f t="array" ref="D448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48" s="20" t="str" cm="1">
        <f t="array" ref="E448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48" s="20" t="str" cm="1">
        <f t="array" ref="F448">IF(ISERROR(INDEX(Jornadas[id],ROW()-3)),"",IFERROR(INDEX(Jornadas[retiro],ROW()-3),""))</f>
        <v/>
      </c>
      <c r="G448" s="20" t="str" cm="1">
        <f t="array" ref="G448">IF(ISERROR(INDEX(Jornadas[id],ROW()-3)),"",SUMIFS(Ventas[importe],Ventas[id_jornada],INDEX(Jornadas[id],ROW()-3),Ventas[mercadoPago],"0"))</f>
        <v/>
      </c>
      <c r="H448" s="20" t="str" cm="1">
        <f t="array" ref="H448">IF(ISERROR(INDEX(Jornadas[id],ROW()-3)),"",SUMIFS(Ventas[importe],Ventas[id_jornada],INDEX(Jornadas[id],ROW()-3),Ventas[mercadoPago],"1"))</f>
        <v/>
      </c>
      <c r="I448" s="1" t="str" cm="1">
        <f t="array" ref="I448">IF(ISERROR(INDEX(Jornadas[id],ROW()-3)),"",COUNTIF(Cortes[id_jornada],INDEX(Jornadas[id],ROW()-3)))</f>
        <v/>
      </c>
    </row>
    <row r="449" spans="1:9" hidden="1" x14ac:dyDescent="0.3">
      <c r="A449" s="35" t="str">
        <f t="shared" si="6"/>
        <v/>
      </c>
      <c r="B449" s="36" t="str" cm="1">
        <f t="array" ref="B449">IF(ISERROR(INDEX(Jornadas[id],ROW()-3)),"",INDEX(Jornadas[fecha],ROW()-3))</f>
        <v/>
      </c>
      <c r="C449" s="23" t="str" cm="1">
        <f t="array" ref="C449">IFERROR(INDEX(Jornadas[caja_inicial],ROW()-3),"")</f>
        <v/>
      </c>
      <c r="D449" s="21" t="str" cm="1">
        <f t="array" ref="D449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49" s="21" t="str" cm="1">
        <f t="array" ref="E449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49" s="21" t="str" cm="1">
        <f t="array" ref="F449">IF(ISERROR(INDEX(Jornadas[id],ROW()-3)),"",IFERROR(INDEX(Jornadas[retiro],ROW()-3),""))</f>
        <v/>
      </c>
      <c r="G449" s="21" t="str" cm="1">
        <f t="array" ref="G449">IF(ISERROR(INDEX(Jornadas[id],ROW()-3)),"",SUMIFS(Ventas[importe],Ventas[id_jornada],INDEX(Jornadas[id],ROW()-3),Ventas[mercadoPago],"0"))</f>
        <v/>
      </c>
      <c r="H449" s="21" t="str" cm="1">
        <f t="array" ref="H449">IF(ISERROR(INDEX(Jornadas[id],ROW()-3)),"",SUMIFS(Ventas[importe],Ventas[id_jornada],INDEX(Jornadas[id],ROW()-3),Ventas[mercadoPago],"1"))</f>
        <v/>
      </c>
      <c r="I449" s="2" t="str" cm="1">
        <f t="array" ref="I449">IF(ISERROR(INDEX(Jornadas[id],ROW()-3)),"",COUNTIF(Cortes[id_jornada],INDEX(Jornadas[id],ROW()-3)))</f>
        <v/>
      </c>
    </row>
    <row r="450" spans="1:9" hidden="1" x14ac:dyDescent="0.3">
      <c r="A450" s="42" t="str">
        <f t="shared" si="6"/>
        <v/>
      </c>
      <c r="B450" s="38" t="str" cm="1">
        <f t="array" ref="B450">IF(ISERROR(INDEX(Jornadas[id],ROW()-3)),"",INDEX(Jornadas[fecha],ROW()-3))</f>
        <v/>
      </c>
      <c r="C450" s="43" t="str" cm="1">
        <f t="array" ref="C450">IFERROR(INDEX(Jornadas[caja_inicial],ROW()-3),"")</f>
        <v/>
      </c>
      <c r="D450" s="20" t="str" cm="1">
        <f t="array" ref="D450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50" s="20" t="str" cm="1">
        <f t="array" ref="E450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50" s="20" t="str" cm="1">
        <f t="array" ref="F450">IF(ISERROR(INDEX(Jornadas[id],ROW()-3)),"",IFERROR(INDEX(Jornadas[retiro],ROW()-3),""))</f>
        <v/>
      </c>
      <c r="G450" s="20" t="str" cm="1">
        <f t="array" ref="G450">IF(ISERROR(INDEX(Jornadas[id],ROW()-3)),"",SUMIFS(Ventas[importe],Ventas[id_jornada],INDEX(Jornadas[id],ROW()-3),Ventas[mercadoPago],"0"))</f>
        <v/>
      </c>
      <c r="H450" s="20" t="str" cm="1">
        <f t="array" ref="H450">IF(ISERROR(INDEX(Jornadas[id],ROW()-3)),"",SUMIFS(Ventas[importe],Ventas[id_jornada],INDEX(Jornadas[id],ROW()-3),Ventas[mercadoPago],"1"))</f>
        <v/>
      </c>
      <c r="I450" s="1" t="str" cm="1">
        <f t="array" ref="I450">IF(ISERROR(INDEX(Jornadas[id],ROW()-3)),"",COUNTIF(Cortes[id_jornada],INDEX(Jornadas[id],ROW()-3)))</f>
        <v/>
      </c>
    </row>
    <row r="451" spans="1:9" hidden="1" x14ac:dyDescent="0.3">
      <c r="A451" s="35" t="str">
        <f t="shared" si="6"/>
        <v/>
      </c>
      <c r="B451" s="36" t="str" cm="1">
        <f t="array" ref="B451">IF(ISERROR(INDEX(Jornadas[id],ROW()-3)),"",INDEX(Jornadas[fecha],ROW()-3))</f>
        <v/>
      </c>
      <c r="C451" s="23" t="str" cm="1">
        <f t="array" ref="C451">IFERROR(INDEX(Jornadas[caja_inicial],ROW()-3),"")</f>
        <v/>
      </c>
      <c r="D451" s="21" t="str" cm="1">
        <f t="array" ref="D451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51" s="21" t="str" cm="1">
        <f t="array" ref="E451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51" s="21" t="str" cm="1">
        <f t="array" ref="F451">IF(ISERROR(INDEX(Jornadas[id],ROW()-3)),"",IFERROR(INDEX(Jornadas[retiro],ROW()-3),""))</f>
        <v/>
      </c>
      <c r="G451" s="21" t="str" cm="1">
        <f t="array" ref="G451">IF(ISERROR(INDEX(Jornadas[id],ROW()-3)),"",SUMIFS(Ventas[importe],Ventas[id_jornada],INDEX(Jornadas[id],ROW()-3),Ventas[mercadoPago],"0"))</f>
        <v/>
      </c>
      <c r="H451" s="21" t="str" cm="1">
        <f t="array" ref="H451">IF(ISERROR(INDEX(Jornadas[id],ROW()-3)),"",SUMIFS(Ventas[importe],Ventas[id_jornada],INDEX(Jornadas[id],ROW()-3),Ventas[mercadoPago],"1"))</f>
        <v/>
      </c>
      <c r="I451" s="2" t="str" cm="1">
        <f t="array" ref="I451">IF(ISERROR(INDEX(Jornadas[id],ROW()-3)),"",COUNTIF(Cortes[id_jornada],INDEX(Jornadas[id],ROW()-3)))</f>
        <v/>
      </c>
    </row>
    <row r="452" spans="1:9" hidden="1" x14ac:dyDescent="0.3">
      <c r="A452" s="42" t="str">
        <f t="shared" ref="A452:A515" si="7">PROPER(TEXT(B452,"dddd"))</f>
        <v/>
      </c>
      <c r="B452" s="38" t="str" cm="1">
        <f t="array" ref="B452">IF(ISERROR(INDEX(Jornadas[id],ROW()-3)),"",INDEX(Jornadas[fecha],ROW()-3))</f>
        <v/>
      </c>
      <c r="C452" s="43" t="str" cm="1">
        <f t="array" ref="C452">IFERROR(INDEX(Jornadas[caja_inicial],ROW()-3),"")</f>
        <v/>
      </c>
      <c r="D452" s="20" t="str" cm="1">
        <f t="array" ref="D452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52" s="20" t="str" cm="1">
        <f t="array" ref="E452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52" s="20" t="str" cm="1">
        <f t="array" ref="F452">IF(ISERROR(INDEX(Jornadas[id],ROW()-3)),"",IFERROR(INDEX(Jornadas[retiro],ROW()-3),""))</f>
        <v/>
      </c>
      <c r="G452" s="20" t="str" cm="1">
        <f t="array" ref="G452">IF(ISERROR(INDEX(Jornadas[id],ROW()-3)),"",SUMIFS(Ventas[importe],Ventas[id_jornada],INDEX(Jornadas[id],ROW()-3),Ventas[mercadoPago],"0"))</f>
        <v/>
      </c>
      <c r="H452" s="20" t="str" cm="1">
        <f t="array" ref="H452">IF(ISERROR(INDEX(Jornadas[id],ROW()-3)),"",SUMIFS(Ventas[importe],Ventas[id_jornada],INDEX(Jornadas[id],ROW()-3),Ventas[mercadoPago],"1"))</f>
        <v/>
      </c>
      <c r="I452" s="1" t="str" cm="1">
        <f t="array" ref="I452">IF(ISERROR(INDEX(Jornadas[id],ROW()-3)),"",COUNTIF(Cortes[id_jornada],INDEX(Jornadas[id],ROW()-3)))</f>
        <v/>
      </c>
    </row>
    <row r="453" spans="1:9" hidden="1" x14ac:dyDescent="0.3">
      <c r="A453" s="35" t="str">
        <f t="shared" si="7"/>
        <v/>
      </c>
      <c r="B453" s="36" t="str" cm="1">
        <f t="array" ref="B453">IF(ISERROR(INDEX(Jornadas[id],ROW()-3)),"",INDEX(Jornadas[fecha],ROW()-3))</f>
        <v/>
      </c>
      <c r="C453" s="23" t="str" cm="1">
        <f t="array" ref="C453">IFERROR(INDEX(Jornadas[caja_inicial],ROW()-3),"")</f>
        <v/>
      </c>
      <c r="D453" s="21" t="str" cm="1">
        <f t="array" ref="D453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53" s="21" t="str" cm="1">
        <f t="array" ref="E453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53" s="21" t="str" cm="1">
        <f t="array" ref="F453">IF(ISERROR(INDEX(Jornadas[id],ROW()-3)),"",IFERROR(INDEX(Jornadas[retiro],ROW()-3),""))</f>
        <v/>
      </c>
      <c r="G453" s="21" t="str" cm="1">
        <f t="array" ref="G453">IF(ISERROR(INDEX(Jornadas[id],ROW()-3)),"",SUMIFS(Ventas[importe],Ventas[id_jornada],INDEX(Jornadas[id],ROW()-3),Ventas[mercadoPago],"0"))</f>
        <v/>
      </c>
      <c r="H453" s="21" t="str" cm="1">
        <f t="array" ref="H453">IF(ISERROR(INDEX(Jornadas[id],ROW()-3)),"",SUMIFS(Ventas[importe],Ventas[id_jornada],INDEX(Jornadas[id],ROW()-3),Ventas[mercadoPago],"1"))</f>
        <v/>
      </c>
      <c r="I453" s="2" t="str" cm="1">
        <f t="array" ref="I453">IF(ISERROR(INDEX(Jornadas[id],ROW()-3)),"",COUNTIF(Cortes[id_jornada],INDEX(Jornadas[id],ROW()-3)))</f>
        <v/>
      </c>
    </row>
    <row r="454" spans="1:9" hidden="1" x14ac:dyDescent="0.3">
      <c r="A454" s="42" t="str">
        <f t="shared" si="7"/>
        <v/>
      </c>
      <c r="B454" s="38" t="str" cm="1">
        <f t="array" ref="B454">IF(ISERROR(INDEX(Jornadas[id],ROW()-3)),"",INDEX(Jornadas[fecha],ROW()-3))</f>
        <v/>
      </c>
      <c r="C454" s="43" t="str" cm="1">
        <f t="array" ref="C454">IFERROR(INDEX(Jornadas[caja_inicial],ROW()-3),"")</f>
        <v/>
      </c>
      <c r="D454" s="20" t="str" cm="1">
        <f t="array" ref="D454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54" s="20" t="str" cm="1">
        <f t="array" ref="E454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54" s="20" t="str" cm="1">
        <f t="array" ref="F454">IF(ISERROR(INDEX(Jornadas[id],ROW()-3)),"",IFERROR(INDEX(Jornadas[retiro],ROW()-3),""))</f>
        <v/>
      </c>
      <c r="G454" s="20" t="str" cm="1">
        <f t="array" ref="G454">IF(ISERROR(INDEX(Jornadas[id],ROW()-3)),"",SUMIFS(Ventas[importe],Ventas[id_jornada],INDEX(Jornadas[id],ROW()-3),Ventas[mercadoPago],"0"))</f>
        <v/>
      </c>
      <c r="H454" s="20" t="str" cm="1">
        <f t="array" ref="H454">IF(ISERROR(INDEX(Jornadas[id],ROW()-3)),"",SUMIFS(Ventas[importe],Ventas[id_jornada],INDEX(Jornadas[id],ROW()-3),Ventas[mercadoPago],"1"))</f>
        <v/>
      </c>
      <c r="I454" s="1" t="str" cm="1">
        <f t="array" ref="I454">IF(ISERROR(INDEX(Jornadas[id],ROW()-3)),"",COUNTIF(Cortes[id_jornada],INDEX(Jornadas[id],ROW()-3)))</f>
        <v/>
      </c>
    </row>
    <row r="455" spans="1:9" hidden="1" x14ac:dyDescent="0.3">
      <c r="A455" s="35" t="str">
        <f t="shared" si="7"/>
        <v/>
      </c>
      <c r="B455" s="36" t="str" cm="1">
        <f t="array" ref="B455">IF(ISERROR(INDEX(Jornadas[id],ROW()-3)),"",INDEX(Jornadas[fecha],ROW()-3))</f>
        <v/>
      </c>
      <c r="C455" s="23" t="str" cm="1">
        <f t="array" ref="C455">IFERROR(INDEX(Jornadas[caja_inicial],ROW()-3),"")</f>
        <v/>
      </c>
      <c r="D455" s="21" t="str" cm="1">
        <f t="array" ref="D455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55" s="21" t="str" cm="1">
        <f t="array" ref="E455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55" s="21" t="str" cm="1">
        <f t="array" ref="F455">IF(ISERROR(INDEX(Jornadas[id],ROW()-3)),"",IFERROR(INDEX(Jornadas[retiro],ROW()-3),""))</f>
        <v/>
      </c>
      <c r="G455" s="21" t="str" cm="1">
        <f t="array" ref="G455">IF(ISERROR(INDEX(Jornadas[id],ROW()-3)),"",SUMIFS(Ventas[importe],Ventas[id_jornada],INDEX(Jornadas[id],ROW()-3),Ventas[mercadoPago],"0"))</f>
        <v/>
      </c>
      <c r="H455" s="21" t="str" cm="1">
        <f t="array" ref="H455">IF(ISERROR(INDEX(Jornadas[id],ROW()-3)),"",SUMIFS(Ventas[importe],Ventas[id_jornada],INDEX(Jornadas[id],ROW()-3),Ventas[mercadoPago],"1"))</f>
        <v/>
      </c>
      <c r="I455" s="2" t="str" cm="1">
        <f t="array" ref="I455">IF(ISERROR(INDEX(Jornadas[id],ROW()-3)),"",COUNTIF(Cortes[id_jornada],INDEX(Jornadas[id],ROW()-3)))</f>
        <v/>
      </c>
    </row>
    <row r="456" spans="1:9" hidden="1" x14ac:dyDescent="0.3">
      <c r="A456" s="42" t="str">
        <f t="shared" si="7"/>
        <v/>
      </c>
      <c r="B456" s="38" t="str" cm="1">
        <f t="array" ref="B456">IF(ISERROR(INDEX(Jornadas[id],ROW()-3)),"",INDEX(Jornadas[fecha],ROW()-3))</f>
        <v/>
      </c>
      <c r="C456" s="43" t="str" cm="1">
        <f t="array" ref="C456">IFERROR(INDEX(Jornadas[caja_inicial],ROW()-3),"")</f>
        <v/>
      </c>
      <c r="D456" s="20" t="str" cm="1">
        <f t="array" ref="D456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56" s="20" t="str" cm="1">
        <f t="array" ref="E456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56" s="20" t="str" cm="1">
        <f t="array" ref="F456">IF(ISERROR(INDEX(Jornadas[id],ROW()-3)),"",IFERROR(INDEX(Jornadas[retiro],ROW()-3),""))</f>
        <v/>
      </c>
      <c r="G456" s="20" t="str" cm="1">
        <f t="array" ref="G456">IF(ISERROR(INDEX(Jornadas[id],ROW()-3)),"",SUMIFS(Ventas[importe],Ventas[id_jornada],INDEX(Jornadas[id],ROW()-3),Ventas[mercadoPago],"0"))</f>
        <v/>
      </c>
      <c r="H456" s="20" t="str" cm="1">
        <f t="array" ref="H456">IF(ISERROR(INDEX(Jornadas[id],ROW()-3)),"",SUMIFS(Ventas[importe],Ventas[id_jornada],INDEX(Jornadas[id],ROW()-3),Ventas[mercadoPago],"1"))</f>
        <v/>
      </c>
      <c r="I456" s="1" t="str" cm="1">
        <f t="array" ref="I456">IF(ISERROR(INDEX(Jornadas[id],ROW()-3)),"",COUNTIF(Cortes[id_jornada],INDEX(Jornadas[id],ROW()-3)))</f>
        <v/>
      </c>
    </row>
    <row r="457" spans="1:9" hidden="1" x14ac:dyDescent="0.3">
      <c r="A457" s="35" t="str">
        <f t="shared" si="7"/>
        <v/>
      </c>
      <c r="B457" s="36" t="str" cm="1">
        <f t="array" ref="B457">IF(ISERROR(INDEX(Jornadas[id],ROW()-3)),"",INDEX(Jornadas[fecha],ROW()-3))</f>
        <v/>
      </c>
      <c r="C457" s="23" t="str" cm="1">
        <f t="array" ref="C457">IFERROR(INDEX(Jornadas[caja_inicial],ROW()-3),"")</f>
        <v/>
      </c>
      <c r="D457" s="21" t="str" cm="1">
        <f t="array" ref="D457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57" s="21" t="str" cm="1">
        <f t="array" ref="E457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57" s="21" t="str" cm="1">
        <f t="array" ref="F457">IF(ISERROR(INDEX(Jornadas[id],ROW()-3)),"",IFERROR(INDEX(Jornadas[retiro],ROW()-3),""))</f>
        <v/>
      </c>
      <c r="G457" s="21" t="str" cm="1">
        <f t="array" ref="G457">IF(ISERROR(INDEX(Jornadas[id],ROW()-3)),"",SUMIFS(Ventas[importe],Ventas[id_jornada],INDEX(Jornadas[id],ROW()-3),Ventas[mercadoPago],"0"))</f>
        <v/>
      </c>
      <c r="H457" s="21" t="str" cm="1">
        <f t="array" ref="H457">IF(ISERROR(INDEX(Jornadas[id],ROW()-3)),"",SUMIFS(Ventas[importe],Ventas[id_jornada],INDEX(Jornadas[id],ROW()-3),Ventas[mercadoPago],"1"))</f>
        <v/>
      </c>
      <c r="I457" s="2" t="str" cm="1">
        <f t="array" ref="I457">IF(ISERROR(INDEX(Jornadas[id],ROW()-3)),"",COUNTIF(Cortes[id_jornada],INDEX(Jornadas[id],ROW()-3)))</f>
        <v/>
      </c>
    </row>
    <row r="458" spans="1:9" hidden="1" x14ac:dyDescent="0.3">
      <c r="A458" s="42" t="str">
        <f t="shared" si="7"/>
        <v/>
      </c>
      <c r="B458" s="38" t="str" cm="1">
        <f t="array" ref="B458">IF(ISERROR(INDEX(Jornadas[id],ROW()-3)),"",INDEX(Jornadas[fecha],ROW()-3))</f>
        <v/>
      </c>
      <c r="C458" s="43" t="str" cm="1">
        <f t="array" ref="C458">IFERROR(INDEX(Jornadas[caja_inicial],ROW()-3),"")</f>
        <v/>
      </c>
      <c r="D458" s="20" t="str" cm="1">
        <f t="array" ref="D458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58" s="20" t="str" cm="1">
        <f t="array" ref="E458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58" s="20" t="str" cm="1">
        <f t="array" ref="F458">IF(ISERROR(INDEX(Jornadas[id],ROW()-3)),"",IFERROR(INDEX(Jornadas[retiro],ROW()-3),""))</f>
        <v/>
      </c>
      <c r="G458" s="20" t="str" cm="1">
        <f t="array" ref="G458">IF(ISERROR(INDEX(Jornadas[id],ROW()-3)),"",SUMIFS(Ventas[importe],Ventas[id_jornada],INDEX(Jornadas[id],ROW()-3),Ventas[mercadoPago],"0"))</f>
        <v/>
      </c>
      <c r="H458" s="20" t="str" cm="1">
        <f t="array" ref="H458">IF(ISERROR(INDEX(Jornadas[id],ROW()-3)),"",SUMIFS(Ventas[importe],Ventas[id_jornada],INDEX(Jornadas[id],ROW()-3),Ventas[mercadoPago],"1"))</f>
        <v/>
      </c>
      <c r="I458" s="1" t="str" cm="1">
        <f t="array" ref="I458">IF(ISERROR(INDEX(Jornadas[id],ROW()-3)),"",COUNTIF(Cortes[id_jornada],INDEX(Jornadas[id],ROW()-3)))</f>
        <v/>
      </c>
    </row>
    <row r="459" spans="1:9" hidden="1" x14ac:dyDescent="0.3">
      <c r="A459" s="35" t="str">
        <f t="shared" si="7"/>
        <v/>
      </c>
      <c r="B459" s="36" t="str" cm="1">
        <f t="array" ref="B459">IF(ISERROR(INDEX(Jornadas[id],ROW()-3)),"",INDEX(Jornadas[fecha],ROW()-3))</f>
        <v/>
      </c>
      <c r="C459" s="23" t="str" cm="1">
        <f t="array" ref="C459">IFERROR(INDEX(Jornadas[caja_inicial],ROW()-3),"")</f>
        <v/>
      </c>
      <c r="D459" s="21" t="str" cm="1">
        <f t="array" ref="D459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59" s="21" t="str" cm="1">
        <f t="array" ref="E459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59" s="21" t="str" cm="1">
        <f t="array" ref="F459">IF(ISERROR(INDEX(Jornadas[id],ROW()-3)),"",IFERROR(INDEX(Jornadas[retiro],ROW()-3),""))</f>
        <v/>
      </c>
      <c r="G459" s="21" t="str" cm="1">
        <f t="array" ref="G459">IF(ISERROR(INDEX(Jornadas[id],ROW()-3)),"",SUMIFS(Ventas[importe],Ventas[id_jornada],INDEX(Jornadas[id],ROW()-3),Ventas[mercadoPago],"0"))</f>
        <v/>
      </c>
      <c r="H459" s="21" t="str" cm="1">
        <f t="array" ref="H459">IF(ISERROR(INDEX(Jornadas[id],ROW()-3)),"",SUMIFS(Ventas[importe],Ventas[id_jornada],INDEX(Jornadas[id],ROW()-3),Ventas[mercadoPago],"1"))</f>
        <v/>
      </c>
      <c r="I459" s="2" t="str" cm="1">
        <f t="array" ref="I459">IF(ISERROR(INDEX(Jornadas[id],ROW()-3)),"",COUNTIF(Cortes[id_jornada],INDEX(Jornadas[id],ROW()-3)))</f>
        <v/>
      </c>
    </row>
    <row r="460" spans="1:9" hidden="1" x14ac:dyDescent="0.3">
      <c r="A460" s="42" t="str">
        <f t="shared" si="7"/>
        <v/>
      </c>
      <c r="B460" s="38" t="str" cm="1">
        <f t="array" ref="B460">IF(ISERROR(INDEX(Jornadas[id],ROW()-3)),"",INDEX(Jornadas[fecha],ROW()-3))</f>
        <v/>
      </c>
      <c r="C460" s="43" t="str" cm="1">
        <f t="array" ref="C460">IFERROR(INDEX(Jornadas[caja_inicial],ROW()-3),"")</f>
        <v/>
      </c>
      <c r="D460" s="20" t="str" cm="1">
        <f t="array" ref="D460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60" s="20" t="str" cm="1">
        <f t="array" ref="E460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60" s="20" t="str" cm="1">
        <f t="array" ref="F460">IF(ISERROR(INDEX(Jornadas[id],ROW()-3)),"",IFERROR(INDEX(Jornadas[retiro],ROW()-3),""))</f>
        <v/>
      </c>
      <c r="G460" s="20" t="str" cm="1">
        <f t="array" ref="G460">IF(ISERROR(INDEX(Jornadas[id],ROW()-3)),"",SUMIFS(Ventas[importe],Ventas[id_jornada],INDEX(Jornadas[id],ROW()-3),Ventas[mercadoPago],"0"))</f>
        <v/>
      </c>
      <c r="H460" s="20" t="str" cm="1">
        <f t="array" ref="H460">IF(ISERROR(INDEX(Jornadas[id],ROW()-3)),"",SUMIFS(Ventas[importe],Ventas[id_jornada],INDEX(Jornadas[id],ROW()-3),Ventas[mercadoPago],"1"))</f>
        <v/>
      </c>
      <c r="I460" s="1" t="str" cm="1">
        <f t="array" ref="I460">IF(ISERROR(INDEX(Jornadas[id],ROW()-3)),"",COUNTIF(Cortes[id_jornada],INDEX(Jornadas[id],ROW()-3)))</f>
        <v/>
      </c>
    </row>
    <row r="461" spans="1:9" hidden="1" x14ac:dyDescent="0.3">
      <c r="A461" s="35" t="str">
        <f t="shared" si="7"/>
        <v/>
      </c>
      <c r="B461" s="36" t="str" cm="1">
        <f t="array" ref="B461">IF(ISERROR(INDEX(Jornadas[id],ROW()-3)),"",INDEX(Jornadas[fecha],ROW()-3))</f>
        <v/>
      </c>
      <c r="C461" s="23" t="str" cm="1">
        <f t="array" ref="C461">IFERROR(INDEX(Jornadas[caja_inicial],ROW()-3),"")</f>
        <v/>
      </c>
      <c r="D461" s="21" t="str" cm="1">
        <f t="array" ref="D461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61" s="21" t="str" cm="1">
        <f t="array" ref="E461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61" s="21" t="str" cm="1">
        <f t="array" ref="F461">IF(ISERROR(INDEX(Jornadas[id],ROW()-3)),"",IFERROR(INDEX(Jornadas[retiro],ROW()-3),""))</f>
        <v/>
      </c>
      <c r="G461" s="21" t="str" cm="1">
        <f t="array" ref="G461">IF(ISERROR(INDEX(Jornadas[id],ROW()-3)),"",SUMIFS(Ventas[importe],Ventas[id_jornada],INDEX(Jornadas[id],ROW()-3),Ventas[mercadoPago],"0"))</f>
        <v/>
      </c>
      <c r="H461" s="21" t="str" cm="1">
        <f t="array" ref="H461">IF(ISERROR(INDEX(Jornadas[id],ROW()-3)),"",SUMIFS(Ventas[importe],Ventas[id_jornada],INDEX(Jornadas[id],ROW()-3),Ventas[mercadoPago],"1"))</f>
        <v/>
      </c>
      <c r="I461" s="2" t="str" cm="1">
        <f t="array" ref="I461">IF(ISERROR(INDEX(Jornadas[id],ROW()-3)),"",COUNTIF(Cortes[id_jornada],INDEX(Jornadas[id],ROW()-3)))</f>
        <v/>
      </c>
    </row>
    <row r="462" spans="1:9" hidden="1" x14ac:dyDescent="0.3">
      <c r="A462" s="42" t="str">
        <f t="shared" si="7"/>
        <v/>
      </c>
      <c r="B462" s="38" t="str" cm="1">
        <f t="array" ref="B462">IF(ISERROR(INDEX(Jornadas[id],ROW()-3)),"",INDEX(Jornadas[fecha],ROW()-3))</f>
        <v/>
      </c>
      <c r="C462" s="43" t="str" cm="1">
        <f t="array" ref="C462">IFERROR(INDEX(Jornadas[caja_inicial],ROW()-3),"")</f>
        <v/>
      </c>
      <c r="D462" s="20" t="str" cm="1">
        <f t="array" ref="D462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62" s="20" t="str" cm="1">
        <f t="array" ref="E462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62" s="20" t="str" cm="1">
        <f t="array" ref="F462">IF(ISERROR(INDEX(Jornadas[id],ROW()-3)),"",IFERROR(INDEX(Jornadas[retiro],ROW()-3),""))</f>
        <v/>
      </c>
      <c r="G462" s="20" t="str" cm="1">
        <f t="array" ref="G462">IF(ISERROR(INDEX(Jornadas[id],ROW()-3)),"",SUMIFS(Ventas[importe],Ventas[id_jornada],INDEX(Jornadas[id],ROW()-3),Ventas[mercadoPago],"0"))</f>
        <v/>
      </c>
      <c r="H462" s="20" t="str" cm="1">
        <f t="array" ref="H462">IF(ISERROR(INDEX(Jornadas[id],ROW()-3)),"",SUMIFS(Ventas[importe],Ventas[id_jornada],INDEX(Jornadas[id],ROW()-3),Ventas[mercadoPago],"1"))</f>
        <v/>
      </c>
      <c r="I462" s="1" t="str" cm="1">
        <f t="array" ref="I462">IF(ISERROR(INDEX(Jornadas[id],ROW()-3)),"",COUNTIF(Cortes[id_jornada],INDEX(Jornadas[id],ROW()-3)))</f>
        <v/>
      </c>
    </row>
    <row r="463" spans="1:9" hidden="1" x14ac:dyDescent="0.3">
      <c r="A463" s="35" t="str">
        <f t="shared" si="7"/>
        <v/>
      </c>
      <c r="B463" s="36" t="str" cm="1">
        <f t="array" ref="B463">IF(ISERROR(INDEX(Jornadas[id],ROW()-3)),"",INDEX(Jornadas[fecha],ROW()-3))</f>
        <v/>
      </c>
      <c r="C463" s="23" t="str" cm="1">
        <f t="array" ref="C463">IFERROR(INDEX(Jornadas[caja_inicial],ROW()-3),"")</f>
        <v/>
      </c>
      <c r="D463" s="21" t="str" cm="1">
        <f t="array" ref="D463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63" s="21" t="str" cm="1">
        <f t="array" ref="E463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63" s="21" t="str" cm="1">
        <f t="array" ref="F463">IF(ISERROR(INDEX(Jornadas[id],ROW()-3)),"",IFERROR(INDEX(Jornadas[retiro],ROW()-3),""))</f>
        <v/>
      </c>
      <c r="G463" s="21" t="str" cm="1">
        <f t="array" ref="G463">IF(ISERROR(INDEX(Jornadas[id],ROW()-3)),"",SUMIFS(Ventas[importe],Ventas[id_jornada],INDEX(Jornadas[id],ROW()-3),Ventas[mercadoPago],"0"))</f>
        <v/>
      </c>
      <c r="H463" s="21" t="str" cm="1">
        <f t="array" ref="H463">IF(ISERROR(INDEX(Jornadas[id],ROW()-3)),"",SUMIFS(Ventas[importe],Ventas[id_jornada],INDEX(Jornadas[id],ROW()-3),Ventas[mercadoPago],"1"))</f>
        <v/>
      </c>
      <c r="I463" s="2" t="str" cm="1">
        <f t="array" ref="I463">IF(ISERROR(INDEX(Jornadas[id],ROW()-3)),"",COUNTIF(Cortes[id_jornada],INDEX(Jornadas[id],ROW()-3)))</f>
        <v/>
      </c>
    </row>
    <row r="464" spans="1:9" hidden="1" x14ac:dyDescent="0.3">
      <c r="A464" s="42" t="str">
        <f t="shared" si="7"/>
        <v/>
      </c>
      <c r="B464" s="38" t="str" cm="1">
        <f t="array" ref="B464">IF(ISERROR(INDEX(Jornadas[id],ROW()-3)),"",INDEX(Jornadas[fecha],ROW()-3))</f>
        <v/>
      </c>
      <c r="C464" s="43" t="str" cm="1">
        <f t="array" ref="C464">IFERROR(INDEX(Jornadas[caja_inicial],ROW()-3),"")</f>
        <v/>
      </c>
      <c r="D464" s="20" t="str" cm="1">
        <f t="array" ref="D464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64" s="20" t="str" cm="1">
        <f t="array" ref="E464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64" s="20" t="str" cm="1">
        <f t="array" ref="F464">IF(ISERROR(INDEX(Jornadas[id],ROW()-3)),"",IFERROR(INDEX(Jornadas[retiro],ROW()-3),""))</f>
        <v/>
      </c>
      <c r="G464" s="20" t="str" cm="1">
        <f t="array" ref="G464">IF(ISERROR(INDEX(Jornadas[id],ROW()-3)),"",SUMIFS(Ventas[importe],Ventas[id_jornada],INDEX(Jornadas[id],ROW()-3),Ventas[mercadoPago],"0"))</f>
        <v/>
      </c>
      <c r="H464" s="20" t="str" cm="1">
        <f t="array" ref="H464">IF(ISERROR(INDEX(Jornadas[id],ROW()-3)),"",SUMIFS(Ventas[importe],Ventas[id_jornada],INDEX(Jornadas[id],ROW()-3),Ventas[mercadoPago],"1"))</f>
        <v/>
      </c>
      <c r="I464" s="1" t="str" cm="1">
        <f t="array" ref="I464">IF(ISERROR(INDEX(Jornadas[id],ROW()-3)),"",COUNTIF(Cortes[id_jornada],INDEX(Jornadas[id],ROW()-3)))</f>
        <v/>
      </c>
    </row>
    <row r="465" spans="1:9" hidden="1" x14ac:dyDescent="0.3">
      <c r="A465" s="35" t="str">
        <f t="shared" si="7"/>
        <v/>
      </c>
      <c r="B465" s="36" t="str" cm="1">
        <f t="array" ref="B465">IF(ISERROR(INDEX(Jornadas[id],ROW()-3)),"",INDEX(Jornadas[fecha],ROW()-3))</f>
        <v/>
      </c>
      <c r="C465" s="23" t="str" cm="1">
        <f t="array" ref="C465">IFERROR(INDEX(Jornadas[caja_inicial],ROW()-3),"")</f>
        <v/>
      </c>
      <c r="D465" s="21" t="str" cm="1">
        <f t="array" ref="D465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65" s="21" t="str" cm="1">
        <f t="array" ref="E465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65" s="21" t="str" cm="1">
        <f t="array" ref="F465">IF(ISERROR(INDEX(Jornadas[id],ROW()-3)),"",IFERROR(INDEX(Jornadas[retiro],ROW()-3),""))</f>
        <v/>
      </c>
      <c r="G465" s="21" t="str" cm="1">
        <f t="array" ref="G465">IF(ISERROR(INDEX(Jornadas[id],ROW()-3)),"",SUMIFS(Ventas[importe],Ventas[id_jornada],INDEX(Jornadas[id],ROW()-3),Ventas[mercadoPago],"0"))</f>
        <v/>
      </c>
      <c r="H465" s="21" t="str" cm="1">
        <f t="array" ref="H465">IF(ISERROR(INDEX(Jornadas[id],ROW()-3)),"",SUMIFS(Ventas[importe],Ventas[id_jornada],INDEX(Jornadas[id],ROW()-3),Ventas[mercadoPago],"1"))</f>
        <v/>
      </c>
      <c r="I465" s="2" t="str" cm="1">
        <f t="array" ref="I465">IF(ISERROR(INDEX(Jornadas[id],ROW()-3)),"",COUNTIF(Cortes[id_jornada],INDEX(Jornadas[id],ROW()-3)))</f>
        <v/>
      </c>
    </row>
    <row r="466" spans="1:9" hidden="1" x14ac:dyDescent="0.3">
      <c r="A466" s="42" t="str">
        <f t="shared" si="7"/>
        <v/>
      </c>
      <c r="B466" s="38" t="str" cm="1">
        <f t="array" ref="B466">IF(ISERROR(INDEX(Jornadas[id],ROW()-3)),"",INDEX(Jornadas[fecha],ROW()-3))</f>
        <v/>
      </c>
      <c r="C466" s="43" t="str" cm="1">
        <f t="array" ref="C466">IFERROR(INDEX(Jornadas[caja_inicial],ROW()-3),"")</f>
        <v/>
      </c>
      <c r="D466" s="20" t="str" cm="1">
        <f t="array" ref="D466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66" s="20" t="str" cm="1">
        <f t="array" ref="E466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66" s="20" t="str" cm="1">
        <f t="array" ref="F466">IF(ISERROR(INDEX(Jornadas[id],ROW()-3)),"",IFERROR(INDEX(Jornadas[retiro],ROW()-3),""))</f>
        <v/>
      </c>
      <c r="G466" s="20" t="str" cm="1">
        <f t="array" ref="G466">IF(ISERROR(INDEX(Jornadas[id],ROW()-3)),"",SUMIFS(Ventas[importe],Ventas[id_jornada],INDEX(Jornadas[id],ROW()-3),Ventas[mercadoPago],"0"))</f>
        <v/>
      </c>
      <c r="H466" s="20" t="str" cm="1">
        <f t="array" ref="H466">IF(ISERROR(INDEX(Jornadas[id],ROW()-3)),"",SUMIFS(Ventas[importe],Ventas[id_jornada],INDEX(Jornadas[id],ROW()-3),Ventas[mercadoPago],"1"))</f>
        <v/>
      </c>
      <c r="I466" s="1" t="str" cm="1">
        <f t="array" ref="I466">IF(ISERROR(INDEX(Jornadas[id],ROW()-3)),"",COUNTIF(Cortes[id_jornada],INDEX(Jornadas[id],ROW()-3)))</f>
        <v/>
      </c>
    </row>
    <row r="467" spans="1:9" hidden="1" x14ac:dyDescent="0.3">
      <c r="A467" s="35" t="str">
        <f t="shared" si="7"/>
        <v/>
      </c>
      <c r="B467" s="36" t="str" cm="1">
        <f t="array" ref="B467">IF(ISERROR(INDEX(Jornadas[id],ROW()-3)),"",INDEX(Jornadas[fecha],ROW()-3))</f>
        <v/>
      </c>
      <c r="C467" s="23" t="str" cm="1">
        <f t="array" ref="C467">IFERROR(INDEX(Jornadas[caja_inicial],ROW()-3),"")</f>
        <v/>
      </c>
      <c r="D467" s="21" t="str" cm="1">
        <f t="array" ref="D467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67" s="21" t="str" cm="1">
        <f t="array" ref="E467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67" s="21" t="str" cm="1">
        <f t="array" ref="F467">IF(ISERROR(INDEX(Jornadas[id],ROW()-3)),"",IFERROR(INDEX(Jornadas[retiro],ROW()-3),""))</f>
        <v/>
      </c>
      <c r="G467" s="21" t="str" cm="1">
        <f t="array" ref="G467">IF(ISERROR(INDEX(Jornadas[id],ROW()-3)),"",SUMIFS(Ventas[importe],Ventas[id_jornada],INDEX(Jornadas[id],ROW()-3),Ventas[mercadoPago],"0"))</f>
        <v/>
      </c>
      <c r="H467" s="21" t="str" cm="1">
        <f t="array" ref="H467">IF(ISERROR(INDEX(Jornadas[id],ROW()-3)),"",SUMIFS(Ventas[importe],Ventas[id_jornada],INDEX(Jornadas[id],ROW()-3),Ventas[mercadoPago],"1"))</f>
        <v/>
      </c>
      <c r="I467" s="2" t="str" cm="1">
        <f t="array" ref="I467">IF(ISERROR(INDEX(Jornadas[id],ROW()-3)),"",COUNTIF(Cortes[id_jornada],INDEX(Jornadas[id],ROW()-3)))</f>
        <v/>
      </c>
    </row>
    <row r="468" spans="1:9" hidden="1" x14ac:dyDescent="0.3">
      <c r="A468" s="42" t="str">
        <f t="shared" si="7"/>
        <v/>
      </c>
      <c r="B468" s="38" t="str" cm="1">
        <f t="array" ref="B468">IF(ISERROR(INDEX(Jornadas[id],ROW()-3)),"",INDEX(Jornadas[fecha],ROW()-3))</f>
        <v/>
      </c>
      <c r="C468" s="43" t="str" cm="1">
        <f t="array" ref="C468">IFERROR(INDEX(Jornadas[caja_inicial],ROW()-3),"")</f>
        <v/>
      </c>
      <c r="D468" s="20" t="str" cm="1">
        <f t="array" ref="D468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68" s="20" t="str" cm="1">
        <f t="array" ref="E468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68" s="20" t="str" cm="1">
        <f t="array" ref="F468">IF(ISERROR(INDEX(Jornadas[id],ROW()-3)),"",IFERROR(INDEX(Jornadas[retiro],ROW()-3),""))</f>
        <v/>
      </c>
      <c r="G468" s="20" t="str" cm="1">
        <f t="array" ref="G468">IF(ISERROR(INDEX(Jornadas[id],ROW()-3)),"",SUMIFS(Ventas[importe],Ventas[id_jornada],INDEX(Jornadas[id],ROW()-3),Ventas[mercadoPago],"0"))</f>
        <v/>
      </c>
      <c r="H468" s="20" t="str" cm="1">
        <f t="array" ref="H468">IF(ISERROR(INDEX(Jornadas[id],ROW()-3)),"",SUMIFS(Ventas[importe],Ventas[id_jornada],INDEX(Jornadas[id],ROW()-3),Ventas[mercadoPago],"1"))</f>
        <v/>
      </c>
      <c r="I468" s="1" t="str" cm="1">
        <f t="array" ref="I468">IF(ISERROR(INDEX(Jornadas[id],ROW()-3)),"",COUNTIF(Cortes[id_jornada],INDEX(Jornadas[id],ROW()-3)))</f>
        <v/>
      </c>
    </row>
    <row r="469" spans="1:9" hidden="1" x14ac:dyDescent="0.3">
      <c r="A469" s="35" t="str">
        <f t="shared" si="7"/>
        <v/>
      </c>
      <c r="B469" s="36" t="str" cm="1">
        <f t="array" ref="B469">IF(ISERROR(INDEX(Jornadas[id],ROW()-3)),"",INDEX(Jornadas[fecha],ROW()-3))</f>
        <v/>
      </c>
      <c r="C469" s="23" t="str" cm="1">
        <f t="array" ref="C469">IFERROR(INDEX(Jornadas[caja_inicial],ROW()-3),"")</f>
        <v/>
      </c>
      <c r="D469" s="21" t="str" cm="1">
        <f t="array" ref="D469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69" s="21" t="str" cm="1">
        <f t="array" ref="E469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69" s="21" t="str" cm="1">
        <f t="array" ref="F469">IF(ISERROR(INDEX(Jornadas[id],ROW()-3)),"",IFERROR(INDEX(Jornadas[retiro],ROW()-3),""))</f>
        <v/>
      </c>
      <c r="G469" s="21" t="str" cm="1">
        <f t="array" ref="G469">IF(ISERROR(INDEX(Jornadas[id],ROW()-3)),"",SUMIFS(Ventas[importe],Ventas[id_jornada],INDEX(Jornadas[id],ROW()-3),Ventas[mercadoPago],"0"))</f>
        <v/>
      </c>
      <c r="H469" s="21" t="str" cm="1">
        <f t="array" ref="H469">IF(ISERROR(INDEX(Jornadas[id],ROW()-3)),"",SUMIFS(Ventas[importe],Ventas[id_jornada],INDEX(Jornadas[id],ROW()-3),Ventas[mercadoPago],"1"))</f>
        <v/>
      </c>
      <c r="I469" s="2" t="str" cm="1">
        <f t="array" ref="I469">IF(ISERROR(INDEX(Jornadas[id],ROW()-3)),"",COUNTIF(Cortes[id_jornada],INDEX(Jornadas[id],ROW()-3)))</f>
        <v/>
      </c>
    </row>
    <row r="470" spans="1:9" hidden="1" x14ac:dyDescent="0.3">
      <c r="A470" s="42" t="str">
        <f t="shared" si="7"/>
        <v/>
      </c>
      <c r="B470" s="38" t="str" cm="1">
        <f t="array" ref="B470">IF(ISERROR(INDEX(Jornadas[id],ROW()-3)),"",INDEX(Jornadas[fecha],ROW()-3))</f>
        <v/>
      </c>
      <c r="C470" s="43" t="str" cm="1">
        <f t="array" ref="C470">IFERROR(INDEX(Jornadas[caja_inicial],ROW()-3),"")</f>
        <v/>
      </c>
      <c r="D470" s="20" t="str" cm="1">
        <f t="array" ref="D470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70" s="20" t="str" cm="1">
        <f t="array" ref="E470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70" s="20" t="str" cm="1">
        <f t="array" ref="F470">IF(ISERROR(INDEX(Jornadas[id],ROW()-3)),"",IFERROR(INDEX(Jornadas[retiro],ROW()-3),""))</f>
        <v/>
      </c>
      <c r="G470" s="20" t="str" cm="1">
        <f t="array" ref="G470">IF(ISERROR(INDEX(Jornadas[id],ROW()-3)),"",SUMIFS(Ventas[importe],Ventas[id_jornada],INDEX(Jornadas[id],ROW()-3),Ventas[mercadoPago],"0"))</f>
        <v/>
      </c>
      <c r="H470" s="20" t="str" cm="1">
        <f t="array" ref="H470">IF(ISERROR(INDEX(Jornadas[id],ROW()-3)),"",SUMIFS(Ventas[importe],Ventas[id_jornada],INDEX(Jornadas[id],ROW()-3),Ventas[mercadoPago],"1"))</f>
        <v/>
      </c>
      <c r="I470" s="1" t="str" cm="1">
        <f t="array" ref="I470">IF(ISERROR(INDEX(Jornadas[id],ROW()-3)),"",COUNTIF(Cortes[id_jornada],INDEX(Jornadas[id],ROW()-3)))</f>
        <v/>
      </c>
    </row>
    <row r="471" spans="1:9" hidden="1" x14ac:dyDescent="0.3">
      <c r="A471" s="35" t="str">
        <f t="shared" si="7"/>
        <v/>
      </c>
      <c r="B471" s="36" t="str" cm="1">
        <f t="array" ref="B471">IF(ISERROR(INDEX(Jornadas[id],ROW()-3)),"",INDEX(Jornadas[fecha],ROW()-3))</f>
        <v/>
      </c>
      <c r="C471" s="23" t="str" cm="1">
        <f t="array" ref="C471">IFERROR(INDEX(Jornadas[caja_inicial],ROW()-3),"")</f>
        <v/>
      </c>
      <c r="D471" s="21" t="str" cm="1">
        <f t="array" ref="D471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71" s="21" t="str" cm="1">
        <f t="array" ref="E471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71" s="21" t="str" cm="1">
        <f t="array" ref="F471">IF(ISERROR(INDEX(Jornadas[id],ROW()-3)),"",IFERROR(INDEX(Jornadas[retiro],ROW()-3),""))</f>
        <v/>
      </c>
      <c r="G471" s="21" t="str" cm="1">
        <f t="array" ref="G471">IF(ISERROR(INDEX(Jornadas[id],ROW()-3)),"",SUMIFS(Ventas[importe],Ventas[id_jornada],INDEX(Jornadas[id],ROW()-3),Ventas[mercadoPago],"0"))</f>
        <v/>
      </c>
      <c r="H471" s="21" t="str" cm="1">
        <f t="array" ref="H471">IF(ISERROR(INDEX(Jornadas[id],ROW()-3)),"",SUMIFS(Ventas[importe],Ventas[id_jornada],INDEX(Jornadas[id],ROW()-3),Ventas[mercadoPago],"1"))</f>
        <v/>
      </c>
      <c r="I471" s="2" t="str" cm="1">
        <f t="array" ref="I471">IF(ISERROR(INDEX(Jornadas[id],ROW()-3)),"",COUNTIF(Cortes[id_jornada],INDEX(Jornadas[id],ROW()-3)))</f>
        <v/>
      </c>
    </row>
    <row r="472" spans="1:9" hidden="1" x14ac:dyDescent="0.3">
      <c r="A472" s="42" t="str">
        <f t="shared" si="7"/>
        <v/>
      </c>
      <c r="B472" s="38" t="str" cm="1">
        <f t="array" ref="B472">IF(ISERROR(INDEX(Jornadas[id],ROW()-3)),"",INDEX(Jornadas[fecha],ROW()-3))</f>
        <v/>
      </c>
      <c r="C472" s="43" t="str" cm="1">
        <f t="array" ref="C472">IFERROR(INDEX(Jornadas[caja_inicial],ROW()-3),"")</f>
        <v/>
      </c>
      <c r="D472" s="20" t="str" cm="1">
        <f t="array" ref="D472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72" s="20" t="str" cm="1">
        <f t="array" ref="E472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72" s="20" t="str" cm="1">
        <f t="array" ref="F472">IF(ISERROR(INDEX(Jornadas[id],ROW()-3)),"",IFERROR(INDEX(Jornadas[retiro],ROW()-3),""))</f>
        <v/>
      </c>
      <c r="G472" s="20" t="str" cm="1">
        <f t="array" ref="G472">IF(ISERROR(INDEX(Jornadas[id],ROW()-3)),"",SUMIFS(Ventas[importe],Ventas[id_jornada],INDEX(Jornadas[id],ROW()-3),Ventas[mercadoPago],"0"))</f>
        <v/>
      </c>
      <c r="H472" s="20" t="str" cm="1">
        <f t="array" ref="H472">IF(ISERROR(INDEX(Jornadas[id],ROW()-3)),"",SUMIFS(Ventas[importe],Ventas[id_jornada],INDEX(Jornadas[id],ROW()-3),Ventas[mercadoPago],"1"))</f>
        <v/>
      </c>
      <c r="I472" s="1" t="str" cm="1">
        <f t="array" ref="I472">IF(ISERROR(INDEX(Jornadas[id],ROW()-3)),"",COUNTIF(Cortes[id_jornada],INDEX(Jornadas[id],ROW()-3)))</f>
        <v/>
      </c>
    </row>
    <row r="473" spans="1:9" hidden="1" x14ac:dyDescent="0.3">
      <c r="A473" s="35" t="str">
        <f t="shared" si="7"/>
        <v/>
      </c>
      <c r="B473" s="36" t="str" cm="1">
        <f t="array" ref="B473">IF(ISERROR(INDEX(Jornadas[id],ROW()-3)),"",INDEX(Jornadas[fecha],ROW()-3))</f>
        <v/>
      </c>
      <c r="C473" s="23" t="str" cm="1">
        <f t="array" ref="C473">IFERROR(INDEX(Jornadas[caja_inicial],ROW()-3),"")</f>
        <v/>
      </c>
      <c r="D473" s="21" t="str" cm="1">
        <f t="array" ref="D473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73" s="21" t="str" cm="1">
        <f t="array" ref="E473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73" s="21" t="str" cm="1">
        <f t="array" ref="F473">IF(ISERROR(INDEX(Jornadas[id],ROW()-3)),"",IFERROR(INDEX(Jornadas[retiro],ROW()-3),""))</f>
        <v/>
      </c>
      <c r="G473" s="21" t="str" cm="1">
        <f t="array" ref="G473">IF(ISERROR(INDEX(Jornadas[id],ROW()-3)),"",SUMIFS(Ventas[importe],Ventas[id_jornada],INDEX(Jornadas[id],ROW()-3),Ventas[mercadoPago],"0"))</f>
        <v/>
      </c>
      <c r="H473" s="21" t="str" cm="1">
        <f t="array" ref="H473">IF(ISERROR(INDEX(Jornadas[id],ROW()-3)),"",SUMIFS(Ventas[importe],Ventas[id_jornada],INDEX(Jornadas[id],ROW()-3),Ventas[mercadoPago],"1"))</f>
        <v/>
      </c>
      <c r="I473" s="2" t="str" cm="1">
        <f t="array" ref="I473">IF(ISERROR(INDEX(Jornadas[id],ROW()-3)),"",COUNTIF(Cortes[id_jornada],INDEX(Jornadas[id],ROW()-3)))</f>
        <v/>
      </c>
    </row>
    <row r="474" spans="1:9" hidden="1" x14ac:dyDescent="0.3">
      <c r="A474" s="42" t="str">
        <f t="shared" si="7"/>
        <v/>
      </c>
      <c r="B474" s="38" t="str" cm="1">
        <f t="array" ref="B474">IF(ISERROR(INDEX(Jornadas[id],ROW()-3)),"",INDEX(Jornadas[fecha],ROW()-3))</f>
        <v/>
      </c>
      <c r="C474" s="43" t="str" cm="1">
        <f t="array" ref="C474">IFERROR(INDEX(Jornadas[caja_inicial],ROW()-3),"")</f>
        <v/>
      </c>
      <c r="D474" s="20" t="str" cm="1">
        <f t="array" ref="D474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74" s="20" t="str" cm="1">
        <f t="array" ref="E474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74" s="20" t="str" cm="1">
        <f t="array" ref="F474">IF(ISERROR(INDEX(Jornadas[id],ROW()-3)),"",IFERROR(INDEX(Jornadas[retiro],ROW()-3),""))</f>
        <v/>
      </c>
      <c r="G474" s="20" t="str" cm="1">
        <f t="array" ref="G474">IF(ISERROR(INDEX(Jornadas[id],ROW()-3)),"",SUMIFS(Ventas[importe],Ventas[id_jornada],INDEX(Jornadas[id],ROW()-3),Ventas[mercadoPago],"0"))</f>
        <v/>
      </c>
      <c r="H474" s="20" t="str" cm="1">
        <f t="array" ref="H474">IF(ISERROR(INDEX(Jornadas[id],ROW()-3)),"",SUMIFS(Ventas[importe],Ventas[id_jornada],INDEX(Jornadas[id],ROW()-3),Ventas[mercadoPago],"1"))</f>
        <v/>
      </c>
      <c r="I474" s="1" t="str" cm="1">
        <f t="array" ref="I474">IF(ISERROR(INDEX(Jornadas[id],ROW()-3)),"",COUNTIF(Cortes[id_jornada],INDEX(Jornadas[id],ROW()-3)))</f>
        <v/>
      </c>
    </row>
    <row r="475" spans="1:9" hidden="1" x14ac:dyDescent="0.3">
      <c r="A475" s="35" t="str">
        <f t="shared" si="7"/>
        <v/>
      </c>
      <c r="B475" s="36" t="str" cm="1">
        <f t="array" ref="B475">IF(ISERROR(INDEX(Jornadas[id],ROW()-3)),"",INDEX(Jornadas[fecha],ROW()-3))</f>
        <v/>
      </c>
      <c r="C475" s="23" t="str" cm="1">
        <f t="array" ref="C475">IFERROR(INDEX(Jornadas[caja_inicial],ROW()-3),"")</f>
        <v/>
      </c>
      <c r="D475" s="21" t="str" cm="1">
        <f t="array" ref="D475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75" s="21" t="str" cm="1">
        <f t="array" ref="E475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75" s="21" t="str" cm="1">
        <f t="array" ref="F475">IF(ISERROR(INDEX(Jornadas[id],ROW()-3)),"",IFERROR(INDEX(Jornadas[retiro],ROW()-3),""))</f>
        <v/>
      </c>
      <c r="G475" s="21" t="str" cm="1">
        <f t="array" ref="G475">IF(ISERROR(INDEX(Jornadas[id],ROW()-3)),"",SUMIFS(Ventas[importe],Ventas[id_jornada],INDEX(Jornadas[id],ROW()-3),Ventas[mercadoPago],"0"))</f>
        <v/>
      </c>
      <c r="H475" s="21" t="str" cm="1">
        <f t="array" ref="H475">IF(ISERROR(INDEX(Jornadas[id],ROW()-3)),"",SUMIFS(Ventas[importe],Ventas[id_jornada],INDEX(Jornadas[id],ROW()-3),Ventas[mercadoPago],"1"))</f>
        <v/>
      </c>
      <c r="I475" s="2" t="str" cm="1">
        <f t="array" ref="I475">IF(ISERROR(INDEX(Jornadas[id],ROW()-3)),"",COUNTIF(Cortes[id_jornada],INDEX(Jornadas[id],ROW()-3)))</f>
        <v/>
      </c>
    </row>
    <row r="476" spans="1:9" hidden="1" x14ac:dyDescent="0.3">
      <c r="A476" s="42" t="str">
        <f t="shared" si="7"/>
        <v/>
      </c>
      <c r="B476" s="38" t="str" cm="1">
        <f t="array" ref="B476">IF(ISERROR(INDEX(Jornadas[id],ROW()-3)),"",INDEX(Jornadas[fecha],ROW()-3))</f>
        <v/>
      </c>
      <c r="C476" s="43" t="str" cm="1">
        <f t="array" ref="C476">IFERROR(INDEX(Jornadas[caja_inicial],ROW()-3),"")</f>
        <v/>
      </c>
      <c r="D476" s="20" t="str" cm="1">
        <f t="array" ref="D476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76" s="20" t="str" cm="1">
        <f t="array" ref="E476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76" s="20" t="str" cm="1">
        <f t="array" ref="F476">IF(ISERROR(INDEX(Jornadas[id],ROW()-3)),"",IFERROR(INDEX(Jornadas[retiro],ROW()-3),""))</f>
        <v/>
      </c>
      <c r="G476" s="20" t="str" cm="1">
        <f t="array" ref="G476">IF(ISERROR(INDEX(Jornadas[id],ROW()-3)),"",SUMIFS(Ventas[importe],Ventas[id_jornada],INDEX(Jornadas[id],ROW()-3),Ventas[mercadoPago],"0"))</f>
        <v/>
      </c>
      <c r="H476" s="20" t="str" cm="1">
        <f t="array" ref="H476">IF(ISERROR(INDEX(Jornadas[id],ROW()-3)),"",SUMIFS(Ventas[importe],Ventas[id_jornada],INDEX(Jornadas[id],ROW()-3),Ventas[mercadoPago],"1"))</f>
        <v/>
      </c>
      <c r="I476" s="1" t="str" cm="1">
        <f t="array" ref="I476">IF(ISERROR(INDEX(Jornadas[id],ROW()-3)),"",COUNTIF(Cortes[id_jornada],INDEX(Jornadas[id],ROW()-3)))</f>
        <v/>
      </c>
    </row>
    <row r="477" spans="1:9" hidden="1" x14ac:dyDescent="0.3">
      <c r="A477" s="35" t="str">
        <f t="shared" si="7"/>
        <v/>
      </c>
      <c r="B477" s="36" t="str" cm="1">
        <f t="array" ref="B477">IF(ISERROR(INDEX(Jornadas[id],ROW()-3)),"",INDEX(Jornadas[fecha],ROW()-3))</f>
        <v/>
      </c>
      <c r="C477" s="23" t="str" cm="1">
        <f t="array" ref="C477">IFERROR(INDEX(Jornadas[caja_inicial],ROW()-3),"")</f>
        <v/>
      </c>
      <c r="D477" s="21" t="str" cm="1">
        <f t="array" ref="D477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77" s="21" t="str" cm="1">
        <f t="array" ref="E477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77" s="21" t="str" cm="1">
        <f t="array" ref="F477">IF(ISERROR(INDEX(Jornadas[id],ROW()-3)),"",IFERROR(INDEX(Jornadas[retiro],ROW()-3),""))</f>
        <v/>
      </c>
      <c r="G477" s="21" t="str" cm="1">
        <f t="array" ref="G477">IF(ISERROR(INDEX(Jornadas[id],ROW()-3)),"",SUMIFS(Ventas[importe],Ventas[id_jornada],INDEX(Jornadas[id],ROW()-3),Ventas[mercadoPago],"0"))</f>
        <v/>
      </c>
      <c r="H477" s="21" t="str" cm="1">
        <f t="array" ref="H477">IF(ISERROR(INDEX(Jornadas[id],ROW()-3)),"",SUMIFS(Ventas[importe],Ventas[id_jornada],INDEX(Jornadas[id],ROW()-3),Ventas[mercadoPago],"1"))</f>
        <v/>
      </c>
      <c r="I477" s="2" t="str" cm="1">
        <f t="array" ref="I477">IF(ISERROR(INDEX(Jornadas[id],ROW()-3)),"",COUNTIF(Cortes[id_jornada],INDEX(Jornadas[id],ROW()-3)))</f>
        <v/>
      </c>
    </row>
    <row r="478" spans="1:9" hidden="1" x14ac:dyDescent="0.3">
      <c r="A478" s="42" t="str">
        <f t="shared" si="7"/>
        <v/>
      </c>
      <c r="B478" s="38" t="str" cm="1">
        <f t="array" ref="B478">IF(ISERROR(INDEX(Jornadas[id],ROW()-3)),"",INDEX(Jornadas[fecha],ROW()-3))</f>
        <v/>
      </c>
      <c r="C478" s="43" t="str" cm="1">
        <f t="array" ref="C478">IFERROR(INDEX(Jornadas[caja_inicial],ROW()-3),"")</f>
        <v/>
      </c>
      <c r="D478" s="20" t="str" cm="1">
        <f t="array" ref="D478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78" s="20" t="str" cm="1">
        <f t="array" ref="E478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78" s="20" t="str" cm="1">
        <f t="array" ref="F478">IF(ISERROR(INDEX(Jornadas[id],ROW()-3)),"",IFERROR(INDEX(Jornadas[retiro],ROW()-3),""))</f>
        <v/>
      </c>
      <c r="G478" s="20" t="str" cm="1">
        <f t="array" ref="G478">IF(ISERROR(INDEX(Jornadas[id],ROW()-3)),"",SUMIFS(Ventas[importe],Ventas[id_jornada],INDEX(Jornadas[id],ROW()-3),Ventas[mercadoPago],"0"))</f>
        <v/>
      </c>
      <c r="H478" s="20" t="str" cm="1">
        <f t="array" ref="H478">IF(ISERROR(INDEX(Jornadas[id],ROW()-3)),"",SUMIFS(Ventas[importe],Ventas[id_jornada],INDEX(Jornadas[id],ROW()-3),Ventas[mercadoPago],"1"))</f>
        <v/>
      </c>
      <c r="I478" s="1" t="str" cm="1">
        <f t="array" ref="I478">IF(ISERROR(INDEX(Jornadas[id],ROW()-3)),"",COUNTIF(Cortes[id_jornada],INDEX(Jornadas[id],ROW()-3)))</f>
        <v/>
      </c>
    </row>
    <row r="479" spans="1:9" hidden="1" x14ac:dyDescent="0.3">
      <c r="A479" s="35" t="str">
        <f t="shared" si="7"/>
        <v/>
      </c>
      <c r="B479" s="36" t="str" cm="1">
        <f t="array" ref="B479">IF(ISERROR(INDEX(Jornadas[id],ROW()-3)),"",INDEX(Jornadas[fecha],ROW()-3))</f>
        <v/>
      </c>
      <c r="C479" s="23" t="str" cm="1">
        <f t="array" ref="C479">IFERROR(INDEX(Jornadas[caja_inicial],ROW()-3),"")</f>
        <v/>
      </c>
      <c r="D479" s="21" t="str" cm="1">
        <f t="array" ref="D479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79" s="21" t="str" cm="1">
        <f t="array" ref="E479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79" s="21" t="str" cm="1">
        <f t="array" ref="F479">IF(ISERROR(INDEX(Jornadas[id],ROW()-3)),"",IFERROR(INDEX(Jornadas[retiro],ROW()-3),""))</f>
        <v/>
      </c>
      <c r="G479" s="21" t="str" cm="1">
        <f t="array" ref="G479">IF(ISERROR(INDEX(Jornadas[id],ROW()-3)),"",SUMIFS(Ventas[importe],Ventas[id_jornada],INDEX(Jornadas[id],ROW()-3),Ventas[mercadoPago],"0"))</f>
        <v/>
      </c>
      <c r="H479" s="21" t="str" cm="1">
        <f t="array" ref="H479">IF(ISERROR(INDEX(Jornadas[id],ROW()-3)),"",SUMIFS(Ventas[importe],Ventas[id_jornada],INDEX(Jornadas[id],ROW()-3),Ventas[mercadoPago],"1"))</f>
        <v/>
      </c>
      <c r="I479" s="2" t="str" cm="1">
        <f t="array" ref="I479">IF(ISERROR(INDEX(Jornadas[id],ROW()-3)),"",COUNTIF(Cortes[id_jornada],INDEX(Jornadas[id],ROW()-3)))</f>
        <v/>
      </c>
    </row>
    <row r="480" spans="1:9" hidden="1" x14ac:dyDescent="0.3">
      <c r="A480" s="42" t="str">
        <f t="shared" si="7"/>
        <v/>
      </c>
      <c r="B480" s="38" t="str" cm="1">
        <f t="array" ref="B480">IF(ISERROR(INDEX(Jornadas[id],ROW()-3)),"",INDEX(Jornadas[fecha],ROW()-3))</f>
        <v/>
      </c>
      <c r="C480" s="43" t="str" cm="1">
        <f t="array" ref="C480">IFERROR(INDEX(Jornadas[caja_inicial],ROW()-3),"")</f>
        <v/>
      </c>
      <c r="D480" s="20" t="str" cm="1">
        <f t="array" ref="D480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80" s="20" t="str" cm="1">
        <f t="array" ref="E480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80" s="20" t="str" cm="1">
        <f t="array" ref="F480">IF(ISERROR(INDEX(Jornadas[id],ROW()-3)),"",IFERROR(INDEX(Jornadas[retiro],ROW()-3),""))</f>
        <v/>
      </c>
      <c r="G480" s="20" t="str" cm="1">
        <f t="array" ref="G480">IF(ISERROR(INDEX(Jornadas[id],ROW()-3)),"",SUMIFS(Ventas[importe],Ventas[id_jornada],INDEX(Jornadas[id],ROW()-3),Ventas[mercadoPago],"0"))</f>
        <v/>
      </c>
      <c r="H480" s="20" t="str" cm="1">
        <f t="array" ref="H480">IF(ISERROR(INDEX(Jornadas[id],ROW()-3)),"",SUMIFS(Ventas[importe],Ventas[id_jornada],INDEX(Jornadas[id],ROW()-3),Ventas[mercadoPago],"1"))</f>
        <v/>
      </c>
      <c r="I480" s="1" t="str" cm="1">
        <f t="array" ref="I480">IF(ISERROR(INDEX(Jornadas[id],ROW()-3)),"",COUNTIF(Cortes[id_jornada],INDEX(Jornadas[id],ROW()-3)))</f>
        <v/>
      </c>
    </row>
    <row r="481" spans="1:9" hidden="1" x14ac:dyDescent="0.3">
      <c r="A481" s="35" t="str">
        <f t="shared" si="7"/>
        <v/>
      </c>
      <c r="B481" s="36" t="str" cm="1">
        <f t="array" ref="B481">IF(ISERROR(INDEX(Jornadas[id],ROW()-3)),"",INDEX(Jornadas[fecha],ROW()-3))</f>
        <v/>
      </c>
      <c r="C481" s="23" t="str" cm="1">
        <f t="array" ref="C481">IFERROR(INDEX(Jornadas[caja_inicial],ROW()-3),"")</f>
        <v/>
      </c>
      <c r="D481" s="21" t="str" cm="1">
        <f t="array" ref="D481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81" s="21" t="str" cm="1">
        <f t="array" ref="E481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81" s="21" t="str" cm="1">
        <f t="array" ref="F481">IF(ISERROR(INDEX(Jornadas[id],ROW()-3)),"",IFERROR(INDEX(Jornadas[retiro],ROW()-3),""))</f>
        <v/>
      </c>
      <c r="G481" s="21" t="str" cm="1">
        <f t="array" ref="G481">IF(ISERROR(INDEX(Jornadas[id],ROW()-3)),"",SUMIFS(Ventas[importe],Ventas[id_jornada],INDEX(Jornadas[id],ROW()-3),Ventas[mercadoPago],"0"))</f>
        <v/>
      </c>
      <c r="H481" s="21" t="str" cm="1">
        <f t="array" ref="H481">IF(ISERROR(INDEX(Jornadas[id],ROW()-3)),"",SUMIFS(Ventas[importe],Ventas[id_jornada],INDEX(Jornadas[id],ROW()-3),Ventas[mercadoPago],"1"))</f>
        <v/>
      </c>
      <c r="I481" s="2" t="str" cm="1">
        <f t="array" ref="I481">IF(ISERROR(INDEX(Jornadas[id],ROW()-3)),"",COUNTIF(Cortes[id_jornada],INDEX(Jornadas[id],ROW()-3)))</f>
        <v/>
      </c>
    </row>
    <row r="482" spans="1:9" hidden="1" x14ac:dyDescent="0.3">
      <c r="A482" s="42" t="str">
        <f t="shared" si="7"/>
        <v/>
      </c>
      <c r="B482" s="38" t="str" cm="1">
        <f t="array" ref="B482">IF(ISERROR(INDEX(Jornadas[id],ROW()-3)),"",INDEX(Jornadas[fecha],ROW()-3))</f>
        <v/>
      </c>
      <c r="C482" s="43" t="str" cm="1">
        <f t="array" ref="C482">IFERROR(INDEX(Jornadas[caja_inicial],ROW()-3),"")</f>
        <v/>
      </c>
      <c r="D482" s="20" t="str" cm="1">
        <f t="array" ref="D482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82" s="20" t="str" cm="1">
        <f t="array" ref="E482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82" s="20" t="str" cm="1">
        <f t="array" ref="F482">IF(ISERROR(INDEX(Jornadas[id],ROW()-3)),"",IFERROR(INDEX(Jornadas[retiro],ROW()-3),""))</f>
        <v/>
      </c>
      <c r="G482" s="20" t="str" cm="1">
        <f t="array" ref="G482">IF(ISERROR(INDEX(Jornadas[id],ROW()-3)),"",SUMIFS(Ventas[importe],Ventas[id_jornada],INDEX(Jornadas[id],ROW()-3),Ventas[mercadoPago],"0"))</f>
        <v/>
      </c>
      <c r="H482" s="20" t="str" cm="1">
        <f t="array" ref="H482">IF(ISERROR(INDEX(Jornadas[id],ROW()-3)),"",SUMIFS(Ventas[importe],Ventas[id_jornada],INDEX(Jornadas[id],ROW()-3),Ventas[mercadoPago],"1"))</f>
        <v/>
      </c>
      <c r="I482" s="1" t="str" cm="1">
        <f t="array" ref="I482">IF(ISERROR(INDEX(Jornadas[id],ROW()-3)),"",COUNTIF(Cortes[id_jornada],INDEX(Jornadas[id],ROW()-3)))</f>
        <v/>
      </c>
    </row>
    <row r="483" spans="1:9" hidden="1" x14ac:dyDescent="0.3">
      <c r="A483" s="35" t="str">
        <f t="shared" si="7"/>
        <v/>
      </c>
      <c r="B483" s="36" t="str" cm="1">
        <f t="array" ref="B483">IF(ISERROR(INDEX(Jornadas[id],ROW()-3)),"",INDEX(Jornadas[fecha],ROW()-3))</f>
        <v/>
      </c>
      <c r="C483" s="23" t="str" cm="1">
        <f t="array" ref="C483">IFERROR(INDEX(Jornadas[caja_inicial],ROW()-3),"")</f>
        <v/>
      </c>
      <c r="D483" s="21" t="str" cm="1">
        <f t="array" ref="D483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83" s="21" t="str" cm="1">
        <f t="array" ref="E483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83" s="21" t="str" cm="1">
        <f t="array" ref="F483">IF(ISERROR(INDEX(Jornadas[id],ROW()-3)),"",IFERROR(INDEX(Jornadas[retiro],ROW()-3),""))</f>
        <v/>
      </c>
      <c r="G483" s="21" t="str" cm="1">
        <f t="array" ref="G483">IF(ISERROR(INDEX(Jornadas[id],ROW()-3)),"",SUMIFS(Ventas[importe],Ventas[id_jornada],INDEX(Jornadas[id],ROW()-3),Ventas[mercadoPago],"0"))</f>
        <v/>
      </c>
      <c r="H483" s="21" t="str" cm="1">
        <f t="array" ref="H483">IF(ISERROR(INDEX(Jornadas[id],ROW()-3)),"",SUMIFS(Ventas[importe],Ventas[id_jornada],INDEX(Jornadas[id],ROW()-3),Ventas[mercadoPago],"1"))</f>
        <v/>
      </c>
      <c r="I483" s="2" t="str" cm="1">
        <f t="array" ref="I483">IF(ISERROR(INDEX(Jornadas[id],ROW()-3)),"",COUNTIF(Cortes[id_jornada],INDEX(Jornadas[id],ROW()-3)))</f>
        <v/>
      </c>
    </row>
    <row r="484" spans="1:9" hidden="1" x14ac:dyDescent="0.3">
      <c r="A484" s="42" t="str">
        <f t="shared" si="7"/>
        <v/>
      </c>
      <c r="B484" s="38" t="str" cm="1">
        <f t="array" ref="B484">IF(ISERROR(INDEX(Jornadas[id],ROW()-3)),"",INDEX(Jornadas[fecha],ROW()-3))</f>
        <v/>
      </c>
      <c r="C484" s="43" t="str" cm="1">
        <f t="array" ref="C484">IFERROR(INDEX(Jornadas[caja_inicial],ROW()-3),"")</f>
        <v/>
      </c>
      <c r="D484" s="20" t="str" cm="1">
        <f t="array" ref="D484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84" s="20" t="str" cm="1">
        <f t="array" ref="E484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84" s="20" t="str" cm="1">
        <f t="array" ref="F484">IF(ISERROR(INDEX(Jornadas[id],ROW()-3)),"",IFERROR(INDEX(Jornadas[retiro],ROW()-3),""))</f>
        <v/>
      </c>
      <c r="G484" s="20" t="str" cm="1">
        <f t="array" ref="G484">IF(ISERROR(INDEX(Jornadas[id],ROW()-3)),"",SUMIFS(Ventas[importe],Ventas[id_jornada],INDEX(Jornadas[id],ROW()-3),Ventas[mercadoPago],"0"))</f>
        <v/>
      </c>
      <c r="H484" s="20" t="str" cm="1">
        <f t="array" ref="H484">IF(ISERROR(INDEX(Jornadas[id],ROW()-3)),"",SUMIFS(Ventas[importe],Ventas[id_jornada],INDEX(Jornadas[id],ROW()-3),Ventas[mercadoPago],"1"))</f>
        <v/>
      </c>
      <c r="I484" s="1" t="str" cm="1">
        <f t="array" ref="I484">IF(ISERROR(INDEX(Jornadas[id],ROW()-3)),"",COUNTIF(Cortes[id_jornada],INDEX(Jornadas[id],ROW()-3)))</f>
        <v/>
      </c>
    </row>
    <row r="485" spans="1:9" hidden="1" x14ac:dyDescent="0.3">
      <c r="A485" s="35" t="str">
        <f t="shared" si="7"/>
        <v/>
      </c>
      <c r="B485" s="36" t="str" cm="1">
        <f t="array" ref="B485">IF(ISERROR(INDEX(Jornadas[id],ROW()-3)),"",INDEX(Jornadas[fecha],ROW()-3))</f>
        <v/>
      </c>
      <c r="C485" s="23" t="str" cm="1">
        <f t="array" ref="C485">IFERROR(INDEX(Jornadas[caja_inicial],ROW()-3),"")</f>
        <v/>
      </c>
      <c r="D485" s="21" t="str" cm="1">
        <f t="array" ref="D485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85" s="21" t="str" cm="1">
        <f t="array" ref="E485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85" s="21" t="str" cm="1">
        <f t="array" ref="F485">IF(ISERROR(INDEX(Jornadas[id],ROW()-3)),"",IFERROR(INDEX(Jornadas[retiro],ROW()-3),""))</f>
        <v/>
      </c>
      <c r="G485" s="21" t="str" cm="1">
        <f t="array" ref="G485">IF(ISERROR(INDEX(Jornadas[id],ROW()-3)),"",SUMIFS(Ventas[importe],Ventas[id_jornada],INDEX(Jornadas[id],ROW()-3),Ventas[mercadoPago],"0"))</f>
        <v/>
      </c>
      <c r="H485" s="21" t="str" cm="1">
        <f t="array" ref="H485">IF(ISERROR(INDEX(Jornadas[id],ROW()-3)),"",SUMIFS(Ventas[importe],Ventas[id_jornada],INDEX(Jornadas[id],ROW()-3),Ventas[mercadoPago],"1"))</f>
        <v/>
      </c>
      <c r="I485" s="2" t="str" cm="1">
        <f t="array" ref="I485">IF(ISERROR(INDEX(Jornadas[id],ROW()-3)),"",COUNTIF(Cortes[id_jornada],INDEX(Jornadas[id],ROW()-3)))</f>
        <v/>
      </c>
    </row>
    <row r="486" spans="1:9" hidden="1" x14ac:dyDescent="0.3">
      <c r="A486" s="42" t="str">
        <f t="shared" si="7"/>
        <v/>
      </c>
      <c r="B486" s="38" t="str" cm="1">
        <f t="array" ref="B486">IF(ISERROR(INDEX(Jornadas[id],ROW()-3)),"",INDEX(Jornadas[fecha],ROW()-3))</f>
        <v/>
      </c>
      <c r="C486" s="43" t="str" cm="1">
        <f t="array" ref="C486">IFERROR(INDEX(Jornadas[caja_inicial],ROW()-3),"")</f>
        <v/>
      </c>
      <c r="D486" s="20" t="str" cm="1">
        <f t="array" ref="D486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86" s="20" t="str" cm="1">
        <f t="array" ref="E486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86" s="20" t="str" cm="1">
        <f t="array" ref="F486">IF(ISERROR(INDEX(Jornadas[id],ROW()-3)),"",IFERROR(INDEX(Jornadas[retiro],ROW()-3),""))</f>
        <v/>
      </c>
      <c r="G486" s="20" t="str" cm="1">
        <f t="array" ref="G486">IF(ISERROR(INDEX(Jornadas[id],ROW()-3)),"",SUMIFS(Ventas[importe],Ventas[id_jornada],INDEX(Jornadas[id],ROW()-3),Ventas[mercadoPago],"0"))</f>
        <v/>
      </c>
      <c r="H486" s="20" t="str" cm="1">
        <f t="array" ref="H486">IF(ISERROR(INDEX(Jornadas[id],ROW()-3)),"",SUMIFS(Ventas[importe],Ventas[id_jornada],INDEX(Jornadas[id],ROW()-3),Ventas[mercadoPago],"1"))</f>
        <v/>
      </c>
      <c r="I486" s="1" t="str" cm="1">
        <f t="array" ref="I486">IF(ISERROR(INDEX(Jornadas[id],ROW()-3)),"",COUNTIF(Cortes[id_jornada],INDEX(Jornadas[id],ROW()-3)))</f>
        <v/>
      </c>
    </row>
    <row r="487" spans="1:9" hidden="1" x14ac:dyDescent="0.3">
      <c r="A487" s="35" t="str">
        <f t="shared" si="7"/>
        <v/>
      </c>
      <c r="B487" s="36" t="str" cm="1">
        <f t="array" ref="B487">IF(ISERROR(INDEX(Jornadas[id],ROW()-3)),"",INDEX(Jornadas[fecha],ROW()-3))</f>
        <v/>
      </c>
      <c r="C487" s="23" t="str" cm="1">
        <f t="array" ref="C487">IFERROR(INDEX(Jornadas[caja_inicial],ROW()-3),"")</f>
        <v/>
      </c>
      <c r="D487" s="21" t="str" cm="1">
        <f t="array" ref="D487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87" s="21" t="str" cm="1">
        <f t="array" ref="E487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87" s="21" t="str" cm="1">
        <f t="array" ref="F487">IF(ISERROR(INDEX(Jornadas[id],ROW()-3)),"",IFERROR(INDEX(Jornadas[retiro],ROW()-3),""))</f>
        <v/>
      </c>
      <c r="G487" s="21" t="str" cm="1">
        <f t="array" ref="G487">IF(ISERROR(INDEX(Jornadas[id],ROW()-3)),"",SUMIFS(Ventas[importe],Ventas[id_jornada],INDEX(Jornadas[id],ROW()-3),Ventas[mercadoPago],"0"))</f>
        <v/>
      </c>
      <c r="H487" s="21" t="str" cm="1">
        <f t="array" ref="H487">IF(ISERROR(INDEX(Jornadas[id],ROW()-3)),"",SUMIFS(Ventas[importe],Ventas[id_jornada],INDEX(Jornadas[id],ROW()-3),Ventas[mercadoPago],"1"))</f>
        <v/>
      </c>
      <c r="I487" s="2" t="str" cm="1">
        <f t="array" ref="I487">IF(ISERROR(INDEX(Jornadas[id],ROW()-3)),"",COUNTIF(Cortes[id_jornada],INDEX(Jornadas[id],ROW()-3)))</f>
        <v/>
      </c>
    </row>
    <row r="488" spans="1:9" hidden="1" x14ac:dyDescent="0.3">
      <c r="A488" s="42" t="str">
        <f t="shared" si="7"/>
        <v/>
      </c>
      <c r="B488" s="38" t="str" cm="1">
        <f t="array" ref="B488">IF(ISERROR(INDEX(Jornadas[id],ROW()-3)),"",INDEX(Jornadas[fecha],ROW()-3))</f>
        <v/>
      </c>
      <c r="C488" s="43" t="str" cm="1">
        <f t="array" ref="C488">IFERROR(INDEX(Jornadas[caja_inicial],ROW()-3),"")</f>
        <v/>
      </c>
      <c r="D488" s="20" t="str" cm="1">
        <f t="array" ref="D488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88" s="20" t="str" cm="1">
        <f t="array" ref="E488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88" s="20" t="str" cm="1">
        <f t="array" ref="F488">IF(ISERROR(INDEX(Jornadas[id],ROW()-3)),"",IFERROR(INDEX(Jornadas[retiro],ROW()-3),""))</f>
        <v/>
      </c>
      <c r="G488" s="20" t="str" cm="1">
        <f t="array" ref="G488">IF(ISERROR(INDEX(Jornadas[id],ROW()-3)),"",SUMIFS(Ventas[importe],Ventas[id_jornada],INDEX(Jornadas[id],ROW()-3),Ventas[mercadoPago],"0"))</f>
        <v/>
      </c>
      <c r="H488" s="20" t="str" cm="1">
        <f t="array" ref="H488">IF(ISERROR(INDEX(Jornadas[id],ROW()-3)),"",SUMIFS(Ventas[importe],Ventas[id_jornada],INDEX(Jornadas[id],ROW()-3),Ventas[mercadoPago],"1"))</f>
        <v/>
      </c>
      <c r="I488" s="1" t="str" cm="1">
        <f t="array" ref="I488">IF(ISERROR(INDEX(Jornadas[id],ROW()-3)),"",COUNTIF(Cortes[id_jornada],INDEX(Jornadas[id],ROW()-3)))</f>
        <v/>
      </c>
    </row>
    <row r="489" spans="1:9" hidden="1" x14ac:dyDescent="0.3">
      <c r="A489" s="35" t="str">
        <f t="shared" si="7"/>
        <v/>
      </c>
      <c r="B489" s="36" t="str" cm="1">
        <f t="array" ref="B489">IF(ISERROR(INDEX(Jornadas[id],ROW()-3)),"",INDEX(Jornadas[fecha],ROW()-3))</f>
        <v/>
      </c>
      <c r="C489" s="23" t="str" cm="1">
        <f t="array" ref="C489">IFERROR(INDEX(Jornadas[caja_inicial],ROW()-3),"")</f>
        <v/>
      </c>
      <c r="D489" s="21" t="str" cm="1">
        <f t="array" ref="D489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89" s="21" t="str" cm="1">
        <f t="array" ref="E489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89" s="21" t="str" cm="1">
        <f t="array" ref="F489">IF(ISERROR(INDEX(Jornadas[id],ROW()-3)),"",IFERROR(INDEX(Jornadas[retiro],ROW()-3),""))</f>
        <v/>
      </c>
      <c r="G489" s="21" t="str" cm="1">
        <f t="array" ref="G489">IF(ISERROR(INDEX(Jornadas[id],ROW()-3)),"",SUMIFS(Ventas[importe],Ventas[id_jornada],INDEX(Jornadas[id],ROW()-3),Ventas[mercadoPago],"0"))</f>
        <v/>
      </c>
      <c r="H489" s="21" t="str" cm="1">
        <f t="array" ref="H489">IF(ISERROR(INDEX(Jornadas[id],ROW()-3)),"",SUMIFS(Ventas[importe],Ventas[id_jornada],INDEX(Jornadas[id],ROW()-3),Ventas[mercadoPago],"1"))</f>
        <v/>
      </c>
      <c r="I489" s="2" t="str" cm="1">
        <f t="array" ref="I489">IF(ISERROR(INDEX(Jornadas[id],ROW()-3)),"",COUNTIF(Cortes[id_jornada],INDEX(Jornadas[id],ROW()-3)))</f>
        <v/>
      </c>
    </row>
    <row r="490" spans="1:9" hidden="1" x14ac:dyDescent="0.3">
      <c r="A490" s="42" t="str">
        <f t="shared" si="7"/>
        <v/>
      </c>
      <c r="B490" s="38" t="str" cm="1">
        <f t="array" ref="B490">IF(ISERROR(INDEX(Jornadas[id],ROW()-3)),"",INDEX(Jornadas[fecha],ROW()-3))</f>
        <v/>
      </c>
      <c r="C490" s="43" t="str" cm="1">
        <f t="array" ref="C490">IFERROR(INDEX(Jornadas[caja_inicial],ROW()-3),"")</f>
        <v/>
      </c>
      <c r="D490" s="20" t="str" cm="1">
        <f t="array" ref="D490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90" s="20" t="str" cm="1">
        <f t="array" ref="E490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90" s="20" t="str" cm="1">
        <f t="array" ref="F490">IF(ISERROR(INDEX(Jornadas[id],ROW()-3)),"",IFERROR(INDEX(Jornadas[retiro],ROW()-3),""))</f>
        <v/>
      </c>
      <c r="G490" s="20" t="str" cm="1">
        <f t="array" ref="G490">IF(ISERROR(INDEX(Jornadas[id],ROW()-3)),"",SUMIFS(Ventas[importe],Ventas[id_jornada],INDEX(Jornadas[id],ROW()-3),Ventas[mercadoPago],"0"))</f>
        <v/>
      </c>
      <c r="H490" s="20" t="str" cm="1">
        <f t="array" ref="H490">IF(ISERROR(INDEX(Jornadas[id],ROW()-3)),"",SUMIFS(Ventas[importe],Ventas[id_jornada],INDEX(Jornadas[id],ROW()-3),Ventas[mercadoPago],"1"))</f>
        <v/>
      </c>
      <c r="I490" s="1" t="str" cm="1">
        <f t="array" ref="I490">IF(ISERROR(INDEX(Jornadas[id],ROW()-3)),"",COUNTIF(Cortes[id_jornada],INDEX(Jornadas[id],ROW()-3)))</f>
        <v/>
      </c>
    </row>
    <row r="491" spans="1:9" hidden="1" x14ac:dyDescent="0.3">
      <c r="A491" s="35" t="str">
        <f t="shared" si="7"/>
        <v/>
      </c>
      <c r="B491" s="36" t="str" cm="1">
        <f t="array" ref="B491">IF(ISERROR(INDEX(Jornadas[id],ROW()-3)),"",INDEX(Jornadas[fecha],ROW()-3))</f>
        <v/>
      </c>
      <c r="C491" s="23" t="str" cm="1">
        <f t="array" ref="C491">IFERROR(INDEX(Jornadas[caja_inicial],ROW()-3),"")</f>
        <v/>
      </c>
      <c r="D491" s="21" t="str" cm="1">
        <f t="array" ref="D491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91" s="21" t="str" cm="1">
        <f t="array" ref="E491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91" s="21" t="str" cm="1">
        <f t="array" ref="F491">IF(ISERROR(INDEX(Jornadas[id],ROW()-3)),"",IFERROR(INDEX(Jornadas[retiro],ROW()-3),""))</f>
        <v/>
      </c>
      <c r="G491" s="21" t="str" cm="1">
        <f t="array" ref="G491">IF(ISERROR(INDEX(Jornadas[id],ROW()-3)),"",SUMIFS(Ventas[importe],Ventas[id_jornada],INDEX(Jornadas[id],ROW()-3),Ventas[mercadoPago],"0"))</f>
        <v/>
      </c>
      <c r="H491" s="21" t="str" cm="1">
        <f t="array" ref="H491">IF(ISERROR(INDEX(Jornadas[id],ROW()-3)),"",SUMIFS(Ventas[importe],Ventas[id_jornada],INDEX(Jornadas[id],ROW()-3),Ventas[mercadoPago],"1"))</f>
        <v/>
      </c>
      <c r="I491" s="2" t="str" cm="1">
        <f t="array" ref="I491">IF(ISERROR(INDEX(Jornadas[id],ROW()-3)),"",COUNTIF(Cortes[id_jornada],INDEX(Jornadas[id],ROW()-3)))</f>
        <v/>
      </c>
    </row>
    <row r="492" spans="1:9" hidden="1" x14ac:dyDescent="0.3">
      <c r="A492" s="42" t="str">
        <f t="shared" si="7"/>
        <v/>
      </c>
      <c r="B492" s="38" t="str" cm="1">
        <f t="array" ref="B492">IF(ISERROR(INDEX(Jornadas[id],ROW()-3)),"",INDEX(Jornadas[fecha],ROW()-3))</f>
        <v/>
      </c>
      <c r="C492" s="43" t="str" cm="1">
        <f t="array" ref="C492">IFERROR(INDEX(Jornadas[caja_inicial],ROW()-3),"")</f>
        <v/>
      </c>
      <c r="D492" s="20" t="str" cm="1">
        <f t="array" ref="D492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92" s="20" t="str" cm="1">
        <f t="array" ref="E492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92" s="20" t="str" cm="1">
        <f t="array" ref="F492">IF(ISERROR(INDEX(Jornadas[id],ROW()-3)),"",IFERROR(INDEX(Jornadas[retiro],ROW()-3),""))</f>
        <v/>
      </c>
      <c r="G492" s="20" t="str" cm="1">
        <f t="array" ref="G492">IF(ISERROR(INDEX(Jornadas[id],ROW()-3)),"",SUMIFS(Ventas[importe],Ventas[id_jornada],INDEX(Jornadas[id],ROW()-3),Ventas[mercadoPago],"0"))</f>
        <v/>
      </c>
      <c r="H492" s="20" t="str" cm="1">
        <f t="array" ref="H492">IF(ISERROR(INDEX(Jornadas[id],ROW()-3)),"",SUMIFS(Ventas[importe],Ventas[id_jornada],INDEX(Jornadas[id],ROW()-3),Ventas[mercadoPago],"1"))</f>
        <v/>
      </c>
      <c r="I492" s="1" t="str" cm="1">
        <f t="array" ref="I492">IF(ISERROR(INDEX(Jornadas[id],ROW()-3)),"",COUNTIF(Cortes[id_jornada],INDEX(Jornadas[id],ROW()-3)))</f>
        <v/>
      </c>
    </row>
    <row r="493" spans="1:9" hidden="1" x14ac:dyDescent="0.3">
      <c r="A493" s="35" t="str">
        <f t="shared" si="7"/>
        <v/>
      </c>
      <c r="B493" s="36" t="str" cm="1">
        <f t="array" ref="B493">IF(ISERROR(INDEX(Jornadas[id],ROW()-3)),"",INDEX(Jornadas[fecha],ROW()-3))</f>
        <v/>
      </c>
      <c r="C493" s="23" t="str" cm="1">
        <f t="array" ref="C493">IFERROR(INDEX(Jornadas[caja_inicial],ROW()-3),"")</f>
        <v/>
      </c>
      <c r="D493" s="21" t="str" cm="1">
        <f t="array" ref="D493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93" s="21" t="str" cm="1">
        <f t="array" ref="E493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93" s="21" t="str" cm="1">
        <f t="array" ref="F493">IF(ISERROR(INDEX(Jornadas[id],ROW()-3)),"",IFERROR(INDEX(Jornadas[retiro],ROW()-3),""))</f>
        <v/>
      </c>
      <c r="G493" s="21" t="str" cm="1">
        <f t="array" ref="G493">IF(ISERROR(INDEX(Jornadas[id],ROW()-3)),"",SUMIFS(Ventas[importe],Ventas[id_jornada],INDEX(Jornadas[id],ROW()-3),Ventas[mercadoPago],"0"))</f>
        <v/>
      </c>
      <c r="H493" s="21" t="str" cm="1">
        <f t="array" ref="H493">IF(ISERROR(INDEX(Jornadas[id],ROW()-3)),"",SUMIFS(Ventas[importe],Ventas[id_jornada],INDEX(Jornadas[id],ROW()-3),Ventas[mercadoPago],"1"))</f>
        <v/>
      </c>
      <c r="I493" s="2" t="str" cm="1">
        <f t="array" ref="I493">IF(ISERROR(INDEX(Jornadas[id],ROW()-3)),"",COUNTIF(Cortes[id_jornada],INDEX(Jornadas[id],ROW()-3)))</f>
        <v/>
      </c>
    </row>
    <row r="494" spans="1:9" hidden="1" x14ac:dyDescent="0.3">
      <c r="A494" s="42" t="str">
        <f t="shared" si="7"/>
        <v/>
      </c>
      <c r="B494" s="38" t="str" cm="1">
        <f t="array" ref="B494">IF(ISERROR(INDEX(Jornadas[id],ROW()-3)),"",INDEX(Jornadas[fecha],ROW()-3))</f>
        <v/>
      </c>
      <c r="C494" s="43" t="str" cm="1">
        <f t="array" ref="C494">IFERROR(INDEX(Jornadas[caja_inicial],ROW()-3),"")</f>
        <v/>
      </c>
      <c r="D494" s="20" t="str" cm="1">
        <f t="array" ref="D494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94" s="20" t="str" cm="1">
        <f t="array" ref="E494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94" s="20" t="str" cm="1">
        <f t="array" ref="F494">IF(ISERROR(INDEX(Jornadas[id],ROW()-3)),"",IFERROR(INDEX(Jornadas[retiro],ROW()-3),""))</f>
        <v/>
      </c>
      <c r="G494" s="20" t="str" cm="1">
        <f t="array" ref="G494">IF(ISERROR(INDEX(Jornadas[id],ROW()-3)),"",SUMIFS(Ventas[importe],Ventas[id_jornada],INDEX(Jornadas[id],ROW()-3),Ventas[mercadoPago],"0"))</f>
        <v/>
      </c>
      <c r="H494" s="20" t="str" cm="1">
        <f t="array" ref="H494">IF(ISERROR(INDEX(Jornadas[id],ROW()-3)),"",SUMIFS(Ventas[importe],Ventas[id_jornada],INDEX(Jornadas[id],ROW()-3),Ventas[mercadoPago],"1"))</f>
        <v/>
      </c>
      <c r="I494" s="1" t="str" cm="1">
        <f t="array" ref="I494">IF(ISERROR(INDEX(Jornadas[id],ROW()-3)),"",COUNTIF(Cortes[id_jornada],INDEX(Jornadas[id],ROW()-3)))</f>
        <v/>
      </c>
    </row>
    <row r="495" spans="1:9" hidden="1" x14ac:dyDescent="0.3">
      <c r="A495" s="35" t="str">
        <f t="shared" si="7"/>
        <v/>
      </c>
      <c r="B495" s="36" t="str" cm="1">
        <f t="array" ref="B495">IF(ISERROR(INDEX(Jornadas[id],ROW()-3)),"",INDEX(Jornadas[fecha],ROW()-3))</f>
        <v/>
      </c>
      <c r="C495" s="23" t="str" cm="1">
        <f t="array" ref="C495">IFERROR(INDEX(Jornadas[caja_inicial],ROW()-3),"")</f>
        <v/>
      </c>
      <c r="D495" s="21" t="str" cm="1">
        <f t="array" ref="D495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95" s="21" t="str" cm="1">
        <f t="array" ref="E495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95" s="21" t="str" cm="1">
        <f t="array" ref="F495">IF(ISERROR(INDEX(Jornadas[id],ROW()-3)),"",IFERROR(INDEX(Jornadas[retiro],ROW()-3),""))</f>
        <v/>
      </c>
      <c r="G495" s="21" t="str" cm="1">
        <f t="array" ref="G495">IF(ISERROR(INDEX(Jornadas[id],ROW()-3)),"",SUMIFS(Ventas[importe],Ventas[id_jornada],INDEX(Jornadas[id],ROW()-3),Ventas[mercadoPago],"0"))</f>
        <v/>
      </c>
      <c r="H495" s="21" t="str" cm="1">
        <f t="array" ref="H495">IF(ISERROR(INDEX(Jornadas[id],ROW()-3)),"",SUMIFS(Ventas[importe],Ventas[id_jornada],INDEX(Jornadas[id],ROW()-3),Ventas[mercadoPago],"1"))</f>
        <v/>
      </c>
      <c r="I495" s="2" t="str" cm="1">
        <f t="array" ref="I495">IF(ISERROR(INDEX(Jornadas[id],ROW()-3)),"",COUNTIF(Cortes[id_jornada],INDEX(Jornadas[id],ROW()-3)))</f>
        <v/>
      </c>
    </row>
    <row r="496" spans="1:9" hidden="1" x14ac:dyDescent="0.3">
      <c r="A496" s="42" t="str">
        <f t="shared" si="7"/>
        <v/>
      </c>
      <c r="B496" s="38" t="str" cm="1">
        <f t="array" ref="B496">IF(ISERROR(INDEX(Jornadas[id],ROW()-3)),"",INDEX(Jornadas[fecha],ROW()-3))</f>
        <v/>
      </c>
      <c r="C496" s="43" t="str" cm="1">
        <f t="array" ref="C496">IFERROR(INDEX(Jornadas[caja_inicial],ROW()-3),"")</f>
        <v/>
      </c>
      <c r="D496" s="20" t="str" cm="1">
        <f t="array" ref="D496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96" s="20" t="str" cm="1">
        <f t="array" ref="E496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96" s="20" t="str" cm="1">
        <f t="array" ref="F496">IF(ISERROR(INDEX(Jornadas[id],ROW()-3)),"",IFERROR(INDEX(Jornadas[retiro],ROW()-3),""))</f>
        <v/>
      </c>
      <c r="G496" s="20" t="str" cm="1">
        <f t="array" ref="G496">IF(ISERROR(INDEX(Jornadas[id],ROW()-3)),"",SUMIFS(Ventas[importe],Ventas[id_jornada],INDEX(Jornadas[id],ROW()-3),Ventas[mercadoPago],"0"))</f>
        <v/>
      </c>
      <c r="H496" s="20" t="str" cm="1">
        <f t="array" ref="H496">IF(ISERROR(INDEX(Jornadas[id],ROW()-3)),"",SUMIFS(Ventas[importe],Ventas[id_jornada],INDEX(Jornadas[id],ROW()-3),Ventas[mercadoPago],"1"))</f>
        <v/>
      </c>
      <c r="I496" s="1" t="str" cm="1">
        <f t="array" ref="I496">IF(ISERROR(INDEX(Jornadas[id],ROW()-3)),"",COUNTIF(Cortes[id_jornada],INDEX(Jornadas[id],ROW()-3)))</f>
        <v/>
      </c>
    </row>
    <row r="497" spans="1:9" hidden="1" x14ac:dyDescent="0.3">
      <c r="A497" s="35" t="str">
        <f t="shared" si="7"/>
        <v/>
      </c>
      <c r="B497" s="36" t="str" cm="1">
        <f t="array" ref="B497">IF(ISERROR(INDEX(Jornadas[id],ROW()-3)),"",INDEX(Jornadas[fecha],ROW()-3))</f>
        <v/>
      </c>
      <c r="C497" s="23" t="str" cm="1">
        <f t="array" ref="C497">IFERROR(INDEX(Jornadas[caja_inicial],ROW()-3),"")</f>
        <v/>
      </c>
      <c r="D497" s="21" t="str" cm="1">
        <f t="array" ref="D497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97" s="21" t="str" cm="1">
        <f t="array" ref="E497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97" s="21" t="str" cm="1">
        <f t="array" ref="F497">IF(ISERROR(INDEX(Jornadas[id],ROW()-3)),"",IFERROR(INDEX(Jornadas[retiro],ROW()-3),""))</f>
        <v/>
      </c>
      <c r="G497" s="21" t="str" cm="1">
        <f t="array" ref="G497">IF(ISERROR(INDEX(Jornadas[id],ROW()-3)),"",SUMIFS(Ventas[importe],Ventas[id_jornada],INDEX(Jornadas[id],ROW()-3),Ventas[mercadoPago],"0"))</f>
        <v/>
      </c>
      <c r="H497" s="21" t="str" cm="1">
        <f t="array" ref="H497">IF(ISERROR(INDEX(Jornadas[id],ROW()-3)),"",SUMIFS(Ventas[importe],Ventas[id_jornada],INDEX(Jornadas[id],ROW()-3),Ventas[mercadoPago],"1"))</f>
        <v/>
      </c>
      <c r="I497" s="2" t="str" cm="1">
        <f t="array" ref="I497">IF(ISERROR(INDEX(Jornadas[id],ROW()-3)),"",COUNTIF(Cortes[id_jornada],INDEX(Jornadas[id],ROW()-3)))</f>
        <v/>
      </c>
    </row>
    <row r="498" spans="1:9" hidden="1" x14ac:dyDescent="0.3">
      <c r="A498" s="42" t="str">
        <f t="shared" si="7"/>
        <v/>
      </c>
      <c r="B498" s="38" t="str" cm="1">
        <f t="array" ref="B498">IF(ISERROR(INDEX(Jornadas[id],ROW()-3)),"",INDEX(Jornadas[fecha],ROW()-3))</f>
        <v/>
      </c>
      <c r="C498" s="43" t="str" cm="1">
        <f t="array" ref="C498">IFERROR(INDEX(Jornadas[caja_inicial],ROW()-3),"")</f>
        <v/>
      </c>
      <c r="D498" s="20" t="str" cm="1">
        <f t="array" ref="D498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98" s="20" t="str" cm="1">
        <f t="array" ref="E498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98" s="20" t="str" cm="1">
        <f t="array" ref="F498">IF(ISERROR(INDEX(Jornadas[id],ROW()-3)),"",IFERROR(INDEX(Jornadas[retiro],ROW()-3),""))</f>
        <v/>
      </c>
      <c r="G498" s="20" t="str" cm="1">
        <f t="array" ref="G498">IF(ISERROR(INDEX(Jornadas[id],ROW()-3)),"",SUMIFS(Ventas[importe],Ventas[id_jornada],INDEX(Jornadas[id],ROW()-3),Ventas[mercadoPago],"0"))</f>
        <v/>
      </c>
      <c r="H498" s="20" t="str" cm="1">
        <f t="array" ref="H498">IF(ISERROR(INDEX(Jornadas[id],ROW()-3)),"",SUMIFS(Ventas[importe],Ventas[id_jornada],INDEX(Jornadas[id],ROW()-3),Ventas[mercadoPago],"1"))</f>
        <v/>
      </c>
      <c r="I498" s="1" t="str" cm="1">
        <f t="array" ref="I498">IF(ISERROR(INDEX(Jornadas[id],ROW()-3)),"",COUNTIF(Cortes[id_jornada],INDEX(Jornadas[id],ROW()-3)))</f>
        <v/>
      </c>
    </row>
    <row r="499" spans="1:9" hidden="1" x14ac:dyDescent="0.3">
      <c r="A499" s="35" t="str">
        <f t="shared" si="7"/>
        <v/>
      </c>
      <c r="B499" s="36" t="str" cm="1">
        <f t="array" ref="B499">IF(ISERROR(INDEX(Jornadas[id],ROW()-3)),"",INDEX(Jornadas[fecha],ROW()-3))</f>
        <v/>
      </c>
      <c r="C499" s="23" t="str" cm="1">
        <f t="array" ref="C499">IFERROR(INDEX(Jornadas[caja_inicial],ROW()-3),"")</f>
        <v/>
      </c>
      <c r="D499" s="21" t="str" cm="1">
        <f t="array" ref="D499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499" s="21" t="str" cm="1">
        <f t="array" ref="E499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499" s="21" t="str" cm="1">
        <f t="array" ref="F499">IF(ISERROR(INDEX(Jornadas[id],ROW()-3)),"",IFERROR(INDEX(Jornadas[retiro],ROW()-3),""))</f>
        <v/>
      </c>
      <c r="G499" s="21" t="str" cm="1">
        <f t="array" ref="G499">IF(ISERROR(INDEX(Jornadas[id],ROW()-3)),"",SUMIFS(Ventas[importe],Ventas[id_jornada],INDEX(Jornadas[id],ROW()-3),Ventas[mercadoPago],"0"))</f>
        <v/>
      </c>
      <c r="H499" s="21" t="str" cm="1">
        <f t="array" ref="H499">IF(ISERROR(INDEX(Jornadas[id],ROW()-3)),"",SUMIFS(Ventas[importe],Ventas[id_jornada],INDEX(Jornadas[id],ROW()-3),Ventas[mercadoPago],"1"))</f>
        <v/>
      </c>
      <c r="I499" s="2" t="str" cm="1">
        <f t="array" ref="I499">IF(ISERROR(INDEX(Jornadas[id],ROW()-3)),"",COUNTIF(Cortes[id_jornada],INDEX(Jornadas[id],ROW()-3)))</f>
        <v/>
      </c>
    </row>
    <row r="500" spans="1:9" hidden="1" x14ac:dyDescent="0.3">
      <c r="A500" s="42" t="str">
        <f t="shared" si="7"/>
        <v/>
      </c>
      <c r="B500" s="38" t="str" cm="1">
        <f t="array" ref="B500">IF(ISERROR(INDEX(Jornadas[id],ROW()-3)),"",INDEX(Jornadas[fecha],ROW()-3))</f>
        <v/>
      </c>
      <c r="C500" s="43" t="str" cm="1">
        <f t="array" ref="C500">IFERROR(INDEX(Jornadas[caja_inicial],ROW()-3),"")</f>
        <v/>
      </c>
      <c r="D500" s="20" t="str" cm="1">
        <f t="array" ref="D500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00" s="20" t="str" cm="1">
        <f t="array" ref="E500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00" s="20" t="str" cm="1">
        <f t="array" ref="F500">IF(ISERROR(INDEX(Jornadas[id],ROW()-3)),"",IFERROR(INDEX(Jornadas[retiro],ROW()-3),""))</f>
        <v/>
      </c>
      <c r="G500" s="20" t="str" cm="1">
        <f t="array" ref="G500">IF(ISERROR(INDEX(Jornadas[id],ROW()-3)),"",SUMIFS(Ventas[importe],Ventas[id_jornada],INDEX(Jornadas[id],ROW()-3),Ventas[mercadoPago],"0"))</f>
        <v/>
      </c>
      <c r="H500" s="20" t="str" cm="1">
        <f t="array" ref="H500">IF(ISERROR(INDEX(Jornadas[id],ROW()-3)),"",SUMIFS(Ventas[importe],Ventas[id_jornada],INDEX(Jornadas[id],ROW()-3),Ventas[mercadoPago],"1"))</f>
        <v/>
      </c>
      <c r="I500" s="1" t="str" cm="1">
        <f t="array" ref="I500">IF(ISERROR(INDEX(Jornadas[id],ROW()-3)),"",COUNTIF(Cortes[id_jornada],INDEX(Jornadas[id],ROW()-3)))</f>
        <v/>
      </c>
    </row>
    <row r="501" spans="1:9" hidden="1" x14ac:dyDescent="0.3">
      <c r="A501" s="35" t="str">
        <f t="shared" si="7"/>
        <v/>
      </c>
      <c r="B501" s="36" t="str" cm="1">
        <f t="array" ref="B501">IF(ISERROR(INDEX(Jornadas[id],ROW()-3)),"",INDEX(Jornadas[fecha],ROW()-3))</f>
        <v/>
      </c>
      <c r="C501" s="23" t="str" cm="1">
        <f t="array" ref="C501">IFERROR(INDEX(Jornadas[caja_inicial],ROW()-3),"")</f>
        <v/>
      </c>
      <c r="D501" s="21" t="str" cm="1">
        <f t="array" ref="D501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01" s="21" t="str" cm="1">
        <f t="array" ref="E501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01" s="21" t="str" cm="1">
        <f t="array" ref="F501">IF(ISERROR(INDEX(Jornadas[id],ROW()-3)),"",IFERROR(INDEX(Jornadas[retiro],ROW()-3),""))</f>
        <v/>
      </c>
      <c r="G501" s="21" t="str" cm="1">
        <f t="array" ref="G501">IF(ISERROR(INDEX(Jornadas[id],ROW()-3)),"",SUMIFS(Ventas[importe],Ventas[id_jornada],INDEX(Jornadas[id],ROW()-3),Ventas[mercadoPago],"0"))</f>
        <v/>
      </c>
      <c r="H501" s="21" t="str" cm="1">
        <f t="array" ref="H501">IF(ISERROR(INDEX(Jornadas[id],ROW()-3)),"",SUMIFS(Ventas[importe],Ventas[id_jornada],INDEX(Jornadas[id],ROW()-3),Ventas[mercadoPago],"1"))</f>
        <v/>
      </c>
      <c r="I501" s="2" t="str" cm="1">
        <f t="array" ref="I501">IF(ISERROR(INDEX(Jornadas[id],ROW()-3)),"",COUNTIF(Cortes[id_jornada],INDEX(Jornadas[id],ROW()-3)))</f>
        <v/>
      </c>
    </row>
    <row r="502" spans="1:9" hidden="1" x14ac:dyDescent="0.3">
      <c r="A502" s="42" t="str">
        <f t="shared" si="7"/>
        <v/>
      </c>
      <c r="B502" s="38" t="str" cm="1">
        <f t="array" ref="B502">IF(ISERROR(INDEX(Jornadas[id],ROW()-3)),"",INDEX(Jornadas[fecha],ROW()-3))</f>
        <v/>
      </c>
      <c r="C502" s="43" t="str" cm="1">
        <f t="array" ref="C502">IFERROR(INDEX(Jornadas[caja_inicial],ROW()-3),"")</f>
        <v/>
      </c>
      <c r="D502" s="20" t="str" cm="1">
        <f t="array" ref="D502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02" s="20" t="str" cm="1">
        <f t="array" ref="E502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02" s="20" t="str" cm="1">
        <f t="array" ref="F502">IF(ISERROR(INDEX(Jornadas[id],ROW()-3)),"",IFERROR(INDEX(Jornadas[retiro],ROW()-3),""))</f>
        <v/>
      </c>
      <c r="G502" s="20" t="str" cm="1">
        <f t="array" ref="G502">IF(ISERROR(INDEX(Jornadas[id],ROW()-3)),"",SUMIFS(Ventas[importe],Ventas[id_jornada],INDEX(Jornadas[id],ROW()-3),Ventas[mercadoPago],"0"))</f>
        <v/>
      </c>
      <c r="H502" s="20" t="str" cm="1">
        <f t="array" ref="H502">IF(ISERROR(INDEX(Jornadas[id],ROW()-3)),"",SUMIFS(Ventas[importe],Ventas[id_jornada],INDEX(Jornadas[id],ROW()-3),Ventas[mercadoPago],"1"))</f>
        <v/>
      </c>
      <c r="I502" s="1" t="str" cm="1">
        <f t="array" ref="I502">IF(ISERROR(INDEX(Jornadas[id],ROW()-3)),"",COUNTIF(Cortes[id_jornada],INDEX(Jornadas[id],ROW()-3)))</f>
        <v/>
      </c>
    </row>
    <row r="503" spans="1:9" hidden="1" x14ac:dyDescent="0.3">
      <c r="A503" s="35" t="str">
        <f t="shared" si="7"/>
        <v/>
      </c>
      <c r="B503" s="36" t="str" cm="1">
        <f t="array" ref="B503">IF(ISERROR(INDEX(Jornadas[id],ROW()-3)),"",INDEX(Jornadas[fecha],ROW()-3))</f>
        <v/>
      </c>
      <c r="C503" s="23" t="str" cm="1">
        <f t="array" ref="C503">IFERROR(INDEX(Jornadas[caja_inicial],ROW()-3),"")</f>
        <v/>
      </c>
      <c r="D503" s="21" t="str" cm="1">
        <f t="array" ref="D503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03" s="21" t="str" cm="1">
        <f t="array" ref="E503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03" s="21" t="str" cm="1">
        <f t="array" ref="F503">IF(ISERROR(INDEX(Jornadas[id],ROW()-3)),"",IFERROR(INDEX(Jornadas[retiro],ROW()-3),""))</f>
        <v/>
      </c>
      <c r="G503" s="21" t="str" cm="1">
        <f t="array" ref="G503">IF(ISERROR(INDEX(Jornadas[id],ROW()-3)),"",SUMIFS(Ventas[importe],Ventas[id_jornada],INDEX(Jornadas[id],ROW()-3),Ventas[mercadoPago],"0"))</f>
        <v/>
      </c>
      <c r="H503" s="21" t="str" cm="1">
        <f t="array" ref="H503">IF(ISERROR(INDEX(Jornadas[id],ROW()-3)),"",SUMIFS(Ventas[importe],Ventas[id_jornada],INDEX(Jornadas[id],ROW()-3),Ventas[mercadoPago],"1"))</f>
        <v/>
      </c>
      <c r="I503" s="2" t="str" cm="1">
        <f t="array" ref="I503">IF(ISERROR(INDEX(Jornadas[id],ROW()-3)),"",COUNTIF(Cortes[id_jornada],INDEX(Jornadas[id],ROW()-3)))</f>
        <v/>
      </c>
    </row>
    <row r="504" spans="1:9" hidden="1" x14ac:dyDescent="0.3">
      <c r="A504" s="42" t="str">
        <f t="shared" si="7"/>
        <v/>
      </c>
      <c r="B504" s="38" t="str" cm="1">
        <f t="array" ref="B504">IF(ISERROR(INDEX(Jornadas[id],ROW()-3)),"",INDEX(Jornadas[fecha],ROW()-3))</f>
        <v/>
      </c>
      <c r="C504" s="43" t="str" cm="1">
        <f t="array" ref="C504">IFERROR(INDEX(Jornadas[caja_inicial],ROW()-3),"")</f>
        <v/>
      </c>
      <c r="D504" s="20" t="str" cm="1">
        <f t="array" ref="D504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04" s="20" t="str" cm="1">
        <f t="array" ref="E504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04" s="20" t="str" cm="1">
        <f t="array" ref="F504">IF(ISERROR(INDEX(Jornadas[id],ROW()-3)),"",IFERROR(INDEX(Jornadas[retiro],ROW()-3),""))</f>
        <v/>
      </c>
      <c r="G504" s="20" t="str" cm="1">
        <f t="array" ref="G504">IF(ISERROR(INDEX(Jornadas[id],ROW()-3)),"",SUMIFS(Ventas[importe],Ventas[id_jornada],INDEX(Jornadas[id],ROW()-3),Ventas[mercadoPago],"0"))</f>
        <v/>
      </c>
      <c r="H504" s="20" t="str" cm="1">
        <f t="array" ref="H504">IF(ISERROR(INDEX(Jornadas[id],ROW()-3)),"",SUMIFS(Ventas[importe],Ventas[id_jornada],INDEX(Jornadas[id],ROW()-3),Ventas[mercadoPago],"1"))</f>
        <v/>
      </c>
      <c r="I504" s="1" t="str" cm="1">
        <f t="array" ref="I504">IF(ISERROR(INDEX(Jornadas[id],ROW()-3)),"",COUNTIF(Cortes[id_jornada],INDEX(Jornadas[id],ROW()-3)))</f>
        <v/>
      </c>
    </row>
    <row r="505" spans="1:9" hidden="1" x14ac:dyDescent="0.3">
      <c r="A505" s="35" t="str">
        <f t="shared" si="7"/>
        <v/>
      </c>
      <c r="B505" s="36" t="str" cm="1">
        <f t="array" ref="B505">IF(ISERROR(INDEX(Jornadas[id],ROW()-3)),"",INDEX(Jornadas[fecha],ROW()-3))</f>
        <v/>
      </c>
      <c r="C505" s="23" t="str" cm="1">
        <f t="array" ref="C505">IFERROR(INDEX(Jornadas[caja_inicial],ROW()-3),"")</f>
        <v/>
      </c>
      <c r="D505" s="21" t="str" cm="1">
        <f t="array" ref="D505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05" s="21" t="str" cm="1">
        <f t="array" ref="E505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05" s="21" t="str" cm="1">
        <f t="array" ref="F505">IF(ISERROR(INDEX(Jornadas[id],ROW()-3)),"",IFERROR(INDEX(Jornadas[retiro],ROW()-3),""))</f>
        <v/>
      </c>
      <c r="G505" s="21" t="str" cm="1">
        <f t="array" ref="G505">IF(ISERROR(INDEX(Jornadas[id],ROW()-3)),"",SUMIFS(Ventas[importe],Ventas[id_jornada],INDEX(Jornadas[id],ROW()-3),Ventas[mercadoPago],"0"))</f>
        <v/>
      </c>
      <c r="H505" s="21" t="str" cm="1">
        <f t="array" ref="H505">IF(ISERROR(INDEX(Jornadas[id],ROW()-3)),"",SUMIFS(Ventas[importe],Ventas[id_jornada],INDEX(Jornadas[id],ROW()-3),Ventas[mercadoPago],"1"))</f>
        <v/>
      </c>
      <c r="I505" s="2" t="str" cm="1">
        <f t="array" ref="I505">IF(ISERROR(INDEX(Jornadas[id],ROW()-3)),"",COUNTIF(Cortes[id_jornada],INDEX(Jornadas[id],ROW()-3)))</f>
        <v/>
      </c>
    </row>
    <row r="506" spans="1:9" hidden="1" x14ac:dyDescent="0.3">
      <c r="A506" s="42" t="str">
        <f t="shared" si="7"/>
        <v/>
      </c>
      <c r="B506" s="38" t="str" cm="1">
        <f t="array" ref="B506">IF(ISERROR(INDEX(Jornadas[id],ROW()-3)),"",INDEX(Jornadas[fecha],ROW()-3))</f>
        <v/>
      </c>
      <c r="C506" s="43" t="str" cm="1">
        <f t="array" ref="C506">IFERROR(INDEX(Jornadas[caja_inicial],ROW()-3),"")</f>
        <v/>
      </c>
      <c r="D506" s="20" t="str" cm="1">
        <f t="array" ref="D506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06" s="20" t="str" cm="1">
        <f t="array" ref="E506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06" s="20" t="str" cm="1">
        <f t="array" ref="F506">IF(ISERROR(INDEX(Jornadas[id],ROW()-3)),"",IFERROR(INDEX(Jornadas[retiro],ROW()-3),""))</f>
        <v/>
      </c>
      <c r="G506" s="20" t="str" cm="1">
        <f t="array" ref="G506">IF(ISERROR(INDEX(Jornadas[id],ROW()-3)),"",SUMIFS(Ventas[importe],Ventas[id_jornada],INDEX(Jornadas[id],ROW()-3),Ventas[mercadoPago],"0"))</f>
        <v/>
      </c>
      <c r="H506" s="20" t="str" cm="1">
        <f t="array" ref="H506">IF(ISERROR(INDEX(Jornadas[id],ROW()-3)),"",SUMIFS(Ventas[importe],Ventas[id_jornada],INDEX(Jornadas[id],ROW()-3),Ventas[mercadoPago],"1"))</f>
        <v/>
      </c>
      <c r="I506" s="1" t="str" cm="1">
        <f t="array" ref="I506">IF(ISERROR(INDEX(Jornadas[id],ROW()-3)),"",COUNTIF(Cortes[id_jornada],INDEX(Jornadas[id],ROW()-3)))</f>
        <v/>
      </c>
    </row>
    <row r="507" spans="1:9" hidden="1" x14ac:dyDescent="0.3">
      <c r="A507" s="35" t="str">
        <f t="shared" si="7"/>
        <v/>
      </c>
      <c r="B507" s="36" t="str" cm="1">
        <f t="array" ref="B507">IF(ISERROR(INDEX(Jornadas[id],ROW()-3)),"",INDEX(Jornadas[fecha],ROW()-3))</f>
        <v/>
      </c>
      <c r="C507" s="23" t="str" cm="1">
        <f t="array" ref="C507">IFERROR(INDEX(Jornadas[caja_inicial],ROW()-3),"")</f>
        <v/>
      </c>
      <c r="D507" s="21" t="str" cm="1">
        <f t="array" ref="D507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07" s="21" t="str" cm="1">
        <f t="array" ref="E507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07" s="21" t="str" cm="1">
        <f t="array" ref="F507">IF(ISERROR(INDEX(Jornadas[id],ROW()-3)),"",IFERROR(INDEX(Jornadas[retiro],ROW()-3),""))</f>
        <v/>
      </c>
      <c r="G507" s="21" t="str" cm="1">
        <f t="array" ref="G507">IF(ISERROR(INDEX(Jornadas[id],ROW()-3)),"",SUMIFS(Ventas[importe],Ventas[id_jornada],INDEX(Jornadas[id],ROW()-3),Ventas[mercadoPago],"0"))</f>
        <v/>
      </c>
      <c r="H507" s="21" t="str" cm="1">
        <f t="array" ref="H507">IF(ISERROR(INDEX(Jornadas[id],ROW()-3)),"",SUMIFS(Ventas[importe],Ventas[id_jornada],INDEX(Jornadas[id],ROW()-3),Ventas[mercadoPago],"1"))</f>
        <v/>
      </c>
      <c r="I507" s="2" t="str" cm="1">
        <f t="array" ref="I507">IF(ISERROR(INDEX(Jornadas[id],ROW()-3)),"",COUNTIF(Cortes[id_jornada],INDEX(Jornadas[id],ROW()-3)))</f>
        <v/>
      </c>
    </row>
    <row r="508" spans="1:9" hidden="1" x14ac:dyDescent="0.3">
      <c r="A508" s="42" t="str">
        <f t="shared" si="7"/>
        <v/>
      </c>
      <c r="B508" s="38" t="str" cm="1">
        <f t="array" ref="B508">IF(ISERROR(INDEX(Jornadas[id],ROW()-3)),"",INDEX(Jornadas[fecha],ROW()-3))</f>
        <v/>
      </c>
      <c r="C508" s="43" t="str" cm="1">
        <f t="array" ref="C508">IFERROR(INDEX(Jornadas[caja_inicial],ROW()-3),"")</f>
        <v/>
      </c>
      <c r="D508" s="20" t="str" cm="1">
        <f t="array" ref="D508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08" s="20" t="str" cm="1">
        <f t="array" ref="E508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08" s="20" t="str" cm="1">
        <f t="array" ref="F508">IF(ISERROR(INDEX(Jornadas[id],ROW()-3)),"",IFERROR(INDEX(Jornadas[retiro],ROW()-3),""))</f>
        <v/>
      </c>
      <c r="G508" s="20" t="str" cm="1">
        <f t="array" ref="G508">IF(ISERROR(INDEX(Jornadas[id],ROW()-3)),"",SUMIFS(Ventas[importe],Ventas[id_jornada],INDEX(Jornadas[id],ROW()-3),Ventas[mercadoPago],"0"))</f>
        <v/>
      </c>
      <c r="H508" s="20" t="str" cm="1">
        <f t="array" ref="H508">IF(ISERROR(INDEX(Jornadas[id],ROW()-3)),"",SUMIFS(Ventas[importe],Ventas[id_jornada],INDEX(Jornadas[id],ROW()-3),Ventas[mercadoPago],"1"))</f>
        <v/>
      </c>
      <c r="I508" s="1" t="str" cm="1">
        <f t="array" ref="I508">IF(ISERROR(INDEX(Jornadas[id],ROW()-3)),"",COUNTIF(Cortes[id_jornada],INDEX(Jornadas[id],ROW()-3)))</f>
        <v/>
      </c>
    </row>
    <row r="509" spans="1:9" hidden="1" x14ac:dyDescent="0.3">
      <c r="A509" s="35" t="str">
        <f t="shared" si="7"/>
        <v/>
      </c>
      <c r="B509" s="36" t="str" cm="1">
        <f t="array" ref="B509">IF(ISERROR(INDEX(Jornadas[id],ROW()-3)),"",INDEX(Jornadas[fecha],ROW()-3))</f>
        <v/>
      </c>
      <c r="C509" s="23" t="str" cm="1">
        <f t="array" ref="C509">IFERROR(INDEX(Jornadas[caja_inicial],ROW()-3),"")</f>
        <v/>
      </c>
      <c r="D509" s="21" t="str" cm="1">
        <f t="array" ref="D509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09" s="21" t="str" cm="1">
        <f t="array" ref="E509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09" s="21" t="str" cm="1">
        <f t="array" ref="F509">IF(ISERROR(INDEX(Jornadas[id],ROW()-3)),"",IFERROR(INDEX(Jornadas[retiro],ROW()-3),""))</f>
        <v/>
      </c>
      <c r="G509" s="21" t="str" cm="1">
        <f t="array" ref="G509">IF(ISERROR(INDEX(Jornadas[id],ROW()-3)),"",SUMIFS(Ventas[importe],Ventas[id_jornada],INDEX(Jornadas[id],ROW()-3),Ventas[mercadoPago],"0"))</f>
        <v/>
      </c>
      <c r="H509" s="21" t="str" cm="1">
        <f t="array" ref="H509">IF(ISERROR(INDEX(Jornadas[id],ROW()-3)),"",SUMIFS(Ventas[importe],Ventas[id_jornada],INDEX(Jornadas[id],ROW()-3),Ventas[mercadoPago],"1"))</f>
        <v/>
      </c>
      <c r="I509" s="2" t="str" cm="1">
        <f t="array" ref="I509">IF(ISERROR(INDEX(Jornadas[id],ROW()-3)),"",COUNTIF(Cortes[id_jornada],INDEX(Jornadas[id],ROW()-3)))</f>
        <v/>
      </c>
    </row>
    <row r="510" spans="1:9" hidden="1" x14ac:dyDescent="0.3">
      <c r="A510" s="42" t="str">
        <f t="shared" si="7"/>
        <v/>
      </c>
      <c r="B510" s="38" t="str" cm="1">
        <f t="array" ref="B510">IF(ISERROR(INDEX(Jornadas[id],ROW()-3)),"",INDEX(Jornadas[fecha],ROW()-3))</f>
        <v/>
      </c>
      <c r="C510" s="43" t="str" cm="1">
        <f t="array" ref="C510">IFERROR(INDEX(Jornadas[caja_inicial],ROW()-3),"")</f>
        <v/>
      </c>
      <c r="D510" s="20" t="str" cm="1">
        <f t="array" ref="D510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10" s="20" t="str" cm="1">
        <f t="array" ref="E510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10" s="20" t="str" cm="1">
        <f t="array" ref="F510">IF(ISERROR(INDEX(Jornadas[id],ROW()-3)),"",IFERROR(INDEX(Jornadas[retiro],ROW()-3),""))</f>
        <v/>
      </c>
      <c r="G510" s="20" t="str" cm="1">
        <f t="array" ref="G510">IF(ISERROR(INDEX(Jornadas[id],ROW()-3)),"",SUMIFS(Ventas[importe],Ventas[id_jornada],INDEX(Jornadas[id],ROW()-3),Ventas[mercadoPago],"0"))</f>
        <v/>
      </c>
      <c r="H510" s="20" t="str" cm="1">
        <f t="array" ref="H510">IF(ISERROR(INDEX(Jornadas[id],ROW()-3)),"",SUMIFS(Ventas[importe],Ventas[id_jornada],INDEX(Jornadas[id],ROW()-3),Ventas[mercadoPago],"1"))</f>
        <v/>
      </c>
      <c r="I510" s="1" t="str" cm="1">
        <f t="array" ref="I510">IF(ISERROR(INDEX(Jornadas[id],ROW()-3)),"",COUNTIF(Cortes[id_jornada],INDEX(Jornadas[id],ROW()-3)))</f>
        <v/>
      </c>
    </row>
    <row r="511" spans="1:9" hidden="1" x14ac:dyDescent="0.3">
      <c r="A511" s="35" t="str">
        <f t="shared" si="7"/>
        <v/>
      </c>
      <c r="B511" s="36" t="str" cm="1">
        <f t="array" ref="B511">IF(ISERROR(INDEX(Jornadas[id],ROW()-3)),"",INDEX(Jornadas[fecha],ROW()-3))</f>
        <v/>
      </c>
      <c r="C511" s="23" t="str" cm="1">
        <f t="array" ref="C511">IFERROR(INDEX(Jornadas[caja_inicial],ROW()-3),"")</f>
        <v/>
      </c>
      <c r="D511" s="21" t="str" cm="1">
        <f t="array" ref="D511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11" s="21" t="str" cm="1">
        <f t="array" ref="E511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11" s="21" t="str" cm="1">
        <f t="array" ref="F511">IF(ISERROR(INDEX(Jornadas[id],ROW()-3)),"",IFERROR(INDEX(Jornadas[retiro],ROW()-3),""))</f>
        <v/>
      </c>
      <c r="G511" s="21" t="str" cm="1">
        <f t="array" ref="G511">IF(ISERROR(INDEX(Jornadas[id],ROW()-3)),"",SUMIFS(Ventas[importe],Ventas[id_jornada],INDEX(Jornadas[id],ROW()-3),Ventas[mercadoPago],"0"))</f>
        <v/>
      </c>
      <c r="H511" s="21" t="str" cm="1">
        <f t="array" ref="H511">IF(ISERROR(INDEX(Jornadas[id],ROW()-3)),"",SUMIFS(Ventas[importe],Ventas[id_jornada],INDEX(Jornadas[id],ROW()-3),Ventas[mercadoPago],"1"))</f>
        <v/>
      </c>
      <c r="I511" s="2" t="str" cm="1">
        <f t="array" ref="I511">IF(ISERROR(INDEX(Jornadas[id],ROW()-3)),"",COUNTIF(Cortes[id_jornada],INDEX(Jornadas[id],ROW()-3)))</f>
        <v/>
      </c>
    </row>
    <row r="512" spans="1:9" hidden="1" x14ac:dyDescent="0.3">
      <c r="A512" s="42" t="str">
        <f t="shared" si="7"/>
        <v/>
      </c>
      <c r="B512" s="38" t="str" cm="1">
        <f t="array" ref="B512">IF(ISERROR(INDEX(Jornadas[id],ROW()-3)),"",INDEX(Jornadas[fecha],ROW()-3))</f>
        <v/>
      </c>
      <c r="C512" s="43" t="str" cm="1">
        <f t="array" ref="C512">IFERROR(INDEX(Jornadas[caja_inicial],ROW()-3),"")</f>
        <v/>
      </c>
      <c r="D512" s="20" t="str" cm="1">
        <f t="array" ref="D512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12" s="20" t="str" cm="1">
        <f t="array" ref="E512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12" s="20" t="str" cm="1">
        <f t="array" ref="F512">IF(ISERROR(INDEX(Jornadas[id],ROW()-3)),"",IFERROR(INDEX(Jornadas[retiro],ROW()-3),""))</f>
        <v/>
      </c>
      <c r="G512" s="20" t="str" cm="1">
        <f t="array" ref="G512">IF(ISERROR(INDEX(Jornadas[id],ROW()-3)),"",SUMIFS(Ventas[importe],Ventas[id_jornada],INDEX(Jornadas[id],ROW()-3),Ventas[mercadoPago],"0"))</f>
        <v/>
      </c>
      <c r="H512" s="20" t="str" cm="1">
        <f t="array" ref="H512">IF(ISERROR(INDEX(Jornadas[id],ROW()-3)),"",SUMIFS(Ventas[importe],Ventas[id_jornada],INDEX(Jornadas[id],ROW()-3),Ventas[mercadoPago],"1"))</f>
        <v/>
      </c>
      <c r="I512" s="1" t="str" cm="1">
        <f t="array" ref="I512">IF(ISERROR(INDEX(Jornadas[id],ROW()-3)),"",COUNTIF(Cortes[id_jornada],INDEX(Jornadas[id],ROW()-3)))</f>
        <v/>
      </c>
    </row>
    <row r="513" spans="1:9" hidden="1" x14ac:dyDescent="0.3">
      <c r="A513" s="35" t="str">
        <f t="shared" si="7"/>
        <v/>
      </c>
      <c r="B513" s="36" t="str" cm="1">
        <f t="array" ref="B513">IF(ISERROR(INDEX(Jornadas[id],ROW()-3)),"",INDEX(Jornadas[fecha],ROW()-3))</f>
        <v/>
      </c>
      <c r="C513" s="23" t="str" cm="1">
        <f t="array" ref="C513">IFERROR(INDEX(Jornadas[caja_inicial],ROW()-3),"")</f>
        <v/>
      </c>
      <c r="D513" s="21" t="str" cm="1">
        <f t="array" ref="D513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13" s="21" t="str" cm="1">
        <f t="array" ref="E513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13" s="21" t="str" cm="1">
        <f t="array" ref="F513">IF(ISERROR(INDEX(Jornadas[id],ROW()-3)),"",IFERROR(INDEX(Jornadas[retiro],ROW()-3),""))</f>
        <v/>
      </c>
      <c r="G513" s="21" t="str" cm="1">
        <f t="array" ref="G513">IF(ISERROR(INDEX(Jornadas[id],ROW()-3)),"",SUMIFS(Ventas[importe],Ventas[id_jornada],INDEX(Jornadas[id],ROW()-3),Ventas[mercadoPago],"0"))</f>
        <v/>
      </c>
      <c r="H513" s="21" t="str" cm="1">
        <f t="array" ref="H513">IF(ISERROR(INDEX(Jornadas[id],ROW()-3)),"",SUMIFS(Ventas[importe],Ventas[id_jornada],INDEX(Jornadas[id],ROW()-3),Ventas[mercadoPago],"1"))</f>
        <v/>
      </c>
      <c r="I513" s="2" t="str" cm="1">
        <f t="array" ref="I513">IF(ISERROR(INDEX(Jornadas[id],ROW()-3)),"",COUNTIF(Cortes[id_jornada],INDEX(Jornadas[id],ROW()-3)))</f>
        <v/>
      </c>
    </row>
    <row r="514" spans="1:9" hidden="1" x14ac:dyDescent="0.3">
      <c r="A514" s="42" t="str">
        <f t="shared" si="7"/>
        <v/>
      </c>
      <c r="B514" s="38" t="str" cm="1">
        <f t="array" ref="B514">IF(ISERROR(INDEX(Jornadas[id],ROW()-3)),"",INDEX(Jornadas[fecha],ROW()-3))</f>
        <v/>
      </c>
      <c r="C514" s="43" t="str" cm="1">
        <f t="array" ref="C514">IFERROR(INDEX(Jornadas[caja_inicial],ROW()-3),"")</f>
        <v/>
      </c>
      <c r="D514" s="20" t="str" cm="1">
        <f t="array" ref="D514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14" s="20" t="str" cm="1">
        <f t="array" ref="E514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14" s="20" t="str" cm="1">
        <f t="array" ref="F514">IF(ISERROR(INDEX(Jornadas[id],ROW()-3)),"",IFERROR(INDEX(Jornadas[retiro],ROW()-3),""))</f>
        <v/>
      </c>
      <c r="G514" s="20" t="str" cm="1">
        <f t="array" ref="G514">IF(ISERROR(INDEX(Jornadas[id],ROW()-3)),"",SUMIFS(Ventas[importe],Ventas[id_jornada],INDEX(Jornadas[id],ROW()-3),Ventas[mercadoPago],"0"))</f>
        <v/>
      </c>
      <c r="H514" s="20" t="str" cm="1">
        <f t="array" ref="H514">IF(ISERROR(INDEX(Jornadas[id],ROW()-3)),"",SUMIFS(Ventas[importe],Ventas[id_jornada],INDEX(Jornadas[id],ROW()-3),Ventas[mercadoPago],"1"))</f>
        <v/>
      </c>
      <c r="I514" s="1" t="str" cm="1">
        <f t="array" ref="I514">IF(ISERROR(INDEX(Jornadas[id],ROW()-3)),"",COUNTIF(Cortes[id_jornada],INDEX(Jornadas[id],ROW()-3)))</f>
        <v/>
      </c>
    </row>
    <row r="515" spans="1:9" hidden="1" x14ac:dyDescent="0.3">
      <c r="A515" s="35" t="str">
        <f t="shared" si="7"/>
        <v/>
      </c>
      <c r="B515" s="36" t="str" cm="1">
        <f t="array" ref="B515">IF(ISERROR(INDEX(Jornadas[id],ROW()-3)),"",INDEX(Jornadas[fecha],ROW()-3))</f>
        <v/>
      </c>
      <c r="C515" s="23" t="str" cm="1">
        <f t="array" ref="C515">IFERROR(INDEX(Jornadas[caja_inicial],ROW()-3),"")</f>
        <v/>
      </c>
      <c r="D515" s="21" t="str" cm="1">
        <f t="array" ref="D515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15" s="21" t="str" cm="1">
        <f t="array" ref="E515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15" s="21" t="str" cm="1">
        <f t="array" ref="F515">IF(ISERROR(INDEX(Jornadas[id],ROW()-3)),"",IFERROR(INDEX(Jornadas[retiro],ROW()-3),""))</f>
        <v/>
      </c>
      <c r="G515" s="21" t="str" cm="1">
        <f t="array" ref="G515">IF(ISERROR(INDEX(Jornadas[id],ROW()-3)),"",SUMIFS(Ventas[importe],Ventas[id_jornada],INDEX(Jornadas[id],ROW()-3),Ventas[mercadoPago],"0"))</f>
        <v/>
      </c>
      <c r="H515" s="21" t="str" cm="1">
        <f t="array" ref="H515">IF(ISERROR(INDEX(Jornadas[id],ROW()-3)),"",SUMIFS(Ventas[importe],Ventas[id_jornada],INDEX(Jornadas[id],ROW()-3),Ventas[mercadoPago],"1"))</f>
        <v/>
      </c>
      <c r="I515" s="2" t="str" cm="1">
        <f t="array" ref="I515">IF(ISERROR(INDEX(Jornadas[id],ROW()-3)),"",COUNTIF(Cortes[id_jornada],INDEX(Jornadas[id],ROW()-3)))</f>
        <v/>
      </c>
    </row>
    <row r="516" spans="1:9" hidden="1" x14ac:dyDescent="0.3">
      <c r="A516" s="42" t="str">
        <f t="shared" ref="A516:A579" si="8">PROPER(TEXT(B516,"dddd"))</f>
        <v/>
      </c>
      <c r="B516" s="38" t="str" cm="1">
        <f t="array" ref="B516">IF(ISERROR(INDEX(Jornadas[id],ROW()-3)),"",INDEX(Jornadas[fecha],ROW()-3))</f>
        <v/>
      </c>
      <c r="C516" s="43" t="str" cm="1">
        <f t="array" ref="C516">IFERROR(INDEX(Jornadas[caja_inicial],ROW()-3),"")</f>
        <v/>
      </c>
      <c r="D516" s="20" t="str" cm="1">
        <f t="array" ref="D516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16" s="20" t="str" cm="1">
        <f t="array" ref="E516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16" s="20" t="str" cm="1">
        <f t="array" ref="F516">IF(ISERROR(INDEX(Jornadas[id],ROW()-3)),"",IFERROR(INDEX(Jornadas[retiro],ROW()-3),""))</f>
        <v/>
      </c>
      <c r="G516" s="20" t="str" cm="1">
        <f t="array" ref="G516">IF(ISERROR(INDEX(Jornadas[id],ROW()-3)),"",SUMIFS(Ventas[importe],Ventas[id_jornada],INDEX(Jornadas[id],ROW()-3),Ventas[mercadoPago],"0"))</f>
        <v/>
      </c>
      <c r="H516" s="20" t="str" cm="1">
        <f t="array" ref="H516">IF(ISERROR(INDEX(Jornadas[id],ROW()-3)),"",SUMIFS(Ventas[importe],Ventas[id_jornada],INDEX(Jornadas[id],ROW()-3),Ventas[mercadoPago],"1"))</f>
        <v/>
      </c>
      <c r="I516" s="1" t="str" cm="1">
        <f t="array" ref="I516">IF(ISERROR(INDEX(Jornadas[id],ROW()-3)),"",COUNTIF(Cortes[id_jornada],INDEX(Jornadas[id],ROW()-3)))</f>
        <v/>
      </c>
    </row>
    <row r="517" spans="1:9" hidden="1" x14ac:dyDescent="0.3">
      <c r="A517" s="35" t="str">
        <f t="shared" si="8"/>
        <v/>
      </c>
      <c r="B517" s="36" t="str" cm="1">
        <f t="array" ref="B517">IF(ISERROR(INDEX(Jornadas[id],ROW()-3)),"",INDEX(Jornadas[fecha],ROW()-3))</f>
        <v/>
      </c>
      <c r="C517" s="23" t="str" cm="1">
        <f t="array" ref="C517">IFERROR(INDEX(Jornadas[caja_inicial],ROW()-3),"")</f>
        <v/>
      </c>
      <c r="D517" s="21" t="str" cm="1">
        <f t="array" ref="D517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17" s="21" t="str" cm="1">
        <f t="array" ref="E517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17" s="21" t="str" cm="1">
        <f t="array" ref="F517">IF(ISERROR(INDEX(Jornadas[id],ROW()-3)),"",IFERROR(INDEX(Jornadas[retiro],ROW()-3),""))</f>
        <v/>
      </c>
      <c r="G517" s="21" t="str" cm="1">
        <f t="array" ref="G517">IF(ISERROR(INDEX(Jornadas[id],ROW()-3)),"",SUMIFS(Ventas[importe],Ventas[id_jornada],INDEX(Jornadas[id],ROW()-3),Ventas[mercadoPago],"0"))</f>
        <v/>
      </c>
      <c r="H517" s="21" t="str" cm="1">
        <f t="array" ref="H517">IF(ISERROR(INDEX(Jornadas[id],ROW()-3)),"",SUMIFS(Ventas[importe],Ventas[id_jornada],INDEX(Jornadas[id],ROW()-3),Ventas[mercadoPago],"1"))</f>
        <v/>
      </c>
      <c r="I517" s="2" t="str" cm="1">
        <f t="array" ref="I517">IF(ISERROR(INDEX(Jornadas[id],ROW()-3)),"",COUNTIF(Cortes[id_jornada],INDEX(Jornadas[id],ROW()-3)))</f>
        <v/>
      </c>
    </row>
    <row r="518" spans="1:9" hidden="1" x14ac:dyDescent="0.3">
      <c r="A518" s="42" t="str">
        <f t="shared" si="8"/>
        <v/>
      </c>
      <c r="B518" s="38" t="str" cm="1">
        <f t="array" ref="B518">IF(ISERROR(INDEX(Jornadas[id],ROW()-3)),"",INDEX(Jornadas[fecha],ROW()-3))</f>
        <v/>
      </c>
      <c r="C518" s="43" t="str" cm="1">
        <f t="array" ref="C518">IFERROR(INDEX(Jornadas[caja_inicial],ROW()-3),"")</f>
        <v/>
      </c>
      <c r="D518" s="20" t="str" cm="1">
        <f t="array" ref="D518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18" s="20" t="str" cm="1">
        <f t="array" ref="E518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18" s="20" t="str" cm="1">
        <f t="array" ref="F518">IF(ISERROR(INDEX(Jornadas[id],ROW()-3)),"",IFERROR(INDEX(Jornadas[retiro],ROW()-3),""))</f>
        <v/>
      </c>
      <c r="G518" s="20" t="str" cm="1">
        <f t="array" ref="G518">IF(ISERROR(INDEX(Jornadas[id],ROW()-3)),"",SUMIFS(Ventas[importe],Ventas[id_jornada],INDEX(Jornadas[id],ROW()-3),Ventas[mercadoPago],"0"))</f>
        <v/>
      </c>
      <c r="H518" s="20" t="str" cm="1">
        <f t="array" ref="H518">IF(ISERROR(INDEX(Jornadas[id],ROW()-3)),"",SUMIFS(Ventas[importe],Ventas[id_jornada],INDEX(Jornadas[id],ROW()-3),Ventas[mercadoPago],"1"))</f>
        <v/>
      </c>
      <c r="I518" s="1" t="str" cm="1">
        <f t="array" ref="I518">IF(ISERROR(INDEX(Jornadas[id],ROW()-3)),"",COUNTIF(Cortes[id_jornada],INDEX(Jornadas[id],ROW()-3)))</f>
        <v/>
      </c>
    </row>
    <row r="519" spans="1:9" hidden="1" x14ac:dyDescent="0.3">
      <c r="A519" s="35" t="str">
        <f t="shared" si="8"/>
        <v/>
      </c>
      <c r="B519" s="36" t="str" cm="1">
        <f t="array" ref="B519">IF(ISERROR(INDEX(Jornadas[id],ROW()-3)),"",INDEX(Jornadas[fecha],ROW()-3))</f>
        <v/>
      </c>
      <c r="C519" s="23" t="str" cm="1">
        <f t="array" ref="C519">IFERROR(INDEX(Jornadas[caja_inicial],ROW()-3),"")</f>
        <v/>
      </c>
      <c r="D519" s="21" t="str" cm="1">
        <f t="array" ref="D519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19" s="21" t="str" cm="1">
        <f t="array" ref="E519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19" s="21" t="str" cm="1">
        <f t="array" ref="F519">IF(ISERROR(INDEX(Jornadas[id],ROW()-3)),"",IFERROR(INDEX(Jornadas[retiro],ROW()-3),""))</f>
        <v/>
      </c>
      <c r="G519" s="21" t="str" cm="1">
        <f t="array" ref="G519">IF(ISERROR(INDEX(Jornadas[id],ROW()-3)),"",SUMIFS(Ventas[importe],Ventas[id_jornada],INDEX(Jornadas[id],ROW()-3),Ventas[mercadoPago],"0"))</f>
        <v/>
      </c>
      <c r="H519" s="21" t="str" cm="1">
        <f t="array" ref="H519">IF(ISERROR(INDEX(Jornadas[id],ROW()-3)),"",SUMIFS(Ventas[importe],Ventas[id_jornada],INDEX(Jornadas[id],ROW()-3),Ventas[mercadoPago],"1"))</f>
        <v/>
      </c>
      <c r="I519" s="2" t="str" cm="1">
        <f t="array" ref="I519">IF(ISERROR(INDEX(Jornadas[id],ROW()-3)),"",COUNTIF(Cortes[id_jornada],INDEX(Jornadas[id],ROW()-3)))</f>
        <v/>
      </c>
    </row>
    <row r="520" spans="1:9" hidden="1" x14ac:dyDescent="0.3">
      <c r="A520" s="42" t="str">
        <f t="shared" si="8"/>
        <v/>
      </c>
      <c r="B520" s="38" t="str" cm="1">
        <f t="array" ref="B520">IF(ISERROR(INDEX(Jornadas[id],ROW()-3)),"",INDEX(Jornadas[fecha],ROW()-3))</f>
        <v/>
      </c>
      <c r="C520" s="43" t="str" cm="1">
        <f t="array" ref="C520">IFERROR(INDEX(Jornadas[caja_inicial],ROW()-3),"")</f>
        <v/>
      </c>
      <c r="D520" s="20" t="str" cm="1">
        <f t="array" ref="D520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20" s="20" t="str" cm="1">
        <f t="array" ref="E520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20" s="20" t="str" cm="1">
        <f t="array" ref="F520">IF(ISERROR(INDEX(Jornadas[id],ROW()-3)),"",IFERROR(INDEX(Jornadas[retiro],ROW()-3),""))</f>
        <v/>
      </c>
      <c r="G520" s="20" t="str" cm="1">
        <f t="array" ref="G520">IF(ISERROR(INDEX(Jornadas[id],ROW()-3)),"",SUMIFS(Ventas[importe],Ventas[id_jornada],INDEX(Jornadas[id],ROW()-3),Ventas[mercadoPago],"0"))</f>
        <v/>
      </c>
      <c r="H520" s="20" t="str" cm="1">
        <f t="array" ref="H520">IF(ISERROR(INDEX(Jornadas[id],ROW()-3)),"",SUMIFS(Ventas[importe],Ventas[id_jornada],INDEX(Jornadas[id],ROW()-3),Ventas[mercadoPago],"1"))</f>
        <v/>
      </c>
      <c r="I520" s="1" t="str" cm="1">
        <f t="array" ref="I520">IF(ISERROR(INDEX(Jornadas[id],ROW()-3)),"",COUNTIF(Cortes[id_jornada],INDEX(Jornadas[id],ROW()-3)))</f>
        <v/>
      </c>
    </row>
    <row r="521" spans="1:9" hidden="1" x14ac:dyDescent="0.3">
      <c r="A521" s="35" t="str">
        <f t="shared" si="8"/>
        <v/>
      </c>
      <c r="B521" s="36" t="str" cm="1">
        <f t="array" ref="B521">IF(ISERROR(INDEX(Jornadas[id],ROW()-3)),"",INDEX(Jornadas[fecha],ROW()-3))</f>
        <v/>
      </c>
      <c r="C521" s="23" t="str" cm="1">
        <f t="array" ref="C521">IFERROR(INDEX(Jornadas[caja_inicial],ROW()-3),"")</f>
        <v/>
      </c>
      <c r="D521" s="21" t="str" cm="1">
        <f t="array" ref="D521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21" s="21" t="str" cm="1">
        <f t="array" ref="E521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21" s="21" t="str" cm="1">
        <f t="array" ref="F521">IF(ISERROR(INDEX(Jornadas[id],ROW()-3)),"",IFERROR(INDEX(Jornadas[retiro],ROW()-3),""))</f>
        <v/>
      </c>
      <c r="G521" s="21" t="str" cm="1">
        <f t="array" ref="G521">IF(ISERROR(INDEX(Jornadas[id],ROW()-3)),"",SUMIFS(Ventas[importe],Ventas[id_jornada],INDEX(Jornadas[id],ROW()-3),Ventas[mercadoPago],"0"))</f>
        <v/>
      </c>
      <c r="H521" s="21" t="str" cm="1">
        <f t="array" ref="H521">IF(ISERROR(INDEX(Jornadas[id],ROW()-3)),"",SUMIFS(Ventas[importe],Ventas[id_jornada],INDEX(Jornadas[id],ROW()-3),Ventas[mercadoPago],"1"))</f>
        <v/>
      </c>
      <c r="I521" s="2" t="str" cm="1">
        <f t="array" ref="I521">IF(ISERROR(INDEX(Jornadas[id],ROW()-3)),"",COUNTIF(Cortes[id_jornada],INDEX(Jornadas[id],ROW()-3)))</f>
        <v/>
      </c>
    </row>
    <row r="522" spans="1:9" hidden="1" x14ac:dyDescent="0.3">
      <c r="A522" s="42" t="str">
        <f t="shared" si="8"/>
        <v/>
      </c>
      <c r="B522" s="38" t="str" cm="1">
        <f t="array" ref="B522">IF(ISERROR(INDEX(Jornadas[id],ROW()-3)),"",INDEX(Jornadas[fecha],ROW()-3))</f>
        <v/>
      </c>
      <c r="C522" s="43" t="str" cm="1">
        <f t="array" ref="C522">IFERROR(INDEX(Jornadas[caja_inicial],ROW()-3),"")</f>
        <v/>
      </c>
      <c r="D522" s="20" t="str" cm="1">
        <f t="array" ref="D522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22" s="20" t="str" cm="1">
        <f t="array" ref="E522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22" s="20" t="str" cm="1">
        <f t="array" ref="F522">IF(ISERROR(INDEX(Jornadas[id],ROW()-3)),"",IFERROR(INDEX(Jornadas[retiro],ROW()-3),""))</f>
        <v/>
      </c>
      <c r="G522" s="20" t="str" cm="1">
        <f t="array" ref="G522">IF(ISERROR(INDEX(Jornadas[id],ROW()-3)),"",SUMIFS(Ventas[importe],Ventas[id_jornada],INDEX(Jornadas[id],ROW()-3),Ventas[mercadoPago],"0"))</f>
        <v/>
      </c>
      <c r="H522" s="20" t="str" cm="1">
        <f t="array" ref="H522">IF(ISERROR(INDEX(Jornadas[id],ROW()-3)),"",SUMIFS(Ventas[importe],Ventas[id_jornada],INDEX(Jornadas[id],ROW()-3),Ventas[mercadoPago],"1"))</f>
        <v/>
      </c>
      <c r="I522" s="1" t="str" cm="1">
        <f t="array" ref="I522">IF(ISERROR(INDEX(Jornadas[id],ROW()-3)),"",COUNTIF(Cortes[id_jornada],INDEX(Jornadas[id],ROW()-3)))</f>
        <v/>
      </c>
    </row>
    <row r="523" spans="1:9" hidden="1" x14ac:dyDescent="0.3">
      <c r="A523" s="35" t="str">
        <f t="shared" si="8"/>
        <v/>
      </c>
      <c r="B523" s="36" t="str" cm="1">
        <f t="array" ref="B523">IF(ISERROR(INDEX(Jornadas[id],ROW()-3)),"",INDEX(Jornadas[fecha],ROW()-3))</f>
        <v/>
      </c>
      <c r="C523" s="23" t="str" cm="1">
        <f t="array" ref="C523">IFERROR(INDEX(Jornadas[caja_inicial],ROW()-3),"")</f>
        <v/>
      </c>
      <c r="D523" s="21" t="str" cm="1">
        <f t="array" ref="D523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23" s="21" t="str" cm="1">
        <f t="array" ref="E523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23" s="21" t="str" cm="1">
        <f t="array" ref="F523">IF(ISERROR(INDEX(Jornadas[id],ROW()-3)),"",IFERROR(INDEX(Jornadas[retiro],ROW()-3),""))</f>
        <v/>
      </c>
      <c r="G523" s="21" t="str" cm="1">
        <f t="array" ref="G523">IF(ISERROR(INDEX(Jornadas[id],ROW()-3)),"",SUMIFS(Ventas[importe],Ventas[id_jornada],INDEX(Jornadas[id],ROW()-3),Ventas[mercadoPago],"0"))</f>
        <v/>
      </c>
      <c r="H523" s="21" t="str" cm="1">
        <f t="array" ref="H523">IF(ISERROR(INDEX(Jornadas[id],ROW()-3)),"",SUMIFS(Ventas[importe],Ventas[id_jornada],INDEX(Jornadas[id],ROW()-3),Ventas[mercadoPago],"1"))</f>
        <v/>
      </c>
      <c r="I523" s="2" t="str" cm="1">
        <f t="array" ref="I523">IF(ISERROR(INDEX(Jornadas[id],ROW()-3)),"",COUNTIF(Cortes[id_jornada],INDEX(Jornadas[id],ROW()-3)))</f>
        <v/>
      </c>
    </row>
    <row r="524" spans="1:9" hidden="1" x14ac:dyDescent="0.3">
      <c r="A524" s="42" t="str">
        <f t="shared" si="8"/>
        <v/>
      </c>
      <c r="B524" s="38" t="str" cm="1">
        <f t="array" ref="B524">IF(ISERROR(INDEX(Jornadas[id],ROW()-3)),"",INDEX(Jornadas[fecha],ROW()-3))</f>
        <v/>
      </c>
      <c r="C524" s="43" t="str" cm="1">
        <f t="array" ref="C524">IFERROR(INDEX(Jornadas[caja_inicial],ROW()-3),"")</f>
        <v/>
      </c>
      <c r="D524" s="20" t="str" cm="1">
        <f t="array" ref="D524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24" s="20" t="str" cm="1">
        <f t="array" ref="E524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24" s="20" t="str" cm="1">
        <f t="array" ref="F524">IF(ISERROR(INDEX(Jornadas[id],ROW()-3)),"",IFERROR(INDEX(Jornadas[retiro],ROW()-3),""))</f>
        <v/>
      </c>
      <c r="G524" s="20" t="str" cm="1">
        <f t="array" ref="G524">IF(ISERROR(INDEX(Jornadas[id],ROW()-3)),"",SUMIFS(Ventas[importe],Ventas[id_jornada],INDEX(Jornadas[id],ROW()-3),Ventas[mercadoPago],"0"))</f>
        <v/>
      </c>
      <c r="H524" s="20" t="str" cm="1">
        <f t="array" ref="H524">IF(ISERROR(INDEX(Jornadas[id],ROW()-3)),"",SUMIFS(Ventas[importe],Ventas[id_jornada],INDEX(Jornadas[id],ROW()-3),Ventas[mercadoPago],"1"))</f>
        <v/>
      </c>
      <c r="I524" s="1" t="str" cm="1">
        <f t="array" ref="I524">IF(ISERROR(INDEX(Jornadas[id],ROW()-3)),"",COUNTIF(Cortes[id_jornada],INDEX(Jornadas[id],ROW()-3)))</f>
        <v/>
      </c>
    </row>
    <row r="525" spans="1:9" hidden="1" x14ac:dyDescent="0.3">
      <c r="A525" s="35" t="str">
        <f t="shared" si="8"/>
        <v/>
      </c>
      <c r="B525" s="36" t="str" cm="1">
        <f t="array" ref="B525">IF(ISERROR(INDEX(Jornadas[id],ROW()-3)),"",INDEX(Jornadas[fecha],ROW()-3))</f>
        <v/>
      </c>
      <c r="C525" s="23" t="str" cm="1">
        <f t="array" ref="C525">IFERROR(INDEX(Jornadas[caja_inicial],ROW()-3),"")</f>
        <v/>
      </c>
      <c r="D525" s="21" t="str" cm="1">
        <f t="array" ref="D525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25" s="21" t="str" cm="1">
        <f t="array" ref="E525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25" s="21" t="str" cm="1">
        <f t="array" ref="F525">IF(ISERROR(INDEX(Jornadas[id],ROW()-3)),"",IFERROR(INDEX(Jornadas[retiro],ROW()-3),""))</f>
        <v/>
      </c>
      <c r="G525" s="21" t="str" cm="1">
        <f t="array" ref="G525">IF(ISERROR(INDEX(Jornadas[id],ROW()-3)),"",SUMIFS(Ventas[importe],Ventas[id_jornada],INDEX(Jornadas[id],ROW()-3),Ventas[mercadoPago],"0"))</f>
        <v/>
      </c>
      <c r="H525" s="21" t="str" cm="1">
        <f t="array" ref="H525">IF(ISERROR(INDEX(Jornadas[id],ROW()-3)),"",SUMIFS(Ventas[importe],Ventas[id_jornada],INDEX(Jornadas[id],ROW()-3),Ventas[mercadoPago],"1"))</f>
        <v/>
      </c>
      <c r="I525" s="2" t="str" cm="1">
        <f t="array" ref="I525">IF(ISERROR(INDEX(Jornadas[id],ROW()-3)),"",COUNTIF(Cortes[id_jornada],INDEX(Jornadas[id],ROW()-3)))</f>
        <v/>
      </c>
    </row>
    <row r="526" spans="1:9" hidden="1" x14ac:dyDescent="0.3">
      <c r="A526" s="42" t="str">
        <f t="shared" si="8"/>
        <v/>
      </c>
      <c r="B526" s="38" t="str" cm="1">
        <f t="array" ref="B526">IF(ISERROR(INDEX(Jornadas[id],ROW()-3)),"",INDEX(Jornadas[fecha],ROW()-3))</f>
        <v/>
      </c>
      <c r="C526" s="43" t="str" cm="1">
        <f t="array" ref="C526">IFERROR(INDEX(Jornadas[caja_inicial],ROW()-3),"")</f>
        <v/>
      </c>
      <c r="D526" s="20" t="str" cm="1">
        <f t="array" ref="D526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26" s="20" t="str" cm="1">
        <f t="array" ref="E526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26" s="20" t="str" cm="1">
        <f t="array" ref="F526">IF(ISERROR(INDEX(Jornadas[id],ROW()-3)),"",IFERROR(INDEX(Jornadas[retiro],ROW()-3),""))</f>
        <v/>
      </c>
      <c r="G526" s="20" t="str" cm="1">
        <f t="array" ref="G526">IF(ISERROR(INDEX(Jornadas[id],ROW()-3)),"",SUMIFS(Ventas[importe],Ventas[id_jornada],INDEX(Jornadas[id],ROW()-3),Ventas[mercadoPago],"0"))</f>
        <v/>
      </c>
      <c r="H526" s="20" t="str" cm="1">
        <f t="array" ref="H526">IF(ISERROR(INDEX(Jornadas[id],ROW()-3)),"",SUMIFS(Ventas[importe],Ventas[id_jornada],INDEX(Jornadas[id],ROW()-3),Ventas[mercadoPago],"1"))</f>
        <v/>
      </c>
      <c r="I526" s="1" t="str" cm="1">
        <f t="array" ref="I526">IF(ISERROR(INDEX(Jornadas[id],ROW()-3)),"",COUNTIF(Cortes[id_jornada],INDEX(Jornadas[id],ROW()-3)))</f>
        <v/>
      </c>
    </row>
    <row r="527" spans="1:9" hidden="1" x14ac:dyDescent="0.3">
      <c r="A527" s="35" t="str">
        <f t="shared" si="8"/>
        <v/>
      </c>
      <c r="B527" s="36" t="str" cm="1">
        <f t="array" ref="B527">IF(ISERROR(INDEX(Jornadas[id],ROW()-3)),"",INDEX(Jornadas[fecha],ROW()-3))</f>
        <v/>
      </c>
      <c r="C527" s="23" t="str" cm="1">
        <f t="array" ref="C527">IFERROR(INDEX(Jornadas[caja_inicial],ROW()-3),"")</f>
        <v/>
      </c>
      <c r="D527" s="21" t="str" cm="1">
        <f t="array" ref="D527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27" s="21" t="str" cm="1">
        <f t="array" ref="E527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27" s="21" t="str" cm="1">
        <f t="array" ref="F527">IF(ISERROR(INDEX(Jornadas[id],ROW()-3)),"",IFERROR(INDEX(Jornadas[retiro],ROW()-3),""))</f>
        <v/>
      </c>
      <c r="G527" s="21" t="str" cm="1">
        <f t="array" ref="G527">IF(ISERROR(INDEX(Jornadas[id],ROW()-3)),"",SUMIFS(Ventas[importe],Ventas[id_jornada],INDEX(Jornadas[id],ROW()-3),Ventas[mercadoPago],"0"))</f>
        <v/>
      </c>
      <c r="H527" s="21" t="str" cm="1">
        <f t="array" ref="H527">IF(ISERROR(INDEX(Jornadas[id],ROW()-3)),"",SUMIFS(Ventas[importe],Ventas[id_jornada],INDEX(Jornadas[id],ROW()-3),Ventas[mercadoPago],"1"))</f>
        <v/>
      </c>
      <c r="I527" s="2" t="str" cm="1">
        <f t="array" ref="I527">IF(ISERROR(INDEX(Jornadas[id],ROW()-3)),"",COUNTIF(Cortes[id_jornada],INDEX(Jornadas[id],ROW()-3)))</f>
        <v/>
      </c>
    </row>
    <row r="528" spans="1:9" hidden="1" x14ac:dyDescent="0.3">
      <c r="A528" s="42" t="str">
        <f t="shared" si="8"/>
        <v/>
      </c>
      <c r="B528" s="38" t="str" cm="1">
        <f t="array" ref="B528">IF(ISERROR(INDEX(Jornadas[id],ROW()-3)),"",INDEX(Jornadas[fecha],ROW()-3))</f>
        <v/>
      </c>
      <c r="C528" s="43" t="str" cm="1">
        <f t="array" ref="C528">IFERROR(INDEX(Jornadas[caja_inicial],ROW()-3),"")</f>
        <v/>
      </c>
      <c r="D528" s="20" t="str" cm="1">
        <f t="array" ref="D528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28" s="20" t="str" cm="1">
        <f t="array" ref="E528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28" s="20" t="str" cm="1">
        <f t="array" ref="F528">IF(ISERROR(INDEX(Jornadas[id],ROW()-3)),"",IFERROR(INDEX(Jornadas[retiro],ROW()-3),""))</f>
        <v/>
      </c>
      <c r="G528" s="20" t="str" cm="1">
        <f t="array" ref="G528">IF(ISERROR(INDEX(Jornadas[id],ROW()-3)),"",SUMIFS(Ventas[importe],Ventas[id_jornada],INDEX(Jornadas[id],ROW()-3),Ventas[mercadoPago],"0"))</f>
        <v/>
      </c>
      <c r="H528" s="20" t="str" cm="1">
        <f t="array" ref="H528">IF(ISERROR(INDEX(Jornadas[id],ROW()-3)),"",SUMIFS(Ventas[importe],Ventas[id_jornada],INDEX(Jornadas[id],ROW()-3),Ventas[mercadoPago],"1"))</f>
        <v/>
      </c>
      <c r="I528" s="1" t="str" cm="1">
        <f t="array" ref="I528">IF(ISERROR(INDEX(Jornadas[id],ROW()-3)),"",COUNTIF(Cortes[id_jornada],INDEX(Jornadas[id],ROW()-3)))</f>
        <v/>
      </c>
    </row>
    <row r="529" spans="1:9" hidden="1" x14ac:dyDescent="0.3">
      <c r="A529" s="35" t="str">
        <f t="shared" si="8"/>
        <v/>
      </c>
      <c r="B529" s="36" t="str" cm="1">
        <f t="array" ref="B529">IF(ISERROR(INDEX(Jornadas[id],ROW()-3)),"",INDEX(Jornadas[fecha],ROW()-3))</f>
        <v/>
      </c>
      <c r="C529" s="23" t="str" cm="1">
        <f t="array" ref="C529">IFERROR(INDEX(Jornadas[caja_inicial],ROW()-3),"")</f>
        <v/>
      </c>
      <c r="D529" s="21" t="str" cm="1">
        <f t="array" ref="D529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29" s="21" t="str" cm="1">
        <f t="array" ref="E529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29" s="21" t="str" cm="1">
        <f t="array" ref="F529">IF(ISERROR(INDEX(Jornadas[id],ROW()-3)),"",IFERROR(INDEX(Jornadas[retiro],ROW()-3),""))</f>
        <v/>
      </c>
      <c r="G529" s="21" t="str" cm="1">
        <f t="array" ref="G529">IF(ISERROR(INDEX(Jornadas[id],ROW()-3)),"",SUMIFS(Ventas[importe],Ventas[id_jornada],INDEX(Jornadas[id],ROW()-3),Ventas[mercadoPago],"0"))</f>
        <v/>
      </c>
      <c r="H529" s="21" t="str" cm="1">
        <f t="array" ref="H529">IF(ISERROR(INDEX(Jornadas[id],ROW()-3)),"",SUMIFS(Ventas[importe],Ventas[id_jornada],INDEX(Jornadas[id],ROW()-3),Ventas[mercadoPago],"1"))</f>
        <v/>
      </c>
      <c r="I529" s="2" t="str" cm="1">
        <f t="array" ref="I529">IF(ISERROR(INDEX(Jornadas[id],ROW()-3)),"",COUNTIF(Cortes[id_jornada],INDEX(Jornadas[id],ROW()-3)))</f>
        <v/>
      </c>
    </row>
    <row r="530" spans="1:9" hidden="1" x14ac:dyDescent="0.3">
      <c r="A530" s="42" t="str">
        <f t="shared" si="8"/>
        <v/>
      </c>
      <c r="B530" s="38" t="str" cm="1">
        <f t="array" ref="B530">IF(ISERROR(INDEX(Jornadas[id],ROW()-3)),"",INDEX(Jornadas[fecha],ROW()-3))</f>
        <v/>
      </c>
      <c r="C530" s="43" t="str" cm="1">
        <f t="array" ref="C530">IFERROR(INDEX(Jornadas[caja_inicial],ROW()-3),"")</f>
        <v/>
      </c>
      <c r="D530" s="20" t="str" cm="1">
        <f t="array" ref="D530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30" s="20" t="str" cm="1">
        <f t="array" ref="E530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30" s="20" t="str" cm="1">
        <f t="array" ref="F530">IF(ISERROR(INDEX(Jornadas[id],ROW()-3)),"",IFERROR(INDEX(Jornadas[retiro],ROW()-3),""))</f>
        <v/>
      </c>
      <c r="G530" s="20" t="str" cm="1">
        <f t="array" ref="G530">IF(ISERROR(INDEX(Jornadas[id],ROW()-3)),"",SUMIFS(Ventas[importe],Ventas[id_jornada],INDEX(Jornadas[id],ROW()-3),Ventas[mercadoPago],"0"))</f>
        <v/>
      </c>
      <c r="H530" s="20" t="str" cm="1">
        <f t="array" ref="H530">IF(ISERROR(INDEX(Jornadas[id],ROW()-3)),"",SUMIFS(Ventas[importe],Ventas[id_jornada],INDEX(Jornadas[id],ROW()-3),Ventas[mercadoPago],"1"))</f>
        <v/>
      </c>
      <c r="I530" s="1" t="str" cm="1">
        <f t="array" ref="I530">IF(ISERROR(INDEX(Jornadas[id],ROW()-3)),"",COUNTIF(Cortes[id_jornada],INDEX(Jornadas[id],ROW()-3)))</f>
        <v/>
      </c>
    </row>
    <row r="531" spans="1:9" hidden="1" x14ac:dyDescent="0.3">
      <c r="A531" s="35" t="str">
        <f t="shared" si="8"/>
        <v/>
      </c>
      <c r="B531" s="36" t="str" cm="1">
        <f t="array" ref="B531">IF(ISERROR(INDEX(Jornadas[id],ROW()-3)),"",INDEX(Jornadas[fecha],ROW()-3))</f>
        <v/>
      </c>
      <c r="C531" s="23" t="str" cm="1">
        <f t="array" ref="C531">IFERROR(INDEX(Jornadas[caja_inicial],ROW()-3),"")</f>
        <v/>
      </c>
      <c r="D531" s="21" t="str" cm="1">
        <f t="array" ref="D531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31" s="21" t="str" cm="1">
        <f t="array" ref="E531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31" s="21" t="str" cm="1">
        <f t="array" ref="F531">IF(ISERROR(INDEX(Jornadas[id],ROW()-3)),"",IFERROR(INDEX(Jornadas[retiro],ROW()-3),""))</f>
        <v/>
      </c>
      <c r="G531" s="21" t="str" cm="1">
        <f t="array" ref="G531">IF(ISERROR(INDEX(Jornadas[id],ROW()-3)),"",SUMIFS(Ventas[importe],Ventas[id_jornada],INDEX(Jornadas[id],ROW()-3),Ventas[mercadoPago],"0"))</f>
        <v/>
      </c>
      <c r="H531" s="21" t="str" cm="1">
        <f t="array" ref="H531">IF(ISERROR(INDEX(Jornadas[id],ROW()-3)),"",SUMIFS(Ventas[importe],Ventas[id_jornada],INDEX(Jornadas[id],ROW()-3),Ventas[mercadoPago],"1"))</f>
        <v/>
      </c>
      <c r="I531" s="2" t="str" cm="1">
        <f t="array" ref="I531">IF(ISERROR(INDEX(Jornadas[id],ROW()-3)),"",COUNTIF(Cortes[id_jornada],INDEX(Jornadas[id],ROW()-3)))</f>
        <v/>
      </c>
    </row>
    <row r="532" spans="1:9" hidden="1" x14ac:dyDescent="0.3">
      <c r="A532" s="42" t="str">
        <f t="shared" si="8"/>
        <v/>
      </c>
      <c r="B532" s="38" t="str" cm="1">
        <f t="array" ref="B532">IF(ISERROR(INDEX(Jornadas[id],ROW()-3)),"",INDEX(Jornadas[fecha],ROW()-3))</f>
        <v/>
      </c>
      <c r="C532" s="43" t="str" cm="1">
        <f t="array" ref="C532">IFERROR(INDEX(Jornadas[caja_inicial],ROW()-3),"")</f>
        <v/>
      </c>
      <c r="D532" s="20" t="str" cm="1">
        <f t="array" ref="D532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32" s="20" t="str" cm="1">
        <f t="array" ref="E532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32" s="20" t="str" cm="1">
        <f t="array" ref="F532">IF(ISERROR(INDEX(Jornadas[id],ROW()-3)),"",IFERROR(INDEX(Jornadas[retiro],ROW()-3),""))</f>
        <v/>
      </c>
      <c r="G532" s="20" t="str" cm="1">
        <f t="array" ref="G532">IF(ISERROR(INDEX(Jornadas[id],ROW()-3)),"",SUMIFS(Ventas[importe],Ventas[id_jornada],INDEX(Jornadas[id],ROW()-3),Ventas[mercadoPago],"0"))</f>
        <v/>
      </c>
      <c r="H532" s="20" t="str" cm="1">
        <f t="array" ref="H532">IF(ISERROR(INDEX(Jornadas[id],ROW()-3)),"",SUMIFS(Ventas[importe],Ventas[id_jornada],INDEX(Jornadas[id],ROW()-3),Ventas[mercadoPago],"1"))</f>
        <v/>
      </c>
      <c r="I532" s="1" t="str" cm="1">
        <f t="array" ref="I532">IF(ISERROR(INDEX(Jornadas[id],ROW()-3)),"",COUNTIF(Cortes[id_jornada],INDEX(Jornadas[id],ROW()-3)))</f>
        <v/>
      </c>
    </row>
    <row r="533" spans="1:9" hidden="1" x14ac:dyDescent="0.3">
      <c r="A533" s="35" t="str">
        <f t="shared" si="8"/>
        <v/>
      </c>
      <c r="B533" s="36" t="str" cm="1">
        <f t="array" ref="B533">IF(ISERROR(INDEX(Jornadas[id],ROW()-3)),"",INDEX(Jornadas[fecha],ROW()-3))</f>
        <v/>
      </c>
      <c r="C533" s="23" t="str" cm="1">
        <f t="array" ref="C533">IFERROR(INDEX(Jornadas[caja_inicial],ROW()-3),"")</f>
        <v/>
      </c>
      <c r="D533" s="21" t="str" cm="1">
        <f t="array" ref="D533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33" s="21" t="str" cm="1">
        <f t="array" ref="E533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33" s="21" t="str" cm="1">
        <f t="array" ref="F533">IF(ISERROR(INDEX(Jornadas[id],ROW()-3)),"",IFERROR(INDEX(Jornadas[retiro],ROW()-3),""))</f>
        <v/>
      </c>
      <c r="G533" s="21" t="str" cm="1">
        <f t="array" ref="G533">IF(ISERROR(INDEX(Jornadas[id],ROW()-3)),"",SUMIFS(Ventas[importe],Ventas[id_jornada],INDEX(Jornadas[id],ROW()-3),Ventas[mercadoPago],"0"))</f>
        <v/>
      </c>
      <c r="H533" s="21" t="str" cm="1">
        <f t="array" ref="H533">IF(ISERROR(INDEX(Jornadas[id],ROW()-3)),"",SUMIFS(Ventas[importe],Ventas[id_jornada],INDEX(Jornadas[id],ROW()-3),Ventas[mercadoPago],"1"))</f>
        <v/>
      </c>
      <c r="I533" s="2" t="str" cm="1">
        <f t="array" ref="I533">IF(ISERROR(INDEX(Jornadas[id],ROW()-3)),"",COUNTIF(Cortes[id_jornada],INDEX(Jornadas[id],ROW()-3)))</f>
        <v/>
      </c>
    </row>
    <row r="534" spans="1:9" hidden="1" x14ac:dyDescent="0.3">
      <c r="A534" s="42" t="str">
        <f t="shared" si="8"/>
        <v/>
      </c>
      <c r="B534" s="38" t="str" cm="1">
        <f t="array" ref="B534">IF(ISERROR(INDEX(Jornadas[id],ROW()-3)),"",INDEX(Jornadas[fecha],ROW()-3))</f>
        <v/>
      </c>
      <c r="C534" s="43" t="str" cm="1">
        <f t="array" ref="C534">IFERROR(INDEX(Jornadas[caja_inicial],ROW()-3),"")</f>
        <v/>
      </c>
      <c r="D534" s="20" t="str" cm="1">
        <f t="array" ref="D534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34" s="20" t="str" cm="1">
        <f t="array" ref="E534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34" s="20" t="str" cm="1">
        <f t="array" ref="F534">IF(ISERROR(INDEX(Jornadas[id],ROW()-3)),"",IFERROR(INDEX(Jornadas[retiro],ROW()-3),""))</f>
        <v/>
      </c>
      <c r="G534" s="20" t="str" cm="1">
        <f t="array" ref="G534">IF(ISERROR(INDEX(Jornadas[id],ROW()-3)),"",SUMIFS(Ventas[importe],Ventas[id_jornada],INDEX(Jornadas[id],ROW()-3),Ventas[mercadoPago],"0"))</f>
        <v/>
      </c>
      <c r="H534" s="20" t="str" cm="1">
        <f t="array" ref="H534">IF(ISERROR(INDEX(Jornadas[id],ROW()-3)),"",SUMIFS(Ventas[importe],Ventas[id_jornada],INDEX(Jornadas[id],ROW()-3),Ventas[mercadoPago],"1"))</f>
        <v/>
      </c>
      <c r="I534" s="1" t="str" cm="1">
        <f t="array" ref="I534">IF(ISERROR(INDEX(Jornadas[id],ROW()-3)),"",COUNTIF(Cortes[id_jornada],INDEX(Jornadas[id],ROW()-3)))</f>
        <v/>
      </c>
    </row>
    <row r="535" spans="1:9" hidden="1" x14ac:dyDescent="0.3">
      <c r="A535" s="35" t="str">
        <f t="shared" si="8"/>
        <v/>
      </c>
      <c r="B535" s="36" t="str" cm="1">
        <f t="array" ref="B535">IF(ISERROR(INDEX(Jornadas[id],ROW()-3)),"",INDEX(Jornadas[fecha],ROW()-3))</f>
        <v/>
      </c>
      <c r="C535" s="23" t="str" cm="1">
        <f t="array" ref="C535">IFERROR(INDEX(Jornadas[caja_inicial],ROW()-3),"")</f>
        <v/>
      </c>
      <c r="D535" s="21" t="str" cm="1">
        <f t="array" ref="D535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35" s="21" t="str" cm="1">
        <f t="array" ref="E535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35" s="21" t="str" cm="1">
        <f t="array" ref="F535">IF(ISERROR(INDEX(Jornadas[id],ROW()-3)),"",IFERROR(INDEX(Jornadas[retiro],ROW()-3),""))</f>
        <v/>
      </c>
      <c r="G535" s="21" t="str" cm="1">
        <f t="array" ref="G535">IF(ISERROR(INDEX(Jornadas[id],ROW()-3)),"",SUMIFS(Ventas[importe],Ventas[id_jornada],INDEX(Jornadas[id],ROW()-3),Ventas[mercadoPago],"0"))</f>
        <v/>
      </c>
      <c r="H535" s="21" t="str" cm="1">
        <f t="array" ref="H535">IF(ISERROR(INDEX(Jornadas[id],ROW()-3)),"",SUMIFS(Ventas[importe],Ventas[id_jornada],INDEX(Jornadas[id],ROW()-3),Ventas[mercadoPago],"1"))</f>
        <v/>
      </c>
      <c r="I535" s="2" t="str" cm="1">
        <f t="array" ref="I535">IF(ISERROR(INDEX(Jornadas[id],ROW()-3)),"",COUNTIF(Cortes[id_jornada],INDEX(Jornadas[id],ROW()-3)))</f>
        <v/>
      </c>
    </row>
    <row r="536" spans="1:9" hidden="1" x14ac:dyDescent="0.3">
      <c r="A536" s="42" t="str">
        <f t="shared" si="8"/>
        <v/>
      </c>
      <c r="B536" s="38" t="str" cm="1">
        <f t="array" ref="B536">IF(ISERROR(INDEX(Jornadas[id],ROW()-3)),"",INDEX(Jornadas[fecha],ROW()-3))</f>
        <v/>
      </c>
      <c r="C536" s="43" t="str" cm="1">
        <f t="array" ref="C536">IFERROR(INDEX(Jornadas[caja_inicial],ROW()-3),"")</f>
        <v/>
      </c>
      <c r="D536" s="20" t="str" cm="1">
        <f t="array" ref="D536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36" s="20" t="str" cm="1">
        <f t="array" ref="E536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36" s="20" t="str" cm="1">
        <f t="array" ref="F536">IF(ISERROR(INDEX(Jornadas[id],ROW()-3)),"",IFERROR(INDEX(Jornadas[retiro],ROW()-3),""))</f>
        <v/>
      </c>
      <c r="G536" s="20" t="str" cm="1">
        <f t="array" ref="G536">IF(ISERROR(INDEX(Jornadas[id],ROW()-3)),"",SUMIFS(Ventas[importe],Ventas[id_jornada],INDEX(Jornadas[id],ROW()-3),Ventas[mercadoPago],"0"))</f>
        <v/>
      </c>
      <c r="H536" s="20" t="str" cm="1">
        <f t="array" ref="H536">IF(ISERROR(INDEX(Jornadas[id],ROW()-3)),"",SUMIFS(Ventas[importe],Ventas[id_jornada],INDEX(Jornadas[id],ROW()-3),Ventas[mercadoPago],"1"))</f>
        <v/>
      </c>
      <c r="I536" s="1" t="str" cm="1">
        <f t="array" ref="I536">IF(ISERROR(INDEX(Jornadas[id],ROW()-3)),"",COUNTIF(Cortes[id_jornada],INDEX(Jornadas[id],ROW()-3)))</f>
        <v/>
      </c>
    </row>
    <row r="537" spans="1:9" hidden="1" x14ac:dyDescent="0.3">
      <c r="A537" s="35" t="str">
        <f t="shared" si="8"/>
        <v/>
      </c>
      <c r="B537" s="36" t="str" cm="1">
        <f t="array" ref="B537">IF(ISERROR(INDEX(Jornadas[id],ROW()-3)),"",INDEX(Jornadas[fecha],ROW()-3))</f>
        <v/>
      </c>
      <c r="C537" s="23" t="str" cm="1">
        <f t="array" ref="C537">IFERROR(INDEX(Jornadas[caja_inicial],ROW()-3),"")</f>
        <v/>
      </c>
      <c r="D537" s="21" t="str" cm="1">
        <f t="array" ref="D537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37" s="21" t="str" cm="1">
        <f t="array" ref="E537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37" s="21" t="str" cm="1">
        <f t="array" ref="F537">IF(ISERROR(INDEX(Jornadas[id],ROW()-3)),"",IFERROR(INDEX(Jornadas[retiro],ROW()-3),""))</f>
        <v/>
      </c>
      <c r="G537" s="21" t="str" cm="1">
        <f t="array" ref="G537">IF(ISERROR(INDEX(Jornadas[id],ROW()-3)),"",SUMIFS(Ventas[importe],Ventas[id_jornada],INDEX(Jornadas[id],ROW()-3),Ventas[mercadoPago],"0"))</f>
        <v/>
      </c>
      <c r="H537" s="21" t="str" cm="1">
        <f t="array" ref="H537">IF(ISERROR(INDEX(Jornadas[id],ROW()-3)),"",SUMIFS(Ventas[importe],Ventas[id_jornada],INDEX(Jornadas[id],ROW()-3),Ventas[mercadoPago],"1"))</f>
        <v/>
      </c>
      <c r="I537" s="2" t="str" cm="1">
        <f t="array" ref="I537">IF(ISERROR(INDEX(Jornadas[id],ROW()-3)),"",COUNTIF(Cortes[id_jornada],INDEX(Jornadas[id],ROW()-3)))</f>
        <v/>
      </c>
    </row>
    <row r="538" spans="1:9" hidden="1" x14ac:dyDescent="0.3">
      <c r="A538" s="42" t="str">
        <f t="shared" si="8"/>
        <v/>
      </c>
      <c r="B538" s="38" t="str" cm="1">
        <f t="array" ref="B538">IF(ISERROR(INDEX(Jornadas[id],ROW()-3)),"",INDEX(Jornadas[fecha],ROW()-3))</f>
        <v/>
      </c>
      <c r="C538" s="43" t="str" cm="1">
        <f t="array" ref="C538">IFERROR(INDEX(Jornadas[caja_inicial],ROW()-3),"")</f>
        <v/>
      </c>
      <c r="D538" s="20" t="str" cm="1">
        <f t="array" ref="D538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38" s="20" t="str" cm="1">
        <f t="array" ref="E538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38" s="20" t="str" cm="1">
        <f t="array" ref="F538">IF(ISERROR(INDEX(Jornadas[id],ROW()-3)),"",IFERROR(INDEX(Jornadas[retiro],ROW()-3),""))</f>
        <v/>
      </c>
      <c r="G538" s="20" t="str" cm="1">
        <f t="array" ref="G538">IF(ISERROR(INDEX(Jornadas[id],ROW()-3)),"",SUMIFS(Ventas[importe],Ventas[id_jornada],INDEX(Jornadas[id],ROW()-3),Ventas[mercadoPago],"0"))</f>
        <v/>
      </c>
      <c r="H538" s="20" t="str" cm="1">
        <f t="array" ref="H538">IF(ISERROR(INDEX(Jornadas[id],ROW()-3)),"",SUMIFS(Ventas[importe],Ventas[id_jornada],INDEX(Jornadas[id],ROW()-3),Ventas[mercadoPago],"1"))</f>
        <v/>
      </c>
      <c r="I538" s="1" t="str" cm="1">
        <f t="array" ref="I538">IF(ISERROR(INDEX(Jornadas[id],ROW()-3)),"",COUNTIF(Cortes[id_jornada],INDEX(Jornadas[id],ROW()-3)))</f>
        <v/>
      </c>
    </row>
    <row r="539" spans="1:9" hidden="1" x14ac:dyDescent="0.3">
      <c r="A539" s="35" t="str">
        <f t="shared" si="8"/>
        <v/>
      </c>
      <c r="B539" s="36" t="str" cm="1">
        <f t="array" ref="B539">IF(ISERROR(INDEX(Jornadas[id],ROW()-3)),"",INDEX(Jornadas[fecha],ROW()-3))</f>
        <v/>
      </c>
      <c r="C539" s="23" t="str" cm="1">
        <f t="array" ref="C539">IFERROR(INDEX(Jornadas[caja_inicial],ROW()-3),"")</f>
        <v/>
      </c>
      <c r="D539" s="21" t="str" cm="1">
        <f t="array" ref="D539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39" s="21" t="str" cm="1">
        <f t="array" ref="E539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39" s="21" t="str" cm="1">
        <f t="array" ref="F539">IF(ISERROR(INDEX(Jornadas[id],ROW()-3)),"",IFERROR(INDEX(Jornadas[retiro],ROW()-3),""))</f>
        <v/>
      </c>
      <c r="G539" s="21" t="str" cm="1">
        <f t="array" ref="G539">IF(ISERROR(INDEX(Jornadas[id],ROW()-3)),"",SUMIFS(Ventas[importe],Ventas[id_jornada],INDEX(Jornadas[id],ROW()-3),Ventas[mercadoPago],"0"))</f>
        <v/>
      </c>
      <c r="H539" s="21" t="str" cm="1">
        <f t="array" ref="H539">IF(ISERROR(INDEX(Jornadas[id],ROW()-3)),"",SUMIFS(Ventas[importe],Ventas[id_jornada],INDEX(Jornadas[id],ROW()-3),Ventas[mercadoPago],"1"))</f>
        <v/>
      </c>
      <c r="I539" s="2" t="str" cm="1">
        <f t="array" ref="I539">IF(ISERROR(INDEX(Jornadas[id],ROW()-3)),"",COUNTIF(Cortes[id_jornada],INDEX(Jornadas[id],ROW()-3)))</f>
        <v/>
      </c>
    </row>
    <row r="540" spans="1:9" hidden="1" x14ac:dyDescent="0.3">
      <c r="A540" s="42" t="str">
        <f t="shared" si="8"/>
        <v/>
      </c>
      <c r="B540" s="38" t="str" cm="1">
        <f t="array" ref="B540">IF(ISERROR(INDEX(Jornadas[id],ROW()-3)),"",INDEX(Jornadas[fecha],ROW()-3))</f>
        <v/>
      </c>
      <c r="C540" s="43" t="str" cm="1">
        <f t="array" ref="C540">IFERROR(INDEX(Jornadas[caja_inicial],ROW()-3),"")</f>
        <v/>
      </c>
      <c r="D540" s="20" t="str" cm="1">
        <f t="array" ref="D540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40" s="20" t="str" cm="1">
        <f t="array" ref="E540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40" s="20" t="str" cm="1">
        <f t="array" ref="F540">IF(ISERROR(INDEX(Jornadas[id],ROW()-3)),"",IFERROR(INDEX(Jornadas[retiro],ROW()-3),""))</f>
        <v/>
      </c>
      <c r="G540" s="20" t="str" cm="1">
        <f t="array" ref="G540">IF(ISERROR(INDEX(Jornadas[id],ROW()-3)),"",SUMIFS(Ventas[importe],Ventas[id_jornada],INDEX(Jornadas[id],ROW()-3),Ventas[mercadoPago],"0"))</f>
        <v/>
      </c>
      <c r="H540" s="20" t="str" cm="1">
        <f t="array" ref="H540">IF(ISERROR(INDEX(Jornadas[id],ROW()-3)),"",SUMIFS(Ventas[importe],Ventas[id_jornada],INDEX(Jornadas[id],ROW()-3),Ventas[mercadoPago],"1"))</f>
        <v/>
      </c>
      <c r="I540" s="1" t="str" cm="1">
        <f t="array" ref="I540">IF(ISERROR(INDEX(Jornadas[id],ROW()-3)),"",COUNTIF(Cortes[id_jornada],INDEX(Jornadas[id],ROW()-3)))</f>
        <v/>
      </c>
    </row>
    <row r="541" spans="1:9" hidden="1" x14ac:dyDescent="0.3">
      <c r="A541" s="35" t="str">
        <f t="shared" si="8"/>
        <v/>
      </c>
      <c r="B541" s="36" t="str" cm="1">
        <f t="array" ref="B541">IF(ISERROR(INDEX(Jornadas[id],ROW()-3)),"",INDEX(Jornadas[fecha],ROW()-3))</f>
        <v/>
      </c>
      <c r="C541" s="23" t="str" cm="1">
        <f t="array" ref="C541">IFERROR(INDEX(Jornadas[caja_inicial],ROW()-3),"")</f>
        <v/>
      </c>
      <c r="D541" s="21" t="str" cm="1">
        <f t="array" ref="D541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41" s="21" t="str" cm="1">
        <f t="array" ref="E541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41" s="21" t="str" cm="1">
        <f t="array" ref="F541">IF(ISERROR(INDEX(Jornadas[id],ROW()-3)),"",IFERROR(INDEX(Jornadas[retiro],ROW()-3),""))</f>
        <v/>
      </c>
      <c r="G541" s="21" t="str" cm="1">
        <f t="array" ref="G541">IF(ISERROR(INDEX(Jornadas[id],ROW()-3)),"",SUMIFS(Ventas[importe],Ventas[id_jornada],INDEX(Jornadas[id],ROW()-3),Ventas[mercadoPago],"0"))</f>
        <v/>
      </c>
      <c r="H541" s="21" t="str" cm="1">
        <f t="array" ref="H541">IF(ISERROR(INDEX(Jornadas[id],ROW()-3)),"",SUMIFS(Ventas[importe],Ventas[id_jornada],INDEX(Jornadas[id],ROW()-3),Ventas[mercadoPago],"1"))</f>
        <v/>
      </c>
      <c r="I541" s="2" t="str" cm="1">
        <f t="array" ref="I541">IF(ISERROR(INDEX(Jornadas[id],ROW()-3)),"",COUNTIF(Cortes[id_jornada],INDEX(Jornadas[id],ROW()-3)))</f>
        <v/>
      </c>
    </row>
    <row r="542" spans="1:9" hidden="1" x14ac:dyDescent="0.3">
      <c r="A542" s="42" t="str">
        <f t="shared" si="8"/>
        <v/>
      </c>
      <c r="B542" s="38" t="str" cm="1">
        <f t="array" ref="B542">IF(ISERROR(INDEX(Jornadas[id],ROW()-3)),"",INDEX(Jornadas[fecha],ROW()-3))</f>
        <v/>
      </c>
      <c r="C542" s="43" t="str" cm="1">
        <f t="array" ref="C542">IFERROR(INDEX(Jornadas[caja_inicial],ROW()-3),"")</f>
        <v/>
      </c>
      <c r="D542" s="20" t="str" cm="1">
        <f t="array" ref="D542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42" s="20" t="str" cm="1">
        <f t="array" ref="E542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42" s="20" t="str" cm="1">
        <f t="array" ref="F542">IF(ISERROR(INDEX(Jornadas[id],ROW()-3)),"",IFERROR(INDEX(Jornadas[retiro],ROW()-3),""))</f>
        <v/>
      </c>
      <c r="G542" s="20" t="str" cm="1">
        <f t="array" ref="G542">IF(ISERROR(INDEX(Jornadas[id],ROW()-3)),"",SUMIFS(Ventas[importe],Ventas[id_jornada],INDEX(Jornadas[id],ROW()-3),Ventas[mercadoPago],"0"))</f>
        <v/>
      </c>
      <c r="H542" s="20" t="str" cm="1">
        <f t="array" ref="H542">IF(ISERROR(INDEX(Jornadas[id],ROW()-3)),"",SUMIFS(Ventas[importe],Ventas[id_jornada],INDEX(Jornadas[id],ROW()-3),Ventas[mercadoPago],"1"))</f>
        <v/>
      </c>
      <c r="I542" s="1" t="str" cm="1">
        <f t="array" ref="I542">IF(ISERROR(INDEX(Jornadas[id],ROW()-3)),"",COUNTIF(Cortes[id_jornada],INDEX(Jornadas[id],ROW()-3)))</f>
        <v/>
      </c>
    </row>
    <row r="543" spans="1:9" hidden="1" x14ac:dyDescent="0.3">
      <c r="A543" s="35" t="str">
        <f t="shared" si="8"/>
        <v/>
      </c>
      <c r="B543" s="36" t="str" cm="1">
        <f t="array" ref="B543">IF(ISERROR(INDEX(Jornadas[id],ROW()-3)),"",INDEX(Jornadas[fecha],ROW()-3))</f>
        <v/>
      </c>
      <c r="C543" s="23" t="str" cm="1">
        <f t="array" ref="C543">IFERROR(INDEX(Jornadas[caja_inicial],ROW()-3),"")</f>
        <v/>
      </c>
      <c r="D543" s="21" t="str" cm="1">
        <f t="array" ref="D543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43" s="21" t="str" cm="1">
        <f t="array" ref="E543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43" s="21" t="str" cm="1">
        <f t="array" ref="F543">IF(ISERROR(INDEX(Jornadas[id],ROW()-3)),"",IFERROR(INDEX(Jornadas[retiro],ROW()-3),""))</f>
        <v/>
      </c>
      <c r="G543" s="21" t="str" cm="1">
        <f t="array" ref="G543">IF(ISERROR(INDEX(Jornadas[id],ROW()-3)),"",SUMIFS(Ventas[importe],Ventas[id_jornada],INDEX(Jornadas[id],ROW()-3),Ventas[mercadoPago],"0"))</f>
        <v/>
      </c>
      <c r="H543" s="21" t="str" cm="1">
        <f t="array" ref="H543">IF(ISERROR(INDEX(Jornadas[id],ROW()-3)),"",SUMIFS(Ventas[importe],Ventas[id_jornada],INDEX(Jornadas[id],ROW()-3),Ventas[mercadoPago],"1"))</f>
        <v/>
      </c>
      <c r="I543" s="2" t="str" cm="1">
        <f t="array" ref="I543">IF(ISERROR(INDEX(Jornadas[id],ROW()-3)),"",COUNTIF(Cortes[id_jornada],INDEX(Jornadas[id],ROW()-3)))</f>
        <v/>
      </c>
    </row>
    <row r="544" spans="1:9" hidden="1" x14ac:dyDescent="0.3">
      <c r="A544" s="42" t="str">
        <f t="shared" si="8"/>
        <v/>
      </c>
      <c r="B544" s="38" t="str" cm="1">
        <f t="array" ref="B544">IF(ISERROR(INDEX(Jornadas[id],ROW()-3)),"",INDEX(Jornadas[fecha],ROW()-3))</f>
        <v/>
      </c>
      <c r="C544" s="43" t="str" cm="1">
        <f t="array" ref="C544">IFERROR(INDEX(Jornadas[caja_inicial],ROW()-3),"")</f>
        <v/>
      </c>
      <c r="D544" s="20" t="str" cm="1">
        <f t="array" ref="D544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44" s="20" t="str" cm="1">
        <f t="array" ref="E544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44" s="20" t="str" cm="1">
        <f t="array" ref="F544">IF(ISERROR(INDEX(Jornadas[id],ROW()-3)),"",IFERROR(INDEX(Jornadas[retiro],ROW()-3),""))</f>
        <v/>
      </c>
      <c r="G544" s="20" t="str" cm="1">
        <f t="array" ref="G544">IF(ISERROR(INDEX(Jornadas[id],ROW()-3)),"",SUMIFS(Ventas[importe],Ventas[id_jornada],INDEX(Jornadas[id],ROW()-3),Ventas[mercadoPago],"0"))</f>
        <v/>
      </c>
      <c r="H544" s="20" t="str" cm="1">
        <f t="array" ref="H544">IF(ISERROR(INDEX(Jornadas[id],ROW()-3)),"",SUMIFS(Ventas[importe],Ventas[id_jornada],INDEX(Jornadas[id],ROW()-3),Ventas[mercadoPago],"1"))</f>
        <v/>
      </c>
      <c r="I544" s="1" t="str" cm="1">
        <f t="array" ref="I544">IF(ISERROR(INDEX(Jornadas[id],ROW()-3)),"",COUNTIF(Cortes[id_jornada],INDEX(Jornadas[id],ROW()-3)))</f>
        <v/>
      </c>
    </row>
    <row r="545" spans="1:9" hidden="1" x14ac:dyDescent="0.3">
      <c r="A545" s="35" t="str">
        <f t="shared" si="8"/>
        <v/>
      </c>
      <c r="B545" s="36" t="str" cm="1">
        <f t="array" ref="B545">IF(ISERROR(INDEX(Jornadas[id],ROW()-3)),"",INDEX(Jornadas[fecha],ROW()-3))</f>
        <v/>
      </c>
      <c r="C545" s="23" t="str" cm="1">
        <f t="array" ref="C545">IFERROR(INDEX(Jornadas[caja_inicial],ROW()-3),"")</f>
        <v/>
      </c>
      <c r="D545" s="21" t="str" cm="1">
        <f t="array" ref="D545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45" s="21" t="str" cm="1">
        <f t="array" ref="E545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45" s="21" t="str" cm="1">
        <f t="array" ref="F545">IF(ISERROR(INDEX(Jornadas[id],ROW()-3)),"",IFERROR(INDEX(Jornadas[retiro],ROW()-3),""))</f>
        <v/>
      </c>
      <c r="G545" s="21" t="str" cm="1">
        <f t="array" ref="G545">IF(ISERROR(INDEX(Jornadas[id],ROW()-3)),"",SUMIFS(Ventas[importe],Ventas[id_jornada],INDEX(Jornadas[id],ROW()-3),Ventas[mercadoPago],"0"))</f>
        <v/>
      </c>
      <c r="H545" s="21" t="str" cm="1">
        <f t="array" ref="H545">IF(ISERROR(INDEX(Jornadas[id],ROW()-3)),"",SUMIFS(Ventas[importe],Ventas[id_jornada],INDEX(Jornadas[id],ROW()-3),Ventas[mercadoPago],"1"))</f>
        <v/>
      </c>
      <c r="I545" s="2" t="str" cm="1">
        <f t="array" ref="I545">IF(ISERROR(INDEX(Jornadas[id],ROW()-3)),"",COUNTIF(Cortes[id_jornada],INDEX(Jornadas[id],ROW()-3)))</f>
        <v/>
      </c>
    </row>
    <row r="546" spans="1:9" hidden="1" x14ac:dyDescent="0.3">
      <c r="A546" s="42" t="str">
        <f t="shared" si="8"/>
        <v/>
      </c>
      <c r="B546" s="38" t="str" cm="1">
        <f t="array" ref="B546">IF(ISERROR(INDEX(Jornadas[id],ROW()-3)),"",INDEX(Jornadas[fecha],ROW()-3))</f>
        <v/>
      </c>
      <c r="C546" s="43" t="str" cm="1">
        <f t="array" ref="C546">IFERROR(INDEX(Jornadas[caja_inicial],ROW()-3),"")</f>
        <v/>
      </c>
      <c r="D546" s="20" t="str" cm="1">
        <f t="array" ref="D546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46" s="20" t="str" cm="1">
        <f t="array" ref="E546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46" s="20" t="str" cm="1">
        <f t="array" ref="F546">IF(ISERROR(INDEX(Jornadas[id],ROW()-3)),"",IFERROR(INDEX(Jornadas[retiro],ROW()-3),""))</f>
        <v/>
      </c>
      <c r="G546" s="20" t="str" cm="1">
        <f t="array" ref="G546">IF(ISERROR(INDEX(Jornadas[id],ROW()-3)),"",SUMIFS(Ventas[importe],Ventas[id_jornada],INDEX(Jornadas[id],ROW()-3),Ventas[mercadoPago],"0"))</f>
        <v/>
      </c>
      <c r="H546" s="20" t="str" cm="1">
        <f t="array" ref="H546">IF(ISERROR(INDEX(Jornadas[id],ROW()-3)),"",SUMIFS(Ventas[importe],Ventas[id_jornada],INDEX(Jornadas[id],ROW()-3),Ventas[mercadoPago],"1"))</f>
        <v/>
      </c>
      <c r="I546" s="1" t="str" cm="1">
        <f t="array" ref="I546">IF(ISERROR(INDEX(Jornadas[id],ROW()-3)),"",COUNTIF(Cortes[id_jornada],INDEX(Jornadas[id],ROW()-3)))</f>
        <v/>
      </c>
    </row>
    <row r="547" spans="1:9" hidden="1" x14ac:dyDescent="0.3">
      <c r="A547" s="35" t="str">
        <f t="shared" si="8"/>
        <v/>
      </c>
      <c r="B547" s="36" t="str" cm="1">
        <f t="array" ref="B547">IF(ISERROR(INDEX(Jornadas[id],ROW()-3)),"",INDEX(Jornadas[fecha],ROW()-3))</f>
        <v/>
      </c>
      <c r="C547" s="23" t="str" cm="1">
        <f t="array" ref="C547">IFERROR(INDEX(Jornadas[caja_inicial],ROW()-3),"")</f>
        <v/>
      </c>
      <c r="D547" s="21" t="str" cm="1">
        <f t="array" ref="D547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47" s="21" t="str" cm="1">
        <f t="array" ref="E547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47" s="21" t="str" cm="1">
        <f t="array" ref="F547">IF(ISERROR(INDEX(Jornadas[id],ROW()-3)),"",IFERROR(INDEX(Jornadas[retiro],ROW()-3),""))</f>
        <v/>
      </c>
      <c r="G547" s="21" t="str" cm="1">
        <f t="array" ref="G547">IF(ISERROR(INDEX(Jornadas[id],ROW()-3)),"",SUMIFS(Ventas[importe],Ventas[id_jornada],INDEX(Jornadas[id],ROW()-3),Ventas[mercadoPago],"0"))</f>
        <v/>
      </c>
      <c r="H547" s="21" t="str" cm="1">
        <f t="array" ref="H547">IF(ISERROR(INDEX(Jornadas[id],ROW()-3)),"",SUMIFS(Ventas[importe],Ventas[id_jornada],INDEX(Jornadas[id],ROW()-3),Ventas[mercadoPago],"1"))</f>
        <v/>
      </c>
      <c r="I547" s="2" t="str" cm="1">
        <f t="array" ref="I547">IF(ISERROR(INDEX(Jornadas[id],ROW()-3)),"",COUNTIF(Cortes[id_jornada],INDEX(Jornadas[id],ROW()-3)))</f>
        <v/>
      </c>
    </row>
    <row r="548" spans="1:9" hidden="1" x14ac:dyDescent="0.3">
      <c r="A548" s="42" t="str">
        <f t="shared" si="8"/>
        <v/>
      </c>
      <c r="B548" s="38" t="str" cm="1">
        <f t="array" ref="B548">IF(ISERROR(INDEX(Jornadas[id],ROW()-3)),"",INDEX(Jornadas[fecha],ROW()-3))</f>
        <v/>
      </c>
      <c r="C548" s="43" t="str" cm="1">
        <f t="array" ref="C548">IFERROR(INDEX(Jornadas[caja_inicial],ROW()-3),"")</f>
        <v/>
      </c>
      <c r="D548" s="20" t="str" cm="1">
        <f t="array" ref="D548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48" s="20" t="str" cm="1">
        <f t="array" ref="E548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48" s="20" t="str" cm="1">
        <f t="array" ref="F548">IF(ISERROR(INDEX(Jornadas[id],ROW()-3)),"",IFERROR(INDEX(Jornadas[retiro],ROW()-3),""))</f>
        <v/>
      </c>
      <c r="G548" s="20" t="str" cm="1">
        <f t="array" ref="G548">IF(ISERROR(INDEX(Jornadas[id],ROW()-3)),"",SUMIFS(Ventas[importe],Ventas[id_jornada],INDEX(Jornadas[id],ROW()-3),Ventas[mercadoPago],"0"))</f>
        <v/>
      </c>
      <c r="H548" s="20" t="str" cm="1">
        <f t="array" ref="H548">IF(ISERROR(INDEX(Jornadas[id],ROW()-3)),"",SUMIFS(Ventas[importe],Ventas[id_jornada],INDEX(Jornadas[id],ROW()-3),Ventas[mercadoPago],"1"))</f>
        <v/>
      </c>
      <c r="I548" s="1" t="str" cm="1">
        <f t="array" ref="I548">IF(ISERROR(INDEX(Jornadas[id],ROW()-3)),"",COUNTIF(Cortes[id_jornada],INDEX(Jornadas[id],ROW()-3)))</f>
        <v/>
      </c>
    </row>
    <row r="549" spans="1:9" hidden="1" x14ac:dyDescent="0.3">
      <c r="A549" s="35" t="str">
        <f t="shared" si="8"/>
        <v/>
      </c>
      <c r="B549" s="36" t="str" cm="1">
        <f t="array" ref="B549">IF(ISERROR(INDEX(Jornadas[id],ROW()-3)),"",INDEX(Jornadas[fecha],ROW()-3))</f>
        <v/>
      </c>
      <c r="C549" s="23" t="str" cm="1">
        <f t="array" ref="C549">IFERROR(INDEX(Jornadas[caja_inicial],ROW()-3),"")</f>
        <v/>
      </c>
      <c r="D549" s="21" t="str" cm="1">
        <f t="array" ref="D549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49" s="21" t="str" cm="1">
        <f t="array" ref="E549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49" s="21" t="str" cm="1">
        <f t="array" ref="F549">IF(ISERROR(INDEX(Jornadas[id],ROW()-3)),"",IFERROR(INDEX(Jornadas[retiro],ROW()-3),""))</f>
        <v/>
      </c>
      <c r="G549" s="21" t="str" cm="1">
        <f t="array" ref="G549">IF(ISERROR(INDEX(Jornadas[id],ROW()-3)),"",SUMIFS(Ventas[importe],Ventas[id_jornada],INDEX(Jornadas[id],ROW()-3),Ventas[mercadoPago],"0"))</f>
        <v/>
      </c>
      <c r="H549" s="21" t="str" cm="1">
        <f t="array" ref="H549">IF(ISERROR(INDEX(Jornadas[id],ROW()-3)),"",SUMIFS(Ventas[importe],Ventas[id_jornada],INDEX(Jornadas[id],ROW()-3),Ventas[mercadoPago],"1"))</f>
        <v/>
      </c>
      <c r="I549" s="2" t="str" cm="1">
        <f t="array" ref="I549">IF(ISERROR(INDEX(Jornadas[id],ROW()-3)),"",COUNTIF(Cortes[id_jornada],INDEX(Jornadas[id],ROW()-3)))</f>
        <v/>
      </c>
    </row>
    <row r="550" spans="1:9" hidden="1" x14ac:dyDescent="0.3">
      <c r="A550" s="42" t="str">
        <f t="shared" si="8"/>
        <v/>
      </c>
      <c r="B550" s="38" t="str" cm="1">
        <f t="array" ref="B550">IF(ISERROR(INDEX(Jornadas[id],ROW()-3)),"",INDEX(Jornadas[fecha],ROW()-3))</f>
        <v/>
      </c>
      <c r="C550" s="43" t="str" cm="1">
        <f t="array" ref="C550">IFERROR(INDEX(Jornadas[caja_inicial],ROW()-3),"")</f>
        <v/>
      </c>
      <c r="D550" s="20" t="str" cm="1">
        <f t="array" ref="D550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50" s="20" t="str" cm="1">
        <f t="array" ref="E550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50" s="20" t="str" cm="1">
        <f t="array" ref="F550">IF(ISERROR(INDEX(Jornadas[id],ROW()-3)),"",IFERROR(INDEX(Jornadas[retiro],ROW()-3),""))</f>
        <v/>
      </c>
      <c r="G550" s="20" t="str" cm="1">
        <f t="array" ref="G550">IF(ISERROR(INDEX(Jornadas[id],ROW()-3)),"",SUMIFS(Ventas[importe],Ventas[id_jornada],INDEX(Jornadas[id],ROW()-3),Ventas[mercadoPago],"0"))</f>
        <v/>
      </c>
      <c r="H550" s="20" t="str" cm="1">
        <f t="array" ref="H550">IF(ISERROR(INDEX(Jornadas[id],ROW()-3)),"",SUMIFS(Ventas[importe],Ventas[id_jornada],INDEX(Jornadas[id],ROW()-3),Ventas[mercadoPago],"1"))</f>
        <v/>
      </c>
      <c r="I550" s="1" t="str" cm="1">
        <f t="array" ref="I550">IF(ISERROR(INDEX(Jornadas[id],ROW()-3)),"",COUNTIF(Cortes[id_jornada],INDEX(Jornadas[id],ROW()-3)))</f>
        <v/>
      </c>
    </row>
    <row r="551" spans="1:9" hidden="1" x14ac:dyDescent="0.3">
      <c r="A551" s="35" t="str">
        <f t="shared" si="8"/>
        <v/>
      </c>
      <c r="B551" s="36" t="str" cm="1">
        <f t="array" ref="B551">IF(ISERROR(INDEX(Jornadas[id],ROW()-3)),"",INDEX(Jornadas[fecha],ROW()-3))</f>
        <v/>
      </c>
      <c r="C551" s="23" t="str" cm="1">
        <f t="array" ref="C551">IFERROR(INDEX(Jornadas[caja_inicial],ROW()-3),"")</f>
        <v/>
      </c>
      <c r="D551" s="21" t="str" cm="1">
        <f t="array" ref="D551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51" s="21" t="str" cm="1">
        <f t="array" ref="E551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51" s="21" t="str" cm="1">
        <f t="array" ref="F551">IF(ISERROR(INDEX(Jornadas[id],ROW()-3)),"",IFERROR(INDEX(Jornadas[retiro],ROW()-3),""))</f>
        <v/>
      </c>
      <c r="G551" s="21" t="str" cm="1">
        <f t="array" ref="G551">IF(ISERROR(INDEX(Jornadas[id],ROW()-3)),"",SUMIFS(Ventas[importe],Ventas[id_jornada],INDEX(Jornadas[id],ROW()-3),Ventas[mercadoPago],"0"))</f>
        <v/>
      </c>
      <c r="H551" s="21" t="str" cm="1">
        <f t="array" ref="H551">IF(ISERROR(INDEX(Jornadas[id],ROW()-3)),"",SUMIFS(Ventas[importe],Ventas[id_jornada],INDEX(Jornadas[id],ROW()-3),Ventas[mercadoPago],"1"))</f>
        <v/>
      </c>
      <c r="I551" s="2" t="str" cm="1">
        <f t="array" ref="I551">IF(ISERROR(INDEX(Jornadas[id],ROW()-3)),"",COUNTIF(Cortes[id_jornada],INDEX(Jornadas[id],ROW()-3)))</f>
        <v/>
      </c>
    </row>
    <row r="552" spans="1:9" hidden="1" x14ac:dyDescent="0.3">
      <c r="A552" s="42" t="str">
        <f t="shared" si="8"/>
        <v/>
      </c>
      <c r="B552" s="38" t="str" cm="1">
        <f t="array" ref="B552">IF(ISERROR(INDEX(Jornadas[id],ROW()-3)),"",INDEX(Jornadas[fecha],ROW()-3))</f>
        <v/>
      </c>
      <c r="C552" s="43" t="str" cm="1">
        <f t="array" ref="C552">IFERROR(INDEX(Jornadas[caja_inicial],ROW()-3),"")</f>
        <v/>
      </c>
      <c r="D552" s="20" t="str" cm="1">
        <f t="array" ref="D552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52" s="20" t="str" cm="1">
        <f t="array" ref="E552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52" s="20" t="str" cm="1">
        <f t="array" ref="F552">IF(ISERROR(INDEX(Jornadas[id],ROW()-3)),"",IFERROR(INDEX(Jornadas[retiro],ROW()-3),""))</f>
        <v/>
      </c>
      <c r="G552" s="20" t="str" cm="1">
        <f t="array" ref="G552">IF(ISERROR(INDEX(Jornadas[id],ROW()-3)),"",SUMIFS(Ventas[importe],Ventas[id_jornada],INDEX(Jornadas[id],ROW()-3),Ventas[mercadoPago],"0"))</f>
        <v/>
      </c>
      <c r="H552" s="20" t="str" cm="1">
        <f t="array" ref="H552">IF(ISERROR(INDEX(Jornadas[id],ROW()-3)),"",SUMIFS(Ventas[importe],Ventas[id_jornada],INDEX(Jornadas[id],ROW()-3),Ventas[mercadoPago],"1"))</f>
        <v/>
      </c>
      <c r="I552" s="1" t="str" cm="1">
        <f t="array" ref="I552">IF(ISERROR(INDEX(Jornadas[id],ROW()-3)),"",COUNTIF(Cortes[id_jornada],INDEX(Jornadas[id],ROW()-3)))</f>
        <v/>
      </c>
    </row>
    <row r="553" spans="1:9" hidden="1" x14ac:dyDescent="0.3">
      <c r="A553" s="35" t="str">
        <f t="shared" si="8"/>
        <v/>
      </c>
      <c r="B553" s="36" t="str" cm="1">
        <f t="array" ref="B553">IF(ISERROR(INDEX(Jornadas[id],ROW()-3)),"",INDEX(Jornadas[fecha],ROW()-3))</f>
        <v/>
      </c>
      <c r="C553" s="23" t="str" cm="1">
        <f t="array" ref="C553">IFERROR(INDEX(Jornadas[caja_inicial],ROW()-3),"")</f>
        <v/>
      </c>
      <c r="D553" s="21" t="str" cm="1">
        <f t="array" ref="D553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53" s="21" t="str" cm="1">
        <f t="array" ref="E553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53" s="21" t="str" cm="1">
        <f t="array" ref="F553">IF(ISERROR(INDEX(Jornadas[id],ROW()-3)),"",IFERROR(INDEX(Jornadas[retiro],ROW()-3),""))</f>
        <v/>
      </c>
      <c r="G553" s="21" t="str" cm="1">
        <f t="array" ref="G553">IF(ISERROR(INDEX(Jornadas[id],ROW()-3)),"",SUMIFS(Ventas[importe],Ventas[id_jornada],INDEX(Jornadas[id],ROW()-3),Ventas[mercadoPago],"0"))</f>
        <v/>
      </c>
      <c r="H553" s="21" t="str" cm="1">
        <f t="array" ref="H553">IF(ISERROR(INDEX(Jornadas[id],ROW()-3)),"",SUMIFS(Ventas[importe],Ventas[id_jornada],INDEX(Jornadas[id],ROW()-3),Ventas[mercadoPago],"1"))</f>
        <v/>
      </c>
      <c r="I553" s="2" t="str" cm="1">
        <f t="array" ref="I553">IF(ISERROR(INDEX(Jornadas[id],ROW()-3)),"",COUNTIF(Cortes[id_jornada],INDEX(Jornadas[id],ROW()-3)))</f>
        <v/>
      </c>
    </row>
    <row r="554" spans="1:9" hidden="1" x14ac:dyDescent="0.3">
      <c r="A554" s="42" t="str">
        <f t="shared" si="8"/>
        <v/>
      </c>
      <c r="B554" s="38" t="str" cm="1">
        <f t="array" ref="B554">IF(ISERROR(INDEX(Jornadas[id],ROW()-3)),"",INDEX(Jornadas[fecha],ROW()-3))</f>
        <v/>
      </c>
      <c r="C554" s="43" t="str" cm="1">
        <f t="array" ref="C554">IFERROR(INDEX(Jornadas[caja_inicial],ROW()-3),"")</f>
        <v/>
      </c>
      <c r="D554" s="20" t="str" cm="1">
        <f t="array" ref="D554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54" s="20" t="str" cm="1">
        <f t="array" ref="E554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54" s="20" t="str" cm="1">
        <f t="array" ref="F554">IF(ISERROR(INDEX(Jornadas[id],ROW()-3)),"",IFERROR(INDEX(Jornadas[retiro],ROW()-3),""))</f>
        <v/>
      </c>
      <c r="G554" s="20" t="str" cm="1">
        <f t="array" ref="G554">IF(ISERROR(INDEX(Jornadas[id],ROW()-3)),"",SUMIFS(Ventas[importe],Ventas[id_jornada],INDEX(Jornadas[id],ROW()-3),Ventas[mercadoPago],"0"))</f>
        <v/>
      </c>
      <c r="H554" s="20" t="str" cm="1">
        <f t="array" ref="H554">IF(ISERROR(INDEX(Jornadas[id],ROW()-3)),"",SUMIFS(Ventas[importe],Ventas[id_jornada],INDEX(Jornadas[id],ROW()-3),Ventas[mercadoPago],"1"))</f>
        <v/>
      </c>
      <c r="I554" s="1" t="str" cm="1">
        <f t="array" ref="I554">IF(ISERROR(INDEX(Jornadas[id],ROW()-3)),"",COUNTIF(Cortes[id_jornada],INDEX(Jornadas[id],ROW()-3)))</f>
        <v/>
      </c>
    </row>
    <row r="555" spans="1:9" hidden="1" x14ac:dyDescent="0.3">
      <c r="A555" s="35" t="str">
        <f t="shared" si="8"/>
        <v/>
      </c>
      <c r="B555" s="36" t="str" cm="1">
        <f t="array" ref="B555">IF(ISERROR(INDEX(Jornadas[id],ROW()-3)),"",INDEX(Jornadas[fecha],ROW()-3))</f>
        <v/>
      </c>
      <c r="C555" s="23" t="str" cm="1">
        <f t="array" ref="C555">IFERROR(INDEX(Jornadas[caja_inicial],ROW()-3),"")</f>
        <v/>
      </c>
      <c r="D555" s="21" t="str" cm="1">
        <f t="array" ref="D555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55" s="21" t="str" cm="1">
        <f t="array" ref="E555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55" s="21" t="str" cm="1">
        <f t="array" ref="F555">IF(ISERROR(INDEX(Jornadas[id],ROW()-3)),"",IFERROR(INDEX(Jornadas[retiro],ROW()-3),""))</f>
        <v/>
      </c>
      <c r="G555" s="21" t="str" cm="1">
        <f t="array" ref="G555">IF(ISERROR(INDEX(Jornadas[id],ROW()-3)),"",SUMIFS(Ventas[importe],Ventas[id_jornada],INDEX(Jornadas[id],ROW()-3),Ventas[mercadoPago],"0"))</f>
        <v/>
      </c>
      <c r="H555" s="21" t="str" cm="1">
        <f t="array" ref="H555">IF(ISERROR(INDEX(Jornadas[id],ROW()-3)),"",SUMIFS(Ventas[importe],Ventas[id_jornada],INDEX(Jornadas[id],ROW()-3),Ventas[mercadoPago],"1"))</f>
        <v/>
      </c>
      <c r="I555" s="2" t="str" cm="1">
        <f t="array" ref="I555">IF(ISERROR(INDEX(Jornadas[id],ROW()-3)),"",COUNTIF(Cortes[id_jornada],INDEX(Jornadas[id],ROW()-3)))</f>
        <v/>
      </c>
    </row>
    <row r="556" spans="1:9" hidden="1" x14ac:dyDescent="0.3">
      <c r="A556" s="42" t="str">
        <f t="shared" si="8"/>
        <v/>
      </c>
      <c r="B556" s="38" t="str" cm="1">
        <f t="array" ref="B556">IF(ISERROR(INDEX(Jornadas[id],ROW()-3)),"",INDEX(Jornadas[fecha],ROW()-3))</f>
        <v/>
      </c>
      <c r="C556" s="43" t="str" cm="1">
        <f t="array" ref="C556">IFERROR(INDEX(Jornadas[caja_inicial],ROW()-3),"")</f>
        <v/>
      </c>
      <c r="D556" s="20" t="str" cm="1">
        <f t="array" ref="D556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56" s="20" t="str" cm="1">
        <f t="array" ref="E556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56" s="20" t="str" cm="1">
        <f t="array" ref="F556">IF(ISERROR(INDEX(Jornadas[id],ROW()-3)),"",IFERROR(INDEX(Jornadas[retiro],ROW()-3),""))</f>
        <v/>
      </c>
      <c r="G556" s="20" t="str" cm="1">
        <f t="array" ref="G556">IF(ISERROR(INDEX(Jornadas[id],ROW()-3)),"",SUMIFS(Ventas[importe],Ventas[id_jornada],INDEX(Jornadas[id],ROW()-3),Ventas[mercadoPago],"0"))</f>
        <v/>
      </c>
      <c r="H556" s="20" t="str" cm="1">
        <f t="array" ref="H556">IF(ISERROR(INDEX(Jornadas[id],ROW()-3)),"",SUMIFS(Ventas[importe],Ventas[id_jornada],INDEX(Jornadas[id],ROW()-3),Ventas[mercadoPago],"1"))</f>
        <v/>
      </c>
      <c r="I556" s="1" t="str" cm="1">
        <f t="array" ref="I556">IF(ISERROR(INDEX(Jornadas[id],ROW()-3)),"",COUNTIF(Cortes[id_jornada],INDEX(Jornadas[id],ROW()-3)))</f>
        <v/>
      </c>
    </row>
    <row r="557" spans="1:9" hidden="1" x14ac:dyDescent="0.3">
      <c r="A557" s="35" t="str">
        <f t="shared" si="8"/>
        <v/>
      </c>
      <c r="B557" s="36" t="str" cm="1">
        <f t="array" ref="B557">IF(ISERROR(INDEX(Jornadas[id],ROW()-3)),"",INDEX(Jornadas[fecha],ROW()-3))</f>
        <v/>
      </c>
      <c r="C557" s="23" t="str" cm="1">
        <f t="array" ref="C557">IFERROR(INDEX(Jornadas[caja_inicial],ROW()-3),"")</f>
        <v/>
      </c>
      <c r="D557" s="21" t="str" cm="1">
        <f t="array" ref="D557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57" s="21" t="str" cm="1">
        <f t="array" ref="E557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57" s="21" t="str" cm="1">
        <f t="array" ref="F557">IF(ISERROR(INDEX(Jornadas[id],ROW()-3)),"",IFERROR(INDEX(Jornadas[retiro],ROW()-3),""))</f>
        <v/>
      </c>
      <c r="G557" s="21" t="str" cm="1">
        <f t="array" ref="G557">IF(ISERROR(INDEX(Jornadas[id],ROW()-3)),"",SUMIFS(Ventas[importe],Ventas[id_jornada],INDEX(Jornadas[id],ROW()-3),Ventas[mercadoPago],"0"))</f>
        <v/>
      </c>
      <c r="H557" s="21" t="str" cm="1">
        <f t="array" ref="H557">IF(ISERROR(INDEX(Jornadas[id],ROW()-3)),"",SUMIFS(Ventas[importe],Ventas[id_jornada],INDEX(Jornadas[id],ROW()-3),Ventas[mercadoPago],"1"))</f>
        <v/>
      </c>
      <c r="I557" s="2" t="str" cm="1">
        <f t="array" ref="I557">IF(ISERROR(INDEX(Jornadas[id],ROW()-3)),"",COUNTIF(Cortes[id_jornada],INDEX(Jornadas[id],ROW()-3)))</f>
        <v/>
      </c>
    </row>
    <row r="558" spans="1:9" hidden="1" x14ac:dyDescent="0.3">
      <c r="A558" s="42" t="str">
        <f t="shared" si="8"/>
        <v/>
      </c>
      <c r="B558" s="38" t="str" cm="1">
        <f t="array" ref="B558">IF(ISERROR(INDEX(Jornadas[id],ROW()-3)),"",INDEX(Jornadas[fecha],ROW()-3))</f>
        <v/>
      </c>
      <c r="C558" s="43" t="str" cm="1">
        <f t="array" ref="C558">IFERROR(INDEX(Jornadas[caja_inicial],ROW()-3),"")</f>
        <v/>
      </c>
      <c r="D558" s="20" t="str" cm="1">
        <f t="array" ref="D558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58" s="20" t="str" cm="1">
        <f t="array" ref="E558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58" s="20" t="str" cm="1">
        <f t="array" ref="F558">IF(ISERROR(INDEX(Jornadas[id],ROW()-3)),"",IFERROR(INDEX(Jornadas[retiro],ROW()-3),""))</f>
        <v/>
      </c>
      <c r="G558" s="20" t="str" cm="1">
        <f t="array" ref="G558">IF(ISERROR(INDEX(Jornadas[id],ROW()-3)),"",SUMIFS(Ventas[importe],Ventas[id_jornada],INDEX(Jornadas[id],ROW()-3),Ventas[mercadoPago],"0"))</f>
        <v/>
      </c>
      <c r="H558" s="20" t="str" cm="1">
        <f t="array" ref="H558">IF(ISERROR(INDEX(Jornadas[id],ROW()-3)),"",SUMIFS(Ventas[importe],Ventas[id_jornada],INDEX(Jornadas[id],ROW()-3),Ventas[mercadoPago],"1"))</f>
        <v/>
      </c>
      <c r="I558" s="1" t="str" cm="1">
        <f t="array" ref="I558">IF(ISERROR(INDEX(Jornadas[id],ROW()-3)),"",COUNTIF(Cortes[id_jornada],INDEX(Jornadas[id],ROW()-3)))</f>
        <v/>
      </c>
    </row>
    <row r="559" spans="1:9" hidden="1" x14ac:dyDescent="0.3">
      <c r="A559" s="35" t="str">
        <f t="shared" si="8"/>
        <v/>
      </c>
      <c r="B559" s="36" t="str" cm="1">
        <f t="array" ref="B559">IF(ISERROR(INDEX(Jornadas[id],ROW()-3)),"",INDEX(Jornadas[fecha],ROW()-3))</f>
        <v/>
      </c>
      <c r="C559" s="23" t="str" cm="1">
        <f t="array" ref="C559">IFERROR(INDEX(Jornadas[caja_inicial],ROW()-3),"")</f>
        <v/>
      </c>
      <c r="D559" s="21" t="str" cm="1">
        <f t="array" ref="D559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59" s="21" t="str" cm="1">
        <f t="array" ref="E559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59" s="21" t="str" cm="1">
        <f t="array" ref="F559">IF(ISERROR(INDEX(Jornadas[id],ROW()-3)),"",IFERROR(INDEX(Jornadas[retiro],ROW()-3),""))</f>
        <v/>
      </c>
      <c r="G559" s="21" t="str" cm="1">
        <f t="array" ref="G559">IF(ISERROR(INDEX(Jornadas[id],ROW()-3)),"",SUMIFS(Ventas[importe],Ventas[id_jornada],INDEX(Jornadas[id],ROW()-3),Ventas[mercadoPago],"0"))</f>
        <v/>
      </c>
      <c r="H559" s="21" t="str" cm="1">
        <f t="array" ref="H559">IF(ISERROR(INDEX(Jornadas[id],ROW()-3)),"",SUMIFS(Ventas[importe],Ventas[id_jornada],INDEX(Jornadas[id],ROW()-3),Ventas[mercadoPago],"1"))</f>
        <v/>
      </c>
      <c r="I559" s="2" t="str" cm="1">
        <f t="array" ref="I559">IF(ISERROR(INDEX(Jornadas[id],ROW()-3)),"",COUNTIF(Cortes[id_jornada],INDEX(Jornadas[id],ROW()-3)))</f>
        <v/>
      </c>
    </row>
    <row r="560" spans="1:9" hidden="1" x14ac:dyDescent="0.3">
      <c r="A560" s="42" t="str">
        <f t="shared" si="8"/>
        <v/>
      </c>
      <c r="B560" s="38" t="str" cm="1">
        <f t="array" ref="B560">IF(ISERROR(INDEX(Jornadas[id],ROW()-3)),"",INDEX(Jornadas[fecha],ROW()-3))</f>
        <v/>
      </c>
      <c r="C560" s="43" t="str" cm="1">
        <f t="array" ref="C560">IFERROR(INDEX(Jornadas[caja_inicial],ROW()-3),"")</f>
        <v/>
      </c>
      <c r="D560" s="20" t="str" cm="1">
        <f t="array" ref="D560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60" s="20" t="str" cm="1">
        <f t="array" ref="E560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60" s="20" t="str" cm="1">
        <f t="array" ref="F560">IF(ISERROR(INDEX(Jornadas[id],ROW()-3)),"",IFERROR(INDEX(Jornadas[retiro],ROW()-3),""))</f>
        <v/>
      </c>
      <c r="G560" s="20" t="str" cm="1">
        <f t="array" ref="G560">IF(ISERROR(INDEX(Jornadas[id],ROW()-3)),"",SUMIFS(Ventas[importe],Ventas[id_jornada],INDEX(Jornadas[id],ROW()-3),Ventas[mercadoPago],"0"))</f>
        <v/>
      </c>
      <c r="H560" s="20" t="str" cm="1">
        <f t="array" ref="H560">IF(ISERROR(INDEX(Jornadas[id],ROW()-3)),"",SUMIFS(Ventas[importe],Ventas[id_jornada],INDEX(Jornadas[id],ROW()-3),Ventas[mercadoPago],"1"))</f>
        <v/>
      </c>
      <c r="I560" s="1" t="str" cm="1">
        <f t="array" ref="I560">IF(ISERROR(INDEX(Jornadas[id],ROW()-3)),"",COUNTIF(Cortes[id_jornada],INDEX(Jornadas[id],ROW()-3)))</f>
        <v/>
      </c>
    </row>
    <row r="561" spans="1:9" hidden="1" x14ac:dyDescent="0.3">
      <c r="A561" s="35" t="str">
        <f t="shared" si="8"/>
        <v/>
      </c>
      <c r="B561" s="36" t="str" cm="1">
        <f t="array" ref="B561">IF(ISERROR(INDEX(Jornadas[id],ROW()-3)),"",INDEX(Jornadas[fecha],ROW()-3))</f>
        <v/>
      </c>
      <c r="C561" s="23" t="str" cm="1">
        <f t="array" ref="C561">IFERROR(INDEX(Jornadas[caja_inicial],ROW()-3),"")</f>
        <v/>
      </c>
      <c r="D561" s="21" t="str" cm="1">
        <f t="array" ref="D561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61" s="21" t="str" cm="1">
        <f t="array" ref="E561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61" s="21" t="str" cm="1">
        <f t="array" ref="F561">IF(ISERROR(INDEX(Jornadas[id],ROW()-3)),"",IFERROR(INDEX(Jornadas[retiro],ROW()-3),""))</f>
        <v/>
      </c>
      <c r="G561" s="21" t="str" cm="1">
        <f t="array" ref="G561">IF(ISERROR(INDEX(Jornadas[id],ROW()-3)),"",SUMIFS(Ventas[importe],Ventas[id_jornada],INDEX(Jornadas[id],ROW()-3),Ventas[mercadoPago],"0"))</f>
        <v/>
      </c>
      <c r="H561" s="21" t="str" cm="1">
        <f t="array" ref="H561">IF(ISERROR(INDEX(Jornadas[id],ROW()-3)),"",SUMIFS(Ventas[importe],Ventas[id_jornada],INDEX(Jornadas[id],ROW()-3),Ventas[mercadoPago],"1"))</f>
        <v/>
      </c>
      <c r="I561" s="2" t="str" cm="1">
        <f t="array" ref="I561">IF(ISERROR(INDEX(Jornadas[id],ROW()-3)),"",COUNTIF(Cortes[id_jornada],INDEX(Jornadas[id],ROW()-3)))</f>
        <v/>
      </c>
    </row>
    <row r="562" spans="1:9" hidden="1" x14ac:dyDescent="0.3">
      <c r="A562" s="42" t="str">
        <f t="shared" si="8"/>
        <v/>
      </c>
      <c r="B562" s="38" t="str" cm="1">
        <f t="array" ref="B562">IF(ISERROR(INDEX(Jornadas[id],ROW()-3)),"",INDEX(Jornadas[fecha],ROW()-3))</f>
        <v/>
      </c>
      <c r="C562" s="43" t="str" cm="1">
        <f t="array" ref="C562">IFERROR(INDEX(Jornadas[caja_inicial],ROW()-3),"")</f>
        <v/>
      </c>
      <c r="D562" s="20" t="str" cm="1">
        <f t="array" ref="D562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62" s="20" t="str" cm="1">
        <f t="array" ref="E562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62" s="20" t="str" cm="1">
        <f t="array" ref="F562">IF(ISERROR(INDEX(Jornadas[id],ROW()-3)),"",IFERROR(INDEX(Jornadas[retiro],ROW()-3),""))</f>
        <v/>
      </c>
      <c r="G562" s="20" t="str" cm="1">
        <f t="array" ref="G562">IF(ISERROR(INDEX(Jornadas[id],ROW()-3)),"",SUMIFS(Ventas[importe],Ventas[id_jornada],INDEX(Jornadas[id],ROW()-3),Ventas[mercadoPago],"0"))</f>
        <v/>
      </c>
      <c r="H562" s="20" t="str" cm="1">
        <f t="array" ref="H562">IF(ISERROR(INDEX(Jornadas[id],ROW()-3)),"",SUMIFS(Ventas[importe],Ventas[id_jornada],INDEX(Jornadas[id],ROW()-3),Ventas[mercadoPago],"1"))</f>
        <v/>
      </c>
      <c r="I562" s="1" t="str" cm="1">
        <f t="array" ref="I562">IF(ISERROR(INDEX(Jornadas[id],ROW()-3)),"",COUNTIF(Cortes[id_jornada],INDEX(Jornadas[id],ROW()-3)))</f>
        <v/>
      </c>
    </row>
    <row r="563" spans="1:9" hidden="1" x14ac:dyDescent="0.3">
      <c r="A563" s="35" t="str">
        <f t="shared" si="8"/>
        <v/>
      </c>
      <c r="B563" s="36" t="str" cm="1">
        <f t="array" ref="B563">IF(ISERROR(INDEX(Jornadas[id],ROW()-3)),"",INDEX(Jornadas[fecha],ROW()-3))</f>
        <v/>
      </c>
      <c r="C563" s="23" t="str" cm="1">
        <f t="array" ref="C563">IFERROR(INDEX(Jornadas[caja_inicial],ROW()-3),"")</f>
        <v/>
      </c>
      <c r="D563" s="21" t="str" cm="1">
        <f t="array" ref="D563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63" s="21" t="str" cm="1">
        <f t="array" ref="E563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63" s="21" t="str" cm="1">
        <f t="array" ref="F563">IF(ISERROR(INDEX(Jornadas[id],ROW()-3)),"",IFERROR(INDEX(Jornadas[retiro],ROW()-3),""))</f>
        <v/>
      </c>
      <c r="G563" s="21" t="str" cm="1">
        <f t="array" ref="G563">IF(ISERROR(INDEX(Jornadas[id],ROW()-3)),"",SUMIFS(Ventas[importe],Ventas[id_jornada],INDEX(Jornadas[id],ROW()-3),Ventas[mercadoPago],"0"))</f>
        <v/>
      </c>
      <c r="H563" s="21" t="str" cm="1">
        <f t="array" ref="H563">IF(ISERROR(INDEX(Jornadas[id],ROW()-3)),"",SUMIFS(Ventas[importe],Ventas[id_jornada],INDEX(Jornadas[id],ROW()-3),Ventas[mercadoPago],"1"))</f>
        <v/>
      </c>
      <c r="I563" s="2" t="str" cm="1">
        <f t="array" ref="I563">IF(ISERROR(INDEX(Jornadas[id],ROW()-3)),"",COUNTIF(Cortes[id_jornada],INDEX(Jornadas[id],ROW()-3)))</f>
        <v/>
      </c>
    </row>
    <row r="564" spans="1:9" hidden="1" x14ac:dyDescent="0.3">
      <c r="A564" s="42" t="str">
        <f t="shared" si="8"/>
        <v/>
      </c>
      <c r="B564" s="38" t="str" cm="1">
        <f t="array" ref="B564">IF(ISERROR(INDEX(Jornadas[id],ROW()-3)),"",INDEX(Jornadas[fecha],ROW()-3))</f>
        <v/>
      </c>
      <c r="C564" s="43" t="str" cm="1">
        <f t="array" ref="C564">IFERROR(INDEX(Jornadas[caja_inicial],ROW()-3),"")</f>
        <v/>
      </c>
      <c r="D564" s="20" t="str" cm="1">
        <f t="array" ref="D564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64" s="20" t="str" cm="1">
        <f t="array" ref="E564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64" s="20" t="str" cm="1">
        <f t="array" ref="F564">IF(ISERROR(INDEX(Jornadas[id],ROW()-3)),"",IFERROR(INDEX(Jornadas[retiro],ROW()-3),""))</f>
        <v/>
      </c>
      <c r="G564" s="20" t="str" cm="1">
        <f t="array" ref="G564">IF(ISERROR(INDEX(Jornadas[id],ROW()-3)),"",SUMIFS(Ventas[importe],Ventas[id_jornada],INDEX(Jornadas[id],ROW()-3),Ventas[mercadoPago],"0"))</f>
        <v/>
      </c>
      <c r="H564" s="20" t="str" cm="1">
        <f t="array" ref="H564">IF(ISERROR(INDEX(Jornadas[id],ROW()-3)),"",SUMIFS(Ventas[importe],Ventas[id_jornada],INDEX(Jornadas[id],ROW()-3),Ventas[mercadoPago],"1"))</f>
        <v/>
      </c>
      <c r="I564" s="1" t="str" cm="1">
        <f t="array" ref="I564">IF(ISERROR(INDEX(Jornadas[id],ROW()-3)),"",COUNTIF(Cortes[id_jornada],INDEX(Jornadas[id],ROW()-3)))</f>
        <v/>
      </c>
    </row>
    <row r="565" spans="1:9" hidden="1" x14ac:dyDescent="0.3">
      <c r="A565" s="35" t="str">
        <f t="shared" si="8"/>
        <v/>
      </c>
      <c r="B565" s="36" t="str" cm="1">
        <f t="array" ref="B565">IF(ISERROR(INDEX(Jornadas[id],ROW()-3)),"",INDEX(Jornadas[fecha],ROW()-3))</f>
        <v/>
      </c>
      <c r="C565" s="23" t="str" cm="1">
        <f t="array" ref="C565">IFERROR(INDEX(Jornadas[caja_inicial],ROW()-3),"")</f>
        <v/>
      </c>
      <c r="D565" s="21" t="str" cm="1">
        <f t="array" ref="D565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65" s="21" t="str" cm="1">
        <f t="array" ref="E565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65" s="21" t="str" cm="1">
        <f t="array" ref="F565">IF(ISERROR(INDEX(Jornadas[id],ROW()-3)),"",IFERROR(INDEX(Jornadas[retiro],ROW()-3),""))</f>
        <v/>
      </c>
      <c r="G565" s="21" t="str" cm="1">
        <f t="array" ref="G565">IF(ISERROR(INDEX(Jornadas[id],ROW()-3)),"",SUMIFS(Ventas[importe],Ventas[id_jornada],INDEX(Jornadas[id],ROW()-3),Ventas[mercadoPago],"0"))</f>
        <v/>
      </c>
      <c r="H565" s="21" t="str" cm="1">
        <f t="array" ref="H565">IF(ISERROR(INDEX(Jornadas[id],ROW()-3)),"",SUMIFS(Ventas[importe],Ventas[id_jornada],INDEX(Jornadas[id],ROW()-3),Ventas[mercadoPago],"1"))</f>
        <v/>
      </c>
      <c r="I565" s="2" t="str" cm="1">
        <f t="array" ref="I565">IF(ISERROR(INDEX(Jornadas[id],ROW()-3)),"",COUNTIF(Cortes[id_jornada],INDEX(Jornadas[id],ROW()-3)))</f>
        <v/>
      </c>
    </row>
    <row r="566" spans="1:9" hidden="1" x14ac:dyDescent="0.3">
      <c r="A566" s="42" t="str">
        <f t="shared" si="8"/>
        <v/>
      </c>
      <c r="B566" s="38" t="str" cm="1">
        <f t="array" ref="B566">IF(ISERROR(INDEX(Jornadas[id],ROW()-3)),"",INDEX(Jornadas[fecha],ROW()-3))</f>
        <v/>
      </c>
      <c r="C566" s="43" t="str" cm="1">
        <f t="array" ref="C566">IFERROR(INDEX(Jornadas[caja_inicial],ROW()-3),"")</f>
        <v/>
      </c>
      <c r="D566" s="20" t="str" cm="1">
        <f t="array" ref="D566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66" s="20" t="str" cm="1">
        <f t="array" ref="E566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66" s="20" t="str" cm="1">
        <f t="array" ref="F566">IF(ISERROR(INDEX(Jornadas[id],ROW()-3)),"",IFERROR(INDEX(Jornadas[retiro],ROW()-3),""))</f>
        <v/>
      </c>
      <c r="G566" s="20" t="str" cm="1">
        <f t="array" ref="G566">IF(ISERROR(INDEX(Jornadas[id],ROW()-3)),"",SUMIFS(Ventas[importe],Ventas[id_jornada],INDEX(Jornadas[id],ROW()-3),Ventas[mercadoPago],"0"))</f>
        <v/>
      </c>
      <c r="H566" s="20" t="str" cm="1">
        <f t="array" ref="H566">IF(ISERROR(INDEX(Jornadas[id],ROW()-3)),"",SUMIFS(Ventas[importe],Ventas[id_jornada],INDEX(Jornadas[id],ROW()-3),Ventas[mercadoPago],"1"))</f>
        <v/>
      </c>
      <c r="I566" s="1" t="str" cm="1">
        <f t="array" ref="I566">IF(ISERROR(INDEX(Jornadas[id],ROW()-3)),"",COUNTIF(Cortes[id_jornada],INDEX(Jornadas[id],ROW()-3)))</f>
        <v/>
      </c>
    </row>
    <row r="567" spans="1:9" hidden="1" x14ac:dyDescent="0.3">
      <c r="A567" s="35" t="str">
        <f t="shared" si="8"/>
        <v/>
      </c>
      <c r="B567" s="36" t="str" cm="1">
        <f t="array" ref="B567">IF(ISERROR(INDEX(Jornadas[id],ROW()-3)),"",INDEX(Jornadas[fecha],ROW()-3))</f>
        <v/>
      </c>
      <c r="C567" s="23" t="str" cm="1">
        <f t="array" ref="C567">IFERROR(INDEX(Jornadas[caja_inicial],ROW()-3),"")</f>
        <v/>
      </c>
      <c r="D567" s="21" t="str" cm="1">
        <f t="array" ref="D567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67" s="21" t="str" cm="1">
        <f t="array" ref="E567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67" s="21" t="str" cm="1">
        <f t="array" ref="F567">IF(ISERROR(INDEX(Jornadas[id],ROW()-3)),"",IFERROR(INDEX(Jornadas[retiro],ROW()-3),""))</f>
        <v/>
      </c>
      <c r="G567" s="21" t="str" cm="1">
        <f t="array" ref="G567">IF(ISERROR(INDEX(Jornadas[id],ROW()-3)),"",SUMIFS(Ventas[importe],Ventas[id_jornada],INDEX(Jornadas[id],ROW()-3),Ventas[mercadoPago],"0"))</f>
        <v/>
      </c>
      <c r="H567" s="21" t="str" cm="1">
        <f t="array" ref="H567">IF(ISERROR(INDEX(Jornadas[id],ROW()-3)),"",SUMIFS(Ventas[importe],Ventas[id_jornada],INDEX(Jornadas[id],ROW()-3),Ventas[mercadoPago],"1"))</f>
        <v/>
      </c>
      <c r="I567" s="2" t="str" cm="1">
        <f t="array" ref="I567">IF(ISERROR(INDEX(Jornadas[id],ROW()-3)),"",COUNTIF(Cortes[id_jornada],INDEX(Jornadas[id],ROW()-3)))</f>
        <v/>
      </c>
    </row>
    <row r="568" spans="1:9" hidden="1" x14ac:dyDescent="0.3">
      <c r="A568" s="42" t="str">
        <f t="shared" si="8"/>
        <v/>
      </c>
      <c r="B568" s="38" t="str" cm="1">
        <f t="array" ref="B568">IF(ISERROR(INDEX(Jornadas[id],ROW()-3)),"",INDEX(Jornadas[fecha],ROW()-3))</f>
        <v/>
      </c>
      <c r="C568" s="43" t="str" cm="1">
        <f t="array" ref="C568">IFERROR(INDEX(Jornadas[caja_inicial],ROW()-3),"")</f>
        <v/>
      </c>
      <c r="D568" s="20" t="str" cm="1">
        <f t="array" ref="D568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68" s="20" t="str" cm="1">
        <f t="array" ref="E568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68" s="20" t="str" cm="1">
        <f t="array" ref="F568">IF(ISERROR(INDEX(Jornadas[id],ROW()-3)),"",IFERROR(INDEX(Jornadas[retiro],ROW()-3),""))</f>
        <v/>
      </c>
      <c r="G568" s="20" t="str" cm="1">
        <f t="array" ref="G568">IF(ISERROR(INDEX(Jornadas[id],ROW()-3)),"",SUMIFS(Ventas[importe],Ventas[id_jornada],INDEX(Jornadas[id],ROW()-3),Ventas[mercadoPago],"0"))</f>
        <v/>
      </c>
      <c r="H568" s="20" t="str" cm="1">
        <f t="array" ref="H568">IF(ISERROR(INDEX(Jornadas[id],ROW()-3)),"",SUMIFS(Ventas[importe],Ventas[id_jornada],INDEX(Jornadas[id],ROW()-3),Ventas[mercadoPago],"1"))</f>
        <v/>
      </c>
      <c r="I568" s="1" t="str" cm="1">
        <f t="array" ref="I568">IF(ISERROR(INDEX(Jornadas[id],ROW()-3)),"",COUNTIF(Cortes[id_jornada],INDEX(Jornadas[id],ROW()-3)))</f>
        <v/>
      </c>
    </row>
    <row r="569" spans="1:9" hidden="1" x14ac:dyDescent="0.3">
      <c r="A569" s="35" t="str">
        <f t="shared" si="8"/>
        <v/>
      </c>
      <c r="B569" s="36" t="str" cm="1">
        <f t="array" ref="B569">IF(ISERROR(INDEX(Jornadas[id],ROW()-3)),"",INDEX(Jornadas[fecha],ROW()-3))</f>
        <v/>
      </c>
      <c r="C569" s="23" t="str" cm="1">
        <f t="array" ref="C569">IFERROR(INDEX(Jornadas[caja_inicial],ROW()-3),"")</f>
        <v/>
      </c>
      <c r="D569" s="21" t="str" cm="1">
        <f t="array" ref="D569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69" s="21" t="str" cm="1">
        <f t="array" ref="E569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69" s="21" t="str" cm="1">
        <f t="array" ref="F569">IF(ISERROR(INDEX(Jornadas[id],ROW()-3)),"",IFERROR(INDEX(Jornadas[retiro],ROW()-3),""))</f>
        <v/>
      </c>
      <c r="G569" s="21" t="str" cm="1">
        <f t="array" ref="G569">IF(ISERROR(INDEX(Jornadas[id],ROW()-3)),"",SUMIFS(Ventas[importe],Ventas[id_jornada],INDEX(Jornadas[id],ROW()-3),Ventas[mercadoPago],"0"))</f>
        <v/>
      </c>
      <c r="H569" s="21" t="str" cm="1">
        <f t="array" ref="H569">IF(ISERROR(INDEX(Jornadas[id],ROW()-3)),"",SUMIFS(Ventas[importe],Ventas[id_jornada],INDEX(Jornadas[id],ROW()-3),Ventas[mercadoPago],"1"))</f>
        <v/>
      </c>
      <c r="I569" s="2" t="str" cm="1">
        <f t="array" ref="I569">IF(ISERROR(INDEX(Jornadas[id],ROW()-3)),"",COUNTIF(Cortes[id_jornada],INDEX(Jornadas[id],ROW()-3)))</f>
        <v/>
      </c>
    </row>
    <row r="570" spans="1:9" hidden="1" x14ac:dyDescent="0.3">
      <c r="A570" s="42" t="str">
        <f t="shared" si="8"/>
        <v/>
      </c>
      <c r="B570" s="38" t="str" cm="1">
        <f t="array" ref="B570">IF(ISERROR(INDEX(Jornadas[id],ROW()-3)),"",INDEX(Jornadas[fecha],ROW()-3))</f>
        <v/>
      </c>
      <c r="C570" s="43" t="str" cm="1">
        <f t="array" ref="C570">IFERROR(INDEX(Jornadas[caja_inicial],ROW()-3),"")</f>
        <v/>
      </c>
      <c r="D570" s="20" t="str" cm="1">
        <f t="array" ref="D570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70" s="20" t="str" cm="1">
        <f t="array" ref="E570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70" s="20" t="str" cm="1">
        <f t="array" ref="F570">IF(ISERROR(INDEX(Jornadas[id],ROW()-3)),"",IFERROR(INDEX(Jornadas[retiro],ROW()-3),""))</f>
        <v/>
      </c>
      <c r="G570" s="20" t="str" cm="1">
        <f t="array" ref="G570">IF(ISERROR(INDEX(Jornadas[id],ROW()-3)),"",SUMIFS(Ventas[importe],Ventas[id_jornada],INDEX(Jornadas[id],ROW()-3),Ventas[mercadoPago],"0"))</f>
        <v/>
      </c>
      <c r="H570" s="20" t="str" cm="1">
        <f t="array" ref="H570">IF(ISERROR(INDEX(Jornadas[id],ROW()-3)),"",SUMIFS(Ventas[importe],Ventas[id_jornada],INDEX(Jornadas[id],ROW()-3),Ventas[mercadoPago],"1"))</f>
        <v/>
      </c>
      <c r="I570" s="1" t="str" cm="1">
        <f t="array" ref="I570">IF(ISERROR(INDEX(Jornadas[id],ROW()-3)),"",COUNTIF(Cortes[id_jornada],INDEX(Jornadas[id],ROW()-3)))</f>
        <v/>
      </c>
    </row>
    <row r="571" spans="1:9" hidden="1" x14ac:dyDescent="0.3">
      <c r="A571" s="35" t="str">
        <f t="shared" si="8"/>
        <v/>
      </c>
      <c r="B571" s="36" t="str" cm="1">
        <f t="array" ref="B571">IF(ISERROR(INDEX(Jornadas[id],ROW()-3)),"",INDEX(Jornadas[fecha],ROW()-3))</f>
        <v/>
      </c>
      <c r="C571" s="23" t="str" cm="1">
        <f t="array" ref="C571">IFERROR(INDEX(Jornadas[caja_inicial],ROW()-3),"")</f>
        <v/>
      </c>
      <c r="D571" s="21" t="str" cm="1">
        <f t="array" ref="D571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71" s="21" t="str" cm="1">
        <f t="array" ref="E571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71" s="21" t="str" cm="1">
        <f t="array" ref="F571">IF(ISERROR(INDEX(Jornadas[id],ROW()-3)),"",IFERROR(INDEX(Jornadas[retiro],ROW()-3),""))</f>
        <v/>
      </c>
      <c r="G571" s="21" t="str" cm="1">
        <f t="array" ref="G571">IF(ISERROR(INDEX(Jornadas[id],ROW()-3)),"",SUMIFS(Ventas[importe],Ventas[id_jornada],INDEX(Jornadas[id],ROW()-3),Ventas[mercadoPago],"0"))</f>
        <v/>
      </c>
      <c r="H571" s="21" t="str" cm="1">
        <f t="array" ref="H571">IF(ISERROR(INDEX(Jornadas[id],ROW()-3)),"",SUMIFS(Ventas[importe],Ventas[id_jornada],INDEX(Jornadas[id],ROW()-3),Ventas[mercadoPago],"1"))</f>
        <v/>
      </c>
      <c r="I571" s="2" t="str" cm="1">
        <f t="array" ref="I571">IF(ISERROR(INDEX(Jornadas[id],ROW()-3)),"",COUNTIF(Cortes[id_jornada],INDEX(Jornadas[id],ROW()-3)))</f>
        <v/>
      </c>
    </row>
    <row r="572" spans="1:9" hidden="1" x14ac:dyDescent="0.3">
      <c r="A572" s="42" t="str">
        <f t="shared" si="8"/>
        <v/>
      </c>
      <c r="B572" s="38" t="str" cm="1">
        <f t="array" ref="B572">IF(ISERROR(INDEX(Jornadas[id],ROW()-3)),"",INDEX(Jornadas[fecha],ROW()-3))</f>
        <v/>
      </c>
      <c r="C572" s="43" t="str" cm="1">
        <f t="array" ref="C572">IFERROR(INDEX(Jornadas[caja_inicial],ROW()-3),"")</f>
        <v/>
      </c>
      <c r="D572" s="20" t="str" cm="1">
        <f t="array" ref="D572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72" s="20" t="str" cm="1">
        <f t="array" ref="E572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72" s="20" t="str" cm="1">
        <f t="array" ref="F572">IF(ISERROR(INDEX(Jornadas[id],ROW()-3)),"",IFERROR(INDEX(Jornadas[retiro],ROW()-3),""))</f>
        <v/>
      </c>
      <c r="G572" s="20" t="str" cm="1">
        <f t="array" ref="G572">IF(ISERROR(INDEX(Jornadas[id],ROW()-3)),"",SUMIFS(Ventas[importe],Ventas[id_jornada],INDEX(Jornadas[id],ROW()-3),Ventas[mercadoPago],"0"))</f>
        <v/>
      </c>
      <c r="H572" s="20" t="str" cm="1">
        <f t="array" ref="H572">IF(ISERROR(INDEX(Jornadas[id],ROW()-3)),"",SUMIFS(Ventas[importe],Ventas[id_jornada],INDEX(Jornadas[id],ROW()-3),Ventas[mercadoPago],"1"))</f>
        <v/>
      </c>
      <c r="I572" s="1" t="str" cm="1">
        <f t="array" ref="I572">IF(ISERROR(INDEX(Jornadas[id],ROW()-3)),"",COUNTIF(Cortes[id_jornada],INDEX(Jornadas[id],ROW()-3)))</f>
        <v/>
      </c>
    </row>
    <row r="573" spans="1:9" hidden="1" x14ac:dyDescent="0.3">
      <c r="A573" s="35" t="str">
        <f t="shared" si="8"/>
        <v/>
      </c>
      <c r="B573" s="36" t="str" cm="1">
        <f t="array" ref="B573">IF(ISERROR(INDEX(Jornadas[id],ROW()-3)),"",INDEX(Jornadas[fecha],ROW()-3))</f>
        <v/>
      </c>
      <c r="C573" s="23" t="str" cm="1">
        <f t="array" ref="C573">IFERROR(INDEX(Jornadas[caja_inicial],ROW()-3),"")</f>
        <v/>
      </c>
      <c r="D573" s="21" t="str" cm="1">
        <f t="array" ref="D573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73" s="21" t="str" cm="1">
        <f t="array" ref="E573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73" s="21" t="str" cm="1">
        <f t="array" ref="F573">IF(ISERROR(INDEX(Jornadas[id],ROW()-3)),"",IFERROR(INDEX(Jornadas[retiro],ROW()-3),""))</f>
        <v/>
      </c>
      <c r="G573" s="21" t="str" cm="1">
        <f t="array" ref="G573">IF(ISERROR(INDEX(Jornadas[id],ROW()-3)),"",SUMIFS(Ventas[importe],Ventas[id_jornada],INDEX(Jornadas[id],ROW()-3),Ventas[mercadoPago],"0"))</f>
        <v/>
      </c>
      <c r="H573" s="21" t="str" cm="1">
        <f t="array" ref="H573">IF(ISERROR(INDEX(Jornadas[id],ROW()-3)),"",SUMIFS(Ventas[importe],Ventas[id_jornada],INDEX(Jornadas[id],ROW()-3),Ventas[mercadoPago],"1"))</f>
        <v/>
      </c>
      <c r="I573" s="2" t="str" cm="1">
        <f t="array" ref="I573">IF(ISERROR(INDEX(Jornadas[id],ROW()-3)),"",COUNTIF(Cortes[id_jornada],INDEX(Jornadas[id],ROW()-3)))</f>
        <v/>
      </c>
    </row>
    <row r="574" spans="1:9" hidden="1" x14ac:dyDescent="0.3">
      <c r="A574" s="42" t="str">
        <f t="shared" si="8"/>
        <v/>
      </c>
      <c r="B574" s="38" t="str" cm="1">
        <f t="array" ref="B574">IF(ISERROR(INDEX(Jornadas[id],ROW()-3)),"",INDEX(Jornadas[fecha],ROW()-3))</f>
        <v/>
      </c>
      <c r="C574" s="43" t="str" cm="1">
        <f t="array" ref="C574">IFERROR(INDEX(Jornadas[caja_inicial],ROW()-3),"")</f>
        <v/>
      </c>
      <c r="D574" s="20" t="str" cm="1">
        <f t="array" ref="D574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74" s="20" t="str" cm="1">
        <f t="array" ref="E574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74" s="20" t="str" cm="1">
        <f t="array" ref="F574">IF(ISERROR(INDEX(Jornadas[id],ROW()-3)),"",IFERROR(INDEX(Jornadas[retiro],ROW()-3),""))</f>
        <v/>
      </c>
      <c r="G574" s="20" t="str" cm="1">
        <f t="array" ref="G574">IF(ISERROR(INDEX(Jornadas[id],ROW()-3)),"",SUMIFS(Ventas[importe],Ventas[id_jornada],INDEX(Jornadas[id],ROW()-3),Ventas[mercadoPago],"0"))</f>
        <v/>
      </c>
      <c r="H574" s="20" t="str" cm="1">
        <f t="array" ref="H574">IF(ISERROR(INDEX(Jornadas[id],ROW()-3)),"",SUMIFS(Ventas[importe],Ventas[id_jornada],INDEX(Jornadas[id],ROW()-3),Ventas[mercadoPago],"1"))</f>
        <v/>
      </c>
      <c r="I574" s="1" t="str" cm="1">
        <f t="array" ref="I574">IF(ISERROR(INDEX(Jornadas[id],ROW()-3)),"",COUNTIF(Cortes[id_jornada],INDEX(Jornadas[id],ROW()-3)))</f>
        <v/>
      </c>
    </row>
    <row r="575" spans="1:9" hidden="1" x14ac:dyDescent="0.3">
      <c r="A575" s="35" t="str">
        <f t="shared" si="8"/>
        <v/>
      </c>
      <c r="B575" s="36" t="str" cm="1">
        <f t="array" ref="B575">IF(ISERROR(INDEX(Jornadas[id],ROW()-3)),"",INDEX(Jornadas[fecha],ROW()-3))</f>
        <v/>
      </c>
      <c r="C575" s="23" t="str" cm="1">
        <f t="array" ref="C575">IFERROR(INDEX(Jornadas[caja_inicial],ROW()-3),"")</f>
        <v/>
      </c>
      <c r="D575" s="21" t="str" cm="1">
        <f t="array" ref="D575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75" s="21" t="str" cm="1">
        <f t="array" ref="E575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75" s="21" t="str" cm="1">
        <f t="array" ref="F575">IF(ISERROR(INDEX(Jornadas[id],ROW()-3)),"",IFERROR(INDEX(Jornadas[retiro],ROW()-3),""))</f>
        <v/>
      </c>
      <c r="G575" s="21" t="str" cm="1">
        <f t="array" ref="G575">IF(ISERROR(INDEX(Jornadas[id],ROW()-3)),"",SUMIFS(Ventas[importe],Ventas[id_jornada],INDEX(Jornadas[id],ROW()-3),Ventas[mercadoPago],"0"))</f>
        <v/>
      </c>
      <c r="H575" s="21" t="str" cm="1">
        <f t="array" ref="H575">IF(ISERROR(INDEX(Jornadas[id],ROW()-3)),"",SUMIFS(Ventas[importe],Ventas[id_jornada],INDEX(Jornadas[id],ROW()-3),Ventas[mercadoPago],"1"))</f>
        <v/>
      </c>
      <c r="I575" s="2" t="str" cm="1">
        <f t="array" ref="I575">IF(ISERROR(INDEX(Jornadas[id],ROW()-3)),"",COUNTIF(Cortes[id_jornada],INDEX(Jornadas[id],ROW()-3)))</f>
        <v/>
      </c>
    </row>
    <row r="576" spans="1:9" hidden="1" x14ac:dyDescent="0.3">
      <c r="A576" s="42" t="str">
        <f t="shared" si="8"/>
        <v/>
      </c>
      <c r="B576" s="38" t="str" cm="1">
        <f t="array" ref="B576">IF(ISERROR(INDEX(Jornadas[id],ROW()-3)),"",INDEX(Jornadas[fecha],ROW()-3))</f>
        <v/>
      </c>
      <c r="C576" s="43" t="str" cm="1">
        <f t="array" ref="C576">IFERROR(INDEX(Jornadas[caja_inicial],ROW()-3),"")</f>
        <v/>
      </c>
      <c r="D576" s="20" t="str" cm="1">
        <f t="array" ref="D576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76" s="20" t="str" cm="1">
        <f t="array" ref="E576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76" s="20" t="str" cm="1">
        <f t="array" ref="F576">IF(ISERROR(INDEX(Jornadas[id],ROW()-3)),"",IFERROR(INDEX(Jornadas[retiro],ROW()-3),""))</f>
        <v/>
      </c>
      <c r="G576" s="20" t="str" cm="1">
        <f t="array" ref="G576">IF(ISERROR(INDEX(Jornadas[id],ROW()-3)),"",SUMIFS(Ventas[importe],Ventas[id_jornada],INDEX(Jornadas[id],ROW()-3),Ventas[mercadoPago],"0"))</f>
        <v/>
      </c>
      <c r="H576" s="20" t="str" cm="1">
        <f t="array" ref="H576">IF(ISERROR(INDEX(Jornadas[id],ROW()-3)),"",SUMIFS(Ventas[importe],Ventas[id_jornada],INDEX(Jornadas[id],ROW()-3),Ventas[mercadoPago],"1"))</f>
        <v/>
      </c>
      <c r="I576" s="1" t="str" cm="1">
        <f t="array" ref="I576">IF(ISERROR(INDEX(Jornadas[id],ROW()-3)),"",COUNTIF(Cortes[id_jornada],INDEX(Jornadas[id],ROW()-3)))</f>
        <v/>
      </c>
    </row>
    <row r="577" spans="1:9" hidden="1" x14ac:dyDescent="0.3">
      <c r="A577" s="35" t="str">
        <f t="shared" si="8"/>
        <v/>
      </c>
      <c r="B577" s="36" t="str" cm="1">
        <f t="array" ref="B577">IF(ISERROR(INDEX(Jornadas[id],ROW()-3)),"",INDEX(Jornadas[fecha],ROW()-3))</f>
        <v/>
      </c>
      <c r="C577" s="23" t="str" cm="1">
        <f t="array" ref="C577">IFERROR(INDEX(Jornadas[caja_inicial],ROW()-3),"")</f>
        <v/>
      </c>
      <c r="D577" s="21" t="str" cm="1">
        <f t="array" ref="D577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77" s="21" t="str" cm="1">
        <f t="array" ref="E577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77" s="21" t="str" cm="1">
        <f t="array" ref="F577">IF(ISERROR(INDEX(Jornadas[id],ROW()-3)),"",IFERROR(INDEX(Jornadas[retiro],ROW()-3),""))</f>
        <v/>
      </c>
      <c r="G577" s="21" t="str" cm="1">
        <f t="array" ref="G577">IF(ISERROR(INDEX(Jornadas[id],ROW()-3)),"",SUMIFS(Ventas[importe],Ventas[id_jornada],INDEX(Jornadas[id],ROW()-3),Ventas[mercadoPago],"0"))</f>
        <v/>
      </c>
      <c r="H577" s="21" t="str" cm="1">
        <f t="array" ref="H577">IF(ISERROR(INDEX(Jornadas[id],ROW()-3)),"",SUMIFS(Ventas[importe],Ventas[id_jornada],INDEX(Jornadas[id],ROW()-3),Ventas[mercadoPago],"1"))</f>
        <v/>
      </c>
      <c r="I577" s="2" t="str" cm="1">
        <f t="array" ref="I577">IF(ISERROR(INDEX(Jornadas[id],ROW()-3)),"",COUNTIF(Cortes[id_jornada],INDEX(Jornadas[id],ROW()-3)))</f>
        <v/>
      </c>
    </row>
    <row r="578" spans="1:9" hidden="1" x14ac:dyDescent="0.3">
      <c r="A578" s="42" t="str">
        <f t="shared" si="8"/>
        <v/>
      </c>
      <c r="B578" s="38" t="str" cm="1">
        <f t="array" ref="B578">IF(ISERROR(INDEX(Jornadas[id],ROW()-3)),"",INDEX(Jornadas[fecha],ROW()-3))</f>
        <v/>
      </c>
      <c r="C578" s="43" t="str" cm="1">
        <f t="array" ref="C578">IFERROR(INDEX(Jornadas[caja_inicial],ROW()-3),"")</f>
        <v/>
      </c>
      <c r="D578" s="20" t="str" cm="1">
        <f t="array" ref="D578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78" s="20" t="str" cm="1">
        <f t="array" ref="E578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78" s="20" t="str" cm="1">
        <f t="array" ref="F578">IF(ISERROR(INDEX(Jornadas[id],ROW()-3)),"",IFERROR(INDEX(Jornadas[retiro],ROW()-3),""))</f>
        <v/>
      </c>
      <c r="G578" s="20" t="str" cm="1">
        <f t="array" ref="G578">IF(ISERROR(INDEX(Jornadas[id],ROW()-3)),"",SUMIFS(Ventas[importe],Ventas[id_jornada],INDEX(Jornadas[id],ROW()-3),Ventas[mercadoPago],"0"))</f>
        <v/>
      </c>
      <c r="H578" s="20" t="str" cm="1">
        <f t="array" ref="H578">IF(ISERROR(INDEX(Jornadas[id],ROW()-3)),"",SUMIFS(Ventas[importe],Ventas[id_jornada],INDEX(Jornadas[id],ROW()-3),Ventas[mercadoPago],"1"))</f>
        <v/>
      </c>
      <c r="I578" s="1" t="str" cm="1">
        <f t="array" ref="I578">IF(ISERROR(INDEX(Jornadas[id],ROW()-3)),"",COUNTIF(Cortes[id_jornada],INDEX(Jornadas[id],ROW()-3)))</f>
        <v/>
      </c>
    </row>
    <row r="579" spans="1:9" hidden="1" x14ac:dyDescent="0.3">
      <c r="A579" s="35" t="str">
        <f t="shared" si="8"/>
        <v/>
      </c>
      <c r="B579" s="36" t="str" cm="1">
        <f t="array" ref="B579">IF(ISERROR(INDEX(Jornadas[id],ROW()-3)),"",INDEX(Jornadas[fecha],ROW()-3))</f>
        <v/>
      </c>
      <c r="C579" s="23" t="str" cm="1">
        <f t="array" ref="C579">IFERROR(INDEX(Jornadas[caja_inicial],ROW()-3),"")</f>
        <v/>
      </c>
      <c r="D579" s="21" t="str" cm="1">
        <f t="array" ref="D579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79" s="21" t="str" cm="1">
        <f t="array" ref="E579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79" s="21" t="str" cm="1">
        <f t="array" ref="F579">IF(ISERROR(INDEX(Jornadas[id],ROW()-3)),"",IFERROR(INDEX(Jornadas[retiro],ROW()-3),""))</f>
        <v/>
      </c>
      <c r="G579" s="21" t="str" cm="1">
        <f t="array" ref="G579">IF(ISERROR(INDEX(Jornadas[id],ROW()-3)),"",SUMIFS(Ventas[importe],Ventas[id_jornada],INDEX(Jornadas[id],ROW()-3),Ventas[mercadoPago],"0"))</f>
        <v/>
      </c>
      <c r="H579" s="21" t="str" cm="1">
        <f t="array" ref="H579">IF(ISERROR(INDEX(Jornadas[id],ROW()-3)),"",SUMIFS(Ventas[importe],Ventas[id_jornada],INDEX(Jornadas[id],ROW()-3),Ventas[mercadoPago],"1"))</f>
        <v/>
      </c>
      <c r="I579" s="2" t="str" cm="1">
        <f t="array" ref="I579">IF(ISERROR(INDEX(Jornadas[id],ROW()-3)),"",COUNTIF(Cortes[id_jornada],INDEX(Jornadas[id],ROW()-3)))</f>
        <v/>
      </c>
    </row>
    <row r="580" spans="1:9" hidden="1" x14ac:dyDescent="0.3">
      <c r="A580" s="42" t="str">
        <f t="shared" ref="A580:A601" si="9">PROPER(TEXT(B580,"dddd"))</f>
        <v/>
      </c>
      <c r="B580" s="38" t="str" cm="1">
        <f t="array" ref="B580">IF(ISERROR(INDEX(Jornadas[id],ROW()-3)),"",INDEX(Jornadas[fecha],ROW()-3))</f>
        <v/>
      </c>
      <c r="C580" s="43" t="str" cm="1">
        <f t="array" ref="C580">IFERROR(INDEX(Jornadas[caja_inicial],ROW()-3),"")</f>
        <v/>
      </c>
      <c r="D580" s="20" t="str" cm="1">
        <f t="array" ref="D580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80" s="20" t="str" cm="1">
        <f t="array" ref="E580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80" s="20" t="str" cm="1">
        <f t="array" ref="F580">IF(ISERROR(INDEX(Jornadas[id],ROW()-3)),"",IFERROR(INDEX(Jornadas[retiro],ROW()-3),""))</f>
        <v/>
      </c>
      <c r="G580" s="20" t="str" cm="1">
        <f t="array" ref="G580">IF(ISERROR(INDEX(Jornadas[id],ROW()-3)),"",SUMIFS(Ventas[importe],Ventas[id_jornada],INDEX(Jornadas[id],ROW()-3),Ventas[mercadoPago],"0"))</f>
        <v/>
      </c>
      <c r="H580" s="20" t="str" cm="1">
        <f t="array" ref="H580">IF(ISERROR(INDEX(Jornadas[id],ROW()-3)),"",SUMIFS(Ventas[importe],Ventas[id_jornada],INDEX(Jornadas[id],ROW()-3),Ventas[mercadoPago],"1"))</f>
        <v/>
      </c>
      <c r="I580" s="1" t="str" cm="1">
        <f t="array" ref="I580">IF(ISERROR(INDEX(Jornadas[id],ROW()-3)),"",COUNTIF(Cortes[id_jornada],INDEX(Jornadas[id],ROW()-3)))</f>
        <v/>
      </c>
    </row>
    <row r="581" spans="1:9" hidden="1" x14ac:dyDescent="0.3">
      <c r="A581" s="35" t="str">
        <f t="shared" si="9"/>
        <v/>
      </c>
      <c r="B581" s="36" t="str" cm="1">
        <f t="array" ref="B581">IF(ISERROR(INDEX(Jornadas[id],ROW()-3)),"",INDEX(Jornadas[fecha],ROW()-3))</f>
        <v/>
      </c>
      <c r="C581" s="23" t="str" cm="1">
        <f t="array" ref="C581">IFERROR(INDEX(Jornadas[caja_inicial],ROW()-3),"")</f>
        <v/>
      </c>
      <c r="D581" s="21" t="str" cm="1">
        <f t="array" ref="D581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81" s="21" t="str" cm="1">
        <f t="array" ref="E581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81" s="21" t="str" cm="1">
        <f t="array" ref="F581">IF(ISERROR(INDEX(Jornadas[id],ROW()-3)),"",IFERROR(INDEX(Jornadas[retiro],ROW()-3),""))</f>
        <v/>
      </c>
      <c r="G581" s="21" t="str" cm="1">
        <f t="array" ref="G581">IF(ISERROR(INDEX(Jornadas[id],ROW()-3)),"",SUMIFS(Ventas[importe],Ventas[id_jornada],INDEX(Jornadas[id],ROW()-3),Ventas[mercadoPago],"0"))</f>
        <v/>
      </c>
      <c r="H581" s="21" t="str" cm="1">
        <f t="array" ref="H581">IF(ISERROR(INDEX(Jornadas[id],ROW()-3)),"",SUMIFS(Ventas[importe],Ventas[id_jornada],INDEX(Jornadas[id],ROW()-3),Ventas[mercadoPago],"1"))</f>
        <v/>
      </c>
      <c r="I581" s="2" t="str" cm="1">
        <f t="array" ref="I581">IF(ISERROR(INDEX(Jornadas[id],ROW()-3)),"",COUNTIF(Cortes[id_jornada],INDEX(Jornadas[id],ROW()-3)))</f>
        <v/>
      </c>
    </row>
    <row r="582" spans="1:9" hidden="1" x14ac:dyDescent="0.3">
      <c r="A582" s="42" t="str">
        <f t="shared" si="9"/>
        <v/>
      </c>
      <c r="B582" s="38" t="str" cm="1">
        <f t="array" ref="B582">IF(ISERROR(INDEX(Jornadas[id],ROW()-3)),"",INDEX(Jornadas[fecha],ROW()-3))</f>
        <v/>
      </c>
      <c r="C582" s="43" t="str" cm="1">
        <f t="array" ref="C582">IFERROR(INDEX(Jornadas[caja_inicial],ROW()-3),"")</f>
        <v/>
      </c>
      <c r="D582" s="20" t="str" cm="1">
        <f t="array" ref="D582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82" s="20" t="str" cm="1">
        <f t="array" ref="E582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82" s="20" t="str" cm="1">
        <f t="array" ref="F582">IF(ISERROR(INDEX(Jornadas[id],ROW()-3)),"",IFERROR(INDEX(Jornadas[retiro],ROW()-3),""))</f>
        <v/>
      </c>
      <c r="G582" s="20" t="str" cm="1">
        <f t="array" ref="G582">IF(ISERROR(INDEX(Jornadas[id],ROW()-3)),"",SUMIFS(Ventas[importe],Ventas[id_jornada],INDEX(Jornadas[id],ROW()-3),Ventas[mercadoPago],"0"))</f>
        <v/>
      </c>
      <c r="H582" s="20" t="str" cm="1">
        <f t="array" ref="H582">IF(ISERROR(INDEX(Jornadas[id],ROW()-3)),"",SUMIFS(Ventas[importe],Ventas[id_jornada],INDEX(Jornadas[id],ROW()-3),Ventas[mercadoPago],"1"))</f>
        <v/>
      </c>
      <c r="I582" s="1" t="str" cm="1">
        <f t="array" ref="I582">IF(ISERROR(INDEX(Jornadas[id],ROW()-3)),"",COUNTIF(Cortes[id_jornada],INDEX(Jornadas[id],ROW()-3)))</f>
        <v/>
      </c>
    </row>
    <row r="583" spans="1:9" hidden="1" x14ac:dyDescent="0.3">
      <c r="A583" s="35" t="str">
        <f t="shared" si="9"/>
        <v/>
      </c>
      <c r="B583" s="36" t="str" cm="1">
        <f t="array" ref="B583">IF(ISERROR(INDEX(Jornadas[id],ROW()-3)),"",INDEX(Jornadas[fecha],ROW()-3))</f>
        <v/>
      </c>
      <c r="C583" s="23" t="str" cm="1">
        <f t="array" ref="C583">IFERROR(INDEX(Jornadas[caja_inicial],ROW()-3),"")</f>
        <v/>
      </c>
      <c r="D583" s="21" t="str" cm="1">
        <f t="array" ref="D583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83" s="21" t="str" cm="1">
        <f t="array" ref="E583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83" s="21" t="str" cm="1">
        <f t="array" ref="F583">IF(ISERROR(INDEX(Jornadas[id],ROW()-3)),"",IFERROR(INDEX(Jornadas[retiro],ROW()-3),""))</f>
        <v/>
      </c>
      <c r="G583" s="21" t="str" cm="1">
        <f t="array" ref="G583">IF(ISERROR(INDEX(Jornadas[id],ROW()-3)),"",SUMIFS(Ventas[importe],Ventas[id_jornada],INDEX(Jornadas[id],ROW()-3),Ventas[mercadoPago],"0"))</f>
        <v/>
      </c>
      <c r="H583" s="21" t="str" cm="1">
        <f t="array" ref="H583">IF(ISERROR(INDEX(Jornadas[id],ROW()-3)),"",SUMIFS(Ventas[importe],Ventas[id_jornada],INDEX(Jornadas[id],ROW()-3),Ventas[mercadoPago],"1"))</f>
        <v/>
      </c>
      <c r="I583" s="2" t="str" cm="1">
        <f t="array" ref="I583">IF(ISERROR(INDEX(Jornadas[id],ROW()-3)),"",COUNTIF(Cortes[id_jornada],INDEX(Jornadas[id],ROW()-3)))</f>
        <v/>
      </c>
    </row>
    <row r="584" spans="1:9" hidden="1" x14ac:dyDescent="0.3">
      <c r="A584" s="42" t="str">
        <f t="shared" si="9"/>
        <v/>
      </c>
      <c r="B584" s="38" t="str" cm="1">
        <f t="array" ref="B584">IF(ISERROR(INDEX(Jornadas[id],ROW()-3)),"",INDEX(Jornadas[fecha],ROW()-3))</f>
        <v/>
      </c>
      <c r="C584" s="43" t="str" cm="1">
        <f t="array" ref="C584">IFERROR(INDEX(Jornadas[caja_inicial],ROW()-3),"")</f>
        <v/>
      </c>
      <c r="D584" s="20" t="str" cm="1">
        <f t="array" ref="D584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84" s="20" t="str" cm="1">
        <f t="array" ref="E584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84" s="20" t="str" cm="1">
        <f t="array" ref="F584">IF(ISERROR(INDEX(Jornadas[id],ROW()-3)),"",IFERROR(INDEX(Jornadas[retiro],ROW()-3),""))</f>
        <v/>
      </c>
      <c r="G584" s="20" t="str" cm="1">
        <f t="array" ref="G584">IF(ISERROR(INDEX(Jornadas[id],ROW()-3)),"",SUMIFS(Ventas[importe],Ventas[id_jornada],INDEX(Jornadas[id],ROW()-3),Ventas[mercadoPago],"0"))</f>
        <v/>
      </c>
      <c r="H584" s="20" t="str" cm="1">
        <f t="array" ref="H584">IF(ISERROR(INDEX(Jornadas[id],ROW()-3)),"",SUMIFS(Ventas[importe],Ventas[id_jornada],INDEX(Jornadas[id],ROW()-3),Ventas[mercadoPago],"1"))</f>
        <v/>
      </c>
      <c r="I584" s="1" t="str" cm="1">
        <f t="array" ref="I584">IF(ISERROR(INDEX(Jornadas[id],ROW()-3)),"",COUNTIF(Cortes[id_jornada],INDEX(Jornadas[id],ROW()-3)))</f>
        <v/>
      </c>
    </row>
    <row r="585" spans="1:9" hidden="1" x14ac:dyDescent="0.3">
      <c r="A585" s="35" t="str">
        <f t="shared" si="9"/>
        <v/>
      </c>
      <c r="B585" s="36" t="str" cm="1">
        <f t="array" ref="B585">IF(ISERROR(INDEX(Jornadas[id],ROW()-3)),"",INDEX(Jornadas[fecha],ROW()-3))</f>
        <v/>
      </c>
      <c r="C585" s="23" t="str" cm="1">
        <f t="array" ref="C585">IFERROR(INDEX(Jornadas[caja_inicial],ROW()-3),"")</f>
        <v/>
      </c>
      <c r="D585" s="21" t="str" cm="1">
        <f t="array" ref="D585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85" s="21" t="str" cm="1">
        <f t="array" ref="E585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85" s="21" t="str" cm="1">
        <f t="array" ref="F585">IF(ISERROR(INDEX(Jornadas[id],ROW()-3)),"",IFERROR(INDEX(Jornadas[retiro],ROW()-3),""))</f>
        <v/>
      </c>
      <c r="G585" s="21" t="str" cm="1">
        <f t="array" ref="G585">IF(ISERROR(INDEX(Jornadas[id],ROW()-3)),"",SUMIFS(Ventas[importe],Ventas[id_jornada],INDEX(Jornadas[id],ROW()-3),Ventas[mercadoPago],"0"))</f>
        <v/>
      </c>
      <c r="H585" s="21" t="str" cm="1">
        <f t="array" ref="H585">IF(ISERROR(INDEX(Jornadas[id],ROW()-3)),"",SUMIFS(Ventas[importe],Ventas[id_jornada],INDEX(Jornadas[id],ROW()-3),Ventas[mercadoPago],"1"))</f>
        <v/>
      </c>
      <c r="I585" s="2" t="str" cm="1">
        <f t="array" ref="I585">IF(ISERROR(INDEX(Jornadas[id],ROW()-3)),"",COUNTIF(Cortes[id_jornada],INDEX(Jornadas[id],ROW()-3)))</f>
        <v/>
      </c>
    </row>
    <row r="586" spans="1:9" hidden="1" x14ac:dyDescent="0.3">
      <c r="A586" s="42" t="str">
        <f t="shared" si="9"/>
        <v/>
      </c>
      <c r="B586" s="38" t="str" cm="1">
        <f t="array" ref="B586">IF(ISERROR(INDEX(Jornadas[id],ROW()-3)),"",INDEX(Jornadas[fecha],ROW()-3))</f>
        <v/>
      </c>
      <c r="C586" s="43" t="str" cm="1">
        <f t="array" ref="C586">IFERROR(INDEX(Jornadas[caja_inicial],ROW()-3),"")</f>
        <v/>
      </c>
      <c r="D586" s="20" t="str" cm="1">
        <f t="array" ref="D586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86" s="20" t="str" cm="1">
        <f t="array" ref="E586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86" s="20" t="str" cm="1">
        <f t="array" ref="F586">IF(ISERROR(INDEX(Jornadas[id],ROW()-3)),"",IFERROR(INDEX(Jornadas[retiro],ROW()-3),""))</f>
        <v/>
      </c>
      <c r="G586" s="20" t="str" cm="1">
        <f t="array" ref="G586">IF(ISERROR(INDEX(Jornadas[id],ROW()-3)),"",SUMIFS(Ventas[importe],Ventas[id_jornada],INDEX(Jornadas[id],ROW()-3),Ventas[mercadoPago],"0"))</f>
        <v/>
      </c>
      <c r="H586" s="20" t="str" cm="1">
        <f t="array" ref="H586">IF(ISERROR(INDEX(Jornadas[id],ROW()-3)),"",SUMIFS(Ventas[importe],Ventas[id_jornada],INDEX(Jornadas[id],ROW()-3),Ventas[mercadoPago],"1"))</f>
        <v/>
      </c>
      <c r="I586" s="1" t="str" cm="1">
        <f t="array" ref="I586">IF(ISERROR(INDEX(Jornadas[id],ROW()-3)),"",COUNTIF(Cortes[id_jornada],INDEX(Jornadas[id],ROW()-3)))</f>
        <v/>
      </c>
    </row>
    <row r="587" spans="1:9" hidden="1" x14ac:dyDescent="0.3">
      <c r="A587" s="35" t="str">
        <f t="shared" si="9"/>
        <v/>
      </c>
      <c r="B587" s="36" t="str" cm="1">
        <f t="array" ref="B587">IF(ISERROR(INDEX(Jornadas[id],ROW()-3)),"",INDEX(Jornadas[fecha],ROW()-3))</f>
        <v/>
      </c>
      <c r="C587" s="23" t="str" cm="1">
        <f t="array" ref="C587">IFERROR(INDEX(Jornadas[caja_inicial],ROW()-3),"")</f>
        <v/>
      </c>
      <c r="D587" s="21" t="str" cm="1">
        <f t="array" ref="D587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87" s="21" t="str" cm="1">
        <f t="array" ref="E587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87" s="21" t="str" cm="1">
        <f t="array" ref="F587">IF(ISERROR(INDEX(Jornadas[id],ROW()-3)),"",IFERROR(INDEX(Jornadas[retiro],ROW()-3),""))</f>
        <v/>
      </c>
      <c r="G587" s="21" t="str" cm="1">
        <f t="array" ref="G587">IF(ISERROR(INDEX(Jornadas[id],ROW()-3)),"",SUMIFS(Ventas[importe],Ventas[id_jornada],INDEX(Jornadas[id],ROW()-3),Ventas[mercadoPago],"0"))</f>
        <v/>
      </c>
      <c r="H587" s="21" t="str" cm="1">
        <f t="array" ref="H587">IF(ISERROR(INDEX(Jornadas[id],ROW()-3)),"",SUMIFS(Ventas[importe],Ventas[id_jornada],INDEX(Jornadas[id],ROW()-3),Ventas[mercadoPago],"1"))</f>
        <v/>
      </c>
      <c r="I587" s="2" t="str" cm="1">
        <f t="array" ref="I587">IF(ISERROR(INDEX(Jornadas[id],ROW()-3)),"",COUNTIF(Cortes[id_jornada],INDEX(Jornadas[id],ROW()-3)))</f>
        <v/>
      </c>
    </row>
    <row r="588" spans="1:9" hidden="1" x14ac:dyDescent="0.3">
      <c r="A588" s="42" t="str">
        <f t="shared" si="9"/>
        <v/>
      </c>
      <c r="B588" s="38" t="str" cm="1">
        <f t="array" ref="B588">IF(ISERROR(INDEX(Jornadas[id],ROW()-3)),"",INDEX(Jornadas[fecha],ROW()-3))</f>
        <v/>
      </c>
      <c r="C588" s="43" t="str" cm="1">
        <f t="array" ref="C588">IFERROR(INDEX(Jornadas[caja_inicial],ROW()-3),"")</f>
        <v/>
      </c>
      <c r="D588" s="20" t="str" cm="1">
        <f t="array" ref="D588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88" s="20" t="str" cm="1">
        <f t="array" ref="E588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88" s="20" t="str" cm="1">
        <f t="array" ref="F588">IF(ISERROR(INDEX(Jornadas[id],ROW()-3)),"",IFERROR(INDEX(Jornadas[retiro],ROW()-3),""))</f>
        <v/>
      </c>
      <c r="G588" s="20" t="str" cm="1">
        <f t="array" ref="G588">IF(ISERROR(INDEX(Jornadas[id],ROW()-3)),"",SUMIFS(Ventas[importe],Ventas[id_jornada],INDEX(Jornadas[id],ROW()-3),Ventas[mercadoPago],"0"))</f>
        <v/>
      </c>
      <c r="H588" s="20" t="str" cm="1">
        <f t="array" ref="H588">IF(ISERROR(INDEX(Jornadas[id],ROW()-3)),"",SUMIFS(Ventas[importe],Ventas[id_jornada],INDEX(Jornadas[id],ROW()-3),Ventas[mercadoPago],"1"))</f>
        <v/>
      </c>
      <c r="I588" s="1" t="str" cm="1">
        <f t="array" ref="I588">IF(ISERROR(INDEX(Jornadas[id],ROW()-3)),"",COUNTIF(Cortes[id_jornada],INDEX(Jornadas[id],ROW()-3)))</f>
        <v/>
      </c>
    </row>
    <row r="589" spans="1:9" hidden="1" x14ac:dyDescent="0.3">
      <c r="A589" s="35" t="str">
        <f t="shared" si="9"/>
        <v/>
      </c>
      <c r="B589" s="36" t="str" cm="1">
        <f t="array" ref="B589">IF(ISERROR(INDEX(Jornadas[id],ROW()-3)),"",INDEX(Jornadas[fecha],ROW()-3))</f>
        <v/>
      </c>
      <c r="C589" s="23" t="str" cm="1">
        <f t="array" ref="C589">IFERROR(INDEX(Jornadas[caja_inicial],ROW()-3),"")</f>
        <v/>
      </c>
      <c r="D589" s="21" t="str" cm="1">
        <f t="array" ref="D589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89" s="21" t="str" cm="1">
        <f t="array" ref="E589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89" s="21" t="str" cm="1">
        <f t="array" ref="F589">IF(ISERROR(INDEX(Jornadas[id],ROW()-3)),"",IFERROR(INDEX(Jornadas[retiro],ROW()-3),""))</f>
        <v/>
      </c>
      <c r="G589" s="21" t="str" cm="1">
        <f t="array" ref="G589">IF(ISERROR(INDEX(Jornadas[id],ROW()-3)),"",SUMIFS(Ventas[importe],Ventas[id_jornada],INDEX(Jornadas[id],ROW()-3),Ventas[mercadoPago],"0"))</f>
        <v/>
      </c>
      <c r="H589" s="21" t="str" cm="1">
        <f t="array" ref="H589">IF(ISERROR(INDEX(Jornadas[id],ROW()-3)),"",SUMIFS(Ventas[importe],Ventas[id_jornada],INDEX(Jornadas[id],ROW()-3),Ventas[mercadoPago],"1"))</f>
        <v/>
      </c>
      <c r="I589" s="2" t="str" cm="1">
        <f t="array" ref="I589">IF(ISERROR(INDEX(Jornadas[id],ROW()-3)),"",COUNTIF(Cortes[id_jornada],INDEX(Jornadas[id],ROW()-3)))</f>
        <v/>
      </c>
    </row>
    <row r="590" spans="1:9" hidden="1" x14ac:dyDescent="0.3">
      <c r="A590" s="42" t="str">
        <f t="shared" si="9"/>
        <v/>
      </c>
      <c r="B590" s="38" t="str" cm="1">
        <f t="array" ref="B590">IF(ISERROR(INDEX(Jornadas[id],ROW()-3)),"",INDEX(Jornadas[fecha],ROW()-3))</f>
        <v/>
      </c>
      <c r="C590" s="43" t="str" cm="1">
        <f t="array" ref="C590">IFERROR(INDEX(Jornadas[caja_inicial],ROW()-3),"")</f>
        <v/>
      </c>
      <c r="D590" s="20" t="str" cm="1">
        <f t="array" ref="D590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90" s="20" t="str" cm="1">
        <f t="array" ref="E590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90" s="20" t="str" cm="1">
        <f t="array" ref="F590">IF(ISERROR(INDEX(Jornadas[id],ROW()-3)),"",IFERROR(INDEX(Jornadas[retiro],ROW()-3),""))</f>
        <v/>
      </c>
      <c r="G590" s="20" t="str" cm="1">
        <f t="array" ref="G590">IF(ISERROR(INDEX(Jornadas[id],ROW()-3)),"",SUMIFS(Ventas[importe],Ventas[id_jornada],INDEX(Jornadas[id],ROW()-3),Ventas[mercadoPago],"0"))</f>
        <v/>
      </c>
      <c r="H590" s="20" t="str" cm="1">
        <f t="array" ref="H590">IF(ISERROR(INDEX(Jornadas[id],ROW()-3)),"",SUMIFS(Ventas[importe],Ventas[id_jornada],INDEX(Jornadas[id],ROW()-3),Ventas[mercadoPago],"1"))</f>
        <v/>
      </c>
      <c r="I590" s="1" t="str" cm="1">
        <f t="array" ref="I590">IF(ISERROR(INDEX(Jornadas[id],ROW()-3)),"",COUNTIF(Cortes[id_jornada],INDEX(Jornadas[id],ROW()-3)))</f>
        <v/>
      </c>
    </row>
    <row r="591" spans="1:9" hidden="1" x14ac:dyDescent="0.3">
      <c r="A591" s="35" t="str">
        <f t="shared" si="9"/>
        <v/>
      </c>
      <c r="B591" s="36" t="str" cm="1">
        <f t="array" ref="B591">IF(ISERROR(INDEX(Jornadas[id],ROW()-3)),"",INDEX(Jornadas[fecha],ROW()-3))</f>
        <v/>
      </c>
      <c r="C591" s="23" t="str" cm="1">
        <f t="array" ref="C591">IFERROR(INDEX(Jornadas[caja_inicial],ROW()-3),"")</f>
        <v/>
      </c>
      <c r="D591" s="21" t="str" cm="1">
        <f t="array" ref="D591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91" s="21" t="str" cm="1">
        <f t="array" ref="E591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91" s="21" t="str" cm="1">
        <f t="array" ref="F591">IF(ISERROR(INDEX(Jornadas[id],ROW()-3)),"",IFERROR(INDEX(Jornadas[retiro],ROW()-3),""))</f>
        <v/>
      </c>
      <c r="G591" s="21" t="str" cm="1">
        <f t="array" ref="G591">IF(ISERROR(INDEX(Jornadas[id],ROW()-3)),"",SUMIFS(Ventas[importe],Ventas[id_jornada],INDEX(Jornadas[id],ROW()-3),Ventas[mercadoPago],"0"))</f>
        <v/>
      </c>
      <c r="H591" s="21" t="str" cm="1">
        <f t="array" ref="H591">IF(ISERROR(INDEX(Jornadas[id],ROW()-3)),"",SUMIFS(Ventas[importe],Ventas[id_jornada],INDEX(Jornadas[id],ROW()-3),Ventas[mercadoPago],"1"))</f>
        <v/>
      </c>
      <c r="I591" s="2" t="str" cm="1">
        <f t="array" ref="I591">IF(ISERROR(INDEX(Jornadas[id],ROW()-3)),"",COUNTIF(Cortes[id_jornada],INDEX(Jornadas[id],ROW()-3)))</f>
        <v/>
      </c>
    </row>
    <row r="592" spans="1:9" hidden="1" x14ac:dyDescent="0.3">
      <c r="A592" s="42" t="str">
        <f t="shared" si="9"/>
        <v/>
      </c>
      <c r="B592" s="38" t="str" cm="1">
        <f t="array" ref="B592">IF(ISERROR(INDEX(Jornadas[id],ROW()-3)),"",INDEX(Jornadas[fecha],ROW()-3))</f>
        <v/>
      </c>
      <c r="C592" s="43" t="str" cm="1">
        <f t="array" ref="C592">IFERROR(INDEX(Jornadas[caja_inicial],ROW()-3),"")</f>
        <v/>
      </c>
      <c r="D592" s="20" t="str" cm="1">
        <f t="array" ref="D592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92" s="20" t="str" cm="1">
        <f t="array" ref="E592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92" s="20" t="str" cm="1">
        <f t="array" ref="F592">IF(ISERROR(INDEX(Jornadas[id],ROW()-3)),"",IFERROR(INDEX(Jornadas[retiro],ROW()-3),""))</f>
        <v/>
      </c>
      <c r="G592" s="20" t="str" cm="1">
        <f t="array" ref="G592">IF(ISERROR(INDEX(Jornadas[id],ROW()-3)),"",SUMIFS(Ventas[importe],Ventas[id_jornada],INDEX(Jornadas[id],ROW()-3),Ventas[mercadoPago],"0"))</f>
        <v/>
      </c>
      <c r="H592" s="20" t="str" cm="1">
        <f t="array" ref="H592">IF(ISERROR(INDEX(Jornadas[id],ROW()-3)),"",SUMIFS(Ventas[importe],Ventas[id_jornada],INDEX(Jornadas[id],ROW()-3),Ventas[mercadoPago],"1"))</f>
        <v/>
      </c>
      <c r="I592" s="1" t="str" cm="1">
        <f t="array" ref="I592">IF(ISERROR(INDEX(Jornadas[id],ROW()-3)),"",COUNTIF(Cortes[id_jornada],INDEX(Jornadas[id],ROW()-3)))</f>
        <v/>
      </c>
    </row>
    <row r="593" spans="1:9" hidden="1" x14ac:dyDescent="0.3">
      <c r="A593" s="35" t="str">
        <f t="shared" si="9"/>
        <v/>
      </c>
      <c r="B593" s="36" t="str" cm="1">
        <f t="array" ref="B593">IF(ISERROR(INDEX(Jornadas[id],ROW()-3)),"",INDEX(Jornadas[fecha],ROW()-3))</f>
        <v/>
      </c>
      <c r="C593" s="23" t="str" cm="1">
        <f t="array" ref="C593">IFERROR(INDEX(Jornadas[caja_inicial],ROW()-3),"")</f>
        <v/>
      </c>
      <c r="D593" s="21" t="str" cm="1">
        <f t="array" ref="D593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93" s="21" t="str" cm="1">
        <f t="array" ref="E593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93" s="21" t="str" cm="1">
        <f t="array" ref="F593">IF(ISERROR(INDEX(Jornadas[id],ROW()-3)),"",IFERROR(INDEX(Jornadas[retiro],ROW()-3),""))</f>
        <v/>
      </c>
      <c r="G593" s="21" t="str" cm="1">
        <f t="array" ref="G593">IF(ISERROR(INDEX(Jornadas[id],ROW()-3)),"",SUMIFS(Ventas[importe],Ventas[id_jornada],INDEX(Jornadas[id],ROW()-3),Ventas[mercadoPago],"0"))</f>
        <v/>
      </c>
      <c r="H593" s="21" t="str" cm="1">
        <f t="array" ref="H593">IF(ISERROR(INDEX(Jornadas[id],ROW()-3)),"",SUMIFS(Ventas[importe],Ventas[id_jornada],INDEX(Jornadas[id],ROW()-3),Ventas[mercadoPago],"1"))</f>
        <v/>
      </c>
      <c r="I593" s="2" t="str" cm="1">
        <f t="array" ref="I593">IF(ISERROR(INDEX(Jornadas[id],ROW()-3)),"",COUNTIF(Cortes[id_jornada],INDEX(Jornadas[id],ROW()-3)))</f>
        <v/>
      </c>
    </row>
    <row r="594" spans="1:9" hidden="1" x14ac:dyDescent="0.3">
      <c r="A594" s="42" t="str">
        <f t="shared" si="9"/>
        <v/>
      </c>
      <c r="B594" s="38" t="str" cm="1">
        <f t="array" ref="B594">IF(ISERROR(INDEX(Jornadas[id],ROW()-3)),"",INDEX(Jornadas[fecha],ROW()-3))</f>
        <v/>
      </c>
      <c r="C594" s="43" t="str" cm="1">
        <f t="array" ref="C594">IFERROR(INDEX(Jornadas[caja_inicial],ROW()-3),"")</f>
        <v/>
      </c>
      <c r="D594" s="20" t="str" cm="1">
        <f t="array" ref="D594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94" s="20" t="str" cm="1">
        <f t="array" ref="E594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94" s="20" t="str" cm="1">
        <f t="array" ref="F594">IF(ISERROR(INDEX(Jornadas[id],ROW()-3)),"",IFERROR(INDEX(Jornadas[retiro],ROW()-3),""))</f>
        <v/>
      </c>
      <c r="G594" s="20" t="str" cm="1">
        <f t="array" ref="G594">IF(ISERROR(INDEX(Jornadas[id],ROW()-3)),"",SUMIFS(Ventas[importe],Ventas[id_jornada],INDEX(Jornadas[id],ROW()-3),Ventas[mercadoPago],"0"))</f>
        <v/>
      </c>
      <c r="H594" s="20" t="str" cm="1">
        <f t="array" ref="H594">IF(ISERROR(INDEX(Jornadas[id],ROW()-3)),"",SUMIFS(Ventas[importe],Ventas[id_jornada],INDEX(Jornadas[id],ROW()-3),Ventas[mercadoPago],"1"))</f>
        <v/>
      </c>
      <c r="I594" s="1" t="str" cm="1">
        <f t="array" ref="I594">IF(ISERROR(INDEX(Jornadas[id],ROW()-3)),"",COUNTIF(Cortes[id_jornada],INDEX(Jornadas[id],ROW()-3)))</f>
        <v/>
      </c>
    </row>
    <row r="595" spans="1:9" hidden="1" x14ac:dyDescent="0.3">
      <c r="A595" s="35" t="str">
        <f t="shared" si="9"/>
        <v/>
      </c>
      <c r="B595" s="36" t="str" cm="1">
        <f t="array" ref="B595">IF(ISERROR(INDEX(Jornadas[id],ROW()-3)),"",INDEX(Jornadas[fecha],ROW()-3))</f>
        <v/>
      </c>
      <c r="C595" s="23" t="str" cm="1">
        <f t="array" ref="C595">IFERROR(INDEX(Jornadas[caja_inicial],ROW()-3),"")</f>
        <v/>
      </c>
      <c r="D595" s="21" t="str" cm="1">
        <f t="array" ref="D595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95" s="21" t="str" cm="1">
        <f t="array" ref="E595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95" s="21" t="str" cm="1">
        <f t="array" ref="F595">IF(ISERROR(INDEX(Jornadas[id],ROW()-3)),"",IFERROR(INDEX(Jornadas[retiro],ROW()-3),""))</f>
        <v/>
      </c>
      <c r="G595" s="21" t="str" cm="1">
        <f t="array" ref="G595">IF(ISERROR(INDEX(Jornadas[id],ROW()-3)),"",SUMIFS(Ventas[importe],Ventas[id_jornada],INDEX(Jornadas[id],ROW()-3),Ventas[mercadoPago],"0"))</f>
        <v/>
      </c>
      <c r="H595" s="21" t="str" cm="1">
        <f t="array" ref="H595">IF(ISERROR(INDEX(Jornadas[id],ROW()-3)),"",SUMIFS(Ventas[importe],Ventas[id_jornada],INDEX(Jornadas[id],ROW()-3),Ventas[mercadoPago],"1"))</f>
        <v/>
      </c>
      <c r="I595" s="2" t="str" cm="1">
        <f t="array" ref="I595">IF(ISERROR(INDEX(Jornadas[id],ROW()-3)),"",COUNTIF(Cortes[id_jornada],INDEX(Jornadas[id],ROW()-3)))</f>
        <v/>
      </c>
    </row>
    <row r="596" spans="1:9" hidden="1" x14ac:dyDescent="0.3">
      <c r="A596" s="42" t="str">
        <f t="shared" si="9"/>
        <v/>
      </c>
      <c r="B596" s="38" t="str" cm="1">
        <f t="array" ref="B596">IF(ISERROR(INDEX(Jornadas[id],ROW()-3)),"",INDEX(Jornadas[fecha],ROW()-3))</f>
        <v/>
      </c>
      <c r="C596" s="43" t="str" cm="1">
        <f t="array" ref="C596">IFERROR(INDEX(Jornadas[caja_inicial],ROW()-3),"")</f>
        <v/>
      </c>
      <c r="D596" s="20" t="str" cm="1">
        <f t="array" ref="D596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96" s="20" t="str" cm="1">
        <f t="array" ref="E596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96" s="20" t="str" cm="1">
        <f t="array" ref="F596">IF(ISERROR(INDEX(Jornadas[id],ROW()-3)),"",IFERROR(INDEX(Jornadas[retiro],ROW()-3),""))</f>
        <v/>
      </c>
      <c r="G596" s="20" t="str" cm="1">
        <f t="array" ref="G596">IF(ISERROR(INDEX(Jornadas[id],ROW()-3)),"",SUMIFS(Ventas[importe],Ventas[id_jornada],INDEX(Jornadas[id],ROW()-3),Ventas[mercadoPago],"0"))</f>
        <v/>
      </c>
      <c r="H596" s="20" t="str" cm="1">
        <f t="array" ref="H596">IF(ISERROR(INDEX(Jornadas[id],ROW()-3)),"",SUMIFS(Ventas[importe],Ventas[id_jornada],INDEX(Jornadas[id],ROW()-3),Ventas[mercadoPago],"1"))</f>
        <v/>
      </c>
      <c r="I596" s="1" t="str" cm="1">
        <f t="array" ref="I596">IF(ISERROR(INDEX(Jornadas[id],ROW()-3)),"",COUNTIF(Cortes[id_jornada],INDEX(Jornadas[id],ROW()-3)))</f>
        <v/>
      </c>
    </row>
    <row r="597" spans="1:9" hidden="1" x14ac:dyDescent="0.3">
      <c r="A597" s="35" t="str">
        <f t="shared" si="9"/>
        <v/>
      </c>
      <c r="B597" s="36" t="str" cm="1">
        <f t="array" ref="B597">IF(ISERROR(INDEX(Jornadas[id],ROW()-3)),"",INDEX(Jornadas[fecha],ROW()-3))</f>
        <v/>
      </c>
      <c r="C597" s="23" t="str" cm="1">
        <f t="array" ref="C597">IFERROR(INDEX(Jornadas[caja_inicial],ROW()-3),"")</f>
        <v/>
      </c>
      <c r="D597" s="21" t="str" cm="1">
        <f t="array" ref="D597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97" s="21" t="str" cm="1">
        <f t="array" ref="E597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97" s="21" t="str" cm="1">
        <f t="array" ref="F597">IF(ISERROR(INDEX(Jornadas[id],ROW()-3)),"",IFERROR(INDEX(Jornadas[retiro],ROW()-3),""))</f>
        <v/>
      </c>
      <c r="G597" s="21" t="str" cm="1">
        <f t="array" ref="G597">IF(ISERROR(INDEX(Jornadas[id],ROW()-3)),"",SUMIFS(Ventas[importe],Ventas[id_jornada],INDEX(Jornadas[id],ROW()-3),Ventas[mercadoPago],"0"))</f>
        <v/>
      </c>
      <c r="H597" s="21" t="str" cm="1">
        <f t="array" ref="H597">IF(ISERROR(INDEX(Jornadas[id],ROW()-3)),"",SUMIFS(Ventas[importe],Ventas[id_jornada],INDEX(Jornadas[id],ROW()-3),Ventas[mercadoPago],"1"))</f>
        <v/>
      </c>
      <c r="I597" s="2" t="str" cm="1">
        <f t="array" ref="I597">IF(ISERROR(INDEX(Jornadas[id],ROW()-3)),"",COUNTIF(Cortes[id_jornada],INDEX(Jornadas[id],ROW()-3)))</f>
        <v/>
      </c>
    </row>
    <row r="598" spans="1:9" hidden="1" x14ac:dyDescent="0.3">
      <c r="A598" s="42" t="str">
        <f t="shared" si="9"/>
        <v/>
      </c>
      <c r="B598" s="38" t="str" cm="1">
        <f t="array" ref="B598">IF(ISERROR(INDEX(Jornadas[id],ROW()-3)),"",INDEX(Jornadas[fecha],ROW()-3))</f>
        <v/>
      </c>
      <c r="C598" s="43" t="str" cm="1">
        <f t="array" ref="C598">IFERROR(INDEX(Jornadas[caja_inicial],ROW()-3),"")</f>
        <v/>
      </c>
      <c r="D598" s="20" t="str" cm="1">
        <f t="array" ref="D598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98" s="20" t="str" cm="1">
        <f t="array" ref="E598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98" s="20" t="str" cm="1">
        <f t="array" ref="F598">IF(ISERROR(INDEX(Jornadas[id],ROW()-3)),"",IFERROR(INDEX(Jornadas[retiro],ROW()-3),""))</f>
        <v/>
      </c>
      <c r="G598" s="20" t="str" cm="1">
        <f t="array" ref="G598">IF(ISERROR(INDEX(Jornadas[id],ROW()-3)),"",SUMIFS(Ventas[importe],Ventas[id_jornada],INDEX(Jornadas[id],ROW()-3),Ventas[mercadoPago],"0"))</f>
        <v/>
      </c>
      <c r="H598" s="20" t="str" cm="1">
        <f t="array" ref="H598">IF(ISERROR(INDEX(Jornadas[id],ROW()-3)),"",SUMIFS(Ventas[importe],Ventas[id_jornada],INDEX(Jornadas[id],ROW()-3),Ventas[mercadoPago],"1"))</f>
        <v/>
      </c>
      <c r="I598" s="1" t="str" cm="1">
        <f t="array" ref="I598">IF(ISERROR(INDEX(Jornadas[id],ROW()-3)),"",COUNTIF(Cortes[id_jornada],INDEX(Jornadas[id],ROW()-3)))</f>
        <v/>
      </c>
    </row>
    <row r="599" spans="1:9" hidden="1" x14ac:dyDescent="0.3">
      <c r="A599" s="35" t="str">
        <f t="shared" si="9"/>
        <v/>
      </c>
      <c r="B599" s="36" t="str" cm="1">
        <f t="array" ref="B599">IF(ISERROR(INDEX(Jornadas[id],ROW()-3)),"",INDEX(Jornadas[fecha],ROW()-3))</f>
        <v/>
      </c>
      <c r="C599" s="23" t="str" cm="1">
        <f t="array" ref="C599">IFERROR(INDEX(Jornadas[caja_inicial],ROW()-3),"")</f>
        <v/>
      </c>
      <c r="D599" s="21" t="str" cm="1">
        <f t="array" ref="D599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599" s="21" t="str" cm="1">
        <f t="array" ref="E599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599" s="21" t="str" cm="1">
        <f t="array" ref="F599">IF(ISERROR(INDEX(Jornadas[id],ROW()-3)),"",IFERROR(INDEX(Jornadas[retiro],ROW()-3),""))</f>
        <v/>
      </c>
      <c r="G599" s="21" t="str" cm="1">
        <f t="array" ref="G599">IF(ISERROR(INDEX(Jornadas[id],ROW()-3)),"",SUMIFS(Ventas[importe],Ventas[id_jornada],INDEX(Jornadas[id],ROW()-3),Ventas[mercadoPago],"0"))</f>
        <v/>
      </c>
      <c r="H599" s="21" t="str" cm="1">
        <f t="array" ref="H599">IF(ISERROR(INDEX(Jornadas[id],ROW()-3)),"",SUMIFS(Ventas[importe],Ventas[id_jornada],INDEX(Jornadas[id],ROW()-3),Ventas[mercadoPago],"1"))</f>
        <v/>
      </c>
      <c r="I599" s="2" t="str" cm="1">
        <f t="array" ref="I599">IF(ISERROR(INDEX(Jornadas[id],ROW()-3)),"",COUNTIF(Cortes[id_jornada],INDEX(Jornadas[id],ROW()-3)))</f>
        <v/>
      </c>
    </row>
    <row r="600" spans="1:9" hidden="1" x14ac:dyDescent="0.3">
      <c r="A600" s="42" t="str">
        <f t="shared" si="9"/>
        <v/>
      </c>
      <c r="B600" s="38" t="str" cm="1">
        <f t="array" ref="B600">IF(ISERROR(INDEX(Jornadas[id],ROW()-3)),"",INDEX(Jornadas[fecha],ROW()-3))</f>
        <v/>
      </c>
      <c r="C600" s="43" t="str" cm="1">
        <f t="array" ref="C600">IFERROR(INDEX(Jornadas[caja_inicial],ROW()-3),"")</f>
        <v/>
      </c>
      <c r="D600" s="20" t="str" cm="1">
        <f t="array" ref="D600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600" s="20" t="str" cm="1">
        <f t="array" ref="E600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600" s="20" t="str" cm="1">
        <f t="array" ref="F600">IF(ISERROR(INDEX(Jornadas[id],ROW()-3)),"",IFERROR(INDEX(Jornadas[retiro],ROW()-3),""))</f>
        <v/>
      </c>
      <c r="G600" s="20" t="str" cm="1">
        <f t="array" ref="G600">IF(ISERROR(INDEX(Jornadas[id],ROW()-3)),"",SUMIFS(Ventas[importe],Ventas[id_jornada],INDEX(Jornadas[id],ROW()-3),Ventas[mercadoPago],"0"))</f>
        <v/>
      </c>
      <c r="H600" s="20" t="str" cm="1">
        <f t="array" ref="H600">IF(ISERROR(INDEX(Jornadas[id],ROW()-3)),"",SUMIFS(Ventas[importe],Ventas[id_jornada],INDEX(Jornadas[id],ROW()-3),Ventas[mercadoPago],"1"))</f>
        <v/>
      </c>
      <c r="I600" s="1" t="str" cm="1">
        <f t="array" ref="I600">IF(ISERROR(INDEX(Jornadas[id],ROW()-3)),"",COUNTIF(Cortes[id_jornada],INDEX(Jornadas[id],ROW()-3)))</f>
        <v/>
      </c>
    </row>
    <row r="601" spans="1:9" ht="15" hidden="1" customHeight="1" x14ac:dyDescent="0.3">
      <c r="A601" s="35" t="str">
        <f t="shared" si="9"/>
        <v/>
      </c>
      <c r="B601" s="36" t="str" cm="1">
        <f t="array" ref="B601">IF(ISERROR(INDEX(Jornadas[id],ROW()-3)),"",INDEX(Jornadas[fecha],ROW()-3))</f>
        <v/>
      </c>
      <c r="C601" s="23" t="str" cm="1">
        <f t="array" ref="C601">IFERROR(INDEX(Jornadas[caja_inicial],ROW()-3),"")</f>
        <v/>
      </c>
      <c r="D601" s="21" t="str" cm="1">
        <f t="array" ref="D601">IF(ISERROR(INDEX(Jornadas[id],ROW()-3)),"",SUMIFS(Cortes[importe],Cortes[id_jornada],INDEX(Jornadas[id],ROW()-3),Cortes[mercadoPago],"1")+SUMIFS(Cortes[propina],Cortes[id_jornada],INDEX(Jornadas[id],ROW()-3),Cortes[mercadoPago],"1")+SUMIFS(Ventas[importe],Ventas[id_jornada],INDEX(Jornadas[id],ROW()-3),Ventas[mercadoPago],"1")-SUMIFS(Adelantos[importe],Adelantos[id_jornada],INDEX(Jornadas[id],ROW()-3),Adelantos[mercadoPago],"1")-SUMIFS(SalidasCaja[importe],SalidasCaja[id_jornada],INDEX(Jornadas[id],ROW()-3),SalidasCaja[mercadoPago],"1"))</f>
        <v/>
      </c>
      <c r="E601" s="21" t="str" cm="1">
        <f t="array" ref="E601">IFERROR(SUMIFS(Cortes[importe],Cortes[id_jornada],INDEX(Jornadas[id],ROW()-3),Cortes[mercadoPago],"0")+SUMIFS(Cortes[propina],Cortes[id_jornada],INDEX(Jornadas[id],ROW()-3),Cortes[mercadoPago],"0")+SUMIFS(Ventas[importe],Ventas[id_jornada],INDEX(Jornadas[id],ROW()-3),Ventas[mercadoPago],"0")-SUMIFS(Adelantos[importe],Adelantos[id_jornada],INDEX(Jornadas[id],ROW()-3),Adelantos[mercadoPago],"0")-SUMIFS(SalidasCaja[importe],SalidasCaja[id_jornada],INDEX(Jornadas[id],ROW()-3),SalidasCaja[mercadoPago],"0")+INDEX(Jornadas[caja_inicial],ROW()-3),"")</f>
        <v/>
      </c>
      <c r="F601" s="21" t="str" cm="1">
        <f t="array" ref="F601">IF(ISERROR(INDEX(Jornadas[id],ROW()-3)),"",IFERROR(INDEX(Jornadas[retiro],ROW()-3),""))</f>
        <v/>
      </c>
      <c r="G601" s="21" t="str" cm="1">
        <f t="array" ref="G601">IF(ISERROR(INDEX(Jornadas[id],ROW()-3)),"",SUMIFS(Ventas[importe],Ventas[id_jornada],INDEX(Jornadas[id],ROW()-3),Ventas[mercadoPago],"0"))</f>
        <v/>
      </c>
      <c r="H601" s="21" t="str" cm="1">
        <f t="array" ref="H601">IF(ISERROR(INDEX(Jornadas[id],ROW()-3)),"",SUMIFS(Ventas[importe],Ventas[id_jornada],INDEX(Jornadas[id],ROW()-3),Ventas[mercadoPago],"1"))</f>
        <v/>
      </c>
      <c r="I601" s="2" t="str" cm="1">
        <f t="array" ref="I601">IF(ISERROR(INDEX(Jornadas[id],ROW()-3)),"",COUNTIF(Cortes[id_jornada],INDEX(Jornadas[id],ROW()-3)))</f>
        <v/>
      </c>
    </row>
  </sheetData>
  <sheetProtection autoFilter="0" pivotTables="0"/>
  <autoFilter ref="B3:B601" xr:uid="{3A41F433-7F7F-48D3-8827-A808EA3F4DC9}">
    <filterColumn colId="0">
      <customFilters and="1">
        <customFilter operator="greaterThanOrEqual" val="46020"/>
        <customFilter operator="lessThanOrEqual" val="46026"/>
      </customFilters>
    </filterColumn>
  </autoFilter>
  <sortState xmlns:xlrd2="http://schemas.microsoft.com/office/spreadsheetml/2017/richdata2" ref="A601:Z601">
    <sortCondition ref="B4:B601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81" r:id="rId4" name="Button 13">
              <controlPr defaultSize="0" print="0" autoFill="0" autoPict="0" macro="[0]!SeleccionarRangoDeMesGeneral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" r:id="rId5" name="Button 17">
              <controlPr defaultSize="0" print="0" autoFill="0" autoPict="0" macro="[0]!SeleccionarRangoDeSemanaGeneral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7620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" r:id="rId6" name="Button 19">
              <controlPr defaultSize="0" print="0" autoFill="0" autoPict="0" macro="[0]!UpdateData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30DA2-11A1-473C-B588-B83F2E960AE7}">
  <sheetPr codeName="Sheet3" filterMode="1"/>
  <dimension ref="A1:AV602"/>
  <sheetViews>
    <sheetView zoomScaleNormal="100" workbookViewId="0">
      <selection activeCell="C282" sqref="C282"/>
    </sheetView>
  </sheetViews>
  <sheetFormatPr baseColWidth="10" defaultColWidth="8.77734375" defaultRowHeight="14.4" zeroHeight="1" x14ac:dyDescent="0.3"/>
  <cols>
    <col min="1" max="1" width="14.77734375" customWidth="1"/>
    <col min="2" max="2" width="15.21875" customWidth="1"/>
    <col min="3" max="3" width="6.21875" customWidth="1"/>
    <col min="4" max="48" width="12.77734375" style="22" customWidth="1"/>
  </cols>
  <sheetData>
    <row r="1" spans="1:48" s="16" customFormat="1" ht="50.1" customHeight="1" x14ac:dyDescent="0.3">
      <c r="A1" s="30" t="s">
        <v>629</v>
      </c>
      <c r="B1" s="37"/>
      <c r="C1" s="15"/>
      <c r="D1" s="50" t="str">
        <f>"TOTAL CORTES"&amp;CHAR(10)&amp;UPPER(D4)&amp;":"&amp;CHAR(10)&amp;"$"&amp;SUBTOTAL(109,E6:E602)</f>
        <v>TOTAL CORTES
CIRO:
$47000</v>
      </c>
      <c r="E1" s="50"/>
      <c r="F1" s="50"/>
      <c r="G1" s="50"/>
      <c r="H1" s="50"/>
      <c r="I1" s="50" t="str">
        <f>"TOTAL CORTES"&amp;CHAR(10)&amp;UPPER(I4)&amp;":"&amp;CHAR(10)&amp;"$"&amp;SUBTOTAL(109,J6:J602)</f>
        <v>TOTAL CORTES
VALENTIN:
$268000</v>
      </c>
      <c r="J1" s="50"/>
      <c r="K1" s="50"/>
      <c r="L1" s="50"/>
      <c r="M1" s="50"/>
      <c r="N1" s="50" t="str">
        <f>"TOTAL CORTES"&amp;CHAR(10)&amp;UPPER(N4)&amp;":"&amp;CHAR(10)&amp;"$"&amp;SUBTOTAL(109,O6:O602)</f>
        <v>TOTAL CORTES
JOEL:
$230000</v>
      </c>
      <c r="O1" s="50"/>
      <c r="P1" s="50"/>
      <c r="Q1" s="50"/>
      <c r="R1" s="50"/>
      <c r="S1" s="50" t="str">
        <f>"TOTAL CORTES"&amp;CHAR(10)&amp;UPPER(S4)&amp;":"&amp;CHAR(10)&amp;"$"&amp;SUBTOTAL(109,T6:T602)</f>
        <v>TOTAL CORTES
BRAIAN:
$199000</v>
      </c>
      <c r="T1" s="50"/>
      <c r="U1" s="50"/>
      <c r="V1" s="50"/>
      <c r="W1" s="50"/>
      <c r="X1" s="50" t="str">
        <f>"TOTAL CORTES"&amp;CHAR(10)&amp;UPPER(X4)&amp;":"&amp;CHAR(10)&amp;"$"&amp;SUBTOTAL(109,Y6:Y602)</f>
        <v>TOTAL CORTES
FABRICIO:
$206500</v>
      </c>
      <c r="Y1" s="50"/>
      <c r="Z1" s="50"/>
      <c r="AA1" s="50"/>
      <c r="AB1" s="50"/>
      <c r="AC1" s="50" t="str">
        <f>"TOTAL CORTES"&amp;CHAR(10)&amp;UPPER(AC4)&amp;":"&amp;CHAR(10)&amp;"$"&amp;SUBTOTAL(109,AD6:AD602)</f>
        <v>TOTAL CORTES
JULIAN:
$244000</v>
      </c>
      <c r="AD1" s="50"/>
      <c r="AE1" s="50"/>
      <c r="AF1" s="50"/>
      <c r="AG1" s="50"/>
      <c r="AH1" s="50" t="str">
        <f>"TOTAL CORTES"&amp;CHAR(10)&amp;UPPER(AH4)&amp;":"&amp;CHAR(10)&amp;"$"&amp;SUBTOTAL(109,AI6:AI602)</f>
        <v>TOTAL CORTES
BAUTISTA:
$0</v>
      </c>
      <c r="AI1" s="50"/>
      <c r="AJ1" s="50"/>
      <c r="AK1" s="50"/>
      <c r="AL1" s="50"/>
      <c r="AM1" s="50" t="str">
        <f>"TOTAL CORTES"&amp;CHAR(10)&amp;UPPER(AM4)&amp;":"&amp;CHAR(10)&amp;"$"&amp;SUBTOTAL(109,AN6:AN602)</f>
        <v>TOTAL CORTES
MATIAS:
$36000</v>
      </c>
      <c r="AN1" s="50"/>
      <c r="AO1" s="50"/>
      <c r="AP1" s="50"/>
      <c r="AQ1" s="50"/>
      <c r="AR1" s="50" t="str">
        <f>"TOTAL CORTES"&amp;CHAR(10)&amp;UPPER(AR4)&amp;":"&amp;CHAR(10)&amp;"$"&amp;SUBTOTAL(109,AS6:AS602)</f>
        <v>TOTAL CORTES
BARBERO9:
$0</v>
      </c>
      <c r="AS1" s="50"/>
      <c r="AT1" s="50"/>
      <c r="AU1" s="50"/>
      <c r="AV1" s="47"/>
    </row>
    <row r="2" spans="1:48" s="16" customFormat="1" ht="50.1" customHeight="1" x14ac:dyDescent="0.3">
      <c r="A2" s="30" t="s">
        <v>169</v>
      </c>
      <c r="B2" s="37"/>
      <c r="C2" s="15"/>
      <c r="D2" s="50" t="str">
        <f>"TOTAL PROPINAS"&amp;CHAR(10)&amp;UPPER(D4)&amp;":"&amp;CHAR(10)&amp;"$"&amp;SUBTOTAL(109,F6:F601)</f>
        <v>TOTAL PROPINAS
CIRO:
$6000</v>
      </c>
      <c r="E2" s="50"/>
      <c r="F2" s="50"/>
      <c r="G2" s="50"/>
      <c r="H2" s="50"/>
      <c r="I2" s="50" t="str">
        <f>"TOTAL PROPINAS"&amp;CHAR(10)&amp;UPPER(I4)&amp;":"&amp;CHAR(10)&amp;"$"&amp;SUBTOTAL(109,K6:K601)</f>
        <v>TOTAL PROPINAS
VALENTIN:
$21000</v>
      </c>
      <c r="J2" s="50"/>
      <c r="K2" s="50"/>
      <c r="L2" s="50"/>
      <c r="M2" s="50"/>
      <c r="N2" s="50" t="str">
        <f>"TOTAL PROPINAS"&amp;CHAR(10)&amp;UPPER(N4)&amp;":"&amp;CHAR(10)&amp;"$"&amp;SUBTOTAL(109,P6:P601)</f>
        <v>TOTAL PROPINAS
JOEL:
$28800</v>
      </c>
      <c r="O2" s="50"/>
      <c r="P2" s="50"/>
      <c r="Q2" s="50"/>
      <c r="R2" s="50"/>
      <c r="S2" s="50" t="str">
        <f>"TOTAL PROPINAS"&amp;CHAR(10)&amp;UPPER(S4)&amp;":"&amp;CHAR(10)&amp;"$"&amp;SUBTOTAL(109,U6:U601)</f>
        <v>TOTAL PROPINAS
BRAIAN:
$22500</v>
      </c>
      <c r="T2" s="50"/>
      <c r="U2" s="50"/>
      <c r="V2" s="50"/>
      <c r="W2" s="50"/>
      <c r="X2" s="50" t="str">
        <f>"TOTAL PROPINAS"&amp;CHAR(10)&amp;UPPER(X4)&amp;":"&amp;CHAR(10)&amp;"$"&amp;SUBTOTAL(109,Z6:Z601)</f>
        <v>TOTAL PROPINAS
FABRICIO:
$17100</v>
      </c>
      <c r="Y2" s="50"/>
      <c r="Z2" s="50"/>
      <c r="AA2" s="50"/>
      <c r="AB2" s="50"/>
      <c r="AC2" s="50" t="str">
        <f>"TOTAL PROPINAS"&amp;CHAR(10)&amp;UPPER(AC4)&amp;":"&amp;CHAR(10)&amp;"$"&amp;SUBTOTAL(109,AE6:AE601)</f>
        <v>TOTAL PROPINAS
JULIAN:
$7000</v>
      </c>
      <c r="AD2" s="50"/>
      <c r="AE2" s="50"/>
      <c r="AF2" s="50"/>
      <c r="AG2" s="50"/>
      <c r="AH2" s="50" t="str">
        <f>"TOTAL PROPINAS"&amp;CHAR(10)&amp;UPPER(AH4)&amp;":"&amp;CHAR(10)&amp;"$"&amp;SUBTOTAL(109,AJ6:AJ601)</f>
        <v>TOTAL PROPINAS
BAUTISTA:
$0</v>
      </c>
      <c r="AI2" s="50"/>
      <c r="AJ2" s="50"/>
      <c r="AK2" s="50"/>
      <c r="AL2" s="50"/>
      <c r="AM2" s="50" t="str">
        <f>"TOTAL PROPINAS"&amp;CHAR(10)&amp;UPPER(AM4)&amp;":"&amp;CHAR(10)&amp;"$"&amp;SUBTOTAL(109,AO6:AO601)</f>
        <v>TOTAL PROPINAS
MATIAS:
$4000</v>
      </c>
      <c r="AN2" s="50"/>
      <c r="AO2" s="50"/>
      <c r="AP2" s="50"/>
      <c r="AQ2" s="50"/>
      <c r="AR2" s="50" t="str">
        <f>"TOTAL PROPINAS"&amp;CHAR(10)&amp;UPPER(AR4)&amp;":"&amp;CHAR(10)&amp;"$"&amp;SUBTOTAL(109,AT6:AT601)</f>
        <v>TOTAL PROPINAS
BARBERO9:
$0</v>
      </c>
      <c r="AS2" s="50"/>
      <c r="AT2" s="50"/>
      <c r="AU2" s="50"/>
      <c r="AV2" s="47"/>
    </row>
    <row r="3" spans="1:48" s="16" customFormat="1" ht="50.1" customHeight="1" x14ac:dyDescent="0.3">
      <c r="A3" s="39"/>
      <c r="B3" s="40"/>
      <c r="C3" s="37"/>
      <c r="D3" s="47" t="str">
        <f>"CANTIDAD CORTES"&amp;CHAR(10)&amp;UPPER(D4)&amp;":"&amp;CHAR(10)&amp;SUBTOTAL(109,D6:D601)</f>
        <v>CANTIDAD CORTES
CIRO:
11</v>
      </c>
      <c r="E3" s="48"/>
      <c r="F3" s="48"/>
      <c r="G3" s="48"/>
      <c r="H3" s="49"/>
      <c r="I3" s="47" t="str">
        <f>"CANTIDAD CORTES"&amp;CHAR(10)&amp;UPPER(I4)&amp;":"&amp;CHAR(10)&amp;SUBTOTAL(109,I6:I601)</f>
        <v>CANTIDAD CORTES
VALENTIN:
66</v>
      </c>
      <c r="J3" s="48"/>
      <c r="K3" s="48"/>
      <c r="L3" s="48"/>
      <c r="M3" s="49"/>
      <c r="N3" s="47" t="str">
        <f>"CANTIDAD CORTES"&amp;CHAR(10)&amp;UPPER(N4)&amp;":"&amp;CHAR(10)&amp;SUBTOTAL(109,N6:N601)</f>
        <v>CANTIDAD CORTES
JOEL:
56</v>
      </c>
      <c r="O3" s="48"/>
      <c r="P3" s="48"/>
      <c r="Q3" s="48"/>
      <c r="R3" s="49"/>
      <c r="S3" s="47" t="str">
        <f>"CANTIDAD CORTES"&amp;CHAR(10)&amp;UPPER(S4)&amp;":"&amp;CHAR(10)&amp;SUBTOTAL(109,S6:S601)</f>
        <v>CANTIDAD CORTES
BRAIAN:
49</v>
      </c>
      <c r="T3" s="48"/>
      <c r="U3" s="48"/>
      <c r="V3" s="48"/>
      <c r="W3" s="49"/>
      <c r="X3" s="47" t="str">
        <f>"CANTIDAD CORTES"&amp;CHAR(10)&amp;UPPER(X4)&amp;":"&amp;CHAR(10)&amp;SUBTOTAL(109,X6:X601)</f>
        <v>CANTIDAD CORTES
FABRICIO:
48</v>
      </c>
      <c r="Y3" s="48"/>
      <c r="Z3" s="48"/>
      <c r="AA3" s="48"/>
      <c r="AB3" s="49"/>
      <c r="AC3" s="47" t="str">
        <f>"CANTIDAD CORTES"&amp;CHAR(10)&amp;UPPER(AC4)&amp;":"&amp;CHAR(10)&amp;SUBTOTAL(109,AC6:AC601)</f>
        <v>CANTIDAD CORTES
JULIAN:
59</v>
      </c>
      <c r="AD3" s="48"/>
      <c r="AE3" s="48"/>
      <c r="AF3" s="48"/>
      <c r="AG3" s="49"/>
      <c r="AH3" s="47" t="str">
        <f>"CANTIDAD CORTES"&amp;CHAR(10)&amp;UPPER(AH4)&amp;":"&amp;CHAR(10)&amp;SUBTOTAL(109,AH6:AH601)</f>
        <v>CANTIDAD CORTES
BAUTISTA:
0</v>
      </c>
      <c r="AI3" s="48"/>
      <c r="AJ3" s="48"/>
      <c r="AK3" s="48"/>
      <c r="AL3" s="49"/>
      <c r="AM3" s="47" t="str">
        <f>"CANTIDAD CORTES"&amp;CHAR(10)&amp;UPPER(AM4)&amp;":"&amp;CHAR(10)&amp;SUBTOTAL(109,AM6:AM601)</f>
        <v>CANTIDAD CORTES
MATIAS:
9</v>
      </c>
      <c r="AN3" s="48"/>
      <c r="AO3" s="48"/>
      <c r="AP3" s="48"/>
      <c r="AQ3" s="49"/>
      <c r="AR3" s="47" t="str">
        <f>"CANTIDAD CORTES"&amp;CHAR(10)&amp;UPPER(AR4)&amp;":"&amp;CHAR(10)&amp;SUBTOTAL(109,AR6:AR601)</f>
        <v>CANTIDAD CORTES
BARBERO9:
0</v>
      </c>
      <c r="AS3" s="48"/>
      <c r="AT3" s="48"/>
      <c r="AU3" s="48"/>
      <c r="AV3" s="49"/>
    </row>
    <row r="4" spans="1:48" s="18" customFormat="1" ht="30" customHeight="1" x14ac:dyDescent="0.3">
      <c r="A4" s="55" t="s">
        <v>8</v>
      </c>
      <c r="B4" s="56"/>
      <c r="C4" s="14" t="s">
        <v>0</v>
      </c>
      <c r="D4" s="44" t="s">
        <v>16</v>
      </c>
      <c r="E4" s="45"/>
      <c r="F4" s="45"/>
      <c r="G4" s="45"/>
      <c r="H4" s="46"/>
      <c r="I4" s="44" t="s">
        <v>17</v>
      </c>
      <c r="J4" s="45"/>
      <c r="K4" s="45"/>
      <c r="L4" s="45"/>
      <c r="M4" s="46"/>
      <c r="N4" s="44" t="s">
        <v>18</v>
      </c>
      <c r="O4" s="45"/>
      <c r="P4" s="45"/>
      <c r="Q4" s="45"/>
      <c r="R4" s="46"/>
      <c r="S4" s="44" t="s">
        <v>20</v>
      </c>
      <c r="T4" s="45"/>
      <c r="U4" s="45"/>
      <c r="V4" s="45"/>
      <c r="W4" s="46"/>
      <c r="X4" s="44" t="s">
        <v>52</v>
      </c>
      <c r="Y4" s="45"/>
      <c r="Z4" s="45"/>
      <c r="AA4" s="45"/>
      <c r="AB4" s="46"/>
      <c r="AC4" s="44" t="s">
        <v>21</v>
      </c>
      <c r="AD4" s="45"/>
      <c r="AE4" s="45"/>
      <c r="AF4" s="45"/>
      <c r="AG4" s="46"/>
      <c r="AH4" s="44" t="s">
        <v>87</v>
      </c>
      <c r="AI4" s="45"/>
      <c r="AJ4" s="45"/>
      <c r="AK4" s="45"/>
      <c r="AL4" s="46"/>
      <c r="AM4" s="44" t="s">
        <v>19</v>
      </c>
      <c r="AN4" s="45"/>
      <c r="AO4" s="45"/>
      <c r="AP4" s="45"/>
      <c r="AQ4" s="46"/>
      <c r="AR4" s="44" t="s">
        <v>5</v>
      </c>
      <c r="AS4" s="45"/>
      <c r="AT4" s="45"/>
      <c r="AU4" s="45"/>
      <c r="AV4" s="45"/>
    </row>
    <row r="5" spans="1:48" s="19" customFormat="1" ht="15" customHeight="1" x14ac:dyDescent="0.3">
      <c r="A5" s="57"/>
      <c r="B5" s="58"/>
      <c r="C5" s="13"/>
      <c r="D5" s="12" t="s">
        <v>14</v>
      </c>
      <c r="E5" s="12" t="s">
        <v>15</v>
      </c>
      <c r="F5" s="12" t="s">
        <v>6</v>
      </c>
      <c r="G5" s="12" t="s">
        <v>10</v>
      </c>
      <c r="H5" s="12" t="s">
        <v>13</v>
      </c>
      <c r="I5" s="12" t="s">
        <v>14</v>
      </c>
      <c r="J5" s="12" t="s">
        <v>15</v>
      </c>
      <c r="K5" s="12" t="s">
        <v>6</v>
      </c>
      <c r="L5" s="12" t="s">
        <v>10</v>
      </c>
      <c r="M5" s="12" t="s">
        <v>13</v>
      </c>
      <c r="N5" s="12" t="s">
        <v>14</v>
      </c>
      <c r="O5" s="12" t="s">
        <v>15</v>
      </c>
      <c r="P5" s="12" t="s">
        <v>6</v>
      </c>
      <c r="Q5" s="12" t="s">
        <v>10</v>
      </c>
      <c r="R5" s="12" t="s">
        <v>13</v>
      </c>
      <c r="S5" s="12" t="s">
        <v>14</v>
      </c>
      <c r="T5" s="12" t="s">
        <v>15</v>
      </c>
      <c r="U5" s="12" t="s">
        <v>6</v>
      </c>
      <c r="V5" s="12" t="s">
        <v>10</v>
      </c>
      <c r="W5" s="12" t="s">
        <v>13</v>
      </c>
      <c r="X5" s="12" t="s">
        <v>14</v>
      </c>
      <c r="Y5" s="12" t="s">
        <v>15</v>
      </c>
      <c r="Z5" s="12" t="s">
        <v>6</v>
      </c>
      <c r="AA5" s="12" t="s">
        <v>10</v>
      </c>
      <c r="AB5" s="12" t="s">
        <v>13</v>
      </c>
      <c r="AC5" s="12" t="s">
        <v>14</v>
      </c>
      <c r="AD5" s="12" t="s">
        <v>15</v>
      </c>
      <c r="AE5" s="12" t="s">
        <v>6</v>
      </c>
      <c r="AF5" s="12" t="s">
        <v>10</v>
      </c>
      <c r="AG5" s="12" t="s">
        <v>13</v>
      </c>
      <c r="AH5" s="12" t="s">
        <v>14</v>
      </c>
      <c r="AI5" s="12" t="s">
        <v>15</v>
      </c>
      <c r="AJ5" s="12" t="s">
        <v>6</v>
      </c>
      <c r="AK5" s="12" t="s">
        <v>10</v>
      </c>
      <c r="AL5" s="12" t="s">
        <v>13</v>
      </c>
      <c r="AM5" s="12" t="s">
        <v>14</v>
      </c>
      <c r="AN5" s="12" t="s">
        <v>15</v>
      </c>
      <c r="AO5" s="12" t="s">
        <v>6</v>
      </c>
      <c r="AP5" s="12" t="s">
        <v>10</v>
      </c>
      <c r="AQ5" s="12" t="s">
        <v>13</v>
      </c>
      <c r="AR5" s="12" t="s">
        <v>14</v>
      </c>
      <c r="AS5" s="12" t="s">
        <v>15</v>
      </c>
      <c r="AT5" s="12" t="s">
        <v>6</v>
      </c>
      <c r="AU5" s="12" t="s">
        <v>10</v>
      </c>
      <c r="AV5" s="17" t="s">
        <v>13</v>
      </c>
    </row>
    <row r="6" spans="1:48" ht="15" hidden="1" customHeight="1" x14ac:dyDescent="0.3">
      <c r="A6" s="53" t="str">
        <f>PROPER(TEXT($C6,"dddd"))</f>
        <v>Thursday</v>
      </c>
      <c r="B6" s="54"/>
      <c r="C6" s="38" cm="1">
        <f t="array" ref="C6">IF(ISERROR(INDEX(Jornadas[id],ROW()-5)),"",INDEX(Jornadas[fecha],ROW()-5))</f>
        <v>45659</v>
      </c>
      <c r="D6" s="1" cm="1">
        <f t="array" ref="D6">IF(ISERROR(INDEX(Jornadas[id],ROW()-5)),"",COUNTIFS(_Cortes!$C:$C,INDEX(Jornadas[id],ROW()-5),_Cortes!$B:$B,LOOKUP($D$4,_Barberos!$B:$B,_Barberos!$A:$A)))</f>
        <v>0</v>
      </c>
      <c r="E6" s="20" cm="1">
        <f t="array" ref="E6">IF(ISERROR(INDEX(Jornadas[id],ROW()-5)),"",INT(SUMIFS(Cortes[importe],Cortes[id_jornada],INDEX(Jornadas[id],ROW()-5),Cortes[id_barbero],LOOKUP($D$4,Barberos[nombre],Barberos[id]))*(INDEX(Jornadas[comision_barberos],1)/100)))</f>
        <v>0</v>
      </c>
      <c r="F6" s="20" cm="1">
        <f t="array" ref="F6">IF(ISERROR(INDEX(Jornadas[id],ROW()-5)),"",SUMIFS(Cortes[propina],Cortes[id_jornada],INDEX(Jornadas[id],ROW()-5),Cortes[id_barbero],LOOKUP($D$4,Barberos[nombre],Barberos[id])))</f>
        <v>0</v>
      </c>
      <c r="G6" s="20" cm="1">
        <f t="array" ref="G6">IF(ISERROR(INDEX(Jornadas[id],ROW()-5)),"",SUMIFS(Adelantos[importe],Adelantos[id_jornada],INDEX(Jornadas[id],ROW()-5),Adelantos[id_barbero],LOOKUP($D$4,Barberos[nombre],Barberos[id])))</f>
        <v>0</v>
      </c>
      <c r="H6" s="20" cm="1">
        <f t="array" ref="H6">IF(ISERROR(INDEX(Jornadas[id],ROW()-5)),"",E6+F6-G6)</f>
        <v>0</v>
      </c>
      <c r="I6" s="1" cm="1">
        <f t="array" ref="I6">IF(ISERROR(INDEX(Jornadas[id],ROW()-5)),"",COUNTIFS(_Cortes!$C:$C,INDEX(Jornadas[id],ROW()-5),_Cortes!$B:$B,LOOKUP($I$4,_Barberos!$B:$B,_Barberos!$A:$A)))</f>
        <v>8</v>
      </c>
      <c r="J6" s="20" cm="1">
        <f t="array" ref="J6">IF(ISERROR(INDEX(Jornadas[id],ROW()-5)),"",INT(SUMIFS(Cortes[importe],Cortes[id_jornada],INDEX(Jornadas[id],ROW()-5),Cortes[id_barbero],LOOKUP($I$4,Barberos[nombre],Barberos[id]))*(INDEX(Jornadas[comision_barberos],1)/100)))</f>
        <v>48117</v>
      </c>
      <c r="K6" s="20" cm="1">
        <f t="array" ref="K6">IF(ISERROR(INDEX(Jornadas[id],ROW()-5)),"",SUMIFS(Cortes[propina],Cortes[id_jornada],INDEX(Jornadas[id],ROW()-5),Cortes[id_barbero],LOOKUP($I$4,Barberos[nombre],Barberos[id])))</f>
        <v>6000</v>
      </c>
      <c r="L6" s="20" cm="1">
        <f t="array" ref="L6">IF(ISERROR(INDEX(Jornadas[id],ROW()-5)),"",SUMIFS(Adelantos[importe],Adelantos[id_jornada],INDEX(Jornadas[id],ROW()-5),Adelantos[id_barbero],LOOKUP($I$4,Barberos[nombre],Barberos[id])))</f>
        <v>3000</v>
      </c>
      <c r="M6" s="20" cm="1">
        <f t="array" ref="M6">IF(ISERROR(INDEX(Jornadas[id],ROW()-5)),"",J6+K6-L6)</f>
        <v>51117</v>
      </c>
      <c r="N6" s="1" cm="1">
        <f t="array" ref="N6">IF(ISERROR(INDEX(Jornadas[id],ROW()-5)),"",COUNTIFS(_Cortes!$C:$C,INDEX(Jornadas[id],ROW()-5),_Cortes!$B:$B,LOOKUP($N$4,_Barberos!$B:$B,_Barberos!$A:$A)))</f>
        <v>11</v>
      </c>
      <c r="O6" s="20" cm="1">
        <f t="array" ref="O6">IF(ISERROR(INDEX(Jornadas[id],ROW()-5)),"",INT(SUMIFS(Cortes[importe],Cortes[id_jornada],INDEX(Jornadas[id],ROW()-5),Cortes[id_barbero],LOOKUP($N$4,Barberos[nombre],Barberos[id]))*(INDEX(Jornadas[comision_barberos],1)/100)))</f>
        <v>34000</v>
      </c>
      <c r="P6" s="20" cm="1">
        <f t="array" ref="P6">IF(ISERROR(INDEX(Jornadas[id],ROW()-5)),"",SUMIFS(Cortes[propina],Cortes[id_jornada],INDEX(Jornadas[id],ROW()-5),Cortes[id_barbero],LOOKUP($N$4,Barberos[nombre],Barberos[id])))</f>
        <v>4000</v>
      </c>
      <c r="Q6" s="20" cm="1">
        <f t="array" ref="Q6">IF(ISERROR(INDEX(Jornadas[id],ROW()-5)),"",SUMIFS(Adelantos[importe],Adelantos[id_jornada],INDEX(Jornadas[id],ROW()-5),Adelantos[id_barbero],LOOKUP($N$4,Barberos[nombre],Barberos[id])))</f>
        <v>0</v>
      </c>
      <c r="R6" s="20" cm="1">
        <f t="array" ref="R6">IF(ISERROR(INDEX(Jornadas[id],ROW()-5)),"",O6+P6-Q6)</f>
        <v>38000</v>
      </c>
      <c r="S6" s="1" cm="1">
        <f t="array" ref="S6">IF(ISERROR(INDEX(Jornadas[id],ROW()-5)),"",COUNTIFS(_Cortes!$C:$C,INDEX(Jornadas[id],ROW()-5),_Cortes!$B:$B,LOOKUP($S$4,_Barberos!$B:$B,_Barberos!$A:$A)))</f>
        <v>8</v>
      </c>
      <c r="T6" s="20" cm="1">
        <f t="array" ref="T6">IF(ISERROR(INDEX(Jornadas[id],ROW()-5)),"",INT(SUMIFS(Cortes[importe],Cortes[id_jornada],INDEX(Jornadas[id],ROW()-5),Cortes[id_barbero],LOOKUP($S$4,Barberos[nombre],Barberos[id]))*(INDEX(Jornadas[comision_barberos],1)/100)))</f>
        <v>26000</v>
      </c>
      <c r="U6" s="20" cm="1">
        <f t="array" ref="U6">IF(ISERROR(INDEX(Jornadas[id],ROW()-5)),"",SUMIFS(Cortes[propina],Cortes[id_jornada],INDEX(Jornadas[id],ROW()-5),Cortes[id_barbero],LOOKUP($S$4,Barberos[nombre],Barberos[id])))</f>
        <v>0</v>
      </c>
      <c r="V6" s="20" cm="1">
        <f t="array" ref="V6">IF(ISERROR(INDEX(Jornadas[id],ROW()-5)),"",SUMIFS(Adelantos[importe],Adelantos[id_jornada],INDEX(Jornadas[id],ROW()-5),Adelantos[id_barbero],LOOKUP($S$4,Barberos[nombre],Barberos[id])))</f>
        <v>0</v>
      </c>
      <c r="W6" s="20" cm="1">
        <f t="array" ref="W6">IF(ISERROR(INDEX(Jornadas[id],ROW()-5)),"",T6+U6-V6)</f>
        <v>26000</v>
      </c>
      <c r="X6" s="1" cm="1">
        <f t="array" ref="X6">IF(ISERROR(INDEX(Jornadas[id],ROW()-5)),"",COUNTIFS(_Cortes!$C:$C,INDEX(Jornadas[id],ROW()-5),_Cortes!$B:$B,LOOKUP($X$4,_Barberos!$B:$B,_Barberos!$A:$A)))</f>
        <v>0</v>
      </c>
      <c r="Y6" s="20" cm="1">
        <f t="array" ref="Y6">IF(ISERROR(INDEX(Jornadas[id],ROW()-5)),"",INT(SUMIFS(Cortes[importe],Cortes[id_jornada],INDEX(Jornadas[id],ROW()-5),Cortes[id_barbero],LOOKUP($X$4,Barberos[nombre],Barberos[id]))*(INDEX(Jornadas[comision_barberos],1)/100)))</f>
        <v>0</v>
      </c>
      <c r="Z6" s="20" cm="1">
        <f t="array" ref="Z6">IF(ISERROR(INDEX(Jornadas[id],ROW()-5)),"",SUMIFS(Cortes[propina],Cortes[id_jornada],INDEX(Jornadas[id],ROW()-5),Cortes[id_barbero],LOOKUP($X$4,Barberos[nombre],Barberos[id])))</f>
        <v>0</v>
      </c>
      <c r="AA6" s="20" cm="1">
        <f t="array" ref="AA6">IF(ISERROR(INDEX(Jornadas[id],ROW()-5)),"",SUMIFS(Adelantos[importe],Adelantos[id_jornada],INDEX(Jornadas[id],ROW()-5),Adelantos[id_barbero],LOOKUP($X$4,Barberos[nombre],Barberos[id])))</f>
        <v>0</v>
      </c>
      <c r="AB6" s="20" cm="1">
        <f t="array" ref="AB6">IF(ISERROR(INDEX(Jornadas[id],ROW()-5)),"",Y6+Z6-AA6)</f>
        <v>0</v>
      </c>
      <c r="AC6" s="1" cm="1">
        <f t="array" ref="AC6">IF(ISERROR(INDEX(Jornadas[id],ROW()-5)),"",COUNTIFS(_Cortes!$C:$C,INDEX(Jornadas[id],ROW()-5),_Cortes!$B:$B,LOOKUP($AC$4,_Barberos!$B:$B,_Barberos!$A:$A)))</f>
        <v>9</v>
      </c>
      <c r="AD6" s="20" cm="1">
        <f t="array" ref="AD6">IF(ISERROR(INDEX(Jornadas[id],ROW()-5)),"",INT(SUMIFS(Cortes[importe],Cortes[id_jornada],INDEX(Jornadas[id],ROW()-5),Cortes[id_barbero],LOOKUP($AC$4,Barberos[nombre],Barberos[id]))*(INDEX(Jornadas[comision_barberos],1)/100)))</f>
        <v>27000</v>
      </c>
      <c r="AE6" s="20" cm="1">
        <f t="array" ref="AE6">IF(ISERROR(INDEX(Jornadas[id],ROW()-5)),"",SUMIFS(Cortes[propina],Cortes[id_jornada],INDEX(Jornadas[id],ROW()-5),Cortes[id_barbero],LOOKUP($AC$4,Barberos[nombre],Barberos[id])))</f>
        <v>0</v>
      </c>
      <c r="AF6" s="20" cm="1">
        <f t="array" ref="AF6">IF(ISERROR(INDEX(Jornadas[id],ROW()-5)),"",SUMIFS(Adelantos[importe],Adelantos[id_jornada],INDEX(Jornadas[id],ROW()-5),Adelantos[id_barbero],LOOKUP($AC$4,Barberos[nombre],Barberos[id])))</f>
        <v>900</v>
      </c>
      <c r="AG6" s="20" cm="1">
        <f t="array" ref="AG6">IF(ISERROR(INDEX(Jornadas[id],ROW()-5)),"",AD6+AE6-AF6)</f>
        <v>26100</v>
      </c>
      <c r="AH6" s="1" cm="1">
        <f t="array" ref="AH6">IF(ISERROR(INDEX(Jornadas[id],ROW()-5)),"",COUNTIFS(_Cortes!$C:$C,INDEX(Jornadas[id],ROW()-5),_Cortes!$B:$B,LOOKUP($AH$4,_Barberos!$B:$B,_Barberos!$A:$A)))</f>
        <v>0</v>
      </c>
      <c r="AI6" s="20" cm="1">
        <f t="array" ref="AI6">IF(ISERROR(INDEX(Jornadas[id],ROW()-5)),"",INT(SUMIFS(Cortes[importe],Cortes[id_jornada],INDEX(Jornadas[id],ROW()-5),Cortes[id_barbero],LOOKUP($AH$4,Barberos[nombre],Barberos[id]))*(INDEX(Jornadas[comision_barberos],1)/100)))</f>
        <v>0</v>
      </c>
      <c r="AJ6" s="20" cm="1">
        <f t="array" ref="AJ6">IF(ISERROR(INDEX(Jornadas[id],ROW()-5)),"",SUMIFS(Cortes[propina],Cortes[id_jornada],INDEX(Jornadas[id],ROW()-5),Cortes[id_barbero],LOOKUP($AH$4,Barberos[nombre],Barberos[id])))</f>
        <v>0</v>
      </c>
      <c r="AK6" s="20" cm="1">
        <f t="array" ref="AK6">IF(ISERROR(INDEX(Jornadas[id],ROW()-5)),"",SUMIFS(Adelantos[importe],Adelantos[id_jornada],INDEX(Jornadas[id],ROW()-5),Adelantos[id_barbero],LOOKUP($AH$4,Barberos[nombre],Barberos[id])))</f>
        <v>0</v>
      </c>
      <c r="AL6" s="20" cm="1">
        <f t="array" ref="AL6">IF(ISERROR(INDEX(Jornadas[id],ROW()-5)),"",AI6+AJ6-AK6)</f>
        <v>0</v>
      </c>
      <c r="AM6" s="1" cm="1">
        <f t="array" ref="AM6">IF(ISERROR(INDEX(Jornadas[id],ROW()-5)),"",COUNTIFS(_Cortes!$C:$C,INDEX(Jornadas[id],ROW()-5),_Cortes!$B:$B,LOOKUP($AM$4,_Barberos!$B:$B,_Barberos!$A:$A)))</f>
        <v>0</v>
      </c>
      <c r="AN6" s="20" cm="1">
        <f t="array" ref="AN6">IF(ISERROR(INDEX(Jornadas[id],ROW()-5)),"",INT(SUMIFS(Cortes[importe],Cortes[id_jornada],INDEX(Jornadas[id],ROW()-5),Cortes[id_barbero],LOOKUP($AM$4,Barberos[nombre],Barberos[id]))*(INDEX(Jornadas[comision_barberos],1)/100)))</f>
        <v>0</v>
      </c>
      <c r="AO6" s="20" cm="1">
        <f t="array" ref="AO6">IF(ISERROR(INDEX(Jornadas[id],ROW()-5)),"",SUMIFS(Cortes[propina],Cortes[id_jornada],INDEX(Jornadas[id],ROW()-5),Cortes[id_barbero],LOOKUP($AM$4,Barberos[nombre],Barberos[id])))</f>
        <v>0</v>
      </c>
      <c r="AP6" s="20" cm="1">
        <f t="array" ref="AP6">IF(ISERROR(INDEX(Jornadas[id],ROW()-5)),"",SUMIFS(Adelantos[importe],Adelantos[id_jornada],INDEX(Jornadas[id],ROW()-5),Adelantos[id_barbero],LOOKUP($AM$4,Barberos[nombre],Barberos[id])))</f>
        <v>0</v>
      </c>
      <c r="AQ6" s="20" cm="1">
        <f t="array" ref="AQ6">IF(ISERROR(INDEX(Jornadas[id],ROW()-5)),"",AN6+AO6-AP6)</f>
        <v>0</v>
      </c>
      <c r="AR6" s="1" cm="1">
        <f t="array" ref="AR6">IF(ISERROR(INDEX(Jornadas[id],ROW()-5)),"",COUNTIFS(_Cortes!$C:$C,INDEX(Jornadas[id],ROW()-5),_Cortes!$B:$B,LOOKUP($AR$4,_Barberos!$B:$B,_Barberos!$A:$A)))</f>
        <v>0</v>
      </c>
      <c r="AS6" s="20" cm="1">
        <f t="array" ref="AS6">IF(ISERROR(INDEX(Jornadas[id],ROW()-5)),"",INT(SUMIFS(Cortes[importe],Cortes[id_jornada],INDEX(Jornadas[id],ROW()-5),Cortes[id_barbero],LOOKUP($AR$4,Barberos[nombre],Barberos[id]))*(INDEX(Jornadas[comision_barberos],1)/100)))</f>
        <v>0</v>
      </c>
      <c r="AT6" s="20" cm="1">
        <f t="array" ref="AT6">IF(ISERROR(INDEX(Jornadas[id],ROW()-5)),"",SUMIFS(Cortes[propina],Cortes[id_jornada],INDEX(Jornadas[id],ROW()-5),Cortes[id_barbero],LOOKUP($AR$4,Barberos[nombre],Barberos[id])))</f>
        <v>0</v>
      </c>
      <c r="AU6" s="20" cm="1">
        <f t="array" ref="AU6">IF(ISERROR(INDEX(Jornadas[id],ROW()-5)),"",SUMIFS(Adelantos[importe],Adelantos[id_jornada],INDEX(Jornadas[id],ROW()-5),Adelantos[id_barbero],LOOKUP($AR$4,Barberos[nombre],Barberos[id])))</f>
        <v>0</v>
      </c>
      <c r="AV6" s="20" cm="1">
        <f t="array" ref="AV6">IF(ISERROR(INDEX(Jornadas[id],ROW()-5)),"",AS6+AT6-AU6)</f>
        <v>0</v>
      </c>
    </row>
    <row r="7" spans="1:48" ht="15" hidden="1" customHeight="1" x14ac:dyDescent="0.3">
      <c r="A7" s="51" t="str">
        <f t="shared" ref="A7:A70" si="0">PROPER(TEXT($C7,"dddd"))</f>
        <v>Friday</v>
      </c>
      <c r="B7" s="52"/>
      <c r="C7" s="36" cm="1">
        <f t="array" ref="C7">IF(ISERROR(INDEX(Jornadas[id],ROW()-5)),"",INDEX(Jornadas[fecha],ROW()-5))</f>
        <v>45660</v>
      </c>
      <c r="D7" s="2" cm="1">
        <f t="array" ref="D7">IF(ISERROR(INDEX(Jornadas[id],ROW()-5)),"",COUNTIFS(_Cortes!$C:$C,INDEX(Jornadas[id],ROW()-5),_Cortes!$B:$B,LOOKUP($D$4,_Barberos!$B:$B,_Barberos!$A:$A)))</f>
        <v>3</v>
      </c>
      <c r="E7" s="21" cm="1">
        <f t="array" ref="E7">IF(ISERROR(INDEX(Jornadas[id],ROW()-5)),"",INT(SUMIFS(Cortes[importe],Cortes[id_jornada],INDEX(Jornadas[id],ROW()-5),Cortes[id_barbero],LOOKUP($D$4,Barberos[nombre],Barberos[id]))*(INDEX(Jornadas[comision_barberos],1)/100)))</f>
        <v>10000</v>
      </c>
      <c r="F7" s="21" cm="1">
        <f t="array" ref="F7">IF(ISERROR(INDEX(Jornadas[id],ROW()-5)),"",SUMIFS(Cortes[propina],Cortes[id_jornada],INDEX(Jornadas[id],ROW()-5),Cortes[id_barbero],LOOKUP($D$4,Barberos[nombre],Barberos[id])))</f>
        <v>1000</v>
      </c>
      <c r="G7" s="21" cm="1">
        <f t="array" ref="G7">IF(ISERROR(INDEX(Jornadas[id],ROW()-5)),"",SUMIFS(Adelantos[importe],Adelantos[id_jornada],INDEX(Jornadas[id],ROW()-5),Adelantos[id_barbero],LOOKUP($D$4,Barberos[nombre],Barberos[id])))</f>
        <v>0</v>
      </c>
      <c r="H7" s="21" cm="1">
        <f t="array" ref="H7">IF(ISERROR(INDEX(Jornadas[id],ROW()-5)),"",E7+F7-G7)</f>
        <v>11000</v>
      </c>
      <c r="I7" s="2" cm="1">
        <f t="array" ref="I7">IF(ISERROR(INDEX(Jornadas[id],ROW()-5)),"",COUNTIFS(_Cortes!$C:$C,INDEX(Jornadas[id],ROW()-5),_Cortes!$B:$B,LOOKUP($I$4,_Barberos!$B:$B,_Barberos!$A:$A)))</f>
        <v>13</v>
      </c>
      <c r="J7" s="21" cm="1">
        <f t="array" ref="J7">IF(ISERROR(INDEX(Jornadas[id],ROW()-5)),"",INT(SUMIFS(Cortes[importe],Cortes[id_jornada],INDEX(Jornadas[id],ROW()-5),Cortes[id_barbero],LOOKUP($I$4,Barberos[nombre],Barberos[id]))*(INDEX(Jornadas[comision_barberos],1)/100)))</f>
        <v>39000</v>
      </c>
      <c r="K7" s="21" cm="1">
        <f t="array" ref="K7">IF(ISERROR(INDEX(Jornadas[id],ROW()-5)),"",SUMIFS(Cortes[propina],Cortes[id_jornada],INDEX(Jornadas[id],ROW()-5),Cortes[id_barbero],LOOKUP($I$4,Barberos[nombre],Barberos[id])))</f>
        <v>1000</v>
      </c>
      <c r="L7" s="21" cm="1">
        <f t="array" ref="L7">IF(ISERROR(INDEX(Jornadas[id],ROW()-5)),"",SUMIFS(Adelantos[importe],Adelantos[id_jornada],INDEX(Jornadas[id],ROW()-5),Adelantos[id_barbero],LOOKUP($I$4,Barberos[nombre],Barberos[id])))</f>
        <v>3000</v>
      </c>
      <c r="M7" s="21" cm="1">
        <f t="array" ref="M7">IF(ISERROR(INDEX(Jornadas[id],ROW()-5)),"",J7+K7-L7)</f>
        <v>37000</v>
      </c>
      <c r="N7" s="2" cm="1">
        <f t="array" ref="N7">IF(ISERROR(INDEX(Jornadas[id],ROW()-5)),"",COUNTIFS(_Cortes!$C:$C,INDEX(Jornadas[id],ROW()-5),_Cortes!$B:$B,LOOKUP($N$4,_Barberos!$B:$B,_Barberos!$A:$A)))</f>
        <v>13</v>
      </c>
      <c r="O7" s="21" cm="1">
        <f t="array" ref="O7">IF(ISERROR(INDEX(Jornadas[id],ROW()-5)),"",INT(SUMIFS(Cortes[importe],Cortes[id_jornada],INDEX(Jornadas[id],ROW()-5),Cortes[id_barbero],LOOKUP($N$4,Barberos[nombre],Barberos[id]))*(INDEX(Jornadas[comision_barberos],1)/100)))</f>
        <v>39000</v>
      </c>
      <c r="P7" s="21" cm="1">
        <f t="array" ref="P7">IF(ISERROR(INDEX(Jornadas[id],ROW()-5)),"",SUMIFS(Cortes[propina],Cortes[id_jornada],INDEX(Jornadas[id],ROW()-5),Cortes[id_barbero],LOOKUP($N$4,Barberos[nombre],Barberos[id])))</f>
        <v>1000</v>
      </c>
      <c r="Q7" s="21" cm="1">
        <f t="array" ref="Q7">IF(ISERROR(INDEX(Jornadas[id],ROW()-5)),"",SUMIFS(Adelantos[importe],Adelantos[id_jornada],INDEX(Jornadas[id],ROW()-5),Adelantos[id_barbero],LOOKUP($N$4,Barberos[nombre],Barberos[id])))</f>
        <v>0</v>
      </c>
      <c r="R7" s="21" cm="1">
        <f t="array" ref="R7">IF(ISERROR(INDEX(Jornadas[id],ROW()-5)),"",O7+P7-Q7)</f>
        <v>40000</v>
      </c>
      <c r="S7" s="2" cm="1">
        <f t="array" ref="S7">IF(ISERROR(INDEX(Jornadas[id],ROW()-5)),"",COUNTIFS(_Cortes!$C:$C,INDEX(Jornadas[id],ROW()-5),_Cortes!$B:$B,LOOKUP($S$4,_Barberos!$B:$B,_Barberos!$A:$A)))</f>
        <v>9</v>
      </c>
      <c r="T7" s="21" cm="1">
        <f t="array" ref="T7">IF(ISERROR(INDEX(Jornadas[id],ROW()-5)),"",INT(SUMIFS(Cortes[importe],Cortes[id_jornada],INDEX(Jornadas[id],ROW()-5),Cortes[id_barbero],LOOKUP($S$4,Barberos[nombre],Barberos[id]))*(INDEX(Jornadas[comision_barberos],1)/100)))</f>
        <v>29000</v>
      </c>
      <c r="U7" s="21" cm="1">
        <f t="array" ref="U7">IF(ISERROR(INDEX(Jornadas[id],ROW()-5)),"",SUMIFS(Cortes[propina],Cortes[id_jornada],INDEX(Jornadas[id],ROW()-5),Cortes[id_barbero],LOOKUP($S$4,Barberos[nombre],Barberos[id])))</f>
        <v>500</v>
      </c>
      <c r="V7" s="21" cm="1">
        <f t="array" ref="V7">IF(ISERROR(INDEX(Jornadas[id],ROW()-5)),"",SUMIFS(Adelantos[importe],Adelantos[id_jornada],INDEX(Jornadas[id],ROW()-5),Adelantos[id_barbero],LOOKUP($S$4,Barberos[nombre],Barberos[id])))</f>
        <v>0</v>
      </c>
      <c r="W7" s="21" cm="1">
        <f t="array" ref="W7">IF(ISERROR(INDEX(Jornadas[id],ROW()-5)),"",T7+U7-V7)</f>
        <v>29500</v>
      </c>
      <c r="X7" s="2" cm="1">
        <f t="array" ref="X7">IF(ISERROR(INDEX(Jornadas[id],ROW()-5)),"",COUNTIFS(_Cortes!$C:$C,INDEX(Jornadas[id],ROW()-5),_Cortes!$B:$B,LOOKUP($X$4,_Barberos!$B:$B,_Barberos!$A:$A)))</f>
        <v>0</v>
      </c>
      <c r="Y7" s="21" cm="1">
        <f t="array" ref="Y7">IF(ISERROR(INDEX(Jornadas[id],ROW()-5)),"",INT(SUMIFS(Cortes[importe],Cortes[id_jornada],INDEX(Jornadas[id],ROW()-5),Cortes[id_barbero],LOOKUP($X$4,Barberos[nombre],Barberos[id]))*(INDEX(Jornadas[comision_barberos],1)/100)))</f>
        <v>0</v>
      </c>
      <c r="Z7" s="21" cm="1">
        <f t="array" ref="Z7">IF(ISERROR(INDEX(Jornadas[id],ROW()-5)),"",SUMIFS(Cortes[propina],Cortes[id_jornada],INDEX(Jornadas[id],ROW()-5),Cortes[id_barbero],LOOKUP($X$4,Barberos[nombre],Barberos[id])))</f>
        <v>0</v>
      </c>
      <c r="AA7" s="21" cm="1">
        <f t="array" ref="AA7">IF(ISERROR(INDEX(Jornadas[id],ROW()-5)),"",SUMIFS(Adelantos[importe],Adelantos[id_jornada],INDEX(Jornadas[id],ROW()-5),Adelantos[id_barbero],LOOKUP($X$4,Barberos[nombre],Barberos[id])))</f>
        <v>0</v>
      </c>
      <c r="AB7" s="21" cm="1">
        <f t="array" ref="AB7">IF(ISERROR(INDEX(Jornadas[id],ROW()-5)),"",Y7+Z7-AA7)</f>
        <v>0</v>
      </c>
      <c r="AC7" s="2" cm="1">
        <f t="array" ref="AC7">IF(ISERROR(INDEX(Jornadas[id],ROW()-5)),"",COUNTIFS(_Cortes!$C:$C,INDEX(Jornadas[id],ROW()-5),_Cortes!$B:$B,LOOKUP($AC$4,_Barberos!$B:$B,_Barberos!$A:$A)))</f>
        <v>11</v>
      </c>
      <c r="AD7" s="21" cm="1">
        <f t="array" ref="AD7">IF(ISERROR(INDEX(Jornadas[id],ROW()-5)),"",INT(SUMIFS(Cortes[importe],Cortes[id_jornada],INDEX(Jornadas[id],ROW()-5),Cortes[id_barbero],LOOKUP($AC$4,Barberos[nombre],Barberos[id]))*(INDEX(Jornadas[comision_barberos],1)/100)))</f>
        <v>34000</v>
      </c>
      <c r="AE7" s="21" cm="1">
        <f t="array" ref="AE7">IF(ISERROR(INDEX(Jornadas[id],ROW()-5)),"",SUMIFS(Cortes[propina],Cortes[id_jornada],INDEX(Jornadas[id],ROW()-5),Cortes[id_barbero],LOOKUP($AC$4,Barberos[nombre],Barberos[id])))</f>
        <v>2000</v>
      </c>
      <c r="AF7" s="21" cm="1">
        <f t="array" ref="AF7">IF(ISERROR(INDEX(Jornadas[id],ROW()-5)),"",SUMIFS(Adelantos[importe],Adelantos[id_jornada],INDEX(Jornadas[id],ROW()-5),Adelantos[id_barbero],LOOKUP($AC$4,Barberos[nombre],Barberos[id])))</f>
        <v>0</v>
      </c>
      <c r="AG7" s="21" cm="1">
        <f t="array" ref="AG7">IF(ISERROR(INDEX(Jornadas[id],ROW()-5)),"",AD7+AE7-AF7)</f>
        <v>36000</v>
      </c>
      <c r="AH7" s="2" cm="1">
        <f t="array" ref="AH7">IF(ISERROR(INDEX(Jornadas[id],ROW()-5)),"",COUNTIFS(_Cortes!$C:$C,INDEX(Jornadas[id],ROW()-5),_Cortes!$B:$B,LOOKUP($AH$4,_Barberos!$B:$B,_Barberos!$A:$A)))</f>
        <v>0</v>
      </c>
      <c r="AI7" s="21" cm="1">
        <f t="array" ref="AI7">IF(ISERROR(INDEX(Jornadas[id],ROW()-5)),"",INT(SUMIFS(Cortes[importe],Cortes[id_jornada],INDEX(Jornadas[id],ROW()-5),Cortes[id_barbero],LOOKUP($AH$4,Barberos[nombre],Barberos[id]))*(INDEX(Jornadas[comision_barberos],1)/100)))</f>
        <v>0</v>
      </c>
      <c r="AJ7" s="21" cm="1">
        <f t="array" ref="AJ7">IF(ISERROR(INDEX(Jornadas[id],ROW()-5)),"",SUMIFS(Cortes[propina],Cortes[id_jornada],INDEX(Jornadas[id],ROW()-5),Cortes[id_barbero],LOOKUP($AH$4,Barberos[nombre],Barberos[id])))</f>
        <v>0</v>
      </c>
      <c r="AK7" s="21" cm="1">
        <f t="array" ref="AK7">IF(ISERROR(INDEX(Jornadas[id],ROW()-5)),"",SUMIFS(Adelantos[importe],Adelantos[id_jornada],INDEX(Jornadas[id],ROW()-5),Adelantos[id_barbero],LOOKUP($AH$4,Barberos[nombre],Barberos[id])))</f>
        <v>0</v>
      </c>
      <c r="AL7" s="21" cm="1">
        <f t="array" ref="AL7">IF(ISERROR(INDEX(Jornadas[id],ROW()-5)),"",AI7+AJ7-AK7)</f>
        <v>0</v>
      </c>
      <c r="AM7" s="2" cm="1">
        <f t="array" ref="AM7">IF(ISERROR(INDEX(Jornadas[id],ROW()-5)),"",COUNTIFS(_Cortes!$C:$C,INDEX(Jornadas[id],ROW()-5),_Cortes!$B:$B,LOOKUP($AM$4,_Barberos!$B:$B,_Barberos!$A:$A)))</f>
        <v>0</v>
      </c>
      <c r="AN7" s="21" cm="1">
        <f t="array" ref="AN7">IF(ISERROR(INDEX(Jornadas[id],ROW()-5)),"",INT(SUMIFS(Cortes[importe],Cortes[id_jornada],INDEX(Jornadas[id],ROW()-5),Cortes[id_barbero],LOOKUP($AM$4,Barberos[nombre],Barberos[id]))*(INDEX(Jornadas[comision_barberos],1)/100)))</f>
        <v>0</v>
      </c>
      <c r="AO7" s="21" cm="1">
        <f t="array" ref="AO7">IF(ISERROR(INDEX(Jornadas[id],ROW()-5)),"",SUMIFS(Cortes[propina],Cortes[id_jornada],INDEX(Jornadas[id],ROW()-5),Cortes[id_barbero],LOOKUP($AM$4,Barberos[nombre],Barberos[id])))</f>
        <v>0</v>
      </c>
      <c r="AP7" s="21" cm="1">
        <f t="array" ref="AP7">IF(ISERROR(INDEX(Jornadas[id],ROW()-5)),"",SUMIFS(Adelantos[importe],Adelantos[id_jornada],INDEX(Jornadas[id],ROW()-5),Adelantos[id_barbero],LOOKUP($AM$4,Barberos[nombre],Barberos[id])))</f>
        <v>0</v>
      </c>
      <c r="AQ7" s="21" cm="1">
        <f t="array" ref="AQ7">IF(ISERROR(INDEX(Jornadas[id],ROW()-5)),"",AN7+AO7-AP7)</f>
        <v>0</v>
      </c>
      <c r="AR7" s="2" cm="1">
        <f t="array" ref="AR7">IF(ISERROR(INDEX(Jornadas[id],ROW()-5)),"",COUNTIFS(_Cortes!$C:$C,INDEX(Jornadas[id],ROW()-5),_Cortes!$B:$B,LOOKUP($AR$4,_Barberos!$B:$B,_Barberos!$A:$A)))</f>
        <v>0</v>
      </c>
      <c r="AS7" s="21" cm="1">
        <f t="array" ref="AS7">IF(ISERROR(INDEX(Jornadas[id],ROW()-5)),"",INT(SUMIFS(Cortes[importe],Cortes[id_jornada],INDEX(Jornadas[id],ROW()-5),Cortes[id_barbero],LOOKUP($AR$4,Barberos[nombre],Barberos[id]))*(INDEX(Jornadas[comision_barberos],1)/100)))</f>
        <v>0</v>
      </c>
      <c r="AT7" s="21" cm="1">
        <f t="array" ref="AT7">IF(ISERROR(INDEX(Jornadas[id],ROW()-5)),"",SUMIFS(Cortes[propina],Cortes[id_jornada],INDEX(Jornadas[id],ROW()-5),Cortes[id_barbero],LOOKUP($AR$4,Barberos[nombre],Barberos[id])))</f>
        <v>0</v>
      </c>
      <c r="AU7" s="21" cm="1">
        <f t="array" ref="AU7">IF(ISERROR(INDEX(Jornadas[id],ROW()-5)),"",SUMIFS(Adelantos[importe],Adelantos[id_jornada],INDEX(Jornadas[id],ROW()-5),Adelantos[id_barbero],LOOKUP($AR$4,Barberos[nombre],Barberos[id])))</f>
        <v>0</v>
      </c>
      <c r="AV7" s="21" cm="1">
        <f t="array" ref="AV7">IF(ISERROR(INDEX(Jornadas[id],ROW()-5)),"",AS7+AT7-AU7)</f>
        <v>0</v>
      </c>
    </row>
    <row r="8" spans="1:48" ht="15" hidden="1" customHeight="1" x14ac:dyDescent="0.3">
      <c r="A8" s="53" t="str">
        <f t="shared" si="0"/>
        <v>Saturday</v>
      </c>
      <c r="B8" s="54"/>
      <c r="C8" s="38" cm="1">
        <f t="array" ref="C8">IF(ISERROR(INDEX(Jornadas[id],ROW()-5)),"",INDEX(Jornadas[fecha],ROW()-5))</f>
        <v>45661</v>
      </c>
      <c r="D8" s="1" cm="1">
        <f t="array" ref="D8">IF(ISERROR(INDEX(Jornadas[id],ROW()-5)),"",COUNTIFS(_Cortes!$C:$C,INDEX(Jornadas[id],ROW()-5),_Cortes!$B:$B,LOOKUP($D$4,_Barberos!$B:$B,_Barberos!$A:$A)))</f>
        <v>4</v>
      </c>
      <c r="E8" s="20" cm="1">
        <f t="array" ref="E8">IF(ISERROR(INDEX(Jornadas[id],ROW()-5)),"",INT(SUMIFS(Cortes[importe],Cortes[id_jornada],INDEX(Jornadas[id],ROW()-5),Cortes[id_barbero],LOOKUP($D$4,Barberos[nombre],Barberos[id]))*(INDEX(Jornadas[comision_barberos],1)/100)))</f>
        <v>14000</v>
      </c>
      <c r="F8" s="20" cm="1">
        <f t="array" ref="F8">IF(ISERROR(INDEX(Jornadas[id],ROW()-5)),"",SUMIFS(Cortes[propina],Cortes[id_jornada],INDEX(Jornadas[id],ROW()-5),Cortes[id_barbero],LOOKUP($D$4,Barberos[nombre],Barberos[id])))</f>
        <v>1000</v>
      </c>
      <c r="G8" s="20" cm="1">
        <f t="array" ref="G8">IF(ISERROR(INDEX(Jornadas[id],ROW()-5)),"",SUMIFS(Adelantos[importe],Adelantos[id_jornada],INDEX(Jornadas[id],ROW()-5),Adelantos[id_barbero],LOOKUP($D$4,Barberos[nombre],Barberos[id])))</f>
        <v>0</v>
      </c>
      <c r="H8" s="20" cm="1">
        <f t="array" ref="H8">IF(ISERROR(INDEX(Jornadas[id],ROW()-5)),"",E8+F8-G8)</f>
        <v>15000</v>
      </c>
      <c r="I8" s="1" cm="1">
        <f t="array" ref="I8">IF(ISERROR(INDEX(Jornadas[id],ROW()-5)),"",COUNTIFS(_Cortes!$C:$C,INDEX(Jornadas[id],ROW()-5),_Cortes!$B:$B,LOOKUP($I$4,_Barberos!$B:$B,_Barberos!$A:$A)))</f>
        <v>12</v>
      </c>
      <c r="J8" s="20" cm="1">
        <f t="array" ref="J8">IF(ISERROR(INDEX(Jornadas[id],ROW()-5)),"",INT(SUMIFS(Cortes[importe],Cortes[id_jornada],INDEX(Jornadas[id],ROW()-5),Cortes[id_barbero],LOOKUP($I$4,Barberos[nombre],Barberos[id]))*(INDEX(Jornadas[comision_barberos],1)/100)))</f>
        <v>36000</v>
      </c>
      <c r="K8" s="20" cm="1">
        <f t="array" ref="K8">IF(ISERROR(INDEX(Jornadas[id],ROW()-5)),"",SUMIFS(Cortes[propina],Cortes[id_jornada],INDEX(Jornadas[id],ROW()-5),Cortes[id_barbero],LOOKUP($I$4,Barberos[nombre],Barberos[id])))</f>
        <v>1000</v>
      </c>
      <c r="L8" s="20" cm="1">
        <f t="array" ref="L8">IF(ISERROR(INDEX(Jornadas[id],ROW()-5)),"",SUMIFS(Adelantos[importe],Adelantos[id_jornada],INDEX(Jornadas[id],ROW()-5),Adelantos[id_barbero],LOOKUP($I$4,Barberos[nombre],Barberos[id])))</f>
        <v>0</v>
      </c>
      <c r="M8" s="20" cm="1">
        <f t="array" ref="M8">IF(ISERROR(INDEX(Jornadas[id],ROW()-5)),"",J8+K8-L8)</f>
        <v>37000</v>
      </c>
      <c r="N8" s="1" cm="1">
        <f t="array" ref="N8">IF(ISERROR(INDEX(Jornadas[id],ROW()-5)),"",COUNTIFS(_Cortes!$C:$C,INDEX(Jornadas[id],ROW()-5),_Cortes!$B:$B,LOOKUP($N$4,_Barberos!$B:$B,_Barberos!$A:$A)))</f>
        <v>13</v>
      </c>
      <c r="O8" s="20" cm="1">
        <f t="array" ref="O8">IF(ISERROR(INDEX(Jornadas[id],ROW()-5)),"",INT(SUMIFS(Cortes[importe],Cortes[id_jornada],INDEX(Jornadas[id],ROW()-5),Cortes[id_barbero],LOOKUP($N$4,Barberos[nombre],Barberos[id]))*(INDEX(Jornadas[comision_barberos],1)/100)))</f>
        <v>39000</v>
      </c>
      <c r="P8" s="20" cm="1">
        <f t="array" ref="P8">IF(ISERROR(INDEX(Jornadas[id],ROW()-5)),"",SUMIFS(Cortes[propina],Cortes[id_jornada],INDEX(Jornadas[id],ROW()-5),Cortes[id_barbero],LOOKUP($N$4,Barberos[nombre],Barberos[id])))</f>
        <v>15400</v>
      </c>
      <c r="Q8" s="20" cm="1">
        <f t="array" ref="Q8">IF(ISERROR(INDEX(Jornadas[id],ROW()-5)),"",SUMIFS(Adelantos[importe],Adelantos[id_jornada],INDEX(Jornadas[id],ROW()-5),Adelantos[id_barbero],LOOKUP($N$4,Barberos[nombre],Barberos[id])))</f>
        <v>0</v>
      </c>
      <c r="R8" s="20" cm="1">
        <f t="array" ref="R8">IF(ISERROR(INDEX(Jornadas[id],ROW()-5)),"",O8+P8-Q8)</f>
        <v>54400</v>
      </c>
      <c r="S8" s="1" cm="1">
        <f t="array" ref="S8">IF(ISERROR(INDEX(Jornadas[id],ROW()-5)),"",COUNTIFS(_Cortes!$C:$C,INDEX(Jornadas[id],ROW()-5),_Cortes!$B:$B,LOOKUP($S$4,_Barberos!$B:$B,_Barberos!$A:$A)))</f>
        <v>10</v>
      </c>
      <c r="T8" s="20" cm="1">
        <f t="array" ref="T8">IF(ISERROR(INDEX(Jornadas[id],ROW()-5)),"",INT(SUMIFS(Cortes[importe],Cortes[id_jornada],INDEX(Jornadas[id],ROW()-5),Cortes[id_barbero],LOOKUP($S$4,Barberos[nombre],Barberos[id]))*(INDEX(Jornadas[comision_barberos],1)/100)))</f>
        <v>31000</v>
      </c>
      <c r="U8" s="20" cm="1">
        <f t="array" ref="U8">IF(ISERROR(INDEX(Jornadas[id],ROW()-5)),"",SUMIFS(Cortes[propina],Cortes[id_jornada],INDEX(Jornadas[id],ROW()-5),Cortes[id_barbero],LOOKUP($S$4,Barberos[nombre],Barberos[id])))</f>
        <v>2000</v>
      </c>
      <c r="V8" s="20" cm="1">
        <f t="array" ref="V8">IF(ISERROR(INDEX(Jornadas[id],ROW()-5)),"",SUMIFS(Adelantos[importe],Adelantos[id_jornada],INDEX(Jornadas[id],ROW()-5),Adelantos[id_barbero],LOOKUP($S$4,Barberos[nombre],Barberos[id])))</f>
        <v>0</v>
      </c>
      <c r="W8" s="20" cm="1">
        <f t="array" ref="W8">IF(ISERROR(INDEX(Jornadas[id],ROW()-5)),"",T8+U8-V8)</f>
        <v>33000</v>
      </c>
      <c r="X8" s="1" cm="1">
        <f t="array" ref="X8">IF(ISERROR(INDEX(Jornadas[id],ROW()-5)),"",COUNTIFS(_Cortes!$C:$C,INDEX(Jornadas[id],ROW()-5),_Cortes!$B:$B,LOOKUP($X$4,_Barberos!$B:$B,_Barberos!$A:$A)))</f>
        <v>0</v>
      </c>
      <c r="Y8" s="20" cm="1">
        <f t="array" ref="Y8">IF(ISERROR(INDEX(Jornadas[id],ROW()-5)),"",INT(SUMIFS(Cortes[importe],Cortes[id_jornada],INDEX(Jornadas[id],ROW()-5),Cortes[id_barbero],LOOKUP($X$4,Barberos[nombre],Barberos[id]))*(INDEX(Jornadas[comision_barberos],1)/100)))</f>
        <v>0</v>
      </c>
      <c r="Z8" s="20" cm="1">
        <f t="array" ref="Z8">IF(ISERROR(INDEX(Jornadas[id],ROW()-5)),"",SUMIFS(Cortes[propina],Cortes[id_jornada],INDEX(Jornadas[id],ROW()-5),Cortes[id_barbero],LOOKUP($X$4,Barberos[nombre],Barberos[id])))</f>
        <v>0</v>
      </c>
      <c r="AA8" s="20" cm="1">
        <f t="array" ref="AA8">IF(ISERROR(INDEX(Jornadas[id],ROW()-5)),"",SUMIFS(Adelantos[importe],Adelantos[id_jornada],INDEX(Jornadas[id],ROW()-5),Adelantos[id_barbero],LOOKUP($X$4,Barberos[nombre],Barberos[id])))</f>
        <v>0</v>
      </c>
      <c r="AB8" s="20" cm="1">
        <f t="array" ref="AB8">IF(ISERROR(INDEX(Jornadas[id],ROW()-5)),"",Y8+Z8-AA8)</f>
        <v>0</v>
      </c>
      <c r="AC8" s="1" cm="1">
        <f t="array" ref="AC8">IF(ISERROR(INDEX(Jornadas[id],ROW()-5)),"",COUNTIFS(_Cortes!$C:$C,INDEX(Jornadas[id],ROW()-5),_Cortes!$B:$B,LOOKUP($AC$4,_Barberos!$B:$B,_Barberos!$A:$A)))</f>
        <v>11</v>
      </c>
      <c r="AD8" s="20" cm="1">
        <f t="array" ref="AD8">IF(ISERROR(INDEX(Jornadas[id],ROW()-5)),"",INT(SUMIFS(Cortes[importe],Cortes[id_jornada],INDEX(Jornadas[id],ROW()-5),Cortes[id_barbero],LOOKUP($AC$4,Barberos[nombre],Barberos[id]))*(INDEX(Jornadas[comision_barberos],1)/100)))</f>
        <v>36000</v>
      </c>
      <c r="AE8" s="20" cm="1">
        <f t="array" ref="AE8">IF(ISERROR(INDEX(Jornadas[id],ROW()-5)),"",SUMIFS(Cortes[propina],Cortes[id_jornada],INDEX(Jornadas[id],ROW()-5),Cortes[id_barbero],LOOKUP($AC$4,Barberos[nombre],Barberos[id])))</f>
        <v>0</v>
      </c>
      <c r="AF8" s="20" cm="1">
        <f t="array" ref="AF8">IF(ISERROR(INDEX(Jornadas[id],ROW()-5)),"",SUMIFS(Adelantos[importe],Adelantos[id_jornada],INDEX(Jornadas[id],ROW()-5),Adelantos[id_barbero],LOOKUP($AC$4,Barberos[nombre],Barberos[id])))</f>
        <v>0</v>
      </c>
      <c r="AG8" s="20" cm="1">
        <f t="array" ref="AG8">IF(ISERROR(INDEX(Jornadas[id],ROW()-5)),"",AD8+AE8-AF8)</f>
        <v>36000</v>
      </c>
      <c r="AH8" s="1" cm="1">
        <f t="array" ref="AH8">IF(ISERROR(INDEX(Jornadas[id],ROW()-5)),"",COUNTIFS(_Cortes!$C:$C,INDEX(Jornadas[id],ROW()-5),_Cortes!$B:$B,LOOKUP($AH$4,_Barberos!$B:$B,_Barberos!$A:$A)))</f>
        <v>0</v>
      </c>
      <c r="AI8" s="20" cm="1">
        <f t="array" ref="AI8">IF(ISERROR(INDEX(Jornadas[id],ROW()-5)),"",INT(SUMIFS(Cortes[importe],Cortes[id_jornada],INDEX(Jornadas[id],ROW()-5),Cortes[id_barbero],LOOKUP($AH$4,Barberos[nombre],Barberos[id]))*(INDEX(Jornadas[comision_barberos],1)/100)))</f>
        <v>0</v>
      </c>
      <c r="AJ8" s="20" cm="1">
        <f t="array" ref="AJ8">IF(ISERROR(INDEX(Jornadas[id],ROW()-5)),"",SUMIFS(Cortes[propina],Cortes[id_jornada],INDEX(Jornadas[id],ROW()-5),Cortes[id_barbero],LOOKUP($AH$4,Barberos[nombre],Barberos[id])))</f>
        <v>0</v>
      </c>
      <c r="AK8" s="20" cm="1">
        <f t="array" ref="AK8">IF(ISERROR(INDEX(Jornadas[id],ROW()-5)),"",SUMIFS(Adelantos[importe],Adelantos[id_jornada],INDEX(Jornadas[id],ROW()-5),Adelantos[id_barbero],LOOKUP($AH$4,Barberos[nombre],Barberos[id])))</f>
        <v>0</v>
      </c>
      <c r="AL8" s="20" cm="1">
        <f t="array" ref="AL8">IF(ISERROR(INDEX(Jornadas[id],ROW()-5)),"",AI8+AJ8-AK8)</f>
        <v>0</v>
      </c>
      <c r="AM8" s="1" cm="1">
        <f t="array" ref="AM8">IF(ISERROR(INDEX(Jornadas[id],ROW()-5)),"",COUNTIFS(_Cortes!$C:$C,INDEX(Jornadas[id],ROW()-5),_Cortes!$B:$B,LOOKUP($AM$4,_Barberos!$B:$B,_Barberos!$A:$A)))</f>
        <v>0</v>
      </c>
      <c r="AN8" s="20" cm="1">
        <f t="array" ref="AN8">IF(ISERROR(INDEX(Jornadas[id],ROW()-5)),"",INT(SUMIFS(Cortes[importe],Cortes[id_jornada],INDEX(Jornadas[id],ROW()-5),Cortes[id_barbero],LOOKUP($AM$4,Barberos[nombre],Barberos[id]))*(INDEX(Jornadas[comision_barberos],1)/100)))</f>
        <v>0</v>
      </c>
      <c r="AO8" s="20" cm="1">
        <f t="array" ref="AO8">IF(ISERROR(INDEX(Jornadas[id],ROW()-5)),"",SUMIFS(Cortes[propina],Cortes[id_jornada],INDEX(Jornadas[id],ROW()-5),Cortes[id_barbero],LOOKUP($AM$4,Barberos[nombre],Barberos[id])))</f>
        <v>0</v>
      </c>
      <c r="AP8" s="20" cm="1">
        <f t="array" ref="AP8">IF(ISERROR(INDEX(Jornadas[id],ROW()-5)),"",SUMIFS(Adelantos[importe],Adelantos[id_jornada],INDEX(Jornadas[id],ROW()-5),Adelantos[id_barbero],LOOKUP($AM$4,Barberos[nombre],Barberos[id])))</f>
        <v>0</v>
      </c>
      <c r="AQ8" s="20" cm="1">
        <f t="array" ref="AQ8">IF(ISERROR(INDEX(Jornadas[id],ROW()-5)),"",AN8+AO8-AP8)</f>
        <v>0</v>
      </c>
      <c r="AR8" s="1" cm="1">
        <f t="array" ref="AR8">IF(ISERROR(INDEX(Jornadas[id],ROW()-5)),"",COUNTIFS(_Cortes!$C:$C,INDEX(Jornadas[id],ROW()-5),_Cortes!$B:$B,LOOKUP($AR$4,_Barberos!$B:$B,_Barberos!$A:$A)))</f>
        <v>0</v>
      </c>
      <c r="AS8" s="20" cm="1">
        <f t="array" ref="AS8">IF(ISERROR(INDEX(Jornadas[id],ROW()-5)),"",INT(SUMIFS(Cortes[importe],Cortes[id_jornada],INDEX(Jornadas[id],ROW()-5),Cortes[id_barbero],LOOKUP($AR$4,Barberos[nombre],Barberos[id]))*(INDEX(Jornadas[comision_barberos],1)/100)))</f>
        <v>0</v>
      </c>
      <c r="AT8" s="20" cm="1">
        <f t="array" ref="AT8">IF(ISERROR(INDEX(Jornadas[id],ROW()-5)),"",SUMIFS(Cortes[propina],Cortes[id_jornada],INDEX(Jornadas[id],ROW()-5),Cortes[id_barbero],LOOKUP($AR$4,Barberos[nombre],Barberos[id])))</f>
        <v>0</v>
      </c>
      <c r="AU8" s="20" cm="1">
        <f t="array" ref="AU8">IF(ISERROR(INDEX(Jornadas[id],ROW()-5)),"",SUMIFS(Adelantos[importe],Adelantos[id_jornada],INDEX(Jornadas[id],ROW()-5),Adelantos[id_barbero],LOOKUP($AR$4,Barberos[nombre],Barberos[id])))</f>
        <v>0</v>
      </c>
      <c r="AV8" s="20" cm="1">
        <f t="array" ref="AV8">IF(ISERROR(INDEX(Jornadas[id],ROW()-5)),"",AS8+AT8-AU8)</f>
        <v>0</v>
      </c>
    </row>
    <row r="9" spans="1:48" ht="15" hidden="1" customHeight="1" x14ac:dyDescent="0.3">
      <c r="A9" s="51" t="str">
        <f t="shared" si="0"/>
        <v>Monday</v>
      </c>
      <c r="B9" s="52"/>
      <c r="C9" s="36" cm="1">
        <f t="array" ref="C9">IF(ISERROR(INDEX(Jornadas[id],ROW()-5)),"",INDEX(Jornadas[fecha],ROW()-5))</f>
        <v>45663</v>
      </c>
      <c r="D9" s="2" cm="1">
        <f t="array" ref="D9">IF(ISERROR(INDEX(Jornadas[id],ROW()-5)),"",COUNTIFS(_Cortes!$C:$C,INDEX(Jornadas[id],ROW()-5),_Cortes!$B:$B,LOOKUP($D$4,_Barberos!$B:$B,_Barberos!$A:$A)))</f>
        <v>0</v>
      </c>
      <c r="E9" s="21" cm="1">
        <f t="array" ref="E9">IF(ISERROR(INDEX(Jornadas[id],ROW()-5)),"",INT(SUMIFS(Cortes[importe],Cortes[id_jornada],INDEX(Jornadas[id],ROW()-5),Cortes[id_barbero],LOOKUP($D$4,Barberos[nombre],Barberos[id]))*(INDEX(Jornadas[comision_barberos],1)/100)))</f>
        <v>0</v>
      </c>
      <c r="F9" s="21" cm="1">
        <f t="array" ref="F9">IF(ISERROR(INDEX(Jornadas[id],ROW()-5)),"",SUMIFS(Cortes[propina],Cortes[id_jornada],INDEX(Jornadas[id],ROW()-5),Cortes[id_barbero],LOOKUP($D$4,Barberos[nombre],Barberos[id])))</f>
        <v>0</v>
      </c>
      <c r="G9" s="21" cm="1">
        <f t="array" ref="G9">IF(ISERROR(INDEX(Jornadas[id],ROW()-5)),"",SUMIFS(Adelantos[importe],Adelantos[id_jornada],INDEX(Jornadas[id],ROW()-5),Adelantos[id_barbero],LOOKUP($D$4,Barberos[nombre],Barberos[id])))</f>
        <v>0</v>
      </c>
      <c r="H9" s="21" cm="1">
        <f t="array" ref="H9">IF(ISERROR(INDEX(Jornadas[id],ROW()-5)),"",E9+F9-G9)</f>
        <v>0</v>
      </c>
      <c r="I9" s="2" cm="1">
        <f t="array" ref="I9">IF(ISERROR(INDEX(Jornadas[id],ROW()-5)),"",COUNTIFS(_Cortes!$C:$C,INDEX(Jornadas[id],ROW()-5),_Cortes!$B:$B,LOOKUP($I$4,_Barberos!$B:$B,_Barberos!$A:$A)))</f>
        <v>0</v>
      </c>
      <c r="J9" s="21" cm="1">
        <f t="array" ref="J9">IF(ISERROR(INDEX(Jornadas[id],ROW()-5)),"",INT(SUMIFS(Cortes[importe],Cortes[id_jornada],INDEX(Jornadas[id],ROW()-5),Cortes[id_barbero],LOOKUP($I$4,Barberos[nombre],Barberos[id]))*(INDEX(Jornadas[comision_barberos],1)/100)))</f>
        <v>0</v>
      </c>
      <c r="K9" s="21" cm="1">
        <f t="array" ref="K9">IF(ISERROR(INDEX(Jornadas[id],ROW()-5)),"",SUMIFS(Cortes[propina],Cortes[id_jornada],INDEX(Jornadas[id],ROW()-5),Cortes[id_barbero],LOOKUP($I$4,Barberos[nombre],Barberos[id])))</f>
        <v>0</v>
      </c>
      <c r="L9" s="21" cm="1">
        <f t="array" ref="L9">IF(ISERROR(INDEX(Jornadas[id],ROW()-5)),"",SUMIFS(Adelantos[importe],Adelantos[id_jornada],INDEX(Jornadas[id],ROW()-5),Adelantos[id_barbero],LOOKUP($I$4,Barberos[nombre],Barberos[id])))</f>
        <v>0</v>
      </c>
      <c r="M9" s="21" cm="1">
        <f t="array" ref="M9">IF(ISERROR(INDEX(Jornadas[id],ROW()-5)),"",J9+K9-L9)</f>
        <v>0</v>
      </c>
      <c r="N9" s="2" cm="1">
        <f t="array" ref="N9">IF(ISERROR(INDEX(Jornadas[id],ROW()-5)),"",COUNTIFS(_Cortes!$C:$C,INDEX(Jornadas[id],ROW()-5),_Cortes!$B:$B,LOOKUP($N$4,_Barberos!$B:$B,_Barberos!$A:$A)))</f>
        <v>11</v>
      </c>
      <c r="O9" s="21" cm="1">
        <f t="array" ref="O9">IF(ISERROR(INDEX(Jornadas[id],ROW()-5)),"",INT(SUMIFS(Cortes[importe],Cortes[id_jornada],INDEX(Jornadas[id],ROW()-5),Cortes[id_barbero],LOOKUP($N$4,Barberos[nombre],Barberos[id]))*(INDEX(Jornadas[comision_barberos],1)/100)))</f>
        <v>35000</v>
      </c>
      <c r="P9" s="21" cm="1">
        <f t="array" ref="P9">IF(ISERROR(INDEX(Jornadas[id],ROW()-5)),"",SUMIFS(Cortes[propina],Cortes[id_jornada],INDEX(Jornadas[id],ROW()-5),Cortes[id_barbero],LOOKUP($N$4,Barberos[nombre],Barberos[id])))</f>
        <v>3000</v>
      </c>
      <c r="Q9" s="21" cm="1">
        <f t="array" ref="Q9">IF(ISERROR(INDEX(Jornadas[id],ROW()-5)),"",SUMIFS(Adelantos[importe],Adelantos[id_jornada],INDEX(Jornadas[id],ROW()-5),Adelantos[id_barbero],LOOKUP($N$4,Barberos[nombre],Barberos[id])))</f>
        <v>0</v>
      </c>
      <c r="R9" s="21" cm="1">
        <f t="array" ref="R9">IF(ISERROR(INDEX(Jornadas[id],ROW()-5)),"",O9+P9-Q9)</f>
        <v>38000</v>
      </c>
      <c r="S9" s="2" cm="1">
        <f t="array" ref="S9">IF(ISERROR(INDEX(Jornadas[id],ROW()-5)),"",COUNTIFS(_Cortes!$C:$C,INDEX(Jornadas[id],ROW()-5),_Cortes!$B:$B,LOOKUP($S$4,_Barberos!$B:$B,_Barberos!$A:$A)))</f>
        <v>0</v>
      </c>
      <c r="T9" s="21" cm="1">
        <f t="array" ref="T9">IF(ISERROR(INDEX(Jornadas[id],ROW()-5)),"",INT(SUMIFS(Cortes[importe],Cortes[id_jornada],INDEX(Jornadas[id],ROW()-5),Cortes[id_barbero],LOOKUP($S$4,Barberos[nombre],Barberos[id]))*(INDEX(Jornadas[comision_barberos],1)/100)))</f>
        <v>0</v>
      </c>
      <c r="U9" s="21" cm="1">
        <f t="array" ref="U9">IF(ISERROR(INDEX(Jornadas[id],ROW()-5)),"",SUMIFS(Cortes[propina],Cortes[id_jornada],INDEX(Jornadas[id],ROW()-5),Cortes[id_barbero],LOOKUP($S$4,Barberos[nombre],Barberos[id])))</f>
        <v>0</v>
      </c>
      <c r="V9" s="21" cm="1">
        <f t="array" ref="V9">IF(ISERROR(INDEX(Jornadas[id],ROW()-5)),"",SUMIFS(Adelantos[importe],Adelantos[id_jornada],INDEX(Jornadas[id],ROW()-5),Adelantos[id_barbero],LOOKUP($S$4,Barberos[nombre],Barberos[id])))</f>
        <v>0</v>
      </c>
      <c r="W9" s="21" cm="1">
        <f t="array" ref="W9">IF(ISERROR(INDEX(Jornadas[id],ROW()-5)),"",T9+U9-V9)</f>
        <v>0</v>
      </c>
      <c r="X9" s="2" cm="1">
        <f t="array" ref="X9">IF(ISERROR(INDEX(Jornadas[id],ROW()-5)),"",COUNTIFS(_Cortes!$C:$C,INDEX(Jornadas[id],ROW()-5),_Cortes!$B:$B,LOOKUP($X$4,_Barberos!$B:$B,_Barberos!$A:$A)))</f>
        <v>0</v>
      </c>
      <c r="Y9" s="21" cm="1">
        <f t="array" ref="Y9">IF(ISERROR(INDEX(Jornadas[id],ROW()-5)),"",INT(SUMIFS(Cortes[importe],Cortes[id_jornada],INDEX(Jornadas[id],ROW()-5),Cortes[id_barbero],LOOKUP($X$4,Barberos[nombre],Barberos[id]))*(INDEX(Jornadas[comision_barberos],1)/100)))</f>
        <v>0</v>
      </c>
      <c r="Z9" s="21" cm="1">
        <f t="array" ref="Z9">IF(ISERROR(INDEX(Jornadas[id],ROW()-5)),"",SUMIFS(Cortes[propina],Cortes[id_jornada],INDEX(Jornadas[id],ROW()-5),Cortes[id_barbero],LOOKUP($X$4,Barberos[nombre],Barberos[id])))</f>
        <v>0</v>
      </c>
      <c r="AA9" s="21" cm="1">
        <f t="array" ref="AA9">IF(ISERROR(INDEX(Jornadas[id],ROW()-5)),"",SUMIFS(Adelantos[importe],Adelantos[id_jornada],INDEX(Jornadas[id],ROW()-5),Adelantos[id_barbero],LOOKUP($X$4,Barberos[nombre],Barberos[id])))</f>
        <v>0</v>
      </c>
      <c r="AB9" s="21" cm="1">
        <f t="array" ref="AB9">IF(ISERROR(INDEX(Jornadas[id],ROW()-5)),"",Y9+Z9-AA9)</f>
        <v>0</v>
      </c>
      <c r="AC9" s="2" cm="1">
        <f t="array" ref="AC9">IF(ISERROR(INDEX(Jornadas[id],ROW()-5)),"",COUNTIFS(_Cortes!$C:$C,INDEX(Jornadas[id],ROW()-5),_Cortes!$B:$B,LOOKUP($AC$4,_Barberos!$B:$B,_Barberos!$A:$A)))</f>
        <v>10</v>
      </c>
      <c r="AD9" s="21" cm="1">
        <f t="array" ref="AD9">IF(ISERROR(INDEX(Jornadas[id],ROW()-5)),"",INT(SUMIFS(Cortes[importe],Cortes[id_jornada],INDEX(Jornadas[id],ROW()-5),Cortes[id_barbero],LOOKUP($AC$4,Barberos[nombre],Barberos[id]))*(INDEX(Jornadas[comision_barberos],1)/100)))</f>
        <v>30000</v>
      </c>
      <c r="AE9" s="21" cm="1">
        <f t="array" ref="AE9">IF(ISERROR(INDEX(Jornadas[id],ROW()-5)),"",SUMIFS(Cortes[propina],Cortes[id_jornada],INDEX(Jornadas[id],ROW()-5),Cortes[id_barbero],LOOKUP($AC$4,Barberos[nombre],Barberos[id])))</f>
        <v>0</v>
      </c>
      <c r="AF9" s="21" cm="1">
        <f t="array" ref="AF9">IF(ISERROR(INDEX(Jornadas[id],ROW()-5)),"",SUMIFS(Adelantos[importe],Adelantos[id_jornada],INDEX(Jornadas[id],ROW()-5),Adelantos[id_barbero],LOOKUP($AC$4,Barberos[nombre],Barberos[id])))</f>
        <v>0</v>
      </c>
      <c r="AG9" s="21" cm="1">
        <f t="array" ref="AG9">IF(ISERROR(INDEX(Jornadas[id],ROW()-5)),"",AD9+AE9-AF9)</f>
        <v>30000</v>
      </c>
      <c r="AH9" s="2" cm="1">
        <f t="array" ref="AH9">IF(ISERROR(INDEX(Jornadas[id],ROW()-5)),"",COUNTIFS(_Cortes!$C:$C,INDEX(Jornadas[id],ROW()-5),_Cortes!$B:$B,LOOKUP($AH$4,_Barberos!$B:$B,_Barberos!$A:$A)))</f>
        <v>0</v>
      </c>
      <c r="AI9" s="21" cm="1">
        <f t="array" ref="AI9">IF(ISERROR(INDEX(Jornadas[id],ROW()-5)),"",INT(SUMIFS(Cortes[importe],Cortes[id_jornada],INDEX(Jornadas[id],ROW()-5),Cortes[id_barbero],LOOKUP($AH$4,Barberos[nombre],Barberos[id]))*(INDEX(Jornadas[comision_barberos],1)/100)))</f>
        <v>0</v>
      </c>
      <c r="AJ9" s="21" cm="1">
        <f t="array" ref="AJ9">IF(ISERROR(INDEX(Jornadas[id],ROW()-5)),"",SUMIFS(Cortes[propina],Cortes[id_jornada],INDEX(Jornadas[id],ROW()-5),Cortes[id_barbero],LOOKUP($AH$4,Barberos[nombre],Barberos[id])))</f>
        <v>0</v>
      </c>
      <c r="AK9" s="21" cm="1">
        <f t="array" ref="AK9">IF(ISERROR(INDEX(Jornadas[id],ROW()-5)),"",SUMIFS(Adelantos[importe],Adelantos[id_jornada],INDEX(Jornadas[id],ROW()-5),Adelantos[id_barbero],LOOKUP($AH$4,Barberos[nombre],Barberos[id])))</f>
        <v>0</v>
      </c>
      <c r="AL9" s="21" cm="1">
        <f t="array" ref="AL9">IF(ISERROR(INDEX(Jornadas[id],ROW()-5)),"",AI9+AJ9-AK9)</f>
        <v>0</v>
      </c>
      <c r="AM9" s="2" cm="1">
        <f t="array" ref="AM9">IF(ISERROR(INDEX(Jornadas[id],ROW()-5)),"",COUNTIFS(_Cortes!$C:$C,INDEX(Jornadas[id],ROW()-5),_Cortes!$B:$B,LOOKUP($AM$4,_Barberos!$B:$B,_Barberos!$A:$A)))</f>
        <v>0</v>
      </c>
      <c r="AN9" s="21" cm="1">
        <f t="array" ref="AN9">IF(ISERROR(INDEX(Jornadas[id],ROW()-5)),"",INT(SUMIFS(Cortes[importe],Cortes[id_jornada],INDEX(Jornadas[id],ROW()-5),Cortes[id_barbero],LOOKUP($AM$4,Barberos[nombre],Barberos[id]))*(INDEX(Jornadas[comision_barberos],1)/100)))</f>
        <v>0</v>
      </c>
      <c r="AO9" s="21" cm="1">
        <f t="array" ref="AO9">IF(ISERROR(INDEX(Jornadas[id],ROW()-5)),"",SUMIFS(Cortes[propina],Cortes[id_jornada],INDEX(Jornadas[id],ROW()-5),Cortes[id_barbero],LOOKUP($AM$4,Barberos[nombre],Barberos[id])))</f>
        <v>0</v>
      </c>
      <c r="AP9" s="21" cm="1">
        <f t="array" ref="AP9">IF(ISERROR(INDEX(Jornadas[id],ROW()-5)),"",SUMIFS(Adelantos[importe],Adelantos[id_jornada],INDEX(Jornadas[id],ROW()-5),Adelantos[id_barbero],LOOKUP($AM$4,Barberos[nombre],Barberos[id])))</f>
        <v>0</v>
      </c>
      <c r="AQ9" s="21" cm="1">
        <f t="array" ref="AQ9">IF(ISERROR(INDEX(Jornadas[id],ROW()-5)),"",AN9+AO9-AP9)</f>
        <v>0</v>
      </c>
      <c r="AR9" s="2" cm="1">
        <f t="array" ref="AR9">IF(ISERROR(INDEX(Jornadas[id],ROW()-5)),"",COUNTIFS(_Cortes!$C:$C,INDEX(Jornadas[id],ROW()-5),_Cortes!$B:$B,LOOKUP($AR$4,_Barberos!$B:$B,_Barberos!$A:$A)))</f>
        <v>0</v>
      </c>
      <c r="AS9" s="21" cm="1">
        <f t="array" ref="AS9">IF(ISERROR(INDEX(Jornadas[id],ROW()-5)),"",INT(SUMIFS(Cortes[importe],Cortes[id_jornada],INDEX(Jornadas[id],ROW()-5),Cortes[id_barbero],LOOKUP($AR$4,Barberos[nombre],Barberos[id]))*(INDEX(Jornadas[comision_barberos],1)/100)))</f>
        <v>0</v>
      </c>
      <c r="AT9" s="21" cm="1">
        <f t="array" ref="AT9">IF(ISERROR(INDEX(Jornadas[id],ROW()-5)),"",SUMIFS(Cortes[propina],Cortes[id_jornada],INDEX(Jornadas[id],ROW()-5),Cortes[id_barbero],LOOKUP($AR$4,Barberos[nombre],Barberos[id])))</f>
        <v>0</v>
      </c>
      <c r="AU9" s="21" cm="1">
        <f t="array" ref="AU9">IF(ISERROR(INDEX(Jornadas[id],ROW()-5)),"",SUMIFS(Adelantos[importe],Adelantos[id_jornada],INDEX(Jornadas[id],ROW()-5),Adelantos[id_barbero],LOOKUP($AR$4,Barberos[nombre],Barberos[id])))</f>
        <v>0</v>
      </c>
      <c r="AV9" s="21" cm="1">
        <f t="array" ref="AV9">IF(ISERROR(INDEX(Jornadas[id],ROW()-5)),"",AS9+AT9-AU9)</f>
        <v>0</v>
      </c>
    </row>
    <row r="10" spans="1:48" ht="15" hidden="1" customHeight="1" x14ac:dyDescent="0.3">
      <c r="A10" s="53" t="str">
        <f t="shared" si="0"/>
        <v>Tuesday</v>
      </c>
      <c r="B10" s="54"/>
      <c r="C10" s="38" cm="1">
        <f t="array" ref="C10">IF(ISERROR(INDEX(Jornadas[id],ROW()-5)),"",INDEX(Jornadas[fecha],ROW()-5))</f>
        <v>45664</v>
      </c>
      <c r="D10" s="1" cm="1">
        <f t="array" ref="D10">IF(ISERROR(INDEX(Jornadas[id],ROW()-5)),"",COUNTIFS(_Cortes!$C:$C,INDEX(Jornadas[id],ROW()-5),_Cortes!$B:$B,LOOKUP($D$4,_Barberos!$B:$B,_Barberos!$A:$A)))</f>
        <v>18</v>
      </c>
      <c r="E10" s="20" cm="1">
        <f t="array" ref="E10">IF(ISERROR(INDEX(Jornadas[id],ROW()-5)),"",INT(SUMIFS(Cortes[importe],Cortes[id_jornada],INDEX(Jornadas[id],ROW()-5),Cortes[id_barbero],LOOKUP($D$4,Barberos[nombre],Barberos[id]))*(INDEX(Jornadas[comision_barberos],1)/100)))</f>
        <v>57000</v>
      </c>
      <c r="F10" s="20" cm="1">
        <f t="array" ref="F10">IF(ISERROR(INDEX(Jornadas[id],ROW()-5)),"",SUMIFS(Cortes[propina],Cortes[id_jornada],INDEX(Jornadas[id],ROW()-5),Cortes[id_barbero],LOOKUP($D$4,Barberos[nombre],Barberos[id])))</f>
        <v>4500</v>
      </c>
      <c r="G10" s="20" cm="1">
        <f t="array" ref="G10">IF(ISERROR(INDEX(Jornadas[id],ROW()-5)),"",SUMIFS(Adelantos[importe],Adelantos[id_jornada],INDEX(Jornadas[id],ROW()-5),Adelantos[id_barbero],LOOKUP($D$4,Barberos[nombre],Barberos[id])))</f>
        <v>0</v>
      </c>
      <c r="H10" s="20" cm="1">
        <f t="array" ref="H10">IF(ISERROR(INDEX(Jornadas[id],ROW()-5)),"",E10+F10-G10)</f>
        <v>61500</v>
      </c>
      <c r="I10" s="1" cm="1">
        <f t="array" ref="I10">IF(ISERROR(INDEX(Jornadas[id],ROW()-5)),"",COUNTIFS(_Cortes!$C:$C,INDEX(Jornadas[id],ROW()-5),_Cortes!$B:$B,LOOKUP($I$4,_Barberos!$B:$B,_Barberos!$A:$A)))</f>
        <v>15</v>
      </c>
      <c r="J10" s="20" cm="1">
        <f t="array" ref="J10">IF(ISERROR(INDEX(Jornadas[id],ROW()-5)),"",INT(SUMIFS(Cortes[importe],Cortes[id_jornada],INDEX(Jornadas[id],ROW()-5),Cortes[id_barbero],LOOKUP($I$4,Barberos[nombre],Barberos[id]))*(INDEX(Jornadas[comision_barberos],1)/100)))</f>
        <v>58000</v>
      </c>
      <c r="K10" s="20" cm="1">
        <f t="array" ref="K10">IF(ISERROR(INDEX(Jornadas[id],ROW()-5)),"",SUMIFS(Cortes[propina],Cortes[id_jornada],INDEX(Jornadas[id],ROW()-5),Cortes[id_barbero],LOOKUP($I$4,Barberos[nombre],Barberos[id])))</f>
        <v>7000</v>
      </c>
      <c r="L10" s="20" cm="1">
        <f t="array" ref="L10">IF(ISERROR(INDEX(Jornadas[id],ROW()-5)),"",SUMIFS(Adelantos[importe],Adelantos[id_jornada],INDEX(Jornadas[id],ROW()-5),Adelantos[id_barbero],LOOKUP($I$4,Barberos[nombre],Barberos[id])))</f>
        <v>3000</v>
      </c>
      <c r="M10" s="20" cm="1">
        <f t="array" ref="M10">IF(ISERROR(INDEX(Jornadas[id],ROW()-5)),"",J10+K10-L10)</f>
        <v>62000</v>
      </c>
      <c r="N10" s="1" cm="1">
        <f t="array" ref="N10">IF(ISERROR(INDEX(Jornadas[id],ROW()-5)),"",COUNTIFS(_Cortes!$C:$C,INDEX(Jornadas[id],ROW()-5),_Cortes!$B:$B,LOOKUP($N$4,_Barberos!$B:$B,_Barberos!$A:$A)))</f>
        <v>17</v>
      </c>
      <c r="O10" s="20" cm="1">
        <f t="array" ref="O10">IF(ISERROR(INDEX(Jornadas[id],ROW()-5)),"",INT(SUMIFS(Cortes[importe],Cortes[id_jornada],INDEX(Jornadas[id],ROW()-5),Cortes[id_barbero],LOOKUP($N$4,Barberos[nombre],Barberos[id]))*(INDEX(Jornadas[comision_barberos],1)/100)))</f>
        <v>53000</v>
      </c>
      <c r="P10" s="20" cm="1">
        <f t="array" ref="P10">IF(ISERROR(INDEX(Jornadas[id],ROW()-5)),"",SUMIFS(Cortes[propina],Cortes[id_jornada],INDEX(Jornadas[id],ROW()-5),Cortes[id_barbero],LOOKUP($N$4,Barberos[nombre],Barberos[id])))</f>
        <v>5000</v>
      </c>
      <c r="Q10" s="20" cm="1">
        <f t="array" ref="Q10">IF(ISERROR(INDEX(Jornadas[id],ROW()-5)),"",SUMIFS(Adelantos[importe],Adelantos[id_jornada],INDEX(Jornadas[id],ROW()-5),Adelantos[id_barbero],LOOKUP($N$4,Barberos[nombre],Barberos[id])))</f>
        <v>0</v>
      </c>
      <c r="R10" s="20" cm="1">
        <f t="array" ref="R10">IF(ISERROR(INDEX(Jornadas[id],ROW()-5)),"",O10+P10-Q10)</f>
        <v>58000</v>
      </c>
      <c r="S10" s="1" cm="1">
        <f t="array" ref="S10">IF(ISERROR(INDEX(Jornadas[id],ROW()-5)),"",COUNTIFS(_Cortes!$C:$C,INDEX(Jornadas[id],ROW()-5),_Cortes!$B:$B,LOOKUP($S$4,_Barberos!$B:$B,_Barberos!$A:$A)))</f>
        <v>0</v>
      </c>
      <c r="T10" s="20" cm="1">
        <f t="array" ref="T10">IF(ISERROR(INDEX(Jornadas[id],ROW()-5)),"",INT(SUMIFS(Cortes[importe],Cortes[id_jornada],INDEX(Jornadas[id],ROW()-5),Cortes[id_barbero],LOOKUP($S$4,Barberos[nombre],Barberos[id]))*(INDEX(Jornadas[comision_barberos],1)/100)))</f>
        <v>0</v>
      </c>
      <c r="U10" s="20" cm="1">
        <f t="array" ref="U10">IF(ISERROR(INDEX(Jornadas[id],ROW()-5)),"",SUMIFS(Cortes[propina],Cortes[id_jornada],INDEX(Jornadas[id],ROW()-5),Cortes[id_barbero],LOOKUP($S$4,Barberos[nombre],Barberos[id])))</f>
        <v>0</v>
      </c>
      <c r="V10" s="20" cm="1">
        <f t="array" ref="V10">IF(ISERROR(INDEX(Jornadas[id],ROW()-5)),"",SUMIFS(Adelantos[importe],Adelantos[id_jornada],INDEX(Jornadas[id],ROW()-5),Adelantos[id_barbero],LOOKUP($S$4,Barberos[nombre],Barberos[id])))</f>
        <v>0</v>
      </c>
      <c r="W10" s="20" cm="1">
        <f t="array" ref="W10">IF(ISERROR(INDEX(Jornadas[id],ROW()-5)),"",T10+U10-V10)</f>
        <v>0</v>
      </c>
      <c r="X10" s="1" cm="1">
        <f t="array" ref="X10">IF(ISERROR(INDEX(Jornadas[id],ROW()-5)),"",COUNTIFS(_Cortes!$C:$C,INDEX(Jornadas[id],ROW()-5),_Cortes!$B:$B,LOOKUP($X$4,_Barberos!$B:$B,_Barberos!$A:$A)))</f>
        <v>0</v>
      </c>
      <c r="Y10" s="20" cm="1">
        <f t="array" ref="Y10">IF(ISERROR(INDEX(Jornadas[id],ROW()-5)),"",INT(SUMIFS(Cortes[importe],Cortes[id_jornada],INDEX(Jornadas[id],ROW()-5),Cortes[id_barbero],LOOKUP($X$4,Barberos[nombre],Barberos[id]))*(INDEX(Jornadas[comision_barberos],1)/100)))</f>
        <v>0</v>
      </c>
      <c r="Z10" s="20" cm="1">
        <f t="array" ref="Z10">IF(ISERROR(INDEX(Jornadas[id],ROW()-5)),"",SUMIFS(Cortes[propina],Cortes[id_jornada],INDEX(Jornadas[id],ROW()-5),Cortes[id_barbero],LOOKUP($X$4,Barberos[nombre],Barberos[id])))</f>
        <v>0</v>
      </c>
      <c r="AA10" s="20" cm="1">
        <f t="array" ref="AA10">IF(ISERROR(INDEX(Jornadas[id],ROW()-5)),"",SUMIFS(Adelantos[importe],Adelantos[id_jornada],INDEX(Jornadas[id],ROW()-5),Adelantos[id_barbero],LOOKUP($X$4,Barberos[nombre],Barberos[id])))</f>
        <v>0</v>
      </c>
      <c r="AB10" s="20" cm="1">
        <f t="array" ref="AB10">IF(ISERROR(INDEX(Jornadas[id],ROW()-5)),"",Y10+Z10-AA10)</f>
        <v>0</v>
      </c>
      <c r="AC10" s="1" cm="1">
        <f t="array" ref="AC10">IF(ISERROR(INDEX(Jornadas[id],ROW()-5)),"",COUNTIFS(_Cortes!$C:$C,INDEX(Jornadas[id],ROW()-5),_Cortes!$B:$B,LOOKUP($AC$4,_Barberos!$B:$B,_Barberos!$A:$A)))</f>
        <v>0</v>
      </c>
      <c r="AD10" s="20" cm="1">
        <f t="array" ref="AD10">IF(ISERROR(INDEX(Jornadas[id],ROW()-5)),"",INT(SUMIFS(Cortes[importe],Cortes[id_jornada],INDEX(Jornadas[id],ROW()-5),Cortes[id_barbero],LOOKUP($AC$4,Barberos[nombre],Barberos[id]))*(INDEX(Jornadas[comision_barberos],1)/100)))</f>
        <v>0</v>
      </c>
      <c r="AE10" s="20" cm="1">
        <f t="array" ref="AE10">IF(ISERROR(INDEX(Jornadas[id],ROW()-5)),"",SUMIFS(Cortes[propina],Cortes[id_jornada],INDEX(Jornadas[id],ROW()-5),Cortes[id_barbero],LOOKUP($AC$4,Barberos[nombre],Barberos[id])))</f>
        <v>0</v>
      </c>
      <c r="AF10" s="20" cm="1">
        <f t="array" ref="AF10">IF(ISERROR(INDEX(Jornadas[id],ROW()-5)),"",SUMIFS(Adelantos[importe],Adelantos[id_jornada],INDEX(Jornadas[id],ROW()-5),Adelantos[id_barbero],LOOKUP($AC$4,Barberos[nombre],Barberos[id])))</f>
        <v>0</v>
      </c>
      <c r="AG10" s="20" cm="1">
        <f t="array" ref="AG10">IF(ISERROR(INDEX(Jornadas[id],ROW()-5)),"",AD10+AE10-AF10)</f>
        <v>0</v>
      </c>
      <c r="AH10" s="1" cm="1">
        <f t="array" ref="AH10">IF(ISERROR(INDEX(Jornadas[id],ROW()-5)),"",COUNTIFS(_Cortes!$C:$C,INDEX(Jornadas[id],ROW()-5),_Cortes!$B:$B,LOOKUP($AH$4,_Barberos!$B:$B,_Barberos!$A:$A)))</f>
        <v>0</v>
      </c>
      <c r="AI10" s="20" cm="1">
        <f t="array" ref="AI10">IF(ISERROR(INDEX(Jornadas[id],ROW()-5)),"",INT(SUMIFS(Cortes[importe],Cortes[id_jornada],INDEX(Jornadas[id],ROW()-5),Cortes[id_barbero],LOOKUP($AH$4,Barberos[nombre],Barberos[id]))*(INDEX(Jornadas[comision_barberos],1)/100)))</f>
        <v>0</v>
      </c>
      <c r="AJ10" s="20" cm="1">
        <f t="array" ref="AJ10">IF(ISERROR(INDEX(Jornadas[id],ROW()-5)),"",SUMIFS(Cortes[propina],Cortes[id_jornada],INDEX(Jornadas[id],ROW()-5),Cortes[id_barbero],LOOKUP($AH$4,Barberos[nombre],Barberos[id])))</f>
        <v>0</v>
      </c>
      <c r="AK10" s="20" cm="1">
        <f t="array" ref="AK10">IF(ISERROR(INDEX(Jornadas[id],ROW()-5)),"",SUMIFS(Adelantos[importe],Adelantos[id_jornada],INDEX(Jornadas[id],ROW()-5),Adelantos[id_barbero],LOOKUP($AH$4,Barberos[nombre],Barberos[id])))</f>
        <v>0</v>
      </c>
      <c r="AL10" s="20" cm="1">
        <f t="array" ref="AL10">IF(ISERROR(INDEX(Jornadas[id],ROW()-5)),"",AI10+AJ10-AK10)</f>
        <v>0</v>
      </c>
      <c r="AM10" s="1" cm="1">
        <f t="array" ref="AM10">IF(ISERROR(INDEX(Jornadas[id],ROW()-5)),"",COUNTIFS(_Cortes!$C:$C,INDEX(Jornadas[id],ROW()-5),_Cortes!$B:$B,LOOKUP($AM$4,_Barberos!$B:$B,_Barberos!$A:$A)))</f>
        <v>0</v>
      </c>
      <c r="AN10" s="20" cm="1">
        <f t="array" ref="AN10">IF(ISERROR(INDEX(Jornadas[id],ROW()-5)),"",INT(SUMIFS(Cortes[importe],Cortes[id_jornada],INDEX(Jornadas[id],ROW()-5),Cortes[id_barbero],LOOKUP($AM$4,Barberos[nombre],Barberos[id]))*(INDEX(Jornadas[comision_barberos],1)/100)))</f>
        <v>0</v>
      </c>
      <c r="AO10" s="20" cm="1">
        <f t="array" ref="AO10">IF(ISERROR(INDEX(Jornadas[id],ROW()-5)),"",SUMIFS(Cortes[propina],Cortes[id_jornada],INDEX(Jornadas[id],ROW()-5),Cortes[id_barbero],LOOKUP($AM$4,Barberos[nombre],Barberos[id])))</f>
        <v>0</v>
      </c>
      <c r="AP10" s="20" cm="1">
        <f t="array" ref="AP10">IF(ISERROR(INDEX(Jornadas[id],ROW()-5)),"",SUMIFS(Adelantos[importe],Adelantos[id_jornada],INDEX(Jornadas[id],ROW()-5),Adelantos[id_barbero],LOOKUP($AM$4,Barberos[nombre],Barberos[id])))</f>
        <v>0</v>
      </c>
      <c r="AQ10" s="20" cm="1">
        <f t="array" ref="AQ10">IF(ISERROR(INDEX(Jornadas[id],ROW()-5)),"",AN10+AO10-AP10)</f>
        <v>0</v>
      </c>
      <c r="AR10" s="1" cm="1">
        <f t="array" ref="AR10">IF(ISERROR(INDEX(Jornadas[id],ROW()-5)),"",COUNTIFS(_Cortes!$C:$C,INDEX(Jornadas[id],ROW()-5),_Cortes!$B:$B,LOOKUP($AR$4,_Barberos!$B:$B,_Barberos!$A:$A)))</f>
        <v>0</v>
      </c>
      <c r="AS10" s="20" cm="1">
        <f t="array" ref="AS10">IF(ISERROR(INDEX(Jornadas[id],ROW()-5)),"",INT(SUMIFS(Cortes[importe],Cortes[id_jornada],INDEX(Jornadas[id],ROW()-5),Cortes[id_barbero],LOOKUP($AR$4,Barberos[nombre],Barberos[id]))*(INDEX(Jornadas[comision_barberos],1)/100)))</f>
        <v>0</v>
      </c>
      <c r="AT10" s="20" cm="1">
        <f t="array" ref="AT10">IF(ISERROR(INDEX(Jornadas[id],ROW()-5)),"",SUMIFS(Cortes[propina],Cortes[id_jornada],INDEX(Jornadas[id],ROW()-5),Cortes[id_barbero],LOOKUP($AR$4,Barberos[nombre],Barberos[id])))</f>
        <v>0</v>
      </c>
      <c r="AU10" s="20" cm="1">
        <f t="array" ref="AU10">IF(ISERROR(INDEX(Jornadas[id],ROW()-5)),"",SUMIFS(Adelantos[importe],Adelantos[id_jornada],INDEX(Jornadas[id],ROW()-5),Adelantos[id_barbero],LOOKUP($AR$4,Barberos[nombre],Barberos[id])))</f>
        <v>0</v>
      </c>
      <c r="AV10" s="20" cm="1">
        <f t="array" ref="AV10">IF(ISERROR(INDEX(Jornadas[id],ROW()-5)),"",AS10+AT10-AU10)</f>
        <v>0</v>
      </c>
    </row>
    <row r="11" spans="1:48" ht="15" hidden="1" customHeight="1" x14ac:dyDescent="0.3">
      <c r="A11" s="51" t="str">
        <f t="shared" si="0"/>
        <v>Wednesday</v>
      </c>
      <c r="B11" s="52"/>
      <c r="C11" s="36" cm="1">
        <f t="array" ref="C11">IF(ISERROR(INDEX(Jornadas[id],ROW()-5)),"",INDEX(Jornadas[fecha],ROW()-5))</f>
        <v>45665</v>
      </c>
      <c r="D11" s="2" cm="1">
        <f t="array" ref="D11">IF(ISERROR(INDEX(Jornadas[id],ROW()-5)),"",COUNTIFS(_Cortes!$C:$C,INDEX(Jornadas[id],ROW()-5),_Cortes!$B:$B,LOOKUP($D$4,_Barberos!$B:$B,_Barberos!$A:$A)))</f>
        <v>8</v>
      </c>
      <c r="E11" s="21" cm="1">
        <f t="array" ref="E11">IF(ISERROR(INDEX(Jornadas[id],ROW()-5)),"",INT(SUMIFS(Cortes[importe],Cortes[id_jornada],INDEX(Jornadas[id],ROW()-5),Cortes[id_barbero],LOOKUP($D$4,Barberos[nombre],Barberos[id]))*(INDEX(Jornadas[comision_barberos],1)/100)))</f>
        <v>39000</v>
      </c>
      <c r="F11" s="21" cm="1">
        <f t="array" ref="F11">IF(ISERROR(INDEX(Jornadas[id],ROW()-5)),"",SUMIFS(Cortes[propina],Cortes[id_jornada],INDEX(Jornadas[id],ROW()-5),Cortes[id_barbero],LOOKUP($D$4,Barberos[nombre],Barberos[id])))</f>
        <v>0</v>
      </c>
      <c r="G11" s="21" cm="1">
        <f t="array" ref="G11">IF(ISERROR(INDEX(Jornadas[id],ROW()-5)),"",SUMIFS(Adelantos[importe],Adelantos[id_jornada],INDEX(Jornadas[id],ROW()-5),Adelantos[id_barbero],LOOKUP($D$4,Barberos[nombre],Barberos[id])))</f>
        <v>3000</v>
      </c>
      <c r="H11" s="21" cm="1">
        <f t="array" ref="H11">IF(ISERROR(INDEX(Jornadas[id],ROW()-5)),"",E11+F11-G11)</f>
        <v>36000</v>
      </c>
      <c r="I11" s="2" cm="1">
        <f t="array" ref="I11">IF(ISERROR(INDEX(Jornadas[id],ROW()-5)),"",COUNTIFS(_Cortes!$C:$C,INDEX(Jornadas[id],ROW()-5),_Cortes!$B:$B,LOOKUP($I$4,_Barberos!$B:$B,_Barberos!$A:$A)))</f>
        <v>18</v>
      </c>
      <c r="J11" s="21" cm="1">
        <f t="array" ref="J11">IF(ISERROR(INDEX(Jornadas[id],ROW()-5)),"",INT(SUMIFS(Cortes[importe],Cortes[id_jornada],INDEX(Jornadas[id],ROW()-5),Cortes[id_barbero],LOOKUP($I$4,Barberos[nombre],Barberos[id]))*(INDEX(Jornadas[comision_barberos],1)/100)))</f>
        <v>55000</v>
      </c>
      <c r="K11" s="21" cm="1">
        <f t="array" ref="K11">IF(ISERROR(INDEX(Jornadas[id],ROW()-5)),"",SUMIFS(Cortes[propina],Cortes[id_jornada],INDEX(Jornadas[id],ROW()-5),Cortes[id_barbero],LOOKUP($I$4,Barberos[nombre],Barberos[id])))</f>
        <v>4500</v>
      </c>
      <c r="L11" s="21" cm="1">
        <f t="array" ref="L11">IF(ISERROR(INDEX(Jornadas[id],ROW()-5)),"",SUMIFS(Adelantos[importe],Adelantos[id_jornada],INDEX(Jornadas[id],ROW()-5),Adelantos[id_barbero],LOOKUP($I$4,Barberos[nombre],Barberos[id])))</f>
        <v>0</v>
      </c>
      <c r="M11" s="21" cm="1">
        <f t="array" ref="M11">IF(ISERROR(INDEX(Jornadas[id],ROW()-5)),"",J11+K11-L11)</f>
        <v>59500</v>
      </c>
      <c r="N11" s="2" cm="1">
        <f t="array" ref="N11">IF(ISERROR(INDEX(Jornadas[id],ROW()-5)),"",COUNTIFS(_Cortes!$C:$C,INDEX(Jornadas[id],ROW()-5),_Cortes!$B:$B,LOOKUP($N$4,_Barberos!$B:$B,_Barberos!$A:$A)))</f>
        <v>0</v>
      </c>
      <c r="O11" s="21" cm="1">
        <f t="array" ref="O11">IF(ISERROR(INDEX(Jornadas[id],ROW()-5)),"",INT(SUMIFS(Cortes[importe],Cortes[id_jornada],INDEX(Jornadas[id],ROW()-5),Cortes[id_barbero],LOOKUP($N$4,Barberos[nombre],Barberos[id]))*(INDEX(Jornadas[comision_barberos],1)/100)))</f>
        <v>0</v>
      </c>
      <c r="P11" s="21" cm="1">
        <f t="array" ref="P11">IF(ISERROR(INDEX(Jornadas[id],ROW()-5)),"",SUMIFS(Cortes[propina],Cortes[id_jornada],INDEX(Jornadas[id],ROW()-5),Cortes[id_barbero],LOOKUP($N$4,Barberos[nombre],Barberos[id])))</f>
        <v>0</v>
      </c>
      <c r="Q11" s="21" cm="1">
        <f t="array" ref="Q11">IF(ISERROR(INDEX(Jornadas[id],ROW()-5)),"",SUMIFS(Adelantos[importe],Adelantos[id_jornada],INDEX(Jornadas[id],ROW()-5),Adelantos[id_barbero],LOOKUP($N$4,Barberos[nombre],Barberos[id])))</f>
        <v>0</v>
      </c>
      <c r="R11" s="21" cm="1">
        <f t="array" ref="R11">IF(ISERROR(INDEX(Jornadas[id],ROW()-5)),"",O11+P11-Q11)</f>
        <v>0</v>
      </c>
      <c r="S11" s="2" cm="1">
        <f t="array" ref="S11">IF(ISERROR(INDEX(Jornadas[id],ROW()-5)),"",COUNTIFS(_Cortes!$C:$C,INDEX(Jornadas[id],ROW()-5),_Cortes!$B:$B,LOOKUP($S$4,_Barberos!$B:$B,_Barberos!$A:$A)))</f>
        <v>0</v>
      </c>
      <c r="T11" s="21" cm="1">
        <f t="array" ref="T11">IF(ISERROR(INDEX(Jornadas[id],ROW()-5)),"",INT(SUMIFS(Cortes[importe],Cortes[id_jornada],INDEX(Jornadas[id],ROW()-5),Cortes[id_barbero],LOOKUP($S$4,Barberos[nombre],Barberos[id]))*(INDEX(Jornadas[comision_barberos],1)/100)))</f>
        <v>0</v>
      </c>
      <c r="U11" s="21" cm="1">
        <f t="array" ref="U11">IF(ISERROR(INDEX(Jornadas[id],ROW()-5)),"",SUMIFS(Cortes[propina],Cortes[id_jornada],INDEX(Jornadas[id],ROW()-5),Cortes[id_barbero],LOOKUP($S$4,Barberos[nombre],Barberos[id])))</f>
        <v>0</v>
      </c>
      <c r="V11" s="21" cm="1">
        <f t="array" ref="V11">IF(ISERROR(INDEX(Jornadas[id],ROW()-5)),"",SUMIFS(Adelantos[importe],Adelantos[id_jornada],INDEX(Jornadas[id],ROW()-5),Adelantos[id_barbero],LOOKUP($S$4,Barberos[nombre],Barberos[id])))</f>
        <v>0</v>
      </c>
      <c r="W11" s="21" cm="1">
        <f t="array" ref="W11">IF(ISERROR(INDEX(Jornadas[id],ROW()-5)),"",T11+U11-V11)</f>
        <v>0</v>
      </c>
      <c r="X11" s="2" cm="1">
        <f t="array" ref="X11">IF(ISERROR(INDEX(Jornadas[id],ROW()-5)),"",COUNTIFS(_Cortes!$C:$C,INDEX(Jornadas[id],ROW()-5),_Cortes!$B:$B,LOOKUP($X$4,_Barberos!$B:$B,_Barberos!$A:$A)))</f>
        <v>0</v>
      </c>
      <c r="Y11" s="21" cm="1">
        <f t="array" ref="Y11">IF(ISERROR(INDEX(Jornadas[id],ROW()-5)),"",INT(SUMIFS(Cortes[importe],Cortes[id_jornada],INDEX(Jornadas[id],ROW()-5),Cortes[id_barbero],LOOKUP($X$4,Barberos[nombre],Barberos[id]))*(INDEX(Jornadas[comision_barberos],1)/100)))</f>
        <v>0</v>
      </c>
      <c r="Z11" s="21" cm="1">
        <f t="array" ref="Z11">IF(ISERROR(INDEX(Jornadas[id],ROW()-5)),"",SUMIFS(Cortes[propina],Cortes[id_jornada],INDEX(Jornadas[id],ROW()-5),Cortes[id_barbero],LOOKUP($X$4,Barberos[nombre],Barberos[id])))</f>
        <v>0</v>
      </c>
      <c r="AA11" s="21" cm="1">
        <f t="array" ref="AA11">IF(ISERROR(INDEX(Jornadas[id],ROW()-5)),"",SUMIFS(Adelantos[importe],Adelantos[id_jornada],INDEX(Jornadas[id],ROW()-5),Adelantos[id_barbero],LOOKUP($X$4,Barberos[nombre],Barberos[id])))</f>
        <v>0</v>
      </c>
      <c r="AB11" s="21" cm="1">
        <f t="array" ref="AB11">IF(ISERROR(INDEX(Jornadas[id],ROW()-5)),"",Y11+Z11-AA11)</f>
        <v>0</v>
      </c>
      <c r="AC11" s="2" cm="1">
        <f t="array" ref="AC11">IF(ISERROR(INDEX(Jornadas[id],ROW()-5)),"",COUNTIFS(_Cortes!$C:$C,INDEX(Jornadas[id],ROW()-5),_Cortes!$B:$B,LOOKUP($AC$4,_Barberos!$B:$B,_Barberos!$A:$A)))</f>
        <v>16</v>
      </c>
      <c r="AD11" s="21" cm="1">
        <f t="array" ref="AD11">IF(ISERROR(INDEX(Jornadas[id],ROW()-5)),"",INT(SUMIFS(Cortes[importe],Cortes[id_jornada],INDEX(Jornadas[id],ROW()-5),Cortes[id_barbero],LOOKUP($AC$4,Barberos[nombre],Barberos[id]))*(INDEX(Jornadas[comision_barberos],1)/100)))</f>
        <v>50000</v>
      </c>
      <c r="AE11" s="21" cm="1">
        <f t="array" ref="AE11">IF(ISERROR(INDEX(Jornadas[id],ROW()-5)),"",SUMIFS(Cortes[propina],Cortes[id_jornada],INDEX(Jornadas[id],ROW()-5),Cortes[id_barbero],LOOKUP($AC$4,Barberos[nombre],Barberos[id])))</f>
        <v>2000</v>
      </c>
      <c r="AF11" s="21" cm="1">
        <f t="array" ref="AF11">IF(ISERROR(INDEX(Jornadas[id],ROW()-5)),"",SUMIFS(Adelantos[importe],Adelantos[id_jornada],INDEX(Jornadas[id],ROW()-5),Adelantos[id_barbero],LOOKUP($AC$4,Barberos[nombre],Barberos[id])))</f>
        <v>0</v>
      </c>
      <c r="AG11" s="21" cm="1">
        <f t="array" ref="AG11">IF(ISERROR(INDEX(Jornadas[id],ROW()-5)),"",AD11+AE11-AF11)</f>
        <v>52000</v>
      </c>
      <c r="AH11" s="2" cm="1">
        <f t="array" ref="AH11">IF(ISERROR(INDEX(Jornadas[id],ROW()-5)),"",COUNTIFS(_Cortes!$C:$C,INDEX(Jornadas[id],ROW()-5),_Cortes!$B:$B,LOOKUP($AH$4,_Barberos!$B:$B,_Barberos!$A:$A)))</f>
        <v>0</v>
      </c>
      <c r="AI11" s="21" cm="1">
        <f t="array" ref="AI11">IF(ISERROR(INDEX(Jornadas[id],ROW()-5)),"",INT(SUMIFS(Cortes[importe],Cortes[id_jornada],INDEX(Jornadas[id],ROW()-5),Cortes[id_barbero],LOOKUP($AH$4,Barberos[nombre],Barberos[id]))*(INDEX(Jornadas[comision_barberos],1)/100)))</f>
        <v>0</v>
      </c>
      <c r="AJ11" s="21" cm="1">
        <f t="array" ref="AJ11">IF(ISERROR(INDEX(Jornadas[id],ROW()-5)),"",SUMIFS(Cortes[propina],Cortes[id_jornada],INDEX(Jornadas[id],ROW()-5),Cortes[id_barbero],LOOKUP($AH$4,Barberos[nombre],Barberos[id])))</f>
        <v>0</v>
      </c>
      <c r="AK11" s="21" cm="1">
        <f t="array" ref="AK11">IF(ISERROR(INDEX(Jornadas[id],ROW()-5)),"",SUMIFS(Adelantos[importe],Adelantos[id_jornada],INDEX(Jornadas[id],ROW()-5),Adelantos[id_barbero],LOOKUP($AH$4,Barberos[nombre],Barberos[id])))</f>
        <v>0</v>
      </c>
      <c r="AL11" s="21" cm="1">
        <f t="array" ref="AL11">IF(ISERROR(INDEX(Jornadas[id],ROW()-5)),"",AI11+AJ11-AK11)</f>
        <v>0</v>
      </c>
      <c r="AM11" s="2" cm="1">
        <f t="array" ref="AM11">IF(ISERROR(INDEX(Jornadas[id],ROW()-5)),"",COUNTIFS(_Cortes!$C:$C,INDEX(Jornadas[id],ROW()-5),_Cortes!$B:$B,LOOKUP($AM$4,_Barberos!$B:$B,_Barberos!$A:$A)))</f>
        <v>0</v>
      </c>
      <c r="AN11" s="21" cm="1">
        <f t="array" ref="AN11">IF(ISERROR(INDEX(Jornadas[id],ROW()-5)),"",INT(SUMIFS(Cortes[importe],Cortes[id_jornada],INDEX(Jornadas[id],ROW()-5),Cortes[id_barbero],LOOKUP($AM$4,Barberos[nombre],Barberos[id]))*(INDEX(Jornadas[comision_barberos],1)/100)))</f>
        <v>0</v>
      </c>
      <c r="AO11" s="21" cm="1">
        <f t="array" ref="AO11">IF(ISERROR(INDEX(Jornadas[id],ROW()-5)),"",SUMIFS(Cortes[propina],Cortes[id_jornada],INDEX(Jornadas[id],ROW()-5),Cortes[id_barbero],LOOKUP($AM$4,Barberos[nombre],Barberos[id])))</f>
        <v>0</v>
      </c>
      <c r="AP11" s="21" cm="1">
        <f t="array" ref="AP11">IF(ISERROR(INDEX(Jornadas[id],ROW()-5)),"",SUMIFS(Adelantos[importe],Adelantos[id_jornada],INDEX(Jornadas[id],ROW()-5),Adelantos[id_barbero],LOOKUP($AM$4,Barberos[nombre],Barberos[id])))</f>
        <v>0</v>
      </c>
      <c r="AQ11" s="21" cm="1">
        <f t="array" ref="AQ11">IF(ISERROR(INDEX(Jornadas[id],ROW()-5)),"",AN11+AO11-AP11)</f>
        <v>0</v>
      </c>
      <c r="AR11" s="2" cm="1">
        <f t="array" ref="AR11">IF(ISERROR(INDEX(Jornadas[id],ROW()-5)),"",COUNTIFS(_Cortes!$C:$C,INDEX(Jornadas[id],ROW()-5),_Cortes!$B:$B,LOOKUP($AR$4,_Barberos!$B:$B,_Barberos!$A:$A)))</f>
        <v>0</v>
      </c>
      <c r="AS11" s="21" cm="1">
        <f t="array" ref="AS11">IF(ISERROR(INDEX(Jornadas[id],ROW()-5)),"",INT(SUMIFS(Cortes[importe],Cortes[id_jornada],INDEX(Jornadas[id],ROW()-5),Cortes[id_barbero],LOOKUP($AR$4,Barberos[nombre],Barberos[id]))*(INDEX(Jornadas[comision_barberos],1)/100)))</f>
        <v>0</v>
      </c>
      <c r="AT11" s="21" cm="1">
        <f t="array" ref="AT11">IF(ISERROR(INDEX(Jornadas[id],ROW()-5)),"",SUMIFS(Cortes[propina],Cortes[id_jornada],INDEX(Jornadas[id],ROW()-5),Cortes[id_barbero],LOOKUP($AR$4,Barberos[nombre],Barberos[id])))</f>
        <v>0</v>
      </c>
      <c r="AU11" s="21" cm="1">
        <f t="array" ref="AU11">IF(ISERROR(INDEX(Jornadas[id],ROW()-5)),"",SUMIFS(Adelantos[importe],Adelantos[id_jornada],INDEX(Jornadas[id],ROW()-5),Adelantos[id_barbero],LOOKUP($AR$4,Barberos[nombre],Barberos[id])))</f>
        <v>0</v>
      </c>
      <c r="AV11" s="21" cm="1">
        <f t="array" ref="AV11">IF(ISERROR(INDEX(Jornadas[id],ROW()-5)),"",AS11+AT11-AU11)</f>
        <v>0</v>
      </c>
    </row>
    <row r="12" spans="1:48" ht="15" hidden="1" customHeight="1" x14ac:dyDescent="0.3">
      <c r="A12" s="53" t="str">
        <f t="shared" si="0"/>
        <v>Thursday</v>
      </c>
      <c r="B12" s="54"/>
      <c r="C12" s="38" cm="1">
        <f t="array" ref="C12">IF(ISERROR(INDEX(Jornadas[id],ROW()-5)),"",INDEX(Jornadas[fecha],ROW()-5))</f>
        <v>45666</v>
      </c>
      <c r="D12" s="1" cm="1">
        <f t="array" ref="D12">IF(ISERROR(INDEX(Jornadas[id],ROW()-5)),"",COUNTIFS(_Cortes!$C:$C,INDEX(Jornadas[id],ROW()-5),_Cortes!$B:$B,LOOKUP($D$4,_Barberos!$B:$B,_Barberos!$A:$A)))</f>
        <v>10</v>
      </c>
      <c r="E12" s="20" cm="1">
        <f t="array" ref="E12">IF(ISERROR(INDEX(Jornadas[id],ROW()-5)),"",INT(SUMIFS(Cortes[importe],Cortes[id_jornada],INDEX(Jornadas[id],ROW()-5),Cortes[id_barbero],LOOKUP($D$4,Barberos[nombre],Barberos[id]))*(INDEX(Jornadas[comision_barberos],1)/100)))</f>
        <v>46000</v>
      </c>
      <c r="F12" s="20" cm="1">
        <f t="array" ref="F12">IF(ISERROR(INDEX(Jornadas[id],ROW()-5)),"",SUMIFS(Cortes[propina],Cortes[id_jornada],INDEX(Jornadas[id],ROW()-5),Cortes[id_barbero],LOOKUP($D$4,Barberos[nombre],Barberos[id])))</f>
        <v>1000</v>
      </c>
      <c r="G12" s="20" cm="1">
        <f t="array" ref="G12">IF(ISERROR(INDEX(Jornadas[id],ROW()-5)),"",SUMIFS(Adelantos[importe],Adelantos[id_jornada],INDEX(Jornadas[id],ROW()-5),Adelantos[id_barbero],LOOKUP($D$4,Barberos[nombre],Barberos[id])))</f>
        <v>3000</v>
      </c>
      <c r="H12" s="20" cm="1">
        <f t="array" ref="H12">IF(ISERROR(INDEX(Jornadas[id],ROW()-5)),"",E12+F12-G12)</f>
        <v>44000</v>
      </c>
      <c r="I12" s="1" cm="1">
        <f t="array" ref="I12">IF(ISERROR(INDEX(Jornadas[id],ROW()-5)),"",COUNTIFS(_Cortes!$C:$C,INDEX(Jornadas[id],ROW()-5),_Cortes!$B:$B,LOOKUP($I$4,_Barberos!$B:$B,_Barberos!$A:$A)))</f>
        <v>13</v>
      </c>
      <c r="J12" s="20" cm="1">
        <f t="array" ref="J12">IF(ISERROR(INDEX(Jornadas[id],ROW()-5)),"",INT(SUMIFS(Cortes[importe],Cortes[id_jornada],INDEX(Jornadas[id],ROW()-5),Cortes[id_barbero],LOOKUP($I$4,Barberos[nombre],Barberos[id]))*(INDEX(Jornadas[comision_barberos],1)/100)))</f>
        <v>56000</v>
      </c>
      <c r="K12" s="20" cm="1">
        <f t="array" ref="K12">IF(ISERROR(INDEX(Jornadas[id],ROW()-5)),"",SUMIFS(Cortes[propina],Cortes[id_jornada],INDEX(Jornadas[id],ROW()-5),Cortes[id_barbero],LOOKUP($I$4,Barberos[nombre],Barberos[id])))</f>
        <v>6900</v>
      </c>
      <c r="L12" s="20" cm="1">
        <f t="array" ref="L12">IF(ISERROR(INDEX(Jornadas[id],ROW()-5)),"",SUMIFS(Adelantos[importe],Adelantos[id_jornada],INDEX(Jornadas[id],ROW()-5),Adelantos[id_barbero],LOOKUP($I$4,Barberos[nombre],Barberos[id])))</f>
        <v>3000</v>
      </c>
      <c r="M12" s="20" cm="1">
        <f t="array" ref="M12">IF(ISERROR(INDEX(Jornadas[id],ROW()-5)),"",J12+K12-L12)</f>
        <v>59900</v>
      </c>
      <c r="N12" s="1" cm="1">
        <f t="array" ref="N12">IF(ISERROR(INDEX(Jornadas[id],ROW()-5)),"",COUNTIFS(_Cortes!$C:$C,INDEX(Jornadas[id],ROW()-5),_Cortes!$B:$B,LOOKUP($N$4,_Barberos!$B:$B,_Barberos!$A:$A)))</f>
        <v>16</v>
      </c>
      <c r="O12" s="20" cm="1">
        <f t="array" ref="O12">IF(ISERROR(INDEX(Jornadas[id],ROW()-5)),"",INT(SUMIFS(Cortes[importe],Cortes[id_jornada],INDEX(Jornadas[id],ROW()-5),Cortes[id_barbero],LOOKUP($N$4,Barberos[nombre],Barberos[id]))*(INDEX(Jornadas[comision_barberos],1)/100)))</f>
        <v>48000</v>
      </c>
      <c r="P12" s="20" cm="1">
        <f t="array" ref="P12">IF(ISERROR(INDEX(Jornadas[id],ROW()-5)),"",SUMIFS(Cortes[propina],Cortes[id_jornada],INDEX(Jornadas[id],ROW()-5),Cortes[id_barbero],LOOKUP($N$4,Barberos[nombre],Barberos[id])))</f>
        <v>7800</v>
      </c>
      <c r="Q12" s="20" cm="1">
        <f t="array" ref="Q12">IF(ISERROR(INDEX(Jornadas[id],ROW()-5)),"",SUMIFS(Adelantos[importe],Adelantos[id_jornada],INDEX(Jornadas[id],ROW()-5),Adelantos[id_barbero],LOOKUP($N$4,Barberos[nombre],Barberos[id])))</f>
        <v>0</v>
      </c>
      <c r="R12" s="20" cm="1">
        <f t="array" ref="R12">IF(ISERROR(INDEX(Jornadas[id],ROW()-5)),"",O12+P12-Q12)</f>
        <v>55800</v>
      </c>
      <c r="S12" s="1" cm="1">
        <f t="array" ref="S12">IF(ISERROR(INDEX(Jornadas[id],ROW()-5)),"",COUNTIFS(_Cortes!$C:$C,INDEX(Jornadas[id],ROW()-5),_Cortes!$B:$B,LOOKUP($S$4,_Barberos!$B:$B,_Barberos!$A:$A)))</f>
        <v>0</v>
      </c>
      <c r="T12" s="20" cm="1">
        <f t="array" ref="T12">IF(ISERROR(INDEX(Jornadas[id],ROW()-5)),"",INT(SUMIFS(Cortes[importe],Cortes[id_jornada],INDEX(Jornadas[id],ROW()-5),Cortes[id_barbero],LOOKUP($S$4,Barberos[nombre],Barberos[id]))*(INDEX(Jornadas[comision_barberos],1)/100)))</f>
        <v>0</v>
      </c>
      <c r="U12" s="20" cm="1">
        <f t="array" ref="U12">IF(ISERROR(INDEX(Jornadas[id],ROW()-5)),"",SUMIFS(Cortes[propina],Cortes[id_jornada],INDEX(Jornadas[id],ROW()-5),Cortes[id_barbero],LOOKUP($S$4,Barberos[nombre],Barberos[id])))</f>
        <v>0</v>
      </c>
      <c r="V12" s="20" cm="1">
        <f t="array" ref="V12">IF(ISERROR(INDEX(Jornadas[id],ROW()-5)),"",SUMIFS(Adelantos[importe],Adelantos[id_jornada],INDEX(Jornadas[id],ROW()-5),Adelantos[id_barbero],LOOKUP($S$4,Barberos[nombre],Barberos[id])))</f>
        <v>0</v>
      </c>
      <c r="W12" s="20" cm="1">
        <f t="array" ref="W12">IF(ISERROR(INDEX(Jornadas[id],ROW()-5)),"",T12+U12-V12)</f>
        <v>0</v>
      </c>
      <c r="X12" s="1" cm="1">
        <f t="array" ref="X12">IF(ISERROR(INDEX(Jornadas[id],ROW()-5)),"",COUNTIFS(_Cortes!$C:$C,INDEX(Jornadas[id],ROW()-5),_Cortes!$B:$B,LOOKUP($X$4,_Barberos!$B:$B,_Barberos!$A:$A)))</f>
        <v>0</v>
      </c>
      <c r="Y12" s="20" cm="1">
        <f t="array" ref="Y12">IF(ISERROR(INDEX(Jornadas[id],ROW()-5)),"",INT(SUMIFS(Cortes[importe],Cortes[id_jornada],INDEX(Jornadas[id],ROW()-5),Cortes[id_barbero],LOOKUP($X$4,Barberos[nombre],Barberos[id]))*(INDEX(Jornadas[comision_barberos],1)/100)))</f>
        <v>0</v>
      </c>
      <c r="Z12" s="20" cm="1">
        <f t="array" ref="Z12">IF(ISERROR(INDEX(Jornadas[id],ROW()-5)),"",SUMIFS(Cortes[propina],Cortes[id_jornada],INDEX(Jornadas[id],ROW()-5),Cortes[id_barbero],LOOKUP($X$4,Barberos[nombre],Barberos[id])))</f>
        <v>0</v>
      </c>
      <c r="AA12" s="20" cm="1">
        <f t="array" ref="AA12">IF(ISERROR(INDEX(Jornadas[id],ROW()-5)),"",SUMIFS(Adelantos[importe],Adelantos[id_jornada],INDEX(Jornadas[id],ROW()-5),Adelantos[id_barbero],LOOKUP($X$4,Barberos[nombre],Barberos[id])))</f>
        <v>0</v>
      </c>
      <c r="AB12" s="20" cm="1">
        <f t="array" ref="AB12">IF(ISERROR(INDEX(Jornadas[id],ROW()-5)),"",Y12+Z12-AA12)</f>
        <v>0</v>
      </c>
      <c r="AC12" s="1" cm="1">
        <f t="array" ref="AC12">IF(ISERROR(INDEX(Jornadas[id],ROW()-5)),"",COUNTIFS(_Cortes!$C:$C,INDEX(Jornadas[id],ROW()-5),_Cortes!$B:$B,LOOKUP($AC$4,_Barberos!$B:$B,_Barberos!$A:$A)))</f>
        <v>14</v>
      </c>
      <c r="AD12" s="20" cm="1">
        <f t="array" ref="AD12">IF(ISERROR(INDEX(Jornadas[id],ROW()-5)),"",INT(SUMIFS(Cortes[importe],Cortes[id_jornada],INDEX(Jornadas[id],ROW()-5),Cortes[id_barbero],LOOKUP($AC$4,Barberos[nombre],Barberos[id]))*(INDEX(Jornadas[comision_barberos],1)/100)))</f>
        <v>42000</v>
      </c>
      <c r="AE12" s="20" cm="1">
        <f t="array" ref="AE12">IF(ISERROR(INDEX(Jornadas[id],ROW()-5)),"",SUMIFS(Cortes[propina],Cortes[id_jornada],INDEX(Jornadas[id],ROW()-5),Cortes[id_barbero],LOOKUP($AC$4,Barberos[nombre],Barberos[id])))</f>
        <v>2000</v>
      </c>
      <c r="AF12" s="20" cm="1">
        <f t="array" ref="AF12">IF(ISERROR(INDEX(Jornadas[id],ROW()-5)),"",SUMIFS(Adelantos[importe],Adelantos[id_jornada],INDEX(Jornadas[id],ROW()-5),Adelantos[id_barbero],LOOKUP($AC$4,Barberos[nombre],Barberos[id])))</f>
        <v>0</v>
      </c>
      <c r="AG12" s="20" cm="1">
        <f t="array" ref="AG12">IF(ISERROR(INDEX(Jornadas[id],ROW()-5)),"",AD12+AE12-AF12)</f>
        <v>44000</v>
      </c>
      <c r="AH12" s="1" cm="1">
        <f t="array" ref="AH12">IF(ISERROR(INDEX(Jornadas[id],ROW()-5)),"",COUNTIFS(_Cortes!$C:$C,INDEX(Jornadas[id],ROW()-5),_Cortes!$B:$B,LOOKUP($AH$4,_Barberos!$B:$B,_Barberos!$A:$A)))</f>
        <v>0</v>
      </c>
      <c r="AI12" s="20" cm="1">
        <f t="array" ref="AI12">IF(ISERROR(INDEX(Jornadas[id],ROW()-5)),"",INT(SUMIFS(Cortes[importe],Cortes[id_jornada],INDEX(Jornadas[id],ROW()-5),Cortes[id_barbero],LOOKUP($AH$4,Barberos[nombre],Barberos[id]))*(INDEX(Jornadas[comision_barberos],1)/100)))</f>
        <v>0</v>
      </c>
      <c r="AJ12" s="20" cm="1">
        <f t="array" ref="AJ12">IF(ISERROR(INDEX(Jornadas[id],ROW()-5)),"",SUMIFS(Cortes[propina],Cortes[id_jornada],INDEX(Jornadas[id],ROW()-5),Cortes[id_barbero],LOOKUP($AH$4,Barberos[nombre],Barberos[id])))</f>
        <v>0</v>
      </c>
      <c r="AK12" s="20" cm="1">
        <f t="array" ref="AK12">IF(ISERROR(INDEX(Jornadas[id],ROW()-5)),"",SUMIFS(Adelantos[importe],Adelantos[id_jornada],INDEX(Jornadas[id],ROW()-5),Adelantos[id_barbero],LOOKUP($AH$4,Barberos[nombre],Barberos[id])))</f>
        <v>0</v>
      </c>
      <c r="AL12" s="20" cm="1">
        <f t="array" ref="AL12">IF(ISERROR(INDEX(Jornadas[id],ROW()-5)),"",AI12+AJ12-AK12)</f>
        <v>0</v>
      </c>
      <c r="AM12" s="1" cm="1">
        <f t="array" ref="AM12">IF(ISERROR(INDEX(Jornadas[id],ROW()-5)),"",COUNTIFS(_Cortes!$C:$C,INDEX(Jornadas[id],ROW()-5),_Cortes!$B:$B,LOOKUP($AM$4,_Barberos!$B:$B,_Barberos!$A:$A)))</f>
        <v>0</v>
      </c>
      <c r="AN12" s="20" cm="1">
        <f t="array" ref="AN12">IF(ISERROR(INDEX(Jornadas[id],ROW()-5)),"",INT(SUMIFS(Cortes[importe],Cortes[id_jornada],INDEX(Jornadas[id],ROW()-5),Cortes[id_barbero],LOOKUP($AM$4,Barberos[nombre],Barberos[id]))*(INDEX(Jornadas[comision_barberos],1)/100)))</f>
        <v>0</v>
      </c>
      <c r="AO12" s="20" cm="1">
        <f t="array" ref="AO12">IF(ISERROR(INDEX(Jornadas[id],ROW()-5)),"",SUMIFS(Cortes[propina],Cortes[id_jornada],INDEX(Jornadas[id],ROW()-5),Cortes[id_barbero],LOOKUP($AM$4,Barberos[nombre],Barberos[id])))</f>
        <v>0</v>
      </c>
      <c r="AP12" s="20" cm="1">
        <f t="array" ref="AP12">IF(ISERROR(INDEX(Jornadas[id],ROW()-5)),"",SUMIFS(Adelantos[importe],Adelantos[id_jornada],INDEX(Jornadas[id],ROW()-5),Adelantos[id_barbero],LOOKUP($AM$4,Barberos[nombre],Barberos[id])))</f>
        <v>0</v>
      </c>
      <c r="AQ12" s="20" cm="1">
        <f t="array" ref="AQ12">IF(ISERROR(INDEX(Jornadas[id],ROW()-5)),"",AN12+AO12-AP12)</f>
        <v>0</v>
      </c>
      <c r="AR12" s="1" cm="1">
        <f t="array" ref="AR12">IF(ISERROR(INDEX(Jornadas[id],ROW()-5)),"",COUNTIFS(_Cortes!$C:$C,INDEX(Jornadas[id],ROW()-5),_Cortes!$B:$B,LOOKUP($AR$4,_Barberos!$B:$B,_Barberos!$A:$A)))</f>
        <v>0</v>
      </c>
      <c r="AS12" s="20" cm="1">
        <f t="array" ref="AS12">IF(ISERROR(INDEX(Jornadas[id],ROW()-5)),"",INT(SUMIFS(Cortes[importe],Cortes[id_jornada],INDEX(Jornadas[id],ROW()-5),Cortes[id_barbero],LOOKUP($AR$4,Barberos[nombre],Barberos[id]))*(INDEX(Jornadas[comision_barberos],1)/100)))</f>
        <v>0</v>
      </c>
      <c r="AT12" s="20" cm="1">
        <f t="array" ref="AT12">IF(ISERROR(INDEX(Jornadas[id],ROW()-5)),"",SUMIFS(Cortes[propina],Cortes[id_jornada],INDEX(Jornadas[id],ROW()-5),Cortes[id_barbero],LOOKUP($AR$4,Barberos[nombre],Barberos[id])))</f>
        <v>0</v>
      </c>
      <c r="AU12" s="20" cm="1">
        <f t="array" ref="AU12">IF(ISERROR(INDEX(Jornadas[id],ROW()-5)),"",SUMIFS(Adelantos[importe],Adelantos[id_jornada],INDEX(Jornadas[id],ROW()-5),Adelantos[id_barbero],LOOKUP($AR$4,Barberos[nombre],Barberos[id])))</f>
        <v>0</v>
      </c>
      <c r="AV12" s="20" cm="1">
        <f t="array" ref="AV12">IF(ISERROR(INDEX(Jornadas[id],ROW()-5)),"",AS12+AT12-AU12)</f>
        <v>0</v>
      </c>
    </row>
    <row r="13" spans="1:48" ht="15" hidden="1" customHeight="1" x14ac:dyDescent="0.3">
      <c r="A13" s="51" t="str">
        <f t="shared" si="0"/>
        <v>Friday</v>
      </c>
      <c r="B13" s="52"/>
      <c r="C13" s="36" cm="1">
        <f t="array" ref="C13">IF(ISERROR(INDEX(Jornadas[id],ROW()-5)),"",INDEX(Jornadas[fecha],ROW()-5))</f>
        <v>45667</v>
      </c>
      <c r="D13" s="2" cm="1">
        <f t="array" ref="D13">IF(ISERROR(INDEX(Jornadas[id],ROW()-5)),"",COUNTIFS(_Cortes!$C:$C,INDEX(Jornadas[id],ROW()-5),_Cortes!$B:$B,LOOKUP($D$4,_Barberos!$B:$B,_Barberos!$A:$A)))</f>
        <v>14</v>
      </c>
      <c r="E13" s="21" cm="1">
        <f t="array" ref="E13">IF(ISERROR(INDEX(Jornadas[id],ROW()-5)),"",INT(SUMIFS(Cortes[importe],Cortes[id_jornada],INDEX(Jornadas[id],ROW()-5),Cortes[id_barbero],LOOKUP($D$4,Barberos[nombre],Barberos[id]))*(INDEX(Jornadas[comision_barberos],1)/100)))</f>
        <v>42000</v>
      </c>
      <c r="F13" s="21" cm="1">
        <f t="array" ref="F13">IF(ISERROR(INDEX(Jornadas[id],ROW()-5)),"",SUMIFS(Cortes[propina],Cortes[id_jornada],INDEX(Jornadas[id],ROW()-5),Cortes[id_barbero],LOOKUP($D$4,Barberos[nombre],Barberos[id])))</f>
        <v>1600</v>
      </c>
      <c r="G13" s="21" cm="1">
        <f t="array" ref="G13">IF(ISERROR(INDEX(Jornadas[id],ROW()-5)),"",SUMIFS(Adelantos[importe],Adelantos[id_jornada],INDEX(Jornadas[id],ROW()-5),Adelantos[id_barbero],LOOKUP($D$4,Barberos[nombre],Barberos[id])))</f>
        <v>0</v>
      </c>
      <c r="H13" s="21" cm="1">
        <f t="array" ref="H13">IF(ISERROR(INDEX(Jornadas[id],ROW()-5)),"",E13+F13-G13)</f>
        <v>43600</v>
      </c>
      <c r="I13" s="2" cm="1">
        <f t="array" ref="I13">IF(ISERROR(INDEX(Jornadas[id],ROW()-5)),"",COUNTIFS(_Cortes!$C:$C,INDEX(Jornadas[id],ROW()-5),_Cortes!$B:$B,LOOKUP($I$4,_Barberos!$B:$B,_Barberos!$A:$A)))</f>
        <v>15</v>
      </c>
      <c r="J13" s="21" cm="1">
        <f t="array" ref="J13">IF(ISERROR(INDEX(Jornadas[id],ROW()-5)),"",INT(SUMIFS(Cortes[importe],Cortes[id_jornada],INDEX(Jornadas[id],ROW()-5),Cortes[id_barbero],LOOKUP($I$4,Barberos[nombre],Barberos[id]))*(INDEX(Jornadas[comision_barberos],1)/100)))</f>
        <v>46000</v>
      </c>
      <c r="K13" s="21" cm="1">
        <f t="array" ref="K13">IF(ISERROR(INDEX(Jornadas[id],ROW()-5)),"",SUMIFS(Cortes[propina],Cortes[id_jornada],INDEX(Jornadas[id],ROW()-5),Cortes[id_barbero],LOOKUP($I$4,Barberos[nombre],Barberos[id])))</f>
        <v>6200</v>
      </c>
      <c r="L13" s="21" cm="1">
        <f t="array" ref="L13">IF(ISERROR(INDEX(Jornadas[id],ROW()-5)),"",SUMIFS(Adelantos[importe],Adelantos[id_jornada],INDEX(Jornadas[id],ROW()-5),Adelantos[id_barbero],LOOKUP($I$4,Barberos[nombre],Barberos[id])))</f>
        <v>2600</v>
      </c>
      <c r="M13" s="21" cm="1">
        <f t="array" ref="M13">IF(ISERROR(INDEX(Jornadas[id],ROW()-5)),"",J13+K13-L13)</f>
        <v>49600</v>
      </c>
      <c r="N13" s="2" cm="1">
        <f t="array" ref="N13">IF(ISERROR(INDEX(Jornadas[id],ROW()-5)),"",COUNTIFS(_Cortes!$C:$C,INDEX(Jornadas[id],ROW()-5),_Cortes!$B:$B,LOOKUP($N$4,_Barberos!$B:$B,_Barberos!$A:$A)))</f>
        <v>15</v>
      </c>
      <c r="O13" s="21" cm="1">
        <f t="array" ref="O13">IF(ISERROR(INDEX(Jornadas[id],ROW()-5)),"",INT(SUMIFS(Cortes[importe],Cortes[id_jornada],INDEX(Jornadas[id],ROW()-5),Cortes[id_barbero],LOOKUP($N$4,Barberos[nombre],Barberos[id]))*(INDEX(Jornadas[comision_barberos],1)/100)))</f>
        <v>45000</v>
      </c>
      <c r="P13" s="21" cm="1">
        <f t="array" ref="P13">IF(ISERROR(INDEX(Jornadas[id],ROW()-5)),"",SUMIFS(Cortes[propina],Cortes[id_jornada],INDEX(Jornadas[id],ROW()-5),Cortes[id_barbero],LOOKUP($N$4,Barberos[nombre],Barberos[id])))</f>
        <v>13000</v>
      </c>
      <c r="Q13" s="21" cm="1">
        <f t="array" ref="Q13">IF(ISERROR(INDEX(Jornadas[id],ROW()-5)),"",SUMIFS(Adelantos[importe],Adelantos[id_jornada],INDEX(Jornadas[id],ROW()-5),Adelantos[id_barbero],LOOKUP($N$4,Barberos[nombre],Barberos[id])))</f>
        <v>0</v>
      </c>
      <c r="R13" s="21" cm="1">
        <f t="array" ref="R13">IF(ISERROR(INDEX(Jornadas[id],ROW()-5)),"",O13+P13-Q13)</f>
        <v>58000</v>
      </c>
      <c r="S13" s="2" cm="1">
        <f t="array" ref="S13">IF(ISERROR(INDEX(Jornadas[id],ROW()-5)),"",COUNTIFS(_Cortes!$C:$C,INDEX(Jornadas[id],ROW()-5),_Cortes!$B:$B,LOOKUP($S$4,_Barberos!$B:$B,_Barberos!$A:$A)))</f>
        <v>0</v>
      </c>
      <c r="T13" s="21" cm="1">
        <f t="array" ref="T13">IF(ISERROR(INDEX(Jornadas[id],ROW()-5)),"",INT(SUMIFS(Cortes[importe],Cortes[id_jornada],INDEX(Jornadas[id],ROW()-5),Cortes[id_barbero],LOOKUP($S$4,Barberos[nombre],Barberos[id]))*(INDEX(Jornadas[comision_barberos],1)/100)))</f>
        <v>0</v>
      </c>
      <c r="U13" s="21" cm="1">
        <f t="array" ref="U13">IF(ISERROR(INDEX(Jornadas[id],ROW()-5)),"",SUMIFS(Cortes[propina],Cortes[id_jornada],INDEX(Jornadas[id],ROW()-5),Cortes[id_barbero],LOOKUP($S$4,Barberos[nombre],Barberos[id])))</f>
        <v>0</v>
      </c>
      <c r="V13" s="21" cm="1">
        <f t="array" ref="V13">IF(ISERROR(INDEX(Jornadas[id],ROW()-5)),"",SUMIFS(Adelantos[importe],Adelantos[id_jornada],INDEX(Jornadas[id],ROW()-5),Adelantos[id_barbero],LOOKUP($S$4,Barberos[nombre],Barberos[id])))</f>
        <v>0</v>
      </c>
      <c r="W13" s="21" cm="1">
        <f t="array" ref="W13">IF(ISERROR(INDEX(Jornadas[id],ROW()-5)),"",T13+U13-V13)</f>
        <v>0</v>
      </c>
      <c r="X13" s="2" cm="1">
        <f t="array" ref="X13">IF(ISERROR(INDEX(Jornadas[id],ROW()-5)),"",COUNTIFS(_Cortes!$C:$C,INDEX(Jornadas[id],ROW()-5),_Cortes!$B:$B,LOOKUP($X$4,_Barberos!$B:$B,_Barberos!$A:$A)))</f>
        <v>0</v>
      </c>
      <c r="Y13" s="21" cm="1">
        <f t="array" ref="Y13">IF(ISERROR(INDEX(Jornadas[id],ROW()-5)),"",INT(SUMIFS(Cortes[importe],Cortes[id_jornada],INDEX(Jornadas[id],ROW()-5),Cortes[id_barbero],LOOKUP($X$4,Barberos[nombre],Barberos[id]))*(INDEX(Jornadas[comision_barberos],1)/100)))</f>
        <v>0</v>
      </c>
      <c r="Z13" s="21" cm="1">
        <f t="array" ref="Z13">IF(ISERROR(INDEX(Jornadas[id],ROW()-5)),"",SUMIFS(Cortes[propina],Cortes[id_jornada],INDEX(Jornadas[id],ROW()-5),Cortes[id_barbero],LOOKUP($X$4,Barberos[nombre],Barberos[id])))</f>
        <v>0</v>
      </c>
      <c r="AA13" s="21" cm="1">
        <f t="array" ref="AA13">IF(ISERROR(INDEX(Jornadas[id],ROW()-5)),"",SUMIFS(Adelantos[importe],Adelantos[id_jornada],INDEX(Jornadas[id],ROW()-5),Adelantos[id_barbero],LOOKUP($X$4,Barberos[nombre],Barberos[id])))</f>
        <v>0</v>
      </c>
      <c r="AB13" s="21" cm="1">
        <f t="array" ref="AB13">IF(ISERROR(INDEX(Jornadas[id],ROW()-5)),"",Y13+Z13-AA13)</f>
        <v>0</v>
      </c>
      <c r="AC13" s="2" cm="1">
        <f t="array" ref="AC13">IF(ISERROR(INDEX(Jornadas[id],ROW()-5)),"",COUNTIFS(_Cortes!$C:$C,INDEX(Jornadas[id],ROW()-5),_Cortes!$B:$B,LOOKUP($AC$4,_Barberos!$B:$B,_Barberos!$A:$A)))</f>
        <v>13</v>
      </c>
      <c r="AD13" s="21" cm="1">
        <f t="array" ref="AD13">IF(ISERROR(INDEX(Jornadas[id],ROW()-5)),"",INT(SUMIFS(Cortes[importe],Cortes[id_jornada],INDEX(Jornadas[id],ROW()-5),Cortes[id_barbero],LOOKUP($AC$4,Barberos[nombre],Barberos[id]))*(INDEX(Jornadas[comision_barberos],1)/100)))</f>
        <v>41000</v>
      </c>
      <c r="AE13" s="21" cm="1">
        <f t="array" ref="AE13">IF(ISERROR(INDEX(Jornadas[id],ROW()-5)),"",SUMIFS(Cortes[propina],Cortes[id_jornada],INDEX(Jornadas[id],ROW()-5),Cortes[id_barbero],LOOKUP($AC$4,Barberos[nombre],Barberos[id])))</f>
        <v>0</v>
      </c>
      <c r="AF13" s="21" cm="1">
        <f t="array" ref="AF13">IF(ISERROR(INDEX(Jornadas[id],ROW()-5)),"",SUMIFS(Adelantos[importe],Adelantos[id_jornada],INDEX(Jornadas[id],ROW()-5),Adelantos[id_barbero],LOOKUP($AC$4,Barberos[nombre],Barberos[id])))</f>
        <v>0</v>
      </c>
      <c r="AG13" s="21" cm="1">
        <f t="array" ref="AG13">IF(ISERROR(INDEX(Jornadas[id],ROW()-5)),"",AD13+AE13-AF13)</f>
        <v>41000</v>
      </c>
      <c r="AH13" s="2" cm="1">
        <f t="array" ref="AH13">IF(ISERROR(INDEX(Jornadas[id],ROW()-5)),"",COUNTIFS(_Cortes!$C:$C,INDEX(Jornadas[id],ROW()-5),_Cortes!$B:$B,LOOKUP($AH$4,_Barberos!$B:$B,_Barberos!$A:$A)))</f>
        <v>0</v>
      </c>
      <c r="AI13" s="21" cm="1">
        <f t="array" ref="AI13">IF(ISERROR(INDEX(Jornadas[id],ROW()-5)),"",INT(SUMIFS(Cortes[importe],Cortes[id_jornada],INDEX(Jornadas[id],ROW()-5),Cortes[id_barbero],LOOKUP($AH$4,Barberos[nombre],Barberos[id]))*(INDEX(Jornadas[comision_barberos],1)/100)))</f>
        <v>0</v>
      </c>
      <c r="AJ13" s="21" cm="1">
        <f t="array" ref="AJ13">IF(ISERROR(INDEX(Jornadas[id],ROW()-5)),"",SUMIFS(Cortes[propina],Cortes[id_jornada],INDEX(Jornadas[id],ROW()-5),Cortes[id_barbero],LOOKUP($AH$4,Barberos[nombre],Barberos[id])))</f>
        <v>0</v>
      </c>
      <c r="AK13" s="21" cm="1">
        <f t="array" ref="AK13">IF(ISERROR(INDEX(Jornadas[id],ROW()-5)),"",SUMIFS(Adelantos[importe],Adelantos[id_jornada],INDEX(Jornadas[id],ROW()-5),Adelantos[id_barbero],LOOKUP($AH$4,Barberos[nombre],Barberos[id])))</f>
        <v>0</v>
      </c>
      <c r="AL13" s="21" cm="1">
        <f t="array" ref="AL13">IF(ISERROR(INDEX(Jornadas[id],ROW()-5)),"",AI13+AJ13-AK13)</f>
        <v>0</v>
      </c>
      <c r="AM13" s="2" cm="1">
        <f t="array" ref="AM13">IF(ISERROR(INDEX(Jornadas[id],ROW()-5)),"",COUNTIFS(_Cortes!$C:$C,INDEX(Jornadas[id],ROW()-5),_Cortes!$B:$B,LOOKUP($AM$4,_Barberos!$B:$B,_Barberos!$A:$A)))</f>
        <v>13</v>
      </c>
      <c r="AN13" s="21" cm="1">
        <f t="array" ref="AN13">IF(ISERROR(INDEX(Jornadas[id],ROW()-5)),"",INT(SUMIFS(Cortes[importe],Cortes[id_jornada],INDEX(Jornadas[id],ROW()-5),Cortes[id_barbero],LOOKUP($AM$4,Barberos[nombre],Barberos[id]))*(INDEX(Jornadas[comision_barberos],1)/100)))</f>
        <v>42000</v>
      </c>
      <c r="AO13" s="21" cm="1">
        <f t="array" ref="AO13">IF(ISERROR(INDEX(Jornadas[id],ROW()-5)),"",SUMIFS(Cortes[propina],Cortes[id_jornada],INDEX(Jornadas[id],ROW()-5),Cortes[id_barbero],LOOKUP($AM$4,Barberos[nombre],Barberos[id])))</f>
        <v>6500</v>
      </c>
      <c r="AP13" s="21" cm="1">
        <f t="array" ref="AP13">IF(ISERROR(INDEX(Jornadas[id],ROW()-5)),"",SUMIFS(Adelantos[importe],Adelantos[id_jornada],INDEX(Jornadas[id],ROW()-5),Adelantos[id_barbero],LOOKUP($AM$4,Barberos[nombre],Barberos[id])))</f>
        <v>1800</v>
      </c>
      <c r="AQ13" s="21" cm="1">
        <f t="array" ref="AQ13">IF(ISERROR(INDEX(Jornadas[id],ROW()-5)),"",AN13+AO13-AP13)</f>
        <v>46700</v>
      </c>
      <c r="AR13" s="2" cm="1">
        <f t="array" ref="AR13">IF(ISERROR(INDEX(Jornadas[id],ROW()-5)),"",COUNTIFS(_Cortes!$C:$C,INDEX(Jornadas[id],ROW()-5),_Cortes!$B:$B,LOOKUP($AR$4,_Barberos!$B:$B,_Barberos!$A:$A)))</f>
        <v>0</v>
      </c>
      <c r="AS13" s="21" cm="1">
        <f t="array" ref="AS13">IF(ISERROR(INDEX(Jornadas[id],ROW()-5)),"",INT(SUMIFS(Cortes[importe],Cortes[id_jornada],INDEX(Jornadas[id],ROW()-5),Cortes[id_barbero],LOOKUP($AR$4,Barberos[nombre],Barberos[id]))*(INDEX(Jornadas[comision_barberos],1)/100)))</f>
        <v>0</v>
      </c>
      <c r="AT13" s="21" cm="1">
        <f t="array" ref="AT13">IF(ISERROR(INDEX(Jornadas[id],ROW()-5)),"",SUMIFS(Cortes[propina],Cortes[id_jornada],INDEX(Jornadas[id],ROW()-5),Cortes[id_barbero],LOOKUP($AR$4,Barberos[nombre],Barberos[id])))</f>
        <v>0</v>
      </c>
      <c r="AU13" s="21" cm="1">
        <f t="array" ref="AU13">IF(ISERROR(INDEX(Jornadas[id],ROW()-5)),"",SUMIFS(Adelantos[importe],Adelantos[id_jornada],INDEX(Jornadas[id],ROW()-5),Adelantos[id_barbero],LOOKUP($AR$4,Barberos[nombre],Barberos[id])))</f>
        <v>0</v>
      </c>
      <c r="AV13" s="21" cm="1">
        <f t="array" ref="AV13">IF(ISERROR(INDEX(Jornadas[id],ROW()-5)),"",AS13+AT13-AU13)</f>
        <v>0</v>
      </c>
    </row>
    <row r="14" spans="1:48" ht="15" hidden="1" customHeight="1" x14ac:dyDescent="0.3">
      <c r="A14" s="53" t="str">
        <f t="shared" si="0"/>
        <v>Saturday</v>
      </c>
      <c r="B14" s="54"/>
      <c r="C14" s="38" cm="1">
        <f t="array" ref="C14">IF(ISERROR(INDEX(Jornadas[id],ROW()-5)),"",INDEX(Jornadas[fecha],ROW()-5))</f>
        <v>45668</v>
      </c>
      <c r="D14" s="1" cm="1">
        <f t="array" ref="D14">IF(ISERROR(INDEX(Jornadas[id],ROW()-5)),"",COUNTIFS(_Cortes!$C:$C,INDEX(Jornadas[id],ROW()-5),_Cortes!$B:$B,LOOKUP($D$4,_Barberos!$B:$B,_Barberos!$A:$A)))</f>
        <v>0</v>
      </c>
      <c r="E14" s="20" cm="1">
        <f t="array" ref="E14">IF(ISERROR(INDEX(Jornadas[id],ROW()-5)),"",INT(SUMIFS(Cortes[importe],Cortes[id_jornada],INDEX(Jornadas[id],ROW()-5),Cortes[id_barbero],LOOKUP($D$4,Barberos[nombre],Barberos[id]))*(INDEX(Jornadas[comision_barberos],1)/100)))</f>
        <v>0</v>
      </c>
      <c r="F14" s="20" cm="1">
        <f t="array" ref="F14">IF(ISERROR(INDEX(Jornadas[id],ROW()-5)),"",SUMIFS(Cortes[propina],Cortes[id_jornada],INDEX(Jornadas[id],ROW()-5),Cortes[id_barbero],LOOKUP($D$4,Barberos[nombre],Barberos[id])))</f>
        <v>0</v>
      </c>
      <c r="G14" s="20" cm="1">
        <f t="array" ref="G14">IF(ISERROR(INDEX(Jornadas[id],ROW()-5)),"",SUMIFS(Adelantos[importe],Adelantos[id_jornada],INDEX(Jornadas[id],ROW()-5),Adelantos[id_barbero],LOOKUP($D$4,Barberos[nombre],Barberos[id])))</f>
        <v>0</v>
      </c>
      <c r="H14" s="20" cm="1">
        <f t="array" ref="H14">IF(ISERROR(INDEX(Jornadas[id],ROW()-5)),"",E14+F14-G14)</f>
        <v>0</v>
      </c>
      <c r="I14" s="1" cm="1">
        <f t="array" ref="I14">IF(ISERROR(INDEX(Jornadas[id],ROW()-5)),"",COUNTIFS(_Cortes!$C:$C,INDEX(Jornadas[id],ROW()-5),_Cortes!$B:$B,LOOKUP($I$4,_Barberos!$B:$B,_Barberos!$A:$A)))</f>
        <v>13</v>
      </c>
      <c r="J14" s="20" cm="1">
        <f t="array" ref="J14">IF(ISERROR(INDEX(Jornadas[id],ROW()-5)),"",INT(SUMIFS(Cortes[importe],Cortes[id_jornada],INDEX(Jornadas[id],ROW()-5),Cortes[id_barbero],LOOKUP($I$4,Barberos[nombre],Barberos[id]))*(INDEX(Jornadas[comision_barberos],1)/100)))</f>
        <v>40000</v>
      </c>
      <c r="K14" s="20" cm="1">
        <f t="array" ref="K14">IF(ISERROR(INDEX(Jornadas[id],ROW()-5)),"",SUMIFS(Cortes[propina],Cortes[id_jornada],INDEX(Jornadas[id],ROW()-5),Cortes[id_barbero],LOOKUP($I$4,Barberos[nombre],Barberos[id])))</f>
        <v>5600</v>
      </c>
      <c r="L14" s="20" cm="1">
        <f t="array" ref="L14">IF(ISERROR(INDEX(Jornadas[id],ROW()-5)),"",SUMIFS(Adelantos[importe],Adelantos[id_jornada],INDEX(Jornadas[id],ROW()-5),Adelantos[id_barbero],LOOKUP($I$4,Barberos[nombre],Barberos[id])))</f>
        <v>0</v>
      </c>
      <c r="M14" s="20" cm="1">
        <f t="array" ref="M14">IF(ISERROR(INDEX(Jornadas[id],ROW()-5)),"",J14+K14-L14)</f>
        <v>45600</v>
      </c>
      <c r="N14" s="1" cm="1">
        <f t="array" ref="N14">IF(ISERROR(INDEX(Jornadas[id],ROW()-5)),"",COUNTIFS(_Cortes!$C:$C,INDEX(Jornadas[id],ROW()-5),_Cortes!$B:$B,LOOKUP($N$4,_Barberos!$B:$B,_Barberos!$A:$A)))</f>
        <v>17</v>
      </c>
      <c r="O14" s="20" cm="1">
        <f t="array" ref="O14">IF(ISERROR(INDEX(Jornadas[id],ROW()-5)),"",INT(SUMIFS(Cortes[importe],Cortes[id_jornada],INDEX(Jornadas[id],ROW()-5),Cortes[id_barbero],LOOKUP($N$4,Barberos[nombre],Barberos[id]))*(INDEX(Jornadas[comision_barberos],1)/100)))</f>
        <v>54000</v>
      </c>
      <c r="P14" s="20" cm="1">
        <f t="array" ref="P14">IF(ISERROR(INDEX(Jornadas[id],ROW()-5)),"",SUMIFS(Cortes[propina],Cortes[id_jornada],INDEX(Jornadas[id],ROW()-5),Cortes[id_barbero],LOOKUP($N$4,Barberos[nombre],Barberos[id])))</f>
        <v>13000</v>
      </c>
      <c r="Q14" s="20" cm="1">
        <f t="array" ref="Q14">IF(ISERROR(INDEX(Jornadas[id],ROW()-5)),"",SUMIFS(Adelantos[importe],Adelantos[id_jornada],INDEX(Jornadas[id],ROW()-5),Adelantos[id_barbero],LOOKUP($N$4,Barberos[nombre],Barberos[id])))</f>
        <v>0</v>
      </c>
      <c r="R14" s="20" cm="1">
        <f t="array" ref="R14">IF(ISERROR(INDEX(Jornadas[id],ROW()-5)),"",O14+P14-Q14)</f>
        <v>67000</v>
      </c>
      <c r="S14" s="1" cm="1">
        <f t="array" ref="S14">IF(ISERROR(INDEX(Jornadas[id],ROW()-5)),"",COUNTIFS(_Cortes!$C:$C,INDEX(Jornadas[id],ROW()-5),_Cortes!$B:$B,LOOKUP($S$4,_Barberos!$B:$B,_Barberos!$A:$A)))</f>
        <v>0</v>
      </c>
      <c r="T14" s="20" cm="1">
        <f t="array" ref="T14">IF(ISERROR(INDEX(Jornadas[id],ROW()-5)),"",INT(SUMIFS(Cortes[importe],Cortes[id_jornada],INDEX(Jornadas[id],ROW()-5),Cortes[id_barbero],LOOKUP($S$4,Barberos[nombre],Barberos[id]))*(INDEX(Jornadas[comision_barberos],1)/100)))</f>
        <v>0</v>
      </c>
      <c r="U14" s="20" cm="1">
        <f t="array" ref="U14">IF(ISERROR(INDEX(Jornadas[id],ROW()-5)),"",SUMIFS(Cortes[propina],Cortes[id_jornada],INDEX(Jornadas[id],ROW()-5),Cortes[id_barbero],LOOKUP($S$4,Barberos[nombre],Barberos[id])))</f>
        <v>0</v>
      </c>
      <c r="V14" s="20" cm="1">
        <f t="array" ref="V14">IF(ISERROR(INDEX(Jornadas[id],ROW()-5)),"",SUMIFS(Adelantos[importe],Adelantos[id_jornada],INDEX(Jornadas[id],ROW()-5),Adelantos[id_barbero],LOOKUP($S$4,Barberos[nombre],Barberos[id])))</f>
        <v>0</v>
      </c>
      <c r="W14" s="20" cm="1">
        <f t="array" ref="W14">IF(ISERROR(INDEX(Jornadas[id],ROW()-5)),"",T14+U14-V14)</f>
        <v>0</v>
      </c>
      <c r="X14" s="1" cm="1">
        <f t="array" ref="X14">IF(ISERROR(INDEX(Jornadas[id],ROW()-5)),"",COUNTIFS(_Cortes!$C:$C,INDEX(Jornadas[id],ROW()-5),_Cortes!$B:$B,LOOKUP($X$4,_Barberos!$B:$B,_Barberos!$A:$A)))</f>
        <v>0</v>
      </c>
      <c r="Y14" s="20" cm="1">
        <f t="array" ref="Y14">IF(ISERROR(INDEX(Jornadas[id],ROW()-5)),"",INT(SUMIFS(Cortes[importe],Cortes[id_jornada],INDEX(Jornadas[id],ROW()-5),Cortes[id_barbero],LOOKUP($X$4,Barberos[nombre],Barberos[id]))*(INDEX(Jornadas[comision_barberos],1)/100)))</f>
        <v>0</v>
      </c>
      <c r="Z14" s="20" cm="1">
        <f t="array" ref="Z14">IF(ISERROR(INDEX(Jornadas[id],ROW()-5)),"",SUMIFS(Cortes[propina],Cortes[id_jornada],INDEX(Jornadas[id],ROW()-5),Cortes[id_barbero],LOOKUP($X$4,Barberos[nombre],Barberos[id])))</f>
        <v>0</v>
      </c>
      <c r="AA14" s="20" cm="1">
        <f t="array" ref="AA14">IF(ISERROR(INDEX(Jornadas[id],ROW()-5)),"",SUMIFS(Adelantos[importe],Adelantos[id_jornada],INDEX(Jornadas[id],ROW()-5),Adelantos[id_barbero],LOOKUP($X$4,Barberos[nombre],Barberos[id])))</f>
        <v>0</v>
      </c>
      <c r="AB14" s="20" cm="1">
        <f t="array" ref="AB14">IF(ISERROR(INDEX(Jornadas[id],ROW()-5)),"",Y14+Z14-AA14)</f>
        <v>0</v>
      </c>
      <c r="AC14" s="1" cm="1">
        <f t="array" ref="AC14">IF(ISERROR(INDEX(Jornadas[id],ROW()-5)),"",COUNTIFS(_Cortes!$C:$C,INDEX(Jornadas[id],ROW()-5),_Cortes!$B:$B,LOOKUP($AC$4,_Barberos!$B:$B,_Barberos!$A:$A)))</f>
        <v>15</v>
      </c>
      <c r="AD14" s="20" cm="1">
        <f t="array" ref="AD14">IF(ISERROR(INDEX(Jornadas[id],ROW()-5)),"",INT(SUMIFS(Cortes[importe],Cortes[id_jornada],INDEX(Jornadas[id],ROW()-5),Cortes[id_barbero],LOOKUP($AC$4,Barberos[nombre],Barberos[id]))*(INDEX(Jornadas[comision_barberos],1)/100)))</f>
        <v>45000</v>
      </c>
      <c r="AE14" s="20" cm="1">
        <f t="array" ref="AE14">IF(ISERROR(INDEX(Jornadas[id],ROW()-5)),"",SUMIFS(Cortes[propina],Cortes[id_jornada],INDEX(Jornadas[id],ROW()-5),Cortes[id_barbero],LOOKUP($AC$4,Barberos[nombre],Barberos[id])))</f>
        <v>1000</v>
      </c>
      <c r="AF14" s="20" cm="1">
        <f t="array" ref="AF14">IF(ISERROR(INDEX(Jornadas[id],ROW()-5)),"",SUMIFS(Adelantos[importe],Adelantos[id_jornada],INDEX(Jornadas[id],ROW()-5),Adelantos[id_barbero],LOOKUP($AC$4,Barberos[nombre],Barberos[id])))</f>
        <v>0</v>
      </c>
      <c r="AG14" s="20" cm="1">
        <f t="array" ref="AG14">IF(ISERROR(INDEX(Jornadas[id],ROW()-5)),"",AD14+AE14-AF14)</f>
        <v>46000</v>
      </c>
      <c r="AH14" s="1" cm="1">
        <f t="array" ref="AH14">IF(ISERROR(INDEX(Jornadas[id],ROW()-5)),"",COUNTIFS(_Cortes!$C:$C,INDEX(Jornadas[id],ROW()-5),_Cortes!$B:$B,LOOKUP($AH$4,_Barberos!$B:$B,_Barberos!$A:$A)))</f>
        <v>0</v>
      </c>
      <c r="AI14" s="20" cm="1">
        <f t="array" ref="AI14">IF(ISERROR(INDEX(Jornadas[id],ROW()-5)),"",INT(SUMIFS(Cortes[importe],Cortes[id_jornada],INDEX(Jornadas[id],ROW()-5),Cortes[id_barbero],LOOKUP($AH$4,Barberos[nombre],Barberos[id]))*(INDEX(Jornadas[comision_barberos],1)/100)))</f>
        <v>0</v>
      </c>
      <c r="AJ14" s="20" cm="1">
        <f t="array" ref="AJ14">IF(ISERROR(INDEX(Jornadas[id],ROW()-5)),"",SUMIFS(Cortes[propina],Cortes[id_jornada],INDEX(Jornadas[id],ROW()-5),Cortes[id_barbero],LOOKUP($AH$4,Barberos[nombre],Barberos[id])))</f>
        <v>0</v>
      </c>
      <c r="AK14" s="20" cm="1">
        <f t="array" ref="AK14">IF(ISERROR(INDEX(Jornadas[id],ROW()-5)),"",SUMIFS(Adelantos[importe],Adelantos[id_jornada],INDEX(Jornadas[id],ROW()-5),Adelantos[id_barbero],LOOKUP($AH$4,Barberos[nombre],Barberos[id])))</f>
        <v>0</v>
      </c>
      <c r="AL14" s="20" cm="1">
        <f t="array" ref="AL14">IF(ISERROR(INDEX(Jornadas[id],ROW()-5)),"",AI14+AJ14-AK14)</f>
        <v>0</v>
      </c>
      <c r="AM14" s="1" cm="1">
        <f t="array" ref="AM14">IF(ISERROR(INDEX(Jornadas[id],ROW()-5)),"",COUNTIFS(_Cortes!$C:$C,INDEX(Jornadas[id],ROW()-5),_Cortes!$B:$B,LOOKUP($AM$4,_Barberos!$B:$B,_Barberos!$A:$A)))</f>
        <v>14</v>
      </c>
      <c r="AN14" s="20" cm="1">
        <f t="array" ref="AN14">IF(ISERROR(INDEX(Jornadas[id],ROW()-5)),"",INT(SUMIFS(Cortes[importe],Cortes[id_jornada],INDEX(Jornadas[id],ROW()-5),Cortes[id_barbero],LOOKUP($AM$4,Barberos[nombre],Barberos[id]))*(INDEX(Jornadas[comision_barberos],1)/100)))</f>
        <v>46000</v>
      </c>
      <c r="AO14" s="20" cm="1">
        <f t="array" ref="AO14">IF(ISERROR(INDEX(Jornadas[id],ROW()-5)),"",SUMIFS(Cortes[propina],Cortes[id_jornada],INDEX(Jornadas[id],ROW()-5),Cortes[id_barbero],LOOKUP($AM$4,Barberos[nombre],Barberos[id])))</f>
        <v>3800</v>
      </c>
      <c r="AP14" s="20" cm="1">
        <f t="array" ref="AP14">IF(ISERROR(INDEX(Jornadas[id],ROW()-5)),"",SUMIFS(Adelantos[importe],Adelantos[id_jornada],INDEX(Jornadas[id],ROW()-5),Adelantos[id_barbero],LOOKUP($AM$4,Barberos[nombre],Barberos[id])))</f>
        <v>0</v>
      </c>
      <c r="AQ14" s="20" cm="1">
        <f t="array" ref="AQ14">IF(ISERROR(INDEX(Jornadas[id],ROW()-5)),"",AN14+AO14-AP14)</f>
        <v>49800</v>
      </c>
      <c r="AR14" s="1" cm="1">
        <f t="array" ref="AR14">IF(ISERROR(INDEX(Jornadas[id],ROW()-5)),"",COUNTIFS(_Cortes!$C:$C,INDEX(Jornadas[id],ROW()-5),_Cortes!$B:$B,LOOKUP($AR$4,_Barberos!$B:$B,_Barberos!$A:$A)))</f>
        <v>0</v>
      </c>
      <c r="AS14" s="20" cm="1">
        <f t="array" ref="AS14">IF(ISERROR(INDEX(Jornadas[id],ROW()-5)),"",INT(SUMIFS(Cortes[importe],Cortes[id_jornada],INDEX(Jornadas[id],ROW()-5),Cortes[id_barbero],LOOKUP($AR$4,Barberos[nombre],Barberos[id]))*(INDEX(Jornadas[comision_barberos],1)/100)))</f>
        <v>0</v>
      </c>
      <c r="AT14" s="20" cm="1">
        <f t="array" ref="AT14">IF(ISERROR(INDEX(Jornadas[id],ROW()-5)),"",SUMIFS(Cortes[propina],Cortes[id_jornada],INDEX(Jornadas[id],ROW()-5),Cortes[id_barbero],LOOKUP($AR$4,Barberos[nombre],Barberos[id])))</f>
        <v>0</v>
      </c>
      <c r="AU14" s="20" cm="1">
        <f t="array" ref="AU14">IF(ISERROR(INDEX(Jornadas[id],ROW()-5)),"",SUMIFS(Adelantos[importe],Adelantos[id_jornada],INDEX(Jornadas[id],ROW()-5),Adelantos[id_barbero],LOOKUP($AR$4,Barberos[nombre],Barberos[id])))</f>
        <v>0</v>
      </c>
      <c r="AV14" s="20" cm="1">
        <f t="array" ref="AV14">IF(ISERROR(INDEX(Jornadas[id],ROW()-5)),"",AS14+AT14-AU14)</f>
        <v>0</v>
      </c>
    </row>
    <row r="15" spans="1:48" ht="15" hidden="1" customHeight="1" x14ac:dyDescent="0.3">
      <c r="A15" s="51" t="str">
        <f t="shared" si="0"/>
        <v>Monday</v>
      </c>
      <c r="B15" s="52"/>
      <c r="C15" s="36" cm="1">
        <f t="array" ref="C15">IF(ISERROR(INDEX(Jornadas[id],ROW()-5)),"",INDEX(Jornadas[fecha],ROW()-5))</f>
        <v>45670</v>
      </c>
      <c r="D15" s="2" cm="1">
        <f t="array" ref="D15">IF(ISERROR(INDEX(Jornadas[id],ROW()-5)),"",COUNTIFS(_Cortes!$C:$C,INDEX(Jornadas[id],ROW()-5),_Cortes!$B:$B,LOOKUP($D$4,_Barberos!$B:$B,_Barberos!$A:$A)))</f>
        <v>8</v>
      </c>
      <c r="E15" s="21" cm="1">
        <f t="array" ref="E15">IF(ISERROR(INDEX(Jornadas[id],ROW()-5)),"",INT(SUMIFS(Cortes[importe],Cortes[id_jornada],INDEX(Jornadas[id],ROW()-5),Cortes[id_barbero],LOOKUP($D$4,Barberos[nombre],Barberos[id]))*(INDEX(Jornadas[comision_barberos],1)/100)))</f>
        <v>38000</v>
      </c>
      <c r="F15" s="21" cm="1">
        <f t="array" ref="F15">IF(ISERROR(INDEX(Jornadas[id],ROW()-5)),"",SUMIFS(Cortes[propina],Cortes[id_jornada],INDEX(Jornadas[id],ROW()-5),Cortes[id_barbero],LOOKUP($D$4,Barberos[nombre],Barberos[id])))</f>
        <v>4000</v>
      </c>
      <c r="G15" s="21" cm="1">
        <f t="array" ref="G15">IF(ISERROR(INDEX(Jornadas[id],ROW()-5)),"",SUMIFS(Adelantos[importe],Adelantos[id_jornada],INDEX(Jornadas[id],ROW()-5),Adelantos[id_barbero],LOOKUP($D$4,Barberos[nombre],Barberos[id])))</f>
        <v>3000</v>
      </c>
      <c r="H15" s="21" cm="1">
        <f t="array" ref="H15">IF(ISERROR(INDEX(Jornadas[id],ROW()-5)),"",E15+F15-G15)</f>
        <v>39000</v>
      </c>
      <c r="I15" s="2" cm="1">
        <f t="array" ref="I15">IF(ISERROR(INDEX(Jornadas[id],ROW()-5)),"",COUNTIFS(_Cortes!$C:$C,INDEX(Jornadas[id],ROW()-5),_Cortes!$B:$B,LOOKUP($I$4,_Barberos!$B:$B,_Barberos!$A:$A)))</f>
        <v>15</v>
      </c>
      <c r="J15" s="21" cm="1">
        <f t="array" ref="J15">IF(ISERROR(INDEX(Jornadas[id],ROW()-5)),"",INT(SUMIFS(Cortes[importe],Cortes[id_jornada],INDEX(Jornadas[id],ROW()-5),Cortes[id_barbero],LOOKUP($I$4,Barberos[nombre],Barberos[id]))*(INDEX(Jornadas[comision_barberos],1)/100)))</f>
        <v>46000</v>
      </c>
      <c r="K15" s="21" cm="1">
        <f t="array" ref="K15">IF(ISERROR(INDEX(Jornadas[id],ROW()-5)),"",SUMIFS(Cortes[propina],Cortes[id_jornada],INDEX(Jornadas[id],ROW()-5),Cortes[id_barbero],LOOKUP($I$4,Barberos[nombre],Barberos[id])))</f>
        <v>2200</v>
      </c>
      <c r="L15" s="21" cm="1">
        <f t="array" ref="L15">IF(ISERROR(INDEX(Jornadas[id],ROW()-5)),"",SUMIFS(Adelantos[importe],Adelantos[id_jornada],INDEX(Jornadas[id],ROW()-5),Adelantos[id_barbero],LOOKUP($I$4,Barberos[nombre],Barberos[id])))</f>
        <v>0</v>
      </c>
      <c r="M15" s="21" cm="1">
        <f t="array" ref="M15">IF(ISERROR(INDEX(Jornadas[id],ROW()-5)),"",J15+K15-L15)</f>
        <v>48200</v>
      </c>
      <c r="N15" s="2" cm="1">
        <f t="array" ref="N15">IF(ISERROR(INDEX(Jornadas[id],ROW()-5)),"",COUNTIFS(_Cortes!$C:$C,INDEX(Jornadas[id],ROW()-5),_Cortes!$B:$B,LOOKUP($N$4,_Barberos!$B:$B,_Barberos!$A:$A)))</f>
        <v>14</v>
      </c>
      <c r="O15" s="21" cm="1">
        <f t="array" ref="O15">IF(ISERROR(INDEX(Jornadas[id],ROW()-5)),"",INT(SUMIFS(Cortes[importe],Cortes[id_jornada],INDEX(Jornadas[id],ROW()-5),Cortes[id_barbero],LOOKUP($N$4,Barberos[nombre],Barberos[id]))*(INDEX(Jornadas[comision_barberos],1)/100)))</f>
        <v>43000</v>
      </c>
      <c r="P15" s="21" cm="1">
        <f t="array" ref="P15">IF(ISERROR(INDEX(Jornadas[id],ROW()-5)),"",SUMIFS(Cortes[propina],Cortes[id_jornada],INDEX(Jornadas[id],ROW()-5),Cortes[id_barbero],LOOKUP($N$4,Barberos[nombre],Barberos[id])))</f>
        <v>5800</v>
      </c>
      <c r="Q15" s="21" cm="1">
        <f t="array" ref="Q15">IF(ISERROR(INDEX(Jornadas[id],ROW()-5)),"",SUMIFS(Adelantos[importe],Adelantos[id_jornada],INDEX(Jornadas[id],ROW()-5),Adelantos[id_barbero],LOOKUP($N$4,Barberos[nombre],Barberos[id])))</f>
        <v>0</v>
      </c>
      <c r="R15" s="21" cm="1">
        <f t="array" ref="R15">IF(ISERROR(INDEX(Jornadas[id],ROW()-5)),"",O15+P15-Q15)</f>
        <v>48800</v>
      </c>
      <c r="S15" s="2" cm="1">
        <f t="array" ref="S15">IF(ISERROR(INDEX(Jornadas[id],ROW()-5)),"",COUNTIFS(_Cortes!$C:$C,INDEX(Jornadas[id],ROW()-5),_Cortes!$B:$B,LOOKUP($S$4,_Barberos!$B:$B,_Barberos!$A:$A)))</f>
        <v>12</v>
      </c>
      <c r="T15" s="21" cm="1">
        <f t="array" ref="T15">IF(ISERROR(INDEX(Jornadas[id],ROW()-5)),"",INT(SUMIFS(Cortes[importe],Cortes[id_jornada],INDEX(Jornadas[id],ROW()-5),Cortes[id_barbero],LOOKUP($S$4,Barberos[nombre],Barberos[id]))*(INDEX(Jornadas[comision_barberos],1)/100)))</f>
        <v>39000</v>
      </c>
      <c r="U15" s="21" cm="1">
        <f t="array" ref="U15">IF(ISERROR(INDEX(Jornadas[id],ROW()-5)),"",SUMIFS(Cortes[propina],Cortes[id_jornada],INDEX(Jornadas[id],ROW()-5),Cortes[id_barbero],LOOKUP($S$4,Barberos[nombre],Barberos[id])))</f>
        <v>2000</v>
      </c>
      <c r="V15" s="21" cm="1">
        <f t="array" ref="V15">IF(ISERROR(INDEX(Jornadas[id],ROW()-5)),"",SUMIFS(Adelantos[importe],Adelantos[id_jornada],INDEX(Jornadas[id],ROW()-5),Adelantos[id_barbero],LOOKUP($S$4,Barberos[nombre],Barberos[id])))</f>
        <v>0</v>
      </c>
      <c r="W15" s="21" cm="1">
        <f t="array" ref="W15">IF(ISERROR(INDEX(Jornadas[id],ROW()-5)),"",T15+U15-V15)</f>
        <v>41000</v>
      </c>
      <c r="X15" s="2" cm="1">
        <f t="array" ref="X15">IF(ISERROR(INDEX(Jornadas[id],ROW()-5)),"",COUNTIFS(_Cortes!$C:$C,INDEX(Jornadas[id],ROW()-5),_Cortes!$B:$B,LOOKUP($X$4,_Barberos!$B:$B,_Barberos!$A:$A)))</f>
        <v>0</v>
      </c>
      <c r="Y15" s="21" cm="1">
        <f t="array" ref="Y15">IF(ISERROR(INDEX(Jornadas[id],ROW()-5)),"",INT(SUMIFS(Cortes[importe],Cortes[id_jornada],INDEX(Jornadas[id],ROW()-5),Cortes[id_barbero],LOOKUP($X$4,Barberos[nombre],Barberos[id]))*(INDEX(Jornadas[comision_barberos],1)/100)))</f>
        <v>0</v>
      </c>
      <c r="Z15" s="21" cm="1">
        <f t="array" ref="Z15">IF(ISERROR(INDEX(Jornadas[id],ROW()-5)),"",SUMIFS(Cortes[propina],Cortes[id_jornada],INDEX(Jornadas[id],ROW()-5),Cortes[id_barbero],LOOKUP($X$4,Barberos[nombre],Barberos[id])))</f>
        <v>0</v>
      </c>
      <c r="AA15" s="21" cm="1">
        <f t="array" ref="AA15">IF(ISERROR(INDEX(Jornadas[id],ROW()-5)),"",SUMIFS(Adelantos[importe],Adelantos[id_jornada],INDEX(Jornadas[id],ROW()-5),Adelantos[id_barbero],LOOKUP($X$4,Barberos[nombre],Barberos[id])))</f>
        <v>0</v>
      </c>
      <c r="AB15" s="21" cm="1">
        <f t="array" ref="AB15">IF(ISERROR(INDEX(Jornadas[id],ROW()-5)),"",Y15+Z15-AA15)</f>
        <v>0</v>
      </c>
      <c r="AC15" s="2" cm="1">
        <f t="array" ref="AC15">IF(ISERROR(INDEX(Jornadas[id],ROW()-5)),"",COUNTIFS(_Cortes!$C:$C,INDEX(Jornadas[id],ROW()-5),_Cortes!$B:$B,LOOKUP($AC$4,_Barberos!$B:$B,_Barberos!$A:$A)))</f>
        <v>15</v>
      </c>
      <c r="AD15" s="21" cm="1">
        <f t="array" ref="AD15">IF(ISERROR(INDEX(Jornadas[id],ROW()-5)),"",INT(SUMIFS(Cortes[importe],Cortes[id_jornada],INDEX(Jornadas[id],ROW()-5),Cortes[id_barbero],LOOKUP($AC$4,Barberos[nombre],Barberos[id]))*(INDEX(Jornadas[comision_barberos],1)/100)))</f>
        <v>45000</v>
      </c>
      <c r="AE15" s="21" cm="1">
        <f t="array" ref="AE15">IF(ISERROR(INDEX(Jornadas[id],ROW()-5)),"",SUMIFS(Cortes[propina],Cortes[id_jornada],INDEX(Jornadas[id],ROW()-5),Cortes[id_barbero],LOOKUP($AC$4,Barberos[nombre],Barberos[id])))</f>
        <v>1000</v>
      </c>
      <c r="AF15" s="21" cm="1">
        <f t="array" ref="AF15">IF(ISERROR(INDEX(Jornadas[id],ROW()-5)),"",SUMIFS(Adelantos[importe],Adelantos[id_jornada],INDEX(Jornadas[id],ROW()-5),Adelantos[id_barbero],LOOKUP($AC$4,Barberos[nombre],Barberos[id])))</f>
        <v>0</v>
      </c>
      <c r="AG15" s="21" cm="1">
        <f t="array" ref="AG15">IF(ISERROR(INDEX(Jornadas[id],ROW()-5)),"",AD15+AE15-AF15)</f>
        <v>46000</v>
      </c>
      <c r="AH15" s="2" cm="1">
        <f t="array" ref="AH15">IF(ISERROR(INDEX(Jornadas[id],ROW()-5)),"",COUNTIFS(_Cortes!$C:$C,INDEX(Jornadas[id],ROW()-5),_Cortes!$B:$B,LOOKUP($AH$4,_Barberos!$B:$B,_Barberos!$A:$A)))</f>
        <v>0</v>
      </c>
      <c r="AI15" s="21" cm="1">
        <f t="array" ref="AI15">IF(ISERROR(INDEX(Jornadas[id],ROW()-5)),"",INT(SUMIFS(Cortes[importe],Cortes[id_jornada],INDEX(Jornadas[id],ROW()-5),Cortes[id_barbero],LOOKUP($AH$4,Barberos[nombre],Barberos[id]))*(INDEX(Jornadas[comision_barberos],1)/100)))</f>
        <v>0</v>
      </c>
      <c r="AJ15" s="21" cm="1">
        <f t="array" ref="AJ15">IF(ISERROR(INDEX(Jornadas[id],ROW()-5)),"",SUMIFS(Cortes[propina],Cortes[id_jornada],INDEX(Jornadas[id],ROW()-5),Cortes[id_barbero],LOOKUP($AH$4,Barberos[nombre],Barberos[id])))</f>
        <v>0</v>
      </c>
      <c r="AK15" s="21" cm="1">
        <f t="array" ref="AK15">IF(ISERROR(INDEX(Jornadas[id],ROW()-5)),"",SUMIFS(Adelantos[importe],Adelantos[id_jornada],INDEX(Jornadas[id],ROW()-5),Adelantos[id_barbero],LOOKUP($AH$4,Barberos[nombre],Barberos[id])))</f>
        <v>0</v>
      </c>
      <c r="AL15" s="21" cm="1">
        <f t="array" ref="AL15">IF(ISERROR(INDEX(Jornadas[id],ROW()-5)),"",AI15+AJ15-AK15)</f>
        <v>0</v>
      </c>
      <c r="AM15" s="2" cm="1">
        <f t="array" ref="AM15">IF(ISERROR(INDEX(Jornadas[id],ROW()-5)),"",COUNTIFS(_Cortes!$C:$C,INDEX(Jornadas[id],ROW()-5),_Cortes!$B:$B,LOOKUP($AM$4,_Barberos!$B:$B,_Barberos!$A:$A)))</f>
        <v>0</v>
      </c>
      <c r="AN15" s="21" cm="1">
        <f t="array" ref="AN15">IF(ISERROR(INDEX(Jornadas[id],ROW()-5)),"",INT(SUMIFS(Cortes[importe],Cortes[id_jornada],INDEX(Jornadas[id],ROW()-5),Cortes[id_barbero],LOOKUP($AM$4,Barberos[nombre],Barberos[id]))*(INDEX(Jornadas[comision_barberos],1)/100)))</f>
        <v>0</v>
      </c>
      <c r="AO15" s="21" cm="1">
        <f t="array" ref="AO15">IF(ISERROR(INDEX(Jornadas[id],ROW()-5)),"",SUMIFS(Cortes[propina],Cortes[id_jornada],INDEX(Jornadas[id],ROW()-5),Cortes[id_barbero],LOOKUP($AM$4,Barberos[nombre],Barberos[id])))</f>
        <v>0</v>
      </c>
      <c r="AP15" s="21" cm="1">
        <f t="array" ref="AP15">IF(ISERROR(INDEX(Jornadas[id],ROW()-5)),"",SUMIFS(Adelantos[importe],Adelantos[id_jornada],INDEX(Jornadas[id],ROW()-5),Adelantos[id_barbero],LOOKUP($AM$4,Barberos[nombre],Barberos[id])))</f>
        <v>0</v>
      </c>
      <c r="AQ15" s="21" cm="1">
        <f t="array" ref="AQ15">IF(ISERROR(INDEX(Jornadas[id],ROW()-5)),"",AN15+AO15-AP15)</f>
        <v>0</v>
      </c>
      <c r="AR15" s="2" cm="1">
        <f t="array" ref="AR15">IF(ISERROR(INDEX(Jornadas[id],ROW()-5)),"",COUNTIFS(_Cortes!$C:$C,INDEX(Jornadas[id],ROW()-5),_Cortes!$B:$B,LOOKUP($AR$4,_Barberos!$B:$B,_Barberos!$A:$A)))</f>
        <v>0</v>
      </c>
      <c r="AS15" s="21" cm="1">
        <f t="array" ref="AS15">IF(ISERROR(INDEX(Jornadas[id],ROW()-5)),"",INT(SUMIFS(Cortes[importe],Cortes[id_jornada],INDEX(Jornadas[id],ROW()-5),Cortes[id_barbero],LOOKUP($AR$4,Barberos[nombre],Barberos[id]))*(INDEX(Jornadas[comision_barberos],1)/100)))</f>
        <v>0</v>
      </c>
      <c r="AT15" s="21" cm="1">
        <f t="array" ref="AT15">IF(ISERROR(INDEX(Jornadas[id],ROW()-5)),"",SUMIFS(Cortes[propina],Cortes[id_jornada],INDEX(Jornadas[id],ROW()-5),Cortes[id_barbero],LOOKUP($AR$4,Barberos[nombre],Barberos[id])))</f>
        <v>0</v>
      </c>
      <c r="AU15" s="21" cm="1">
        <f t="array" ref="AU15">IF(ISERROR(INDEX(Jornadas[id],ROW()-5)),"",SUMIFS(Adelantos[importe],Adelantos[id_jornada],INDEX(Jornadas[id],ROW()-5),Adelantos[id_barbero],LOOKUP($AR$4,Barberos[nombre],Barberos[id])))</f>
        <v>0</v>
      </c>
      <c r="AV15" s="21" cm="1">
        <f t="array" ref="AV15">IF(ISERROR(INDEX(Jornadas[id],ROW()-5)),"",AS15+AT15-AU15)</f>
        <v>0</v>
      </c>
    </row>
    <row r="16" spans="1:48" ht="15" hidden="1" customHeight="1" x14ac:dyDescent="0.3">
      <c r="A16" s="53" t="str">
        <f t="shared" si="0"/>
        <v>Tuesday</v>
      </c>
      <c r="B16" s="54"/>
      <c r="C16" s="38" cm="1">
        <f t="array" ref="C16">IF(ISERROR(INDEX(Jornadas[id],ROW()-5)),"",INDEX(Jornadas[fecha],ROW()-5))</f>
        <v>45671</v>
      </c>
      <c r="D16" s="1" cm="1">
        <f t="array" ref="D16">IF(ISERROR(INDEX(Jornadas[id],ROW()-5)),"",COUNTIFS(_Cortes!$C:$C,INDEX(Jornadas[id],ROW()-5),_Cortes!$B:$B,LOOKUP($D$4,_Barberos!$B:$B,_Barberos!$A:$A)))</f>
        <v>0</v>
      </c>
      <c r="E16" s="20" cm="1">
        <f t="array" ref="E16">IF(ISERROR(INDEX(Jornadas[id],ROW()-5)),"",INT(SUMIFS(Cortes[importe],Cortes[id_jornada],INDEX(Jornadas[id],ROW()-5),Cortes[id_barbero],LOOKUP($D$4,Barberos[nombre],Barberos[id]))*(INDEX(Jornadas[comision_barberos],1)/100)))</f>
        <v>0</v>
      </c>
      <c r="F16" s="20" cm="1">
        <f t="array" ref="F16">IF(ISERROR(INDEX(Jornadas[id],ROW()-5)),"",SUMIFS(Cortes[propina],Cortes[id_jornada],INDEX(Jornadas[id],ROW()-5),Cortes[id_barbero],LOOKUP($D$4,Barberos[nombre],Barberos[id])))</f>
        <v>0</v>
      </c>
      <c r="G16" s="20" cm="1">
        <f t="array" ref="G16">IF(ISERROR(INDEX(Jornadas[id],ROW()-5)),"",SUMIFS(Adelantos[importe],Adelantos[id_jornada],INDEX(Jornadas[id],ROW()-5),Adelantos[id_barbero],LOOKUP($D$4,Barberos[nombre],Barberos[id])))</f>
        <v>0</v>
      </c>
      <c r="H16" s="20" cm="1">
        <f t="array" ref="H16">IF(ISERROR(INDEX(Jornadas[id],ROW()-5)),"",E16+F16-G16)</f>
        <v>0</v>
      </c>
      <c r="I16" s="1" cm="1">
        <f t="array" ref="I16">IF(ISERROR(INDEX(Jornadas[id],ROW()-5)),"",COUNTIFS(_Cortes!$C:$C,INDEX(Jornadas[id],ROW()-5),_Cortes!$B:$B,LOOKUP($I$4,_Barberos!$B:$B,_Barberos!$A:$A)))</f>
        <v>11</v>
      </c>
      <c r="J16" s="20" cm="1">
        <f t="array" ref="J16">IF(ISERROR(INDEX(Jornadas[id],ROW()-5)),"",INT(SUMIFS(Cortes[importe],Cortes[id_jornada],INDEX(Jornadas[id],ROW()-5),Cortes[id_barbero],LOOKUP($I$4,Barberos[nombre],Barberos[id]))*(INDEX(Jornadas[comision_barberos],1)/100)))</f>
        <v>33000</v>
      </c>
      <c r="K16" s="20" cm="1">
        <f t="array" ref="K16">IF(ISERROR(INDEX(Jornadas[id],ROW()-5)),"",SUMIFS(Cortes[propina],Cortes[id_jornada],INDEX(Jornadas[id],ROW()-5),Cortes[id_barbero],LOOKUP($I$4,Barberos[nombre],Barberos[id])))</f>
        <v>0</v>
      </c>
      <c r="L16" s="20" cm="1">
        <f t="array" ref="L16">IF(ISERROR(INDEX(Jornadas[id],ROW()-5)),"",SUMIFS(Adelantos[importe],Adelantos[id_jornada],INDEX(Jornadas[id],ROW()-5),Adelantos[id_barbero],LOOKUP($I$4,Barberos[nombre],Barberos[id])))</f>
        <v>0</v>
      </c>
      <c r="M16" s="20" cm="1">
        <f t="array" ref="M16">IF(ISERROR(INDEX(Jornadas[id],ROW()-5)),"",J16+K16-L16)</f>
        <v>33000</v>
      </c>
      <c r="N16" s="1" cm="1">
        <f t="array" ref="N16">IF(ISERROR(INDEX(Jornadas[id],ROW()-5)),"",COUNTIFS(_Cortes!$C:$C,INDEX(Jornadas[id],ROW()-5),_Cortes!$B:$B,LOOKUP($N$4,_Barberos!$B:$B,_Barberos!$A:$A)))</f>
        <v>9</v>
      </c>
      <c r="O16" s="20" cm="1">
        <f t="array" ref="O16">IF(ISERROR(INDEX(Jornadas[id],ROW()-5)),"",INT(SUMIFS(Cortes[importe],Cortes[id_jornada],INDEX(Jornadas[id],ROW()-5),Cortes[id_barbero],LOOKUP($N$4,Barberos[nombre],Barberos[id]))*(INDEX(Jornadas[comision_barberos],1)/100)))</f>
        <v>28000</v>
      </c>
      <c r="P16" s="20" cm="1">
        <f t="array" ref="P16">IF(ISERROR(INDEX(Jornadas[id],ROW()-5)),"",SUMIFS(Cortes[propina],Cortes[id_jornada],INDEX(Jornadas[id],ROW()-5),Cortes[id_barbero],LOOKUP($N$4,Barberos[nombre],Barberos[id])))</f>
        <v>0</v>
      </c>
      <c r="Q16" s="20" cm="1">
        <f t="array" ref="Q16">IF(ISERROR(INDEX(Jornadas[id],ROW()-5)),"",SUMIFS(Adelantos[importe],Adelantos[id_jornada],INDEX(Jornadas[id],ROW()-5),Adelantos[id_barbero],LOOKUP($N$4,Barberos[nombre],Barberos[id])))</f>
        <v>0</v>
      </c>
      <c r="R16" s="20" cm="1">
        <f t="array" ref="R16">IF(ISERROR(INDEX(Jornadas[id],ROW()-5)),"",O16+P16-Q16)</f>
        <v>28000</v>
      </c>
      <c r="S16" s="1" cm="1">
        <f t="array" ref="S16">IF(ISERROR(INDEX(Jornadas[id],ROW()-5)),"",COUNTIFS(_Cortes!$C:$C,INDEX(Jornadas[id],ROW()-5),_Cortes!$B:$B,LOOKUP($S$4,_Barberos!$B:$B,_Barberos!$A:$A)))</f>
        <v>6</v>
      </c>
      <c r="T16" s="20" cm="1">
        <f t="array" ref="T16">IF(ISERROR(INDEX(Jornadas[id],ROW()-5)),"",INT(SUMIFS(Cortes[importe],Cortes[id_jornada],INDEX(Jornadas[id],ROW()-5),Cortes[id_barbero],LOOKUP($S$4,Barberos[nombre],Barberos[id]))*(INDEX(Jornadas[comision_barberos],1)/100)))</f>
        <v>19000</v>
      </c>
      <c r="U16" s="20" cm="1">
        <f t="array" ref="U16">IF(ISERROR(INDEX(Jornadas[id],ROW()-5)),"",SUMIFS(Cortes[propina],Cortes[id_jornada],INDEX(Jornadas[id],ROW()-5),Cortes[id_barbero],LOOKUP($S$4,Barberos[nombre],Barberos[id])))</f>
        <v>0</v>
      </c>
      <c r="V16" s="20" cm="1">
        <f t="array" ref="V16">IF(ISERROR(INDEX(Jornadas[id],ROW()-5)),"",SUMIFS(Adelantos[importe],Adelantos[id_jornada],INDEX(Jornadas[id],ROW()-5),Adelantos[id_barbero],LOOKUP($S$4,Barberos[nombre],Barberos[id])))</f>
        <v>0</v>
      </c>
      <c r="W16" s="20" cm="1">
        <f t="array" ref="W16">IF(ISERROR(INDEX(Jornadas[id],ROW()-5)),"",T16+U16-V16)</f>
        <v>19000</v>
      </c>
      <c r="X16" s="1" cm="1">
        <f t="array" ref="X16">IF(ISERROR(INDEX(Jornadas[id],ROW()-5)),"",COUNTIFS(_Cortes!$C:$C,INDEX(Jornadas[id],ROW()-5),_Cortes!$B:$B,LOOKUP($X$4,_Barberos!$B:$B,_Barberos!$A:$A)))</f>
        <v>0</v>
      </c>
      <c r="Y16" s="20" cm="1">
        <f t="array" ref="Y16">IF(ISERROR(INDEX(Jornadas[id],ROW()-5)),"",INT(SUMIFS(Cortes[importe],Cortes[id_jornada],INDEX(Jornadas[id],ROW()-5),Cortes[id_barbero],LOOKUP($X$4,Barberos[nombre],Barberos[id]))*(INDEX(Jornadas[comision_barberos],1)/100)))</f>
        <v>0</v>
      </c>
      <c r="Z16" s="20" cm="1">
        <f t="array" ref="Z16">IF(ISERROR(INDEX(Jornadas[id],ROW()-5)),"",SUMIFS(Cortes[propina],Cortes[id_jornada],INDEX(Jornadas[id],ROW()-5),Cortes[id_barbero],LOOKUP($X$4,Barberos[nombre],Barberos[id])))</f>
        <v>0</v>
      </c>
      <c r="AA16" s="20" cm="1">
        <f t="array" ref="AA16">IF(ISERROR(INDEX(Jornadas[id],ROW()-5)),"",SUMIFS(Adelantos[importe],Adelantos[id_jornada],INDEX(Jornadas[id],ROW()-5),Adelantos[id_barbero],LOOKUP($X$4,Barberos[nombre],Barberos[id])))</f>
        <v>0</v>
      </c>
      <c r="AB16" s="20" cm="1">
        <f t="array" ref="AB16">IF(ISERROR(INDEX(Jornadas[id],ROW()-5)),"",Y16+Z16-AA16)</f>
        <v>0</v>
      </c>
      <c r="AC16" s="1" cm="1">
        <f t="array" ref="AC16">IF(ISERROR(INDEX(Jornadas[id],ROW()-5)),"",COUNTIFS(_Cortes!$C:$C,INDEX(Jornadas[id],ROW()-5),_Cortes!$B:$B,LOOKUP($AC$4,_Barberos!$B:$B,_Barberos!$A:$A)))</f>
        <v>0</v>
      </c>
      <c r="AD16" s="20" cm="1">
        <f t="array" ref="AD16">IF(ISERROR(INDEX(Jornadas[id],ROW()-5)),"",INT(SUMIFS(Cortes[importe],Cortes[id_jornada],INDEX(Jornadas[id],ROW()-5),Cortes[id_barbero],LOOKUP($AC$4,Barberos[nombre],Barberos[id]))*(INDEX(Jornadas[comision_barberos],1)/100)))</f>
        <v>0</v>
      </c>
      <c r="AE16" s="20" cm="1">
        <f t="array" ref="AE16">IF(ISERROR(INDEX(Jornadas[id],ROW()-5)),"",SUMIFS(Cortes[propina],Cortes[id_jornada],INDEX(Jornadas[id],ROW()-5),Cortes[id_barbero],LOOKUP($AC$4,Barberos[nombre],Barberos[id])))</f>
        <v>0</v>
      </c>
      <c r="AF16" s="20" cm="1">
        <f t="array" ref="AF16">IF(ISERROR(INDEX(Jornadas[id],ROW()-5)),"",SUMIFS(Adelantos[importe],Adelantos[id_jornada],INDEX(Jornadas[id],ROW()-5),Adelantos[id_barbero],LOOKUP($AC$4,Barberos[nombre],Barberos[id])))</f>
        <v>0</v>
      </c>
      <c r="AG16" s="20" cm="1">
        <f t="array" ref="AG16">IF(ISERROR(INDEX(Jornadas[id],ROW()-5)),"",AD16+AE16-AF16)</f>
        <v>0</v>
      </c>
      <c r="AH16" s="1" cm="1">
        <f t="array" ref="AH16">IF(ISERROR(INDEX(Jornadas[id],ROW()-5)),"",COUNTIFS(_Cortes!$C:$C,INDEX(Jornadas[id],ROW()-5),_Cortes!$B:$B,LOOKUP($AH$4,_Barberos!$B:$B,_Barberos!$A:$A)))</f>
        <v>0</v>
      </c>
      <c r="AI16" s="20" cm="1">
        <f t="array" ref="AI16">IF(ISERROR(INDEX(Jornadas[id],ROW()-5)),"",INT(SUMIFS(Cortes[importe],Cortes[id_jornada],INDEX(Jornadas[id],ROW()-5),Cortes[id_barbero],LOOKUP($AH$4,Barberos[nombre],Barberos[id]))*(INDEX(Jornadas[comision_barberos],1)/100)))</f>
        <v>0</v>
      </c>
      <c r="AJ16" s="20" cm="1">
        <f t="array" ref="AJ16">IF(ISERROR(INDEX(Jornadas[id],ROW()-5)),"",SUMIFS(Cortes[propina],Cortes[id_jornada],INDEX(Jornadas[id],ROW()-5),Cortes[id_barbero],LOOKUP($AH$4,Barberos[nombre],Barberos[id])))</f>
        <v>0</v>
      </c>
      <c r="AK16" s="20" cm="1">
        <f t="array" ref="AK16">IF(ISERROR(INDEX(Jornadas[id],ROW()-5)),"",SUMIFS(Adelantos[importe],Adelantos[id_jornada],INDEX(Jornadas[id],ROW()-5),Adelantos[id_barbero],LOOKUP($AH$4,Barberos[nombre],Barberos[id])))</f>
        <v>0</v>
      </c>
      <c r="AL16" s="20" cm="1">
        <f t="array" ref="AL16">IF(ISERROR(INDEX(Jornadas[id],ROW()-5)),"",AI16+AJ16-AK16)</f>
        <v>0</v>
      </c>
      <c r="AM16" s="1" cm="1">
        <f t="array" ref="AM16">IF(ISERROR(INDEX(Jornadas[id],ROW()-5)),"",COUNTIFS(_Cortes!$C:$C,INDEX(Jornadas[id],ROW()-5),_Cortes!$B:$B,LOOKUP($AM$4,_Barberos!$B:$B,_Barberos!$A:$A)))</f>
        <v>7</v>
      </c>
      <c r="AN16" s="20" cm="1">
        <f t="array" ref="AN16">IF(ISERROR(INDEX(Jornadas[id],ROW()-5)),"",INT(SUMIFS(Cortes[importe],Cortes[id_jornada],INDEX(Jornadas[id],ROW()-5),Cortes[id_barbero],LOOKUP($AM$4,Barberos[nombre],Barberos[id]))*(INDEX(Jornadas[comision_barberos],1)/100)))</f>
        <v>22000</v>
      </c>
      <c r="AO16" s="20" cm="1">
        <f t="array" ref="AO16">IF(ISERROR(INDEX(Jornadas[id],ROW()-5)),"",SUMIFS(Cortes[propina],Cortes[id_jornada],INDEX(Jornadas[id],ROW()-5),Cortes[id_barbero],LOOKUP($AM$4,Barberos[nombre],Barberos[id])))</f>
        <v>1000</v>
      </c>
      <c r="AP16" s="20" cm="1">
        <f t="array" ref="AP16">IF(ISERROR(INDEX(Jornadas[id],ROW()-5)),"",SUMIFS(Adelantos[importe],Adelantos[id_jornada],INDEX(Jornadas[id],ROW()-5),Adelantos[id_barbero],LOOKUP($AM$4,Barberos[nombre],Barberos[id])))</f>
        <v>0</v>
      </c>
      <c r="AQ16" s="20" cm="1">
        <f t="array" ref="AQ16">IF(ISERROR(INDEX(Jornadas[id],ROW()-5)),"",AN16+AO16-AP16)</f>
        <v>23000</v>
      </c>
      <c r="AR16" s="1" cm="1">
        <f t="array" ref="AR16">IF(ISERROR(INDEX(Jornadas[id],ROW()-5)),"",COUNTIFS(_Cortes!$C:$C,INDEX(Jornadas[id],ROW()-5),_Cortes!$B:$B,LOOKUP($AR$4,_Barberos!$B:$B,_Barberos!$A:$A)))</f>
        <v>0</v>
      </c>
      <c r="AS16" s="20" cm="1">
        <f t="array" ref="AS16">IF(ISERROR(INDEX(Jornadas[id],ROW()-5)),"",INT(SUMIFS(Cortes[importe],Cortes[id_jornada],INDEX(Jornadas[id],ROW()-5),Cortes[id_barbero],LOOKUP($AR$4,Barberos[nombre],Barberos[id]))*(INDEX(Jornadas[comision_barberos],1)/100)))</f>
        <v>0</v>
      </c>
      <c r="AT16" s="20" cm="1">
        <f t="array" ref="AT16">IF(ISERROR(INDEX(Jornadas[id],ROW()-5)),"",SUMIFS(Cortes[propina],Cortes[id_jornada],INDEX(Jornadas[id],ROW()-5),Cortes[id_barbero],LOOKUP($AR$4,Barberos[nombre],Barberos[id])))</f>
        <v>0</v>
      </c>
      <c r="AU16" s="20" cm="1">
        <f t="array" ref="AU16">IF(ISERROR(INDEX(Jornadas[id],ROW()-5)),"",SUMIFS(Adelantos[importe],Adelantos[id_jornada],INDEX(Jornadas[id],ROW()-5),Adelantos[id_barbero],LOOKUP($AR$4,Barberos[nombre],Barberos[id])))</f>
        <v>0</v>
      </c>
      <c r="AV16" s="20" cm="1">
        <f t="array" ref="AV16">IF(ISERROR(INDEX(Jornadas[id],ROW()-5)),"",AS16+AT16-AU16)</f>
        <v>0</v>
      </c>
    </row>
    <row r="17" spans="1:48" ht="15" hidden="1" customHeight="1" x14ac:dyDescent="0.3">
      <c r="A17" s="51" t="str">
        <f t="shared" si="0"/>
        <v>Wednesday</v>
      </c>
      <c r="B17" s="52"/>
      <c r="C17" s="36" cm="1">
        <f t="array" ref="C17">IF(ISERROR(INDEX(Jornadas[id],ROW()-5)),"",INDEX(Jornadas[fecha],ROW()-5))</f>
        <v>45672</v>
      </c>
      <c r="D17" s="2" cm="1">
        <f t="array" ref="D17">IF(ISERROR(INDEX(Jornadas[id],ROW()-5)),"",COUNTIFS(_Cortes!$C:$C,INDEX(Jornadas[id],ROW()-5),_Cortes!$B:$B,LOOKUP($D$4,_Barberos!$B:$B,_Barberos!$A:$A)))</f>
        <v>9</v>
      </c>
      <c r="E17" s="21" cm="1">
        <f t="array" ref="E17">IF(ISERROR(INDEX(Jornadas[id],ROW()-5)),"",INT(SUMIFS(Cortes[importe],Cortes[id_jornada],INDEX(Jornadas[id],ROW()-5),Cortes[id_barbero],LOOKUP($D$4,Barberos[nombre],Barberos[id]))*(INDEX(Jornadas[comision_barberos],1)/100)))</f>
        <v>46500</v>
      </c>
      <c r="F17" s="21" cm="1">
        <f t="array" ref="F17">IF(ISERROR(INDEX(Jornadas[id],ROW()-5)),"",SUMIFS(Cortes[propina],Cortes[id_jornada],INDEX(Jornadas[id],ROW()-5),Cortes[id_barbero],LOOKUP($D$4,Barberos[nombre],Barberos[id])))</f>
        <v>2000</v>
      </c>
      <c r="G17" s="21" cm="1">
        <f t="array" ref="G17">IF(ISERROR(INDEX(Jornadas[id],ROW()-5)),"",SUMIFS(Adelantos[importe],Adelantos[id_jornada],INDEX(Jornadas[id],ROW()-5),Adelantos[id_barbero],LOOKUP($D$4,Barberos[nombre],Barberos[id])))</f>
        <v>3000</v>
      </c>
      <c r="H17" s="21" cm="1">
        <f t="array" ref="H17">IF(ISERROR(INDEX(Jornadas[id],ROW()-5)),"",E17+F17-G17)</f>
        <v>45500</v>
      </c>
      <c r="I17" s="2" cm="1">
        <f t="array" ref="I17">IF(ISERROR(INDEX(Jornadas[id],ROW()-5)),"",COUNTIFS(_Cortes!$C:$C,INDEX(Jornadas[id],ROW()-5),_Cortes!$B:$B,LOOKUP($I$4,_Barberos!$B:$B,_Barberos!$A:$A)))</f>
        <v>0</v>
      </c>
      <c r="J17" s="21" cm="1">
        <f t="array" ref="J17">IF(ISERROR(INDEX(Jornadas[id],ROW()-5)),"",INT(SUMIFS(Cortes[importe],Cortes[id_jornada],INDEX(Jornadas[id],ROW()-5),Cortes[id_barbero],LOOKUP($I$4,Barberos[nombre],Barberos[id]))*(INDEX(Jornadas[comision_barberos],1)/100)))</f>
        <v>0</v>
      </c>
      <c r="K17" s="21" cm="1">
        <f t="array" ref="K17">IF(ISERROR(INDEX(Jornadas[id],ROW()-5)),"",SUMIFS(Cortes[propina],Cortes[id_jornada],INDEX(Jornadas[id],ROW()-5),Cortes[id_barbero],LOOKUP($I$4,Barberos[nombre],Barberos[id])))</f>
        <v>0</v>
      </c>
      <c r="L17" s="21" cm="1">
        <f t="array" ref="L17">IF(ISERROR(INDEX(Jornadas[id],ROW()-5)),"",SUMIFS(Adelantos[importe],Adelantos[id_jornada],INDEX(Jornadas[id],ROW()-5),Adelantos[id_barbero],LOOKUP($I$4,Barberos[nombre],Barberos[id])))</f>
        <v>0</v>
      </c>
      <c r="M17" s="21" cm="1">
        <f t="array" ref="M17">IF(ISERROR(INDEX(Jornadas[id],ROW()-5)),"",J17+K17-L17)</f>
        <v>0</v>
      </c>
      <c r="N17" s="2" cm="1">
        <f t="array" ref="N17">IF(ISERROR(INDEX(Jornadas[id],ROW()-5)),"",COUNTIFS(_Cortes!$C:$C,INDEX(Jornadas[id],ROW()-5),_Cortes!$B:$B,LOOKUP($N$4,_Barberos!$B:$B,_Barberos!$A:$A)))</f>
        <v>11</v>
      </c>
      <c r="O17" s="21" cm="1">
        <f t="array" ref="O17">IF(ISERROR(INDEX(Jornadas[id],ROW()-5)),"",INT(SUMIFS(Cortes[importe],Cortes[id_jornada],INDEX(Jornadas[id],ROW()-5),Cortes[id_barbero],LOOKUP($N$4,Barberos[nombre],Barberos[id]))*(INDEX(Jornadas[comision_barberos],1)/100)))</f>
        <v>35000</v>
      </c>
      <c r="P17" s="21" cm="1">
        <f t="array" ref="P17">IF(ISERROR(INDEX(Jornadas[id],ROW()-5)),"",SUMIFS(Cortes[propina],Cortes[id_jornada],INDEX(Jornadas[id],ROW()-5),Cortes[id_barbero],LOOKUP($N$4,Barberos[nombre],Barberos[id])))</f>
        <v>9000</v>
      </c>
      <c r="Q17" s="21" cm="1">
        <f t="array" ref="Q17">IF(ISERROR(INDEX(Jornadas[id],ROW()-5)),"",SUMIFS(Adelantos[importe],Adelantos[id_jornada],INDEX(Jornadas[id],ROW()-5),Adelantos[id_barbero],LOOKUP($N$4,Barberos[nombre],Barberos[id])))</f>
        <v>0</v>
      </c>
      <c r="R17" s="21" cm="1">
        <f t="array" ref="R17">IF(ISERROR(INDEX(Jornadas[id],ROW()-5)),"",O17+P17-Q17)</f>
        <v>44000</v>
      </c>
      <c r="S17" s="2" cm="1">
        <f t="array" ref="S17">IF(ISERROR(INDEX(Jornadas[id],ROW()-5)),"",COUNTIFS(_Cortes!$C:$C,INDEX(Jornadas[id],ROW()-5),_Cortes!$B:$B,LOOKUP($S$4,_Barberos!$B:$B,_Barberos!$A:$A)))</f>
        <v>0</v>
      </c>
      <c r="T17" s="21" cm="1">
        <f t="array" ref="T17">IF(ISERROR(INDEX(Jornadas[id],ROW()-5)),"",INT(SUMIFS(Cortes[importe],Cortes[id_jornada],INDEX(Jornadas[id],ROW()-5),Cortes[id_barbero],LOOKUP($S$4,Barberos[nombre],Barberos[id]))*(INDEX(Jornadas[comision_barberos],1)/100)))</f>
        <v>0</v>
      </c>
      <c r="U17" s="21" cm="1">
        <f t="array" ref="U17">IF(ISERROR(INDEX(Jornadas[id],ROW()-5)),"",SUMIFS(Cortes[propina],Cortes[id_jornada],INDEX(Jornadas[id],ROW()-5),Cortes[id_barbero],LOOKUP($S$4,Barberos[nombre],Barberos[id])))</f>
        <v>0</v>
      </c>
      <c r="V17" s="21" cm="1">
        <f t="array" ref="V17">IF(ISERROR(INDEX(Jornadas[id],ROW()-5)),"",SUMIFS(Adelantos[importe],Adelantos[id_jornada],INDEX(Jornadas[id],ROW()-5),Adelantos[id_barbero],LOOKUP($S$4,Barberos[nombre],Barberos[id])))</f>
        <v>0</v>
      </c>
      <c r="W17" s="21" cm="1">
        <f t="array" ref="W17">IF(ISERROR(INDEX(Jornadas[id],ROW()-5)),"",T17+U17-V17)</f>
        <v>0</v>
      </c>
      <c r="X17" s="2" cm="1">
        <f t="array" ref="X17">IF(ISERROR(INDEX(Jornadas[id],ROW()-5)),"",COUNTIFS(_Cortes!$C:$C,INDEX(Jornadas[id],ROW()-5),_Cortes!$B:$B,LOOKUP($X$4,_Barberos!$B:$B,_Barberos!$A:$A)))</f>
        <v>0</v>
      </c>
      <c r="Y17" s="21" cm="1">
        <f t="array" ref="Y17">IF(ISERROR(INDEX(Jornadas[id],ROW()-5)),"",INT(SUMIFS(Cortes[importe],Cortes[id_jornada],INDEX(Jornadas[id],ROW()-5),Cortes[id_barbero],LOOKUP($X$4,Barberos[nombre],Barberos[id]))*(INDEX(Jornadas[comision_barberos],1)/100)))</f>
        <v>0</v>
      </c>
      <c r="Z17" s="21" cm="1">
        <f t="array" ref="Z17">IF(ISERROR(INDEX(Jornadas[id],ROW()-5)),"",SUMIFS(Cortes[propina],Cortes[id_jornada],INDEX(Jornadas[id],ROW()-5),Cortes[id_barbero],LOOKUP($X$4,Barberos[nombre],Barberos[id])))</f>
        <v>0</v>
      </c>
      <c r="AA17" s="21" cm="1">
        <f t="array" ref="AA17">IF(ISERROR(INDEX(Jornadas[id],ROW()-5)),"",SUMIFS(Adelantos[importe],Adelantos[id_jornada],INDEX(Jornadas[id],ROW()-5),Adelantos[id_barbero],LOOKUP($X$4,Barberos[nombre],Barberos[id])))</f>
        <v>0</v>
      </c>
      <c r="AB17" s="21" cm="1">
        <f t="array" ref="AB17">IF(ISERROR(INDEX(Jornadas[id],ROW()-5)),"",Y17+Z17-AA17)</f>
        <v>0</v>
      </c>
      <c r="AC17" s="2" cm="1">
        <f t="array" ref="AC17">IF(ISERROR(INDEX(Jornadas[id],ROW()-5)),"",COUNTIFS(_Cortes!$C:$C,INDEX(Jornadas[id],ROW()-5),_Cortes!$B:$B,LOOKUP($AC$4,_Barberos!$B:$B,_Barberos!$A:$A)))</f>
        <v>9</v>
      </c>
      <c r="AD17" s="21" cm="1">
        <f t="array" ref="AD17">IF(ISERROR(INDEX(Jornadas[id],ROW()-5)),"",INT(SUMIFS(Cortes[importe],Cortes[id_jornada],INDEX(Jornadas[id],ROW()-5),Cortes[id_barbero],LOOKUP($AC$4,Barberos[nombre],Barberos[id]))*(INDEX(Jornadas[comision_barberos],1)/100)))</f>
        <v>28000</v>
      </c>
      <c r="AE17" s="21" cm="1">
        <f t="array" ref="AE17">IF(ISERROR(INDEX(Jornadas[id],ROW()-5)),"",SUMIFS(Cortes[propina],Cortes[id_jornada],INDEX(Jornadas[id],ROW()-5),Cortes[id_barbero],LOOKUP($AC$4,Barberos[nombre],Barberos[id])))</f>
        <v>0</v>
      </c>
      <c r="AF17" s="21" cm="1">
        <f t="array" ref="AF17">IF(ISERROR(INDEX(Jornadas[id],ROW()-5)),"",SUMIFS(Adelantos[importe],Adelantos[id_jornada],INDEX(Jornadas[id],ROW()-5),Adelantos[id_barbero],LOOKUP($AC$4,Barberos[nombre],Barberos[id])))</f>
        <v>0</v>
      </c>
      <c r="AG17" s="21" cm="1">
        <f t="array" ref="AG17">IF(ISERROR(INDEX(Jornadas[id],ROW()-5)),"",AD17+AE17-AF17)</f>
        <v>28000</v>
      </c>
      <c r="AH17" s="2" cm="1">
        <f t="array" ref="AH17">IF(ISERROR(INDEX(Jornadas[id],ROW()-5)),"",COUNTIFS(_Cortes!$C:$C,INDEX(Jornadas[id],ROW()-5),_Cortes!$B:$B,LOOKUP($AH$4,_Barberos!$B:$B,_Barberos!$A:$A)))</f>
        <v>0</v>
      </c>
      <c r="AI17" s="21" cm="1">
        <f t="array" ref="AI17">IF(ISERROR(INDEX(Jornadas[id],ROW()-5)),"",INT(SUMIFS(Cortes[importe],Cortes[id_jornada],INDEX(Jornadas[id],ROW()-5),Cortes[id_barbero],LOOKUP($AH$4,Barberos[nombre],Barberos[id]))*(INDEX(Jornadas[comision_barberos],1)/100)))</f>
        <v>0</v>
      </c>
      <c r="AJ17" s="21" cm="1">
        <f t="array" ref="AJ17">IF(ISERROR(INDEX(Jornadas[id],ROW()-5)),"",SUMIFS(Cortes[propina],Cortes[id_jornada],INDEX(Jornadas[id],ROW()-5),Cortes[id_barbero],LOOKUP($AH$4,Barberos[nombre],Barberos[id])))</f>
        <v>0</v>
      </c>
      <c r="AK17" s="21" cm="1">
        <f t="array" ref="AK17">IF(ISERROR(INDEX(Jornadas[id],ROW()-5)),"",SUMIFS(Adelantos[importe],Adelantos[id_jornada],INDEX(Jornadas[id],ROW()-5),Adelantos[id_barbero],LOOKUP($AH$4,Barberos[nombre],Barberos[id])))</f>
        <v>0</v>
      </c>
      <c r="AL17" s="21" cm="1">
        <f t="array" ref="AL17">IF(ISERROR(INDEX(Jornadas[id],ROW()-5)),"",AI17+AJ17-AK17)</f>
        <v>0</v>
      </c>
      <c r="AM17" s="2" cm="1">
        <f t="array" ref="AM17">IF(ISERROR(INDEX(Jornadas[id],ROW()-5)),"",COUNTIFS(_Cortes!$C:$C,INDEX(Jornadas[id],ROW()-5),_Cortes!$B:$B,LOOKUP($AM$4,_Barberos!$B:$B,_Barberos!$A:$A)))</f>
        <v>10</v>
      </c>
      <c r="AN17" s="21" cm="1">
        <f t="array" ref="AN17">IF(ISERROR(INDEX(Jornadas[id],ROW()-5)),"",INT(SUMIFS(Cortes[importe],Cortes[id_jornada],INDEX(Jornadas[id],ROW()-5),Cortes[id_barbero],LOOKUP($AM$4,Barberos[nombre],Barberos[id]))*(INDEX(Jornadas[comision_barberos],1)/100)))</f>
        <v>30000</v>
      </c>
      <c r="AO17" s="21" cm="1">
        <f t="array" ref="AO17">IF(ISERROR(INDEX(Jornadas[id],ROW()-5)),"",SUMIFS(Cortes[propina],Cortes[id_jornada],INDEX(Jornadas[id],ROW()-5),Cortes[id_barbero],LOOKUP($AM$4,Barberos[nombre],Barberos[id])))</f>
        <v>0</v>
      </c>
      <c r="AP17" s="21" cm="1">
        <f t="array" ref="AP17">IF(ISERROR(INDEX(Jornadas[id],ROW()-5)),"",SUMIFS(Adelantos[importe],Adelantos[id_jornada],INDEX(Jornadas[id],ROW()-5),Adelantos[id_barbero],LOOKUP($AM$4,Barberos[nombre],Barberos[id])))</f>
        <v>0</v>
      </c>
      <c r="AQ17" s="21" cm="1">
        <f t="array" ref="AQ17">IF(ISERROR(INDEX(Jornadas[id],ROW()-5)),"",AN17+AO17-AP17)</f>
        <v>30000</v>
      </c>
      <c r="AR17" s="2" cm="1">
        <f t="array" ref="AR17">IF(ISERROR(INDEX(Jornadas[id],ROW()-5)),"",COUNTIFS(_Cortes!$C:$C,INDEX(Jornadas[id],ROW()-5),_Cortes!$B:$B,LOOKUP($AR$4,_Barberos!$B:$B,_Barberos!$A:$A)))</f>
        <v>0</v>
      </c>
      <c r="AS17" s="21" cm="1">
        <f t="array" ref="AS17">IF(ISERROR(INDEX(Jornadas[id],ROW()-5)),"",INT(SUMIFS(Cortes[importe],Cortes[id_jornada],INDEX(Jornadas[id],ROW()-5),Cortes[id_barbero],LOOKUP($AR$4,Barberos[nombre],Barberos[id]))*(INDEX(Jornadas[comision_barberos],1)/100)))</f>
        <v>0</v>
      </c>
      <c r="AT17" s="21" cm="1">
        <f t="array" ref="AT17">IF(ISERROR(INDEX(Jornadas[id],ROW()-5)),"",SUMIFS(Cortes[propina],Cortes[id_jornada],INDEX(Jornadas[id],ROW()-5),Cortes[id_barbero],LOOKUP($AR$4,Barberos[nombre],Barberos[id])))</f>
        <v>0</v>
      </c>
      <c r="AU17" s="21" cm="1">
        <f t="array" ref="AU17">IF(ISERROR(INDEX(Jornadas[id],ROW()-5)),"",SUMIFS(Adelantos[importe],Adelantos[id_jornada],INDEX(Jornadas[id],ROW()-5),Adelantos[id_barbero],LOOKUP($AR$4,Barberos[nombre],Barberos[id])))</f>
        <v>0</v>
      </c>
      <c r="AV17" s="21" cm="1">
        <f t="array" ref="AV17">IF(ISERROR(INDEX(Jornadas[id],ROW()-5)),"",AS17+AT17-AU17)</f>
        <v>0</v>
      </c>
    </row>
    <row r="18" spans="1:48" ht="15" hidden="1" customHeight="1" x14ac:dyDescent="0.3">
      <c r="A18" s="53" t="str">
        <f t="shared" si="0"/>
        <v>Thursday</v>
      </c>
      <c r="B18" s="54"/>
      <c r="C18" s="38" cm="1">
        <f t="array" ref="C18">IF(ISERROR(INDEX(Jornadas[id],ROW()-5)),"",INDEX(Jornadas[fecha],ROW()-5))</f>
        <v>45673</v>
      </c>
      <c r="D18" s="1" cm="1">
        <f t="array" ref="D18">IF(ISERROR(INDEX(Jornadas[id],ROW()-5)),"",COUNTIFS(_Cortes!$C:$C,INDEX(Jornadas[id],ROW()-5),_Cortes!$B:$B,LOOKUP($D$4,_Barberos!$B:$B,_Barberos!$A:$A)))</f>
        <v>10</v>
      </c>
      <c r="E18" s="20" cm="1">
        <f t="array" ref="E18">IF(ISERROR(INDEX(Jornadas[id],ROW()-5)),"",INT(SUMIFS(Cortes[importe],Cortes[id_jornada],INDEX(Jornadas[id],ROW()-5),Cortes[id_barbero],LOOKUP($D$4,Barberos[nombre],Barberos[id]))*(INDEX(Jornadas[comision_barberos],1)/100)))</f>
        <v>32000</v>
      </c>
      <c r="F18" s="20" cm="1">
        <f t="array" ref="F18">IF(ISERROR(INDEX(Jornadas[id],ROW()-5)),"",SUMIFS(Cortes[propina],Cortes[id_jornada],INDEX(Jornadas[id],ROW()-5),Cortes[id_barbero],LOOKUP($D$4,Barberos[nombre],Barberos[id])))</f>
        <v>2000</v>
      </c>
      <c r="G18" s="20" cm="1">
        <f t="array" ref="G18">IF(ISERROR(INDEX(Jornadas[id],ROW()-5)),"",SUMIFS(Adelantos[importe],Adelantos[id_jornada],INDEX(Jornadas[id],ROW()-5),Adelantos[id_barbero],LOOKUP($D$4,Barberos[nombre],Barberos[id])))</f>
        <v>0</v>
      </c>
      <c r="H18" s="20" cm="1">
        <f t="array" ref="H18">IF(ISERROR(INDEX(Jornadas[id],ROW()-5)),"",E18+F18-G18)</f>
        <v>34000</v>
      </c>
      <c r="I18" s="1" cm="1">
        <f t="array" ref="I18">IF(ISERROR(INDEX(Jornadas[id],ROW()-5)),"",COUNTIFS(_Cortes!$C:$C,INDEX(Jornadas[id],ROW()-5),_Cortes!$B:$B,LOOKUP($I$4,_Barberos!$B:$B,_Barberos!$A:$A)))</f>
        <v>9</v>
      </c>
      <c r="J18" s="20" cm="1">
        <f t="array" ref="J18">IF(ISERROR(INDEX(Jornadas[id],ROW()-5)),"",INT(SUMIFS(Cortes[importe],Cortes[id_jornada],INDEX(Jornadas[id],ROW()-5),Cortes[id_barbero],LOOKUP($I$4,Barberos[nombre],Barberos[id]))*(INDEX(Jornadas[comision_barberos],1)/100)))</f>
        <v>42000</v>
      </c>
      <c r="K18" s="20" cm="1">
        <f t="array" ref="K18">IF(ISERROR(INDEX(Jornadas[id],ROW()-5)),"",SUMIFS(Cortes[propina],Cortes[id_jornada],INDEX(Jornadas[id],ROW()-5),Cortes[id_barbero],LOOKUP($I$4,Barberos[nombre],Barberos[id])))</f>
        <v>1000</v>
      </c>
      <c r="L18" s="20" cm="1">
        <f t="array" ref="L18">IF(ISERROR(INDEX(Jornadas[id],ROW()-5)),"",SUMIFS(Adelantos[importe],Adelantos[id_jornada],INDEX(Jornadas[id],ROW()-5),Adelantos[id_barbero],LOOKUP($I$4,Barberos[nombre],Barberos[id])))</f>
        <v>3000</v>
      </c>
      <c r="M18" s="20" cm="1">
        <f t="array" ref="M18">IF(ISERROR(INDEX(Jornadas[id],ROW()-5)),"",J18+K18-L18)</f>
        <v>40000</v>
      </c>
      <c r="N18" s="1" cm="1">
        <f t="array" ref="N18">IF(ISERROR(INDEX(Jornadas[id],ROW()-5)),"",COUNTIFS(_Cortes!$C:$C,INDEX(Jornadas[id],ROW()-5),_Cortes!$B:$B,LOOKUP($N$4,_Barberos!$B:$B,_Barberos!$A:$A)))</f>
        <v>5</v>
      </c>
      <c r="O18" s="20" cm="1">
        <f t="array" ref="O18">IF(ISERROR(INDEX(Jornadas[id],ROW()-5)),"",INT(SUMIFS(Cortes[importe],Cortes[id_jornada],INDEX(Jornadas[id],ROW()-5),Cortes[id_barbero],LOOKUP($N$4,Barberos[nombre],Barberos[id]))*(INDEX(Jornadas[comision_barberos],1)/100)))</f>
        <v>16000</v>
      </c>
      <c r="P18" s="20" cm="1">
        <f t="array" ref="P18">IF(ISERROR(INDEX(Jornadas[id],ROW()-5)),"",SUMIFS(Cortes[propina],Cortes[id_jornada],INDEX(Jornadas[id],ROW()-5),Cortes[id_barbero],LOOKUP($N$4,Barberos[nombre],Barberos[id])))</f>
        <v>4000</v>
      </c>
      <c r="Q18" s="20" cm="1">
        <f t="array" ref="Q18">IF(ISERROR(INDEX(Jornadas[id],ROW()-5)),"",SUMIFS(Adelantos[importe],Adelantos[id_jornada],INDEX(Jornadas[id],ROW()-5),Adelantos[id_barbero],LOOKUP($N$4,Barberos[nombre],Barberos[id])))</f>
        <v>0</v>
      </c>
      <c r="R18" s="20" cm="1">
        <f t="array" ref="R18">IF(ISERROR(INDEX(Jornadas[id],ROW()-5)),"",O18+P18-Q18)</f>
        <v>20000</v>
      </c>
      <c r="S18" s="1" cm="1">
        <f t="array" ref="S18">IF(ISERROR(INDEX(Jornadas[id],ROW()-5)),"",COUNTIFS(_Cortes!$C:$C,INDEX(Jornadas[id],ROW()-5),_Cortes!$B:$B,LOOKUP($S$4,_Barberos!$B:$B,_Barberos!$A:$A)))</f>
        <v>10</v>
      </c>
      <c r="T18" s="20" cm="1">
        <f t="array" ref="T18">IF(ISERROR(INDEX(Jornadas[id],ROW()-5)),"",INT(SUMIFS(Cortes[importe],Cortes[id_jornada],INDEX(Jornadas[id],ROW()-5),Cortes[id_barbero],LOOKUP($S$4,Barberos[nombre],Barberos[id]))*(INDEX(Jornadas[comision_barberos],1)/100)))</f>
        <v>30000</v>
      </c>
      <c r="U18" s="20" cm="1">
        <f t="array" ref="U18">IF(ISERROR(INDEX(Jornadas[id],ROW()-5)),"",SUMIFS(Cortes[propina],Cortes[id_jornada],INDEX(Jornadas[id],ROW()-5),Cortes[id_barbero],LOOKUP($S$4,Barberos[nombre],Barberos[id])))</f>
        <v>0</v>
      </c>
      <c r="V18" s="20" cm="1">
        <f t="array" ref="V18">IF(ISERROR(INDEX(Jornadas[id],ROW()-5)),"",SUMIFS(Adelantos[importe],Adelantos[id_jornada],INDEX(Jornadas[id],ROW()-5),Adelantos[id_barbero],LOOKUP($S$4,Barberos[nombre],Barberos[id])))</f>
        <v>0</v>
      </c>
      <c r="W18" s="20" cm="1">
        <f t="array" ref="W18">IF(ISERROR(INDEX(Jornadas[id],ROW()-5)),"",T18+U18-V18)</f>
        <v>30000</v>
      </c>
      <c r="X18" s="1" cm="1">
        <f t="array" ref="X18">IF(ISERROR(INDEX(Jornadas[id],ROW()-5)),"",COUNTIFS(_Cortes!$C:$C,INDEX(Jornadas[id],ROW()-5),_Cortes!$B:$B,LOOKUP($X$4,_Barberos!$B:$B,_Barberos!$A:$A)))</f>
        <v>0</v>
      </c>
      <c r="Y18" s="20" cm="1">
        <f t="array" ref="Y18">IF(ISERROR(INDEX(Jornadas[id],ROW()-5)),"",INT(SUMIFS(Cortes[importe],Cortes[id_jornada],INDEX(Jornadas[id],ROW()-5),Cortes[id_barbero],LOOKUP($X$4,Barberos[nombre],Barberos[id]))*(INDEX(Jornadas[comision_barberos],1)/100)))</f>
        <v>0</v>
      </c>
      <c r="Z18" s="20" cm="1">
        <f t="array" ref="Z18">IF(ISERROR(INDEX(Jornadas[id],ROW()-5)),"",SUMIFS(Cortes[propina],Cortes[id_jornada],INDEX(Jornadas[id],ROW()-5),Cortes[id_barbero],LOOKUP($X$4,Barberos[nombre],Barberos[id])))</f>
        <v>0</v>
      </c>
      <c r="AA18" s="20" cm="1">
        <f t="array" ref="AA18">IF(ISERROR(INDEX(Jornadas[id],ROW()-5)),"",SUMIFS(Adelantos[importe],Adelantos[id_jornada],INDEX(Jornadas[id],ROW()-5),Adelantos[id_barbero],LOOKUP($X$4,Barberos[nombre],Barberos[id])))</f>
        <v>0</v>
      </c>
      <c r="AB18" s="20" cm="1">
        <f t="array" ref="AB18">IF(ISERROR(INDEX(Jornadas[id],ROW()-5)),"",Y18+Z18-AA18)</f>
        <v>0</v>
      </c>
      <c r="AC18" s="1" cm="1">
        <f t="array" ref="AC18">IF(ISERROR(INDEX(Jornadas[id],ROW()-5)),"",COUNTIFS(_Cortes!$C:$C,INDEX(Jornadas[id],ROW()-5),_Cortes!$B:$B,LOOKUP($AC$4,_Barberos!$B:$B,_Barberos!$A:$A)))</f>
        <v>11</v>
      </c>
      <c r="AD18" s="20" cm="1">
        <f t="array" ref="AD18">IF(ISERROR(INDEX(Jornadas[id],ROW()-5)),"",INT(SUMIFS(Cortes[importe],Cortes[id_jornada],INDEX(Jornadas[id],ROW()-5),Cortes[id_barbero],LOOKUP($AC$4,Barberos[nombre],Barberos[id]))*(INDEX(Jornadas[comision_barberos],1)/100)))</f>
        <v>34000</v>
      </c>
      <c r="AE18" s="20" cm="1">
        <f t="array" ref="AE18">IF(ISERROR(INDEX(Jornadas[id],ROW()-5)),"",SUMIFS(Cortes[propina],Cortes[id_jornada],INDEX(Jornadas[id],ROW()-5),Cortes[id_barbero],LOOKUP($AC$4,Barberos[nombre],Barberos[id])))</f>
        <v>3000</v>
      </c>
      <c r="AF18" s="20" cm="1">
        <f t="array" ref="AF18">IF(ISERROR(INDEX(Jornadas[id],ROW()-5)),"",SUMIFS(Adelantos[importe],Adelantos[id_jornada],INDEX(Jornadas[id],ROW()-5),Adelantos[id_barbero],LOOKUP($AC$4,Barberos[nombre],Barberos[id])))</f>
        <v>0</v>
      </c>
      <c r="AG18" s="20" cm="1">
        <f t="array" ref="AG18">IF(ISERROR(INDEX(Jornadas[id],ROW()-5)),"",AD18+AE18-AF18)</f>
        <v>37000</v>
      </c>
      <c r="AH18" s="1" cm="1">
        <f t="array" ref="AH18">IF(ISERROR(INDEX(Jornadas[id],ROW()-5)),"",COUNTIFS(_Cortes!$C:$C,INDEX(Jornadas[id],ROW()-5),_Cortes!$B:$B,LOOKUP($AH$4,_Barberos!$B:$B,_Barberos!$A:$A)))</f>
        <v>0</v>
      </c>
      <c r="AI18" s="20" cm="1">
        <f t="array" ref="AI18">IF(ISERROR(INDEX(Jornadas[id],ROW()-5)),"",INT(SUMIFS(Cortes[importe],Cortes[id_jornada],INDEX(Jornadas[id],ROW()-5),Cortes[id_barbero],LOOKUP($AH$4,Barberos[nombre],Barberos[id]))*(INDEX(Jornadas[comision_barberos],1)/100)))</f>
        <v>0</v>
      </c>
      <c r="AJ18" s="20" cm="1">
        <f t="array" ref="AJ18">IF(ISERROR(INDEX(Jornadas[id],ROW()-5)),"",SUMIFS(Cortes[propina],Cortes[id_jornada],INDEX(Jornadas[id],ROW()-5),Cortes[id_barbero],LOOKUP($AH$4,Barberos[nombre],Barberos[id])))</f>
        <v>0</v>
      </c>
      <c r="AK18" s="20" cm="1">
        <f t="array" ref="AK18">IF(ISERROR(INDEX(Jornadas[id],ROW()-5)),"",SUMIFS(Adelantos[importe],Adelantos[id_jornada],INDEX(Jornadas[id],ROW()-5),Adelantos[id_barbero],LOOKUP($AH$4,Barberos[nombre],Barberos[id])))</f>
        <v>0</v>
      </c>
      <c r="AL18" s="20" cm="1">
        <f t="array" ref="AL18">IF(ISERROR(INDEX(Jornadas[id],ROW()-5)),"",AI18+AJ18-AK18)</f>
        <v>0</v>
      </c>
      <c r="AM18" s="1" cm="1">
        <f t="array" ref="AM18">IF(ISERROR(INDEX(Jornadas[id],ROW()-5)),"",COUNTIFS(_Cortes!$C:$C,INDEX(Jornadas[id],ROW()-5),_Cortes!$B:$B,LOOKUP($AM$4,_Barberos!$B:$B,_Barberos!$A:$A)))</f>
        <v>9</v>
      </c>
      <c r="AN18" s="20" cm="1">
        <f t="array" ref="AN18">IF(ISERROR(INDEX(Jornadas[id],ROW()-5)),"",INT(SUMIFS(Cortes[importe],Cortes[id_jornada],INDEX(Jornadas[id],ROW()-5),Cortes[id_barbero],LOOKUP($AM$4,Barberos[nombre],Barberos[id]))*(INDEX(Jornadas[comision_barberos],1)/100)))</f>
        <v>28000</v>
      </c>
      <c r="AO18" s="20" cm="1">
        <f t="array" ref="AO18">IF(ISERROR(INDEX(Jornadas[id],ROW()-5)),"",SUMIFS(Cortes[propina],Cortes[id_jornada],INDEX(Jornadas[id],ROW()-5),Cortes[id_barbero],LOOKUP($AM$4,Barberos[nombre],Barberos[id])))</f>
        <v>0</v>
      </c>
      <c r="AP18" s="20" cm="1">
        <f t="array" ref="AP18">IF(ISERROR(INDEX(Jornadas[id],ROW()-5)),"",SUMIFS(Adelantos[importe],Adelantos[id_jornada],INDEX(Jornadas[id],ROW()-5),Adelantos[id_barbero],LOOKUP($AM$4,Barberos[nombre],Barberos[id])))</f>
        <v>0</v>
      </c>
      <c r="AQ18" s="20" cm="1">
        <f t="array" ref="AQ18">IF(ISERROR(INDEX(Jornadas[id],ROW()-5)),"",AN18+AO18-AP18)</f>
        <v>28000</v>
      </c>
      <c r="AR18" s="1" cm="1">
        <f t="array" ref="AR18">IF(ISERROR(INDEX(Jornadas[id],ROW()-5)),"",COUNTIFS(_Cortes!$C:$C,INDEX(Jornadas[id],ROW()-5),_Cortes!$B:$B,LOOKUP($AR$4,_Barberos!$B:$B,_Barberos!$A:$A)))</f>
        <v>0</v>
      </c>
      <c r="AS18" s="20" cm="1">
        <f t="array" ref="AS18">IF(ISERROR(INDEX(Jornadas[id],ROW()-5)),"",INT(SUMIFS(Cortes[importe],Cortes[id_jornada],INDEX(Jornadas[id],ROW()-5),Cortes[id_barbero],LOOKUP($AR$4,Barberos[nombre],Barberos[id]))*(INDEX(Jornadas[comision_barberos],1)/100)))</f>
        <v>0</v>
      </c>
      <c r="AT18" s="20" cm="1">
        <f t="array" ref="AT18">IF(ISERROR(INDEX(Jornadas[id],ROW()-5)),"",SUMIFS(Cortes[propina],Cortes[id_jornada],INDEX(Jornadas[id],ROW()-5),Cortes[id_barbero],LOOKUP($AR$4,Barberos[nombre],Barberos[id])))</f>
        <v>0</v>
      </c>
      <c r="AU18" s="20" cm="1">
        <f t="array" ref="AU18">IF(ISERROR(INDEX(Jornadas[id],ROW()-5)),"",SUMIFS(Adelantos[importe],Adelantos[id_jornada],INDEX(Jornadas[id],ROW()-5),Adelantos[id_barbero],LOOKUP($AR$4,Barberos[nombre],Barberos[id])))</f>
        <v>0</v>
      </c>
      <c r="AV18" s="20" cm="1">
        <f t="array" ref="AV18">IF(ISERROR(INDEX(Jornadas[id],ROW()-5)),"",AS18+AT18-AU18)</f>
        <v>0</v>
      </c>
    </row>
    <row r="19" spans="1:48" ht="15" hidden="1" customHeight="1" x14ac:dyDescent="0.3">
      <c r="A19" s="51" t="str">
        <f t="shared" si="0"/>
        <v>Friday</v>
      </c>
      <c r="B19" s="52"/>
      <c r="C19" s="36" cm="1">
        <f t="array" ref="C19">IF(ISERROR(INDEX(Jornadas[id],ROW()-5)),"",INDEX(Jornadas[fecha],ROW()-5))</f>
        <v>45674</v>
      </c>
      <c r="D19" s="2" cm="1">
        <f t="array" ref="D19">IF(ISERROR(INDEX(Jornadas[id],ROW()-5)),"",COUNTIFS(_Cortes!$C:$C,INDEX(Jornadas[id],ROW()-5),_Cortes!$B:$B,LOOKUP($D$4,_Barberos!$B:$B,_Barberos!$A:$A)))</f>
        <v>7</v>
      </c>
      <c r="E19" s="21" cm="1">
        <f t="array" ref="E19">IF(ISERROR(INDEX(Jornadas[id],ROW()-5)),"",INT(SUMIFS(Cortes[importe],Cortes[id_jornada],INDEX(Jornadas[id],ROW()-5),Cortes[id_barbero],LOOKUP($D$4,Barberos[nombre],Barberos[id]))*(INDEX(Jornadas[comision_barberos],1)/100)))</f>
        <v>21000</v>
      </c>
      <c r="F19" s="21" cm="1">
        <f t="array" ref="F19">IF(ISERROR(INDEX(Jornadas[id],ROW()-5)),"",SUMIFS(Cortes[propina],Cortes[id_jornada],INDEX(Jornadas[id],ROW()-5),Cortes[id_barbero],LOOKUP($D$4,Barberos[nombre],Barberos[id])))</f>
        <v>300</v>
      </c>
      <c r="G19" s="21" cm="1">
        <f t="array" ref="G19">IF(ISERROR(INDEX(Jornadas[id],ROW()-5)),"",SUMIFS(Adelantos[importe],Adelantos[id_jornada],INDEX(Jornadas[id],ROW()-5),Adelantos[id_barbero],LOOKUP($D$4,Barberos[nombre],Barberos[id])))</f>
        <v>0</v>
      </c>
      <c r="H19" s="21" cm="1">
        <f t="array" ref="H19">IF(ISERROR(INDEX(Jornadas[id],ROW()-5)),"",E19+F19-G19)</f>
        <v>21300</v>
      </c>
      <c r="I19" s="2" cm="1">
        <f t="array" ref="I19">IF(ISERROR(INDEX(Jornadas[id],ROW()-5)),"",COUNTIFS(_Cortes!$C:$C,INDEX(Jornadas[id],ROW()-5),_Cortes!$B:$B,LOOKUP($I$4,_Barberos!$B:$B,_Barberos!$A:$A)))</f>
        <v>13</v>
      </c>
      <c r="J19" s="21" cm="1">
        <f t="array" ref="J19">IF(ISERROR(INDEX(Jornadas[id],ROW()-5)),"",INT(SUMIFS(Cortes[importe],Cortes[id_jornada],INDEX(Jornadas[id],ROW()-5),Cortes[id_barbero],LOOKUP($I$4,Barberos[nombre],Barberos[id]))*(INDEX(Jornadas[comision_barberos],1)/100)))</f>
        <v>39000</v>
      </c>
      <c r="K19" s="21" cm="1">
        <f t="array" ref="K19">IF(ISERROR(INDEX(Jornadas[id],ROW()-5)),"",SUMIFS(Cortes[propina],Cortes[id_jornada],INDEX(Jornadas[id],ROW()-5),Cortes[id_barbero],LOOKUP($I$4,Barberos[nombre],Barberos[id])))</f>
        <v>1000</v>
      </c>
      <c r="L19" s="21" cm="1">
        <f t="array" ref="L19">IF(ISERROR(INDEX(Jornadas[id],ROW()-5)),"",SUMIFS(Adelantos[importe],Adelantos[id_jornada],INDEX(Jornadas[id],ROW()-5),Adelantos[id_barbero],LOOKUP($I$4,Barberos[nombre],Barberos[id])))</f>
        <v>0</v>
      </c>
      <c r="M19" s="21" cm="1">
        <f t="array" ref="M19">IF(ISERROR(INDEX(Jornadas[id],ROW()-5)),"",J19+K19-L19)</f>
        <v>40000</v>
      </c>
      <c r="N19" s="2" cm="1">
        <f t="array" ref="N19">IF(ISERROR(INDEX(Jornadas[id],ROW()-5)),"",COUNTIFS(_Cortes!$C:$C,INDEX(Jornadas[id],ROW()-5),_Cortes!$B:$B,LOOKUP($N$4,_Barberos!$B:$B,_Barberos!$A:$A)))</f>
        <v>14</v>
      </c>
      <c r="O19" s="21" cm="1">
        <f t="array" ref="O19">IF(ISERROR(INDEX(Jornadas[id],ROW()-5)),"",INT(SUMIFS(Cortes[importe],Cortes[id_jornada],INDEX(Jornadas[id],ROW()-5),Cortes[id_barbero],LOOKUP($N$4,Barberos[nombre],Barberos[id]))*(INDEX(Jornadas[comision_barberos],1)/100)))</f>
        <v>42000</v>
      </c>
      <c r="P19" s="21" cm="1">
        <f t="array" ref="P19">IF(ISERROR(INDEX(Jornadas[id],ROW()-5)),"",SUMIFS(Cortes[propina],Cortes[id_jornada],INDEX(Jornadas[id],ROW()-5),Cortes[id_barbero],LOOKUP($N$4,Barberos[nombre],Barberos[id])))</f>
        <v>12500</v>
      </c>
      <c r="Q19" s="21" cm="1">
        <f t="array" ref="Q19">IF(ISERROR(INDEX(Jornadas[id],ROW()-5)),"",SUMIFS(Adelantos[importe],Adelantos[id_jornada],INDEX(Jornadas[id],ROW()-5),Adelantos[id_barbero],LOOKUP($N$4,Barberos[nombre],Barberos[id])))</f>
        <v>0</v>
      </c>
      <c r="R19" s="21" cm="1">
        <f t="array" ref="R19">IF(ISERROR(INDEX(Jornadas[id],ROW()-5)),"",O19+P19-Q19)</f>
        <v>54500</v>
      </c>
      <c r="S19" s="2" cm="1">
        <f t="array" ref="S19">IF(ISERROR(INDEX(Jornadas[id],ROW()-5)),"",COUNTIFS(_Cortes!$C:$C,INDEX(Jornadas[id],ROW()-5),_Cortes!$B:$B,LOOKUP($S$4,_Barberos!$B:$B,_Barberos!$A:$A)))</f>
        <v>11</v>
      </c>
      <c r="T19" s="21" cm="1">
        <f t="array" ref="T19">IF(ISERROR(INDEX(Jornadas[id],ROW()-5)),"",INT(SUMIFS(Cortes[importe],Cortes[id_jornada],INDEX(Jornadas[id],ROW()-5),Cortes[id_barbero],LOOKUP($S$4,Barberos[nombre],Barberos[id]))*(INDEX(Jornadas[comision_barberos],1)/100)))</f>
        <v>36000</v>
      </c>
      <c r="U19" s="21" cm="1">
        <f t="array" ref="U19">IF(ISERROR(INDEX(Jornadas[id],ROW()-5)),"",SUMIFS(Cortes[propina],Cortes[id_jornada],INDEX(Jornadas[id],ROW()-5),Cortes[id_barbero],LOOKUP($S$4,Barberos[nombre],Barberos[id])))</f>
        <v>2500</v>
      </c>
      <c r="V19" s="21" cm="1">
        <f t="array" ref="V19">IF(ISERROR(INDEX(Jornadas[id],ROW()-5)),"",SUMIFS(Adelantos[importe],Adelantos[id_jornada],INDEX(Jornadas[id],ROW()-5),Adelantos[id_barbero],LOOKUP($S$4,Barberos[nombre],Barberos[id])))</f>
        <v>0</v>
      </c>
      <c r="W19" s="21" cm="1">
        <f t="array" ref="W19">IF(ISERROR(INDEX(Jornadas[id],ROW()-5)),"",T19+U19-V19)</f>
        <v>38500</v>
      </c>
      <c r="X19" s="2" cm="1">
        <f t="array" ref="X19">IF(ISERROR(INDEX(Jornadas[id],ROW()-5)),"",COUNTIFS(_Cortes!$C:$C,INDEX(Jornadas[id],ROW()-5),_Cortes!$B:$B,LOOKUP($X$4,_Barberos!$B:$B,_Barberos!$A:$A)))</f>
        <v>0</v>
      </c>
      <c r="Y19" s="21" cm="1">
        <f t="array" ref="Y19">IF(ISERROR(INDEX(Jornadas[id],ROW()-5)),"",INT(SUMIFS(Cortes[importe],Cortes[id_jornada],INDEX(Jornadas[id],ROW()-5),Cortes[id_barbero],LOOKUP($X$4,Barberos[nombre],Barberos[id]))*(INDEX(Jornadas[comision_barberos],1)/100)))</f>
        <v>0</v>
      </c>
      <c r="Z19" s="21" cm="1">
        <f t="array" ref="Z19">IF(ISERROR(INDEX(Jornadas[id],ROW()-5)),"",SUMIFS(Cortes[propina],Cortes[id_jornada],INDEX(Jornadas[id],ROW()-5),Cortes[id_barbero],LOOKUP($X$4,Barberos[nombre],Barberos[id])))</f>
        <v>0</v>
      </c>
      <c r="AA19" s="21" cm="1">
        <f t="array" ref="AA19">IF(ISERROR(INDEX(Jornadas[id],ROW()-5)),"",SUMIFS(Adelantos[importe],Adelantos[id_jornada],INDEX(Jornadas[id],ROW()-5),Adelantos[id_barbero],LOOKUP($X$4,Barberos[nombre],Barberos[id])))</f>
        <v>0</v>
      </c>
      <c r="AB19" s="21" cm="1">
        <f t="array" ref="AB19">IF(ISERROR(INDEX(Jornadas[id],ROW()-5)),"",Y19+Z19-AA19)</f>
        <v>0</v>
      </c>
      <c r="AC19" s="2" cm="1">
        <f t="array" ref="AC19">IF(ISERROR(INDEX(Jornadas[id],ROW()-5)),"",COUNTIFS(_Cortes!$C:$C,INDEX(Jornadas[id],ROW()-5),_Cortes!$B:$B,LOOKUP($AC$4,_Barberos!$B:$B,_Barberos!$A:$A)))</f>
        <v>11</v>
      </c>
      <c r="AD19" s="21" cm="1">
        <f t="array" ref="AD19">IF(ISERROR(INDEX(Jornadas[id],ROW()-5)),"",INT(SUMIFS(Cortes[importe],Cortes[id_jornada],INDEX(Jornadas[id],ROW()-5),Cortes[id_barbero],LOOKUP($AC$4,Barberos[nombre],Barberos[id]))*(INDEX(Jornadas[comision_barberos],1)/100)))</f>
        <v>34000</v>
      </c>
      <c r="AE19" s="21" cm="1">
        <f t="array" ref="AE19">IF(ISERROR(INDEX(Jornadas[id],ROW()-5)),"",SUMIFS(Cortes[propina],Cortes[id_jornada],INDEX(Jornadas[id],ROW()-5),Cortes[id_barbero],LOOKUP($AC$4,Barberos[nombre],Barberos[id])))</f>
        <v>3000</v>
      </c>
      <c r="AF19" s="21" cm="1">
        <f t="array" ref="AF19">IF(ISERROR(INDEX(Jornadas[id],ROW()-5)),"",SUMIFS(Adelantos[importe],Adelantos[id_jornada],INDEX(Jornadas[id],ROW()-5),Adelantos[id_barbero],LOOKUP($AC$4,Barberos[nombre],Barberos[id])))</f>
        <v>0</v>
      </c>
      <c r="AG19" s="21" cm="1">
        <f t="array" ref="AG19">IF(ISERROR(INDEX(Jornadas[id],ROW()-5)),"",AD19+AE19-AF19)</f>
        <v>37000</v>
      </c>
      <c r="AH19" s="2" cm="1">
        <f t="array" ref="AH19">IF(ISERROR(INDEX(Jornadas[id],ROW()-5)),"",COUNTIFS(_Cortes!$C:$C,INDEX(Jornadas[id],ROW()-5),_Cortes!$B:$B,LOOKUP($AH$4,_Barberos!$B:$B,_Barberos!$A:$A)))</f>
        <v>0</v>
      </c>
      <c r="AI19" s="21" cm="1">
        <f t="array" ref="AI19">IF(ISERROR(INDEX(Jornadas[id],ROW()-5)),"",INT(SUMIFS(Cortes[importe],Cortes[id_jornada],INDEX(Jornadas[id],ROW()-5),Cortes[id_barbero],LOOKUP($AH$4,Barberos[nombre],Barberos[id]))*(INDEX(Jornadas[comision_barberos],1)/100)))</f>
        <v>0</v>
      </c>
      <c r="AJ19" s="21" cm="1">
        <f t="array" ref="AJ19">IF(ISERROR(INDEX(Jornadas[id],ROW()-5)),"",SUMIFS(Cortes[propina],Cortes[id_jornada],INDEX(Jornadas[id],ROW()-5),Cortes[id_barbero],LOOKUP($AH$4,Barberos[nombre],Barberos[id])))</f>
        <v>0</v>
      </c>
      <c r="AK19" s="21" cm="1">
        <f t="array" ref="AK19">IF(ISERROR(INDEX(Jornadas[id],ROW()-5)),"",SUMIFS(Adelantos[importe],Adelantos[id_jornada],INDEX(Jornadas[id],ROW()-5),Adelantos[id_barbero],LOOKUP($AH$4,Barberos[nombre],Barberos[id])))</f>
        <v>0</v>
      </c>
      <c r="AL19" s="21" cm="1">
        <f t="array" ref="AL19">IF(ISERROR(INDEX(Jornadas[id],ROW()-5)),"",AI19+AJ19-AK19)</f>
        <v>0</v>
      </c>
      <c r="AM19" s="2" cm="1">
        <f t="array" ref="AM19">IF(ISERROR(INDEX(Jornadas[id],ROW()-5)),"",COUNTIFS(_Cortes!$C:$C,INDEX(Jornadas[id],ROW()-5),_Cortes!$B:$B,LOOKUP($AM$4,_Barberos!$B:$B,_Barberos!$A:$A)))</f>
        <v>13</v>
      </c>
      <c r="AN19" s="21" cm="1">
        <f t="array" ref="AN19">IF(ISERROR(INDEX(Jornadas[id],ROW()-5)),"",INT(SUMIFS(Cortes[importe],Cortes[id_jornada],INDEX(Jornadas[id],ROW()-5),Cortes[id_barbero],LOOKUP($AM$4,Barberos[nombre],Barberos[id]))*(INDEX(Jornadas[comision_barberos],1)/100)))</f>
        <v>40000</v>
      </c>
      <c r="AO19" s="21" cm="1">
        <f t="array" ref="AO19">IF(ISERROR(INDEX(Jornadas[id],ROW()-5)),"",SUMIFS(Cortes[propina],Cortes[id_jornada],INDEX(Jornadas[id],ROW()-5),Cortes[id_barbero],LOOKUP($AM$4,Barberos[nombre],Barberos[id])))</f>
        <v>0</v>
      </c>
      <c r="AP19" s="21" cm="1">
        <f t="array" ref="AP19">IF(ISERROR(INDEX(Jornadas[id],ROW()-5)),"",SUMIFS(Adelantos[importe],Adelantos[id_jornada],INDEX(Jornadas[id],ROW()-5),Adelantos[id_barbero],LOOKUP($AM$4,Barberos[nombre],Barberos[id])))</f>
        <v>0</v>
      </c>
      <c r="AQ19" s="21" cm="1">
        <f t="array" ref="AQ19">IF(ISERROR(INDEX(Jornadas[id],ROW()-5)),"",AN19+AO19-AP19)</f>
        <v>40000</v>
      </c>
      <c r="AR19" s="2" cm="1">
        <f t="array" ref="AR19">IF(ISERROR(INDEX(Jornadas[id],ROW()-5)),"",COUNTIFS(_Cortes!$C:$C,INDEX(Jornadas[id],ROW()-5),_Cortes!$B:$B,LOOKUP($AR$4,_Barberos!$B:$B,_Barberos!$A:$A)))</f>
        <v>0</v>
      </c>
      <c r="AS19" s="21" cm="1">
        <f t="array" ref="AS19">IF(ISERROR(INDEX(Jornadas[id],ROW()-5)),"",INT(SUMIFS(Cortes[importe],Cortes[id_jornada],INDEX(Jornadas[id],ROW()-5),Cortes[id_barbero],LOOKUP($AR$4,Barberos[nombre],Barberos[id]))*(INDEX(Jornadas[comision_barberos],1)/100)))</f>
        <v>0</v>
      </c>
      <c r="AT19" s="21" cm="1">
        <f t="array" ref="AT19">IF(ISERROR(INDEX(Jornadas[id],ROW()-5)),"",SUMIFS(Cortes[propina],Cortes[id_jornada],INDEX(Jornadas[id],ROW()-5),Cortes[id_barbero],LOOKUP($AR$4,Barberos[nombre],Barberos[id])))</f>
        <v>0</v>
      </c>
      <c r="AU19" s="21" cm="1">
        <f t="array" ref="AU19">IF(ISERROR(INDEX(Jornadas[id],ROW()-5)),"",SUMIFS(Adelantos[importe],Adelantos[id_jornada],INDEX(Jornadas[id],ROW()-5),Adelantos[id_barbero],LOOKUP($AR$4,Barberos[nombre],Barberos[id])))</f>
        <v>0</v>
      </c>
      <c r="AV19" s="21" cm="1">
        <f t="array" ref="AV19">IF(ISERROR(INDEX(Jornadas[id],ROW()-5)),"",AS19+AT19-AU19)</f>
        <v>0</v>
      </c>
    </row>
    <row r="20" spans="1:48" ht="15" hidden="1" customHeight="1" x14ac:dyDescent="0.3">
      <c r="A20" s="53" t="str">
        <f t="shared" si="0"/>
        <v>Saturday</v>
      </c>
      <c r="B20" s="54"/>
      <c r="C20" s="38" cm="1">
        <f t="array" ref="C20">IF(ISERROR(INDEX(Jornadas[id],ROW()-5)),"",INDEX(Jornadas[fecha],ROW()-5))</f>
        <v>45675</v>
      </c>
      <c r="D20" s="1" cm="1">
        <f t="array" ref="D20">IF(ISERROR(INDEX(Jornadas[id],ROW()-5)),"",COUNTIFS(_Cortes!$C:$C,INDEX(Jornadas[id],ROW()-5),_Cortes!$B:$B,LOOKUP($D$4,_Barberos!$B:$B,_Barberos!$A:$A)))</f>
        <v>2</v>
      </c>
      <c r="E20" s="20" cm="1">
        <f t="array" ref="E20">IF(ISERROR(INDEX(Jornadas[id],ROW()-5)),"",INT(SUMIFS(Cortes[importe],Cortes[id_jornada],INDEX(Jornadas[id],ROW()-5),Cortes[id_barbero],LOOKUP($D$4,Barberos[nombre],Barberos[id]))*(INDEX(Jornadas[comision_barberos],1)/100)))</f>
        <v>7000</v>
      </c>
      <c r="F20" s="20" cm="1">
        <f t="array" ref="F20">IF(ISERROR(INDEX(Jornadas[id],ROW()-5)),"",SUMIFS(Cortes[propina],Cortes[id_jornada],INDEX(Jornadas[id],ROW()-5),Cortes[id_barbero],LOOKUP($D$4,Barberos[nombre],Barberos[id])))</f>
        <v>0</v>
      </c>
      <c r="G20" s="20" cm="1">
        <f t="array" ref="G20">IF(ISERROR(INDEX(Jornadas[id],ROW()-5)),"",SUMIFS(Adelantos[importe],Adelantos[id_jornada],INDEX(Jornadas[id],ROW()-5),Adelantos[id_barbero],LOOKUP($D$4,Barberos[nombre],Barberos[id])))</f>
        <v>0</v>
      </c>
      <c r="H20" s="20" cm="1">
        <f t="array" ref="H20">IF(ISERROR(INDEX(Jornadas[id],ROW()-5)),"",E20+F20-G20)</f>
        <v>7000</v>
      </c>
      <c r="I20" s="1" cm="1">
        <f t="array" ref="I20">IF(ISERROR(INDEX(Jornadas[id],ROW()-5)),"",COUNTIFS(_Cortes!$C:$C,INDEX(Jornadas[id],ROW()-5),_Cortes!$B:$B,LOOKUP($I$4,_Barberos!$B:$B,_Barberos!$A:$A)))</f>
        <v>14</v>
      </c>
      <c r="J20" s="20" cm="1">
        <f t="array" ref="J20">IF(ISERROR(INDEX(Jornadas[id],ROW()-5)),"",INT(SUMIFS(Cortes[importe],Cortes[id_jornada],INDEX(Jornadas[id],ROW()-5),Cortes[id_barbero],LOOKUP($I$4,Barberos[nombre],Barberos[id]))*(INDEX(Jornadas[comision_barberos],1)/100)))</f>
        <v>45000</v>
      </c>
      <c r="K20" s="20" cm="1">
        <f t="array" ref="K20">IF(ISERROR(INDEX(Jornadas[id],ROW()-5)),"",SUMIFS(Cortes[propina],Cortes[id_jornada],INDEX(Jornadas[id],ROW()-5),Cortes[id_barbero],LOOKUP($I$4,Barberos[nombre],Barberos[id])))</f>
        <v>4450</v>
      </c>
      <c r="L20" s="20" cm="1">
        <f t="array" ref="L20">IF(ISERROR(INDEX(Jornadas[id],ROW()-5)),"",SUMIFS(Adelantos[importe],Adelantos[id_jornada],INDEX(Jornadas[id],ROW()-5),Adelantos[id_barbero],LOOKUP($I$4,Barberos[nombre],Barberos[id])))</f>
        <v>0</v>
      </c>
      <c r="M20" s="20" cm="1">
        <f t="array" ref="M20">IF(ISERROR(INDEX(Jornadas[id],ROW()-5)),"",J20+K20-L20)</f>
        <v>49450</v>
      </c>
      <c r="N20" s="1" cm="1">
        <f t="array" ref="N20">IF(ISERROR(INDEX(Jornadas[id],ROW()-5)),"",COUNTIFS(_Cortes!$C:$C,INDEX(Jornadas[id],ROW()-5),_Cortes!$B:$B,LOOKUP($N$4,_Barberos!$B:$B,_Barberos!$A:$A)))</f>
        <v>18</v>
      </c>
      <c r="O20" s="20" cm="1">
        <f t="array" ref="O20">IF(ISERROR(INDEX(Jornadas[id],ROW()-5)),"",INT(SUMIFS(Cortes[importe],Cortes[id_jornada],INDEX(Jornadas[id],ROW()-5),Cortes[id_barbero],LOOKUP($N$4,Barberos[nombre],Barberos[id]))*(INDEX(Jornadas[comision_barberos],1)/100)))</f>
        <v>56000</v>
      </c>
      <c r="P20" s="20" cm="1">
        <f t="array" ref="P20">IF(ISERROR(INDEX(Jornadas[id],ROW()-5)),"",SUMIFS(Cortes[propina],Cortes[id_jornada],INDEX(Jornadas[id],ROW()-5),Cortes[id_barbero],LOOKUP($N$4,Barberos[nombre],Barberos[id])))</f>
        <v>4450</v>
      </c>
      <c r="Q20" s="20" cm="1">
        <f t="array" ref="Q20">IF(ISERROR(INDEX(Jornadas[id],ROW()-5)),"",SUMIFS(Adelantos[importe],Adelantos[id_jornada],INDEX(Jornadas[id],ROW()-5),Adelantos[id_barbero],LOOKUP($N$4,Barberos[nombre],Barberos[id])))</f>
        <v>0</v>
      </c>
      <c r="R20" s="20" cm="1">
        <f t="array" ref="R20">IF(ISERROR(INDEX(Jornadas[id],ROW()-5)),"",O20+P20-Q20)</f>
        <v>60450</v>
      </c>
      <c r="S20" s="1" cm="1">
        <f t="array" ref="S20">IF(ISERROR(INDEX(Jornadas[id],ROW()-5)),"",COUNTIFS(_Cortes!$C:$C,INDEX(Jornadas[id],ROW()-5),_Cortes!$B:$B,LOOKUP($S$4,_Barberos!$B:$B,_Barberos!$A:$A)))</f>
        <v>14</v>
      </c>
      <c r="T20" s="20" cm="1">
        <f t="array" ref="T20">IF(ISERROR(INDEX(Jornadas[id],ROW()-5)),"",INT(SUMIFS(Cortes[importe],Cortes[id_jornada],INDEX(Jornadas[id],ROW()-5),Cortes[id_barbero],LOOKUP($S$4,Barberos[nombre],Barberos[id]))*(INDEX(Jornadas[comision_barberos],1)/100)))</f>
        <v>43000</v>
      </c>
      <c r="U20" s="20" cm="1">
        <f t="array" ref="U20">IF(ISERROR(INDEX(Jornadas[id],ROW()-5)),"",SUMIFS(Cortes[propina],Cortes[id_jornada],INDEX(Jornadas[id],ROW()-5),Cortes[id_barbero],LOOKUP($S$4,Barberos[nombre],Barberos[id])))</f>
        <v>2000</v>
      </c>
      <c r="V20" s="20" cm="1">
        <f t="array" ref="V20">IF(ISERROR(INDEX(Jornadas[id],ROW()-5)),"",SUMIFS(Adelantos[importe],Adelantos[id_jornada],INDEX(Jornadas[id],ROW()-5),Adelantos[id_barbero],LOOKUP($S$4,Barberos[nombre],Barberos[id])))</f>
        <v>0</v>
      </c>
      <c r="W20" s="20" cm="1">
        <f t="array" ref="W20">IF(ISERROR(INDEX(Jornadas[id],ROW()-5)),"",T20+U20-V20)</f>
        <v>45000</v>
      </c>
      <c r="X20" s="1" cm="1">
        <f t="array" ref="X20">IF(ISERROR(INDEX(Jornadas[id],ROW()-5)),"",COUNTIFS(_Cortes!$C:$C,INDEX(Jornadas[id],ROW()-5),_Cortes!$B:$B,LOOKUP($X$4,_Barberos!$B:$B,_Barberos!$A:$A)))</f>
        <v>0</v>
      </c>
      <c r="Y20" s="20" cm="1">
        <f t="array" ref="Y20">IF(ISERROR(INDEX(Jornadas[id],ROW()-5)),"",INT(SUMIFS(Cortes[importe],Cortes[id_jornada],INDEX(Jornadas[id],ROW()-5),Cortes[id_barbero],LOOKUP($X$4,Barberos[nombre],Barberos[id]))*(INDEX(Jornadas[comision_barberos],1)/100)))</f>
        <v>0</v>
      </c>
      <c r="Z20" s="20" cm="1">
        <f t="array" ref="Z20">IF(ISERROR(INDEX(Jornadas[id],ROW()-5)),"",SUMIFS(Cortes[propina],Cortes[id_jornada],INDEX(Jornadas[id],ROW()-5),Cortes[id_barbero],LOOKUP($X$4,Barberos[nombre],Barberos[id])))</f>
        <v>0</v>
      </c>
      <c r="AA20" s="20" cm="1">
        <f t="array" ref="AA20">IF(ISERROR(INDEX(Jornadas[id],ROW()-5)),"",SUMIFS(Adelantos[importe],Adelantos[id_jornada],INDEX(Jornadas[id],ROW()-5),Adelantos[id_barbero],LOOKUP($X$4,Barberos[nombre],Barberos[id])))</f>
        <v>0</v>
      </c>
      <c r="AB20" s="20" cm="1">
        <f t="array" ref="AB20">IF(ISERROR(INDEX(Jornadas[id],ROW()-5)),"",Y20+Z20-AA20)</f>
        <v>0</v>
      </c>
      <c r="AC20" s="1" cm="1">
        <f t="array" ref="AC20">IF(ISERROR(INDEX(Jornadas[id],ROW()-5)),"",COUNTIFS(_Cortes!$C:$C,INDEX(Jornadas[id],ROW()-5),_Cortes!$B:$B,LOOKUP($AC$4,_Barberos!$B:$B,_Barberos!$A:$A)))</f>
        <v>15</v>
      </c>
      <c r="AD20" s="20" cm="1">
        <f t="array" ref="AD20">IF(ISERROR(INDEX(Jornadas[id],ROW()-5)),"",INT(SUMIFS(Cortes[importe],Cortes[id_jornada],INDEX(Jornadas[id],ROW()-5),Cortes[id_barbero],LOOKUP($AC$4,Barberos[nombre],Barberos[id]))*(INDEX(Jornadas[comision_barberos],1)/100)))</f>
        <v>45000</v>
      </c>
      <c r="AE20" s="20" cm="1">
        <f t="array" ref="AE20">IF(ISERROR(INDEX(Jornadas[id],ROW()-5)),"",SUMIFS(Cortes[propina],Cortes[id_jornada],INDEX(Jornadas[id],ROW()-5),Cortes[id_barbero],LOOKUP($AC$4,Barberos[nombre],Barberos[id])))</f>
        <v>2000</v>
      </c>
      <c r="AF20" s="20" cm="1">
        <f t="array" ref="AF20">IF(ISERROR(INDEX(Jornadas[id],ROW()-5)),"",SUMIFS(Adelantos[importe],Adelantos[id_jornada],INDEX(Jornadas[id],ROW()-5),Adelantos[id_barbero],LOOKUP($AC$4,Barberos[nombre],Barberos[id])))</f>
        <v>0</v>
      </c>
      <c r="AG20" s="20" cm="1">
        <f t="array" ref="AG20">IF(ISERROR(INDEX(Jornadas[id],ROW()-5)),"",AD20+AE20-AF20)</f>
        <v>47000</v>
      </c>
      <c r="AH20" s="1" cm="1">
        <f t="array" ref="AH20">IF(ISERROR(INDEX(Jornadas[id],ROW()-5)),"",COUNTIFS(_Cortes!$C:$C,INDEX(Jornadas[id],ROW()-5),_Cortes!$B:$B,LOOKUP($AH$4,_Barberos!$B:$B,_Barberos!$A:$A)))</f>
        <v>0</v>
      </c>
      <c r="AI20" s="20" cm="1">
        <f t="array" ref="AI20">IF(ISERROR(INDEX(Jornadas[id],ROW()-5)),"",INT(SUMIFS(Cortes[importe],Cortes[id_jornada],INDEX(Jornadas[id],ROW()-5),Cortes[id_barbero],LOOKUP($AH$4,Barberos[nombre],Barberos[id]))*(INDEX(Jornadas[comision_barberos],1)/100)))</f>
        <v>0</v>
      </c>
      <c r="AJ20" s="20" cm="1">
        <f t="array" ref="AJ20">IF(ISERROR(INDEX(Jornadas[id],ROW()-5)),"",SUMIFS(Cortes[propina],Cortes[id_jornada],INDEX(Jornadas[id],ROW()-5),Cortes[id_barbero],LOOKUP($AH$4,Barberos[nombre],Barberos[id])))</f>
        <v>0</v>
      </c>
      <c r="AK20" s="20" cm="1">
        <f t="array" ref="AK20">IF(ISERROR(INDEX(Jornadas[id],ROW()-5)),"",SUMIFS(Adelantos[importe],Adelantos[id_jornada],INDEX(Jornadas[id],ROW()-5),Adelantos[id_barbero],LOOKUP($AH$4,Barberos[nombre],Barberos[id])))</f>
        <v>0</v>
      </c>
      <c r="AL20" s="20" cm="1">
        <f t="array" ref="AL20">IF(ISERROR(INDEX(Jornadas[id],ROW()-5)),"",AI20+AJ20-AK20)</f>
        <v>0</v>
      </c>
      <c r="AM20" s="1" cm="1">
        <f t="array" ref="AM20">IF(ISERROR(INDEX(Jornadas[id],ROW()-5)),"",COUNTIFS(_Cortes!$C:$C,INDEX(Jornadas[id],ROW()-5),_Cortes!$B:$B,LOOKUP($AM$4,_Barberos!$B:$B,_Barberos!$A:$A)))</f>
        <v>14</v>
      </c>
      <c r="AN20" s="20" cm="1">
        <f t="array" ref="AN20">IF(ISERROR(INDEX(Jornadas[id],ROW()-5)),"",INT(SUMIFS(Cortes[importe],Cortes[id_jornada],INDEX(Jornadas[id],ROW()-5),Cortes[id_barbero],LOOKUP($AM$4,Barberos[nombre],Barberos[id]))*(INDEX(Jornadas[comision_barberos],1)/100)))</f>
        <v>43000</v>
      </c>
      <c r="AO20" s="20" cm="1">
        <f t="array" ref="AO20">IF(ISERROR(INDEX(Jornadas[id],ROW()-5)),"",SUMIFS(Cortes[propina],Cortes[id_jornada],INDEX(Jornadas[id],ROW()-5),Cortes[id_barbero],LOOKUP($AM$4,Barberos[nombre],Barberos[id])))</f>
        <v>0</v>
      </c>
      <c r="AP20" s="20" cm="1">
        <f t="array" ref="AP20">IF(ISERROR(INDEX(Jornadas[id],ROW()-5)),"",SUMIFS(Adelantos[importe],Adelantos[id_jornada],INDEX(Jornadas[id],ROW()-5),Adelantos[id_barbero],LOOKUP($AM$4,Barberos[nombre],Barberos[id])))</f>
        <v>0</v>
      </c>
      <c r="AQ20" s="20" cm="1">
        <f t="array" ref="AQ20">IF(ISERROR(INDEX(Jornadas[id],ROW()-5)),"",AN20+AO20-AP20)</f>
        <v>43000</v>
      </c>
      <c r="AR20" s="1" cm="1">
        <f t="array" ref="AR20">IF(ISERROR(INDEX(Jornadas[id],ROW()-5)),"",COUNTIFS(_Cortes!$C:$C,INDEX(Jornadas[id],ROW()-5),_Cortes!$B:$B,LOOKUP($AR$4,_Barberos!$B:$B,_Barberos!$A:$A)))</f>
        <v>0</v>
      </c>
      <c r="AS20" s="20" cm="1">
        <f t="array" ref="AS20">IF(ISERROR(INDEX(Jornadas[id],ROW()-5)),"",INT(SUMIFS(Cortes[importe],Cortes[id_jornada],INDEX(Jornadas[id],ROW()-5),Cortes[id_barbero],LOOKUP($AR$4,Barberos[nombre],Barberos[id]))*(INDEX(Jornadas[comision_barberos],1)/100)))</f>
        <v>0</v>
      </c>
      <c r="AT20" s="20" cm="1">
        <f t="array" ref="AT20">IF(ISERROR(INDEX(Jornadas[id],ROW()-5)),"",SUMIFS(Cortes[propina],Cortes[id_jornada],INDEX(Jornadas[id],ROW()-5),Cortes[id_barbero],LOOKUP($AR$4,Barberos[nombre],Barberos[id])))</f>
        <v>0</v>
      </c>
      <c r="AU20" s="20" cm="1">
        <f t="array" ref="AU20">IF(ISERROR(INDEX(Jornadas[id],ROW()-5)),"",SUMIFS(Adelantos[importe],Adelantos[id_jornada],INDEX(Jornadas[id],ROW()-5),Adelantos[id_barbero],LOOKUP($AR$4,Barberos[nombre],Barberos[id])))</f>
        <v>0</v>
      </c>
      <c r="AV20" s="20" cm="1">
        <f t="array" ref="AV20">IF(ISERROR(INDEX(Jornadas[id],ROW()-5)),"",AS20+AT20-AU20)</f>
        <v>0</v>
      </c>
    </row>
    <row r="21" spans="1:48" ht="15" hidden="1" customHeight="1" x14ac:dyDescent="0.3">
      <c r="A21" s="51" t="str">
        <f t="shared" si="0"/>
        <v>Monday</v>
      </c>
      <c r="B21" s="52"/>
      <c r="C21" s="36" cm="1">
        <f t="array" ref="C21">IF(ISERROR(INDEX(Jornadas[id],ROW()-5)),"",INDEX(Jornadas[fecha],ROW()-5))</f>
        <v>45677</v>
      </c>
      <c r="D21" s="2" cm="1">
        <f t="array" ref="D21">IF(ISERROR(INDEX(Jornadas[id],ROW()-5)),"",COUNTIFS(_Cortes!$C:$C,INDEX(Jornadas[id],ROW()-5),_Cortes!$B:$B,LOOKUP($D$4,_Barberos!$B:$B,_Barberos!$A:$A)))</f>
        <v>0</v>
      </c>
      <c r="E21" s="21" cm="1">
        <f t="array" ref="E21">IF(ISERROR(INDEX(Jornadas[id],ROW()-5)),"",INT(SUMIFS(Cortes[importe],Cortes[id_jornada],INDEX(Jornadas[id],ROW()-5),Cortes[id_barbero],LOOKUP($D$4,Barberos[nombre],Barberos[id]))*(INDEX(Jornadas[comision_barberos],1)/100)))</f>
        <v>0</v>
      </c>
      <c r="F21" s="21" cm="1">
        <f t="array" ref="F21">IF(ISERROR(INDEX(Jornadas[id],ROW()-5)),"",SUMIFS(Cortes[propina],Cortes[id_jornada],INDEX(Jornadas[id],ROW()-5),Cortes[id_barbero],LOOKUP($D$4,Barberos[nombre],Barberos[id])))</f>
        <v>0</v>
      </c>
      <c r="G21" s="21" cm="1">
        <f t="array" ref="G21">IF(ISERROR(INDEX(Jornadas[id],ROW()-5)),"",SUMIFS(Adelantos[importe],Adelantos[id_jornada],INDEX(Jornadas[id],ROW()-5),Adelantos[id_barbero],LOOKUP($D$4,Barberos[nombre],Barberos[id])))</f>
        <v>0</v>
      </c>
      <c r="H21" s="21" cm="1">
        <f t="array" ref="H21">IF(ISERROR(INDEX(Jornadas[id],ROW()-5)),"",E21+F21-G21)</f>
        <v>0</v>
      </c>
      <c r="I21" s="2" cm="1">
        <f t="array" ref="I21">IF(ISERROR(INDEX(Jornadas[id],ROW()-5)),"",COUNTIFS(_Cortes!$C:$C,INDEX(Jornadas[id],ROW()-5),_Cortes!$B:$B,LOOKUP($I$4,_Barberos!$B:$B,_Barberos!$A:$A)))</f>
        <v>15</v>
      </c>
      <c r="J21" s="21" cm="1">
        <f t="array" ref="J21">IF(ISERROR(INDEX(Jornadas[id],ROW()-5)),"",INT(SUMIFS(Cortes[importe],Cortes[id_jornada],INDEX(Jornadas[id],ROW()-5),Cortes[id_barbero],LOOKUP($I$4,Barberos[nombre],Barberos[id]))*(INDEX(Jornadas[comision_barberos],1)/100)))</f>
        <v>46000</v>
      </c>
      <c r="K21" s="21" cm="1">
        <f t="array" ref="K21">IF(ISERROR(INDEX(Jornadas[id],ROW()-5)),"",SUMIFS(Cortes[propina],Cortes[id_jornada],INDEX(Jornadas[id],ROW()-5),Cortes[id_barbero],LOOKUP($I$4,Barberos[nombre],Barberos[id])))</f>
        <v>4000</v>
      </c>
      <c r="L21" s="21" cm="1">
        <f t="array" ref="L21">IF(ISERROR(INDEX(Jornadas[id],ROW()-5)),"",SUMIFS(Adelantos[importe],Adelantos[id_jornada],INDEX(Jornadas[id],ROW()-5),Adelantos[id_barbero],LOOKUP($I$4,Barberos[nombre],Barberos[id])))</f>
        <v>0</v>
      </c>
      <c r="M21" s="21" cm="1">
        <f t="array" ref="M21">IF(ISERROR(INDEX(Jornadas[id],ROW()-5)),"",J21+K21-L21)</f>
        <v>50000</v>
      </c>
      <c r="N21" s="2" cm="1">
        <f t="array" ref="N21">IF(ISERROR(INDEX(Jornadas[id],ROW()-5)),"",COUNTIFS(_Cortes!$C:$C,INDEX(Jornadas[id],ROW()-5),_Cortes!$B:$B,LOOKUP($N$4,_Barberos!$B:$B,_Barberos!$A:$A)))</f>
        <v>0</v>
      </c>
      <c r="O21" s="21" cm="1">
        <f t="array" ref="O21">IF(ISERROR(INDEX(Jornadas[id],ROW()-5)),"",INT(SUMIFS(Cortes[importe],Cortes[id_jornada],INDEX(Jornadas[id],ROW()-5),Cortes[id_barbero],LOOKUP($N$4,Barberos[nombre],Barberos[id]))*(INDEX(Jornadas[comision_barberos],1)/100)))</f>
        <v>0</v>
      </c>
      <c r="P21" s="21" cm="1">
        <f t="array" ref="P21">IF(ISERROR(INDEX(Jornadas[id],ROW()-5)),"",SUMIFS(Cortes[propina],Cortes[id_jornada],INDEX(Jornadas[id],ROW()-5),Cortes[id_barbero],LOOKUP($N$4,Barberos[nombre],Barberos[id])))</f>
        <v>0</v>
      </c>
      <c r="Q21" s="21" cm="1">
        <f t="array" ref="Q21">IF(ISERROR(INDEX(Jornadas[id],ROW()-5)),"",SUMIFS(Adelantos[importe],Adelantos[id_jornada],INDEX(Jornadas[id],ROW()-5),Adelantos[id_barbero],LOOKUP($N$4,Barberos[nombre],Barberos[id])))</f>
        <v>0</v>
      </c>
      <c r="R21" s="21" cm="1">
        <f t="array" ref="R21">IF(ISERROR(INDEX(Jornadas[id],ROW()-5)),"",O21+P21-Q21)</f>
        <v>0</v>
      </c>
      <c r="S21" s="2" cm="1">
        <f t="array" ref="S21">IF(ISERROR(INDEX(Jornadas[id],ROW()-5)),"",COUNTIFS(_Cortes!$C:$C,INDEX(Jornadas[id],ROW()-5),_Cortes!$B:$B,LOOKUP($S$4,_Barberos!$B:$B,_Barberos!$A:$A)))</f>
        <v>11</v>
      </c>
      <c r="T21" s="21" cm="1">
        <f t="array" ref="T21">IF(ISERROR(INDEX(Jornadas[id],ROW()-5)),"",INT(SUMIFS(Cortes[importe],Cortes[id_jornada],INDEX(Jornadas[id],ROW()-5),Cortes[id_barbero],LOOKUP($S$4,Barberos[nombre],Barberos[id]))*(INDEX(Jornadas[comision_barberos],1)/100)))</f>
        <v>33000</v>
      </c>
      <c r="U21" s="21" cm="1">
        <f t="array" ref="U21">IF(ISERROR(INDEX(Jornadas[id],ROW()-5)),"",SUMIFS(Cortes[propina],Cortes[id_jornada],INDEX(Jornadas[id],ROW()-5),Cortes[id_barbero],LOOKUP($S$4,Barberos[nombre],Barberos[id])))</f>
        <v>1000</v>
      </c>
      <c r="V21" s="21" cm="1">
        <f t="array" ref="V21">IF(ISERROR(INDEX(Jornadas[id],ROW()-5)),"",SUMIFS(Adelantos[importe],Adelantos[id_jornada],INDEX(Jornadas[id],ROW()-5),Adelantos[id_barbero],LOOKUP($S$4,Barberos[nombre],Barberos[id])))</f>
        <v>0</v>
      </c>
      <c r="W21" s="21" cm="1">
        <f t="array" ref="W21">IF(ISERROR(INDEX(Jornadas[id],ROW()-5)),"",T21+U21-V21)</f>
        <v>34000</v>
      </c>
      <c r="X21" s="2" cm="1">
        <f t="array" ref="X21">IF(ISERROR(INDEX(Jornadas[id],ROW()-5)),"",COUNTIFS(_Cortes!$C:$C,INDEX(Jornadas[id],ROW()-5),_Cortes!$B:$B,LOOKUP($X$4,_Barberos!$B:$B,_Barberos!$A:$A)))</f>
        <v>0</v>
      </c>
      <c r="Y21" s="21" cm="1">
        <f t="array" ref="Y21">IF(ISERROR(INDEX(Jornadas[id],ROW()-5)),"",INT(SUMIFS(Cortes[importe],Cortes[id_jornada],INDEX(Jornadas[id],ROW()-5),Cortes[id_barbero],LOOKUP($X$4,Barberos[nombre],Barberos[id]))*(INDEX(Jornadas[comision_barberos],1)/100)))</f>
        <v>0</v>
      </c>
      <c r="Z21" s="21" cm="1">
        <f t="array" ref="Z21">IF(ISERROR(INDEX(Jornadas[id],ROW()-5)),"",SUMIFS(Cortes[propina],Cortes[id_jornada],INDEX(Jornadas[id],ROW()-5),Cortes[id_barbero],LOOKUP($X$4,Barberos[nombre],Barberos[id])))</f>
        <v>0</v>
      </c>
      <c r="AA21" s="21" cm="1">
        <f t="array" ref="AA21">IF(ISERROR(INDEX(Jornadas[id],ROW()-5)),"",SUMIFS(Adelantos[importe],Adelantos[id_jornada],INDEX(Jornadas[id],ROW()-5),Adelantos[id_barbero],LOOKUP($X$4,Barberos[nombre],Barberos[id])))</f>
        <v>0</v>
      </c>
      <c r="AB21" s="21" cm="1">
        <f t="array" ref="AB21">IF(ISERROR(INDEX(Jornadas[id],ROW()-5)),"",Y21+Z21-AA21)</f>
        <v>0</v>
      </c>
      <c r="AC21" s="2" cm="1">
        <f t="array" ref="AC21">IF(ISERROR(INDEX(Jornadas[id],ROW()-5)),"",COUNTIFS(_Cortes!$C:$C,INDEX(Jornadas[id],ROW()-5),_Cortes!$B:$B,LOOKUP($AC$4,_Barberos!$B:$B,_Barberos!$A:$A)))</f>
        <v>0</v>
      </c>
      <c r="AD21" s="21" cm="1">
        <f t="array" ref="AD21">IF(ISERROR(INDEX(Jornadas[id],ROW()-5)),"",INT(SUMIFS(Cortes[importe],Cortes[id_jornada],INDEX(Jornadas[id],ROW()-5),Cortes[id_barbero],LOOKUP($AC$4,Barberos[nombre],Barberos[id]))*(INDEX(Jornadas[comision_barberos],1)/100)))</f>
        <v>0</v>
      </c>
      <c r="AE21" s="21" cm="1">
        <f t="array" ref="AE21">IF(ISERROR(INDEX(Jornadas[id],ROW()-5)),"",SUMIFS(Cortes[propina],Cortes[id_jornada],INDEX(Jornadas[id],ROW()-5),Cortes[id_barbero],LOOKUP($AC$4,Barberos[nombre],Barberos[id])))</f>
        <v>0</v>
      </c>
      <c r="AF21" s="21" cm="1">
        <f t="array" ref="AF21">IF(ISERROR(INDEX(Jornadas[id],ROW()-5)),"",SUMIFS(Adelantos[importe],Adelantos[id_jornada],INDEX(Jornadas[id],ROW()-5),Adelantos[id_barbero],LOOKUP($AC$4,Barberos[nombre],Barberos[id])))</f>
        <v>0</v>
      </c>
      <c r="AG21" s="21" cm="1">
        <f t="array" ref="AG21">IF(ISERROR(INDEX(Jornadas[id],ROW()-5)),"",AD21+AE21-AF21)</f>
        <v>0</v>
      </c>
      <c r="AH21" s="2" cm="1">
        <f t="array" ref="AH21">IF(ISERROR(INDEX(Jornadas[id],ROW()-5)),"",COUNTIFS(_Cortes!$C:$C,INDEX(Jornadas[id],ROW()-5),_Cortes!$B:$B,LOOKUP($AH$4,_Barberos!$B:$B,_Barberos!$A:$A)))</f>
        <v>0</v>
      </c>
      <c r="AI21" s="21" cm="1">
        <f t="array" ref="AI21">IF(ISERROR(INDEX(Jornadas[id],ROW()-5)),"",INT(SUMIFS(Cortes[importe],Cortes[id_jornada],INDEX(Jornadas[id],ROW()-5),Cortes[id_barbero],LOOKUP($AH$4,Barberos[nombre],Barberos[id]))*(INDEX(Jornadas[comision_barberos],1)/100)))</f>
        <v>0</v>
      </c>
      <c r="AJ21" s="21" cm="1">
        <f t="array" ref="AJ21">IF(ISERROR(INDEX(Jornadas[id],ROW()-5)),"",SUMIFS(Cortes[propina],Cortes[id_jornada],INDEX(Jornadas[id],ROW()-5),Cortes[id_barbero],LOOKUP($AH$4,Barberos[nombre],Barberos[id])))</f>
        <v>0</v>
      </c>
      <c r="AK21" s="21" cm="1">
        <f t="array" ref="AK21">IF(ISERROR(INDEX(Jornadas[id],ROW()-5)),"",SUMIFS(Adelantos[importe],Adelantos[id_jornada],INDEX(Jornadas[id],ROW()-5),Adelantos[id_barbero],LOOKUP($AH$4,Barberos[nombre],Barberos[id])))</f>
        <v>0</v>
      </c>
      <c r="AL21" s="21" cm="1">
        <f t="array" ref="AL21">IF(ISERROR(INDEX(Jornadas[id],ROW()-5)),"",AI21+AJ21-AK21)</f>
        <v>0</v>
      </c>
      <c r="AM21" s="2" cm="1">
        <f t="array" ref="AM21">IF(ISERROR(INDEX(Jornadas[id],ROW()-5)),"",COUNTIFS(_Cortes!$C:$C,INDEX(Jornadas[id],ROW()-5),_Cortes!$B:$B,LOOKUP($AM$4,_Barberos!$B:$B,_Barberos!$A:$A)))</f>
        <v>12</v>
      </c>
      <c r="AN21" s="21" cm="1">
        <f t="array" ref="AN21">IF(ISERROR(INDEX(Jornadas[id],ROW()-5)),"",INT(SUMIFS(Cortes[importe],Cortes[id_jornada],INDEX(Jornadas[id],ROW()-5),Cortes[id_barbero],LOOKUP($AM$4,Barberos[nombre],Barberos[id]))*(INDEX(Jornadas[comision_barberos],1)/100)))</f>
        <v>38000</v>
      </c>
      <c r="AO21" s="21" cm="1">
        <f t="array" ref="AO21">IF(ISERROR(INDEX(Jornadas[id],ROW()-5)),"",SUMIFS(Cortes[propina],Cortes[id_jornada],INDEX(Jornadas[id],ROW()-5),Cortes[id_barbero],LOOKUP($AM$4,Barberos[nombre],Barberos[id])))</f>
        <v>0</v>
      </c>
      <c r="AP21" s="21" cm="1">
        <f t="array" ref="AP21">IF(ISERROR(INDEX(Jornadas[id],ROW()-5)),"",SUMIFS(Adelantos[importe],Adelantos[id_jornada],INDEX(Jornadas[id],ROW()-5),Adelantos[id_barbero],LOOKUP($AM$4,Barberos[nombre],Barberos[id])))</f>
        <v>0</v>
      </c>
      <c r="AQ21" s="21" cm="1">
        <f t="array" ref="AQ21">IF(ISERROR(INDEX(Jornadas[id],ROW()-5)),"",AN21+AO21-AP21)</f>
        <v>38000</v>
      </c>
      <c r="AR21" s="2" cm="1">
        <f t="array" ref="AR21">IF(ISERROR(INDEX(Jornadas[id],ROW()-5)),"",COUNTIFS(_Cortes!$C:$C,INDEX(Jornadas[id],ROW()-5),_Cortes!$B:$B,LOOKUP($AR$4,_Barberos!$B:$B,_Barberos!$A:$A)))</f>
        <v>0</v>
      </c>
      <c r="AS21" s="21" cm="1">
        <f t="array" ref="AS21">IF(ISERROR(INDEX(Jornadas[id],ROW()-5)),"",INT(SUMIFS(Cortes[importe],Cortes[id_jornada],INDEX(Jornadas[id],ROW()-5),Cortes[id_barbero],LOOKUP($AR$4,Barberos[nombre],Barberos[id]))*(INDEX(Jornadas[comision_barberos],1)/100)))</f>
        <v>0</v>
      </c>
      <c r="AT21" s="21" cm="1">
        <f t="array" ref="AT21">IF(ISERROR(INDEX(Jornadas[id],ROW()-5)),"",SUMIFS(Cortes[propina],Cortes[id_jornada],INDEX(Jornadas[id],ROW()-5),Cortes[id_barbero],LOOKUP($AR$4,Barberos[nombre],Barberos[id])))</f>
        <v>0</v>
      </c>
      <c r="AU21" s="21" cm="1">
        <f t="array" ref="AU21">IF(ISERROR(INDEX(Jornadas[id],ROW()-5)),"",SUMIFS(Adelantos[importe],Adelantos[id_jornada],INDEX(Jornadas[id],ROW()-5),Adelantos[id_barbero],LOOKUP($AR$4,Barberos[nombre],Barberos[id])))</f>
        <v>0</v>
      </c>
      <c r="AV21" s="21" cm="1">
        <f t="array" ref="AV21">IF(ISERROR(INDEX(Jornadas[id],ROW()-5)),"",AS21+AT21-AU21)</f>
        <v>0</v>
      </c>
    </row>
    <row r="22" spans="1:48" ht="15" hidden="1" customHeight="1" x14ac:dyDescent="0.3">
      <c r="A22" s="53" t="str">
        <f t="shared" si="0"/>
        <v>Tuesday</v>
      </c>
      <c r="B22" s="54"/>
      <c r="C22" s="38" cm="1">
        <f t="array" ref="C22">IF(ISERROR(INDEX(Jornadas[id],ROW()-5)),"",INDEX(Jornadas[fecha],ROW()-5))</f>
        <v>45678</v>
      </c>
      <c r="D22" s="1" cm="1">
        <f t="array" ref="D22">IF(ISERROR(INDEX(Jornadas[id],ROW()-5)),"",COUNTIFS(_Cortes!$C:$C,INDEX(Jornadas[id],ROW()-5),_Cortes!$B:$B,LOOKUP($D$4,_Barberos!$B:$B,_Barberos!$A:$A)))</f>
        <v>14</v>
      </c>
      <c r="E22" s="20" cm="1">
        <f t="array" ref="E22">IF(ISERROR(INDEX(Jornadas[id],ROW()-5)),"",INT(SUMIFS(Cortes[importe],Cortes[id_jornada],INDEX(Jornadas[id],ROW()-5),Cortes[id_barbero],LOOKUP($D$4,Barberos[nombre],Barberos[id]))*(INDEX(Jornadas[comision_barberos],1)/100)))</f>
        <v>58000</v>
      </c>
      <c r="F22" s="20" cm="1">
        <f t="array" ref="F22">IF(ISERROR(INDEX(Jornadas[id],ROW()-5)),"",SUMIFS(Cortes[propina],Cortes[id_jornada],INDEX(Jornadas[id],ROW()-5),Cortes[id_barbero],LOOKUP($D$4,Barberos[nombre],Barberos[id])))</f>
        <v>8000</v>
      </c>
      <c r="G22" s="20" cm="1">
        <f t="array" ref="G22">IF(ISERROR(INDEX(Jornadas[id],ROW()-5)),"",SUMIFS(Adelantos[importe],Adelantos[id_jornada],INDEX(Jornadas[id],ROW()-5),Adelantos[id_barbero],LOOKUP($D$4,Barberos[nombre],Barberos[id])))</f>
        <v>3000</v>
      </c>
      <c r="H22" s="20" cm="1">
        <f t="array" ref="H22">IF(ISERROR(INDEX(Jornadas[id],ROW()-5)),"",E22+F22-G22)</f>
        <v>63000</v>
      </c>
      <c r="I22" s="1" cm="1">
        <f t="array" ref="I22">IF(ISERROR(INDEX(Jornadas[id],ROW()-5)),"",COUNTIFS(_Cortes!$C:$C,INDEX(Jornadas[id],ROW()-5),_Cortes!$B:$B,LOOKUP($I$4,_Barberos!$B:$B,_Barberos!$A:$A)))</f>
        <v>0</v>
      </c>
      <c r="J22" s="20" cm="1">
        <f t="array" ref="J22">IF(ISERROR(INDEX(Jornadas[id],ROW()-5)),"",INT(SUMIFS(Cortes[importe],Cortes[id_jornada],INDEX(Jornadas[id],ROW()-5),Cortes[id_barbero],LOOKUP($I$4,Barberos[nombre],Barberos[id]))*(INDEX(Jornadas[comision_barberos],1)/100)))</f>
        <v>0</v>
      </c>
      <c r="K22" s="20" cm="1">
        <f t="array" ref="K22">IF(ISERROR(INDEX(Jornadas[id],ROW()-5)),"",SUMIFS(Cortes[propina],Cortes[id_jornada],INDEX(Jornadas[id],ROW()-5),Cortes[id_barbero],LOOKUP($I$4,Barberos[nombre],Barberos[id])))</f>
        <v>0</v>
      </c>
      <c r="L22" s="20" cm="1">
        <f t="array" ref="L22">IF(ISERROR(INDEX(Jornadas[id],ROW()-5)),"",SUMIFS(Adelantos[importe],Adelantos[id_jornada],INDEX(Jornadas[id],ROW()-5),Adelantos[id_barbero],LOOKUP($I$4,Barberos[nombre],Barberos[id])))</f>
        <v>0</v>
      </c>
      <c r="M22" s="20" cm="1">
        <f t="array" ref="M22">IF(ISERROR(INDEX(Jornadas[id],ROW()-5)),"",J22+K22-L22)</f>
        <v>0</v>
      </c>
      <c r="N22" s="1" cm="1">
        <f t="array" ref="N22">IF(ISERROR(INDEX(Jornadas[id],ROW()-5)),"",COUNTIFS(_Cortes!$C:$C,INDEX(Jornadas[id],ROW()-5),_Cortes!$B:$B,LOOKUP($N$4,_Barberos!$B:$B,_Barberos!$A:$A)))</f>
        <v>0</v>
      </c>
      <c r="O22" s="20" cm="1">
        <f t="array" ref="O22">IF(ISERROR(INDEX(Jornadas[id],ROW()-5)),"",INT(SUMIFS(Cortes[importe],Cortes[id_jornada],INDEX(Jornadas[id],ROW()-5),Cortes[id_barbero],LOOKUP($N$4,Barberos[nombre],Barberos[id]))*(INDEX(Jornadas[comision_barberos],1)/100)))</f>
        <v>0</v>
      </c>
      <c r="P22" s="20" cm="1">
        <f t="array" ref="P22">IF(ISERROR(INDEX(Jornadas[id],ROW()-5)),"",SUMIFS(Cortes[propina],Cortes[id_jornada],INDEX(Jornadas[id],ROW()-5),Cortes[id_barbero],LOOKUP($N$4,Barberos[nombre],Barberos[id])))</f>
        <v>0</v>
      </c>
      <c r="Q22" s="20" cm="1">
        <f t="array" ref="Q22">IF(ISERROR(INDEX(Jornadas[id],ROW()-5)),"",SUMIFS(Adelantos[importe],Adelantos[id_jornada],INDEX(Jornadas[id],ROW()-5),Adelantos[id_barbero],LOOKUP($N$4,Barberos[nombre],Barberos[id])))</f>
        <v>0</v>
      </c>
      <c r="R22" s="20" cm="1">
        <f t="array" ref="R22">IF(ISERROR(INDEX(Jornadas[id],ROW()-5)),"",O22+P22-Q22)</f>
        <v>0</v>
      </c>
      <c r="S22" s="1" cm="1">
        <f t="array" ref="S22">IF(ISERROR(INDEX(Jornadas[id],ROW()-5)),"",COUNTIFS(_Cortes!$C:$C,INDEX(Jornadas[id],ROW()-5),_Cortes!$B:$B,LOOKUP($S$4,_Barberos!$B:$B,_Barberos!$A:$A)))</f>
        <v>0</v>
      </c>
      <c r="T22" s="20" cm="1">
        <f t="array" ref="T22">IF(ISERROR(INDEX(Jornadas[id],ROW()-5)),"",INT(SUMIFS(Cortes[importe],Cortes[id_jornada],INDEX(Jornadas[id],ROW()-5),Cortes[id_barbero],LOOKUP($S$4,Barberos[nombre],Barberos[id]))*(INDEX(Jornadas[comision_barberos],1)/100)))</f>
        <v>0</v>
      </c>
      <c r="U22" s="20" cm="1">
        <f t="array" ref="U22">IF(ISERROR(INDEX(Jornadas[id],ROW()-5)),"",SUMIFS(Cortes[propina],Cortes[id_jornada],INDEX(Jornadas[id],ROW()-5),Cortes[id_barbero],LOOKUP($S$4,Barberos[nombre],Barberos[id])))</f>
        <v>0</v>
      </c>
      <c r="V22" s="20" cm="1">
        <f t="array" ref="V22">IF(ISERROR(INDEX(Jornadas[id],ROW()-5)),"",SUMIFS(Adelantos[importe],Adelantos[id_jornada],INDEX(Jornadas[id],ROW()-5),Adelantos[id_barbero],LOOKUP($S$4,Barberos[nombre],Barberos[id])))</f>
        <v>0</v>
      </c>
      <c r="W22" s="20" cm="1">
        <f t="array" ref="W22">IF(ISERROR(INDEX(Jornadas[id],ROW()-5)),"",T22+U22-V22)</f>
        <v>0</v>
      </c>
      <c r="X22" s="1" cm="1">
        <f t="array" ref="X22">IF(ISERROR(INDEX(Jornadas[id],ROW()-5)),"",COUNTIFS(_Cortes!$C:$C,INDEX(Jornadas[id],ROW()-5),_Cortes!$B:$B,LOOKUP($X$4,_Barberos!$B:$B,_Barberos!$A:$A)))</f>
        <v>0</v>
      </c>
      <c r="Y22" s="20" cm="1">
        <f t="array" ref="Y22">IF(ISERROR(INDEX(Jornadas[id],ROW()-5)),"",INT(SUMIFS(Cortes[importe],Cortes[id_jornada],INDEX(Jornadas[id],ROW()-5),Cortes[id_barbero],LOOKUP($X$4,Barberos[nombre],Barberos[id]))*(INDEX(Jornadas[comision_barberos],1)/100)))</f>
        <v>0</v>
      </c>
      <c r="Z22" s="20" cm="1">
        <f t="array" ref="Z22">IF(ISERROR(INDEX(Jornadas[id],ROW()-5)),"",SUMIFS(Cortes[propina],Cortes[id_jornada],INDEX(Jornadas[id],ROW()-5),Cortes[id_barbero],LOOKUP($X$4,Barberos[nombre],Barberos[id])))</f>
        <v>0</v>
      </c>
      <c r="AA22" s="20" cm="1">
        <f t="array" ref="AA22">IF(ISERROR(INDEX(Jornadas[id],ROW()-5)),"",SUMIFS(Adelantos[importe],Adelantos[id_jornada],INDEX(Jornadas[id],ROW()-5),Adelantos[id_barbero],LOOKUP($X$4,Barberos[nombre],Barberos[id])))</f>
        <v>0</v>
      </c>
      <c r="AB22" s="20" cm="1">
        <f t="array" ref="AB22">IF(ISERROR(INDEX(Jornadas[id],ROW()-5)),"",Y22+Z22-AA22)</f>
        <v>0</v>
      </c>
      <c r="AC22" s="1" cm="1">
        <f t="array" ref="AC22">IF(ISERROR(INDEX(Jornadas[id],ROW()-5)),"",COUNTIFS(_Cortes!$C:$C,INDEX(Jornadas[id],ROW()-5),_Cortes!$B:$B,LOOKUP($AC$4,_Barberos!$B:$B,_Barberos!$A:$A)))</f>
        <v>16</v>
      </c>
      <c r="AD22" s="20" cm="1">
        <f t="array" ref="AD22">IF(ISERROR(INDEX(Jornadas[id],ROW()-5)),"",INT(SUMIFS(Cortes[importe],Cortes[id_jornada],INDEX(Jornadas[id],ROW()-5),Cortes[id_barbero],LOOKUP($AC$4,Barberos[nombre],Barberos[id]))*(INDEX(Jornadas[comision_barberos],1)/100)))</f>
        <v>52000</v>
      </c>
      <c r="AE22" s="20" cm="1">
        <f t="array" ref="AE22">IF(ISERROR(INDEX(Jornadas[id],ROW()-5)),"",SUMIFS(Cortes[propina],Cortes[id_jornada],INDEX(Jornadas[id],ROW()-5),Cortes[id_barbero],LOOKUP($AC$4,Barberos[nombre],Barberos[id])))</f>
        <v>5000</v>
      </c>
      <c r="AF22" s="20" cm="1">
        <f t="array" ref="AF22">IF(ISERROR(INDEX(Jornadas[id],ROW()-5)),"",SUMIFS(Adelantos[importe],Adelantos[id_jornada],INDEX(Jornadas[id],ROW()-5),Adelantos[id_barbero],LOOKUP($AC$4,Barberos[nombre],Barberos[id])))</f>
        <v>0</v>
      </c>
      <c r="AG22" s="20" cm="1">
        <f t="array" ref="AG22">IF(ISERROR(INDEX(Jornadas[id],ROW()-5)),"",AD22+AE22-AF22)</f>
        <v>57000</v>
      </c>
      <c r="AH22" s="1" cm="1">
        <f t="array" ref="AH22">IF(ISERROR(INDEX(Jornadas[id],ROW()-5)),"",COUNTIFS(_Cortes!$C:$C,INDEX(Jornadas[id],ROW()-5),_Cortes!$B:$B,LOOKUP($AH$4,_Barberos!$B:$B,_Barberos!$A:$A)))</f>
        <v>0</v>
      </c>
      <c r="AI22" s="20" cm="1">
        <f t="array" ref="AI22">IF(ISERROR(INDEX(Jornadas[id],ROW()-5)),"",INT(SUMIFS(Cortes[importe],Cortes[id_jornada],INDEX(Jornadas[id],ROW()-5),Cortes[id_barbero],LOOKUP($AH$4,Barberos[nombre],Barberos[id]))*(INDEX(Jornadas[comision_barberos],1)/100)))</f>
        <v>0</v>
      </c>
      <c r="AJ22" s="20" cm="1">
        <f t="array" ref="AJ22">IF(ISERROR(INDEX(Jornadas[id],ROW()-5)),"",SUMIFS(Cortes[propina],Cortes[id_jornada],INDEX(Jornadas[id],ROW()-5),Cortes[id_barbero],LOOKUP($AH$4,Barberos[nombre],Barberos[id])))</f>
        <v>0</v>
      </c>
      <c r="AK22" s="20" cm="1">
        <f t="array" ref="AK22">IF(ISERROR(INDEX(Jornadas[id],ROW()-5)),"",SUMIFS(Adelantos[importe],Adelantos[id_jornada],INDEX(Jornadas[id],ROW()-5),Adelantos[id_barbero],LOOKUP($AH$4,Barberos[nombre],Barberos[id])))</f>
        <v>0</v>
      </c>
      <c r="AL22" s="20" cm="1">
        <f t="array" ref="AL22">IF(ISERROR(INDEX(Jornadas[id],ROW()-5)),"",AI22+AJ22-AK22)</f>
        <v>0</v>
      </c>
      <c r="AM22" s="1" cm="1">
        <f t="array" ref="AM22">IF(ISERROR(INDEX(Jornadas[id],ROW()-5)),"",COUNTIFS(_Cortes!$C:$C,INDEX(Jornadas[id],ROW()-5),_Cortes!$B:$B,LOOKUP($AM$4,_Barberos!$B:$B,_Barberos!$A:$A)))</f>
        <v>13</v>
      </c>
      <c r="AN22" s="20" cm="1">
        <f t="array" ref="AN22">IF(ISERROR(INDEX(Jornadas[id],ROW()-5)),"",INT(SUMIFS(Cortes[importe],Cortes[id_jornada],INDEX(Jornadas[id],ROW()-5),Cortes[id_barbero],LOOKUP($AM$4,Barberos[nombre],Barberos[id]))*(INDEX(Jornadas[comision_barberos],1)/100)))</f>
        <v>43000</v>
      </c>
      <c r="AO22" s="20" cm="1">
        <f t="array" ref="AO22">IF(ISERROR(INDEX(Jornadas[id],ROW()-5)),"",SUMIFS(Cortes[propina],Cortes[id_jornada],INDEX(Jornadas[id],ROW()-5),Cortes[id_barbero],LOOKUP($AM$4,Barberos[nombre],Barberos[id])))</f>
        <v>0</v>
      </c>
      <c r="AP22" s="20" cm="1">
        <f t="array" ref="AP22">IF(ISERROR(INDEX(Jornadas[id],ROW()-5)),"",SUMIFS(Adelantos[importe],Adelantos[id_jornada],INDEX(Jornadas[id],ROW()-5),Adelantos[id_barbero],LOOKUP($AM$4,Barberos[nombre],Barberos[id])))</f>
        <v>0</v>
      </c>
      <c r="AQ22" s="20" cm="1">
        <f t="array" ref="AQ22">IF(ISERROR(INDEX(Jornadas[id],ROW()-5)),"",AN22+AO22-AP22)</f>
        <v>43000</v>
      </c>
      <c r="AR22" s="1" cm="1">
        <f t="array" ref="AR22">IF(ISERROR(INDEX(Jornadas[id],ROW()-5)),"",COUNTIFS(_Cortes!$C:$C,INDEX(Jornadas[id],ROW()-5),_Cortes!$B:$B,LOOKUP($AR$4,_Barberos!$B:$B,_Barberos!$A:$A)))</f>
        <v>0</v>
      </c>
      <c r="AS22" s="20" cm="1">
        <f t="array" ref="AS22">IF(ISERROR(INDEX(Jornadas[id],ROW()-5)),"",INT(SUMIFS(Cortes[importe],Cortes[id_jornada],INDEX(Jornadas[id],ROW()-5),Cortes[id_barbero],LOOKUP($AR$4,Barberos[nombre],Barberos[id]))*(INDEX(Jornadas[comision_barberos],1)/100)))</f>
        <v>0</v>
      </c>
      <c r="AT22" s="20" cm="1">
        <f t="array" ref="AT22">IF(ISERROR(INDEX(Jornadas[id],ROW()-5)),"",SUMIFS(Cortes[propina],Cortes[id_jornada],INDEX(Jornadas[id],ROW()-5),Cortes[id_barbero],LOOKUP($AR$4,Barberos[nombre],Barberos[id])))</f>
        <v>0</v>
      </c>
      <c r="AU22" s="20" cm="1">
        <f t="array" ref="AU22">IF(ISERROR(INDEX(Jornadas[id],ROW()-5)),"",SUMIFS(Adelantos[importe],Adelantos[id_jornada],INDEX(Jornadas[id],ROW()-5),Adelantos[id_barbero],LOOKUP($AR$4,Barberos[nombre],Barberos[id])))</f>
        <v>0</v>
      </c>
      <c r="AV22" s="20" cm="1">
        <f t="array" ref="AV22">IF(ISERROR(INDEX(Jornadas[id],ROW()-5)),"",AS22+AT22-AU22)</f>
        <v>0</v>
      </c>
    </row>
    <row r="23" spans="1:48" ht="15" hidden="1" customHeight="1" x14ac:dyDescent="0.3">
      <c r="A23" s="51" t="str">
        <f t="shared" si="0"/>
        <v>Wednesday</v>
      </c>
      <c r="B23" s="52"/>
      <c r="C23" s="36" cm="1">
        <f t="array" ref="C23">IF(ISERROR(INDEX(Jornadas[id],ROW()-5)),"",INDEX(Jornadas[fecha],ROW()-5))</f>
        <v>45679</v>
      </c>
      <c r="D23" s="2" cm="1">
        <f t="array" ref="D23">IF(ISERROR(INDEX(Jornadas[id],ROW()-5)),"",COUNTIFS(_Cortes!$C:$C,INDEX(Jornadas[id],ROW()-5),_Cortes!$B:$B,LOOKUP($D$4,_Barberos!$B:$B,_Barberos!$A:$A)))</f>
        <v>4</v>
      </c>
      <c r="E23" s="21" cm="1">
        <f t="array" ref="E23">IF(ISERROR(INDEX(Jornadas[id],ROW()-5)),"",INT(SUMIFS(Cortes[importe],Cortes[id_jornada],INDEX(Jornadas[id],ROW()-5),Cortes[id_barbero],LOOKUP($D$4,Barberos[nombre],Barberos[id]))*(INDEX(Jornadas[comision_barberos],1)/100)))</f>
        <v>13000</v>
      </c>
      <c r="F23" s="21" cm="1">
        <f t="array" ref="F23">IF(ISERROR(INDEX(Jornadas[id],ROW()-5)),"",SUMIFS(Cortes[propina],Cortes[id_jornada],INDEX(Jornadas[id],ROW()-5),Cortes[id_barbero],LOOKUP($D$4,Barberos[nombre],Barberos[id])))</f>
        <v>3000</v>
      </c>
      <c r="G23" s="21" cm="1">
        <f t="array" ref="G23">IF(ISERROR(INDEX(Jornadas[id],ROW()-5)),"",SUMIFS(Adelantos[importe],Adelantos[id_jornada],INDEX(Jornadas[id],ROW()-5),Adelantos[id_barbero],LOOKUP($D$4,Barberos[nombre],Barberos[id])))</f>
        <v>0</v>
      </c>
      <c r="H23" s="21" cm="1">
        <f t="array" ref="H23">IF(ISERROR(INDEX(Jornadas[id],ROW()-5)),"",E23+F23-G23)</f>
        <v>16000</v>
      </c>
      <c r="I23" s="2" cm="1">
        <f t="array" ref="I23">IF(ISERROR(INDEX(Jornadas[id],ROW()-5)),"",COUNTIFS(_Cortes!$C:$C,INDEX(Jornadas[id],ROW()-5),_Cortes!$B:$B,LOOKUP($I$4,_Barberos!$B:$B,_Barberos!$A:$A)))</f>
        <v>13</v>
      </c>
      <c r="J23" s="21" cm="1">
        <f t="array" ref="J23">IF(ISERROR(INDEX(Jornadas[id],ROW()-5)),"",INT(SUMIFS(Cortes[importe],Cortes[id_jornada],INDEX(Jornadas[id],ROW()-5),Cortes[id_barbero],LOOKUP($I$4,Barberos[nombre],Barberos[id]))*(INDEX(Jornadas[comision_barberos],1)/100)))</f>
        <v>55000</v>
      </c>
      <c r="K23" s="21" cm="1">
        <f t="array" ref="K23">IF(ISERROR(INDEX(Jornadas[id],ROW()-5)),"",SUMIFS(Cortes[propina],Cortes[id_jornada],INDEX(Jornadas[id],ROW()-5),Cortes[id_barbero],LOOKUP($I$4,Barberos[nombre],Barberos[id])))</f>
        <v>5000</v>
      </c>
      <c r="L23" s="21" cm="1">
        <f t="array" ref="L23">IF(ISERROR(INDEX(Jornadas[id],ROW()-5)),"",SUMIFS(Adelantos[importe],Adelantos[id_jornada],INDEX(Jornadas[id],ROW()-5),Adelantos[id_barbero],LOOKUP($I$4,Barberos[nombre],Barberos[id])))</f>
        <v>3000</v>
      </c>
      <c r="M23" s="21" cm="1">
        <f t="array" ref="M23">IF(ISERROR(INDEX(Jornadas[id],ROW()-5)),"",J23+K23-L23)</f>
        <v>57000</v>
      </c>
      <c r="N23" s="2" cm="1">
        <f t="array" ref="N23">IF(ISERROR(INDEX(Jornadas[id],ROW()-5)),"",COUNTIFS(_Cortes!$C:$C,INDEX(Jornadas[id],ROW()-5),_Cortes!$B:$B,LOOKUP($N$4,_Barberos!$B:$B,_Barberos!$A:$A)))</f>
        <v>0</v>
      </c>
      <c r="O23" s="21" cm="1">
        <f t="array" ref="O23">IF(ISERROR(INDEX(Jornadas[id],ROW()-5)),"",INT(SUMIFS(Cortes[importe],Cortes[id_jornada],INDEX(Jornadas[id],ROW()-5),Cortes[id_barbero],LOOKUP($N$4,Barberos[nombre],Barberos[id]))*(INDEX(Jornadas[comision_barberos],1)/100)))</f>
        <v>0</v>
      </c>
      <c r="P23" s="21" cm="1">
        <f t="array" ref="P23">IF(ISERROR(INDEX(Jornadas[id],ROW()-5)),"",SUMIFS(Cortes[propina],Cortes[id_jornada],INDEX(Jornadas[id],ROW()-5),Cortes[id_barbero],LOOKUP($N$4,Barberos[nombre],Barberos[id])))</f>
        <v>0</v>
      </c>
      <c r="Q23" s="21" cm="1">
        <f t="array" ref="Q23">IF(ISERROR(INDEX(Jornadas[id],ROW()-5)),"",SUMIFS(Adelantos[importe],Adelantos[id_jornada],INDEX(Jornadas[id],ROW()-5),Adelantos[id_barbero],LOOKUP($N$4,Barberos[nombre],Barberos[id])))</f>
        <v>0</v>
      </c>
      <c r="R23" s="21" cm="1">
        <f t="array" ref="R23">IF(ISERROR(INDEX(Jornadas[id],ROW()-5)),"",O23+P23-Q23)</f>
        <v>0</v>
      </c>
      <c r="S23" s="2" cm="1">
        <f t="array" ref="S23">IF(ISERROR(INDEX(Jornadas[id],ROW()-5)),"",COUNTIFS(_Cortes!$C:$C,INDEX(Jornadas[id],ROW()-5),_Cortes!$B:$B,LOOKUP($S$4,_Barberos!$B:$B,_Barberos!$A:$A)))</f>
        <v>15</v>
      </c>
      <c r="T23" s="21" cm="1">
        <f t="array" ref="T23">IF(ISERROR(INDEX(Jornadas[id],ROW()-5)),"",INT(SUMIFS(Cortes[importe],Cortes[id_jornada],INDEX(Jornadas[id],ROW()-5),Cortes[id_barbero],LOOKUP($S$4,Barberos[nombre],Barberos[id]))*(INDEX(Jornadas[comision_barberos],1)/100)))</f>
        <v>46000</v>
      </c>
      <c r="U23" s="21" cm="1">
        <f t="array" ref="U23">IF(ISERROR(INDEX(Jornadas[id],ROW()-5)),"",SUMIFS(Cortes[propina],Cortes[id_jornada],INDEX(Jornadas[id],ROW()-5),Cortes[id_barbero],LOOKUP($S$4,Barberos[nombre],Barberos[id])))</f>
        <v>5500</v>
      </c>
      <c r="V23" s="21" cm="1">
        <f t="array" ref="V23">IF(ISERROR(INDEX(Jornadas[id],ROW()-5)),"",SUMIFS(Adelantos[importe],Adelantos[id_jornada],INDEX(Jornadas[id],ROW()-5),Adelantos[id_barbero],LOOKUP($S$4,Barberos[nombre],Barberos[id])))</f>
        <v>0</v>
      </c>
      <c r="W23" s="21" cm="1">
        <f t="array" ref="W23">IF(ISERROR(INDEX(Jornadas[id],ROW()-5)),"",T23+U23-V23)</f>
        <v>51500</v>
      </c>
      <c r="X23" s="2" cm="1">
        <f t="array" ref="X23">IF(ISERROR(INDEX(Jornadas[id],ROW()-5)),"",COUNTIFS(_Cortes!$C:$C,INDEX(Jornadas[id],ROW()-5),_Cortes!$B:$B,LOOKUP($X$4,_Barberos!$B:$B,_Barberos!$A:$A)))</f>
        <v>0</v>
      </c>
      <c r="Y23" s="21" cm="1">
        <f t="array" ref="Y23">IF(ISERROR(INDEX(Jornadas[id],ROW()-5)),"",INT(SUMIFS(Cortes[importe],Cortes[id_jornada],INDEX(Jornadas[id],ROW()-5),Cortes[id_barbero],LOOKUP($X$4,Barberos[nombre],Barberos[id]))*(INDEX(Jornadas[comision_barberos],1)/100)))</f>
        <v>0</v>
      </c>
      <c r="Z23" s="21" cm="1">
        <f t="array" ref="Z23">IF(ISERROR(INDEX(Jornadas[id],ROW()-5)),"",SUMIFS(Cortes[propina],Cortes[id_jornada],INDEX(Jornadas[id],ROW()-5),Cortes[id_barbero],LOOKUP($X$4,Barberos[nombre],Barberos[id])))</f>
        <v>0</v>
      </c>
      <c r="AA23" s="21" cm="1">
        <f t="array" ref="AA23">IF(ISERROR(INDEX(Jornadas[id],ROW()-5)),"",SUMIFS(Adelantos[importe],Adelantos[id_jornada],INDEX(Jornadas[id],ROW()-5),Adelantos[id_barbero],LOOKUP($X$4,Barberos[nombre],Barberos[id])))</f>
        <v>0</v>
      </c>
      <c r="AB23" s="21" cm="1">
        <f t="array" ref="AB23">IF(ISERROR(INDEX(Jornadas[id],ROW()-5)),"",Y23+Z23-AA23)</f>
        <v>0</v>
      </c>
      <c r="AC23" s="2" cm="1">
        <f t="array" ref="AC23">IF(ISERROR(INDEX(Jornadas[id],ROW()-5)),"",COUNTIFS(_Cortes!$C:$C,INDEX(Jornadas[id],ROW()-5),_Cortes!$B:$B,LOOKUP($AC$4,_Barberos!$B:$B,_Barberos!$A:$A)))</f>
        <v>15</v>
      </c>
      <c r="AD23" s="21" cm="1">
        <f t="array" ref="AD23">IF(ISERROR(INDEX(Jornadas[id],ROW()-5)),"",INT(SUMIFS(Cortes[importe],Cortes[id_jornada],INDEX(Jornadas[id],ROW()-5),Cortes[id_barbero],LOOKUP($AC$4,Barberos[nombre],Barberos[id]))*(INDEX(Jornadas[comision_barberos],1)/100)))</f>
        <v>45000</v>
      </c>
      <c r="AE23" s="21" cm="1">
        <f t="array" ref="AE23">IF(ISERROR(INDEX(Jornadas[id],ROW()-5)),"",SUMIFS(Cortes[propina],Cortes[id_jornada],INDEX(Jornadas[id],ROW()-5),Cortes[id_barbero],LOOKUP($AC$4,Barberos[nombre],Barberos[id])))</f>
        <v>4000</v>
      </c>
      <c r="AF23" s="21" cm="1">
        <f t="array" ref="AF23">IF(ISERROR(INDEX(Jornadas[id],ROW()-5)),"",SUMIFS(Adelantos[importe],Adelantos[id_jornada],INDEX(Jornadas[id],ROW()-5),Adelantos[id_barbero],LOOKUP($AC$4,Barberos[nombre],Barberos[id])))</f>
        <v>0</v>
      </c>
      <c r="AG23" s="21" cm="1">
        <f t="array" ref="AG23">IF(ISERROR(INDEX(Jornadas[id],ROW()-5)),"",AD23+AE23-AF23)</f>
        <v>49000</v>
      </c>
      <c r="AH23" s="2" cm="1">
        <f t="array" ref="AH23">IF(ISERROR(INDEX(Jornadas[id],ROW()-5)),"",COUNTIFS(_Cortes!$C:$C,INDEX(Jornadas[id],ROW()-5),_Cortes!$B:$B,LOOKUP($AH$4,_Barberos!$B:$B,_Barberos!$A:$A)))</f>
        <v>0</v>
      </c>
      <c r="AI23" s="21" cm="1">
        <f t="array" ref="AI23">IF(ISERROR(INDEX(Jornadas[id],ROW()-5)),"",INT(SUMIFS(Cortes[importe],Cortes[id_jornada],INDEX(Jornadas[id],ROW()-5),Cortes[id_barbero],LOOKUP($AH$4,Barberos[nombre],Barberos[id]))*(INDEX(Jornadas[comision_barberos],1)/100)))</f>
        <v>0</v>
      </c>
      <c r="AJ23" s="21" cm="1">
        <f t="array" ref="AJ23">IF(ISERROR(INDEX(Jornadas[id],ROW()-5)),"",SUMIFS(Cortes[propina],Cortes[id_jornada],INDEX(Jornadas[id],ROW()-5),Cortes[id_barbero],LOOKUP($AH$4,Barberos[nombre],Barberos[id])))</f>
        <v>0</v>
      </c>
      <c r="AK23" s="21" cm="1">
        <f t="array" ref="AK23">IF(ISERROR(INDEX(Jornadas[id],ROW()-5)),"",SUMIFS(Adelantos[importe],Adelantos[id_jornada],INDEX(Jornadas[id],ROW()-5),Adelantos[id_barbero],LOOKUP($AH$4,Barberos[nombre],Barberos[id])))</f>
        <v>0</v>
      </c>
      <c r="AL23" s="21" cm="1">
        <f t="array" ref="AL23">IF(ISERROR(INDEX(Jornadas[id],ROW()-5)),"",AI23+AJ23-AK23)</f>
        <v>0</v>
      </c>
      <c r="AM23" s="2" cm="1">
        <f t="array" ref="AM23">IF(ISERROR(INDEX(Jornadas[id],ROW()-5)),"",COUNTIFS(_Cortes!$C:$C,INDEX(Jornadas[id],ROW()-5),_Cortes!$B:$B,LOOKUP($AM$4,_Barberos!$B:$B,_Barberos!$A:$A)))</f>
        <v>0</v>
      </c>
      <c r="AN23" s="21" cm="1">
        <f t="array" ref="AN23">IF(ISERROR(INDEX(Jornadas[id],ROW()-5)),"",INT(SUMIFS(Cortes[importe],Cortes[id_jornada],INDEX(Jornadas[id],ROW()-5),Cortes[id_barbero],LOOKUP($AM$4,Barberos[nombre],Barberos[id]))*(INDEX(Jornadas[comision_barberos],1)/100)))</f>
        <v>0</v>
      </c>
      <c r="AO23" s="21" cm="1">
        <f t="array" ref="AO23">IF(ISERROR(INDEX(Jornadas[id],ROW()-5)),"",SUMIFS(Cortes[propina],Cortes[id_jornada],INDEX(Jornadas[id],ROW()-5),Cortes[id_barbero],LOOKUP($AM$4,Barberos[nombre],Barberos[id])))</f>
        <v>0</v>
      </c>
      <c r="AP23" s="21" cm="1">
        <f t="array" ref="AP23">IF(ISERROR(INDEX(Jornadas[id],ROW()-5)),"",SUMIFS(Adelantos[importe],Adelantos[id_jornada],INDEX(Jornadas[id],ROW()-5),Adelantos[id_barbero],LOOKUP($AM$4,Barberos[nombre],Barberos[id])))</f>
        <v>0</v>
      </c>
      <c r="AQ23" s="21" cm="1">
        <f t="array" ref="AQ23">IF(ISERROR(INDEX(Jornadas[id],ROW()-5)),"",AN23+AO23-AP23)</f>
        <v>0</v>
      </c>
      <c r="AR23" s="2" cm="1">
        <f t="array" ref="AR23">IF(ISERROR(INDEX(Jornadas[id],ROW()-5)),"",COUNTIFS(_Cortes!$C:$C,INDEX(Jornadas[id],ROW()-5),_Cortes!$B:$B,LOOKUP($AR$4,_Barberos!$B:$B,_Barberos!$A:$A)))</f>
        <v>0</v>
      </c>
      <c r="AS23" s="21" cm="1">
        <f t="array" ref="AS23">IF(ISERROR(INDEX(Jornadas[id],ROW()-5)),"",INT(SUMIFS(Cortes[importe],Cortes[id_jornada],INDEX(Jornadas[id],ROW()-5),Cortes[id_barbero],LOOKUP($AR$4,Barberos[nombre],Barberos[id]))*(INDEX(Jornadas[comision_barberos],1)/100)))</f>
        <v>0</v>
      </c>
      <c r="AT23" s="21" cm="1">
        <f t="array" ref="AT23">IF(ISERROR(INDEX(Jornadas[id],ROW()-5)),"",SUMIFS(Cortes[propina],Cortes[id_jornada],INDEX(Jornadas[id],ROW()-5),Cortes[id_barbero],LOOKUP($AR$4,Barberos[nombre],Barberos[id])))</f>
        <v>0</v>
      </c>
      <c r="AU23" s="21" cm="1">
        <f t="array" ref="AU23">IF(ISERROR(INDEX(Jornadas[id],ROW()-5)),"",SUMIFS(Adelantos[importe],Adelantos[id_jornada],INDEX(Jornadas[id],ROW()-5),Adelantos[id_barbero],LOOKUP($AR$4,Barberos[nombre],Barberos[id])))</f>
        <v>0</v>
      </c>
      <c r="AV23" s="21" cm="1">
        <f t="array" ref="AV23">IF(ISERROR(INDEX(Jornadas[id],ROW()-5)),"",AS23+AT23-AU23)</f>
        <v>0</v>
      </c>
    </row>
    <row r="24" spans="1:48" ht="15" hidden="1" customHeight="1" x14ac:dyDescent="0.3">
      <c r="A24" s="53" t="str">
        <f t="shared" si="0"/>
        <v>Thursday</v>
      </c>
      <c r="B24" s="54"/>
      <c r="C24" s="38" cm="1">
        <f t="array" ref="C24">IF(ISERROR(INDEX(Jornadas[id],ROW()-5)),"",INDEX(Jornadas[fecha],ROW()-5))</f>
        <v>45680</v>
      </c>
      <c r="D24" s="1" cm="1">
        <f t="array" ref="D24">IF(ISERROR(INDEX(Jornadas[id],ROW()-5)),"",COUNTIFS(_Cortes!$C:$C,INDEX(Jornadas[id],ROW()-5),_Cortes!$B:$B,LOOKUP($D$4,_Barberos!$B:$B,_Barberos!$A:$A)))</f>
        <v>10</v>
      </c>
      <c r="E24" s="20" cm="1">
        <f t="array" ref="E24">IF(ISERROR(INDEX(Jornadas[id],ROW()-5)),"",INT(SUMIFS(Cortes[importe],Cortes[id_jornada],INDEX(Jornadas[id],ROW()-5),Cortes[id_barbero],LOOKUP($D$4,Barberos[nombre],Barberos[id]))*(INDEX(Jornadas[comision_barberos],1)/100)))</f>
        <v>32000</v>
      </c>
      <c r="F24" s="20" cm="1">
        <f t="array" ref="F24">IF(ISERROR(INDEX(Jornadas[id],ROW()-5)),"",SUMIFS(Cortes[propina],Cortes[id_jornada],INDEX(Jornadas[id],ROW()-5),Cortes[id_barbero],LOOKUP($D$4,Barberos[nombre],Barberos[id])))</f>
        <v>1000</v>
      </c>
      <c r="G24" s="20" cm="1">
        <f t="array" ref="G24">IF(ISERROR(INDEX(Jornadas[id],ROW()-5)),"",SUMIFS(Adelantos[importe],Adelantos[id_jornada],INDEX(Jornadas[id],ROW()-5),Adelantos[id_barbero],LOOKUP($D$4,Barberos[nombre],Barberos[id])))</f>
        <v>0</v>
      </c>
      <c r="H24" s="20" cm="1">
        <f t="array" ref="H24">IF(ISERROR(INDEX(Jornadas[id],ROW()-5)),"",E24+F24-G24)</f>
        <v>33000</v>
      </c>
      <c r="I24" s="1" cm="1">
        <f t="array" ref="I24">IF(ISERROR(INDEX(Jornadas[id],ROW()-5)),"",COUNTIFS(_Cortes!$C:$C,INDEX(Jornadas[id],ROW()-5),_Cortes!$B:$B,LOOKUP($I$4,_Barberos!$B:$B,_Barberos!$A:$A)))</f>
        <v>11</v>
      </c>
      <c r="J24" s="20" cm="1">
        <f t="array" ref="J24">IF(ISERROR(INDEX(Jornadas[id],ROW()-5)),"",INT(SUMIFS(Cortes[importe],Cortes[id_jornada],INDEX(Jornadas[id],ROW()-5),Cortes[id_barbero],LOOKUP($I$4,Barberos[nombre],Barberos[id]))*(INDEX(Jornadas[comision_barberos],1)/100)))</f>
        <v>60000</v>
      </c>
      <c r="K24" s="20" cm="1">
        <f t="array" ref="K24">IF(ISERROR(INDEX(Jornadas[id],ROW()-5)),"",SUMIFS(Cortes[propina],Cortes[id_jornada],INDEX(Jornadas[id],ROW()-5),Cortes[id_barbero],LOOKUP($I$4,Barberos[nombre],Barberos[id])))</f>
        <v>1000</v>
      </c>
      <c r="L24" s="20" cm="1">
        <f t="array" ref="L24">IF(ISERROR(INDEX(Jornadas[id],ROW()-5)),"",SUMIFS(Adelantos[importe],Adelantos[id_jornada],INDEX(Jornadas[id],ROW()-5),Adelantos[id_barbero],LOOKUP($I$4,Barberos[nombre],Barberos[id])))</f>
        <v>6000</v>
      </c>
      <c r="M24" s="20" cm="1">
        <f t="array" ref="M24">IF(ISERROR(INDEX(Jornadas[id],ROW()-5)),"",J24+K24-L24)</f>
        <v>55000</v>
      </c>
      <c r="N24" s="1" cm="1">
        <f t="array" ref="N24">IF(ISERROR(INDEX(Jornadas[id],ROW()-5)),"",COUNTIFS(_Cortes!$C:$C,INDEX(Jornadas[id],ROW()-5),_Cortes!$B:$B,LOOKUP($N$4,_Barberos!$B:$B,_Barberos!$A:$A)))</f>
        <v>0</v>
      </c>
      <c r="O24" s="20" cm="1">
        <f t="array" ref="O24">IF(ISERROR(INDEX(Jornadas[id],ROW()-5)),"",INT(SUMIFS(Cortes[importe],Cortes[id_jornada],INDEX(Jornadas[id],ROW()-5),Cortes[id_barbero],LOOKUP($N$4,Barberos[nombre],Barberos[id]))*(INDEX(Jornadas[comision_barberos],1)/100)))</f>
        <v>0</v>
      </c>
      <c r="P24" s="20" cm="1">
        <f t="array" ref="P24">IF(ISERROR(INDEX(Jornadas[id],ROW()-5)),"",SUMIFS(Cortes[propina],Cortes[id_jornada],INDEX(Jornadas[id],ROW()-5),Cortes[id_barbero],LOOKUP($N$4,Barberos[nombre],Barberos[id])))</f>
        <v>0</v>
      </c>
      <c r="Q24" s="20" cm="1">
        <f t="array" ref="Q24">IF(ISERROR(INDEX(Jornadas[id],ROW()-5)),"",SUMIFS(Adelantos[importe],Adelantos[id_jornada],INDEX(Jornadas[id],ROW()-5),Adelantos[id_barbero],LOOKUP($N$4,Barberos[nombre],Barberos[id])))</f>
        <v>0</v>
      </c>
      <c r="R24" s="20" cm="1">
        <f t="array" ref="R24">IF(ISERROR(INDEX(Jornadas[id],ROW()-5)),"",O24+P24-Q24)</f>
        <v>0</v>
      </c>
      <c r="S24" s="1" cm="1">
        <f t="array" ref="S24">IF(ISERROR(INDEX(Jornadas[id],ROW()-5)),"",COUNTIFS(_Cortes!$C:$C,INDEX(Jornadas[id],ROW()-5),_Cortes!$B:$B,LOOKUP($S$4,_Barberos!$B:$B,_Barberos!$A:$A)))</f>
        <v>10</v>
      </c>
      <c r="T24" s="20" cm="1">
        <f t="array" ref="T24">IF(ISERROR(INDEX(Jornadas[id],ROW()-5)),"",INT(SUMIFS(Cortes[importe],Cortes[id_jornada],INDEX(Jornadas[id],ROW()-5),Cortes[id_barbero],LOOKUP($S$4,Barberos[nombre],Barberos[id]))*(INDEX(Jornadas[comision_barberos],1)/100)))</f>
        <v>31000</v>
      </c>
      <c r="U24" s="20" cm="1">
        <f t="array" ref="U24">IF(ISERROR(INDEX(Jornadas[id],ROW()-5)),"",SUMIFS(Cortes[propina],Cortes[id_jornada],INDEX(Jornadas[id],ROW()-5),Cortes[id_barbero],LOOKUP($S$4,Barberos[nombre],Barberos[id])))</f>
        <v>1500</v>
      </c>
      <c r="V24" s="20" cm="1">
        <f t="array" ref="V24">IF(ISERROR(INDEX(Jornadas[id],ROW()-5)),"",SUMIFS(Adelantos[importe],Adelantos[id_jornada],INDEX(Jornadas[id],ROW()-5),Adelantos[id_barbero],LOOKUP($S$4,Barberos[nombre],Barberos[id])))</f>
        <v>0</v>
      </c>
      <c r="W24" s="20" cm="1">
        <f t="array" ref="W24">IF(ISERROR(INDEX(Jornadas[id],ROW()-5)),"",T24+U24-V24)</f>
        <v>32500</v>
      </c>
      <c r="X24" s="1" cm="1">
        <f t="array" ref="X24">IF(ISERROR(INDEX(Jornadas[id],ROW()-5)),"",COUNTIFS(_Cortes!$C:$C,INDEX(Jornadas[id],ROW()-5),_Cortes!$B:$B,LOOKUP($X$4,_Barberos!$B:$B,_Barberos!$A:$A)))</f>
        <v>0</v>
      </c>
      <c r="Y24" s="20" cm="1">
        <f t="array" ref="Y24">IF(ISERROR(INDEX(Jornadas[id],ROW()-5)),"",INT(SUMIFS(Cortes[importe],Cortes[id_jornada],INDEX(Jornadas[id],ROW()-5),Cortes[id_barbero],LOOKUP($X$4,Barberos[nombre],Barberos[id]))*(INDEX(Jornadas[comision_barberos],1)/100)))</f>
        <v>0</v>
      </c>
      <c r="Z24" s="20" cm="1">
        <f t="array" ref="Z24">IF(ISERROR(INDEX(Jornadas[id],ROW()-5)),"",SUMIFS(Cortes[propina],Cortes[id_jornada],INDEX(Jornadas[id],ROW()-5),Cortes[id_barbero],LOOKUP($X$4,Barberos[nombre],Barberos[id])))</f>
        <v>0</v>
      </c>
      <c r="AA24" s="20" cm="1">
        <f t="array" ref="AA24">IF(ISERROR(INDEX(Jornadas[id],ROW()-5)),"",SUMIFS(Adelantos[importe],Adelantos[id_jornada],INDEX(Jornadas[id],ROW()-5),Adelantos[id_barbero],LOOKUP($X$4,Barberos[nombre],Barberos[id])))</f>
        <v>0</v>
      </c>
      <c r="AB24" s="20" cm="1">
        <f t="array" ref="AB24">IF(ISERROR(INDEX(Jornadas[id],ROW()-5)),"",Y24+Z24-AA24)</f>
        <v>0</v>
      </c>
      <c r="AC24" s="1" cm="1">
        <f t="array" ref="AC24">IF(ISERROR(INDEX(Jornadas[id],ROW()-5)),"",COUNTIFS(_Cortes!$C:$C,INDEX(Jornadas[id],ROW()-5),_Cortes!$B:$B,LOOKUP($AC$4,_Barberos!$B:$B,_Barberos!$A:$A)))</f>
        <v>10</v>
      </c>
      <c r="AD24" s="20" cm="1">
        <f t="array" ref="AD24">IF(ISERROR(INDEX(Jornadas[id],ROW()-5)),"",INT(SUMIFS(Cortes[importe],Cortes[id_jornada],INDEX(Jornadas[id],ROW()-5),Cortes[id_barbero],LOOKUP($AC$4,Barberos[nombre],Barberos[id]))*(INDEX(Jornadas[comision_barberos],1)/100)))</f>
        <v>30000</v>
      </c>
      <c r="AE24" s="20" cm="1">
        <f t="array" ref="AE24">IF(ISERROR(INDEX(Jornadas[id],ROW()-5)),"",SUMIFS(Cortes[propina],Cortes[id_jornada],INDEX(Jornadas[id],ROW()-5),Cortes[id_barbero],LOOKUP($AC$4,Barberos[nombre],Barberos[id])))</f>
        <v>0</v>
      </c>
      <c r="AF24" s="20" cm="1">
        <f t="array" ref="AF24">IF(ISERROR(INDEX(Jornadas[id],ROW()-5)),"",SUMIFS(Adelantos[importe],Adelantos[id_jornada],INDEX(Jornadas[id],ROW()-5),Adelantos[id_barbero],LOOKUP($AC$4,Barberos[nombre],Barberos[id])))</f>
        <v>0</v>
      </c>
      <c r="AG24" s="20" cm="1">
        <f t="array" ref="AG24">IF(ISERROR(INDEX(Jornadas[id],ROW()-5)),"",AD24+AE24-AF24)</f>
        <v>30000</v>
      </c>
      <c r="AH24" s="1" cm="1">
        <f t="array" ref="AH24">IF(ISERROR(INDEX(Jornadas[id],ROW()-5)),"",COUNTIFS(_Cortes!$C:$C,INDEX(Jornadas[id],ROW()-5),_Cortes!$B:$B,LOOKUP($AH$4,_Barberos!$B:$B,_Barberos!$A:$A)))</f>
        <v>0</v>
      </c>
      <c r="AI24" s="20" cm="1">
        <f t="array" ref="AI24">IF(ISERROR(INDEX(Jornadas[id],ROW()-5)),"",INT(SUMIFS(Cortes[importe],Cortes[id_jornada],INDEX(Jornadas[id],ROW()-5),Cortes[id_barbero],LOOKUP($AH$4,Barberos[nombre],Barberos[id]))*(INDEX(Jornadas[comision_barberos],1)/100)))</f>
        <v>0</v>
      </c>
      <c r="AJ24" s="20" cm="1">
        <f t="array" ref="AJ24">IF(ISERROR(INDEX(Jornadas[id],ROW()-5)),"",SUMIFS(Cortes[propina],Cortes[id_jornada],INDEX(Jornadas[id],ROW()-5),Cortes[id_barbero],LOOKUP($AH$4,Barberos[nombre],Barberos[id])))</f>
        <v>0</v>
      </c>
      <c r="AK24" s="20" cm="1">
        <f t="array" ref="AK24">IF(ISERROR(INDEX(Jornadas[id],ROW()-5)),"",SUMIFS(Adelantos[importe],Adelantos[id_jornada],INDEX(Jornadas[id],ROW()-5),Adelantos[id_barbero],LOOKUP($AH$4,Barberos[nombre],Barberos[id])))</f>
        <v>0</v>
      </c>
      <c r="AL24" s="20" cm="1">
        <f t="array" ref="AL24">IF(ISERROR(INDEX(Jornadas[id],ROW()-5)),"",AI24+AJ24-AK24)</f>
        <v>0</v>
      </c>
      <c r="AM24" s="1" cm="1">
        <f t="array" ref="AM24">IF(ISERROR(INDEX(Jornadas[id],ROW()-5)),"",COUNTIFS(_Cortes!$C:$C,INDEX(Jornadas[id],ROW()-5),_Cortes!$B:$B,LOOKUP($AM$4,_Barberos!$B:$B,_Barberos!$A:$A)))</f>
        <v>9</v>
      </c>
      <c r="AN24" s="20" cm="1">
        <f t="array" ref="AN24">IF(ISERROR(INDEX(Jornadas[id],ROW()-5)),"",INT(SUMIFS(Cortes[importe],Cortes[id_jornada],INDEX(Jornadas[id],ROW()-5),Cortes[id_barbero],LOOKUP($AM$4,Barberos[nombre],Barberos[id]))*(INDEX(Jornadas[comision_barberos],1)/100)))</f>
        <v>28000</v>
      </c>
      <c r="AO24" s="20" cm="1">
        <f t="array" ref="AO24">IF(ISERROR(INDEX(Jornadas[id],ROW()-5)),"",SUMIFS(Cortes[propina],Cortes[id_jornada],INDEX(Jornadas[id],ROW()-5),Cortes[id_barbero],LOOKUP($AM$4,Barberos[nombre],Barberos[id])))</f>
        <v>0</v>
      </c>
      <c r="AP24" s="20" cm="1">
        <f t="array" ref="AP24">IF(ISERROR(INDEX(Jornadas[id],ROW()-5)),"",SUMIFS(Adelantos[importe],Adelantos[id_jornada],INDEX(Jornadas[id],ROW()-5),Adelantos[id_barbero],LOOKUP($AM$4,Barberos[nombre],Barberos[id])))</f>
        <v>0</v>
      </c>
      <c r="AQ24" s="20" cm="1">
        <f t="array" ref="AQ24">IF(ISERROR(INDEX(Jornadas[id],ROW()-5)),"",AN24+AO24-AP24)</f>
        <v>28000</v>
      </c>
      <c r="AR24" s="1" cm="1">
        <f t="array" ref="AR24">IF(ISERROR(INDEX(Jornadas[id],ROW()-5)),"",COUNTIFS(_Cortes!$C:$C,INDEX(Jornadas[id],ROW()-5),_Cortes!$B:$B,LOOKUP($AR$4,_Barberos!$B:$B,_Barberos!$A:$A)))</f>
        <v>0</v>
      </c>
      <c r="AS24" s="20" cm="1">
        <f t="array" ref="AS24">IF(ISERROR(INDEX(Jornadas[id],ROW()-5)),"",INT(SUMIFS(Cortes[importe],Cortes[id_jornada],INDEX(Jornadas[id],ROW()-5),Cortes[id_barbero],LOOKUP($AR$4,Barberos[nombre],Barberos[id]))*(INDEX(Jornadas[comision_barberos],1)/100)))</f>
        <v>0</v>
      </c>
      <c r="AT24" s="20" cm="1">
        <f t="array" ref="AT24">IF(ISERROR(INDEX(Jornadas[id],ROW()-5)),"",SUMIFS(Cortes[propina],Cortes[id_jornada],INDEX(Jornadas[id],ROW()-5),Cortes[id_barbero],LOOKUP($AR$4,Barberos[nombre],Barberos[id])))</f>
        <v>0</v>
      </c>
      <c r="AU24" s="20" cm="1">
        <f t="array" ref="AU24">IF(ISERROR(INDEX(Jornadas[id],ROW()-5)),"",SUMIFS(Adelantos[importe],Adelantos[id_jornada],INDEX(Jornadas[id],ROW()-5),Adelantos[id_barbero],LOOKUP($AR$4,Barberos[nombre],Barberos[id])))</f>
        <v>0</v>
      </c>
      <c r="AV24" s="20" cm="1">
        <f t="array" ref="AV24">IF(ISERROR(INDEX(Jornadas[id],ROW()-5)),"",AS24+AT24-AU24)</f>
        <v>0</v>
      </c>
    </row>
    <row r="25" spans="1:48" ht="15" hidden="1" customHeight="1" x14ac:dyDescent="0.3">
      <c r="A25" s="51" t="str">
        <f t="shared" si="0"/>
        <v>Friday</v>
      </c>
      <c r="B25" s="52"/>
      <c r="C25" s="36" cm="1">
        <f t="array" ref="C25">IF(ISERROR(INDEX(Jornadas[id],ROW()-5)),"",INDEX(Jornadas[fecha],ROW()-5))</f>
        <v>45681</v>
      </c>
      <c r="D25" s="2" cm="1">
        <f t="array" ref="D25">IF(ISERROR(INDEX(Jornadas[id],ROW()-5)),"",COUNTIFS(_Cortes!$C:$C,INDEX(Jornadas[id],ROW()-5),_Cortes!$B:$B,LOOKUP($D$4,_Barberos!$B:$B,_Barberos!$A:$A)))</f>
        <v>15</v>
      </c>
      <c r="E25" s="21" cm="1">
        <f t="array" ref="E25">IF(ISERROR(INDEX(Jornadas[id],ROW()-5)),"",INT(SUMIFS(Cortes[importe],Cortes[id_jornada],INDEX(Jornadas[id],ROW()-5),Cortes[id_barbero],LOOKUP($D$4,Barberos[nombre],Barberos[id]))*(INDEX(Jornadas[comision_barberos],1)/100)))</f>
        <v>48000</v>
      </c>
      <c r="F25" s="21" cm="1">
        <f t="array" ref="F25">IF(ISERROR(INDEX(Jornadas[id],ROW()-5)),"",SUMIFS(Cortes[propina],Cortes[id_jornada],INDEX(Jornadas[id],ROW()-5),Cortes[id_barbero],LOOKUP($D$4,Barberos[nombre],Barberos[id])))</f>
        <v>2000</v>
      </c>
      <c r="G25" s="21" cm="1">
        <f t="array" ref="G25">IF(ISERROR(INDEX(Jornadas[id],ROW()-5)),"",SUMIFS(Adelantos[importe],Adelantos[id_jornada],INDEX(Jornadas[id],ROW()-5),Adelantos[id_barbero],LOOKUP($D$4,Barberos[nombre],Barberos[id])))</f>
        <v>0</v>
      </c>
      <c r="H25" s="21" cm="1">
        <f t="array" ref="H25">IF(ISERROR(INDEX(Jornadas[id],ROW()-5)),"",E25+F25-G25)</f>
        <v>50000</v>
      </c>
      <c r="I25" s="2" cm="1">
        <f t="array" ref="I25">IF(ISERROR(INDEX(Jornadas[id],ROW()-5)),"",COUNTIFS(_Cortes!$C:$C,INDEX(Jornadas[id],ROW()-5),_Cortes!$B:$B,LOOKUP($I$4,_Barberos!$B:$B,_Barberos!$A:$A)))</f>
        <v>16</v>
      </c>
      <c r="J25" s="21" cm="1">
        <f t="array" ref="J25">IF(ISERROR(INDEX(Jornadas[id],ROW()-5)),"",INT(SUMIFS(Cortes[importe],Cortes[id_jornada],INDEX(Jornadas[id],ROW()-5),Cortes[id_barbero],LOOKUP($I$4,Barberos[nombre],Barberos[id]))*(INDEX(Jornadas[comision_barberos],1)/100)))</f>
        <v>48000</v>
      </c>
      <c r="K25" s="21" cm="1">
        <f t="array" ref="K25">IF(ISERROR(INDEX(Jornadas[id],ROW()-5)),"",SUMIFS(Cortes[propina],Cortes[id_jornada],INDEX(Jornadas[id],ROW()-5),Cortes[id_barbero],LOOKUP($I$4,Barberos[nombre],Barberos[id])))</f>
        <v>3000</v>
      </c>
      <c r="L25" s="21" cm="1">
        <f t="array" ref="L25">IF(ISERROR(INDEX(Jornadas[id],ROW()-5)),"",SUMIFS(Adelantos[importe],Adelantos[id_jornada],INDEX(Jornadas[id],ROW()-5),Adelantos[id_barbero],LOOKUP($I$4,Barberos[nombre],Barberos[id])))</f>
        <v>3000</v>
      </c>
      <c r="M25" s="21" cm="1">
        <f t="array" ref="M25">IF(ISERROR(INDEX(Jornadas[id],ROW()-5)),"",J25+K25-L25)</f>
        <v>48000</v>
      </c>
      <c r="N25" s="2" cm="1">
        <f t="array" ref="N25">IF(ISERROR(INDEX(Jornadas[id],ROW()-5)),"",COUNTIFS(_Cortes!$C:$C,INDEX(Jornadas[id],ROW()-5),_Cortes!$B:$B,LOOKUP($N$4,_Barberos!$B:$B,_Barberos!$A:$A)))</f>
        <v>0</v>
      </c>
      <c r="O25" s="21" cm="1">
        <f t="array" ref="O25">IF(ISERROR(INDEX(Jornadas[id],ROW()-5)),"",INT(SUMIFS(Cortes[importe],Cortes[id_jornada],INDEX(Jornadas[id],ROW()-5),Cortes[id_barbero],LOOKUP($N$4,Barberos[nombre],Barberos[id]))*(INDEX(Jornadas[comision_barberos],1)/100)))</f>
        <v>0</v>
      </c>
      <c r="P25" s="21" cm="1">
        <f t="array" ref="P25">IF(ISERROR(INDEX(Jornadas[id],ROW()-5)),"",SUMIFS(Cortes[propina],Cortes[id_jornada],INDEX(Jornadas[id],ROW()-5),Cortes[id_barbero],LOOKUP($N$4,Barberos[nombre],Barberos[id])))</f>
        <v>0</v>
      </c>
      <c r="Q25" s="21" cm="1">
        <f t="array" ref="Q25">IF(ISERROR(INDEX(Jornadas[id],ROW()-5)),"",SUMIFS(Adelantos[importe],Adelantos[id_jornada],INDEX(Jornadas[id],ROW()-5),Adelantos[id_barbero],LOOKUP($N$4,Barberos[nombre],Barberos[id])))</f>
        <v>0</v>
      </c>
      <c r="R25" s="21" cm="1">
        <f t="array" ref="R25">IF(ISERROR(INDEX(Jornadas[id],ROW()-5)),"",O25+P25-Q25)</f>
        <v>0</v>
      </c>
      <c r="S25" s="2" cm="1">
        <f t="array" ref="S25">IF(ISERROR(INDEX(Jornadas[id],ROW()-5)),"",COUNTIFS(_Cortes!$C:$C,INDEX(Jornadas[id],ROW()-5),_Cortes!$B:$B,LOOKUP($S$4,_Barberos!$B:$B,_Barberos!$A:$A)))</f>
        <v>13</v>
      </c>
      <c r="T25" s="21" cm="1">
        <f t="array" ref="T25">IF(ISERROR(INDEX(Jornadas[id],ROW()-5)),"",INT(SUMIFS(Cortes[importe],Cortes[id_jornada],INDEX(Jornadas[id],ROW()-5),Cortes[id_barbero],LOOKUP($S$4,Barberos[nombre],Barberos[id]))*(INDEX(Jornadas[comision_barberos],1)/100)))</f>
        <v>39000</v>
      </c>
      <c r="U25" s="21" cm="1">
        <f t="array" ref="U25">IF(ISERROR(INDEX(Jornadas[id],ROW()-5)),"",SUMIFS(Cortes[propina],Cortes[id_jornada],INDEX(Jornadas[id],ROW()-5),Cortes[id_barbero],LOOKUP($S$4,Barberos[nombre],Barberos[id])))</f>
        <v>700</v>
      </c>
      <c r="V25" s="21" cm="1">
        <f t="array" ref="V25">IF(ISERROR(INDEX(Jornadas[id],ROW()-5)),"",SUMIFS(Adelantos[importe],Adelantos[id_jornada],INDEX(Jornadas[id],ROW()-5),Adelantos[id_barbero],LOOKUP($S$4,Barberos[nombre],Barberos[id])))</f>
        <v>0</v>
      </c>
      <c r="W25" s="21" cm="1">
        <f t="array" ref="W25">IF(ISERROR(INDEX(Jornadas[id],ROW()-5)),"",T25+U25-V25)</f>
        <v>39700</v>
      </c>
      <c r="X25" s="2" cm="1">
        <f t="array" ref="X25">IF(ISERROR(INDEX(Jornadas[id],ROW()-5)),"",COUNTIFS(_Cortes!$C:$C,INDEX(Jornadas[id],ROW()-5),_Cortes!$B:$B,LOOKUP($X$4,_Barberos!$B:$B,_Barberos!$A:$A)))</f>
        <v>0</v>
      </c>
      <c r="Y25" s="21" cm="1">
        <f t="array" ref="Y25">IF(ISERROR(INDEX(Jornadas[id],ROW()-5)),"",INT(SUMIFS(Cortes[importe],Cortes[id_jornada],INDEX(Jornadas[id],ROW()-5),Cortes[id_barbero],LOOKUP($X$4,Barberos[nombre],Barberos[id]))*(INDEX(Jornadas[comision_barberos],1)/100)))</f>
        <v>0</v>
      </c>
      <c r="Z25" s="21" cm="1">
        <f t="array" ref="Z25">IF(ISERROR(INDEX(Jornadas[id],ROW()-5)),"",SUMIFS(Cortes[propina],Cortes[id_jornada],INDEX(Jornadas[id],ROW()-5),Cortes[id_barbero],LOOKUP($X$4,Barberos[nombre],Barberos[id])))</f>
        <v>0</v>
      </c>
      <c r="AA25" s="21" cm="1">
        <f t="array" ref="AA25">IF(ISERROR(INDEX(Jornadas[id],ROW()-5)),"",SUMIFS(Adelantos[importe],Adelantos[id_jornada],INDEX(Jornadas[id],ROW()-5),Adelantos[id_barbero],LOOKUP($X$4,Barberos[nombre],Barberos[id])))</f>
        <v>0</v>
      </c>
      <c r="AB25" s="21" cm="1">
        <f t="array" ref="AB25">IF(ISERROR(INDEX(Jornadas[id],ROW()-5)),"",Y25+Z25-AA25)</f>
        <v>0</v>
      </c>
      <c r="AC25" s="2" cm="1">
        <f t="array" ref="AC25">IF(ISERROR(INDEX(Jornadas[id],ROW()-5)),"",COUNTIFS(_Cortes!$C:$C,INDEX(Jornadas[id],ROW()-5),_Cortes!$B:$B,LOOKUP($AC$4,_Barberos!$B:$B,_Barberos!$A:$A)))</f>
        <v>15</v>
      </c>
      <c r="AD25" s="21" cm="1">
        <f t="array" ref="AD25">IF(ISERROR(INDEX(Jornadas[id],ROW()-5)),"",INT(SUMIFS(Cortes[importe],Cortes[id_jornada],INDEX(Jornadas[id],ROW()-5),Cortes[id_barbero],LOOKUP($AC$4,Barberos[nombre],Barberos[id]))*(INDEX(Jornadas[comision_barberos],1)/100)))</f>
        <v>47000</v>
      </c>
      <c r="AE25" s="21" cm="1">
        <f t="array" ref="AE25">IF(ISERROR(INDEX(Jornadas[id],ROW()-5)),"",SUMIFS(Cortes[propina],Cortes[id_jornada],INDEX(Jornadas[id],ROW()-5),Cortes[id_barbero],LOOKUP($AC$4,Barberos[nombre],Barberos[id])))</f>
        <v>3000</v>
      </c>
      <c r="AF25" s="21" cm="1">
        <f t="array" ref="AF25">IF(ISERROR(INDEX(Jornadas[id],ROW()-5)),"",SUMIFS(Adelantos[importe],Adelantos[id_jornada],INDEX(Jornadas[id],ROW()-5),Adelantos[id_barbero],LOOKUP($AC$4,Barberos[nombre],Barberos[id])))</f>
        <v>0</v>
      </c>
      <c r="AG25" s="21" cm="1">
        <f t="array" ref="AG25">IF(ISERROR(INDEX(Jornadas[id],ROW()-5)),"",AD25+AE25-AF25)</f>
        <v>50000</v>
      </c>
      <c r="AH25" s="2" cm="1">
        <f t="array" ref="AH25">IF(ISERROR(INDEX(Jornadas[id],ROW()-5)),"",COUNTIFS(_Cortes!$C:$C,INDEX(Jornadas[id],ROW()-5),_Cortes!$B:$B,LOOKUP($AH$4,_Barberos!$B:$B,_Barberos!$A:$A)))</f>
        <v>0</v>
      </c>
      <c r="AI25" s="21" cm="1">
        <f t="array" ref="AI25">IF(ISERROR(INDEX(Jornadas[id],ROW()-5)),"",INT(SUMIFS(Cortes[importe],Cortes[id_jornada],INDEX(Jornadas[id],ROW()-5),Cortes[id_barbero],LOOKUP($AH$4,Barberos[nombre],Barberos[id]))*(INDEX(Jornadas[comision_barberos],1)/100)))</f>
        <v>0</v>
      </c>
      <c r="AJ25" s="21" cm="1">
        <f t="array" ref="AJ25">IF(ISERROR(INDEX(Jornadas[id],ROW()-5)),"",SUMIFS(Cortes[propina],Cortes[id_jornada],INDEX(Jornadas[id],ROW()-5),Cortes[id_barbero],LOOKUP($AH$4,Barberos[nombre],Barberos[id])))</f>
        <v>0</v>
      </c>
      <c r="AK25" s="21" cm="1">
        <f t="array" ref="AK25">IF(ISERROR(INDEX(Jornadas[id],ROW()-5)),"",SUMIFS(Adelantos[importe],Adelantos[id_jornada],INDEX(Jornadas[id],ROW()-5),Adelantos[id_barbero],LOOKUP($AH$4,Barberos[nombre],Barberos[id])))</f>
        <v>0</v>
      </c>
      <c r="AL25" s="21" cm="1">
        <f t="array" ref="AL25">IF(ISERROR(INDEX(Jornadas[id],ROW()-5)),"",AI25+AJ25-AK25)</f>
        <v>0</v>
      </c>
      <c r="AM25" s="2" cm="1">
        <f t="array" ref="AM25">IF(ISERROR(INDEX(Jornadas[id],ROW()-5)),"",COUNTIFS(_Cortes!$C:$C,INDEX(Jornadas[id],ROW()-5),_Cortes!$B:$B,LOOKUP($AM$4,_Barberos!$B:$B,_Barberos!$A:$A)))</f>
        <v>15</v>
      </c>
      <c r="AN25" s="21" cm="1">
        <f t="array" ref="AN25">IF(ISERROR(INDEX(Jornadas[id],ROW()-5)),"",INT(SUMIFS(Cortes[importe],Cortes[id_jornada],INDEX(Jornadas[id],ROW()-5),Cortes[id_barbero],LOOKUP($AM$4,Barberos[nombre],Barberos[id]))*(INDEX(Jornadas[comision_barberos],1)/100)))</f>
        <v>47000</v>
      </c>
      <c r="AO25" s="21" cm="1">
        <f t="array" ref="AO25">IF(ISERROR(INDEX(Jornadas[id],ROW()-5)),"",SUMIFS(Cortes[propina],Cortes[id_jornada],INDEX(Jornadas[id],ROW()-5),Cortes[id_barbero],LOOKUP($AM$4,Barberos[nombre],Barberos[id])))</f>
        <v>2000</v>
      </c>
      <c r="AP25" s="21" cm="1">
        <f t="array" ref="AP25">IF(ISERROR(INDEX(Jornadas[id],ROW()-5)),"",SUMIFS(Adelantos[importe],Adelantos[id_jornada],INDEX(Jornadas[id],ROW()-5),Adelantos[id_barbero],LOOKUP($AM$4,Barberos[nombre],Barberos[id])))</f>
        <v>0</v>
      </c>
      <c r="AQ25" s="21" cm="1">
        <f t="array" ref="AQ25">IF(ISERROR(INDEX(Jornadas[id],ROW()-5)),"",AN25+AO25-AP25)</f>
        <v>49000</v>
      </c>
      <c r="AR25" s="2" cm="1">
        <f t="array" ref="AR25">IF(ISERROR(INDEX(Jornadas[id],ROW()-5)),"",COUNTIFS(_Cortes!$C:$C,INDEX(Jornadas[id],ROW()-5),_Cortes!$B:$B,LOOKUP($AR$4,_Barberos!$B:$B,_Barberos!$A:$A)))</f>
        <v>0</v>
      </c>
      <c r="AS25" s="21" cm="1">
        <f t="array" ref="AS25">IF(ISERROR(INDEX(Jornadas[id],ROW()-5)),"",INT(SUMIFS(Cortes[importe],Cortes[id_jornada],INDEX(Jornadas[id],ROW()-5),Cortes[id_barbero],LOOKUP($AR$4,Barberos[nombre],Barberos[id]))*(INDEX(Jornadas[comision_barberos],1)/100)))</f>
        <v>0</v>
      </c>
      <c r="AT25" s="21" cm="1">
        <f t="array" ref="AT25">IF(ISERROR(INDEX(Jornadas[id],ROW()-5)),"",SUMIFS(Cortes[propina],Cortes[id_jornada],INDEX(Jornadas[id],ROW()-5),Cortes[id_barbero],LOOKUP($AR$4,Barberos[nombre],Barberos[id])))</f>
        <v>0</v>
      </c>
      <c r="AU25" s="21" cm="1">
        <f t="array" ref="AU25">IF(ISERROR(INDEX(Jornadas[id],ROW()-5)),"",SUMIFS(Adelantos[importe],Adelantos[id_jornada],INDEX(Jornadas[id],ROW()-5),Adelantos[id_barbero],LOOKUP($AR$4,Barberos[nombre],Barberos[id])))</f>
        <v>0</v>
      </c>
      <c r="AV25" s="21" cm="1">
        <f t="array" ref="AV25">IF(ISERROR(INDEX(Jornadas[id],ROW()-5)),"",AS25+AT25-AU25)</f>
        <v>0</v>
      </c>
    </row>
    <row r="26" spans="1:48" ht="15" hidden="1" customHeight="1" x14ac:dyDescent="0.3">
      <c r="A26" s="53" t="str">
        <f t="shared" si="0"/>
        <v>Saturday</v>
      </c>
      <c r="B26" s="54"/>
      <c r="C26" s="38" cm="1">
        <f t="array" ref="C26">IF(ISERROR(INDEX(Jornadas[id],ROW()-5)),"",INDEX(Jornadas[fecha],ROW()-5))</f>
        <v>45682</v>
      </c>
      <c r="D26" s="1" cm="1">
        <f t="array" ref="D26">IF(ISERROR(INDEX(Jornadas[id],ROW()-5)),"",COUNTIFS(_Cortes!$C:$C,INDEX(Jornadas[id],ROW()-5),_Cortes!$B:$B,LOOKUP($D$4,_Barberos!$B:$B,_Barberos!$A:$A)))</f>
        <v>14</v>
      </c>
      <c r="E26" s="20" cm="1">
        <f t="array" ref="E26">IF(ISERROR(INDEX(Jornadas[id],ROW()-5)),"",INT(SUMIFS(Cortes[importe],Cortes[id_jornada],INDEX(Jornadas[id],ROW()-5),Cortes[id_barbero],LOOKUP($D$4,Barberos[nombre],Barberos[id]))*(INDEX(Jornadas[comision_barberos],1)/100)))</f>
        <v>46000</v>
      </c>
      <c r="F26" s="20" cm="1">
        <f t="array" ref="F26">IF(ISERROR(INDEX(Jornadas[id],ROW()-5)),"",SUMIFS(Cortes[propina],Cortes[id_jornada],INDEX(Jornadas[id],ROW()-5),Cortes[id_barbero],LOOKUP($D$4,Barberos[nombre],Barberos[id])))</f>
        <v>6300</v>
      </c>
      <c r="G26" s="20" cm="1">
        <f t="array" ref="G26">IF(ISERROR(INDEX(Jornadas[id],ROW()-5)),"",SUMIFS(Adelantos[importe],Adelantos[id_jornada],INDEX(Jornadas[id],ROW()-5),Adelantos[id_barbero],LOOKUP($D$4,Barberos[nombre],Barberos[id])))</f>
        <v>0</v>
      </c>
      <c r="H26" s="20" cm="1">
        <f t="array" ref="H26">IF(ISERROR(INDEX(Jornadas[id],ROW()-5)),"",E26+F26-G26)</f>
        <v>52300</v>
      </c>
      <c r="I26" s="1" cm="1">
        <f t="array" ref="I26">IF(ISERROR(INDEX(Jornadas[id],ROW()-5)),"",COUNTIFS(_Cortes!$C:$C,INDEX(Jornadas[id],ROW()-5),_Cortes!$B:$B,LOOKUP($I$4,_Barberos!$B:$B,_Barberos!$A:$A)))</f>
        <v>17</v>
      </c>
      <c r="J26" s="20" cm="1">
        <f t="array" ref="J26">IF(ISERROR(INDEX(Jornadas[id],ROW()-5)),"",INT(SUMIFS(Cortes[importe],Cortes[id_jornada],INDEX(Jornadas[id],ROW()-5),Cortes[id_barbero],LOOKUP($I$4,Barberos[nombre],Barberos[id]))*(INDEX(Jornadas[comision_barberos],1)/100)))</f>
        <v>51000</v>
      </c>
      <c r="K26" s="20" cm="1">
        <f t="array" ref="K26">IF(ISERROR(INDEX(Jornadas[id],ROW()-5)),"",SUMIFS(Cortes[propina],Cortes[id_jornada],INDEX(Jornadas[id],ROW()-5),Cortes[id_barbero],LOOKUP($I$4,Barberos[nombre],Barberos[id])))</f>
        <v>3500</v>
      </c>
      <c r="L26" s="20" cm="1">
        <f t="array" ref="L26">IF(ISERROR(INDEX(Jornadas[id],ROW()-5)),"",SUMIFS(Adelantos[importe],Adelantos[id_jornada],INDEX(Jornadas[id],ROW()-5),Adelantos[id_barbero],LOOKUP($I$4,Barberos[nombre],Barberos[id])))</f>
        <v>800</v>
      </c>
      <c r="M26" s="20" cm="1">
        <f t="array" ref="M26">IF(ISERROR(INDEX(Jornadas[id],ROW()-5)),"",J26+K26-L26)</f>
        <v>53700</v>
      </c>
      <c r="N26" s="1" cm="1">
        <f t="array" ref="N26">IF(ISERROR(INDEX(Jornadas[id],ROW()-5)),"",COUNTIFS(_Cortes!$C:$C,INDEX(Jornadas[id],ROW()-5),_Cortes!$B:$B,LOOKUP($N$4,_Barberos!$B:$B,_Barberos!$A:$A)))</f>
        <v>0</v>
      </c>
      <c r="O26" s="20" cm="1">
        <f t="array" ref="O26">IF(ISERROR(INDEX(Jornadas[id],ROW()-5)),"",INT(SUMIFS(Cortes[importe],Cortes[id_jornada],INDEX(Jornadas[id],ROW()-5),Cortes[id_barbero],LOOKUP($N$4,Barberos[nombre],Barberos[id]))*(INDEX(Jornadas[comision_barberos],1)/100)))</f>
        <v>0</v>
      </c>
      <c r="P26" s="20" cm="1">
        <f t="array" ref="P26">IF(ISERROR(INDEX(Jornadas[id],ROW()-5)),"",SUMIFS(Cortes[propina],Cortes[id_jornada],INDEX(Jornadas[id],ROW()-5),Cortes[id_barbero],LOOKUP($N$4,Barberos[nombre],Barberos[id])))</f>
        <v>0</v>
      </c>
      <c r="Q26" s="20" cm="1">
        <f t="array" ref="Q26">IF(ISERROR(INDEX(Jornadas[id],ROW()-5)),"",SUMIFS(Adelantos[importe],Adelantos[id_jornada],INDEX(Jornadas[id],ROW()-5),Adelantos[id_barbero],LOOKUP($N$4,Barberos[nombre],Barberos[id])))</f>
        <v>0</v>
      </c>
      <c r="R26" s="20" cm="1">
        <f t="array" ref="R26">IF(ISERROR(INDEX(Jornadas[id],ROW()-5)),"",O26+P26-Q26)</f>
        <v>0</v>
      </c>
      <c r="S26" s="1" cm="1">
        <f t="array" ref="S26">IF(ISERROR(INDEX(Jornadas[id],ROW()-5)),"",COUNTIFS(_Cortes!$C:$C,INDEX(Jornadas[id],ROW()-5),_Cortes!$B:$B,LOOKUP($S$4,_Barberos!$B:$B,_Barberos!$A:$A)))</f>
        <v>17</v>
      </c>
      <c r="T26" s="20" cm="1">
        <f t="array" ref="T26">IF(ISERROR(INDEX(Jornadas[id],ROW()-5)),"",INT(SUMIFS(Cortes[importe],Cortes[id_jornada],INDEX(Jornadas[id],ROW()-5),Cortes[id_barbero],LOOKUP($S$4,Barberos[nombre],Barberos[id]))*(INDEX(Jornadas[comision_barberos],1)/100)))</f>
        <v>52000</v>
      </c>
      <c r="U26" s="20" cm="1">
        <f t="array" ref="U26">IF(ISERROR(INDEX(Jornadas[id],ROW()-5)),"",SUMIFS(Cortes[propina],Cortes[id_jornada],INDEX(Jornadas[id],ROW()-5),Cortes[id_barbero],LOOKUP($S$4,Barberos[nombre],Barberos[id])))</f>
        <v>5000</v>
      </c>
      <c r="V26" s="20" cm="1">
        <f t="array" ref="V26">IF(ISERROR(INDEX(Jornadas[id],ROW()-5)),"",SUMIFS(Adelantos[importe],Adelantos[id_jornada],INDEX(Jornadas[id],ROW()-5),Adelantos[id_barbero],LOOKUP($S$4,Barberos[nombre],Barberos[id])))</f>
        <v>0</v>
      </c>
      <c r="W26" s="20" cm="1">
        <f t="array" ref="W26">IF(ISERROR(INDEX(Jornadas[id],ROW()-5)),"",T26+U26-V26)</f>
        <v>57000</v>
      </c>
      <c r="X26" s="1" cm="1">
        <f t="array" ref="X26">IF(ISERROR(INDEX(Jornadas[id],ROW()-5)),"",COUNTIFS(_Cortes!$C:$C,INDEX(Jornadas[id],ROW()-5),_Cortes!$B:$B,LOOKUP($X$4,_Barberos!$B:$B,_Barberos!$A:$A)))</f>
        <v>0</v>
      </c>
      <c r="Y26" s="20" cm="1">
        <f t="array" ref="Y26">IF(ISERROR(INDEX(Jornadas[id],ROW()-5)),"",INT(SUMIFS(Cortes[importe],Cortes[id_jornada],INDEX(Jornadas[id],ROW()-5),Cortes[id_barbero],LOOKUP($X$4,Barberos[nombre],Barberos[id]))*(INDEX(Jornadas[comision_barberos],1)/100)))</f>
        <v>0</v>
      </c>
      <c r="Z26" s="20" cm="1">
        <f t="array" ref="Z26">IF(ISERROR(INDEX(Jornadas[id],ROW()-5)),"",SUMIFS(Cortes[propina],Cortes[id_jornada],INDEX(Jornadas[id],ROW()-5),Cortes[id_barbero],LOOKUP($X$4,Barberos[nombre],Barberos[id])))</f>
        <v>0</v>
      </c>
      <c r="AA26" s="20" cm="1">
        <f t="array" ref="AA26">IF(ISERROR(INDEX(Jornadas[id],ROW()-5)),"",SUMIFS(Adelantos[importe],Adelantos[id_jornada],INDEX(Jornadas[id],ROW()-5),Adelantos[id_barbero],LOOKUP($X$4,Barberos[nombre],Barberos[id])))</f>
        <v>0</v>
      </c>
      <c r="AB26" s="20" cm="1">
        <f t="array" ref="AB26">IF(ISERROR(INDEX(Jornadas[id],ROW()-5)),"",Y26+Z26-AA26)</f>
        <v>0</v>
      </c>
      <c r="AC26" s="1" cm="1">
        <f t="array" ref="AC26">IF(ISERROR(INDEX(Jornadas[id],ROW()-5)),"",COUNTIFS(_Cortes!$C:$C,INDEX(Jornadas[id],ROW()-5),_Cortes!$B:$B,LOOKUP($AC$4,_Barberos!$B:$B,_Barberos!$A:$A)))</f>
        <v>14</v>
      </c>
      <c r="AD26" s="20" cm="1">
        <f t="array" ref="AD26">IF(ISERROR(INDEX(Jornadas[id],ROW()-5)),"",INT(SUMIFS(Cortes[importe],Cortes[id_jornada],INDEX(Jornadas[id],ROW()-5),Cortes[id_barbero],LOOKUP($AC$4,Barberos[nombre],Barberos[id]))*(INDEX(Jornadas[comision_barberos],1)/100)))</f>
        <v>42000</v>
      </c>
      <c r="AE26" s="20" cm="1">
        <f t="array" ref="AE26">IF(ISERROR(INDEX(Jornadas[id],ROW()-5)),"",SUMIFS(Cortes[propina],Cortes[id_jornada],INDEX(Jornadas[id],ROW()-5),Cortes[id_barbero],LOOKUP($AC$4,Barberos[nombre],Barberos[id])))</f>
        <v>2500</v>
      </c>
      <c r="AF26" s="20" cm="1">
        <f t="array" ref="AF26">IF(ISERROR(INDEX(Jornadas[id],ROW()-5)),"",SUMIFS(Adelantos[importe],Adelantos[id_jornada],INDEX(Jornadas[id],ROW()-5),Adelantos[id_barbero],LOOKUP($AC$4,Barberos[nombre],Barberos[id])))</f>
        <v>0</v>
      </c>
      <c r="AG26" s="20" cm="1">
        <f t="array" ref="AG26">IF(ISERROR(INDEX(Jornadas[id],ROW()-5)),"",AD26+AE26-AF26)</f>
        <v>44500</v>
      </c>
      <c r="AH26" s="1" cm="1">
        <f t="array" ref="AH26">IF(ISERROR(INDEX(Jornadas[id],ROW()-5)),"",COUNTIFS(_Cortes!$C:$C,INDEX(Jornadas[id],ROW()-5),_Cortes!$B:$B,LOOKUP($AH$4,_Barberos!$B:$B,_Barberos!$A:$A)))</f>
        <v>0</v>
      </c>
      <c r="AI26" s="20" cm="1">
        <f t="array" ref="AI26">IF(ISERROR(INDEX(Jornadas[id],ROW()-5)),"",INT(SUMIFS(Cortes[importe],Cortes[id_jornada],INDEX(Jornadas[id],ROW()-5),Cortes[id_barbero],LOOKUP($AH$4,Barberos[nombre],Barberos[id]))*(INDEX(Jornadas[comision_barberos],1)/100)))</f>
        <v>0</v>
      </c>
      <c r="AJ26" s="20" cm="1">
        <f t="array" ref="AJ26">IF(ISERROR(INDEX(Jornadas[id],ROW()-5)),"",SUMIFS(Cortes[propina],Cortes[id_jornada],INDEX(Jornadas[id],ROW()-5),Cortes[id_barbero],LOOKUP($AH$4,Barberos[nombre],Barberos[id])))</f>
        <v>0</v>
      </c>
      <c r="AK26" s="20" cm="1">
        <f t="array" ref="AK26">IF(ISERROR(INDEX(Jornadas[id],ROW()-5)),"",SUMIFS(Adelantos[importe],Adelantos[id_jornada],INDEX(Jornadas[id],ROW()-5),Adelantos[id_barbero],LOOKUP($AH$4,Barberos[nombre],Barberos[id])))</f>
        <v>0</v>
      </c>
      <c r="AL26" s="20" cm="1">
        <f t="array" ref="AL26">IF(ISERROR(INDEX(Jornadas[id],ROW()-5)),"",AI26+AJ26-AK26)</f>
        <v>0</v>
      </c>
      <c r="AM26" s="1" cm="1">
        <f t="array" ref="AM26">IF(ISERROR(INDEX(Jornadas[id],ROW()-5)),"",COUNTIFS(_Cortes!$C:$C,INDEX(Jornadas[id],ROW()-5),_Cortes!$B:$B,LOOKUP($AM$4,_Barberos!$B:$B,_Barberos!$A:$A)))</f>
        <v>14</v>
      </c>
      <c r="AN26" s="20" cm="1">
        <f t="array" ref="AN26">IF(ISERROR(INDEX(Jornadas[id],ROW()-5)),"",INT(SUMIFS(Cortes[importe],Cortes[id_jornada],INDEX(Jornadas[id],ROW()-5),Cortes[id_barbero],LOOKUP($AM$4,Barberos[nombre],Barberos[id]))*(INDEX(Jornadas[comision_barberos],1)/100)))</f>
        <v>43000</v>
      </c>
      <c r="AO26" s="20" cm="1">
        <f t="array" ref="AO26">IF(ISERROR(INDEX(Jornadas[id],ROW()-5)),"",SUMIFS(Cortes[propina],Cortes[id_jornada],INDEX(Jornadas[id],ROW()-5),Cortes[id_barbero],LOOKUP($AM$4,Barberos[nombre],Barberos[id])))</f>
        <v>0</v>
      </c>
      <c r="AP26" s="20" cm="1">
        <f t="array" ref="AP26">IF(ISERROR(INDEX(Jornadas[id],ROW()-5)),"",SUMIFS(Adelantos[importe],Adelantos[id_jornada],INDEX(Jornadas[id],ROW()-5),Adelantos[id_barbero],LOOKUP($AM$4,Barberos[nombre],Barberos[id])))</f>
        <v>0</v>
      </c>
      <c r="AQ26" s="20" cm="1">
        <f t="array" ref="AQ26">IF(ISERROR(INDEX(Jornadas[id],ROW()-5)),"",AN26+AO26-AP26)</f>
        <v>43000</v>
      </c>
      <c r="AR26" s="1" cm="1">
        <f t="array" ref="AR26">IF(ISERROR(INDEX(Jornadas[id],ROW()-5)),"",COUNTIFS(_Cortes!$C:$C,INDEX(Jornadas[id],ROW()-5),_Cortes!$B:$B,LOOKUP($AR$4,_Barberos!$B:$B,_Barberos!$A:$A)))</f>
        <v>0</v>
      </c>
      <c r="AS26" s="20" cm="1">
        <f t="array" ref="AS26">IF(ISERROR(INDEX(Jornadas[id],ROW()-5)),"",INT(SUMIFS(Cortes[importe],Cortes[id_jornada],INDEX(Jornadas[id],ROW()-5),Cortes[id_barbero],LOOKUP($AR$4,Barberos[nombre],Barberos[id]))*(INDEX(Jornadas[comision_barberos],1)/100)))</f>
        <v>0</v>
      </c>
      <c r="AT26" s="20" cm="1">
        <f t="array" ref="AT26">IF(ISERROR(INDEX(Jornadas[id],ROW()-5)),"",SUMIFS(Cortes[propina],Cortes[id_jornada],INDEX(Jornadas[id],ROW()-5),Cortes[id_barbero],LOOKUP($AR$4,Barberos[nombre],Barberos[id])))</f>
        <v>0</v>
      </c>
      <c r="AU26" s="20" cm="1">
        <f t="array" ref="AU26">IF(ISERROR(INDEX(Jornadas[id],ROW()-5)),"",SUMIFS(Adelantos[importe],Adelantos[id_jornada],INDEX(Jornadas[id],ROW()-5),Adelantos[id_barbero],LOOKUP($AR$4,Barberos[nombre],Barberos[id])))</f>
        <v>0</v>
      </c>
      <c r="AV26" s="20" cm="1">
        <f t="array" ref="AV26">IF(ISERROR(INDEX(Jornadas[id],ROW()-5)),"",AS26+AT26-AU26)</f>
        <v>0</v>
      </c>
    </row>
    <row r="27" spans="1:48" ht="15" hidden="1" customHeight="1" x14ac:dyDescent="0.3">
      <c r="A27" s="51" t="str">
        <f t="shared" si="0"/>
        <v>Monday</v>
      </c>
      <c r="B27" s="52"/>
      <c r="C27" s="36" cm="1">
        <f t="array" ref="C27">IF(ISERROR(INDEX(Jornadas[id],ROW()-5)),"",INDEX(Jornadas[fecha],ROW()-5))</f>
        <v>45684</v>
      </c>
      <c r="D27" s="2" cm="1">
        <f t="array" ref="D27">IF(ISERROR(INDEX(Jornadas[id],ROW()-5)),"",COUNTIFS(_Cortes!$C:$C,INDEX(Jornadas[id],ROW()-5),_Cortes!$B:$B,LOOKUP($D$4,_Barberos!$B:$B,_Barberos!$A:$A)))</f>
        <v>0</v>
      </c>
      <c r="E27" s="21" cm="1">
        <f t="array" ref="E27">IF(ISERROR(INDEX(Jornadas[id],ROW()-5)),"",INT(SUMIFS(Cortes[importe],Cortes[id_jornada],INDEX(Jornadas[id],ROW()-5),Cortes[id_barbero],LOOKUP($D$4,Barberos[nombre],Barberos[id]))*(INDEX(Jornadas[comision_barberos],1)/100)))</f>
        <v>0</v>
      </c>
      <c r="F27" s="21" cm="1">
        <f t="array" ref="F27">IF(ISERROR(INDEX(Jornadas[id],ROW()-5)),"",SUMIFS(Cortes[propina],Cortes[id_jornada],INDEX(Jornadas[id],ROW()-5),Cortes[id_barbero],LOOKUP($D$4,Barberos[nombre],Barberos[id])))</f>
        <v>0</v>
      </c>
      <c r="G27" s="21" cm="1">
        <f t="array" ref="G27">IF(ISERROR(INDEX(Jornadas[id],ROW()-5)),"",SUMIFS(Adelantos[importe],Adelantos[id_jornada],INDEX(Jornadas[id],ROW()-5),Adelantos[id_barbero],LOOKUP($D$4,Barberos[nombre],Barberos[id])))</f>
        <v>0</v>
      </c>
      <c r="H27" s="21" cm="1">
        <f t="array" ref="H27">IF(ISERROR(INDEX(Jornadas[id],ROW()-5)),"",E27+F27-G27)</f>
        <v>0</v>
      </c>
      <c r="I27" s="2" cm="1">
        <f t="array" ref="I27">IF(ISERROR(INDEX(Jornadas[id],ROW()-5)),"",COUNTIFS(_Cortes!$C:$C,INDEX(Jornadas[id],ROW()-5),_Cortes!$B:$B,LOOKUP($I$4,_Barberos!$B:$B,_Barberos!$A:$A)))</f>
        <v>0</v>
      </c>
      <c r="J27" s="21" cm="1">
        <f t="array" ref="J27">IF(ISERROR(INDEX(Jornadas[id],ROW()-5)),"",INT(SUMIFS(Cortes[importe],Cortes[id_jornada],INDEX(Jornadas[id],ROW()-5),Cortes[id_barbero],LOOKUP($I$4,Barberos[nombre],Barberos[id]))*(INDEX(Jornadas[comision_barberos],1)/100)))</f>
        <v>0</v>
      </c>
      <c r="K27" s="21" cm="1">
        <f t="array" ref="K27">IF(ISERROR(INDEX(Jornadas[id],ROW()-5)),"",SUMIFS(Cortes[propina],Cortes[id_jornada],INDEX(Jornadas[id],ROW()-5),Cortes[id_barbero],LOOKUP($I$4,Barberos[nombre],Barberos[id])))</f>
        <v>0</v>
      </c>
      <c r="L27" s="21" cm="1">
        <f t="array" ref="L27">IF(ISERROR(INDEX(Jornadas[id],ROW()-5)),"",SUMIFS(Adelantos[importe],Adelantos[id_jornada],INDEX(Jornadas[id],ROW()-5),Adelantos[id_barbero],LOOKUP($I$4,Barberos[nombre],Barberos[id])))</f>
        <v>0</v>
      </c>
      <c r="M27" s="21" cm="1">
        <f t="array" ref="M27">IF(ISERROR(INDEX(Jornadas[id],ROW()-5)),"",J27+K27-L27)</f>
        <v>0</v>
      </c>
      <c r="N27" s="2" cm="1">
        <f t="array" ref="N27">IF(ISERROR(INDEX(Jornadas[id],ROW()-5)),"",COUNTIFS(_Cortes!$C:$C,INDEX(Jornadas[id],ROW()-5),_Cortes!$B:$B,LOOKUP($N$4,_Barberos!$B:$B,_Barberos!$A:$A)))</f>
        <v>0</v>
      </c>
      <c r="O27" s="21" cm="1">
        <f t="array" ref="O27">IF(ISERROR(INDEX(Jornadas[id],ROW()-5)),"",INT(SUMIFS(Cortes[importe],Cortes[id_jornada],INDEX(Jornadas[id],ROW()-5),Cortes[id_barbero],LOOKUP($N$4,Barberos[nombre],Barberos[id]))*(INDEX(Jornadas[comision_barberos],1)/100)))</f>
        <v>0</v>
      </c>
      <c r="P27" s="21" cm="1">
        <f t="array" ref="P27">IF(ISERROR(INDEX(Jornadas[id],ROW()-5)),"",SUMIFS(Cortes[propina],Cortes[id_jornada],INDEX(Jornadas[id],ROW()-5),Cortes[id_barbero],LOOKUP($N$4,Barberos[nombre],Barberos[id])))</f>
        <v>0</v>
      </c>
      <c r="Q27" s="21" cm="1">
        <f t="array" ref="Q27">IF(ISERROR(INDEX(Jornadas[id],ROW()-5)),"",SUMIFS(Adelantos[importe],Adelantos[id_jornada],INDEX(Jornadas[id],ROW()-5),Adelantos[id_barbero],LOOKUP($N$4,Barberos[nombre],Barberos[id])))</f>
        <v>0</v>
      </c>
      <c r="R27" s="21" cm="1">
        <f t="array" ref="R27">IF(ISERROR(INDEX(Jornadas[id],ROW()-5)),"",O27+P27-Q27)</f>
        <v>0</v>
      </c>
      <c r="S27" s="2" cm="1">
        <f t="array" ref="S27">IF(ISERROR(INDEX(Jornadas[id],ROW()-5)),"",COUNTIFS(_Cortes!$C:$C,INDEX(Jornadas[id],ROW()-5),_Cortes!$B:$B,LOOKUP($S$4,_Barberos!$B:$B,_Barberos!$A:$A)))</f>
        <v>10</v>
      </c>
      <c r="T27" s="21" cm="1">
        <f t="array" ref="T27">IF(ISERROR(INDEX(Jornadas[id],ROW()-5)),"",INT(SUMIFS(Cortes[importe],Cortes[id_jornada],INDEX(Jornadas[id],ROW()-5),Cortes[id_barbero],LOOKUP($S$4,Barberos[nombre],Barberos[id]))*(INDEX(Jornadas[comision_barberos],1)/100)))</f>
        <v>31000</v>
      </c>
      <c r="U27" s="21" cm="1">
        <f t="array" ref="U27">IF(ISERROR(INDEX(Jornadas[id],ROW()-5)),"",SUMIFS(Cortes[propina],Cortes[id_jornada],INDEX(Jornadas[id],ROW()-5),Cortes[id_barbero],LOOKUP($S$4,Barberos[nombre],Barberos[id])))</f>
        <v>1000</v>
      </c>
      <c r="V27" s="21" cm="1">
        <f t="array" ref="V27">IF(ISERROR(INDEX(Jornadas[id],ROW()-5)),"",SUMIFS(Adelantos[importe],Adelantos[id_jornada],INDEX(Jornadas[id],ROW()-5),Adelantos[id_barbero],LOOKUP($S$4,Barberos[nombre],Barberos[id])))</f>
        <v>0</v>
      </c>
      <c r="W27" s="21" cm="1">
        <f t="array" ref="W27">IF(ISERROR(INDEX(Jornadas[id],ROW()-5)),"",T27+U27-V27)</f>
        <v>32000</v>
      </c>
      <c r="X27" s="2" cm="1">
        <f t="array" ref="X27">IF(ISERROR(INDEX(Jornadas[id],ROW()-5)),"",COUNTIFS(_Cortes!$C:$C,INDEX(Jornadas[id],ROW()-5),_Cortes!$B:$B,LOOKUP($X$4,_Barberos!$B:$B,_Barberos!$A:$A)))</f>
        <v>0</v>
      </c>
      <c r="Y27" s="21" cm="1">
        <f t="array" ref="Y27">IF(ISERROR(INDEX(Jornadas[id],ROW()-5)),"",INT(SUMIFS(Cortes[importe],Cortes[id_jornada],INDEX(Jornadas[id],ROW()-5),Cortes[id_barbero],LOOKUP($X$4,Barberos[nombre],Barberos[id]))*(INDEX(Jornadas[comision_barberos],1)/100)))</f>
        <v>0</v>
      </c>
      <c r="Z27" s="21" cm="1">
        <f t="array" ref="Z27">IF(ISERROR(INDEX(Jornadas[id],ROW()-5)),"",SUMIFS(Cortes[propina],Cortes[id_jornada],INDEX(Jornadas[id],ROW()-5),Cortes[id_barbero],LOOKUP($X$4,Barberos[nombre],Barberos[id])))</f>
        <v>0</v>
      </c>
      <c r="AA27" s="21" cm="1">
        <f t="array" ref="AA27">IF(ISERROR(INDEX(Jornadas[id],ROW()-5)),"",SUMIFS(Adelantos[importe],Adelantos[id_jornada],INDEX(Jornadas[id],ROW()-5),Adelantos[id_barbero],LOOKUP($X$4,Barberos[nombre],Barberos[id])))</f>
        <v>0</v>
      </c>
      <c r="AB27" s="21" cm="1">
        <f t="array" ref="AB27">IF(ISERROR(INDEX(Jornadas[id],ROW()-5)),"",Y27+Z27-AA27)</f>
        <v>0</v>
      </c>
      <c r="AC27" s="2" cm="1">
        <f t="array" ref="AC27">IF(ISERROR(INDEX(Jornadas[id],ROW()-5)),"",COUNTIFS(_Cortes!$C:$C,INDEX(Jornadas[id],ROW()-5),_Cortes!$B:$B,LOOKUP($AC$4,_Barberos!$B:$B,_Barberos!$A:$A)))</f>
        <v>9</v>
      </c>
      <c r="AD27" s="21" cm="1">
        <f t="array" ref="AD27">IF(ISERROR(INDEX(Jornadas[id],ROW()-5)),"",INT(SUMIFS(Cortes[importe],Cortes[id_jornada],INDEX(Jornadas[id],ROW()-5),Cortes[id_barbero],LOOKUP($AC$4,Barberos[nombre],Barberos[id]))*(INDEX(Jornadas[comision_barberos],1)/100)))</f>
        <v>27000</v>
      </c>
      <c r="AE27" s="21" cm="1">
        <f t="array" ref="AE27">IF(ISERROR(INDEX(Jornadas[id],ROW()-5)),"",SUMIFS(Cortes[propina],Cortes[id_jornada],INDEX(Jornadas[id],ROW()-5),Cortes[id_barbero],LOOKUP($AC$4,Barberos[nombre],Barberos[id])))</f>
        <v>1000</v>
      </c>
      <c r="AF27" s="21" cm="1">
        <f t="array" ref="AF27">IF(ISERROR(INDEX(Jornadas[id],ROW()-5)),"",SUMIFS(Adelantos[importe],Adelantos[id_jornada],INDEX(Jornadas[id],ROW()-5),Adelantos[id_barbero],LOOKUP($AC$4,Barberos[nombre],Barberos[id])))</f>
        <v>0</v>
      </c>
      <c r="AG27" s="21" cm="1">
        <f t="array" ref="AG27">IF(ISERROR(INDEX(Jornadas[id],ROW()-5)),"",AD27+AE27-AF27)</f>
        <v>28000</v>
      </c>
      <c r="AH27" s="2" cm="1">
        <f t="array" ref="AH27">IF(ISERROR(INDEX(Jornadas[id],ROW()-5)),"",COUNTIFS(_Cortes!$C:$C,INDEX(Jornadas[id],ROW()-5),_Cortes!$B:$B,LOOKUP($AH$4,_Barberos!$B:$B,_Barberos!$A:$A)))</f>
        <v>0</v>
      </c>
      <c r="AI27" s="21" cm="1">
        <f t="array" ref="AI27">IF(ISERROR(INDEX(Jornadas[id],ROW()-5)),"",INT(SUMIFS(Cortes[importe],Cortes[id_jornada],INDEX(Jornadas[id],ROW()-5),Cortes[id_barbero],LOOKUP($AH$4,Barberos[nombre],Barberos[id]))*(INDEX(Jornadas[comision_barberos],1)/100)))</f>
        <v>0</v>
      </c>
      <c r="AJ27" s="21" cm="1">
        <f t="array" ref="AJ27">IF(ISERROR(INDEX(Jornadas[id],ROW()-5)),"",SUMIFS(Cortes[propina],Cortes[id_jornada],INDEX(Jornadas[id],ROW()-5),Cortes[id_barbero],LOOKUP($AH$4,Barberos[nombre],Barberos[id])))</f>
        <v>0</v>
      </c>
      <c r="AK27" s="21" cm="1">
        <f t="array" ref="AK27">IF(ISERROR(INDEX(Jornadas[id],ROW()-5)),"",SUMIFS(Adelantos[importe],Adelantos[id_jornada],INDEX(Jornadas[id],ROW()-5),Adelantos[id_barbero],LOOKUP($AH$4,Barberos[nombre],Barberos[id])))</f>
        <v>0</v>
      </c>
      <c r="AL27" s="21" cm="1">
        <f t="array" ref="AL27">IF(ISERROR(INDEX(Jornadas[id],ROW()-5)),"",AI27+AJ27-AK27)</f>
        <v>0</v>
      </c>
      <c r="AM27" s="2" cm="1">
        <f t="array" ref="AM27">IF(ISERROR(INDEX(Jornadas[id],ROW()-5)),"",COUNTIFS(_Cortes!$C:$C,INDEX(Jornadas[id],ROW()-5),_Cortes!$B:$B,LOOKUP($AM$4,_Barberos!$B:$B,_Barberos!$A:$A)))</f>
        <v>10</v>
      </c>
      <c r="AN27" s="21" cm="1">
        <f t="array" ref="AN27">IF(ISERROR(INDEX(Jornadas[id],ROW()-5)),"",INT(SUMIFS(Cortes[importe],Cortes[id_jornada],INDEX(Jornadas[id],ROW()-5),Cortes[id_barbero],LOOKUP($AM$4,Barberos[nombre],Barberos[id]))*(INDEX(Jornadas[comision_barberos],1)/100)))</f>
        <v>30000</v>
      </c>
      <c r="AO27" s="21" cm="1">
        <f t="array" ref="AO27">IF(ISERROR(INDEX(Jornadas[id],ROW()-5)),"",SUMIFS(Cortes[propina],Cortes[id_jornada],INDEX(Jornadas[id],ROW()-5),Cortes[id_barbero],LOOKUP($AM$4,Barberos[nombre],Barberos[id])))</f>
        <v>2000</v>
      </c>
      <c r="AP27" s="21" cm="1">
        <f t="array" ref="AP27">IF(ISERROR(INDEX(Jornadas[id],ROW()-5)),"",SUMIFS(Adelantos[importe],Adelantos[id_jornada],INDEX(Jornadas[id],ROW()-5),Adelantos[id_barbero],LOOKUP($AM$4,Barberos[nombre],Barberos[id])))</f>
        <v>0</v>
      </c>
      <c r="AQ27" s="21" cm="1">
        <f t="array" ref="AQ27">IF(ISERROR(INDEX(Jornadas[id],ROW()-5)),"",AN27+AO27-AP27)</f>
        <v>32000</v>
      </c>
      <c r="AR27" s="2" cm="1">
        <f t="array" ref="AR27">IF(ISERROR(INDEX(Jornadas[id],ROW()-5)),"",COUNTIFS(_Cortes!$C:$C,INDEX(Jornadas[id],ROW()-5),_Cortes!$B:$B,LOOKUP($AR$4,_Barberos!$B:$B,_Barberos!$A:$A)))</f>
        <v>0</v>
      </c>
      <c r="AS27" s="21" cm="1">
        <f t="array" ref="AS27">IF(ISERROR(INDEX(Jornadas[id],ROW()-5)),"",INT(SUMIFS(Cortes[importe],Cortes[id_jornada],INDEX(Jornadas[id],ROW()-5),Cortes[id_barbero],LOOKUP($AR$4,Barberos[nombre],Barberos[id]))*(INDEX(Jornadas[comision_barberos],1)/100)))</f>
        <v>0</v>
      </c>
      <c r="AT27" s="21" cm="1">
        <f t="array" ref="AT27">IF(ISERROR(INDEX(Jornadas[id],ROW()-5)),"",SUMIFS(Cortes[propina],Cortes[id_jornada],INDEX(Jornadas[id],ROW()-5),Cortes[id_barbero],LOOKUP($AR$4,Barberos[nombre],Barberos[id])))</f>
        <v>0</v>
      </c>
      <c r="AU27" s="21" cm="1">
        <f t="array" ref="AU27">IF(ISERROR(INDEX(Jornadas[id],ROW()-5)),"",SUMIFS(Adelantos[importe],Adelantos[id_jornada],INDEX(Jornadas[id],ROW()-5),Adelantos[id_barbero],LOOKUP($AR$4,Barberos[nombre],Barberos[id])))</f>
        <v>0</v>
      </c>
      <c r="AV27" s="21" cm="1">
        <f t="array" ref="AV27">IF(ISERROR(INDEX(Jornadas[id],ROW()-5)),"",AS27+AT27-AU27)</f>
        <v>0</v>
      </c>
    </row>
    <row r="28" spans="1:48" ht="15" hidden="1" customHeight="1" x14ac:dyDescent="0.3">
      <c r="A28" s="53" t="str">
        <f t="shared" si="0"/>
        <v>Tuesday</v>
      </c>
      <c r="B28" s="54"/>
      <c r="C28" s="38" cm="1">
        <f t="array" ref="C28">IF(ISERROR(INDEX(Jornadas[id],ROW()-5)),"",INDEX(Jornadas[fecha],ROW()-5))</f>
        <v>45685</v>
      </c>
      <c r="D28" s="1" cm="1">
        <f t="array" ref="D28">IF(ISERROR(INDEX(Jornadas[id],ROW()-5)),"",COUNTIFS(_Cortes!$C:$C,INDEX(Jornadas[id],ROW()-5),_Cortes!$B:$B,LOOKUP($D$4,_Barberos!$B:$B,_Barberos!$A:$A)))</f>
        <v>0</v>
      </c>
      <c r="E28" s="20" cm="1">
        <f t="array" ref="E28">IF(ISERROR(INDEX(Jornadas[id],ROW()-5)),"",INT(SUMIFS(Cortes[importe],Cortes[id_jornada],INDEX(Jornadas[id],ROW()-5),Cortes[id_barbero],LOOKUP($D$4,Barberos[nombre],Barberos[id]))*(INDEX(Jornadas[comision_barberos],1)/100)))</f>
        <v>0</v>
      </c>
      <c r="F28" s="20" cm="1">
        <f t="array" ref="F28">IF(ISERROR(INDEX(Jornadas[id],ROW()-5)),"",SUMIFS(Cortes[propina],Cortes[id_jornada],INDEX(Jornadas[id],ROW()-5),Cortes[id_barbero],LOOKUP($D$4,Barberos[nombre],Barberos[id])))</f>
        <v>0</v>
      </c>
      <c r="G28" s="20" cm="1">
        <f t="array" ref="G28">IF(ISERROR(INDEX(Jornadas[id],ROW()-5)),"",SUMIFS(Adelantos[importe],Adelantos[id_jornada],INDEX(Jornadas[id],ROW()-5),Adelantos[id_barbero],LOOKUP($D$4,Barberos[nombre],Barberos[id])))</f>
        <v>0</v>
      </c>
      <c r="H28" s="20" cm="1">
        <f t="array" ref="H28">IF(ISERROR(INDEX(Jornadas[id],ROW()-5)),"",E28+F28-G28)</f>
        <v>0</v>
      </c>
      <c r="I28" s="1" cm="1">
        <f t="array" ref="I28">IF(ISERROR(INDEX(Jornadas[id],ROW()-5)),"",COUNTIFS(_Cortes!$C:$C,INDEX(Jornadas[id],ROW()-5),_Cortes!$B:$B,LOOKUP($I$4,_Barberos!$B:$B,_Barberos!$A:$A)))</f>
        <v>12</v>
      </c>
      <c r="J28" s="20" cm="1">
        <f t="array" ref="J28">IF(ISERROR(INDEX(Jornadas[id],ROW()-5)),"",INT(SUMIFS(Cortes[importe],Cortes[id_jornada],INDEX(Jornadas[id],ROW()-5),Cortes[id_barbero],LOOKUP($I$4,Barberos[nombre],Barberos[id]))*(INDEX(Jornadas[comision_barberos],1)/100)))</f>
        <v>51000</v>
      </c>
      <c r="K28" s="20" cm="1">
        <f t="array" ref="K28">IF(ISERROR(INDEX(Jornadas[id],ROW()-5)),"",SUMIFS(Cortes[propina],Cortes[id_jornada],INDEX(Jornadas[id],ROW()-5),Cortes[id_barbero],LOOKUP($I$4,Barberos[nombre],Barberos[id])))</f>
        <v>6500</v>
      </c>
      <c r="L28" s="20" cm="1">
        <f t="array" ref="L28">IF(ISERROR(INDEX(Jornadas[id],ROW()-5)),"",SUMIFS(Adelantos[importe],Adelantos[id_jornada],INDEX(Jornadas[id],ROW()-5),Adelantos[id_barbero],LOOKUP($I$4,Barberos[nombre],Barberos[id])))</f>
        <v>3000</v>
      </c>
      <c r="M28" s="20" cm="1">
        <f t="array" ref="M28">IF(ISERROR(INDEX(Jornadas[id],ROW()-5)),"",J28+K28-L28)</f>
        <v>54500</v>
      </c>
      <c r="N28" s="1" cm="1">
        <f t="array" ref="N28">IF(ISERROR(INDEX(Jornadas[id],ROW()-5)),"",COUNTIFS(_Cortes!$C:$C,INDEX(Jornadas[id],ROW()-5),_Cortes!$B:$B,LOOKUP($N$4,_Barberos!$B:$B,_Barberos!$A:$A)))</f>
        <v>0</v>
      </c>
      <c r="O28" s="20" cm="1">
        <f t="array" ref="O28">IF(ISERROR(INDEX(Jornadas[id],ROW()-5)),"",INT(SUMIFS(Cortes[importe],Cortes[id_jornada],INDEX(Jornadas[id],ROW()-5),Cortes[id_barbero],LOOKUP($N$4,Barberos[nombre],Barberos[id]))*(INDEX(Jornadas[comision_barberos],1)/100)))</f>
        <v>0</v>
      </c>
      <c r="P28" s="20" cm="1">
        <f t="array" ref="P28">IF(ISERROR(INDEX(Jornadas[id],ROW()-5)),"",SUMIFS(Cortes[propina],Cortes[id_jornada],INDEX(Jornadas[id],ROW()-5),Cortes[id_barbero],LOOKUP($N$4,Barberos[nombre],Barberos[id])))</f>
        <v>0</v>
      </c>
      <c r="Q28" s="20" cm="1">
        <f t="array" ref="Q28">IF(ISERROR(INDEX(Jornadas[id],ROW()-5)),"",SUMIFS(Adelantos[importe],Adelantos[id_jornada],INDEX(Jornadas[id],ROW()-5),Adelantos[id_barbero],LOOKUP($N$4,Barberos[nombre],Barberos[id])))</f>
        <v>0</v>
      </c>
      <c r="R28" s="20" cm="1">
        <f t="array" ref="R28">IF(ISERROR(INDEX(Jornadas[id],ROW()-5)),"",O28+P28-Q28)</f>
        <v>0</v>
      </c>
      <c r="S28" s="1" cm="1">
        <f t="array" ref="S28">IF(ISERROR(INDEX(Jornadas[id],ROW()-5)),"",COUNTIFS(_Cortes!$C:$C,INDEX(Jornadas[id],ROW()-5),_Cortes!$B:$B,LOOKUP($S$4,_Barberos!$B:$B,_Barberos!$A:$A)))</f>
        <v>0</v>
      </c>
      <c r="T28" s="20" cm="1">
        <f t="array" ref="T28">IF(ISERROR(INDEX(Jornadas[id],ROW()-5)),"",INT(SUMIFS(Cortes[importe],Cortes[id_jornada],INDEX(Jornadas[id],ROW()-5),Cortes[id_barbero],LOOKUP($S$4,Barberos[nombre],Barberos[id]))*(INDEX(Jornadas[comision_barberos],1)/100)))</f>
        <v>0</v>
      </c>
      <c r="U28" s="20" cm="1">
        <f t="array" ref="U28">IF(ISERROR(INDEX(Jornadas[id],ROW()-5)),"",SUMIFS(Cortes[propina],Cortes[id_jornada],INDEX(Jornadas[id],ROW()-5),Cortes[id_barbero],LOOKUP($S$4,Barberos[nombre],Barberos[id])))</f>
        <v>0</v>
      </c>
      <c r="V28" s="20" cm="1">
        <f t="array" ref="V28">IF(ISERROR(INDEX(Jornadas[id],ROW()-5)),"",SUMIFS(Adelantos[importe],Adelantos[id_jornada],INDEX(Jornadas[id],ROW()-5),Adelantos[id_barbero],LOOKUP($S$4,Barberos[nombre],Barberos[id])))</f>
        <v>0</v>
      </c>
      <c r="W28" s="20" cm="1">
        <f t="array" ref="W28">IF(ISERROR(INDEX(Jornadas[id],ROW()-5)),"",T28+U28-V28)</f>
        <v>0</v>
      </c>
      <c r="X28" s="1" cm="1">
        <f t="array" ref="X28">IF(ISERROR(INDEX(Jornadas[id],ROW()-5)),"",COUNTIFS(_Cortes!$C:$C,INDEX(Jornadas[id],ROW()-5),_Cortes!$B:$B,LOOKUP($X$4,_Barberos!$B:$B,_Barberos!$A:$A)))</f>
        <v>0</v>
      </c>
      <c r="Y28" s="20" cm="1">
        <f t="array" ref="Y28">IF(ISERROR(INDEX(Jornadas[id],ROW()-5)),"",INT(SUMIFS(Cortes[importe],Cortes[id_jornada],INDEX(Jornadas[id],ROW()-5),Cortes[id_barbero],LOOKUP($X$4,Barberos[nombre],Barberos[id]))*(INDEX(Jornadas[comision_barberos],1)/100)))</f>
        <v>0</v>
      </c>
      <c r="Z28" s="20" cm="1">
        <f t="array" ref="Z28">IF(ISERROR(INDEX(Jornadas[id],ROW()-5)),"",SUMIFS(Cortes[propina],Cortes[id_jornada],INDEX(Jornadas[id],ROW()-5),Cortes[id_barbero],LOOKUP($X$4,Barberos[nombre],Barberos[id])))</f>
        <v>0</v>
      </c>
      <c r="AA28" s="20" cm="1">
        <f t="array" ref="AA28">IF(ISERROR(INDEX(Jornadas[id],ROW()-5)),"",SUMIFS(Adelantos[importe],Adelantos[id_jornada],INDEX(Jornadas[id],ROW()-5),Adelantos[id_barbero],LOOKUP($X$4,Barberos[nombre],Barberos[id])))</f>
        <v>0</v>
      </c>
      <c r="AB28" s="20" cm="1">
        <f t="array" ref="AB28">IF(ISERROR(INDEX(Jornadas[id],ROW()-5)),"",Y28+Z28-AA28)</f>
        <v>0</v>
      </c>
      <c r="AC28" s="1" cm="1">
        <f t="array" ref="AC28">IF(ISERROR(INDEX(Jornadas[id],ROW()-5)),"",COUNTIFS(_Cortes!$C:$C,INDEX(Jornadas[id],ROW()-5),_Cortes!$B:$B,LOOKUP($AC$4,_Barberos!$B:$B,_Barberos!$A:$A)))</f>
        <v>0</v>
      </c>
      <c r="AD28" s="20" cm="1">
        <f t="array" ref="AD28">IF(ISERROR(INDEX(Jornadas[id],ROW()-5)),"",INT(SUMIFS(Cortes[importe],Cortes[id_jornada],INDEX(Jornadas[id],ROW()-5),Cortes[id_barbero],LOOKUP($AC$4,Barberos[nombre],Barberos[id]))*(INDEX(Jornadas[comision_barberos],1)/100)))</f>
        <v>0</v>
      </c>
      <c r="AE28" s="20" cm="1">
        <f t="array" ref="AE28">IF(ISERROR(INDEX(Jornadas[id],ROW()-5)),"",SUMIFS(Cortes[propina],Cortes[id_jornada],INDEX(Jornadas[id],ROW()-5),Cortes[id_barbero],LOOKUP($AC$4,Barberos[nombre],Barberos[id])))</f>
        <v>0</v>
      </c>
      <c r="AF28" s="20" cm="1">
        <f t="array" ref="AF28">IF(ISERROR(INDEX(Jornadas[id],ROW()-5)),"",SUMIFS(Adelantos[importe],Adelantos[id_jornada],INDEX(Jornadas[id],ROW()-5),Adelantos[id_barbero],LOOKUP($AC$4,Barberos[nombre],Barberos[id])))</f>
        <v>0</v>
      </c>
      <c r="AG28" s="20" cm="1">
        <f t="array" ref="AG28">IF(ISERROR(INDEX(Jornadas[id],ROW()-5)),"",AD28+AE28-AF28)</f>
        <v>0</v>
      </c>
      <c r="AH28" s="1" cm="1">
        <f t="array" ref="AH28">IF(ISERROR(INDEX(Jornadas[id],ROW()-5)),"",COUNTIFS(_Cortes!$C:$C,INDEX(Jornadas[id],ROW()-5),_Cortes!$B:$B,LOOKUP($AH$4,_Barberos!$B:$B,_Barberos!$A:$A)))</f>
        <v>0</v>
      </c>
      <c r="AI28" s="20" cm="1">
        <f t="array" ref="AI28">IF(ISERROR(INDEX(Jornadas[id],ROW()-5)),"",INT(SUMIFS(Cortes[importe],Cortes[id_jornada],INDEX(Jornadas[id],ROW()-5),Cortes[id_barbero],LOOKUP($AH$4,Barberos[nombre],Barberos[id]))*(INDEX(Jornadas[comision_barberos],1)/100)))</f>
        <v>0</v>
      </c>
      <c r="AJ28" s="20" cm="1">
        <f t="array" ref="AJ28">IF(ISERROR(INDEX(Jornadas[id],ROW()-5)),"",SUMIFS(Cortes[propina],Cortes[id_jornada],INDEX(Jornadas[id],ROW()-5),Cortes[id_barbero],LOOKUP($AH$4,Barberos[nombre],Barberos[id])))</f>
        <v>0</v>
      </c>
      <c r="AK28" s="20" cm="1">
        <f t="array" ref="AK28">IF(ISERROR(INDEX(Jornadas[id],ROW()-5)),"",SUMIFS(Adelantos[importe],Adelantos[id_jornada],INDEX(Jornadas[id],ROW()-5),Adelantos[id_barbero],LOOKUP($AH$4,Barberos[nombre],Barberos[id])))</f>
        <v>0</v>
      </c>
      <c r="AL28" s="20" cm="1">
        <f t="array" ref="AL28">IF(ISERROR(INDEX(Jornadas[id],ROW()-5)),"",AI28+AJ28-AK28)</f>
        <v>0</v>
      </c>
      <c r="AM28" s="1" cm="1">
        <f t="array" ref="AM28">IF(ISERROR(INDEX(Jornadas[id],ROW()-5)),"",COUNTIFS(_Cortes!$C:$C,INDEX(Jornadas[id],ROW()-5),_Cortes!$B:$B,LOOKUP($AM$4,_Barberos!$B:$B,_Barberos!$A:$A)))</f>
        <v>15</v>
      </c>
      <c r="AN28" s="20" cm="1">
        <f t="array" ref="AN28">IF(ISERROR(INDEX(Jornadas[id],ROW()-5)),"",INT(SUMIFS(Cortes[importe],Cortes[id_jornada],INDEX(Jornadas[id],ROW()-5),Cortes[id_barbero],LOOKUP($AM$4,Barberos[nombre],Barberos[id]))*(INDEX(Jornadas[comision_barberos],1)/100)))</f>
        <v>47000</v>
      </c>
      <c r="AO28" s="20" cm="1">
        <f t="array" ref="AO28">IF(ISERROR(INDEX(Jornadas[id],ROW()-5)),"",SUMIFS(Cortes[propina],Cortes[id_jornada],INDEX(Jornadas[id],ROW()-5),Cortes[id_barbero],LOOKUP($AM$4,Barberos[nombre],Barberos[id])))</f>
        <v>0</v>
      </c>
      <c r="AP28" s="20" cm="1">
        <f t="array" ref="AP28">IF(ISERROR(INDEX(Jornadas[id],ROW()-5)),"",SUMIFS(Adelantos[importe],Adelantos[id_jornada],INDEX(Jornadas[id],ROW()-5),Adelantos[id_barbero],LOOKUP($AM$4,Barberos[nombre],Barberos[id])))</f>
        <v>0</v>
      </c>
      <c r="AQ28" s="20" cm="1">
        <f t="array" ref="AQ28">IF(ISERROR(INDEX(Jornadas[id],ROW()-5)),"",AN28+AO28-AP28)</f>
        <v>47000</v>
      </c>
      <c r="AR28" s="1" cm="1">
        <f t="array" ref="AR28">IF(ISERROR(INDEX(Jornadas[id],ROW()-5)),"",COUNTIFS(_Cortes!$C:$C,INDEX(Jornadas[id],ROW()-5),_Cortes!$B:$B,LOOKUP($AR$4,_Barberos!$B:$B,_Barberos!$A:$A)))</f>
        <v>0</v>
      </c>
      <c r="AS28" s="20" cm="1">
        <f t="array" ref="AS28">IF(ISERROR(INDEX(Jornadas[id],ROW()-5)),"",INT(SUMIFS(Cortes[importe],Cortes[id_jornada],INDEX(Jornadas[id],ROW()-5),Cortes[id_barbero],LOOKUP($AR$4,Barberos[nombre],Barberos[id]))*(INDEX(Jornadas[comision_barberos],1)/100)))</f>
        <v>0</v>
      </c>
      <c r="AT28" s="20" cm="1">
        <f t="array" ref="AT28">IF(ISERROR(INDEX(Jornadas[id],ROW()-5)),"",SUMIFS(Cortes[propina],Cortes[id_jornada],INDEX(Jornadas[id],ROW()-5),Cortes[id_barbero],LOOKUP($AR$4,Barberos[nombre],Barberos[id])))</f>
        <v>0</v>
      </c>
      <c r="AU28" s="20" cm="1">
        <f t="array" ref="AU28">IF(ISERROR(INDEX(Jornadas[id],ROW()-5)),"",SUMIFS(Adelantos[importe],Adelantos[id_jornada],INDEX(Jornadas[id],ROW()-5),Adelantos[id_barbero],LOOKUP($AR$4,Barberos[nombre],Barberos[id])))</f>
        <v>0</v>
      </c>
      <c r="AV28" s="20" cm="1">
        <f t="array" ref="AV28">IF(ISERROR(INDEX(Jornadas[id],ROW()-5)),"",AS28+AT28-AU28)</f>
        <v>0</v>
      </c>
    </row>
    <row r="29" spans="1:48" ht="15" hidden="1" customHeight="1" x14ac:dyDescent="0.3">
      <c r="A29" s="51" t="str">
        <f t="shared" si="0"/>
        <v>Wednesday</v>
      </c>
      <c r="B29" s="52"/>
      <c r="C29" s="36" cm="1">
        <f t="array" ref="C29">IF(ISERROR(INDEX(Jornadas[id],ROW()-5)),"",INDEX(Jornadas[fecha],ROW()-5))</f>
        <v>45686</v>
      </c>
      <c r="D29" s="2" cm="1">
        <f t="array" ref="D29">IF(ISERROR(INDEX(Jornadas[id],ROW()-5)),"",COUNTIFS(_Cortes!$C:$C,INDEX(Jornadas[id],ROW()-5),_Cortes!$B:$B,LOOKUP($D$4,_Barberos!$B:$B,_Barberos!$A:$A)))</f>
        <v>0</v>
      </c>
      <c r="E29" s="21" cm="1">
        <f t="array" ref="E29">IF(ISERROR(INDEX(Jornadas[id],ROW()-5)),"",INT(SUMIFS(Cortes[importe],Cortes[id_jornada],INDEX(Jornadas[id],ROW()-5),Cortes[id_barbero],LOOKUP($D$4,Barberos[nombre],Barberos[id]))*(INDEX(Jornadas[comision_barberos],1)/100)))</f>
        <v>0</v>
      </c>
      <c r="F29" s="21" cm="1">
        <f t="array" ref="F29">IF(ISERROR(INDEX(Jornadas[id],ROW()-5)),"",SUMIFS(Cortes[propina],Cortes[id_jornada],INDEX(Jornadas[id],ROW()-5),Cortes[id_barbero],LOOKUP($D$4,Barberos[nombre],Barberos[id])))</f>
        <v>0</v>
      </c>
      <c r="G29" s="21" cm="1">
        <f t="array" ref="G29">IF(ISERROR(INDEX(Jornadas[id],ROW()-5)),"",SUMIFS(Adelantos[importe],Adelantos[id_jornada],INDEX(Jornadas[id],ROW()-5),Adelantos[id_barbero],LOOKUP($D$4,Barberos[nombre],Barberos[id])))</f>
        <v>0</v>
      </c>
      <c r="H29" s="21" cm="1">
        <f t="array" ref="H29">IF(ISERROR(INDEX(Jornadas[id],ROW()-5)),"",E29+F29-G29)</f>
        <v>0</v>
      </c>
      <c r="I29" s="2" cm="1">
        <f t="array" ref="I29">IF(ISERROR(INDEX(Jornadas[id],ROW()-5)),"",COUNTIFS(_Cortes!$C:$C,INDEX(Jornadas[id],ROW()-5),_Cortes!$B:$B,LOOKUP($I$4,_Barberos!$B:$B,_Barberos!$A:$A)))</f>
        <v>12</v>
      </c>
      <c r="J29" s="21" cm="1">
        <f t="array" ref="J29">IF(ISERROR(INDEX(Jornadas[id],ROW()-5)),"",INT(SUMIFS(Cortes[importe],Cortes[id_jornada],INDEX(Jornadas[id],ROW()-5),Cortes[id_barbero],LOOKUP($I$4,Barberos[nombre],Barberos[id]))*(INDEX(Jornadas[comision_barberos],1)/100)))</f>
        <v>37000</v>
      </c>
      <c r="K29" s="21" cm="1">
        <f t="array" ref="K29">IF(ISERROR(INDEX(Jornadas[id],ROW()-5)),"",SUMIFS(Cortes[propina],Cortes[id_jornada],INDEX(Jornadas[id],ROW()-5),Cortes[id_barbero],LOOKUP($I$4,Barberos[nombre],Barberos[id])))</f>
        <v>9100</v>
      </c>
      <c r="L29" s="21" cm="1">
        <f t="array" ref="L29">IF(ISERROR(INDEX(Jornadas[id],ROW()-5)),"",SUMIFS(Adelantos[importe],Adelantos[id_jornada],INDEX(Jornadas[id],ROW()-5),Adelantos[id_barbero],LOOKUP($I$4,Barberos[nombre],Barberos[id])))</f>
        <v>0</v>
      </c>
      <c r="M29" s="21" cm="1">
        <f t="array" ref="M29">IF(ISERROR(INDEX(Jornadas[id],ROW()-5)),"",J29+K29-L29)</f>
        <v>46100</v>
      </c>
      <c r="N29" s="2" cm="1">
        <f t="array" ref="N29">IF(ISERROR(INDEX(Jornadas[id],ROW()-5)),"",COUNTIFS(_Cortes!$C:$C,INDEX(Jornadas[id],ROW()-5),_Cortes!$B:$B,LOOKUP($N$4,_Barberos!$B:$B,_Barberos!$A:$A)))</f>
        <v>0</v>
      </c>
      <c r="O29" s="21" cm="1">
        <f t="array" ref="O29">IF(ISERROR(INDEX(Jornadas[id],ROW()-5)),"",INT(SUMIFS(Cortes[importe],Cortes[id_jornada],INDEX(Jornadas[id],ROW()-5),Cortes[id_barbero],LOOKUP($N$4,Barberos[nombre],Barberos[id]))*(INDEX(Jornadas[comision_barberos],1)/100)))</f>
        <v>0</v>
      </c>
      <c r="P29" s="21" cm="1">
        <f t="array" ref="P29">IF(ISERROR(INDEX(Jornadas[id],ROW()-5)),"",SUMIFS(Cortes[propina],Cortes[id_jornada],INDEX(Jornadas[id],ROW()-5),Cortes[id_barbero],LOOKUP($N$4,Barberos[nombre],Barberos[id])))</f>
        <v>0</v>
      </c>
      <c r="Q29" s="21" cm="1">
        <f t="array" ref="Q29">IF(ISERROR(INDEX(Jornadas[id],ROW()-5)),"",SUMIFS(Adelantos[importe],Adelantos[id_jornada],INDEX(Jornadas[id],ROW()-5),Adelantos[id_barbero],LOOKUP($N$4,Barberos[nombre],Barberos[id])))</f>
        <v>0</v>
      </c>
      <c r="R29" s="21" cm="1">
        <f t="array" ref="R29">IF(ISERROR(INDEX(Jornadas[id],ROW()-5)),"",O29+P29-Q29)</f>
        <v>0</v>
      </c>
      <c r="S29" s="2" cm="1">
        <f t="array" ref="S29">IF(ISERROR(INDEX(Jornadas[id],ROW()-5)),"",COUNTIFS(_Cortes!$C:$C,INDEX(Jornadas[id],ROW()-5),_Cortes!$B:$B,LOOKUP($S$4,_Barberos!$B:$B,_Barberos!$A:$A)))</f>
        <v>10</v>
      </c>
      <c r="T29" s="21" cm="1">
        <f t="array" ref="T29">IF(ISERROR(INDEX(Jornadas[id],ROW()-5)),"",INT(SUMIFS(Cortes[importe],Cortes[id_jornada],INDEX(Jornadas[id],ROW()-5),Cortes[id_barbero],LOOKUP($S$4,Barberos[nombre],Barberos[id]))*(INDEX(Jornadas[comision_barberos],1)/100)))</f>
        <v>31000</v>
      </c>
      <c r="U29" s="21" cm="1">
        <f t="array" ref="U29">IF(ISERROR(INDEX(Jornadas[id],ROW()-5)),"",SUMIFS(Cortes[propina],Cortes[id_jornada],INDEX(Jornadas[id],ROW()-5),Cortes[id_barbero],LOOKUP($S$4,Barberos[nombre],Barberos[id])))</f>
        <v>7000</v>
      </c>
      <c r="V29" s="21" cm="1">
        <f t="array" ref="V29">IF(ISERROR(INDEX(Jornadas[id],ROW()-5)),"",SUMIFS(Adelantos[importe],Adelantos[id_jornada],INDEX(Jornadas[id],ROW()-5),Adelantos[id_barbero],LOOKUP($S$4,Barberos[nombre],Barberos[id])))</f>
        <v>0</v>
      </c>
      <c r="W29" s="21" cm="1">
        <f t="array" ref="W29">IF(ISERROR(INDEX(Jornadas[id],ROW()-5)),"",T29+U29-V29)</f>
        <v>38000</v>
      </c>
      <c r="X29" s="2" cm="1">
        <f t="array" ref="X29">IF(ISERROR(INDEX(Jornadas[id],ROW()-5)),"",COUNTIFS(_Cortes!$C:$C,INDEX(Jornadas[id],ROW()-5),_Cortes!$B:$B,LOOKUP($X$4,_Barberos!$B:$B,_Barberos!$A:$A)))</f>
        <v>0</v>
      </c>
      <c r="Y29" s="21" cm="1">
        <f t="array" ref="Y29">IF(ISERROR(INDEX(Jornadas[id],ROW()-5)),"",INT(SUMIFS(Cortes[importe],Cortes[id_jornada],INDEX(Jornadas[id],ROW()-5),Cortes[id_barbero],LOOKUP($X$4,Barberos[nombre],Barberos[id]))*(INDEX(Jornadas[comision_barberos],1)/100)))</f>
        <v>0</v>
      </c>
      <c r="Z29" s="21" cm="1">
        <f t="array" ref="Z29">IF(ISERROR(INDEX(Jornadas[id],ROW()-5)),"",SUMIFS(Cortes[propina],Cortes[id_jornada],INDEX(Jornadas[id],ROW()-5),Cortes[id_barbero],LOOKUP($X$4,Barberos[nombre],Barberos[id])))</f>
        <v>0</v>
      </c>
      <c r="AA29" s="21" cm="1">
        <f t="array" ref="AA29">IF(ISERROR(INDEX(Jornadas[id],ROW()-5)),"",SUMIFS(Adelantos[importe],Adelantos[id_jornada],INDEX(Jornadas[id],ROW()-5),Adelantos[id_barbero],LOOKUP($X$4,Barberos[nombre],Barberos[id])))</f>
        <v>0</v>
      </c>
      <c r="AB29" s="21" cm="1">
        <f t="array" ref="AB29">IF(ISERROR(INDEX(Jornadas[id],ROW()-5)),"",Y29+Z29-AA29)</f>
        <v>0</v>
      </c>
      <c r="AC29" s="2" cm="1">
        <f t="array" ref="AC29">IF(ISERROR(INDEX(Jornadas[id],ROW()-5)),"",COUNTIFS(_Cortes!$C:$C,INDEX(Jornadas[id],ROW()-5),_Cortes!$B:$B,LOOKUP($AC$4,_Barberos!$B:$B,_Barberos!$A:$A)))</f>
        <v>12</v>
      </c>
      <c r="AD29" s="21" cm="1">
        <f t="array" ref="AD29">IF(ISERROR(INDEX(Jornadas[id],ROW()-5)),"",INT(SUMIFS(Cortes[importe],Cortes[id_jornada],INDEX(Jornadas[id],ROW()-5),Cortes[id_barbero],LOOKUP($AC$4,Barberos[nombre],Barberos[id]))*(INDEX(Jornadas[comision_barberos],1)/100)))</f>
        <v>37000</v>
      </c>
      <c r="AE29" s="21" cm="1">
        <f t="array" ref="AE29">IF(ISERROR(INDEX(Jornadas[id],ROW()-5)),"",SUMIFS(Cortes[propina],Cortes[id_jornada],INDEX(Jornadas[id],ROW()-5),Cortes[id_barbero],LOOKUP($AC$4,Barberos[nombre],Barberos[id])))</f>
        <v>2000</v>
      </c>
      <c r="AF29" s="21" cm="1">
        <f t="array" ref="AF29">IF(ISERROR(INDEX(Jornadas[id],ROW()-5)),"",SUMIFS(Adelantos[importe],Adelantos[id_jornada],INDEX(Jornadas[id],ROW()-5),Adelantos[id_barbero],LOOKUP($AC$4,Barberos[nombre],Barberos[id])))</f>
        <v>0</v>
      </c>
      <c r="AG29" s="21" cm="1">
        <f t="array" ref="AG29">IF(ISERROR(INDEX(Jornadas[id],ROW()-5)),"",AD29+AE29-AF29)</f>
        <v>39000</v>
      </c>
      <c r="AH29" s="2" cm="1">
        <f t="array" ref="AH29">IF(ISERROR(INDEX(Jornadas[id],ROW()-5)),"",COUNTIFS(_Cortes!$C:$C,INDEX(Jornadas[id],ROW()-5),_Cortes!$B:$B,LOOKUP($AH$4,_Barberos!$B:$B,_Barberos!$A:$A)))</f>
        <v>0</v>
      </c>
      <c r="AI29" s="21" cm="1">
        <f t="array" ref="AI29">IF(ISERROR(INDEX(Jornadas[id],ROW()-5)),"",INT(SUMIFS(Cortes[importe],Cortes[id_jornada],INDEX(Jornadas[id],ROW()-5),Cortes[id_barbero],LOOKUP($AH$4,Barberos[nombre],Barberos[id]))*(INDEX(Jornadas[comision_barberos],1)/100)))</f>
        <v>0</v>
      </c>
      <c r="AJ29" s="21" cm="1">
        <f t="array" ref="AJ29">IF(ISERROR(INDEX(Jornadas[id],ROW()-5)),"",SUMIFS(Cortes[propina],Cortes[id_jornada],INDEX(Jornadas[id],ROW()-5),Cortes[id_barbero],LOOKUP($AH$4,Barberos[nombre],Barberos[id])))</f>
        <v>0</v>
      </c>
      <c r="AK29" s="21" cm="1">
        <f t="array" ref="AK29">IF(ISERROR(INDEX(Jornadas[id],ROW()-5)),"",SUMIFS(Adelantos[importe],Adelantos[id_jornada],INDEX(Jornadas[id],ROW()-5),Adelantos[id_barbero],LOOKUP($AH$4,Barberos[nombre],Barberos[id])))</f>
        <v>0</v>
      </c>
      <c r="AL29" s="21" cm="1">
        <f t="array" ref="AL29">IF(ISERROR(INDEX(Jornadas[id],ROW()-5)),"",AI29+AJ29-AK29)</f>
        <v>0</v>
      </c>
      <c r="AM29" s="2" cm="1">
        <f t="array" ref="AM29">IF(ISERROR(INDEX(Jornadas[id],ROW()-5)),"",COUNTIFS(_Cortes!$C:$C,INDEX(Jornadas[id],ROW()-5),_Cortes!$B:$B,LOOKUP($AM$4,_Barberos!$B:$B,_Barberos!$A:$A)))</f>
        <v>0</v>
      </c>
      <c r="AN29" s="21" cm="1">
        <f t="array" ref="AN29">IF(ISERROR(INDEX(Jornadas[id],ROW()-5)),"",INT(SUMIFS(Cortes[importe],Cortes[id_jornada],INDEX(Jornadas[id],ROW()-5),Cortes[id_barbero],LOOKUP($AM$4,Barberos[nombre],Barberos[id]))*(INDEX(Jornadas[comision_barberos],1)/100)))</f>
        <v>0</v>
      </c>
      <c r="AO29" s="21" cm="1">
        <f t="array" ref="AO29">IF(ISERROR(INDEX(Jornadas[id],ROW()-5)),"",SUMIFS(Cortes[propina],Cortes[id_jornada],INDEX(Jornadas[id],ROW()-5),Cortes[id_barbero],LOOKUP($AM$4,Barberos[nombre],Barberos[id])))</f>
        <v>0</v>
      </c>
      <c r="AP29" s="21" cm="1">
        <f t="array" ref="AP29">IF(ISERROR(INDEX(Jornadas[id],ROW()-5)),"",SUMIFS(Adelantos[importe],Adelantos[id_jornada],INDEX(Jornadas[id],ROW()-5),Adelantos[id_barbero],LOOKUP($AM$4,Barberos[nombre],Barberos[id])))</f>
        <v>0</v>
      </c>
      <c r="AQ29" s="21" cm="1">
        <f t="array" ref="AQ29">IF(ISERROR(INDEX(Jornadas[id],ROW()-5)),"",AN29+AO29-AP29)</f>
        <v>0</v>
      </c>
      <c r="AR29" s="2" cm="1">
        <f t="array" ref="AR29">IF(ISERROR(INDEX(Jornadas[id],ROW()-5)),"",COUNTIFS(_Cortes!$C:$C,INDEX(Jornadas[id],ROW()-5),_Cortes!$B:$B,LOOKUP($AR$4,_Barberos!$B:$B,_Barberos!$A:$A)))</f>
        <v>0</v>
      </c>
      <c r="AS29" s="21" cm="1">
        <f t="array" ref="AS29">IF(ISERROR(INDEX(Jornadas[id],ROW()-5)),"",INT(SUMIFS(Cortes[importe],Cortes[id_jornada],INDEX(Jornadas[id],ROW()-5),Cortes[id_barbero],LOOKUP($AR$4,Barberos[nombre],Barberos[id]))*(INDEX(Jornadas[comision_barberos],1)/100)))</f>
        <v>0</v>
      </c>
      <c r="AT29" s="21" cm="1">
        <f t="array" ref="AT29">IF(ISERROR(INDEX(Jornadas[id],ROW()-5)),"",SUMIFS(Cortes[propina],Cortes[id_jornada],INDEX(Jornadas[id],ROW()-5),Cortes[id_barbero],LOOKUP($AR$4,Barberos[nombre],Barberos[id])))</f>
        <v>0</v>
      </c>
      <c r="AU29" s="21" cm="1">
        <f t="array" ref="AU29">IF(ISERROR(INDEX(Jornadas[id],ROW()-5)),"",SUMIFS(Adelantos[importe],Adelantos[id_jornada],INDEX(Jornadas[id],ROW()-5),Adelantos[id_barbero],LOOKUP($AR$4,Barberos[nombre],Barberos[id])))</f>
        <v>0</v>
      </c>
      <c r="AV29" s="21" cm="1">
        <f t="array" ref="AV29">IF(ISERROR(INDEX(Jornadas[id],ROW()-5)),"",AS29+AT29-AU29)</f>
        <v>0</v>
      </c>
    </row>
    <row r="30" spans="1:48" ht="15" hidden="1" customHeight="1" x14ac:dyDescent="0.3">
      <c r="A30" s="53" t="str">
        <f t="shared" si="0"/>
        <v>Thursday</v>
      </c>
      <c r="B30" s="54"/>
      <c r="C30" s="38" cm="1">
        <f t="array" ref="C30">IF(ISERROR(INDEX(Jornadas[id],ROW()-5)),"",INDEX(Jornadas[fecha],ROW()-5))</f>
        <v>45687</v>
      </c>
      <c r="D30" s="1" cm="1">
        <f t="array" ref="D30">IF(ISERROR(INDEX(Jornadas[id],ROW()-5)),"",COUNTIFS(_Cortes!$C:$C,INDEX(Jornadas[id],ROW()-5),_Cortes!$B:$B,LOOKUP($D$4,_Barberos!$B:$B,_Barberos!$A:$A)))</f>
        <v>0</v>
      </c>
      <c r="E30" s="20" cm="1">
        <f t="array" ref="E30">IF(ISERROR(INDEX(Jornadas[id],ROW()-5)),"",INT(SUMIFS(Cortes[importe],Cortes[id_jornada],INDEX(Jornadas[id],ROW()-5),Cortes[id_barbero],LOOKUP($D$4,Barberos[nombre],Barberos[id]))*(INDEX(Jornadas[comision_barberos],1)/100)))</f>
        <v>0</v>
      </c>
      <c r="F30" s="20" cm="1">
        <f t="array" ref="F30">IF(ISERROR(INDEX(Jornadas[id],ROW()-5)),"",SUMIFS(Cortes[propina],Cortes[id_jornada],INDEX(Jornadas[id],ROW()-5),Cortes[id_barbero],LOOKUP($D$4,Barberos[nombre],Barberos[id])))</f>
        <v>0</v>
      </c>
      <c r="G30" s="20" cm="1">
        <f t="array" ref="G30">IF(ISERROR(INDEX(Jornadas[id],ROW()-5)),"",SUMIFS(Adelantos[importe],Adelantos[id_jornada],INDEX(Jornadas[id],ROW()-5),Adelantos[id_barbero],LOOKUP($D$4,Barberos[nombre],Barberos[id])))</f>
        <v>0</v>
      </c>
      <c r="H30" s="20" cm="1">
        <f t="array" ref="H30">IF(ISERROR(INDEX(Jornadas[id],ROW()-5)),"",E30+F30-G30)</f>
        <v>0</v>
      </c>
      <c r="I30" s="1" cm="1">
        <f t="array" ref="I30">IF(ISERROR(INDEX(Jornadas[id],ROW()-5)),"",COUNTIFS(_Cortes!$C:$C,INDEX(Jornadas[id],ROW()-5),_Cortes!$B:$B,LOOKUP($I$4,_Barberos!$B:$B,_Barberos!$A:$A)))</f>
        <v>14</v>
      </c>
      <c r="J30" s="20" cm="1">
        <f t="array" ref="J30">IF(ISERROR(INDEX(Jornadas[id],ROW()-5)),"",INT(SUMIFS(Cortes[importe],Cortes[id_jornada],INDEX(Jornadas[id],ROW()-5),Cortes[id_barbero],LOOKUP($I$4,Barberos[nombre],Barberos[id]))*(INDEX(Jornadas[comision_barberos],1)/100)))</f>
        <v>44000</v>
      </c>
      <c r="K30" s="20" cm="1">
        <f t="array" ref="K30">IF(ISERROR(INDEX(Jornadas[id],ROW()-5)),"",SUMIFS(Cortes[propina],Cortes[id_jornada],INDEX(Jornadas[id],ROW()-5),Cortes[id_barbero],LOOKUP($I$4,Barberos[nombre],Barberos[id])))</f>
        <v>4000</v>
      </c>
      <c r="L30" s="20" cm="1">
        <f t="array" ref="L30">IF(ISERROR(INDEX(Jornadas[id],ROW()-5)),"",SUMIFS(Adelantos[importe],Adelantos[id_jornada],INDEX(Jornadas[id],ROW()-5),Adelantos[id_barbero],LOOKUP($I$4,Barberos[nombre],Barberos[id])))</f>
        <v>1900</v>
      </c>
      <c r="M30" s="20" cm="1">
        <f t="array" ref="M30">IF(ISERROR(INDEX(Jornadas[id],ROW()-5)),"",J30+K30-L30)</f>
        <v>46100</v>
      </c>
      <c r="N30" s="1" cm="1">
        <f t="array" ref="N30">IF(ISERROR(INDEX(Jornadas[id],ROW()-5)),"",COUNTIFS(_Cortes!$C:$C,INDEX(Jornadas[id],ROW()-5),_Cortes!$B:$B,LOOKUP($N$4,_Barberos!$B:$B,_Barberos!$A:$A)))</f>
        <v>14</v>
      </c>
      <c r="O30" s="20" cm="1">
        <f t="array" ref="O30">IF(ISERROR(INDEX(Jornadas[id],ROW()-5)),"",INT(SUMIFS(Cortes[importe],Cortes[id_jornada],INDEX(Jornadas[id],ROW()-5),Cortes[id_barbero],LOOKUP($N$4,Barberos[nombre],Barberos[id]))*(INDEX(Jornadas[comision_barberos],1)/100)))</f>
        <v>44000</v>
      </c>
      <c r="P30" s="20" cm="1">
        <f t="array" ref="P30">IF(ISERROR(INDEX(Jornadas[id],ROW()-5)),"",SUMIFS(Cortes[propina],Cortes[id_jornada],INDEX(Jornadas[id],ROW()-5),Cortes[id_barbero],LOOKUP($N$4,Barberos[nombre],Barberos[id])))</f>
        <v>1500</v>
      </c>
      <c r="Q30" s="20" cm="1">
        <f t="array" ref="Q30">IF(ISERROR(INDEX(Jornadas[id],ROW()-5)),"",SUMIFS(Adelantos[importe],Adelantos[id_jornada],INDEX(Jornadas[id],ROW()-5),Adelantos[id_barbero],LOOKUP($N$4,Barberos[nombre],Barberos[id])))</f>
        <v>0</v>
      </c>
      <c r="R30" s="20" cm="1">
        <f t="array" ref="R30">IF(ISERROR(INDEX(Jornadas[id],ROW()-5)),"",O30+P30-Q30)</f>
        <v>45500</v>
      </c>
      <c r="S30" s="1" cm="1">
        <f t="array" ref="S30">IF(ISERROR(INDEX(Jornadas[id],ROW()-5)),"",COUNTIFS(_Cortes!$C:$C,INDEX(Jornadas[id],ROW()-5),_Cortes!$B:$B,LOOKUP($S$4,_Barberos!$B:$B,_Barberos!$A:$A)))</f>
        <v>10</v>
      </c>
      <c r="T30" s="20" cm="1">
        <f t="array" ref="T30">IF(ISERROR(INDEX(Jornadas[id],ROW()-5)),"",INT(SUMIFS(Cortes[importe],Cortes[id_jornada],INDEX(Jornadas[id],ROW()-5),Cortes[id_barbero],LOOKUP($S$4,Barberos[nombre],Barberos[id]))*(INDEX(Jornadas[comision_barberos],1)/100)))</f>
        <v>31000</v>
      </c>
      <c r="U30" s="20" cm="1">
        <f t="array" ref="U30">IF(ISERROR(INDEX(Jornadas[id],ROW()-5)),"",SUMIFS(Cortes[propina],Cortes[id_jornada],INDEX(Jornadas[id],ROW()-5),Cortes[id_barbero],LOOKUP($S$4,Barberos[nombre],Barberos[id])))</f>
        <v>3500</v>
      </c>
      <c r="V30" s="20" cm="1">
        <f t="array" ref="V30">IF(ISERROR(INDEX(Jornadas[id],ROW()-5)),"",SUMIFS(Adelantos[importe],Adelantos[id_jornada],INDEX(Jornadas[id],ROW()-5),Adelantos[id_barbero],LOOKUP($S$4,Barberos[nombre],Barberos[id])))</f>
        <v>0</v>
      </c>
      <c r="W30" s="20" cm="1">
        <f t="array" ref="W30">IF(ISERROR(INDEX(Jornadas[id],ROW()-5)),"",T30+U30-V30)</f>
        <v>34500</v>
      </c>
      <c r="X30" s="1" cm="1">
        <f t="array" ref="X30">IF(ISERROR(INDEX(Jornadas[id],ROW()-5)),"",COUNTIFS(_Cortes!$C:$C,INDEX(Jornadas[id],ROW()-5),_Cortes!$B:$B,LOOKUP($X$4,_Barberos!$B:$B,_Barberos!$A:$A)))</f>
        <v>0</v>
      </c>
      <c r="Y30" s="20" cm="1">
        <f t="array" ref="Y30">IF(ISERROR(INDEX(Jornadas[id],ROW()-5)),"",INT(SUMIFS(Cortes[importe],Cortes[id_jornada],INDEX(Jornadas[id],ROW()-5),Cortes[id_barbero],LOOKUP($X$4,Barberos[nombre],Barberos[id]))*(INDEX(Jornadas[comision_barberos],1)/100)))</f>
        <v>0</v>
      </c>
      <c r="Z30" s="20" cm="1">
        <f t="array" ref="Z30">IF(ISERROR(INDEX(Jornadas[id],ROW()-5)),"",SUMIFS(Cortes[propina],Cortes[id_jornada],INDEX(Jornadas[id],ROW()-5),Cortes[id_barbero],LOOKUP($X$4,Barberos[nombre],Barberos[id])))</f>
        <v>0</v>
      </c>
      <c r="AA30" s="20" cm="1">
        <f t="array" ref="AA30">IF(ISERROR(INDEX(Jornadas[id],ROW()-5)),"",SUMIFS(Adelantos[importe],Adelantos[id_jornada],INDEX(Jornadas[id],ROW()-5),Adelantos[id_barbero],LOOKUP($X$4,Barberos[nombre],Barberos[id])))</f>
        <v>0</v>
      </c>
      <c r="AB30" s="20" cm="1">
        <f t="array" ref="AB30">IF(ISERROR(INDEX(Jornadas[id],ROW()-5)),"",Y30+Z30-AA30)</f>
        <v>0</v>
      </c>
      <c r="AC30" s="1" cm="1">
        <f t="array" ref="AC30">IF(ISERROR(INDEX(Jornadas[id],ROW()-5)),"",COUNTIFS(_Cortes!$C:$C,INDEX(Jornadas[id],ROW()-5),_Cortes!$B:$B,LOOKUP($AC$4,_Barberos!$B:$B,_Barberos!$A:$A)))</f>
        <v>14</v>
      </c>
      <c r="AD30" s="20" cm="1">
        <f t="array" ref="AD30">IF(ISERROR(INDEX(Jornadas[id],ROW()-5)),"",INT(SUMIFS(Cortes[importe],Cortes[id_jornada],INDEX(Jornadas[id],ROW()-5),Cortes[id_barbero],LOOKUP($AC$4,Barberos[nombre],Barberos[id]))*(INDEX(Jornadas[comision_barberos],1)/100)))</f>
        <v>43000</v>
      </c>
      <c r="AE30" s="20" cm="1">
        <f t="array" ref="AE30">IF(ISERROR(INDEX(Jornadas[id],ROW()-5)),"",SUMIFS(Cortes[propina],Cortes[id_jornada],INDEX(Jornadas[id],ROW()-5),Cortes[id_barbero],LOOKUP($AC$4,Barberos[nombre],Barberos[id])))</f>
        <v>1000</v>
      </c>
      <c r="AF30" s="20" cm="1">
        <f t="array" ref="AF30">IF(ISERROR(INDEX(Jornadas[id],ROW()-5)),"",SUMIFS(Adelantos[importe],Adelantos[id_jornada],INDEX(Jornadas[id],ROW()-5),Adelantos[id_barbero],LOOKUP($AC$4,Barberos[nombre],Barberos[id])))</f>
        <v>0</v>
      </c>
      <c r="AG30" s="20" cm="1">
        <f t="array" ref="AG30">IF(ISERROR(INDEX(Jornadas[id],ROW()-5)),"",AD30+AE30-AF30)</f>
        <v>44000</v>
      </c>
      <c r="AH30" s="1" cm="1">
        <f t="array" ref="AH30">IF(ISERROR(INDEX(Jornadas[id],ROW()-5)),"",COUNTIFS(_Cortes!$C:$C,INDEX(Jornadas[id],ROW()-5),_Cortes!$B:$B,LOOKUP($AH$4,_Barberos!$B:$B,_Barberos!$A:$A)))</f>
        <v>0</v>
      </c>
      <c r="AI30" s="20" cm="1">
        <f t="array" ref="AI30">IF(ISERROR(INDEX(Jornadas[id],ROW()-5)),"",INT(SUMIFS(Cortes[importe],Cortes[id_jornada],INDEX(Jornadas[id],ROW()-5),Cortes[id_barbero],LOOKUP($AH$4,Barberos[nombre],Barberos[id]))*(INDEX(Jornadas[comision_barberos],1)/100)))</f>
        <v>0</v>
      </c>
      <c r="AJ30" s="20" cm="1">
        <f t="array" ref="AJ30">IF(ISERROR(INDEX(Jornadas[id],ROW()-5)),"",SUMIFS(Cortes[propina],Cortes[id_jornada],INDEX(Jornadas[id],ROW()-5),Cortes[id_barbero],LOOKUP($AH$4,Barberos[nombre],Barberos[id])))</f>
        <v>0</v>
      </c>
      <c r="AK30" s="20" cm="1">
        <f t="array" ref="AK30">IF(ISERROR(INDEX(Jornadas[id],ROW()-5)),"",SUMIFS(Adelantos[importe],Adelantos[id_jornada],INDEX(Jornadas[id],ROW()-5),Adelantos[id_barbero],LOOKUP($AH$4,Barberos[nombre],Barberos[id])))</f>
        <v>0</v>
      </c>
      <c r="AL30" s="20" cm="1">
        <f t="array" ref="AL30">IF(ISERROR(INDEX(Jornadas[id],ROW()-5)),"",AI30+AJ30-AK30)</f>
        <v>0</v>
      </c>
      <c r="AM30" s="1" cm="1">
        <f t="array" ref="AM30">IF(ISERROR(INDEX(Jornadas[id],ROW()-5)),"",COUNTIFS(_Cortes!$C:$C,INDEX(Jornadas[id],ROW()-5),_Cortes!$B:$B,LOOKUP($AM$4,_Barberos!$B:$B,_Barberos!$A:$A)))</f>
        <v>11</v>
      </c>
      <c r="AN30" s="20" cm="1">
        <f t="array" ref="AN30">IF(ISERROR(INDEX(Jornadas[id],ROW()-5)),"",INT(SUMIFS(Cortes[importe],Cortes[id_jornada],INDEX(Jornadas[id],ROW()-5),Cortes[id_barbero],LOOKUP($AM$4,Barberos[nombre],Barberos[id]))*(INDEX(Jornadas[comision_barberos],1)/100)))</f>
        <v>33000</v>
      </c>
      <c r="AO30" s="20" cm="1">
        <f t="array" ref="AO30">IF(ISERROR(INDEX(Jornadas[id],ROW()-5)),"",SUMIFS(Cortes[propina],Cortes[id_jornada],INDEX(Jornadas[id],ROW()-5),Cortes[id_barbero],LOOKUP($AM$4,Barberos[nombre],Barberos[id])))</f>
        <v>4500</v>
      </c>
      <c r="AP30" s="20" cm="1">
        <f t="array" ref="AP30">IF(ISERROR(INDEX(Jornadas[id],ROW()-5)),"",SUMIFS(Adelantos[importe],Adelantos[id_jornada],INDEX(Jornadas[id],ROW()-5),Adelantos[id_barbero],LOOKUP($AM$4,Barberos[nombre],Barberos[id])))</f>
        <v>0</v>
      </c>
      <c r="AQ30" s="20" cm="1">
        <f t="array" ref="AQ30">IF(ISERROR(INDEX(Jornadas[id],ROW()-5)),"",AN30+AO30-AP30)</f>
        <v>37500</v>
      </c>
      <c r="AR30" s="1" cm="1">
        <f t="array" ref="AR30">IF(ISERROR(INDEX(Jornadas[id],ROW()-5)),"",COUNTIFS(_Cortes!$C:$C,INDEX(Jornadas[id],ROW()-5),_Cortes!$B:$B,LOOKUP($AR$4,_Barberos!$B:$B,_Barberos!$A:$A)))</f>
        <v>0</v>
      </c>
      <c r="AS30" s="20" cm="1">
        <f t="array" ref="AS30">IF(ISERROR(INDEX(Jornadas[id],ROW()-5)),"",INT(SUMIFS(Cortes[importe],Cortes[id_jornada],INDEX(Jornadas[id],ROW()-5),Cortes[id_barbero],LOOKUP($AR$4,Barberos[nombre],Barberos[id]))*(INDEX(Jornadas[comision_barberos],1)/100)))</f>
        <v>0</v>
      </c>
      <c r="AT30" s="20" cm="1">
        <f t="array" ref="AT30">IF(ISERROR(INDEX(Jornadas[id],ROW()-5)),"",SUMIFS(Cortes[propina],Cortes[id_jornada],INDEX(Jornadas[id],ROW()-5),Cortes[id_barbero],LOOKUP($AR$4,Barberos[nombre],Barberos[id])))</f>
        <v>0</v>
      </c>
      <c r="AU30" s="20" cm="1">
        <f t="array" ref="AU30">IF(ISERROR(INDEX(Jornadas[id],ROW()-5)),"",SUMIFS(Adelantos[importe],Adelantos[id_jornada],INDEX(Jornadas[id],ROW()-5),Adelantos[id_barbero],LOOKUP($AR$4,Barberos[nombre],Barberos[id])))</f>
        <v>0</v>
      </c>
      <c r="AV30" s="20" cm="1">
        <f t="array" ref="AV30">IF(ISERROR(INDEX(Jornadas[id],ROW()-5)),"",AS30+AT30-AU30)</f>
        <v>0</v>
      </c>
    </row>
    <row r="31" spans="1:48" ht="15" hidden="1" customHeight="1" x14ac:dyDescent="0.3">
      <c r="A31" s="51" t="str">
        <f t="shared" si="0"/>
        <v>Friday</v>
      </c>
      <c r="B31" s="52"/>
      <c r="C31" s="36" cm="1">
        <f t="array" ref="C31">IF(ISERROR(INDEX(Jornadas[id],ROW()-5)),"",INDEX(Jornadas[fecha],ROW()-5))</f>
        <v>45688</v>
      </c>
      <c r="D31" s="2" cm="1">
        <f t="array" ref="D31">IF(ISERROR(INDEX(Jornadas[id],ROW()-5)),"",COUNTIFS(_Cortes!$C:$C,INDEX(Jornadas[id],ROW()-5),_Cortes!$B:$B,LOOKUP($D$4,_Barberos!$B:$B,_Barberos!$A:$A)))</f>
        <v>0</v>
      </c>
      <c r="E31" s="21" cm="1">
        <f t="array" ref="E31">IF(ISERROR(INDEX(Jornadas[id],ROW()-5)),"",INT(SUMIFS(Cortes[importe],Cortes[id_jornada],INDEX(Jornadas[id],ROW()-5),Cortes[id_barbero],LOOKUP($D$4,Barberos[nombre],Barberos[id]))*(INDEX(Jornadas[comision_barberos],1)/100)))</f>
        <v>0</v>
      </c>
      <c r="F31" s="21" cm="1">
        <f t="array" ref="F31">IF(ISERROR(INDEX(Jornadas[id],ROW()-5)),"",SUMIFS(Cortes[propina],Cortes[id_jornada],INDEX(Jornadas[id],ROW()-5),Cortes[id_barbero],LOOKUP($D$4,Barberos[nombre],Barberos[id])))</f>
        <v>0</v>
      </c>
      <c r="G31" s="21" cm="1">
        <f t="array" ref="G31">IF(ISERROR(INDEX(Jornadas[id],ROW()-5)),"",SUMIFS(Adelantos[importe],Adelantos[id_jornada],INDEX(Jornadas[id],ROW()-5),Adelantos[id_barbero],LOOKUP($D$4,Barberos[nombre],Barberos[id])))</f>
        <v>0</v>
      </c>
      <c r="H31" s="21" cm="1">
        <f t="array" ref="H31">IF(ISERROR(INDEX(Jornadas[id],ROW()-5)),"",E31+F31-G31)</f>
        <v>0</v>
      </c>
      <c r="I31" s="2" cm="1">
        <f t="array" ref="I31">IF(ISERROR(INDEX(Jornadas[id],ROW()-5)),"",COUNTIFS(_Cortes!$C:$C,INDEX(Jornadas[id],ROW()-5),_Cortes!$B:$B,LOOKUP($I$4,_Barberos!$B:$B,_Barberos!$A:$A)))</f>
        <v>19</v>
      </c>
      <c r="J31" s="21" cm="1">
        <f t="array" ref="J31">IF(ISERROR(INDEX(Jornadas[id],ROW()-5)),"",INT(SUMIFS(Cortes[importe],Cortes[id_jornada],INDEX(Jornadas[id],ROW()-5),Cortes[id_barbero],LOOKUP($I$4,Barberos[nombre],Barberos[id]))*(INDEX(Jornadas[comision_barberos],1)/100)))</f>
        <v>58000</v>
      </c>
      <c r="K31" s="21" cm="1">
        <f t="array" ref="K31">IF(ISERROR(INDEX(Jornadas[id],ROW()-5)),"",SUMIFS(Cortes[propina],Cortes[id_jornada],INDEX(Jornadas[id],ROW()-5),Cortes[id_barbero],LOOKUP($I$4,Barberos[nombre],Barberos[id])))</f>
        <v>3000</v>
      </c>
      <c r="L31" s="21" cm="1">
        <f t="array" ref="L31">IF(ISERROR(INDEX(Jornadas[id],ROW()-5)),"",SUMIFS(Adelantos[importe],Adelantos[id_jornada],INDEX(Jornadas[id],ROW()-5),Adelantos[id_barbero],LOOKUP($I$4,Barberos[nombre],Barberos[id])))</f>
        <v>0</v>
      </c>
      <c r="M31" s="21" cm="1">
        <f t="array" ref="M31">IF(ISERROR(INDEX(Jornadas[id],ROW()-5)),"",J31+K31-L31)</f>
        <v>61000</v>
      </c>
      <c r="N31" s="2" cm="1">
        <f t="array" ref="N31">IF(ISERROR(INDEX(Jornadas[id],ROW()-5)),"",COUNTIFS(_Cortes!$C:$C,INDEX(Jornadas[id],ROW()-5),_Cortes!$B:$B,LOOKUP($N$4,_Barberos!$B:$B,_Barberos!$A:$A)))</f>
        <v>13</v>
      </c>
      <c r="O31" s="21" cm="1">
        <f t="array" ref="O31">IF(ISERROR(INDEX(Jornadas[id],ROW()-5)),"",INT(SUMIFS(Cortes[importe],Cortes[id_jornada],INDEX(Jornadas[id],ROW()-5),Cortes[id_barbero],LOOKUP($N$4,Barberos[nombre],Barberos[id]))*(INDEX(Jornadas[comision_barberos],1)/100)))</f>
        <v>41000</v>
      </c>
      <c r="P31" s="21" cm="1">
        <f t="array" ref="P31">IF(ISERROR(INDEX(Jornadas[id],ROW()-5)),"",SUMIFS(Cortes[propina],Cortes[id_jornada],INDEX(Jornadas[id],ROW()-5),Cortes[id_barbero],LOOKUP($N$4,Barberos[nombre],Barberos[id])))</f>
        <v>500</v>
      </c>
      <c r="Q31" s="21" cm="1">
        <f t="array" ref="Q31">IF(ISERROR(INDEX(Jornadas[id],ROW()-5)),"",SUMIFS(Adelantos[importe],Adelantos[id_jornada],INDEX(Jornadas[id],ROW()-5),Adelantos[id_barbero],LOOKUP($N$4,Barberos[nombre],Barberos[id])))</f>
        <v>0</v>
      </c>
      <c r="R31" s="21" cm="1">
        <f t="array" ref="R31">IF(ISERROR(INDEX(Jornadas[id],ROW()-5)),"",O31+P31-Q31)</f>
        <v>41500</v>
      </c>
      <c r="S31" s="2" cm="1">
        <f t="array" ref="S31">IF(ISERROR(INDEX(Jornadas[id],ROW()-5)),"",COUNTIFS(_Cortes!$C:$C,INDEX(Jornadas[id],ROW()-5),_Cortes!$B:$B,LOOKUP($S$4,_Barberos!$B:$B,_Barberos!$A:$A)))</f>
        <v>10</v>
      </c>
      <c r="T31" s="21" cm="1">
        <f t="array" ref="T31">IF(ISERROR(INDEX(Jornadas[id],ROW()-5)),"",INT(SUMIFS(Cortes[importe],Cortes[id_jornada],INDEX(Jornadas[id],ROW()-5),Cortes[id_barbero],LOOKUP($S$4,Barberos[nombre],Barberos[id]))*(INDEX(Jornadas[comision_barberos],1)/100)))</f>
        <v>31000</v>
      </c>
      <c r="U31" s="21" cm="1">
        <f t="array" ref="U31">IF(ISERROR(INDEX(Jornadas[id],ROW()-5)),"",SUMIFS(Cortes[propina],Cortes[id_jornada],INDEX(Jornadas[id],ROW()-5),Cortes[id_barbero],LOOKUP($S$4,Barberos[nombre],Barberos[id])))</f>
        <v>500</v>
      </c>
      <c r="V31" s="21" cm="1">
        <f t="array" ref="V31">IF(ISERROR(INDEX(Jornadas[id],ROW()-5)),"",SUMIFS(Adelantos[importe],Adelantos[id_jornada],INDEX(Jornadas[id],ROW()-5),Adelantos[id_barbero],LOOKUP($S$4,Barberos[nombre],Barberos[id])))</f>
        <v>0</v>
      </c>
      <c r="W31" s="21" cm="1">
        <f t="array" ref="W31">IF(ISERROR(INDEX(Jornadas[id],ROW()-5)),"",T31+U31-V31)</f>
        <v>31500</v>
      </c>
      <c r="X31" s="2" cm="1">
        <f t="array" ref="X31">IF(ISERROR(INDEX(Jornadas[id],ROW()-5)),"",COUNTIFS(_Cortes!$C:$C,INDEX(Jornadas[id],ROW()-5),_Cortes!$B:$B,LOOKUP($X$4,_Barberos!$B:$B,_Barberos!$A:$A)))</f>
        <v>0</v>
      </c>
      <c r="Y31" s="21" cm="1">
        <f t="array" ref="Y31">IF(ISERROR(INDEX(Jornadas[id],ROW()-5)),"",INT(SUMIFS(Cortes[importe],Cortes[id_jornada],INDEX(Jornadas[id],ROW()-5),Cortes[id_barbero],LOOKUP($X$4,Barberos[nombre],Barberos[id]))*(INDEX(Jornadas[comision_barberos],1)/100)))</f>
        <v>0</v>
      </c>
      <c r="Z31" s="21" cm="1">
        <f t="array" ref="Z31">IF(ISERROR(INDEX(Jornadas[id],ROW()-5)),"",SUMIFS(Cortes[propina],Cortes[id_jornada],INDEX(Jornadas[id],ROW()-5),Cortes[id_barbero],LOOKUP($X$4,Barberos[nombre],Barberos[id])))</f>
        <v>0</v>
      </c>
      <c r="AA31" s="21" cm="1">
        <f t="array" ref="AA31">IF(ISERROR(INDEX(Jornadas[id],ROW()-5)),"",SUMIFS(Adelantos[importe],Adelantos[id_jornada],INDEX(Jornadas[id],ROW()-5),Adelantos[id_barbero],LOOKUP($X$4,Barberos[nombre],Barberos[id])))</f>
        <v>0</v>
      </c>
      <c r="AB31" s="21" cm="1">
        <f t="array" ref="AB31">IF(ISERROR(INDEX(Jornadas[id],ROW()-5)),"",Y31+Z31-AA31)</f>
        <v>0</v>
      </c>
      <c r="AC31" s="2" cm="1">
        <f t="array" ref="AC31">IF(ISERROR(INDEX(Jornadas[id],ROW()-5)),"",COUNTIFS(_Cortes!$C:$C,INDEX(Jornadas[id],ROW()-5),_Cortes!$B:$B,LOOKUP($AC$4,_Barberos!$B:$B,_Barberos!$A:$A)))</f>
        <v>11</v>
      </c>
      <c r="AD31" s="21" cm="1">
        <f t="array" ref="AD31">IF(ISERROR(INDEX(Jornadas[id],ROW()-5)),"",INT(SUMIFS(Cortes[importe],Cortes[id_jornada],INDEX(Jornadas[id],ROW()-5),Cortes[id_barbero],LOOKUP($AC$4,Barberos[nombre],Barberos[id]))*(INDEX(Jornadas[comision_barberos],1)/100)))</f>
        <v>33000</v>
      </c>
      <c r="AE31" s="21" cm="1">
        <f t="array" ref="AE31">IF(ISERROR(INDEX(Jornadas[id],ROW()-5)),"",SUMIFS(Cortes[propina],Cortes[id_jornada],INDEX(Jornadas[id],ROW()-5),Cortes[id_barbero],LOOKUP($AC$4,Barberos[nombre],Barberos[id])))</f>
        <v>3000</v>
      </c>
      <c r="AF31" s="21" cm="1">
        <f t="array" ref="AF31">IF(ISERROR(INDEX(Jornadas[id],ROW()-5)),"",SUMIFS(Adelantos[importe],Adelantos[id_jornada],INDEX(Jornadas[id],ROW()-5),Adelantos[id_barbero],LOOKUP($AC$4,Barberos[nombre],Barberos[id])))</f>
        <v>0</v>
      </c>
      <c r="AG31" s="21" cm="1">
        <f t="array" ref="AG31">IF(ISERROR(INDEX(Jornadas[id],ROW()-5)),"",AD31+AE31-AF31)</f>
        <v>36000</v>
      </c>
      <c r="AH31" s="2" cm="1">
        <f t="array" ref="AH31">IF(ISERROR(INDEX(Jornadas[id],ROW()-5)),"",COUNTIFS(_Cortes!$C:$C,INDEX(Jornadas[id],ROW()-5),_Cortes!$B:$B,LOOKUP($AH$4,_Barberos!$B:$B,_Barberos!$A:$A)))</f>
        <v>0</v>
      </c>
      <c r="AI31" s="21" cm="1">
        <f t="array" ref="AI31">IF(ISERROR(INDEX(Jornadas[id],ROW()-5)),"",INT(SUMIFS(Cortes[importe],Cortes[id_jornada],INDEX(Jornadas[id],ROW()-5),Cortes[id_barbero],LOOKUP($AH$4,Barberos[nombre],Barberos[id]))*(INDEX(Jornadas[comision_barberos],1)/100)))</f>
        <v>0</v>
      </c>
      <c r="AJ31" s="21" cm="1">
        <f t="array" ref="AJ31">IF(ISERROR(INDEX(Jornadas[id],ROW()-5)),"",SUMIFS(Cortes[propina],Cortes[id_jornada],INDEX(Jornadas[id],ROW()-5),Cortes[id_barbero],LOOKUP($AH$4,Barberos[nombre],Barberos[id])))</f>
        <v>0</v>
      </c>
      <c r="AK31" s="21" cm="1">
        <f t="array" ref="AK31">IF(ISERROR(INDEX(Jornadas[id],ROW()-5)),"",SUMIFS(Adelantos[importe],Adelantos[id_jornada],INDEX(Jornadas[id],ROW()-5),Adelantos[id_barbero],LOOKUP($AH$4,Barberos[nombre],Barberos[id])))</f>
        <v>0</v>
      </c>
      <c r="AL31" s="21" cm="1">
        <f t="array" ref="AL31">IF(ISERROR(INDEX(Jornadas[id],ROW()-5)),"",AI31+AJ31-AK31)</f>
        <v>0</v>
      </c>
      <c r="AM31" s="2" cm="1">
        <f t="array" ref="AM31">IF(ISERROR(INDEX(Jornadas[id],ROW()-5)),"",COUNTIFS(_Cortes!$C:$C,INDEX(Jornadas[id],ROW()-5),_Cortes!$B:$B,LOOKUP($AM$4,_Barberos!$B:$B,_Barberos!$A:$A)))</f>
        <v>10</v>
      </c>
      <c r="AN31" s="21" cm="1">
        <f t="array" ref="AN31">IF(ISERROR(INDEX(Jornadas[id],ROW()-5)),"",INT(SUMIFS(Cortes[importe],Cortes[id_jornada],INDEX(Jornadas[id],ROW()-5),Cortes[id_barbero],LOOKUP($AM$4,Barberos[nombre],Barberos[id]))*(INDEX(Jornadas[comision_barberos],1)/100)))</f>
        <v>32000</v>
      </c>
      <c r="AO31" s="21" cm="1">
        <f t="array" ref="AO31">IF(ISERROR(INDEX(Jornadas[id],ROW()-5)),"",SUMIFS(Cortes[propina],Cortes[id_jornada],INDEX(Jornadas[id],ROW()-5),Cortes[id_barbero],LOOKUP($AM$4,Barberos[nombre],Barberos[id])))</f>
        <v>0</v>
      </c>
      <c r="AP31" s="21" cm="1">
        <f t="array" ref="AP31">IF(ISERROR(INDEX(Jornadas[id],ROW()-5)),"",SUMIFS(Adelantos[importe],Adelantos[id_jornada],INDEX(Jornadas[id],ROW()-5),Adelantos[id_barbero],LOOKUP($AM$4,Barberos[nombre],Barberos[id])))</f>
        <v>0</v>
      </c>
      <c r="AQ31" s="21" cm="1">
        <f t="array" ref="AQ31">IF(ISERROR(INDEX(Jornadas[id],ROW()-5)),"",AN31+AO31-AP31)</f>
        <v>32000</v>
      </c>
      <c r="AR31" s="2" cm="1">
        <f t="array" ref="AR31">IF(ISERROR(INDEX(Jornadas[id],ROW()-5)),"",COUNTIFS(_Cortes!$C:$C,INDEX(Jornadas[id],ROW()-5),_Cortes!$B:$B,LOOKUP($AR$4,_Barberos!$B:$B,_Barberos!$A:$A)))</f>
        <v>0</v>
      </c>
      <c r="AS31" s="21" cm="1">
        <f t="array" ref="AS31">IF(ISERROR(INDEX(Jornadas[id],ROW()-5)),"",INT(SUMIFS(Cortes[importe],Cortes[id_jornada],INDEX(Jornadas[id],ROW()-5),Cortes[id_barbero],LOOKUP($AR$4,Barberos[nombre],Barberos[id]))*(INDEX(Jornadas[comision_barberos],1)/100)))</f>
        <v>0</v>
      </c>
      <c r="AT31" s="21" cm="1">
        <f t="array" ref="AT31">IF(ISERROR(INDEX(Jornadas[id],ROW()-5)),"",SUMIFS(Cortes[propina],Cortes[id_jornada],INDEX(Jornadas[id],ROW()-5),Cortes[id_barbero],LOOKUP($AR$4,Barberos[nombre],Barberos[id])))</f>
        <v>0</v>
      </c>
      <c r="AU31" s="21" cm="1">
        <f t="array" ref="AU31">IF(ISERROR(INDEX(Jornadas[id],ROW()-5)),"",SUMIFS(Adelantos[importe],Adelantos[id_jornada],INDEX(Jornadas[id],ROW()-5),Adelantos[id_barbero],LOOKUP($AR$4,Barberos[nombre],Barberos[id])))</f>
        <v>0</v>
      </c>
      <c r="AV31" s="21" cm="1">
        <f t="array" ref="AV31">IF(ISERROR(INDEX(Jornadas[id],ROW()-5)),"",AS31+AT31-AU31)</f>
        <v>0</v>
      </c>
    </row>
    <row r="32" spans="1:48" ht="15" hidden="1" customHeight="1" x14ac:dyDescent="0.3">
      <c r="A32" s="53" t="str">
        <f t="shared" si="0"/>
        <v>Saturday</v>
      </c>
      <c r="B32" s="54"/>
      <c r="C32" s="38" cm="1">
        <f t="array" ref="C32">IF(ISERROR(INDEX(Jornadas[id],ROW()-5)),"",INDEX(Jornadas[fecha],ROW()-5))</f>
        <v>45689</v>
      </c>
      <c r="D32" s="1" cm="1">
        <f t="array" ref="D32">IF(ISERROR(INDEX(Jornadas[id],ROW()-5)),"",COUNTIFS(_Cortes!$C:$C,INDEX(Jornadas[id],ROW()-5),_Cortes!$B:$B,LOOKUP($D$4,_Barberos!$B:$B,_Barberos!$A:$A)))</f>
        <v>0</v>
      </c>
      <c r="E32" s="20" cm="1">
        <f t="array" ref="E32">IF(ISERROR(INDEX(Jornadas[id],ROW()-5)),"",INT(SUMIFS(Cortes[importe],Cortes[id_jornada],INDEX(Jornadas[id],ROW()-5),Cortes[id_barbero],LOOKUP($D$4,Barberos[nombre],Barberos[id]))*(INDEX(Jornadas[comision_barberos],1)/100)))</f>
        <v>0</v>
      </c>
      <c r="F32" s="20" cm="1">
        <f t="array" ref="F32">IF(ISERROR(INDEX(Jornadas[id],ROW()-5)),"",SUMIFS(Cortes[propina],Cortes[id_jornada],INDEX(Jornadas[id],ROW()-5),Cortes[id_barbero],LOOKUP($D$4,Barberos[nombre],Barberos[id])))</f>
        <v>0</v>
      </c>
      <c r="G32" s="20" cm="1">
        <f t="array" ref="G32">IF(ISERROR(INDEX(Jornadas[id],ROW()-5)),"",SUMIFS(Adelantos[importe],Adelantos[id_jornada],INDEX(Jornadas[id],ROW()-5),Adelantos[id_barbero],LOOKUP($D$4,Barberos[nombre],Barberos[id])))</f>
        <v>0</v>
      </c>
      <c r="H32" s="20" cm="1">
        <f t="array" ref="H32">IF(ISERROR(INDEX(Jornadas[id],ROW()-5)),"",E32+F32-G32)</f>
        <v>0</v>
      </c>
      <c r="I32" s="1" cm="1">
        <f t="array" ref="I32">IF(ISERROR(INDEX(Jornadas[id],ROW()-5)),"",COUNTIFS(_Cortes!$C:$C,INDEX(Jornadas[id],ROW()-5),_Cortes!$B:$B,LOOKUP($I$4,_Barberos!$B:$B,_Barberos!$A:$A)))</f>
        <v>16</v>
      </c>
      <c r="J32" s="20" cm="1">
        <f t="array" ref="J32">IF(ISERROR(INDEX(Jornadas[id],ROW()-5)),"",INT(SUMIFS(Cortes[importe],Cortes[id_jornada],INDEX(Jornadas[id],ROW()-5),Cortes[id_barbero],LOOKUP($I$4,Barberos[nombre],Barberos[id]))*(INDEX(Jornadas[comision_barberos],1)/100)))</f>
        <v>49000</v>
      </c>
      <c r="K32" s="20" cm="1">
        <f t="array" ref="K32">IF(ISERROR(INDEX(Jornadas[id],ROW()-5)),"",SUMIFS(Cortes[propina],Cortes[id_jornada],INDEX(Jornadas[id],ROW()-5),Cortes[id_barbero],LOOKUP($I$4,Barberos[nombre],Barberos[id])))</f>
        <v>2800</v>
      </c>
      <c r="L32" s="20" cm="1">
        <f t="array" ref="L32">IF(ISERROR(INDEX(Jornadas[id],ROW()-5)),"",SUMIFS(Adelantos[importe],Adelantos[id_jornada],INDEX(Jornadas[id],ROW()-5),Adelantos[id_barbero],LOOKUP($I$4,Barberos[nombre],Barberos[id])))</f>
        <v>0</v>
      </c>
      <c r="M32" s="20" cm="1">
        <f t="array" ref="M32">IF(ISERROR(INDEX(Jornadas[id],ROW()-5)),"",J32+K32-L32)</f>
        <v>51800</v>
      </c>
      <c r="N32" s="1" cm="1">
        <f t="array" ref="N32">IF(ISERROR(INDEX(Jornadas[id],ROW()-5)),"",COUNTIFS(_Cortes!$C:$C,INDEX(Jornadas[id],ROW()-5),_Cortes!$B:$B,LOOKUP($N$4,_Barberos!$B:$B,_Barberos!$A:$A)))</f>
        <v>17</v>
      </c>
      <c r="O32" s="20" cm="1">
        <f t="array" ref="O32">IF(ISERROR(INDEX(Jornadas[id],ROW()-5)),"",INT(SUMIFS(Cortes[importe],Cortes[id_jornada],INDEX(Jornadas[id],ROW()-5),Cortes[id_barbero],LOOKUP($N$4,Barberos[nombre],Barberos[id]))*(INDEX(Jornadas[comision_barberos],1)/100)))</f>
        <v>53000</v>
      </c>
      <c r="P32" s="20" cm="1">
        <f t="array" ref="P32">IF(ISERROR(INDEX(Jornadas[id],ROW()-5)),"",SUMIFS(Cortes[propina],Cortes[id_jornada],INDEX(Jornadas[id],ROW()-5),Cortes[id_barbero],LOOKUP($N$4,Barberos[nombre],Barberos[id])))</f>
        <v>4500</v>
      </c>
      <c r="Q32" s="20" cm="1">
        <f t="array" ref="Q32">IF(ISERROR(INDEX(Jornadas[id],ROW()-5)),"",SUMIFS(Adelantos[importe],Adelantos[id_jornada],INDEX(Jornadas[id],ROW()-5),Adelantos[id_barbero],LOOKUP($N$4,Barberos[nombre],Barberos[id])))</f>
        <v>1900</v>
      </c>
      <c r="R32" s="20" cm="1">
        <f t="array" ref="R32">IF(ISERROR(INDEX(Jornadas[id],ROW()-5)),"",O32+P32-Q32)</f>
        <v>55600</v>
      </c>
      <c r="S32" s="1" cm="1">
        <f t="array" ref="S32">IF(ISERROR(INDEX(Jornadas[id],ROW()-5)),"",COUNTIFS(_Cortes!$C:$C,INDEX(Jornadas[id],ROW()-5),_Cortes!$B:$B,LOOKUP($S$4,_Barberos!$B:$B,_Barberos!$A:$A)))</f>
        <v>14</v>
      </c>
      <c r="T32" s="20" cm="1">
        <f t="array" ref="T32">IF(ISERROR(INDEX(Jornadas[id],ROW()-5)),"",INT(SUMIFS(Cortes[importe],Cortes[id_jornada],INDEX(Jornadas[id],ROW()-5),Cortes[id_barbero],LOOKUP($S$4,Barberos[nombre],Barberos[id]))*(INDEX(Jornadas[comision_barberos],1)/100)))</f>
        <v>45000</v>
      </c>
      <c r="U32" s="20" cm="1">
        <f t="array" ref="U32">IF(ISERROR(INDEX(Jornadas[id],ROW()-5)),"",SUMIFS(Cortes[propina],Cortes[id_jornada],INDEX(Jornadas[id],ROW()-5),Cortes[id_barbero],LOOKUP($S$4,Barberos[nombre],Barberos[id])))</f>
        <v>3100</v>
      </c>
      <c r="V32" s="20" cm="1">
        <f t="array" ref="V32">IF(ISERROR(INDEX(Jornadas[id],ROW()-5)),"",SUMIFS(Adelantos[importe],Adelantos[id_jornada],INDEX(Jornadas[id],ROW()-5),Adelantos[id_barbero],LOOKUP($S$4,Barberos[nombre],Barberos[id])))</f>
        <v>0</v>
      </c>
      <c r="W32" s="20" cm="1">
        <f t="array" ref="W32">IF(ISERROR(INDEX(Jornadas[id],ROW()-5)),"",T32+U32-V32)</f>
        <v>48100</v>
      </c>
      <c r="X32" s="1" cm="1">
        <f t="array" ref="X32">IF(ISERROR(INDEX(Jornadas[id],ROW()-5)),"",COUNTIFS(_Cortes!$C:$C,INDEX(Jornadas[id],ROW()-5),_Cortes!$B:$B,LOOKUP($X$4,_Barberos!$B:$B,_Barberos!$A:$A)))</f>
        <v>0</v>
      </c>
      <c r="Y32" s="20" cm="1">
        <f t="array" ref="Y32">IF(ISERROR(INDEX(Jornadas[id],ROW()-5)),"",INT(SUMIFS(Cortes[importe],Cortes[id_jornada],INDEX(Jornadas[id],ROW()-5),Cortes[id_barbero],LOOKUP($X$4,Barberos[nombre],Barberos[id]))*(INDEX(Jornadas[comision_barberos],1)/100)))</f>
        <v>0</v>
      </c>
      <c r="Z32" s="20" cm="1">
        <f t="array" ref="Z32">IF(ISERROR(INDEX(Jornadas[id],ROW()-5)),"",SUMIFS(Cortes[propina],Cortes[id_jornada],INDEX(Jornadas[id],ROW()-5),Cortes[id_barbero],LOOKUP($X$4,Barberos[nombre],Barberos[id])))</f>
        <v>0</v>
      </c>
      <c r="AA32" s="20" cm="1">
        <f t="array" ref="AA32">IF(ISERROR(INDEX(Jornadas[id],ROW()-5)),"",SUMIFS(Adelantos[importe],Adelantos[id_jornada],INDEX(Jornadas[id],ROW()-5),Adelantos[id_barbero],LOOKUP($X$4,Barberos[nombre],Barberos[id])))</f>
        <v>0</v>
      </c>
      <c r="AB32" s="20" cm="1">
        <f t="array" ref="AB32">IF(ISERROR(INDEX(Jornadas[id],ROW()-5)),"",Y32+Z32-AA32)</f>
        <v>0</v>
      </c>
      <c r="AC32" s="1" cm="1">
        <f t="array" ref="AC32">IF(ISERROR(INDEX(Jornadas[id],ROW()-5)),"",COUNTIFS(_Cortes!$C:$C,INDEX(Jornadas[id],ROW()-5),_Cortes!$B:$B,LOOKUP($AC$4,_Barberos!$B:$B,_Barberos!$A:$A)))</f>
        <v>20</v>
      </c>
      <c r="AD32" s="20" cm="1">
        <f t="array" ref="AD32">IF(ISERROR(INDEX(Jornadas[id],ROW()-5)),"",INT(SUMIFS(Cortes[importe],Cortes[id_jornada],INDEX(Jornadas[id],ROW()-5),Cortes[id_barbero],LOOKUP($AC$4,Barberos[nombre],Barberos[id]))*(INDEX(Jornadas[comision_barberos],1)/100)))</f>
        <v>63000</v>
      </c>
      <c r="AE32" s="20" cm="1">
        <f t="array" ref="AE32">IF(ISERROR(INDEX(Jornadas[id],ROW()-5)),"",SUMIFS(Cortes[propina],Cortes[id_jornada],INDEX(Jornadas[id],ROW()-5),Cortes[id_barbero],LOOKUP($AC$4,Barberos[nombre],Barberos[id])))</f>
        <v>0</v>
      </c>
      <c r="AF32" s="20" cm="1">
        <f t="array" ref="AF32">IF(ISERROR(INDEX(Jornadas[id],ROW()-5)),"",SUMIFS(Adelantos[importe],Adelantos[id_jornada],INDEX(Jornadas[id],ROW()-5),Adelantos[id_barbero],LOOKUP($AC$4,Barberos[nombre],Barberos[id])))</f>
        <v>0</v>
      </c>
      <c r="AG32" s="20" cm="1">
        <f t="array" ref="AG32">IF(ISERROR(INDEX(Jornadas[id],ROW()-5)),"",AD32+AE32-AF32)</f>
        <v>63000</v>
      </c>
      <c r="AH32" s="1" cm="1">
        <f t="array" ref="AH32">IF(ISERROR(INDEX(Jornadas[id],ROW()-5)),"",COUNTIFS(_Cortes!$C:$C,INDEX(Jornadas[id],ROW()-5),_Cortes!$B:$B,LOOKUP($AH$4,_Barberos!$B:$B,_Barberos!$A:$A)))</f>
        <v>0</v>
      </c>
      <c r="AI32" s="20" cm="1">
        <f t="array" ref="AI32">IF(ISERROR(INDEX(Jornadas[id],ROW()-5)),"",INT(SUMIFS(Cortes[importe],Cortes[id_jornada],INDEX(Jornadas[id],ROW()-5),Cortes[id_barbero],LOOKUP($AH$4,Barberos[nombre],Barberos[id]))*(INDEX(Jornadas[comision_barberos],1)/100)))</f>
        <v>0</v>
      </c>
      <c r="AJ32" s="20" cm="1">
        <f t="array" ref="AJ32">IF(ISERROR(INDEX(Jornadas[id],ROW()-5)),"",SUMIFS(Cortes[propina],Cortes[id_jornada],INDEX(Jornadas[id],ROW()-5),Cortes[id_barbero],LOOKUP($AH$4,Barberos[nombre],Barberos[id])))</f>
        <v>0</v>
      </c>
      <c r="AK32" s="20" cm="1">
        <f t="array" ref="AK32">IF(ISERROR(INDEX(Jornadas[id],ROW()-5)),"",SUMIFS(Adelantos[importe],Adelantos[id_jornada],INDEX(Jornadas[id],ROW()-5),Adelantos[id_barbero],LOOKUP($AH$4,Barberos[nombre],Barberos[id])))</f>
        <v>0</v>
      </c>
      <c r="AL32" s="20" cm="1">
        <f t="array" ref="AL32">IF(ISERROR(INDEX(Jornadas[id],ROW()-5)),"",AI32+AJ32-AK32)</f>
        <v>0</v>
      </c>
      <c r="AM32" s="1" cm="1">
        <f t="array" ref="AM32">IF(ISERROR(INDEX(Jornadas[id],ROW()-5)),"",COUNTIFS(_Cortes!$C:$C,INDEX(Jornadas[id],ROW()-5),_Cortes!$B:$B,LOOKUP($AM$4,_Barberos!$B:$B,_Barberos!$A:$A)))</f>
        <v>16</v>
      </c>
      <c r="AN32" s="20" cm="1">
        <f t="array" ref="AN32">IF(ISERROR(INDEX(Jornadas[id],ROW()-5)),"",INT(SUMIFS(Cortes[importe],Cortes[id_jornada],INDEX(Jornadas[id],ROW()-5),Cortes[id_barbero],LOOKUP($AM$4,Barberos[nombre],Barberos[id]))*(INDEX(Jornadas[comision_barberos],1)/100)))</f>
        <v>50000</v>
      </c>
      <c r="AO32" s="20" cm="1">
        <f t="array" ref="AO32">IF(ISERROR(INDEX(Jornadas[id],ROW()-5)),"",SUMIFS(Cortes[propina],Cortes[id_jornada],INDEX(Jornadas[id],ROW()-5),Cortes[id_barbero],LOOKUP($AM$4,Barberos[nombre],Barberos[id])))</f>
        <v>2000</v>
      </c>
      <c r="AP32" s="20" cm="1">
        <f t="array" ref="AP32">IF(ISERROR(INDEX(Jornadas[id],ROW()-5)),"",SUMIFS(Adelantos[importe],Adelantos[id_jornada],INDEX(Jornadas[id],ROW()-5),Adelantos[id_barbero],LOOKUP($AM$4,Barberos[nombre],Barberos[id])))</f>
        <v>1900</v>
      </c>
      <c r="AQ32" s="20" cm="1">
        <f t="array" ref="AQ32">IF(ISERROR(INDEX(Jornadas[id],ROW()-5)),"",AN32+AO32-AP32)</f>
        <v>50100</v>
      </c>
      <c r="AR32" s="1" cm="1">
        <f t="array" ref="AR32">IF(ISERROR(INDEX(Jornadas[id],ROW()-5)),"",COUNTIFS(_Cortes!$C:$C,INDEX(Jornadas[id],ROW()-5),_Cortes!$B:$B,LOOKUP($AR$4,_Barberos!$B:$B,_Barberos!$A:$A)))</f>
        <v>0</v>
      </c>
      <c r="AS32" s="20" cm="1">
        <f t="array" ref="AS32">IF(ISERROR(INDEX(Jornadas[id],ROW()-5)),"",INT(SUMIFS(Cortes[importe],Cortes[id_jornada],INDEX(Jornadas[id],ROW()-5),Cortes[id_barbero],LOOKUP($AR$4,Barberos[nombre],Barberos[id]))*(INDEX(Jornadas[comision_barberos],1)/100)))</f>
        <v>0</v>
      </c>
      <c r="AT32" s="20" cm="1">
        <f t="array" ref="AT32">IF(ISERROR(INDEX(Jornadas[id],ROW()-5)),"",SUMIFS(Cortes[propina],Cortes[id_jornada],INDEX(Jornadas[id],ROW()-5),Cortes[id_barbero],LOOKUP($AR$4,Barberos[nombre],Barberos[id])))</f>
        <v>0</v>
      </c>
      <c r="AU32" s="20" cm="1">
        <f t="array" ref="AU32">IF(ISERROR(INDEX(Jornadas[id],ROW()-5)),"",SUMIFS(Adelantos[importe],Adelantos[id_jornada],INDEX(Jornadas[id],ROW()-5),Adelantos[id_barbero],LOOKUP($AR$4,Barberos[nombre],Barberos[id])))</f>
        <v>0</v>
      </c>
      <c r="AV32" s="20" cm="1">
        <f t="array" ref="AV32">IF(ISERROR(INDEX(Jornadas[id],ROW()-5)),"",AS32+AT32-AU32)</f>
        <v>0</v>
      </c>
    </row>
    <row r="33" spans="1:48" ht="15" hidden="1" customHeight="1" x14ac:dyDescent="0.3">
      <c r="A33" s="51" t="str">
        <f t="shared" si="0"/>
        <v>Monday</v>
      </c>
      <c r="B33" s="52"/>
      <c r="C33" s="36" cm="1">
        <f t="array" ref="C33">IF(ISERROR(INDEX(Jornadas[id],ROW()-5)),"",INDEX(Jornadas[fecha],ROW()-5))</f>
        <v>45691</v>
      </c>
      <c r="D33" s="2" cm="1">
        <f t="array" ref="D33">IF(ISERROR(INDEX(Jornadas[id],ROW()-5)),"",COUNTIFS(_Cortes!$C:$C,INDEX(Jornadas[id],ROW()-5),_Cortes!$B:$B,LOOKUP($D$4,_Barberos!$B:$B,_Barberos!$A:$A)))</f>
        <v>7</v>
      </c>
      <c r="E33" s="21" cm="1">
        <f t="array" ref="E33">IF(ISERROR(INDEX(Jornadas[id],ROW()-5)),"",INT(SUMIFS(Cortes[importe],Cortes[id_jornada],INDEX(Jornadas[id],ROW()-5),Cortes[id_barbero],LOOKUP($D$4,Barberos[nombre],Barberos[id]))*(INDEX(Jornadas[comision_barberos],1)/100)))</f>
        <v>34000</v>
      </c>
      <c r="F33" s="21" cm="1">
        <f t="array" ref="F33">IF(ISERROR(INDEX(Jornadas[id],ROW()-5)),"",SUMIFS(Cortes[propina],Cortes[id_jornada],INDEX(Jornadas[id],ROW()-5),Cortes[id_barbero],LOOKUP($D$4,Barberos[nombre],Barberos[id])))</f>
        <v>1000</v>
      </c>
      <c r="G33" s="21" cm="1">
        <f t="array" ref="G33">IF(ISERROR(INDEX(Jornadas[id],ROW()-5)),"",SUMIFS(Adelantos[importe],Adelantos[id_jornada],INDEX(Jornadas[id],ROW()-5),Adelantos[id_barbero],LOOKUP($D$4,Barberos[nombre],Barberos[id])))</f>
        <v>3000</v>
      </c>
      <c r="H33" s="21" cm="1">
        <f t="array" ref="H33">IF(ISERROR(INDEX(Jornadas[id],ROW()-5)),"",E33+F33-G33)</f>
        <v>32000</v>
      </c>
      <c r="I33" s="2" cm="1">
        <f t="array" ref="I33">IF(ISERROR(INDEX(Jornadas[id],ROW()-5)),"",COUNTIFS(_Cortes!$C:$C,INDEX(Jornadas[id],ROW()-5),_Cortes!$B:$B,LOOKUP($I$4,_Barberos!$B:$B,_Barberos!$A:$A)))</f>
        <v>0</v>
      </c>
      <c r="J33" s="21" cm="1">
        <f t="array" ref="J33">IF(ISERROR(INDEX(Jornadas[id],ROW()-5)),"",INT(SUMIFS(Cortes[importe],Cortes[id_jornada],INDEX(Jornadas[id],ROW()-5),Cortes[id_barbero],LOOKUP($I$4,Barberos[nombre],Barberos[id]))*(INDEX(Jornadas[comision_barberos],1)/100)))</f>
        <v>0</v>
      </c>
      <c r="K33" s="21" cm="1">
        <f t="array" ref="K33">IF(ISERROR(INDEX(Jornadas[id],ROW()-5)),"",SUMIFS(Cortes[propina],Cortes[id_jornada],INDEX(Jornadas[id],ROW()-5),Cortes[id_barbero],LOOKUP($I$4,Barberos[nombre],Barberos[id])))</f>
        <v>0</v>
      </c>
      <c r="L33" s="21" cm="1">
        <f t="array" ref="L33">IF(ISERROR(INDEX(Jornadas[id],ROW()-5)),"",SUMIFS(Adelantos[importe],Adelantos[id_jornada],INDEX(Jornadas[id],ROW()-5),Adelantos[id_barbero],LOOKUP($I$4,Barberos[nombre],Barberos[id])))</f>
        <v>0</v>
      </c>
      <c r="M33" s="21" cm="1">
        <f t="array" ref="M33">IF(ISERROR(INDEX(Jornadas[id],ROW()-5)),"",J33+K33-L33)</f>
        <v>0</v>
      </c>
      <c r="N33" s="2" cm="1">
        <f t="array" ref="N33">IF(ISERROR(INDEX(Jornadas[id],ROW()-5)),"",COUNTIFS(_Cortes!$C:$C,INDEX(Jornadas[id],ROW()-5),_Cortes!$B:$B,LOOKUP($N$4,_Barberos!$B:$B,_Barberos!$A:$A)))</f>
        <v>12</v>
      </c>
      <c r="O33" s="21" cm="1">
        <f t="array" ref="O33">IF(ISERROR(INDEX(Jornadas[id],ROW()-5)),"",INT(SUMIFS(Cortes[importe],Cortes[id_jornada],INDEX(Jornadas[id],ROW()-5),Cortes[id_barbero],LOOKUP($N$4,Barberos[nombre],Barberos[id]))*(INDEX(Jornadas[comision_barberos],1)/100)))</f>
        <v>37000</v>
      </c>
      <c r="P33" s="21" cm="1">
        <f t="array" ref="P33">IF(ISERROR(INDEX(Jornadas[id],ROW()-5)),"",SUMIFS(Cortes[propina],Cortes[id_jornada],INDEX(Jornadas[id],ROW()-5),Cortes[id_barbero],LOOKUP($N$4,Barberos[nombre],Barberos[id])))</f>
        <v>2000</v>
      </c>
      <c r="Q33" s="21" cm="1">
        <f t="array" ref="Q33">IF(ISERROR(INDEX(Jornadas[id],ROW()-5)),"",SUMIFS(Adelantos[importe],Adelantos[id_jornada],INDEX(Jornadas[id],ROW()-5),Adelantos[id_barbero],LOOKUP($N$4,Barberos[nombre],Barberos[id])))</f>
        <v>0</v>
      </c>
      <c r="R33" s="21" cm="1">
        <f t="array" ref="R33">IF(ISERROR(INDEX(Jornadas[id],ROW()-5)),"",O33+P33-Q33)</f>
        <v>39000</v>
      </c>
      <c r="S33" s="2" cm="1">
        <f t="array" ref="S33">IF(ISERROR(INDEX(Jornadas[id],ROW()-5)),"",COUNTIFS(_Cortes!$C:$C,INDEX(Jornadas[id],ROW()-5),_Cortes!$B:$B,LOOKUP($S$4,_Barberos!$B:$B,_Barberos!$A:$A)))</f>
        <v>0</v>
      </c>
      <c r="T33" s="21" cm="1">
        <f t="array" ref="T33">IF(ISERROR(INDEX(Jornadas[id],ROW()-5)),"",INT(SUMIFS(Cortes[importe],Cortes[id_jornada],INDEX(Jornadas[id],ROW()-5),Cortes[id_barbero],LOOKUP($S$4,Barberos[nombre],Barberos[id]))*(INDEX(Jornadas[comision_barberos],1)/100)))</f>
        <v>0</v>
      </c>
      <c r="U33" s="21" cm="1">
        <f t="array" ref="U33">IF(ISERROR(INDEX(Jornadas[id],ROW()-5)),"",SUMIFS(Cortes[propina],Cortes[id_jornada],INDEX(Jornadas[id],ROW()-5),Cortes[id_barbero],LOOKUP($S$4,Barberos[nombre],Barberos[id])))</f>
        <v>0</v>
      </c>
      <c r="V33" s="21" cm="1">
        <f t="array" ref="V33">IF(ISERROR(INDEX(Jornadas[id],ROW()-5)),"",SUMIFS(Adelantos[importe],Adelantos[id_jornada],INDEX(Jornadas[id],ROW()-5),Adelantos[id_barbero],LOOKUP($S$4,Barberos[nombre],Barberos[id])))</f>
        <v>0</v>
      </c>
      <c r="W33" s="21" cm="1">
        <f t="array" ref="W33">IF(ISERROR(INDEX(Jornadas[id],ROW()-5)),"",T33+U33-V33)</f>
        <v>0</v>
      </c>
      <c r="X33" s="2" cm="1">
        <f t="array" ref="X33">IF(ISERROR(INDEX(Jornadas[id],ROW()-5)),"",COUNTIFS(_Cortes!$C:$C,INDEX(Jornadas[id],ROW()-5),_Cortes!$B:$B,LOOKUP($X$4,_Barberos!$B:$B,_Barberos!$A:$A)))</f>
        <v>0</v>
      </c>
      <c r="Y33" s="21" cm="1">
        <f t="array" ref="Y33">IF(ISERROR(INDEX(Jornadas[id],ROW()-5)),"",INT(SUMIFS(Cortes[importe],Cortes[id_jornada],INDEX(Jornadas[id],ROW()-5),Cortes[id_barbero],LOOKUP($X$4,Barberos[nombre],Barberos[id]))*(INDEX(Jornadas[comision_barberos],1)/100)))</f>
        <v>0</v>
      </c>
      <c r="Z33" s="21" cm="1">
        <f t="array" ref="Z33">IF(ISERROR(INDEX(Jornadas[id],ROW()-5)),"",SUMIFS(Cortes[propina],Cortes[id_jornada],INDEX(Jornadas[id],ROW()-5),Cortes[id_barbero],LOOKUP($X$4,Barberos[nombre],Barberos[id])))</f>
        <v>0</v>
      </c>
      <c r="AA33" s="21" cm="1">
        <f t="array" ref="AA33">IF(ISERROR(INDEX(Jornadas[id],ROW()-5)),"",SUMIFS(Adelantos[importe],Adelantos[id_jornada],INDEX(Jornadas[id],ROW()-5),Adelantos[id_barbero],LOOKUP($X$4,Barberos[nombre],Barberos[id])))</f>
        <v>0</v>
      </c>
      <c r="AB33" s="21" cm="1">
        <f t="array" ref="AB33">IF(ISERROR(INDEX(Jornadas[id],ROW()-5)),"",Y33+Z33-AA33)</f>
        <v>0</v>
      </c>
      <c r="AC33" s="2" cm="1">
        <f t="array" ref="AC33">IF(ISERROR(INDEX(Jornadas[id],ROW()-5)),"",COUNTIFS(_Cortes!$C:$C,INDEX(Jornadas[id],ROW()-5),_Cortes!$B:$B,LOOKUP($AC$4,_Barberos!$B:$B,_Barberos!$A:$A)))</f>
        <v>10</v>
      </c>
      <c r="AD33" s="21" cm="1">
        <f t="array" ref="AD33">IF(ISERROR(INDEX(Jornadas[id],ROW()-5)),"",INT(SUMIFS(Cortes[importe],Cortes[id_jornada],INDEX(Jornadas[id],ROW()-5),Cortes[id_barbero],LOOKUP($AC$4,Barberos[nombre],Barberos[id]))*(INDEX(Jornadas[comision_barberos],1)/100)))</f>
        <v>30000</v>
      </c>
      <c r="AE33" s="21" cm="1">
        <f t="array" ref="AE33">IF(ISERROR(INDEX(Jornadas[id],ROW()-5)),"",SUMIFS(Cortes[propina],Cortes[id_jornada],INDEX(Jornadas[id],ROW()-5),Cortes[id_barbero],LOOKUP($AC$4,Barberos[nombre],Barberos[id])))</f>
        <v>2500</v>
      </c>
      <c r="AF33" s="21" cm="1">
        <f t="array" ref="AF33">IF(ISERROR(INDEX(Jornadas[id],ROW()-5)),"",SUMIFS(Adelantos[importe],Adelantos[id_jornada],INDEX(Jornadas[id],ROW()-5),Adelantos[id_barbero],LOOKUP($AC$4,Barberos[nombre],Barberos[id])))</f>
        <v>19000</v>
      </c>
      <c r="AG33" s="21" cm="1">
        <f t="array" ref="AG33">IF(ISERROR(INDEX(Jornadas[id],ROW()-5)),"",AD33+AE33-AF33)</f>
        <v>13500</v>
      </c>
      <c r="AH33" s="2" cm="1">
        <f t="array" ref="AH33">IF(ISERROR(INDEX(Jornadas[id],ROW()-5)),"",COUNTIFS(_Cortes!$C:$C,INDEX(Jornadas[id],ROW()-5),_Cortes!$B:$B,LOOKUP($AH$4,_Barberos!$B:$B,_Barberos!$A:$A)))</f>
        <v>0</v>
      </c>
      <c r="AI33" s="21" cm="1">
        <f t="array" ref="AI33">IF(ISERROR(INDEX(Jornadas[id],ROW()-5)),"",INT(SUMIFS(Cortes[importe],Cortes[id_jornada],INDEX(Jornadas[id],ROW()-5),Cortes[id_barbero],LOOKUP($AH$4,Barberos[nombre],Barberos[id]))*(INDEX(Jornadas[comision_barberos],1)/100)))</f>
        <v>0</v>
      </c>
      <c r="AJ33" s="21" cm="1">
        <f t="array" ref="AJ33">IF(ISERROR(INDEX(Jornadas[id],ROW()-5)),"",SUMIFS(Cortes[propina],Cortes[id_jornada],INDEX(Jornadas[id],ROW()-5),Cortes[id_barbero],LOOKUP($AH$4,Barberos[nombre],Barberos[id])))</f>
        <v>0</v>
      </c>
      <c r="AK33" s="21" cm="1">
        <f t="array" ref="AK33">IF(ISERROR(INDEX(Jornadas[id],ROW()-5)),"",SUMIFS(Adelantos[importe],Adelantos[id_jornada],INDEX(Jornadas[id],ROW()-5),Adelantos[id_barbero],LOOKUP($AH$4,Barberos[nombre],Barberos[id])))</f>
        <v>0</v>
      </c>
      <c r="AL33" s="21" cm="1">
        <f t="array" ref="AL33">IF(ISERROR(INDEX(Jornadas[id],ROW()-5)),"",AI33+AJ33-AK33)</f>
        <v>0</v>
      </c>
      <c r="AM33" s="2" cm="1">
        <f t="array" ref="AM33">IF(ISERROR(INDEX(Jornadas[id],ROW()-5)),"",COUNTIFS(_Cortes!$C:$C,INDEX(Jornadas[id],ROW()-5),_Cortes!$B:$B,LOOKUP($AM$4,_Barberos!$B:$B,_Barberos!$A:$A)))</f>
        <v>8</v>
      </c>
      <c r="AN33" s="21" cm="1">
        <f t="array" ref="AN33">IF(ISERROR(INDEX(Jornadas[id],ROW()-5)),"",INT(SUMIFS(Cortes[importe],Cortes[id_jornada],INDEX(Jornadas[id],ROW()-5),Cortes[id_barbero],LOOKUP($AM$4,Barberos[nombre],Barberos[id]))*(INDEX(Jornadas[comision_barberos],1)/100)))</f>
        <v>25000</v>
      </c>
      <c r="AO33" s="21" cm="1">
        <f t="array" ref="AO33">IF(ISERROR(INDEX(Jornadas[id],ROW()-5)),"",SUMIFS(Cortes[propina],Cortes[id_jornada],INDEX(Jornadas[id],ROW()-5),Cortes[id_barbero],LOOKUP($AM$4,Barberos[nombre],Barberos[id])))</f>
        <v>4000</v>
      </c>
      <c r="AP33" s="21" cm="1">
        <f t="array" ref="AP33">IF(ISERROR(INDEX(Jornadas[id],ROW()-5)),"",SUMIFS(Adelantos[importe],Adelantos[id_jornada],INDEX(Jornadas[id],ROW()-5),Adelantos[id_barbero],LOOKUP($AM$4,Barberos[nombre],Barberos[id])))</f>
        <v>0</v>
      </c>
      <c r="AQ33" s="21" cm="1">
        <f t="array" ref="AQ33">IF(ISERROR(INDEX(Jornadas[id],ROW()-5)),"",AN33+AO33-AP33)</f>
        <v>29000</v>
      </c>
      <c r="AR33" s="2" cm="1">
        <f t="array" ref="AR33">IF(ISERROR(INDEX(Jornadas[id],ROW()-5)),"",COUNTIFS(_Cortes!$C:$C,INDEX(Jornadas[id],ROW()-5),_Cortes!$B:$B,LOOKUP($AR$4,_Barberos!$B:$B,_Barberos!$A:$A)))</f>
        <v>0</v>
      </c>
      <c r="AS33" s="21" cm="1">
        <f t="array" ref="AS33">IF(ISERROR(INDEX(Jornadas[id],ROW()-5)),"",INT(SUMIFS(Cortes[importe],Cortes[id_jornada],INDEX(Jornadas[id],ROW()-5),Cortes[id_barbero],LOOKUP($AR$4,Barberos[nombre],Barberos[id]))*(INDEX(Jornadas[comision_barberos],1)/100)))</f>
        <v>0</v>
      </c>
      <c r="AT33" s="21" cm="1">
        <f t="array" ref="AT33">IF(ISERROR(INDEX(Jornadas[id],ROW()-5)),"",SUMIFS(Cortes[propina],Cortes[id_jornada],INDEX(Jornadas[id],ROW()-5),Cortes[id_barbero],LOOKUP($AR$4,Barberos[nombre],Barberos[id])))</f>
        <v>0</v>
      </c>
      <c r="AU33" s="21" cm="1">
        <f t="array" ref="AU33">IF(ISERROR(INDEX(Jornadas[id],ROW()-5)),"",SUMIFS(Adelantos[importe],Adelantos[id_jornada],INDEX(Jornadas[id],ROW()-5),Adelantos[id_barbero],LOOKUP($AR$4,Barberos[nombre],Barberos[id])))</f>
        <v>0</v>
      </c>
      <c r="AV33" s="21" cm="1">
        <f t="array" ref="AV33">IF(ISERROR(INDEX(Jornadas[id],ROW()-5)),"",AS33+AT33-AU33)</f>
        <v>0</v>
      </c>
    </row>
    <row r="34" spans="1:48" ht="15" hidden="1" customHeight="1" x14ac:dyDescent="0.3">
      <c r="A34" s="53" t="str">
        <f t="shared" si="0"/>
        <v>Tuesday</v>
      </c>
      <c r="B34" s="54"/>
      <c r="C34" s="38" cm="1">
        <f t="array" ref="C34">IF(ISERROR(INDEX(Jornadas[id],ROW()-5)),"",INDEX(Jornadas[fecha],ROW()-5))</f>
        <v>45692</v>
      </c>
      <c r="D34" s="1" cm="1">
        <f t="array" ref="D34">IF(ISERROR(INDEX(Jornadas[id],ROW()-5)),"",COUNTIFS(_Cortes!$C:$C,INDEX(Jornadas[id],ROW()-5),_Cortes!$B:$B,LOOKUP($D$4,_Barberos!$B:$B,_Barberos!$A:$A)))</f>
        <v>0</v>
      </c>
      <c r="E34" s="20" cm="1">
        <f t="array" ref="E34">IF(ISERROR(INDEX(Jornadas[id],ROW()-5)),"",INT(SUMIFS(Cortes[importe],Cortes[id_jornada],INDEX(Jornadas[id],ROW()-5),Cortes[id_barbero],LOOKUP($D$4,Barberos[nombre],Barberos[id]))*(INDEX(Jornadas[comision_barberos],1)/100)))</f>
        <v>0</v>
      </c>
      <c r="F34" s="20" cm="1">
        <f t="array" ref="F34">IF(ISERROR(INDEX(Jornadas[id],ROW()-5)),"",SUMIFS(Cortes[propina],Cortes[id_jornada],INDEX(Jornadas[id],ROW()-5),Cortes[id_barbero],LOOKUP($D$4,Barberos[nombre],Barberos[id])))</f>
        <v>0</v>
      </c>
      <c r="G34" s="20" cm="1">
        <f t="array" ref="G34">IF(ISERROR(INDEX(Jornadas[id],ROW()-5)),"",SUMIFS(Adelantos[importe],Adelantos[id_jornada],INDEX(Jornadas[id],ROW()-5),Adelantos[id_barbero],LOOKUP($D$4,Barberos[nombre],Barberos[id])))</f>
        <v>0</v>
      </c>
      <c r="H34" s="20" cm="1">
        <f t="array" ref="H34">IF(ISERROR(INDEX(Jornadas[id],ROW()-5)),"",E34+F34-G34)</f>
        <v>0</v>
      </c>
      <c r="I34" s="1" cm="1">
        <f t="array" ref="I34">IF(ISERROR(INDEX(Jornadas[id],ROW()-5)),"",COUNTIFS(_Cortes!$C:$C,INDEX(Jornadas[id],ROW()-5),_Cortes!$B:$B,LOOKUP($I$4,_Barberos!$B:$B,_Barberos!$A:$A)))</f>
        <v>11</v>
      </c>
      <c r="J34" s="20" cm="1">
        <f t="array" ref="J34">IF(ISERROR(INDEX(Jornadas[id],ROW()-5)),"",INT(SUMIFS(Cortes[importe],Cortes[id_jornada],INDEX(Jornadas[id],ROW()-5),Cortes[id_barbero],LOOKUP($I$4,Barberos[nombre],Barberos[id]))*(INDEX(Jornadas[comision_barberos],1)/100)))</f>
        <v>34000</v>
      </c>
      <c r="K34" s="20" cm="1">
        <f t="array" ref="K34">IF(ISERROR(INDEX(Jornadas[id],ROW()-5)),"",SUMIFS(Cortes[propina],Cortes[id_jornada],INDEX(Jornadas[id],ROW()-5),Cortes[id_barbero],LOOKUP($I$4,Barberos[nombre],Barberos[id])))</f>
        <v>6000</v>
      </c>
      <c r="L34" s="20" cm="1">
        <f t="array" ref="L34">IF(ISERROR(INDEX(Jornadas[id],ROW()-5)),"",SUMIFS(Adelantos[importe],Adelantos[id_jornada],INDEX(Jornadas[id],ROW()-5),Adelantos[id_barbero],LOOKUP($I$4,Barberos[nombre],Barberos[id])))</f>
        <v>0</v>
      </c>
      <c r="M34" s="20" cm="1">
        <f t="array" ref="M34">IF(ISERROR(INDEX(Jornadas[id],ROW()-5)),"",J34+K34-L34)</f>
        <v>40000</v>
      </c>
      <c r="N34" s="1" cm="1">
        <f t="array" ref="N34">IF(ISERROR(INDEX(Jornadas[id],ROW()-5)),"",COUNTIFS(_Cortes!$C:$C,INDEX(Jornadas[id],ROW()-5),_Cortes!$B:$B,LOOKUP($N$4,_Barberos!$B:$B,_Barberos!$A:$A)))</f>
        <v>12</v>
      </c>
      <c r="O34" s="20" cm="1">
        <f t="array" ref="O34">IF(ISERROR(INDEX(Jornadas[id],ROW()-5)),"",INT(SUMIFS(Cortes[importe],Cortes[id_jornada],INDEX(Jornadas[id],ROW()-5),Cortes[id_barbero],LOOKUP($N$4,Barberos[nombre],Barberos[id]))*(INDEX(Jornadas[comision_barberos],1)/100)))</f>
        <v>36000</v>
      </c>
      <c r="P34" s="20" cm="1">
        <f t="array" ref="P34">IF(ISERROR(INDEX(Jornadas[id],ROW()-5)),"",SUMIFS(Cortes[propina],Cortes[id_jornada],INDEX(Jornadas[id],ROW()-5),Cortes[id_barbero],LOOKUP($N$4,Barberos[nombre],Barberos[id])))</f>
        <v>2700</v>
      </c>
      <c r="Q34" s="20" cm="1">
        <f t="array" ref="Q34">IF(ISERROR(INDEX(Jornadas[id],ROW()-5)),"",SUMIFS(Adelantos[importe],Adelantos[id_jornada],INDEX(Jornadas[id],ROW()-5),Adelantos[id_barbero],LOOKUP($N$4,Barberos[nombre],Barberos[id])))</f>
        <v>0</v>
      </c>
      <c r="R34" s="20" cm="1">
        <f t="array" ref="R34">IF(ISERROR(INDEX(Jornadas[id],ROW()-5)),"",O34+P34-Q34)</f>
        <v>38700</v>
      </c>
      <c r="S34" s="1" cm="1">
        <f t="array" ref="S34">IF(ISERROR(INDEX(Jornadas[id],ROW()-5)),"",COUNTIFS(_Cortes!$C:$C,INDEX(Jornadas[id],ROW()-5),_Cortes!$B:$B,LOOKUP($S$4,_Barberos!$B:$B,_Barberos!$A:$A)))</f>
        <v>11</v>
      </c>
      <c r="T34" s="20" cm="1">
        <f t="array" ref="T34">IF(ISERROR(INDEX(Jornadas[id],ROW()-5)),"",INT(SUMIFS(Cortes[importe],Cortes[id_jornada],INDEX(Jornadas[id],ROW()-5),Cortes[id_barbero],LOOKUP($S$4,Barberos[nombre],Barberos[id]))*(INDEX(Jornadas[comision_barberos],1)/100)))</f>
        <v>33000</v>
      </c>
      <c r="U34" s="20" cm="1">
        <f t="array" ref="U34">IF(ISERROR(INDEX(Jornadas[id],ROW()-5)),"",SUMIFS(Cortes[propina],Cortes[id_jornada],INDEX(Jornadas[id],ROW()-5),Cortes[id_barbero],LOOKUP($S$4,Barberos[nombre],Barberos[id])))</f>
        <v>4500</v>
      </c>
      <c r="V34" s="20" cm="1">
        <f t="array" ref="V34">IF(ISERROR(INDEX(Jornadas[id],ROW()-5)),"",SUMIFS(Adelantos[importe],Adelantos[id_jornada],INDEX(Jornadas[id],ROW()-5),Adelantos[id_barbero],LOOKUP($S$4,Barberos[nombre],Barberos[id])))</f>
        <v>0</v>
      </c>
      <c r="W34" s="20" cm="1">
        <f t="array" ref="W34">IF(ISERROR(INDEX(Jornadas[id],ROW()-5)),"",T34+U34-V34)</f>
        <v>37500</v>
      </c>
      <c r="X34" s="1" cm="1">
        <f t="array" ref="X34">IF(ISERROR(INDEX(Jornadas[id],ROW()-5)),"",COUNTIFS(_Cortes!$C:$C,INDEX(Jornadas[id],ROW()-5),_Cortes!$B:$B,LOOKUP($X$4,_Barberos!$B:$B,_Barberos!$A:$A)))</f>
        <v>0</v>
      </c>
      <c r="Y34" s="20" cm="1">
        <f t="array" ref="Y34">IF(ISERROR(INDEX(Jornadas[id],ROW()-5)),"",INT(SUMIFS(Cortes[importe],Cortes[id_jornada],INDEX(Jornadas[id],ROW()-5),Cortes[id_barbero],LOOKUP($X$4,Barberos[nombre],Barberos[id]))*(INDEX(Jornadas[comision_barberos],1)/100)))</f>
        <v>0</v>
      </c>
      <c r="Z34" s="20" cm="1">
        <f t="array" ref="Z34">IF(ISERROR(INDEX(Jornadas[id],ROW()-5)),"",SUMIFS(Cortes[propina],Cortes[id_jornada],INDEX(Jornadas[id],ROW()-5),Cortes[id_barbero],LOOKUP($X$4,Barberos[nombre],Barberos[id])))</f>
        <v>0</v>
      </c>
      <c r="AA34" s="20" cm="1">
        <f t="array" ref="AA34">IF(ISERROR(INDEX(Jornadas[id],ROW()-5)),"",SUMIFS(Adelantos[importe],Adelantos[id_jornada],INDEX(Jornadas[id],ROW()-5),Adelantos[id_barbero],LOOKUP($X$4,Barberos[nombre],Barberos[id])))</f>
        <v>0</v>
      </c>
      <c r="AB34" s="20" cm="1">
        <f t="array" ref="AB34">IF(ISERROR(INDEX(Jornadas[id],ROW()-5)),"",Y34+Z34-AA34)</f>
        <v>0</v>
      </c>
      <c r="AC34" s="1" cm="1">
        <f t="array" ref="AC34">IF(ISERROR(INDEX(Jornadas[id],ROW()-5)),"",COUNTIFS(_Cortes!$C:$C,INDEX(Jornadas[id],ROW()-5),_Cortes!$B:$B,LOOKUP($AC$4,_Barberos!$B:$B,_Barberos!$A:$A)))</f>
        <v>0</v>
      </c>
      <c r="AD34" s="20" cm="1">
        <f t="array" ref="AD34">IF(ISERROR(INDEX(Jornadas[id],ROW()-5)),"",INT(SUMIFS(Cortes[importe],Cortes[id_jornada],INDEX(Jornadas[id],ROW()-5),Cortes[id_barbero],LOOKUP($AC$4,Barberos[nombre],Barberos[id]))*(INDEX(Jornadas[comision_barberos],1)/100)))</f>
        <v>0</v>
      </c>
      <c r="AE34" s="20" cm="1">
        <f t="array" ref="AE34">IF(ISERROR(INDEX(Jornadas[id],ROW()-5)),"",SUMIFS(Cortes[propina],Cortes[id_jornada],INDEX(Jornadas[id],ROW()-5),Cortes[id_barbero],LOOKUP($AC$4,Barberos[nombre],Barberos[id])))</f>
        <v>0</v>
      </c>
      <c r="AF34" s="20" cm="1">
        <f t="array" ref="AF34">IF(ISERROR(INDEX(Jornadas[id],ROW()-5)),"",SUMIFS(Adelantos[importe],Adelantos[id_jornada],INDEX(Jornadas[id],ROW()-5),Adelantos[id_barbero],LOOKUP($AC$4,Barberos[nombre],Barberos[id])))</f>
        <v>0</v>
      </c>
      <c r="AG34" s="20" cm="1">
        <f t="array" ref="AG34">IF(ISERROR(INDEX(Jornadas[id],ROW()-5)),"",AD34+AE34-AF34)</f>
        <v>0</v>
      </c>
      <c r="AH34" s="1" cm="1">
        <f t="array" ref="AH34">IF(ISERROR(INDEX(Jornadas[id],ROW()-5)),"",COUNTIFS(_Cortes!$C:$C,INDEX(Jornadas[id],ROW()-5),_Cortes!$B:$B,LOOKUP($AH$4,_Barberos!$B:$B,_Barberos!$A:$A)))</f>
        <v>0</v>
      </c>
      <c r="AI34" s="20" cm="1">
        <f t="array" ref="AI34">IF(ISERROR(INDEX(Jornadas[id],ROW()-5)),"",INT(SUMIFS(Cortes[importe],Cortes[id_jornada],INDEX(Jornadas[id],ROW()-5),Cortes[id_barbero],LOOKUP($AH$4,Barberos[nombre],Barberos[id]))*(INDEX(Jornadas[comision_barberos],1)/100)))</f>
        <v>0</v>
      </c>
      <c r="AJ34" s="20" cm="1">
        <f t="array" ref="AJ34">IF(ISERROR(INDEX(Jornadas[id],ROW()-5)),"",SUMIFS(Cortes[propina],Cortes[id_jornada],INDEX(Jornadas[id],ROW()-5),Cortes[id_barbero],LOOKUP($AH$4,Barberos[nombre],Barberos[id])))</f>
        <v>0</v>
      </c>
      <c r="AK34" s="20" cm="1">
        <f t="array" ref="AK34">IF(ISERROR(INDEX(Jornadas[id],ROW()-5)),"",SUMIFS(Adelantos[importe],Adelantos[id_jornada],INDEX(Jornadas[id],ROW()-5),Adelantos[id_barbero],LOOKUP($AH$4,Barberos[nombre],Barberos[id])))</f>
        <v>0</v>
      </c>
      <c r="AL34" s="20" cm="1">
        <f t="array" ref="AL34">IF(ISERROR(INDEX(Jornadas[id],ROW()-5)),"",AI34+AJ34-AK34)</f>
        <v>0</v>
      </c>
      <c r="AM34" s="1" cm="1">
        <f t="array" ref="AM34">IF(ISERROR(INDEX(Jornadas[id],ROW()-5)),"",COUNTIFS(_Cortes!$C:$C,INDEX(Jornadas[id],ROW()-5),_Cortes!$B:$B,LOOKUP($AM$4,_Barberos!$B:$B,_Barberos!$A:$A)))</f>
        <v>11</v>
      </c>
      <c r="AN34" s="20" cm="1">
        <f t="array" ref="AN34">IF(ISERROR(INDEX(Jornadas[id],ROW()-5)),"",INT(SUMIFS(Cortes[importe],Cortes[id_jornada],INDEX(Jornadas[id],ROW()-5),Cortes[id_barbero],LOOKUP($AM$4,Barberos[nombre],Barberos[id]))*(INDEX(Jornadas[comision_barberos],1)/100)))</f>
        <v>35000</v>
      </c>
      <c r="AO34" s="20" cm="1">
        <f t="array" ref="AO34">IF(ISERROR(INDEX(Jornadas[id],ROW()-5)),"",SUMIFS(Cortes[propina],Cortes[id_jornada],INDEX(Jornadas[id],ROW()-5),Cortes[id_barbero],LOOKUP($AM$4,Barberos[nombre],Barberos[id])))</f>
        <v>0</v>
      </c>
      <c r="AP34" s="20" cm="1">
        <f t="array" ref="AP34">IF(ISERROR(INDEX(Jornadas[id],ROW()-5)),"",SUMIFS(Adelantos[importe],Adelantos[id_jornada],INDEX(Jornadas[id],ROW()-5),Adelantos[id_barbero],LOOKUP($AM$4,Barberos[nombre],Barberos[id])))</f>
        <v>0</v>
      </c>
      <c r="AQ34" s="20" cm="1">
        <f t="array" ref="AQ34">IF(ISERROR(INDEX(Jornadas[id],ROW()-5)),"",AN34+AO34-AP34)</f>
        <v>35000</v>
      </c>
      <c r="AR34" s="1" cm="1">
        <f t="array" ref="AR34">IF(ISERROR(INDEX(Jornadas[id],ROW()-5)),"",COUNTIFS(_Cortes!$C:$C,INDEX(Jornadas[id],ROW()-5),_Cortes!$B:$B,LOOKUP($AR$4,_Barberos!$B:$B,_Barberos!$A:$A)))</f>
        <v>0</v>
      </c>
      <c r="AS34" s="20" cm="1">
        <f t="array" ref="AS34">IF(ISERROR(INDEX(Jornadas[id],ROW()-5)),"",INT(SUMIFS(Cortes[importe],Cortes[id_jornada],INDEX(Jornadas[id],ROW()-5),Cortes[id_barbero],LOOKUP($AR$4,Barberos[nombre],Barberos[id]))*(INDEX(Jornadas[comision_barberos],1)/100)))</f>
        <v>0</v>
      </c>
      <c r="AT34" s="20" cm="1">
        <f t="array" ref="AT34">IF(ISERROR(INDEX(Jornadas[id],ROW()-5)),"",SUMIFS(Cortes[propina],Cortes[id_jornada],INDEX(Jornadas[id],ROW()-5),Cortes[id_barbero],LOOKUP($AR$4,Barberos[nombre],Barberos[id])))</f>
        <v>0</v>
      </c>
      <c r="AU34" s="20" cm="1">
        <f t="array" ref="AU34">IF(ISERROR(INDEX(Jornadas[id],ROW()-5)),"",SUMIFS(Adelantos[importe],Adelantos[id_jornada],INDEX(Jornadas[id],ROW()-5),Adelantos[id_barbero],LOOKUP($AR$4,Barberos[nombre],Barberos[id])))</f>
        <v>0</v>
      </c>
      <c r="AV34" s="20" cm="1">
        <f t="array" ref="AV34">IF(ISERROR(INDEX(Jornadas[id],ROW()-5)),"",AS34+AT34-AU34)</f>
        <v>0</v>
      </c>
    </row>
    <row r="35" spans="1:48" ht="15" hidden="1" customHeight="1" x14ac:dyDescent="0.3">
      <c r="A35" s="51" t="str">
        <f t="shared" si="0"/>
        <v>Wednesday</v>
      </c>
      <c r="B35" s="52"/>
      <c r="C35" s="36" cm="1">
        <f t="array" ref="C35">IF(ISERROR(INDEX(Jornadas[id],ROW()-5)),"",INDEX(Jornadas[fecha],ROW()-5))</f>
        <v>45693</v>
      </c>
      <c r="D35" s="2" cm="1">
        <f t="array" ref="D35">IF(ISERROR(INDEX(Jornadas[id],ROW()-5)),"",COUNTIFS(_Cortes!$C:$C,INDEX(Jornadas[id],ROW()-5),_Cortes!$B:$B,LOOKUP($D$4,_Barberos!$B:$B,_Barberos!$A:$A)))</f>
        <v>0</v>
      </c>
      <c r="E35" s="21" cm="1">
        <f t="array" ref="E35">IF(ISERROR(INDEX(Jornadas[id],ROW()-5)),"",INT(SUMIFS(Cortes[importe],Cortes[id_jornada],INDEX(Jornadas[id],ROW()-5),Cortes[id_barbero],LOOKUP($D$4,Barberos[nombre],Barberos[id]))*(INDEX(Jornadas[comision_barberos],1)/100)))</f>
        <v>0</v>
      </c>
      <c r="F35" s="21" cm="1">
        <f t="array" ref="F35">IF(ISERROR(INDEX(Jornadas[id],ROW()-5)),"",SUMIFS(Cortes[propina],Cortes[id_jornada],INDEX(Jornadas[id],ROW()-5),Cortes[id_barbero],LOOKUP($D$4,Barberos[nombre],Barberos[id])))</f>
        <v>0</v>
      </c>
      <c r="G35" s="21" cm="1">
        <f t="array" ref="G35">IF(ISERROR(INDEX(Jornadas[id],ROW()-5)),"",SUMIFS(Adelantos[importe],Adelantos[id_jornada],INDEX(Jornadas[id],ROW()-5),Adelantos[id_barbero],LOOKUP($D$4,Barberos[nombre],Barberos[id])))</f>
        <v>0</v>
      </c>
      <c r="H35" s="21" cm="1">
        <f t="array" ref="H35">IF(ISERROR(INDEX(Jornadas[id],ROW()-5)),"",E35+F35-G35)</f>
        <v>0</v>
      </c>
      <c r="I35" s="2" cm="1">
        <f t="array" ref="I35">IF(ISERROR(INDEX(Jornadas[id],ROW()-5)),"",COUNTIFS(_Cortes!$C:$C,INDEX(Jornadas[id],ROW()-5),_Cortes!$B:$B,LOOKUP($I$4,_Barberos!$B:$B,_Barberos!$A:$A)))</f>
        <v>13</v>
      </c>
      <c r="J35" s="21" cm="1">
        <f t="array" ref="J35">IF(ISERROR(INDEX(Jornadas[id],ROW()-5)),"",INT(SUMIFS(Cortes[importe],Cortes[id_jornada],INDEX(Jornadas[id],ROW()-5),Cortes[id_barbero],LOOKUP($I$4,Barberos[nombre],Barberos[id]))*(INDEX(Jornadas[comision_barberos],1)/100)))</f>
        <v>39000</v>
      </c>
      <c r="K35" s="21" cm="1">
        <f t="array" ref="K35">IF(ISERROR(INDEX(Jornadas[id],ROW()-5)),"",SUMIFS(Cortes[propina],Cortes[id_jornada],INDEX(Jornadas[id],ROW()-5),Cortes[id_barbero],LOOKUP($I$4,Barberos[nombre],Barberos[id])))</f>
        <v>3000</v>
      </c>
      <c r="L35" s="21" cm="1">
        <f t="array" ref="L35">IF(ISERROR(INDEX(Jornadas[id],ROW()-5)),"",SUMIFS(Adelantos[importe],Adelantos[id_jornada],INDEX(Jornadas[id],ROW()-5),Adelantos[id_barbero],LOOKUP($I$4,Barberos[nombre],Barberos[id])))</f>
        <v>0</v>
      </c>
      <c r="M35" s="21" cm="1">
        <f t="array" ref="M35">IF(ISERROR(INDEX(Jornadas[id],ROW()-5)),"",J35+K35-L35)</f>
        <v>42000</v>
      </c>
      <c r="N35" s="2" cm="1">
        <f t="array" ref="N35">IF(ISERROR(INDEX(Jornadas[id],ROW()-5)),"",COUNTIFS(_Cortes!$C:$C,INDEX(Jornadas[id],ROW()-5),_Cortes!$B:$B,LOOKUP($N$4,_Barberos!$B:$B,_Barberos!$A:$A)))</f>
        <v>13</v>
      </c>
      <c r="O35" s="21" cm="1">
        <f t="array" ref="O35">IF(ISERROR(INDEX(Jornadas[id],ROW()-5)),"",INT(SUMIFS(Cortes[importe],Cortes[id_jornada],INDEX(Jornadas[id],ROW()-5),Cortes[id_barbero],LOOKUP($N$4,Barberos[nombre],Barberos[id]))*(INDEX(Jornadas[comision_barberos],1)/100)))</f>
        <v>39000</v>
      </c>
      <c r="P35" s="21" cm="1">
        <f t="array" ref="P35">IF(ISERROR(INDEX(Jornadas[id],ROW()-5)),"",SUMIFS(Cortes[propina],Cortes[id_jornada],INDEX(Jornadas[id],ROW()-5),Cortes[id_barbero],LOOKUP($N$4,Barberos[nombre],Barberos[id])))</f>
        <v>3000</v>
      </c>
      <c r="Q35" s="21" cm="1">
        <f t="array" ref="Q35">IF(ISERROR(INDEX(Jornadas[id],ROW()-5)),"",SUMIFS(Adelantos[importe],Adelantos[id_jornada],INDEX(Jornadas[id],ROW()-5),Adelantos[id_barbero],LOOKUP($N$4,Barberos[nombre],Barberos[id])))</f>
        <v>0</v>
      </c>
      <c r="R35" s="21" cm="1">
        <f t="array" ref="R35">IF(ISERROR(INDEX(Jornadas[id],ROW()-5)),"",O35+P35-Q35)</f>
        <v>42000</v>
      </c>
      <c r="S35" s="2" cm="1">
        <f t="array" ref="S35">IF(ISERROR(INDEX(Jornadas[id],ROW()-5)),"",COUNTIFS(_Cortes!$C:$C,INDEX(Jornadas[id],ROW()-5),_Cortes!$B:$B,LOOKUP($S$4,_Barberos!$B:$B,_Barberos!$A:$A)))</f>
        <v>10</v>
      </c>
      <c r="T35" s="21" cm="1">
        <f t="array" ref="T35">IF(ISERROR(INDEX(Jornadas[id],ROW()-5)),"",INT(SUMIFS(Cortes[importe],Cortes[id_jornada],INDEX(Jornadas[id],ROW()-5),Cortes[id_barbero],LOOKUP($S$4,Barberos[nombre],Barberos[id]))*(INDEX(Jornadas[comision_barberos],1)/100)))</f>
        <v>31000</v>
      </c>
      <c r="U35" s="21" cm="1">
        <f t="array" ref="U35">IF(ISERROR(INDEX(Jornadas[id],ROW()-5)),"",SUMIFS(Cortes[propina],Cortes[id_jornada],INDEX(Jornadas[id],ROW()-5),Cortes[id_barbero],LOOKUP($S$4,Barberos[nombre],Barberos[id])))</f>
        <v>4000</v>
      </c>
      <c r="V35" s="21" cm="1">
        <f t="array" ref="V35">IF(ISERROR(INDEX(Jornadas[id],ROW()-5)),"",SUMIFS(Adelantos[importe],Adelantos[id_jornada],INDEX(Jornadas[id],ROW()-5),Adelantos[id_barbero],LOOKUP($S$4,Barberos[nombre],Barberos[id])))</f>
        <v>0</v>
      </c>
      <c r="W35" s="21" cm="1">
        <f t="array" ref="W35">IF(ISERROR(INDEX(Jornadas[id],ROW()-5)),"",T35+U35-V35)</f>
        <v>35000</v>
      </c>
      <c r="X35" s="2" cm="1">
        <f t="array" ref="X35">IF(ISERROR(INDEX(Jornadas[id],ROW()-5)),"",COUNTIFS(_Cortes!$C:$C,INDEX(Jornadas[id],ROW()-5),_Cortes!$B:$B,LOOKUP($X$4,_Barberos!$B:$B,_Barberos!$A:$A)))</f>
        <v>0</v>
      </c>
      <c r="Y35" s="21" cm="1">
        <f t="array" ref="Y35">IF(ISERROR(INDEX(Jornadas[id],ROW()-5)),"",INT(SUMIFS(Cortes[importe],Cortes[id_jornada],INDEX(Jornadas[id],ROW()-5),Cortes[id_barbero],LOOKUP($X$4,Barberos[nombre],Barberos[id]))*(INDEX(Jornadas[comision_barberos],1)/100)))</f>
        <v>0</v>
      </c>
      <c r="Z35" s="21" cm="1">
        <f t="array" ref="Z35">IF(ISERROR(INDEX(Jornadas[id],ROW()-5)),"",SUMIFS(Cortes[propina],Cortes[id_jornada],INDEX(Jornadas[id],ROW()-5),Cortes[id_barbero],LOOKUP($X$4,Barberos[nombre],Barberos[id])))</f>
        <v>0</v>
      </c>
      <c r="AA35" s="21" cm="1">
        <f t="array" ref="AA35">IF(ISERROR(INDEX(Jornadas[id],ROW()-5)),"",SUMIFS(Adelantos[importe],Adelantos[id_jornada],INDEX(Jornadas[id],ROW()-5),Adelantos[id_barbero],LOOKUP($X$4,Barberos[nombre],Barberos[id])))</f>
        <v>0</v>
      </c>
      <c r="AB35" s="21" cm="1">
        <f t="array" ref="AB35">IF(ISERROR(INDEX(Jornadas[id],ROW()-5)),"",Y35+Z35-AA35)</f>
        <v>0</v>
      </c>
      <c r="AC35" s="2" cm="1">
        <f t="array" ref="AC35">IF(ISERROR(INDEX(Jornadas[id],ROW()-5)),"",COUNTIFS(_Cortes!$C:$C,INDEX(Jornadas[id],ROW()-5),_Cortes!$B:$B,LOOKUP($AC$4,_Barberos!$B:$B,_Barberos!$A:$A)))</f>
        <v>9</v>
      </c>
      <c r="AD35" s="21" cm="1">
        <f t="array" ref="AD35">IF(ISERROR(INDEX(Jornadas[id],ROW()-5)),"",INT(SUMIFS(Cortes[importe],Cortes[id_jornada],INDEX(Jornadas[id],ROW()-5),Cortes[id_barbero],LOOKUP($AC$4,Barberos[nombre],Barberos[id]))*(INDEX(Jornadas[comision_barberos],1)/100)))</f>
        <v>28000</v>
      </c>
      <c r="AE35" s="21" cm="1">
        <f t="array" ref="AE35">IF(ISERROR(INDEX(Jornadas[id],ROW()-5)),"",SUMIFS(Cortes[propina],Cortes[id_jornada],INDEX(Jornadas[id],ROW()-5),Cortes[id_barbero],LOOKUP($AC$4,Barberos[nombre],Barberos[id])))</f>
        <v>2000</v>
      </c>
      <c r="AF35" s="21" cm="1">
        <f t="array" ref="AF35">IF(ISERROR(INDEX(Jornadas[id],ROW()-5)),"",SUMIFS(Adelantos[importe],Adelantos[id_jornada],INDEX(Jornadas[id],ROW()-5),Adelantos[id_barbero],LOOKUP($AC$4,Barberos[nombre],Barberos[id])))</f>
        <v>0</v>
      </c>
      <c r="AG35" s="21" cm="1">
        <f t="array" ref="AG35">IF(ISERROR(INDEX(Jornadas[id],ROW()-5)),"",AD35+AE35-AF35)</f>
        <v>30000</v>
      </c>
      <c r="AH35" s="2" cm="1">
        <f t="array" ref="AH35">IF(ISERROR(INDEX(Jornadas[id],ROW()-5)),"",COUNTIFS(_Cortes!$C:$C,INDEX(Jornadas[id],ROW()-5),_Cortes!$B:$B,LOOKUP($AH$4,_Barberos!$B:$B,_Barberos!$A:$A)))</f>
        <v>0</v>
      </c>
      <c r="AI35" s="21" cm="1">
        <f t="array" ref="AI35">IF(ISERROR(INDEX(Jornadas[id],ROW()-5)),"",INT(SUMIFS(Cortes[importe],Cortes[id_jornada],INDEX(Jornadas[id],ROW()-5),Cortes[id_barbero],LOOKUP($AH$4,Barberos[nombre],Barberos[id]))*(INDEX(Jornadas[comision_barberos],1)/100)))</f>
        <v>0</v>
      </c>
      <c r="AJ35" s="21" cm="1">
        <f t="array" ref="AJ35">IF(ISERROR(INDEX(Jornadas[id],ROW()-5)),"",SUMIFS(Cortes[propina],Cortes[id_jornada],INDEX(Jornadas[id],ROW()-5),Cortes[id_barbero],LOOKUP($AH$4,Barberos[nombre],Barberos[id])))</f>
        <v>0</v>
      </c>
      <c r="AK35" s="21" cm="1">
        <f t="array" ref="AK35">IF(ISERROR(INDEX(Jornadas[id],ROW()-5)),"",SUMIFS(Adelantos[importe],Adelantos[id_jornada],INDEX(Jornadas[id],ROW()-5),Adelantos[id_barbero],LOOKUP($AH$4,Barberos[nombre],Barberos[id])))</f>
        <v>0</v>
      </c>
      <c r="AL35" s="21" cm="1">
        <f t="array" ref="AL35">IF(ISERROR(INDEX(Jornadas[id],ROW()-5)),"",AI35+AJ35-AK35)</f>
        <v>0</v>
      </c>
      <c r="AM35" s="2" cm="1">
        <f t="array" ref="AM35">IF(ISERROR(INDEX(Jornadas[id],ROW()-5)),"",COUNTIFS(_Cortes!$C:$C,INDEX(Jornadas[id],ROW()-5),_Cortes!$B:$B,LOOKUP($AM$4,_Barberos!$B:$B,_Barberos!$A:$A)))</f>
        <v>0</v>
      </c>
      <c r="AN35" s="21" cm="1">
        <f t="array" ref="AN35">IF(ISERROR(INDEX(Jornadas[id],ROW()-5)),"",INT(SUMIFS(Cortes[importe],Cortes[id_jornada],INDEX(Jornadas[id],ROW()-5),Cortes[id_barbero],LOOKUP($AM$4,Barberos[nombre],Barberos[id]))*(INDEX(Jornadas[comision_barberos],1)/100)))</f>
        <v>0</v>
      </c>
      <c r="AO35" s="21" cm="1">
        <f t="array" ref="AO35">IF(ISERROR(INDEX(Jornadas[id],ROW()-5)),"",SUMIFS(Cortes[propina],Cortes[id_jornada],INDEX(Jornadas[id],ROW()-5),Cortes[id_barbero],LOOKUP($AM$4,Barberos[nombre],Barberos[id])))</f>
        <v>0</v>
      </c>
      <c r="AP35" s="21" cm="1">
        <f t="array" ref="AP35">IF(ISERROR(INDEX(Jornadas[id],ROW()-5)),"",SUMIFS(Adelantos[importe],Adelantos[id_jornada],INDEX(Jornadas[id],ROW()-5),Adelantos[id_barbero],LOOKUP($AM$4,Barberos[nombre],Barberos[id])))</f>
        <v>0</v>
      </c>
      <c r="AQ35" s="21" cm="1">
        <f t="array" ref="AQ35">IF(ISERROR(INDEX(Jornadas[id],ROW()-5)),"",AN35+AO35-AP35)</f>
        <v>0</v>
      </c>
      <c r="AR35" s="2" cm="1">
        <f t="array" ref="AR35">IF(ISERROR(INDEX(Jornadas[id],ROW()-5)),"",COUNTIFS(_Cortes!$C:$C,INDEX(Jornadas[id],ROW()-5),_Cortes!$B:$B,LOOKUP($AR$4,_Barberos!$B:$B,_Barberos!$A:$A)))</f>
        <v>0</v>
      </c>
      <c r="AS35" s="21" cm="1">
        <f t="array" ref="AS35">IF(ISERROR(INDEX(Jornadas[id],ROW()-5)),"",INT(SUMIFS(Cortes[importe],Cortes[id_jornada],INDEX(Jornadas[id],ROW()-5),Cortes[id_barbero],LOOKUP($AR$4,Barberos[nombre],Barberos[id]))*(INDEX(Jornadas[comision_barberos],1)/100)))</f>
        <v>0</v>
      </c>
      <c r="AT35" s="21" cm="1">
        <f t="array" ref="AT35">IF(ISERROR(INDEX(Jornadas[id],ROW()-5)),"",SUMIFS(Cortes[propina],Cortes[id_jornada],INDEX(Jornadas[id],ROW()-5),Cortes[id_barbero],LOOKUP($AR$4,Barberos[nombre],Barberos[id])))</f>
        <v>0</v>
      </c>
      <c r="AU35" s="21" cm="1">
        <f t="array" ref="AU35">IF(ISERROR(INDEX(Jornadas[id],ROW()-5)),"",SUMIFS(Adelantos[importe],Adelantos[id_jornada],INDEX(Jornadas[id],ROW()-5),Adelantos[id_barbero],LOOKUP($AR$4,Barberos[nombre],Barberos[id])))</f>
        <v>0</v>
      </c>
      <c r="AV35" s="21" cm="1">
        <f t="array" ref="AV35">IF(ISERROR(INDEX(Jornadas[id],ROW()-5)),"",AS35+AT35-AU35)</f>
        <v>0</v>
      </c>
    </row>
    <row r="36" spans="1:48" ht="15" hidden="1" customHeight="1" x14ac:dyDescent="0.3">
      <c r="A36" s="53" t="str">
        <f t="shared" si="0"/>
        <v>Thursday</v>
      </c>
      <c r="B36" s="54"/>
      <c r="C36" s="38" cm="1">
        <f t="array" ref="C36">IF(ISERROR(INDEX(Jornadas[id],ROW()-5)),"",INDEX(Jornadas[fecha],ROW()-5))</f>
        <v>45694</v>
      </c>
      <c r="D36" s="1" cm="1">
        <f t="array" ref="D36">IF(ISERROR(INDEX(Jornadas[id],ROW()-5)),"",COUNTIFS(_Cortes!$C:$C,INDEX(Jornadas[id],ROW()-5),_Cortes!$B:$B,LOOKUP($D$4,_Barberos!$B:$B,_Barberos!$A:$A)))</f>
        <v>11</v>
      </c>
      <c r="E36" s="20" cm="1">
        <f t="array" ref="E36">IF(ISERROR(INDEX(Jornadas[id],ROW()-5)),"",INT(SUMIFS(Cortes[importe],Cortes[id_jornada],INDEX(Jornadas[id],ROW()-5),Cortes[id_barbero],LOOKUP($D$4,Barberos[nombre],Barberos[id]))*(INDEX(Jornadas[comision_barberos],1)/100)))</f>
        <v>65000</v>
      </c>
      <c r="F36" s="20" cm="1">
        <f t="array" ref="F36">IF(ISERROR(INDEX(Jornadas[id],ROW()-5)),"",SUMIFS(Cortes[propina],Cortes[id_jornada],INDEX(Jornadas[id],ROW()-5),Cortes[id_barbero],LOOKUP($D$4,Barberos[nombre],Barberos[id])))</f>
        <v>3000</v>
      </c>
      <c r="G36" s="20" cm="1">
        <f t="array" ref="G36">IF(ISERROR(INDEX(Jornadas[id],ROW()-5)),"",SUMIFS(Adelantos[importe],Adelantos[id_jornada],INDEX(Jornadas[id],ROW()-5),Adelantos[id_barbero],LOOKUP($D$4,Barberos[nombre],Barberos[id])))</f>
        <v>6000</v>
      </c>
      <c r="H36" s="20" cm="1">
        <f t="array" ref="H36">IF(ISERROR(INDEX(Jornadas[id],ROW()-5)),"",E36+F36-G36)</f>
        <v>62000</v>
      </c>
      <c r="I36" s="1" cm="1">
        <f t="array" ref="I36">IF(ISERROR(INDEX(Jornadas[id],ROW()-5)),"",COUNTIFS(_Cortes!$C:$C,INDEX(Jornadas[id],ROW()-5),_Cortes!$B:$B,LOOKUP($I$4,_Barberos!$B:$B,_Barberos!$A:$A)))</f>
        <v>16</v>
      </c>
      <c r="J36" s="20" cm="1">
        <f t="array" ref="J36">IF(ISERROR(INDEX(Jornadas[id],ROW()-5)),"",INT(SUMIFS(Cortes[importe],Cortes[id_jornada],INDEX(Jornadas[id],ROW()-5),Cortes[id_barbero],LOOKUP($I$4,Barberos[nombre],Barberos[id]))*(INDEX(Jornadas[comision_barberos],1)/100)))</f>
        <v>49000</v>
      </c>
      <c r="K36" s="20" cm="1">
        <f t="array" ref="K36">IF(ISERROR(INDEX(Jornadas[id],ROW()-5)),"",SUMIFS(Cortes[propina],Cortes[id_jornada],INDEX(Jornadas[id],ROW()-5),Cortes[id_barbero],LOOKUP($I$4,Barberos[nombre],Barberos[id])))</f>
        <v>4500</v>
      </c>
      <c r="L36" s="20" cm="1">
        <f t="array" ref="L36">IF(ISERROR(INDEX(Jornadas[id],ROW()-5)),"",SUMIFS(Adelantos[importe],Adelantos[id_jornada],INDEX(Jornadas[id],ROW()-5),Adelantos[id_barbero],LOOKUP($I$4,Barberos[nombre],Barberos[id])))</f>
        <v>900</v>
      </c>
      <c r="M36" s="20" cm="1">
        <f t="array" ref="M36">IF(ISERROR(INDEX(Jornadas[id],ROW()-5)),"",J36+K36-L36)</f>
        <v>52600</v>
      </c>
      <c r="N36" s="1" cm="1">
        <f t="array" ref="N36">IF(ISERROR(INDEX(Jornadas[id],ROW()-5)),"",COUNTIFS(_Cortes!$C:$C,INDEX(Jornadas[id],ROW()-5),_Cortes!$B:$B,LOOKUP($N$4,_Barberos!$B:$B,_Barberos!$A:$A)))</f>
        <v>0</v>
      </c>
      <c r="O36" s="20" cm="1">
        <f t="array" ref="O36">IF(ISERROR(INDEX(Jornadas[id],ROW()-5)),"",INT(SUMIFS(Cortes[importe],Cortes[id_jornada],INDEX(Jornadas[id],ROW()-5),Cortes[id_barbero],LOOKUP($N$4,Barberos[nombre],Barberos[id]))*(INDEX(Jornadas[comision_barberos],1)/100)))</f>
        <v>0</v>
      </c>
      <c r="P36" s="20" cm="1">
        <f t="array" ref="P36">IF(ISERROR(INDEX(Jornadas[id],ROW()-5)),"",SUMIFS(Cortes[propina],Cortes[id_jornada],INDEX(Jornadas[id],ROW()-5),Cortes[id_barbero],LOOKUP($N$4,Barberos[nombre],Barberos[id])))</f>
        <v>0</v>
      </c>
      <c r="Q36" s="20" cm="1">
        <f t="array" ref="Q36">IF(ISERROR(INDEX(Jornadas[id],ROW()-5)),"",SUMIFS(Adelantos[importe],Adelantos[id_jornada],INDEX(Jornadas[id],ROW()-5),Adelantos[id_barbero],LOOKUP($N$4,Barberos[nombre],Barberos[id])))</f>
        <v>0</v>
      </c>
      <c r="R36" s="20" cm="1">
        <f t="array" ref="R36">IF(ISERROR(INDEX(Jornadas[id],ROW()-5)),"",O36+P36-Q36)</f>
        <v>0</v>
      </c>
      <c r="S36" s="1" cm="1">
        <f t="array" ref="S36">IF(ISERROR(INDEX(Jornadas[id],ROW()-5)),"",COUNTIFS(_Cortes!$C:$C,INDEX(Jornadas[id],ROW()-5),_Cortes!$B:$B,LOOKUP($S$4,_Barberos!$B:$B,_Barberos!$A:$A)))</f>
        <v>13</v>
      </c>
      <c r="T36" s="20" cm="1">
        <f t="array" ref="T36">IF(ISERROR(INDEX(Jornadas[id],ROW()-5)),"",INT(SUMIFS(Cortes[importe],Cortes[id_jornada],INDEX(Jornadas[id],ROW()-5),Cortes[id_barbero],LOOKUP($S$4,Barberos[nombre],Barberos[id]))*(INDEX(Jornadas[comision_barberos],1)/100)))</f>
        <v>39000</v>
      </c>
      <c r="U36" s="20" cm="1">
        <f t="array" ref="U36">IF(ISERROR(INDEX(Jornadas[id],ROW()-5)),"",SUMIFS(Cortes[propina],Cortes[id_jornada],INDEX(Jornadas[id],ROW()-5),Cortes[id_barbero],LOOKUP($S$4,Barberos[nombre],Barberos[id])))</f>
        <v>3000</v>
      </c>
      <c r="V36" s="20" cm="1">
        <f t="array" ref="V36">IF(ISERROR(INDEX(Jornadas[id],ROW()-5)),"",SUMIFS(Adelantos[importe],Adelantos[id_jornada],INDEX(Jornadas[id],ROW()-5),Adelantos[id_barbero],LOOKUP($S$4,Barberos[nombre],Barberos[id])))</f>
        <v>0</v>
      </c>
      <c r="W36" s="20" cm="1">
        <f t="array" ref="W36">IF(ISERROR(INDEX(Jornadas[id],ROW()-5)),"",T36+U36-V36)</f>
        <v>42000</v>
      </c>
      <c r="X36" s="1" cm="1">
        <f t="array" ref="X36">IF(ISERROR(INDEX(Jornadas[id],ROW()-5)),"",COUNTIFS(_Cortes!$C:$C,INDEX(Jornadas[id],ROW()-5),_Cortes!$B:$B,LOOKUP($X$4,_Barberos!$B:$B,_Barberos!$A:$A)))</f>
        <v>0</v>
      </c>
      <c r="Y36" s="20" cm="1">
        <f t="array" ref="Y36">IF(ISERROR(INDEX(Jornadas[id],ROW()-5)),"",INT(SUMIFS(Cortes[importe],Cortes[id_jornada],INDEX(Jornadas[id],ROW()-5),Cortes[id_barbero],LOOKUP($X$4,Barberos[nombre],Barberos[id]))*(INDEX(Jornadas[comision_barberos],1)/100)))</f>
        <v>0</v>
      </c>
      <c r="Z36" s="20" cm="1">
        <f t="array" ref="Z36">IF(ISERROR(INDEX(Jornadas[id],ROW()-5)),"",SUMIFS(Cortes[propina],Cortes[id_jornada],INDEX(Jornadas[id],ROW()-5),Cortes[id_barbero],LOOKUP($X$4,Barberos[nombre],Barberos[id])))</f>
        <v>0</v>
      </c>
      <c r="AA36" s="20" cm="1">
        <f t="array" ref="AA36">IF(ISERROR(INDEX(Jornadas[id],ROW()-5)),"",SUMIFS(Adelantos[importe],Adelantos[id_jornada],INDEX(Jornadas[id],ROW()-5),Adelantos[id_barbero],LOOKUP($X$4,Barberos[nombre],Barberos[id])))</f>
        <v>0</v>
      </c>
      <c r="AB36" s="20" cm="1">
        <f t="array" ref="AB36">IF(ISERROR(INDEX(Jornadas[id],ROW()-5)),"",Y36+Z36-AA36)</f>
        <v>0</v>
      </c>
      <c r="AC36" s="1" cm="1">
        <f t="array" ref="AC36">IF(ISERROR(INDEX(Jornadas[id],ROW()-5)),"",COUNTIFS(_Cortes!$C:$C,INDEX(Jornadas[id],ROW()-5),_Cortes!$B:$B,LOOKUP($AC$4,_Barberos!$B:$B,_Barberos!$A:$A)))</f>
        <v>15</v>
      </c>
      <c r="AD36" s="20" cm="1">
        <f t="array" ref="AD36">IF(ISERROR(INDEX(Jornadas[id],ROW()-5)),"",INT(SUMIFS(Cortes[importe],Cortes[id_jornada],INDEX(Jornadas[id],ROW()-5),Cortes[id_barbero],LOOKUP($AC$4,Barberos[nombre],Barberos[id]))*(INDEX(Jornadas[comision_barberos],1)/100)))</f>
        <v>45000</v>
      </c>
      <c r="AE36" s="20" cm="1">
        <f t="array" ref="AE36">IF(ISERROR(INDEX(Jornadas[id],ROW()-5)),"",SUMIFS(Cortes[propina],Cortes[id_jornada],INDEX(Jornadas[id],ROW()-5),Cortes[id_barbero],LOOKUP($AC$4,Barberos[nombre],Barberos[id])))</f>
        <v>5000</v>
      </c>
      <c r="AF36" s="20" cm="1">
        <f t="array" ref="AF36">IF(ISERROR(INDEX(Jornadas[id],ROW()-5)),"",SUMIFS(Adelantos[importe],Adelantos[id_jornada],INDEX(Jornadas[id],ROW()-5),Adelantos[id_barbero],LOOKUP($AC$4,Barberos[nombre],Barberos[id])))</f>
        <v>0</v>
      </c>
      <c r="AG36" s="20" cm="1">
        <f t="array" ref="AG36">IF(ISERROR(INDEX(Jornadas[id],ROW()-5)),"",AD36+AE36-AF36)</f>
        <v>50000</v>
      </c>
      <c r="AH36" s="1" cm="1">
        <f t="array" ref="AH36">IF(ISERROR(INDEX(Jornadas[id],ROW()-5)),"",COUNTIFS(_Cortes!$C:$C,INDEX(Jornadas[id],ROW()-5),_Cortes!$B:$B,LOOKUP($AH$4,_Barberos!$B:$B,_Barberos!$A:$A)))</f>
        <v>0</v>
      </c>
      <c r="AI36" s="20" cm="1">
        <f t="array" ref="AI36">IF(ISERROR(INDEX(Jornadas[id],ROW()-5)),"",INT(SUMIFS(Cortes[importe],Cortes[id_jornada],INDEX(Jornadas[id],ROW()-5),Cortes[id_barbero],LOOKUP($AH$4,Barberos[nombre],Barberos[id]))*(INDEX(Jornadas[comision_barberos],1)/100)))</f>
        <v>0</v>
      </c>
      <c r="AJ36" s="20" cm="1">
        <f t="array" ref="AJ36">IF(ISERROR(INDEX(Jornadas[id],ROW()-5)),"",SUMIFS(Cortes[propina],Cortes[id_jornada],INDEX(Jornadas[id],ROW()-5),Cortes[id_barbero],LOOKUP($AH$4,Barberos[nombre],Barberos[id])))</f>
        <v>0</v>
      </c>
      <c r="AK36" s="20" cm="1">
        <f t="array" ref="AK36">IF(ISERROR(INDEX(Jornadas[id],ROW()-5)),"",SUMIFS(Adelantos[importe],Adelantos[id_jornada],INDEX(Jornadas[id],ROW()-5),Adelantos[id_barbero],LOOKUP($AH$4,Barberos[nombre],Barberos[id])))</f>
        <v>0</v>
      </c>
      <c r="AL36" s="20" cm="1">
        <f t="array" ref="AL36">IF(ISERROR(INDEX(Jornadas[id],ROW()-5)),"",AI36+AJ36-AK36)</f>
        <v>0</v>
      </c>
      <c r="AM36" s="1" cm="1">
        <f t="array" ref="AM36">IF(ISERROR(INDEX(Jornadas[id],ROW()-5)),"",COUNTIFS(_Cortes!$C:$C,INDEX(Jornadas[id],ROW()-5),_Cortes!$B:$B,LOOKUP($AM$4,_Barberos!$B:$B,_Barberos!$A:$A)))</f>
        <v>14</v>
      </c>
      <c r="AN36" s="20" cm="1">
        <f t="array" ref="AN36">IF(ISERROR(INDEX(Jornadas[id],ROW()-5)),"",INT(SUMIFS(Cortes[importe],Cortes[id_jornada],INDEX(Jornadas[id],ROW()-5),Cortes[id_barbero],LOOKUP($AM$4,Barberos[nombre],Barberos[id]))*(INDEX(Jornadas[comision_barberos],1)/100)))</f>
        <v>46000</v>
      </c>
      <c r="AO36" s="20" cm="1">
        <f t="array" ref="AO36">IF(ISERROR(INDEX(Jornadas[id],ROW()-5)),"",SUMIFS(Cortes[propina],Cortes[id_jornada],INDEX(Jornadas[id],ROW()-5),Cortes[id_barbero],LOOKUP($AM$4,Barberos[nombre],Barberos[id])))</f>
        <v>9800</v>
      </c>
      <c r="AP36" s="20" cm="1">
        <f t="array" ref="AP36">IF(ISERROR(INDEX(Jornadas[id],ROW()-5)),"",SUMIFS(Adelantos[importe],Adelantos[id_jornada],INDEX(Jornadas[id],ROW()-5),Adelantos[id_barbero],LOOKUP($AM$4,Barberos[nombre],Barberos[id])))</f>
        <v>0</v>
      </c>
      <c r="AQ36" s="20" cm="1">
        <f t="array" ref="AQ36">IF(ISERROR(INDEX(Jornadas[id],ROW()-5)),"",AN36+AO36-AP36)</f>
        <v>55800</v>
      </c>
      <c r="AR36" s="1" cm="1">
        <f t="array" ref="AR36">IF(ISERROR(INDEX(Jornadas[id],ROW()-5)),"",COUNTIFS(_Cortes!$C:$C,INDEX(Jornadas[id],ROW()-5),_Cortes!$B:$B,LOOKUP($AR$4,_Barberos!$B:$B,_Barberos!$A:$A)))</f>
        <v>0</v>
      </c>
      <c r="AS36" s="20" cm="1">
        <f t="array" ref="AS36">IF(ISERROR(INDEX(Jornadas[id],ROW()-5)),"",INT(SUMIFS(Cortes[importe],Cortes[id_jornada],INDEX(Jornadas[id],ROW()-5),Cortes[id_barbero],LOOKUP($AR$4,Barberos[nombre],Barberos[id]))*(INDEX(Jornadas[comision_barberos],1)/100)))</f>
        <v>0</v>
      </c>
      <c r="AT36" s="20" cm="1">
        <f t="array" ref="AT36">IF(ISERROR(INDEX(Jornadas[id],ROW()-5)),"",SUMIFS(Cortes[propina],Cortes[id_jornada],INDEX(Jornadas[id],ROW()-5),Cortes[id_barbero],LOOKUP($AR$4,Barberos[nombre],Barberos[id])))</f>
        <v>0</v>
      </c>
      <c r="AU36" s="20" cm="1">
        <f t="array" ref="AU36">IF(ISERROR(INDEX(Jornadas[id],ROW()-5)),"",SUMIFS(Adelantos[importe],Adelantos[id_jornada],INDEX(Jornadas[id],ROW()-5),Adelantos[id_barbero],LOOKUP($AR$4,Barberos[nombre],Barberos[id])))</f>
        <v>0</v>
      </c>
      <c r="AV36" s="20" cm="1">
        <f t="array" ref="AV36">IF(ISERROR(INDEX(Jornadas[id],ROW()-5)),"",AS36+AT36-AU36)</f>
        <v>0</v>
      </c>
    </row>
    <row r="37" spans="1:48" ht="15" hidden="1" customHeight="1" x14ac:dyDescent="0.3">
      <c r="A37" s="51" t="str">
        <f t="shared" si="0"/>
        <v>Friday</v>
      </c>
      <c r="B37" s="52"/>
      <c r="C37" s="36" cm="1">
        <f t="array" ref="C37">IF(ISERROR(INDEX(Jornadas[id],ROW()-5)),"",INDEX(Jornadas[fecha],ROW()-5))</f>
        <v>45695</v>
      </c>
      <c r="D37" s="2" cm="1">
        <f t="array" ref="D37">IF(ISERROR(INDEX(Jornadas[id],ROW()-5)),"",COUNTIFS(_Cortes!$C:$C,INDEX(Jornadas[id],ROW()-5),_Cortes!$B:$B,LOOKUP($D$4,_Barberos!$B:$B,_Barberos!$A:$A)))</f>
        <v>19</v>
      </c>
      <c r="E37" s="21" cm="1">
        <f t="array" ref="E37">IF(ISERROR(INDEX(Jornadas[id],ROW()-5)),"",INT(SUMIFS(Cortes[importe],Cortes[id_jornada],INDEX(Jornadas[id],ROW()-5),Cortes[id_barbero],LOOKUP($D$4,Barberos[nombre],Barberos[id]))*(INDEX(Jornadas[comision_barberos],1)/100)))</f>
        <v>59000</v>
      </c>
      <c r="F37" s="21" cm="1">
        <f t="array" ref="F37">IF(ISERROR(INDEX(Jornadas[id],ROW()-5)),"",SUMIFS(Cortes[propina],Cortes[id_jornada],INDEX(Jornadas[id],ROW()-5),Cortes[id_barbero],LOOKUP($D$4,Barberos[nombre],Barberos[id])))</f>
        <v>1000</v>
      </c>
      <c r="G37" s="21" cm="1">
        <f t="array" ref="G37">IF(ISERROR(INDEX(Jornadas[id],ROW()-5)),"",SUMIFS(Adelantos[importe],Adelantos[id_jornada],INDEX(Jornadas[id],ROW()-5),Adelantos[id_barbero],LOOKUP($D$4,Barberos[nombre],Barberos[id])))</f>
        <v>0</v>
      </c>
      <c r="H37" s="21" cm="1">
        <f t="array" ref="H37">IF(ISERROR(INDEX(Jornadas[id],ROW()-5)),"",E37+F37-G37)</f>
        <v>60000</v>
      </c>
      <c r="I37" s="2" cm="1">
        <f t="array" ref="I37">IF(ISERROR(INDEX(Jornadas[id],ROW()-5)),"",COUNTIFS(_Cortes!$C:$C,INDEX(Jornadas[id],ROW()-5),_Cortes!$B:$B,LOOKUP($I$4,_Barberos!$B:$B,_Barberos!$A:$A)))</f>
        <v>16</v>
      </c>
      <c r="J37" s="21" cm="1">
        <f t="array" ref="J37">IF(ISERROR(INDEX(Jornadas[id],ROW()-5)),"",INT(SUMIFS(Cortes[importe],Cortes[id_jornada],INDEX(Jornadas[id],ROW()-5),Cortes[id_barbero],LOOKUP($I$4,Barberos[nombre],Barberos[id]))*(INDEX(Jornadas[comision_barberos],1)/100)))</f>
        <v>50000</v>
      </c>
      <c r="K37" s="21" cm="1">
        <f t="array" ref="K37">IF(ISERROR(INDEX(Jornadas[id],ROW()-5)),"",SUMIFS(Cortes[propina],Cortes[id_jornada],INDEX(Jornadas[id],ROW()-5),Cortes[id_barbero],LOOKUP($I$4,Barberos[nombre],Barberos[id])))</f>
        <v>4000</v>
      </c>
      <c r="L37" s="21" cm="1">
        <f t="array" ref="L37">IF(ISERROR(INDEX(Jornadas[id],ROW()-5)),"",SUMIFS(Adelantos[importe],Adelantos[id_jornada],INDEX(Jornadas[id],ROW()-5),Adelantos[id_barbero],LOOKUP($I$4,Barberos[nombre],Barberos[id])))</f>
        <v>900</v>
      </c>
      <c r="M37" s="21" cm="1">
        <f t="array" ref="M37">IF(ISERROR(INDEX(Jornadas[id],ROW()-5)),"",J37+K37-L37)</f>
        <v>53100</v>
      </c>
      <c r="N37" s="2" cm="1">
        <f t="array" ref="N37">IF(ISERROR(INDEX(Jornadas[id],ROW()-5)),"",COUNTIFS(_Cortes!$C:$C,INDEX(Jornadas[id],ROW()-5),_Cortes!$B:$B,LOOKUP($N$4,_Barberos!$B:$B,_Barberos!$A:$A)))</f>
        <v>18</v>
      </c>
      <c r="O37" s="21" cm="1">
        <f t="array" ref="O37">IF(ISERROR(INDEX(Jornadas[id],ROW()-5)),"",INT(SUMIFS(Cortes[importe],Cortes[id_jornada],INDEX(Jornadas[id],ROW()-5),Cortes[id_barbero],LOOKUP($N$4,Barberos[nombre],Barberos[id]))*(INDEX(Jornadas[comision_barberos],1)/100)))</f>
        <v>54000</v>
      </c>
      <c r="P37" s="21" cm="1">
        <f t="array" ref="P37">IF(ISERROR(INDEX(Jornadas[id],ROW()-5)),"",SUMIFS(Cortes[propina],Cortes[id_jornada],INDEX(Jornadas[id],ROW()-5),Cortes[id_barbero],LOOKUP($N$4,Barberos[nombre],Barberos[id])))</f>
        <v>7500</v>
      </c>
      <c r="Q37" s="21" cm="1">
        <f t="array" ref="Q37">IF(ISERROR(INDEX(Jornadas[id],ROW()-5)),"",SUMIFS(Adelantos[importe],Adelantos[id_jornada],INDEX(Jornadas[id],ROW()-5),Adelantos[id_barbero],LOOKUP($N$4,Barberos[nombre],Barberos[id])))</f>
        <v>0</v>
      </c>
      <c r="R37" s="21" cm="1">
        <f t="array" ref="R37">IF(ISERROR(INDEX(Jornadas[id],ROW()-5)),"",O37+P37-Q37)</f>
        <v>61500</v>
      </c>
      <c r="S37" s="2" cm="1">
        <f t="array" ref="S37">IF(ISERROR(INDEX(Jornadas[id],ROW()-5)),"",COUNTIFS(_Cortes!$C:$C,INDEX(Jornadas[id],ROW()-5),_Cortes!$B:$B,LOOKUP($S$4,_Barberos!$B:$B,_Barberos!$A:$A)))</f>
        <v>10</v>
      </c>
      <c r="T37" s="21" cm="1">
        <f t="array" ref="T37">IF(ISERROR(INDEX(Jornadas[id],ROW()-5)),"",INT(SUMIFS(Cortes[importe],Cortes[id_jornada],INDEX(Jornadas[id],ROW()-5),Cortes[id_barbero],LOOKUP($S$4,Barberos[nombre],Barberos[id]))*(INDEX(Jornadas[comision_barberos],1)/100)))</f>
        <v>30000</v>
      </c>
      <c r="U37" s="21" cm="1">
        <f t="array" ref="U37">IF(ISERROR(INDEX(Jornadas[id],ROW()-5)),"",SUMIFS(Cortes[propina],Cortes[id_jornada],INDEX(Jornadas[id],ROW()-5),Cortes[id_barbero],LOOKUP($S$4,Barberos[nombre],Barberos[id])))</f>
        <v>2000</v>
      </c>
      <c r="V37" s="21" cm="1">
        <f t="array" ref="V37">IF(ISERROR(INDEX(Jornadas[id],ROW()-5)),"",SUMIFS(Adelantos[importe],Adelantos[id_jornada],INDEX(Jornadas[id],ROW()-5),Adelantos[id_barbero],LOOKUP($S$4,Barberos[nombre],Barberos[id])))</f>
        <v>0</v>
      </c>
      <c r="W37" s="21" cm="1">
        <f t="array" ref="W37">IF(ISERROR(INDEX(Jornadas[id],ROW()-5)),"",T37+U37-V37)</f>
        <v>32000</v>
      </c>
      <c r="X37" s="2" cm="1">
        <f t="array" ref="X37">IF(ISERROR(INDEX(Jornadas[id],ROW()-5)),"",COUNTIFS(_Cortes!$C:$C,INDEX(Jornadas[id],ROW()-5),_Cortes!$B:$B,LOOKUP($X$4,_Barberos!$B:$B,_Barberos!$A:$A)))</f>
        <v>0</v>
      </c>
      <c r="Y37" s="21" cm="1">
        <f t="array" ref="Y37">IF(ISERROR(INDEX(Jornadas[id],ROW()-5)),"",INT(SUMIFS(Cortes[importe],Cortes[id_jornada],INDEX(Jornadas[id],ROW()-5),Cortes[id_barbero],LOOKUP($X$4,Barberos[nombre],Barberos[id]))*(INDEX(Jornadas[comision_barberos],1)/100)))</f>
        <v>0</v>
      </c>
      <c r="Z37" s="21" cm="1">
        <f t="array" ref="Z37">IF(ISERROR(INDEX(Jornadas[id],ROW()-5)),"",SUMIFS(Cortes[propina],Cortes[id_jornada],INDEX(Jornadas[id],ROW()-5),Cortes[id_barbero],LOOKUP($X$4,Barberos[nombre],Barberos[id])))</f>
        <v>0</v>
      </c>
      <c r="AA37" s="21" cm="1">
        <f t="array" ref="AA37">IF(ISERROR(INDEX(Jornadas[id],ROW()-5)),"",SUMIFS(Adelantos[importe],Adelantos[id_jornada],INDEX(Jornadas[id],ROW()-5),Adelantos[id_barbero],LOOKUP($X$4,Barberos[nombre],Barberos[id])))</f>
        <v>0</v>
      </c>
      <c r="AB37" s="21" cm="1">
        <f t="array" ref="AB37">IF(ISERROR(INDEX(Jornadas[id],ROW()-5)),"",Y37+Z37-AA37)</f>
        <v>0</v>
      </c>
      <c r="AC37" s="2" cm="1">
        <f t="array" ref="AC37">IF(ISERROR(INDEX(Jornadas[id],ROW()-5)),"",COUNTIFS(_Cortes!$C:$C,INDEX(Jornadas[id],ROW()-5),_Cortes!$B:$B,LOOKUP($AC$4,_Barberos!$B:$B,_Barberos!$A:$A)))</f>
        <v>14</v>
      </c>
      <c r="AD37" s="21" cm="1">
        <f t="array" ref="AD37">IF(ISERROR(INDEX(Jornadas[id],ROW()-5)),"",INT(SUMIFS(Cortes[importe],Cortes[id_jornada],INDEX(Jornadas[id],ROW()-5),Cortes[id_barbero],LOOKUP($AC$4,Barberos[nombre],Barberos[id]))*(INDEX(Jornadas[comision_barberos],1)/100)))</f>
        <v>46000</v>
      </c>
      <c r="AE37" s="21" cm="1">
        <f t="array" ref="AE37">IF(ISERROR(INDEX(Jornadas[id],ROW()-5)),"",SUMIFS(Cortes[propina],Cortes[id_jornada],INDEX(Jornadas[id],ROW()-5),Cortes[id_barbero],LOOKUP($AC$4,Barberos[nombre],Barberos[id])))</f>
        <v>1000</v>
      </c>
      <c r="AF37" s="21" cm="1">
        <f t="array" ref="AF37">IF(ISERROR(INDEX(Jornadas[id],ROW()-5)),"",SUMIFS(Adelantos[importe],Adelantos[id_jornada],INDEX(Jornadas[id],ROW()-5),Adelantos[id_barbero],LOOKUP($AC$4,Barberos[nombre],Barberos[id])))</f>
        <v>0</v>
      </c>
      <c r="AG37" s="21" cm="1">
        <f t="array" ref="AG37">IF(ISERROR(INDEX(Jornadas[id],ROW()-5)),"",AD37+AE37-AF37)</f>
        <v>47000</v>
      </c>
      <c r="AH37" s="2" cm="1">
        <f t="array" ref="AH37">IF(ISERROR(INDEX(Jornadas[id],ROW()-5)),"",COUNTIFS(_Cortes!$C:$C,INDEX(Jornadas[id],ROW()-5),_Cortes!$B:$B,LOOKUP($AH$4,_Barberos!$B:$B,_Barberos!$A:$A)))</f>
        <v>0</v>
      </c>
      <c r="AI37" s="21" cm="1">
        <f t="array" ref="AI37">IF(ISERROR(INDEX(Jornadas[id],ROW()-5)),"",INT(SUMIFS(Cortes[importe],Cortes[id_jornada],INDEX(Jornadas[id],ROW()-5),Cortes[id_barbero],LOOKUP($AH$4,Barberos[nombre],Barberos[id]))*(INDEX(Jornadas[comision_barberos],1)/100)))</f>
        <v>0</v>
      </c>
      <c r="AJ37" s="21" cm="1">
        <f t="array" ref="AJ37">IF(ISERROR(INDEX(Jornadas[id],ROW()-5)),"",SUMIFS(Cortes[propina],Cortes[id_jornada],INDEX(Jornadas[id],ROW()-5),Cortes[id_barbero],LOOKUP($AH$4,Barberos[nombre],Barberos[id])))</f>
        <v>0</v>
      </c>
      <c r="AK37" s="21" cm="1">
        <f t="array" ref="AK37">IF(ISERROR(INDEX(Jornadas[id],ROW()-5)),"",SUMIFS(Adelantos[importe],Adelantos[id_jornada],INDEX(Jornadas[id],ROW()-5),Adelantos[id_barbero],LOOKUP($AH$4,Barberos[nombre],Barberos[id])))</f>
        <v>0</v>
      </c>
      <c r="AL37" s="21" cm="1">
        <f t="array" ref="AL37">IF(ISERROR(INDEX(Jornadas[id],ROW()-5)),"",AI37+AJ37-AK37)</f>
        <v>0</v>
      </c>
      <c r="AM37" s="2" cm="1">
        <f t="array" ref="AM37">IF(ISERROR(INDEX(Jornadas[id],ROW()-5)),"",COUNTIFS(_Cortes!$C:$C,INDEX(Jornadas[id],ROW()-5),_Cortes!$B:$B,LOOKUP($AM$4,_Barberos!$B:$B,_Barberos!$A:$A)))</f>
        <v>12</v>
      </c>
      <c r="AN37" s="21" cm="1">
        <f t="array" ref="AN37">IF(ISERROR(INDEX(Jornadas[id],ROW()-5)),"",INT(SUMIFS(Cortes[importe],Cortes[id_jornada],INDEX(Jornadas[id],ROW()-5),Cortes[id_barbero],LOOKUP($AM$4,Barberos[nombre],Barberos[id]))*(INDEX(Jornadas[comision_barberos],1)/100)))</f>
        <v>36000</v>
      </c>
      <c r="AO37" s="21" cm="1">
        <f t="array" ref="AO37">IF(ISERROR(INDEX(Jornadas[id],ROW()-5)),"",SUMIFS(Cortes[propina],Cortes[id_jornada],INDEX(Jornadas[id],ROW()-5),Cortes[id_barbero],LOOKUP($AM$4,Barberos[nombre],Barberos[id])))</f>
        <v>4000</v>
      </c>
      <c r="AP37" s="21" cm="1">
        <f t="array" ref="AP37">IF(ISERROR(INDEX(Jornadas[id],ROW()-5)),"",SUMIFS(Adelantos[importe],Adelantos[id_jornada],INDEX(Jornadas[id],ROW()-5),Adelantos[id_barbero],LOOKUP($AM$4,Barberos[nombre],Barberos[id])))</f>
        <v>0</v>
      </c>
      <c r="AQ37" s="21" cm="1">
        <f t="array" ref="AQ37">IF(ISERROR(INDEX(Jornadas[id],ROW()-5)),"",AN37+AO37-AP37)</f>
        <v>40000</v>
      </c>
      <c r="AR37" s="2" cm="1">
        <f t="array" ref="AR37">IF(ISERROR(INDEX(Jornadas[id],ROW()-5)),"",COUNTIFS(_Cortes!$C:$C,INDEX(Jornadas[id],ROW()-5),_Cortes!$B:$B,LOOKUP($AR$4,_Barberos!$B:$B,_Barberos!$A:$A)))</f>
        <v>0</v>
      </c>
      <c r="AS37" s="21" cm="1">
        <f t="array" ref="AS37">IF(ISERROR(INDEX(Jornadas[id],ROW()-5)),"",INT(SUMIFS(Cortes[importe],Cortes[id_jornada],INDEX(Jornadas[id],ROW()-5),Cortes[id_barbero],LOOKUP($AR$4,Barberos[nombre],Barberos[id]))*(INDEX(Jornadas[comision_barberos],1)/100)))</f>
        <v>0</v>
      </c>
      <c r="AT37" s="21" cm="1">
        <f t="array" ref="AT37">IF(ISERROR(INDEX(Jornadas[id],ROW()-5)),"",SUMIFS(Cortes[propina],Cortes[id_jornada],INDEX(Jornadas[id],ROW()-5),Cortes[id_barbero],LOOKUP($AR$4,Barberos[nombre],Barberos[id])))</f>
        <v>0</v>
      </c>
      <c r="AU37" s="21" cm="1">
        <f t="array" ref="AU37">IF(ISERROR(INDEX(Jornadas[id],ROW()-5)),"",SUMIFS(Adelantos[importe],Adelantos[id_jornada],INDEX(Jornadas[id],ROW()-5),Adelantos[id_barbero],LOOKUP($AR$4,Barberos[nombre],Barberos[id])))</f>
        <v>0</v>
      </c>
      <c r="AV37" s="21" cm="1">
        <f t="array" ref="AV37">IF(ISERROR(INDEX(Jornadas[id],ROW()-5)),"",AS37+AT37-AU37)</f>
        <v>0</v>
      </c>
    </row>
    <row r="38" spans="1:48" ht="15" hidden="1" customHeight="1" x14ac:dyDescent="0.3">
      <c r="A38" s="53" t="str">
        <f t="shared" si="0"/>
        <v>Saturday</v>
      </c>
      <c r="B38" s="54"/>
      <c r="C38" s="38" cm="1">
        <f t="array" ref="C38">IF(ISERROR(INDEX(Jornadas[id],ROW()-5)),"",INDEX(Jornadas[fecha],ROW()-5))</f>
        <v>45696</v>
      </c>
      <c r="D38" s="1" cm="1">
        <f t="array" ref="D38">IF(ISERROR(INDEX(Jornadas[id],ROW()-5)),"",COUNTIFS(_Cortes!$C:$C,INDEX(Jornadas[id],ROW()-5),_Cortes!$B:$B,LOOKUP($D$4,_Barberos!$B:$B,_Barberos!$A:$A)))</f>
        <v>14</v>
      </c>
      <c r="E38" s="20" cm="1">
        <f t="array" ref="E38">IF(ISERROR(INDEX(Jornadas[id],ROW()-5)),"",INT(SUMIFS(Cortes[importe],Cortes[id_jornada],INDEX(Jornadas[id],ROW()-5),Cortes[id_barbero],LOOKUP($D$4,Barberos[nombre],Barberos[id]))*(INDEX(Jornadas[comision_barberos],1)/100)))</f>
        <v>42000</v>
      </c>
      <c r="F38" s="20" cm="1">
        <f t="array" ref="F38">IF(ISERROR(INDEX(Jornadas[id],ROW()-5)),"",SUMIFS(Cortes[propina],Cortes[id_jornada],INDEX(Jornadas[id],ROW()-5),Cortes[id_barbero],LOOKUP($D$4,Barberos[nombre],Barberos[id])))</f>
        <v>1000</v>
      </c>
      <c r="G38" s="20" cm="1">
        <f t="array" ref="G38">IF(ISERROR(INDEX(Jornadas[id],ROW()-5)),"",SUMIFS(Adelantos[importe],Adelantos[id_jornada],INDEX(Jornadas[id],ROW()-5),Adelantos[id_barbero],LOOKUP($D$4,Barberos[nombre],Barberos[id])))</f>
        <v>0</v>
      </c>
      <c r="H38" s="20" cm="1">
        <f t="array" ref="H38">IF(ISERROR(INDEX(Jornadas[id],ROW()-5)),"",E38+F38-G38)</f>
        <v>43000</v>
      </c>
      <c r="I38" s="1" cm="1">
        <f t="array" ref="I38">IF(ISERROR(INDEX(Jornadas[id],ROW()-5)),"",COUNTIFS(_Cortes!$C:$C,INDEX(Jornadas[id],ROW()-5),_Cortes!$B:$B,LOOKUP($I$4,_Barberos!$B:$B,_Barberos!$A:$A)))</f>
        <v>17</v>
      </c>
      <c r="J38" s="20" cm="1">
        <f t="array" ref="J38">IF(ISERROR(INDEX(Jornadas[id],ROW()-5)),"",INT(SUMIFS(Cortes[importe],Cortes[id_jornada],INDEX(Jornadas[id],ROW()-5),Cortes[id_barbero],LOOKUP($I$4,Barberos[nombre],Barberos[id]))*(INDEX(Jornadas[comision_barberos],1)/100)))</f>
        <v>52000</v>
      </c>
      <c r="K38" s="20" cm="1">
        <f t="array" ref="K38">IF(ISERROR(INDEX(Jornadas[id],ROW()-5)),"",SUMIFS(Cortes[propina],Cortes[id_jornada],INDEX(Jornadas[id],ROW()-5),Cortes[id_barbero],LOOKUP($I$4,Barberos[nombre],Barberos[id])))</f>
        <v>4000</v>
      </c>
      <c r="L38" s="20" cm="1">
        <f t="array" ref="L38">IF(ISERROR(INDEX(Jornadas[id],ROW()-5)),"",SUMIFS(Adelantos[importe],Adelantos[id_jornada],INDEX(Jornadas[id],ROW()-5),Adelantos[id_barbero],LOOKUP($I$4,Barberos[nombre],Barberos[id])))</f>
        <v>0</v>
      </c>
      <c r="M38" s="20" cm="1">
        <f t="array" ref="M38">IF(ISERROR(INDEX(Jornadas[id],ROW()-5)),"",J38+K38-L38)</f>
        <v>56000</v>
      </c>
      <c r="N38" s="1" cm="1">
        <f t="array" ref="N38">IF(ISERROR(INDEX(Jornadas[id],ROW()-5)),"",COUNTIFS(_Cortes!$C:$C,INDEX(Jornadas[id],ROW()-5),_Cortes!$B:$B,LOOKUP($N$4,_Barberos!$B:$B,_Barberos!$A:$A)))</f>
        <v>15</v>
      </c>
      <c r="O38" s="20" cm="1">
        <f t="array" ref="O38">IF(ISERROR(INDEX(Jornadas[id],ROW()-5)),"",INT(SUMIFS(Cortes[importe],Cortes[id_jornada],INDEX(Jornadas[id],ROW()-5),Cortes[id_barbero],LOOKUP($N$4,Barberos[nombre],Barberos[id]))*(INDEX(Jornadas[comision_barberos],1)/100)))</f>
        <v>45000</v>
      </c>
      <c r="P38" s="20" cm="1">
        <f t="array" ref="P38">IF(ISERROR(INDEX(Jornadas[id],ROW()-5)),"",SUMIFS(Cortes[propina],Cortes[id_jornada],INDEX(Jornadas[id],ROW()-5),Cortes[id_barbero],LOOKUP($N$4,Barberos[nombre],Barberos[id])))</f>
        <v>10000</v>
      </c>
      <c r="Q38" s="20" cm="1">
        <f t="array" ref="Q38">IF(ISERROR(INDEX(Jornadas[id],ROW()-5)),"",SUMIFS(Adelantos[importe],Adelantos[id_jornada],INDEX(Jornadas[id],ROW()-5),Adelantos[id_barbero],LOOKUP($N$4,Barberos[nombre],Barberos[id])))</f>
        <v>0</v>
      </c>
      <c r="R38" s="20" cm="1">
        <f t="array" ref="R38">IF(ISERROR(INDEX(Jornadas[id],ROW()-5)),"",O38+P38-Q38)</f>
        <v>55000</v>
      </c>
      <c r="S38" s="1" cm="1">
        <f t="array" ref="S38">IF(ISERROR(INDEX(Jornadas[id],ROW()-5)),"",COUNTIFS(_Cortes!$C:$C,INDEX(Jornadas[id],ROW()-5),_Cortes!$B:$B,LOOKUP($S$4,_Barberos!$B:$B,_Barberos!$A:$A)))</f>
        <v>13</v>
      </c>
      <c r="T38" s="20" cm="1">
        <f t="array" ref="T38">IF(ISERROR(INDEX(Jornadas[id],ROW()-5)),"",INT(SUMIFS(Cortes[importe],Cortes[id_jornada],INDEX(Jornadas[id],ROW()-5),Cortes[id_barbero],LOOKUP($S$4,Barberos[nombre],Barberos[id]))*(INDEX(Jornadas[comision_barberos],1)/100)))</f>
        <v>40000</v>
      </c>
      <c r="U38" s="20" cm="1">
        <f t="array" ref="U38">IF(ISERROR(INDEX(Jornadas[id],ROW()-5)),"",SUMIFS(Cortes[propina],Cortes[id_jornada],INDEX(Jornadas[id],ROW()-5),Cortes[id_barbero],LOOKUP($S$4,Barberos[nombre],Barberos[id])))</f>
        <v>4000</v>
      </c>
      <c r="V38" s="20" cm="1">
        <f t="array" ref="V38">IF(ISERROR(INDEX(Jornadas[id],ROW()-5)),"",SUMIFS(Adelantos[importe],Adelantos[id_jornada],INDEX(Jornadas[id],ROW()-5),Adelantos[id_barbero],LOOKUP($S$4,Barberos[nombre],Barberos[id])))</f>
        <v>0</v>
      </c>
      <c r="W38" s="20" cm="1">
        <f t="array" ref="W38">IF(ISERROR(INDEX(Jornadas[id],ROW()-5)),"",T38+U38-V38)</f>
        <v>44000</v>
      </c>
      <c r="X38" s="1" cm="1">
        <f t="array" ref="X38">IF(ISERROR(INDEX(Jornadas[id],ROW()-5)),"",COUNTIFS(_Cortes!$C:$C,INDEX(Jornadas[id],ROW()-5),_Cortes!$B:$B,LOOKUP($X$4,_Barberos!$B:$B,_Barberos!$A:$A)))</f>
        <v>0</v>
      </c>
      <c r="Y38" s="20" cm="1">
        <f t="array" ref="Y38">IF(ISERROR(INDEX(Jornadas[id],ROW()-5)),"",INT(SUMIFS(Cortes[importe],Cortes[id_jornada],INDEX(Jornadas[id],ROW()-5),Cortes[id_barbero],LOOKUP($X$4,Barberos[nombre],Barberos[id]))*(INDEX(Jornadas[comision_barberos],1)/100)))</f>
        <v>0</v>
      </c>
      <c r="Z38" s="20" cm="1">
        <f t="array" ref="Z38">IF(ISERROR(INDEX(Jornadas[id],ROW()-5)),"",SUMIFS(Cortes[propina],Cortes[id_jornada],INDEX(Jornadas[id],ROW()-5),Cortes[id_barbero],LOOKUP($X$4,Barberos[nombre],Barberos[id])))</f>
        <v>0</v>
      </c>
      <c r="AA38" s="20" cm="1">
        <f t="array" ref="AA38">IF(ISERROR(INDEX(Jornadas[id],ROW()-5)),"",SUMIFS(Adelantos[importe],Adelantos[id_jornada],INDEX(Jornadas[id],ROW()-5),Adelantos[id_barbero],LOOKUP($X$4,Barberos[nombre],Barberos[id])))</f>
        <v>0</v>
      </c>
      <c r="AB38" s="20" cm="1">
        <f t="array" ref="AB38">IF(ISERROR(INDEX(Jornadas[id],ROW()-5)),"",Y38+Z38-AA38)</f>
        <v>0</v>
      </c>
      <c r="AC38" s="1" cm="1">
        <f t="array" ref="AC38">IF(ISERROR(INDEX(Jornadas[id],ROW()-5)),"",COUNTIFS(_Cortes!$C:$C,INDEX(Jornadas[id],ROW()-5),_Cortes!$B:$B,LOOKUP($AC$4,_Barberos!$B:$B,_Barberos!$A:$A)))</f>
        <v>12</v>
      </c>
      <c r="AD38" s="20" cm="1">
        <f t="array" ref="AD38">IF(ISERROR(INDEX(Jornadas[id],ROW()-5)),"",INT(SUMIFS(Cortes[importe],Cortes[id_jornada],INDEX(Jornadas[id],ROW()-5),Cortes[id_barbero],LOOKUP($AC$4,Barberos[nombre],Barberos[id]))*(INDEX(Jornadas[comision_barberos],1)/100)))</f>
        <v>38000</v>
      </c>
      <c r="AE38" s="20" cm="1">
        <f t="array" ref="AE38">IF(ISERROR(INDEX(Jornadas[id],ROW()-5)),"",SUMIFS(Cortes[propina],Cortes[id_jornada],INDEX(Jornadas[id],ROW()-5),Cortes[id_barbero],LOOKUP($AC$4,Barberos[nombre],Barberos[id])))</f>
        <v>2500</v>
      </c>
      <c r="AF38" s="20" cm="1">
        <f t="array" ref="AF38">IF(ISERROR(INDEX(Jornadas[id],ROW()-5)),"",SUMIFS(Adelantos[importe],Adelantos[id_jornada],INDEX(Jornadas[id],ROW()-5),Adelantos[id_barbero],LOOKUP($AC$4,Barberos[nombre],Barberos[id])))</f>
        <v>0</v>
      </c>
      <c r="AG38" s="20" cm="1">
        <f t="array" ref="AG38">IF(ISERROR(INDEX(Jornadas[id],ROW()-5)),"",AD38+AE38-AF38)</f>
        <v>40500</v>
      </c>
      <c r="AH38" s="1" cm="1">
        <f t="array" ref="AH38">IF(ISERROR(INDEX(Jornadas[id],ROW()-5)),"",COUNTIFS(_Cortes!$C:$C,INDEX(Jornadas[id],ROW()-5),_Cortes!$B:$B,LOOKUP($AH$4,_Barberos!$B:$B,_Barberos!$A:$A)))</f>
        <v>0</v>
      </c>
      <c r="AI38" s="20" cm="1">
        <f t="array" ref="AI38">IF(ISERROR(INDEX(Jornadas[id],ROW()-5)),"",INT(SUMIFS(Cortes[importe],Cortes[id_jornada],INDEX(Jornadas[id],ROW()-5),Cortes[id_barbero],LOOKUP($AH$4,Barberos[nombre],Barberos[id]))*(INDEX(Jornadas[comision_barberos],1)/100)))</f>
        <v>0</v>
      </c>
      <c r="AJ38" s="20" cm="1">
        <f t="array" ref="AJ38">IF(ISERROR(INDEX(Jornadas[id],ROW()-5)),"",SUMIFS(Cortes[propina],Cortes[id_jornada],INDEX(Jornadas[id],ROW()-5),Cortes[id_barbero],LOOKUP($AH$4,Barberos[nombre],Barberos[id])))</f>
        <v>0</v>
      </c>
      <c r="AK38" s="20" cm="1">
        <f t="array" ref="AK38">IF(ISERROR(INDEX(Jornadas[id],ROW()-5)),"",SUMIFS(Adelantos[importe],Adelantos[id_jornada],INDEX(Jornadas[id],ROW()-5),Adelantos[id_barbero],LOOKUP($AH$4,Barberos[nombre],Barberos[id])))</f>
        <v>0</v>
      </c>
      <c r="AL38" s="20" cm="1">
        <f t="array" ref="AL38">IF(ISERROR(INDEX(Jornadas[id],ROW()-5)),"",AI38+AJ38-AK38)</f>
        <v>0</v>
      </c>
      <c r="AM38" s="1" cm="1">
        <f t="array" ref="AM38">IF(ISERROR(INDEX(Jornadas[id],ROW()-5)),"",COUNTIFS(_Cortes!$C:$C,INDEX(Jornadas[id],ROW()-5),_Cortes!$B:$B,LOOKUP($AM$4,_Barberos!$B:$B,_Barberos!$A:$A)))</f>
        <v>13</v>
      </c>
      <c r="AN38" s="20" cm="1">
        <f t="array" ref="AN38">IF(ISERROR(INDEX(Jornadas[id],ROW()-5)),"",INT(SUMIFS(Cortes[importe],Cortes[id_jornada],INDEX(Jornadas[id],ROW()-5),Cortes[id_barbero],LOOKUP($AM$4,Barberos[nombre],Barberos[id]))*(INDEX(Jornadas[comision_barberos],1)/100)))</f>
        <v>42000</v>
      </c>
      <c r="AO38" s="20" cm="1">
        <f t="array" ref="AO38">IF(ISERROR(INDEX(Jornadas[id],ROW()-5)),"",SUMIFS(Cortes[propina],Cortes[id_jornada],INDEX(Jornadas[id],ROW()-5),Cortes[id_barbero],LOOKUP($AM$4,Barberos[nombre],Barberos[id])))</f>
        <v>2500</v>
      </c>
      <c r="AP38" s="20" cm="1">
        <f t="array" ref="AP38">IF(ISERROR(INDEX(Jornadas[id],ROW()-5)),"",SUMIFS(Adelantos[importe],Adelantos[id_jornada],INDEX(Jornadas[id],ROW()-5),Adelantos[id_barbero],LOOKUP($AM$4,Barberos[nombre],Barberos[id])))</f>
        <v>0</v>
      </c>
      <c r="AQ38" s="20" cm="1">
        <f t="array" ref="AQ38">IF(ISERROR(INDEX(Jornadas[id],ROW()-5)),"",AN38+AO38-AP38)</f>
        <v>44500</v>
      </c>
      <c r="AR38" s="1" cm="1">
        <f t="array" ref="AR38">IF(ISERROR(INDEX(Jornadas[id],ROW()-5)),"",COUNTIFS(_Cortes!$C:$C,INDEX(Jornadas[id],ROW()-5),_Cortes!$B:$B,LOOKUP($AR$4,_Barberos!$B:$B,_Barberos!$A:$A)))</f>
        <v>0</v>
      </c>
      <c r="AS38" s="20" cm="1">
        <f t="array" ref="AS38">IF(ISERROR(INDEX(Jornadas[id],ROW()-5)),"",INT(SUMIFS(Cortes[importe],Cortes[id_jornada],INDEX(Jornadas[id],ROW()-5),Cortes[id_barbero],LOOKUP($AR$4,Barberos[nombre],Barberos[id]))*(INDEX(Jornadas[comision_barberos],1)/100)))</f>
        <v>0</v>
      </c>
      <c r="AT38" s="20" cm="1">
        <f t="array" ref="AT38">IF(ISERROR(INDEX(Jornadas[id],ROW()-5)),"",SUMIFS(Cortes[propina],Cortes[id_jornada],INDEX(Jornadas[id],ROW()-5),Cortes[id_barbero],LOOKUP($AR$4,Barberos[nombre],Barberos[id])))</f>
        <v>0</v>
      </c>
      <c r="AU38" s="20" cm="1">
        <f t="array" ref="AU38">IF(ISERROR(INDEX(Jornadas[id],ROW()-5)),"",SUMIFS(Adelantos[importe],Adelantos[id_jornada],INDEX(Jornadas[id],ROW()-5),Adelantos[id_barbero],LOOKUP($AR$4,Barberos[nombre],Barberos[id])))</f>
        <v>0</v>
      </c>
      <c r="AV38" s="20" cm="1">
        <f t="array" ref="AV38">IF(ISERROR(INDEX(Jornadas[id],ROW()-5)),"",AS38+AT38-AU38)</f>
        <v>0</v>
      </c>
    </row>
    <row r="39" spans="1:48" ht="15" hidden="1" customHeight="1" x14ac:dyDescent="0.3">
      <c r="A39" s="51" t="str">
        <f t="shared" si="0"/>
        <v>Monday</v>
      </c>
      <c r="B39" s="52"/>
      <c r="C39" s="36" cm="1">
        <f t="array" ref="C39">IF(ISERROR(INDEX(Jornadas[id],ROW()-5)),"",INDEX(Jornadas[fecha],ROW()-5))</f>
        <v>45698</v>
      </c>
      <c r="D39" s="2" cm="1">
        <f t="array" ref="D39">IF(ISERROR(INDEX(Jornadas[id],ROW()-5)),"",COUNTIFS(_Cortes!$C:$C,INDEX(Jornadas[id],ROW()-5),_Cortes!$B:$B,LOOKUP($D$4,_Barberos!$B:$B,_Barberos!$A:$A)))</f>
        <v>9</v>
      </c>
      <c r="E39" s="21" cm="1">
        <f t="array" ref="E39">IF(ISERROR(INDEX(Jornadas[id],ROW()-5)),"",INT(SUMIFS(Cortes[importe],Cortes[id_jornada],INDEX(Jornadas[id],ROW()-5),Cortes[id_barbero],LOOKUP($D$4,Barberos[nombre],Barberos[id]))*(INDEX(Jornadas[comision_barberos],1)/100)))</f>
        <v>27000</v>
      </c>
      <c r="F39" s="21" cm="1">
        <f t="array" ref="F39">IF(ISERROR(INDEX(Jornadas[id],ROW()-5)),"",SUMIFS(Cortes[propina],Cortes[id_jornada],INDEX(Jornadas[id],ROW()-5),Cortes[id_barbero],LOOKUP($D$4,Barberos[nombre],Barberos[id])))</f>
        <v>1000</v>
      </c>
      <c r="G39" s="21" cm="1">
        <f t="array" ref="G39">IF(ISERROR(INDEX(Jornadas[id],ROW()-5)),"",SUMIFS(Adelantos[importe],Adelantos[id_jornada],INDEX(Jornadas[id],ROW()-5),Adelantos[id_barbero],LOOKUP($D$4,Barberos[nombre],Barberos[id])))</f>
        <v>0</v>
      </c>
      <c r="H39" s="21" cm="1">
        <f t="array" ref="H39">IF(ISERROR(INDEX(Jornadas[id],ROW()-5)),"",E39+F39-G39)</f>
        <v>28000</v>
      </c>
      <c r="I39" s="2" cm="1">
        <f t="array" ref="I39">IF(ISERROR(INDEX(Jornadas[id],ROW()-5)),"",COUNTIFS(_Cortes!$C:$C,INDEX(Jornadas[id],ROW()-5),_Cortes!$B:$B,LOOKUP($I$4,_Barberos!$B:$B,_Barberos!$A:$A)))</f>
        <v>0</v>
      </c>
      <c r="J39" s="21" cm="1">
        <f t="array" ref="J39">IF(ISERROR(INDEX(Jornadas[id],ROW()-5)),"",INT(SUMIFS(Cortes[importe],Cortes[id_jornada],INDEX(Jornadas[id],ROW()-5),Cortes[id_barbero],LOOKUP($I$4,Barberos[nombre],Barberos[id]))*(INDEX(Jornadas[comision_barberos],1)/100)))</f>
        <v>0</v>
      </c>
      <c r="K39" s="21" cm="1">
        <f t="array" ref="K39">IF(ISERROR(INDEX(Jornadas[id],ROW()-5)),"",SUMIFS(Cortes[propina],Cortes[id_jornada],INDEX(Jornadas[id],ROW()-5),Cortes[id_barbero],LOOKUP($I$4,Barberos[nombre],Barberos[id])))</f>
        <v>0</v>
      </c>
      <c r="L39" s="21" cm="1">
        <f t="array" ref="L39">IF(ISERROR(INDEX(Jornadas[id],ROW()-5)),"",SUMIFS(Adelantos[importe],Adelantos[id_jornada],INDEX(Jornadas[id],ROW()-5),Adelantos[id_barbero],LOOKUP($I$4,Barberos[nombre],Barberos[id])))</f>
        <v>0</v>
      </c>
      <c r="M39" s="21" cm="1">
        <f t="array" ref="M39">IF(ISERROR(INDEX(Jornadas[id],ROW()-5)),"",J39+K39-L39)</f>
        <v>0</v>
      </c>
      <c r="N39" s="2" cm="1">
        <f t="array" ref="N39">IF(ISERROR(INDEX(Jornadas[id],ROW()-5)),"",COUNTIFS(_Cortes!$C:$C,INDEX(Jornadas[id],ROW()-5),_Cortes!$B:$B,LOOKUP($N$4,_Barberos!$B:$B,_Barberos!$A:$A)))</f>
        <v>0</v>
      </c>
      <c r="O39" s="21" cm="1">
        <f t="array" ref="O39">IF(ISERROR(INDEX(Jornadas[id],ROW()-5)),"",INT(SUMIFS(Cortes[importe],Cortes[id_jornada],INDEX(Jornadas[id],ROW()-5),Cortes[id_barbero],LOOKUP($N$4,Barberos[nombre],Barberos[id]))*(INDEX(Jornadas[comision_barberos],1)/100)))</f>
        <v>0</v>
      </c>
      <c r="P39" s="21" cm="1">
        <f t="array" ref="P39">IF(ISERROR(INDEX(Jornadas[id],ROW()-5)),"",SUMIFS(Cortes[propina],Cortes[id_jornada],INDEX(Jornadas[id],ROW()-5),Cortes[id_barbero],LOOKUP($N$4,Barberos[nombre],Barberos[id])))</f>
        <v>0</v>
      </c>
      <c r="Q39" s="21" cm="1">
        <f t="array" ref="Q39">IF(ISERROR(INDEX(Jornadas[id],ROW()-5)),"",SUMIFS(Adelantos[importe],Adelantos[id_jornada],INDEX(Jornadas[id],ROW()-5),Adelantos[id_barbero],LOOKUP($N$4,Barberos[nombre],Barberos[id])))</f>
        <v>0</v>
      </c>
      <c r="R39" s="21" cm="1">
        <f t="array" ref="R39">IF(ISERROR(INDEX(Jornadas[id],ROW()-5)),"",O39+P39-Q39)</f>
        <v>0</v>
      </c>
      <c r="S39" s="2" cm="1">
        <f t="array" ref="S39">IF(ISERROR(INDEX(Jornadas[id],ROW()-5)),"",COUNTIFS(_Cortes!$C:$C,INDEX(Jornadas[id],ROW()-5),_Cortes!$B:$B,LOOKUP($S$4,_Barberos!$B:$B,_Barberos!$A:$A)))</f>
        <v>10</v>
      </c>
      <c r="T39" s="21" cm="1">
        <f t="array" ref="T39">IF(ISERROR(INDEX(Jornadas[id],ROW()-5)),"",INT(SUMIFS(Cortes[importe],Cortes[id_jornada],INDEX(Jornadas[id],ROW()-5),Cortes[id_barbero],LOOKUP($S$4,Barberos[nombre],Barberos[id]))*(INDEX(Jornadas[comision_barberos],1)/100)))</f>
        <v>30000</v>
      </c>
      <c r="U39" s="21" cm="1">
        <f t="array" ref="U39">IF(ISERROR(INDEX(Jornadas[id],ROW()-5)),"",SUMIFS(Cortes[propina],Cortes[id_jornada],INDEX(Jornadas[id],ROW()-5),Cortes[id_barbero],LOOKUP($S$4,Barberos[nombre],Barberos[id])))</f>
        <v>3150</v>
      </c>
      <c r="V39" s="21" cm="1">
        <f t="array" ref="V39">IF(ISERROR(INDEX(Jornadas[id],ROW()-5)),"",SUMIFS(Adelantos[importe],Adelantos[id_jornada],INDEX(Jornadas[id],ROW()-5),Adelantos[id_barbero],LOOKUP($S$4,Barberos[nombre],Barberos[id])))</f>
        <v>0</v>
      </c>
      <c r="W39" s="21" cm="1">
        <f t="array" ref="W39">IF(ISERROR(INDEX(Jornadas[id],ROW()-5)),"",T39+U39-V39)</f>
        <v>33150</v>
      </c>
      <c r="X39" s="2" cm="1">
        <f t="array" ref="X39">IF(ISERROR(INDEX(Jornadas[id],ROW()-5)),"",COUNTIFS(_Cortes!$C:$C,INDEX(Jornadas[id],ROW()-5),_Cortes!$B:$B,LOOKUP($X$4,_Barberos!$B:$B,_Barberos!$A:$A)))</f>
        <v>0</v>
      </c>
      <c r="Y39" s="21" cm="1">
        <f t="array" ref="Y39">IF(ISERROR(INDEX(Jornadas[id],ROW()-5)),"",INT(SUMIFS(Cortes[importe],Cortes[id_jornada],INDEX(Jornadas[id],ROW()-5),Cortes[id_barbero],LOOKUP($X$4,Barberos[nombre],Barberos[id]))*(INDEX(Jornadas[comision_barberos],1)/100)))</f>
        <v>0</v>
      </c>
      <c r="Z39" s="21" cm="1">
        <f t="array" ref="Z39">IF(ISERROR(INDEX(Jornadas[id],ROW()-5)),"",SUMIFS(Cortes[propina],Cortes[id_jornada],INDEX(Jornadas[id],ROW()-5),Cortes[id_barbero],LOOKUP($X$4,Barberos[nombre],Barberos[id])))</f>
        <v>0</v>
      </c>
      <c r="AA39" s="21" cm="1">
        <f t="array" ref="AA39">IF(ISERROR(INDEX(Jornadas[id],ROW()-5)),"",SUMIFS(Adelantos[importe],Adelantos[id_jornada],INDEX(Jornadas[id],ROW()-5),Adelantos[id_barbero],LOOKUP($X$4,Barberos[nombre],Barberos[id])))</f>
        <v>0</v>
      </c>
      <c r="AB39" s="21" cm="1">
        <f t="array" ref="AB39">IF(ISERROR(INDEX(Jornadas[id],ROW()-5)),"",Y39+Z39-AA39)</f>
        <v>0</v>
      </c>
      <c r="AC39" s="2" cm="1">
        <f t="array" ref="AC39">IF(ISERROR(INDEX(Jornadas[id],ROW()-5)),"",COUNTIFS(_Cortes!$C:$C,INDEX(Jornadas[id],ROW()-5),_Cortes!$B:$B,LOOKUP($AC$4,_Barberos!$B:$B,_Barberos!$A:$A)))</f>
        <v>0</v>
      </c>
      <c r="AD39" s="21" cm="1">
        <f t="array" ref="AD39">IF(ISERROR(INDEX(Jornadas[id],ROW()-5)),"",INT(SUMIFS(Cortes[importe],Cortes[id_jornada],INDEX(Jornadas[id],ROW()-5),Cortes[id_barbero],LOOKUP($AC$4,Barberos[nombre],Barberos[id]))*(INDEX(Jornadas[comision_barberos],1)/100)))</f>
        <v>0</v>
      </c>
      <c r="AE39" s="21" cm="1">
        <f t="array" ref="AE39">IF(ISERROR(INDEX(Jornadas[id],ROW()-5)),"",SUMIFS(Cortes[propina],Cortes[id_jornada],INDEX(Jornadas[id],ROW()-5),Cortes[id_barbero],LOOKUP($AC$4,Barberos[nombre],Barberos[id])))</f>
        <v>0</v>
      </c>
      <c r="AF39" s="21" cm="1">
        <f t="array" ref="AF39">IF(ISERROR(INDEX(Jornadas[id],ROW()-5)),"",SUMIFS(Adelantos[importe],Adelantos[id_jornada],INDEX(Jornadas[id],ROW()-5),Adelantos[id_barbero],LOOKUP($AC$4,Barberos[nombre],Barberos[id])))</f>
        <v>0</v>
      </c>
      <c r="AG39" s="21" cm="1">
        <f t="array" ref="AG39">IF(ISERROR(INDEX(Jornadas[id],ROW()-5)),"",AD39+AE39-AF39)</f>
        <v>0</v>
      </c>
      <c r="AH39" s="2" cm="1">
        <f t="array" ref="AH39">IF(ISERROR(INDEX(Jornadas[id],ROW()-5)),"",COUNTIFS(_Cortes!$C:$C,INDEX(Jornadas[id],ROW()-5),_Cortes!$B:$B,LOOKUP($AH$4,_Barberos!$B:$B,_Barberos!$A:$A)))</f>
        <v>0</v>
      </c>
      <c r="AI39" s="21" cm="1">
        <f t="array" ref="AI39">IF(ISERROR(INDEX(Jornadas[id],ROW()-5)),"",INT(SUMIFS(Cortes[importe],Cortes[id_jornada],INDEX(Jornadas[id],ROW()-5),Cortes[id_barbero],LOOKUP($AH$4,Barberos[nombre],Barberos[id]))*(INDEX(Jornadas[comision_barberos],1)/100)))</f>
        <v>0</v>
      </c>
      <c r="AJ39" s="21" cm="1">
        <f t="array" ref="AJ39">IF(ISERROR(INDEX(Jornadas[id],ROW()-5)),"",SUMIFS(Cortes[propina],Cortes[id_jornada],INDEX(Jornadas[id],ROW()-5),Cortes[id_barbero],LOOKUP($AH$4,Barberos[nombre],Barberos[id])))</f>
        <v>0</v>
      </c>
      <c r="AK39" s="21" cm="1">
        <f t="array" ref="AK39">IF(ISERROR(INDEX(Jornadas[id],ROW()-5)),"",SUMIFS(Adelantos[importe],Adelantos[id_jornada],INDEX(Jornadas[id],ROW()-5),Adelantos[id_barbero],LOOKUP($AH$4,Barberos[nombre],Barberos[id])))</f>
        <v>0</v>
      </c>
      <c r="AL39" s="21" cm="1">
        <f t="array" ref="AL39">IF(ISERROR(INDEX(Jornadas[id],ROW()-5)),"",AI39+AJ39-AK39)</f>
        <v>0</v>
      </c>
      <c r="AM39" s="2" cm="1">
        <f t="array" ref="AM39">IF(ISERROR(INDEX(Jornadas[id],ROW()-5)),"",COUNTIFS(_Cortes!$C:$C,INDEX(Jornadas[id],ROW()-5),_Cortes!$B:$B,LOOKUP($AM$4,_Barberos!$B:$B,_Barberos!$A:$A)))</f>
        <v>10</v>
      </c>
      <c r="AN39" s="21" cm="1">
        <f t="array" ref="AN39">IF(ISERROR(INDEX(Jornadas[id],ROW()-5)),"",INT(SUMIFS(Cortes[importe],Cortes[id_jornada],INDEX(Jornadas[id],ROW()-5),Cortes[id_barbero],LOOKUP($AM$4,Barberos[nombre],Barberos[id]))*(INDEX(Jornadas[comision_barberos],1)/100)))</f>
        <v>30000</v>
      </c>
      <c r="AO39" s="21" cm="1">
        <f t="array" ref="AO39">IF(ISERROR(INDEX(Jornadas[id],ROW()-5)),"",SUMIFS(Cortes[propina],Cortes[id_jornada],INDEX(Jornadas[id],ROW()-5),Cortes[id_barbero],LOOKUP($AM$4,Barberos[nombre],Barberos[id])))</f>
        <v>2200</v>
      </c>
      <c r="AP39" s="21" cm="1">
        <f t="array" ref="AP39">IF(ISERROR(INDEX(Jornadas[id],ROW()-5)),"",SUMIFS(Adelantos[importe],Adelantos[id_jornada],INDEX(Jornadas[id],ROW()-5),Adelantos[id_barbero],LOOKUP($AM$4,Barberos[nombre],Barberos[id])))</f>
        <v>0</v>
      </c>
      <c r="AQ39" s="21" cm="1">
        <f t="array" ref="AQ39">IF(ISERROR(INDEX(Jornadas[id],ROW()-5)),"",AN39+AO39-AP39)</f>
        <v>32200</v>
      </c>
      <c r="AR39" s="2" cm="1">
        <f t="array" ref="AR39">IF(ISERROR(INDEX(Jornadas[id],ROW()-5)),"",COUNTIFS(_Cortes!$C:$C,INDEX(Jornadas[id],ROW()-5),_Cortes!$B:$B,LOOKUP($AR$4,_Barberos!$B:$B,_Barberos!$A:$A)))</f>
        <v>0</v>
      </c>
      <c r="AS39" s="21" cm="1">
        <f t="array" ref="AS39">IF(ISERROR(INDEX(Jornadas[id],ROW()-5)),"",INT(SUMIFS(Cortes[importe],Cortes[id_jornada],INDEX(Jornadas[id],ROW()-5),Cortes[id_barbero],LOOKUP($AR$4,Barberos[nombre],Barberos[id]))*(INDEX(Jornadas[comision_barberos],1)/100)))</f>
        <v>0</v>
      </c>
      <c r="AT39" s="21" cm="1">
        <f t="array" ref="AT39">IF(ISERROR(INDEX(Jornadas[id],ROW()-5)),"",SUMIFS(Cortes[propina],Cortes[id_jornada],INDEX(Jornadas[id],ROW()-5),Cortes[id_barbero],LOOKUP($AR$4,Barberos[nombre],Barberos[id])))</f>
        <v>0</v>
      </c>
      <c r="AU39" s="21" cm="1">
        <f t="array" ref="AU39">IF(ISERROR(INDEX(Jornadas[id],ROW()-5)),"",SUMIFS(Adelantos[importe],Adelantos[id_jornada],INDEX(Jornadas[id],ROW()-5),Adelantos[id_barbero],LOOKUP($AR$4,Barberos[nombre],Barberos[id])))</f>
        <v>0</v>
      </c>
      <c r="AV39" s="21" cm="1">
        <f t="array" ref="AV39">IF(ISERROR(INDEX(Jornadas[id],ROW()-5)),"",AS39+AT39-AU39)</f>
        <v>0</v>
      </c>
    </row>
    <row r="40" spans="1:48" ht="15" hidden="1" customHeight="1" x14ac:dyDescent="0.3">
      <c r="A40" s="53" t="str">
        <f t="shared" si="0"/>
        <v>Tuesday</v>
      </c>
      <c r="B40" s="54"/>
      <c r="C40" s="38" cm="1">
        <f t="array" ref="C40">IF(ISERROR(INDEX(Jornadas[id],ROW()-5)),"",INDEX(Jornadas[fecha],ROW()-5))</f>
        <v>45699</v>
      </c>
      <c r="D40" s="1" cm="1">
        <f t="array" ref="D40">IF(ISERROR(INDEX(Jornadas[id],ROW()-5)),"",COUNTIFS(_Cortes!$C:$C,INDEX(Jornadas[id],ROW()-5),_Cortes!$B:$B,LOOKUP($D$4,_Barberos!$B:$B,_Barberos!$A:$A)))</f>
        <v>0</v>
      </c>
      <c r="E40" s="20" cm="1">
        <f t="array" ref="E40">IF(ISERROR(INDEX(Jornadas[id],ROW()-5)),"",INT(SUMIFS(Cortes[importe],Cortes[id_jornada],INDEX(Jornadas[id],ROW()-5),Cortes[id_barbero],LOOKUP($D$4,Barberos[nombre],Barberos[id]))*(INDEX(Jornadas[comision_barberos],1)/100)))</f>
        <v>0</v>
      </c>
      <c r="F40" s="20" cm="1">
        <f t="array" ref="F40">IF(ISERROR(INDEX(Jornadas[id],ROW()-5)),"",SUMIFS(Cortes[propina],Cortes[id_jornada],INDEX(Jornadas[id],ROW()-5),Cortes[id_barbero],LOOKUP($D$4,Barberos[nombre],Barberos[id])))</f>
        <v>0</v>
      </c>
      <c r="G40" s="20" cm="1">
        <f t="array" ref="G40">IF(ISERROR(INDEX(Jornadas[id],ROW()-5)),"",SUMIFS(Adelantos[importe],Adelantos[id_jornada],INDEX(Jornadas[id],ROW()-5),Adelantos[id_barbero],LOOKUP($D$4,Barberos[nombre],Barberos[id])))</f>
        <v>0</v>
      </c>
      <c r="H40" s="20" cm="1">
        <f t="array" ref="H40">IF(ISERROR(INDEX(Jornadas[id],ROW()-5)),"",E40+F40-G40)</f>
        <v>0</v>
      </c>
      <c r="I40" s="1" cm="1">
        <f t="array" ref="I40">IF(ISERROR(INDEX(Jornadas[id],ROW()-5)),"",COUNTIFS(_Cortes!$C:$C,INDEX(Jornadas[id],ROW()-5),_Cortes!$B:$B,LOOKUP($I$4,_Barberos!$B:$B,_Barberos!$A:$A)))</f>
        <v>0</v>
      </c>
      <c r="J40" s="20" cm="1">
        <f t="array" ref="J40">IF(ISERROR(INDEX(Jornadas[id],ROW()-5)),"",INT(SUMIFS(Cortes[importe],Cortes[id_jornada],INDEX(Jornadas[id],ROW()-5),Cortes[id_barbero],LOOKUP($I$4,Barberos[nombre],Barberos[id]))*(INDEX(Jornadas[comision_barberos],1)/100)))</f>
        <v>0</v>
      </c>
      <c r="K40" s="20" cm="1">
        <f t="array" ref="K40">IF(ISERROR(INDEX(Jornadas[id],ROW()-5)),"",SUMIFS(Cortes[propina],Cortes[id_jornada],INDEX(Jornadas[id],ROW()-5),Cortes[id_barbero],LOOKUP($I$4,Barberos[nombre],Barberos[id])))</f>
        <v>0</v>
      </c>
      <c r="L40" s="20" cm="1">
        <f t="array" ref="L40">IF(ISERROR(INDEX(Jornadas[id],ROW()-5)),"",SUMIFS(Adelantos[importe],Adelantos[id_jornada],INDEX(Jornadas[id],ROW()-5),Adelantos[id_barbero],LOOKUP($I$4,Barberos[nombre],Barberos[id])))</f>
        <v>0</v>
      </c>
      <c r="M40" s="20" cm="1">
        <f t="array" ref="M40">IF(ISERROR(INDEX(Jornadas[id],ROW()-5)),"",J40+K40-L40)</f>
        <v>0</v>
      </c>
      <c r="N40" s="1" cm="1">
        <f t="array" ref="N40">IF(ISERROR(INDEX(Jornadas[id],ROW()-5)),"",COUNTIFS(_Cortes!$C:$C,INDEX(Jornadas[id],ROW()-5),_Cortes!$B:$B,LOOKUP($N$4,_Barberos!$B:$B,_Barberos!$A:$A)))</f>
        <v>11</v>
      </c>
      <c r="O40" s="20" cm="1">
        <f t="array" ref="O40">IF(ISERROR(INDEX(Jornadas[id],ROW()-5)),"",INT(SUMIFS(Cortes[importe],Cortes[id_jornada],INDEX(Jornadas[id],ROW()-5),Cortes[id_barbero],LOOKUP($N$4,Barberos[nombre],Barberos[id]))*(INDEX(Jornadas[comision_barberos],1)/100)))</f>
        <v>35000</v>
      </c>
      <c r="P40" s="20" cm="1">
        <f t="array" ref="P40">IF(ISERROR(INDEX(Jornadas[id],ROW()-5)),"",SUMIFS(Cortes[propina],Cortes[id_jornada],INDEX(Jornadas[id],ROW()-5),Cortes[id_barbero],LOOKUP($N$4,Barberos[nombre],Barberos[id])))</f>
        <v>3000</v>
      </c>
      <c r="Q40" s="20" cm="1">
        <f t="array" ref="Q40">IF(ISERROR(INDEX(Jornadas[id],ROW()-5)),"",SUMIFS(Adelantos[importe],Adelantos[id_jornada],INDEX(Jornadas[id],ROW()-5),Adelantos[id_barbero],LOOKUP($N$4,Barberos[nombre],Barberos[id])))</f>
        <v>0</v>
      </c>
      <c r="R40" s="20" cm="1">
        <f t="array" ref="R40">IF(ISERROR(INDEX(Jornadas[id],ROW()-5)),"",O40+P40-Q40)</f>
        <v>38000</v>
      </c>
      <c r="S40" s="1" cm="1">
        <f t="array" ref="S40">IF(ISERROR(INDEX(Jornadas[id],ROW()-5)),"",COUNTIFS(_Cortes!$C:$C,INDEX(Jornadas[id],ROW()-5),_Cortes!$B:$B,LOOKUP($S$4,_Barberos!$B:$B,_Barberos!$A:$A)))</f>
        <v>11</v>
      </c>
      <c r="T40" s="20" cm="1">
        <f t="array" ref="T40">IF(ISERROR(INDEX(Jornadas[id],ROW()-5)),"",INT(SUMIFS(Cortes[importe],Cortes[id_jornada],INDEX(Jornadas[id],ROW()-5),Cortes[id_barbero],LOOKUP($S$4,Barberos[nombre],Barberos[id]))*(INDEX(Jornadas[comision_barberos],1)/100)))</f>
        <v>34000</v>
      </c>
      <c r="U40" s="20" cm="1">
        <f t="array" ref="U40">IF(ISERROR(INDEX(Jornadas[id],ROW()-5)),"",SUMIFS(Cortes[propina],Cortes[id_jornada],INDEX(Jornadas[id],ROW()-5),Cortes[id_barbero],LOOKUP($S$4,Barberos[nombre],Barberos[id])))</f>
        <v>5600</v>
      </c>
      <c r="V40" s="20" cm="1">
        <f t="array" ref="V40">IF(ISERROR(INDEX(Jornadas[id],ROW()-5)),"",SUMIFS(Adelantos[importe],Adelantos[id_jornada],INDEX(Jornadas[id],ROW()-5),Adelantos[id_barbero],LOOKUP($S$4,Barberos[nombre],Barberos[id])))</f>
        <v>0</v>
      </c>
      <c r="W40" s="20" cm="1">
        <f t="array" ref="W40">IF(ISERROR(INDEX(Jornadas[id],ROW()-5)),"",T40+U40-V40)</f>
        <v>39600</v>
      </c>
      <c r="X40" s="1" cm="1">
        <f t="array" ref="X40">IF(ISERROR(INDEX(Jornadas[id],ROW()-5)),"",COUNTIFS(_Cortes!$C:$C,INDEX(Jornadas[id],ROW()-5),_Cortes!$B:$B,LOOKUP($X$4,_Barberos!$B:$B,_Barberos!$A:$A)))</f>
        <v>0</v>
      </c>
      <c r="Y40" s="20" cm="1">
        <f t="array" ref="Y40">IF(ISERROR(INDEX(Jornadas[id],ROW()-5)),"",INT(SUMIFS(Cortes[importe],Cortes[id_jornada],INDEX(Jornadas[id],ROW()-5),Cortes[id_barbero],LOOKUP($X$4,Barberos[nombre],Barberos[id]))*(INDEX(Jornadas[comision_barberos],1)/100)))</f>
        <v>0</v>
      </c>
      <c r="Z40" s="20" cm="1">
        <f t="array" ref="Z40">IF(ISERROR(INDEX(Jornadas[id],ROW()-5)),"",SUMIFS(Cortes[propina],Cortes[id_jornada],INDEX(Jornadas[id],ROW()-5),Cortes[id_barbero],LOOKUP($X$4,Barberos[nombre],Barberos[id])))</f>
        <v>0</v>
      </c>
      <c r="AA40" s="20" cm="1">
        <f t="array" ref="AA40">IF(ISERROR(INDEX(Jornadas[id],ROW()-5)),"",SUMIFS(Adelantos[importe],Adelantos[id_jornada],INDEX(Jornadas[id],ROW()-5),Adelantos[id_barbero],LOOKUP($X$4,Barberos[nombre],Barberos[id])))</f>
        <v>0</v>
      </c>
      <c r="AB40" s="20" cm="1">
        <f t="array" ref="AB40">IF(ISERROR(INDEX(Jornadas[id],ROW()-5)),"",Y40+Z40-AA40)</f>
        <v>0</v>
      </c>
      <c r="AC40" s="1" cm="1">
        <f t="array" ref="AC40">IF(ISERROR(INDEX(Jornadas[id],ROW()-5)),"",COUNTIFS(_Cortes!$C:$C,INDEX(Jornadas[id],ROW()-5),_Cortes!$B:$B,LOOKUP($AC$4,_Barberos!$B:$B,_Barberos!$A:$A)))</f>
        <v>12</v>
      </c>
      <c r="AD40" s="20" cm="1">
        <f t="array" ref="AD40">IF(ISERROR(INDEX(Jornadas[id],ROW()-5)),"",INT(SUMIFS(Cortes[importe],Cortes[id_jornada],INDEX(Jornadas[id],ROW()-5),Cortes[id_barbero],LOOKUP($AC$4,Barberos[nombre],Barberos[id]))*(INDEX(Jornadas[comision_barberos],1)/100)))</f>
        <v>36000</v>
      </c>
      <c r="AE40" s="20" cm="1">
        <f t="array" ref="AE40">IF(ISERROR(INDEX(Jornadas[id],ROW()-5)),"",SUMIFS(Cortes[propina],Cortes[id_jornada],INDEX(Jornadas[id],ROW()-5),Cortes[id_barbero],LOOKUP($AC$4,Barberos[nombre],Barberos[id])))</f>
        <v>0</v>
      </c>
      <c r="AF40" s="20" cm="1">
        <f t="array" ref="AF40">IF(ISERROR(INDEX(Jornadas[id],ROW()-5)),"",SUMIFS(Adelantos[importe],Adelantos[id_jornada],INDEX(Jornadas[id],ROW()-5),Adelantos[id_barbero],LOOKUP($AC$4,Barberos[nombre],Barberos[id])))</f>
        <v>0</v>
      </c>
      <c r="AG40" s="20" cm="1">
        <f t="array" ref="AG40">IF(ISERROR(INDEX(Jornadas[id],ROW()-5)),"",AD40+AE40-AF40)</f>
        <v>36000</v>
      </c>
      <c r="AH40" s="1" cm="1">
        <f t="array" ref="AH40">IF(ISERROR(INDEX(Jornadas[id],ROW()-5)),"",COUNTIFS(_Cortes!$C:$C,INDEX(Jornadas[id],ROW()-5),_Cortes!$B:$B,LOOKUP($AH$4,_Barberos!$B:$B,_Barberos!$A:$A)))</f>
        <v>0</v>
      </c>
      <c r="AI40" s="20" cm="1">
        <f t="array" ref="AI40">IF(ISERROR(INDEX(Jornadas[id],ROW()-5)),"",INT(SUMIFS(Cortes[importe],Cortes[id_jornada],INDEX(Jornadas[id],ROW()-5),Cortes[id_barbero],LOOKUP($AH$4,Barberos[nombre],Barberos[id]))*(INDEX(Jornadas[comision_barberos],1)/100)))</f>
        <v>0</v>
      </c>
      <c r="AJ40" s="20" cm="1">
        <f t="array" ref="AJ40">IF(ISERROR(INDEX(Jornadas[id],ROW()-5)),"",SUMIFS(Cortes[propina],Cortes[id_jornada],INDEX(Jornadas[id],ROW()-5),Cortes[id_barbero],LOOKUP($AH$4,Barberos[nombre],Barberos[id])))</f>
        <v>0</v>
      </c>
      <c r="AK40" s="20" cm="1">
        <f t="array" ref="AK40">IF(ISERROR(INDEX(Jornadas[id],ROW()-5)),"",SUMIFS(Adelantos[importe],Adelantos[id_jornada],INDEX(Jornadas[id],ROW()-5),Adelantos[id_barbero],LOOKUP($AH$4,Barberos[nombre],Barberos[id])))</f>
        <v>0</v>
      </c>
      <c r="AL40" s="20" cm="1">
        <f t="array" ref="AL40">IF(ISERROR(INDEX(Jornadas[id],ROW()-5)),"",AI40+AJ40-AK40)</f>
        <v>0</v>
      </c>
      <c r="AM40" s="1" cm="1">
        <f t="array" ref="AM40">IF(ISERROR(INDEX(Jornadas[id],ROW()-5)),"",COUNTIFS(_Cortes!$C:$C,INDEX(Jornadas[id],ROW()-5),_Cortes!$B:$B,LOOKUP($AM$4,_Barberos!$B:$B,_Barberos!$A:$A)))</f>
        <v>12</v>
      </c>
      <c r="AN40" s="20" cm="1">
        <f t="array" ref="AN40">IF(ISERROR(INDEX(Jornadas[id],ROW()-5)),"",INT(SUMIFS(Cortes[importe],Cortes[id_jornada],INDEX(Jornadas[id],ROW()-5),Cortes[id_barbero],LOOKUP($AM$4,Barberos[nombre],Barberos[id]))*(INDEX(Jornadas[comision_barberos],1)/100)))</f>
        <v>39000</v>
      </c>
      <c r="AO40" s="20" cm="1">
        <f t="array" ref="AO40">IF(ISERROR(INDEX(Jornadas[id],ROW()-5)),"",SUMIFS(Cortes[propina],Cortes[id_jornada],INDEX(Jornadas[id],ROW()-5),Cortes[id_barbero],LOOKUP($AM$4,Barberos[nombre],Barberos[id])))</f>
        <v>7000</v>
      </c>
      <c r="AP40" s="20" cm="1">
        <f t="array" ref="AP40">IF(ISERROR(INDEX(Jornadas[id],ROW()-5)),"",SUMIFS(Adelantos[importe],Adelantos[id_jornada],INDEX(Jornadas[id],ROW()-5),Adelantos[id_barbero],LOOKUP($AM$4,Barberos[nombre],Barberos[id])))</f>
        <v>0</v>
      </c>
      <c r="AQ40" s="20" cm="1">
        <f t="array" ref="AQ40">IF(ISERROR(INDEX(Jornadas[id],ROW()-5)),"",AN40+AO40-AP40)</f>
        <v>46000</v>
      </c>
      <c r="AR40" s="1" cm="1">
        <f t="array" ref="AR40">IF(ISERROR(INDEX(Jornadas[id],ROW()-5)),"",COUNTIFS(_Cortes!$C:$C,INDEX(Jornadas[id],ROW()-5),_Cortes!$B:$B,LOOKUP($AR$4,_Barberos!$B:$B,_Barberos!$A:$A)))</f>
        <v>0</v>
      </c>
      <c r="AS40" s="20" cm="1">
        <f t="array" ref="AS40">IF(ISERROR(INDEX(Jornadas[id],ROW()-5)),"",INT(SUMIFS(Cortes[importe],Cortes[id_jornada],INDEX(Jornadas[id],ROW()-5),Cortes[id_barbero],LOOKUP($AR$4,Barberos[nombre],Barberos[id]))*(INDEX(Jornadas[comision_barberos],1)/100)))</f>
        <v>0</v>
      </c>
      <c r="AT40" s="20" cm="1">
        <f t="array" ref="AT40">IF(ISERROR(INDEX(Jornadas[id],ROW()-5)),"",SUMIFS(Cortes[propina],Cortes[id_jornada],INDEX(Jornadas[id],ROW()-5),Cortes[id_barbero],LOOKUP($AR$4,Barberos[nombre],Barberos[id])))</f>
        <v>0</v>
      </c>
      <c r="AU40" s="20" cm="1">
        <f t="array" ref="AU40">IF(ISERROR(INDEX(Jornadas[id],ROW()-5)),"",SUMIFS(Adelantos[importe],Adelantos[id_jornada],INDEX(Jornadas[id],ROW()-5),Adelantos[id_barbero],LOOKUP($AR$4,Barberos[nombre],Barberos[id])))</f>
        <v>0</v>
      </c>
      <c r="AV40" s="20" cm="1">
        <f t="array" ref="AV40">IF(ISERROR(INDEX(Jornadas[id],ROW()-5)),"",AS40+AT40-AU40)</f>
        <v>0</v>
      </c>
    </row>
    <row r="41" spans="1:48" ht="15" hidden="1" customHeight="1" x14ac:dyDescent="0.3">
      <c r="A41" s="51" t="str">
        <f t="shared" si="0"/>
        <v>Wednesday</v>
      </c>
      <c r="B41" s="52"/>
      <c r="C41" s="36" cm="1">
        <f t="array" ref="C41">IF(ISERROR(INDEX(Jornadas[id],ROW()-5)),"",INDEX(Jornadas[fecha],ROW()-5))</f>
        <v>45700</v>
      </c>
      <c r="D41" s="2" cm="1">
        <f t="array" ref="D41">IF(ISERROR(INDEX(Jornadas[id],ROW()-5)),"",COUNTIFS(_Cortes!$C:$C,INDEX(Jornadas[id],ROW()-5),_Cortes!$B:$B,LOOKUP($D$4,_Barberos!$B:$B,_Barberos!$A:$A)))</f>
        <v>6</v>
      </c>
      <c r="E41" s="21" cm="1">
        <f t="array" ref="E41">IF(ISERROR(INDEX(Jornadas[id],ROW()-5)),"",INT(SUMIFS(Cortes[importe],Cortes[id_jornada],INDEX(Jornadas[id],ROW()-5),Cortes[id_barbero],LOOKUP($D$4,Barberos[nombre],Barberos[id]))*(INDEX(Jornadas[comision_barberos],1)/100)))</f>
        <v>18000</v>
      </c>
      <c r="F41" s="21" cm="1">
        <f t="array" ref="F41">IF(ISERROR(INDEX(Jornadas[id],ROW()-5)),"",SUMIFS(Cortes[propina],Cortes[id_jornada],INDEX(Jornadas[id],ROW()-5),Cortes[id_barbero],LOOKUP($D$4,Barberos[nombre],Barberos[id])))</f>
        <v>1000</v>
      </c>
      <c r="G41" s="21" cm="1">
        <f t="array" ref="G41">IF(ISERROR(INDEX(Jornadas[id],ROW()-5)),"",SUMIFS(Adelantos[importe],Adelantos[id_jornada],INDEX(Jornadas[id],ROW()-5),Adelantos[id_barbero],LOOKUP($D$4,Barberos[nombre],Barberos[id])))</f>
        <v>0</v>
      </c>
      <c r="H41" s="21" cm="1">
        <f t="array" ref="H41">IF(ISERROR(INDEX(Jornadas[id],ROW()-5)),"",E41+F41-G41)</f>
        <v>19000</v>
      </c>
      <c r="I41" s="2" cm="1">
        <f t="array" ref="I41">IF(ISERROR(INDEX(Jornadas[id],ROW()-5)),"",COUNTIFS(_Cortes!$C:$C,INDEX(Jornadas[id],ROW()-5),_Cortes!$B:$B,LOOKUP($I$4,_Barberos!$B:$B,_Barberos!$A:$A)))</f>
        <v>0</v>
      </c>
      <c r="J41" s="21" cm="1">
        <f t="array" ref="J41">IF(ISERROR(INDEX(Jornadas[id],ROW()-5)),"",INT(SUMIFS(Cortes[importe],Cortes[id_jornada],INDEX(Jornadas[id],ROW()-5),Cortes[id_barbero],LOOKUP($I$4,Barberos[nombre],Barberos[id]))*(INDEX(Jornadas[comision_barberos],1)/100)))</f>
        <v>0</v>
      </c>
      <c r="K41" s="21" cm="1">
        <f t="array" ref="K41">IF(ISERROR(INDEX(Jornadas[id],ROW()-5)),"",SUMIFS(Cortes[propina],Cortes[id_jornada],INDEX(Jornadas[id],ROW()-5),Cortes[id_barbero],LOOKUP($I$4,Barberos[nombre],Barberos[id])))</f>
        <v>0</v>
      </c>
      <c r="L41" s="21" cm="1">
        <f t="array" ref="L41">IF(ISERROR(INDEX(Jornadas[id],ROW()-5)),"",SUMIFS(Adelantos[importe],Adelantos[id_jornada],INDEX(Jornadas[id],ROW()-5),Adelantos[id_barbero],LOOKUP($I$4,Barberos[nombre],Barberos[id])))</f>
        <v>0</v>
      </c>
      <c r="M41" s="21" cm="1">
        <f t="array" ref="M41">IF(ISERROR(INDEX(Jornadas[id],ROW()-5)),"",J41+K41-L41)</f>
        <v>0</v>
      </c>
      <c r="N41" s="2" cm="1">
        <f t="array" ref="N41">IF(ISERROR(INDEX(Jornadas[id],ROW()-5)),"",COUNTIFS(_Cortes!$C:$C,INDEX(Jornadas[id],ROW()-5),_Cortes!$B:$B,LOOKUP($N$4,_Barberos!$B:$B,_Barberos!$A:$A)))</f>
        <v>13</v>
      </c>
      <c r="O41" s="21" cm="1">
        <f t="array" ref="O41">IF(ISERROR(INDEX(Jornadas[id],ROW()-5)),"",INT(SUMIFS(Cortes[importe],Cortes[id_jornada],INDEX(Jornadas[id],ROW()-5),Cortes[id_barbero],LOOKUP($N$4,Barberos[nombre],Barberos[id]))*(INDEX(Jornadas[comision_barberos],1)/100)))</f>
        <v>39000</v>
      </c>
      <c r="P41" s="21" cm="1">
        <f t="array" ref="P41">IF(ISERROR(INDEX(Jornadas[id],ROW()-5)),"",SUMIFS(Cortes[propina],Cortes[id_jornada],INDEX(Jornadas[id],ROW()-5),Cortes[id_barbero],LOOKUP($N$4,Barberos[nombre],Barberos[id])))</f>
        <v>3000</v>
      </c>
      <c r="Q41" s="21" cm="1">
        <f t="array" ref="Q41">IF(ISERROR(INDEX(Jornadas[id],ROW()-5)),"",SUMIFS(Adelantos[importe],Adelantos[id_jornada],INDEX(Jornadas[id],ROW()-5),Adelantos[id_barbero],LOOKUP($N$4,Barberos[nombre],Barberos[id])))</f>
        <v>0</v>
      </c>
      <c r="R41" s="21" cm="1">
        <f t="array" ref="R41">IF(ISERROR(INDEX(Jornadas[id],ROW()-5)),"",O41+P41-Q41)</f>
        <v>42000</v>
      </c>
      <c r="S41" s="2" cm="1">
        <f t="array" ref="S41">IF(ISERROR(INDEX(Jornadas[id],ROW()-5)),"",COUNTIFS(_Cortes!$C:$C,INDEX(Jornadas[id],ROW()-5),_Cortes!$B:$B,LOOKUP($S$4,_Barberos!$B:$B,_Barberos!$A:$A)))</f>
        <v>0</v>
      </c>
      <c r="T41" s="21" cm="1">
        <f t="array" ref="T41">IF(ISERROR(INDEX(Jornadas[id],ROW()-5)),"",INT(SUMIFS(Cortes[importe],Cortes[id_jornada],INDEX(Jornadas[id],ROW()-5),Cortes[id_barbero],LOOKUP($S$4,Barberos[nombre],Barberos[id]))*(INDEX(Jornadas[comision_barberos],1)/100)))</f>
        <v>0</v>
      </c>
      <c r="U41" s="21" cm="1">
        <f t="array" ref="U41">IF(ISERROR(INDEX(Jornadas[id],ROW()-5)),"",SUMIFS(Cortes[propina],Cortes[id_jornada],INDEX(Jornadas[id],ROW()-5),Cortes[id_barbero],LOOKUP($S$4,Barberos[nombre],Barberos[id])))</f>
        <v>0</v>
      </c>
      <c r="V41" s="21" cm="1">
        <f t="array" ref="V41">IF(ISERROR(INDEX(Jornadas[id],ROW()-5)),"",SUMIFS(Adelantos[importe],Adelantos[id_jornada],INDEX(Jornadas[id],ROW()-5),Adelantos[id_barbero],LOOKUP($S$4,Barberos[nombre],Barberos[id])))</f>
        <v>0</v>
      </c>
      <c r="W41" s="21" cm="1">
        <f t="array" ref="W41">IF(ISERROR(INDEX(Jornadas[id],ROW()-5)),"",T41+U41-V41)</f>
        <v>0</v>
      </c>
      <c r="X41" s="2" cm="1">
        <f t="array" ref="X41">IF(ISERROR(INDEX(Jornadas[id],ROW()-5)),"",COUNTIFS(_Cortes!$C:$C,INDEX(Jornadas[id],ROW()-5),_Cortes!$B:$B,LOOKUP($X$4,_Barberos!$B:$B,_Barberos!$A:$A)))</f>
        <v>0</v>
      </c>
      <c r="Y41" s="21" cm="1">
        <f t="array" ref="Y41">IF(ISERROR(INDEX(Jornadas[id],ROW()-5)),"",INT(SUMIFS(Cortes[importe],Cortes[id_jornada],INDEX(Jornadas[id],ROW()-5),Cortes[id_barbero],LOOKUP($X$4,Barberos[nombre],Barberos[id]))*(INDEX(Jornadas[comision_barberos],1)/100)))</f>
        <v>0</v>
      </c>
      <c r="Z41" s="21" cm="1">
        <f t="array" ref="Z41">IF(ISERROR(INDEX(Jornadas[id],ROW()-5)),"",SUMIFS(Cortes[propina],Cortes[id_jornada],INDEX(Jornadas[id],ROW()-5),Cortes[id_barbero],LOOKUP($X$4,Barberos[nombre],Barberos[id])))</f>
        <v>0</v>
      </c>
      <c r="AA41" s="21" cm="1">
        <f t="array" ref="AA41">IF(ISERROR(INDEX(Jornadas[id],ROW()-5)),"",SUMIFS(Adelantos[importe],Adelantos[id_jornada],INDEX(Jornadas[id],ROW()-5),Adelantos[id_barbero],LOOKUP($X$4,Barberos[nombre],Barberos[id])))</f>
        <v>0</v>
      </c>
      <c r="AB41" s="21" cm="1">
        <f t="array" ref="AB41">IF(ISERROR(INDEX(Jornadas[id],ROW()-5)),"",Y41+Z41-AA41)</f>
        <v>0</v>
      </c>
      <c r="AC41" s="2" cm="1">
        <f t="array" ref="AC41">IF(ISERROR(INDEX(Jornadas[id],ROW()-5)),"",COUNTIFS(_Cortes!$C:$C,INDEX(Jornadas[id],ROW()-5),_Cortes!$B:$B,LOOKUP($AC$4,_Barberos!$B:$B,_Barberos!$A:$A)))</f>
        <v>14</v>
      </c>
      <c r="AD41" s="21" cm="1">
        <f t="array" ref="AD41">IF(ISERROR(INDEX(Jornadas[id],ROW()-5)),"",INT(SUMIFS(Cortes[importe],Cortes[id_jornada],INDEX(Jornadas[id],ROW()-5),Cortes[id_barbero],LOOKUP($AC$4,Barberos[nombre],Barberos[id]))*(INDEX(Jornadas[comision_barberos],1)/100)))</f>
        <v>42000</v>
      </c>
      <c r="AE41" s="21" cm="1">
        <f t="array" ref="AE41">IF(ISERROR(INDEX(Jornadas[id],ROW()-5)),"",SUMIFS(Cortes[propina],Cortes[id_jornada],INDEX(Jornadas[id],ROW()-5),Cortes[id_barbero],LOOKUP($AC$4,Barberos[nombre],Barberos[id])))</f>
        <v>0</v>
      </c>
      <c r="AF41" s="21" cm="1">
        <f t="array" ref="AF41">IF(ISERROR(INDEX(Jornadas[id],ROW()-5)),"",SUMIFS(Adelantos[importe],Adelantos[id_jornada],INDEX(Jornadas[id],ROW()-5),Adelantos[id_barbero],LOOKUP($AC$4,Barberos[nombre],Barberos[id])))</f>
        <v>0</v>
      </c>
      <c r="AG41" s="21" cm="1">
        <f t="array" ref="AG41">IF(ISERROR(INDEX(Jornadas[id],ROW()-5)),"",AD41+AE41-AF41)</f>
        <v>42000</v>
      </c>
      <c r="AH41" s="2" cm="1">
        <f t="array" ref="AH41">IF(ISERROR(INDEX(Jornadas[id],ROW()-5)),"",COUNTIFS(_Cortes!$C:$C,INDEX(Jornadas[id],ROW()-5),_Cortes!$B:$B,LOOKUP($AH$4,_Barberos!$B:$B,_Barberos!$A:$A)))</f>
        <v>0</v>
      </c>
      <c r="AI41" s="21" cm="1">
        <f t="array" ref="AI41">IF(ISERROR(INDEX(Jornadas[id],ROW()-5)),"",INT(SUMIFS(Cortes[importe],Cortes[id_jornada],INDEX(Jornadas[id],ROW()-5),Cortes[id_barbero],LOOKUP($AH$4,Barberos[nombre],Barberos[id]))*(INDEX(Jornadas[comision_barberos],1)/100)))</f>
        <v>0</v>
      </c>
      <c r="AJ41" s="21" cm="1">
        <f t="array" ref="AJ41">IF(ISERROR(INDEX(Jornadas[id],ROW()-5)),"",SUMIFS(Cortes[propina],Cortes[id_jornada],INDEX(Jornadas[id],ROW()-5),Cortes[id_barbero],LOOKUP($AH$4,Barberos[nombre],Barberos[id])))</f>
        <v>0</v>
      </c>
      <c r="AK41" s="21" cm="1">
        <f t="array" ref="AK41">IF(ISERROR(INDEX(Jornadas[id],ROW()-5)),"",SUMIFS(Adelantos[importe],Adelantos[id_jornada],INDEX(Jornadas[id],ROW()-5),Adelantos[id_barbero],LOOKUP($AH$4,Barberos[nombre],Barberos[id])))</f>
        <v>0</v>
      </c>
      <c r="AL41" s="21" cm="1">
        <f t="array" ref="AL41">IF(ISERROR(INDEX(Jornadas[id],ROW()-5)),"",AI41+AJ41-AK41)</f>
        <v>0</v>
      </c>
      <c r="AM41" s="2" cm="1">
        <f t="array" ref="AM41">IF(ISERROR(INDEX(Jornadas[id],ROW()-5)),"",COUNTIFS(_Cortes!$C:$C,INDEX(Jornadas[id],ROW()-5),_Cortes!$B:$B,LOOKUP($AM$4,_Barberos!$B:$B,_Barberos!$A:$A)))</f>
        <v>0</v>
      </c>
      <c r="AN41" s="21" cm="1">
        <f t="array" ref="AN41">IF(ISERROR(INDEX(Jornadas[id],ROW()-5)),"",INT(SUMIFS(Cortes[importe],Cortes[id_jornada],INDEX(Jornadas[id],ROW()-5),Cortes[id_barbero],LOOKUP($AM$4,Barberos[nombre],Barberos[id]))*(INDEX(Jornadas[comision_barberos],1)/100)))</f>
        <v>0</v>
      </c>
      <c r="AO41" s="21" cm="1">
        <f t="array" ref="AO41">IF(ISERROR(INDEX(Jornadas[id],ROW()-5)),"",SUMIFS(Cortes[propina],Cortes[id_jornada],INDEX(Jornadas[id],ROW()-5),Cortes[id_barbero],LOOKUP($AM$4,Barberos[nombre],Barberos[id])))</f>
        <v>0</v>
      </c>
      <c r="AP41" s="21" cm="1">
        <f t="array" ref="AP41">IF(ISERROR(INDEX(Jornadas[id],ROW()-5)),"",SUMIFS(Adelantos[importe],Adelantos[id_jornada],INDEX(Jornadas[id],ROW()-5),Adelantos[id_barbero],LOOKUP($AM$4,Barberos[nombre],Barberos[id])))</f>
        <v>0</v>
      </c>
      <c r="AQ41" s="21" cm="1">
        <f t="array" ref="AQ41">IF(ISERROR(INDEX(Jornadas[id],ROW()-5)),"",AN41+AO41-AP41)</f>
        <v>0</v>
      </c>
      <c r="AR41" s="2" cm="1">
        <f t="array" ref="AR41">IF(ISERROR(INDEX(Jornadas[id],ROW()-5)),"",COUNTIFS(_Cortes!$C:$C,INDEX(Jornadas[id],ROW()-5),_Cortes!$B:$B,LOOKUP($AR$4,_Barberos!$B:$B,_Barberos!$A:$A)))</f>
        <v>0</v>
      </c>
      <c r="AS41" s="21" cm="1">
        <f t="array" ref="AS41">IF(ISERROR(INDEX(Jornadas[id],ROW()-5)),"",INT(SUMIFS(Cortes[importe],Cortes[id_jornada],INDEX(Jornadas[id],ROW()-5),Cortes[id_barbero],LOOKUP($AR$4,Barberos[nombre],Barberos[id]))*(INDEX(Jornadas[comision_barberos],1)/100)))</f>
        <v>0</v>
      </c>
      <c r="AT41" s="21" cm="1">
        <f t="array" ref="AT41">IF(ISERROR(INDEX(Jornadas[id],ROW()-5)),"",SUMIFS(Cortes[propina],Cortes[id_jornada],INDEX(Jornadas[id],ROW()-5),Cortes[id_barbero],LOOKUP($AR$4,Barberos[nombre],Barberos[id])))</f>
        <v>0</v>
      </c>
      <c r="AU41" s="21" cm="1">
        <f t="array" ref="AU41">IF(ISERROR(INDEX(Jornadas[id],ROW()-5)),"",SUMIFS(Adelantos[importe],Adelantos[id_jornada],INDEX(Jornadas[id],ROW()-5),Adelantos[id_barbero],LOOKUP($AR$4,Barberos[nombre],Barberos[id])))</f>
        <v>0</v>
      </c>
      <c r="AV41" s="21" cm="1">
        <f t="array" ref="AV41">IF(ISERROR(INDEX(Jornadas[id],ROW()-5)),"",AS41+AT41-AU41)</f>
        <v>0</v>
      </c>
    </row>
    <row r="42" spans="1:48" ht="15" hidden="1" customHeight="1" x14ac:dyDescent="0.3">
      <c r="A42" s="53" t="str">
        <f t="shared" si="0"/>
        <v>Thursday</v>
      </c>
      <c r="B42" s="54"/>
      <c r="C42" s="38" cm="1">
        <f t="array" ref="C42">IF(ISERROR(INDEX(Jornadas[id],ROW()-5)),"",INDEX(Jornadas[fecha],ROW()-5))</f>
        <v>45701</v>
      </c>
      <c r="D42" s="1" cm="1">
        <f t="array" ref="D42">IF(ISERROR(INDEX(Jornadas[id],ROW()-5)),"",COUNTIFS(_Cortes!$C:$C,INDEX(Jornadas[id],ROW()-5),_Cortes!$B:$B,LOOKUP($D$4,_Barberos!$B:$B,_Barberos!$A:$A)))</f>
        <v>13</v>
      </c>
      <c r="E42" s="20" cm="1">
        <f t="array" ref="E42">IF(ISERROR(INDEX(Jornadas[id],ROW()-5)),"",INT(SUMIFS(Cortes[importe],Cortes[id_jornada],INDEX(Jornadas[id],ROW()-5),Cortes[id_barbero],LOOKUP($D$4,Barberos[nombre],Barberos[id]))*(INDEX(Jornadas[comision_barberos],1)/100)))</f>
        <v>55000</v>
      </c>
      <c r="F42" s="20" cm="1">
        <f t="array" ref="F42">IF(ISERROR(INDEX(Jornadas[id],ROW()-5)),"",SUMIFS(Cortes[propina],Cortes[id_jornada],INDEX(Jornadas[id],ROW()-5),Cortes[id_barbero],LOOKUP($D$4,Barberos[nombre],Barberos[id])))</f>
        <v>3000</v>
      </c>
      <c r="G42" s="20" cm="1">
        <f t="array" ref="G42">IF(ISERROR(INDEX(Jornadas[id],ROW()-5)),"",SUMIFS(Adelantos[importe],Adelantos[id_jornada],INDEX(Jornadas[id],ROW()-5),Adelantos[id_barbero],LOOKUP($D$4,Barberos[nombre],Barberos[id])))</f>
        <v>3000</v>
      </c>
      <c r="H42" s="20" cm="1">
        <f t="array" ref="H42">IF(ISERROR(INDEX(Jornadas[id],ROW()-5)),"",E42+F42-G42)</f>
        <v>55000</v>
      </c>
      <c r="I42" s="1" cm="1">
        <f t="array" ref="I42">IF(ISERROR(INDEX(Jornadas[id],ROW()-5)),"",COUNTIFS(_Cortes!$C:$C,INDEX(Jornadas[id],ROW()-5),_Cortes!$B:$B,LOOKUP($I$4,_Barberos!$B:$B,_Barberos!$A:$A)))</f>
        <v>0</v>
      </c>
      <c r="J42" s="20" cm="1">
        <f t="array" ref="J42">IF(ISERROR(INDEX(Jornadas[id],ROW()-5)),"",INT(SUMIFS(Cortes[importe],Cortes[id_jornada],INDEX(Jornadas[id],ROW()-5),Cortes[id_barbero],LOOKUP($I$4,Barberos[nombre],Barberos[id]))*(INDEX(Jornadas[comision_barberos],1)/100)))</f>
        <v>0</v>
      </c>
      <c r="K42" s="20" cm="1">
        <f t="array" ref="K42">IF(ISERROR(INDEX(Jornadas[id],ROW()-5)),"",SUMIFS(Cortes[propina],Cortes[id_jornada],INDEX(Jornadas[id],ROW()-5),Cortes[id_barbero],LOOKUP($I$4,Barberos[nombre],Barberos[id])))</f>
        <v>0</v>
      </c>
      <c r="L42" s="20" cm="1">
        <f t="array" ref="L42">IF(ISERROR(INDEX(Jornadas[id],ROW()-5)),"",SUMIFS(Adelantos[importe],Adelantos[id_jornada],INDEX(Jornadas[id],ROW()-5),Adelantos[id_barbero],LOOKUP($I$4,Barberos[nombre],Barberos[id])))</f>
        <v>0</v>
      </c>
      <c r="M42" s="20" cm="1">
        <f t="array" ref="M42">IF(ISERROR(INDEX(Jornadas[id],ROW()-5)),"",J42+K42-L42)</f>
        <v>0</v>
      </c>
      <c r="N42" s="1" cm="1">
        <f t="array" ref="N42">IF(ISERROR(INDEX(Jornadas[id],ROW()-5)),"",COUNTIFS(_Cortes!$C:$C,INDEX(Jornadas[id],ROW()-5),_Cortes!$B:$B,LOOKUP($N$4,_Barberos!$B:$B,_Barberos!$A:$A)))</f>
        <v>13</v>
      </c>
      <c r="O42" s="20" cm="1">
        <f t="array" ref="O42">IF(ISERROR(INDEX(Jornadas[id],ROW()-5)),"",INT(SUMIFS(Cortes[importe],Cortes[id_jornada],INDEX(Jornadas[id],ROW()-5),Cortes[id_barbero],LOOKUP($N$4,Barberos[nombre],Barberos[id]))*(INDEX(Jornadas[comision_barberos],1)/100)))</f>
        <v>41000</v>
      </c>
      <c r="P42" s="20" cm="1">
        <f t="array" ref="P42">IF(ISERROR(INDEX(Jornadas[id],ROW()-5)),"",SUMIFS(Cortes[propina],Cortes[id_jornada],INDEX(Jornadas[id],ROW()-5),Cortes[id_barbero],LOOKUP($N$4,Barberos[nombre],Barberos[id])))</f>
        <v>8000</v>
      </c>
      <c r="Q42" s="20" cm="1">
        <f t="array" ref="Q42">IF(ISERROR(INDEX(Jornadas[id],ROW()-5)),"",SUMIFS(Adelantos[importe],Adelantos[id_jornada],INDEX(Jornadas[id],ROW()-5),Adelantos[id_barbero],LOOKUP($N$4,Barberos[nombre],Barberos[id])))</f>
        <v>0</v>
      </c>
      <c r="R42" s="20" cm="1">
        <f t="array" ref="R42">IF(ISERROR(INDEX(Jornadas[id],ROW()-5)),"",O42+P42-Q42)</f>
        <v>49000</v>
      </c>
      <c r="S42" s="1" cm="1">
        <f t="array" ref="S42">IF(ISERROR(INDEX(Jornadas[id],ROW()-5)),"",COUNTIFS(_Cortes!$C:$C,INDEX(Jornadas[id],ROW()-5),_Cortes!$B:$B,LOOKUP($S$4,_Barberos!$B:$B,_Barberos!$A:$A)))</f>
        <v>9</v>
      </c>
      <c r="T42" s="20" cm="1">
        <f t="array" ref="T42">IF(ISERROR(INDEX(Jornadas[id],ROW()-5)),"",INT(SUMIFS(Cortes[importe],Cortes[id_jornada],INDEX(Jornadas[id],ROW()-5),Cortes[id_barbero],LOOKUP($S$4,Barberos[nombre],Barberos[id]))*(INDEX(Jornadas[comision_barberos],1)/100)))</f>
        <v>27000</v>
      </c>
      <c r="U42" s="20" cm="1">
        <f t="array" ref="U42">IF(ISERROR(INDEX(Jornadas[id],ROW()-5)),"",SUMIFS(Cortes[propina],Cortes[id_jornada],INDEX(Jornadas[id],ROW()-5),Cortes[id_barbero],LOOKUP($S$4,Barberos[nombre],Barberos[id])))</f>
        <v>2000</v>
      </c>
      <c r="V42" s="20" cm="1">
        <f t="array" ref="V42">IF(ISERROR(INDEX(Jornadas[id],ROW()-5)),"",SUMIFS(Adelantos[importe],Adelantos[id_jornada],INDEX(Jornadas[id],ROW()-5),Adelantos[id_barbero],LOOKUP($S$4,Barberos[nombre],Barberos[id])))</f>
        <v>0</v>
      </c>
      <c r="W42" s="20" cm="1">
        <f t="array" ref="W42">IF(ISERROR(INDEX(Jornadas[id],ROW()-5)),"",T42+U42-V42)</f>
        <v>29000</v>
      </c>
      <c r="X42" s="1" cm="1">
        <f t="array" ref="X42">IF(ISERROR(INDEX(Jornadas[id],ROW()-5)),"",COUNTIFS(_Cortes!$C:$C,INDEX(Jornadas[id],ROW()-5),_Cortes!$B:$B,LOOKUP($X$4,_Barberos!$B:$B,_Barberos!$A:$A)))</f>
        <v>0</v>
      </c>
      <c r="Y42" s="20" cm="1">
        <f t="array" ref="Y42">IF(ISERROR(INDEX(Jornadas[id],ROW()-5)),"",INT(SUMIFS(Cortes[importe],Cortes[id_jornada],INDEX(Jornadas[id],ROW()-5),Cortes[id_barbero],LOOKUP($X$4,Barberos[nombre],Barberos[id]))*(INDEX(Jornadas[comision_barberos],1)/100)))</f>
        <v>0</v>
      </c>
      <c r="Z42" s="20" cm="1">
        <f t="array" ref="Z42">IF(ISERROR(INDEX(Jornadas[id],ROW()-5)),"",SUMIFS(Cortes[propina],Cortes[id_jornada],INDEX(Jornadas[id],ROW()-5),Cortes[id_barbero],LOOKUP($X$4,Barberos[nombre],Barberos[id])))</f>
        <v>0</v>
      </c>
      <c r="AA42" s="20" cm="1">
        <f t="array" ref="AA42">IF(ISERROR(INDEX(Jornadas[id],ROW()-5)),"",SUMIFS(Adelantos[importe],Adelantos[id_jornada],INDEX(Jornadas[id],ROW()-5),Adelantos[id_barbero],LOOKUP($X$4,Barberos[nombre],Barberos[id])))</f>
        <v>0</v>
      </c>
      <c r="AB42" s="20" cm="1">
        <f t="array" ref="AB42">IF(ISERROR(INDEX(Jornadas[id],ROW()-5)),"",Y42+Z42-AA42)</f>
        <v>0</v>
      </c>
      <c r="AC42" s="1" cm="1">
        <f t="array" ref="AC42">IF(ISERROR(INDEX(Jornadas[id],ROW()-5)),"",COUNTIFS(_Cortes!$C:$C,INDEX(Jornadas[id],ROW()-5),_Cortes!$B:$B,LOOKUP($AC$4,_Barberos!$B:$B,_Barberos!$A:$A)))</f>
        <v>11</v>
      </c>
      <c r="AD42" s="20" cm="1">
        <f t="array" ref="AD42">IF(ISERROR(INDEX(Jornadas[id],ROW()-5)),"",INT(SUMIFS(Cortes[importe],Cortes[id_jornada],INDEX(Jornadas[id],ROW()-5),Cortes[id_barbero],LOOKUP($AC$4,Barberos[nombre],Barberos[id]))*(INDEX(Jornadas[comision_barberos],1)/100)))</f>
        <v>33000</v>
      </c>
      <c r="AE42" s="20" cm="1">
        <f t="array" ref="AE42">IF(ISERROR(INDEX(Jornadas[id],ROW()-5)),"",SUMIFS(Cortes[propina],Cortes[id_jornada],INDEX(Jornadas[id],ROW()-5),Cortes[id_barbero],LOOKUP($AC$4,Barberos[nombre],Barberos[id])))</f>
        <v>0</v>
      </c>
      <c r="AF42" s="20" cm="1">
        <f t="array" ref="AF42">IF(ISERROR(INDEX(Jornadas[id],ROW()-5)),"",SUMIFS(Adelantos[importe],Adelantos[id_jornada],INDEX(Jornadas[id],ROW()-5),Adelantos[id_barbero],LOOKUP($AC$4,Barberos[nombre],Barberos[id])))</f>
        <v>0</v>
      </c>
      <c r="AG42" s="20" cm="1">
        <f t="array" ref="AG42">IF(ISERROR(INDEX(Jornadas[id],ROW()-5)),"",AD42+AE42-AF42)</f>
        <v>33000</v>
      </c>
      <c r="AH42" s="1" cm="1">
        <f t="array" ref="AH42">IF(ISERROR(INDEX(Jornadas[id],ROW()-5)),"",COUNTIFS(_Cortes!$C:$C,INDEX(Jornadas[id],ROW()-5),_Cortes!$B:$B,LOOKUP($AH$4,_Barberos!$B:$B,_Barberos!$A:$A)))</f>
        <v>0</v>
      </c>
      <c r="AI42" s="20" cm="1">
        <f t="array" ref="AI42">IF(ISERROR(INDEX(Jornadas[id],ROW()-5)),"",INT(SUMIFS(Cortes[importe],Cortes[id_jornada],INDEX(Jornadas[id],ROW()-5),Cortes[id_barbero],LOOKUP($AH$4,Barberos[nombre],Barberos[id]))*(INDEX(Jornadas[comision_barberos],1)/100)))</f>
        <v>0</v>
      </c>
      <c r="AJ42" s="20" cm="1">
        <f t="array" ref="AJ42">IF(ISERROR(INDEX(Jornadas[id],ROW()-5)),"",SUMIFS(Cortes[propina],Cortes[id_jornada],INDEX(Jornadas[id],ROW()-5),Cortes[id_barbero],LOOKUP($AH$4,Barberos[nombre],Barberos[id])))</f>
        <v>0</v>
      </c>
      <c r="AK42" s="20" cm="1">
        <f t="array" ref="AK42">IF(ISERROR(INDEX(Jornadas[id],ROW()-5)),"",SUMIFS(Adelantos[importe],Adelantos[id_jornada],INDEX(Jornadas[id],ROW()-5),Adelantos[id_barbero],LOOKUP($AH$4,Barberos[nombre],Barberos[id])))</f>
        <v>0</v>
      </c>
      <c r="AL42" s="20" cm="1">
        <f t="array" ref="AL42">IF(ISERROR(INDEX(Jornadas[id],ROW()-5)),"",AI42+AJ42-AK42)</f>
        <v>0</v>
      </c>
      <c r="AM42" s="1" cm="1">
        <f t="array" ref="AM42">IF(ISERROR(INDEX(Jornadas[id],ROW()-5)),"",COUNTIFS(_Cortes!$C:$C,INDEX(Jornadas[id],ROW()-5),_Cortes!$B:$B,LOOKUP($AM$4,_Barberos!$B:$B,_Barberos!$A:$A)))</f>
        <v>10</v>
      </c>
      <c r="AN42" s="20" cm="1">
        <f t="array" ref="AN42">IF(ISERROR(INDEX(Jornadas[id],ROW()-5)),"",INT(SUMIFS(Cortes[importe],Cortes[id_jornada],INDEX(Jornadas[id],ROW()-5),Cortes[id_barbero],LOOKUP($AM$4,Barberos[nombre],Barberos[id]))*(INDEX(Jornadas[comision_barberos],1)/100)))</f>
        <v>30000</v>
      </c>
      <c r="AO42" s="20" cm="1">
        <f t="array" ref="AO42">IF(ISERROR(INDEX(Jornadas[id],ROW()-5)),"",SUMIFS(Cortes[propina],Cortes[id_jornada],INDEX(Jornadas[id],ROW()-5),Cortes[id_barbero],LOOKUP($AM$4,Barberos[nombre],Barberos[id])))</f>
        <v>2000</v>
      </c>
      <c r="AP42" s="20" cm="1">
        <f t="array" ref="AP42">IF(ISERROR(INDEX(Jornadas[id],ROW()-5)),"",SUMIFS(Adelantos[importe],Adelantos[id_jornada],INDEX(Jornadas[id],ROW()-5),Adelantos[id_barbero],LOOKUP($AM$4,Barberos[nombre],Barberos[id])))</f>
        <v>0</v>
      </c>
      <c r="AQ42" s="20" cm="1">
        <f t="array" ref="AQ42">IF(ISERROR(INDEX(Jornadas[id],ROW()-5)),"",AN42+AO42-AP42)</f>
        <v>32000</v>
      </c>
      <c r="AR42" s="1" cm="1">
        <f t="array" ref="AR42">IF(ISERROR(INDEX(Jornadas[id],ROW()-5)),"",COUNTIFS(_Cortes!$C:$C,INDEX(Jornadas[id],ROW()-5),_Cortes!$B:$B,LOOKUP($AR$4,_Barberos!$B:$B,_Barberos!$A:$A)))</f>
        <v>0</v>
      </c>
      <c r="AS42" s="20" cm="1">
        <f t="array" ref="AS42">IF(ISERROR(INDEX(Jornadas[id],ROW()-5)),"",INT(SUMIFS(Cortes[importe],Cortes[id_jornada],INDEX(Jornadas[id],ROW()-5),Cortes[id_barbero],LOOKUP($AR$4,Barberos[nombre],Barberos[id]))*(INDEX(Jornadas[comision_barberos],1)/100)))</f>
        <v>0</v>
      </c>
      <c r="AT42" s="20" cm="1">
        <f t="array" ref="AT42">IF(ISERROR(INDEX(Jornadas[id],ROW()-5)),"",SUMIFS(Cortes[propina],Cortes[id_jornada],INDEX(Jornadas[id],ROW()-5),Cortes[id_barbero],LOOKUP($AR$4,Barberos[nombre],Barberos[id])))</f>
        <v>0</v>
      </c>
      <c r="AU42" s="20" cm="1">
        <f t="array" ref="AU42">IF(ISERROR(INDEX(Jornadas[id],ROW()-5)),"",SUMIFS(Adelantos[importe],Adelantos[id_jornada],INDEX(Jornadas[id],ROW()-5),Adelantos[id_barbero],LOOKUP($AR$4,Barberos[nombre],Barberos[id])))</f>
        <v>0</v>
      </c>
      <c r="AV42" s="20" cm="1">
        <f t="array" ref="AV42">IF(ISERROR(INDEX(Jornadas[id],ROW()-5)),"",AS42+AT42-AU42)</f>
        <v>0</v>
      </c>
    </row>
    <row r="43" spans="1:48" ht="15" hidden="1" customHeight="1" x14ac:dyDescent="0.3">
      <c r="A43" s="51" t="str">
        <f t="shared" si="0"/>
        <v>Friday</v>
      </c>
      <c r="B43" s="52"/>
      <c r="C43" s="36" cm="1">
        <f t="array" ref="C43">IF(ISERROR(INDEX(Jornadas[id],ROW()-5)),"",INDEX(Jornadas[fecha],ROW()-5))</f>
        <v>45702</v>
      </c>
      <c r="D43" s="2" cm="1">
        <f t="array" ref="D43">IF(ISERROR(INDEX(Jornadas[id],ROW()-5)),"",COUNTIFS(_Cortes!$C:$C,INDEX(Jornadas[id],ROW()-5),_Cortes!$B:$B,LOOKUP($D$4,_Barberos!$B:$B,_Barberos!$A:$A)))</f>
        <v>15</v>
      </c>
      <c r="E43" s="21" cm="1">
        <f t="array" ref="E43">IF(ISERROR(INDEX(Jornadas[id],ROW()-5)),"",INT(SUMIFS(Cortes[importe],Cortes[id_jornada],INDEX(Jornadas[id],ROW()-5),Cortes[id_barbero],LOOKUP($D$4,Barberos[nombre],Barberos[id]))*(INDEX(Jornadas[comision_barberos],1)/100)))</f>
        <v>49000</v>
      </c>
      <c r="F43" s="21" cm="1">
        <f t="array" ref="F43">IF(ISERROR(INDEX(Jornadas[id],ROW()-5)),"",SUMIFS(Cortes[propina],Cortes[id_jornada],INDEX(Jornadas[id],ROW()-5),Cortes[id_barbero],LOOKUP($D$4,Barberos[nombre],Barberos[id])))</f>
        <v>0</v>
      </c>
      <c r="G43" s="21" cm="1">
        <f t="array" ref="G43">IF(ISERROR(INDEX(Jornadas[id],ROW()-5)),"",SUMIFS(Adelantos[importe],Adelantos[id_jornada],INDEX(Jornadas[id],ROW()-5),Adelantos[id_barbero],LOOKUP($D$4,Barberos[nombre],Barberos[id])))</f>
        <v>0</v>
      </c>
      <c r="H43" s="21" cm="1">
        <f t="array" ref="H43">IF(ISERROR(INDEX(Jornadas[id],ROW()-5)),"",E43+F43-G43)</f>
        <v>49000</v>
      </c>
      <c r="I43" s="2" cm="1">
        <f t="array" ref="I43">IF(ISERROR(INDEX(Jornadas[id],ROW()-5)),"",COUNTIFS(_Cortes!$C:$C,INDEX(Jornadas[id],ROW()-5),_Cortes!$B:$B,LOOKUP($I$4,_Barberos!$B:$B,_Barberos!$A:$A)))</f>
        <v>0</v>
      </c>
      <c r="J43" s="21" cm="1">
        <f t="array" ref="J43">IF(ISERROR(INDEX(Jornadas[id],ROW()-5)),"",INT(SUMIFS(Cortes[importe],Cortes[id_jornada],INDEX(Jornadas[id],ROW()-5),Cortes[id_barbero],LOOKUP($I$4,Barberos[nombre],Barberos[id]))*(INDEX(Jornadas[comision_barberos],1)/100)))</f>
        <v>0</v>
      </c>
      <c r="K43" s="21" cm="1">
        <f t="array" ref="K43">IF(ISERROR(INDEX(Jornadas[id],ROW()-5)),"",SUMIFS(Cortes[propina],Cortes[id_jornada],INDEX(Jornadas[id],ROW()-5),Cortes[id_barbero],LOOKUP($I$4,Barberos[nombre],Barberos[id])))</f>
        <v>0</v>
      </c>
      <c r="L43" s="21" cm="1">
        <f t="array" ref="L43">IF(ISERROR(INDEX(Jornadas[id],ROW()-5)),"",SUMIFS(Adelantos[importe],Adelantos[id_jornada],INDEX(Jornadas[id],ROW()-5),Adelantos[id_barbero],LOOKUP($I$4,Barberos[nombre],Barberos[id])))</f>
        <v>0</v>
      </c>
      <c r="M43" s="21" cm="1">
        <f t="array" ref="M43">IF(ISERROR(INDEX(Jornadas[id],ROW()-5)),"",J43+K43-L43)</f>
        <v>0</v>
      </c>
      <c r="N43" s="2" cm="1">
        <f t="array" ref="N43">IF(ISERROR(INDEX(Jornadas[id],ROW()-5)),"",COUNTIFS(_Cortes!$C:$C,INDEX(Jornadas[id],ROW()-5),_Cortes!$B:$B,LOOKUP($N$4,_Barberos!$B:$B,_Barberos!$A:$A)))</f>
        <v>15</v>
      </c>
      <c r="O43" s="21" cm="1">
        <f t="array" ref="O43">IF(ISERROR(INDEX(Jornadas[id],ROW()-5)),"",INT(SUMIFS(Cortes[importe],Cortes[id_jornada],INDEX(Jornadas[id],ROW()-5),Cortes[id_barbero],LOOKUP($N$4,Barberos[nombre],Barberos[id]))*(INDEX(Jornadas[comision_barberos],1)/100)))</f>
        <v>46000</v>
      </c>
      <c r="P43" s="21" cm="1">
        <f t="array" ref="P43">IF(ISERROR(INDEX(Jornadas[id],ROW()-5)),"",SUMIFS(Cortes[propina],Cortes[id_jornada],INDEX(Jornadas[id],ROW()-5),Cortes[id_barbero],LOOKUP($N$4,Barberos[nombre],Barberos[id])))</f>
        <v>8000</v>
      </c>
      <c r="Q43" s="21" cm="1">
        <f t="array" ref="Q43">IF(ISERROR(INDEX(Jornadas[id],ROW()-5)),"",SUMIFS(Adelantos[importe],Adelantos[id_jornada],INDEX(Jornadas[id],ROW()-5),Adelantos[id_barbero],LOOKUP($N$4,Barberos[nombre],Barberos[id])))</f>
        <v>0</v>
      </c>
      <c r="R43" s="21" cm="1">
        <f t="array" ref="R43">IF(ISERROR(INDEX(Jornadas[id],ROW()-5)),"",O43+P43-Q43)</f>
        <v>54000</v>
      </c>
      <c r="S43" s="2" cm="1">
        <f t="array" ref="S43">IF(ISERROR(INDEX(Jornadas[id],ROW()-5)),"",COUNTIFS(_Cortes!$C:$C,INDEX(Jornadas[id],ROW()-5),_Cortes!$B:$B,LOOKUP($S$4,_Barberos!$B:$B,_Barberos!$A:$A)))</f>
        <v>13</v>
      </c>
      <c r="T43" s="21" cm="1">
        <f t="array" ref="T43">IF(ISERROR(INDEX(Jornadas[id],ROW()-5)),"",INT(SUMIFS(Cortes[importe],Cortes[id_jornada],INDEX(Jornadas[id],ROW()-5),Cortes[id_barbero],LOOKUP($S$4,Barberos[nombre],Barberos[id]))*(INDEX(Jornadas[comision_barberos],1)/100)))</f>
        <v>41000</v>
      </c>
      <c r="U43" s="21" cm="1">
        <f t="array" ref="U43">IF(ISERROR(INDEX(Jornadas[id],ROW()-5)),"",SUMIFS(Cortes[propina],Cortes[id_jornada],INDEX(Jornadas[id],ROW()-5),Cortes[id_barbero],LOOKUP($S$4,Barberos[nombre],Barberos[id])))</f>
        <v>5000</v>
      </c>
      <c r="V43" s="21" cm="1">
        <f t="array" ref="V43">IF(ISERROR(INDEX(Jornadas[id],ROW()-5)),"",SUMIFS(Adelantos[importe],Adelantos[id_jornada],INDEX(Jornadas[id],ROW()-5),Adelantos[id_barbero],LOOKUP($S$4,Barberos[nombre],Barberos[id])))</f>
        <v>0</v>
      </c>
      <c r="W43" s="21" cm="1">
        <f t="array" ref="W43">IF(ISERROR(INDEX(Jornadas[id],ROW()-5)),"",T43+U43-V43)</f>
        <v>46000</v>
      </c>
      <c r="X43" s="2" cm="1">
        <f t="array" ref="X43">IF(ISERROR(INDEX(Jornadas[id],ROW()-5)),"",COUNTIFS(_Cortes!$C:$C,INDEX(Jornadas[id],ROW()-5),_Cortes!$B:$B,LOOKUP($X$4,_Barberos!$B:$B,_Barberos!$A:$A)))</f>
        <v>0</v>
      </c>
      <c r="Y43" s="21" cm="1">
        <f t="array" ref="Y43">IF(ISERROR(INDEX(Jornadas[id],ROW()-5)),"",INT(SUMIFS(Cortes[importe],Cortes[id_jornada],INDEX(Jornadas[id],ROW()-5),Cortes[id_barbero],LOOKUP($X$4,Barberos[nombre],Barberos[id]))*(INDEX(Jornadas[comision_barberos],1)/100)))</f>
        <v>0</v>
      </c>
      <c r="Z43" s="21" cm="1">
        <f t="array" ref="Z43">IF(ISERROR(INDEX(Jornadas[id],ROW()-5)),"",SUMIFS(Cortes[propina],Cortes[id_jornada],INDEX(Jornadas[id],ROW()-5),Cortes[id_barbero],LOOKUP($X$4,Barberos[nombre],Barberos[id])))</f>
        <v>0</v>
      </c>
      <c r="AA43" s="21" cm="1">
        <f t="array" ref="AA43">IF(ISERROR(INDEX(Jornadas[id],ROW()-5)),"",SUMIFS(Adelantos[importe],Adelantos[id_jornada],INDEX(Jornadas[id],ROW()-5),Adelantos[id_barbero],LOOKUP($X$4,Barberos[nombre],Barberos[id])))</f>
        <v>0</v>
      </c>
      <c r="AB43" s="21" cm="1">
        <f t="array" ref="AB43">IF(ISERROR(INDEX(Jornadas[id],ROW()-5)),"",Y43+Z43-AA43)</f>
        <v>0</v>
      </c>
      <c r="AC43" s="2" cm="1">
        <f t="array" ref="AC43">IF(ISERROR(INDEX(Jornadas[id],ROW()-5)),"",COUNTIFS(_Cortes!$C:$C,INDEX(Jornadas[id],ROW()-5),_Cortes!$B:$B,LOOKUP($AC$4,_Barberos!$B:$B,_Barberos!$A:$A)))</f>
        <v>13</v>
      </c>
      <c r="AD43" s="21" cm="1">
        <f t="array" ref="AD43">IF(ISERROR(INDEX(Jornadas[id],ROW()-5)),"",INT(SUMIFS(Cortes[importe],Cortes[id_jornada],INDEX(Jornadas[id],ROW()-5),Cortes[id_barbero],LOOKUP($AC$4,Barberos[nombre],Barberos[id]))*(INDEX(Jornadas[comision_barberos],1)/100)))</f>
        <v>40000</v>
      </c>
      <c r="AE43" s="21" cm="1">
        <f t="array" ref="AE43">IF(ISERROR(INDEX(Jornadas[id],ROW()-5)),"",SUMIFS(Cortes[propina],Cortes[id_jornada],INDEX(Jornadas[id],ROW()-5),Cortes[id_barbero],LOOKUP($AC$4,Barberos[nombre],Barberos[id])))</f>
        <v>2000</v>
      </c>
      <c r="AF43" s="21" cm="1">
        <f t="array" ref="AF43">IF(ISERROR(INDEX(Jornadas[id],ROW()-5)),"",SUMIFS(Adelantos[importe],Adelantos[id_jornada],INDEX(Jornadas[id],ROW()-5),Adelantos[id_barbero],LOOKUP($AC$4,Barberos[nombre],Barberos[id])))</f>
        <v>0</v>
      </c>
      <c r="AG43" s="21" cm="1">
        <f t="array" ref="AG43">IF(ISERROR(INDEX(Jornadas[id],ROW()-5)),"",AD43+AE43-AF43)</f>
        <v>42000</v>
      </c>
      <c r="AH43" s="2" cm="1">
        <f t="array" ref="AH43">IF(ISERROR(INDEX(Jornadas[id],ROW()-5)),"",COUNTIFS(_Cortes!$C:$C,INDEX(Jornadas[id],ROW()-5),_Cortes!$B:$B,LOOKUP($AH$4,_Barberos!$B:$B,_Barberos!$A:$A)))</f>
        <v>0</v>
      </c>
      <c r="AI43" s="21" cm="1">
        <f t="array" ref="AI43">IF(ISERROR(INDEX(Jornadas[id],ROW()-5)),"",INT(SUMIFS(Cortes[importe],Cortes[id_jornada],INDEX(Jornadas[id],ROW()-5),Cortes[id_barbero],LOOKUP($AH$4,Barberos[nombre],Barberos[id]))*(INDEX(Jornadas[comision_barberos],1)/100)))</f>
        <v>0</v>
      </c>
      <c r="AJ43" s="21" cm="1">
        <f t="array" ref="AJ43">IF(ISERROR(INDEX(Jornadas[id],ROW()-5)),"",SUMIFS(Cortes[propina],Cortes[id_jornada],INDEX(Jornadas[id],ROW()-5),Cortes[id_barbero],LOOKUP($AH$4,Barberos[nombre],Barberos[id])))</f>
        <v>0</v>
      </c>
      <c r="AK43" s="21" cm="1">
        <f t="array" ref="AK43">IF(ISERROR(INDEX(Jornadas[id],ROW()-5)),"",SUMIFS(Adelantos[importe],Adelantos[id_jornada],INDEX(Jornadas[id],ROW()-5),Adelantos[id_barbero],LOOKUP($AH$4,Barberos[nombre],Barberos[id])))</f>
        <v>0</v>
      </c>
      <c r="AL43" s="21" cm="1">
        <f t="array" ref="AL43">IF(ISERROR(INDEX(Jornadas[id],ROW()-5)),"",AI43+AJ43-AK43)</f>
        <v>0</v>
      </c>
      <c r="AM43" s="2" cm="1">
        <f t="array" ref="AM43">IF(ISERROR(INDEX(Jornadas[id],ROW()-5)),"",COUNTIFS(_Cortes!$C:$C,INDEX(Jornadas[id],ROW()-5),_Cortes!$B:$B,LOOKUP($AM$4,_Barberos!$B:$B,_Barberos!$A:$A)))</f>
        <v>12</v>
      </c>
      <c r="AN43" s="21" cm="1">
        <f t="array" ref="AN43">IF(ISERROR(INDEX(Jornadas[id],ROW()-5)),"",INT(SUMIFS(Cortes[importe],Cortes[id_jornada],INDEX(Jornadas[id],ROW()-5),Cortes[id_barbero],LOOKUP($AM$4,Barberos[nombre],Barberos[id]))*(INDEX(Jornadas[comision_barberos],1)/100)))</f>
        <v>38000</v>
      </c>
      <c r="AO43" s="21" cm="1">
        <f t="array" ref="AO43">IF(ISERROR(INDEX(Jornadas[id],ROW()-5)),"",SUMIFS(Cortes[propina],Cortes[id_jornada],INDEX(Jornadas[id],ROW()-5),Cortes[id_barbero],LOOKUP($AM$4,Barberos[nombre],Barberos[id])))</f>
        <v>1700</v>
      </c>
      <c r="AP43" s="21" cm="1">
        <f t="array" ref="AP43">IF(ISERROR(INDEX(Jornadas[id],ROW()-5)),"",SUMIFS(Adelantos[importe],Adelantos[id_jornada],INDEX(Jornadas[id],ROW()-5),Adelantos[id_barbero],LOOKUP($AM$4,Barberos[nombre],Barberos[id])))</f>
        <v>0</v>
      </c>
      <c r="AQ43" s="21" cm="1">
        <f t="array" ref="AQ43">IF(ISERROR(INDEX(Jornadas[id],ROW()-5)),"",AN43+AO43-AP43)</f>
        <v>39700</v>
      </c>
      <c r="AR43" s="2" cm="1">
        <f t="array" ref="AR43">IF(ISERROR(INDEX(Jornadas[id],ROW()-5)),"",COUNTIFS(_Cortes!$C:$C,INDEX(Jornadas[id],ROW()-5),_Cortes!$B:$B,LOOKUP($AR$4,_Barberos!$B:$B,_Barberos!$A:$A)))</f>
        <v>0</v>
      </c>
      <c r="AS43" s="21" cm="1">
        <f t="array" ref="AS43">IF(ISERROR(INDEX(Jornadas[id],ROW()-5)),"",INT(SUMIFS(Cortes[importe],Cortes[id_jornada],INDEX(Jornadas[id],ROW()-5),Cortes[id_barbero],LOOKUP($AR$4,Barberos[nombre],Barberos[id]))*(INDEX(Jornadas[comision_barberos],1)/100)))</f>
        <v>0</v>
      </c>
      <c r="AT43" s="21" cm="1">
        <f t="array" ref="AT43">IF(ISERROR(INDEX(Jornadas[id],ROW()-5)),"",SUMIFS(Cortes[propina],Cortes[id_jornada],INDEX(Jornadas[id],ROW()-5),Cortes[id_barbero],LOOKUP($AR$4,Barberos[nombre],Barberos[id])))</f>
        <v>0</v>
      </c>
      <c r="AU43" s="21" cm="1">
        <f t="array" ref="AU43">IF(ISERROR(INDEX(Jornadas[id],ROW()-5)),"",SUMIFS(Adelantos[importe],Adelantos[id_jornada],INDEX(Jornadas[id],ROW()-5),Adelantos[id_barbero],LOOKUP($AR$4,Barberos[nombre],Barberos[id])))</f>
        <v>0</v>
      </c>
      <c r="AV43" s="21" cm="1">
        <f t="array" ref="AV43">IF(ISERROR(INDEX(Jornadas[id],ROW()-5)),"",AS43+AT43-AU43)</f>
        <v>0</v>
      </c>
    </row>
    <row r="44" spans="1:48" ht="15" hidden="1" customHeight="1" x14ac:dyDescent="0.3">
      <c r="A44" s="53" t="str">
        <f t="shared" si="0"/>
        <v>Saturday</v>
      </c>
      <c r="B44" s="54"/>
      <c r="C44" s="38" cm="1">
        <f t="array" ref="C44">IF(ISERROR(INDEX(Jornadas[id],ROW()-5)),"",INDEX(Jornadas[fecha],ROW()-5))</f>
        <v>45703</v>
      </c>
      <c r="D44" s="1" cm="1">
        <f t="array" ref="D44">IF(ISERROR(INDEX(Jornadas[id],ROW()-5)),"",COUNTIFS(_Cortes!$C:$C,INDEX(Jornadas[id],ROW()-5),_Cortes!$B:$B,LOOKUP($D$4,_Barberos!$B:$B,_Barberos!$A:$A)))</f>
        <v>21</v>
      </c>
      <c r="E44" s="20" cm="1">
        <f t="array" ref="E44">IF(ISERROR(INDEX(Jornadas[id],ROW()-5)),"",INT(SUMIFS(Cortes[importe],Cortes[id_jornada],INDEX(Jornadas[id],ROW()-5),Cortes[id_barbero],LOOKUP($D$4,Barberos[nombre],Barberos[id]))*(INDEX(Jornadas[comision_barberos],1)/100)))</f>
        <v>63000</v>
      </c>
      <c r="F44" s="20" cm="1">
        <f t="array" ref="F44">IF(ISERROR(INDEX(Jornadas[id],ROW()-5)),"",SUMIFS(Cortes[propina],Cortes[id_jornada],INDEX(Jornadas[id],ROW()-5),Cortes[id_barbero],LOOKUP($D$4,Barberos[nombre],Barberos[id])))</f>
        <v>2000</v>
      </c>
      <c r="G44" s="20" cm="1">
        <f t="array" ref="G44">IF(ISERROR(INDEX(Jornadas[id],ROW()-5)),"",SUMIFS(Adelantos[importe],Adelantos[id_jornada],INDEX(Jornadas[id],ROW()-5),Adelantos[id_barbero],LOOKUP($D$4,Barberos[nombre],Barberos[id])))</f>
        <v>0</v>
      </c>
      <c r="H44" s="20" cm="1">
        <f t="array" ref="H44">IF(ISERROR(INDEX(Jornadas[id],ROW()-5)),"",E44+F44-G44)</f>
        <v>65000</v>
      </c>
      <c r="I44" s="1" cm="1">
        <f t="array" ref="I44">IF(ISERROR(INDEX(Jornadas[id],ROW()-5)),"",COUNTIFS(_Cortes!$C:$C,INDEX(Jornadas[id],ROW()-5),_Cortes!$B:$B,LOOKUP($I$4,_Barberos!$B:$B,_Barberos!$A:$A)))</f>
        <v>0</v>
      </c>
      <c r="J44" s="20" cm="1">
        <f t="array" ref="J44">IF(ISERROR(INDEX(Jornadas[id],ROW()-5)),"",INT(SUMIFS(Cortes[importe],Cortes[id_jornada],INDEX(Jornadas[id],ROW()-5),Cortes[id_barbero],LOOKUP($I$4,Barberos[nombre],Barberos[id]))*(INDEX(Jornadas[comision_barberos],1)/100)))</f>
        <v>0</v>
      </c>
      <c r="K44" s="20" cm="1">
        <f t="array" ref="K44">IF(ISERROR(INDEX(Jornadas[id],ROW()-5)),"",SUMIFS(Cortes[propina],Cortes[id_jornada],INDEX(Jornadas[id],ROW()-5),Cortes[id_barbero],LOOKUP($I$4,Barberos[nombre],Barberos[id])))</f>
        <v>0</v>
      </c>
      <c r="L44" s="20" cm="1">
        <f t="array" ref="L44">IF(ISERROR(INDEX(Jornadas[id],ROW()-5)),"",SUMIFS(Adelantos[importe],Adelantos[id_jornada],INDEX(Jornadas[id],ROW()-5),Adelantos[id_barbero],LOOKUP($I$4,Barberos[nombre],Barberos[id])))</f>
        <v>0</v>
      </c>
      <c r="M44" s="20" cm="1">
        <f t="array" ref="M44">IF(ISERROR(INDEX(Jornadas[id],ROW()-5)),"",J44+K44-L44)</f>
        <v>0</v>
      </c>
      <c r="N44" s="1" cm="1">
        <f t="array" ref="N44">IF(ISERROR(INDEX(Jornadas[id],ROW()-5)),"",COUNTIFS(_Cortes!$C:$C,INDEX(Jornadas[id],ROW()-5),_Cortes!$B:$B,LOOKUP($N$4,_Barberos!$B:$B,_Barberos!$A:$A)))</f>
        <v>16</v>
      </c>
      <c r="O44" s="20" cm="1">
        <f t="array" ref="O44">IF(ISERROR(INDEX(Jornadas[id],ROW()-5)),"",INT(SUMIFS(Cortes[importe],Cortes[id_jornada],INDEX(Jornadas[id],ROW()-5),Cortes[id_barbero],LOOKUP($N$4,Barberos[nombre],Barberos[id]))*(INDEX(Jornadas[comision_barberos],1)/100)))</f>
        <v>49000</v>
      </c>
      <c r="P44" s="20" cm="1">
        <f t="array" ref="P44">IF(ISERROR(INDEX(Jornadas[id],ROW()-5)),"",SUMIFS(Cortes[propina],Cortes[id_jornada],INDEX(Jornadas[id],ROW()-5),Cortes[id_barbero],LOOKUP($N$4,Barberos[nombre],Barberos[id])))</f>
        <v>2500</v>
      </c>
      <c r="Q44" s="20" cm="1">
        <f t="array" ref="Q44">IF(ISERROR(INDEX(Jornadas[id],ROW()-5)),"",SUMIFS(Adelantos[importe],Adelantos[id_jornada],INDEX(Jornadas[id],ROW()-5),Adelantos[id_barbero],LOOKUP($N$4,Barberos[nombre],Barberos[id])))</f>
        <v>0</v>
      </c>
      <c r="R44" s="20" cm="1">
        <f t="array" ref="R44">IF(ISERROR(INDEX(Jornadas[id],ROW()-5)),"",O44+P44-Q44)</f>
        <v>51500</v>
      </c>
      <c r="S44" s="1" cm="1">
        <f t="array" ref="S44">IF(ISERROR(INDEX(Jornadas[id],ROW()-5)),"",COUNTIFS(_Cortes!$C:$C,INDEX(Jornadas[id],ROW()-5),_Cortes!$B:$B,LOOKUP($S$4,_Barberos!$B:$B,_Barberos!$A:$A)))</f>
        <v>13</v>
      </c>
      <c r="T44" s="20" cm="1">
        <f t="array" ref="T44">IF(ISERROR(INDEX(Jornadas[id],ROW()-5)),"",INT(SUMIFS(Cortes[importe],Cortes[id_jornada],INDEX(Jornadas[id],ROW()-5),Cortes[id_barbero],LOOKUP($S$4,Barberos[nombre],Barberos[id]))*(INDEX(Jornadas[comision_barberos],1)/100)))</f>
        <v>39000</v>
      </c>
      <c r="U44" s="20" cm="1">
        <f t="array" ref="U44">IF(ISERROR(INDEX(Jornadas[id],ROW()-5)),"",SUMIFS(Cortes[propina],Cortes[id_jornada],INDEX(Jornadas[id],ROW()-5),Cortes[id_barbero],LOOKUP($S$4,Barberos[nombre],Barberos[id])))</f>
        <v>1000</v>
      </c>
      <c r="V44" s="20" cm="1">
        <f t="array" ref="V44">IF(ISERROR(INDEX(Jornadas[id],ROW()-5)),"",SUMIFS(Adelantos[importe],Adelantos[id_jornada],INDEX(Jornadas[id],ROW()-5),Adelantos[id_barbero],LOOKUP($S$4,Barberos[nombre],Barberos[id])))</f>
        <v>0</v>
      </c>
      <c r="W44" s="20" cm="1">
        <f t="array" ref="W44">IF(ISERROR(INDEX(Jornadas[id],ROW()-5)),"",T44+U44-V44)</f>
        <v>40000</v>
      </c>
      <c r="X44" s="1" cm="1">
        <f t="array" ref="X44">IF(ISERROR(INDEX(Jornadas[id],ROW()-5)),"",COUNTIFS(_Cortes!$C:$C,INDEX(Jornadas[id],ROW()-5),_Cortes!$B:$B,LOOKUP($X$4,_Barberos!$B:$B,_Barberos!$A:$A)))</f>
        <v>0</v>
      </c>
      <c r="Y44" s="20" cm="1">
        <f t="array" ref="Y44">IF(ISERROR(INDEX(Jornadas[id],ROW()-5)),"",INT(SUMIFS(Cortes[importe],Cortes[id_jornada],INDEX(Jornadas[id],ROW()-5),Cortes[id_barbero],LOOKUP($X$4,Barberos[nombre],Barberos[id]))*(INDEX(Jornadas[comision_barberos],1)/100)))</f>
        <v>0</v>
      </c>
      <c r="Z44" s="20" cm="1">
        <f t="array" ref="Z44">IF(ISERROR(INDEX(Jornadas[id],ROW()-5)),"",SUMIFS(Cortes[propina],Cortes[id_jornada],INDEX(Jornadas[id],ROW()-5),Cortes[id_barbero],LOOKUP($X$4,Barberos[nombre],Barberos[id])))</f>
        <v>0</v>
      </c>
      <c r="AA44" s="20" cm="1">
        <f t="array" ref="AA44">IF(ISERROR(INDEX(Jornadas[id],ROW()-5)),"",SUMIFS(Adelantos[importe],Adelantos[id_jornada],INDEX(Jornadas[id],ROW()-5),Adelantos[id_barbero],LOOKUP($X$4,Barberos[nombre],Barberos[id])))</f>
        <v>0</v>
      </c>
      <c r="AB44" s="20" cm="1">
        <f t="array" ref="AB44">IF(ISERROR(INDEX(Jornadas[id],ROW()-5)),"",Y44+Z44-AA44)</f>
        <v>0</v>
      </c>
      <c r="AC44" s="1" cm="1">
        <f t="array" ref="AC44">IF(ISERROR(INDEX(Jornadas[id],ROW()-5)),"",COUNTIFS(_Cortes!$C:$C,INDEX(Jornadas[id],ROW()-5),_Cortes!$B:$B,LOOKUP($AC$4,_Barberos!$B:$B,_Barberos!$A:$A)))</f>
        <v>16</v>
      </c>
      <c r="AD44" s="20" cm="1">
        <f t="array" ref="AD44">IF(ISERROR(INDEX(Jornadas[id],ROW()-5)),"",INT(SUMIFS(Cortes[importe],Cortes[id_jornada],INDEX(Jornadas[id],ROW()-5),Cortes[id_barbero],LOOKUP($AC$4,Barberos[nombre],Barberos[id]))*(INDEX(Jornadas[comision_barberos],1)/100)))</f>
        <v>49000</v>
      </c>
      <c r="AE44" s="20" cm="1">
        <f t="array" ref="AE44">IF(ISERROR(INDEX(Jornadas[id],ROW()-5)),"",SUMIFS(Cortes[propina],Cortes[id_jornada],INDEX(Jornadas[id],ROW()-5),Cortes[id_barbero],LOOKUP($AC$4,Barberos[nombre],Barberos[id])))</f>
        <v>1000</v>
      </c>
      <c r="AF44" s="20" cm="1">
        <f t="array" ref="AF44">IF(ISERROR(INDEX(Jornadas[id],ROW()-5)),"",SUMIFS(Adelantos[importe],Adelantos[id_jornada],INDEX(Jornadas[id],ROW()-5),Adelantos[id_barbero],LOOKUP($AC$4,Barberos[nombre],Barberos[id])))</f>
        <v>0</v>
      </c>
      <c r="AG44" s="20" cm="1">
        <f t="array" ref="AG44">IF(ISERROR(INDEX(Jornadas[id],ROW()-5)),"",AD44+AE44-AF44)</f>
        <v>50000</v>
      </c>
      <c r="AH44" s="1" cm="1">
        <f t="array" ref="AH44">IF(ISERROR(INDEX(Jornadas[id],ROW()-5)),"",COUNTIFS(_Cortes!$C:$C,INDEX(Jornadas[id],ROW()-5),_Cortes!$B:$B,LOOKUP($AH$4,_Barberos!$B:$B,_Barberos!$A:$A)))</f>
        <v>0</v>
      </c>
      <c r="AI44" s="20" cm="1">
        <f t="array" ref="AI44">IF(ISERROR(INDEX(Jornadas[id],ROW()-5)),"",INT(SUMIFS(Cortes[importe],Cortes[id_jornada],INDEX(Jornadas[id],ROW()-5),Cortes[id_barbero],LOOKUP($AH$4,Barberos[nombre],Barberos[id]))*(INDEX(Jornadas[comision_barberos],1)/100)))</f>
        <v>0</v>
      </c>
      <c r="AJ44" s="20" cm="1">
        <f t="array" ref="AJ44">IF(ISERROR(INDEX(Jornadas[id],ROW()-5)),"",SUMIFS(Cortes[propina],Cortes[id_jornada],INDEX(Jornadas[id],ROW()-5),Cortes[id_barbero],LOOKUP($AH$4,Barberos[nombre],Barberos[id])))</f>
        <v>0</v>
      </c>
      <c r="AK44" s="20" cm="1">
        <f t="array" ref="AK44">IF(ISERROR(INDEX(Jornadas[id],ROW()-5)),"",SUMIFS(Adelantos[importe],Adelantos[id_jornada],INDEX(Jornadas[id],ROW()-5),Adelantos[id_barbero],LOOKUP($AH$4,Barberos[nombre],Barberos[id])))</f>
        <v>0</v>
      </c>
      <c r="AL44" s="20" cm="1">
        <f t="array" ref="AL44">IF(ISERROR(INDEX(Jornadas[id],ROW()-5)),"",AI44+AJ44-AK44)</f>
        <v>0</v>
      </c>
      <c r="AM44" s="1" cm="1">
        <f t="array" ref="AM44">IF(ISERROR(INDEX(Jornadas[id],ROW()-5)),"",COUNTIFS(_Cortes!$C:$C,INDEX(Jornadas[id],ROW()-5),_Cortes!$B:$B,LOOKUP($AM$4,_Barberos!$B:$B,_Barberos!$A:$A)))</f>
        <v>15</v>
      </c>
      <c r="AN44" s="20" cm="1">
        <f t="array" ref="AN44">IF(ISERROR(INDEX(Jornadas[id],ROW()-5)),"",INT(SUMIFS(Cortes[importe],Cortes[id_jornada],INDEX(Jornadas[id],ROW()-5),Cortes[id_barbero],LOOKUP($AM$4,Barberos[nombre],Barberos[id]))*(INDEX(Jornadas[comision_barberos],1)/100)))</f>
        <v>46000</v>
      </c>
      <c r="AO44" s="20" cm="1">
        <f t="array" ref="AO44">IF(ISERROR(INDEX(Jornadas[id],ROW()-5)),"",SUMIFS(Cortes[propina],Cortes[id_jornada],INDEX(Jornadas[id],ROW()-5),Cortes[id_barbero],LOOKUP($AM$4,Barberos[nombre],Barberos[id])))</f>
        <v>5000</v>
      </c>
      <c r="AP44" s="20" cm="1">
        <f t="array" ref="AP44">IF(ISERROR(INDEX(Jornadas[id],ROW()-5)),"",SUMIFS(Adelantos[importe],Adelantos[id_jornada],INDEX(Jornadas[id],ROW()-5),Adelantos[id_barbero],LOOKUP($AM$4,Barberos[nombre],Barberos[id])))</f>
        <v>0</v>
      </c>
      <c r="AQ44" s="20" cm="1">
        <f t="array" ref="AQ44">IF(ISERROR(INDEX(Jornadas[id],ROW()-5)),"",AN44+AO44-AP44)</f>
        <v>51000</v>
      </c>
      <c r="AR44" s="1" cm="1">
        <f t="array" ref="AR44">IF(ISERROR(INDEX(Jornadas[id],ROW()-5)),"",COUNTIFS(_Cortes!$C:$C,INDEX(Jornadas[id],ROW()-5),_Cortes!$B:$B,LOOKUP($AR$4,_Barberos!$B:$B,_Barberos!$A:$A)))</f>
        <v>0</v>
      </c>
      <c r="AS44" s="20" cm="1">
        <f t="array" ref="AS44">IF(ISERROR(INDEX(Jornadas[id],ROW()-5)),"",INT(SUMIFS(Cortes[importe],Cortes[id_jornada],INDEX(Jornadas[id],ROW()-5),Cortes[id_barbero],LOOKUP($AR$4,Barberos[nombre],Barberos[id]))*(INDEX(Jornadas[comision_barberos],1)/100)))</f>
        <v>0</v>
      </c>
      <c r="AT44" s="20" cm="1">
        <f t="array" ref="AT44">IF(ISERROR(INDEX(Jornadas[id],ROW()-5)),"",SUMIFS(Cortes[propina],Cortes[id_jornada],INDEX(Jornadas[id],ROW()-5),Cortes[id_barbero],LOOKUP($AR$4,Barberos[nombre],Barberos[id])))</f>
        <v>0</v>
      </c>
      <c r="AU44" s="20" cm="1">
        <f t="array" ref="AU44">IF(ISERROR(INDEX(Jornadas[id],ROW()-5)),"",SUMIFS(Adelantos[importe],Adelantos[id_jornada],INDEX(Jornadas[id],ROW()-5),Adelantos[id_barbero],LOOKUP($AR$4,Barberos[nombre],Barberos[id])))</f>
        <v>0</v>
      </c>
      <c r="AV44" s="20" cm="1">
        <f t="array" ref="AV44">IF(ISERROR(INDEX(Jornadas[id],ROW()-5)),"",AS44+AT44-AU44)</f>
        <v>0</v>
      </c>
    </row>
    <row r="45" spans="1:48" ht="15" hidden="1" customHeight="1" x14ac:dyDescent="0.3">
      <c r="A45" s="51" t="str">
        <f t="shared" si="0"/>
        <v>Monday</v>
      </c>
      <c r="B45" s="52"/>
      <c r="C45" s="36" cm="1">
        <f t="array" ref="C45">IF(ISERROR(INDEX(Jornadas[id],ROW()-5)),"",INDEX(Jornadas[fecha],ROW()-5))</f>
        <v>45705</v>
      </c>
      <c r="D45" s="2" cm="1">
        <f t="array" ref="D45">IF(ISERROR(INDEX(Jornadas[id],ROW()-5)),"",COUNTIFS(_Cortes!$C:$C,INDEX(Jornadas[id],ROW()-5),_Cortes!$B:$B,LOOKUP($D$4,_Barberos!$B:$B,_Barberos!$A:$A)))</f>
        <v>4</v>
      </c>
      <c r="E45" s="21" cm="1">
        <f t="array" ref="E45">IF(ISERROR(INDEX(Jornadas[id],ROW()-5)),"",INT(SUMIFS(Cortes[importe],Cortes[id_jornada],INDEX(Jornadas[id],ROW()-5),Cortes[id_barbero],LOOKUP($D$4,Barberos[nombre],Barberos[id]))*(INDEX(Jornadas[comision_barberos],1)/100)))</f>
        <v>13000</v>
      </c>
      <c r="F45" s="21" cm="1">
        <f t="array" ref="F45">IF(ISERROR(INDEX(Jornadas[id],ROW()-5)),"",SUMIFS(Cortes[propina],Cortes[id_jornada],INDEX(Jornadas[id],ROW()-5),Cortes[id_barbero],LOOKUP($D$4,Barberos[nombre],Barberos[id])))</f>
        <v>0</v>
      </c>
      <c r="G45" s="21" cm="1">
        <f t="array" ref="G45">IF(ISERROR(INDEX(Jornadas[id],ROW()-5)),"",SUMIFS(Adelantos[importe],Adelantos[id_jornada],INDEX(Jornadas[id],ROW()-5),Adelantos[id_barbero],LOOKUP($D$4,Barberos[nombre],Barberos[id])))</f>
        <v>0</v>
      </c>
      <c r="H45" s="21" cm="1">
        <f t="array" ref="H45">IF(ISERROR(INDEX(Jornadas[id],ROW()-5)),"",E45+F45-G45)</f>
        <v>13000</v>
      </c>
      <c r="I45" s="2" cm="1">
        <f t="array" ref="I45">IF(ISERROR(INDEX(Jornadas[id],ROW()-5)),"",COUNTIFS(_Cortes!$C:$C,INDEX(Jornadas[id],ROW()-5),_Cortes!$B:$B,LOOKUP($I$4,_Barberos!$B:$B,_Barberos!$A:$A)))</f>
        <v>0</v>
      </c>
      <c r="J45" s="21" cm="1">
        <f t="array" ref="J45">IF(ISERROR(INDEX(Jornadas[id],ROW()-5)),"",INT(SUMIFS(Cortes[importe],Cortes[id_jornada],INDEX(Jornadas[id],ROW()-5),Cortes[id_barbero],LOOKUP($I$4,Barberos[nombre],Barberos[id]))*(INDEX(Jornadas[comision_barberos],1)/100)))</f>
        <v>0</v>
      </c>
      <c r="K45" s="21" cm="1">
        <f t="array" ref="K45">IF(ISERROR(INDEX(Jornadas[id],ROW()-5)),"",SUMIFS(Cortes[propina],Cortes[id_jornada],INDEX(Jornadas[id],ROW()-5),Cortes[id_barbero],LOOKUP($I$4,Barberos[nombre],Barberos[id])))</f>
        <v>0</v>
      </c>
      <c r="L45" s="21" cm="1">
        <f t="array" ref="L45">IF(ISERROR(INDEX(Jornadas[id],ROW()-5)),"",SUMIFS(Adelantos[importe],Adelantos[id_jornada],INDEX(Jornadas[id],ROW()-5),Adelantos[id_barbero],LOOKUP($I$4,Barberos[nombre],Barberos[id])))</f>
        <v>0</v>
      </c>
      <c r="M45" s="21" cm="1">
        <f t="array" ref="M45">IF(ISERROR(INDEX(Jornadas[id],ROW()-5)),"",J45+K45-L45)</f>
        <v>0</v>
      </c>
      <c r="N45" s="2" cm="1">
        <f t="array" ref="N45">IF(ISERROR(INDEX(Jornadas[id],ROW()-5)),"",COUNTIFS(_Cortes!$C:$C,INDEX(Jornadas[id],ROW()-5),_Cortes!$B:$B,LOOKUP($N$4,_Barberos!$B:$B,_Barberos!$A:$A)))</f>
        <v>0</v>
      </c>
      <c r="O45" s="21" cm="1">
        <f t="array" ref="O45">IF(ISERROR(INDEX(Jornadas[id],ROW()-5)),"",INT(SUMIFS(Cortes[importe],Cortes[id_jornada],INDEX(Jornadas[id],ROW()-5),Cortes[id_barbero],LOOKUP($N$4,Barberos[nombre],Barberos[id]))*(INDEX(Jornadas[comision_barberos],1)/100)))</f>
        <v>0</v>
      </c>
      <c r="P45" s="21" cm="1">
        <f t="array" ref="P45">IF(ISERROR(INDEX(Jornadas[id],ROW()-5)),"",SUMIFS(Cortes[propina],Cortes[id_jornada],INDEX(Jornadas[id],ROW()-5),Cortes[id_barbero],LOOKUP($N$4,Barberos[nombre],Barberos[id])))</f>
        <v>0</v>
      </c>
      <c r="Q45" s="21" cm="1">
        <f t="array" ref="Q45">IF(ISERROR(INDEX(Jornadas[id],ROW()-5)),"",SUMIFS(Adelantos[importe],Adelantos[id_jornada],INDEX(Jornadas[id],ROW()-5),Adelantos[id_barbero],LOOKUP($N$4,Barberos[nombre],Barberos[id])))</f>
        <v>0</v>
      </c>
      <c r="R45" s="21" cm="1">
        <f t="array" ref="R45">IF(ISERROR(INDEX(Jornadas[id],ROW()-5)),"",O45+P45-Q45)</f>
        <v>0</v>
      </c>
      <c r="S45" s="2" cm="1">
        <f t="array" ref="S45">IF(ISERROR(INDEX(Jornadas[id],ROW()-5)),"",COUNTIFS(_Cortes!$C:$C,INDEX(Jornadas[id],ROW()-5),_Cortes!$B:$B,LOOKUP($S$4,_Barberos!$B:$B,_Barberos!$A:$A)))</f>
        <v>18</v>
      </c>
      <c r="T45" s="21" cm="1">
        <f t="array" ref="T45">IF(ISERROR(INDEX(Jornadas[id],ROW()-5)),"",INT(SUMIFS(Cortes[importe],Cortes[id_jornada],INDEX(Jornadas[id],ROW()-5),Cortes[id_barbero],LOOKUP($S$4,Barberos[nombre],Barberos[id]))*(INDEX(Jornadas[comision_barberos],1)/100)))</f>
        <v>59000</v>
      </c>
      <c r="U45" s="21" cm="1">
        <f t="array" ref="U45">IF(ISERROR(INDEX(Jornadas[id],ROW()-5)),"",SUMIFS(Cortes[propina],Cortes[id_jornada],INDEX(Jornadas[id],ROW()-5),Cortes[id_barbero],LOOKUP($S$4,Barberos[nombre],Barberos[id])))</f>
        <v>11100</v>
      </c>
      <c r="V45" s="21" cm="1">
        <f t="array" ref="V45">IF(ISERROR(INDEX(Jornadas[id],ROW()-5)),"",SUMIFS(Adelantos[importe],Adelantos[id_jornada],INDEX(Jornadas[id],ROW()-5),Adelantos[id_barbero],LOOKUP($S$4,Barberos[nombre],Barberos[id])))</f>
        <v>0</v>
      </c>
      <c r="W45" s="21" cm="1">
        <f t="array" ref="W45">IF(ISERROR(INDEX(Jornadas[id],ROW()-5)),"",T45+U45-V45)</f>
        <v>70100</v>
      </c>
      <c r="X45" s="2" cm="1">
        <f t="array" ref="X45">IF(ISERROR(INDEX(Jornadas[id],ROW()-5)),"",COUNTIFS(_Cortes!$C:$C,INDEX(Jornadas[id],ROW()-5),_Cortes!$B:$B,LOOKUP($X$4,_Barberos!$B:$B,_Barberos!$A:$A)))</f>
        <v>0</v>
      </c>
      <c r="Y45" s="21" cm="1">
        <f t="array" ref="Y45">IF(ISERROR(INDEX(Jornadas[id],ROW()-5)),"",INT(SUMIFS(Cortes[importe],Cortes[id_jornada],INDEX(Jornadas[id],ROW()-5),Cortes[id_barbero],LOOKUP($X$4,Barberos[nombre],Barberos[id]))*(INDEX(Jornadas[comision_barberos],1)/100)))</f>
        <v>0</v>
      </c>
      <c r="Z45" s="21" cm="1">
        <f t="array" ref="Z45">IF(ISERROR(INDEX(Jornadas[id],ROW()-5)),"",SUMIFS(Cortes[propina],Cortes[id_jornada],INDEX(Jornadas[id],ROW()-5),Cortes[id_barbero],LOOKUP($X$4,Barberos[nombre],Barberos[id])))</f>
        <v>0</v>
      </c>
      <c r="AA45" s="21" cm="1">
        <f t="array" ref="AA45">IF(ISERROR(INDEX(Jornadas[id],ROW()-5)),"",SUMIFS(Adelantos[importe],Adelantos[id_jornada],INDEX(Jornadas[id],ROW()-5),Adelantos[id_barbero],LOOKUP($X$4,Barberos[nombre],Barberos[id])))</f>
        <v>0</v>
      </c>
      <c r="AB45" s="21" cm="1">
        <f t="array" ref="AB45">IF(ISERROR(INDEX(Jornadas[id],ROW()-5)),"",Y45+Z45-AA45)</f>
        <v>0</v>
      </c>
      <c r="AC45" s="2" cm="1">
        <f t="array" ref="AC45">IF(ISERROR(INDEX(Jornadas[id],ROW()-5)),"",COUNTIFS(_Cortes!$C:$C,INDEX(Jornadas[id],ROW()-5),_Cortes!$B:$B,LOOKUP($AC$4,_Barberos!$B:$B,_Barberos!$A:$A)))</f>
        <v>16</v>
      </c>
      <c r="AD45" s="21" cm="1">
        <f t="array" ref="AD45">IF(ISERROR(INDEX(Jornadas[id],ROW()-5)),"",INT(SUMIFS(Cortes[importe],Cortes[id_jornada],INDEX(Jornadas[id],ROW()-5),Cortes[id_barbero],LOOKUP($AC$4,Barberos[nombre],Barberos[id]))*(INDEX(Jornadas[comision_barberos],1)/100)))</f>
        <v>50000</v>
      </c>
      <c r="AE45" s="21" cm="1">
        <f t="array" ref="AE45">IF(ISERROR(INDEX(Jornadas[id],ROW()-5)),"",SUMIFS(Cortes[propina],Cortes[id_jornada],INDEX(Jornadas[id],ROW()-5),Cortes[id_barbero],LOOKUP($AC$4,Barberos[nombre],Barberos[id])))</f>
        <v>1000</v>
      </c>
      <c r="AF45" s="21" cm="1">
        <f t="array" ref="AF45">IF(ISERROR(INDEX(Jornadas[id],ROW()-5)),"",SUMIFS(Adelantos[importe],Adelantos[id_jornada],INDEX(Jornadas[id],ROW()-5),Adelantos[id_barbero],LOOKUP($AC$4,Barberos[nombre],Barberos[id])))</f>
        <v>0</v>
      </c>
      <c r="AG45" s="21" cm="1">
        <f t="array" ref="AG45">IF(ISERROR(INDEX(Jornadas[id],ROW()-5)),"",AD45+AE45-AF45)</f>
        <v>51000</v>
      </c>
      <c r="AH45" s="2" cm="1">
        <f t="array" ref="AH45">IF(ISERROR(INDEX(Jornadas[id],ROW()-5)),"",COUNTIFS(_Cortes!$C:$C,INDEX(Jornadas[id],ROW()-5),_Cortes!$B:$B,LOOKUP($AH$4,_Barberos!$B:$B,_Barberos!$A:$A)))</f>
        <v>0</v>
      </c>
      <c r="AI45" s="21" cm="1">
        <f t="array" ref="AI45">IF(ISERROR(INDEX(Jornadas[id],ROW()-5)),"",INT(SUMIFS(Cortes[importe],Cortes[id_jornada],INDEX(Jornadas[id],ROW()-5),Cortes[id_barbero],LOOKUP($AH$4,Barberos[nombre],Barberos[id]))*(INDEX(Jornadas[comision_barberos],1)/100)))</f>
        <v>0</v>
      </c>
      <c r="AJ45" s="21" cm="1">
        <f t="array" ref="AJ45">IF(ISERROR(INDEX(Jornadas[id],ROW()-5)),"",SUMIFS(Cortes[propina],Cortes[id_jornada],INDEX(Jornadas[id],ROW()-5),Cortes[id_barbero],LOOKUP($AH$4,Barberos[nombre],Barberos[id])))</f>
        <v>0</v>
      </c>
      <c r="AK45" s="21" cm="1">
        <f t="array" ref="AK45">IF(ISERROR(INDEX(Jornadas[id],ROW()-5)),"",SUMIFS(Adelantos[importe],Adelantos[id_jornada],INDEX(Jornadas[id],ROW()-5),Adelantos[id_barbero],LOOKUP($AH$4,Barberos[nombre],Barberos[id])))</f>
        <v>0</v>
      </c>
      <c r="AL45" s="21" cm="1">
        <f t="array" ref="AL45">IF(ISERROR(INDEX(Jornadas[id],ROW()-5)),"",AI45+AJ45-AK45)</f>
        <v>0</v>
      </c>
      <c r="AM45" s="2" cm="1">
        <f t="array" ref="AM45">IF(ISERROR(INDEX(Jornadas[id],ROW()-5)),"",COUNTIFS(_Cortes!$C:$C,INDEX(Jornadas[id],ROW()-5),_Cortes!$B:$B,LOOKUP($AM$4,_Barberos!$B:$B,_Barberos!$A:$A)))</f>
        <v>10</v>
      </c>
      <c r="AN45" s="21" cm="1">
        <f t="array" ref="AN45">IF(ISERROR(INDEX(Jornadas[id],ROW()-5)),"",INT(SUMIFS(Cortes[importe],Cortes[id_jornada],INDEX(Jornadas[id],ROW()-5),Cortes[id_barbero],LOOKUP($AM$4,Barberos[nombre],Barberos[id]))*(INDEX(Jornadas[comision_barberos],1)/100)))</f>
        <v>30000</v>
      </c>
      <c r="AO45" s="21" cm="1">
        <f t="array" ref="AO45">IF(ISERROR(INDEX(Jornadas[id],ROW()-5)),"",SUMIFS(Cortes[propina],Cortes[id_jornada],INDEX(Jornadas[id],ROW()-5),Cortes[id_barbero],LOOKUP($AM$4,Barberos[nombre],Barberos[id])))</f>
        <v>4000</v>
      </c>
      <c r="AP45" s="21" cm="1">
        <f t="array" ref="AP45">IF(ISERROR(INDEX(Jornadas[id],ROW()-5)),"",SUMIFS(Adelantos[importe],Adelantos[id_jornada],INDEX(Jornadas[id],ROW()-5),Adelantos[id_barbero],LOOKUP($AM$4,Barberos[nombre],Barberos[id])))</f>
        <v>0</v>
      </c>
      <c r="AQ45" s="21" cm="1">
        <f t="array" ref="AQ45">IF(ISERROR(INDEX(Jornadas[id],ROW()-5)),"",AN45+AO45-AP45)</f>
        <v>34000</v>
      </c>
      <c r="AR45" s="2" cm="1">
        <f t="array" ref="AR45">IF(ISERROR(INDEX(Jornadas[id],ROW()-5)),"",COUNTIFS(_Cortes!$C:$C,INDEX(Jornadas[id],ROW()-5),_Cortes!$B:$B,LOOKUP($AR$4,_Barberos!$B:$B,_Barberos!$A:$A)))</f>
        <v>0</v>
      </c>
      <c r="AS45" s="21" cm="1">
        <f t="array" ref="AS45">IF(ISERROR(INDEX(Jornadas[id],ROW()-5)),"",INT(SUMIFS(Cortes[importe],Cortes[id_jornada],INDEX(Jornadas[id],ROW()-5),Cortes[id_barbero],LOOKUP($AR$4,Barberos[nombre],Barberos[id]))*(INDEX(Jornadas[comision_barberos],1)/100)))</f>
        <v>0</v>
      </c>
      <c r="AT45" s="21" cm="1">
        <f t="array" ref="AT45">IF(ISERROR(INDEX(Jornadas[id],ROW()-5)),"",SUMIFS(Cortes[propina],Cortes[id_jornada],INDEX(Jornadas[id],ROW()-5),Cortes[id_barbero],LOOKUP($AR$4,Barberos[nombre],Barberos[id])))</f>
        <v>0</v>
      </c>
      <c r="AU45" s="21" cm="1">
        <f t="array" ref="AU45">IF(ISERROR(INDEX(Jornadas[id],ROW()-5)),"",SUMIFS(Adelantos[importe],Adelantos[id_jornada],INDEX(Jornadas[id],ROW()-5),Adelantos[id_barbero],LOOKUP($AR$4,Barberos[nombre],Barberos[id])))</f>
        <v>0</v>
      </c>
      <c r="AV45" s="21" cm="1">
        <f t="array" ref="AV45">IF(ISERROR(INDEX(Jornadas[id],ROW()-5)),"",AS45+AT45-AU45)</f>
        <v>0</v>
      </c>
    </row>
    <row r="46" spans="1:48" ht="15" hidden="1" customHeight="1" x14ac:dyDescent="0.3">
      <c r="A46" s="53" t="str">
        <f t="shared" si="0"/>
        <v>Tuesday</v>
      </c>
      <c r="B46" s="54"/>
      <c r="C46" s="38" cm="1">
        <f t="array" ref="C46">IF(ISERROR(INDEX(Jornadas[id],ROW()-5)),"",INDEX(Jornadas[fecha],ROW()-5))</f>
        <v>45706</v>
      </c>
      <c r="D46" s="1" cm="1">
        <f t="array" ref="D46">IF(ISERROR(INDEX(Jornadas[id],ROW()-5)),"",COUNTIFS(_Cortes!$C:$C,INDEX(Jornadas[id],ROW()-5),_Cortes!$B:$B,LOOKUP($D$4,_Barberos!$B:$B,_Barberos!$A:$A)))</f>
        <v>0</v>
      </c>
      <c r="E46" s="20" cm="1">
        <f t="array" ref="E46">IF(ISERROR(INDEX(Jornadas[id],ROW()-5)),"",INT(SUMIFS(Cortes[importe],Cortes[id_jornada],INDEX(Jornadas[id],ROW()-5),Cortes[id_barbero],LOOKUP($D$4,Barberos[nombre],Barberos[id]))*(INDEX(Jornadas[comision_barberos],1)/100)))</f>
        <v>0</v>
      </c>
      <c r="F46" s="20" cm="1">
        <f t="array" ref="F46">IF(ISERROR(INDEX(Jornadas[id],ROW()-5)),"",SUMIFS(Cortes[propina],Cortes[id_jornada],INDEX(Jornadas[id],ROW()-5),Cortes[id_barbero],LOOKUP($D$4,Barberos[nombre],Barberos[id])))</f>
        <v>0</v>
      </c>
      <c r="G46" s="20" cm="1">
        <f t="array" ref="G46">IF(ISERROR(INDEX(Jornadas[id],ROW()-5)),"",SUMIFS(Adelantos[importe],Adelantos[id_jornada],INDEX(Jornadas[id],ROW()-5),Adelantos[id_barbero],LOOKUP($D$4,Barberos[nombre],Barberos[id])))</f>
        <v>0</v>
      </c>
      <c r="H46" s="20" cm="1">
        <f t="array" ref="H46">IF(ISERROR(INDEX(Jornadas[id],ROW()-5)),"",E46+F46-G46)</f>
        <v>0</v>
      </c>
      <c r="I46" s="1" cm="1">
        <f t="array" ref="I46">IF(ISERROR(INDEX(Jornadas[id],ROW()-5)),"",COUNTIFS(_Cortes!$C:$C,INDEX(Jornadas[id],ROW()-5),_Cortes!$B:$B,LOOKUP($I$4,_Barberos!$B:$B,_Barberos!$A:$A)))</f>
        <v>0</v>
      </c>
      <c r="J46" s="20" cm="1">
        <f t="array" ref="J46">IF(ISERROR(INDEX(Jornadas[id],ROW()-5)),"",INT(SUMIFS(Cortes[importe],Cortes[id_jornada],INDEX(Jornadas[id],ROW()-5),Cortes[id_barbero],LOOKUP($I$4,Barberos[nombre],Barberos[id]))*(INDEX(Jornadas[comision_barberos],1)/100)))</f>
        <v>0</v>
      </c>
      <c r="K46" s="20" cm="1">
        <f t="array" ref="K46">IF(ISERROR(INDEX(Jornadas[id],ROW()-5)),"",SUMIFS(Cortes[propina],Cortes[id_jornada],INDEX(Jornadas[id],ROW()-5),Cortes[id_barbero],LOOKUP($I$4,Barberos[nombre],Barberos[id])))</f>
        <v>0</v>
      </c>
      <c r="L46" s="20" cm="1">
        <f t="array" ref="L46">IF(ISERROR(INDEX(Jornadas[id],ROW()-5)),"",SUMIFS(Adelantos[importe],Adelantos[id_jornada],INDEX(Jornadas[id],ROW()-5),Adelantos[id_barbero],LOOKUP($I$4,Barberos[nombre],Barberos[id])))</f>
        <v>0</v>
      </c>
      <c r="M46" s="20" cm="1">
        <f t="array" ref="M46">IF(ISERROR(INDEX(Jornadas[id],ROW()-5)),"",J46+K46-L46)</f>
        <v>0</v>
      </c>
      <c r="N46" s="1" cm="1">
        <f t="array" ref="N46">IF(ISERROR(INDEX(Jornadas[id],ROW()-5)),"",COUNTIFS(_Cortes!$C:$C,INDEX(Jornadas[id],ROW()-5),_Cortes!$B:$B,LOOKUP($N$4,_Barberos!$B:$B,_Barberos!$A:$A)))</f>
        <v>12</v>
      </c>
      <c r="O46" s="20" cm="1">
        <f t="array" ref="O46">IF(ISERROR(INDEX(Jornadas[id],ROW()-5)),"",INT(SUMIFS(Cortes[importe],Cortes[id_jornada],INDEX(Jornadas[id],ROW()-5),Cortes[id_barbero],LOOKUP($N$4,Barberos[nombre],Barberos[id]))*(INDEX(Jornadas[comision_barberos],1)/100)))</f>
        <v>37000</v>
      </c>
      <c r="P46" s="20" cm="1">
        <f t="array" ref="P46">IF(ISERROR(INDEX(Jornadas[id],ROW()-5)),"",SUMIFS(Cortes[propina],Cortes[id_jornada],INDEX(Jornadas[id],ROW()-5),Cortes[id_barbero],LOOKUP($N$4,Barberos[nombre],Barberos[id])))</f>
        <v>2000</v>
      </c>
      <c r="Q46" s="20" cm="1">
        <f t="array" ref="Q46">IF(ISERROR(INDEX(Jornadas[id],ROW()-5)),"",SUMIFS(Adelantos[importe],Adelantos[id_jornada],INDEX(Jornadas[id],ROW()-5),Adelantos[id_barbero],LOOKUP($N$4,Barberos[nombre],Barberos[id])))</f>
        <v>0</v>
      </c>
      <c r="R46" s="20" cm="1">
        <f t="array" ref="R46">IF(ISERROR(INDEX(Jornadas[id],ROW()-5)),"",O46+P46-Q46)</f>
        <v>39000</v>
      </c>
      <c r="S46" s="1" cm="1">
        <f t="array" ref="S46">IF(ISERROR(INDEX(Jornadas[id],ROW()-5)),"",COUNTIFS(_Cortes!$C:$C,INDEX(Jornadas[id],ROW()-5),_Cortes!$B:$B,LOOKUP($S$4,_Barberos!$B:$B,_Barberos!$A:$A)))</f>
        <v>10</v>
      </c>
      <c r="T46" s="20" cm="1">
        <f t="array" ref="T46">IF(ISERROR(INDEX(Jornadas[id],ROW()-5)),"",INT(SUMIFS(Cortes[importe],Cortes[id_jornada],INDEX(Jornadas[id],ROW()-5),Cortes[id_barbero],LOOKUP($S$4,Barberos[nombre],Barberos[id]))*(INDEX(Jornadas[comision_barberos],1)/100)))</f>
        <v>31000</v>
      </c>
      <c r="U46" s="20" cm="1">
        <f t="array" ref="U46">IF(ISERROR(INDEX(Jornadas[id],ROW()-5)),"",SUMIFS(Cortes[propina],Cortes[id_jornada],INDEX(Jornadas[id],ROW()-5),Cortes[id_barbero],LOOKUP($S$4,Barberos[nombre],Barberos[id])))</f>
        <v>1000</v>
      </c>
      <c r="V46" s="20" cm="1">
        <f t="array" ref="V46">IF(ISERROR(INDEX(Jornadas[id],ROW()-5)),"",SUMIFS(Adelantos[importe],Adelantos[id_jornada],INDEX(Jornadas[id],ROW()-5),Adelantos[id_barbero],LOOKUP($S$4,Barberos[nombre],Barberos[id])))</f>
        <v>0</v>
      </c>
      <c r="W46" s="20" cm="1">
        <f t="array" ref="W46">IF(ISERROR(INDEX(Jornadas[id],ROW()-5)),"",T46+U46-V46)</f>
        <v>32000</v>
      </c>
      <c r="X46" s="1" cm="1">
        <f t="array" ref="X46">IF(ISERROR(INDEX(Jornadas[id],ROW()-5)),"",COUNTIFS(_Cortes!$C:$C,INDEX(Jornadas[id],ROW()-5),_Cortes!$B:$B,LOOKUP($X$4,_Barberos!$B:$B,_Barberos!$A:$A)))</f>
        <v>0</v>
      </c>
      <c r="Y46" s="20" cm="1">
        <f t="array" ref="Y46">IF(ISERROR(INDEX(Jornadas[id],ROW()-5)),"",INT(SUMIFS(Cortes[importe],Cortes[id_jornada],INDEX(Jornadas[id],ROW()-5),Cortes[id_barbero],LOOKUP($X$4,Barberos[nombre],Barberos[id]))*(INDEX(Jornadas[comision_barberos],1)/100)))</f>
        <v>0</v>
      </c>
      <c r="Z46" s="20" cm="1">
        <f t="array" ref="Z46">IF(ISERROR(INDEX(Jornadas[id],ROW()-5)),"",SUMIFS(Cortes[propina],Cortes[id_jornada],INDEX(Jornadas[id],ROW()-5),Cortes[id_barbero],LOOKUP($X$4,Barberos[nombre],Barberos[id])))</f>
        <v>0</v>
      </c>
      <c r="AA46" s="20" cm="1">
        <f t="array" ref="AA46">IF(ISERROR(INDEX(Jornadas[id],ROW()-5)),"",SUMIFS(Adelantos[importe],Adelantos[id_jornada],INDEX(Jornadas[id],ROW()-5),Adelantos[id_barbero],LOOKUP($X$4,Barberos[nombre],Barberos[id])))</f>
        <v>0</v>
      </c>
      <c r="AB46" s="20" cm="1">
        <f t="array" ref="AB46">IF(ISERROR(INDEX(Jornadas[id],ROW()-5)),"",Y46+Z46-AA46)</f>
        <v>0</v>
      </c>
      <c r="AC46" s="1" cm="1">
        <f t="array" ref="AC46">IF(ISERROR(INDEX(Jornadas[id],ROW()-5)),"",COUNTIFS(_Cortes!$C:$C,INDEX(Jornadas[id],ROW()-5),_Cortes!$B:$B,LOOKUP($AC$4,_Barberos!$B:$B,_Barberos!$A:$A)))</f>
        <v>0</v>
      </c>
      <c r="AD46" s="20" cm="1">
        <f t="array" ref="AD46">IF(ISERROR(INDEX(Jornadas[id],ROW()-5)),"",INT(SUMIFS(Cortes[importe],Cortes[id_jornada],INDEX(Jornadas[id],ROW()-5),Cortes[id_barbero],LOOKUP($AC$4,Barberos[nombre],Barberos[id]))*(INDEX(Jornadas[comision_barberos],1)/100)))</f>
        <v>0</v>
      </c>
      <c r="AE46" s="20" cm="1">
        <f t="array" ref="AE46">IF(ISERROR(INDEX(Jornadas[id],ROW()-5)),"",SUMIFS(Cortes[propina],Cortes[id_jornada],INDEX(Jornadas[id],ROW()-5),Cortes[id_barbero],LOOKUP($AC$4,Barberos[nombre],Barberos[id])))</f>
        <v>0</v>
      </c>
      <c r="AF46" s="20" cm="1">
        <f t="array" ref="AF46">IF(ISERROR(INDEX(Jornadas[id],ROW()-5)),"",SUMIFS(Adelantos[importe],Adelantos[id_jornada],INDEX(Jornadas[id],ROW()-5),Adelantos[id_barbero],LOOKUP($AC$4,Barberos[nombre],Barberos[id])))</f>
        <v>0</v>
      </c>
      <c r="AG46" s="20" cm="1">
        <f t="array" ref="AG46">IF(ISERROR(INDEX(Jornadas[id],ROW()-5)),"",AD46+AE46-AF46)</f>
        <v>0</v>
      </c>
      <c r="AH46" s="1" cm="1">
        <f t="array" ref="AH46">IF(ISERROR(INDEX(Jornadas[id],ROW()-5)),"",COUNTIFS(_Cortes!$C:$C,INDEX(Jornadas[id],ROW()-5),_Cortes!$B:$B,LOOKUP($AH$4,_Barberos!$B:$B,_Barberos!$A:$A)))</f>
        <v>0</v>
      </c>
      <c r="AI46" s="20" cm="1">
        <f t="array" ref="AI46">IF(ISERROR(INDEX(Jornadas[id],ROW()-5)),"",INT(SUMIFS(Cortes[importe],Cortes[id_jornada],INDEX(Jornadas[id],ROW()-5),Cortes[id_barbero],LOOKUP($AH$4,Barberos[nombre],Barberos[id]))*(INDEX(Jornadas[comision_barberos],1)/100)))</f>
        <v>0</v>
      </c>
      <c r="AJ46" s="20" cm="1">
        <f t="array" ref="AJ46">IF(ISERROR(INDEX(Jornadas[id],ROW()-5)),"",SUMIFS(Cortes[propina],Cortes[id_jornada],INDEX(Jornadas[id],ROW()-5),Cortes[id_barbero],LOOKUP($AH$4,Barberos[nombre],Barberos[id])))</f>
        <v>0</v>
      </c>
      <c r="AK46" s="20" cm="1">
        <f t="array" ref="AK46">IF(ISERROR(INDEX(Jornadas[id],ROW()-5)),"",SUMIFS(Adelantos[importe],Adelantos[id_jornada],INDEX(Jornadas[id],ROW()-5),Adelantos[id_barbero],LOOKUP($AH$4,Barberos[nombre],Barberos[id])))</f>
        <v>0</v>
      </c>
      <c r="AL46" s="20" cm="1">
        <f t="array" ref="AL46">IF(ISERROR(INDEX(Jornadas[id],ROW()-5)),"",AI46+AJ46-AK46)</f>
        <v>0</v>
      </c>
      <c r="AM46" s="1" cm="1">
        <f t="array" ref="AM46">IF(ISERROR(INDEX(Jornadas[id],ROW()-5)),"",COUNTIFS(_Cortes!$C:$C,INDEX(Jornadas[id],ROW()-5),_Cortes!$B:$B,LOOKUP($AM$4,_Barberos!$B:$B,_Barberos!$A:$A)))</f>
        <v>9</v>
      </c>
      <c r="AN46" s="20" cm="1">
        <f t="array" ref="AN46">IF(ISERROR(INDEX(Jornadas[id],ROW()-5)),"",INT(SUMIFS(Cortes[importe],Cortes[id_jornada],INDEX(Jornadas[id],ROW()-5),Cortes[id_barbero],LOOKUP($AM$4,Barberos[nombre],Barberos[id]))*(INDEX(Jornadas[comision_barberos],1)/100)))</f>
        <v>28000</v>
      </c>
      <c r="AO46" s="20" cm="1">
        <f t="array" ref="AO46">IF(ISERROR(INDEX(Jornadas[id],ROW()-5)),"",SUMIFS(Cortes[propina],Cortes[id_jornada],INDEX(Jornadas[id],ROW()-5),Cortes[id_barbero],LOOKUP($AM$4,Barberos[nombre],Barberos[id])))</f>
        <v>3500</v>
      </c>
      <c r="AP46" s="20" cm="1">
        <f t="array" ref="AP46">IF(ISERROR(INDEX(Jornadas[id],ROW()-5)),"",SUMIFS(Adelantos[importe],Adelantos[id_jornada],INDEX(Jornadas[id],ROW()-5),Adelantos[id_barbero],LOOKUP($AM$4,Barberos[nombre],Barberos[id])))</f>
        <v>0</v>
      </c>
      <c r="AQ46" s="20" cm="1">
        <f t="array" ref="AQ46">IF(ISERROR(INDEX(Jornadas[id],ROW()-5)),"",AN46+AO46-AP46)</f>
        <v>31500</v>
      </c>
      <c r="AR46" s="1" cm="1">
        <f t="array" ref="AR46">IF(ISERROR(INDEX(Jornadas[id],ROW()-5)),"",COUNTIFS(_Cortes!$C:$C,INDEX(Jornadas[id],ROW()-5),_Cortes!$B:$B,LOOKUP($AR$4,_Barberos!$B:$B,_Barberos!$A:$A)))</f>
        <v>0</v>
      </c>
      <c r="AS46" s="20" cm="1">
        <f t="array" ref="AS46">IF(ISERROR(INDEX(Jornadas[id],ROW()-5)),"",INT(SUMIFS(Cortes[importe],Cortes[id_jornada],INDEX(Jornadas[id],ROW()-5),Cortes[id_barbero],LOOKUP($AR$4,Barberos[nombre],Barberos[id]))*(INDEX(Jornadas[comision_barberos],1)/100)))</f>
        <v>0</v>
      </c>
      <c r="AT46" s="20" cm="1">
        <f t="array" ref="AT46">IF(ISERROR(INDEX(Jornadas[id],ROW()-5)),"",SUMIFS(Cortes[propina],Cortes[id_jornada],INDEX(Jornadas[id],ROW()-5),Cortes[id_barbero],LOOKUP($AR$4,Barberos[nombre],Barberos[id])))</f>
        <v>0</v>
      </c>
      <c r="AU46" s="20" cm="1">
        <f t="array" ref="AU46">IF(ISERROR(INDEX(Jornadas[id],ROW()-5)),"",SUMIFS(Adelantos[importe],Adelantos[id_jornada],INDEX(Jornadas[id],ROW()-5),Adelantos[id_barbero],LOOKUP($AR$4,Barberos[nombre],Barberos[id])))</f>
        <v>0</v>
      </c>
      <c r="AV46" s="20" cm="1">
        <f t="array" ref="AV46">IF(ISERROR(INDEX(Jornadas[id],ROW()-5)),"",AS46+AT46-AU46)</f>
        <v>0</v>
      </c>
    </row>
    <row r="47" spans="1:48" ht="15" hidden="1" customHeight="1" x14ac:dyDescent="0.3">
      <c r="A47" s="51" t="str">
        <f t="shared" si="0"/>
        <v>Wednesday</v>
      </c>
      <c r="B47" s="52"/>
      <c r="C47" s="36" cm="1">
        <f t="array" ref="C47">IF(ISERROR(INDEX(Jornadas[id],ROW()-5)),"",INDEX(Jornadas[fecha],ROW()-5))</f>
        <v>45707</v>
      </c>
      <c r="D47" s="2" cm="1">
        <f t="array" ref="D47">IF(ISERROR(INDEX(Jornadas[id],ROW()-5)),"",COUNTIFS(_Cortes!$C:$C,INDEX(Jornadas[id],ROW()-5),_Cortes!$B:$B,LOOKUP($D$4,_Barberos!$B:$B,_Barberos!$A:$A)))</f>
        <v>11</v>
      </c>
      <c r="E47" s="21" cm="1">
        <f t="array" ref="E47">IF(ISERROR(INDEX(Jornadas[id],ROW()-5)),"",INT(SUMIFS(Cortes[importe],Cortes[id_jornada],INDEX(Jornadas[id],ROW()-5),Cortes[id_barbero],LOOKUP($D$4,Barberos[nombre],Barberos[id]))*(INDEX(Jornadas[comision_barberos],1)/100)))</f>
        <v>50500</v>
      </c>
      <c r="F47" s="21" cm="1">
        <f t="array" ref="F47">IF(ISERROR(INDEX(Jornadas[id],ROW()-5)),"",SUMIFS(Cortes[propina],Cortes[id_jornada],INDEX(Jornadas[id],ROW()-5),Cortes[id_barbero],LOOKUP($D$4,Barberos[nombre],Barberos[id])))</f>
        <v>2000</v>
      </c>
      <c r="G47" s="21" cm="1">
        <f t="array" ref="G47">IF(ISERROR(INDEX(Jornadas[id],ROW()-5)),"",SUMIFS(Adelantos[importe],Adelantos[id_jornada],INDEX(Jornadas[id],ROW()-5),Adelantos[id_barbero],LOOKUP($D$4,Barberos[nombre],Barberos[id])))</f>
        <v>3000</v>
      </c>
      <c r="H47" s="21" cm="1">
        <f t="array" ref="H47">IF(ISERROR(INDEX(Jornadas[id],ROW()-5)),"",E47+F47-G47)</f>
        <v>49500</v>
      </c>
      <c r="I47" s="2" cm="1">
        <f t="array" ref="I47">IF(ISERROR(INDEX(Jornadas[id],ROW()-5)),"",COUNTIFS(_Cortes!$C:$C,INDEX(Jornadas[id],ROW()-5),_Cortes!$B:$B,LOOKUP($I$4,_Barberos!$B:$B,_Barberos!$A:$A)))</f>
        <v>0</v>
      </c>
      <c r="J47" s="21" cm="1">
        <f t="array" ref="J47">IF(ISERROR(INDEX(Jornadas[id],ROW()-5)),"",INT(SUMIFS(Cortes[importe],Cortes[id_jornada],INDEX(Jornadas[id],ROW()-5),Cortes[id_barbero],LOOKUP($I$4,Barberos[nombre],Barberos[id]))*(INDEX(Jornadas[comision_barberos],1)/100)))</f>
        <v>0</v>
      </c>
      <c r="K47" s="21" cm="1">
        <f t="array" ref="K47">IF(ISERROR(INDEX(Jornadas[id],ROW()-5)),"",SUMIFS(Cortes[propina],Cortes[id_jornada],INDEX(Jornadas[id],ROW()-5),Cortes[id_barbero],LOOKUP($I$4,Barberos[nombre],Barberos[id])))</f>
        <v>0</v>
      </c>
      <c r="L47" s="21" cm="1">
        <f t="array" ref="L47">IF(ISERROR(INDEX(Jornadas[id],ROW()-5)),"",SUMIFS(Adelantos[importe],Adelantos[id_jornada],INDEX(Jornadas[id],ROW()-5),Adelantos[id_barbero],LOOKUP($I$4,Barberos[nombre],Barberos[id])))</f>
        <v>0</v>
      </c>
      <c r="M47" s="21" cm="1">
        <f t="array" ref="M47">IF(ISERROR(INDEX(Jornadas[id],ROW()-5)),"",J47+K47-L47)</f>
        <v>0</v>
      </c>
      <c r="N47" s="2" cm="1">
        <f t="array" ref="N47">IF(ISERROR(INDEX(Jornadas[id],ROW()-5)),"",COUNTIFS(_Cortes!$C:$C,INDEX(Jornadas[id],ROW()-5),_Cortes!$B:$B,LOOKUP($N$4,_Barberos!$B:$B,_Barberos!$A:$A)))</f>
        <v>13</v>
      </c>
      <c r="O47" s="21" cm="1">
        <f t="array" ref="O47">IF(ISERROR(INDEX(Jornadas[id],ROW()-5)),"",INT(SUMIFS(Cortes[importe],Cortes[id_jornada],INDEX(Jornadas[id],ROW()-5),Cortes[id_barbero],LOOKUP($N$4,Barberos[nombre],Barberos[id]))*(INDEX(Jornadas[comision_barberos],1)/100)))</f>
        <v>39000</v>
      </c>
      <c r="P47" s="21" cm="1">
        <f t="array" ref="P47">IF(ISERROR(INDEX(Jornadas[id],ROW()-5)),"",SUMIFS(Cortes[propina],Cortes[id_jornada],INDEX(Jornadas[id],ROW()-5),Cortes[id_barbero],LOOKUP($N$4,Barberos[nombre],Barberos[id])))</f>
        <v>4000</v>
      </c>
      <c r="Q47" s="21" cm="1">
        <f t="array" ref="Q47">IF(ISERROR(INDEX(Jornadas[id],ROW()-5)),"",SUMIFS(Adelantos[importe],Adelantos[id_jornada],INDEX(Jornadas[id],ROW()-5),Adelantos[id_barbero],LOOKUP($N$4,Barberos[nombre],Barberos[id])))</f>
        <v>27100</v>
      </c>
      <c r="R47" s="21" cm="1">
        <f t="array" ref="R47">IF(ISERROR(INDEX(Jornadas[id],ROW()-5)),"",O47+P47-Q47)</f>
        <v>15900</v>
      </c>
      <c r="S47" s="2" cm="1">
        <f t="array" ref="S47">IF(ISERROR(INDEX(Jornadas[id],ROW()-5)),"",COUNTIFS(_Cortes!$C:$C,INDEX(Jornadas[id],ROW()-5),_Cortes!$B:$B,LOOKUP($S$4,_Barberos!$B:$B,_Barberos!$A:$A)))</f>
        <v>0</v>
      </c>
      <c r="T47" s="21" cm="1">
        <f t="array" ref="T47">IF(ISERROR(INDEX(Jornadas[id],ROW()-5)),"",INT(SUMIFS(Cortes[importe],Cortes[id_jornada],INDEX(Jornadas[id],ROW()-5),Cortes[id_barbero],LOOKUP($S$4,Barberos[nombre],Barberos[id]))*(INDEX(Jornadas[comision_barberos],1)/100)))</f>
        <v>0</v>
      </c>
      <c r="U47" s="21" cm="1">
        <f t="array" ref="U47">IF(ISERROR(INDEX(Jornadas[id],ROW()-5)),"",SUMIFS(Cortes[propina],Cortes[id_jornada],INDEX(Jornadas[id],ROW()-5),Cortes[id_barbero],LOOKUP($S$4,Barberos[nombre],Barberos[id])))</f>
        <v>0</v>
      </c>
      <c r="V47" s="21" cm="1">
        <f t="array" ref="V47">IF(ISERROR(INDEX(Jornadas[id],ROW()-5)),"",SUMIFS(Adelantos[importe],Adelantos[id_jornada],INDEX(Jornadas[id],ROW()-5),Adelantos[id_barbero],LOOKUP($S$4,Barberos[nombre],Barberos[id])))</f>
        <v>0</v>
      </c>
      <c r="W47" s="21" cm="1">
        <f t="array" ref="W47">IF(ISERROR(INDEX(Jornadas[id],ROW()-5)),"",T47+U47-V47)</f>
        <v>0</v>
      </c>
      <c r="X47" s="2" cm="1">
        <f t="array" ref="X47">IF(ISERROR(INDEX(Jornadas[id],ROW()-5)),"",COUNTIFS(_Cortes!$C:$C,INDEX(Jornadas[id],ROW()-5),_Cortes!$B:$B,LOOKUP($X$4,_Barberos!$B:$B,_Barberos!$A:$A)))</f>
        <v>0</v>
      </c>
      <c r="Y47" s="21" cm="1">
        <f t="array" ref="Y47">IF(ISERROR(INDEX(Jornadas[id],ROW()-5)),"",INT(SUMIFS(Cortes[importe],Cortes[id_jornada],INDEX(Jornadas[id],ROW()-5),Cortes[id_barbero],LOOKUP($X$4,Barberos[nombre],Barberos[id]))*(INDEX(Jornadas[comision_barberos],1)/100)))</f>
        <v>0</v>
      </c>
      <c r="Z47" s="21" cm="1">
        <f t="array" ref="Z47">IF(ISERROR(INDEX(Jornadas[id],ROW()-5)),"",SUMIFS(Cortes[propina],Cortes[id_jornada],INDEX(Jornadas[id],ROW()-5),Cortes[id_barbero],LOOKUP($X$4,Barberos[nombre],Barberos[id])))</f>
        <v>0</v>
      </c>
      <c r="AA47" s="21" cm="1">
        <f t="array" ref="AA47">IF(ISERROR(INDEX(Jornadas[id],ROW()-5)),"",SUMIFS(Adelantos[importe],Adelantos[id_jornada],INDEX(Jornadas[id],ROW()-5),Adelantos[id_barbero],LOOKUP($X$4,Barberos[nombre],Barberos[id])))</f>
        <v>0</v>
      </c>
      <c r="AB47" s="21" cm="1">
        <f t="array" ref="AB47">IF(ISERROR(INDEX(Jornadas[id],ROW()-5)),"",Y47+Z47-AA47)</f>
        <v>0</v>
      </c>
      <c r="AC47" s="2" cm="1">
        <f t="array" ref="AC47">IF(ISERROR(INDEX(Jornadas[id],ROW()-5)),"",COUNTIFS(_Cortes!$C:$C,INDEX(Jornadas[id],ROW()-5),_Cortes!$B:$B,LOOKUP($AC$4,_Barberos!$B:$B,_Barberos!$A:$A)))</f>
        <v>12</v>
      </c>
      <c r="AD47" s="21" cm="1">
        <f t="array" ref="AD47">IF(ISERROR(INDEX(Jornadas[id],ROW()-5)),"",INT(SUMIFS(Cortes[importe],Cortes[id_jornada],INDEX(Jornadas[id],ROW()-5),Cortes[id_barbero],LOOKUP($AC$4,Barberos[nombre],Barberos[id]))*(INDEX(Jornadas[comision_barberos],1)/100)))</f>
        <v>38000</v>
      </c>
      <c r="AE47" s="21" cm="1">
        <f t="array" ref="AE47">IF(ISERROR(INDEX(Jornadas[id],ROW()-5)),"",SUMIFS(Cortes[propina],Cortes[id_jornada],INDEX(Jornadas[id],ROW()-5),Cortes[id_barbero],LOOKUP($AC$4,Barberos[nombre],Barberos[id])))</f>
        <v>4000</v>
      </c>
      <c r="AF47" s="21" cm="1">
        <f t="array" ref="AF47">IF(ISERROR(INDEX(Jornadas[id],ROW()-5)),"",SUMIFS(Adelantos[importe],Adelantos[id_jornada],INDEX(Jornadas[id],ROW()-5),Adelantos[id_barbero],LOOKUP($AC$4,Barberos[nombre],Barberos[id])))</f>
        <v>0</v>
      </c>
      <c r="AG47" s="21" cm="1">
        <f t="array" ref="AG47">IF(ISERROR(INDEX(Jornadas[id],ROW()-5)),"",AD47+AE47-AF47)</f>
        <v>42000</v>
      </c>
      <c r="AH47" s="2" cm="1">
        <f t="array" ref="AH47">IF(ISERROR(INDEX(Jornadas[id],ROW()-5)),"",COUNTIFS(_Cortes!$C:$C,INDEX(Jornadas[id],ROW()-5),_Cortes!$B:$B,LOOKUP($AH$4,_Barberos!$B:$B,_Barberos!$A:$A)))</f>
        <v>0</v>
      </c>
      <c r="AI47" s="21" cm="1">
        <f t="array" ref="AI47">IF(ISERROR(INDEX(Jornadas[id],ROW()-5)),"",INT(SUMIFS(Cortes[importe],Cortes[id_jornada],INDEX(Jornadas[id],ROW()-5),Cortes[id_barbero],LOOKUP($AH$4,Barberos[nombre],Barberos[id]))*(INDEX(Jornadas[comision_barberos],1)/100)))</f>
        <v>0</v>
      </c>
      <c r="AJ47" s="21" cm="1">
        <f t="array" ref="AJ47">IF(ISERROR(INDEX(Jornadas[id],ROW()-5)),"",SUMIFS(Cortes[propina],Cortes[id_jornada],INDEX(Jornadas[id],ROW()-5),Cortes[id_barbero],LOOKUP($AH$4,Barberos[nombre],Barberos[id])))</f>
        <v>0</v>
      </c>
      <c r="AK47" s="21" cm="1">
        <f t="array" ref="AK47">IF(ISERROR(INDEX(Jornadas[id],ROW()-5)),"",SUMIFS(Adelantos[importe],Adelantos[id_jornada],INDEX(Jornadas[id],ROW()-5),Adelantos[id_barbero],LOOKUP($AH$4,Barberos[nombre],Barberos[id])))</f>
        <v>0</v>
      </c>
      <c r="AL47" s="21" cm="1">
        <f t="array" ref="AL47">IF(ISERROR(INDEX(Jornadas[id],ROW()-5)),"",AI47+AJ47-AK47)</f>
        <v>0</v>
      </c>
      <c r="AM47" s="2" cm="1">
        <f t="array" ref="AM47">IF(ISERROR(INDEX(Jornadas[id],ROW()-5)),"",COUNTIFS(_Cortes!$C:$C,INDEX(Jornadas[id],ROW()-5),_Cortes!$B:$B,LOOKUP($AM$4,_Barberos!$B:$B,_Barberos!$A:$A)))</f>
        <v>0</v>
      </c>
      <c r="AN47" s="21" cm="1">
        <f t="array" ref="AN47">IF(ISERROR(INDEX(Jornadas[id],ROW()-5)),"",INT(SUMIFS(Cortes[importe],Cortes[id_jornada],INDEX(Jornadas[id],ROW()-5),Cortes[id_barbero],LOOKUP($AM$4,Barberos[nombre],Barberos[id]))*(INDEX(Jornadas[comision_barberos],1)/100)))</f>
        <v>0</v>
      </c>
      <c r="AO47" s="21" cm="1">
        <f t="array" ref="AO47">IF(ISERROR(INDEX(Jornadas[id],ROW()-5)),"",SUMIFS(Cortes[propina],Cortes[id_jornada],INDEX(Jornadas[id],ROW()-5),Cortes[id_barbero],LOOKUP($AM$4,Barberos[nombre],Barberos[id])))</f>
        <v>0</v>
      </c>
      <c r="AP47" s="21" cm="1">
        <f t="array" ref="AP47">IF(ISERROR(INDEX(Jornadas[id],ROW()-5)),"",SUMIFS(Adelantos[importe],Adelantos[id_jornada],INDEX(Jornadas[id],ROW()-5),Adelantos[id_barbero],LOOKUP($AM$4,Barberos[nombre],Barberos[id])))</f>
        <v>0</v>
      </c>
      <c r="AQ47" s="21" cm="1">
        <f t="array" ref="AQ47">IF(ISERROR(INDEX(Jornadas[id],ROW()-5)),"",AN47+AO47-AP47)</f>
        <v>0</v>
      </c>
      <c r="AR47" s="2" cm="1">
        <f t="array" ref="AR47">IF(ISERROR(INDEX(Jornadas[id],ROW()-5)),"",COUNTIFS(_Cortes!$C:$C,INDEX(Jornadas[id],ROW()-5),_Cortes!$B:$B,LOOKUP($AR$4,_Barberos!$B:$B,_Barberos!$A:$A)))</f>
        <v>0</v>
      </c>
      <c r="AS47" s="21" cm="1">
        <f t="array" ref="AS47">IF(ISERROR(INDEX(Jornadas[id],ROW()-5)),"",INT(SUMIFS(Cortes[importe],Cortes[id_jornada],INDEX(Jornadas[id],ROW()-5),Cortes[id_barbero],LOOKUP($AR$4,Barberos[nombre],Barberos[id]))*(INDEX(Jornadas[comision_barberos],1)/100)))</f>
        <v>0</v>
      </c>
      <c r="AT47" s="21" cm="1">
        <f t="array" ref="AT47">IF(ISERROR(INDEX(Jornadas[id],ROW()-5)),"",SUMIFS(Cortes[propina],Cortes[id_jornada],INDEX(Jornadas[id],ROW()-5),Cortes[id_barbero],LOOKUP($AR$4,Barberos[nombre],Barberos[id])))</f>
        <v>0</v>
      </c>
      <c r="AU47" s="21" cm="1">
        <f t="array" ref="AU47">IF(ISERROR(INDEX(Jornadas[id],ROW()-5)),"",SUMIFS(Adelantos[importe],Adelantos[id_jornada],INDEX(Jornadas[id],ROW()-5),Adelantos[id_barbero],LOOKUP($AR$4,Barberos[nombre],Barberos[id])))</f>
        <v>0</v>
      </c>
      <c r="AV47" s="21" cm="1">
        <f t="array" ref="AV47">IF(ISERROR(INDEX(Jornadas[id],ROW()-5)),"",AS47+AT47-AU47)</f>
        <v>0</v>
      </c>
    </row>
    <row r="48" spans="1:48" ht="15" hidden="1" customHeight="1" x14ac:dyDescent="0.3">
      <c r="A48" s="53" t="str">
        <f t="shared" si="0"/>
        <v>Thursday</v>
      </c>
      <c r="B48" s="54"/>
      <c r="C48" s="38" cm="1">
        <f t="array" ref="C48">IF(ISERROR(INDEX(Jornadas[id],ROW()-5)),"",INDEX(Jornadas[fecha],ROW()-5))</f>
        <v>45708</v>
      </c>
      <c r="D48" s="1" cm="1">
        <f t="array" ref="D48">IF(ISERROR(INDEX(Jornadas[id],ROW()-5)),"",COUNTIFS(_Cortes!$C:$C,INDEX(Jornadas[id],ROW()-5),_Cortes!$B:$B,LOOKUP($D$4,_Barberos!$B:$B,_Barberos!$A:$A)))</f>
        <v>16</v>
      </c>
      <c r="E48" s="20" cm="1">
        <f t="array" ref="E48">IF(ISERROR(INDEX(Jornadas[id],ROW()-5)),"",INT(SUMIFS(Cortes[importe],Cortes[id_jornada],INDEX(Jornadas[id],ROW()-5),Cortes[id_barbero],LOOKUP($D$4,Barberos[nombre],Barberos[id]))*(INDEX(Jornadas[comision_barberos],1)/100)))</f>
        <v>49000</v>
      </c>
      <c r="F48" s="20" cm="1">
        <f t="array" ref="F48">IF(ISERROR(INDEX(Jornadas[id],ROW()-5)),"",SUMIFS(Cortes[propina],Cortes[id_jornada],INDEX(Jornadas[id],ROW()-5),Cortes[id_barbero],LOOKUP($D$4,Barberos[nombre],Barberos[id])))</f>
        <v>2000</v>
      </c>
      <c r="G48" s="20" cm="1">
        <f t="array" ref="G48">IF(ISERROR(INDEX(Jornadas[id],ROW()-5)),"",SUMIFS(Adelantos[importe],Adelantos[id_jornada],INDEX(Jornadas[id],ROW()-5),Adelantos[id_barbero],LOOKUP($D$4,Barberos[nombre],Barberos[id])))</f>
        <v>0</v>
      </c>
      <c r="H48" s="20" cm="1">
        <f t="array" ref="H48">IF(ISERROR(INDEX(Jornadas[id],ROW()-5)),"",E48+F48-G48)</f>
        <v>51000</v>
      </c>
      <c r="I48" s="1" cm="1">
        <f t="array" ref="I48">IF(ISERROR(INDEX(Jornadas[id],ROW()-5)),"",COUNTIFS(_Cortes!$C:$C,INDEX(Jornadas[id],ROW()-5),_Cortes!$B:$B,LOOKUP($I$4,_Barberos!$B:$B,_Barberos!$A:$A)))</f>
        <v>0</v>
      </c>
      <c r="J48" s="20" cm="1">
        <f t="array" ref="J48">IF(ISERROR(INDEX(Jornadas[id],ROW()-5)),"",INT(SUMIFS(Cortes[importe],Cortes[id_jornada],INDEX(Jornadas[id],ROW()-5),Cortes[id_barbero],LOOKUP($I$4,Barberos[nombre],Barberos[id]))*(INDEX(Jornadas[comision_barberos],1)/100)))</f>
        <v>0</v>
      </c>
      <c r="K48" s="20" cm="1">
        <f t="array" ref="K48">IF(ISERROR(INDEX(Jornadas[id],ROW()-5)),"",SUMIFS(Cortes[propina],Cortes[id_jornada],INDEX(Jornadas[id],ROW()-5),Cortes[id_barbero],LOOKUP($I$4,Barberos[nombre],Barberos[id])))</f>
        <v>0</v>
      </c>
      <c r="L48" s="20" cm="1">
        <f t="array" ref="L48">IF(ISERROR(INDEX(Jornadas[id],ROW()-5)),"",SUMIFS(Adelantos[importe],Adelantos[id_jornada],INDEX(Jornadas[id],ROW()-5),Adelantos[id_barbero],LOOKUP($I$4,Barberos[nombre],Barberos[id])))</f>
        <v>0</v>
      </c>
      <c r="M48" s="20" cm="1">
        <f t="array" ref="M48">IF(ISERROR(INDEX(Jornadas[id],ROW()-5)),"",J48+K48-L48)</f>
        <v>0</v>
      </c>
      <c r="N48" s="1" cm="1">
        <f t="array" ref="N48">IF(ISERROR(INDEX(Jornadas[id],ROW()-5)),"",COUNTIFS(_Cortes!$C:$C,INDEX(Jornadas[id],ROW()-5),_Cortes!$B:$B,LOOKUP($N$4,_Barberos!$B:$B,_Barberos!$A:$A)))</f>
        <v>12</v>
      </c>
      <c r="O48" s="20" cm="1">
        <f t="array" ref="O48">IF(ISERROR(INDEX(Jornadas[id],ROW()-5)),"",INT(SUMIFS(Cortes[importe],Cortes[id_jornada],INDEX(Jornadas[id],ROW()-5),Cortes[id_barbero],LOOKUP($N$4,Barberos[nombre],Barberos[id]))*(INDEX(Jornadas[comision_barberos],1)/100)))</f>
        <v>38000</v>
      </c>
      <c r="P48" s="20" cm="1">
        <f t="array" ref="P48">IF(ISERROR(INDEX(Jornadas[id],ROW()-5)),"",SUMIFS(Cortes[propina],Cortes[id_jornada],INDEX(Jornadas[id],ROW()-5),Cortes[id_barbero],LOOKUP($N$4,Barberos[nombre],Barberos[id])))</f>
        <v>3200</v>
      </c>
      <c r="Q48" s="20" cm="1">
        <f t="array" ref="Q48">IF(ISERROR(INDEX(Jornadas[id],ROW()-5)),"",SUMIFS(Adelantos[importe],Adelantos[id_jornada],INDEX(Jornadas[id],ROW()-5),Adelantos[id_barbero],LOOKUP($N$4,Barberos[nombre],Barberos[id])))</f>
        <v>0</v>
      </c>
      <c r="R48" s="20" cm="1">
        <f t="array" ref="R48">IF(ISERROR(INDEX(Jornadas[id],ROW()-5)),"",O48+P48-Q48)</f>
        <v>41200</v>
      </c>
      <c r="S48" s="1" cm="1">
        <f t="array" ref="S48">IF(ISERROR(INDEX(Jornadas[id],ROW()-5)),"",COUNTIFS(_Cortes!$C:$C,INDEX(Jornadas[id],ROW()-5),_Cortes!$B:$B,LOOKUP($S$4,_Barberos!$B:$B,_Barberos!$A:$A)))</f>
        <v>7</v>
      </c>
      <c r="T48" s="20" cm="1">
        <f t="array" ref="T48">IF(ISERROR(INDEX(Jornadas[id],ROW()-5)),"",INT(SUMIFS(Cortes[importe],Cortes[id_jornada],INDEX(Jornadas[id],ROW()-5),Cortes[id_barbero],LOOKUP($S$4,Barberos[nombre],Barberos[id]))*(INDEX(Jornadas[comision_barberos],1)/100)))</f>
        <v>21000</v>
      </c>
      <c r="U48" s="20" cm="1">
        <f t="array" ref="U48">IF(ISERROR(INDEX(Jornadas[id],ROW()-5)),"",SUMIFS(Cortes[propina],Cortes[id_jornada],INDEX(Jornadas[id],ROW()-5),Cortes[id_barbero],LOOKUP($S$4,Barberos[nombre],Barberos[id])))</f>
        <v>5000</v>
      </c>
      <c r="V48" s="20" cm="1">
        <f t="array" ref="V48">IF(ISERROR(INDEX(Jornadas[id],ROW()-5)),"",SUMIFS(Adelantos[importe],Adelantos[id_jornada],INDEX(Jornadas[id],ROW()-5),Adelantos[id_barbero],LOOKUP($S$4,Barberos[nombre],Barberos[id])))</f>
        <v>0</v>
      </c>
      <c r="W48" s="20" cm="1">
        <f t="array" ref="W48">IF(ISERROR(INDEX(Jornadas[id],ROW()-5)),"",T48+U48-V48)</f>
        <v>26000</v>
      </c>
      <c r="X48" s="1" cm="1">
        <f t="array" ref="X48">IF(ISERROR(INDEX(Jornadas[id],ROW()-5)),"",COUNTIFS(_Cortes!$C:$C,INDEX(Jornadas[id],ROW()-5),_Cortes!$B:$B,LOOKUP($X$4,_Barberos!$B:$B,_Barberos!$A:$A)))</f>
        <v>0</v>
      </c>
      <c r="Y48" s="20" cm="1">
        <f t="array" ref="Y48">IF(ISERROR(INDEX(Jornadas[id],ROW()-5)),"",INT(SUMIFS(Cortes[importe],Cortes[id_jornada],INDEX(Jornadas[id],ROW()-5),Cortes[id_barbero],LOOKUP($X$4,Barberos[nombre],Barberos[id]))*(INDEX(Jornadas[comision_barberos],1)/100)))</f>
        <v>0</v>
      </c>
      <c r="Z48" s="20" cm="1">
        <f t="array" ref="Z48">IF(ISERROR(INDEX(Jornadas[id],ROW()-5)),"",SUMIFS(Cortes[propina],Cortes[id_jornada],INDEX(Jornadas[id],ROW()-5),Cortes[id_barbero],LOOKUP($X$4,Barberos[nombre],Barberos[id])))</f>
        <v>0</v>
      </c>
      <c r="AA48" s="20" cm="1">
        <f t="array" ref="AA48">IF(ISERROR(INDEX(Jornadas[id],ROW()-5)),"",SUMIFS(Adelantos[importe],Adelantos[id_jornada],INDEX(Jornadas[id],ROW()-5),Adelantos[id_barbero],LOOKUP($X$4,Barberos[nombre],Barberos[id])))</f>
        <v>0</v>
      </c>
      <c r="AB48" s="20" cm="1">
        <f t="array" ref="AB48">IF(ISERROR(INDEX(Jornadas[id],ROW()-5)),"",Y48+Z48-AA48)</f>
        <v>0</v>
      </c>
      <c r="AC48" s="1" cm="1">
        <f t="array" ref="AC48">IF(ISERROR(INDEX(Jornadas[id],ROW()-5)),"",COUNTIFS(_Cortes!$C:$C,INDEX(Jornadas[id],ROW()-5),_Cortes!$B:$B,LOOKUP($AC$4,_Barberos!$B:$B,_Barberos!$A:$A)))</f>
        <v>9</v>
      </c>
      <c r="AD48" s="20" cm="1">
        <f t="array" ref="AD48">IF(ISERROR(INDEX(Jornadas[id],ROW()-5)),"",INT(SUMIFS(Cortes[importe],Cortes[id_jornada],INDEX(Jornadas[id],ROW()-5),Cortes[id_barbero],LOOKUP($AC$4,Barberos[nombre],Barberos[id]))*(INDEX(Jornadas[comision_barberos],1)/100)))</f>
        <v>28000</v>
      </c>
      <c r="AE48" s="20" cm="1">
        <f t="array" ref="AE48">IF(ISERROR(INDEX(Jornadas[id],ROW()-5)),"",SUMIFS(Cortes[propina],Cortes[id_jornada],INDEX(Jornadas[id],ROW()-5),Cortes[id_barbero],LOOKUP($AC$4,Barberos[nombre],Barberos[id])))</f>
        <v>0</v>
      </c>
      <c r="AF48" s="20" cm="1">
        <f t="array" ref="AF48">IF(ISERROR(INDEX(Jornadas[id],ROW()-5)),"",SUMIFS(Adelantos[importe],Adelantos[id_jornada],INDEX(Jornadas[id],ROW()-5),Adelantos[id_barbero],LOOKUP($AC$4,Barberos[nombre],Barberos[id])))</f>
        <v>0</v>
      </c>
      <c r="AG48" s="20" cm="1">
        <f t="array" ref="AG48">IF(ISERROR(INDEX(Jornadas[id],ROW()-5)),"",AD48+AE48-AF48)</f>
        <v>28000</v>
      </c>
      <c r="AH48" s="1" cm="1">
        <f t="array" ref="AH48">IF(ISERROR(INDEX(Jornadas[id],ROW()-5)),"",COUNTIFS(_Cortes!$C:$C,INDEX(Jornadas[id],ROW()-5),_Cortes!$B:$B,LOOKUP($AH$4,_Barberos!$B:$B,_Barberos!$A:$A)))</f>
        <v>0</v>
      </c>
      <c r="AI48" s="20" cm="1">
        <f t="array" ref="AI48">IF(ISERROR(INDEX(Jornadas[id],ROW()-5)),"",INT(SUMIFS(Cortes[importe],Cortes[id_jornada],INDEX(Jornadas[id],ROW()-5),Cortes[id_barbero],LOOKUP($AH$4,Barberos[nombre],Barberos[id]))*(INDEX(Jornadas[comision_barberos],1)/100)))</f>
        <v>0</v>
      </c>
      <c r="AJ48" s="20" cm="1">
        <f t="array" ref="AJ48">IF(ISERROR(INDEX(Jornadas[id],ROW()-5)),"",SUMIFS(Cortes[propina],Cortes[id_jornada],INDEX(Jornadas[id],ROW()-5),Cortes[id_barbero],LOOKUP($AH$4,Barberos[nombre],Barberos[id])))</f>
        <v>0</v>
      </c>
      <c r="AK48" s="20" cm="1">
        <f t="array" ref="AK48">IF(ISERROR(INDEX(Jornadas[id],ROW()-5)),"",SUMIFS(Adelantos[importe],Adelantos[id_jornada],INDEX(Jornadas[id],ROW()-5),Adelantos[id_barbero],LOOKUP($AH$4,Barberos[nombre],Barberos[id])))</f>
        <v>0</v>
      </c>
      <c r="AL48" s="20" cm="1">
        <f t="array" ref="AL48">IF(ISERROR(INDEX(Jornadas[id],ROW()-5)),"",AI48+AJ48-AK48)</f>
        <v>0</v>
      </c>
      <c r="AM48" s="1" cm="1">
        <f t="array" ref="AM48">IF(ISERROR(INDEX(Jornadas[id],ROW()-5)),"",COUNTIFS(_Cortes!$C:$C,INDEX(Jornadas[id],ROW()-5),_Cortes!$B:$B,LOOKUP($AM$4,_Barberos!$B:$B,_Barberos!$A:$A)))</f>
        <v>9</v>
      </c>
      <c r="AN48" s="20" cm="1">
        <f t="array" ref="AN48">IF(ISERROR(INDEX(Jornadas[id],ROW()-5)),"",INT(SUMIFS(Cortes[importe],Cortes[id_jornada],INDEX(Jornadas[id],ROW()-5),Cortes[id_barbero],LOOKUP($AM$4,Barberos[nombre],Barberos[id]))*(INDEX(Jornadas[comision_barberos],1)/100)))</f>
        <v>29000</v>
      </c>
      <c r="AO48" s="20" cm="1">
        <f t="array" ref="AO48">IF(ISERROR(INDEX(Jornadas[id],ROW()-5)),"",SUMIFS(Cortes[propina],Cortes[id_jornada],INDEX(Jornadas[id],ROW()-5),Cortes[id_barbero],LOOKUP($AM$4,Barberos[nombre],Barberos[id])))</f>
        <v>900</v>
      </c>
      <c r="AP48" s="20" cm="1">
        <f t="array" ref="AP48">IF(ISERROR(INDEX(Jornadas[id],ROW()-5)),"",SUMIFS(Adelantos[importe],Adelantos[id_jornada],INDEX(Jornadas[id],ROW()-5),Adelantos[id_barbero],LOOKUP($AM$4,Barberos[nombre],Barberos[id])))</f>
        <v>0</v>
      </c>
      <c r="AQ48" s="20" cm="1">
        <f t="array" ref="AQ48">IF(ISERROR(INDEX(Jornadas[id],ROW()-5)),"",AN48+AO48-AP48)</f>
        <v>29900</v>
      </c>
      <c r="AR48" s="1" cm="1">
        <f t="array" ref="AR48">IF(ISERROR(INDEX(Jornadas[id],ROW()-5)),"",COUNTIFS(_Cortes!$C:$C,INDEX(Jornadas[id],ROW()-5),_Cortes!$B:$B,LOOKUP($AR$4,_Barberos!$B:$B,_Barberos!$A:$A)))</f>
        <v>0</v>
      </c>
      <c r="AS48" s="20" cm="1">
        <f t="array" ref="AS48">IF(ISERROR(INDEX(Jornadas[id],ROW()-5)),"",INT(SUMIFS(Cortes[importe],Cortes[id_jornada],INDEX(Jornadas[id],ROW()-5),Cortes[id_barbero],LOOKUP($AR$4,Barberos[nombre],Barberos[id]))*(INDEX(Jornadas[comision_barberos],1)/100)))</f>
        <v>0</v>
      </c>
      <c r="AT48" s="20" cm="1">
        <f t="array" ref="AT48">IF(ISERROR(INDEX(Jornadas[id],ROW()-5)),"",SUMIFS(Cortes[propina],Cortes[id_jornada],INDEX(Jornadas[id],ROW()-5),Cortes[id_barbero],LOOKUP($AR$4,Barberos[nombre],Barberos[id])))</f>
        <v>0</v>
      </c>
      <c r="AU48" s="20" cm="1">
        <f t="array" ref="AU48">IF(ISERROR(INDEX(Jornadas[id],ROW()-5)),"",SUMIFS(Adelantos[importe],Adelantos[id_jornada],INDEX(Jornadas[id],ROW()-5),Adelantos[id_barbero],LOOKUP($AR$4,Barberos[nombre],Barberos[id])))</f>
        <v>0</v>
      </c>
      <c r="AV48" s="20" cm="1">
        <f t="array" ref="AV48">IF(ISERROR(INDEX(Jornadas[id],ROW()-5)),"",AS48+AT48-AU48)</f>
        <v>0</v>
      </c>
    </row>
    <row r="49" spans="1:48" ht="15" hidden="1" customHeight="1" x14ac:dyDescent="0.3">
      <c r="A49" s="51" t="str">
        <f t="shared" si="0"/>
        <v>Friday</v>
      </c>
      <c r="B49" s="52"/>
      <c r="C49" s="36" cm="1">
        <f t="array" ref="C49">IF(ISERROR(INDEX(Jornadas[id],ROW()-5)),"",INDEX(Jornadas[fecha],ROW()-5))</f>
        <v>45709</v>
      </c>
      <c r="D49" s="2" cm="1">
        <f t="array" ref="D49">IF(ISERROR(INDEX(Jornadas[id],ROW()-5)),"",COUNTIFS(_Cortes!$C:$C,INDEX(Jornadas[id],ROW()-5),_Cortes!$B:$B,LOOKUP($D$4,_Barberos!$B:$B,_Barberos!$A:$A)))</f>
        <v>5</v>
      </c>
      <c r="E49" s="21" cm="1">
        <f t="array" ref="E49">IF(ISERROR(INDEX(Jornadas[id],ROW()-5)),"",INT(SUMIFS(Cortes[importe],Cortes[id_jornada],INDEX(Jornadas[id],ROW()-5),Cortes[id_barbero],LOOKUP($D$4,Barberos[nombre],Barberos[id]))*(INDEX(Jornadas[comision_barberos],1)/100)))</f>
        <v>16000</v>
      </c>
      <c r="F49" s="21" cm="1">
        <f t="array" ref="F49">IF(ISERROR(INDEX(Jornadas[id],ROW()-5)),"",SUMIFS(Cortes[propina],Cortes[id_jornada],INDEX(Jornadas[id],ROW()-5),Cortes[id_barbero],LOOKUP($D$4,Barberos[nombre],Barberos[id])))</f>
        <v>1000</v>
      </c>
      <c r="G49" s="21" cm="1">
        <f t="array" ref="G49">IF(ISERROR(INDEX(Jornadas[id],ROW()-5)),"",SUMIFS(Adelantos[importe],Adelantos[id_jornada],INDEX(Jornadas[id],ROW()-5),Adelantos[id_barbero],LOOKUP($D$4,Barberos[nombre],Barberos[id])))</f>
        <v>0</v>
      </c>
      <c r="H49" s="21" cm="1">
        <f t="array" ref="H49">IF(ISERROR(INDEX(Jornadas[id],ROW()-5)),"",E49+F49-G49)</f>
        <v>17000</v>
      </c>
      <c r="I49" s="2" cm="1">
        <f t="array" ref="I49">IF(ISERROR(INDEX(Jornadas[id],ROW()-5)),"",COUNTIFS(_Cortes!$C:$C,INDEX(Jornadas[id],ROW()-5),_Cortes!$B:$B,LOOKUP($I$4,_Barberos!$B:$B,_Barberos!$A:$A)))</f>
        <v>0</v>
      </c>
      <c r="J49" s="21" cm="1">
        <f t="array" ref="J49">IF(ISERROR(INDEX(Jornadas[id],ROW()-5)),"",INT(SUMIFS(Cortes[importe],Cortes[id_jornada],INDEX(Jornadas[id],ROW()-5),Cortes[id_barbero],LOOKUP($I$4,Barberos[nombre],Barberos[id]))*(INDEX(Jornadas[comision_barberos],1)/100)))</f>
        <v>0</v>
      </c>
      <c r="K49" s="21" cm="1">
        <f t="array" ref="K49">IF(ISERROR(INDEX(Jornadas[id],ROW()-5)),"",SUMIFS(Cortes[propina],Cortes[id_jornada],INDEX(Jornadas[id],ROW()-5),Cortes[id_barbero],LOOKUP($I$4,Barberos[nombre],Barberos[id])))</f>
        <v>0</v>
      </c>
      <c r="L49" s="21" cm="1">
        <f t="array" ref="L49">IF(ISERROR(INDEX(Jornadas[id],ROW()-5)),"",SUMIFS(Adelantos[importe],Adelantos[id_jornada],INDEX(Jornadas[id],ROW()-5),Adelantos[id_barbero],LOOKUP($I$4,Barberos[nombre],Barberos[id])))</f>
        <v>0</v>
      </c>
      <c r="M49" s="21" cm="1">
        <f t="array" ref="M49">IF(ISERROR(INDEX(Jornadas[id],ROW()-5)),"",J49+K49-L49)</f>
        <v>0</v>
      </c>
      <c r="N49" s="2" cm="1">
        <f t="array" ref="N49">IF(ISERROR(INDEX(Jornadas[id],ROW()-5)),"",COUNTIFS(_Cortes!$C:$C,INDEX(Jornadas[id],ROW()-5),_Cortes!$B:$B,LOOKUP($N$4,_Barberos!$B:$B,_Barberos!$A:$A)))</f>
        <v>13</v>
      </c>
      <c r="O49" s="21" cm="1">
        <f t="array" ref="O49">IF(ISERROR(INDEX(Jornadas[id],ROW()-5)),"",INT(SUMIFS(Cortes[importe],Cortes[id_jornada],INDEX(Jornadas[id],ROW()-5),Cortes[id_barbero],LOOKUP($N$4,Barberos[nombre],Barberos[id]))*(INDEX(Jornadas[comision_barberos],1)/100)))</f>
        <v>40000</v>
      </c>
      <c r="P49" s="21" cm="1">
        <f t="array" ref="P49">IF(ISERROR(INDEX(Jornadas[id],ROW()-5)),"",SUMIFS(Cortes[propina],Cortes[id_jornada],INDEX(Jornadas[id],ROW()-5),Cortes[id_barbero],LOOKUP($N$4,Barberos[nombre],Barberos[id])))</f>
        <v>6000</v>
      </c>
      <c r="Q49" s="21" cm="1">
        <f t="array" ref="Q49">IF(ISERROR(INDEX(Jornadas[id],ROW()-5)),"",SUMIFS(Adelantos[importe],Adelantos[id_jornada],INDEX(Jornadas[id],ROW()-5),Adelantos[id_barbero],LOOKUP($N$4,Barberos[nombre],Barberos[id])))</f>
        <v>0</v>
      </c>
      <c r="R49" s="21" cm="1">
        <f t="array" ref="R49">IF(ISERROR(INDEX(Jornadas[id],ROW()-5)),"",O49+P49-Q49)</f>
        <v>46000</v>
      </c>
      <c r="S49" s="2" cm="1">
        <f t="array" ref="S49">IF(ISERROR(INDEX(Jornadas[id],ROW()-5)),"",COUNTIFS(_Cortes!$C:$C,INDEX(Jornadas[id],ROW()-5),_Cortes!$B:$B,LOOKUP($S$4,_Barberos!$B:$B,_Barberos!$A:$A)))</f>
        <v>12</v>
      </c>
      <c r="T49" s="21" cm="1">
        <f t="array" ref="T49">IF(ISERROR(INDEX(Jornadas[id],ROW()-5)),"",INT(SUMIFS(Cortes[importe],Cortes[id_jornada],INDEX(Jornadas[id],ROW()-5),Cortes[id_barbero],LOOKUP($S$4,Barberos[nombre],Barberos[id]))*(INDEX(Jornadas[comision_barberos],1)/100)))</f>
        <v>37000</v>
      </c>
      <c r="U49" s="21" cm="1">
        <f t="array" ref="U49">IF(ISERROR(INDEX(Jornadas[id],ROW()-5)),"",SUMIFS(Cortes[propina],Cortes[id_jornada],INDEX(Jornadas[id],ROW()-5),Cortes[id_barbero],LOOKUP($S$4,Barberos[nombre],Barberos[id])))</f>
        <v>8300</v>
      </c>
      <c r="V49" s="21" cm="1">
        <f t="array" ref="V49">IF(ISERROR(INDEX(Jornadas[id],ROW()-5)),"",SUMIFS(Adelantos[importe],Adelantos[id_jornada],INDEX(Jornadas[id],ROW()-5),Adelantos[id_barbero],LOOKUP($S$4,Barberos[nombre],Barberos[id])))</f>
        <v>0</v>
      </c>
      <c r="W49" s="21" cm="1">
        <f t="array" ref="W49">IF(ISERROR(INDEX(Jornadas[id],ROW()-5)),"",T49+U49-V49)</f>
        <v>45300</v>
      </c>
      <c r="X49" s="2" cm="1">
        <f t="array" ref="X49">IF(ISERROR(INDEX(Jornadas[id],ROW()-5)),"",COUNTIFS(_Cortes!$C:$C,INDEX(Jornadas[id],ROW()-5),_Cortes!$B:$B,LOOKUP($X$4,_Barberos!$B:$B,_Barberos!$A:$A)))</f>
        <v>0</v>
      </c>
      <c r="Y49" s="21" cm="1">
        <f t="array" ref="Y49">IF(ISERROR(INDEX(Jornadas[id],ROW()-5)),"",INT(SUMIFS(Cortes[importe],Cortes[id_jornada],INDEX(Jornadas[id],ROW()-5),Cortes[id_barbero],LOOKUP($X$4,Barberos[nombre],Barberos[id]))*(INDEX(Jornadas[comision_barberos],1)/100)))</f>
        <v>0</v>
      </c>
      <c r="Z49" s="21" cm="1">
        <f t="array" ref="Z49">IF(ISERROR(INDEX(Jornadas[id],ROW()-5)),"",SUMIFS(Cortes[propina],Cortes[id_jornada],INDEX(Jornadas[id],ROW()-5),Cortes[id_barbero],LOOKUP($X$4,Barberos[nombre],Barberos[id])))</f>
        <v>0</v>
      </c>
      <c r="AA49" s="21" cm="1">
        <f t="array" ref="AA49">IF(ISERROR(INDEX(Jornadas[id],ROW()-5)),"",SUMIFS(Adelantos[importe],Adelantos[id_jornada],INDEX(Jornadas[id],ROW()-5),Adelantos[id_barbero],LOOKUP($X$4,Barberos[nombre],Barberos[id])))</f>
        <v>0</v>
      </c>
      <c r="AB49" s="21" cm="1">
        <f t="array" ref="AB49">IF(ISERROR(INDEX(Jornadas[id],ROW()-5)),"",Y49+Z49-AA49)</f>
        <v>0</v>
      </c>
      <c r="AC49" s="2" cm="1">
        <f t="array" ref="AC49">IF(ISERROR(INDEX(Jornadas[id],ROW()-5)),"",COUNTIFS(_Cortes!$C:$C,INDEX(Jornadas[id],ROW()-5),_Cortes!$B:$B,LOOKUP($AC$4,_Barberos!$B:$B,_Barberos!$A:$A)))</f>
        <v>12</v>
      </c>
      <c r="AD49" s="21" cm="1">
        <f t="array" ref="AD49">IF(ISERROR(INDEX(Jornadas[id],ROW()-5)),"",INT(SUMIFS(Cortes[importe],Cortes[id_jornada],INDEX(Jornadas[id],ROW()-5),Cortes[id_barbero],LOOKUP($AC$4,Barberos[nombre],Barberos[id]))*(INDEX(Jornadas[comision_barberos],1)/100)))</f>
        <v>37000</v>
      </c>
      <c r="AE49" s="21" cm="1">
        <f t="array" ref="AE49">IF(ISERROR(INDEX(Jornadas[id],ROW()-5)),"",SUMIFS(Cortes[propina],Cortes[id_jornada],INDEX(Jornadas[id],ROW()-5),Cortes[id_barbero],LOOKUP($AC$4,Barberos[nombre],Barberos[id])))</f>
        <v>0</v>
      </c>
      <c r="AF49" s="21" cm="1">
        <f t="array" ref="AF49">IF(ISERROR(INDEX(Jornadas[id],ROW()-5)),"",SUMIFS(Adelantos[importe],Adelantos[id_jornada],INDEX(Jornadas[id],ROW()-5),Adelantos[id_barbero],LOOKUP($AC$4,Barberos[nombre],Barberos[id])))</f>
        <v>0</v>
      </c>
      <c r="AG49" s="21" cm="1">
        <f t="array" ref="AG49">IF(ISERROR(INDEX(Jornadas[id],ROW()-5)),"",AD49+AE49-AF49)</f>
        <v>37000</v>
      </c>
      <c r="AH49" s="2" cm="1">
        <f t="array" ref="AH49">IF(ISERROR(INDEX(Jornadas[id],ROW()-5)),"",COUNTIFS(_Cortes!$C:$C,INDEX(Jornadas[id],ROW()-5),_Cortes!$B:$B,LOOKUP($AH$4,_Barberos!$B:$B,_Barberos!$A:$A)))</f>
        <v>0</v>
      </c>
      <c r="AI49" s="21" cm="1">
        <f t="array" ref="AI49">IF(ISERROR(INDEX(Jornadas[id],ROW()-5)),"",INT(SUMIFS(Cortes[importe],Cortes[id_jornada],INDEX(Jornadas[id],ROW()-5),Cortes[id_barbero],LOOKUP($AH$4,Barberos[nombre],Barberos[id]))*(INDEX(Jornadas[comision_barberos],1)/100)))</f>
        <v>0</v>
      </c>
      <c r="AJ49" s="21" cm="1">
        <f t="array" ref="AJ49">IF(ISERROR(INDEX(Jornadas[id],ROW()-5)),"",SUMIFS(Cortes[propina],Cortes[id_jornada],INDEX(Jornadas[id],ROW()-5),Cortes[id_barbero],LOOKUP($AH$4,Barberos[nombre],Barberos[id])))</f>
        <v>0</v>
      </c>
      <c r="AK49" s="21" cm="1">
        <f t="array" ref="AK49">IF(ISERROR(INDEX(Jornadas[id],ROW()-5)),"",SUMIFS(Adelantos[importe],Adelantos[id_jornada],INDEX(Jornadas[id],ROW()-5),Adelantos[id_barbero],LOOKUP($AH$4,Barberos[nombre],Barberos[id])))</f>
        <v>0</v>
      </c>
      <c r="AL49" s="21" cm="1">
        <f t="array" ref="AL49">IF(ISERROR(INDEX(Jornadas[id],ROW()-5)),"",AI49+AJ49-AK49)</f>
        <v>0</v>
      </c>
      <c r="AM49" s="2" cm="1">
        <f t="array" ref="AM49">IF(ISERROR(INDEX(Jornadas[id],ROW()-5)),"",COUNTIFS(_Cortes!$C:$C,INDEX(Jornadas[id],ROW()-5),_Cortes!$B:$B,LOOKUP($AM$4,_Barberos!$B:$B,_Barberos!$A:$A)))</f>
        <v>14</v>
      </c>
      <c r="AN49" s="21" cm="1">
        <f t="array" ref="AN49">IF(ISERROR(INDEX(Jornadas[id],ROW()-5)),"",INT(SUMIFS(Cortes[importe],Cortes[id_jornada],INDEX(Jornadas[id],ROW()-5),Cortes[id_barbero],LOOKUP($AM$4,Barberos[nombre],Barberos[id]))*(INDEX(Jornadas[comision_barberos],1)/100)))</f>
        <v>44000</v>
      </c>
      <c r="AO49" s="21" cm="1">
        <f t="array" ref="AO49">IF(ISERROR(INDEX(Jornadas[id],ROW()-5)),"",SUMIFS(Cortes[propina],Cortes[id_jornada],INDEX(Jornadas[id],ROW()-5),Cortes[id_barbero],LOOKUP($AM$4,Barberos[nombre],Barberos[id])))</f>
        <v>1500</v>
      </c>
      <c r="AP49" s="21" cm="1">
        <f t="array" ref="AP49">IF(ISERROR(INDEX(Jornadas[id],ROW()-5)),"",SUMIFS(Adelantos[importe],Adelantos[id_jornada],INDEX(Jornadas[id],ROW()-5),Adelantos[id_barbero],LOOKUP($AM$4,Barberos[nombre],Barberos[id])))</f>
        <v>0</v>
      </c>
      <c r="AQ49" s="21" cm="1">
        <f t="array" ref="AQ49">IF(ISERROR(INDEX(Jornadas[id],ROW()-5)),"",AN49+AO49-AP49)</f>
        <v>45500</v>
      </c>
      <c r="AR49" s="2" cm="1">
        <f t="array" ref="AR49">IF(ISERROR(INDEX(Jornadas[id],ROW()-5)),"",COUNTIFS(_Cortes!$C:$C,INDEX(Jornadas[id],ROW()-5),_Cortes!$B:$B,LOOKUP($AR$4,_Barberos!$B:$B,_Barberos!$A:$A)))</f>
        <v>0</v>
      </c>
      <c r="AS49" s="21" cm="1">
        <f t="array" ref="AS49">IF(ISERROR(INDEX(Jornadas[id],ROW()-5)),"",INT(SUMIFS(Cortes[importe],Cortes[id_jornada],INDEX(Jornadas[id],ROW()-5),Cortes[id_barbero],LOOKUP($AR$4,Barberos[nombre],Barberos[id]))*(INDEX(Jornadas[comision_barberos],1)/100)))</f>
        <v>0</v>
      </c>
      <c r="AT49" s="21" cm="1">
        <f t="array" ref="AT49">IF(ISERROR(INDEX(Jornadas[id],ROW()-5)),"",SUMIFS(Cortes[propina],Cortes[id_jornada],INDEX(Jornadas[id],ROW()-5),Cortes[id_barbero],LOOKUP($AR$4,Barberos[nombre],Barberos[id])))</f>
        <v>0</v>
      </c>
      <c r="AU49" s="21" cm="1">
        <f t="array" ref="AU49">IF(ISERROR(INDEX(Jornadas[id],ROW()-5)),"",SUMIFS(Adelantos[importe],Adelantos[id_jornada],INDEX(Jornadas[id],ROW()-5),Adelantos[id_barbero],LOOKUP($AR$4,Barberos[nombre],Barberos[id])))</f>
        <v>0</v>
      </c>
      <c r="AV49" s="21" cm="1">
        <f t="array" ref="AV49">IF(ISERROR(INDEX(Jornadas[id],ROW()-5)),"",AS49+AT49-AU49)</f>
        <v>0</v>
      </c>
    </row>
    <row r="50" spans="1:48" ht="15" hidden="1" customHeight="1" x14ac:dyDescent="0.3">
      <c r="A50" s="53" t="str">
        <f t="shared" si="0"/>
        <v>Saturday</v>
      </c>
      <c r="B50" s="54"/>
      <c r="C50" s="38" cm="1">
        <f t="array" ref="C50">IF(ISERROR(INDEX(Jornadas[id],ROW()-5)),"",INDEX(Jornadas[fecha],ROW()-5))</f>
        <v>45710</v>
      </c>
      <c r="D50" s="1" cm="1">
        <f t="array" ref="D50">IF(ISERROR(INDEX(Jornadas[id],ROW()-5)),"",COUNTIFS(_Cortes!$C:$C,INDEX(Jornadas[id],ROW()-5),_Cortes!$B:$B,LOOKUP($D$4,_Barberos!$B:$B,_Barberos!$A:$A)))</f>
        <v>0</v>
      </c>
      <c r="E50" s="20" cm="1">
        <f t="array" ref="E50">IF(ISERROR(INDEX(Jornadas[id],ROW()-5)),"",INT(SUMIFS(Cortes[importe],Cortes[id_jornada],INDEX(Jornadas[id],ROW()-5),Cortes[id_barbero],LOOKUP($D$4,Barberos[nombre],Barberos[id]))*(INDEX(Jornadas[comision_barberos],1)/100)))</f>
        <v>0</v>
      </c>
      <c r="F50" s="20" cm="1">
        <f t="array" ref="F50">IF(ISERROR(INDEX(Jornadas[id],ROW()-5)),"",SUMIFS(Cortes[propina],Cortes[id_jornada],INDEX(Jornadas[id],ROW()-5),Cortes[id_barbero],LOOKUP($D$4,Barberos[nombre],Barberos[id])))</f>
        <v>0</v>
      </c>
      <c r="G50" s="20" cm="1">
        <f t="array" ref="G50">IF(ISERROR(INDEX(Jornadas[id],ROW()-5)),"",SUMIFS(Adelantos[importe],Adelantos[id_jornada],INDEX(Jornadas[id],ROW()-5),Adelantos[id_barbero],LOOKUP($D$4,Barberos[nombre],Barberos[id])))</f>
        <v>0</v>
      </c>
      <c r="H50" s="20" cm="1">
        <f t="array" ref="H50">IF(ISERROR(INDEX(Jornadas[id],ROW()-5)),"",E50+F50-G50)</f>
        <v>0</v>
      </c>
      <c r="I50" s="1" cm="1">
        <f t="array" ref="I50">IF(ISERROR(INDEX(Jornadas[id],ROW()-5)),"",COUNTIFS(_Cortes!$C:$C,INDEX(Jornadas[id],ROW()-5),_Cortes!$B:$B,LOOKUP($I$4,_Barberos!$B:$B,_Barberos!$A:$A)))</f>
        <v>0</v>
      </c>
      <c r="J50" s="20" cm="1">
        <f t="array" ref="J50">IF(ISERROR(INDEX(Jornadas[id],ROW()-5)),"",INT(SUMIFS(Cortes[importe],Cortes[id_jornada],INDEX(Jornadas[id],ROW()-5),Cortes[id_barbero],LOOKUP($I$4,Barberos[nombre],Barberos[id]))*(INDEX(Jornadas[comision_barberos],1)/100)))</f>
        <v>0</v>
      </c>
      <c r="K50" s="20" cm="1">
        <f t="array" ref="K50">IF(ISERROR(INDEX(Jornadas[id],ROW()-5)),"",SUMIFS(Cortes[propina],Cortes[id_jornada],INDEX(Jornadas[id],ROW()-5),Cortes[id_barbero],LOOKUP($I$4,Barberos[nombre],Barberos[id])))</f>
        <v>0</v>
      </c>
      <c r="L50" s="20" cm="1">
        <f t="array" ref="L50">IF(ISERROR(INDEX(Jornadas[id],ROW()-5)),"",SUMIFS(Adelantos[importe],Adelantos[id_jornada],INDEX(Jornadas[id],ROW()-5),Adelantos[id_barbero],LOOKUP($I$4,Barberos[nombre],Barberos[id])))</f>
        <v>0</v>
      </c>
      <c r="M50" s="20" cm="1">
        <f t="array" ref="M50">IF(ISERROR(INDEX(Jornadas[id],ROW()-5)),"",J50+K50-L50)</f>
        <v>0</v>
      </c>
      <c r="N50" s="1" cm="1">
        <f t="array" ref="N50">IF(ISERROR(INDEX(Jornadas[id],ROW()-5)),"",COUNTIFS(_Cortes!$C:$C,INDEX(Jornadas[id],ROW()-5),_Cortes!$B:$B,LOOKUP($N$4,_Barberos!$B:$B,_Barberos!$A:$A)))</f>
        <v>19</v>
      </c>
      <c r="O50" s="20" cm="1">
        <f t="array" ref="O50">IF(ISERROR(INDEX(Jornadas[id],ROW()-5)),"",INT(SUMIFS(Cortes[importe],Cortes[id_jornada],INDEX(Jornadas[id],ROW()-5),Cortes[id_barbero],LOOKUP($N$4,Barberos[nombre],Barberos[id]))*(INDEX(Jornadas[comision_barberos],1)/100)))</f>
        <v>60000</v>
      </c>
      <c r="P50" s="20" cm="1">
        <f t="array" ref="P50">IF(ISERROR(INDEX(Jornadas[id],ROW()-5)),"",SUMIFS(Cortes[propina],Cortes[id_jornada],INDEX(Jornadas[id],ROW()-5),Cortes[id_barbero],LOOKUP($N$4,Barberos[nombre],Barberos[id])))</f>
        <v>12500</v>
      </c>
      <c r="Q50" s="20" cm="1">
        <f t="array" ref="Q50">IF(ISERROR(INDEX(Jornadas[id],ROW()-5)),"",SUMIFS(Adelantos[importe],Adelantos[id_jornada],INDEX(Jornadas[id],ROW()-5),Adelantos[id_barbero],LOOKUP($N$4,Barberos[nombre],Barberos[id])))</f>
        <v>0</v>
      </c>
      <c r="R50" s="20" cm="1">
        <f t="array" ref="R50">IF(ISERROR(INDEX(Jornadas[id],ROW()-5)),"",O50+P50-Q50)</f>
        <v>72500</v>
      </c>
      <c r="S50" s="1" cm="1">
        <f t="array" ref="S50">IF(ISERROR(INDEX(Jornadas[id],ROW()-5)),"",COUNTIFS(_Cortes!$C:$C,INDEX(Jornadas[id],ROW()-5),_Cortes!$B:$B,LOOKUP($S$4,_Barberos!$B:$B,_Barberos!$A:$A)))</f>
        <v>15</v>
      </c>
      <c r="T50" s="20" cm="1">
        <f t="array" ref="T50">IF(ISERROR(INDEX(Jornadas[id],ROW()-5)),"",INT(SUMIFS(Cortes[importe],Cortes[id_jornada],INDEX(Jornadas[id],ROW()-5),Cortes[id_barbero],LOOKUP($S$4,Barberos[nombre],Barberos[id]))*(INDEX(Jornadas[comision_barberos],1)/100)))</f>
        <v>45000</v>
      </c>
      <c r="U50" s="20" cm="1">
        <f t="array" ref="U50">IF(ISERROR(INDEX(Jornadas[id],ROW()-5)),"",SUMIFS(Cortes[propina],Cortes[id_jornada],INDEX(Jornadas[id],ROW()-5),Cortes[id_barbero],LOOKUP($S$4,Barberos[nombre],Barberos[id])))</f>
        <v>3000</v>
      </c>
      <c r="V50" s="20" cm="1">
        <f t="array" ref="V50">IF(ISERROR(INDEX(Jornadas[id],ROW()-5)),"",SUMIFS(Adelantos[importe],Adelantos[id_jornada],INDEX(Jornadas[id],ROW()-5),Adelantos[id_barbero],LOOKUP($S$4,Barberos[nombre],Barberos[id])))</f>
        <v>0</v>
      </c>
      <c r="W50" s="20" cm="1">
        <f t="array" ref="W50">IF(ISERROR(INDEX(Jornadas[id],ROW()-5)),"",T50+U50-V50)</f>
        <v>48000</v>
      </c>
      <c r="X50" s="1" cm="1">
        <f t="array" ref="X50">IF(ISERROR(INDEX(Jornadas[id],ROW()-5)),"",COUNTIFS(_Cortes!$C:$C,INDEX(Jornadas[id],ROW()-5),_Cortes!$B:$B,LOOKUP($X$4,_Barberos!$B:$B,_Barberos!$A:$A)))</f>
        <v>0</v>
      </c>
      <c r="Y50" s="20" cm="1">
        <f t="array" ref="Y50">IF(ISERROR(INDEX(Jornadas[id],ROW()-5)),"",INT(SUMIFS(Cortes[importe],Cortes[id_jornada],INDEX(Jornadas[id],ROW()-5),Cortes[id_barbero],LOOKUP($X$4,Barberos[nombre],Barberos[id]))*(INDEX(Jornadas[comision_barberos],1)/100)))</f>
        <v>0</v>
      </c>
      <c r="Z50" s="20" cm="1">
        <f t="array" ref="Z50">IF(ISERROR(INDEX(Jornadas[id],ROW()-5)),"",SUMIFS(Cortes[propina],Cortes[id_jornada],INDEX(Jornadas[id],ROW()-5),Cortes[id_barbero],LOOKUP($X$4,Barberos[nombre],Barberos[id])))</f>
        <v>0</v>
      </c>
      <c r="AA50" s="20" cm="1">
        <f t="array" ref="AA50">IF(ISERROR(INDEX(Jornadas[id],ROW()-5)),"",SUMIFS(Adelantos[importe],Adelantos[id_jornada],INDEX(Jornadas[id],ROW()-5),Adelantos[id_barbero],LOOKUP($X$4,Barberos[nombre],Barberos[id])))</f>
        <v>0</v>
      </c>
      <c r="AB50" s="20" cm="1">
        <f t="array" ref="AB50">IF(ISERROR(INDEX(Jornadas[id],ROW()-5)),"",Y50+Z50-AA50)</f>
        <v>0</v>
      </c>
      <c r="AC50" s="1" cm="1">
        <f t="array" ref="AC50">IF(ISERROR(INDEX(Jornadas[id],ROW()-5)),"",COUNTIFS(_Cortes!$C:$C,INDEX(Jornadas[id],ROW()-5),_Cortes!$B:$B,LOOKUP($AC$4,_Barberos!$B:$B,_Barberos!$A:$A)))</f>
        <v>17</v>
      </c>
      <c r="AD50" s="20" cm="1">
        <f t="array" ref="AD50">IF(ISERROR(INDEX(Jornadas[id],ROW()-5)),"",INT(SUMIFS(Cortes[importe],Cortes[id_jornada],INDEX(Jornadas[id],ROW()-5),Cortes[id_barbero],LOOKUP($AC$4,Barberos[nombre],Barberos[id]))*(INDEX(Jornadas[comision_barberos],1)/100)))</f>
        <v>55000</v>
      </c>
      <c r="AE50" s="20" cm="1">
        <f t="array" ref="AE50">IF(ISERROR(INDEX(Jornadas[id],ROW()-5)),"",SUMIFS(Cortes[propina],Cortes[id_jornada],INDEX(Jornadas[id],ROW()-5),Cortes[id_barbero],LOOKUP($AC$4,Barberos[nombre],Barberos[id])))</f>
        <v>9000</v>
      </c>
      <c r="AF50" s="20" cm="1">
        <f t="array" ref="AF50">IF(ISERROR(INDEX(Jornadas[id],ROW()-5)),"",SUMIFS(Adelantos[importe],Adelantos[id_jornada],INDEX(Jornadas[id],ROW()-5),Adelantos[id_barbero],LOOKUP($AC$4,Barberos[nombre],Barberos[id])))</f>
        <v>0</v>
      </c>
      <c r="AG50" s="20" cm="1">
        <f t="array" ref="AG50">IF(ISERROR(INDEX(Jornadas[id],ROW()-5)),"",AD50+AE50-AF50)</f>
        <v>64000</v>
      </c>
      <c r="AH50" s="1" cm="1">
        <f t="array" ref="AH50">IF(ISERROR(INDEX(Jornadas[id],ROW()-5)),"",COUNTIFS(_Cortes!$C:$C,INDEX(Jornadas[id],ROW()-5),_Cortes!$B:$B,LOOKUP($AH$4,_Barberos!$B:$B,_Barberos!$A:$A)))</f>
        <v>0</v>
      </c>
      <c r="AI50" s="20" cm="1">
        <f t="array" ref="AI50">IF(ISERROR(INDEX(Jornadas[id],ROW()-5)),"",INT(SUMIFS(Cortes[importe],Cortes[id_jornada],INDEX(Jornadas[id],ROW()-5),Cortes[id_barbero],LOOKUP($AH$4,Barberos[nombre],Barberos[id]))*(INDEX(Jornadas[comision_barberos],1)/100)))</f>
        <v>0</v>
      </c>
      <c r="AJ50" s="20" cm="1">
        <f t="array" ref="AJ50">IF(ISERROR(INDEX(Jornadas[id],ROW()-5)),"",SUMIFS(Cortes[propina],Cortes[id_jornada],INDEX(Jornadas[id],ROW()-5),Cortes[id_barbero],LOOKUP($AH$4,Barberos[nombre],Barberos[id])))</f>
        <v>0</v>
      </c>
      <c r="AK50" s="20" cm="1">
        <f t="array" ref="AK50">IF(ISERROR(INDEX(Jornadas[id],ROW()-5)),"",SUMIFS(Adelantos[importe],Adelantos[id_jornada],INDEX(Jornadas[id],ROW()-5),Adelantos[id_barbero],LOOKUP($AH$4,Barberos[nombre],Barberos[id])))</f>
        <v>0</v>
      </c>
      <c r="AL50" s="20" cm="1">
        <f t="array" ref="AL50">IF(ISERROR(INDEX(Jornadas[id],ROW()-5)),"",AI50+AJ50-AK50)</f>
        <v>0</v>
      </c>
      <c r="AM50" s="1" cm="1">
        <f t="array" ref="AM50">IF(ISERROR(INDEX(Jornadas[id],ROW()-5)),"",COUNTIFS(_Cortes!$C:$C,INDEX(Jornadas[id],ROW()-5),_Cortes!$B:$B,LOOKUP($AM$4,_Barberos!$B:$B,_Barberos!$A:$A)))</f>
        <v>17</v>
      </c>
      <c r="AN50" s="20" cm="1">
        <f t="array" ref="AN50">IF(ISERROR(INDEX(Jornadas[id],ROW()-5)),"",INT(SUMIFS(Cortes[importe],Cortes[id_jornada],INDEX(Jornadas[id],ROW()-5),Cortes[id_barbero],LOOKUP($AM$4,Barberos[nombre],Barberos[id]))*(INDEX(Jornadas[comision_barberos],1)/100)))</f>
        <v>52000</v>
      </c>
      <c r="AO50" s="20" cm="1">
        <f t="array" ref="AO50">IF(ISERROR(INDEX(Jornadas[id],ROW()-5)),"",SUMIFS(Cortes[propina],Cortes[id_jornada],INDEX(Jornadas[id],ROW()-5),Cortes[id_barbero],LOOKUP($AM$4,Barberos[nombre],Barberos[id])))</f>
        <v>20000</v>
      </c>
      <c r="AP50" s="20" cm="1">
        <f t="array" ref="AP50">IF(ISERROR(INDEX(Jornadas[id],ROW()-5)),"",SUMIFS(Adelantos[importe],Adelantos[id_jornada],INDEX(Jornadas[id],ROW()-5),Adelantos[id_barbero],LOOKUP($AM$4,Barberos[nombre],Barberos[id])))</f>
        <v>0</v>
      </c>
      <c r="AQ50" s="20" cm="1">
        <f t="array" ref="AQ50">IF(ISERROR(INDEX(Jornadas[id],ROW()-5)),"",AN50+AO50-AP50)</f>
        <v>72000</v>
      </c>
      <c r="AR50" s="1" cm="1">
        <f t="array" ref="AR50">IF(ISERROR(INDEX(Jornadas[id],ROW()-5)),"",COUNTIFS(_Cortes!$C:$C,INDEX(Jornadas[id],ROW()-5),_Cortes!$B:$B,LOOKUP($AR$4,_Barberos!$B:$B,_Barberos!$A:$A)))</f>
        <v>0</v>
      </c>
      <c r="AS50" s="20" cm="1">
        <f t="array" ref="AS50">IF(ISERROR(INDEX(Jornadas[id],ROW()-5)),"",INT(SUMIFS(Cortes[importe],Cortes[id_jornada],INDEX(Jornadas[id],ROW()-5),Cortes[id_barbero],LOOKUP($AR$4,Barberos[nombre],Barberos[id]))*(INDEX(Jornadas[comision_barberos],1)/100)))</f>
        <v>0</v>
      </c>
      <c r="AT50" s="20" cm="1">
        <f t="array" ref="AT50">IF(ISERROR(INDEX(Jornadas[id],ROW()-5)),"",SUMIFS(Cortes[propina],Cortes[id_jornada],INDEX(Jornadas[id],ROW()-5),Cortes[id_barbero],LOOKUP($AR$4,Barberos[nombre],Barberos[id])))</f>
        <v>0</v>
      </c>
      <c r="AU50" s="20" cm="1">
        <f t="array" ref="AU50">IF(ISERROR(INDEX(Jornadas[id],ROW()-5)),"",SUMIFS(Adelantos[importe],Adelantos[id_jornada],INDEX(Jornadas[id],ROW()-5),Adelantos[id_barbero],LOOKUP($AR$4,Barberos[nombre],Barberos[id])))</f>
        <v>0</v>
      </c>
      <c r="AV50" s="20" cm="1">
        <f t="array" ref="AV50">IF(ISERROR(INDEX(Jornadas[id],ROW()-5)),"",AS50+AT50-AU50)</f>
        <v>0</v>
      </c>
    </row>
    <row r="51" spans="1:48" ht="15" hidden="1" customHeight="1" x14ac:dyDescent="0.3">
      <c r="A51" s="51" t="str">
        <f t="shared" si="0"/>
        <v>Monday</v>
      </c>
      <c r="B51" s="52"/>
      <c r="C51" s="36" cm="1">
        <f t="array" ref="C51">IF(ISERROR(INDEX(Jornadas[id],ROW()-5)),"",INDEX(Jornadas[fecha],ROW()-5))</f>
        <v>45712</v>
      </c>
      <c r="D51" s="2" cm="1">
        <f t="array" ref="D51">IF(ISERROR(INDEX(Jornadas[id],ROW()-5)),"",COUNTIFS(_Cortes!$C:$C,INDEX(Jornadas[id],ROW()-5),_Cortes!$B:$B,LOOKUP($D$4,_Barberos!$B:$B,_Barberos!$A:$A)))</f>
        <v>0</v>
      </c>
      <c r="E51" s="21" cm="1">
        <f t="array" ref="E51">IF(ISERROR(INDEX(Jornadas[id],ROW()-5)),"",INT(SUMIFS(Cortes[importe],Cortes[id_jornada],INDEX(Jornadas[id],ROW()-5),Cortes[id_barbero],LOOKUP($D$4,Barberos[nombre],Barberos[id]))*(INDEX(Jornadas[comision_barberos],1)/100)))</f>
        <v>0</v>
      </c>
      <c r="F51" s="21" cm="1">
        <f t="array" ref="F51">IF(ISERROR(INDEX(Jornadas[id],ROW()-5)),"",SUMIFS(Cortes[propina],Cortes[id_jornada],INDEX(Jornadas[id],ROW()-5),Cortes[id_barbero],LOOKUP($D$4,Barberos[nombre],Barberos[id])))</f>
        <v>0</v>
      </c>
      <c r="G51" s="21" cm="1">
        <f t="array" ref="G51">IF(ISERROR(INDEX(Jornadas[id],ROW()-5)),"",SUMIFS(Adelantos[importe],Adelantos[id_jornada],INDEX(Jornadas[id],ROW()-5),Adelantos[id_barbero],LOOKUP($D$4,Barberos[nombre],Barberos[id])))</f>
        <v>0</v>
      </c>
      <c r="H51" s="21" cm="1">
        <f t="array" ref="H51">IF(ISERROR(INDEX(Jornadas[id],ROW()-5)),"",E51+F51-G51)</f>
        <v>0</v>
      </c>
      <c r="I51" s="2" cm="1">
        <f t="array" ref="I51">IF(ISERROR(INDEX(Jornadas[id],ROW()-5)),"",COUNTIFS(_Cortes!$C:$C,INDEX(Jornadas[id],ROW()-5),_Cortes!$B:$B,LOOKUP($I$4,_Barberos!$B:$B,_Barberos!$A:$A)))</f>
        <v>12</v>
      </c>
      <c r="J51" s="21" cm="1">
        <f t="array" ref="J51">IF(ISERROR(INDEX(Jornadas[id],ROW()-5)),"",INT(SUMIFS(Cortes[importe],Cortes[id_jornada],INDEX(Jornadas[id],ROW()-5),Cortes[id_barbero],LOOKUP($I$4,Barberos[nombre],Barberos[id]))*(INDEX(Jornadas[comision_barberos],1)/100)))</f>
        <v>37000</v>
      </c>
      <c r="K51" s="21" cm="1">
        <f t="array" ref="K51">IF(ISERROR(INDEX(Jornadas[id],ROW()-5)),"",SUMIFS(Cortes[propina],Cortes[id_jornada],INDEX(Jornadas[id],ROW()-5),Cortes[id_barbero],LOOKUP($I$4,Barberos[nombre],Barberos[id])))</f>
        <v>1000</v>
      </c>
      <c r="L51" s="21" cm="1">
        <f t="array" ref="L51">IF(ISERROR(INDEX(Jornadas[id],ROW()-5)),"",SUMIFS(Adelantos[importe],Adelantos[id_jornada],INDEX(Jornadas[id],ROW()-5),Adelantos[id_barbero],LOOKUP($I$4,Barberos[nombre],Barberos[id])))</f>
        <v>0</v>
      </c>
      <c r="M51" s="21" cm="1">
        <f t="array" ref="M51">IF(ISERROR(INDEX(Jornadas[id],ROW()-5)),"",J51+K51-L51)</f>
        <v>38000</v>
      </c>
      <c r="N51" s="2" cm="1">
        <f t="array" ref="N51">IF(ISERROR(INDEX(Jornadas[id],ROW()-5)),"",COUNTIFS(_Cortes!$C:$C,INDEX(Jornadas[id],ROW()-5),_Cortes!$B:$B,LOOKUP($N$4,_Barberos!$B:$B,_Barberos!$A:$A)))</f>
        <v>7</v>
      </c>
      <c r="O51" s="21" cm="1">
        <f t="array" ref="O51">IF(ISERROR(INDEX(Jornadas[id],ROW()-5)),"",INT(SUMIFS(Cortes[importe],Cortes[id_jornada],INDEX(Jornadas[id],ROW()-5),Cortes[id_barbero],LOOKUP($N$4,Barberos[nombre],Barberos[id]))*(INDEX(Jornadas[comision_barberos],1)/100)))</f>
        <v>21000</v>
      </c>
      <c r="P51" s="21" cm="1">
        <f t="array" ref="P51">IF(ISERROR(INDEX(Jornadas[id],ROW()-5)),"",SUMIFS(Cortes[propina],Cortes[id_jornada],INDEX(Jornadas[id],ROW()-5),Cortes[id_barbero],LOOKUP($N$4,Barberos[nombre],Barberos[id])))</f>
        <v>2800</v>
      </c>
      <c r="Q51" s="21" cm="1">
        <f t="array" ref="Q51">IF(ISERROR(INDEX(Jornadas[id],ROW()-5)),"",SUMIFS(Adelantos[importe],Adelantos[id_jornada],INDEX(Jornadas[id],ROW()-5),Adelantos[id_barbero],LOOKUP($N$4,Barberos[nombre],Barberos[id])))</f>
        <v>0</v>
      </c>
      <c r="R51" s="21" cm="1">
        <f t="array" ref="R51">IF(ISERROR(INDEX(Jornadas[id],ROW()-5)),"",O51+P51-Q51)</f>
        <v>23800</v>
      </c>
      <c r="S51" s="2" cm="1">
        <f t="array" ref="S51">IF(ISERROR(INDEX(Jornadas[id],ROW()-5)),"",COUNTIFS(_Cortes!$C:$C,INDEX(Jornadas[id],ROW()-5),_Cortes!$B:$B,LOOKUP($S$4,_Barberos!$B:$B,_Barberos!$A:$A)))</f>
        <v>8</v>
      </c>
      <c r="T51" s="21" cm="1">
        <f t="array" ref="T51">IF(ISERROR(INDEX(Jornadas[id],ROW()-5)),"",INT(SUMIFS(Cortes[importe],Cortes[id_jornada],INDEX(Jornadas[id],ROW()-5),Cortes[id_barbero],LOOKUP($S$4,Barberos[nombre],Barberos[id]))*(INDEX(Jornadas[comision_barberos],1)/100)))</f>
        <v>24000</v>
      </c>
      <c r="U51" s="21" cm="1">
        <f t="array" ref="U51">IF(ISERROR(INDEX(Jornadas[id],ROW()-5)),"",SUMIFS(Cortes[propina],Cortes[id_jornada],INDEX(Jornadas[id],ROW()-5),Cortes[id_barbero],LOOKUP($S$4,Barberos[nombre],Barberos[id])))</f>
        <v>3000</v>
      </c>
      <c r="V51" s="21" cm="1">
        <f t="array" ref="V51">IF(ISERROR(INDEX(Jornadas[id],ROW()-5)),"",SUMIFS(Adelantos[importe],Adelantos[id_jornada],INDEX(Jornadas[id],ROW()-5),Adelantos[id_barbero],LOOKUP($S$4,Barberos[nombre],Barberos[id])))</f>
        <v>0</v>
      </c>
      <c r="W51" s="21" cm="1">
        <f t="array" ref="W51">IF(ISERROR(INDEX(Jornadas[id],ROW()-5)),"",T51+U51-V51)</f>
        <v>27000</v>
      </c>
      <c r="X51" s="2" cm="1">
        <f t="array" ref="X51">IF(ISERROR(INDEX(Jornadas[id],ROW()-5)),"",COUNTIFS(_Cortes!$C:$C,INDEX(Jornadas[id],ROW()-5),_Cortes!$B:$B,LOOKUP($X$4,_Barberos!$B:$B,_Barberos!$A:$A)))</f>
        <v>0</v>
      </c>
      <c r="Y51" s="21" cm="1">
        <f t="array" ref="Y51">IF(ISERROR(INDEX(Jornadas[id],ROW()-5)),"",INT(SUMIFS(Cortes[importe],Cortes[id_jornada],INDEX(Jornadas[id],ROW()-5),Cortes[id_barbero],LOOKUP($X$4,Barberos[nombre],Barberos[id]))*(INDEX(Jornadas[comision_barberos],1)/100)))</f>
        <v>0</v>
      </c>
      <c r="Z51" s="21" cm="1">
        <f t="array" ref="Z51">IF(ISERROR(INDEX(Jornadas[id],ROW()-5)),"",SUMIFS(Cortes[propina],Cortes[id_jornada],INDEX(Jornadas[id],ROW()-5),Cortes[id_barbero],LOOKUP($X$4,Barberos[nombre],Barberos[id])))</f>
        <v>0</v>
      </c>
      <c r="AA51" s="21" cm="1">
        <f t="array" ref="AA51">IF(ISERROR(INDEX(Jornadas[id],ROW()-5)),"",SUMIFS(Adelantos[importe],Adelantos[id_jornada],INDEX(Jornadas[id],ROW()-5),Adelantos[id_barbero],LOOKUP($X$4,Barberos[nombre],Barberos[id])))</f>
        <v>0</v>
      </c>
      <c r="AB51" s="21" cm="1">
        <f t="array" ref="AB51">IF(ISERROR(INDEX(Jornadas[id],ROW()-5)),"",Y51+Z51-AA51)</f>
        <v>0</v>
      </c>
      <c r="AC51" s="2" cm="1">
        <f t="array" ref="AC51">IF(ISERROR(INDEX(Jornadas[id],ROW()-5)),"",COUNTIFS(_Cortes!$C:$C,INDEX(Jornadas[id],ROW()-5),_Cortes!$B:$B,LOOKUP($AC$4,_Barberos!$B:$B,_Barberos!$A:$A)))</f>
        <v>0</v>
      </c>
      <c r="AD51" s="21" cm="1">
        <f t="array" ref="AD51">IF(ISERROR(INDEX(Jornadas[id],ROW()-5)),"",INT(SUMIFS(Cortes[importe],Cortes[id_jornada],INDEX(Jornadas[id],ROW()-5),Cortes[id_barbero],LOOKUP($AC$4,Barberos[nombre],Barberos[id]))*(INDEX(Jornadas[comision_barberos],1)/100)))</f>
        <v>0</v>
      </c>
      <c r="AE51" s="21" cm="1">
        <f t="array" ref="AE51">IF(ISERROR(INDEX(Jornadas[id],ROW()-5)),"",SUMIFS(Cortes[propina],Cortes[id_jornada],INDEX(Jornadas[id],ROW()-5),Cortes[id_barbero],LOOKUP($AC$4,Barberos[nombre],Barberos[id])))</f>
        <v>0</v>
      </c>
      <c r="AF51" s="21" cm="1">
        <f t="array" ref="AF51">IF(ISERROR(INDEX(Jornadas[id],ROW()-5)),"",SUMIFS(Adelantos[importe],Adelantos[id_jornada],INDEX(Jornadas[id],ROW()-5),Adelantos[id_barbero],LOOKUP($AC$4,Barberos[nombre],Barberos[id])))</f>
        <v>0</v>
      </c>
      <c r="AG51" s="21" cm="1">
        <f t="array" ref="AG51">IF(ISERROR(INDEX(Jornadas[id],ROW()-5)),"",AD51+AE51-AF51)</f>
        <v>0</v>
      </c>
      <c r="AH51" s="2" cm="1">
        <f t="array" ref="AH51">IF(ISERROR(INDEX(Jornadas[id],ROW()-5)),"",COUNTIFS(_Cortes!$C:$C,INDEX(Jornadas[id],ROW()-5),_Cortes!$B:$B,LOOKUP($AH$4,_Barberos!$B:$B,_Barberos!$A:$A)))</f>
        <v>0</v>
      </c>
      <c r="AI51" s="21" cm="1">
        <f t="array" ref="AI51">IF(ISERROR(INDEX(Jornadas[id],ROW()-5)),"",INT(SUMIFS(Cortes[importe],Cortes[id_jornada],INDEX(Jornadas[id],ROW()-5),Cortes[id_barbero],LOOKUP($AH$4,Barberos[nombre],Barberos[id]))*(INDEX(Jornadas[comision_barberos],1)/100)))</f>
        <v>0</v>
      </c>
      <c r="AJ51" s="21" cm="1">
        <f t="array" ref="AJ51">IF(ISERROR(INDEX(Jornadas[id],ROW()-5)),"",SUMIFS(Cortes[propina],Cortes[id_jornada],INDEX(Jornadas[id],ROW()-5),Cortes[id_barbero],LOOKUP($AH$4,Barberos[nombre],Barberos[id])))</f>
        <v>0</v>
      </c>
      <c r="AK51" s="21" cm="1">
        <f t="array" ref="AK51">IF(ISERROR(INDEX(Jornadas[id],ROW()-5)),"",SUMIFS(Adelantos[importe],Adelantos[id_jornada],INDEX(Jornadas[id],ROW()-5),Adelantos[id_barbero],LOOKUP($AH$4,Barberos[nombre],Barberos[id])))</f>
        <v>0</v>
      </c>
      <c r="AL51" s="21" cm="1">
        <f t="array" ref="AL51">IF(ISERROR(INDEX(Jornadas[id],ROW()-5)),"",AI51+AJ51-AK51)</f>
        <v>0</v>
      </c>
      <c r="AM51" s="2" cm="1">
        <f t="array" ref="AM51">IF(ISERROR(INDEX(Jornadas[id],ROW()-5)),"",COUNTIFS(_Cortes!$C:$C,INDEX(Jornadas[id],ROW()-5),_Cortes!$B:$B,LOOKUP($AM$4,_Barberos!$B:$B,_Barberos!$A:$A)))</f>
        <v>4</v>
      </c>
      <c r="AN51" s="21" cm="1">
        <f t="array" ref="AN51">IF(ISERROR(INDEX(Jornadas[id],ROW()-5)),"",INT(SUMIFS(Cortes[importe],Cortes[id_jornada],INDEX(Jornadas[id],ROW()-5),Cortes[id_barbero],LOOKUP($AM$4,Barberos[nombre],Barberos[id]))*(INDEX(Jornadas[comision_barberos],1)/100)))</f>
        <v>12000</v>
      </c>
      <c r="AO51" s="21" cm="1">
        <f t="array" ref="AO51">IF(ISERROR(INDEX(Jornadas[id],ROW()-5)),"",SUMIFS(Cortes[propina],Cortes[id_jornada],INDEX(Jornadas[id],ROW()-5),Cortes[id_barbero],LOOKUP($AM$4,Barberos[nombre],Barberos[id])))</f>
        <v>1000</v>
      </c>
      <c r="AP51" s="21" cm="1">
        <f t="array" ref="AP51">IF(ISERROR(INDEX(Jornadas[id],ROW()-5)),"",SUMIFS(Adelantos[importe],Adelantos[id_jornada],INDEX(Jornadas[id],ROW()-5),Adelantos[id_barbero],LOOKUP($AM$4,Barberos[nombre],Barberos[id])))</f>
        <v>0</v>
      </c>
      <c r="AQ51" s="21" cm="1">
        <f t="array" ref="AQ51">IF(ISERROR(INDEX(Jornadas[id],ROW()-5)),"",AN51+AO51-AP51)</f>
        <v>13000</v>
      </c>
      <c r="AR51" s="2" cm="1">
        <f t="array" ref="AR51">IF(ISERROR(INDEX(Jornadas[id],ROW()-5)),"",COUNTIFS(_Cortes!$C:$C,INDEX(Jornadas[id],ROW()-5),_Cortes!$B:$B,LOOKUP($AR$4,_Barberos!$B:$B,_Barberos!$A:$A)))</f>
        <v>0</v>
      </c>
      <c r="AS51" s="21" cm="1">
        <f t="array" ref="AS51">IF(ISERROR(INDEX(Jornadas[id],ROW()-5)),"",INT(SUMIFS(Cortes[importe],Cortes[id_jornada],INDEX(Jornadas[id],ROW()-5),Cortes[id_barbero],LOOKUP($AR$4,Barberos[nombre],Barberos[id]))*(INDEX(Jornadas[comision_barberos],1)/100)))</f>
        <v>0</v>
      </c>
      <c r="AT51" s="21" cm="1">
        <f t="array" ref="AT51">IF(ISERROR(INDEX(Jornadas[id],ROW()-5)),"",SUMIFS(Cortes[propina],Cortes[id_jornada],INDEX(Jornadas[id],ROW()-5),Cortes[id_barbero],LOOKUP($AR$4,Barberos[nombre],Barberos[id])))</f>
        <v>0</v>
      </c>
      <c r="AU51" s="21" cm="1">
        <f t="array" ref="AU51">IF(ISERROR(INDEX(Jornadas[id],ROW()-5)),"",SUMIFS(Adelantos[importe],Adelantos[id_jornada],INDEX(Jornadas[id],ROW()-5),Adelantos[id_barbero],LOOKUP($AR$4,Barberos[nombre],Barberos[id])))</f>
        <v>0</v>
      </c>
      <c r="AV51" s="21" cm="1">
        <f t="array" ref="AV51">IF(ISERROR(INDEX(Jornadas[id],ROW()-5)),"",AS51+AT51-AU51)</f>
        <v>0</v>
      </c>
    </row>
    <row r="52" spans="1:48" ht="15" hidden="1" customHeight="1" x14ac:dyDescent="0.3">
      <c r="A52" s="53" t="str">
        <f t="shared" si="0"/>
        <v>Tuesday</v>
      </c>
      <c r="B52" s="54"/>
      <c r="C52" s="38" cm="1">
        <f t="array" ref="C52">IF(ISERROR(INDEX(Jornadas[id],ROW()-5)),"",INDEX(Jornadas[fecha],ROW()-5))</f>
        <v>45713</v>
      </c>
      <c r="D52" s="1" cm="1">
        <f t="array" ref="D52">IF(ISERROR(INDEX(Jornadas[id],ROW()-5)),"",COUNTIFS(_Cortes!$C:$C,INDEX(Jornadas[id],ROW()-5),_Cortes!$B:$B,LOOKUP($D$4,_Barberos!$B:$B,_Barberos!$A:$A)))</f>
        <v>0</v>
      </c>
      <c r="E52" s="20" cm="1">
        <f t="array" ref="E52">IF(ISERROR(INDEX(Jornadas[id],ROW()-5)),"",INT(SUMIFS(Cortes[importe],Cortes[id_jornada],INDEX(Jornadas[id],ROW()-5),Cortes[id_barbero],LOOKUP($D$4,Barberos[nombre],Barberos[id]))*(INDEX(Jornadas[comision_barberos],1)/100)))</f>
        <v>0</v>
      </c>
      <c r="F52" s="20" cm="1">
        <f t="array" ref="F52">IF(ISERROR(INDEX(Jornadas[id],ROW()-5)),"",SUMIFS(Cortes[propina],Cortes[id_jornada],INDEX(Jornadas[id],ROW()-5),Cortes[id_barbero],LOOKUP($D$4,Barberos[nombre],Barberos[id])))</f>
        <v>0</v>
      </c>
      <c r="G52" s="20" cm="1">
        <f t="array" ref="G52">IF(ISERROR(INDEX(Jornadas[id],ROW()-5)),"",SUMIFS(Adelantos[importe],Adelantos[id_jornada],INDEX(Jornadas[id],ROW()-5),Adelantos[id_barbero],LOOKUP($D$4,Barberos[nombre],Barberos[id])))</f>
        <v>0</v>
      </c>
      <c r="H52" s="20" cm="1">
        <f t="array" ref="H52">IF(ISERROR(INDEX(Jornadas[id],ROW()-5)),"",E52+F52-G52)</f>
        <v>0</v>
      </c>
      <c r="I52" s="1" cm="1">
        <f t="array" ref="I52">IF(ISERROR(INDEX(Jornadas[id],ROW()-5)),"",COUNTIFS(_Cortes!$C:$C,INDEX(Jornadas[id],ROW()-5),_Cortes!$B:$B,LOOKUP($I$4,_Barberos!$B:$B,_Barberos!$A:$A)))</f>
        <v>11</v>
      </c>
      <c r="J52" s="20" cm="1">
        <f t="array" ref="J52">IF(ISERROR(INDEX(Jornadas[id],ROW()-5)),"",INT(SUMIFS(Cortes[importe],Cortes[id_jornada],INDEX(Jornadas[id],ROW()-5),Cortes[id_barbero],LOOKUP($I$4,Barberos[nombre],Barberos[id]))*(INDEX(Jornadas[comision_barberos],1)/100)))</f>
        <v>33000</v>
      </c>
      <c r="K52" s="20" cm="1">
        <f t="array" ref="K52">IF(ISERROR(INDEX(Jornadas[id],ROW()-5)),"",SUMIFS(Cortes[propina],Cortes[id_jornada],INDEX(Jornadas[id],ROW()-5),Cortes[id_barbero],LOOKUP($I$4,Barberos[nombre],Barberos[id])))</f>
        <v>2000</v>
      </c>
      <c r="L52" s="20" cm="1">
        <f t="array" ref="L52">IF(ISERROR(INDEX(Jornadas[id],ROW()-5)),"",SUMIFS(Adelantos[importe],Adelantos[id_jornada],INDEX(Jornadas[id],ROW()-5),Adelantos[id_barbero],LOOKUP($I$4,Barberos[nombre],Barberos[id])))</f>
        <v>0</v>
      </c>
      <c r="M52" s="20" cm="1">
        <f t="array" ref="M52">IF(ISERROR(INDEX(Jornadas[id],ROW()-5)),"",J52+K52-L52)</f>
        <v>35000</v>
      </c>
      <c r="N52" s="1" cm="1">
        <f t="array" ref="N52">IF(ISERROR(INDEX(Jornadas[id],ROW()-5)),"",COUNTIFS(_Cortes!$C:$C,INDEX(Jornadas[id],ROW()-5),_Cortes!$B:$B,LOOKUP($N$4,_Barberos!$B:$B,_Barberos!$A:$A)))</f>
        <v>0</v>
      </c>
      <c r="O52" s="20" cm="1">
        <f t="array" ref="O52">IF(ISERROR(INDEX(Jornadas[id],ROW()-5)),"",INT(SUMIFS(Cortes[importe],Cortes[id_jornada],INDEX(Jornadas[id],ROW()-5),Cortes[id_barbero],LOOKUP($N$4,Barberos[nombre],Barberos[id]))*(INDEX(Jornadas[comision_barberos],1)/100)))</f>
        <v>0</v>
      </c>
      <c r="P52" s="20" cm="1">
        <f t="array" ref="P52">IF(ISERROR(INDEX(Jornadas[id],ROW()-5)),"",SUMIFS(Cortes[propina],Cortes[id_jornada],INDEX(Jornadas[id],ROW()-5),Cortes[id_barbero],LOOKUP($N$4,Barberos[nombre],Barberos[id])))</f>
        <v>0</v>
      </c>
      <c r="Q52" s="20" cm="1">
        <f t="array" ref="Q52">IF(ISERROR(INDEX(Jornadas[id],ROW()-5)),"",SUMIFS(Adelantos[importe],Adelantos[id_jornada],INDEX(Jornadas[id],ROW()-5),Adelantos[id_barbero],LOOKUP($N$4,Barberos[nombre],Barberos[id])))</f>
        <v>0</v>
      </c>
      <c r="R52" s="20" cm="1">
        <f t="array" ref="R52">IF(ISERROR(INDEX(Jornadas[id],ROW()-5)),"",O52+P52-Q52)</f>
        <v>0</v>
      </c>
      <c r="S52" s="1" cm="1">
        <f t="array" ref="S52">IF(ISERROR(INDEX(Jornadas[id],ROW()-5)),"",COUNTIFS(_Cortes!$C:$C,INDEX(Jornadas[id],ROW()-5),_Cortes!$B:$B,LOOKUP($S$4,_Barberos!$B:$B,_Barberos!$A:$A)))</f>
        <v>8</v>
      </c>
      <c r="T52" s="20" cm="1">
        <f t="array" ref="T52">IF(ISERROR(INDEX(Jornadas[id],ROW()-5)),"",INT(SUMIFS(Cortes[importe],Cortes[id_jornada],INDEX(Jornadas[id],ROW()-5),Cortes[id_barbero],LOOKUP($S$4,Barberos[nombre],Barberos[id]))*(INDEX(Jornadas[comision_barberos],1)/100)))</f>
        <v>25000</v>
      </c>
      <c r="U52" s="20" cm="1">
        <f t="array" ref="U52">IF(ISERROR(INDEX(Jornadas[id],ROW()-5)),"",SUMIFS(Cortes[propina],Cortes[id_jornada],INDEX(Jornadas[id],ROW()-5),Cortes[id_barbero],LOOKUP($S$4,Barberos[nombre],Barberos[id])))</f>
        <v>3000</v>
      </c>
      <c r="V52" s="20" cm="1">
        <f t="array" ref="V52">IF(ISERROR(INDEX(Jornadas[id],ROW()-5)),"",SUMIFS(Adelantos[importe],Adelantos[id_jornada],INDEX(Jornadas[id],ROW()-5),Adelantos[id_barbero],LOOKUP($S$4,Barberos[nombre],Barberos[id])))</f>
        <v>0</v>
      </c>
      <c r="W52" s="20" cm="1">
        <f t="array" ref="W52">IF(ISERROR(INDEX(Jornadas[id],ROW()-5)),"",T52+U52-V52)</f>
        <v>28000</v>
      </c>
      <c r="X52" s="1" cm="1">
        <f t="array" ref="X52">IF(ISERROR(INDEX(Jornadas[id],ROW()-5)),"",COUNTIFS(_Cortes!$C:$C,INDEX(Jornadas[id],ROW()-5),_Cortes!$B:$B,LOOKUP($X$4,_Barberos!$B:$B,_Barberos!$A:$A)))</f>
        <v>0</v>
      </c>
      <c r="Y52" s="20" cm="1">
        <f t="array" ref="Y52">IF(ISERROR(INDEX(Jornadas[id],ROW()-5)),"",INT(SUMIFS(Cortes[importe],Cortes[id_jornada],INDEX(Jornadas[id],ROW()-5),Cortes[id_barbero],LOOKUP($X$4,Barberos[nombre],Barberos[id]))*(INDEX(Jornadas[comision_barberos],1)/100)))</f>
        <v>0</v>
      </c>
      <c r="Z52" s="20" cm="1">
        <f t="array" ref="Z52">IF(ISERROR(INDEX(Jornadas[id],ROW()-5)),"",SUMIFS(Cortes[propina],Cortes[id_jornada],INDEX(Jornadas[id],ROW()-5),Cortes[id_barbero],LOOKUP($X$4,Barberos[nombre],Barberos[id])))</f>
        <v>0</v>
      </c>
      <c r="AA52" s="20" cm="1">
        <f t="array" ref="AA52">IF(ISERROR(INDEX(Jornadas[id],ROW()-5)),"",SUMIFS(Adelantos[importe],Adelantos[id_jornada],INDEX(Jornadas[id],ROW()-5),Adelantos[id_barbero],LOOKUP($X$4,Barberos[nombre],Barberos[id])))</f>
        <v>0</v>
      </c>
      <c r="AB52" s="20" cm="1">
        <f t="array" ref="AB52">IF(ISERROR(INDEX(Jornadas[id],ROW()-5)),"",Y52+Z52-AA52)</f>
        <v>0</v>
      </c>
      <c r="AC52" s="1" cm="1">
        <f t="array" ref="AC52">IF(ISERROR(INDEX(Jornadas[id],ROW()-5)),"",COUNTIFS(_Cortes!$C:$C,INDEX(Jornadas[id],ROW()-5),_Cortes!$B:$B,LOOKUP($AC$4,_Barberos!$B:$B,_Barberos!$A:$A)))</f>
        <v>8</v>
      </c>
      <c r="AD52" s="20" cm="1">
        <f t="array" ref="AD52">IF(ISERROR(INDEX(Jornadas[id],ROW()-5)),"",INT(SUMIFS(Cortes[importe],Cortes[id_jornada],INDEX(Jornadas[id],ROW()-5),Cortes[id_barbero],LOOKUP($AC$4,Barberos[nombre],Barberos[id]))*(INDEX(Jornadas[comision_barberos],1)/100)))</f>
        <v>24000</v>
      </c>
      <c r="AE52" s="20" cm="1">
        <f t="array" ref="AE52">IF(ISERROR(INDEX(Jornadas[id],ROW()-5)),"",SUMIFS(Cortes[propina],Cortes[id_jornada],INDEX(Jornadas[id],ROW()-5),Cortes[id_barbero],LOOKUP($AC$4,Barberos[nombre],Barberos[id])))</f>
        <v>0</v>
      </c>
      <c r="AF52" s="20" cm="1">
        <f t="array" ref="AF52">IF(ISERROR(INDEX(Jornadas[id],ROW()-5)),"",SUMIFS(Adelantos[importe],Adelantos[id_jornada],INDEX(Jornadas[id],ROW()-5),Adelantos[id_barbero],LOOKUP($AC$4,Barberos[nombre],Barberos[id])))</f>
        <v>0</v>
      </c>
      <c r="AG52" s="20" cm="1">
        <f t="array" ref="AG52">IF(ISERROR(INDEX(Jornadas[id],ROW()-5)),"",AD52+AE52-AF52)</f>
        <v>24000</v>
      </c>
      <c r="AH52" s="1" cm="1">
        <f t="array" ref="AH52">IF(ISERROR(INDEX(Jornadas[id],ROW()-5)),"",COUNTIFS(_Cortes!$C:$C,INDEX(Jornadas[id],ROW()-5),_Cortes!$B:$B,LOOKUP($AH$4,_Barberos!$B:$B,_Barberos!$A:$A)))</f>
        <v>0</v>
      </c>
      <c r="AI52" s="20" cm="1">
        <f t="array" ref="AI52">IF(ISERROR(INDEX(Jornadas[id],ROW()-5)),"",INT(SUMIFS(Cortes[importe],Cortes[id_jornada],INDEX(Jornadas[id],ROW()-5),Cortes[id_barbero],LOOKUP($AH$4,Barberos[nombre],Barberos[id]))*(INDEX(Jornadas[comision_barberos],1)/100)))</f>
        <v>0</v>
      </c>
      <c r="AJ52" s="20" cm="1">
        <f t="array" ref="AJ52">IF(ISERROR(INDEX(Jornadas[id],ROW()-5)),"",SUMIFS(Cortes[propina],Cortes[id_jornada],INDEX(Jornadas[id],ROW()-5),Cortes[id_barbero],LOOKUP($AH$4,Barberos[nombre],Barberos[id])))</f>
        <v>0</v>
      </c>
      <c r="AK52" s="20" cm="1">
        <f t="array" ref="AK52">IF(ISERROR(INDEX(Jornadas[id],ROW()-5)),"",SUMIFS(Adelantos[importe],Adelantos[id_jornada],INDEX(Jornadas[id],ROW()-5),Adelantos[id_barbero],LOOKUP($AH$4,Barberos[nombre],Barberos[id])))</f>
        <v>0</v>
      </c>
      <c r="AL52" s="20" cm="1">
        <f t="array" ref="AL52">IF(ISERROR(INDEX(Jornadas[id],ROW()-5)),"",AI52+AJ52-AK52)</f>
        <v>0</v>
      </c>
      <c r="AM52" s="1" cm="1">
        <f t="array" ref="AM52">IF(ISERROR(INDEX(Jornadas[id],ROW()-5)),"",COUNTIFS(_Cortes!$C:$C,INDEX(Jornadas[id],ROW()-5),_Cortes!$B:$B,LOOKUP($AM$4,_Barberos!$B:$B,_Barberos!$A:$A)))</f>
        <v>6</v>
      </c>
      <c r="AN52" s="20" cm="1">
        <f t="array" ref="AN52">IF(ISERROR(INDEX(Jornadas[id],ROW()-5)),"",INT(SUMIFS(Cortes[importe],Cortes[id_jornada],INDEX(Jornadas[id],ROW()-5),Cortes[id_barbero],LOOKUP($AM$4,Barberos[nombre],Barberos[id]))*(INDEX(Jornadas[comision_barberos],1)/100)))</f>
        <v>19000</v>
      </c>
      <c r="AO52" s="20" cm="1">
        <f t="array" ref="AO52">IF(ISERROR(INDEX(Jornadas[id],ROW()-5)),"",SUMIFS(Cortes[propina],Cortes[id_jornada],INDEX(Jornadas[id],ROW()-5),Cortes[id_barbero],LOOKUP($AM$4,Barberos[nombre],Barberos[id])))</f>
        <v>3000</v>
      </c>
      <c r="AP52" s="20" cm="1">
        <f t="array" ref="AP52">IF(ISERROR(INDEX(Jornadas[id],ROW()-5)),"",SUMIFS(Adelantos[importe],Adelantos[id_jornada],INDEX(Jornadas[id],ROW()-5),Adelantos[id_barbero],LOOKUP($AM$4,Barberos[nombre],Barberos[id])))</f>
        <v>0</v>
      </c>
      <c r="AQ52" s="20" cm="1">
        <f t="array" ref="AQ52">IF(ISERROR(INDEX(Jornadas[id],ROW()-5)),"",AN52+AO52-AP52)</f>
        <v>22000</v>
      </c>
      <c r="AR52" s="1" cm="1">
        <f t="array" ref="AR52">IF(ISERROR(INDEX(Jornadas[id],ROW()-5)),"",COUNTIFS(_Cortes!$C:$C,INDEX(Jornadas[id],ROW()-5),_Cortes!$B:$B,LOOKUP($AR$4,_Barberos!$B:$B,_Barberos!$A:$A)))</f>
        <v>0</v>
      </c>
      <c r="AS52" s="20" cm="1">
        <f t="array" ref="AS52">IF(ISERROR(INDEX(Jornadas[id],ROW()-5)),"",INT(SUMIFS(Cortes[importe],Cortes[id_jornada],INDEX(Jornadas[id],ROW()-5),Cortes[id_barbero],LOOKUP($AR$4,Barberos[nombre],Barberos[id]))*(INDEX(Jornadas[comision_barberos],1)/100)))</f>
        <v>0</v>
      </c>
      <c r="AT52" s="20" cm="1">
        <f t="array" ref="AT52">IF(ISERROR(INDEX(Jornadas[id],ROW()-5)),"",SUMIFS(Cortes[propina],Cortes[id_jornada],INDEX(Jornadas[id],ROW()-5),Cortes[id_barbero],LOOKUP($AR$4,Barberos[nombre],Barberos[id])))</f>
        <v>0</v>
      </c>
      <c r="AU52" s="20" cm="1">
        <f t="array" ref="AU52">IF(ISERROR(INDEX(Jornadas[id],ROW()-5)),"",SUMIFS(Adelantos[importe],Adelantos[id_jornada],INDEX(Jornadas[id],ROW()-5),Adelantos[id_barbero],LOOKUP($AR$4,Barberos[nombre],Barberos[id])))</f>
        <v>0</v>
      </c>
      <c r="AV52" s="20" cm="1">
        <f t="array" ref="AV52">IF(ISERROR(INDEX(Jornadas[id],ROW()-5)),"",AS52+AT52-AU52)</f>
        <v>0</v>
      </c>
    </row>
    <row r="53" spans="1:48" ht="15" hidden="1" customHeight="1" x14ac:dyDescent="0.3">
      <c r="A53" s="51" t="str">
        <f t="shared" si="0"/>
        <v>Wednesday</v>
      </c>
      <c r="B53" s="52"/>
      <c r="C53" s="36" cm="1">
        <f t="array" ref="C53">IF(ISERROR(INDEX(Jornadas[id],ROW()-5)),"",INDEX(Jornadas[fecha],ROW()-5))</f>
        <v>45714</v>
      </c>
      <c r="D53" s="2" cm="1">
        <f t="array" ref="D53">IF(ISERROR(INDEX(Jornadas[id],ROW()-5)),"",COUNTIFS(_Cortes!$C:$C,INDEX(Jornadas[id],ROW()-5),_Cortes!$B:$B,LOOKUP($D$4,_Barberos!$B:$B,_Barberos!$A:$A)))</f>
        <v>0</v>
      </c>
      <c r="E53" s="21" cm="1">
        <f t="array" ref="E53">IF(ISERROR(INDEX(Jornadas[id],ROW()-5)),"",INT(SUMIFS(Cortes[importe],Cortes[id_jornada],INDEX(Jornadas[id],ROW()-5),Cortes[id_barbero],LOOKUP($D$4,Barberos[nombre],Barberos[id]))*(INDEX(Jornadas[comision_barberos],1)/100)))</f>
        <v>0</v>
      </c>
      <c r="F53" s="21" cm="1">
        <f t="array" ref="F53">IF(ISERROR(INDEX(Jornadas[id],ROW()-5)),"",SUMIFS(Cortes[propina],Cortes[id_jornada],INDEX(Jornadas[id],ROW()-5),Cortes[id_barbero],LOOKUP($D$4,Barberos[nombre],Barberos[id])))</f>
        <v>0</v>
      </c>
      <c r="G53" s="21" cm="1">
        <f t="array" ref="G53">IF(ISERROR(INDEX(Jornadas[id],ROW()-5)),"",SUMIFS(Adelantos[importe],Adelantos[id_jornada],INDEX(Jornadas[id],ROW()-5),Adelantos[id_barbero],LOOKUP($D$4,Barberos[nombre],Barberos[id])))</f>
        <v>0</v>
      </c>
      <c r="H53" s="21" cm="1">
        <f t="array" ref="H53">IF(ISERROR(INDEX(Jornadas[id],ROW()-5)),"",E53+F53-G53)</f>
        <v>0</v>
      </c>
      <c r="I53" s="2" cm="1">
        <f t="array" ref="I53">IF(ISERROR(INDEX(Jornadas[id],ROW()-5)),"",COUNTIFS(_Cortes!$C:$C,INDEX(Jornadas[id],ROW()-5),_Cortes!$B:$B,LOOKUP($I$4,_Barberos!$B:$B,_Barberos!$A:$A)))</f>
        <v>0</v>
      </c>
      <c r="J53" s="21" cm="1">
        <f t="array" ref="J53">IF(ISERROR(INDEX(Jornadas[id],ROW()-5)),"",INT(SUMIFS(Cortes[importe],Cortes[id_jornada],INDEX(Jornadas[id],ROW()-5),Cortes[id_barbero],LOOKUP($I$4,Barberos[nombre],Barberos[id]))*(INDEX(Jornadas[comision_barberos],1)/100)))</f>
        <v>0</v>
      </c>
      <c r="K53" s="21" cm="1">
        <f t="array" ref="K53">IF(ISERROR(INDEX(Jornadas[id],ROW()-5)),"",SUMIFS(Cortes[propina],Cortes[id_jornada],INDEX(Jornadas[id],ROW()-5),Cortes[id_barbero],LOOKUP($I$4,Barberos[nombre],Barberos[id])))</f>
        <v>0</v>
      </c>
      <c r="L53" s="21" cm="1">
        <f t="array" ref="L53">IF(ISERROR(INDEX(Jornadas[id],ROW()-5)),"",SUMIFS(Adelantos[importe],Adelantos[id_jornada],INDEX(Jornadas[id],ROW()-5),Adelantos[id_barbero],LOOKUP($I$4,Barberos[nombre],Barberos[id])))</f>
        <v>0</v>
      </c>
      <c r="M53" s="21" cm="1">
        <f t="array" ref="M53">IF(ISERROR(INDEX(Jornadas[id],ROW()-5)),"",J53+K53-L53)</f>
        <v>0</v>
      </c>
      <c r="N53" s="2" cm="1">
        <f t="array" ref="N53">IF(ISERROR(INDEX(Jornadas[id],ROW()-5)),"",COUNTIFS(_Cortes!$C:$C,INDEX(Jornadas[id],ROW()-5),_Cortes!$B:$B,LOOKUP($N$4,_Barberos!$B:$B,_Barberos!$A:$A)))</f>
        <v>16</v>
      </c>
      <c r="O53" s="21" cm="1">
        <f t="array" ref="O53">IF(ISERROR(INDEX(Jornadas[id],ROW()-5)),"",INT(SUMIFS(Cortes[importe],Cortes[id_jornada],INDEX(Jornadas[id],ROW()-5),Cortes[id_barbero],LOOKUP($N$4,Barberos[nombre],Barberos[id]))*(INDEX(Jornadas[comision_barberos],1)/100)))</f>
        <v>49000</v>
      </c>
      <c r="P53" s="21" cm="1">
        <f t="array" ref="P53">IF(ISERROR(INDEX(Jornadas[id],ROW()-5)),"",SUMIFS(Cortes[propina],Cortes[id_jornada],INDEX(Jornadas[id],ROW()-5),Cortes[id_barbero],LOOKUP($N$4,Barberos[nombre],Barberos[id])))</f>
        <v>7000</v>
      </c>
      <c r="Q53" s="21" cm="1">
        <f t="array" ref="Q53">IF(ISERROR(INDEX(Jornadas[id],ROW()-5)),"",SUMIFS(Adelantos[importe],Adelantos[id_jornada],INDEX(Jornadas[id],ROW()-5),Adelantos[id_barbero],LOOKUP($N$4,Barberos[nombre],Barberos[id])))</f>
        <v>0</v>
      </c>
      <c r="R53" s="21" cm="1">
        <f t="array" ref="R53">IF(ISERROR(INDEX(Jornadas[id],ROW()-5)),"",O53+P53-Q53)</f>
        <v>56000</v>
      </c>
      <c r="S53" s="2" cm="1">
        <f t="array" ref="S53">IF(ISERROR(INDEX(Jornadas[id],ROW()-5)),"",COUNTIFS(_Cortes!$C:$C,INDEX(Jornadas[id],ROW()-5),_Cortes!$B:$B,LOOKUP($S$4,_Barberos!$B:$B,_Barberos!$A:$A)))</f>
        <v>13</v>
      </c>
      <c r="T53" s="21" cm="1">
        <f t="array" ref="T53">IF(ISERROR(INDEX(Jornadas[id],ROW()-5)),"",INT(SUMIFS(Cortes[importe],Cortes[id_jornada],INDEX(Jornadas[id],ROW()-5),Cortes[id_barbero],LOOKUP($S$4,Barberos[nombre],Barberos[id]))*(INDEX(Jornadas[comision_barberos],1)/100)))</f>
        <v>40000</v>
      </c>
      <c r="U53" s="21" cm="1">
        <f t="array" ref="U53">IF(ISERROR(INDEX(Jornadas[id],ROW()-5)),"",SUMIFS(Cortes[propina],Cortes[id_jornada],INDEX(Jornadas[id],ROW()-5),Cortes[id_barbero],LOOKUP($S$4,Barberos[nombre],Barberos[id])))</f>
        <v>2500</v>
      </c>
      <c r="V53" s="21" cm="1">
        <f t="array" ref="V53">IF(ISERROR(INDEX(Jornadas[id],ROW()-5)),"",SUMIFS(Adelantos[importe],Adelantos[id_jornada],INDEX(Jornadas[id],ROW()-5),Adelantos[id_barbero],LOOKUP($S$4,Barberos[nombre],Barberos[id])))</f>
        <v>0</v>
      </c>
      <c r="W53" s="21" cm="1">
        <f t="array" ref="W53">IF(ISERROR(INDEX(Jornadas[id],ROW()-5)),"",T53+U53-V53)</f>
        <v>42500</v>
      </c>
      <c r="X53" s="2" cm="1">
        <f t="array" ref="X53">IF(ISERROR(INDEX(Jornadas[id],ROW()-5)),"",COUNTIFS(_Cortes!$C:$C,INDEX(Jornadas[id],ROW()-5),_Cortes!$B:$B,LOOKUP($X$4,_Barberos!$B:$B,_Barberos!$A:$A)))</f>
        <v>0</v>
      </c>
      <c r="Y53" s="21" cm="1">
        <f t="array" ref="Y53">IF(ISERROR(INDEX(Jornadas[id],ROW()-5)),"",INT(SUMIFS(Cortes[importe],Cortes[id_jornada],INDEX(Jornadas[id],ROW()-5),Cortes[id_barbero],LOOKUP($X$4,Barberos[nombre],Barberos[id]))*(INDEX(Jornadas[comision_barberos],1)/100)))</f>
        <v>0</v>
      </c>
      <c r="Z53" s="21" cm="1">
        <f t="array" ref="Z53">IF(ISERROR(INDEX(Jornadas[id],ROW()-5)),"",SUMIFS(Cortes[propina],Cortes[id_jornada],INDEX(Jornadas[id],ROW()-5),Cortes[id_barbero],LOOKUP($X$4,Barberos[nombre],Barberos[id])))</f>
        <v>0</v>
      </c>
      <c r="AA53" s="21" cm="1">
        <f t="array" ref="AA53">IF(ISERROR(INDEX(Jornadas[id],ROW()-5)),"",SUMIFS(Adelantos[importe],Adelantos[id_jornada],INDEX(Jornadas[id],ROW()-5),Adelantos[id_barbero],LOOKUP($X$4,Barberos[nombre],Barberos[id])))</f>
        <v>0</v>
      </c>
      <c r="AB53" s="21" cm="1">
        <f t="array" ref="AB53">IF(ISERROR(INDEX(Jornadas[id],ROW()-5)),"",Y53+Z53-AA53)</f>
        <v>0</v>
      </c>
      <c r="AC53" s="2" cm="1">
        <f t="array" ref="AC53">IF(ISERROR(INDEX(Jornadas[id],ROW()-5)),"",COUNTIFS(_Cortes!$C:$C,INDEX(Jornadas[id],ROW()-5),_Cortes!$B:$B,LOOKUP($AC$4,_Barberos!$B:$B,_Barberos!$A:$A)))</f>
        <v>12</v>
      </c>
      <c r="AD53" s="21" cm="1">
        <f t="array" ref="AD53">IF(ISERROR(INDEX(Jornadas[id],ROW()-5)),"",INT(SUMIFS(Cortes[importe],Cortes[id_jornada],INDEX(Jornadas[id],ROW()-5),Cortes[id_barbero],LOOKUP($AC$4,Barberos[nombre],Barberos[id]))*(INDEX(Jornadas[comision_barberos],1)/100)))</f>
        <v>36000</v>
      </c>
      <c r="AE53" s="21" cm="1">
        <f t="array" ref="AE53">IF(ISERROR(INDEX(Jornadas[id],ROW()-5)),"",SUMIFS(Cortes[propina],Cortes[id_jornada],INDEX(Jornadas[id],ROW()-5),Cortes[id_barbero],LOOKUP($AC$4,Barberos[nombre],Barberos[id])))</f>
        <v>2400</v>
      </c>
      <c r="AF53" s="21" cm="1">
        <f t="array" ref="AF53">IF(ISERROR(INDEX(Jornadas[id],ROW()-5)),"",SUMIFS(Adelantos[importe],Adelantos[id_jornada],INDEX(Jornadas[id],ROW()-5),Adelantos[id_barbero],LOOKUP($AC$4,Barberos[nombre],Barberos[id])))</f>
        <v>0</v>
      </c>
      <c r="AG53" s="21" cm="1">
        <f t="array" ref="AG53">IF(ISERROR(INDEX(Jornadas[id],ROW()-5)),"",AD53+AE53-AF53)</f>
        <v>38400</v>
      </c>
      <c r="AH53" s="2" cm="1">
        <f t="array" ref="AH53">IF(ISERROR(INDEX(Jornadas[id],ROW()-5)),"",COUNTIFS(_Cortes!$C:$C,INDEX(Jornadas[id],ROW()-5),_Cortes!$B:$B,LOOKUP($AH$4,_Barberos!$B:$B,_Barberos!$A:$A)))</f>
        <v>0</v>
      </c>
      <c r="AI53" s="21" cm="1">
        <f t="array" ref="AI53">IF(ISERROR(INDEX(Jornadas[id],ROW()-5)),"",INT(SUMIFS(Cortes[importe],Cortes[id_jornada],INDEX(Jornadas[id],ROW()-5),Cortes[id_barbero],LOOKUP($AH$4,Barberos[nombre],Barberos[id]))*(INDEX(Jornadas[comision_barberos],1)/100)))</f>
        <v>0</v>
      </c>
      <c r="AJ53" s="21" cm="1">
        <f t="array" ref="AJ53">IF(ISERROR(INDEX(Jornadas[id],ROW()-5)),"",SUMIFS(Cortes[propina],Cortes[id_jornada],INDEX(Jornadas[id],ROW()-5),Cortes[id_barbero],LOOKUP($AH$4,Barberos[nombre],Barberos[id])))</f>
        <v>0</v>
      </c>
      <c r="AK53" s="21" cm="1">
        <f t="array" ref="AK53">IF(ISERROR(INDEX(Jornadas[id],ROW()-5)),"",SUMIFS(Adelantos[importe],Adelantos[id_jornada],INDEX(Jornadas[id],ROW()-5),Adelantos[id_barbero],LOOKUP($AH$4,Barberos[nombre],Barberos[id])))</f>
        <v>0</v>
      </c>
      <c r="AL53" s="21" cm="1">
        <f t="array" ref="AL53">IF(ISERROR(INDEX(Jornadas[id],ROW()-5)),"",AI53+AJ53-AK53)</f>
        <v>0</v>
      </c>
      <c r="AM53" s="2" cm="1">
        <f t="array" ref="AM53">IF(ISERROR(INDEX(Jornadas[id],ROW()-5)),"",COUNTIFS(_Cortes!$C:$C,INDEX(Jornadas[id],ROW()-5),_Cortes!$B:$B,LOOKUP($AM$4,_Barberos!$B:$B,_Barberos!$A:$A)))</f>
        <v>11</v>
      </c>
      <c r="AN53" s="21" cm="1">
        <f t="array" ref="AN53">IF(ISERROR(INDEX(Jornadas[id],ROW()-5)),"",INT(SUMIFS(Cortes[importe],Cortes[id_jornada],INDEX(Jornadas[id],ROW()-5),Cortes[id_barbero],LOOKUP($AM$4,Barberos[nombre],Barberos[id]))*(INDEX(Jornadas[comision_barberos],1)/100)))</f>
        <v>34000</v>
      </c>
      <c r="AO53" s="21" cm="1">
        <f t="array" ref="AO53">IF(ISERROR(INDEX(Jornadas[id],ROW()-5)),"",SUMIFS(Cortes[propina],Cortes[id_jornada],INDEX(Jornadas[id],ROW()-5),Cortes[id_barbero],LOOKUP($AM$4,Barberos[nombre],Barberos[id])))</f>
        <v>2000</v>
      </c>
      <c r="AP53" s="21" cm="1">
        <f t="array" ref="AP53">IF(ISERROR(INDEX(Jornadas[id],ROW()-5)),"",SUMIFS(Adelantos[importe],Adelantos[id_jornada],INDEX(Jornadas[id],ROW()-5),Adelantos[id_barbero],LOOKUP($AM$4,Barberos[nombre],Barberos[id])))</f>
        <v>0</v>
      </c>
      <c r="AQ53" s="21" cm="1">
        <f t="array" ref="AQ53">IF(ISERROR(INDEX(Jornadas[id],ROW()-5)),"",AN53+AO53-AP53)</f>
        <v>36000</v>
      </c>
      <c r="AR53" s="2" cm="1">
        <f t="array" ref="AR53">IF(ISERROR(INDEX(Jornadas[id],ROW()-5)),"",COUNTIFS(_Cortes!$C:$C,INDEX(Jornadas[id],ROW()-5),_Cortes!$B:$B,LOOKUP($AR$4,_Barberos!$B:$B,_Barberos!$A:$A)))</f>
        <v>0</v>
      </c>
      <c r="AS53" s="21" cm="1">
        <f t="array" ref="AS53">IF(ISERROR(INDEX(Jornadas[id],ROW()-5)),"",INT(SUMIFS(Cortes[importe],Cortes[id_jornada],INDEX(Jornadas[id],ROW()-5),Cortes[id_barbero],LOOKUP($AR$4,Barberos[nombre],Barberos[id]))*(INDEX(Jornadas[comision_barberos],1)/100)))</f>
        <v>0</v>
      </c>
      <c r="AT53" s="21" cm="1">
        <f t="array" ref="AT53">IF(ISERROR(INDEX(Jornadas[id],ROW()-5)),"",SUMIFS(Cortes[propina],Cortes[id_jornada],INDEX(Jornadas[id],ROW()-5),Cortes[id_barbero],LOOKUP($AR$4,Barberos[nombre],Barberos[id])))</f>
        <v>0</v>
      </c>
      <c r="AU53" s="21" cm="1">
        <f t="array" ref="AU53">IF(ISERROR(INDEX(Jornadas[id],ROW()-5)),"",SUMIFS(Adelantos[importe],Adelantos[id_jornada],INDEX(Jornadas[id],ROW()-5),Adelantos[id_barbero],LOOKUP($AR$4,Barberos[nombre],Barberos[id])))</f>
        <v>0</v>
      </c>
      <c r="AV53" s="21" cm="1">
        <f t="array" ref="AV53">IF(ISERROR(INDEX(Jornadas[id],ROW()-5)),"",AS53+AT53-AU53)</f>
        <v>0</v>
      </c>
    </row>
    <row r="54" spans="1:48" ht="15" hidden="1" customHeight="1" x14ac:dyDescent="0.3">
      <c r="A54" s="53" t="str">
        <f t="shared" si="0"/>
        <v>Thursday</v>
      </c>
      <c r="B54" s="54"/>
      <c r="C54" s="38" cm="1">
        <f t="array" ref="C54">IF(ISERROR(INDEX(Jornadas[id],ROW()-5)),"",INDEX(Jornadas[fecha],ROW()-5))</f>
        <v>45715</v>
      </c>
      <c r="D54" s="1" cm="1">
        <f t="array" ref="D54">IF(ISERROR(INDEX(Jornadas[id],ROW()-5)),"",COUNTIFS(_Cortes!$C:$C,INDEX(Jornadas[id],ROW()-5),_Cortes!$B:$B,LOOKUP($D$4,_Barberos!$B:$B,_Barberos!$A:$A)))</f>
        <v>13</v>
      </c>
      <c r="E54" s="20" cm="1">
        <f t="array" ref="E54">IF(ISERROR(INDEX(Jornadas[id],ROW()-5)),"",INT(SUMIFS(Cortes[importe],Cortes[id_jornada],INDEX(Jornadas[id],ROW()-5),Cortes[id_barbero],LOOKUP($D$4,Barberos[nombre],Barberos[id]))*(INDEX(Jornadas[comision_barberos],1)/100)))</f>
        <v>40000</v>
      </c>
      <c r="F54" s="20" cm="1">
        <f t="array" ref="F54">IF(ISERROR(INDEX(Jornadas[id],ROW()-5)),"",SUMIFS(Cortes[propina],Cortes[id_jornada],INDEX(Jornadas[id],ROW()-5),Cortes[id_barbero],LOOKUP($D$4,Barberos[nombre],Barberos[id])))</f>
        <v>4200</v>
      </c>
      <c r="G54" s="20" cm="1">
        <f t="array" ref="G54">IF(ISERROR(INDEX(Jornadas[id],ROW()-5)),"",SUMIFS(Adelantos[importe],Adelantos[id_jornada],INDEX(Jornadas[id],ROW()-5),Adelantos[id_barbero],LOOKUP($D$4,Barberos[nombre],Barberos[id])))</f>
        <v>0</v>
      </c>
      <c r="H54" s="20" cm="1">
        <f t="array" ref="H54">IF(ISERROR(INDEX(Jornadas[id],ROW()-5)),"",E54+F54-G54)</f>
        <v>44200</v>
      </c>
      <c r="I54" s="1" cm="1">
        <f t="array" ref="I54">IF(ISERROR(INDEX(Jornadas[id],ROW()-5)),"",COUNTIFS(_Cortes!$C:$C,INDEX(Jornadas[id],ROW()-5),_Cortes!$B:$B,LOOKUP($I$4,_Barberos!$B:$B,_Barberos!$A:$A)))</f>
        <v>18</v>
      </c>
      <c r="J54" s="20" cm="1">
        <f t="array" ref="J54">IF(ISERROR(INDEX(Jornadas[id],ROW()-5)),"",INT(SUMIFS(Cortes[importe],Cortes[id_jornada],INDEX(Jornadas[id],ROW()-5),Cortes[id_barbero],LOOKUP($I$4,Barberos[nombre],Barberos[id]))*(INDEX(Jornadas[comision_barberos],1)/100)))</f>
        <v>55000</v>
      </c>
      <c r="K54" s="20" cm="1">
        <f t="array" ref="K54">IF(ISERROR(INDEX(Jornadas[id],ROW()-5)),"",SUMIFS(Cortes[propina],Cortes[id_jornada],INDEX(Jornadas[id],ROW()-5),Cortes[id_barbero],LOOKUP($I$4,Barberos[nombre],Barberos[id])))</f>
        <v>4000</v>
      </c>
      <c r="L54" s="20" cm="1">
        <f t="array" ref="L54">IF(ISERROR(INDEX(Jornadas[id],ROW()-5)),"",SUMIFS(Adelantos[importe],Adelantos[id_jornada],INDEX(Jornadas[id],ROW()-5),Adelantos[id_barbero],LOOKUP($I$4,Barberos[nombre],Barberos[id])))</f>
        <v>0</v>
      </c>
      <c r="M54" s="20" cm="1">
        <f t="array" ref="M54">IF(ISERROR(INDEX(Jornadas[id],ROW()-5)),"",J54+K54-L54)</f>
        <v>59000</v>
      </c>
      <c r="N54" s="1" cm="1">
        <f t="array" ref="N54">IF(ISERROR(INDEX(Jornadas[id],ROW()-5)),"",COUNTIFS(_Cortes!$C:$C,INDEX(Jornadas[id],ROW()-5),_Cortes!$B:$B,LOOKUP($N$4,_Barberos!$B:$B,_Barberos!$A:$A)))</f>
        <v>15</v>
      </c>
      <c r="O54" s="20" cm="1">
        <f t="array" ref="O54">IF(ISERROR(INDEX(Jornadas[id],ROW()-5)),"",INT(SUMIFS(Cortes[importe],Cortes[id_jornada],INDEX(Jornadas[id],ROW()-5),Cortes[id_barbero],LOOKUP($N$4,Barberos[nombre],Barberos[id]))*(INDEX(Jornadas[comision_barberos],1)/100)))</f>
        <v>46000</v>
      </c>
      <c r="P54" s="20" cm="1">
        <f t="array" ref="P54">IF(ISERROR(INDEX(Jornadas[id],ROW()-5)),"",SUMIFS(Cortes[propina],Cortes[id_jornada],INDEX(Jornadas[id],ROW()-5),Cortes[id_barbero],LOOKUP($N$4,Barberos[nombre],Barberos[id])))</f>
        <v>4500</v>
      </c>
      <c r="Q54" s="20" cm="1">
        <f t="array" ref="Q54">IF(ISERROR(INDEX(Jornadas[id],ROW()-5)),"",SUMIFS(Adelantos[importe],Adelantos[id_jornada],INDEX(Jornadas[id],ROW()-5),Adelantos[id_barbero],LOOKUP($N$4,Barberos[nombre],Barberos[id])))</f>
        <v>0</v>
      </c>
      <c r="R54" s="20" cm="1">
        <f t="array" ref="R54">IF(ISERROR(INDEX(Jornadas[id],ROW()-5)),"",O54+P54-Q54)</f>
        <v>50500</v>
      </c>
      <c r="S54" s="1" cm="1">
        <f t="array" ref="S54">IF(ISERROR(INDEX(Jornadas[id],ROW()-5)),"",COUNTIFS(_Cortes!$C:$C,INDEX(Jornadas[id],ROW()-5),_Cortes!$B:$B,LOOKUP($S$4,_Barberos!$B:$B,_Barberos!$A:$A)))</f>
        <v>0</v>
      </c>
      <c r="T54" s="20" cm="1">
        <f t="array" ref="T54">IF(ISERROR(INDEX(Jornadas[id],ROW()-5)),"",INT(SUMIFS(Cortes[importe],Cortes[id_jornada],INDEX(Jornadas[id],ROW()-5),Cortes[id_barbero],LOOKUP($S$4,Barberos[nombre],Barberos[id]))*(INDEX(Jornadas[comision_barberos],1)/100)))</f>
        <v>0</v>
      </c>
      <c r="U54" s="20" cm="1">
        <f t="array" ref="U54">IF(ISERROR(INDEX(Jornadas[id],ROW()-5)),"",SUMIFS(Cortes[propina],Cortes[id_jornada],INDEX(Jornadas[id],ROW()-5),Cortes[id_barbero],LOOKUP($S$4,Barberos[nombre],Barberos[id])))</f>
        <v>0</v>
      </c>
      <c r="V54" s="20" cm="1">
        <f t="array" ref="V54">IF(ISERROR(INDEX(Jornadas[id],ROW()-5)),"",SUMIFS(Adelantos[importe],Adelantos[id_jornada],INDEX(Jornadas[id],ROW()-5),Adelantos[id_barbero],LOOKUP($S$4,Barberos[nombre],Barberos[id])))</f>
        <v>0</v>
      </c>
      <c r="W54" s="20" cm="1">
        <f t="array" ref="W54">IF(ISERROR(INDEX(Jornadas[id],ROW()-5)),"",T54+U54-V54)</f>
        <v>0</v>
      </c>
      <c r="X54" s="1" cm="1">
        <f t="array" ref="X54">IF(ISERROR(INDEX(Jornadas[id],ROW()-5)),"",COUNTIFS(_Cortes!$C:$C,INDEX(Jornadas[id],ROW()-5),_Cortes!$B:$B,LOOKUP($X$4,_Barberos!$B:$B,_Barberos!$A:$A)))</f>
        <v>0</v>
      </c>
      <c r="Y54" s="20" cm="1">
        <f t="array" ref="Y54">IF(ISERROR(INDEX(Jornadas[id],ROW()-5)),"",INT(SUMIFS(Cortes[importe],Cortes[id_jornada],INDEX(Jornadas[id],ROW()-5),Cortes[id_barbero],LOOKUP($X$4,Barberos[nombre],Barberos[id]))*(INDEX(Jornadas[comision_barberos],1)/100)))</f>
        <v>0</v>
      </c>
      <c r="Z54" s="20" cm="1">
        <f t="array" ref="Z54">IF(ISERROR(INDEX(Jornadas[id],ROW()-5)),"",SUMIFS(Cortes[propina],Cortes[id_jornada],INDEX(Jornadas[id],ROW()-5),Cortes[id_barbero],LOOKUP($X$4,Barberos[nombre],Barberos[id])))</f>
        <v>0</v>
      </c>
      <c r="AA54" s="20" cm="1">
        <f t="array" ref="AA54">IF(ISERROR(INDEX(Jornadas[id],ROW()-5)),"",SUMIFS(Adelantos[importe],Adelantos[id_jornada],INDEX(Jornadas[id],ROW()-5),Adelantos[id_barbero],LOOKUP($X$4,Barberos[nombre],Barberos[id])))</f>
        <v>0</v>
      </c>
      <c r="AB54" s="20" cm="1">
        <f t="array" ref="AB54">IF(ISERROR(INDEX(Jornadas[id],ROW()-5)),"",Y54+Z54-AA54)</f>
        <v>0</v>
      </c>
      <c r="AC54" s="1" cm="1">
        <f t="array" ref="AC54">IF(ISERROR(INDEX(Jornadas[id],ROW()-5)),"",COUNTIFS(_Cortes!$C:$C,INDEX(Jornadas[id],ROW()-5),_Cortes!$B:$B,LOOKUP($AC$4,_Barberos!$B:$B,_Barberos!$A:$A)))</f>
        <v>16</v>
      </c>
      <c r="AD54" s="20" cm="1">
        <f t="array" ref="AD54">IF(ISERROR(INDEX(Jornadas[id],ROW()-5)),"",INT(SUMIFS(Cortes[importe],Cortes[id_jornada],INDEX(Jornadas[id],ROW()-5),Cortes[id_barbero],LOOKUP($AC$4,Barberos[nombre],Barberos[id]))*(INDEX(Jornadas[comision_barberos],1)/100)))</f>
        <v>49000</v>
      </c>
      <c r="AE54" s="20" cm="1">
        <f t="array" ref="AE54">IF(ISERROR(INDEX(Jornadas[id],ROW()-5)),"",SUMIFS(Cortes[propina],Cortes[id_jornada],INDEX(Jornadas[id],ROW()-5),Cortes[id_barbero],LOOKUP($AC$4,Barberos[nombre],Barberos[id])))</f>
        <v>0</v>
      </c>
      <c r="AF54" s="20" cm="1">
        <f t="array" ref="AF54">IF(ISERROR(INDEX(Jornadas[id],ROW()-5)),"",SUMIFS(Adelantos[importe],Adelantos[id_jornada],INDEX(Jornadas[id],ROW()-5),Adelantos[id_barbero],LOOKUP($AC$4,Barberos[nombre],Barberos[id])))</f>
        <v>0</v>
      </c>
      <c r="AG54" s="20" cm="1">
        <f t="array" ref="AG54">IF(ISERROR(INDEX(Jornadas[id],ROW()-5)),"",AD54+AE54-AF54)</f>
        <v>49000</v>
      </c>
      <c r="AH54" s="1" cm="1">
        <f t="array" ref="AH54">IF(ISERROR(INDEX(Jornadas[id],ROW()-5)),"",COUNTIFS(_Cortes!$C:$C,INDEX(Jornadas[id],ROW()-5),_Cortes!$B:$B,LOOKUP($AH$4,_Barberos!$B:$B,_Barberos!$A:$A)))</f>
        <v>0</v>
      </c>
      <c r="AI54" s="20" cm="1">
        <f t="array" ref="AI54">IF(ISERROR(INDEX(Jornadas[id],ROW()-5)),"",INT(SUMIFS(Cortes[importe],Cortes[id_jornada],INDEX(Jornadas[id],ROW()-5),Cortes[id_barbero],LOOKUP($AH$4,Barberos[nombre],Barberos[id]))*(INDEX(Jornadas[comision_barberos],1)/100)))</f>
        <v>0</v>
      </c>
      <c r="AJ54" s="20" cm="1">
        <f t="array" ref="AJ54">IF(ISERROR(INDEX(Jornadas[id],ROW()-5)),"",SUMIFS(Cortes[propina],Cortes[id_jornada],INDEX(Jornadas[id],ROW()-5),Cortes[id_barbero],LOOKUP($AH$4,Barberos[nombre],Barberos[id])))</f>
        <v>0</v>
      </c>
      <c r="AK54" s="20" cm="1">
        <f t="array" ref="AK54">IF(ISERROR(INDEX(Jornadas[id],ROW()-5)),"",SUMIFS(Adelantos[importe],Adelantos[id_jornada],INDEX(Jornadas[id],ROW()-5),Adelantos[id_barbero],LOOKUP($AH$4,Barberos[nombre],Barberos[id])))</f>
        <v>0</v>
      </c>
      <c r="AL54" s="20" cm="1">
        <f t="array" ref="AL54">IF(ISERROR(INDEX(Jornadas[id],ROW()-5)),"",AI54+AJ54-AK54)</f>
        <v>0</v>
      </c>
      <c r="AM54" s="1" cm="1">
        <f t="array" ref="AM54">IF(ISERROR(INDEX(Jornadas[id],ROW()-5)),"",COUNTIFS(_Cortes!$C:$C,INDEX(Jornadas[id],ROW()-5),_Cortes!$B:$B,LOOKUP($AM$4,_Barberos!$B:$B,_Barberos!$A:$A)))</f>
        <v>8</v>
      </c>
      <c r="AN54" s="20" cm="1">
        <f t="array" ref="AN54">IF(ISERROR(INDEX(Jornadas[id],ROW()-5)),"",INT(SUMIFS(Cortes[importe],Cortes[id_jornada],INDEX(Jornadas[id],ROW()-5),Cortes[id_barbero],LOOKUP($AM$4,Barberos[nombre],Barberos[id]))*(INDEX(Jornadas[comision_barberos],1)/100)))</f>
        <v>24000</v>
      </c>
      <c r="AO54" s="20" cm="1">
        <f t="array" ref="AO54">IF(ISERROR(INDEX(Jornadas[id],ROW()-5)),"",SUMIFS(Cortes[propina],Cortes[id_jornada],INDEX(Jornadas[id],ROW()-5),Cortes[id_barbero],LOOKUP($AM$4,Barberos[nombre],Barberos[id])))</f>
        <v>2000</v>
      </c>
      <c r="AP54" s="20" cm="1">
        <f t="array" ref="AP54">IF(ISERROR(INDEX(Jornadas[id],ROW()-5)),"",SUMIFS(Adelantos[importe],Adelantos[id_jornada],INDEX(Jornadas[id],ROW()-5),Adelantos[id_barbero],LOOKUP($AM$4,Barberos[nombre],Barberos[id])))</f>
        <v>0</v>
      </c>
      <c r="AQ54" s="20" cm="1">
        <f t="array" ref="AQ54">IF(ISERROR(INDEX(Jornadas[id],ROW()-5)),"",AN54+AO54-AP54)</f>
        <v>26000</v>
      </c>
      <c r="AR54" s="1" cm="1">
        <f t="array" ref="AR54">IF(ISERROR(INDEX(Jornadas[id],ROW()-5)),"",COUNTIFS(_Cortes!$C:$C,INDEX(Jornadas[id],ROW()-5),_Cortes!$B:$B,LOOKUP($AR$4,_Barberos!$B:$B,_Barberos!$A:$A)))</f>
        <v>0</v>
      </c>
      <c r="AS54" s="20" cm="1">
        <f t="array" ref="AS54">IF(ISERROR(INDEX(Jornadas[id],ROW()-5)),"",INT(SUMIFS(Cortes[importe],Cortes[id_jornada],INDEX(Jornadas[id],ROW()-5),Cortes[id_barbero],LOOKUP($AR$4,Barberos[nombre],Barberos[id]))*(INDEX(Jornadas[comision_barberos],1)/100)))</f>
        <v>0</v>
      </c>
      <c r="AT54" s="20" cm="1">
        <f t="array" ref="AT54">IF(ISERROR(INDEX(Jornadas[id],ROW()-5)),"",SUMIFS(Cortes[propina],Cortes[id_jornada],INDEX(Jornadas[id],ROW()-5),Cortes[id_barbero],LOOKUP($AR$4,Barberos[nombre],Barberos[id])))</f>
        <v>0</v>
      </c>
      <c r="AU54" s="20" cm="1">
        <f t="array" ref="AU54">IF(ISERROR(INDEX(Jornadas[id],ROW()-5)),"",SUMIFS(Adelantos[importe],Adelantos[id_jornada],INDEX(Jornadas[id],ROW()-5),Adelantos[id_barbero],LOOKUP($AR$4,Barberos[nombre],Barberos[id])))</f>
        <v>0</v>
      </c>
      <c r="AV54" s="20" cm="1">
        <f t="array" ref="AV54">IF(ISERROR(INDEX(Jornadas[id],ROW()-5)),"",AS54+AT54-AU54)</f>
        <v>0</v>
      </c>
    </row>
    <row r="55" spans="1:48" ht="15" hidden="1" customHeight="1" x14ac:dyDescent="0.3">
      <c r="A55" s="51" t="str">
        <f t="shared" si="0"/>
        <v>Friday</v>
      </c>
      <c r="B55" s="52"/>
      <c r="C55" s="36" cm="1">
        <f t="array" ref="C55">IF(ISERROR(INDEX(Jornadas[id],ROW()-5)),"",INDEX(Jornadas[fecha],ROW()-5))</f>
        <v>45716</v>
      </c>
      <c r="D55" s="2" cm="1">
        <f t="array" ref="D55">IF(ISERROR(INDEX(Jornadas[id],ROW()-5)),"",COUNTIFS(_Cortes!$C:$C,INDEX(Jornadas[id],ROW()-5),_Cortes!$B:$B,LOOKUP($D$4,_Barberos!$B:$B,_Barberos!$A:$A)))</f>
        <v>9</v>
      </c>
      <c r="E55" s="21" cm="1">
        <f t="array" ref="E55">IF(ISERROR(INDEX(Jornadas[id],ROW()-5)),"",INT(SUMIFS(Cortes[importe],Cortes[id_jornada],INDEX(Jornadas[id],ROW()-5),Cortes[id_barbero],LOOKUP($D$4,Barberos[nombre],Barberos[id]))*(INDEX(Jornadas[comision_barberos],1)/100)))</f>
        <v>28000</v>
      </c>
      <c r="F55" s="21" cm="1">
        <f t="array" ref="F55">IF(ISERROR(INDEX(Jornadas[id],ROW()-5)),"",SUMIFS(Cortes[propina],Cortes[id_jornada],INDEX(Jornadas[id],ROW()-5),Cortes[id_barbero],LOOKUP($D$4,Barberos[nombre],Barberos[id])))</f>
        <v>1000</v>
      </c>
      <c r="G55" s="21" cm="1">
        <f t="array" ref="G55">IF(ISERROR(INDEX(Jornadas[id],ROW()-5)),"",SUMIFS(Adelantos[importe],Adelantos[id_jornada],INDEX(Jornadas[id],ROW()-5),Adelantos[id_barbero],LOOKUP($D$4,Barberos[nombre],Barberos[id])))</f>
        <v>0</v>
      </c>
      <c r="H55" s="21" cm="1">
        <f t="array" ref="H55">IF(ISERROR(INDEX(Jornadas[id],ROW()-5)),"",E55+F55-G55)</f>
        <v>29000</v>
      </c>
      <c r="I55" s="2" cm="1">
        <f t="array" ref="I55">IF(ISERROR(INDEX(Jornadas[id],ROW()-5)),"",COUNTIFS(_Cortes!$C:$C,INDEX(Jornadas[id],ROW()-5),_Cortes!$B:$B,LOOKUP($I$4,_Barberos!$B:$B,_Barberos!$A:$A)))</f>
        <v>14</v>
      </c>
      <c r="J55" s="21" cm="1">
        <f t="array" ref="J55">IF(ISERROR(INDEX(Jornadas[id],ROW()-5)),"",INT(SUMIFS(Cortes[importe],Cortes[id_jornada],INDEX(Jornadas[id],ROW()-5),Cortes[id_barbero],LOOKUP($I$4,Barberos[nombre],Barberos[id]))*(INDEX(Jornadas[comision_barberos],1)/100)))</f>
        <v>42000</v>
      </c>
      <c r="K55" s="21" cm="1">
        <f t="array" ref="K55">IF(ISERROR(INDEX(Jornadas[id],ROW()-5)),"",SUMIFS(Cortes[propina],Cortes[id_jornada],INDEX(Jornadas[id],ROW()-5),Cortes[id_barbero],LOOKUP($I$4,Barberos[nombre],Barberos[id])))</f>
        <v>0</v>
      </c>
      <c r="L55" s="21" cm="1">
        <f t="array" ref="L55">IF(ISERROR(INDEX(Jornadas[id],ROW()-5)),"",SUMIFS(Adelantos[importe],Adelantos[id_jornada],INDEX(Jornadas[id],ROW()-5),Adelantos[id_barbero],LOOKUP($I$4,Barberos[nombre],Barberos[id])))</f>
        <v>0</v>
      </c>
      <c r="M55" s="21" cm="1">
        <f t="array" ref="M55">IF(ISERROR(INDEX(Jornadas[id],ROW()-5)),"",J55+K55-L55)</f>
        <v>42000</v>
      </c>
      <c r="N55" s="2" cm="1">
        <f t="array" ref="N55">IF(ISERROR(INDEX(Jornadas[id],ROW()-5)),"",COUNTIFS(_Cortes!$C:$C,INDEX(Jornadas[id],ROW()-5),_Cortes!$B:$B,LOOKUP($N$4,_Barberos!$B:$B,_Barberos!$A:$A)))</f>
        <v>14</v>
      </c>
      <c r="O55" s="21" cm="1">
        <f t="array" ref="O55">IF(ISERROR(INDEX(Jornadas[id],ROW()-5)),"",INT(SUMIFS(Cortes[importe],Cortes[id_jornada],INDEX(Jornadas[id],ROW()-5),Cortes[id_barbero],LOOKUP($N$4,Barberos[nombre],Barberos[id]))*(INDEX(Jornadas[comision_barberos],1)/100)))</f>
        <v>42000</v>
      </c>
      <c r="P55" s="21" cm="1">
        <f t="array" ref="P55">IF(ISERROR(INDEX(Jornadas[id],ROW()-5)),"",SUMIFS(Cortes[propina],Cortes[id_jornada],INDEX(Jornadas[id],ROW()-5),Cortes[id_barbero],LOOKUP($N$4,Barberos[nombre],Barberos[id])))</f>
        <v>5199</v>
      </c>
      <c r="Q55" s="21" cm="1">
        <f t="array" ref="Q55">IF(ISERROR(INDEX(Jornadas[id],ROW()-5)),"",SUMIFS(Adelantos[importe],Adelantos[id_jornada],INDEX(Jornadas[id],ROW()-5),Adelantos[id_barbero],LOOKUP($N$4,Barberos[nombre],Barberos[id])))</f>
        <v>0</v>
      </c>
      <c r="R55" s="21" cm="1">
        <f t="array" ref="R55">IF(ISERROR(INDEX(Jornadas[id],ROW()-5)),"",O55+P55-Q55)</f>
        <v>47199</v>
      </c>
      <c r="S55" s="2" cm="1">
        <f t="array" ref="S55">IF(ISERROR(INDEX(Jornadas[id],ROW()-5)),"",COUNTIFS(_Cortes!$C:$C,INDEX(Jornadas[id],ROW()-5),_Cortes!$B:$B,LOOKUP($S$4,_Barberos!$B:$B,_Barberos!$A:$A)))</f>
        <v>9</v>
      </c>
      <c r="T55" s="21" cm="1">
        <f t="array" ref="T55">IF(ISERROR(INDEX(Jornadas[id],ROW()-5)),"",INT(SUMIFS(Cortes[importe],Cortes[id_jornada],INDEX(Jornadas[id],ROW()-5),Cortes[id_barbero],LOOKUP($S$4,Barberos[nombre],Barberos[id]))*(INDEX(Jornadas[comision_barberos],1)/100)))</f>
        <v>28000</v>
      </c>
      <c r="U55" s="21" cm="1">
        <f t="array" ref="U55">IF(ISERROR(INDEX(Jornadas[id],ROW()-5)),"",SUMIFS(Cortes[propina],Cortes[id_jornada],INDEX(Jornadas[id],ROW()-5),Cortes[id_barbero],LOOKUP($S$4,Barberos[nombre],Barberos[id])))</f>
        <v>1000</v>
      </c>
      <c r="V55" s="21" cm="1">
        <f t="array" ref="V55">IF(ISERROR(INDEX(Jornadas[id],ROW()-5)),"",SUMIFS(Adelantos[importe],Adelantos[id_jornada],INDEX(Jornadas[id],ROW()-5),Adelantos[id_barbero],LOOKUP($S$4,Barberos[nombre],Barberos[id])))</f>
        <v>0</v>
      </c>
      <c r="W55" s="21" cm="1">
        <f t="array" ref="W55">IF(ISERROR(INDEX(Jornadas[id],ROW()-5)),"",T55+U55-V55)</f>
        <v>29000</v>
      </c>
      <c r="X55" s="2" cm="1">
        <f t="array" ref="X55">IF(ISERROR(INDEX(Jornadas[id],ROW()-5)),"",COUNTIFS(_Cortes!$C:$C,INDEX(Jornadas[id],ROW()-5),_Cortes!$B:$B,LOOKUP($X$4,_Barberos!$B:$B,_Barberos!$A:$A)))</f>
        <v>0</v>
      </c>
      <c r="Y55" s="21" cm="1">
        <f t="array" ref="Y55">IF(ISERROR(INDEX(Jornadas[id],ROW()-5)),"",INT(SUMIFS(Cortes[importe],Cortes[id_jornada],INDEX(Jornadas[id],ROW()-5),Cortes[id_barbero],LOOKUP($X$4,Barberos[nombre],Barberos[id]))*(INDEX(Jornadas[comision_barberos],1)/100)))</f>
        <v>0</v>
      </c>
      <c r="Z55" s="21" cm="1">
        <f t="array" ref="Z55">IF(ISERROR(INDEX(Jornadas[id],ROW()-5)),"",SUMIFS(Cortes[propina],Cortes[id_jornada],INDEX(Jornadas[id],ROW()-5),Cortes[id_barbero],LOOKUP($X$4,Barberos[nombre],Barberos[id])))</f>
        <v>0</v>
      </c>
      <c r="AA55" s="21" cm="1">
        <f t="array" ref="AA55">IF(ISERROR(INDEX(Jornadas[id],ROW()-5)),"",SUMIFS(Adelantos[importe],Adelantos[id_jornada],INDEX(Jornadas[id],ROW()-5),Adelantos[id_barbero],LOOKUP($X$4,Barberos[nombre],Barberos[id])))</f>
        <v>0</v>
      </c>
      <c r="AB55" s="21" cm="1">
        <f t="array" ref="AB55">IF(ISERROR(INDEX(Jornadas[id],ROW()-5)),"",Y55+Z55-AA55)</f>
        <v>0</v>
      </c>
      <c r="AC55" s="2" cm="1">
        <f t="array" ref="AC55">IF(ISERROR(INDEX(Jornadas[id],ROW()-5)),"",COUNTIFS(_Cortes!$C:$C,INDEX(Jornadas[id],ROW()-5),_Cortes!$B:$B,LOOKUP($AC$4,_Barberos!$B:$B,_Barberos!$A:$A)))</f>
        <v>10</v>
      </c>
      <c r="AD55" s="21" cm="1">
        <f t="array" ref="AD55">IF(ISERROR(INDEX(Jornadas[id],ROW()-5)),"",INT(SUMIFS(Cortes[importe],Cortes[id_jornada],INDEX(Jornadas[id],ROW()-5),Cortes[id_barbero],LOOKUP($AC$4,Barberos[nombre],Barberos[id]))*(INDEX(Jornadas[comision_barberos],1)/100)))</f>
        <v>32000</v>
      </c>
      <c r="AE55" s="21" cm="1">
        <f t="array" ref="AE55">IF(ISERROR(INDEX(Jornadas[id],ROW()-5)),"",SUMIFS(Cortes[propina],Cortes[id_jornada],INDEX(Jornadas[id],ROW()-5),Cortes[id_barbero],LOOKUP($AC$4,Barberos[nombre],Barberos[id])))</f>
        <v>0</v>
      </c>
      <c r="AF55" s="21" cm="1">
        <f t="array" ref="AF55">IF(ISERROR(INDEX(Jornadas[id],ROW()-5)),"",SUMIFS(Adelantos[importe],Adelantos[id_jornada],INDEX(Jornadas[id],ROW()-5),Adelantos[id_barbero],LOOKUP($AC$4,Barberos[nombre],Barberos[id])))</f>
        <v>0</v>
      </c>
      <c r="AG55" s="21" cm="1">
        <f t="array" ref="AG55">IF(ISERROR(INDEX(Jornadas[id],ROW()-5)),"",AD55+AE55-AF55)</f>
        <v>32000</v>
      </c>
      <c r="AH55" s="2" cm="1">
        <f t="array" ref="AH55">IF(ISERROR(INDEX(Jornadas[id],ROW()-5)),"",COUNTIFS(_Cortes!$C:$C,INDEX(Jornadas[id],ROW()-5),_Cortes!$B:$B,LOOKUP($AH$4,_Barberos!$B:$B,_Barberos!$A:$A)))</f>
        <v>0</v>
      </c>
      <c r="AI55" s="21" cm="1">
        <f t="array" ref="AI55">IF(ISERROR(INDEX(Jornadas[id],ROW()-5)),"",INT(SUMIFS(Cortes[importe],Cortes[id_jornada],INDEX(Jornadas[id],ROW()-5),Cortes[id_barbero],LOOKUP($AH$4,Barberos[nombre],Barberos[id]))*(INDEX(Jornadas[comision_barberos],1)/100)))</f>
        <v>0</v>
      </c>
      <c r="AJ55" s="21" cm="1">
        <f t="array" ref="AJ55">IF(ISERROR(INDEX(Jornadas[id],ROW()-5)),"",SUMIFS(Cortes[propina],Cortes[id_jornada],INDEX(Jornadas[id],ROW()-5),Cortes[id_barbero],LOOKUP($AH$4,Barberos[nombre],Barberos[id])))</f>
        <v>0</v>
      </c>
      <c r="AK55" s="21" cm="1">
        <f t="array" ref="AK55">IF(ISERROR(INDEX(Jornadas[id],ROW()-5)),"",SUMIFS(Adelantos[importe],Adelantos[id_jornada],INDEX(Jornadas[id],ROW()-5),Adelantos[id_barbero],LOOKUP($AH$4,Barberos[nombre],Barberos[id])))</f>
        <v>0</v>
      </c>
      <c r="AL55" s="21" cm="1">
        <f t="array" ref="AL55">IF(ISERROR(INDEX(Jornadas[id],ROW()-5)),"",AI55+AJ55-AK55)</f>
        <v>0</v>
      </c>
      <c r="AM55" s="2" cm="1">
        <f t="array" ref="AM55">IF(ISERROR(INDEX(Jornadas[id],ROW()-5)),"",COUNTIFS(_Cortes!$C:$C,INDEX(Jornadas[id],ROW()-5),_Cortes!$B:$B,LOOKUP($AM$4,_Barberos!$B:$B,_Barberos!$A:$A)))</f>
        <v>9</v>
      </c>
      <c r="AN55" s="21" cm="1">
        <f t="array" ref="AN55">IF(ISERROR(INDEX(Jornadas[id],ROW()-5)),"",INT(SUMIFS(Cortes[importe],Cortes[id_jornada],INDEX(Jornadas[id],ROW()-5),Cortes[id_barbero],LOOKUP($AM$4,Barberos[nombre],Barberos[id]))*(INDEX(Jornadas[comision_barberos],1)/100)))</f>
        <v>28000</v>
      </c>
      <c r="AO55" s="21" cm="1">
        <f t="array" ref="AO55">IF(ISERROR(INDEX(Jornadas[id],ROW()-5)),"",SUMIFS(Cortes[propina],Cortes[id_jornada],INDEX(Jornadas[id],ROW()-5),Cortes[id_barbero],LOOKUP($AM$4,Barberos[nombre],Barberos[id])))</f>
        <v>2500</v>
      </c>
      <c r="AP55" s="21" cm="1">
        <f t="array" ref="AP55">IF(ISERROR(INDEX(Jornadas[id],ROW()-5)),"",SUMIFS(Adelantos[importe],Adelantos[id_jornada],INDEX(Jornadas[id],ROW()-5),Adelantos[id_barbero],LOOKUP($AM$4,Barberos[nombre],Barberos[id])))</f>
        <v>0</v>
      </c>
      <c r="AQ55" s="21" cm="1">
        <f t="array" ref="AQ55">IF(ISERROR(INDEX(Jornadas[id],ROW()-5)),"",AN55+AO55-AP55)</f>
        <v>30500</v>
      </c>
      <c r="AR55" s="2" cm="1">
        <f t="array" ref="AR55">IF(ISERROR(INDEX(Jornadas[id],ROW()-5)),"",COUNTIFS(_Cortes!$C:$C,INDEX(Jornadas[id],ROW()-5),_Cortes!$B:$B,LOOKUP($AR$4,_Barberos!$B:$B,_Barberos!$A:$A)))</f>
        <v>0</v>
      </c>
      <c r="AS55" s="21" cm="1">
        <f t="array" ref="AS55">IF(ISERROR(INDEX(Jornadas[id],ROW()-5)),"",INT(SUMIFS(Cortes[importe],Cortes[id_jornada],INDEX(Jornadas[id],ROW()-5),Cortes[id_barbero],LOOKUP($AR$4,Barberos[nombre],Barberos[id]))*(INDEX(Jornadas[comision_barberos],1)/100)))</f>
        <v>0</v>
      </c>
      <c r="AT55" s="21" cm="1">
        <f t="array" ref="AT55">IF(ISERROR(INDEX(Jornadas[id],ROW()-5)),"",SUMIFS(Cortes[propina],Cortes[id_jornada],INDEX(Jornadas[id],ROW()-5),Cortes[id_barbero],LOOKUP($AR$4,Barberos[nombre],Barberos[id])))</f>
        <v>0</v>
      </c>
      <c r="AU55" s="21" cm="1">
        <f t="array" ref="AU55">IF(ISERROR(INDEX(Jornadas[id],ROW()-5)),"",SUMIFS(Adelantos[importe],Adelantos[id_jornada],INDEX(Jornadas[id],ROW()-5),Adelantos[id_barbero],LOOKUP($AR$4,Barberos[nombre],Barberos[id])))</f>
        <v>0</v>
      </c>
      <c r="AV55" s="21" cm="1">
        <f t="array" ref="AV55">IF(ISERROR(INDEX(Jornadas[id],ROW()-5)),"",AS55+AT55-AU55)</f>
        <v>0</v>
      </c>
    </row>
    <row r="56" spans="1:48" ht="15" hidden="1" customHeight="1" x14ac:dyDescent="0.3">
      <c r="A56" s="53" t="str">
        <f t="shared" si="0"/>
        <v>Saturday</v>
      </c>
      <c r="B56" s="54"/>
      <c r="C56" s="38" cm="1">
        <f t="array" ref="C56">IF(ISERROR(INDEX(Jornadas[id],ROW()-5)),"",INDEX(Jornadas[fecha],ROW()-5))</f>
        <v>45717</v>
      </c>
      <c r="D56" s="1" cm="1">
        <f t="array" ref="D56">IF(ISERROR(INDEX(Jornadas[id],ROW()-5)),"",COUNTIFS(_Cortes!$C:$C,INDEX(Jornadas[id],ROW()-5),_Cortes!$B:$B,LOOKUP($D$4,_Barberos!$B:$B,_Barberos!$A:$A)))</f>
        <v>17</v>
      </c>
      <c r="E56" s="20" cm="1">
        <f t="array" ref="E56">IF(ISERROR(INDEX(Jornadas[id],ROW()-5)),"",INT(SUMIFS(Cortes[importe],Cortes[id_jornada],INDEX(Jornadas[id],ROW()-5),Cortes[id_barbero],LOOKUP($D$4,Barberos[nombre],Barberos[id]))*(INDEX(Jornadas[comision_barberos],1)/100)))</f>
        <v>51000</v>
      </c>
      <c r="F56" s="20" cm="1">
        <f t="array" ref="F56">IF(ISERROR(INDEX(Jornadas[id],ROW()-5)),"",SUMIFS(Cortes[propina],Cortes[id_jornada],INDEX(Jornadas[id],ROW()-5),Cortes[id_barbero],LOOKUP($D$4,Barberos[nombre],Barberos[id])))</f>
        <v>3500</v>
      </c>
      <c r="G56" s="20" cm="1">
        <f t="array" ref="G56">IF(ISERROR(INDEX(Jornadas[id],ROW()-5)),"",SUMIFS(Adelantos[importe],Adelantos[id_jornada],INDEX(Jornadas[id],ROW()-5),Adelantos[id_barbero],LOOKUP($D$4,Barberos[nombre],Barberos[id])))</f>
        <v>0</v>
      </c>
      <c r="H56" s="20" cm="1">
        <f t="array" ref="H56">IF(ISERROR(INDEX(Jornadas[id],ROW()-5)),"",E56+F56-G56)</f>
        <v>54500</v>
      </c>
      <c r="I56" s="1" cm="1">
        <f t="array" ref="I56">IF(ISERROR(INDEX(Jornadas[id],ROW()-5)),"",COUNTIFS(_Cortes!$C:$C,INDEX(Jornadas[id],ROW()-5),_Cortes!$B:$B,LOOKUP($I$4,_Barberos!$B:$B,_Barberos!$A:$A)))</f>
        <v>16</v>
      </c>
      <c r="J56" s="20" cm="1">
        <f t="array" ref="J56">IF(ISERROR(INDEX(Jornadas[id],ROW()-5)),"",INT(SUMIFS(Cortes[importe],Cortes[id_jornada],INDEX(Jornadas[id],ROW()-5),Cortes[id_barbero],LOOKUP($I$4,Barberos[nombre],Barberos[id]))*(INDEX(Jornadas[comision_barberos],1)/100)))</f>
        <v>49000</v>
      </c>
      <c r="K56" s="20" cm="1">
        <f t="array" ref="K56">IF(ISERROR(INDEX(Jornadas[id],ROW()-5)),"",SUMIFS(Cortes[propina],Cortes[id_jornada],INDEX(Jornadas[id],ROW()-5),Cortes[id_barbero],LOOKUP($I$4,Barberos[nombre],Barberos[id])))</f>
        <v>0</v>
      </c>
      <c r="L56" s="20" cm="1">
        <f t="array" ref="L56">IF(ISERROR(INDEX(Jornadas[id],ROW()-5)),"",SUMIFS(Adelantos[importe],Adelantos[id_jornada],INDEX(Jornadas[id],ROW()-5),Adelantos[id_barbero],LOOKUP($I$4,Barberos[nombre],Barberos[id])))</f>
        <v>0</v>
      </c>
      <c r="M56" s="20" cm="1">
        <f t="array" ref="M56">IF(ISERROR(INDEX(Jornadas[id],ROW()-5)),"",J56+K56-L56)</f>
        <v>49000</v>
      </c>
      <c r="N56" s="1" cm="1">
        <f t="array" ref="N56">IF(ISERROR(INDEX(Jornadas[id],ROW()-5)),"",COUNTIFS(_Cortes!$C:$C,INDEX(Jornadas[id],ROW()-5),_Cortes!$B:$B,LOOKUP($N$4,_Barberos!$B:$B,_Barberos!$A:$A)))</f>
        <v>17</v>
      </c>
      <c r="O56" s="20" cm="1">
        <f t="array" ref="O56">IF(ISERROR(INDEX(Jornadas[id],ROW()-5)),"",INT(SUMIFS(Cortes[importe],Cortes[id_jornada],INDEX(Jornadas[id],ROW()-5),Cortes[id_barbero],LOOKUP($N$4,Barberos[nombre],Barberos[id]))*(INDEX(Jornadas[comision_barberos],1)/100)))</f>
        <v>51000</v>
      </c>
      <c r="P56" s="20" cm="1">
        <f t="array" ref="P56">IF(ISERROR(INDEX(Jornadas[id],ROW()-5)),"",SUMIFS(Cortes[propina],Cortes[id_jornada],INDEX(Jornadas[id],ROW()-5),Cortes[id_barbero],LOOKUP($N$4,Barberos[nombre],Barberos[id])))</f>
        <v>10200</v>
      </c>
      <c r="Q56" s="20" cm="1">
        <f t="array" ref="Q56">IF(ISERROR(INDEX(Jornadas[id],ROW()-5)),"",SUMIFS(Adelantos[importe],Adelantos[id_jornada],INDEX(Jornadas[id],ROW()-5),Adelantos[id_barbero],LOOKUP($N$4,Barberos[nombre],Barberos[id])))</f>
        <v>0</v>
      </c>
      <c r="R56" s="20" cm="1">
        <f t="array" ref="R56">IF(ISERROR(INDEX(Jornadas[id],ROW()-5)),"",O56+P56-Q56)</f>
        <v>61200</v>
      </c>
      <c r="S56" s="1" cm="1">
        <f t="array" ref="S56">IF(ISERROR(INDEX(Jornadas[id],ROW()-5)),"",COUNTIFS(_Cortes!$C:$C,INDEX(Jornadas[id],ROW()-5),_Cortes!$B:$B,LOOKUP($S$4,_Barberos!$B:$B,_Barberos!$A:$A)))</f>
        <v>13</v>
      </c>
      <c r="T56" s="20" cm="1">
        <f t="array" ref="T56">IF(ISERROR(INDEX(Jornadas[id],ROW()-5)),"",INT(SUMIFS(Cortes[importe],Cortes[id_jornada],INDEX(Jornadas[id],ROW()-5),Cortes[id_barbero],LOOKUP($S$4,Barberos[nombre],Barberos[id]))*(INDEX(Jornadas[comision_barberos],1)/100)))</f>
        <v>39000</v>
      </c>
      <c r="U56" s="20" cm="1">
        <f t="array" ref="U56">IF(ISERROR(INDEX(Jornadas[id],ROW()-5)),"",SUMIFS(Cortes[propina],Cortes[id_jornada],INDEX(Jornadas[id],ROW()-5),Cortes[id_barbero],LOOKUP($S$4,Barberos[nombre],Barberos[id])))</f>
        <v>6000</v>
      </c>
      <c r="V56" s="20" cm="1">
        <f t="array" ref="V56">IF(ISERROR(INDEX(Jornadas[id],ROW()-5)),"",SUMIFS(Adelantos[importe],Adelantos[id_jornada],INDEX(Jornadas[id],ROW()-5),Adelantos[id_barbero],LOOKUP($S$4,Barberos[nombre],Barberos[id])))</f>
        <v>0</v>
      </c>
      <c r="W56" s="20" cm="1">
        <f t="array" ref="W56">IF(ISERROR(INDEX(Jornadas[id],ROW()-5)),"",T56+U56-V56)</f>
        <v>45000</v>
      </c>
      <c r="X56" s="1" cm="1">
        <f t="array" ref="X56">IF(ISERROR(INDEX(Jornadas[id],ROW()-5)),"",COUNTIFS(_Cortes!$C:$C,INDEX(Jornadas[id],ROW()-5),_Cortes!$B:$B,LOOKUP($X$4,_Barberos!$B:$B,_Barberos!$A:$A)))</f>
        <v>0</v>
      </c>
      <c r="Y56" s="20" cm="1">
        <f t="array" ref="Y56">IF(ISERROR(INDEX(Jornadas[id],ROW()-5)),"",INT(SUMIFS(Cortes[importe],Cortes[id_jornada],INDEX(Jornadas[id],ROW()-5),Cortes[id_barbero],LOOKUP($X$4,Barberos[nombre],Barberos[id]))*(INDEX(Jornadas[comision_barberos],1)/100)))</f>
        <v>0</v>
      </c>
      <c r="Z56" s="20" cm="1">
        <f t="array" ref="Z56">IF(ISERROR(INDEX(Jornadas[id],ROW()-5)),"",SUMIFS(Cortes[propina],Cortes[id_jornada],INDEX(Jornadas[id],ROW()-5),Cortes[id_barbero],LOOKUP($X$4,Barberos[nombre],Barberos[id])))</f>
        <v>0</v>
      </c>
      <c r="AA56" s="20" cm="1">
        <f t="array" ref="AA56">IF(ISERROR(INDEX(Jornadas[id],ROW()-5)),"",SUMIFS(Adelantos[importe],Adelantos[id_jornada],INDEX(Jornadas[id],ROW()-5),Adelantos[id_barbero],LOOKUP($X$4,Barberos[nombre],Barberos[id])))</f>
        <v>0</v>
      </c>
      <c r="AB56" s="20" cm="1">
        <f t="array" ref="AB56">IF(ISERROR(INDEX(Jornadas[id],ROW()-5)),"",Y56+Z56-AA56)</f>
        <v>0</v>
      </c>
      <c r="AC56" s="1" cm="1">
        <f t="array" ref="AC56">IF(ISERROR(INDEX(Jornadas[id],ROW()-5)),"",COUNTIFS(_Cortes!$C:$C,INDEX(Jornadas[id],ROW()-5),_Cortes!$B:$B,LOOKUP($AC$4,_Barberos!$B:$B,_Barberos!$A:$A)))</f>
        <v>17</v>
      </c>
      <c r="AD56" s="20" cm="1">
        <f t="array" ref="AD56">IF(ISERROR(INDEX(Jornadas[id],ROW()-5)),"",INT(SUMIFS(Cortes[importe],Cortes[id_jornada],INDEX(Jornadas[id],ROW()-5),Cortes[id_barbero],LOOKUP($AC$4,Barberos[nombre],Barberos[id]))*(INDEX(Jornadas[comision_barberos],1)/100)))</f>
        <v>52000</v>
      </c>
      <c r="AE56" s="20" cm="1">
        <f t="array" ref="AE56">IF(ISERROR(INDEX(Jornadas[id],ROW()-5)),"",SUMIFS(Cortes[propina],Cortes[id_jornada],INDEX(Jornadas[id],ROW()-5),Cortes[id_barbero],LOOKUP($AC$4,Barberos[nombre],Barberos[id])))</f>
        <v>2500</v>
      </c>
      <c r="AF56" s="20" cm="1">
        <f t="array" ref="AF56">IF(ISERROR(INDEX(Jornadas[id],ROW()-5)),"",SUMIFS(Adelantos[importe],Adelantos[id_jornada],INDEX(Jornadas[id],ROW()-5),Adelantos[id_barbero],LOOKUP($AC$4,Barberos[nombre],Barberos[id])))</f>
        <v>0</v>
      </c>
      <c r="AG56" s="20" cm="1">
        <f t="array" ref="AG56">IF(ISERROR(INDEX(Jornadas[id],ROW()-5)),"",AD56+AE56-AF56)</f>
        <v>54500</v>
      </c>
      <c r="AH56" s="1" cm="1">
        <f t="array" ref="AH56">IF(ISERROR(INDEX(Jornadas[id],ROW()-5)),"",COUNTIFS(_Cortes!$C:$C,INDEX(Jornadas[id],ROW()-5),_Cortes!$B:$B,LOOKUP($AH$4,_Barberos!$B:$B,_Barberos!$A:$A)))</f>
        <v>0</v>
      </c>
      <c r="AI56" s="20" cm="1">
        <f t="array" ref="AI56">IF(ISERROR(INDEX(Jornadas[id],ROW()-5)),"",INT(SUMIFS(Cortes[importe],Cortes[id_jornada],INDEX(Jornadas[id],ROW()-5),Cortes[id_barbero],LOOKUP($AH$4,Barberos[nombre],Barberos[id]))*(INDEX(Jornadas[comision_barberos],1)/100)))</f>
        <v>0</v>
      </c>
      <c r="AJ56" s="20" cm="1">
        <f t="array" ref="AJ56">IF(ISERROR(INDEX(Jornadas[id],ROW()-5)),"",SUMIFS(Cortes[propina],Cortes[id_jornada],INDEX(Jornadas[id],ROW()-5),Cortes[id_barbero],LOOKUP($AH$4,Barberos[nombre],Barberos[id])))</f>
        <v>0</v>
      </c>
      <c r="AK56" s="20" cm="1">
        <f t="array" ref="AK56">IF(ISERROR(INDEX(Jornadas[id],ROW()-5)),"",SUMIFS(Adelantos[importe],Adelantos[id_jornada],INDEX(Jornadas[id],ROW()-5),Adelantos[id_barbero],LOOKUP($AH$4,Barberos[nombre],Barberos[id])))</f>
        <v>0</v>
      </c>
      <c r="AL56" s="20" cm="1">
        <f t="array" ref="AL56">IF(ISERROR(INDEX(Jornadas[id],ROW()-5)),"",AI56+AJ56-AK56)</f>
        <v>0</v>
      </c>
      <c r="AM56" s="1" cm="1">
        <f t="array" ref="AM56">IF(ISERROR(INDEX(Jornadas[id],ROW()-5)),"",COUNTIFS(_Cortes!$C:$C,INDEX(Jornadas[id],ROW()-5),_Cortes!$B:$B,LOOKUP($AM$4,_Barberos!$B:$B,_Barberos!$A:$A)))</f>
        <v>0</v>
      </c>
      <c r="AN56" s="20" cm="1">
        <f t="array" ref="AN56">IF(ISERROR(INDEX(Jornadas[id],ROW()-5)),"",INT(SUMIFS(Cortes[importe],Cortes[id_jornada],INDEX(Jornadas[id],ROW()-5),Cortes[id_barbero],LOOKUP($AM$4,Barberos[nombre],Barberos[id]))*(INDEX(Jornadas[comision_barberos],1)/100)))</f>
        <v>0</v>
      </c>
      <c r="AO56" s="20" cm="1">
        <f t="array" ref="AO56">IF(ISERROR(INDEX(Jornadas[id],ROW()-5)),"",SUMIFS(Cortes[propina],Cortes[id_jornada],INDEX(Jornadas[id],ROW()-5),Cortes[id_barbero],LOOKUP($AM$4,Barberos[nombre],Barberos[id])))</f>
        <v>0</v>
      </c>
      <c r="AP56" s="20" cm="1">
        <f t="array" ref="AP56">IF(ISERROR(INDEX(Jornadas[id],ROW()-5)),"",SUMIFS(Adelantos[importe],Adelantos[id_jornada],INDEX(Jornadas[id],ROW()-5),Adelantos[id_barbero],LOOKUP($AM$4,Barberos[nombre],Barberos[id])))</f>
        <v>0</v>
      </c>
      <c r="AQ56" s="20" cm="1">
        <f t="array" ref="AQ56">IF(ISERROR(INDEX(Jornadas[id],ROW()-5)),"",AN56+AO56-AP56)</f>
        <v>0</v>
      </c>
      <c r="AR56" s="1" cm="1">
        <f t="array" ref="AR56">IF(ISERROR(INDEX(Jornadas[id],ROW()-5)),"",COUNTIFS(_Cortes!$C:$C,INDEX(Jornadas[id],ROW()-5),_Cortes!$B:$B,LOOKUP($AR$4,_Barberos!$B:$B,_Barberos!$A:$A)))</f>
        <v>0</v>
      </c>
      <c r="AS56" s="20" cm="1">
        <f t="array" ref="AS56">IF(ISERROR(INDEX(Jornadas[id],ROW()-5)),"",INT(SUMIFS(Cortes[importe],Cortes[id_jornada],INDEX(Jornadas[id],ROW()-5),Cortes[id_barbero],LOOKUP($AR$4,Barberos[nombre],Barberos[id]))*(INDEX(Jornadas[comision_barberos],1)/100)))</f>
        <v>0</v>
      </c>
      <c r="AT56" s="20" cm="1">
        <f t="array" ref="AT56">IF(ISERROR(INDEX(Jornadas[id],ROW()-5)),"",SUMIFS(Cortes[propina],Cortes[id_jornada],INDEX(Jornadas[id],ROW()-5),Cortes[id_barbero],LOOKUP($AR$4,Barberos[nombre],Barberos[id])))</f>
        <v>0</v>
      </c>
      <c r="AU56" s="20" cm="1">
        <f t="array" ref="AU56">IF(ISERROR(INDEX(Jornadas[id],ROW()-5)),"",SUMIFS(Adelantos[importe],Adelantos[id_jornada],INDEX(Jornadas[id],ROW()-5),Adelantos[id_barbero],LOOKUP($AR$4,Barberos[nombre],Barberos[id])))</f>
        <v>0</v>
      </c>
      <c r="AV56" s="20" cm="1">
        <f t="array" ref="AV56">IF(ISERROR(INDEX(Jornadas[id],ROW()-5)),"",AS56+AT56-AU56)</f>
        <v>0</v>
      </c>
    </row>
    <row r="57" spans="1:48" ht="15" hidden="1" customHeight="1" x14ac:dyDescent="0.3">
      <c r="A57" s="51" t="str">
        <f t="shared" si="0"/>
        <v>Monday</v>
      </c>
      <c r="B57" s="52"/>
      <c r="C57" s="36" cm="1">
        <f t="array" ref="C57">IF(ISERROR(INDEX(Jornadas[id],ROW()-5)),"",INDEX(Jornadas[fecha],ROW()-5))</f>
        <v>45719</v>
      </c>
      <c r="D57" s="2" cm="1">
        <f t="array" ref="D57">IF(ISERROR(INDEX(Jornadas[id],ROW()-5)),"",COUNTIFS(_Cortes!$C:$C,INDEX(Jornadas[id],ROW()-5),_Cortes!$B:$B,LOOKUP($D$4,_Barberos!$B:$B,_Barberos!$A:$A)))</f>
        <v>8</v>
      </c>
      <c r="E57" s="21" cm="1">
        <f t="array" ref="E57">IF(ISERROR(INDEX(Jornadas[id],ROW()-5)),"",INT(SUMIFS(Cortes[importe],Cortes[id_jornada],INDEX(Jornadas[id],ROW()-5),Cortes[id_barbero],LOOKUP($D$4,Barberos[nombre],Barberos[id]))*(INDEX(Jornadas[comision_barberos],1)/100)))</f>
        <v>24000</v>
      </c>
      <c r="F57" s="21" cm="1">
        <f t="array" ref="F57">IF(ISERROR(INDEX(Jornadas[id],ROW()-5)),"",SUMIFS(Cortes[propina],Cortes[id_jornada],INDEX(Jornadas[id],ROW()-5),Cortes[id_barbero],LOOKUP($D$4,Barberos[nombre],Barberos[id])))</f>
        <v>0</v>
      </c>
      <c r="G57" s="21" cm="1">
        <f t="array" ref="G57">IF(ISERROR(INDEX(Jornadas[id],ROW()-5)),"",SUMIFS(Adelantos[importe],Adelantos[id_jornada],INDEX(Jornadas[id],ROW()-5),Adelantos[id_barbero],LOOKUP($D$4,Barberos[nombre],Barberos[id])))</f>
        <v>0</v>
      </c>
      <c r="H57" s="21" cm="1">
        <f t="array" ref="H57">IF(ISERROR(INDEX(Jornadas[id],ROW()-5)),"",E57+F57-G57)</f>
        <v>24000</v>
      </c>
      <c r="I57" s="2" cm="1">
        <f t="array" ref="I57">IF(ISERROR(INDEX(Jornadas[id],ROW()-5)),"",COUNTIFS(_Cortes!$C:$C,INDEX(Jornadas[id],ROW()-5),_Cortes!$B:$B,LOOKUP($I$4,_Barberos!$B:$B,_Barberos!$A:$A)))</f>
        <v>3</v>
      </c>
      <c r="J57" s="21" cm="1">
        <f t="array" ref="J57">IF(ISERROR(INDEX(Jornadas[id],ROW()-5)),"",INT(SUMIFS(Cortes[importe],Cortes[id_jornada],INDEX(Jornadas[id],ROW()-5),Cortes[id_barbero],LOOKUP($I$4,Barberos[nombre],Barberos[id]))*(INDEX(Jornadas[comision_barberos],1)/100)))</f>
        <v>26500</v>
      </c>
      <c r="K57" s="21" cm="1">
        <f t="array" ref="K57">IF(ISERROR(INDEX(Jornadas[id],ROW()-5)),"",SUMIFS(Cortes[propina],Cortes[id_jornada],INDEX(Jornadas[id],ROW()-5),Cortes[id_barbero],LOOKUP($I$4,Barberos[nombre],Barberos[id])))</f>
        <v>0</v>
      </c>
      <c r="L57" s="21" cm="1">
        <f t="array" ref="L57">IF(ISERROR(INDEX(Jornadas[id],ROW()-5)),"",SUMIFS(Adelantos[importe],Adelantos[id_jornada],INDEX(Jornadas[id],ROW()-5),Adelantos[id_barbero],LOOKUP($I$4,Barberos[nombre],Barberos[id])))</f>
        <v>3000</v>
      </c>
      <c r="M57" s="21" cm="1">
        <f t="array" ref="M57">IF(ISERROR(INDEX(Jornadas[id],ROW()-5)),"",J57+K57-L57)</f>
        <v>23500</v>
      </c>
      <c r="N57" s="2" cm="1">
        <f t="array" ref="N57">IF(ISERROR(INDEX(Jornadas[id],ROW()-5)),"",COUNTIFS(_Cortes!$C:$C,INDEX(Jornadas[id],ROW()-5),_Cortes!$B:$B,LOOKUP($N$4,_Barberos!$B:$B,_Barberos!$A:$A)))</f>
        <v>0</v>
      </c>
      <c r="O57" s="21" cm="1">
        <f t="array" ref="O57">IF(ISERROR(INDEX(Jornadas[id],ROW()-5)),"",INT(SUMIFS(Cortes[importe],Cortes[id_jornada],INDEX(Jornadas[id],ROW()-5),Cortes[id_barbero],LOOKUP($N$4,Barberos[nombre],Barberos[id]))*(INDEX(Jornadas[comision_barberos],1)/100)))</f>
        <v>0</v>
      </c>
      <c r="P57" s="21" cm="1">
        <f t="array" ref="P57">IF(ISERROR(INDEX(Jornadas[id],ROW()-5)),"",SUMIFS(Cortes[propina],Cortes[id_jornada],INDEX(Jornadas[id],ROW()-5),Cortes[id_barbero],LOOKUP($N$4,Barberos[nombre],Barberos[id])))</f>
        <v>0</v>
      </c>
      <c r="Q57" s="21" cm="1">
        <f t="array" ref="Q57">IF(ISERROR(INDEX(Jornadas[id],ROW()-5)),"",SUMIFS(Adelantos[importe],Adelantos[id_jornada],INDEX(Jornadas[id],ROW()-5),Adelantos[id_barbero],LOOKUP($N$4,Barberos[nombre],Barberos[id])))</f>
        <v>0</v>
      </c>
      <c r="R57" s="21" cm="1">
        <f t="array" ref="R57">IF(ISERROR(INDEX(Jornadas[id],ROW()-5)),"",O57+P57-Q57)</f>
        <v>0</v>
      </c>
      <c r="S57" s="2" cm="1">
        <f t="array" ref="S57">IF(ISERROR(INDEX(Jornadas[id],ROW()-5)),"",COUNTIFS(_Cortes!$C:$C,INDEX(Jornadas[id],ROW()-5),_Cortes!$B:$B,LOOKUP($S$4,_Barberos!$B:$B,_Barberos!$A:$A)))</f>
        <v>5</v>
      </c>
      <c r="T57" s="21" cm="1">
        <f t="array" ref="T57">IF(ISERROR(INDEX(Jornadas[id],ROW()-5)),"",INT(SUMIFS(Cortes[importe],Cortes[id_jornada],INDEX(Jornadas[id],ROW()-5),Cortes[id_barbero],LOOKUP($S$4,Barberos[nombre],Barberos[id]))*(INDEX(Jornadas[comision_barberos],1)/100)))</f>
        <v>16000</v>
      </c>
      <c r="U57" s="21" cm="1">
        <f t="array" ref="U57">IF(ISERROR(INDEX(Jornadas[id],ROW()-5)),"",SUMIFS(Cortes[propina],Cortes[id_jornada],INDEX(Jornadas[id],ROW()-5),Cortes[id_barbero],LOOKUP($S$4,Barberos[nombre],Barberos[id])))</f>
        <v>1000</v>
      </c>
      <c r="V57" s="21" cm="1">
        <f t="array" ref="V57">IF(ISERROR(INDEX(Jornadas[id],ROW()-5)),"",SUMIFS(Adelantos[importe],Adelantos[id_jornada],INDEX(Jornadas[id],ROW()-5),Adelantos[id_barbero],LOOKUP($S$4,Barberos[nombre],Barberos[id])))</f>
        <v>0</v>
      </c>
      <c r="W57" s="21" cm="1">
        <f t="array" ref="W57">IF(ISERROR(INDEX(Jornadas[id],ROW()-5)),"",T57+U57-V57)</f>
        <v>17000</v>
      </c>
      <c r="X57" s="2" cm="1">
        <f t="array" ref="X57">IF(ISERROR(INDEX(Jornadas[id],ROW()-5)),"",COUNTIFS(_Cortes!$C:$C,INDEX(Jornadas[id],ROW()-5),_Cortes!$B:$B,LOOKUP($X$4,_Barberos!$B:$B,_Barberos!$A:$A)))</f>
        <v>0</v>
      </c>
      <c r="Y57" s="21" cm="1">
        <f t="array" ref="Y57">IF(ISERROR(INDEX(Jornadas[id],ROW()-5)),"",INT(SUMIFS(Cortes[importe],Cortes[id_jornada],INDEX(Jornadas[id],ROW()-5),Cortes[id_barbero],LOOKUP($X$4,Barberos[nombre],Barberos[id]))*(INDEX(Jornadas[comision_barberos],1)/100)))</f>
        <v>0</v>
      </c>
      <c r="Z57" s="21" cm="1">
        <f t="array" ref="Z57">IF(ISERROR(INDEX(Jornadas[id],ROW()-5)),"",SUMIFS(Cortes[propina],Cortes[id_jornada],INDEX(Jornadas[id],ROW()-5),Cortes[id_barbero],LOOKUP($X$4,Barberos[nombre],Barberos[id])))</f>
        <v>0</v>
      </c>
      <c r="AA57" s="21" cm="1">
        <f t="array" ref="AA57">IF(ISERROR(INDEX(Jornadas[id],ROW()-5)),"",SUMIFS(Adelantos[importe],Adelantos[id_jornada],INDEX(Jornadas[id],ROW()-5),Adelantos[id_barbero],LOOKUP($X$4,Barberos[nombre],Barberos[id])))</f>
        <v>0</v>
      </c>
      <c r="AB57" s="21" cm="1">
        <f t="array" ref="AB57">IF(ISERROR(INDEX(Jornadas[id],ROW()-5)),"",Y57+Z57-AA57)</f>
        <v>0</v>
      </c>
      <c r="AC57" s="2" cm="1">
        <f t="array" ref="AC57">IF(ISERROR(INDEX(Jornadas[id],ROW()-5)),"",COUNTIFS(_Cortes!$C:$C,INDEX(Jornadas[id],ROW()-5),_Cortes!$B:$B,LOOKUP($AC$4,_Barberos!$B:$B,_Barberos!$A:$A)))</f>
        <v>6</v>
      </c>
      <c r="AD57" s="21" cm="1">
        <f t="array" ref="AD57">IF(ISERROR(INDEX(Jornadas[id],ROW()-5)),"",INT(SUMIFS(Cortes[importe],Cortes[id_jornada],INDEX(Jornadas[id],ROW()-5),Cortes[id_barbero],LOOKUP($AC$4,Barberos[nombre],Barberos[id]))*(INDEX(Jornadas[comision_barberos],1)/100)))</f>
        <v>19000</v>
      </c>
      <c r="AE57" s="21" cm="1">
        <f t="array" ref="AE57">IF(ISERROR(INDEX(Jornadas[id],ROW()-5)),"",SUMIFS(Cortes[propina],Cortes[id_jornada],INDEX(Jornadas[id],ROW()-5),Cortes[id_barbero],LOOKUP($AC$4,Barberos[nombre],Barberos[id])))</f>
        <v>1000</v>
      </c>
      <c r="AF57" s="21" cm="1">
        <f t="array" ref="AF57">IF(ISERROR(INDEX(Jornadas[id],ROW()-5)),"",SUMIFS(Adelantos[importe],Adelantos[id_jornada],INDEX(Jornadas[id],ROW()-5),Adelantos[id_barbero],LOOKUP($AC$4,Barberos[nombre],Barberos[id])))</f>
        <v>0</v>
      </c>
      <c r="AG57" s="21" cm="1">
        <f t="array" ref="AG57">IF(ISERROR(INDEX(Jornadas[id],ROW()-5)),"",AD57+AE57-AF57)</f>
        <v>20000</v>
      </c>
      <c r="AH57" s="2" cm="1">
        <f t="array" ref="AH57">IF(ISERROR(INDEX(Jornadas[id],ROW()-5)),"",COUNTIFS(_Cortes!$C:$C,INDEX(Jornadas[id],ROW()-5),_Cortes!$B:$B,LOOKUP($AH$4,_Barberos!$B:$B,_Barberos!$A:$A)))</f>
        <v>0</v>
      </c>
      <c r="AI57" s="21" cm="1">
        <f t="array" ref="AI57">IF(ISERROR(INDEX(Jornadas[id],ROW()-5)),"",INT(SUMIFS(Cortes[importe],Cortes[id_jornada],INDEX(Jornadas[id],ROW()-5),Cortes[id_barbero],LOOKUP($AH$4,Barberos[nombre],Barberos[id]))*(INDEX(Jornadas[comision_barberos],1)/100)))</f>
        <v>0</v>
      </c>
      <c r="AJ57" s="21" cm="1">
        <f t="array" ref="AJ57">IF(ISERROR(INDEX(Jornadas[id],ROW()-5)),"",SUMIFS(Cortes[propina],Cortes[id_jornada],INDEX(Jornadas[id],ROW()-5),Cortes[id_barbero],LOOKUP($AH$4,Barberos[nombre],Barberos[id])))</f>
        <v>0</v>
      </c>
      <c r="AK57" s="21" cm="1">
        <f t="array" ref="AK57">IF(ISERROR(INDEX(Jornadas[id],ROW()-5)),"",SUMIFS(Adelantos[importe],Adelantos[id_jornada],INDEX(Jornadas[id],ROW()-5),Adelantos[id_barbero],LOOKUP($AH$4,Barberos[nombre],Barberos[id])))</f>
        <v>0</v>
      </c>
      <c r="AL57" s="21" cm="1">
        <f t="array" ref="AL57">IF(ISERROR(INDEX(Jornadas[id],ROW()-5)),"",AI57+AJ57-AK57)</f>
        <v>0</v>
      </c>
      <c r="AM57" s="2" cm="1">
        <f t="array" ref="AM57">IF(ISERROR(INDEX(Jornadas[id],ROW()-5)),"",COUNTIFS(_Cortes!$C:$C,INDEX(Jornadas[id],ROW()-5),_Cortes!$B:$B,LOOKUP($AM$4,_Barberos!$B:$B,_Barberos!$A:$A)))</f>
        <v>0</v>
      </c>
      <c r="AN57" s="21" cm="1">
        <f t="array" ref="AN57">IF(ISERROR(INDEX(Jornadas[id],ROW()-5)),"",INT(SUMIFS(Cortes[importe],Cortes[id_jornada],INDEX(Jornadas[id],ROW()-5),Cortes[id_barbero],LOOKUP($AM$4,Barberos[nombre],Barberos[id]))*(INDEX(Jornadas[comision_barberos],1)/100)))</f>
        <v>0</v>
      </c>
      <c r="AO57" s="21" cm="1">
        <f t="array" ref="AO57">IF(ISERROR(INDEX(Jornadas[id],ROW()-5)),"",SUMIFS(Cortes[propina],Cortes[id_jornada],INDEX(Jornadas[id],ROW()-5),Cortes[id_barbero],LOOKUP($AM$4,Barberos[nombre],Barberos[id])))</f>
        <v>0</v>
      </c>
      <c r="AP57" s="21" cm="1">
        <f t="array" ref="AP57">IF(ISERROR(INDEX(Jornadas[id],ROW()-5)),"",SUMIFS(Adelantos[importe],Adelantos[id_jornada],INDEX(Jornadas[id],ROW()-5),Adelantos[id_barbero],LOOKUP($AM$4,Barberos[nombre],Barberos[id])))</f>
        <v>0</v>
      </c>
      <c r="AQ57" s="21" cm="1">
        <f t="array" ref="AQ57">IF(ISERROR(INDEX(Jornadas[id],ROW()-5)),"",AN57+AO57-AP57)</f>
        <v>0</v>
      </c>
      <c r="AR57" s="2" cm="1">
        <f t="array" ref="AR57">IF(ISERROR(INDEX(Jornadas[id],ROW()-5)),"",COUNTIFS(_Cortes!$C:$C,INDEX(Jornadas[id],ROW()-5),_Cortes!$B:$B,LOOKUP($AR$4,_Barberos!$B:$B,_Barberos!$A:$A)))</f>
        <v>0</v>
      </c>
      <c r="AS57" s="21" cm="1">
        <f t="array" ref="AS57">IF(ISERROR(INDEX(Jornadas[id],ROW()-5)),"",INT(SUMIFS(Cortes[importe],Cortes[id_jornada],INDEX(Jornadas[id],ROW()-5),Cortes[id_barbero],LOOKUP($AR$4,Barberos[nombre],Barberos[id]))*(INDEX(Jornadas[comision_barberos],1)/100)))</f>
        <v>0</v>
      </c>
      <c r="AT57" s="21" cm="1">
        <f t="array" ref="AT57">IF(ISERROR(INDEX(Jornadas[id],ROW()-5)),"",SUMIFS(Cortes[propina],Cortes[id_jornada],INDEX(Jornadas[id],ROW()-5),Cortes[id_barbero],LOOKUP($AR$4,Barberos[nombre],Barberos[id])))</f>
        <v>0</v>
      </c>
      <c r="AU57" s="21" cm="1">
        <f t="array" ref="AU57">IF(ISERROR(INDEX(Jornadas[id],ROW()-5)),"",SUMIFS(Adelantos[importe],Adelantos[id_jornada],INDEX(Jornadas[id],ROW()-5),Adelantos[id_barbero],LOOKUP($AR$4,Barberos[nombre],Barberos[id])))</f>
        <v>0</v>
      </c>
      <c r="AV57" s="21" cm="1">
        <f t="array" ref="AV57">IF(ISERROR(INDEX(Jornadas[id],ROW()-5)),"",AS57+AT57-AU57)</f>
        <v>0</v>
      </c>
    </row>
    <row r="58" spans="1:48" ht="15" hidden="1" customHeight="1" x14ac:dyDescent="0.3">
      <c r="A58" s="53" t="str">
        <f t="shared" si="0"/>
        <v>Tuesday</v>
      </c>
      <c r="B58" s="54"/>
      <c r="C58" s="38" cm="1">
        <f t="array" ref="C58">IF(ISERROR(INDEX(Jornadas[id],ROW()-5)),"",INDEX(Jornadas[fecha],ROW()-5))</f>
        <v>45720</v>
      </c>
      <c r="D58" s="1" cm="1">
        <f t="array" ref="D58">IF(ISERROR(INDEX(Jornadas[id],ROW()-5)),"",COUNTIFS(_Cortes!$C:$C,INDEX(Jornadas[id],ROW()-5),_Cortes!$B:$B,LOOKUP($D$4,_Barberos!$B:$B,_Barberos!$A:$A)))</f>
        <v>21</v>
      </c>
      <c r="E58" s="20" cm="1">
        <f t="array" ref="E58">IF(ISERROR(INDEX(Jornadas[id],ROW()-5)),"",INT(SUMIFS(Cortes[importe],Cortes[id_jornada],INDEX(Jornadas[id],ROW()-5),Cortes[id_barbero],LOOKUP($D$4,Barberos[nombre],Barberos[id]))*(INDEX(Jornadas[comision_barberos],1)/100)))</f>
        <v>64000</v>
      </c>
      <c r="F58" s="20" cm="1">
        <f t="array" ref="F58">IF(ISERROR(INDEX(Jornadas[id],ROW()-5)),"",SUMIFS(Cortes[propina],Cortes[id_jornada],INDEX(Jornadas[id],ROW()-5),Cortes[id_barbero],LOOKUP($D$4,Barberos[nombre],Barberos[id])))</f>
        <v>3700</v>
      </c>
      <c r="G58" s="20" cm="1">
        <f t="array" ref="G58">IF(ISERROR(INDEX(Jornadas[id],ROW()-5)),"",SUMIFS(Adelantos[importe],Adelantos[id_jornada],INDEX(Jornadas[id],ROW()-5),Adelantos[id_barbero],LOOKUP($D$4,Barberos[nombre],Barberos[id])))</f>
        <v>0</v>
      </c>
      <c r="H58" s="20" cm="1">
        <f t="array" ref="H58">IF(ISERROR(INDEX(Jornadas[id],ROW()-5)),"",E58+F58-G58)</f>
        <v>67700</v>
      </c>
      <c r="I58" s="1" cm="1">
        <f t="array" ref="I58">IF(ISERROR(INDEX(Jornadas[id],ROW()-5)),"",COUNTIFS(_Cortes!$C:$C,INDEX(Jornadas[id],ROW()-5),_Cortes!$B:$B,LOOKUP($I$4,_Barberos!$B:$B,_Barberos!$A:$A)))</f>
        <v>0</v>
      </c>
      <c r="J58" s="20" cm="1">
        <f t="array" ref="J58">IF(ISERROR(INDEX(Jornadas[id],ROW()-5)),"",INT(SUMIFS(Cortes[importe],Cortes[id_jornada],INDEX(Jornadas[id],ROW()-5),Cortes[id_barbero],LOOKUP($I$4,Barberos[nombre],Barberos[id]))*(INDEX(Jornadas[comision_barberos],1)/100)))</f>
        <v>0</v>
      </c>
      <c r="K58" s="20" cm="1">
        <f t="array" ref="K58">IF(ISERROR(INDEX(Jornadas[id],ROW()-5)),"",SUMIFS(Cortes[propina],Cortes[id_jornada],INDEX(Jornadas[id],ROW()-5),Cortes[id_barbero],LOOKUP($I$4,Barberos[nombre],Barberos[id])))</f>
        <v>0</v>
      </c>
      <c r="L58" s="20" cm="1">
        <f t="array" ref="L58">IF(ISERROR(INDEX(Jornadas[id],ROW()-5)),"",SUMIFS(Adelantos[importe],Adelantos[id_jornada],INDEX(Jornadas[id],ROW()-5),Adelantos[id_barbero],LOOKUP($I$4,Barberos[nombre],Barberos[id])))</f>
        <v>0</v>
      </c>
      <c r="M58" s="20" cm="1">
        <f t="array" ref="M58">IF(ISERROR(INDEX(Jornadas[id],ROW()-5)),"",J58+K58-L58)</f>
        <v>0</v>
      </c>
      <c r="N58" s="1" cm="1">
        <f t="array" ref="N58">IF(ISERROR(INDEX(Jornadas[id],ROW()-5)),"",COUNTIFS(_Cortes!$C:$C,INDEX(Jornadas[id],ROW()-5),_Cortes!$B:$B,LOOKUP($N$4,_Barberos!$B:$B,_Barberos!$A:$A)))</f>
        <v>21</v>
      </c>
      <c r="O58" s="20" cm="1">
        <f t="array" ref="O58">IF(ISERROR(INDEX(Jornadas[id],ROW()-5)),"",INT(SUMIFS(Cortes[importe],Cortes[id_jornada],INDEX(Jornadas[id],ROW()-5),Cortes[id_barbero],LOOKUP($N$4,Barberos[nombre],Barberos[id]))*(INDEX(Jornadas[comision_barberos],1)/100)))</f>
        <v>64000</v>
      </c>
      <c r="P58" s="20" cm="1">
        <f t="array" ref="P58">IF(ISERROR(INDEX(Jornadas[id],ROW()-5)),"",SUMIFS(Cortes[propina],Cortes[id_jornada],INDEX(Jornadas[id],ROW()-5),Cortes[id_barbero],LOOKUP($N$4,Barberos[nombre],Barberos[id])))</f>
        <v>7000</v>
      </c>
      <c r="Q58" s="20" cm="1">
        <f t="array" ref="Q58">IF(ISERROR(INDEX(Jornadas[id],ROW()-5)),"",SUMIFS(Adelantos[importe],Adelantos[id_jornada],INDEX(Jornadas[id],ROW()-5),Adelantos[id_barbero],LOOKUP($N$4,Barberos[nombre],Barberos[id])))</f>
        <v>3600</v>
      </c>
      <c r="R58" s="20" cm="1">
        <f t="array" ref="R58">IF(ISERROR(INDEX(Jornadas[id],ROW()-5)),"",O58+P58-Q58)</f>
        <v>67400</v>
      </c>
      <c r="S58" s="1" cm="1">
        <f t="array" ref="S58">IF(ISERROR(INDEX(Jornadas[id],ROW()-5)),"",COUNTIFS(_Cortes!$C:$C,INDEX(Jornadas[id],ROW()-5),_Cortes!$B:$B,LOOKUP($S$4,_Barberos!$B:$B,_Barberos!$A:$A)))</f>
        <v>19</v>
      </c>
      <c r="T58" s="20" cm="1">
        <f t="array" ref="T58">IF(ISERROR(INDEX(Jornadas[id],ROW()-5)),"",INT(SUMIFS(Cortes[importe],Cortes[id_jornada],INDEX(Jornadas[id],ROW()-5),Cortes[id_barbero],LOOKUP($S$4,Barberos[nombre],Barberos[id]))*(INDEX(Jornadas[comision_barberos],1)/100)))</f>
        <v>60000</v>
      </c>
      <c r="U58" s="20" cm="1">
        <f t="array" ref="U58">IF(ISERROR(INDEX(Jornadas[id],ROW()-5)),"",SUMIFS(Cortes[propina],Cortes[id_jornada],INDEX(Jornadas[id],ROW()-5),Cortes[id_barbero],LOOKUP($S$4,Barberos[nombre],Barberos[id])))</f>
        <v>4000</v>
      </c>
      <c r="V58" s="20" cm="1">
        <f t="array" ref="V58">IF(ISERROR(INDEX(Jornadas[id],ROW()-5)),"",SUMIFS(Adelantos[importe],Adelantos[id_jornada],INDEX(Jornadas[id],ROW()-5),Adelantos[id_barbero],LOOKUP($S$4,Barberos[nombre],Barberos[id])))</f>
        <v>4800</v>
      </c>
      <c r="W58" s="20" cm="1">
        <f t="array" ref="W58">IF(ISERROR(INDEX(Jornadas[id],ROW()-5)),"",T58+U58-V58)</f>
        <v>59200</v>
      </c>
      <c r="X58" s="1" cm="1">
        <f t="array" ref="X58">IF(ISERROR(INDEX(Jornadas[id],ROW()-5)),"",COUNTIFS(_Cortes!$C:$C,INDEX(Jornadas[id],ROW()-5),_Cortes!$B:$B,LOOKUP($X$4,_Barberos!$B:$B,_Barberos!$A:$A)))</f>
        <v>0</v>
      </c>
      <c r="Y58" s="20" cm="1">
        <f t="array" ref="Y58">IF(ISERROR(INDEX(Jornadas[id],ROW()-5)),"",INT(SUMIFS(Cortes[importe],Cortes[id_jornada],INDEX(Jornadas[id],ROW()-5),Cortes[id_barbero],LOOKUP($X$4,Barberos[nombre],Barberos[id]))*(INDEX(Jornadas[comision_barberos],1)/100)))</f>
        <v>0</v>
      </c>
      <c r="Z58" s="20" cm="1">
        <f t="array" ref="Z58">IF(ISERROR(INDEX(Jornadas[id],ROW()-5)),"",SUMIFS(Cortes[propina],Cortes[id_jornada],INDEX(Jornadas[id],ROW()-5),Cortes[id_barbero],LOOKUP($X$4,Barberos[nombre],Barberos[id])))</f>
        <v>0</v>
      </c>
      <c r="AA58" s="20" cm="1">
        <f t="array" ref="AA58">IF(ISERROR(INDEX(Jornadas[id],ROW()-5)),"",SUMIFS(Adelantos[importe],Adelantos[id_jornada],INDEX(Jornadas[id],ROW()-5),Adelantos[id_barbero],LOOKUP($X$4,Barberos[nombre],Barberos[id])))</f>
        <v>0</v>
      </c>
      <c r="AB58" s="20" cm="1">
        <f t="array" ref="AB58">IF(ISERROR(INDEX(Jornadas[id],ROW()-5)),"",Y58+Z58-AA58)</f>
        <v>0</v>
      </c>
      <c r="AC58" s="1" cm="1">
        <f t="array" ref="AC58">IF(ISERROR(INDEX(Jornadas[id],ROW()-5)),"",COUNTIFS(_Cortes!$C:$C,INDEX(Jornadas[id],ROW()-5),_Cortes!$B:$B,LOOKUP($AC$4,_Barberos!$B:$B,_Barberos!$A:$A)))</f>
        <v>0</v>
      </c>
      <c r="AD58" s="20" cm="1">
        <f t="array" ref="AD58">IF(ISERROR(INDEX(Jornadas[id],ROW()-5)),"",INT(SUMIFS(Cortes[importe],Cortes[id_jornada],INDEX(Jornadas[id],ROW()-5),Cortes[id_barbero],LOOKUP($AC$4,Barberos[nombre],Barberos[id]))*(INDEX(Jornadas[comision_barberos],1)/100)))</f>
        <v>0</v>
      </c>
      <c r="AE58" s="20" cm="1">
        <f t="array" ref="AE58">IF(ISERROR(INDEX(Jornadas[id],ROW()-5)),"",SUMIFS(Cortes[propina],Cortes[id_jornada],INDEX(Jornadas[id],ROW()-5),Cortes[id_barbero],LOOKUP($AC$4,Barberos[nombre],Barberos[id])))</f>
        <v>0</v>
      </c>
      <c r="AF58" s="20" cm="1">
        <f t="array" ref="AF58">IF(ISERROR(INDEX(Jornadas[id],ROW()-5)),"",SUMIFS(Adelantos[importe],Adelantos[id_jornada],INDEX(Jornadas[id],ROW()-5),Adelantos[id_barbero],LOOKUP($AC$4,Barberos[nombre],Barberos[id])))</f>
        <v>0</v>
      </c>
      <c r="AG58" s="20" cm="1">
        <f t="array" ref="AG58">IF(ISERROR(INDEX(Jornadas[id],ROW()-5)),"",AD58+AE58-AF58)</f>
        <v>0</v>
      </c>
      <c r="AH58" s="1" cm="1">
        <f t="array" ref="AH58">IF(ISERROR(INDEX(Jornadas[id],ROW()-5)),"",COUNTIFS(_Cortes!$C:$C,INDEX(Jornadas[id],ROW()-5),_Cortes!$B:$B,LOOKUP($AH$4,_Barberos!$B:$B,_Barberos!$A:$A)))</f>
        <v>0</v>
      </c>
      <c r="AI58" s="20" cm="1">
        <f t="array" ref="AI58">IF(ISERROR(INDEX(Jornadas[id],ROW()-5)),"",INT(SUMIFS(Cortes[importe],Cortes[id_jornada],INDEX(Jornadas[id],ROW()-5),Cortes[id_barbero],LOOKUP($AH$4,Barberos[nombre],Barberos[id]))*(INDEX(Jornadas[comision_barberos],1)/100)))</f>
        <v>0</v>
      </c>
      <c r="AJ58" s="20" cm="1">
        <f t="array" ref="AJ58">IF(ISERROR(INDEX(Jornadas[id],ROW()-5)),"",SUMIFS(Cortes[propina],Cortes[id_jornada],INDEX(Jornadas[id],ROW()-5),Cortes[id_barbero],LOOKUP($AH$4,Barberos[nombre],Barberos[id])))</f>
        <v>0</v>
      </c>
      <c r="AK58" s="20" cm="1">
        <f t="array" ref="AK58">IF(ISERROR(INDEX(Jornadas[id],ROW()-5)),"",SUMIFS(Adelantos[importe],Adelantos[id_jornada],INDEX(Jornadas[id],ROW()-5),Adelantos[id_barbero],LOOKUP($AH$4,Barberos[nombre],Barberos[id])))</f>
        <v>0</v>
      </c>
      <c r="AL58" s="20" cm="1">
        <f t="array" ref="AL58">IF(ISERROR(INDEX(Jornadas[id],ROW()-5)),"",AI58+AJ58-AK58)</f>
        <v>0</v>
      </c>
      <c r="AM58" s="1" cm="1">
        <f t="array" ref="AM58">IF(ISERROR(INDEX(Jornadas[id],ROW()-5)),"",COUNTIFS(_Cortes!$C:$C,INDEX(Jornadas[id],ROW()-5),_Cortes!$B:$B,LOOKUP($AM$4,_Barberos!$B:$B,_Barberos!$A:$A)))</f>
        <v>18</v>
      </c>
      <c r="AN58" s="20" cm="1">
        <f t="array" ref="AN58">IF(ISERROR(INDEX(Jornadas[id],ROW()-5)),"",INT(SUMIFS(Cortes[importe],Cortes[id_jornada],INDEX(Jornadas[id],ROW()-5),Cortes[id_barbero],LOOKUP($AM$4,Barberos[nombre],Barberos[id]))*(INDEX(Jornadas[comision_barberos],1)/100)))</f>
        <v>55000</v>
      </c>
      <c r="AO58" s="20" cm="1">
        <f t="array" ref="AO58">IF(ISERROR(INDEX(Jornadas[id],ROW()-5)),"",SUMIFS(Cortes[propina],Cortes[id_jornada],INDEX(Jornadas[id],ROW()-5),Cortes[id_barbero],LOOKUP($AM$4,Barberos[nombre],Barberos[id])))</f>
        <v>4500</v>
      </c>
      <c r="AP58" s="20" cm="1">
        <f t="array" ref="AP58">IF(ISERROR(INDEX(Jornadas[id],ROW()-5)),"",SUMIFS(Adelantos[importe],Adelantos[id_jornada],INDEX(Jornadas[id],ROW()-5),Adelantos[id_barbero],LOOKUP($AM$4,Barberos[nombre],Barberos[id])))</f>
        <v>3600</v>
      </c>
      <c r="AQ58" s="20" cm="1">
        <f t="array" ref="AQ58">IF(ISERROR(INDEX(Jornadas[id],ROW()-5)),"",AN58+AO58-AP58)</f>
        <v>55900</v>
      </c>
      <c r="AR58" s="1" cm="1">
        <f t="array" ref="AR58">IF(ISERROR(INDEX(Jornadas[id],ROW()-5)),"",COUNTIFS(_Cortes!$C:$C,INDEX(Jornadas[id],ROW()-5),_Cortes!$B:$B,LOOKUP($AR$4,_Barberos!$B:$B,_Barberos!$A:$A)))</f>
        <v>0</v>
      </c>
      <c r="AS58" s="20" cm="1">
        <f t="array" ref="AS58">IF(ISERROR(INDEX(Jornadas[id],ROW()-5)),"",INT(SUMIFS(Cortes[importe],Cortes[id_jornada],INDEX(Jornadas[id],ROW()-5),Cortes[id_barbero],LOOKUP($AR$4,Barberos[nombre],Barberos[id]))*(INDEX(Jornadas[comision_barberos],1)/100)))</f>
        <v>0</v>
      </c>
      <c r="AT58" s="20" cm="1">
        <f t="array" ref="AT58">IF(ISERROR(INDEX(Jornadas[id],ROW()-5)),"",SUMIFS(Cortes[propina],Cortes[id_jornada],INDEX(Jornadas[id],ROW()-5),Cortes[id_barbero],LOOKUP($AR$4,Barberos[nombre],Barberos[id])))</f>
        <v>0</v>
      </c>
      <c r="AU58" s="20" cm="1">
        <f t="array" ref="AU58">IF(ISERROR(INDEX(Jornadas[id],ROW()-5)),"",SUMIFS(Adelantos[importe],Adelantos[id_jornada],INDEX(Jornadas[id],ROW()-5),Adelantos[id_barbero],LOOKUP($AR$4,Barberos[nombre],Barberos[id])))</f>
        <v>0</v>
      </c>
      <c r="AV58" s="20" cm="1">
        <f t="array" ref="AV58">IF(ISERROR(INDEX(Jornadas[id],ROW()-5)),"",AS58+AT58-AU58)</f>
        <v>0</v>
      </c>
    </row>
    <row r="59" spans="1:48" ht="15" hidden="1" customHeight="1" x14ac:dyDescent="0.3">
      <c r="A59" s="51" t="str">
        <f t="shared" si="0"/>
        <v>Wednesday</v>
      </c>
      <c r="B59" s="52"/>
      <c r="C59" s="36" cm="1">
        <f t="array" ref="C59">IF(ISERROR(INDEX(Jornadas[id],ROW()-5)),"",INDEX(Jornadas[fecha],ROW()-5))</f>
        <v>45721</v>
      </c>
      <c r="D59" s="2" cm="1">
        <f t="array" ref="D59">IF(ISERROR(INDEX(Jornadas[id],ROW()-5)),"",COUNTIFS(_Cortes!$C:$C,INDEX(Jornadas[id],ROW()-5),_Cortes!$B:$B,LOOKUP($D$4,_Barberos!$B:$B,_Barberos!$A:$A)))</f>
        <v>11</v>
      </c>
      <c r="E59" s="21" cm="1">
        <f t="array" ref="E59">IF(ISERROR(INDEX(Jornadas[id],ROW()-5)),"",INT(SUMIFS(Cortes[importe],Cortes[id_jornada],INDEX(Jornadas[id],ROW()-5),Cortes[id_barbero],LOOKUP($D$4,Barberos[nombre],Barberos[id]))*(INDEX(Jornadas[comision_barberos],1)/100)))</f>
        <v>35000</v>
      </c>
      <c r="F59" s="21" cm="1">
        <f t="array" ref="F59">IF(ISERROR(INDEX(Jornadas[id],ROW()-5)),"",SUMIFS(Cortes[propina],Cortes[id_jornada],INDEX(Jornadas[id],ROW()-5),Cortes[id_barbero],LOOKUP($D$4,Barberos[nombre],Barberos[id])))</f>
        <v>2000</v>
      </c>
      <c r="G59" s="21" cm="1">
        <f t="array" ref="G59">IF(ISERROR(INDEX(Jornadas[id],ROW()-5)),"",SUMIFS(Adelantos[importe],Adelantos[id_jornada],INDEX(Jornadas[id],ROW()-5),Adelantos[id_barbero],LOOKUP($D$4,Barberos[nombre],Barberos[id])))</f>
        <v>0</v>
      </c>
      <c r="H59" s="21" cm="1">
        <f t="array" ref="H59">IF(ISERROR(INDEX(Jornadas[id],ROW()-5)),"",E59+F59-G59)</f>
        <v>37000</v>
      </c>
      <c r="I59" s="2" cm="1">
        <f t="array" ref="I59">IF(ISERROR(INDEX(Jornadas[id],ROW()-5)),"",COUNTIFS(_Cortes!$C:$C,INDEX(Jornadas[id],ROW()-5),_Cortes!$B:$B,LOOKUP($I$4,_Barberos!$B:$B,_Barberos!$A:$A)))</f>
        <v>0</v>
      </c>
      <c r="J59" s="21" cm="1">
        <f t="array" ref="J59">IF(ISERROR(INDEX(Jornadas[id],ROW()-5)),"",INT(SUMIFS(Cortes[importe],Cortes[id_jornada],INDEX(Jornadas[id],ROW()-5),Cortes[id_barbero],LOOKUP($I$4,Barberos[nombre],Barberos[id]))*(INDEX(Jornadas[comision_barberos],1)/100)))</f>
        <v>0</v>
      </c>
      <c r="K59" s="21" cm="1">
        <f t="array" ref="K59">IF(ISERROR(INDEX(Jornadas[id],ROW()-5)),"",SUMIFS(Cortes[propina],Cortes[id_jornada],INDEX(Jornadas[id],ROW()-5),Cortes[id_barbero],LOOKUP($I$4,Barberos[nombre],Barberos[id])))</f>
        <v>0</v>
      </c>
      <c r="L59" s="21" cm="1">
        <f t="array" ref="L59">IF(ISERROR(INDEX(Jornadas[id],ROW()-5)),"",SUMIFS(Adelantos[importe],Adelantos[id_jornada],INDEX(Jornadas[id],ROW()-5),Adelantos[id_barbero],LOOKUP($I$4,Barberos[nombre],Barberos[id])))</f>
        <v>0</v>
      </c>
      <c r="M59" s="21" cm="1">
        <f t="array" ref="M59">IF(ISERROR(INDEX(Jornadas[id],ROW()-5)),"",J59+K59-L59)</f>
        <v>0</v>
      </c>
      <c r="N59" s="2" cm="1">
        <f t="array" ref="N59">IF(ISERROR(INDEX(Jornadas[id],ROW()-5)),"",COUNTIFS(_Cortes!$C:$C,INDEX(Jornadas[id],ROW()-5),_Cortes!$B:$B,LOOKUP($N$4,_Barberos!$B:$B,_Barberos!$A:$A)))</f>
        <v>12</v>
      </c>
      <c r="O59" s="21" cm="1">
        <f t="array" ref="O59">IF(ISERROR(INDEX(Jornadas[id],ROW()-5)),"",INT(SUMIFS(Cortes[importe],Cortes[id_jornada],INDEX(Jornadas[id],ROW()-5),Cortes[id_barbero],LOOKUP($N$4,Barberos[nombre],Barberos[id]))*(INDEX(Jornadas[comision_barberos],1)/100)))</f>
        <v>37000</v>
      </c>
      <c r="P59" s="21" cm="1">
        <f t="array" ref="P59">IF(ISERROR(INDEX(Jornadas[id],ROW()-5)),"",SUMIFS(Cortes[propina],Cortes[id_jornada],INDEX(Jornadas[id],ROW()-5),Cortes[id_barbero],LOOKUP($N$4,Barberos[nombre],Barberos[id])))</f>
        <v>12350</v>
      </c>
      <c r="Q59" s="21" cm="1">
        <f t="array" ref="Q59">IF(ISERROR(INDEX(Jornadas[id],ROW()-5)),"",SUMIFS(Adelantos[importe],Adelantos[id_jornada],INDEX(Jornadas[id],ROW()-5),Adelantos[id_barbero],LOOKUP($N$4,Barberos[nombre],Barberos[id])))</f>
        <v>0</v>
      </c>
      <c r="R59" s="21" cm="1">
        <f t="array" ref="R59">IF(ISERROR(INDEX(Jornadas[id],ROW()-5)),"",O59+P59-Q59)</f>
        <v>49350</v>
      </c>
      <c r="S59" s="2" cm="1">
        <f t="array" ref="S59">IF(ISERROR(INDEX(Jornadas[id],ROW()-5)),"",COUNTIFS(_Cortes!$C:$C,INDEX(Jornadas[id],ROW()-5),_Cortes!$B:$B,LOOKUP($S$4,_Barberos!$B:$B,_Barberos!$A:$A)))</f>
        <v>9</v>
      </c>
      <c r="T59" s="21" cm="1">
        <f t="array" ref="T59">IF(ISERROR(INDEX(Jornadas[id],ROW()-5)),"",INT(SUMIFS(Cortes[importe],Cortes[id_jornada],INDEX(Jornadas[id],ROW()-5),Cortes[id_barbero],LOOKUP($S$4,Barberos[nombre],Barberos[id]))*(INDEX(Jornadas[comision_barberos],1)/100)))</f>
        <v>29000</v>
      </c>
      <c r="U59" s="21" cm="1">
        <f t="array" ref="U59">IF(ISERROR(INDEX(Jornadas[id],ROW()-5)),"",SUMIFS(Cortes[propina],Cortes[id_jornada],INDEX(Jornadas[id],ROW()-5),Cortes[id_barbero],LOOKUP($S$4,Barberos[nombre],Barberos[id])))</f>
        <v>7000</v>
      </c>
      <c r="V59" s="21" cm="1">
        <f t="array" ref="V59">IF(ISERROR(INDEX(Jornadas[id],ROW()-5)),"",SUMIFS(Adelantos[importe],Adelantos[id_jornada],INDEX(Jornadas[id],ROW()-5),Adelantos[id_barbero],LOOKUP($S$4,Barberos[nombre],Barberos[id])))</f>
        <v>0</v>
      </c>
      <c r="W59" s="21" cm="1">
        <f t="array" ref="W59">IF(ISERROR(INDEX(Jornadas[id],ROW()-5)),"",T59+U59-V59)</f>
        <v>36000</v>
      </c>
      <c r="X59" s="2" cm="1">
        <f t="array" ref="X59">IF(ISERROR(INDEX(Jornadas[id],ROW()-5)),"",COUNTIFS(_Cortes!$C:$C,INDEX(Jornadas[id],ROW()-5),_Cortes!$B:$B,LOOKUP($X$4,_Barberos!$B:$B,_Barberos!$A:$A)))</f>
        <v>0</v>
      </c>
      <c r="Y59" s="21" cm="1">
        <f t="array" ref="Y59">IF(ISERROR(INDEX(Jornadas[id],ROW()-5)),"",INT(SUMIFS(Cortes[importe],Cortes[id_jornada],INDEX(Jornadas[id],ROW()-5),Cortes[id_barbero],LOOKUP($X$4,Barberos[nombre],Barberos[id]))*(INDEX(Jornadas[comision_barberos],1)/100)))</f>
        <v>0</v>
      </c>
      <c r="Z59" s="21" cm="1">
        <f t="array" ref="Z59">IF(ISERROR(INDEX(Jornadas[id],ROW()-5)),"",SUMIFS(Cortes[propina],Cortes[id_jornada],INDEX(Jornadas[id],ROW()-5),Cortes[id_barbero],LOOKUP($X$4,Barberos[nombre],Barberos[id])))</f>
        <v>0</v>
      </c>
      <c r="AA59" s="21" cm="1">
        <f t="array" ref="AA59">IF(ISERROR(INDEX(Jornadas[id],ROW()-5)),"",SUMIFS(Adelantos[importe],Adelantos[id_jornada],INDEX(Jornadas[id],ROW()-5),Adelantos[id_barbero],LOOKUP($X$4,Barberos[nombre],Barberos[id])))</f>
        <v>0</v>
      </c>
      <c r="AB59" s="21" cm="1">
        <f t="array" ref="AB59">IF(ISERROR(INDEX(Jornadas[id],ROW()-5)),"",Y59+Z59-AA59)</f>
        <v>0</v>
      </c>
      <c r="AC59" s="2" cm="1">
        <f t="array" ref="AC59">IF(ISERROR(INDEX(Jornadas[id],ROW()-5)),"",COUNTIFS(_Cortes!$C:$C,INDEX(Jornadas[id],ROW()-5),_Cortes!$B:$B,LOOKUP($AC$4,_Barberos!$B:$B,_Barberos!$A:$A)))</f>
        <v>12</v>
      </c>
      <c r="AD59" s="21" cm="1">
        <f t="array" ref="AD59">IF(ISERROR(INDEX(Jornadas[id],ROW()-5)),"",INT(SUMIFS(Cortes[importe],Cortes[id_jornada],INDEX(Jornadas[id],ROW()-5),Cortes[id_barbero],LOOKUP($AC$4,Barberos[nombre],Barberos[id]))*(INDEX(Jornadas[comision_barberos],1)/100)))</f>
        <v>38000</v>
      </c>
      <c r="AE59" s="21" cm="1">
        <f t="array" ref="AE59">IF(ISERROR(INDEX(Jornadas[id],ROW()-5)),"",SUMIFS(Cortes[propina],Cortes[id_jornada],INDEX(Jornadas[id],ROW()-5),Cortes[id_barbero],LOOKUP($AC$4,Barberos[nombre],Barberos[id])))</f>
        <v>1000</v>
      </c>
      <c r="AF59" s="21" cm="1">
        <f t="array" ref="AF59">IF(ISERROR(INDEX(Jornadas[id],ROW()-5)),"",SUMIFS(Adelantos[importe],Adelantos[id_jornada],INDEX(Jornadas[id],ROW()-5),Adelantos[id_barbero],LOOKUP($AC$4,Barberos[nombre],Barberos[id])))</f>
        <v>0</v>
      </c>
      <c r="AG59" s="21" cm="1">
        <f t="array" ref="AG59">IF(ISERROR(INDEX(Jornadas[id],ROW()-5)),"",AD59+AE59-AF59)</f>
        <v>39000</v>
      </c>
      <c r="AH59" s="2" cm="1">
        <f t="array" ref="AH59">IF(ISERROR(INDEX(Jornadas[id],ROW()-5)),"",COUNTIFS(_Cortes!$C:$C,INDEX(Jornadas[id],ROW()-5),_Cortes!$B:$B,LOOKUP($AH$4,_Barberos!$B:$B,_Barberos!$A:$A)))</f>
        <v>0</v>
      </c>
      <c r="AI59" s="21" cm="1">
        <f t="array" ref="AI59">IF(ISERROR(INDEX(Jornadas[id],ROW()-5)),"",INT(SUMIFS(Cortes[importe],Cortes[id_jornada],INDEX(Jornadas[id],ROW()-5),Cortes[id_barbero],LOOKUP($AH$4,Barberos[nombre],Barberos[id]))*(INDEX(Jornadas[comision_barberos],1)/100)))</f>
        <v>0</v>
      </c>
      <c r="AJ59" s="21" cm="1">
        <f t="array" ref="AJ59">IF(ISERROR(INDEX(Jornadas[id],ROW()-5)),"",SUMIFS(Cortes[propina],Cortes[id_jornada],INDEX(Jornadas[id],ROW()-5),Cortes[id_barbero],LOOKUP($AH$4,Barberos[nombre],Barberos[id])))</f>
        <v>0</v>
      </c>
      <c r="AK59" s="21" cm="1">
        <f t="array" ref="AK59">IF(ISERROR(INDEX(Jornadas[id],ROW()-5)),"",SUMIFS(Adelantos[importe],Adelantos[id_jornada],INDEX(Jornadas[id],ROW()-5),Adelantos[id_barbero],LOOKUP($AH$4,Barberos[nombre],Barberos[id])))</f>
        <v>0</v>
      </c>
      <c r="AL59" s="21" cm="1">
        <f t="array" ref="AL59">IF(ISERROR(INDEX(Jornadas[id],ROW()-5)),"",AI59+AJ59-AK59)</f>
        <v>0</v>
      </c>
      <c r="AM59" s="2" cm="1">
        <f t="array" ref="AM59">IF(ISERROR(INDEX(Jornadas[id],ROW()-5)),"",COUNTIFS(_Cortes!$C:$C,INDEX(Jornadas[id],ROW()-5),_Cortes!$B:$B,LOOKUP($AM$4,_Barberos!$B:$B,_Barberos!$A:$A)))</f>
        <v>10</v>
      </c>
      <c r="AN59" s="21" cm="1">
        <f t="array" ref="AN59">IF(ISERROR(INDEX(Jornadas[id],ROW()-5)),"",INT(SUMIFS(Cortes[importe],Cortes[id_jornada],INDEX(Jornadas[id],ROW()-5),Cortes[id_barbero],LOOKUP($AM$4,Barberos[nombre],Barberos[id]))*(INDEX(Jornadas[comision_barberos],1)/100)))</f>
        <v>31000</v>
      </c>
      <c r="AO59" s="21" cm="1">
        <f t="array" ref="AO59">IF(ISERROR(INDEX(Jornadas[id],ROW()-5)),"",SUMIFS(Cortes[propina],Cortes[id_jornada],INDEX(Jornadas[id],ROW()-5),Cortes[id_barbero],LOOKUP($AM$4,Barberos[nombre],Barberos[id])))</f>
        <v>5900</v>
      </c>
      <c r="AP59" s="21" cm="1">
        <f t="array" ref="AP59">IF(ISERROR(INDEX(Jornadas[id],ROW()-5)),"",SUMIFS(Adelantos[importe],Adelantos[id_jornada],INDEX(Jornadas[id],ROW()-5),Adelantos[id_barbero],LOOKUP($AM$4,Barberos[nombre],Barberos[id])))</f>
        <v>0</v>
      </c>
      <c r="AQ59" s="21" cm="1">
        <f t="array" ref="AQ59">IF(ISERROR(INDEX(Jornadas[id],ROW()-5)),"",AN59+AO59-AP59)</f>
        <v>36900</v>
      </c>
      <c r="AR59" s="2" cm="1">
        <f t="array" ref="AR59">IF(ISERROR(INDEX(Jornadas[id],ROW()-5)),"",COUNTIFS(_Cortes!$C:$C,INDEX(Jornadas[id],ROW()-5),_Cortes!$B:$B,LOOKUP($AR$4,_Barberos!$B:$B,_Barberos!$A:$A)))</f>
        <v>0</v>
      </c>
      <c r="AS59" s="21" cm="1">
        <f t="array" ref="AS59">IF(ISERROR(INDEX(Jornadas[id],ROW()-5)),"",INT(SUMIFS(Cortes[importe],Cortes[id_jornada],INDEX(Jornadas[id],ROW()-5),Cortes[id_barbero],LOOKUP($AR$4,Barberos[nombre],Barberos[id]))*(INDEX(Jornadas[comision_barberos],1)/100)))</f>
        <v>0</v>
      </c>
      <c r="AT59" s="21" cm="1">
        <f t="array" ref="AT59">IF(ISERROR(INDEX(Jornadas[id],ROW()-5)),"",SUMIFS(Cortes[propina],Cortes[id_jornada],INDEX(Jornadas[id],ROW()-5),Cortes[id_barbero],LOOKUP($AR$4,Barberos[nombre],Barberos[id])))</f>
        <v>0</v>
      </c>
      <c r="AU59" s="21" cm="1">
        <f t="array" ref="AU59">IF(ISERROR(INDEX(Jornadas[id],ROW()-5)),"",SUMIFS(Adelantos[importe],Adelantos[id_jornada],INDEX(Jornadas[id],ROW()-5),Adelantos[id_barbero],LOOKUP($AR$4,Barberos[nombre],Barberos[id])))</f>
        <v>0</v>
      </c>
      <c r="AV59" s="21" cm="1">
        <f t="array" ref="AV59">IF(ISERROR(INDEX(Jornadas[id],ROW()-5)),"",AS59+AT59-AU59)</f>
        <v>0</v>
      </c>
    </row>
    <row r="60" spans="1:48" ht="15" hidden="1" customHeight="1" x14ac:dyDescent="0.3">
      <c r="A60" s="53" t="str">
        <f t="shared" si="0"/>
        <v>Thursday</v>
      </c>
      <c r="B60" s="54"/>
      <c r="C60" s="38" cm="1">
        <f t="array" ref="C60">IF(ISERROR(INDEX(Jornadas[id],ROW()-5)),"",INDEX(Jornadas[fecha],ROW()-5))</f>
        <v>45722</v>
      </c>
      <c r="D60" s="1" cm="1">
        <f t="array" ref="D60">IF(ISERROR(INDEX(Jornadas[id],ROW()-5)),"",COUNTIFS(_Cortes!$C:$C,INDEX(Jornadas[id],ROW()-5),_Cortes!$B:$B,LOOKUP($D$4,_Barberos!$B:$B,_Barberos!$A:$A)))</f>
        <v>9</v>
      </c>
      <c r="E60" s="20" cm="1">
        <f t="array" ref="E60">IF(ISERROR(INDEX(Jornadas[id],ROW()-5)),"",INT(SUMIFS(Cortes[importe],Cortes[id_jornada],INDEX(Jornadas[id],ROW()-5),Cortes[id_barbero],LOOKUP($D$4,Barberos[nombre],Barberos[id]))*(INDEX(Jornadas[comision_barberos],1)/100)))</f>
        <v>28000</v>
      </c>
      <c r="F60" s="20" cm="1">
        <f t="array" ref="F60">IF(ISERROR(INDEX(Jornadas[id],ROW()-5)),"",SUMIFS(Cortes[propina],Cortes[id_jornada],INDEX(Jornadas[id],ROW()-5),Cortes[id_barbero],LOOKUP($D$4,Barberos[nombre],Barberos[id])))</f>
        <v>4000</v>
      </c>
      <c r="G60" s="20" cm="1">
        <f t="array" ref="G60">IF(ISERROR(INDEX(Jornadas[id],ROW()-5)),"",SUMIFS(Adelantos[importe],Adelantos[id_jornada],INDEX(Jornadas[id],ROW()-5),Adelantos[id_barbero],LOOKUP($D$4,Barberos[nombre],Barberos[id])))</f>
        <v>0</v>
      </c>
      <c r="H60" s="20" cm="1">
        <f t="array" ref="H60">IF(ISERROR(INDEX(Jornadas[id],ROW()-5)),"",E60+F60-G60)</f>
        <v>32000</v>
      </c>
      <c r="I60" s="1" cm="1">
        <f t="array" ref="I60">IF(ISERROR(INDEX(Jornadas[id],ROW()-5)),"",COUNTIFS(_Cortes!$C:$C,INDEX(Jornadas[id],ROW()-5),_Cortes!$B:$B,LOOKUP($I$4,_Barberos!$B:$B,_Barberos!$A:$A)))</f>
        <v>14</v>
      </c>
      <c r="J60" s="20" cm="1">
        <f t="array" ref="J60">IF(ISERROR(INDEX(Jornadas[id],ROW()-5)),"",INT(SUMIFS(Cortes[importe],Cortes[id_jornada],INDEX(Jornadas[id],ROW()-5),Cortes[id_barbero],LOOKUP($I$4,Barberos[nombre],Barberos[id]))*(INDEX(Jornadas[comision_barberos],1)/100)))</f>
        <v>45000</v>
      </c>
      <c r="K60" s="20" cm="1">
        <f t="array" ref="K60">IF(ISERROR(INDEX(Jornadas[id],ROW()-5)),"",SUMIFS(Cortes[propina],Cortes[id_jornada],INDEX(Jornadas[id],ROW()-5),Cortes[id_barbero],LOOKUP($I$4,Barberos[nombre],Barberos[id])))</f>
        <v>2000</v>
      </c>
      <c r="L60" s="20" cm="1">
        <f t="array" ref="L60">IF(ISERROR(INDEX(Jornadas[id],ROW()-5)),"",SUMIFS(Adelantos[importe],Adelantos[id_jornada],INDEX(Jornadas[id],ROW()-5),Adelantos[id_barbero],LOOKUP($I$4,Barberos[nombre],Barberos[id])))</f>
        <v>0</v>
      </c>
      <c r="M60" s="20" cm="1">
        <f t="array" ref="M60">IF(ISERROR(INDEX(Jornadas[id],ROW()-5)),"",J60+K60-L60)</f>
        <v>47000</v>
      </c>
      <c r="N60" s="1" cm="1">
        <f t="array" ref="N60">IF(ISERROR(INDEX(Jornadas[id],ROW()-5)),"",COUNTIFS(_Cortes!$C:$C,INDEX(Jornadas[id],ROW()-5),_Cortes!$B:$B,LOOKUP($N$4,_Barberos!$B:$B,_Barberos!$A:$A)))</f>
        <v>14</v>
      </c>
      <c r="O60" s="20" cm="1">
        <f t="array" ref="O60">IF(ISERROR(INDEX(Jornadas[id],ROW()-5)),"",INT(SUMIFS(Cortes[importe],Cortes[id_jornada],INDEX(Jornadas[id],ROW()-5),Cortes[id_barbero],LOOKUP($N$4,Barberos[nombre],Barberos[id]))*(INDEX(Jornadas[comision_barberos],1)/100)))</f>
        <v>44000</v>
      </c>
      <c r="P60" s="20" cm="1">
        <f t="array" ref="P60">IF(ISERROR(INDEX(Jornadas[id],ROW()-5)),"",SUMIFS(Cortes[propina],Cortes[id_jornada],INDEX(Jornadas[id],ROW()-5),Cortes[id_barbero],LOOKUP($N$4,Barberos[nombre],Barberos[id])))</f>
        <v>8000</v>
      </c>
      <c r="Q60" s="20" cm="1">
        <f t="array" ref="Q60">IF(ISERROR(INDEX(Jornadas[id],ROW()-5)),"",SUMIFS(Adelantos[importe],Adelantos[id_jornada],INDEX(Jornadas[id],ROW()-5),Adelantos[id_barbero],LOOKUP($N$4,Barberos[nombre],Barberos[id])))</f>
        <v>2000</v>
      </c>
      <c r="R60" s="20" cm="1">
        <f t="array" ref="R60">IF(ISERROR(INDEX(Jornadas[id],ROW()-5)),"",O60+P60-Q60)</f>
        <v>50000</v>
      </c>
      <c r="S60" s="1" cm="1">
        <f t="array" ref="S60">IF(ISERROR(INDEX(Jornadas[id],ROW()-5)),"",COUNTIFS(_Cortes!$C:$C,INDEX(Jornadas[id],ROW()-5),_Cortes!$B:$B,LOOKUP($S$4,_Barberos!$B:$B,_Barberos!$A:$A)))</f>
        <v>0</v>
      </c>
      <c r="T60" s="20" cm="1">
        <f t="array" ref="T60">IF(ISERROR(INDEX(Jornadas[id],ROW()-5)),"",INT(SUMIFS(Cortes[importe],Cortes[id_jornada],INDEX(Jornadas[id],ROW()-5),Cortes[id_barbero],LOOKUP($S$4,Barberos[nombre],Barberos[id]))*(INDEX(Jornadas[comision_barberos],1)/100)))</f>
        <v>0</v>
      </c>
      <c r="U60" s="20" cm="1">
        <f t="array" ref="U60">IF(ISERROR(INDEX(Jornadas[id],ROW()-5)),"",SUMIFS(Cortes[propina],Cortes[id_jornada],INDEX(Jornadas[id],ROW()-5),Cortes[id_barbero],LOOKUP($S$4,Barberos[nombre],Barberos[id])))</f>
        <v>0</v>
      </c>
      <c r="V60" s="20" cm="1">
        <f t="array" ref="V60">IF(ISERROR(INDEX(Jornadas[id],ROW()-5)),"",SUMIFS(Adelantos[importe],Adelantos[id_jornada],INDEX(Jornadas[id],ROW()-5),Adelantos[id_barbero],LOOKUP($S$4,Barberos[nombre],Barberos[id])))</f>
        <v>0</v>
      </c>
      <c r="W60" s="20" cm="1">
        <f t="array" ref="W60">IF(ISERROR(INDEX(Jornadas[id],ROW()-5)),"",T60+U60-V60)</f>
        <v>0</v>
      </c>
      <c r="X60" s="1" cm="1">
        <f t="array" ref="X60">IF(ISERROR(INDEX(Jornadas[id],ROW()-5)),"",COUNTIFS(_Cortes!$C:$C,INDEX(Jornadas[id],ROW()-5),_Cortes!$B:$B,LOOKUP($X$4,_Barberos!$B:$B,_Barberos!$A:$A)))</f>
        <v>0</v>
      </c>
      <c r="Y60" s="20" cm="1">
        <f t="array" ref="Y60">IF(ISERROR(INDEX(Jornadas[id],ROW()-5)),"",INT(SUMIFS(Cortes[importe],Cortes[id_jornada],INDEX(Jornadas[id],ROW()-5),Cortes[id_barbero],LOOKUP($X$4,Barberos[nombre],Barberos[id]))*(INDEX(Jornadas[comision_barberos],1)/100)))</f>
        <v>0</v>
      </c>
      <c r="Z60" s="20" cm="1">
        <f t="array" ref="Z60">IF(ISERROR(INDEX(Jornadas[id],ROW()-5)),"",SUMIFS(Cortes[propina],Cortes[id_jornada],INDEX(Jornadas[id],ROW()-5),Cortes[id_barbero],LOOKUP($X$4,Barberos[nombre],Barberos[id])))</f>
        <v>0</v>
      </c>
      <c r="AA60" s="20" cm="1">
        <f t="array" ref="AA60">IF(ISERROR(INDEX(Jornadas[id],ROW()-5)),"",SUMIFS(Adelantos[importe],Adelantos[id_jornada],INDEX(Jornadas[id],ROW()-5),Adelantos[id_barbero],LOOKUP($X$4,Barberos[nombre],Barberos[id])))</f>
        <v>0</v>
      </c>
      <c r="AB60" s="20" cm="1">
        <f t="array" ref="AB60">IF(ISERROR(INDEX(Jornadas[id],ROW()-5)),"",Y60+Z60-AA60)</f>
        <v>0</v>
      </c>
      <c r="AC60" s="1" cm="1">
        <f t="array" ref="AC60">IF(ISERROR(INDEX(Jornadas[id],ROW()-5)),"",COUNTIFS(_Cortes!$C:$C,INDEX(Jornadas[id],ROW()-5),_Cortes!$B:$B,LOOKUP($AC$4,_Barberos!$B:$B,_Barberos!$A:$A)))</f>
        <v>15</v>
      </c>
      <c r="AD60" s="20" cm="1">
        <f t="array" ref="AD60">IF(ISERROR(INDEX(Jornadas[id],ROW()-5)),"",INT(SUMIFS(Cortes[importe],Cortes[id_jornada],INDEX(Jornadas[id],ROW()-5),Cortes[id_barbero],LOOKUP($AC$4,Barberos[nombre],Barberos[id]))*(INDEX(Jornadas[comision_barberos],1)/100)))</f>
        <v>47000</v>
      </c>
      <c r="AE60" s="20" cm="1">
        <f t="array" ref="AE60">IF(ISERROR(INDEX(Jornadas[id],ROW()-5)),"",SUMIFS(Cortes[propina],Cortes[id_jornada],INDEX(Jornadas[id],ROW()-5),Cortes[id_barbero],LOOKUP($AC$4,Barberos[nombre],Barberos[id])))</f>
        <v>0</v>
      </c>
      <c r="AF60" s="20" cm="1">
        <f t="array" ref="AF60">IF(ISERROR(INDEX(Jornadas[id],ROW()-5)),"",SUMIFS(Adelantos[importe],Adelantos[id_jornada],INDEX(Jornadas[id],ROW()-5),Adelantos[id_barbero],LOOKUP($AC$4,Barberos[nombre],Barberos[id])))</f>
        <v>0</v>
      </c>
      <c r="AG60" s="20" cm="1">
        <f t="array" ref="AG60">IF(ISERROR(INDEX(Jornadas[id],ROW()-5)),"",AD60+AE60-AF60)</f>
        <v>47000</v>
      </c>
      <c r="AH60" s="1" cm="1">
        <f t="array" ref="AH60">IF(ISERROR(INDEX(Jornadas[id],ROW()-5)),"",COUNTIFS(_Cortes!$C:$C,INDEX(Jornadas[id],ROW()-5),_Cortes!$B:$B,LOOKUP($AH$4,_Barberos!$B:$B,_Barberos!$A:$A)))</f>
        <v>0</v>
      </c>
      <c r="AI60" s="20" cm="1">
        <f t="array" ref="AI60">IF(ISERROR(INDEX(Jornadas[id],ROW()-5)),"",INT(SUMIFS(Cortes[importe],Cortes[id_jornada],INDEX(Jornadas[id],ROW()-5),Cortes[id_barbero],LOOKUP($AH$4,Barberos[nombre],Barberos[id]))*(INDEX(Jornadas[comision_barberos],1)/100)))</f>
        <v>0</v>
      </c>
      <c r="AJ60" s="20" cm="1">
        <f t="array" ref="AJ60">IF(ISERROR(INDEX(Jornadas[id],ROW()-5)),"",SUMIFS(Cortes[propina],Cortes[id_jornada],INDEX(Jornadas[id],ROW()-5),Cortes[id_barbero],LOOKUP($AH$4,Barberos[nombre],Barberos[id])))</f>
        <v>0</v>
      </c>
      <c r="AK60" s="20" cm="1">
        <f t="array" ref="AK60">IF(ISERROR(INDEX(Jornadas[id],ROW()-5)),"",SUMIFS(Adelantos[importe],Adelantos[id_jornada],INDEX(Jornadas[id],ROW()-5),Adelantos[id_barbero],LOOKUP($AH$4,Barberos[nombre],Barberos[id])))</f>
        <v>0</v>
      </c>
      <c r="AL60" s="20" cm="1">
        <f t="array" ref="AL60">IF(ISERROR(INDEX(Jornadas[id],ROW()-5)),"",AI60+AJ60-AK60)</f>
        <v>0</v>
      </c>
      <c r="AM60" s="1" cm="1">
        <f t="array" ref="AM60">IF(ISERROR(INDEX(Jornadas[id],ROW()-5)),"",COUNTIFS(_Cortes!$C:$C,INDEX(Jornadas[id],ROW()-5),_Cortes!$B:$B,LOOKUP($AM$4,_Barberos!$B:$B,_Barberos!$A:$A)))</f>
        <v>14</v>
      </c>
      <c r="AN60" s="20" cm="1">
        <f t="array" ref="AN60">IF(ISERROR(INDEX(Jornadas[id],ROW()-5)),"",INT(SUMIFS(Cortes[importe],Cortes[id_jornada],INDEX(Jornadas[id],ROW()-5),Cortes[id_barbero],LOOKUP($AM$4,Barberos[nombre],Barberos[id]))*(INDEX(Jornadas[comision_barberos],1)/100)))</f>
        <v>44000</v>
      </c>
      <c r="AO60" s="20" cm="1">
        <f t="array" ref="AO60">IF(ISERROR(INDEX(Jornadas[id],ROW()-5)),"",SUMIFS(Cortes[propina],Cortes[id_jornada],INDEX(Jornadas[id],ROW()-5),Cortes[id_barbero],LOOKUP($AM$4,Barberos[nombre],Barberos[id])))</f>
        <v>4600</v>
      </c>
      <c r="AP60" s="20" cm="1">
        <f t="array" ref="AP60">IF(ISERROR(INDEX(Jornadas[id],ROW()-5)),"",SUMIFS(Adelantos[importe],Adelantos[id_jornada],INDEX(Jornadas[id],ROW()-5),Adelantos[id_barbero],LOOKUP($AM$4,Barberos[nombre],Barberos[id])))</f>
        <v>0</v>
      </c>
      <c r="AQ60" s="20" cm="1">
        <f t="array" ref="AQ60">IF(ISERROR(INDEX(Jornadas[id],ROW()-5)),"",AN60+AO60-AP60)</f>
        <v>48600</v>
      </c>
      <c r="AR60" s="1" cm="1">
        <f t="array" ref="AR60">IF(ISERROR(INDEX(Jornadas[id],ROW()-5)),"",COUNTIFS(_Cortes!$C:$C,INDEX(Jornadas[id],ROW()-5),_Cortes!$B:$B,LOOKUP($AR$4,_Barberos!$B:$B,_Barberos!$A:$A)))</f>
        <v>0</v>
      </c>
      <c r="AS60" s="20" cm="1">
        <f t="array" ref="AS60">IF(ISERROR(INDEX(Jornadas[id],ROW()-5)),"",INT(SUMIFS(Cortes[importe],Cortes[id_jornada],INDEX(Jornadas[id],ROW()-5),Cortes[id_barbero],LOOKUP($AR$4,Barberos[nombre],Barberos[id]))*(INDEX(Jornadas[comision_barberos],1)/100)))</f>
        <v>0</v>
      </c>
      <c r="AT60" s="20" cm="1">
        <f t="array" ref="AT60">IF(ISERROR(INDEX(Jornadas[id],ROW()-5)),"",SUMIFS(Cortes[propina],Cortes[id_jornada],INDEX(Jornadas[id],ROW()-5),Cortes[id_barbero],LOOKUP($AR$4,Barberos[nombre],Barberos[id])))</f>
        <v>0</v>
      </c>
      <c r="AU60" s="20" cm="1">
        <f t="array" ref="AU60">IF(ISERROR(INDEX(Jornadas[id],ROW()-5)),"",SUMIFS(Adelantos[importe],Adelantos[id_jornada],INDEX(Jornadas[id],ROW()-5),Adelantos[id_barbero],LOOKUP($AR$4,Barberos[nombre],Barberos[id])))</f>
        <v>0</v>
      </c>
      <c r="AV60" s="20" cm="1">
        <f t="array" ref="AV60">IF(ISERROR(INDEX(Jornadas[id],ROW()-5)),"",AS60+AT60-AU60)</f>
        <v>0</v>
      </c>
    </row>
    <row r="61" spans="1:48" ht="15" hidden="1" customHeight="1" x14ac:dyDescent="0.3">
      <c r="A61" s="51" t="str">
        <f t="shared" si="0"/>
        <v>Friday</v>
      </c>
      <c r="B61" s="52"/>
      <c r="C61" s="36" cm="1">
        <f t="array" ref="C61">IF(ISERROR(INDEX(Jornadas[id],ROW()-5)),"",INDEX(Jornadas[fecha],ROW()-5))</f>
        <v>45723</v>
      </c>
      <c r="D61" s="2" cm="1">
        <f t="array" ref="D61">IF(ISERROR(INDEX(Jornadas[id],ROW()-5)),"",COUNTIFS(_Cortes!$C:$C,INDEX(Jornadas[id],ROW()-5),_Cortes!$B:$B,LOOKUP($D$4,_Barberos!$B:$B,_Barberos!$A:$A)))</f>
        <v>17</v>
      </c>
      <c r="E61" s="21" cm="1">
        <f t="array" ref="E61">IF(ISERROR(INDEX(Jornadas[id],ROW()-5)),"",INT(SUMIFS(Cortes[importe],Cortes[id_jornada],INDEX(Jornadas[id],ROW()-5),Cortes[id_barbero],LOOKUP($D$4,Barberos[nombre],Barberos[id]))*(INDEX(Jornadas[comision_barberos],1)/100)))</f>
        <v>55000</v>
      </c>
      <c r="F61" s="21" cm="1">
        <f t="array" ref="F61">IF(ISERROR(INDEX(Jornadas[id],ROW()-5)),"",SUMIFS(Cortes[propina],Cortes[id_jornada],INDEX(Jornadas[id],ROW()-5),Cortes[id_barbero],LOOKUP($D$4,Barberos[nombre],Barberos[id])))</f>
        <v>0</v>
      </c>
      <c r="G61" s="21" cm="1">
        <f t="array" ref="G61">IF(ISERROR(INDEX(Jornadas[id],ROW()-5)),"",SUMIFS(Adelantos[importe],Adelantos[id_jornada],INDEX(Jornadas[id],ROW()-5),Adelantos[id_barbero],LOOKUP($D$4,Barberos[nombre],Barberos[id])))</f>
        <v>0</v>
      </c>
      <c r="H61" s="21" cm="1">
        <f t="array" ref="H61">IF(ISERROR(INDEX(Jornadas[id],ROW()-5)),"",E61+F61-G61)</f>
        <v>55000</v>
      </c>
      <c r="I61" s="2" cm="1">
        <f t="array" ref="I61">IF(ISERROR(INDEX(Jornadas[id],ROW()-5)),"",COUNTIFS(_Cortes!$C:$C,INDEX(Jornadas[id],ROW()-5),_Cortes!$B:$B,LOOKUP($I$4,_Barberos!$B:$B,_Barberos!$A:$A)))</f>
        <v>18</v>
      </c>
      <c r="J61" s="21" cm="1">
        <f t="array" ref="J61">IF(ISERROR(INDEX(Jornadas[id],ROW()-5)),"",INT(SUMIFS(Cortes[importe],Cortes[id_jornada],INDEX(Jornadas[id],ROW()-5),Cortes[id_barbero],LOOKUP($I$4,Barberos[nombre],Barberos[id]))*(INDEX(Jornadas[comision_barberos],1)/100)))</f>
        <v>54000</v>
      </c>
      <c r="K61" s="21" cm="1">
        <f t="array" ref="K61">IF(ISERROR(INDEX(Jornadas[id],ROW()-5)),"",SUMIFS(Cortes[propina],Cortes[id_jornada],INDEX(Jornadas[id],ROW()-5),Cortes[id_barbero],LOOKUP($I$4,Barberos[nombre],Barberos[id])))</f>
        <v>9000</v>
      </c>
      <c r="L61" s="21" cm="1">
        <f t="array" ref="L61">IF(ISERROR(INDEX(Jornadas[id],ROW()-5)),"",SUMIFS(Adelantos[importe],Adelantos[id_jornada],INDEX(Jornadas[id],ROW()-5),Adelantos[id_barbero],LOOKUP($I$4,Barberos[nombre],Barberos[id])))</f>
        <v>0</v>
      </c>
      <c r="M61" s="21" cm="1">
        <f t="array" ref="M61">IF(ISERROR(INDEX(Jornadas[id],ROW()-5)),"",J61+K61-L61)</f>
        <v>63000</v>
      </c>
      <c r="N61" s="2" cm="1">
        <f t="array" ref="N61">IF(ISERROR(INDEX(Jornadas[id],ROW()-5)),"",COUNTIFS(_Cortes!$C:$C,INDEX(Jornadas[id],ROW()-5),_Cortes!$B:$B,LOOKUP($N$4,_Barberos!$B:$B,_Barberos!$A:$A)))</f>
        <v>17</v>
      </c>
      <c r="O61" s="21" cm="1">
        <f t="array" ref="O61">IF(ISERROR(INDEX(Jornadas[id],ROW()-5)),"",INT(SUMIFS(Cortes[importe],Cortes[id_jornada],INDEX(Jornadas[id],ROW()-5),Cortes[id_barbero],LOOKUP($N$4,Barberos[nombre],Barberos[id]))*(INDEX(Jornadas[comision_barberos],1)/100)))</f>
        <v>51000</v>
      </c>
      <c r="P61" s="21" cm="1">
        <f t="array" ref="P61">IF(ISERROR(INDEX(Jornadas[id],ROW()-5)),"",SUMIFS(Cortes[propina],Cortes[id_jornada],INDEX(Jornadas[id],ROW()-5),Cortes[id_barbero],LOOKUP($N$4,Barberos[nombre],Barberos[id])))</f>
        <v>3500</v>
      </c>
      <c r="Q61" s="21" cm="1">
        <f t="array" ref="Q61">IF(ISERROR(INDEX(Jornadas[id],ROW()-5)),"",SUMIFS(Adelantos[importe],Adelantos[id_jornada],INDEX(Jornadas[id],ROW()-5),Adelantos[id_barbero],LOOKUP($N$4,Barberos[nombre],Barberos[id])))</f>
        <v>0</v>
      </c>
      <c r="R61" s="21" cm="1">
        <f t="array" ref="R61">IF(ISERROR(INDEX(Jornadas[id],ROW()-5)),"",O61+P61-Q61)</f>
        <v>54500</v>
      </c>
      <c r="S61" s="2" cm="1">
        <f t="array" ref="S61">IF(ISERROR(INDEX(Jornadas[id],ROW()-5)),"",COUNTIFS(_Cortes!$C:$C,INDEX(Jornadas[id],ROW()-5),_Cortes!$B:$B,LOOKUP($S$4,_Barberos!$B:$B,_Barberos!$A:$A)))</f>
        <v>8</v>
      </c>
      <c r="T61" s="21" cm="1">
        <f t="array" ref="T61">IF(ISERROR(INDEX(Jornadas[id],ROW()-5)),"",INT(SUMIFS(Cortes[importe],Cortes[id_jornada],INDEX(Jornadas[id],ROW()-5),Cortes[id_barbero],LOOKUP($S$4,Barberos[nombre],Barberos[id]))*(INDEX(Jornadas[comision_barberos],1)/100)))</f>
        <v>24000</v>
      </c>
      <c r="U61" s="21" cm="1">
        <f t="array" ref="U61">IF(ISERROR(INDEX(Jornadas[id],ROW()-5)),"",SUMIFS(Cortes[propina],Cortes[id_jornada],INDEX(Jornadas[id],ROW()-5),Cortes[id_barbero],LOOKUP($S$4,Barberos[nombre],Barberos[id])))</f>
        <v>1000</v>
      </c>
      <c r="V61" s="21" cm="1">
        <f t="array" ref="V61">IF(ISERROR(INDEX(Jornadas[id],ROW()-5)),"",SUMIFS(Adelantos[importe],Adelantos[id_jornada],INDEX(Jornadas[id],ROW()-5),Adelantos[id_barbero],LOOKUP($S$4,Barberos[nombre],Barberos[id])))</f>
        <v>0</v>
      </c>
      <c r="W61" s="21" cm="1">
        <f t="array" ref="W61">IF(ISERROR(INDEX(Jornadas[id],ROW()-5)),"",T61+U61-V61)</f>
        <v>25000</v>
      </c>
      <c r="X61" s="2" cm="1">
        <f t="array" ref="X61">IF(ISERROR(INDEX(Jornadas[id],ROW()-5)),"",COUNTIFS(_Cortes!$C:$C,INDEX(Jornadas[id],ROW()-5),_Cortes!$B:$B,LOOKUP($X$4,_Barberos!$B:$B,_Barberos!$A:$A)))</f>
        <v>0</v>
      </c>
      <c r="Y61" s="21" cm="1">
        <f t="array" ref="Y61">IF(ISERROR(INDEX(Jornadas[id],ROW()-5)),"",INT(SUMIFS(Cortes[importe],Cortes[id_jornada],INDEX(Jornadas[id],ROW()-5),Cortes[id_barbero],LOOKUP($X$4,Barberos[nombre],Barberos[id]))*(INDEX(Jornadas[comision_barberos],1)/100)))</f>
        <v>0</v>
      </c>
      <c r="Z61" s="21" cm="1">
        <f t="array" ref="Z61">IF(ISERROR(INDEX(Jornadas[id],ROW()-5)),"",SUMIFS(Cortes[propina],Cortes[id_jornada],INDEX(Jornadas[id],ROW()-5),Cortes[id_barbero],LOOKUP($X$4,Barberos[nombre],Barberos[id])))</f>
        <v>0</v>
      </c>
      <c r="AA61" s="21" cm="1">
        <f t="array" ref="AA61">IF(ISERROR(INDEX(Jornadas[id],ROW()-5)),"",SUMIFS(Adelantos[importe],Adelantos[id_jornada],INDEX(Jornadas[id],ROW()-5),Adelantos[id_barbero],LOOKUP($X$4,Barberos[nombre],Barberos[id])))</f>
        <v>0</v>
      </c>
      <c r="AB61" s="21" cm="1">
        <f t="array" ref="AB61">IF(ISERROR(INDEX(Jornadas[id],ROW()-5)),"",Y61+Z61-AA61)</f>
        <v>0</v>
      </c>
      <c r="AC61" s="2" cm="1">
        <f t="array" ref="AC61">IF(ISERROR(INDEX(Jornadas[id],ROW()-5)),"",COUNTIFS(_Cortes!$C:$C,INDEX(Jornadas[id],ROW()-5),_Cortes!$B:$B,LOOKUP($AC$4,_Barberos!$B:$B,_Barberos!$A:$A)))</f>
        <v>13</v>
      </c>
      <c r="AD61" s="21" cm="1">
        <f t="array" ref="AD61">IF(ISERROR(INDEX(Jornadas[id],ROW()-5)),"",INT(SUMIFS(Cortes[importe],Cortes[id_jornada],INDEX(Jornadas[id],ROW()-5),Cortes[id_barbero],LOOKUP($AC$4,Barberos[nombre],Barberos[id]))*(INDEX(Jornadas[comision_barberos],1)/100)))</f>
        <v>40000</v>
      </c>
      <c r="AE61" s="21" cm="1">
        <f t="array" ref="AE61">IF(ISERROR(INDEX(Jornadas[id],ROW()-5)),"",SUMIFS(Cortes[propina],Cortes[id_jornada],INDEX(Jornadas[id],ROW()-5),Cortes[id_barbero],LOOKUP($AC$4,Barberos[nombre],Barberos[id])))</f>
        <v>6000</v>
      </c>
      <c r="AF61" s="21" cm="1">
        <f t="array" ref="AF61">IF(ISERROR(INDEX(Jornadas[id],ROW()-5)),"",SUMIFS(Adelantos[importe],Adelantos[id_jornada],INDEX(Jornadas[id],ROW()-5),Adelantos[id_barbero],LOOKUP($AC$4,Barberos[nombre],Barberos[id])))</f>
        <v>0</v>
      </c>
      <c r="AG61" s="21" cm="1">
        <f t="array" ref="AG61">IF(ISERROR(INDEX(Jornadas[id],ROW()-5)),"",AD61+AE61-AF61)</f>
        <v>46000</v>
      </c>
      <c r="AH61" s="2" cm="1">
        <f t="array" ref="AH61">IF(ISERROR(INDEX(Jornadas[id],ROW()-5)),"",COUNTIFS(_Cortes!$C:$C,INDEX(Jornadas[id],ROW()-5),_Cortes!$B:$B,LOOKUP($AH$4,_Barberos!$B:$B,_Barberos!$A:$A)))</f>
        <v>0</v>
      </c>
      <c r="AI61" s="21" cm="1">
        <f t="array" ref="AI61">IF(ISERROR(INDEX(Jornadas[id],ROW()-5)),"",INT(SUMIFS(Cortes[importe],Cortes[id_jornada],INDEX(Jornadas[id],ROW()-5),Cortes[id_barbero],LOOKUP($AH$4,Barberos[nombre],Barberos[id]))*(INDEX(Jornadas[comision_barberos],1)/100)))</f>
        <v>0</v>
      </c>
      <c r="AJ61" s="21" cm="1">
        <f t="array" ref="AJ61">IF(ISERROR(INDEX(Jornadas[id],ROW()-5)),"",SUMIFS(Cortes[propina],Cortes[id_jornada],INDEX(Jornadas[id],ROW()-5),Cortes[id_barbero],LOOKUP($AH$4,Barberos[nombre],Barberos[id])))</f>
        <v>0</v>
      </c>
      <c r="AK61" s="21" cm="1">
        <f t="array" ref="AK61">IF(ISERROR(INDEX(Jornadas[id],ROW()-5)),"",SUMIFS(Adelantos[importe],Adelantos[id_jornada],INDEX(Jornadas[id],ROW()-5),Adelantos[id_barbero],LOOKUP($AH$4,Barberos[nombre],Barberos[id])))</f>
        <v>0</v>
      </c>
      <c r="AL61" s="21" cm="1">
        <f t="array" ref="AL61">IF(ISERROR(INDEX(Jornadas[id],ROW()-5)),"",AI61+AJ61-AK61)</f>
        <v>0</v>
      </c>
      <c r="AM61" s="2" cm="1">
        <f t="array" ref="AM61">IF(ISERROR(INDEX(Jornadas[id],ROW()-5)),"",COUNTIFS(_Cortes!$C:$C,INDEX(Jornadas[id],ROW()-5),_Cortes!$B:$B,LOOKUP($AM$4,_Barberos!$B:$B,_Barberos!$A:$A)))</f>
        <v>12</v>
      </c>
      <c r="AN61" s="21" cm="1">
        <f t="array" ref="AN61">IF(ISERROR(INDEX(Jornadas[id],ROW()-5)),"",INT(SUMIFS(Cortes[importe],Cortes[id_jornada],INDEX(Jornadas[id],ROW()-5),Cortes[id_barbero],LOOKUP($AM$4,Barberos[nombre],Barberos[id]))*(INDEX(Jornadas[comision_barberos],1)/100)))</f>
        <v>37000</v>
      </c>
      <c r="AO61" s="21" cm="1">
        <f t="array" ref="AO61">IF(ISERROR(INDEX(Jornadas[id],ROW()-5)),"",SUMIFS(Cortes[propina],Cortes[id_jornada],INDEX(Jornadas[id],ROW()-5),Cortes[id_barbero],LOOKUP($AM$4,Barberos[nombre],Barberos[id])))</f>
        <v>6000</v>
      </c>
      <c r="AP61" s="21" cm="1">
        <f t="array" ref="AP61">IF(ISERROR(INDEX(Jornadas[id],ROW()-5)),"",SUMIFS(Adelantos[importe],Adelantos[id_jornada],INDEX(Jornadas[id],ROW()-5),Adelantos[id_barbero],LOOKUP($AM$4,Barberos[nombre],Barberos[id])))</f>
        <v>0</v>
      </c>
      <c r="AQ61" s="21" cm="1">
        <f t="array" ref="AQ61">IF(ISERROR(INDEX(Jornadas[id],ROW()-5)),"",AN61+AO61-AP61)</f>
        <v>43000</v>
      </c>
      <c r="AR61" s="2" cm="1">
        <f t="array" ref="AR61">IF(ISERROR(INDEX(Jornadas[id],ROW()-5)),"",COUNTIFS(_Cortes!$C:$C,INDEX(Jornadas[id],ROW()-5),_Cortes!$B:$B,LOOKUP($AR$4,_Barberos!$B:$B,_Barberos!$A:$A)))</f>
        <v>0</v>
      </c>
      <c r="AS61" s="21" cm="1">
        <f t="array" ref="AS61">IF(ISERROR(INDEX(Jornadas[id],ROW()-5)),"",INT(SUMIFS(Cortes[importe],Cortes[id_jornada],INDEX(Jornadas[id],ROW()-5),Cortes[id_barbero],LOOKUP($AR$4,Barberos[nombre],Barberos[id]))*(INDEX(Jornadas[comision_barberos],1)/100)))</f>
        <v>0</v>
      </c>
      <c r="AT61" s="21" cm="1">
        <f t="array" ref="AT61">IF(ISERROR(INDEX(Jornadas[id],ROW()-5)),"",SUMIFS(Cortes[propina],Cortes[id_jornada],INDEX(Jornadas[id],ROW()-5),Cortes[id_barbero],LOOKUP($AR$4,Barberos[nombre],Barberos[id])))</f>
        <v>0</v>
      </c>
      <c r="AU61" s="21" cm="1">
        <f t="array" ref="AU61">IF(ISERROR(INDEX(Jornadas[id],ROW()-5)),"",SUMIFS(Adelantos[importe],Adelantos[id_jornada],INDEX(Jornadas[id],ROW()-5),Adelantos[id_barbero],LOOKUP($AR$4,Barberos[nombre],Barberos[id])))</f>
        <v>0</v>
      </c>
      <c r="AV61" s="21" cm="1">
        <f t="array" ref="AV61">IF(ISERROR(INDEX(Jornadas[id],ROW()-5)),"",AS61+AT61-AU61)</f>
        <v>0</v>
      </c>
    </row>
    <row r="62" spans="1:48" ht="15" hidden="1" customHeight="1" x14ac:dyDescent="0.3">
      <c r="A62" s="53" t="str">
        <f t="shared" si="0"/>
        <v>Saturday</v>
      </c>
      <c r="B62" s="54"/>
      <c r="C62" s="38" cm="1">
        <f t="array" ref="C62">IF(ISERROR(INDEX(Jornadas[id],ROW()-5)),"",INDEX(Jornadas[fecha],ROW()-5))</f>
        <v>45724</v>
      </c>
      <c r="D62" s="1" cm="1">
        <f t="array" ref="D62">IF(ISERROR(INDEX(Jornadas[id],ROW()-5)),"",COUNTIFS(_Cortes!$C:$C,INDEX(Jornadas[id],ROW()-5),_Cortes!$B:$B,LOOKUP($D$4,_Barberos!$B:$B,_Barberos!$A:$A)))</f>
        <v>0</v>
      </c>
      <c r="E62" s="20" cm="1">
        <f t="array" ref="E62">IF(ISERROR(INDEX(Jornadas[id],ROW()-5)),"",INT(SUMIFS(Cortes[importe],Cortes[id_jornada],INDEX(Jornadas[id],ROW()-5),Cortes[id_barbero],LOOKUP($D$4,Barberos[nombre],Barberos[id]))*(INDEX(Jornadas[comision_barberos],1)/100)))</f>
        <v>0</v>
      </c>
      <c r="F62" s="20" cm="1">
        <f t="array" ref="F62">IF(ISERROR(INDEX(Jornadas[id],ROW()-5)),"",SUMIFS(Cortes[propina],Cortes[id_jornada],INDEX(Jornadas[id],ROW()-5),Cortes[id_barbero],LOOKUP($D$4,Barberos[nombre],Barberos[id])))</f>
        <v>0</v>
      </c>
      <c r="G62" s="20" cm="1">
        <f t="array" ref="G62">IF(ISERROR(INDEX(Jornadas[id],ROW()-5)),"",SUMIFS(Adelantos[importe],Adelantos[id_jornada],INDEX(Jornadas[id],ROW()-5),Adelantos[id_barbero],LOOKUP($D$4,Barberos[nombre],Barberos[id])))</f>
        <v>0</v>
      </c>
      <c r="H62" s="20" cm="1">
        <f t="array" ref="H62">IF(ISERROR(INDEX(Jornadas[id],ROW()-5)),"",E62+F62-G62)</f>
        <v>0</v>
      </c>
      <c r="I62" s="1" cm="1">
        <f t="array" ref="I62">IF(ISERROR(INDEX(Jornadas[id],ROW()-5)),"",COUNTIFS(_Cortes!$C:$C,INDEX(Jornadas[id],ROW()-5),_Cortes!$B:$B,LOOKUP($I$4,_Barberos!$B:$B,_Barberos!$A:$A)))</f>
        <v>20</v>
      </c>
      <c r="J62" s="20" cm="1">
        <f t="array" ref="J62">IF(ISERROR(INDEX(Jornadas[id],ROW()-5)),"",INT(SUMIFS(Cortes[importe],Cortes[id_jornada],INDEX(Jornadas[id],ROW()-5),Cortes[id_barbero],LOOKUP($I$4,Barberos[nombre],Barberos[id]))*(INDEX(Jornadas[comision_barberos],1)/100)))</f>
        <v>61000</v>
      </c>
      <c r="K62" s="20" cm="1">
        <f t="array" ref="K62">IF(ISERROR(INDEX(Jornadas[id],ROW()-5)),"",SUMIFS(Cortes[propina],Cortes[id_jornada],INDEX(Jornadas[id],ROW()-5),Cortes[id_barbero],LOOKUP($I$4,Barberos[nombre],Barberos[id])))</f>
        <v>5500</v>
      </c>
      <c r="L62" s="20" cm="1">
        <f t="array" ref="L62">IF(ISERROR(INDEX(Jornadas[id],ROW()-5)),"",SUMIFS(Adelantos[importe],Adelantos[id_jornada],INDEX(Jornadas[id],ROW()-5),Adelantos[id_barbero],LOOKUP($I$4,Barberos[nombre],Barberos[id])))</f>
        <v>0</v>
      </c>
      <c r="M62" s="20" cm="1">
        <f t="array" ref="M62">IF(ISERROR(INDEX(Jornadas[id],ROW()-5)),"",J62+K62-L62)</f>
        <v>66500</v>
      </c>
      <c r="N62" s="1" cm="1">
        <f t="array" ref="N62">IF(ISERROR(INDEX(Jornadas[id],ROW()-5)),"",COUNTIFS(_Cortes!$C:$C,INDEX(Jornadas[id],ROW()-5),_Cortes!$B:$B,LOOKUP($N$4,_Barberos!$B:$B,_Barberos!$A:$A)))</f>
        <v>21</v>
      </c>
      <c r="O62" s="20" cm="1">
        <f t="array" ref="O62">IF(ISERROR(INDEX(Jornadas[id],ROW()-5)),"",INT(SUMIFS(Cortes[importe],Cortes[id_jornada],INDEX(Jornadas[id],ROW()-5),Cortes[id_barbero],LOOKUP($N$4,Barberos[nombre],Barberos[id]))*(INDEX(Jornadas[comision_barberos],1)/100)))</f>
        <v>65000</v>
      </c>
      <c r="P62" s="20" cm="1">
        <f t="array" ref="P62">IF(ISERROR(INDEX(Jornadas[id],ROW()-5)),"",SUMIFS(Cortes[propina],Cortes[id_jornada],INDEX(Jornadas[id],ROW()-5),Cortes[id_barbero],LOOKUP($N$4,Barberos[nombre],Barberos[id])))</f>
        <v>11000</v>
      </c>
      <c r="Q62" s="20" cm="1">
        <f t="array" ref="Q62">IF(ISERROR(INDEX(Jornadas[id],ROW()-5)),"",SUMIFS(Adelantos[importe],Adelantos[id_jornada],INDEX(Jornadas[id],ROW()-5),Adelantos[id_barbero],LOOKUP($N$4,Barberos[nombre],Barberos[id])))</f>
        <v>0</v>
      </c>
      <c r="R62" s="20" cm="1">
        <f t="array" ref="R62">IF(ISERROR(INDEX(Jornadas[id],ROW()-5)),"",O62+P62-Q62)</f>
        <v>76000</v>
      </c>
      <c r="S62" s="1" cm="1">
        <f t="array" ref="S62">IF(ISERROR(INDEX(Jornadas[id],ROW()-5)),"",COUNTIFS(_Cortes!$C:$C,INDEX(Jornadas[id],ROW()-5),_Cortes!$B:$B,LOOKUP($S$4,_Barberos!$B:$B,_Barberos!$A:$A)))</f>
        <v>13</v>
      </c>
      <c r="T62" s="20" cm="1">
        <f t="array" ref="T62">IF(ISERROR(INDEX(Jornadas[id],ROW()-5)),"",INT(SUMIFS(Cortes[importe],Cortes[id_jornada],INDEX(Jornadas[id],ROW()-5),Cortes[id_barbero],LOOKUP($S$4,Barberos[nombre],Barberos[id]))*(INDEX(Jornadas[comision_barberos],1)/100)))</f>
        <v>41000</v>
      </c>
      <c r="U62" s="20" cm="1">
        <f t="array" ref="U62">IF(ISERROR(INDEX(Jornadas[id],ROW()-5)),"",SUMIFS(Cortes[propina],Cortes[id_jornada],INDEX(Jornadas[id],ROW()-5),Cortes[id_barbero],LOOKUP($S$4,Barberos[nombre],Barberos[id])))</f>
        <v>2000</v>
      </c>
      <c r="V62" s="20" cm="1">
        <f t="array" ref="V62">IF(ISERROR(INDEX(Jornadas[id],ROW()-5)),"",SUMIFS(Adelantos[importe],Adelantos[id_jornada],INDEX(Jornadas[id],ROW()-5),Adelantos[id_barbero],LOOKUP($S$4,Barberos[nombre],Barberos[id])))</f>
        <v>0</v>
      </c>
      <c r="W62" s="20" cm="1">
        <f t="array" ref="W62">IF(ISERROR(INDEX(Jornadas[id],ROW()-5)),"",T62+U62-V62)</f>
        <v>43000</v>
      </c>
      <c r="X62" s="1" cm="1">
        <f t="array" ref="X62">IF(ISERROR(INDEX(Jornadas[id],ROW()-5)),"",COUNTIFS(_Cortes!$C:$C,INDEX(Jornadas[id],ROW()-5),_Cortes!$B:$B,LOOKUP($X$4,_Barberos!$B:$B,_Barberos!$A:$A)))</f>
        <v>0</v>
      </c>
      <c r="Y62" s="20" cm="1">
        <f t="array" ref="Y62">IF(ISERROR(INDEX(Jornadas[id],ROW()-5)),"",INT(SUMIFS(Cortes[importe],Cortes[id_jornada],INDEX(Jornadas[id],ROW()-5),Cortes[id_barbero],LOOKUP($X$4,Barberos[nombre],Barberos[id]))*(INDEX(Jornadas[comision_barberos],1)/100)))</f>
        <v>0</v>
      </c>
      <c r="Z62" s="20" cm="1">
        <f t="array" ref="Z62">IF(ISERROR(INDEX(Jornadas[id],ROW()-5)),"",SUMIFS(Cortes[propina],Cortes[id_jornada],INDEX(Jornadas[id],ROW()-5),Cortes[id_barbero],LOOKUP($X$4,Barberos[nombre],Barberos[id])))</f>
        <v>0</v>
      </c>
      <c r="AA62" s="20" cm="1">
        <f t="array" ref="AA62">IF(ISERROR(INDEX(Jornadas[id],ROW()-5)),"",SUMIFS(Adelantos[importe],Adelantos[id_jornada],INDEX(Jornadas[id],ROW()-5),Adelantos[id_barbero],LOOKUP($X$4,Barberos[nombre],Barberos[id])))</f>
        <v>0</v>
      </c>
      <c r="AB62" s="20" cm="1">
        <f t="array" ref="AB62">IF(ISERROR(INDEX(Jornadas[id],ROW()-5)),"",Y62+Z62-AA62)</f>
        <v>0</v>
      </c>
      <c r="AC62" s="1" cm="1">
        <f t="array" ref="AC62">IF(ISERROR(INDEX(Jornadas[id],ROW()-5)),"",COUNTIFS(_Cortes!$C:$C,INDEX(Jornadas[id],ROW()-5),_Cortes!$B:$B,LOOKUP($AC$4,_Barberos!$B:$B,_Barberos!$A:$A)))</f>
        <v>14</v>
      </c>
      <c r="AD62" s="20" cm="1">
        <f t="array" ref="AD62">IF(ISERROR(INDEX(Jornadas[id],ROW()-5)),"",INT(SUMIFS(Cortes[importe],Cortes[id_jornada],INDEX(Jornadas[id],ROW()-5),Cortes[id_barbero],LOOKUP($AC$4,Barberos[nombre],Barberos[id]))*(INDEX(Jornadas[comision_barberos],1)/100)))</f>
        <v>42000</v>
      </c>
      <c r="AE62" s="20" cm="1">
        <f t="array" ref="AE62">IF(ISERROR(INDEX(Jornadas[id],ROW()-5)),"",SUMIFS(Cortes[propina],Cortes[id_jornada],INDEX(Jornadas[id],ROW()-5),Cortes[id_barbero],LOOKUP($AC$4,Barberos[nombre],Barberos[id])))</f>
        <v>5000</v>
      </c>
      <c r="AF62" s="20" cm="1">
        <f t="array" ref="AF62">IF(ISERROR(INDEX(Jornadas[id],ROW()-5)),"",SUMIFS(Adelantos[importe],Adelantos[id_jornada],INDEX(Jornadas[id],ROW()-5),Adelantos[id_barbero],LOOKUP($AC$4,Barberos[nombre],Barberos[id])))</f>
        <v>0</v>
      </c>
      <c r="AG62" s="20" cm="1">
        <f t="array" ref="AG62">IF(ISERROR(INDEX(Jornadas[id],ROW()-5)),"",AD62+AE62-AF62)</f>
        <v>47000</v>
      </c>
      <c r="AH62" s="1" cm="1">
        <f t="array" ref="AH62">IF(ISERROR(INDEX(Jornadas[id],ROW()-5)),"",COUNTIFS(_Cortes!$C:$C,INDEX(Jornadas[id],ROW()-5),_Cortes!$B:$B,LOOKUP($AH$4,_Barberos!$B:$B,_Barberos!$A:$A)))</f>
        <v>0</v>
      </c>
      <c r="AI62" s="20" cm="1">
        <f t="array" ref="AI62">IF(ISERROR(INDEX(Jornadas[id],ROW()-5)),"",INT(SUMIFS(Cortes[importe],Cortes[id_jornada],INDEX(Jornadas[id],ROW()-5),Cortes[id_barbero],LOOKUP($AH$4,Barberos[nombre],Barberos[id]))*(INDEX(Jornadas[comision_barberos],1)/100)))</f>
        <v>0</v>
      </c>
      <c r="AJ62" s="20" cm="1">
        <f t="array" ref="AJ62">IF(ISERROR(INDEX(Jornadas[id],ROW()-5)),"",SUMIFS(Cortes[propina],Cortes[id_jornada],INDEX(Jornadas[id],ROW()-5),Cortes[id_barbero],LOOKUP($AH$4,Barberos[nombre],Barberos[id])))</f>
        <v>0</v>
      </c>
      <c r="AK62" s="20" cm="1">
        <f t="array" ref="AK62">IF(ISERROR(INDEX(Jornadas[id],ROW()-5)),"",SUMIFS(Adelantos[importe],Adelantos[id_jornada],INDEX(Jornadas[id],ROW()-5),Adelantos[id_barbero],LOOKUP($AH$4,Barberos[nombre],Barberos[id])))</f>
        <v>0</v>
      </c>
      <c r="AL62" s="20" cm="1">
        <f t="array" ref="AL62">IF(ISERROR(INDEX(Jornadas[id],ROW()-5)),"",AI62+AJ62-AK62)</f>
        <v>0</v>
      </c>
      <c r="AM62" s="1" cm="1">
        <f t="array" ref="AM62">IF(ISERROR(INDEX(Jornadas[id],ROW()-5)),"",COUNTIFS(_Cortes!$C:$C,INDEX(Jornadas[id],ROW()-5),_Cortes!$B:$B,LOOKUP($AM$4,_Barberos!$B:$B,_Barberos!$A:$A)))</f>
        <v>16</v>
      </c>
      <c r="AN62" s="20" cm="1">
        <f t="array" ref="AN62">IF(ISERROR(INDEX(Jornadas[id],ROW()-5)),"",INT(SUMIFS(Cortes[importe],Cortes[id_jornada],INDEX(Jornadas[id],ROW()-5),Cortes[id_barbero],LOOKUP($AM$4,Barberos[nombre],Barberos[id]))*(INDEX(Jornadas[comision_barberos],1)/100)))</f>
        <v>51000</v>
      </c>
      <c r="AO62" s="20" cm="1">
        <f t="array" ref="AO62">IF(ISERROR(INDEX(Jornadas[id],ROW()-5)),"",SUMIFS(Cortes[propina],Cortes[id_jornada],INDEX(Jornadas[id],ROW()-5),Cortes[id_barbero],LOOKUP($AM$4,Barberos[nombre],Barberos[id])))</f>
        <v>2000</v>
      </c>
      <c r="AP62" s="20" cm="1">
        <f t="array" ref="AP62">IF(ISERROR(INDEX(Jornadas[id],ROW()-5)),"",SUMIFS(Adelantos[importe],Adelantos[id_jornada],INDEX(Jornadas[id],ROW()-5),Adelantos[id_barbero],LOOKUP($AM$4,Barberos[nombre],Barberos[id])))</f>
        <v>2000</v>
      </c>
      <c r="AQ62" s="20" cm="1">
        <f t="array" ref="AQ62">IF(ISERROR(INDEX(Jornadas[id],ROW()-5)),"",AN62+AO62-AP62)</f>
        <v>51000</v>
      </c>
      <c r="AR62" s="1" cm="1">
        <f t="array" ref="AR62">IF(ISERROR(INDEX(Jornadas[id],ROW()-5)),"",COUNTIFS(_Cortes!$C:$C,INDEX(Jornadas[id],ROW()-5),_Cortes!$B:$B,LOOKUP($AR$4,_Barberos!$B:$B,_Barberos!$A:$A)))</f>
        <v>0</v>
      </c>
      <c r="AS62" s="20" cm="1">
        <f t="array" ref="AS62">IF(ISERROR(INDEX(Jornadas[id],ROW()-5)),"",INT(SUMIFS(Cortes[importe],Cortes[id_jornada],INDEX(Jornadas[id],ROW()-5),Cortes[id_barbero],LOOKUP($AR$4,Barberos[nombre],Barberos[id]))*(INDEX(Jornadas[comision_barberos],1)/100)))</f>
        <v>0</v>
      </c>
      <c r="AT62" s="20" cm="1">
        <f t="array" ref="AT62">IF(ISERROR(INDEX(Jornadas[id],ROW()-5)),"",SUMIFS(Cortes[propina],Cortes[id_jornada],INDEX(Jornadas[id],ROW()-5),Cortes[id_barbero],LOOKUP($AR$4,Barberos[nombre],Barberos[id])))</f>
        <v>0</v>
      </c>
      <c r="AU62" s="20" cm="1">
        <f t="array" ref="AU62">IF(ISERROR(INDEX(Jornadas[id],ROW()-5)),"",SUMIFS(Adelantos[importe],Adelantos[id_jornada],INDEX(Jornadas[id],ROW()-5),Adelantos[id_barbero],LOOKUP($AR$4,Barberos[nombre],Barberos[id])))</f>
        <v>0</v>
      </c>
      <c r="AV62" s="20" cm="1">
        <f t="array" ref="AV62">IF(ISERROR(INDEX(Jornadas[id],ROW()-5)),"",AS62+AT62-AU62)</f>
        <v>0</v>
      </c>
    </row>
    <row r="63" spans="1:48" ht="15" hidden="1" customHeight="1" x14ac:dyDescent="0.3">
      <c r="A63" s="51" t="str">
        <f t="shared" si="0"/>
        <v>Monday</v>
      </c>
      <c r="B63" s="52"/>
      <c r="C63" s="36" cm="1">
        <f t="array" ref="C63">IF(ISERROR(INDEX(Jornadas[id],ROW()-5)),"",INDEX(Jornadas[fecha],ROW()-5))</f>
        <v>45726</v>
      </c>
      <c r="D63" s="2" cm="1">
        <f t="array" ref="D63">IF(ISERROR(INDEX(Jornadas[id],ROW()-5)),"",COUNTIFS(_Cortes!$C:$C,INDEX(Jornadas[id],ROW()-5),_Cortes!$B:$B,LOOKUP($D$4,_Barberos!$B:$B,_Barberos!$A:$A)))</f>
        <v>0</v>
      </c>
      <c r="E63" s="21" cm="1">
        <f t="array" ref="E63">IF(ISERROR(INDEX(Jornadas[id],ROW()-5)),"",INT(SUMIFS(Cortes[importe],Cortes[id_jornada],INDEX(Jornadas[id],ROW()-5),Cortes[id_barbero],LOOKUP($D$4,Barberos[nombre],Barberos[id]))*(INDEX(Jornadas[comision_barberos],1)/100)))</f>
        <v>0</v>
      </c>
      <c r="F63" s="21" cm="1">
        <f t="array" ref="F63">IF(ISERROR(INDEX(Jornadas[id],ROW()-5)),"",SUMIFS(Cortes[propina],Cortes[id_jornada],INDEX(Jornadas[id],ROW()-5),Cortes[id_barbero],LOOKUP($D$4,Barberos[nombre],Barberos[id])))</f>
        <v>0</v>
      </c>
      <c r="G63" s="21" cm="1">
        <f t="array" ref="G63">IF(ISERROR(INDEX(Jornadas[id],ROW()-5)),"",SUMIFS(Adelantos[importe],Adelantos[id_jornada],INDEX(Jornadas[id],ROW()-5),Adelantos[id_barbero],LOOKUP($D$4,Barberos[nombre],Barberos[id])))</f>
        <v>0</v>
      </c>
      <c r="H63" s="21" cm="1">
        <f t="array" ref="H63">IF(ISERROR(INDEX(Jornadas[id],ROW()-5)),"",E63+F63-G63)</f>
        <v>0</v>
      </c>
      <c r="I63" s="2" cm="1">
        <f t="array" ref="I63">IF(ISERROR(INDEX(Jornadas[id],ROW()-5)),"",COUNTIFS(_Cortes!$C:$C,INDEX(Jornadas[id],ROW()-5),_Cortes!$B:$B,LOOKUP($I$4,_Barberos!$B:$B,_Barberos!$A:$A)))</f>
        <v>16</v>
      </c>
      <c r="J63" s="21" cm="1">
        <f t="array" ref="J63">IF(ISERROR(INDEX(Jornadas[id],ROW()-5)),"",INT(SUMIFS(Cortes[importe],Cortes[id_jornada],INDEX(Jornadas[id],ROW()-5),Cortes[id_barbero],LOOKUP($I$4,Barberos[nombre],Barberos[id]))*(INDEX(Jornadas[comision_barberos],1)/100)))</f>
        <v>71000</v>
      </c>
      <c r="K63" s="21" cm="1">
        <f t="array" ref="K63">IF(ISERROR(INDEX(Jornadas[id],ROW()-5)),"",SUMIFS(Cortes[propina],Cortes[id_jornada],INDEX(Jornadas[id],ROW()-5),Cortes[id_barbero],LOOKUP($I$4,Barberos[nombre],Barberos[id])))</f>
        <v>1000</v>
      </c>
      <c r="L63" s="21" cm="1">
        <f t="array" ref="L63">IF(ISERROR(INDEX(Jornadas[id],ROW()-5)),"",SUMIFS(Adelantos[importe],Adelantos[id_jornada],INDEX(Jornadas[id],ROW()-5),Adelantos[id_barbero],LOOKUP($I$4,Barberos[nombre],Barberos[id])))</f>
        <v>3500</v>
      </c>
      <c r="M63" s="21" cm="1">
        <f t="array" ref="M63">IF(ISERROR(INDEX(Jornadas[id],ROW()-5)),"",J63+K63-L63)</f>
        <v>68500</v>
      </c>
      <c r="N63" s="2" cm="1">
        <f t="array" ref="N63">IF(ISERROR(INDEX(Jornadas[id],ROW()-5)),"",COUNTIFS(_Cortes!$C:$C,INDEX(Jornadas[id],ROW()-5),_Cortes!$B:$B,LOOKUP($N$4,_Barberos!$B:$B,_Barberos!$A:$A)))</f>
        <v>19</v>
      </c>
      <c r="O63" s="21" cm="1">
        <f t="array" ref="O63">IF(ISERROR(INDEX(Jornadas[id],ROW()-5)),"",INT(SUMIFS(Cortes[importe],Cortes[id_jornada],INDEX(Jornadas[id],ROW()-5),Cortes[id_barbero],LOOKUP($N$4,Barberos[nombre],Barberos[id]))*(INDEX(Jornadas[comision_barberos],1)/100)))</f>
        <v>67500</v>
      </c>
      <c r="P63" s="21" cm="1">
        <f t="array" ref="P63">IF(ISERROR(INDEX(Jornadas[id],ROW()-5)),"",SUMIFS(Cortes[propina],Cortes[id_jornada],INDEX(Jornadas[id],ROW()-5),Cortes[id_barbero],LOOKUP($N$4,Barberos[nombre],Barberos[id])))</f>
        <v>6700</v>
      </c>
      <c r="Q63" s="21" cm="1">
        <f t="array" ref="Q63">IF(ISERROR(INDEX(Jornadas[id],ROW()-5)),"",SUMIFS(Adelantos[importe],Adelantos[id_jornada],INDEX(Jornadas[id],ROW()-5),Adelantos[id_barbero],LOOKUP($N$4,Barberos[nombre],Barberos[id])))</f>
        <v>0</v>
      </c>
      <c r="R63" s="21" cm="1">
        <f t="array" ref="R63">IF(ISERROR(INDEX(Jornadas[id],ROW()-5)),"",O63+P63-Q63)</f>
        <v>74200</v>
      </c>
      <c r="S63" s="2" cm="1">
        <f t="array" ref="S63">IF(ISERROR(INDEX(Jornadas[id],ROW()-5)),"",COUNTIFS(_Cortes!$C:$C,INDEX(Jornadas[id],ROW()-5),_Cortes!$B:$B,LOOKUP($S$4,_Barberos!$B:$B,_Barberos!$A:$A)))</f>
        <v>0</v>
      </c>
      <c r="T63" s="21" cm="1">
        <f t="array" ref="T63">IF(ISERROR(INDEX(Jornadas[id],ROW()-5)),"",INT(SUMIFS(Cortes[importe],Cortes[id_jornada],INDEX(Jornadas[id],ROW()-5),Cortes[id_barbero],LOOKUP($S$4,Barberos[nombre],Barberos[id]))*(INDEX(Jornadas[comision_barberos],1)/100)))</f>
        <v>0</v>
      </c>
      <c r="U63" s="21" cm="1">
        <f t="array" ref="U63">IF(ISERROR(INDEX(Jornadas[id],ROW()-5)),"",SUMIFS(Cortes[propina],Cortes[id_jornada],INDEX(Jornadas[id],ROW()-5),Cortes[id_barbero],LOOKUP($S$4,Barberos[nombre],Barberos[id])))</f>
        <v>0</v>
      </c>
      <c r="V63" s="21" cm="1">
        <f t="array" ref="V63">IF(ISERROR(INDEX(Jornadas[id],ROW()-5)),"",SUMIFS(Adelantos[importe],Adelantos[id_jornada],INDEX(Jornadas[id],ROW()-5),Adelantos[id_barbero],LOOKUP($S$4,Barberos[nombre],Barberos[id])))</f>
        <v>0</v>
      </c>
      <c r="W63" s="21" cm="1">
        <f t="array" ref="W63">IF(ISERROR(INDEX(Jornadas[id],ROW()-5)),"",T63+U63-V63)</f>
        <v>0</v>
      </c>
      <c r="X63" s="2" cm="1">
        <f t="array" ref="X63">IF(ISERROR(INDEX(Jornadas[id],ROW()-5)),"",COUNTIFS(_Cortes!$C:$C,INDEX(Jornadas[id],ROW()-5),_Cortes!$B:$B,LOOKUP($X$4,_Barberos!$B:$B,_Barberos!$A:$A)))</f>
        <v>0</v>
      </c>
      <c r="Y63" s="21" cm="1">
        <f t="array" ref="Y63">IF(ISERROR(INDEX(Jornadas[id],ROW()-5)),"",INT(SUMIFS(Cortes[importe],Cortes[id_jornada],INDEX(Jornadas[id],ROW()-5),Cortes[id_barbero],LOOKUP($X$4,Barberos[nombre],Barberos[id]))*(INDEX(Jornadas[comision_barberos],1)/100)))</f>
        <v>0</v>
      </c>
      <c r="Z63" s="21" cm="1">
        <f t="array" ref="Z63">IF(ISERROR(INDEX(Jornadas[id],ROW()-5)),"",SUMIFS(Cortes[propina],Cortes[id_jornada],INDEX(Jornadas[id],ROW()-5),Cortes[id_barbero],LOOKUP($X$4,Barberos[nombre],Barberos[id])))</f>
        <v>0</v>
      </c>
      <c r="AA63" s="21" cm="1">
        <f t="array" ref="AA63">IF(ISERROR(INDEX(Jornadas[id],ROW()-5)),"",SUMIFS(Adelantos[importe],Adelantos[id_jornada],INDEX(Jornadas[id],ROW()-5),Adelantos[id_barbero],LOOKUP($X$4,Barberos[nombre],Barberos[id])))</f>
        <v>0</v>
      </c>
      <c r="AB63" s="21" cm="1">
        <f t="array" ref="AB63">IF(ISERROR(INDEX(Jornadas[id],ROW()-5)),"",Y63+Z63-AA63)</f>
        <v>0</v>
      </c>
      <c r="AC63" s="2" cm="1">
        <f t="array" ref="AC63">IF(ISERROR(INDEX(Jornadas[id],ROW()-5)),"",COUNTIFS(_Cortes!$C:$C,INDEX(Jornadas[id],ROW()-5),_Cortes!$B:$B,LOOKUP($AC$4,_Barberos!$B:$B,_Barberos!$A:$A)))</f>
        <v>0</v>
      </c>
      <c r="AD63" s="21" cm="1">
        <f t="array" ref="AD63">IF(ISERROR(INDEX(Jornadas[id],ROW()-5)),"",INT(SUMIFS(Cortes[importe],Cortes[id_jornada],INDEX(Jornadas[id],ROW()-5),Cortes[id_barbero],LOOKUP($AC$4,Barberos[nombre],Barberos[id]))*(INDEX(Jornadas[comision_barberos],1)/100)))</f>
        <v>0</v>
      </c>
      <c r="AE63" s="21" cm="1">
        <f t="array" ref="AE63">IF(ISERROR(INDEX(Jornadas[id],ROW()-5)),"",SUMIFS(Cortes[propina],Cortes[id_jornada],INDEX(Jornadas[id],ROW()-5),Cortes[id_barbero],LOOKUP($AC$4,Barberos[nombre],Barberos[id])))</f>
        <v>0</v>
      </c>
      <c r="AF63" s="21" cm="1">
        <f t="array" ref="AF63">IF(ISERROR(INDEX(Jornadas[id],ROW()-5)),"",SUMIFS(Adelantos[importe],Adelantos[id_jornada],INDEX(Jornadas[id],ROW()-5),Adelantos[id_barbero],LOOKUP($AC$4,Barberos[nombre],Barberos[id])))</f>
        <v>0</v>
      </c>
      <c r="AG63" s="21" cm="1">
        <f t="array" ref="AG63">IF(ISERROR(INDEX(Jornadas[id],ROW()-5)),"",AD63+AE63-AF63)</f>
        <v>0</v>
      </c>
      <c r="AH63" s="2" cm="1">
        <f t="array" ref="AH63">IF(ISERROR(INDEX(Jornadas[id],ROW()-5)),"",COUNTIFS(_Cortes!$C:$C,INDEX(Jornadas[id],ROW()-5),_Cortes!$B:$B,LOOKUP($AH$4,_Barberos!$B:$B,_Barberos!$A:$A)))</f>
        <v>0</v>
      </c>
      <c r="AI63" s="21" cm="1">
        <f t="array" ref="AI63">IF(ISERROR(INDEX(Jornadas[id],ROW()-5)),"",INT(SUMIFS(Cortes[importe],Cortes[id_jornada],INDEX(Jornadas[id],ROW()-5),Cortes[id_barbero],LOOKUP($AH$4,Barberos[nombre],Barberos[id]))*(INDEX(Jornadas[comision_barberos],1)/100)))</f>
        <v>0</v>
      </c>
      <c r="AJ63" s="21" cm="1">
        <f t="array" ref="AJ63">IF(ISERROR(INDEX(Jornadas[id],ROW()-5)),"",SUMIFS(Cortes[propina],Cortes[id_jornada],INDEX(Jornadas[id],ROW()-5),Cortes[id_barbero],LOOKUP($AH$4,Barberos[nombre],Barberos[id])))</f>
        <v>0</v>
      </c>
      <c r="AK63" s="21" cm="1">
        <f t="array" ref="AK63">IF(ISERROR(INDEX(Jornadas[id],ROW()-5)),"",SUMIFS(Adelantos[importe],Adelantos[id_jornada],INDEX(Jornadas[id],ROW()-5),Adelantos[id_barbero],LOOKUP($AH$4,Barberos[nombre],Barberos[id])))</f>
        <v>0</v>
      </c>
      <c r="AL63" s="21" cm="1">
        <f t="array" ref="AL63">IF(ISERROR(INDEX(Jornadas[id],ROW()-5)),"",AI63+AJ63-AK63)</f>
        <v>0</v>
      </c>
      <c r="AM63" s="2" cm="1">
        <f t="array" ref="AM63">IF(ISERROR(INDEX(Jornadas[id],ROW()-5)),"",COUNTIFS(_Cortes!$C:$C,INDEX(Jornadas[id],ROW()-5),_Cortes!$B:$B,LOOKUP($AM$4,_Barberos!$B:$B,_Barberos!$A:$A)))</f>
        <v>11</v>
      </c>
      <c r="AN63" s="21" cm="1">
        <f t="array" ref="AN63">IF(ISERROR(INDEX(Jornadas[id],ROW()-5)),"",INT(SUMIFS(Cortes[importe],Cortes[id_jornada],INDEX(Jornadas[id],ROW()-5),Cortes[id_barbero],LOOKUP($AM$4,Barberos[nombre],Barberos[id]))*(INDEX(Jornadas[comision_barberos],1)/100)))</f>
        <v>38500</v>
      </c>
      <c r="AO63" s="21" cm="1">
        <f t="array" ref="AO63">IF(ISERROR(INDEX(Jornadas[id],ROW()-5)),"",SUMIFS(Cortes[propina],Cortes[id_jornada],INDEX(Jornadas[id],ROW()-5),Cortes[id_barbero],LOOKUP($AM$4,Barberos[nombre],Barberos[id])))</f>
        <v>2000</v>
      </c>
      <c r="AP63" s="21" cm="1">
        <f t="array" ref="AP63">IF(ISERROR(INDEX(Jornadas[id],ROW()-5)),"",SUMIFS(Adelantos[importe],Adelantos[id_jornada],INDEX(Jornadas[id],ROW()-5),Adelantos[id_barbero],LOOKUP($AM$4,Barberos[nombre],Barberos[id])))</f>
        <v>0</v>
      </c>
      <c r="AQ63" s="21" cm="1">
        <f t="array" ref="AQ63">IF(ISERROR(INDEX(Jornadas[id],ROW()-5)),"",AN63+AO63-AP63)</f>
        <v>40500</v>
      </c>
      <c r="AR63" s="2" cm="1">
        <f t="array" ref="AR63">IF(ISERROR(INDEX(Jornadas[id],ROW()-5)),"",COUNTIFS(_Cortes!$C:$C,INDEX(Jornadas[id],ROW()-5),_Cortes!$B:$B,LOOKUP($AR$4,_Barberos!$B:$B,_Barberos!$A:$A)))</f>
        <v>0</v>
      </c>
      <c r="AS63" s="21" cm="1">
        <f t="array" ref="AS63">IF(ISERROR(INDEX(Jornadas[id],ROW()-5)),"",INT(SUMIFS(Cortes[importe],Cortes[id_jornada],INDEX(Jornadas[id],ROW()-5),Cortes[id_barbero],LOOKUP($AR$4,Barberos[nombre],Barberos[id]))*(INDEX(Jornadas[comision_barberos],1)/100)))</f>
        <v>0</v>
      </c>
      <c r="AT63" s="21" cm="1">
        <f t="array" ref="AT63">IF(ISERROR(INDEX(Jornadas[id],ROW()-5)),"",SUMIFS(Cortes[propina],Cortes[id_jornada],INDEX(Jornadas[id],ROW()-5),Cortes[id_barbero],LOOKUP($AR$4,Barberos[nombre],Barberos[id])))</f>
        <v>0</v>
      </c>
      <c r="AU63" s="21" cm="1">
        <f t="array" ref="AU63">IF(ISERROR(INDEX(Jornadas[id],ROW()-5)),"",SUMIFS(Adelantos[importe],Adelantos[id_jornada],INDEX(Jornadas[id],ROW()-5),Adelantos[id_barbero],LOOKUP($AR$4,Barberos[nombre],Barberos[id])))</f>
        <v>0</v>
      </c>
      <c r="AV63" s="21" cm="1">
        <f t="array" ref="AV63">IF(ISERROR(INDEX(Jornadas[id],ROW()-5)),"",AS63+AT63-AU63)</f>
        <v>0</v>
      </c>
    </row>
    <row r="64" spans="1:48" ht="15" hidden="1" customHeight="1" x14ac:dyDescent="0.3">
      <c r="A64" s="53" t="str">
        <f t="shared" si="0"/>
        <v>Tuesday</v>
      </c>
      <c r="B64" s="54"/>
      <c r="C64" s="38" cm="1">
        <f t="array" ref="C64">IF(ISERROR(INDEX(Jornadas[id],ROW()-5)),"",INDEX(Jornadas[fecha],ROW()-5))</f>
        <v>45727</v>
      </c>
      <c r="D64" s="1" cm="1">
        <f t="array" ref="D64">IF(ISERROR(INDEX(Jornadas[id],ROW()-5)),"",COUNTIFS(_Cortes!$C:$C,INDEX(Jornadas[id],ROW()-5),_Cortes!$B:$B,LOOKUP($D$4,_Barberos!$B:$B,_Barberos!$A:$A)))</f>
        <v>13</v>
      </c>
      <c r="E64" s="20" cm="1">
        <f t="array" ref="E64">IF(ISERROR(INDEX(Jornadas[id],ROW()-5)),"",INT(SUMIFS(Cortes[importe],Cortes[id_jornada],INDEX(Jornadas[id],ROW()-5),Cortes[id_barbero],LOOKUP($D$4,Barberos[nombre],Barberos[id]))*(INDEX(Jornadas[comision_barberos],1)/100)))</f>
        <v>48500</v>
      </c>
      <c r="F64" s="20" cm="1">
        <f t="array" ref="F64">IF(ISERROR(INDEX(Jornadas[id],ROW()-5)),"",SUMIFS(Cortes[propina],Cortes[id_jornada],INDEX(Jornadas[id],ROW()-5),Cortes[id_barbero],LOOKUP($D$4,Barberos[nombre],Barberos[id])))</f>
        <v>5000</v>
      </c>
      <c r="G64" s="20" cm="1">
        <f t="array" ref="G64">IF(ISERROR(INDEX(Jornadas[id],ROW()-5)),"",SUMIFS(Adelantos[importe],Adelantos[id_jornada],INDEX(Jornadas[id],ROW()-5),Adelantos[id_barbero],LOOKUP($D$4,Barberos[nombre],Barberos[id])))</f>
        <v>0</v>
      </c>
      <c r="H64" s="20" cm="1">
        <f t="array" ref="H64">IF(ISERROR(INDEX(Jornadas[id],ROW()-5)),"",E64+F64-G64)</f>
        <v>53500</v>
      </c>
      <c r="I64" s="1" cm="1">
        <f t="array" ref="I64">IF(ISERROR(INDEX(Jornadas[id],ROW()-5)),"",COUNTIFS(_Cortes!$C:$C,INDEX(Jornadas[id],ROW()-5),_Cortes!$B:$B,LOOKUP($I$4,_Barberos!$B:$B,_Barberos!$A:$A)))</f>
        <v>0</v>
      </c>
      <c r="J64" s="20" cm="1">
        <f t="array" ref="J64">IF(ISERROR(INDEX(Jornadas[id],ROW()-5)),"",INT(SUMIFS(Cortes[importe],Cortes[id_jornada],INDEX(Jornadas[id],ROW()-5),Cortes[id_barbero],LOOKUP($I$4,Barberos[nombre],Barberos[id]))*(INDEX(Jornadas[comision_barberos],1)/100)))</f>
        <v>0</v>
      </c>
      <c r="K64" s="20" cm="1">
        <f t="array" ref="K64">IF(ISERROR(INDEX(Jornadas[id],ROW()-5)),"",SUMIFS(Cortes[propina],Cortes[id_jornada],INDEX(Jornadas[id],ROW()-5),Cortes[id_barbero],LOOKUP($I$4,Barberos[nombre],Barberos[id])))</f>
        <v>0</v>
      </c>
      <c r="L64" s="20" cm="1">
        <f t="array" ref="L64">IF(ISERROR(INDEX(Jornadas[id],ROW()-5)),"",SUMIFS(Adelantos[importe],Adelantos[id_jornada],INDEX(Jornadas[id],ROW()-5),Adelantos[id_barbero],LOOKUP($I$4,Barberos[nombre],Barberos[id])))</f>
        <v>0</v>
      </c>
      <c r="M64" s="20" cm="1">
        <f t="array" ref="M64">IF(ISERROR(INDEX(Jornadas[id],ROW()-5)),"",J64+K64-L64)</f>
        <v>0</v>
      </c>
      <c r="N64" s="1" cm="1">
        <f t="array" ref="N64">IF(ISERROR(INDEX(Jornadas[id],ROW()-5)),"",COUNTIFS(_Cortes!$C:$C,INDEX(Jornadas[id],ROW()-5),_Cortes!$B:$B,LOOKUP($N$4,_Barberos!$B:$B,_Barberos!$A:$A)))</f>
        <v>12</v>
      </c>
      <c r="O64" s="20" cm="1">
        <f t="array" ref="O64">IF(ISERROR(INDEX(Jornadas[id],ROW()-5)),"",INT(SUMIFS(Cortes[importe],Cortes[id_jornada],INDEX(Jornadas[id],ROW()-5),Cortes[id_barbero],LOOKUP($N$4,Barberos[nombre],Barberos[id]))*(INDEX(Jornadas[comision_barberos],1)/100)))</f>
        <v>43000</v>
      </c>
      <c r="P64" s="20" cm="1">
        <f t="array" ref="P64">IF(ISERROR(INDEX(Jornadas[id],ROW()-5)),"",SUMIFS(Cortes[propina],Cortes[id_jornada],INDEX(Jornadas[id],ROW()-5),Cortes[id_barbero],LOOKUP($N$4,Barberos[nombre],Barberos[id])))</f>
        <v>2000</v>
      </c>
      <c r="Q64" s="20" cm="1">
        <f t="array" ref="Q64">IF(ISERROR(INDEX(Jornadas[id],ROW()-5)),"",SUMIFS(Adelantos[importe],Adelantos[id_jornada],INDEX(Jornadas[id],ROW()-5),Adelantos[id_barbero],LOOKUP($N$4,Barberos[nombre],Barberos[id])))</f>
        <v>0</v>
      </c>
      <c r="R64" s="20" cm="1">
        <f t="array" ref="R64">IF(ISERROR(INDEX(Jornadas[id],ROW()-5)),"",O64+P64-Q64)</f>
        <v>45000</v>
      </c>
      <c r="S64" s="1" cm="1">
        <f t="array" ref="S64">IF(ISERROR(INDEX(Jornadas[id],ROW()-5)),"",COUNTIFS(_Cortes!$C:$C,INDEX(Jornadas[id],ROW()-5),_Cortes!$B:$B,LOOKUP($S$4,_Barberos!$B:$B,_Barberos!$A:$A)))</f>
        <v>11</v>
      </c>
      <c r="T64" s="20" cm="1">
        <f t="array" ref="T64">IF(ISERROR(INDEX(Jornadas[id],ROW()-5)),"",INT(SUMIFS(Cortes[importe],Cortes[id_jornada],INDEX(Jornadas[id],ROW()-5),Cortes[id_barbero],LOOKUP($S$4,Barberos[nombre],Barberos[id]))*(INDEX(Jornadas[comision_barberos],1)/100)))</f>
        <v>39500</v>
      </c>
      <c r="U64" s="20" cm="1">
        <f t="array" ref="U64">IF(ISERROR(INDEX(Jornadas[id],ROW()-5)),"",SUMIFS(Cortes[propina],Cortes[id_jornada],INDEX(Jornadas[id],ROW()-5),Cortes[id_barbero],LOOKUP($S$4,Barberos[nombre],Barberos[id])))</f>
        <v>13200</v>
      </c>
      <c r="V64" s="20" cm="1">
        <f t="array" ref="V64">IF(ISERROR(INDEX(Jornadas[id],ROW()-5)),"",SUMIFS(Adelantos[importe],Adelantos[id_jornada],INDEX(Jornadas[id],ROW()-5),Adelantos[id_barbero],LOOKUP($S$4,Barberos[nombre],Barberos[id])))</f>
        <v>0</v>
      </c>
      <c r="W64" s="20" cm="1">
        <f t="array" ref="W64">IF(ISERROR(INDEX(Jornadas[id],ROW()-5)),"",T64+U64-V64)</f>
        <v>52700</v>
      </c>
      <c r="X64" s="1" cm="1">
        <f t="array" ref="X64">IF(ISERROR(INDEX(Jornadas[id],ROW()-5)),"",COUNTIFS(_Cortes!$C:$C,INDEX(Jornadas[id],ROW()-5),_Cortes!$B:$B,LOOKUP($X$4,_Barberos!$B:$B,_Barberos!$A:$A)))</f>
        <v>0</v>
      </c>
      <c r="Y64" s="20" cm="1">
        <f t="array" ref="Y64">IF(ISERROR(INDEX(Jornadas[id],ROW()-5)),"",INT(SUMIFS(Cortes[importe],Cortes[id_jornada],INDEX(Jornadas[id],ROW()-5),Cortes[id_barbero],LOOKUP($X$4,Barberos[nombre],Barberos[id]))*(INDEX(Jornadas[comision_barberos],1)/100)))</f>
        <v>0</v>
      </c>
      <c r="Z64" s="20" cm="1">
        <f t="array" ref="Z64">IF(ISERROR(INDEX(Jornadas[id],ROW()-5)),"",SUMIFS(Cortes[propina],Cortes[id_jornada],INDEX(Jornadas[id],ROW()-5),Cortes[id_barbero],LOOKUP($X$4,Barberos[nombre],Barberos[id])))</f>
        <v>0</v>
      </c>
      <c r="AA64" s="20" cm="1">
        <f t="array" ref="AA64">IF(ISERROR(INDEX(Jornadas[id],ROW()-5)),"",SUMIFS(Adelantos[importe],Adelantos[id_jornada],INDEX(Jornadas[id],ROW()-5),Adelantos[id_barbero],LOOKUP($X$4,Barberos[nombre],Barberos[id])))</f>
        <v>0</v>
      </c>
      <c r="AB64" s="20" cm="1">
        <f t="array" ref="AB64">IF(ISERROR(INDEX(Jornadas[id],ROW()-5)),"",Y64+Z64-AA64)</f>
        <v>0</v>
      </c>
      <c r="AC64" s="1" cm="1">
        <f t="array" ref="AC64">IF(ISERROR(INDEX(Jornadas[id],ROW()-5)),"",COUNTIFS(_Cortes!$C:$C,INDEX(Jornadas[id],ROW()-5),_Cortes!$B:$B,LOOKUP($AC$4,_Barberos!$B:$B,_Barberos!$A:$A)))</f>
        <v>0</v>
      </c>
      <c r="AD64" s="20" cm="1">
        <f t="array" ref="AD64">IF(ISERROR(INDEX(Jornadas[id],ROW()-5)),"",INT(SUMIFS(Cortes[importe],Cortes[id_jornada],INDEX(Jornadas[id],ROW()-5),Cortes[id_barbero],LOOKUP($AC$4,Barberos[nombre],Barberos[id]))*(INDEX(Jornadas[comision_barberos],1)/100)))</f>
        <v>0</v>
      </c>
      <c r="AE64" s="20" cm="1">
        <f t="array" ref="AE64">IF(ISERROR(INDEX(Jornadas[id],ROW()-5)),"",SUMIFS(Cortes[propina],Cortes[id_jornada],INDEX(Jornadas[id],ROW()-5),Cortes[id_barbero],LOOKUP($AC$4,Barberos[nombre],Barberos[id])))</f>
        <v>0</v>
      </c>
      <c r="AF64" s="20" cm="1">
        <f t="array" ref="AF64">IF(ISERROR(INDEX(Jornadas[id],ROW()-5)),"",SUMIFS(Adelantos[importe],Adelantos[id_jornada],INDEX(Jornadas[id],ROW()-5),Adelantos[id_barbero],LOOKUP($AC$4,Barberos[nombre],Barberos[id])))</f>
        <v>0</v>
      </c>
      <c r="AG64" s="20" cm="1">
        <f t="array" ref="AG64">IF(ISERROR(INDEX(Jornadas[id],ROW()-5)),"",AD64+AE64-AF64)</f>
        <v>0</v>
      </c>
      <c r="AH64" s="1" cm="1">
        <f t="array" ref="AH64">IF(ISERROR(INDEX(Jornadas[id],ROW()-5)),"",COUNTIFS(_Cortes!$C:$C,INDEX(Jornadas[id],ROW()-5),_Cortes!$B:$B,LOOKUP($AH$4,_Barberos!$B:$B,_Barberos!$A:$A)))</f>
        <v>0</v>
      </c>
      <c r="AI64" s="20" cm="1">
        <f t="array" ref="AI64">IF(ISERROR(INDEX(Jornadas[id],ROW()-5)),"",INT(SUMIFS(Cortes[importe],Cortes[id_jornada],INDEX(Jornadas[id],ROW()-5),Cortes[id_barbero],LOOKUP($AH$4,Barberos[nombre],Barberos[id]))*(INDEX(Jornadas[comision_barberos],1)/100)))</f>
        <v>0</v>
      </c>
      <c r="AJ64" s="20" cm="1">
        <f t="array" ref="AJ64">IF(ISERROR(INDEX(Jornadas[id],ROW()-5)),"",SUMIFS(Cortes[propina],Cortes[id_jornada],INDEX(Jornadas[id],ROW()-5),Cortes[id_barbero],LOOKUP($AH$4,Barberos[nombre],Barberos[id])))</f>
        <v>0</v>
      </c>
      <c r="AK64" s="20" cm="1">
        <f t="array" ref="AK64">IF(ISERROR(INDEX(Jornadas[id],ROW()-5)),"",SUMIFS(Adelantos[importe],Adelantos[id_jornada],INDEX(Jornadas[id],ROW()-5),Adelantos[id_barbero],LOOKUP($AH$4,Barberos[nombre],Barberos[id])))</f>
        <v>0</v>
      </c>
      <c r="AL64" s="20" cm="1">
        <f t="array" ref="AL64">IF(ISERROR(INDEX(Jornadas[id],ROW()-5)),"",AI64+AJ64-AK64)</f>
        <v>0</v>
      </c>
      <c r="AM64" s="1" cm="1">
        <f t="array" ref="AM64">IF(ISERROR(INDEX(Jornadas[id],ROW()-5)),"",COUNTIFS(_Cortes!$C:$C,INDEX(Jornadas[id],ROW()-5),_Cortes!$B:$B,LOOKUP($AM$4,_Barberos!$B:$B,_Barberos!$A:$A)))</f>
        <v>0</v>
      </c>
      <c r="AN64" s="20" cm="1">
        <f t="array" ref="AN64">IF(ISERROR(INDEX(Jornadas[id],ROW()-5)),"",INT(SUMIFS(Cortes[importe],Cortes[id_jornada],INDEX(Jornadas[id],ROW()-5),Cortes[id_barbero],LOOKUP($AM$4,Barberos[nombre],Barberos[id]))*(INDEX(Jornadas[comision_barberos],1)/100)))</f>
        <v>0</v>
      </c>
      <c r="AO64" s="20" cm="1">
        <f t="array" ref="AO64">IF(ISERROR(INDEX(Jornadas[id],ROW()-5)),"",SUMIFS(Cortes[propina],Cortes[id_jornada],INDEX(Jornadas[id],ROW()-5),Cortes[id_barbero],LOOKUP($AM$4,Barberos[nombre],Barberos[id])))</f>
        <v>0</v>
      </c>
      <c r="AP64" s="20" cm="1">
        <f t="array" ref="AP64">IF(ISERROR(INDEX(Jornadas[id],ROW()-5)),"",SUMIFS(Adelantos[importe],Adelantos[id_jornada],INDEX(Jornadas[id],ROW()-5),Adelantos[id_barbero],LOOKUP($AM$4,Barberos[nombre],Barberos[id])))</f>
        <v>0</v>
      </c>
      <c r="AQ64" s="20" cm="1">
        <f t="array" ref="AQ64">IF(ISERROR(INDEX(Jornadas[id],ROW()-5)),"",AN64+AO64-AP64)</f>
        <v>0</v>
      </c>
      <c r="AR64" s="1" cm="1">
        <f t="array" ref="AR64">IF(ISERROR(INDEX(Jornadas[id],ROW()-5)),"",COUNTIFS(_Cortes!$C:$C,INDEX(Jornadas[id],ROW()-5),_Cortes!$B:$B,LOOKUP($AR$4,_Barberos!$B:$B,_Barberos!$A:$A)))</f>
        <v>0</v>
      </c>
      <c r="AS64" s="20" cm="1">
        <f t="array" ref="AS64">IF(ISERROR(INDEX(Jornadas[id],ROW()-5)),"",INT(SUMIFS(Cortes[importe],Cortes[id_jornada],INDEX(Jornadas[id],ROW()-5),Cortes[id_barbero],LOOKUP($AR$4,Barberos[nombre],Barberos[id]))*(INDEX(Jornadas[comision_barberos],1)/100)))</f>
        <v>0</v>
      </c>
      <c r="AT64" s="20" cm="1">
        <f t="array" ref="AT64">IF(ISERROR(INDEX(Jornadas[id],ROW()-5)),"",SUMIFS(Cortes[propina],Cortes[id_jornada],INDEX(Jornadas[id],ROW()-5),Cortes[id_barbero],LOOKUP($AR$4,Barberos[nombre],Barberos[id])))</f>
        <v>0</v>
      </c>
      <c r="AU64" s="20" cm="1">
        <f t="array" ref="AU64">IF(ISERROR(INDEX(Jornadas[id],ROW()-5)),"",SUMIFS(Adelantos[importe],Adelantos[id_jornada],INDEX(Jornadas[id],ROW()-5),Adelantos[id_barbero],LOOKUP($AR$4,Barberos[nombre],Barberos[id])))</f>
        <v>0</v>
      </c>
      <c r="AV64" s="20" cm="1">
        <f t="array" ref="AV64">IF(ISERROR(INDEX(Jornadas[id],ROW()-5)),"",AS64+AT64-AU64)</f>
        <v>0</v>
      </c>
    </row>
    <row r="65" spans="1:48" ht="15" hidden="1" customHeight="1" x14ac:dyDescent="0.3">
      <c r="A65" s="51" t="str">
        <f t="shared" si="0"/>
        <v>Wednesday</v>
      </c>
      <c r="B65" s="52"/>
      <c r="C65" s="36" cm="1">
        <f t="array" ref="C65">IF(ISERROR(INDEX(Jornadas[id],ROW()-5)),"",INDEX(Jornadas[fecha],ROW()-5))</f>
        <v>45728</v>
      </c>
      <c r="D65" s="2" cm="1">
        <f t="array" ref="D65">IF(ISERROR(INDEX(Jornadas[id],ROW()-5)),"",COUNTIFS(_Cortes!$C:$C,INDEX(Jornadas[id],ROW()-5),_Cortes!$B:$B,LOOKUP($D$4,_Barberos!$B:$B,_Barberos!$A:$A)))</f>
        <v>11</v>
      </c>
      <c r="E65" s="21" cm="1">
        <f t="array" ref="E65">IF(ISERROR(INDEX(Jornadas[id],ROW()-5)),"",INT(SUMIFS(Cortes[importe],Cortes[id_jornada],INDEX(Jornadas[id],ROW()-5),Cortes[id_barbero],LOOKUP($D$4,Barberos[nombre],Barberos[id]))*(INDEX(Jornadas[comision_barberos],1)/100)))</f>
        <v>59500</v>
      </c>
      <c r="F65" s="21" cm="1">
        <f t="array" ref="F65">IF(ISERROR(INDEX(Jornadas[id],ROW()-5)),"",SUMIFS(Cortes[propina],Cortes[id_jornada],INDEX(Jornadas[id],ROW()-5),Cortes[id_barbero],LOOKUP($D$4,Barberos[nombre],Barberos[id])))</f>
        <v>1000</v>
      </c>
      <c r="G65" s="21" cm="1">
        <f t="array" ref="G65">IF(ISERROR(INDEX(Jornadas[id],ROW()-5)),"",SUMIFS(Adelantos[importe],Adelantos[id_jornada],INDEX(Jornadas[id],ROW()-5),Adelantos[id_barbero],LOOKUP($D$4,Barberos[nombre],Barberos[id])))</f>
        <v>3000</v>
      </c>
      <c r="H65" s="21" cm="1">
        <f t="array" ref="H65">IF(ISERROR(INDEX(Jornadas[id],ROW()-5)),"",E65+F65-G65)</f>
        <v>57500</v>
      </c>
      <c r="I65" s="2" cm="1">
        <f t="array" ref="I65">IF(ISERROR(INDEX(Jornadas[id],ROW()-5)),"",COUNTIFS(_Cortes!$C:$C,INDEX(Jornadas[id],ROW()-5),_Cortes!$B:$B,LOOKUP($I$4,_Barberos!$B:$B,_Barberos!$A:$A)))</f>
        <v>10</v>
      </c>
      <c r="J65" s="21" cm="1">
        <f t="array" ref="J65">IF(ISERROR(INDEX(Jornadas[id],ROW()-5)),"",INT(SUMIFS(Cortes[importe],Cortes[id_jornada],INDEX(Jornadas[id],ROW()-5),Cortes[id_barbero],LOOKUP($I$4,Barberos[nombre],Barberos[id]))*(INDEX(Jornadas[comision_barberos],1)/100)))</f>
        <v>50000</v>
      </c>
      <c r="K65" s="21" cm="1">
        <f t="array" ref="K65">IF(ISERROR(INDEX(Jornadas[id],ROW()-5)),"",SUMIFS(Cortes[propina],Cortes[id_jornada],INDEX(Jornadas[id],ROW()-5),Cortes[id_barbero],LOOKUP($I$4,Barberos[nombre],Barberos[id])))</f>
        <v>8000</v>
      </c>
      <c r="L65" s="21" cm="1">
        <f t="array" ref="L65">IF(ISERROR(INDEX(Jornadas[id],ROW()-5)),"",SUMIFS(Adelantos[importe],Adelantos[id_jornada],INDEX(Jornadas[id],ROW()-5),Adelantos[id_barbero],LOOKUP($I$4,Barberos[nombre],Barberos[id])))</f>
        <v>3000</v>
      </c>
      <c r="M65" s="21" cm="1">
        <f t="array" ref="M65">IF(ISERROR(INDEX(Jornadas[id],ROW()-5)),"",J65+K65-L65)</f>
        <v>55000</v>
      </c>
      <c r="N65" s="2" cm="1">
        <f t="array" ref="N65">IF(ISERROR(INDEX(Jornadas[id],ROW()-5)),"",COUNTIFS(_Cortes!$C:$C,INDEX(Jornadas[id],ROW()-5),_Cortes!$B:$B,LOOKUP($N$4,_Barberos!$B:$B,_Barberos!$A:$A)))</f>
        <v>15</v>
      </c>
      <c r="O65" s="21" cm="1">
        <f t="array" ref="O65">IF(ISERROR(INDEX(Jornadas[id],ROW()-5)),"",INT(SUMIFS(Cortes[importe],Cortes[id_jornada],INDEX(Jornadas[id],ROW()-5),Cortes[id_barbero],LOOKUP($N$4,Barberos[nombre],Barberos[id]))*(INDEX(Jornadas[comision_barberos],1)/100)))</f>
        <v>52500</v>
      </c>
      <c r="P65" s="21" cm="1">
        <f t="array" ref="P65">IF(ISERROR(INDEX(Jornadas[id],ROW()-5)),"",SUMIFS(Cortes[propina],Cortes[id_jornada],INDEX(Jornadas[id],ROW()-5),Cortes[id_barbero],LOOKUP($N$4,Barberos[nombre],Barberos[id])))</f>
        <v>5500</v>
      </c>
      <c r="Q65" s="21" cm="1">
        <f t="array" ref="Q65">IF(ISERROR(INDEX(Jornadas[id],ROW()-5)),"",SUMIFS(Adelantos[importe],Adelantos[id_jornada],INDEX(Jornadas[id],ROW()-5),Adelantos[id_barbero],LOOKUP($N$4,Barberos[nombre],Barberos[id])))</f>
        <v>0</v>
      </c>
      <c r="R65" s="21" cm="1">
        <f t="array" ref="R65">IF(ISERROR(INDEX(Jornadas[id],ROW()-5)),"",O65+P65-Q65)</f>
        <v>58000</v>
      </c>
      <c r="S65" s="2" cm="1">
        <f t="array" ref="S65">IF(ISERROR(INDEX(Jornadas[id],ROW()-5)),"",COUNTIFS(_Cortes!$C:$C,INDEX(Jornadas[id],ROW()-5),_Cortes!$B:$B,LOOKUP($S$4,_Barberos!$B:$B,_Barberos!$A:$A)))</f>
        <v>13</v>
      </c>
      <c r="T65" s="21" cm="1">
        <f t="array" ref="T65">IF(ISERROR(INDEX(Jornadas[id],ROW()-5)),"",INT(SUMIFS(Cortes[importe],Cortes[id_jornada],INDEX(Jornadas[id],ROW()-5),Cortes[id_barbero],LOOKUP($S$4,Barberos[nombre],Barberos[id]))*(INDEX(Jornadas[comision_barberos],1)/100)))</f>
        <v>45250</v>
      </c>
      <c r="U65" s="21" cm="1">
        <f t="array" ref="U65">IF(ISERROR(INDEX(Jornadas[id],ROW()-5)),"",SUMIFS(Cortes[propina],Cortes[id_jornada],INDEX(Jornadas[id],ROW()-5),Cortes[id_barbero],LOOKUP($S$4,Barberos[nombre],Barberos[id])))</f>
        <v>6500</v>
      </c>
      <c r="V65" s="21" cm="1">
        <f t="array" ref="V65">IF(ISERROR(INDEX(Jornadas[id],ROW()-5)),"",SUMIFS(Adelantos[importe],Adelantos[id_jornada],INDEX(Jornadas[id],ROW()-5),Adelantos[id_barbero],LOOKUP($S$4,Barberos[nombre],Barberos[id])))</f>
        <v>0</v>
      </c>
      <c r="W65" s="21" cm="1">
        <f t="array" ref="W65">IF(ISERROR(INDEX(Jornadas[id],ROW()-5)),"",T65+U65-V65)</f>
        <v>51750</v>
      </c>
      <c r="X65" s="2" cm="1">
        <f t="array" ref="X65">IF(ISERROR(INDEX(Jornadas[id],ROW()-5)),"",COUNTIFS(_Cortes!$C:$C,INDEX(Jornadas[id],ROW()-5),_Cortes!$B:$B,LOOKUP($X$4,_Barberos!$B:$B,_Barberos!$A:$A)))</f>
        <v>0</v>
      </c>
      <c r="Y65" s="21" cm="1">
        <f t="array" ref="Y65">IF(ISERROR(INDEX(Jornadas[id],ROW()-5)),"",INT(SUMIFS(Cortes[importe],Cortes[id_jornada],INDEX(Jornadas[id],ROW()-5),Cortes[id_barbero],LOOKUP($X$4,Barberos[nombre],Barberos[id]))*(INDEX(Jornadas[comision_barberos],1)/100)))</f>
        <v>0</v>
      </c>
      <c r="Z65" s="21" cm="1">
        <f t="array" ref="Z65">IF(ISERROR(INDEX(Jornadas[id],ROW()-5)),"",SUMIFS(Cortes[propina],Cortes[id_jornada],INDEX(Jornadas[id],ROW()-5),Cortes[id_barbero],LOOKUP($X$4,Barberos[nombre],Barberos[id])))</f>
        <v>0</v>
      </c>
      <c r="AA65" s="21" cm="1">
        <f t="array" ref="AA65">IF(ISERROR(INDEX(Jornadas[id],ROW()-5)),"",SUMIFS(Adelantos[importe],Adelantos[id_jornada],INDEX(Jornadas[id],ROW()-5),Adelantos[id_barbero],LOOKUP($X$4,Barberos[nombre],Barberos[id])))</f>
        <v>0</v>
      </c>
      <c r="AB65" s="21" cm="1">
        <f t="array" ref="AB65">IF(ISERROR(INDEX(Jornadas[id],ROW()-5)),"",Y65+Z65-AA65)</f>
        <v>0</v>
      </c>
      <c r="AC65" s="2" cm="1">
        <f t="array" ref="AC65">IF(ISERROR(INDEX(Jornadas[id],ROW()-5)),"",COUNTIFS(_Cortes!$C:$C,INDEX(Jornadas[id],ROW()-5),_Cortes!$B:$B,LOOKUP($AC$4,_Barberos!$B:$B,_Barberos!$A:$A)))</f>
        <v>0</v>
      </c>
      <c r="AD65" s="21" cm="1">
        <f t="array" ref="AD65">IF(ISERROR(INDEX(Jornadas[id],ROW()-5)),"",INT(SUMIFS(Cortes[importe],Cortes[id_jornada],INDEX(Jornadas[id],ROW()-5),Cortes[id_barbero],LOOKUP($AC$4,Barberos[nombre],Barberos[id]))*(INDEX(Jornadas[comision_barberos],1)/100)))</f>
        <v>0</v>
      </c>
      <c r="AE65" s="21" cm="1">
        <f t="array" ref="AE65">IF(ISERROR(INDEX(Jornadas[id],ROW()-5)),"",SUMIFS(Cortes[propina],Cortes[id_jornada],INDEX(Jornadas[id],ROW()-5),Cortes[id_barbero],LOOKUP($AC$4,Barberos[nombre],Barberos[id])))</f>
        <v>0</v>
      </c>
      <c r="AF65" s="21" cm="1">
        <f t="array" ref="AF65">IF(ISERROR(INDEX(Jornadas[id],ROW()-5)),"",SUMIFS(Adelantos[importe],Adelantos[id_jornada],INDEX(Jornadas[id],ROW()-5),Adelantos[id_barbero],LOOKUP($AC$4,Barberos[nombre],Barberos[id])))</f>
        <v>0</v>
      </c>
      <c r="AG65" s="21" cm="1">
        <f t="array" ref="AG65">IF(ISERROR(INDEX(Jornadas[id],ROW()-5)),"",AD65+AE65-AF65)</f>
        <v>0</v>
      </c>
      <c r="AH65" s="2" cm="1">
        <f t="array" ref="AH65">IF(ISERROR(INDEX(Jornadas[id],ROW()-5)),"",COUNTIFS(_Cortes!$C:$C,INDEX(Jornadas[id],ROW()-5),_Cortes!$B:$B,LOOKUP($AH$4,_Barberos!$B:$B,_Barberos!$A:$A)))</f>
        <v>0</v>
      </c>
      <c r="AI65" s="21" cm="1">
        <f t="array" ref="AI65">IF(ISERROR(INDEX(Jornadas[id],ROW()-5)),"",INT(SUMIFS(Cortes[importe],Cortes[id_jornada],INDEX(Jornadas[id],ROW()-5),Cortes[id_barbero],LOOKUP($AH$4,Barberos[nombre],Barberos[id]))*(INDEX(Jornadas[comision_barberos],1)/100)))</f>
        <v>0</v>
      </c>
      <c r="AJ65" s="21" cm="1">
        <f t="array" ref="AJ65">IF(ISERROR(INDEX(Jornadas[id],ROW()-5)),"",SUMIFS(Cortes[propina],Cortes[id_jornada],INDEX(Jornadas[id],ROW()-5),Cortes[id_barbero],LOOKUP($AH$4,Barberos[nombre],Barberos[id])))</f>
        <v>0</v>
      </c>
      <c r="AK65" s="21" cm="1">
        <f t="array" ref="AK65">IF(ISERROR(INDEX(Jornadas[id],ROW()-5)),"",SUMIFS(Adelantos[importe],Adelantos[id_jornada],INDEX(Jornadas[id],ROW()-5),Adelantos[id_barbero],LOOKUP($AH$4,Barberos[nombre],Barberos[id])))</f>
        <v>0</v>
      </c>
      <c r="AL65" s="21" cm="1">
        <f t="array" ref="AL65">IF(ISERROR(INDEX(Jornadas[id],ROW()-5)),"",AI65+AJ65-AK65)</f>
        <v>0</v>
      </c>
      <c r="AM65" s="2" cm="1">
        <f t="array" ref="AM65">IF(ISERROR(INDEX(Jornadas[id],ROW()-5)),"",COUNTIFS(_Cortes!$C:$C,INDEX(Jornadas[id],ROW()-5),_Cortes!$B:$B,LOOKUP($AM$4,_Barberos!$B:$B,_Barberos!$A:$A)))</f>
        <v>0</v>
      </c>
      <c r="AN65" s="21" cm="1">
        <f t="array" ref="AN65">IF(ISERROR(INDEX(Jornadas[id],ROW()-5)),"",INT(SUMIFS(Cortes[importe],Cortes[id_jornada],INDEX(Jornadas[id],ROW()-5),Cortes[id_barbero],LOOKUP($AM$4,Barberos[nombre],Barberos[id]))*(INDEX(Jornadas[comision_barberos],1)/100)))</f>
        <v>0</v>
      </c>
      <c r="AO65" s="21" cm="1">
        <f t="array" ref="AO65">IF(ISERROR(INDEX(Jornadas[id],ROW()-5)),"",SUMIFS(Cortes[propina],Cortes[id_jornada],INDEX(Jornadas[id],ROW()-5),Cortes[id_barbero],LOOKUP($AM$4,Barberos[nombre],Barberos[id])))</f>
        <v>0</v>
      </c>
      <c r="AP65" s="21" cm="1">
        <f t="array" ref="AP65">IF(ISERROR(INDEX(Jornadas[id],ROW()-5)),"",SUMIFS(Adelantos[importe],Adelantos[id_jornada],INDEX(Jornadas[id],ROW()-5),Adelantos[id_barbero],LOOKUP($AM$4,Barberos[nombre],Barberos[id])))</f>
        <v>0</v>
      </c>
      <c r="AQ65" s="21" cm="1">
        <f t="array" ref="AQ65">IF(ISERROR(INDEX(Jornadas[id],ROW()-5)),"",AN65+AO65-AP65)</f>
        <v>0</v>
      </c>
      <c r="AR65" s="2" cm="1">
        <f t="array" ref="AR65">IF(ISERROR(INDEX(Jornadas[id],ROW()-5)),"",COUNTIFS(_Cortes!$C:$C,INDEX(Jornadas[id],ROW()-5),_Cortes!$B:$B,LOOKUP($AR$4,_Barberos!$B:$B,_Barberos!$A:$A)))</f>
        <v>0</v>
      </c>
      <c r="AS65" s="21" cm="1">
        <f t="array" ref="AS65">IF(ISERROR(INDEX(Jornadas[id],ROW()-5)),"",INT(SUMIFS(Cortes[importe],Cortes[id_jornada],INDEX(Jornadas[id],ROW()-5),Cortes[id_barbero],LOOKUP($AR$4,Barberos[nombre],Barberos[id]))*(INDEX(Jornadas[comision_barberos],1)/100)))</f>
        <v>0</v>
      </c>
      <c r="AT65" s="21" cm="1">
        <f t="array" ref="AT65">IF(ISERROR(INDEX(Jornadas[id],ROW()-5)),"",SUMIFS(Cortes[propina],Cortes[id_jornada],INDEX(Jornadas[id],ROW()-5),Cortes[id_barbero],LOOKUP($AR$4,Barberos[nombre],Barberos[id])))</f>
        <v>0</v>
      </c>
      <c r="AU65" s="21" cm="1">
        <f t="array" ref="AU65">IF(ISERROR(INDEX(Jornadas[id],ROW()-5)),"",SUMIFS(Adelantos[importe],Adelantos[id_jornada],INDEX(Jornadas[id],ROW()-5),Adelantos[id_barbero],LOOKUP($AR$4,Barberos[nombre],Barberos[id])))</f>
        <v>0</v>
      </c>
      <c r="AV65" s="21" cm="1">
        <f t="array" ref="AV65">IF(ISERROR(INDEX(Jornadas[id],ROW()-5)),"",AS65+AT65-AU65)</f>
        <v>0</v>
      </c>
    </row>
    <row r="66" spans="1:48" ht="15" hidden="1" customHeight="1" x14ac:dyDescent="0.3">
      <c r="A66" s="53" t="str">
        <f t="shared" si="0"/>
        <v>Thursday</v>
      </c>
      <c r="B66" s="54"/>
      <c r="C66" s="38" cm="1">
        <f t="array" ref="C66">IF(ISERROR(INDEX(Jornadas[id],ROW()-5)),"",INDEX(Jornadas[fecha],ROW()-5))</f>
        <v>45729</v>
      </c>
      <c r="D66" s="1" cm="1">
        <f t="array" ref="D66">IF(ISERROR(INDEX(Jornadas[id],ROW()-5)),"",COUNTIFS(_Cortes!$C:$C,INDEX(Jornadas[id],ROW()-5),_Cortes!$B:$B,LOOKUP($D$4,_Barberos!$B:$B,_Barberos!$A:$A)))</f>
        <v>10</v>
      </c>
      <c r="E66" s="20" cm="1">
        <f t="array" ref="E66">IF(ISERROR(INDEX(Jornadas[id],ROW()-5)),"",INT(SUMIFS(Cortes[importe],Cortes[id_jornada],INDEX(Jornadas[id],ROW()-5),Cortes[id_barbero],LOOKUP($D$4,Barberos[nombre],Barberos[id]))*(INDEX(Jornadas[comision_barberos],1)/100)))</f>
        <v>67500</v>
      </c>
      <c r="F66" s="20" cm="1">
        <f t="array" ref="F66">IF(ISERROR(INDEX(Jornadas[id],ROW()-5)),"",SUMIFS(Cortes[propina],Cortes[id_jornada],INDEX(Jornadas[id],ROW()-5),Cortes[id_barbero],LOOKUP($D$4,Barberos[nombre],Barberos[id])))</f>
        <v>1000</v>
      </c>
      <c r="G66" s="20" cm="1">
        <f t="array" ref="G66">IF(ISERROR(INDEX(Jornadas[id],ROW()-5)),"",SUMIFS(Adelantos[importe],Adelantos[id_jornada],INDEX(Jornadas[id],ROW()-5),Adelantos[id_barbero],LOOKUP($D$4,Barberos[nombre],Barberos[id])))</f>
        <v>6000</v>
      </c>
      <c r="H66" s="20" cm="1">
        <f t="array" ref="H66">IF(ISERROR(INDEX(Jornadas[id],ROW()-5)),"",E66+F66-G66)</f>
        <v>62500</v>
      </c>
      <c r="I66" s="1" cm="1">
        <f t="array" ref="I66">IF(ISERROR(INDEX(Jornadas[id],ROW()-5)),"",COUNTIFS(_Cortes!$C:$C,INDEX(Jornadas[id],ROW()-5),_Cortes!$B:$B,LOOKUP($I$4,_Barberos!$B:$B,_Barberos!$A:$A)))</f>
        <v>15</v>
      </c>
      <c r="J66" s="20" cm="1">
        <f t="array" ref="J66">IF(ISERROR(INDEX(Jornadas[id],ROW()-5)),"",INT(SUMIFS(Cortes[importe],Cortes[id_jornada],INDEX(Jornadas[id],ROW()-5),Cortes[id_barbero],LOOKUP($I$4,Barberos[nombre],Barberos[id]))*(INDEX(Jornadas[comision_barberos],1)/100)))</f>
        <v>53500</v>
      </c>
      <c r="K66" s="20" cm="1">
        <f t="array" ref="K66">IF(ISERROR(INDEX(Jornadas[id],ROW()-5)),"",SUMIFS(Cortes[propina],Cortes[id_jornada],INDEX(Jornadas[id],ROW()-5),Cortes[id_barbero],LOOKUP($I$4,Barberos[nombre],Barberos[id])))</f>
        <v>2000</v>
      </c>
      <c r="L66" s="20" cm="1">
        <f t="array" ref="L66">IF(ISERROR(INDEX(Jornadas[id],ROW()-5)),"",SUMIFS(Adelantos[importe],Adelantos[id_jornada],INDEX(Jornadas[id],ROW()-5),Adelantos[id_barbero],LOOKUP($I$4,Barberos[nombre],Barberos[id])))</f>
        <v>0</v>
      </c>
      <c r="M66" s="20" cm="1">
        <f t="array" ref="M66">IF(ISERROR(INDEX(Jornadas[id],ROW()-5)),"",J66+K66-L66)</f>
        <v>55500</v>
      </c>
      <c r="N66" s="1" cm="1">
        <f t="array" ref="N66">IF(ISERROR(INDEX(Jornadas[id],ROW()-5)),"",COUNTIFS(_Cortes!$C:$C,INDEX(Jornadas[id],ROW()-5),_Cortes!$B:$B,LOOKUP($N$4,_Barberos!$B:$B,_Barberos!$A:$A)))</f>
        <v>15</v>
      </c>
      <c r="O66" s="20" cm="1">
        <f t="array" ref="O66">IF(ISERROR(INDEX(Jornadas[id],ROW()-5)),"",INT(SUMIFS(Cortes[importe],Cortes[id_jornada],INDEX(Jornadas[id],ROW()-5),Cortes[id_barbero],LOOKUP($N$4,Barberos[nombre],Barberos[id]))*(INDEX(Jornadas[comision_barberos],1)/100)))</f>
        <v>52500</v>
      </c>
      <c r="P66" s="20" cm="1">
        <f t="array" ref="P66">IF(ISERROR(INDEX(Jornadas[id],ROW()-5)),"",SUMIFS(Cortes[propina],Cortes[id_jornada],INDEX(Jornadas[id],ROW()-5),Cortes[id_barbero],LOOKUP($N$4,Barberos[nombre],Barberos[id])))</f>
        <v>4800</v>
      </c>
      <c r="Q66" s="20" cm="1">
        <f t="array" ref="Q66">IF(ISERROR(INDEX(Jornadas[id],ROW()-5)),"",SUMIFS(Adelantos[importe],Adelantos[id_jornada],INDEX(Jornadas[id],ROW()-5),Adelantos[id_barbero],LOOKUP($N$4,Barberos[nombre],Barberos[id])))</f>
        <v>0</v>
      </c>
      <c r="R66" s="20" cm="1">
        <f t="array" ref="R66">IF(ISERROR(INDEX(Jornadas[id],ROW()-5)),"",O66+P66-Q66)</f>
        <v>57300</v>
      </c>
      <c r="S66" s="1" cm="1">
        <f t="array" ref="S66">IF(ISERROR(INDEX(Jornadas[id],ROW()-5)),"",COUNTIFS(_Cortes!$C:$C,INDEX(Jornadas[id],ROW()-5),_Cortes!$B:$B,LOOKUP($S$4,_Barberos!$B:$B,_Barberos!$A:$A)))</f>
        <v>11</v>
      </c>
      <c r="T66" s="20" cm="1">
        <f t="array" ref="T66">IF(ISERROR(INDEX(Jornadas[id],ROW()-5)),"",INT(SUMIFS(Cortes[importe],Cortes[id_jornada],INDEX(Jornadas[id],ROW()-5),Cortes[id_barbero],LOOKUP($S$4,Barberos[nombre],Barberos[id]))*(INDEX(Jornadas[comision_barberos],1)/100)))</f>
        <v>38500</v>
      </c>
      <c r="U66" s="20" cm="1">
        <f t="array" ref="U66">IF(ISERROR(INDEX(Jornadas[id],ROW()-5)),"",SUMIFS(Cortes[propina],Cortes[id_jornada],INDEX(Jornadas[id],ROW()-5),Cortes[id_barbero],LOOKUP($S$4,Barberos[nombre],Barberos[id])))</f>
        <v>5000</v>
      </c>
      <c r="V66" s="20" cm="1">
        <f t="array" ref="V66">IF(ISERROR(INDEX(Jornadas[id],ROW()-5)),"",SUMIFS(Adelantos[importe],Adelantos[id_jornada],INDEX(Jornadas[id],ROW()-5),Adelantos[id_barbero],LOOKUP($S$4,Barberos[nombre],Barberos[id])))</f>
        <v>0</v>
      </c>
      <c r="W66" s="20" cm="1">
        <f t="array" ref="W66">IF(ISERROR(INDEX(Jornadas[id],ROW()-5)),"",T66+U66-V66)</f>
        <v>43500</v>
      </c>
      <c r="X66" s="1" cm="1">
        <f t="array" ref="X66">IF(ISERROR(INDEX(Jornadas[id],ROW()-5)),"",COUNTIFS(_Cortes!$C:$C,INDEX(Jornadas[id],ROW()-5),_Cortes!$B:$B,LOOKUP($X$4,_Barberos!$B:$B,_Barberos!$A:$A)))</f>
        <v>0</v>
      </c>
      <c r="Y66" s="20" cm="1">
        <f t="array" ref="Y66">IF(ISERROR(INDEX(Jornadas[id],ROW()-5)),"",INT(SUMIFS(Cortes[importe],Cortes[id_jornada],INDEX(Jornadas[id],ROW()-5),Cortes[id_barbero],LOOKUP($X$4,Barberos[nombre],Barberos[id]))*(INDEX(Jornadas[comision_barberos],1)/100)))</f>
        <v>0</v>
      </c>
      <c r="Z66" s="20" cm="1">
        <f t="array" ref="Z66">IF(ISERROR(INDEX(Jornadas[id],ROW()-5)),"",SUMIFS(Cortes[propina],Cortes[id_jornada],INDEX(Jornadas[id],ROW()-5),Cortes[id_barbero],LOOKUP($X$4,Barberos[nombre],Barberos[id])))</f>
        <v>0</v>
      </c>
      <c r="AA66" s="20" cm="1">
        <f t="array" ref="AA66">IF(ISERROR(INDEX(Jornadas[id],ROW()-5)),"",SUMIFS(Adelantos[importe],Adelantos[id_jornada],INDEX(Jornadas[id],ROW()-5),Adelantos[id_barbero],LOOKUP($X$4,Barberos[nombre],Barberos[id])))</f>
        <v>0</v>
      </c>
      <c r="AB66" s="20" cm="1">
        <f t="array" ref="AB66">IF(ISERROR(INDEX(Jornadas[id],ROW()-5)),"",Y66+Z66-AA66)</f>
        <v>0</v>
      </c>
      <c r="AC66" s="1" cm="1">
        <f t="array" ref="AC66">IF(ISERROR(INDEX(Jornadas[id],ROW()-5)),"",COUNTIFS(_Cortes!$C:$C,INDEX(Jornadas[id],ROW()-5),_Cortes!$B:$B,LOOKUP($AC$4,_Barberos!$B:$B,_Barberos!$A:$A)))</f>
        <v>0</v>
      </c>
      <c r="AD66" s="20" cm="1">
        <f t="array" ref="AD66">IF(ISERROR(INDEX(Jornadas[id],ROW()-5)),"",INT(SUMIFS(Cortes[importe],Cortes[id_jornada],INDEX(Jornadas[id],ROW()-5),Cortes[id_barbero],LOOKUP($AC$4,Barberos[nombre],Barberos[id]))*(INDEX(Jornadas[comision_barberos],1)/100)))</f>
        <v>0</v>
      </c>
      <c r="AE66" s="20" cm="1">
        <f t="array" ref="AE66">IF(ISERROR(INDEX(Jornadas[id],ROW()-5)),"",SUMIFS(Cortes[propina],Cortes[id_jornada],INDEX(Jornadas[id],ROW()-5),Cortes[id_barbero],LOOKUP($AC$4,Barberos[nombre],Barberos[id])))</f>
        <v>0</v>
      </c>
      <c r="AF66" s="20" cm="1">
        <f t="array" ref="AF66">IF(ISERROR(INDEX(Jornadas[id],ROW()-5)),"",SUMIFS(Adelantos[importe],Adelantos[id_jornada],INDEX(Jornadas[id],ROW()-5),Adelantos[id_barbero],LOOKUP($AC$4,Barberos[nombre],Barberos[id])))</f>
        <v>0</v>
      </c>
      <c r="AG66" s="20" cm="1">
        <f t="array" ref="AG66">IF(ISERROR(INDEX(Jornadas[id],ROW()-5)),"",AD66+AE66-AF66)</f>
        <v>0</v>
      </c>
      <c r="AH66" s="1" cm="1">
        <f t="array" ref="AH66">IF(ISERROR(INDEX(Jornadas[id],ROW()-5)),"",COUNTIFS(_Cortes!$C:$C,INDEX(Jornadas[id],ROW()-5),_Cortes!$B:$B,LOOKUP($AH$4,_Barberos!$B:$B,_Barberos!$A:$A)))</f>
        <v>0</v>
      </c>
      <c r="AI66" s="20" cm="1">
        <f t="array" ref="AI66">IF(ISERROR(INDEX(Jornadas[id],ROW()-5)),"",INT(SUMIFS(Cortes[importe],Cortes[id_jornada],INDEX(Jornadas[id],ROW()-5),Cortes[id_barbero],LOOKUP($AH$4,Barberos[nombre],Barberos[id]))*(INDEX(Jornadas[comision_barberos],1)/100)))</f>
        <v>0</v>
      </c>
      <c r="AJ66" s="20" cm="1">
        <f t="array" ref="AJ66">IF(ISERROR(INDEX(Jornadas[id],ROW()-5)),"",SUMIFS(Cortes[propina],Cortes[id_jornada],INDEX(Jornadas[id],ROW()-5),Cortes[id_barbero],LOOKUP($AH$4,Barberos[nombre],Barberos[id])))</f>
        <v>0</v>
      </c>
      <c r="AK66" s="20" cm="1">
        <f t="array" ref="AK66">IF(ISERROR(INDEX(Jornadas[id],ROW()-5)),"",SUMIFS(Adelantos[importe],Adelantos[id_jornada],INDEX(Jornadas[id],ROW()-5),Adelantos[id_barbero],LOOKUP($AH$4,Barberos[nombre],Barberos[id])))</f>
        <v>0</v>
      </c>
      <c r="AL66" s="20" cm="1">
        <f t="array" ref="AL66">IF(ISERROR(INDEX(Jornadas[id],ROW()-5)),"",AI66+AJ66-AK66)</f>
        <v>0</v>
      </c>
      <c r="AM66" s="1" cm="1">
        <f t="array" ref="AM66">IF(ISERROR(INDEX(Jornadas[id],ROW()-5)),"",COUNTIFS(_Cortes!$C:$C,INDEX(Jornadas[id],ROW()-5),_Cortes!$B:$B,LOOKUP($AM$4,_Barberos!$B:$B,_Barberos!$A:$A)))</f>
        <v>0</v>
      </c>
      <c r="AN66" s="20" cm="1">
        <f t="array" ref="AN66">IF(ISERROR(INDEX(Jornadas[id],ROW()-5)),"",INT(SUMIFS(Cortes[importe],Cortes[id_jornada],INDEX(Jornadas[id],ROW()-5),Cortes[id_barbero],LOOKUP($AM$4,Barberos[nombre],Barberos[id]))*(INDEX(Jornadas[comision_barberos],1)/100)))</f>
        <v>0</v>
      </c>
      <c r="AO66" s="20" cm="1">
        <f t="array" ref="AO66">IF(ISERROR(INDEX(Jornadas[id],ROW()-5)),"",SUMIFS(Cortes[propina],Cortes[id_jornada],INDEX(Jornadas[id],ROW()-5),Cortes[id_barbero],LOOKUP($AM$4,Barberos[nombre],Barberos[id])))</f>
        <v>0</v>
      </c>
      <c r="AP66" s="20" cm="1">
        <f t="array" ref="AP66">IF(ISERROR(INDEX(Jornadas[id],ROW()-5)),"",SUMIFS(Adelantos[importe],Adelantos[id_jornada],INDEX(Jornadas[id],ROW()-5),Adelantos[id_barbero],LOOKUP($AM$4,Barberos[nombre],Barberos[id])))</f>
        <v>0</v>
      </c>
      <c r="AQ66" s="20" cm="1">
        <f t="array" ref="AQ66">IF(ISERROR(INDEX(Jornadas[id],ROW()-5)),"",AN66+AO66-AP66)</f>
        <v>0</v>
      </c>
      <c r="AR66" s="1" cm="1">
        <f t="array" ref="AR66">IF(ISERROR(INDEX(Jornadas[id],ROW()-5)),"",COUNTIFS(_Cortes!$C:$C,INDEX(Jornadas[id],ROW()-5),_Cortes!$B:$B,LOOKUP($AR$4,_Barberos!$B:$B,_Barberos!$A:$A)))</f>
        <v>0</v>
      </c>
      <c r="AS66" s="20" cm="1">
        <f t="array" ref="AS66">IF(ISERROR(INDEX(Jornadas[id],ROW()-5)),"",INT(SUMIFS(Cortes[importe],Cortes[id_jornada],INDEX(Jornadas[id],ROW()-5),Cortes[id_barbero],LOOKUP($AR$4,Barberos[nombre],Barberos[id]))*(INDEX(Jornadas[comision_barberos],1)/100)))</f>
        <v>0</v>
      </c>
      <c r="AT66" s="20" cm="1">
        <f t="array" ref="AT66">IF(ISERROR(INDEX(Jornadas[id],ROW()-5)),"",SUMIFS(Cortes[propina],Cortes[id_jornada],INDEX(Jornadas[id],ROW()-5),Cortes[id_barbero],LOOKUP($AR$4,Barberos[nombre],Barberos[id])))</f>
        <v>0</v>
      </c>
      <c r="AU66" s="20" cm="1">
        <f t="array" ref="AU66">IF(ISERROR(INDEX(Jornadas[id],ROW()-5)),"",SUMIFS(Adelantos[importe],Adelantos[id_jornada],INDEX(Jornadas[id],ROW()-5),Adelantos[id_barbero],LOOKUP($AR$4,Barberos[nombre],Barberos[id])))</f>
        <v>0</v>
      </c>
      <c r="AV66" s="20" cm="1">
        <f t="array" ref="AV66">IF(ISERROR(INDEX(Jornadas[id],ROW()-5)),"",AS66+AT66-AU66)</f>
        <v>0</v>
      </c>
    </row>
    <row r="67" spans="1:48" ht="15" hidden="1" customHeight="1" x14ac:dyDescent="0.3">
      <c r="A67" s="51" t="str">
        <f t="shared" si="0"/>
        <v>Friday</v>
      </c>
      <c r="B67" s="52"/>
      <c r="C67" s="36" cm="1">
        <f t="array" ref="C67">IF(ISERROR(INDEX(Jornadas[id],ROW()-5)),"",INDEX(Jornadas[fecha],ROW()-5))</f>
        <v>45730</v>
      </c>
      <c r="D67" s="2" cm="1">
        <f t="array" ref="D67">IF(ISERROR(INDEX(Jornadas[id],ROW()-5)),"",COUNTIFS(_Cortes!$C:$C,INDEX(Jornadas[id],ROW()-5),_Cortes!$B:$B,LOOKUP($D$4,_Barberos!$B:$B,_Barberos!$A:$A)))</f>
        <v>17</v>
      </c>
      <c r="E67" s="21" cm="1">
        <f t="array" ref="E67">IF(ISERROR(INDEX(Jornadas[id],ROW()-5)),"",INT(SUMIFS(Cortes[importe],Cortes[id_jornada],INDEX(Jornadas[id],ROW()-5),Cortes[id_barbero],LOOKUP($D$4,Barberos[nombre],Barberos[id]))*(INDEX(Jornadas[comision_barberos],1)/100)))</f>
        <v>60500</v>
      </c>
      <c r="F67" s="21" cm="1">
        <f t="array" ref="F67">IF(ISERROR(INDEX(Jornadas[id],ROW()-5)),"",SUMIFS(Cortes[propina],Cortes[id_jornada],INDEX(Jornadas[id],ROW()-5),Cortes[id_barbero],LOOKUP($D$4,Barberos[nombre],Barberos[id])))</f>
        <v>2000</v>
      </c>
      <c r="G67" s="21" cm="1">
        <f t="array" ref="G67">IF(ISERROR(INDEX(Jornadas[id],ROW()-5)),"",SUMIFS(Adelantos[importe],Adelantos[id_jornada],INDEX(Jornadas[id],ROW()-5),Adelantos[id_barbero],LOOKUP($D$4,Barberos[nombre],Barberos[id])))</f>
        <v>0</v>
      </c>
      <c r="H67" s="21" cm="1">
        <f t="array" ref="H67">IF(ISERROR(INDEX(Jornadas[id],ROW()-5)),"",E67+F67-G67)</f>
        <v>62500</v>
      </c>
      <c r="I67" s="2" cm="1">
        <f t="array" ref="I67">IF(ISERROR(INDEX(Jornadas[id],ROW()-5)),"",COUNTIFS(_Cortes!$C:$C,INDEX(Jornadas[id],ROW()-5),_Cortes!$B:$B,LOOKUP($I$4,_Barberos!$B:$B,_Barberos!$A:$A)))</f>
        <v>18</v>
      </c>
      <c r="J67" s="21" cm="1">
        <f t="array" ref="J67">IF(ISERROR(INDEX(Jornadas[id],ROW()-5)),"",INT(SUMIFS(Cortes[importe],Cortes[id_jornada],INDEX(Jornadas[id],ROW()-5),Cortes[id_barbero],LOOKUP($I$4,Barberos[nombre],Barberos[id]))*(INDEX(Jornadas[comision_barberos],1)/100)))</f>
        <v>64000</v>
      </c>
      <c r="K67" s="21" cm="1">
        <f t="array" ref="K67">IF(ISERROR(INDEX(Jornadas[id],ROW()-5)),"",SUMIFS(Cortes[propina],Cortes[id_jornada],INDEX(Jornadas[id],ROW()-5),Cortes[id_barbero],LOOKUP($I$4,Barberos[nombre],Barberos[id])))</f>
        <v>7000</v>
      </c>
      <c r="L67" s="21" cm="1">
        <f t="array" ref="L67">IF(ISERROR(INDEX(Jornadas[id],ROW()-5)),"",SUMIFS(Adelantos[importe],Adelantos[id_jornada],INDEX(Jornadas[id],ROW()-5),Adelantos[id_barbero],LOOKUP($I$4,Barberos[nombre],Barberos[id])))</f>
        <v>0</v>
      </c>
      <c r="M67" s="21" cm="1">
        <f t="array" ref="M67">IF(ISERROR(INDEX(Jornadas[id],ROW()-5)),"",J67+K67-L67)</f>
        <v>71000</v>
      </c>
      <c r="N67" s="2" cm="1">
        <f t="array" ref="N67">IF(ISERROR(INDEX(Jornadas[id],ROW()-5)),"",COUNTIFS(_Cortes!$C:$C,INDEX(Jornadas[id],ROW()-5),_Cortes!$B:$B,LOOKUP($N$4,_Barberos!$B:$B,_Barberos!$A:$A)))</f>
        <v>15</v>
      </c>
      <c r="O67" s="21" cm="1">
        <f t="array" ref="O67">IF(ISERROR(INDEX(Jornadas[id],ROW()-5)),"",INT(SUMIFS(Cortes[importe],Cortes[id_jornada],INDEX(Jornadas[id],ROW()-5),Cortes[id_barbero],LOOKUP($N$4,Barberos[nombre],Barberos[id]))*(INDEX(Jornadas[comision_barberos],1)/100)))</f>
        <v>54500</v>
      </c>
      <c r="P67" s="21" cm="1">
        <f t="array" ref="P67">IF(ISERROR(INDEX(Jornadas[id],ROW()-5)),"",SUMIFS(Cortes[propina],Cortes[id_jornada],INDEX(Jornadas[id],ROW()-5),Cortes[id_barbero],LOOKUP($N$4,Barberos[nombre],Barberos[id])))</f>
        <v>5700</v>
      </c>
      <c r="Q67" s="21" cm="1">
        <f t="array" ref="Q67">IF(ISERROR(INDEX(Jornadas[id],ROW()-5)),"",SUMIFS(Adelantos[importe],Adelantos[id_jornada],INDEX(Jornadas[id],ROW()-5),Adelantos[id_barbero],LOOKUP($N$4,Barberos[nombre],Barberos[id])))</f>
        <v>0</v>
      </c>
      <c r="R67" s="21" cm="1">
        <f t="array" ref="R67">IF(ISERROR(INDEX(Jornadas[id],ROW()-5)),"",O67+P67-Q67)</f>
        <v>60200</v>
      </c>
      <c r="S67" s="2" cm="1">
        <f t="array" ref="S67">IF(ISERROR(INDEX(Jornadas[id],ROW()-5)),"",COUNTIFS(_Cortes!$C:$C,INDEX(Jornadas[id],ROW()-5),_Cortes!$B:$B,LOOKUP($S$4,_Barberos!$B:$B,_Barberos!$A:$A)))</f>
        <v>13</v>
      </c>
      <c r="T67" s="21" cm="1">
        <f t="array" ref="T67">IF(ISERROR(INDEX(Jornadas[id],ROW()-5)),"",INT(SUMIFS(Cortes[importe],Cortes[id_jornada],INDEX(Jornadas[id],ROW()-5),Cortes[id_barbero],LOOKUP($S$4,Barberos[nombre],Barberos[id]))*(INDEX(Jornadas[comision_barberos],1)/100)))</f>
        <v>47500</v>
      </c>
      <c r="U67" s="21" cm="1">
        <f t="array" ref="U67">IF(ISERROR(INDEX(Jornadas[id],ROW()-5)),"",SUMIFS(Cortes[propina],Cortes[id_jornada],INDEX(Jornadas[id],ROW()-5),Cortes[id_barbero],LOOKUP($S$4,Barberos[nombre],Barberos[id])))</f>
        <v>0</v>
      </c>
      <c r="V67" s="21" cm="1">
        <f t="array" ref="V67">IF(ISERROR(INDEX(Jornadas[id],ROW()-5)),"",SUMIFS(Adelantos[importe],Adelantos[id_jornada],INDEX(Jornadas[id],ROW()-5),Adelantos[id_barbero],LOOKUP($S$4,Barberos[nombre],Barberos[id])))</f>
        <v>0</v>
      </c>
      <c r="W67" s="21" cm="1">
        <f t="array" ref="W67">IF(ISERROR(INDEX(Jornadas[id],ROW()-5)),"",T67+U67-V67)</f>
        <v>47500</v>
      </c>
      <c r="X67" s="2" cm="1">
        <f t="array" ref="X67">IF(ISERROR(INDEX(Jornadas[id],ROW()-5)),"",COUNTIFS(_Cortes!$C:$C,INDEX(Jornadas[id],ROW()-5),_Cortes!$B:$B,LOOKUP($X$4,_Barberos!$B:$B,_Barberos!$A:$A)))</f>
        <v>0</v>
      </c>
      <c r="Y67" s="21" cm="1">
        <f t="array" ref="Y67">IF(ISERROR(INDEX(Jornadas[id],ROW()-5)),"",INT(SUMIFS(Cortes[importe],Cortes[id_jornada],INDEX(Jornadas[id],ROW()-5),Cortes[id_barbero],LOOKUP($X$4,Barberos[nombre],Barberos[id]))*(INDEX(Jornadas[comision_barberos],1)/100)))</f>
        <v>0</v>
      </c>
      <c r="Z67" s="21" cm="1">
        <f t="array" ref="Z67">IF(ISERROR(INDEX(Jornadas[id],ROW()-5)),"",SUMIFS(Cortes[propina],Cortes[id_jornada],INDEX(Jornadas[id],ROW()-5),Cortes[id_barbero],LOOKUP($X$4,Barberos[nombre],Barberos[id])))</f>
        <v>0</v>
      </c>
      <c r="AA67" s="21" cm="1">
        <f t="array" ref="AA67">IF(ISERROR(INDEX(Jornadas[id],ROW()-5)),"",SUMIFS(Adelantos[importe],Adelantos[id_jornada],INDEX(Jornadas[id],ROW()-5),Adelantos[id_barbero],LOOKUP($X$4,Barberos[nombre],Barberos[id])))</f>
        <v>0</v>
      </c>
      <c r="AB67" s="21" cm="1">
        <f t="array" ref="AB67">IF(ISERROR(INDEX(Jornadas[id],ROW()-5)),"",Y67+Z67-AA67)</f>
        <v>0</v>
      </c>
      <c r="AC67" s="2" cm="1">
        <f t="array" ref="AC67">IF(ISERROR(INDEX(Jornadas[id],ROW()-5)),"",COUNTIFS(_Cortes!$C:$C,INDEX(Jornadas[id],ROW()-5),_Cortes!$B:$B,LOOKUP($AC$4,_Barberos!$B:$B,_Barberos!$A:$A)))</f>
        <v>0</v>
      </c>
      <c r="AD67" s="21" cm="1">
        <f t="array" ref="AD67">IF(ISERROR(INDEX(Jornadas[id],ROW()-5)),"",INT(SUMIFS(Cortes[importe],Cortes[id_jornada],INDEX(Jornadas[id],ROW()-5),Cortes[id_barbero],LOOKUP($AC$4,Barberos[nombre],Barberos[id]))*(INDEX(Jornadas[comision_barberos],1)/100)))</f>
        <v>0</v>
      </c>
      <c r="AE67" s="21" cm="1">
        <f t="array" ref="AE67">IF(ISERROR(INDEX(Jornadas[id],ROW()-5)),"",SUMIFS(Cortes[propina],Cortes[id_jornada],INDEX(Jornadas[id],ROW()-5),Cortes[id_barbero],LOOKUP($AC$4,Barberos[nombre],Barberos[id])))</f>
        <v>0</v>
      </c>
      <c r="AF67" s="21" cm="1">
        <f t="array" ref="AF67">IF(ISERROR(INDEX(Jornadas[id],ROW()-5)),"",SUMIFS(Adelantos[importe],Adelantos[id_jornada],INDEX(Jornadas[id],ROW()-5),Adelantos[id_barbero],LOOKUP($AC$4,Barberos[nombre],Barberos[id])))</f>
        <v>0</v>
      </c>
      <c r="AG67" s="21" cm="1">
        <f t="array" ref="AG67">IF(ISERROR(INDEX(Jornadas[id],ROW()-5)),"",AD67+AE67-AF67)</f>
        <v>0</v>
      </c>
      <c r="AH67" s="2" cm="1">
        <f t="array" ref="AH67">IF(ISERROR(INDEX(Jornadas[id],ROW()-5)),"",COUNTIFS(_Cortes!$C:$C,INDEX(Jornadas[id],ROW()-5),_Cortes!$B:$B,LOOKUP($AH$4,_Barberos!$B:$B,_Barberos!$A:$A)))</f>
        <v>0</v>
      </c>
      <c r="AI67" s="21" cm="1">
        <f t="array" ref="AI67">IF(ISERROR(INDEX(Jornadas[id],ROW()-5)),"",INT(SUMIFS(Cortes[importe],Cortes[id_jornada],INDEX(Jornadas[id],ROW()-5),Cortes[id_barbero],LOOKUP($AH$4,Barberos[nombre],Barberos[id]))*(INDEX(Jornadas[comision_barberos],1)/100)))</f>
        <v>0</v>
      </c>
      <c r="AJ67" s="21" cm="1">
        <f t="array" ref="AJ67">IF(ISERROR(INDEX(Jornadas[id],ROW()-5)),"",SUMIFS(Cortes[propina],Cortes[id_jornada],INDEX(Jornadas[id],ROW()-5),Cortes[id_barbero],LOOKUP($AH$4,Barberos[nombre],Barberos[id])))</f>
        <v>0</v>
      </c>
      <c r="AK67" s="21" cm="1">
        <f t="array" ref="AK67">IF(ISERROR(INDEX(Jornadas[id],ROW()-5)),"",SUMIFS(Adelantos[importe],Adelantos[id_jornada],INDEX(Jornadas[id],ROW()-5),Adelantos[id_barbero],LOOKUP($AH$4,Barberos[nombre],Barberos[id])))</f>
        <v>0</v>
      </c>
      <c r="AL67" s="21" cm="1">
        <f t="array" ref="AL67">IF(ISERROR(INDEX(Jornadas[id],ROW()-5)),"",AI67+AJ67-AK67)</f>
        <v>0</v>
      </c>
      <c r="AM67" s="2" cm="1">
        <f t="array" ref="AM67">IF(ISERROR(INDEX(Jornadas[id],ROW()-5)),"",COUNTIFS(_Cortes!$C:$C,INDEX(Jornadas[id],ROW()-5),_Cortes!$B:$B,LOOKUP($AM$4,_Barberos!$B:$B,_Barberos!$A:$A)))</f>
        <v>9</v>
      </c>
      <c r="AN67" s="21" cm="1">
        <f t="array" ref="AN67">IF(ISERROR(INDEX(Jornadas[id],ROW()-5)),"",INT(SUMIFS(Cortes[importe],Cortes[id_jornada],INDEX(Jornadas[id],ROW()-5),Cortes[id_barbero],LOOKUP($AM$4,Barberos[nombre],Barberos[id]))*(INDEX(Jornadas[comision_barberos],1)/100)))</f>
        <v>34500</v>
      </c>
      <c r="AO67" s="21" cm="1">
        <f t="array" ref="AO67">IF(ISERROR(INDEX(Jornadas[id],ROW()-5)),"",SUMIFS(Cortes[propina],Cortes[id_jornada],INDEX(Jornadas[id],ROW()-5),Cortes[id_barbero],LOOKUP($AM$4,Barberos[nombre],Barberos[id])))</f>
        <v>3000</v>
      </c>
      <c r="AP67" s="21" cm="1">
        <f t="array" ref="AP67">IF(ISERROR(INDEX(Jornadas[id],ROW()-5)),"",SUMIFS(Adelantos[importe],Adelantos[id_jornada],INDEX(Jornadas[id],ROW()-5),Adelantos[id_barbero],LOOKUP($AM$4,Barberos[nombre],Barberos[id])))</f>
        <v>0</v>
      </c>
      <c r="AQ67" s="21" cm="1">
        <f t="array" ref="AQ67">IF(ISERROR(INDEX(Jornadas[id],ROW()-5)),"",AN67+AO67-AP67)</f>
        <v>37500</v>
      </c>
      <c r="AR67" s="2" cm="1">
        <f t="array" ref="AR67">IF(ISERROR(INDEX(Jornadas[id],ROW()-5)),"",COUNTIFS(_Cortes!$C:$C,INDEX(Jornadas[id],ROW()-5),_Cortes!$B:$B,LOOKUP($AR$4,_Barberos!$B:$B,_Barberos!$A:$A)))</f>
        <v>0</v>
      </c>
      <c r="AS67" s="21" cm="1">
        <f t="array" ref="AS67">IF(ISERROR(INDEX(Jornadas[id],ROW()-5)),"",INT(SUMIFS(Cortes[importe],Cortes[id_jornada],INDEX(Jornadas[id],ROW()-5),Cortes[id_barbero],LOOKUP($AR$4,Barberos[nombre],Barberos[id]))*(INDEX(Jornadas[comision_barberos],1)/100)))</f>
        <v>0</v>
      </c>
      <c r="AT67" s="21" cm="1">
        <f t="array" ref="AT67">IF(ISERROR(INDEX(Jornadas[id],ROW()-5)),"",SUMIFS(Cortes[propina],Cortes[id_jornada],INDEX(Jornadas[id],ROW()-5),Cortes[id_barbero],LOOKUP($AR$4,Barberos[nombre],Barberos[id])))</f>
        <v>0</v>
      </c>
      <c r="AU67" s="21" cm="1">
        <f t="array" ref="AU67">IF(ISERROR(INDEX(Jornadas[id],ROW()-5)),"",SUMIFS(Adelantos[importe],Adelantos[id_jornada],INDEX(Jornadas[id],ROW()-5),Adelantos[id_barbero],LOOKUP($AR$4,Barberos[nombre],Barberos[id])))</f>
        <v>0</v>
      </c>
      <c r="AV67" s="21" cm="1">
        <f t="array" ref="AV67">IF(ISERROR(INDEX(Jornadas[id],ROW()-5)),"",AS67+AT67-AU67)</f>
        <v>0</v>
      </c>
    </row>
    <row r="68" spans="1:48" ht="15" hidden="1" customHeight="1" x14ac:dyDescent="0.3">
      <c r="A68" s="53" t="str">
        <f t="shared" si="0"/>
        <v>Saturday</v>
      </c>
      <c r="B68" s="54"/>
      <c r="C68" s="38" cm="1">
        <f t="array" ref="C68">IF(ISERROR(INDEX(Jornadas[id],ROW()-5)),"",INDEX(Jornadas[fecha],ROW()-5))</f>
        <v>45731</v>
      </c>
      <c r="D68" s="1" cm="1">
        <f t="array" ref="D68">IF(ISERROR(INDEX(Jornadas[id],ROW()-5)),"",COUNTIFS(_Cortes!$C:$C,INDEX(Jornadas[id],ROW()-5),_Cortes!$B:$B,LOOKUP($D$4,_Barberos!$B:$B,_Barberos!$A:$A)))</f>
        <v>16</v>
      </c>
      <c r="E68" s="20" cm="1">
        <f t="array" ref="E68">IF(ISERROR(INDEX(Jornadas[id],ROW()-5)),"",INT(SUMIFS(Cortes[importe],Cortes[id_jornada],INDEX(Jornadas[id],ROW()-5),Cortes[id_barbero],LOOKUP($D$4,Barberos[nombre],Barberos[id]))*(INDEX(Jornadas[comision_barberos],1)/100)))</f>
        <v>58000</v>
      </c>
      <c r="F68" s="20" cm="1">
        <f t="array" ref="F68">IF(ISERROR(INDEX(Jornadas[id],ROW()-5)),"",SUMIFS(Cortes[propina],Cortes[id_jornada],INDEX(Jornadas[id],ROW()-5),Cortes[id_barbero],LOOKUP($D$4,Barberos[nombre],Barberos[id])))</f>
        <v>2000</v>
      </c>
      <c r="G68" s="20" cm="1">
        <f t="array" ref="G68">IF(ISERROR(INDEX(Jornadas[id],ROW()-5)),"",SUMIFS(Adelantos[importe],Adelantos[id_jornada],INDEX(Jornadas[id],ROW()-5),Adelantos[id_barbero],LOOKUP($D$4,Barberos[nombre],Barberos[id])))</f>
        <v>0</v>
      </c>
      <c r="H68" s="20" cm="1">
        <f t="array" ref="H68">IF(ISERROR(INDEX(Jornadas[id],ROW()-5)),"",E68+F68-G68)</f>
        <v>60000</v>
      </c>
      <c r="I68" s="1" cm="1">
        <f t="array" ref="I68">IF(ISERROR(INDEX(Jornadas[id],ROW()-5)),"",COUNTIFS(_Cortes!$C:$C,INDEX(Jornadas[id],ROW()-5),_Cortes!$B:$B,LOOKUP($I$4,_Barberos!$B:$B,_Barberos!$A:$A)))</f>
        <v>15</v>
      </c>
      <c r="J68" s="20" cm="1">
        <f t="array" ref="J68">IF(ISERROR(INDEX(Jornadas[id],ROW()-5)),"",INT(SUMIFS(Cortes[importe],Cortes[id_jornada],INDEX(Jornadas[id],ROW()-5),Cortes[id_barbero],LOOKUP($I$4,Barberos[nombre],Barberos[id]))*(INDEX(Jornadas[comision_barberos],1)/100)))</f>
        <v>53500</v>
      </c>
      <c r="K68" s="20" cm="1">
        <f t="array" ref="K68">IF(ISERROR(INDEX(Jornadas[id],ROW()-5)),"",SUMIFS(Cortes[propina],Cortes[id_jornada],INDEX(Jornadas[id],ROW()-5),Cortes[id_barbero],LOOKUP($I$4,Barberos[nombre],Barberos[id])))</f>
        <v>7000</v>
      </c>
      <c r="L68" s="20" cm="1">
        <f t="array" ref="L68">IF(ISERROR(INDEX(Jornadas[id],ROW()-5)),"",SUMIFS(Adelantos[importe],Adelantos[id_jornada],INDEX(Jornadas[id],ROW()-5),Adelantos[id_barbero],LOOKUP($I$4,Barberos[nombre],Barberos[id])))</f>
        <v>0</v>
      </c>
      <c r="M68" s="20" cm="1">
        <f t="array" ref="M68">IF(ISERROR(INDEX(Jornadas[id],ROW()-5)),"",J68+K68-L68)</f>
        <v>60500</v>
      </c>
      <c r="N68" s="1" cm="1">
        <f t="array" ref="N68">IF(ISERROR(INDEX(Jornadas[id],ROW()-5)),"",COUNTIFS(_Cortes!$C:$C,INDEX(Jornadas[id],ROW()-5),_Cortes!$B:$B,LOOKUP($N$4,_Barberos!$B:$B,_Barberos!$A:$A)))</f>
        <v>17</v>
      </c>
      <c r="O68" s="20" cm="1">
        <f t="array" ref="O68">IF(ISERROR(INDEX(Jornadas[id],ROW()-5)),"",INT(SUMIFS(Cortes[importe],Cortes[id_jornada],INDEX(Jornadas[id],ROW()-5),Cortes[id_barbero],LOOKUP($N$4,Barberos[nombre],Barberos[id]))*(INDEX(Jornadas[comision_barberos],1)/100)))</f>
        <v>62500</v>
      </c>
      <c r="P68" s="20" cm="1">
        <f t="array" ref="P68">IF(ISERROR(INDEX(Jornadas[id],ROW()-5)),"",SUMIFS(Cortes[propina],Cortes[id_jornada],INDEX(Jornadas[id],ROW()-5),Cortes[id_barbero],LOOKUP($N$4,Barberos[nombre],Barberos[id])))</f>
        <v>7900</v>
      </c>
      <c r="Q68" s="20" cm="1">
        <f t="array" ref="Q68">IF(ISERROR(INDEX(Jornadas[id],ROW()-5)),"",SUMIFS(Adelantos[importe],Adelantos[id_jornada],INDEX(Jornadas[id],ROW()-5),Adelantos[id_barbero],LOOKUP($N$4,Barberos[nombre],Barberos[id])))</f>
        <v>0</v>
      </c>
      <c r="R68" s="20" cm="1">
        <f t="array" ref="R68">IF(ISERROR(INDEX(Jornadas[id],ROW()-5)),"",O68+P68-Q68)</f>
        <v>70400</v>
      </c>
      <c r="S68" s="1" cm="1">
        <f t="array" ref="S68">IF(ISERROR(INDEX(Jornadas[id],ROW()-5)),"",COUNTIFS(_Cortes!$C:$C,INDEX(Jornadas[id],ROW()-5),_Cortes!$B:$B,LOOKUP($S$4,_Barberos!$B:$B,_Barberos!$A:$A)))</f>
        <v>11</v>
      </c>
      <c r="T68" s="20" cm="1">
        <f t="array" ref="T68">IF(ISERROR(INDEX(Jornadas[id],ROW()-5)),"",INT(SUMIFS(Cortes[importe],Cortes[id_jornada],INDEX(Jornadas[id],ROW()-5),Cortes[id_barbero],LOOKUP($S$4,Barberos[nombre],Barberos[id]))*(INDEX(Jornadas[comision_barberos],1)/100)))</f>
        <v>39500</v>
      </c>
      <c r="U68" s="20" cm="1">
        <f t="array" ref="U68">IF(ISERROR(INDEX(Jornadas[id],ROW()-5)),"",SUMIFS(Cortes[propina],Cortes[id_jornada],INDEX(Jornadas[id],ROW()-5),Cortes[id_barbero],LOOKUP($S$4,Barberos[nombre],Barberos[id])))</f>
        <v>5000</v>
      </c>
      <c r="V68" s="20" cm="1">
        <f t="array" ref="V68">IF(ISERROR(INDEX(Jornadas[id],ROW()-5)),"",SUMIFS(Adelantos[importe],Adelantos[id_jornada],INDEX(Jornadas[id],ROW()-5),Adelantos[id_barbero],LOOKUP($S$4,Barberos[nombre],Barberos[id])))</f>
        <v>0</v>
      </c>
      <c r="W68" s="20" cm="1">
        <f t="array" ref="W68">IF(ISERROR(INDEX(Jornadas[id],ROW()-5)),"",T68+U68-V68)</f>
        <v>44500</v>
      </c>
      <c r="X68" s="1" cm="1">
        <f t="array" ref="X68">IF(ISERROR(INDEX(Jornadas[id],ROW()-5)),"",COUNTIFS(_Cortes!$C:$C,INDEX(Jornadas[id],ROW()-5),_Cortes!$B:$B,LOOKUP($X$4,_Barberos!$B:$B,_Barberos!$A:$A)))</f>
        <v>0</v>
      </c>
      <c r="Y68" s="20" cm="1">
        <f t="array" ref="Y68">IF(ISERROR(INDEX(Jornadas[id],ROW()-5)),"",INT(SUMIFS(Cortes[importe],Cortes[id_jornada],INDEX(Jornadas[id],ROW()-5),Cortes[id_barbero],LOOKUP($X$4,Barberos[nombre],Barberos[id]))*(INDEX(Jornadas[comision_barberos],1)/100)))</f>
        <v>0</v>
      </c>
      <c r="Z68" s="20" cm="1">
        <f t="array" ref="Z68">IF(ISERROR(INDEX(Jornadas[id],ROW()-5)),"",SUMIFS(Cortes[propina],Cortes[id_jornada],INDEX(Jornadas[id],ROW()-5),Cortes[id_barbero],LOOKUP($X$4,Barberos[nombre],Barberos[id])))</f>
        <v>0</v>
      </c>
      <c r="AA68" s="20" cm="1">
        <f t="array" ref="AA68">IF(ISERROR(INDEX(Jornadas[id],ROW()-5)),"",SUMIFS(Adelantos[importe],Adelantos[id_jornada],INDEX(Jornadas[id],ROW()-5),Adelantos[id_barbero],LOOKUP($X$4,Barberos[nombre],Barberos[id])))</f>
        <v>0</v>
      </c>
      <c r="AB68" s="20" cm="1">
        <f t="array" ref="AB68">IF(ISERROR(INDEX(Jornadas[id],ROW()-5)),"",Y68+Z68-AA68)</f>
        <v>0</v>
      </c>
      <c r="AC68" s="1" cm="1">
        <f t="array" ref="AC68">IF(ISERROR(INDEX(Jornadas[id],ROW()-5)),"",COUNTIFS(_Cortes!$C:$C,INDEX(Jornadas[id],ROW()-5),_Cortes!$B:$B,LOOKUP($AC$4,_Barberos!$B:$B,_Barberos!$A:$A)))</f>
        <v>0</v>
      </c>
      <c r="AD68" s="20" cm="1">
        <f t="array" ref="AD68">IF(ISERROR(INDEX(Jornadas[id],ROW()-5)),"",INT(SUMIFS(Cortes[importe],Cortes[id_jornada],INDEX(Jornadas[id],ROW()-5),Cortes[id_barbero],LOOKUP($AC$4,Barberos[nombre],Barberos[id]))*(INDEX(Jornadas[comision_barberos],1)/100)))</f>
        <v>0</v>
      </c>
      <c r="AE68" s="20" cm="1">
        <f t="array" ref="AE68">IF(ISERROR(INDEX(Jornadas[id],ROW()-5)),"",SUMIFS(Cortes[propina],Cortes[id_jornada],INDEX(Jornadas[id],ROW()-5),Cortes[id_barbero],LOOKUP($AC$4,Barberos[nombre],Barberos[id])))</f>
        <v>0</v>
      </c>
      <c r="AF68" s="20" cm="1">
        <f t="array" ref="AF68">IF(ISERROR(INDEX(Jornadas[id],ROW()-5)),"",SUMIFS(Adelantos[importe],Adelantos[id_jornada],INDEX(Jornadas[id],ROW()-5),Adelantos[id_barbero],LOOKUP($AC$4,Barberos[nombre],Barberos[id])))</f>
        <v>0</v>
      </c>
      <c r="AG68" s="20" cm="1">
        <f t="array" ref="AG68">IF(ISERROR(INDEX(Jornadas[id],ROW()-5)),"",AD68+AE68-AF68)</f>
        <v>0</v>
      </c>
      <c r="AH68" s="1" cm="1">
        <f t="array" ref="AH68">IF(ISERROR(INDEX(Jornadas[id],ROW()-5)),"",COUNTIFS(_Cortes!$C:$C,INDEX(Jornadas[id],ROW()-5),_Cortes!$B:$B,LOOKUP($AH$4,_Barberos!$B:$B,_Barberos!$A:$A)))</f>
        <v>0</v>
      </c>
      <c r="AI68" s="20" cm="1">
        <f t="array" ref="AI68">IF(ISERROR(INDEX(Jornadas[id],ROW()-5)),"",INT(SUMIFS(Cortes[importe],Cortes[id_jornada],INDEX(Jornadas[id],ROW()-5),Cortes[id_barbero],LOOKUP($AH$4,Barberos[nombre],Barberos[id]))*(INDEX(Jornadas[comision_barberos],1)/100)))</f>
        <v>0</v>
      </c>
      <c r="AJ68" s="20" cm="1">
        <f t="array" ref="AJ68">IF(ISERROR(INDEX(Jornadas[id],ROW()-5)),"",SUMIFS(Cortes[propina],Cortes[id_jornada],INDEX(Jornadas[id],ROW()-5),Cortes[id_barbero],LOOKUP($AH$4,Barberos[nombre],Barberos[id])))</f>
        <v>0</v>
      </c>
      <c r="AK68" s="20" cm="1">
        <f t="array" ref="AK68">IF(ISERROR(INDEX(Jornadas[id],ROW()-5)),"",SUMIFS(Adelantos[importe],Adelantos[id_jornada],INDEX(Jornadas[id],ROW()-5),Adelantos[id_barbero],LOOKUP($AH$4,Barberos[nombre],Barberos[id])))</f>
        <v>0</v>
      </c>
      <c r="AL68" s="20" cm="1">
        <f t="array" ref="AL68">IF(ISERROR(INDEX(Jornadas[id],ROW()-5)),"",AI68+AJ68-AK68)</f>
        <v>0</v>
      </c>
      <c r="AM68" s="1" cm="1">
        <f t="array" ref="AM68">IF(ISERROR(INDEX(Jornadas[id],ROW()-5)),"",COUNTIFS(_Cortes!$C:$C,INDEX(Jornadas[id],ROW()-5),_Cortes!$B:$B,LOOKUP($AM$4,_Barberos!$B:$B,_Barberos!$A:$A)))</f>
        <v>13</v>
      </c>
      <c r="AN68" s="20" cm="1">
        <f t="array" ref="AN68">IF(ISERROR(INDEX(Jornadas[id],ROW()-5)),"",INT(SUMIFS(Cortes[importe],Cortes[id_jornada],INDEX(Jornadas[id],ROW()-5),Cortes[id_barbero],LOOKUP($AM$4,Barberos[nombre],Barberos[id]))*(INDEX(Jornadas[comision_barberos],1)/100)))</f>
        <v>47500</v>
      </c>
      <c r="AO68" s="20" cm="1">
        <f t="array" ref="AO68">IF(ISERROR(INDEX(Jornadas[id],ROW()-5)),"",SUMIFS(Cortes[propina],Cortes[id_jornada],INDEX(Jornadas[id],ROW()-5),Cortes[id_barbero],LOOKUP($AM$4,Barberos[nombre],Barberos[id])))</f>
        <v>4000</v>
      </c>
      <c r="AP68" s="20" cm="1">
        <f t="array" ref="AP68">IF(ISERROR(INDEX(Jornadas[id],ROW()-5)),"",SUMIFS(Adelantos[importe],Adelantos[id_jornada],INDEX(Jornadas[id],ROW()-5),Adelantos[id_barbero],LOOKUP($AM$4,Barberos[nombre],Barberos[id])))</f>
        <v>0</v>
      </c>
      <c r="AQ68" s="20" cm="1">
        <f t="array" ref="AQ68">IF(ISERROR(INDEX(Jornadas[id],ROW()-5)),"",AN68+AO68-AP68)</f>
        <v>51500</v>
      </c>
      <c r="AR68" s="1" cm="1">
        <f t="array" ref="AR68">IF(ISERROR(INDEX(Jornadas[id],ROW()-5)),"",COUNTIFS(_Cortes!$C:$C,INDEX(Jornadas[id],ROW()-5),_Cortes!$B:$B,LOOKUP($AR$4,_Barberos!$B:$B,_Barberos!$A:$A)))</f>
        <v>0</v>
      </c>
      <c r="AS68" s="20" cm="1">
        <f t="array" ref="AS68">IF(ISERROR(INDEX(Jornadas[id],ROW()-5)),"",INT(SUMIFS(Cortes[importe],Cortes[id_jornada],INDEX(Jornadas[id],ROW()-5),Cortes[id_barbero],LOOKUP($AR$4,Barberos[nombre],Barberos[id]))*(INDEX(Jornadas[comision_barberos],1)/100)))</f>
        <v>0</v>
      </c>
      <c r="AT68" s="20" cm="1">
        <f t="array" ref="AT68">IF(ISERROR(INDEX(Jornadas[id],ROW()-5)),"",SUMIFS(Cortes[propina],Cortes[id_jornada],INDEX(Jornadas[id],ROW()-5),Cortes[id_barbero],LOOKUP($AR$4,Barberos[nombre],Barberos[id])))</f>
        <v>0</v>
      </c>
      <c r="AU68" s="20" cm="1">
        <f t="array" ref="AU68">IF(ISERROR(INDEX(Jornadas[id],ROW()-5)),"",SUMIFS(Adelantos[importe],Adelantos[id_jornada],INDEX(Jornadas[id],ROW()-5),Adelantos[id_barbero],LOOKUP($AR$4,Barberos[nombre],Barberos[id])))</f>
        <v>0</v>
      </c>
      <c r="AV68" s="20" cm="1">
        <f t="array" ref="AV68">IF(ISERROR(INDEX(Jornadas[id],ROW()-5)),"",AS68+AT68-AU68)</f>
        <v>0</v>
      </c>
    </row>
    <row r="69" spans="1:48" ht="15" hidden="1" customHeight="1" x14ac:dyDescent="0.3">
      <c r="A69" s="51" t="str">
        <f t="shared" si="0"/>
        <v>Monday</v>
      </c>
      <c r="B69" s="52"/>
      <c r="C69" s="36" cm="1">
        <f t="array" ref="C69">IF(ISERROR(INDEX(Jornadas[id],ROW()-5)),"",INDEX(Jornadas[fecha],ROW()-5))</f>
        <v>45733</v>
      </c>
      <c r="D69" s="2" cm="1">
        <f t="array" ref="D69">IF(ISERROR(INDEX(Jornadas[id],ROW()-5)),"",COUNTIFS(_Cortes!$C:$C,INDEX(Jornadas[id],ROW()-5),_Cortes!$B:$B,LOOKUP($D$4,_Barberos!$B:$B,_Barberos!$A:$A)))</f>
        <v>0</v>
      </c>
      <c r="E69" s="21" cm="1">
        <f t="array" ref="E69">IF(ISERROR(INDEX(Jornadas[id],ROW()-5)),"",INT(SUMIFS(Cortes[importe],Cortes[id_jornada],INDEX(Jornadas[id],ROW()-5),Cortes[id_barbero],LOOKUP($D$4,Barberos[nombre],Barberos[id]))*(INDEX(Jornadas[comision_barberos],1)/100)))</f>
        <v>0</v>
      </c>
      <c r="F69" s="21" cm="1">
        <f t="array" ref="F69">IF(ISERROR(INDEX(Jornadas[id],ROW()-5)),"",SUMIFS(Cortes[propina],Cortes[id_jornada],INDEX(Jornadas[id],ROW()-5),Cortes[id_barbero],LOOKUP($D$4,Barberos[nombre],Barberos[id])))</f>
        <v>0</v>
      </c>
      <c r="G69" s="21" cm="1">
        <f t="array" ref="G69">IF(ISERROR(INDEX(Jornadas[id],ROW()-5)),"",SUMIFS(Adelantos[importe],Adelantos[id_jornada],INDEX(Jornadas[id],ROW()-5),Adelantos[id_barbero],LOOKUP($D$4,Barberos[nombre],Barberos[id])))</f>
        <v>0</v>
      </c>
      <c r="H69" s="21" cm="1">
        <f t="array" ref="H69">IF(ISERROR(INDEX(Jornadas[id],ROW()-5)),"",E69+F69-G69)</f>
        <v>0</v>
      </c>
      <c r="I69" s="2" cm="1">
        <f t="array" ref="I69">IF(ISERROR(INDEX(Jornadas[id],ROW()-5)),"",COUNTIFS(_Cortes!$C:$C,INDEX(Jornadas[id],ROW()-5),_Cortes!$B:$B,LOOKUP($I$4,_Barberos!$B:$B,_Barberos!$A:$A)))</f>
        <v>12</v>
      </c>
      <c r="J69" s="21" cm="1">
        <f t="array" ref="J69">IF(ISERROR(INDEX(Jornadas[id],ROW()-5)),"",INT(SUMIFS(Cortes[importe],Cortes[id_jornada],INDEX(Jornadas[id],ROW()-5),Cortes[id_barbero],LOOKUP($I$4,Barberos[nombre],Barberos[id]))*(INDEX(Jornadas[comision_barberos],1)/100)))</f>
        <v>42000</v>
      </c>
      <c r="K69" s="21" cm="1">
        <f t="array" ref="K69">IF(ISERROR(INDEX(Jornadas[id],ROW()-5)),"",SUMIFS(Cortes[propina],Cortes[id_jornada],INDEX(Jornadas[id],ROW()-5),Cortes[id_barbero],LOOKUP($I$4,Barberos[nombre],Barberos[id])))</f>
        <v>8000</v>
      </c>
      <c r="L69" s="21" cm="1">
        <f t="array" ref="L69">IF(ISERROR(INDEX(Jornadas[id],ROW()-5)),"",SUMIFS(Adelantos[importe],Adelantos[id_jornada],INDEX(Jornadas[id],ROW()-5),Adelantos[id_barbero],LOOKUP($I$4,Barberos[nombre],Barberos[id])))</f>
        <v>0</v>
      </c>
      <c r="M69" s="21" cm="1">
        <f t="array" ref="M69">IF(ISERROR(INDEX(Jornadas[id],ROW()-5)),"",J69+K69-L69)</f>
        <v>50000</v>
      </c>
      <c r="N69" s="2" cm="1">
        <f t="array" ref="N69">IF(ISERROR(INDEX(Jornadas[id],ROW()-5)),"",COUNTIFS(_Cortes!$C:$C,INDEX(Jornadas[id],ROW()-5),_Cortes!$B:$B,LOOKUP($N$4,_Barberos!$B:$B,_Barberos!$A:$A)))</f>
        <v>11</v>
      </c>
      <c r="O69" s="21" cm="1">
        <f t="array" ref="O69">IF(ISERROR(INDEX(Jornadas[id],ROW()-5)),"",INT(SUMIFS(Cortes[importe],Cortes[id_jornada],INDEX(Jornadas[id],ROW()-5),Cortes[id_barbero],LOOKUP($N$4,Barberos[nombre],Barberos[id]))*(INDEX(Jornadas[comision_barberos],1)/100)))</f>
        <v>39500</v>
      </c>
      <c r="P69" s="21" cm="1">
        <f t="array" ref="P69">IF(ISERROR(INDEX(Jornadas[id],ROW()-5)),"",SUMIFS(Cortes[propina],Cortes[id_jornada],INDEX(Jornadas[id],ROW()-5),Cortes[id_barbero],LOOKUP($N$4,Barberos[nombre],Barberos[id])))</f>
        <v>6300</v>
      </c>
      <c r="Q69" s="21" cm="1">
        <f t="array" ref="Q69">IF(ISERROR(INDEX(Jornadas[id],ROW()-5)),"",SUMIFS(Adelantos[importe],Adelantos[id_jornada],INDEX(Jornadas[id],ROW()-5),Adelantos[id_barbero],LOOKUP($N$4,Barberos[nombre],Barberos[id])))</f>
        <v>0</v>
      </c>
      <c r="R69" s="21" cm="1">
        <f t="array" ref="R69">IF(ISERROR(INDEX(Jornadas[id],ROW()-5)),"",O69+P69-Q69)</f>
        <v>45800</v>
      </c>
      <c r="S69" s="2" cm="1">
        <f t="array" ref="S69">IF(ISERROR(INDEX(Jornadas[id],ROW()-5)),"",COUNTIFS(_Cortes!$C:$C,INDEX(Jornadas[id],ROW()-5),_Cortes!$B:$B,LOOKUP($S$4,_Barberos!$B:$B,_Barberos!$A:$A)))</f>
        <v>10</v>
      </c>
      <c r="T69" s="21" cm="1">
        <f t="array" ref="T69">IF(ISERROR(INDEX(Jornadas[id],ROW()-5)),"",INT(SUMIFS(Cortes[importe],Cortes[id_jornada],INDEX(Jornadas[id],ROW()-5),Cortes[id_barbero],LOOKUP($S$4,Barberos[nombre],Barberos[id]))*(INDEX(Jornadas[comision_barberos],1)/100)))</f>
        <v>35000</v>
      </c>
      <c r="U69" s="21" cm="1">
        <f t="array" ref="U69">IF(ISERROR(INDEX(Jornadas[id],ROW()-5)),"",SUMIFS(Cortes[propina],Cortes[id_jornada],INDEX(Jornadas[id],ROW()-5),Cortes[id_barbero],LOOKUP($S$4,Barberos[nombre],Barberos[id])))</f>
        <v>2140</v>
      </c>
      <c r="V69" s="21" cm="1">
        <f t="array" ref="V69">IF(ISERROR(INDEX(Jornadas[id],ROW()-5)),"",SUMIFS(Adelantos[importe],Adelantos[id_jornada],INDEX(Jornadas[id],ROW()-5),Adelantos[id_barbero],LOOKUP($S$4,Barberos[nombre],Barberos[id])))</f>
        <v>0</v>
      </c>
      <c r="W69" s="21" cm="1">
        <f t="array" ref="W69">IF(ISERROR(INDEX(Jornadas[id],ROW()-5)),"",T69+U69-V69)</f>
        <v>37140</v>
      </c>
      <c r="X69" s="2" cm="1">
        <f t="array" ref="X69">IF(ISERROR(INDEX(Jornadas[id],ROW()-5)),"",COUNTIFS(_Cortes!$C:$C,INDEX(Jornadas[id],ROW()-5),_Cortes!$B:$B,LOOKUP($X$4,_Barberos!$B:$B,_Barberos!$A:$A)))</f>
        <v>0</v>
      </c>
      <c r="Y69" s="21" cm="1">
        <f t="array" ref="Y69">IF(ISERROR(INDEX(Jornadas[id],ROW()-5)),"",INT(SUMIFS(Cortes[importe],Cortes[id_jornada],INDEX(Jornadas[id],ROW()-5),Cortes[id_barbero],LOOKUP($X$4,Barberos[nombre],Barberos[id]))*(INDEX(Jornadas[comision_barberos],1)/100)))</f>
        <v>0</v>
      </c>
      <c r="Z69" s="21" cm="1">
        <f t="array" ref="Z69">IF(ISERROR(INDEX(Jornadas[id],ROW()-5)),"",SUMIFS(Cortes[propina],Cortes[id_jornada],INDEX(Jornadas[id],ROW()-5),Cortes[id_barbero],LOOKUP($X$4,Barberos[nombre],Barberos[id])))</f>
        <v>0</v>
      </c>
      <c r="AA69" s="21" cm="1">
        <f t="array" ref="AA69">IF(ISERROR(INDEX(Jornadas[id],ROW()-5)),"",SUMIFS(Adelantos[importe],Adelantos[id_jornada],INDEX(Jornadas[id],ROW()-5),Adelantos[id_barbero],LOOKUP($X$4,Barberos[nombre],Barberos[id])))</f>
        <v>0</v>
      </c>
      <c r="AB69" s="21" cm="1">
        <f t="array" ref="AB69">IF(ISERROR(INDEX(Jornadas[id],ROW()-5)),"",Y69+Z69-AA69)</f>
        <v>0</v>
      </c>
      <c r="AC69" s="2" cm="1">
        <f t="array" ref="AC69">IF(ISERROR(INDEX(Jornadas[id],ROW()-5)),"",COUNTIFS(_Cortes!$C:$C,INDEX(Jornadas[id],ROW()-5),_Cortes!$B:$B,LOOKUP($AC$4,_Barberos!$B:$B,_Barberos!$A:$A)))</f>
        <v>10</v>
      </c>
      <c r="AD69" s="21" cm="1">
        <f t="array" ref="AD69">IF(ISERROR(INDEX(Jornadas[id],ROW()-5)),"",INT(SUMIFS(Cortes[importe],Cortes[id_jornada],INDEX(Jornadas[id],ROW()-5),Cortes[id_barbero],LOOKUP($AC$4,Barberos[nombre],Barberos[id]))*(INDEX(Jornadas[comision_barberos],1)/100)))</f>
        <v>36000</v>
      </c>
      <c r="AE69" s="21" cm="1">
        <f t="array" ref="AE69">IF(ISERROR(INDEX(Jornadas[id],ROW()-5)),"",SUMIFS(Cortes[propina],Cortes[id_jornada],INDEX(Jornadas[id],ROW()-5),Cortes[id_barbero],LOOKUP($AC$4,Barberos[nombre],Barberos[id])))</f>
        <v>2000</v>
      </c>
      <c r="AF69" s="21" cm="1">
        <f t="array" ref="AF69">IF(ISERROR(INDEX(Jornadas[id],ROW()-5)),"",SUMIFS(Adelantos[importe],Adelantos[id_jornada],INDEX(Jornadas[id],ROW()-5),Adelantos[id_barbero],LOOKUP($AC$4,Barberos[nombre],Barberos[id])))</f>
        <v>0</v>
      </c>
      <c r="AG69" s="21" cm="1">
        <f t="array" ref="AG69">IF(ISERROR(INDEX(Jornadas[id],ROW()-5)),"",AD69+AE69-AF69)</f>
        <v>38000</v>
      </c>
      <c r="AH69" s="2" cm="1">
        <f t="array" ref="AH69">IF(ISERROR(INDEX(Jornadas[id],ROW()-5)),"",COUNTIFS(_Cortes!$C:$C,INDEX(Jornadas[id],ROW()-5),_Cortes!$B:$B,LOOKUP($AH$4,_Barberos!$B:$B,_Barberos!$A:$A)))</f>
        <v>0</v>
      </c>
      <c r="AI69" s="21" cm="1">
        <f t="array" ref="AI69">IF(ISERROR(INDEX(Jornadas[id],ROW()-5)),"",INT(SUMIFS(Cortes[importe],Cortes[id_jornada],INDEX(Jornadas[id],ROW()-5),Cortes[id_barbero],LOOKUP($AH$4,Barberos[nombre],Barberos[id]))*(INDEX(Jornadas[comision_barberos],1)/100)))</f>
        <v>0</v>
      </c>
      <c r="AJ69" s="21" cm="1">
        <f t="array" ref="AJ69">IF(ISERROR(INDEX(Jornadas[id],ROW()-5)),"",SUMIFS(Cortes[propina],Cortes[id_jornada],INDEX(Jornadas[id],ROW()-5),Cortes[id_barbero],LOOKUP($AH$4,Barberos[nombre],Barberos[id])))</f>
        <v>0</v>
      </c>
      <c r="AK69" s="21" cm="1">
        <f t="array" ref="AK69">IF(ISERROR(INDEX(Jornadas[id],ROW()-5)),"",SUMIFS(Adelantos[importe],Adelantos[id_jornada],INDEX(Jornadas[id],ROW()-5),Adelantos[id_barbero],LOOKUP($AH$4,Barberos[nombre],Barberos[id])))</f>
        <v>0</v>
      </c>
      <c r="AL69" s="21" cm="1">
        <f t="array" ref="AL69">IF(ISERROR(INDEX(Jornadas[id],ROW()-5)),"",AI69+AJ69-AK69)</f>
        <v>0</v>
      </c>
      <c r="AM69" s="2" cm="1">
        <f t="array" ref="AM69">IF(ISERROR(INDEX(Jornadas[id],ROW()-5)),"",COUNTIFS(_Cortes!$C:$C,INDEX(Jornadas[id],ROW()-5),_Cortes!$B:$B,LOOKUP($AM$4,_Barberos!$B:$B,_Barberos!$A:$A)))</f>
        <v>7</v>
      </c>
      <c r="AN69" s="21" cm="1">
        <f t="array" ref="AN69">IF(ISERROR(INDEX(Jornadas[id],ROW()-5)),"",INT(SUMIFS(Cortes[importe],Cortes[id_jornada],INDEX(Jornadas[id],ROW()-5),Cortes[id_barbero],LOOKUP($AM$4,Barberos[nombre],Barberos[id]))*(INDEX(Jornadas[comision_barberos],1)/100)))</f>
        <v>25500</v>
      </c>
      <c r="AO69" s="21" cm="1">
        <f t="array" ref="AO69">IF(ISERROR(INDEX(Jornadas[id],ROW()-5)),"",SUMIFS(Cortes[propina],Cortes[id_jornada],INDEX(Jornadas[id],ROW()-5),Cortes[id_barbero],LOOKUP($AM$4,Barberos[nombre],Barberos[id])))</f>
        <v>0</v>
      </c>
      <c r="AP69" s="21" cm="1">
        <f t="array" ref="AP69">IF(ISERROR(INDEX(Jornadas[id],ROW()-5)),"",SUMIFS(Adelantos[importe],Adelantos[id_jornada],INDEX(Jornadas[id],ROW()-5),Adelantos[id_barbero],LOOKUP($AM$4,Barberos[nombre],Barberos[id])))</f>
        <v>0</v>
      </c>
      <c r="AQ69" s="21" cm="1">
        <f t="array" ref="AQ69">IF(ISERROR(INDEX(Jornadas[id],ROW()-5)),"",AN69+AO69-AP69)</f>
        <v>25500</v>
      </c>
      <c r="AR69" s="2" cm="1">
        <f t="array" ref="AR69">IF(ISERROR(INDEX(Jornadas[id],ROW()-5)),"",COUNTIFS(_Cortes!$C:$C,INDEX(Jornadas[id],ROW()-5),_Cortes!$B:$B,LOOKUP($AR$4,_Barberos!$B:$B,_Barberos!$A:$A)))</f>
        <v>0</v>
      </c>
      <c r="AS69" s="21" cm="1">
        <f t="array" ref="AS69">IF(ISERROR(INDEX(Jornadas[id],ROW()-5)),"",INT(SUMIFS(Cortes[importe],Cortes[id_jornada],INDEX(Jornadas[id],ROW()-5),Cortes[id_barbero],LOOKUP($AR$4,Barberos[nombre],Barberos[id]))*(INDEX(Jornadas[comision_barberos],1)/100)))</f>
        <v>0</v>
      </c>
      <c r="AT69" s="21" cm="1">
        <f t="array" ref="AT69">IF(ISERROR(INDEX(Jornadas[id],ROW()-5)),"",SUMIFS(Cortes[propina],Cortes[id_jornada],INDEX(Jornadas[id],ROW()-5),Cortes[id_barbero],LOOKUP($AR$4,Barberos[nombre],Barberos[id])))</f>
        <v>0</v>
      </c>
      <c r="AU69" s="21" cm="1">
        <f t="array" ref="AU69">IF(ISERROR(INDEX(Jornadas[id],ROW()-5)),"",SUMIFS(Adelantos[importe],Adelantos[id_jornada],INDEX(Jornadas[id],ROW()-5),Adelantos[id_barbero],LOOKUP($AR$4,Barberos[nombre],Barberos[id])))</f>
        <v>0</v>
      </c>
      <c r="AV69" s="21" cm="1">
        <f t="array" ref="AV69">IF(ISERROR(INDEX(Jornadas[id],ROW()-5)),"",AS69+AT69-AU69)</f>
        <v>0</v>
      </c>
    </row>
    <row r="70" spans="1:48" ht="15" hidden="1" customHeight="1" x14ac:dyDescent="0.3">
      <c r="A70" s="53" t="str">
        <f t="shared" si="0"/>
        <v>Tuesday</v>
      </c>
      <c r="B70" s="54"/>
      <c r="C70" s="38" cm="1">
        <f t="array" ref="C70">IF(ISERROR(INDEX(Jornadas[id],ROW()-5)),"",INDEX(Jornadas[fecha],ROW()-5))</f>
        <v>45734</v>
      </c>
      <c r="D70" s="1" cm="1">
        <f t="array" ref="D70">IF(ISERROR(INDEX(Jornadas[id],ROW()-5)),"",COUNTIFS(_Cortes!$C:$C,INDEX(Jornadas[id],ROW()-5),_Cortes!$B:$B,LOOKUP($D$4,_Barberos!$B:$B,_Barberos!$A:$A)))</f>
        <v>10</v>
      </c>
      <c r="E70" s="20" cm="1">
        <f t="array" ref="E70">IF(ISERROR(INDEX(Jornadas[id],ROW()-5)),"",INT(SUMIFS(Cortes[importe],Cortes[id_jornada],INDEX(Jornadas[id],ROW()-5),Cortes[id_barbero],LOOKUP($D$4,Barberos[nombre],Barberos[id]))*(INDEX(Jornadas[comision_barberos],1)/100)))</f>
        <v>55000</v>
      </c>
      <c r="F70" s="20" cm="1">
        <f t="array" ref="F70">IF(ISERROR(INDEX(Jornadas[id],ROW()-5)),"",SUMIFS(Cortes[propina],Cortes[id_jornada],INDEX(Jornadas[id],ROW()-5),Cortes[id_barbero],LOOKUP($D$4,Barberos[nombre],Barberos[id])))</f>
        <v>3000</v>
      </c>
      <c r="G70" s="20" cm="1">
        <f t="array" ref="G70">IF(ISERROR(INDEX(Jornadas[id],ROW()-5)),"",SUMIFS(Adelantos[importe],Adelantos[id_jornada],INDEX(Jornadas[id],ROW()-5),Adelantos[id_barbero],LOOKUP($D$4,Barberos[nombre],Barberos[id])))</f>
        <v>3000</v>
      </c>
      <c r="H70" s="20" cm="1">
        <f t="array" ref="H70">IF(ISERROR(INDEX(Jornadas[id],ROW()-5)),"",E70+F70-G70)</f>
        <v>55000</v>
      </c>
      <c r="I70" s="1" cm="1">
        <f t="array" ref="I70">IF(ISERROR(INDEX(Jornadas[id],ROW()-5)),"",COUNTIFS(_Cortes!$C:$C,INDEX(Jornadas[id],ROW()-5),_Cortes!$B:$B,LOOKUP($I$4,_Barberos!$B:$B,_Barberos!$A:$A)))</f>
        <v>12</v>
      </c>
      <c r="J70" s="20" cm="1">
        <f t="array" ref="J70">IF(ISERROR(INDEX(Jornadas[id],ROW()-5)),"",INT(SUMIFS(Cortes[importe],Cortes[id_jornada],INDEX(Jornadas[id],ROW()-5),Cortes[id_barbero],LOOKUP($I$4,Barberos[nombre],Barberos[id]))*(INDEX(Jornadas[comision_barberos],1)/100)))</f>
        <v>42000</v>
      </c>
      <c r="K70" s="20" cm="1">
        <f t="array" ref="K70">IF(ISERROR(INDEX(Jornadas[id],ROW()-5)),"",SUMIFS(Cortes[propina],Cortes[id_jornada],INDEX(Jornadas[id],ROW()-5),Cortes[id_barbero],LOOKUP($I$4,Barberos[nombre],Barberos[id])))</f>
        <v>8500</v>
      </c>
      <c r="L70" s="20" cm="1">
        <f t="array" ref="L70">IF(ISERROR(INDEX(Jornadas[id],ROW()-5)),"",SUMIFS(Adelantos[importe],Adelantos[id_jornada],INDEX(Jornadas[id],ROW()-5),Adelantos[id_barbero],LOOKUP($I$4,Barberos[nombre],Barberos[id])))</f>
        <v>0</v>
      </c>
      <c r="M70" s="20" cm="1">
        <f t="array" ref="M70">IF(ISERROR(INDEX(Jornadas[id],ROW()-5)),"",J70+K70-L70)</f>
        <v>50500</v>
      </c>
      <c r="N70" s="1" cm="1">
        <f t="array" ref="N70">IF(ISERROR(INDEX(Jornadas[id],ROW()-5)),"",COUNTIFS(_Cortes!$C:$C,INDEX(Jornadas[id],ROW()-5),_Cortes!$B:$B,LOOKUP($N$4,_Barberos!$B:$B,_Barberos!$A:$A)))</f>
        <v>0</v>
      </c>
      <c r="O70" s="20" cm="1">
        <f t="array" ref="O70">IF(ISERROR(INDEX(Jornadas[id],ROW()-5)),"",INT(SUMIFS(Cortes[importe],Cortes[id_jornada],INDEX(Jornadas[id],ROW()-5),Cortes[id_barbero],LOOKUP($N$4,Barberos[nombre],Barberos[id]))*(INDEX(Jornadas[comision_barberos],1)/100)))</f>
        <v>0</v>
      </c>
      <c r="P70" s="20" cm="1">
        <f t="array" ref="P70">IF(ISERROR(INDEX(Jornadas[id],ROW()-5)),"",SUMIFS(Cortes[propina],Cortes[id_jornada],INDEX(Jornadas[id],ROW()-5),Cortes[id_barbero],LOOKUP($N$4,Barberos[nombre],Barberos[id])))</f>
        <v>0</v>
      </c>
      <c r="Q70" s="20" cm="1">
        <f t="array" ref="Q70">IF(ISERROR(INDEX(Jornadas[id],ROW()-5)),"",SUMIFS(Adelantos[importe],Adelantos[id_jornada],INDEX(Jornadas[id],ROW()-5),Adelantos[id_barbero],LOOKUP($N$4,Barberos[nombre],Barberos[id])))</f>
        <v>0</v>
      </c>
      <c r="R70" s="20" cm="1">
        <f t="array" ref="R70">IF(ISERROR(INDEX(Jornadas[id],ROW()-5)),"",O70+P70-Q70)</f>
        <v>0</v>
      </c>
      <c r="S70" s="1" cm="1">
        <f t="array" ref="S70">IF(ISERROR(INDEX(Jornadas[id],ROW()-5)),"",COUNTIFS(_Cortes!$C:$C,INDEX(Jornadas[id],ROW()-5),_Cortes!$B:$B,LOOKUP($S$4,_Barberos!$B:$B,_Barberos!$A:$A)))</f>
        <v>0</v>
      </c>
      <c r="T70" s="20" cm="1">
        <f t="array" ref="T70">IF(ISERROR(INDEX(Jornadas[id],ROW()-5)),"",INT(SUMIFS(Cortes[importe],Cortes[id_jornada],INDEX(Jornadas[id],ROW()-5),Cortes[id_barbero],LOOKUP($S$4,Barberos[nombre],Barberos[id]))*(INDEX(Jornadas[comision_barberos],1)/100)))</f>
        <v>0</v>
      </c>
      <c r="U70" s="20" cm="1">
        <f t="array" ref="U70">IF(ISERROR(INDEX(Jornadas[id],ROW()-5)),"",SUMIFS(Cortes[propina],Cortes[id_jornada],INDEX(Jornadas[id],ROW()-5),Cortes[id_barbero],LOOKUP($S$4,Barberos[nombre],Barberos[id])))</f>
        <v>0</v>
      </c>
      <c r="V70" s="20" cm="1">
        <f t="array" ref="V70">IF(ISERROR(INDEX(Jornadas[id],ROW()-5)),"",SUMIFS(Adelantos[importe],Adelantos[id_jornada],INDEX(Jornadas[id],ROW()-5),Adelantos[id_barbero],LOOKUP($S$4,Barberos[nombre],Barberos[id])))</f>
        <v>0</v>
      </c>
      <c r="W70" s="20" cm="1">
        <f t="array" ref="W70">IF(ISERROR(INDEX(Jornadas[id],ROW()-5)),"",T70+U70-V70)</f>
        <v>0</v>
      </c>
      <c r="X70" s="1" cm="1">
        <f t="array" ref="X70">IF(ISERROR(INDEX(Jornadas[id],ROW()-5)),"",COUNTIFS(_Cortes!$C:$C,INDEX(Jornadas[id],ROW()-5),_Cortes!$B:$B,LOOKUP($X$4,_Barberos!$B:$B,_Barberos!$A:$A)))</f>
        <v>0</v>
      </c>
      <c r="Y70" s="20" cm="1">
        <f t="array" ref="Y70">IF(ISERROR(INDEX(Jornadas[id],ROW()-5)),"",INT(SUMIFS(Cortes[importe],Cortes[id_jornada],INDEX(Jornadas[id],ROW()-5),Cortes[id_barbero],LOOKUP($X$4,Barberos[nombre],Barberos[id]))*(INDEX(Jornadas[comision_barberos],1)/100)))</f>
        <v>0</v>
      </c>
      <c r="Z70" s="20" cm="1">
        <f t="array" ref="Z70">IF(ISERROR(INDEX(Jornadas[id],ROW()-5)),"",SUMIFS(Cortes[propina],Cortes[id_jornada],INDEX(Jornadas[id],ROW()-5),Cortes[id_barbero],LOOKUP($X$4,Barberos[nombre],Barberos[id])))</f>
        <v>0</v>
      </c>
      <c r="AA70" s="20" cm="1">
        <f t="array" ref="AA70">IF(ISERROR(INDEX(Jornadas[id],ROW()-5)),"",SUMIFS(Adelantos[importe],Adelantos[id_jornada],INDEX(Jornadas[id],ROW()-5),Adelantos[id_barbero],LOOKUP($X$4,Barberos[nombre],Barberos[id])))</f>
        <v>0</v>
      </c>
      <c r="AB70" s="20" cm="1">
        <f t="array" ref="AB70">IF(ISERROR(INDEX(Jornadas[id],ROW()-5)),"",Y70+Z70-AA70)</f>
        <v>0</v>
      </c>
      <c r="AC70" s="1" cm="1">
        <f t="array" ref="AC70">IF(ISERROR(INDEX(Jornadas[id],ROW()-5)),"",COUNTIFS(_Cortes!$C:$C,INDEX(Jornadas[id],ROW()-5),_Cortes!$B:$B,LOOKUP($AC$4,_Barberos!$B:$B,_Barberos!$A:$A)))</f>
        <v>13</v>
      </c>
      <c r="AD70" s="20" cm="1">
        <f t="array" ref="AD70">IF(ISERROR(INDEX(Jornadas[id],ROW()-5)),"",INT(SUMIFS(Cortes[importe],Cortes[id_jornada],INDEX(Jornadas[id],ROW()-5),Cortes[id_barbero],LOOKUP($AC$4,Barberos[nombre],Barberos[id]))*(INDEX(Jornadas[comision_barberos],1)/100)))</f>
        <v>46500</v>
      </c>
      <c r="AE70" s="20" cm="1">
        <f t="array" ref="AE70">IF(ISERROR(INDEX(Jornadas[id],ROW()-5)),"",SUMIFS(Cortes[propina],Cortes[id_jornada],INDEX(Jornadas[id],ROW()-5),Cortes[id_barbero],LOOKUP($AC$4,Barberos[nombre],Barberos[id])))</f>
        <v>0</v>
      </c>
      <c r="AF70" s="20" cm="1">
        <f t="array" ref="AF70">IF(ISERROR(INDEX(Jornadas[id],ROW()-5)),"",SUMIFS(Adelantos[importe],Adelantos[id_jornada],INDEX(Jornadas[id],ROW()-5),Adelantos[id_barbero],LOOKUP($AC$4,Barberos[nombre],Barberos[id])))</f>
        <v>0</v>
      </c>
      <c r="AG70" s="20" cm="1">
        <f t="array" ref="AG70">IF(ISERROR(INDEX(Jornadas[id],ROW()-5)),"",AD70+AE70-AF70)</f>
        <v>46500</v>
      </c>
      <c r="AH70" s="1" cm="1">
        <f t="array" ref="AH70">IF(ISERROR(INDEX(Jornadas[id],ROW()-5)),"",COUNTIFS(_Cortes!$C:$C,INDEX(Jornadas[id],ROW()-5),_Cortes!$B:$B,LOOKUP($AH$4,_Barberos!$B:$B,_Barberos!$A:$A)))</f>
        <v>0</v>
      </c>
      <c r="AI70" s="20" cm="1">
        <f t="array" ref="AI70">IF(ISERROR(INDEX(Jornadas[id],ROW()-5)),"",INT(SUMIFS(Cortes[importe],Cortes[id_jornada],INDEX(Jornadas[id],ROW()-5),Cortes[id_barbero],LOOKUP($AH$4,Barberos[nombre],Barberos[id]))*(INDEX(Jornadas[comision_barberos],1)/100)))</f>
        <v>0</v>
      </c>
      <c r="AJ70" s="20" cm="1">
        <f t="array" ref="AJ70">IF(ISERROR(INDEX(Jornadas[id],ROW()-5)),"",SUMIFS(Cortes[propina],Cortes[id_jornada],INDEX(Jornadas[id],ROW()-5),Cortes[id_barbero],LOOKUP($AH$4,Barberos[nombre],Barberos[id])))</f>
        <v>0</v>
      </c>
      <c r="AK70" s="20" cm="1">
        <f t="array" ref="AK70">IF(ISERROR(INDEX(Jornadas[id],ROW()-5)),"",SUMIFS(Adelantos[importe],Adelantos[id_jornada],INDEX(Jornadas[id],ROW()-5),Adelantos[id_barbero],LOOKUP($AH$4,Barberos[nombre],Barberos[id])))</f>
        <v>0</v>
      </c>
      <c r="AL70" s="20" cm="1">
        <f t="array" ref="AL70">IF(ISERROR(INDEX(Jornadas[id],ROW()-5)),"",AI70+AJ70-AK70)</f>
        <v>0</v>
      </c>
      <c r="AM70" s="1" cm="1">
        <f t="array" ref="AM70">IF(ISERROR(INDEX(Jornadas[id],ROW()-5)),"",COUNTIFS(_Cortes!$C:$C,INDEX(Jornadas[id],ROW()-5),_Cortes!$B:$B,LOOKUP($AM$4,_Barberos!$B:$B,_Barberos!$A:$A)))</f>
        <v>0</v>
      </c>
      <c r="AN70" s="20" cm="1">
        <f t="array" ref="AN70">IF(ISERROR(INDEX(Jornadas[id],ROW()-5)),"",INT(SUMIFS(Cortes[importe],Cortes[id_jornada],INDEX(Jornadas[id],ROW()-5),Cortes[id_barbero],LOOKUP($AM$4,Barberos[nombre],Barberos[id]))*(INDEX(Jornadas[comision_barberos],1)/100)))</f>
        <v>0</v>
      </c>
      <c r="AO70" s="20" cm="1">
        <f t="array" ref="AO70">IF(ISERROR(INDEX(Jornadas[id],ROW()-5)),"",SUMIFS(Cortes[propina],Cortes[id_jornada],INDEX(Jornadas[id],ROW()-5),Cortes[id_barbero],LOOKUP($AM$4,Barberos[nombre],Barberos[id])))</f>
        <v>0</v>
      </c>
      <c r="AP70" s="20" cm="1">
        <f t="array" ref="AP70">IF(ISERROR(INDEX(Jornadas[id],ROW()-5)),"",SUMIFS(Adelantos[importe],Adelantos[id_jornada],INDEX(Jornadas[id],ROW()-5),Adelantos[id_barbero],LOOKUP($AM$4,Barberos[nombre],Barberos[id])))</f>
        <v>0</v>
      </c>
      <c r="AQ70" s="20" cm="1">
        <f t="array" ref="AQ70">IF(ISERROR(INDEX(Jornadas[id],ROW()-5)),"",AN70+AO70-AP70)</f>
        <v>0</v>
      </c>
      <c r="AR70" s="1" cm="1">
        <f t="array" ref="AR70">IF(ISERROR(INDEX(Jornadas[id],ROW()-5)),"",COUNTIFS(_Cortes!$C:$C,INDEX(Jornadas[id],ROW()-5),_Cortes!$B:$B,LOOKUP($AR$4,_Barberos!$B:$B,_Barberos!$A:$A)))</f>
        <v>0</v>
      </c>
      <c r="AS70" s="20" cm="1">
        <f t="array" ref="AS70">IF(ISERROR(INDEX(Jornadas[id],ROW()-5)),"",INT(SUMIFS(Cortes[importe],Cortes[id_jornada],INDEX(Jornadas[id],ROW()-5),Cortes[id_barbero],LOOKUP($AR$4,Barberos[nombre],Barberos[id]))*(INDEX(Jornadas[comision_barberos],1)/100)))</f>
        <v>0</v>
      </c>
      <c r="AT70" s="20" cm="1">
        <f t="array" ref="AT70">IF(ISERROR(INDEX(Jornadas[id],ROW()-5)),"",SUMIFS(Cortes[propina],Cortes[id_jornada],INDEX(Jornadas[id],ROW()-5),Cortes[id_barbero],LOOKUP($AR$4,Barberos[nombre],Barberos[id])))</f>
        <v>0</v>
      </c>
      <c r="AU70" s="20" cm="1">
        <f t="array" ref="AU70">IF(ISERROR(INDEX(Jornadas[id],ROW()-5)),"",SUMIFS(Adelantos[importe],Adelantos[id_jornada],INDEX(Jornadas[id],ROW()-5),Adelantos[id_barbero],LOOKUP($AR$4,Barberos[nombre],Barberos[id])))</f>
        <v>0</v>
      </c>
      <c r="AV70" s="20" cm="1">
        <f t="array" ref="AV70">IF(ISERROR(INDEX(Jornadas[id],ROW()-5)),"",AS70+AT70-AU70)</f>
        <v>0</v>
      </c>
    </row>
    <row r="71" spans="1:48" ht="15" hidden="1" customHeight="1" x14ac:dyDescent="0.3">
      <c r="A71" s="51" t="str">
        <f t="shared" ref="A71:A134" si="1">PROPER(TEXT($C71,"dddd"))</f>
        <v>Wednesday</v>
      </c>
      <c r="B71" s="52"/>
      <c r="C71" s="36" cm="1">
        <f t="array" ref="C71">IF(ISERROR(INDEX(Jornadas[id],ROW()-5)),"",INDEX(Jornadas[fecha],ROW()-5))</f>
        <v>45735</v>
      </c>
      <c r="D71" s="2" cm="1">
        <f t="array" ref="D71">IF(ISERROR(INDEX(Jornadas[id],ROW()-5)),"",COUNTIFS(_Cortes!$C:$C,INDEX(Jornadas[id],ROW()-5),_Cortes!$B:$B,LOOKUP($D$4,_Barberos!$B:$B,_Barberos!$A:$A)))</f>
        <v>8</v>
      </c>
      <c r="E71" s="21" cm="1">
        <f t="array" ref="E71">IF(ISERROR(INDEX(Jornadas[id],ROW()-5)),"",INT(SUMIFS(Cortes[importe],Cortes[id_jornada],INDEX(Jornadas[id],ROW()-5),Cortes[id_barbero],LOOKUP($D$4,Barberos[nombre],Barberos[id]))*(INDEX(Jornadas[comision_barberos],1)/100)))</f>
        <v>28000</v>
      </c>
      <c r="F71" s="21" cm="1">
        <f t="array" ref="F71">IF(ISERROR(INDEX(Jornadas[id],ROW()-5)),"",SUMIFS(Cortes[propina],Cortes[id_jornada],INDEX(Jornadas[id],ROW()-5),Cortes[id_barbero],LOOKUP($D$4,Barberos[nombre],Barberos[id])))</f>
        <v>800</v>
      </c>
      <c r="G71" s="21" cm="1">
        <f t="array" ref="G71">IF(ISERROR(INDEX(Jornadas[id],ROW()-5)),"",SUMIFS(Adelantos[importe],Adelantos[id_jornada],INDEX(Jornadas[id],ROW()-5),Adelantos[id_barbero],LOOKUP($D$4,Barberos[nombre],Barberos[id])))</f>
        <v>0</v>
      </c>
      <c r="H71" s="21" cm="1">
        <f t="array" ref="H71">IF(ISERROR(INDEX(Jornadas[id],ROW()-5)),"",E71+F71-G71)</f>
        <v>28800</v>
      </c>
      <c r="I71" s="2" cm="1">
        <f t="array" ref="I71">IF(ISERROR(INDEX(Jornadas[id],ROW()-5)),"",COUNTIFS(_Cortes!$C:$C,INDEX(Jornadas[id],ROW()-5),_Cortes!$B:$B,LOOKUP($I$4,_Barberos!$B:$B,_Barberos!$A:$A)))</f>
        <v>0</v>
      </c>
      <c r="J71" s="21" cm="1">
        <f t="array" ref="J71">IF(ISERROR(INDEX(Jornadas[id],ROW()-5)),"",INT(SUMIFS(Cortes[importe],Cortes[id_jornada],INDEX(Jornadas[id],ROW()-5),Cortes[id_barbero],LOOKUP($I$4,Barberos[nombre],Barberos[id]))*(INDEX(Jornadas[comision_barberos],1)/100)))</f>
        <v>0</v>
      </c>
      <c r="K71" s="21" cm="1">
        <f t="array" ref="K71">IF(ISERROR(INDEX(Jornadas[id],ROW()-5)),"",SUMIFS(Cortes[propina],Cortes[id_jornada],INDEX(Jornadas[id],ROW()-5),Cortes[id_barbero],LOOKUP($I$4,Barberos[nombre],Barberos[id])))</f>
        <v>0</v>
      </c>
      <c r="L71" s="21" cm="1">
        <f t="array" ref="L71">IF(ISERROR(INDEX(Jornadas[id],ROW()-5)),"",SUMIFS(Adelantos[importe],Adelantos[id_jornada],INDEX(Jornadas[id],ROW()-5),Adelantos[id_barbero],LOOKUP($I$4,Barberos[nombre],Barberos[id])))</f>
        <v>0</v>
      </c>
      <c r="M71" s="21" cm="1">
        <f t="array" ref="M71">IF(ISERROR(INDEX(Jornadas[id],ROW()-5)),"",J71+K71-L71)</f>
        <v>0</v>
      </c>
      <c r="N71" s="2" cm="1">
        <f t="array" ref="N71">IF(ISERROR(INDEX(Jornadas[id],ROW()-5)),"",COUNTIFS(_Cortes!$C:$C,INDEX(Jornadas[id],ROW()-5),_Cortes!$B:$B,LOOKUP($N$4,_Barberos!$B:$B,_Barberos!$A:$A)))</f>
        <v>13</v>
      </c>
      <c r="O71" s="21" cm="1">
        <f t="array" ref="O71">IF(ISERROR(INDEX(Jornadas[id],ROW()-5)),"",INT(SUMIFS(Cortes[importe],Cortes[id_jornada],INDEX(Jornadas[id],ROW()-5),Cortes[id_barbero],LOOKUP($N$4,Barberos[nombre],Barberos[id]))*(INDEX(Jornadas[comision_barberos],1)/100)))</f>
        <v>46250</v>
      </c>
      <c r="P71" s="21" cm="1">
        <f t="array" ref="P71">IF(ISERROR(INDEX(Jornadas[id],ROW()-5)),"",SUMIFS(Cortes[propina],Cortes[id_jornada],INDEX(Jornadas[id],ROW()-5),Cortes[id_barbero],LOOKUP($N$4,Barberos[nombre],Barberos[id])))</f>
        <v>7900</v>
      </c>
      <c r="Q71" s="21" cm="1">
        <f t="array" ref="Q71">IF(ISERROR(INDEX(Jornadas[id],ROW()-5)),"",SUMIFS(Adelantos[importe],Adelantos[id_jornada],INDEX(Jornadas[id],ROW()-5),Adelantos[id_barbero],LOOKUP($N$4,Barberos[nombre],Barberos[id])))</f>
        <v>0</v>
      </c>
      <c r="R71" s="21" cm="1">
        <f t="array" ref="R71">IF(ISERROR(INDEX(Jornadas[id],ROW()-5)),"",O71+P71-Q71)</f>
        <v>54150</v>
      </c>
      <c r="S71" s="2" cm="1">
        <f t="array" ref="S71">IF(ISERROR(INDEX(Jornadas[id],ROW()-5)),"",COUNTIFS(_Cortes!$C:$C,INDEX(Jornadas[id],ROW()-5),_Cortes!$B:$B,LOOKUP($S$4,_Barberos!$B:$B,_Barberos!$A:$A)))</f>
        <v>15</v>
      </c>
      <c r="T71" s="21" cm="1">
        <f t="array" ref="T71">IF(ISERROR(INDEX(Jornadas[id],ROW()-5)),"",INT(SUMIFS(Cortes[importe],Cortes[id_jornada],INDEX(Jornadas[id],ROW()-5),Cortes[id_barbero],LOOKUP($S$4,Barberos[nombre],Barberos[id]))*(INDEX(Jornadas[comision_barberos],1)/100)))</f>
        <v>54500</v>
      </c>
      <c r="U71" s="21" cm="1">
        <f t="array" ref="U71">IF(ISERROR(INDEX(Jornadas[id],ROW()-5)),"",SUMIFS(Cortes[propina],Cortes[id_jornada],INDEX(Jornadas[id],ROW()-5),Cortes[id_barbero],LOOKUP($S$4,Barberos[nombre],Barberos[id])))</f>
        <v>6000</v>
      </c>
      <c r="V71" s="21" cm="1">
        <f t="array" ref="V71">IF(ISERROR(INDEX(Jornadas[id],ROW()-5)),"",SUMIFS(Adelantos[importe],Adelantos[id_jornada],INDEX(Jornadas[id],ROW()-5),Adelantos[id_barbero],LOOKUP($S$4,Barberos[nombre],Barberos[id])))</f>
        <v>0</v>
      </c>
      <c r="W71" s="21" cm="1">
        <f t="array" ref="W71">IF(ISERROR(INDEX(Jornadas[id],ROW()-5)),"",T71+U71-V71)</f>
        <v>60500</v>
      </c>
      <c r="X71" s="2" cm="1">
        <f t="array" ref="X71">IF(ISERROR(INDEX(Jornadas[id],ROW()-5)),"",COUNTIFS(_Cortes!$C:$C,INDEX(Jornadas[id],ROW()-5),_Cortes!$B:$B,LOOKUP($X$4,_Barberos!$B:$B,_Barberos!$A:$A)))</f>
        <v>0</v>
      </c>
      <c r="Y71" s="21" cm="1">
        <f t="array" ref="Y71">IF(ISERROR(INDEX(Jornadas[id],ROW()-5)),"",INT(SUMIFS(Cortes[importe],Cortes[id_jornada],INDEX(Jornadas[id],ROW()-5),Cortes[id_barbero],LOOKUP($X$4,Barberos[nombre],Barberos[id]))*(INDEX(Jornadas[comision_barberos],1)/100)))</f>
        <v>0</v>
      </c>
      <c r="Z71" s="21" cm="1">
        <f t="array" ref="Z71">IF(ISERROR(INDEX(Jornadas[id],ROW()-5)),"",SUMIFS(Cortes[propina],Cortes[id_jornada],INDEX(Jornadas[id],ROW()-5),Cortes[id_barbero],LOOKUP($X$4,Barberos[nombre],Barberos[id])))</f>
        <v>0</v>
      </c>
      <c r="AA71" s="21" cm="1">
        <f t="array" ref="AA71">IF(ISERROR(INDEX(Jornadas[id],ROW()-5)),"",SUMIFS(Adelantos[importe],Adelantos[id_jornada],INDEX(Jornadas[id],ROW()-5),Adelantos[id_barbero],LOOKUP($X$4,Barberos[nombre],Barberos[id])))</f>
        <v>0</v>
      </c>
      <c r="AB71" s="21" cm="1">
        <f t="array" ref="AB71">IF(ISERROR(INDEX(Jornadas[id],ROW()-5)),"",Y71+Z71-AA71)</f>
        <v>0</v>
      </c>
      <c r="AC71" s="2" cm="1">
        <f t="array" ref="AC71">IF(ISERROR(INDEX(Jornadas[id],ROW()-5)),"",COUNTIFS(_Cortes!$C:$C,INDEX(Jornadas[id],ROW()-5),_Cortes!$B:$B,LOOKUP($AC$4,_Barberos!$B:$B,_Barberos!$A:$A)))</f>
        <v>0</v>
      </c>
      <c r="AD71" s="21" cm="1">
        <f t="array" ref="AD71">IF(ISERROR(INDEX(Jornadas[id],ROW()-5)),"",INT(SUMIFS(Cortes[importe],Cortes[id_jornada],INDEX(Jornadas[id],ROW()-5),Cortes[id_barbero],LOOKUP($AC$4,Barberos[nombre],Barberos[id]))*(INDEX(Jornadas[comision_barberos],1)/100)))</f>
        <v>0</v>
      </c>
      <c r="AE71" s="21" cm="1">
        <f t="array" ref="AE71">IF(ISERROR(INDEX(Jornadas[id],ROW()-5)),"",SUMIFS(Cortes[propina],Cortes[id_jornada],INDEX(Jornadas[id],ROW()-5),Cortes[id_barbero],LOOKUP($AC$4,Barberos[nombre],Barberos[id])))</f>
        <v>0</v>
      </c>
      <c r="AF71" s="21" cm="1">
        <f t="array" ref="AF71">IF(ISERROR(INDEX(Jornadas[id],ROW()-5)),"",SUMIFS(Adelantos[importe],Adelantos[id_jornada],INDEX(Jornadas[id],ROW()-5),Adelantos[id_barbero],LOOKUP($AC$4,Barberos[nombre],Barberos[id])))</f>
        <v>0</v>
      </c>
      <c r="AG71" s="21" cm="1">
        <f t="array" ref="AG71">IF(ISERROR(INDEX(Jornadas[id],ROW()-5)),"",AD71+AE71-AF71)</f>
        <v>0</v>
      </c>
      <c r="AH71" s="2" cm="1">
        <f t="array" ref="AH71">IF(ISERROR(INDEX(Jornadas[id],ROW()-5)),"",COUNTIFS(_Cortes!$C:$C,INDEX(Jornadas[id],ROW()-5),_Cortes!$B:$B,LOOKUP($AH$4,_Barberos!$B:$B,_Barberos!$A:$A)))</f>
        <v>0</v>
      </c>
      <c r="AI71" s="21" cm="1">
        <f t="array" ref="AI71">IF(ISERROR(INDEX(Jornadas[id],ROW()-5)),"",INT(SUMIFS(Cortes[importe],Cortes[id_jornada],INDEX(Jornadas[id],ROW()-5),Cortes[id_barbero],LOOKUP($AH$4,Barberos[nombre],Barberos[id]))*(INDEX(Jornadas[comision_barberos],1)/100)))</f>
        <v>0</v>
      </c>
      <c r="AJ71" s="21" cm="1">
        <f t="array" ref="AJ71">IF(ISERROR(INDEX(Jornadas[id],ROW()-5)),"",SUMIFS(Cortes[propina],Cortes[id_jornada],INDEX(Jornadas[id],ROW()-5),Cortes[id_barbero],LOOKUP($AH$4,Barberos[nombre],Barberos[id])))</f>
        <v>0</v>
      </c>
      <c r="AK71" s="21" cm="1">
        <f t="array" ref="AK71">IF(ISERROR(INDEX(Jornadas[id],ROW()-5)),"",SUMIFS(Adelantos[importe],Adelantos[id_jornada],INDEX(Jornadas[id],ROW()-5),Adelantos[id_barbero],LOOKUP($AH$4,Barberos[nombre],Barberos[id])))</f>
        <v>0</v>
      </c>
      <c r="AL71" s="21" cm="1">
        <f t="array" ref="AL71">IF(ISERROR(INDEX(Jornadas[id],ROW()-5)),"",AI71+AJ71-AK71)</f>
        <v>0</v>
      </c>
      <c r="AM71" s="2" cm="1">
        <f t="array" ref="AM71">IF(ISERROR(INDEX(Jornadas[id],ROW()-5)),"",COUNTIFS(_Cortes!$C:$C,INDEX(Jornadas[id],ROW()-5),_Cortes!$B:$B,LOOKUP($AM$4,_Barberos!$B:$B,_Barberos!$A:$A)))</f>
        <v>0</v>
      </c>
      <c r="AN71" s="21" cm="1">
        <f t="array" ref="AN71">IF(ISERROR(INDEX(Jornadas[id],ROW()-5)),"",INT(SUMIFS(Cortes[importe],Cortes[id_jornada],INDEX(Jornadas[id],ROW()-5),Cortes[id_barbero],LOOKUP($AM$4,Barberos[nombre],Barberos[id]))*(INDEX(Jornadas[comision_barberos],1)/100)))</f>
        <v>0</v>
      </c>
      <c r="AO71" s="21" cm="1">
        <f t="array" ref="AO71">IF(ISERROR(INDEX(Jornadas[id],ROW()-5)),"",SUMIFS(Cortes[propina],Cortes[id_jornada],INDEX(Jornadas[id],ROW()-5),Cortes[id_barbero],LOOKUP($AM$4,Barberos[nombre],Barberos[id])))</f>
        <v>0</v>
      </c>
      <c r="AP71" s="21" cm="1">
        <f t="array" ref="AP71">IF(ISERROR(INDEX(Jornadas[id],ROW()-5)),"",SUMIFS(Adelantos[importe],Adelantos[id_jornada],INDEX(Jornadas[id],ROW()-5),Adelantos[id_barbero],LOOKUP($AM$4,Barberos[nombre],Barberos[id])))</f>
        <v>0</v>
      </c>
      <c r="AQ71" s="21" cm="1">
        <f t="array" ref="AQ71">IF(ISERROR(INDEX(Jornadas[id],ROW()-5)),"",AN71+AO71-AP71)</f>
        <v>0</v>
      </c>
      <c r="AR71" s="2" cm="1">
        <f t="array" ref="AR71">IF(ISERROR(INDEX(Jornadas[id],ROW()-5)),"",COUNTIFS(_Cortes!$C:$C,INDEX(Jornadas[id],ROW()-5),_Cortes!$B:$B,LOOKUP($AR$4,_Barberos!$B:$B,_Barberos!$A:$A)))</f>
        <v>0</v>
      </c>
      <c r="AS71" s="21" cm="1">
        <f t="array" ref="AS71">IF(ISERROR(INDEX(Jornadas[id],ROW()-5)),"",INT(SUMIFS(Cortes[importe],Cortes[id_jornada],INDEX(Jornadas[id],ROW()-5),Cortes[id_barbero],LOOKUP($AR$4,Barberos[nombre],Barberos[id]))*(INDEX(Jornadas[comision_barberos],1)/100)))</f>
        <v>0</v>
      </c>
      <c r="AT71" s="21" cm="1">
        <f t="array" ref="AT71">IF(ISERROR(INDEX(Jornadas[id],ROW()-5)),"",SUMIFS(Cortes[propina],Cortes[id_jornada],INDEX(Jornadas[id],ROW()-5),Cortes[id_barbero],LOOKUP($AR$4,Barberos[nombre],Barberos[id])))</f>
        <v>0</v>
      </c>
      <c r="AU71" s="21" cm="1">
        <f t="array" ref="AU71">IF(ISERROR(INDEX(Jornadas[id],ROW()-5)),"",SUMIFS(Adelantos[importe],Adelantos[id_jornada],INDEX(Jornadas[id],ROW()-5),Adelantos[id_barbero],LOOKUP($AR$4,Barberos[nombre],Barberos[id])))</f>
        <v>0</v>
      </c>
      <c r="AV71" s="21" cm="1">
        <f t="array" ref="AV71">IF(ISERROR(INDEX(Jornadas[id],ROW()-5)),"",AS71+AT71-AU71)</f>
        <v>0</v>
      </c>
    </row>
    <row r="72" spans="1:48" ht="15" hidden="1" customHeight="1" x14ac:dyDescent="0.3">
      <c r="A72" s="53" t="str">
        <f t="shared" si="1"/>
        <v>Thursday</v>
      </c>
      <c r="B72" s="54"/>
      <c r="C72" s="38" cm="1">
        <f t="array" ref="C72">IF(ISERROR(INDEX(Jornadas[id],ROW()-5)),"",INDEX(Jornadas[fecha],ROW()-5))</f>
        <v>45736</v>
      </c>
      <c r="D72" s="1" cm="1">
        <f t="array" ref="D72">IF(ISERROR(INDEX(Jornadas[id],ROW()-5)),"",COUNTIFS(_Cortes!$C:$C,INDEX(Jornadas[id],ROW()-5),_Cortes!$B:$B,LOOKUP($D$4,_Barberos!$B:$B,_Barberos!$A:$A)))</f>
        <v>10</v>
      </c>
      <c r="E72" s="20" cm="1">
        <f t="array" ref="E72">IF(ISERROR(INDEX(Jornadas[id],ROW()-5)),"",INT(SUMIFS(Cortes[importe],Cortes[id_jornada],INDEX(Jornadas[id],ROW()-5),Cortes[id_barbero],LOOKUP($D$4,Barberos[nombre],Barberos[id]))*(INDEX(Jornadas[comision_barberos],1)/100)))</f>
        <v>55500</v>
      </c>
      <c r="F72" s="20" cm="1">
        <f t="array" ref="F72">IF(ISERROR(INDEX(Jornadas[id],ROW()-5)),"",SUMIFS(Cortes[propina],Cortes[id_jornada],INDEX(Jornadas[id],ROW()-5),Cortes[id_barbero],LOOKUP($D$4,Barberos[nombre],Barberos[id])))</f>
        <v>1000</v>
      </c>
      <c r="G72" s="20" cm="1">
        <f t="array" ref="G72">IF(ISERROR(INDEX(Jornadas[id],ROW()-5)),"",SUMIFS(Adelantos[importe],Adelantos[id_jornada],INDEX(Jornadas[id],ROW()-5),Adelantos[id_barbero],LOOKUP($D$4,Barberos[nombre],Barberos[id])))</f>
        <v>3000</v>
      </c>
      <c r="H72" s="20" cm="1">
        <f t="array" ref="H72">IF(ISERROR(INDEX(Jornadas[id],ROW()-5)),"",E72+F72-G72)</f>
        <v>53500</v>
      </c>
      <c r="I72" s="1" cm="1">
        <f t="array" ref="I72">IF(ISERROR(INDEX(Jornadas[id],ROW()-5)),"",COUNTIFS(_Cortes!$C:$C,INDEX(Jornadas[id],ROW()-5),_Cortes!$B:$B,LOOKUP($I$4,_Barberos!$B:$B,_Barberos!$A:$A)))</f>
        <v>14</v>
      </c>
      <c r="J72" s="20" cm="1">
        <f t="array" ref="J72">IF(ISERROR(INDEX(Jornadas[id],ROW()-5)),"",INT(SUMIFS(Cortes[importe],Cortes[id_jornada],INDEX(Jornadas[id],ROW()-5),Cortes[id_barbero],LOOKUP($I$4,Barberos[nombre],Barberos[id]))*(INDEX(Jornadas[comision_barberos],1)/100)))</f>
        <v>50000</v>
      </c>
      <c r="K72" s="20" cm="1">
        <f t="array" ref="K72">IF(ISERROR(INDEX(Jornadas[id],ROW()-5)),"",SUMIFS(Cortes[propina],Cortes[id_jornada],INDEX(Jornadas[id],ROW()-5),Cortes[id_barbero],LOOKUP($I$4,Barberos[nombre],Barberos[id])))</f>
        <v>5000</v>
      </c>
      <c r="L72" s="20" cm="1">
        <f t="array" ref="L72">IF(ISERROR(INDEX(Jornadas[id],ROW()-5)),"",SUMIFS(Adelantos[importe],Adelantos[id_jornada],INDEX(Jornadas[id],ROW()-5),Adelantos[id_barbero],LOOKUP($I$4,Barberos[nombre],Barberos[id])))</f>
        <v>0</v>
      </c>
      <c r="M72" s="20" cm="1">
        <f t="array" ref="M72">IF(ISERROR(INDEX(Jornadas[id],ROW()-5)),"",J72+K72-L72)</f>
        <v>55000</v>
      </c>
      <c r="N72" s="1" cm="1">
        <f t="array" ref="N72">IF(ISERROR(INDEX(Jornadas[id],ROW()-5)),"",COUNTIFS(_Cortes!$C:$C,INDEX(Jornadas[id],ROW()-5),_Cortes!$B:$B,LOOKUP($N$4,_Barberos!$B:$B,_Barberos!$A:$A)))</f>
        <v>13</v>
      </c>
      <c r="O72" s="20" cm="1">
        <f t="array" ref="O72">IF(ISERROR(INDEX(Jornadas[id],ROW()-5)),"",INT(SUMIFS(Cortes[importe],Cortes[id_jornada],INDEX(Jornadas[id],ROW()-5),Cortes[id_barbero],LOOKUP($N$4,Barberos[nombre],Barberos[id]))*(INDEX(Jornadas[comision_barberos],1)/100)))</f>
        <v>48500</v>
      </c>
      <c r="P72" s="20" cm="1">
        <f t="array" ref="P72">IF(ISERROR(INDEX(Jornadas[id],ROW()-5)),"",SUMIFS(Cortes[propina],Cortes[id_jornada],INDEX(Jornadas[id],ROW()-5),Cortes[id_barbero],LOOKUP($N$4,Barberos[nombre],Barberos[id])))</f>
        <v>10000</v>
      </c>
      <c r="Q72" s="20" cm="1">
        <f t="array" ref="Q72">IF(ISERROR(INDEX(Jornadas[id],ROW()-5)),"",SUMIFS(Adelantos[importe],Adelantos[id_jornada],INDEX(Jornadas[id],ROW()-5),Adelantos[id_barbero],LOOKUP($N$4,Barberos[nombre],Barberos[id])))</f>
        <v>0</v>
      </c>
      <c r="R72" s="20" cm="1">
        <f t="array" ref="R72">IF(ISERROR(INDEX(Jornadas[id],ROW()-5)),"",O72+P72-Q72)</f>
        <v>58500</v>
      </c>
      <c r="S72" s="1" cm="1">
        <f t="array" ref="S72">IF(ISERROR(INDEX(Jornadas[id],ROW()-5)),"",COUNTIFS(_Cortes!$C:$C,INDEX(Jornadas[id],ROW()-5),_Cortes!$B:$B,LOOKUP($S$4,_Barberos!$B:$B,_Barberos!$A:$A)))</f>
        <v>12</v>
      </c>
      <c r="T72" s="20" cm="1">
        <f t="array" ref="T72">IF(ISERROR(INDEX(Jornadas[id],ROW()-5)),"",INT(SUMIFS(Cortes[importe],Cortes[id_jornada],INDEX(Jornadas[id],ROW()-5),Cortes[id_barbero],LOOKUP($S$4,Barberos[nombre],Barberos[id]))*(INDEX(Jornadas[comision_barberos],1)/100)))</f>
        <v>43000</v>
      </c>
      <c r="U72" s="20" cm="1">
        <f t="array" ref="U72">IF(ISERROR(INDEX(Jornadas[id],ROW()-5)),"",SUMIFS(Cortes[propina],Cortes[id_jornada],INDEX(Jornadas[id],ROW()-5),Cortes[id_barbero],LOOKUP($S$4,Barberos[nombre],Barberos[id])))</f>
        <v>7000</v>
      </c>
      <c r="V72" s="20" cm="1">
        <f t="array" ref="V72">IF(ISERROR(INDEX(Jornadas[id],ROW()-5)),"",SUMIFS(Adelantos[importe],Adelantos[id_jornada],INDEX(Jornadas[id],ROW()-5),Adelantos[id_barbero],LOOKUP($S$4,Barberos[nombre],Barberos[id])))</f>
        <v>0</v>
      </c>
      <c r="W72" s="20" cm="1">
        <f t="array" ref="W72">IF(ISERROR(INDEX(Jornadas[id],ROW()-5)),"",T72+U72-V72)</f>
        <v>50000</v>
      </c>
      <c r="X72" s="1" cm="1">
        <f t="array" ref="X72">IF(ISERROR(INDEX(Jornadas[id],ROW()-5)),"",COUNTIFS(_Cortes!$C:$C,INDEX(Jornadas[id],ROW()-5),_Cortes!$B:$B,LOOKUP($X$4,_Barberos!$B:$B,_Barberos!$A:$A)))</f>
        <v>0</v>
      </c>
      <c r="Y72" s="20" cm="1">
        <f t="array" ref="Y72">IF(ISERROR(INDEX(Jornadas[id],ROW()-5)),"",INT(SUMIFS(Cortes[importe],Cortes[id_jornada],INDEX(Jornadas[id],ROW()-5),Cortes[id_barbero],LOOKUP($X$4,Barberos[nombre],Barberos[id]))*(INDEX(Jornadas[comision_barberos],1)/100)))</f>
        <v>0</v>
      </c>
      <c r="Z72" s="20" cm="1">
        <f t="array" ref="Z72">IF(ISERROR(INDEX(Jornadas[id],ROW()-5)),"",SUMIFS(Cortes[propina],Cortes[id_jornada],INDEX(Jornadas[id],ROW()-5),Cortes[id_barbero],LOOKUP($X$4,Barberos[nombre],Barberos[id])))</f>
        <v>0</v>
      </c>
      <c r="AA72" s="20" cm="1">
        <f t="array" ref="AA72">IF(ISERROR(INDEX(Jornadas[id],ROW()-5)),"",SUMIFS(Adelantos[importe],Adelantos[id_jornada],INDEX(Jornadas[id],ROW()-5),Adelantos[id_barbero],LOOKUP($X$4,Barberos[nombre],Barberos[id])))</f>
        <v>0</v>
      </c>
      <c r="AB72" s="20" cm="1">
        <f t="array" ref="AB72">IF(ISERROR(INDEX(Jornadas[id],ROW()-5)),"",Y72+Z72-AA72)</f>
        <v>0</v>
      </c>
      <c r="AC72" s="1" cm="1">
        <f t="array" ref="AC72">IF(ISERROR(INDEX(Jornadas[id],ROW()-5)),"",COUNTIFS(_Cortes!$C:$C,INDEX(Jornadas[id],ROW()-5),_Cortes!$B:$B,LOOKUP($AC$4,_Barberos!$B:$B,_Barberos!$A:$A)))</f>
        <v>14</v>
      </c>
      <c r="AD72" s="20" cm="1">
        <f t="array" ref="AD72">IF(ISERROR(INDEX(Jornadas[id],ROW()-5)),"",INT(SUMIFS(Cortes[importe],Cortes[id_jornada],INDEX(Jornadas[id],ROW()-5),Cortes[id_barbero],LOOKUP($AC$4,Barberos[nombre],Barberos[id]))*(INDEX(Jornadas[comision_barberos],1)/100)))</f>
        <v>50000</v>
      </c>
      <c r="AE72" s="20" cm="1">
        <f t="array" ref="AE72">IF(ISERROR(INDEX(Jornadas[id],ROW()-5)),"",SUMIFS(Cortes[propina],Cortes[id_jornada],INDEX(Jornadas[id],ROW()-5),Cortes[id_barbero],LOOKUP($AC$4,Barberos[nombre],Barberos[id])))</f>
        <v>2000</v>
      </c>
      <c r="AF72" s="20" cm="1">
        <f t="array" ref="AF72">IF(ISERROR(INDEX(Jornadas[id],ROW()-5)),"",SUMIFS(Adelantos[importe],Adelantos[id_jornada],INDEX(Jornadas[id],ROW()-5),Adelantos[id_barbero],LOOKUP($AC$4,Barberos[nombre],Barberos[id])))</f>
        <v>0</v>
      </c>
      <c r="AG72" s="20" cm="1">
        <f t="array" ref="AG72">IF(ISERROR(INDEX(Jornadas[id],ROW()-5)),"",AD72+AE72-AF72)</f>
        <v>52000</v>
      </c>
      <c r="AH72" s="1" cm="1">
        <f t="array" ref="AH72">IF(ISERROR(INDEX(Jornadas[id],ROW()-5)),"",COUNTIFS(_Cortes!$C:$C,INDEX(Jornadas[id],ROW()-5),_Cortes!$B:$B,LOOKUP($AH$4,_Barberos!$B:$B,_Barberos!$A:$A)))</f>
        <v>0</v>
      </c>
      <c r="AI72" s="20" cm="1">
        <f t="array" ref="AI72">IF(ISERROR(INDEX(Jornadas[id],ROW()-5)),"",INT(SUMIFS(Cortes[importe],Cortes[id_jornada],INDEX(Jornadas[id],ROW()-5),Cortes[id_barbero],LOOKUP($AH$4,Barberos[nombre],Barberos[id]))*(INDEX(Jornadas[comision_barberos],1)/100)))</f>
        <v>0</v>
      </c>
      <c r="AJ72" s="20" cm="1">
        <f t="array" ref="AJ72">IF(ISERROR(INDEX(Jornadas[id],ROW()-5)),"",SUMIFS(Cortes[propina],Cortes[id_jornada],INDEX(Jornadas[id],ROW()-5),Cortes[id_barbero],LOOKUP($AH$4,Barberos[nombre],Barberos[id])))</f>
        <v>0</v>
      </c>
      <c r="AK72" s="20" cm="1">
        <f t="array" ref="AK72">IF(ISERROR(INDEX(Jornadas[id],ROW()-5)),"",SUMIFS(Adelantos[importe],Adelantos[id_jornada],INDEX(Jornadas[id],ROW()-5),Adelantos[id_barbero],LOOKUP($AH$4,Barberos[nombre],Barberos[id])))</f>
        <v>0</v>
      </c>
      <c r="AL72" s="20" cm="1">
        <f t="array" ref="AL72">IF(ISERROR(INDEX(Jornadas[id],ROW()-5)),"",AI72+AJ72-AK72)</f>
        <v>0</v>
      </c>
      <c r="AM72" s="1" cm="1">
        <f t="array" ref="AM72">IF(ISERROR(INDEX(Jornadas[id],ROW()-5)),"",COUNTIFS(_Cortes!$C:$C,INDEX(Jornadas[id],ROW()-5),_Cortes!$B:$B,LOOKUP($AM$4,_Barberos!$B:$B,_Barberos!$A:$A)))</f>
        <v>0</v>
      </c>
      <c r="AN72" s="20" cm="1">
        <f t="array" ref="AN72">IF(ISERROR(INDEX(Jornadas[id],ROW()-5)),"",INT(SUMIFS(Cortes[importe],Cortes[id_jornada],INDEX(Jornadas[id],ROW()-5),Cortes[id_barbero],LOOKUP($AM$4,Barberos[nombre],Barberos[id]))*(INDEX(Jornadas[comision_barberos],1)/100)))</f>
        <v>0</v>
      </c>
      <c r="AO72" s="20" cm="1">
        <f t="array" ref="AO72">IF(ISERROR(INDEX(Jornadas[id],ROW()-5)),"",SUMIFS(Cortes[propina],Cortes[id_jornada],INDEX(Jornadas[id],ROW()-5),Cortes[id_barbero],LOOKUP($AM$4,Barberos[nombre],Barberos[id])))</f>
        <v>0</v>
      </c>
      <c r="AP72" s="20" cm="1">
        <f t="array" ref="AP72">IF(ISERROR(INDEX(Jornadas[id],ROW()-5)),"",SUMIFS(Adelantos[importe],Adelantos[id_jornada],INDEX(Jornadas[id],ROW()-5),Adelantos[id_barbero],LOOKUP($AM$4,Barberos[nombre],Barberos[id])))</f>
        <v>0</v>
      </c>
      <c r="AQ72" s="20" cm="1">
        <f t="array" ref="AQ72">IF(ISERROR(INDEX(Jornadas[id],ROW()-5)),"",AN72+AO72-AP72)</f>
        <v>0</v>
      </c>
      <c r="AR72" s="1" cm="1">
        <f t="array" ref="AR72">IF(ISERROR(INDEX(Jornadas[id],ROW()-5)),"",COUNTIFS(_Cortes!$C:$C,INDEX(Jornadas[id],ROW()-5),_Cortes!$B:$B,LOOKUP($AR$4,_Barberos!$B:$B,_Barberos!$A:$A)))</f>
        <v>0</v>
      </c>
      <c r="AS72" s="20" cm="1">
        <f t="array" ref="AS72">IF(ISERROR(INDEX(Jornadas[id],ROW()-5)),"",INT(SUMIFS(Cortes[importe],Cortes[id_jornada],INDEX(Jornadas[id],ROW()-5),Cortes[id_barbero],LOOKUP($AR$4,Barberos[nombre],Barberos[id]))*(INDEX(Jornadas[comision_barberos],1)/100)))</f>
        <v>0</v>
      </c>
      <c r="AT72" s="20" cm="1">
        <f t="array" ref="AT72">IF(ISERROR(INDEX(Jornadas[id],ROW()-5)),"",SUMIFS(Cortes[propina],Cortes[id_jornada],INDEX(Jornadas[id],ROW()-5),Cortes[id_barbero],LOOKUP($AR$4,Barberos[nombre],Barberos[id])))</f>
        <v>0</v>
      </c>
      <c r="AU72" s="20" cm="1">
        <f t="array" ref="AU72">IF(ISERROR(INDEX(Jornadas[id],ROW()-5)),"",SUMIFS(Adelantos[importe],Adelantos[id_jornada],INDEX(Jornadas[id],ROW()-5),Adelantos[id_barbero],LOOKUP($AR$4,Barberos[nombre],Barberos[id])))</f>
        <v>0</v>
      </c>
      <c r="AV72" s="20" cm="1">
        <f t="array" ref="AV72">IF(ISERROR(INDEX(Jornadas[id],ROW()-5)),"",AS72+AT72-AU72)</f>
        <v>0</v>
      </c>
    </row>
    <row r="73" spans="1:48" ht="15" hidden="1" customHeight="1" x14ac:dyDescent="0.3">
      <c r="A73" s="51" t="str">
        <f t="shared" si="1"/>
        <v>Friday</v>
      </c>
      <c r="B73" s="52"/>
      <c r="C73" s="36" cm="1">
        <f t="array" ref="C73">IF(ISERROR(INDEX(Jornadas[id],ROW()-5)),"",INDEX(Jornadas[fecha],ROW()-5))</f>
        <v>45737</v>
      </c>
      <c r="D73" s="2" cm="1">
        <f t="array" ref="D73">IF(ISERROR(INDEX(Jornadas[id],ROW()-5)),"",COUNTIFS(_Cortes!$C:$C,INDEX(Jornadas[id],ROW()-5),_Cortes!$B:$B,LOOKUP($D$4,_Barberos!$B:$B,_Barberos!$A:$A)))</f>
        <v>17</v>
      </c>
      <c r="E73" s="21" cm="1">
        <f t="array" ref="E73">IF(ISERROR(INDEX(Jornadas[id],ROW()-5)),"",INT(SUMIFS(Cortes[importe],Cortes[id_jornada],INDEX(Jornadas[id],ROW()-5),Cortes[id_barbero],LOOKUP($D$4,Barberos[nombre],Barberos[id]))*(INDEX(Jornadas[comision_barberos],1)/100)))</f>
        <v>61500</v>
      </c>
      <c r="F73" s="21" cm="1">
        <f t="array" ref="F73">IF(ISERROR(INDEX(Jornadas[id],ROW()-5)),"",SUMIFS(Cortes[propina],Cortes[id_jornada],INDEX(Jornadas[id],ROW()-5),Cortes[id_barbero],LOOKUP($D$4,Barberos[nombre],Barberos[id])))</f>
        <v>2000</v>
      </c>
      <c r="G73" s="21" cm="1">
        <f t="array" ref="G73">IF(ISERROR(INDEX(Jornadas[id],ROW()-5)),"",SUMIFS(Adelantos[importe],Adelantos[id_jornada],INDEX(Jornadas[id],ROW()-5),Adelantos[id_barbero],LOOKUP($D$4,Barberos[nombre],Barberos[id])))</f>
        <v>0</v>
      </c>
      <c r="H73" s="21" cm="1">
        <f t="array" ref="H73">IF(ISERROR(INDEX(Jornadas[id],ROW()-5)),"",E73+F73-G73)</f>
        <v>63500</v>
      </c>
      <c r="I73" s="2" cm="1">
        <f t="array" ref="I73">IF(ISERROR(INDEX(Jornadas[id],ROW()-5)),"",COUNTIFS(_Cortes!$C:$C,INDEX(Jornadas[id],ROW()-5),_Cortes!$B:$B,LOOKUP($I$4,_Barberos!$B:$B,_Barberos!$A:$A)))</f>
        <v>15</v>
      </c>
      <c r="J73" s="21" cm="1">
        <f t="array" ref="J73">IF(ISERROR(INDEX(Jornadas[id],ROW()-5)),"",INT(SUMIFS(Cortes[importe],Cortes[id_jornada],INDEX(Jornadas[id],ROW()-5),Cortes[id_barbero],LOOKUP($I$4,Barberos[nombre],Barberos[id]))*(INDEX(Jornadas[comision_barberos],1)/100)))</f>
        <v>53500</v>
      </c>
      <c r="K73" s="21" cm="1">
        <f t="array" ref="K73">IF(ISERROR(INDEX(Jornadas[id],ROW()-5)),"",SUMIFS(Cortes[propina],Cortes[id_jornada],INDEX(Jornadas[id],ROW()-5),Cortes[id_barbero],LOOKUP($I$4,Barberos[nombre],Barberos[id])))</f>
        <v>1000</v>
      </c>
      <c r="L73" s="21" cm="1">
        <f t="array" ref="L73">IF(ISERROR(INDEX(Jornadas[id],ROW()-5)),"",SUMIFS(Adelantos[importe],Adelantos[id_jornada],INDEX(Jornadas[id],ROW()-5),Adelantos[id_barbero],LOOKUP($I$4,Barberos[nombre],Barberos[id])))</f>
        <v>0</v>
      </c>
      <c r="M73" s="21" cm="1">
        <f t="array" ref="M73">IF(ISERROR(INDEX(Jornadas[id],ROW()-5)),"",J73+K73-L73)</f>
        <v>54500</v>
      </c>
      <c r="N73" s="2" cm="1">
        <f t="array" ref="N73">IF(ISERROR(INDEX(Jornadas[id],ROW()-5)),"",COUNTIFS(_Cortes!$C:$C,INDEX(Jornadas[id],ROW()-5),_Cortes!$B:$B,LOOKUP($N$4,_Barberos!$B:$B,_Barberos!$A:$A)))</f>
        <v>16</v>
      </c>
      <c r="O73" s="21" cm="1">
        <f t="array" ref="O73">IF(ISERROR(INDEX(Jornadas[id],ROW()-5)),"",INT(SUMIFS(Cortes[importe],Cortes[id_jornada],INDEX(Jornadas[id],ROW()-5),Cortes[id_barbero],LOOKUP($N$4,Barberos[nombre],Barberos[id]))*(INDEX(Jornadas[comision_barberos],1)/100)))</f>
        <v>57000</v>
      </c>
      <c r="P73" s="21" cm="1">
        <f t="array" ref="P73">IF(ISERROR(INDEX(Jornadas[id],ROW()-5)),"",SUMIFS(Cortes[propina],Cortes[id_jornada],INDEX(Jornadas[id],ROW()-5),Cortes[id_barbero],LOOKUP($N$4,Barberos[nombre],Barberos[id])))</f>
        <v>14000</v>
      </c>
      <c r="Q73" s="21" cm="1">
        <f t="array" ref="Q73">IF(ISERROR(INDEX(Jornadas[id],ROW()-5)),"",SUMIFS(Adelantos[importe],Adelantos[id_jornada],INDEX(Jornadas[id],ROW()-5),Adelantos[id_barbero],LOOKUP($N$4,Barberos[nombre],Barberos[id])))</f>
        <v>0</v>
      </c>
      <c r="R73" s="21" cm="1">
        <f t="array" ref="R73">IF(ISERROR(INDEX(Jornadas[id],ROW()-5)),"",O73+P73-Q73)</f>
        <v>71000</v>
      </c>
      <c r="S73" s="2" cm="1">
        <f t="array" ref="S73">IF(ISERROR(INDEX(Jornadas[id],ROW()-5)),"",COUNTIFS(_Cortes!$C:$C,INDEX(Jornadas[id],ROW()-5),_Cortes!$B:$B,LOOKUP($S$4,_Barberos!$B:$B,_Barberos!$A:$A)))</f>
        <v>4</v>
      </c>
      <c r="T73" s="21" cm="1">
        <f t="array" ref="T73">IF(ISERROR(INDEX(Jornadas[id],ROW()-5)),"",INT(SUMIFS(Cortes[importe],Cortes[id_jornada],INDEX(Jornadas[id],ROW()-5),Cortes[id_barbero],LOOKUP($S$4,Barberos[nombre],Barberos[id]))*(INDEX(Jornadas[comision_barberos],1)/100)))</f>
        <v>14000</v>
      </c>
      <c r="U73" s="21" cm="1">
        <f t="array" ref="U73">IF(ISERROR(INDEX(Jornadas[id],ROW()-5)),"",SUMIFS(Cortes[propina],Cortes[id_jornada],INDEX(Jornadas[id],ROW()-5),Cortes[id_barbero],LOOKUP($S$4,Barberos[nombre],Barberos[id])))</f>
        <v>5000</v>
      </c>
      <c r="V73" s="21" cm="1">
        <f t="array" ref="V73">IF(ISERROR(INDEX(Jornadas[id],ROW()-5)),"",SUMIFS(Adelantos[importe],Adelantos[id_jornada],INDEX(Jornadas[id],ROW()-5),Adelantos[id_barbero],LOOKUP($S$4,Barberos[nombre],Barberos[id])))</f>
        <v>0</v>
      </c>
      <c r="W73" s="21" cm="1">
        <f t="array" ref="W73">IF(ISERROR(INDEX(Jornadas[id],ROW()-5)),"",T73+U73-V73)</f>
        <v>19000</v>
      </c>
      <c r="X73" s="2" cm="1">
        <f t="array" ref="X73">IF(ISERROR(INDEX(Jornadas[id],ROW()-5)),"",COUNTIFS(_Cortes!$C:$C,INDEX(Jornadas[id],ROW()-5),_Cortes!$B:$B,LOOKUP($X$4,_Barberos!$B:$B,_Barberos!$A:$A)))</f>
        <v>0</v>
      </c>
      <c r="Y73" s="21" cm="1">
        <f t="array" ref="Y73">IF(ISERROR(INDEX(Jornadas[id],ROW()-5)),"",INT(SUMIFS(Cortes[importe],Cortes[id_jornada],INDEX(Jornadas[id],ROW()-5),Cortes[id_barbero],LOOKUP($X$4,Barberos[nombre],Barberos[id]))*(INDEX(Jornadas[comision_barberos],1)/100)))</f>
        <v>0</v>
      </c>
      <c r="Z73" s="21" cm="1">
        <f t="array" ref="Z73">IF(ISERROR(INDEX(Jornadas[id],ROW()-5)),"",SUMIFS(Cortes[propina],Cortes[id_jornada],INDEX(Jornadas[id],ROW()-5),Cortes[id_barbero],LOOKUP($X$4,Barberos[nombre],Barberos[id])))</f>
        <v>0</v>
      </c>
      <c r="AA73" s="21" cm="1">
        <f t="array" ref="AA73">IF(ISERROR(INDEX(Jornadas[id],ROW()-5)),"",SUMIFS(Adelantos[importe],Adelantos[id_jornada],INDEX(Jornadas[id],ROW()-5),Adelantos[id_barbero],LOOKUP($X$4,Barberos[nombre],Barberos[id])))</f>
        <v>0</v>
      </c>
      <c r="AB73" s="21" cm="1">
        <f t="array" ref="AB73">IF(ISERROR(INDEX(Jornadas[id],ROW()-5)),"",Y73+Z73-AA73)</f>
        <v>0</v>
      </c>
      <c r="AC73" s="2" cm="1">
        <f t="array" ref="AC73">IF(ISERROR(INDEX(Jornadas[id],ROW()-5)),"",COUNTIFS(_Cortes!$C:$C,INDEX(Jornadas[id],ROW()-5),_Cortes!$B:$B,LOOKUP($AC$4,_Barberos!$B:$B,_Barberos!$A:$A)))</f>
        <v>16</v>
      </c>
      <c r="AD73" s="21" cm="1">
        <f t="array" ref="AD73">IF(ISERROR(INDEX(Jornadas[id],ROW()-5)),"",INT(SUMIFS(Cortes[importe],Cortes[id_jornada],INDEX(Jornadas[id],ROW()-5),Cortes[id_barbero],LOOKUP($AC$4,Barberos[nombre],Barberos[id]))*(INDEX(Jornadas[comision_barberos],1)/100)))</f>
        <v>57750</v>
      </c>
      <c r="AE73" s="21" cm="1">
        <f t="array" ref="AE73">IF(ISERROR(INDEX(Jornadas[id],ROW()-5)),"",SUMIFS(Cortes[propina],Cortes[id_jornada],INDEX(Jornadas[id],ROW()-5),Cortes[id_barbero],LOOKUP($AC$4,Barberos[nombre],Barberos[id])))</f>
        <v>2000</v>
      </c>
      <c r="AF73" s="21" cm="1">
        <f t="array" ref="AF73">IF(ISERROR(INDEX(Jornadas[id],ROW()-5)),"",SUMIFS(Adelantos[importe],Adelantos[id_jornada],INDEX(Jornadas[id],ROW()-5),Adelantos[id_barbero],LOOKUP($AC$4,Barberos[nombre],Barberos[id])))</f>
        <v>1000</v>
      </c>
      <c r="AG73" s="21" cm="1">
        <f t="array" ref="AG73">IF(ISERROR(INDEX(Jornadas[id],ROW()-5)),"",AD73+AE73-AF73)</f>
        <v>58750</v>
      </c>
      <c r="AH73" s="2" cm="1">
        <f t="array" ref="AH73">IF(ISERROR(INDEX(Jornadas[id],ROW()-5)),"",COUNTIFS(_Cortes!$C:$C,INDEX(Jornadas[id],ROW()-5),_Cortes!$B:$B,LOOKUP($AH$4,_Barberos!$B:$B,_Barberos!$A:$A)))</f>
        <v>0</v>
      </c>
      <c r="AI73" s="21" cm="1">
        <f t="array" ref="AI73">IF(ISERROR(INDEX(Jornadas[id],ROW()-5)),"",INT(SUMIFS(Cortes[importe],Cortes[id_jornada],INDEX(Jornadas[id],ROW()-5),Cortes[id_barbero],LOOKUP($AH$4,Barberos[nombre],Barberos[id]))*(INDEX(Jornadas[comision_barberos],1)/100)))</f>
        <v>0</v>
      </c>
      <c r="AJ73" s="21" cm="1">
        <f t="array" ref="AJ73">IF(ISERROR(INDEX(Jornadas[id],ROW()-5)),"",SUMIFS(Cortes[propina],Cortes[id_jornada],INDEX(Jornadas[id],ROW()-5),Cortes[id_barbero],LOOKUP($AH$4,Barberos[nombre],Barberos[id])))</f>
        <v>0</v>
      </c>
      <c r="AK73" s="21" cm="1">
        <f t="array" ref="AK73">IF(ISERROR(INDEX(Jornadas[id],ROW()-5)),"",SUMIFS(Adelantos[importe],Adelantos[id_jornada],INDEX(Jornadas[id],ROW()-5),Adelantos[id_barbero],LOOKUP($AH$4,Barberos[nombre],Barberos[id])))</f>
        <v>0</v>
      </c>
      <c r="AL73" s="21" cm="1">
        <f t="array" ref="AL73">IF(ISERROR(INDEX(Jornadas[id],ROW()-5)),"",AI73+AJ73-AK73)</f>
        <v>0</v>
      </c>
      <c r="AM73" s="2" cm="1">
        <f t="array" ref="AM73">IF(ISERROR(INDEX(Jornadas[id],ROW()-5)),"",COUNTIFS(_Cortes!$C:$C,INDEX(Jornadas[id],ROW()-5),_Cortes!$B:$B,LOOKUP($AM$4,_Barberos!$B:$B,_Barberos!$A:$A)))</f>
        <v>8</v>
      </c>
      <c r="AN73" s="21" cm="1">
        <f t="array" ref="AN73">IF(ISERROR(INDEX(Jornadas[id],ROW()-5)),"",INT(SUMIFS(Cortes[importe],Cortes[id_jornada],INDEX(Jornadas[id],ROW()-5),Cortes[id_barbero],LOOKUP($AM$4,Barberos[nombre],Barberos[id]))*(INDEX(Jornadas[comision_barberos],1)/100)))</f>
        <v>29000</v>
      </c>
      <c r="AO73" s="21" cm="1">
        <f t="array" ref="AO73">IF(ISERROR(INDEX(Jornadas[id],ROW()-5)),"",SUMIFS(Cortes[propina],Cortes[id_jornada],INDEX(Jornadas[id],ROW()-5),Cortes[id_barbero],LOOKUP($AM$4,Barberos[nombre],Barberos[id])))</f>
        <v>1500</v>
      </c>
      <c r="AP73" s="21" cm="1">
        <f t="array" ref="AP73">IF(ISERROR(INDEX(Jornadas[id],ROW()-5)),"",SUMIFS(Adelantos[importe],Adelantos[id_jornada],INDEX(Jornadas[id],ROW()-5),Adelantos[id_barbero],LOOKUP($AM$4,Barberos[nombre],Barberos[id])))</f>
        <v>0</v>
      </c>
      <c r="AQ73" s="21" cm="1">
        <f t="array" ref="AQ73">IF(ISERROR(INDEX(Jornadas[id],ROW()-5)),"",AN73+AO73-AP73)</f>
        <v>30500</v>
      </c>
      <c r="AR73" s="2" cm="1">
        <f t="array" ref="AR73">IF(ISERROR(INDEX(Jornadas[id],ROW()-5)),"",COUNTIFS(_Cortes!$C:$C,INDEX(Jornadas[id],ROW()-5),_Cortes!$B:$B,LOOKUP($AR$4,_Barberos!$B:$B,_Barberos!$A:$A)))</f>
        <v>0</v>
      </c>
      <c r="AS73" s="21" cm="1">
        <f t="array" ref="AS73">IF(ISERROR(INDEX(Jornadas[id],ROW()-5)),"",INT(SUMIFS(Cortes[importe],Cortes[id_jornada],INDEX(Jornadas[id],ROW()-5),Cortes[id_barbero],LOOKUP($AR$4,Barberos[nombre],Barberos[id]))*(INDEX(Jornadas[comision_barberos],1)/100)))</f>
        <v>0</v>
      </c>
      <c r="AT73" s="21" cm="1">
        <f t="array" ref="AT73">IF(ISERROR(INDEX(Jornadas[id],ROW()-5)),"",SUMIFS(Cortes[propina],Cortes[id_jornada],INDEX(Jornadas[id],ROW()-5),Cortes[id_barbero],LOOKUP($AR$4,Barberos[nombre],Barberos[id])))</f>
        <v>0</v>
      </c>
      <c r="AU73" s="21" cm="1">
        <f t="array" ref="AU73">IF(ISERROR(INDEX(Jornadas[id],ROW()-5)),"",SUMIFS(Adelantos[importe],Adelantos[id_jornada],INDEX(Jornadas[id],ROW()-5),Adelantos[id_barbero],LOOKUP($AR$4,Barberos[nombre],Barberos[id])))</f>
        <v>0</v>
      </c>
      <c r="AV73" s="21" cm="1">
        <f t="array" ref="AV73">IF(ISERROR(INDEX(Jornadas[id],ROW()-5)),"",AS73+AT73-AU73)</f>
        <v>0</v>
      </c>
    </row>
    <row r="74" spans="1:48" ht="15" hidden="1" customHeight="1" x14ac:dyDescent="0.3">
      <c r="A74" s="53" t="str">
        <f t="shared" si="1"/>
        <v>Saturday</v>
      </c>
      <c r="B74" s="54"/>
      <c r="C74" s="38" cm="1">
        <f t="array" ref="C74">IF(ISERROR(INDEX(Jornadas[id],ROW()-5)),"",INDEX(Jornadas[fecha],ROW()-5))</f>
        <v>45738</v>
      </c>
      <c r="D74" s="1" cm="1">
        <f t="array" ref="D74">IF(ISERROR(INDEX(Jornadas[id],ROW()-5)),"",COUNTIFS(_Cortes!$C:$C,INDEX(Jornadas[id],ROW()-5),_Cortes!$B:$B,LOOKUP($D$4,_Barberos!$B:$B,_Barberos!$A:$A)))</f>
        <v>16</v>
      </c>
      <c r="E74" s="20" cm="1">
        <f t="array" ref="E74">IF(ISERROR(INDEX(Jornadas[id],ROW()-5)),"",INT(SUMIFS(Cortes[importe],Cortes[id_jornada],INDEX(Jornadas[id],ROW()-5),Cortes[id_barbero],LOOKUP($D$4,Barberos[nombre],Barberos[id]))*(INDEX(Jornadas[comision_barberos],1)/100)))</f>
        <v>57750</v>
      </c>
      <c r="F74" s="20" cm="1">
        <f t="array" ref="F74">IF(ISERROR(INDEX(Jornadas[id],ROW()-5)),"",SUMIFS(Cortes[propina],Cortes[id_jornada],INDEX(Jornadas[id],ROW()-5),Cortes[id_barbero],LOOKUP($D$4,Barberos[nombre],Barberos[id])))</f>
        <v>3000</v>
      </c>
      <c r="G74" s="20" cm="1">
        <f t="array" ref="G74">IF(ISERROR(INDEX(Jornadas[id],ROW()-5)),"",SUMIFS(Adelantos[importe],Adelantos[id_jornada],INDEX(Jornadas[id],ROW()-5),Adelantos[id_barbero],LOOKUP($D$4,Barberos[nombre],Barberos[id])))</f>
        <v>0</v>
      </c>
      <c r="H74" s="20" cm="1">
        <f t="array" ref="H74">IF(ISERROR(INDEX(Jornadas[id],ROW()-5)),"",E74+F74-G74)</f>
        <v>60750</v>
      </c>
      <c r="I74" s="1" cm="1">
        <f t="array" ref="I74">IF(ISERROR(INDEX(Jornadas[id],ROW()-5)),"",COUNTIFS(_Cortes!$C:$C,INDEX(Jornadas[id],ROW()-5),_Cortes!$B:$B,LOOKUP($I$4,_Barberos!$B:$B,_Barberos!$A:$A)))</f>
        <v>17</v>
      </c>
      <c r="J74" s="20" cm="1">
        <f t="array" ref="J74">IF(ISERROR(INDEX(Jornadas[id],ROW()-5)),"",INT(SUMIFS(Cortes[importe],Cortes[id_jornada],INDEX(Jornadas[id],ROW()-5),Cortes[id_barbero],LOOKUP($I$4,Barberos[nombre],Barberos[id]))*(INDEX(Jornadas[comision_barberos],1)/100)))</f>
        <v>61500</v>
      </c>
      <c r="K74" s="20" cm="1">
        <f t="array" ref="K74">IF(ISERROR(INDEX(Jornadas[id],ROW()-5)),"",SUMIFS(Cortes[propina],Cortes[id_jornada],INDEX(Jornadas[id],ROW()-5),Cortes[id_barbero],LOOKUP($I$4,Barberos[nombre],Barberos[id])))</f>
        <v>6000</v>
      </c>
      <c r="L74" s="20" cm="1">
        <f t="array" ref="L74">IF(ISERROR(INDEX(Jornadas[id],ROW()-5)),"",SUMIFS(Adelantos[importe],Adelantos[id_jornada],INDEX(Jornadas[id],ROW()-5),Adelantos[id_barbero],LOOKUP($I$4,Barberos[nombre],Barberos[id])))</f>
        <v>0</v>
      </c>
      <c r="M74" s="20" cm="1">
        <f t="array" ref="M74">IF(ISERROR(INDEX(Jornadas[id],ROW()-5)),"",J74+K74-L74)</f>
        <v>67500</v>
      </c>
      <c r="N74" s="1" cm="1">
        <f t="array" ref="N74">IF(ISERROR(INDEX(Jornadas[id],ROW()-5)),"",COUNTIFS(_Cortes!$C:$C,INDEX(Jornadas[id],ROW()-5),_Cortes!$B:$B,LOOKUP($N$4,_Barberos!$B:$B,_Barberos!$A:$A)))</f>
        <v>16</v>
      </c>
      <c r="O74" s="20" cm="1">
        <f t="array" ref="O74">IF(ISERROR(INDEX(Jornadas[id],ROW()-5)),"",INT(SUMIFS(Cortes[importe],Cortes[id_jornada],INDEX(Jornadas[id],ROW()-5),Cortes[id_barbero],LOOKUP($N$4,Barberos[nombre],Barberos[id]))*(INDEX(Jornadas[comision_barberos],1)/100)))</f>
        <v>57000</v>
      </c>
      <c r="P74" s="20" cm="1">
        <f t="array" ref="P74">IF(ISERROR(INDEX(Jornadas[id],ROW()-5)),"",SUMIFS(Cortes[propina],Cortes[id_jornada],INDEX(Jornadas[id],ROW()-5),Cortes[id_barbero],LOOKUP($N$4,Barberos[nombre],Barberos[id])))</f>
        <v>8900</v>
      </c>
      <c r="Q74" s="20" cm="1">
        <f t="array" ref="Q74">IF(ISERROR(INDEX(Jornadas[id],ROW()-5)),"",SUMIFS(Adelantos[importe],Adelantos[id_jornada],INDEX(Jornadas[id],ROW()-5),Adelantos[id_barbero],LOOKUP($N$4,Barberos[nombre],Barberos[id])))</f>
        <v>15000</v>
      </c>
      <c r="R74" s="20" cm="1">
        <f t="array" ref="R74">IF(ISERROR(INDEX(Jornadas[id],ROW()-5)),"",O74+P74-Q74)</f>
        <v>50900</v>
      </c>
      <c r="S74" s="1" cm="1">
        <f t="array" ref="S74">IF(ISERROR(INDEX(Jornadas[id],ROW()-5)),"",COUNTIFS(_Cortes!$C:$C,INDEX(Jornadas[id],ROW()-5),_Cortes!$B:$B,LOOKUP($S$4,_Barberos!$B:$B,_Barberos!$A:$A)))</f>
        <v>0</v>
      </c>
      <c r="T74" s="20" cm="1">
        <f t="array" ref="T74">IF(ISERROR(INDEX(Jornadas[id],ROW()-5)),"",INT(SUMIFS(Cortes[importe],Cortes[id_jornada],INDEX(Jornadas[id],ROW()-5),Cortes[id_barbero],LOOKUP($S$4,Barberos[nombre],Barberos[id]))*(INDEX(Jornadas[comision_barberos],1)/100)))</f>
        <v>0</v>
      </c>
      <c r="U74" s="20" cm="1">
        <f t="array" ref="U74">IF(ISERROR(INDEX(Jornadas[id],ROW()-5)),"",SUMIFS(Cortes[propina],Cortes[id_jornada],INDEX(Jornadas[id],ROW()-5),Cortes[id_barbero],LOOKUP($S$4,Barberos[nombre],Barberos[id])))</f>
        <v>0</v>
      </c>
      <c r="V74" s="20" cm="1">
        <f t="array" ref="V74">IF(ISERROR(INDEX(Jornadas[id],ROW()-5)),"",SUMIFS(Adelantos[importe],Adelantos[id_jornada],INDEX(Jornadas[id],ROW()-5),Adelantos[id_barbero],LOOKUP($S$4,Barberos[nombre],Barberos[id])))</f>
        <v>0</v>
      </c>
      <c r="W74" s="20" cm="1">
        <f t="array" ref="W74">IF(ISERROR(INDEX(Jornadas[id],ROW()-5)),"",T74+U74-V74)</f>
        <v>0</v>
      </c>
      <c r="X74" s="1" cm="1">
        <f t="array" ref="X74">IF(ISERROR(INDEX(Jornadas[id],ROW()-5)),"",COUNTIFS(_Cortes!$C:$C,INDEX(Jornadas[id],ROW()-5),_Cortes!$B:$B,LOOKUP($X$4,_Barberos!$B:$B,_Barberos!$A:$A)))</f>
        <v>0</v>
      </c>
      <c r="Y74" s="20" cm="1">
        <f t="array" ref="Y74">IF(ISERROR(INDEX(Jornadas[id],ROW()-5)),"",INT(SUMIFS(Cortes[importe],Cortes[id_jornada],INDEX(Jornadas[id],ROW()-5),Cortes[id_barbero],LOOKUP($X$4,Barberos[nombre],Barberos[id]))*(INDEX(Jornadas[comision_barberos],1)/100)))</f>
        <v>0</v>
      </c>
      <c r="Z74" s="20" cm="1">
        <f t="array" ref="Z74">IF(ISERROR(INDEX(Jornadas[id],ROW()-5)),"",SUMIFS(Cortes[propina],Cortes[id_jornada],INDEX(Jornadas[id],ROW()-5),Cortes[id_barbero],LOOKUP($X$4,Barberos[nombre],Barberos[id])))</f>
        <v>0</v>
      </c>
      <c r="AA74" s="20" cm="1">
        <f t="array" ref="AA74">IF(ISERROR(INDEX(Jornadas[id],ROW()-5)),"",SUMIFS(Adelantos[importe],Adelantos[id_jornada],INDEX(Jornadas[id],ROW()-5),Adelantos[id_barbero],LOOKUP($X$4,Barberos[nombre],Barberos[id])))</f>
        <v>0</v>
      </c>
      <c r="AB74" s="20" cm="1">
        <f t="array" ref="AB74">IF(ISERROR(INDEX(Jornadas[id],ROW()-5)),"",Y74+Z74-AA74)</f>
        <v>0</v>
      </c>
      <c r="AC74" s="1" cm="1">
        <f t="array" ref="AC74">IF(ISERROR(INDEX(Jornadas[id],ROW()-5)),"",COUNTIFS(_Cortes!$C:$C,INDEX(Jornadas[id],ROW()-5),_Cortes!$B:$B,LOOKUP($AC$4,_Barberos!$B:$B,_Barberos!$A:$A)))</f>
        <v>17</v>
      </c>
      <c r="AD74" s="20" cm="1">
        <f t="array" ref="AD74">IF(ISERROR(INDEX(Jornadas[id],ROW()-5)),"",INT(SUMIFS(Cortes[importe],Cortes[id_jornada],INDEX(Jornadas[id],ROW()-5),Cortes[id_barbero],LOOKUP($AC$4,Barberos[nombre],Barberos[id]))*(INDEX(Jornadas[comision_barberos],1)/100)))</f>
        <v>60500</v>
      </c>
      <c r="AE74" s="20" cm="1">
        <f t="array" ref="AE74">IF(ISERROR(INDEX(Jornadas[id],ROW()-5)),"",SUMIFS(Cortes[propina],Cortes[id_jornada],INDEX(Jornadas[id],ROW()-5),Cortes[id_barbero],LOOKUP($AC$4,Barberos[nombre],Barberos[id])))</f>
        <v>2500</v>
      </c>
      <c r="AF74" s="20" cm="1">
        <f t="array" ref="AF74">IF(ISERROR(INDEX(Jornadas[id],ROW()-5)),"",SUMIFS(Adelantos[importe],Adelantos[id_jornada],INDEX(Jornadas[id],ROW()-5),Adelantos[id_barbero],LOOKUP($AC$4,Barberos[nombre],Barberos[id])))</f>
        <v>15000</v>
      </c>
      <c r="AG74" s="20" cm="1">
        <f t="array" ref="AG74">IF(ISERROR(INDEX(Jornadas[id],ROW()-5)),"",AD74+AE74-AF74)</f>
        <v>48000</v>
      </c>
      <c r="AH74" s="1" cm="1">
        <f t="array" ref="AH74">IF(ISERROR(INDEX(Jornadas[id],ROW()-5)),"",COUNTIFS(_Cortes!$C:$C,INDEX(Jornadas[id],ROW()-5),_Cortes!$B:$B,LOOKUP($AH$4,_Barberos!$B:$B,_Barberos!$A:$A)))</f>
        <v>0</v>
      </c>
      <c r="AI74" s="20" cm="1">
        <f t="array" ref="AI74">IF(ISERROR(INDEX(Jornadas[id],ROW()-5)),"",INT(SUMIFS(Cortes[importe],Cortes[id_jornada],INDEX(Jornadas[id],ROW()-5),Cortes[id_barbero],LOOKUP($AH$4,Barberos[nombre],Barberos[id]))*(INDEX(Jornadas[comision_barberos],1)/100)))</f>
        <v>0</v>
      </c>
      <c r="AJ74" s="20" cm="1">
        <f t="array" ref="AJ74">IF(ISERROR(INDEX(Jornadas[id],ROW()-5)),"",SUMIFS(Cortes[propina],Cortes[id_jornada],INDEX(Jornadas[id],ROW()-5),Cortes[id_barbero],LOOKUP($AH$4,Barberos[nombre],Barberos[id])))</f>
        <v>0</v>
      </c>
      <c r="AK74" s="20" cm="1">
        <f t="array" ref="AK74">IF(ISERROR(INDEX(Jornadas[id],ROW()-5)),"",SUMIFS(Adelantos[importe],Adelantos[id_jornada],INDEX(Jornadas[id],ROW()-5),Adelantos[id_barbero],LOOKUP($AH$4,Barberos[nombre],Barberos[id])))</f>
        <v>0</v>
      </c>
      <c r="AL74" s="20" cm="1">
        <f t="array" ref="AL74">IF(ISERROR(INDEX(Jornadas[id],ROW()-5)),"",AI74+AJ74-AK74)</f>
        <v>0</v>
      </c>
      <c r="AM74" s="1" cm="1">
        <f t="array" ref="AM74">IF(ISERROR(INDEX(Jornadas[id],ROW()-5)),"",COUNTIFS(_Cortes!$C:$C,INDEX(Jornadas[id],ROW()-5),_Cortes!$B:$B,LOOKUP($AM$4,_Barberos!$B:$B,_Barberos!$A:$A)))</f>
        <v>14</v>
      </c>
      <c r="AN74" s="20" cm="1">
        <f t="array" ref="AN74">IF(ISERROR(INDEX(Jornadas[id],ROW()-5)),"",INT(SUMIFS(Cortes[importe],Cortes[id_jornada],INDEX(Jornadas[id],ROW()-5),Cortes[id_barbero],LOOKUP($AM$4,Barberos[nombre],Barberos[id]))*(INDEX(Jornadas[comision_barberos],1)/100)))</f>
        <v>48750</v>
      </c>
      <c r="AO74" s="20" cm="1">
        <f t="array" ref="AO74">IF(ISERROR(INDEX(Jornadas[id],ROW()-5)),"",SUMIFS(Cortes[propina],Cortes[id_jornada],INDEX(Jornadas[id],ROW()-5),Cortes[id_barbero],LOOKUP($AM$4,Barberos[nombre],Barberos[id])))</f>
        <v>3700</v>
      </c>
      <c r="AP74" s="20" cm="1">
        <f t="array" ref="AP74">IF(ISERROR(INDEX(Jornadas[id],ROW()-5)),"",SUMIFS(Adelantos[importe],Adelantos[id_jornada],INDEX(Jornadas[id],ROW()-5),Adelantos[id_barbero],LOOKUP($AM$4,Barberos[nombre],Barberos[id])))</f>
        <v>0</v>
      </c>
      <c r="AQ74" s="20" cm="1">
        <f t="array" ref="AQ74">IF(ISERROR(INDEX(Jornadas[id],ROW()-5)),"",AN74+AO74-AP74)</f>
        <v>52450</v>
      </c>
      <c r="AR74" s="1" cm="1">
        <f t="array" ref="AR74">IF(ISERROR(INDEX(Jornadas[id],ROW()-5)),"",COUNTIFS(_Cortes!$C:$C,INDEX(Jornadas[id],ROW()-5),_Cortes!$B:$B,LOOKUP($AR$4,_Barberos!$B:$B,_Barberos!$A:$A)))</f>
        <v>0</v>
      </c>
      <c r="AS74" s="20" cm="1">
        <f t="array" ref="AS74">IF(ISERROR(INDEX(Jornadas[id],ROW()-5)),"",INT(SUMIFS(Cortes[importe],Cortes[id_jornada],INDEX(Jornadas[id],ROW()-5),Cortes[id_barbero],LOOKUP($AR$4,Barberos[nombre],Barberos[id]))*(INDEX(Jornadas[comision_barberos],1)/100)))</f>
        <v>0</v>
      </c>
      <c r="AT74" s="20" cm="1">
        <f t="array" ref="AT74">IF(ISERROR(INDEX(Jornadas[id],ROW()-5)),"",SUMIFS(Cortes[propina],Cortes[id_jornada],INDEX(Jornadas[id],ROW()-5),Cortes[id_barbero],LOOKUP($AR$4,Barberos[nombre],Barberos[id])))</f>
        <v>0</v>
      </c>
      <c r="AU74" s="20" cm="1">
        <f t="array" ref="AU74">IF(ISERROR(INDEX(Jornadas[id],ROW()-5)),"",SUMIFS(Adelantos[importe],Adelantos[id_jornada],INDEX(Jornadas[id],ROW()-5),Adelantos[id_barbero],LOOKUP($AR$4,Barberos[nombre],Barberos[id])))</f>
        <v>0</v>
      </c>
      <c r="AV74" s="20" cm="1">
        <f t="array" ref="AV74">IF(ISERROR(INDEX(Jornadas[id],ROW()-5)),"",AS74+AT74-AU74)</f>
        <v>0</v>
      </c>
    </row>
    <row r="75" spans="1:48" ht="15" hidden="1" customHeight="1" x14ac:dyDescent="0.3">
      <c r="A75" s="51" t="str">
        <f t="shared" si="1"/>
        <v>Monday</v>
      </c>
      <c r="B75" s="52"/>
      <c r="C75" s="36" cm="1">
        <f t="array" ref="C75">IF(ISERROR(INDEX(Jornadas[id],ROW()-5)),"",INDEX(Jornadas[fecha],ROW()-5))</f>
        <v>45740</v>
      </c>
      <c r="D75" s="2" cm="1">
        <f t="array" ref="D75">IF(ISERROR(INDEX(Jornadas[id],ROW()-5)),"",COUNTIFS(_Cortes!$C:$C,INDEX(Jornadas[id],ROW()-5),_Cortes!$B:$B,LOOKUP($D$4,_Barberos!$B:$B,_Barberos!$A:$A)))</f>
        <v>0</v>
      </c>
      <c r="E75" s="21" cm="1">
        <f t="array" ref="E75">IF(ISERROR(INDEX(Jornadas[id],ROW()-5)),"",INT(SUMIFS(Cortes[importe],Cortes[id_jornada],INDEX(Jornadas[id],ROW()-5),Cortes[id_barbero],LOOKUP($D$4,Barberos[nombre],Barberos[id]))*(INDEX(Jornadas[comision_barberos],1)/100)))</f>
        <v>0</v>
      </c>
      <c r="F75" s="21" cm="1">
        <f t="array" ref="F75">IF(ISERROR(INDEX(Jornadas[id],ROW()-5)),"",SUMIFS(Cortes[propina],Cortes[id_jornada],INDEX(Jornadas[id],ROW()-5),Cortes[id_barbero],LOOKUP($D$4,Barberos[nombre],Barberos[id])))</f>
        <v>0</v>
      </c>
      <c r="G75" s="21" cm="1">
        <f t="array" ref="G75">IF(ISERROR(INDEX(Jornadas[id],ROW()-5)),"",SUMIFS(Adelantos[importe],Adelantos[id_jornada],INDEX(Jornadas[id],ROW()-5),Adelantos[id_barbero],LOOKUP($D$4,Barberos[nombre],Barberos[id])))</f>
        <v>0</v>
      </c>
      <c r="H75" s="21" cm="1">
        <f t="array" ref="H75">IF(ISERROR(INDEX(Jornadas[id],ROW()-5)),"",E75+F75-G75)</f>
        <v>0</v>
      </c>
      <c r="I75" s="2" cm="1">
        <f t="array" ref="I75">IF(ISERROR(INDEX(Jornadas[id],ROW()-5)),"",COUNTIFS(_Cortes!$C:$C,INDEX(Jornadas[id],ROW()-5),_Cortes!$B:$B,LOOKUP($I$4,_Barberos!$B:$B,_Barberos!$A:$A)))</f>
        <v>7</v>
      </c>
      <c r="J75" s="21" cm="1">
        <f t="array" ref="J75">IF(ISERROR(INDEX(Jornadas[id],ROW()-5)),"",INT(SUMIFS(Cortes[importe],Cortes[id_jornada],INDEX(Jornadas[id],ROW()-5),Cortes[id_barbero],LOOKUP($I$4,Barberos[nombre],Barberos[id]))*(INDEX(Jornadas[comision_barberos],1)/100)))</f>
        <v>25500</v>
      </c>
      <c r="K75" s="21" cm="1">
        <f t="array" ref="K75">IF(ISERROR(INDEX(Jornadas[id],ROW()-5)),"",SUMIFS(Cortes[propina],Cortes[id_jornada],INDEX(Jornadas[id],ROW()-5),Cortes[id_barbero],LOOKUP($I$4,Barberos[nombre],Barberos[id])))</f>
        <v>1000</v>
      </c>
      <c r="L75" s="21" cm="1">
        <f t="array" ref="L75">IF(ISERROR(INDEX(Jornadas[id],ROW()-5)),"",SUMIFS(Adelantos[importe],Adelantos[id_jornada],INDEX(Jornadas[id],ROW()-5),Adelantos[id_barbero],LOOKUP($I$4,Barberos[nombre],Barberos[id])))</f>
        <v>0</v>
      </c>
      <c r="M75" s="21" cm="1">
        <f t="array" ref="M75">IF(ISERROR(INDEX(Jornadas[id],ROW()-5)),"",J75+K75-L75)</f>
        <v>26500</v>
      </c>
      <c r="N75" s="2" cm="1">
        <f t="array" ref="N75">IF(ISERROR(INDEX(Jornadas[id],ROW()-5)),"",COUNTIFS(_Cortes!$C:$C,INDEX(Jornadas[id],ROW()-5),_Cortes!$B:$B,LOOKUP($N$4,_Barberos!$B:$B,_Barberos!$A:$A)))</f>
        <v>0</v>
      </c>
      <c r="O75" s="21" cm="1">
        <f t="array" ref="O75">IF(ISERROR(INDEX(Jornadas[id],ROW()-5)),"",INT(SUMIFS(Cortes[importe],Cortes[id_jornada],INDEX(Jornadas[id],ROW()-5),Cortes[id_barbero],LOOKUP($N$4,Barberos[nombre],Barberos[id]))*(INDEX(Jornadas[comision_barberos],1)/100)))</f>
        <v>0</v>
      </c>
      <c r="P75" s="21" cm="1">
        <f t="array" ref="P75">IF(ISERROR(INDEX(Jornadas[id],ROW()-5)),"",SUMIFS(Cortes[propina],Cortes[id_jornada],INDEX(Jornadas[id],ROW()-5),Cortes[id_barbero],LOOKUP($N$4,Barberos[nombre],Barberos[id])))</f>
        <v>0</v>
      </c>
      <c r="Q75" s="21" cm="1">
        <f t="array" ref="Q75">IF(ISERROR(INDEX(Jornadas[id],ROW()-5)),"",SUMIFS(Adelantos[importe],Adelantos[id_jornada],INDEX(Jornadas[id],ROW()-5),Adelantos[id_barbero],LOOKUP($N$4,Barberos[nombre],Barberos[id])))</f>
        <v>0</v>
      </c>
      <c r="R75" s="21" cm="1">
        <f t="array" ref="R75">IF(ISERROR(INDEX(Jornadas[id],ROW()-5)),"",O75+P75-Q75)</f>
        <v>0</v>
      </c>
      <c r="S75" s="2" cm="1">
        <f t="array" ref="S75">IF(ISERROR(INDEX(Jornadas[id],ROW()-5)),"",COUNTIFS(_Cortes!$C:$C,INDEX(Jornadas[id],ROW()-5),_Cortes!$B:$B,LOOKUP($S$4,_Barberos!$B:$B,_Barberos!$A:$A)))</f>
        <v>0</v>
      </c>
      <c r="T75" s="21" cm="1">
        <f t="array" ref="T75">IF(ISERROR(INDEX(Jornadas[id],ROW()-5)),"",INT(SUMIFS(Cortes[importe],Cortes[id_jornada],INDEX(Jornadas[id],ROW()-5),Cortes[id_barbero],LOOKUP($S$4,Barberos[nombre],Barberos[id]))*(INDEX(Jornadas[comision_barberos],1)/100)))</f>
        <v>0</v>
      </c>
      <c r="U75" s="21" cm="1">
        <f t="array" ref="U75">IF(ISERROR(INDEX(Jornadas[id],ROW()-5)),"",SUMIFS(Cortes[propina],Cortes[id_jornada],INDEX(Jornadas[id],ROW()-5),Cortes[id_barbero],LOOKUP($S$4,Barberos[nombre],Barberos[id])))</f>
        <v>0</v>
      </c>
      <c r="V75" s="21" cm="1">
        <f t="array" ref="V75">IF(ISERROR(INDEX(Jornadas[id],ROW()-5)),"",SUMIFS(Adelantos[importe],Adelantos[id_jornada],INDEX(Jornadas[id],ROW()-5),Adelantos[id_barbero],LOOKUP($S$4,Barberos[nombre],Barberos[id])))</f>
        <v>0</v>
      </c>
      <c r="W75" s="21" cm="1">
        <f t="array" ref="W75">IF(ISERROR(INDEX(Jornadas[id],ROW()-5)),"",T75+U75-V75)</f>
        <v>0</v>
      </c>
      <c r="X75" s="2" cm="1">
        <f t="array" ref="X75">IF(ISERROR(INDEX(Jornadas[id],ROW()-5)),"",COUNTIFS(_Cortes!$C:$C,INDEX(Jornadas[id],ROW()-5),_Cortes!$B:$B,LOOKUP($X$4,_Barberos!$B:$B,_Barberos!$A:$A)))</f>
        <v>0</v>
      </c>
      <c r="Y75" s="21" cm="1">
        <f t="array" ref="Y75">IF(ISERROR(INDEX(Jornadas[id],ROW()-5)),"",INT(SUMIFS(Cortes[importe],Cortes[id_jornada],INDEX(Jornadas[id],ROW()-5),Cortes[id_barbero],LOOKUP($X$4,Barberos[nombre],Barberos[id]))*(INDEX(Jornadas[comision_barberos],1)/100)))</f>
        <v>0</v>
      </c>
      <c r="Z75" s="21" cm="1">
        <f t="array" ref="Z75">IF(ISERROR(INDEX(Jornadas[id],ROW()-5)),"",SUMIFS(Cortes[propina],Cortes[id_jornada],INDEX(Jornadas[id],ROW()-5),Cortes[id_barbero],LOOKUP($X$4,Barberos[nombre],Barberos[id])))</f>
        <v>0</v>
      </c>
      <c r="AA75" s="21" cm="1">
        <f t="array" ref="AA75">IF(ISERROR(INDEX(Jornadas[id],ROW()-5)),"",SUMIFS(Adelantos[importe],Adelantos[id_jornada],INDEX(Jornadas[id],ROW()-5),Adelantos[id_barbero],LOOKUP($X$4,Barberos[nombre],Barberos[id])))</f>
        <v>0</v>
      </c>
      <c r="AB75" s="21" cm="1">
        <f t="array" ref="AB75">IF(ISERROR(INDEX(Jornadas[id],ROW()-5)),"",Y75+Z75-AA75)</f>
        <v>0</v>
      </c>
      <c r="AC75" s="2" cm="1">
        <f t="array" ref="AC75">IF(ISERROR(INDEX(Jornadas[id],ROW()-5)),"",COUNTIFS(_Cortes!$C:$C,INDEX(Jornadas[id],ROW()-5),_Cortes!$B:$B,LOOKUP($AC$4,_Barberos!$B:$B,_Barberos!$A:$A)))</f>
        <v>7</v>
      </c>
      <c r="AD75" s="21" cm="1">
        <f t="array" ref="AD75">IF(ISERROR(INDEX(Jornadas[id],ROW()-5)),"",INT(SUMIFS(Cortes[importe],Cortes[id_jornada],INDEX(Jornadas[id],ROW()-5),Cortes[id_barbero],LOOKUP($AC$4,Barberos[nombre],Barberos[id]))*(INDEX(Jornadas[comision_barberos],1)/100)))</f>
        <v>25500</v>
      </c>
      <c r="AE75" s="21" cm="1">
        <f t="array" ref="AE75">IF(ISERROR(INDEX(Jornadas[id],ROW()-5)),"",SUMIFS(Cortes[propina],Cortes[id_jornada],INDEX(Jornadas[id],ROW()-5),Cortes[id_barbero],LOOKUP($AC$4,Barberos[nombre],Barberos[id])))</f>
        <v>0</v>
      </c>
      <c r="AF75" s="21" cm="1">
        <f t="array" ref="AF75">IF(ISERROR(INDEX(Jornadas[id],ROW()-5)),"",SUMIFS(Adelantos[importe],Adelantos[id_jornada],INDEX(Jornadas[id],ROW()-5),Adelantos[id_barbero],LOOKUP($AC$4,Barberos[nombre],Barberos[id])))</f>
        <v>0</v>
      </c>
      <c r="AG75" s="21" cm="1">
        <f t="array" ref="AG75">IF(ISERROR(INDEX(Jornadas[id],ROW()-5)),"",AD75+AE75-AF75)</f>
        <v>25500</v>
      </c>
      <c r="AH75" s="2" cm="1">
        <f t="array" ref="AH75">IF(ISERROR(INDEX(Jornadas[id],ROW()-5)),"",COUNTIFS(_Cortes!$C:$C,INDEX(Jornadas[id],ROW()-5),_Cortes!$B:$B,LOOKUP($AH$4,_Barberos!$B:$B,_Barberos!$A:$A)))</f>
        <v>0</v>
      </c>
      <c r="AI75" s="21" cm="1">
        <f t="array" ref="AI75">IF(ISERROR(INDEX(Jornadas[id],ROW()-5)),"",INT(SUMIFS(Cortes[importe],Cortes[id_jornada],INDEX(Jornadas[id],ROW()-5),Cortes[id_barbero],LOOKUP($AH$4,Barberos[nombre],Barberos[id]))*(INDEX(Jornadas[comision_barberos],1)/100)))</f>
        <v>0</v>
      </c>
      <c r="AJ75" s="21" cm="1">
        <f t="array" ref="AJ75">IF(ISERROR(INDEX(Jornadas[id],ROW()-5)),"",SUMIFS(Cortes[propina],Cortes[id_jornada],INDEX(Jornadas[id],ROW()-5),Cortes[id_barbero],LOOKUP($AH$4,Barberos[nombre],Barberos[id])))</f>
        <v>0</v>
      </c>
      <c r="AK75" s="21" cm="1">
        <f t="array" ref="AK75">IF(ISERROR(INDEX(Jornadas[id],ROW()-5)),"",SUMIFS(Adelantos[importe],Adelantos[id_jornada],INDEX(Jornadas[id],ROW()-5),Adelantos[id_barbero],LOOKUP($AH$4,Barberos[nombre],Barberos[id])))</f>
        <v>0</v>
      </c>
      <c r="AL75" s="21" cm="1">
        <f t="array" ref="AL75">IF(ISERROR(INDEX(Jornadas[id],ROW()-5)),"",AI75+AJ75-AK75)</f>
        <v>0</v>
      </c>
      <c r="AM75" s="2" cm="1">
        <f t="array" ref="AM75">IF(ISERROR(INDEX(Jornadas[id],ROW()-5)),"",COUNTIFS(_Cortes!$C:$C,INDEX(Jornadas[id],ROW()-5),_Cortes!$B:$B,LOOKUP($AM$4,_Barberos!$B:$B,_Barberos!$A:$A)))</f>
        <v>0</v>
      </c>
      <c r="AN75" s="21" cm="1">
        <f t="array" ref="AN75">IF(ISERROR(INDEX(Jornadas[id],ROW()-5)),"",INT(SUMIFS(Cortes[importe],Cortes[id_jornada],INDEX(Jornadas[id],ROW()-5),Cortes[id_barbero],LOOKUP($AM$4,Barberos[nombre],Barberos[id]))*(INDEX(Jornadas[comision_barberos],1)/100)))</f>
        <v>0</v>
      </c>
      <c r="AO75" s="21" cm="1">
        <f t="array" ref="AO75">IF(ISERROR(INDEX(Jornadas[id],ROW()-5)),"",SUMIFS(Cortes[propina],Cortes[id_jornada],INDEX(Jornadas[id],ROW()-5),Cortes[id_barbero],LOOKUP($AM$4,Barberos[nombre],Barberos[id])))</f>
        <v>0</v>
      </c>
      <c r="AP75" s="21" cm="1">
        <f t="array" ref="AP75">IF(ISERROR(INDEX(Jornadas[id],ROW()-5)),"",SUMIFS(Adelantos[importe],Adelantos[id_jornada],INDEX(Jornadas[id],ROW()-5),Adelantos[id_barbero],LOOKUP($AM$4,Barberos[nombre],Barberos[id])))</f>
        <v>0</v>
      </c>
      <c r="AQ75" s="21" cm="1">
        <f t="array" ref="AQ75">IF(ISERROR(INDEX(Jornadas[id],ROW()-5)),"",AN75+AO75-AP75)</f>
        <v>0</v>
      </c>
      <c r="AR75" s="2" cm="1">
        <f t="array" ref="AR75">IF(ISERROR(INDEX(Jornadas[id],ROW()-5)),"",COUNTIFS(_Cortes!$C:$C,INDEX(Jornadas[id],ROW()-5),_Cortes!$B:$B,LOOKUP($AR$4,_Barberos!$B:$B,_Barberos!$A:$A)))</f>
        <v>0</v>
      </c>
      <c r="AS75" s="21" cm="1">
        <f t="array" ref="AS75">IF(ISERROR(INDEX(Jornadas[id],ROW()-5)),"",INT(SUMIFS(Cortes[importe],Cortes[id_jornada],INDEX(Jornadas[id],ROW()-5),Cortes[id_barbero],LOOKUP($AR$4,Barberos[nombre],Barberos[id]))*(INDEX(Jornadas[comision_barberos],1)/100)))</f>
        <v>0</v>
      </c>
      <c r="AT75" s="21" cm="1">
        <f t="array" ref="AT75">IF(ISERROR(INDEX(Jornadas[id],ROW()-5)),"",SUMIFS(Cortes[propina],Cortes[id_jornada],INDEX(Jornadas[id],ROW()-5),Cortes[id_barbero],LOOKUP($AR$4,Barberos[nombre],Barberos[id])))</f>
        <v>0</v>
      </c>
      <c r="AU75" s="21" cm="1">
        <f t="array" ref="AU75">IF(ISERROR(INDEX(Jornadas[id],ROW()-5)),"",SUMIFS(Adelantos[importe],Adelantos[id_jornada],INDEX(Jornadas[id],ROW()-5),Adelantos[id_barbero],LOOKUP($AR$4,Barberos[nombre],Barberos[id])))</f>
        <v>0</v>
      </c>
      <c r="AV75" s="21" cm="1">
        <f t="array" ref="AV75">IF(ISERROR(INDEX(Jornadas[id],ROW()-5)),"",AS75+AT75-AU75)</f>
        <v>0</v>
      </c>
    </row>
    <row r="76" spans="1:48" ht="15" hidden="1" customHeight="1" x14ac:dyDescent="0.3">
      <c r="A76" s="53" t="str">
        <f t="shared" si="1"/>
        <v>Tuesday</v>
      </c>
      <c r="B76" s="54"/>
      <c r="C76" s="38" cm="1">
        <f t="array" ref="C76">IF(ISERROR(INDEX(Jornadas[id],ROW()-5)),"",INDEX(Jornadas[fecha],ROW()-5))</f>
        <v>45741</v>
      </c>
      <c r="D76" s="1" cm="1">
        <f t="array" ref="D76">IF(ISERROR(INDEX(Jornadas[id],ROW()-5)),"",COUNTIFS(_Cortes!$C:$C,INDEX(Jornadas[id],ROW()-5),_Cortes!$B:$B,LOOKUP($D$4,_Barberos!$B:$B,_Barberos!$A:$A)))</f>
        <v>15</v>
      </c>
      <c r="E76" s="20" cm="1">
        <f t="array" ref="E76">IF(ISERROR(INDEX(Jornadas[id],ROW()-5)),"",INT(SUMIFS(Cortes[importe],Cortes[id_jornada],INDEX(Jornadas[id],ROW()-5),Cortes[id_barbero],LOOKUP($D$4,Barberos[nombre],Barberos[id]))*(INDEX(Jornadas[comision_barberos],1)/100)))</f>
        <v>52500</v>
      </c>
      <c r="F76" s="20" cm="1">
        <f t="array" ref="F76">IF(ISERROR(INDEX(Jornadas[id],ROW()-5)),"",SUMIFS(Cortes[propina],Cortes[id_jornada],INDEX(Jornadas[id],ROW()-5),Cortes[id_barbero],LOOKUP($D$4,Barberos[nombre],Barberos[id])))</f>
        <v>3000</v>
      </c>
      <c r="G76" s="20" cm="1">
        <f t="array" ref="G76">IF(ISERROR(INDEX(Jornadas[id],ROW()-5)),"",SUMIFS(Adelantos[importe],Adelantos[id_jornada],INDEX(Jornadas[id],ROW()-5),Adelantos[id_barbero],LOOKUP($D$4,Barberos[nombre],Barberos[id])))</f>
        <v>0</v>
      </c>
      <c r="H76" s="20" cm="1">
        <f t="array" ref="H76">IF(ISERROR(INDEX(Jornadas[id],ROW()-5)),"",E76+F76-G76)</f>
        <v>55500</v>
      </c>
      <c r="I76" s="1" cm="1">
        <f t="array" ref="I76">IF(ISERROR(INDEX(Jornadas[id],ROW()-5)),"",COUNTIFS(_Cortes!$C:$C,INDEX(Jornadas[id],ROW()-5),_Cortes!$B:$B,LOOKUP($I$4,_Barberos!$B:$B,_Barberos!$A:$A)))</f>
        <v>0</v>
      </c>
      <c r="J76" s="20" cm="1">
        <f t="array" ref="J76">IF(ISERROR(INDEX(Jornadas[id],ROW()-5)),"",INT(SUMIFS(Cortes[importe],Cortes[id_jornada],INDEX(Jornadas[id],ROW()-5),Cortes[id_barbero],LOOKUP($I$4,Barberos[nombre],Barberos[id]))*(INDEX(Jornadas[comision_barberos],1)/100)))</f>
        <v>0</v>
      </c>
      <c r="K76" s="20" cm="1">
        <f t="array" ref="K76">IF(ISERROR(INDEX(Jornadas[id],ROW()-5)),"",SUMIFS(Cortes[propina],Cortes[id_jornada],INDEX(Jornadas[id],ROW()-5),Cortes[id_barbero],LOOKUP($I$4,Barberos[nombre],Barberos[id])))</f>
        <v>0</v>
      </c>
      <c r="L76" s="20" cm="1">
        <f t="array" ref="L76">IF(ISERROR(INDEX(Jornadas[id],ROW()-5)),"",SUMIFS(Adelantos[importe],Adelantos[id_jornada],INDEX(Jornadas[id],ROW()-5),Adelantos[id_barbero],LOOKUP($I$4,Barberos[nombre],Barberos[id])))</f>
        <v>0</v>
      </c>
      <c r="M76" s="20" cm="1">
        <f t="array" ref="M76">IF(ISERROR(INDEX(Jornadas[id],ROW()-5)),"",J76+K76-L76)</f>
        <v>0</v>
      </c>
      <c r="N76" s="1" cm="1">
        <f t="array" ref="N76">IF(ISERROR(INDEX(Jornadas[id],ROW()-5)),"",COUNTIFS(_Cortes!$C:$C,INDEX(Jornadas[id],ROW()-5),_Cortes!$B:$B,LOOKUP($N$4,_Barberos!$B:$B,_Barberos!$A:$A)))</f>
        <v>15</v>
      </c>
      <c r="O76" s="20" cm="1">
        <f t="array" ref="O76">IF(ISERROR(INDEX(Jornadas[id],ROW()-5)),"",INT(SUMIFS(Cortes[importe],Cortes[id_jornada],INDEX(Jornadas[id],ROW()-5),Cortes[id_barbero],LOOKUP($N$4,Barberos[nombre],Barberos[id]))*(INDEX(Jornadas[comision_barberos],1)/100)))</f>
        <v>53500</v>
      </c>
      <c r="P76" s="20" cm="1">
        <f t="array" ref="P76">IF(ISERROR(INDEX(Jornadas[id],ROW()-5)),"",SUMIFS(Cortes[propina],Cortes[id_jornada],INDEX(Jornadas[id],ROW()-5),Cortes[id_barbero],LOOKUP($N$4,Barberos[nombre],Barberos[id])))</f>
        <v>4000</v>
      </c>
      <c r="Q76" s="20" cm="1">
        <f t="array" ref="Q76">IF(ISERROR(INDEX(Jornadas[id],ROW()-5)),"",SUMIFS(Adelantos[importe],Adelantos[id_jornada],INDEX(Jornadas[id],ROW()-5),Adelantos[id_barbero],LOOKUP($N$4,Barberos[nombre],Barberos[id])))</f>
        <v>0</v>
      </c>
      <c r="R76" s="20" cm="1">
        <f t="array" ref="R76">IF(ISERROR(INDEX(Jornadas[id],ROW()-5)),"",O76+P76-Q76)</f>
        <v>57500</v>
      </c>
      <c r="S76" s="1" cm="1">
        <f t="array" ref="S76">IF(ISERROR(INDEX(Jornadas[id],ROW()-5)),"",COUNTIFS(_Cortes!$C:$C,INDEX(Jornadas[id],ROW()-5),_Cortes!$B:$B,LOOKUP($S$4,_Barberos!$B:$B,_Barberos!$A:$A)))</f>
        <v>0</v>
      </c>
      <c r="T76" s="20" cm="1">
        <f t="array" ref="T76">IF(ISERROR(INDEX(Jornadas[id],ROW()-5)),"",INT(SUMIFS(Cortes[importe],Cortes[id_jornada],INDEX(Jornadas[id],ROW()-5),Cortes[id_barbero],LOOKUP($S$4,Barberos[nombre],Barberos[id]))*(INDEX(Jornadas[comision_barberos],1)/100)))</f>
        <v>0</v>
      </c>
      <c r="U76" s="20" cm="1">
        <f t="array" ref="U76">IF(ISERROR(INDEX(Jornadas[id],ROW()-5)),"",SUMIFS(Cortes[propina],Cortes[id_jornada],INDEX(Jornadas[id],ROW()-5),Cortes[id_barbero],LOOKUP($S$4,Barberos[nombre],Barberos[id])))</f>
        <v>0</v>
      </c>
      <c r="V76" s="20" cm="1">
        <f t="array" ref="V76">IF(ISERROR(INDEX(Jornadas[id],ROW()-5)),"",SUMIFS(Adelantos[importe],Adelantos[id_jornada],INDEX(Jornadas[id],ROW()-5),Adelantos[id_barbero],LOOKUP($S$4,Barberos[nombre],Barberos[id])))</f>
        <v>0</v>
      </c>
      <c r="W76" s="20" cm="1">
        <f t="array" ref="W76">IF(ISERROR(INDEX(Jornadas[id],ROW()-5)),"",T76+U76-V76)</f>
        <v>0</v>
      </c>
      <c r="X76" s="1" cm="1">
        <f t="array" ref="X76">IF(ISERROR(INDEX(Jornadas[id],ROW()-5)),"",COUNTIFS(_Cortes!$C:$C,INDEX(Jornadas[id],ROW()-5),_Cortes!$B:$B,LOOKUP($X$4,_Barberos!$B:$B,_Barberos!$A:$A)))</f>
        <v>0</v>
      </c>
      <c r="Y76" s="20" cm="1">
        <f t="array" ref="Y76">IF(ISERROR(INDEX(Jornadas[id],ROW()-5)),"",INT(SUMIFS(Cortes[importe],Cortes[id_jornada],INDEX(Jornadas[id],ROW()-5),Cortes[id_barbero],LOOKUP($X$4,Barberos[nombre],Barberos[id]))*(INDEX(Jornadas[comision_barberos],1)/100)))</f>
        <v>0</v>
      </c>
      <c r="Z76" s="20" cm="1">
        <f t="array" ref="Z76">IF(ISERROR(INDEX(Jornadas[id],ROW()-5)),"",SUMIFS(Cortes[propina],Cortes[id_jornada],INDEX(Jornadas[id],ROW()-5),Cortes[id_barbero],LOOKUP($X$4,Barberos[nombre],Barberos[id])))</f>
        <v>0</v>
      </c>
      <c r="AA76" s="20" cm="1">
        <f t="array" ref="AA76">IF(ISERROR(INDEX(Jornadas[id],ROW()-5)),"",SUMIFS(Adelantos[importe],Adelantos[id_jornada],INDEX(Jornadas[id],ROW()-5),Adelantos[id_barbero],LOOKUP($X$4,Barberos[nombre],Barberos[id])))</f>
        <v>0</v>
      </c>
      <c r="AB76" s="20" cm="1">
        <f t="array" ref="AB76">IF(ISERROR(INDEX(Jornadas[id],ROW()-5)),"",Y76+Z76-AA76)</f>
        <v>0</v>
      </c>
      <c r="AC76" s="1" cm="1">
        <f t="array" ref="AC76">IF(ISERROR(INDEX(Jornadas[id],ROW()-5)),"",COUNTIFS(_Cortes!$C:$C,INDEX(Jornadas[id],ROW()-5),_Cortes!$B:$B,LOOKUP($AC$4,_Barberos!$B:$B,_Barberos!$A:$A)))</f>
        <v>0</v>
      </c>
      <c r="AD76" s="20" cm="1">
        <f t="array" ref="AD76">IF(ISERROR(INDEX(Jornadas[id],ROW()-5)),"",INT(SUMIFS(Cortes[importe],Cortes[id_jornada],INDEX(Jornadas[id],ROW()-5),Cortes[id_barbero],LOOKUP($AC$4,Barberos[nombre],Barberos[id]))*(INDEX(Jornadas[comision_barberos],1)/100)))</f>
        <v>0</v>
      </c>
      <c r="AE76" s="20" cm="1">
        <f t="array" ref="AE76">IF(ISERROR(INDEX(Jornadas[id],ROW()-5)),"",SUMIFS(Cortes[propina],Cortes[id_jornada],INDEX(Jornadas[id],ROW()-5),Cortes[id_barbero],LOOKUP($AC$4,Barberos[nombre],Barberos[id])))</f>
        <v>0</v>
      </c>
      <c r="AF76" s="20" cm="1">
        <f t="array" ref="AF76">IF(ISERROR(INDEX(Jornadas[id],ROW()-5)),"",SUMIFS(Adelantos[importe],Adelantos[id_jornada],INDEX(Jornadas[id],ROW()-5),Adelantos[id_barbero],LOOKUP($AC$4,Barberos[nombre],Barberos[id])))</f>
        <v>0</v>
      </c>
      <c r="AG76" s="20" cm="1">
        <f t="array" ref="AG76">IF(ISERROR(INDEX(Jornadas[id],ROW()-5)),"",AD76+AE76-AF76)</f>
        <v>0</v>
      </c>
      <c r="AH76" s="1" cm="1">
        <f t="array" ref="AH76">IF(ISERROR(INDEX(Jornadas[id],ROW()-5)),"",COUNTIFS(_Cortes!$C:$C,INDEX(Jornadas[id],ROW()-5),_Cortes!$B:$B,LOOKUP($AH$4,_Barberos!$B:$B,_Barberos!$A:$A)))</f>
        <v>0</v>
      </c>
      <c r="AI76" s="20" cm="1">
        <f t="array" ref="AI76">IF(ISERROR(INDEX(Jornadas[id],ROW()-5)),"",INT(SUMIFS(Cortes[importe],Cortes[id_jornada],INDEX(Jornadas[id],ROW()-5),Cortes[id_barbero],LOOKUP($AH$4,Barberos[nombre],Barberos[id]))*(INDEX(Jornadas[comision_barberos],1)/100)))</f>
        <v>0</v>
      </c>
      <c r="AJ76" s="20" cm="1">
        <f t="array" ref="AJ76">IF(ISERROR(INDEX(Jornadas[id],ROW()-5)),"",SUMIFS(Cortes[propina],Cortes[id_jornada],INDEX(Jornadas[id],ROW()-5),Cortes[id_barbero],LOOKUP($AH$4,Barberos[nombre],Barberos[id])))</f>
        <v>0</v>
      </c>
      <c r="AK76" s="20" cm="1">
        <f t="array" ref="AK76">IF(ISERROR(INDEX(Jornadas[id],ROW()-5)),"",SUMIFS(Adelantos[importe],Adelantos[id_jornada],INDEX(Jornadas[id],ROW()-5),Adelantos[id_barbero],LOOKUP($AH$4,Barberos[nombre],Barberos[id])))</f>
        <v>0</v>
      </c>
      <c r="AL76" s="20" cm="1">
        <f t="array" ref="AL76">IF(ISERROR(INDEX(Jornadas[id],ROW()-5)),"",AI76+AJ76-AK76)</f>
        <v>0</v>
      </c>
      <c r="AM76" s="1" cm="1">
        <f t="array" ref="AM76">IF(ISERROR(INDEX(Jornadas[id],ROW()-5)),"",COUNTIFS(_Cortes!$C:$C,INDEX(Jornadas[id],ROW()-5),_Cortes!$B:$B,LOOKUP($AM$4,_Barberos!$B:$B,_Barberos!$A:$A)))</f>
        <v>0</v>
      </c>
      <c r="AN76" s="20" cm="1">
        <f t="array" ref="AN76">IF(ISERROR(INDEX(Jornadas[id],ROW()-5)),"",INT(SUMIFS(Cortes[importe],Cortes[id_jornada],INDEX(Jornadas[id],ROW()-5),Cortes[id_barbero],LOOKUP($AM$4,Barberos[nombre],Barberos[id]))*(INDEX(Jornadas[comision_barberos],1)/100)))</f>
        <v>0</v>
      </c>
      <c r="AO76" s="20" cm="1">
        <f t="array" ref="AO76">IF(ISERROR(INDEX(Jornadas[id],ROW()-5)),"",SUMIFS(Cortes[propina],Cortes[id_jornada],INDEX(Jornadas[id],ROW()-5),Cortes[id_barbero],LOOKUP($AM$4,Barberos[nombre],Barberos[id])))</f>
        <v>0</v>
      </c>
      <c r="AP76" s="20" cm="1">
        <f t="array" ref="AP76">IF(ISERROR(INDEX(Jornadas[id],ROW()-5)),"",SUMIFS(Adelantos[importe],Adelantos[id_jornada],INDEX(Jornadas[id],ROW()-5),Adelantos[id_barbero],LOOKUP($AM$4,Barberos[nombre],Barberos[id])))</f>
        <v>0</v>
      </c>
      <c r="AQ76" s="20" cm="1">
        <f t="array" ref="AQ76">IF(ISERROR(INDEX(Jornadas[id],ROW()-5)),"",AN76+AO76-AP76)</f>
        <v>0</v>
      </c>
      <c r="AR76" s="1" cm="1">
        <f t="array" ref="AR76">IF(ISERROR(INDEX(Jornadas[id],ROW()-5)),"",COUNTIFS(_Cortes!$C:$C,INDEX(Jornadas[id],ROW()-5),_Cortes!$B:$B,LOOKUP($AR$4,_Barberos!$B:$B,_Barberos!$A:$A)))</f>
        <v>0</v>
      </c>
      <c r="AS76" s="20" cm="1">
        <f t="array" ref="AS76">IF(ISERROR(INDEX(Jornadas[id],ROW()-5)),"",INT(SUMIFS(Cortes[importe],Cortes[id_jornada],INDEX(Jornadas[id],ROW()-5),Cortes[id_barbero],LOOKUP($AR$4,Barberos[nombre],Barberos[id]))*(INDEX(Jornadas[comision_barberos],1)/100)))</f>
        <v>0</v>
      </c>
      <c r="AT76" s="20" cm="1">
        <f t="array" ref="AT76">IF(ISERROR(INDEX(Jornadas[id],ROW()-5)),"",SUMIFS(Cortes[propina],Cortes[id_jornada],INDEX(Jornadas[id],ROW()-5),Cortes[id_barbero],LOOKUP($AR$4,Barberos[nombre],Barberos[id])))</f>
        <v>0</v>
      </c>
      <c r="AU76" s="20" cm="1">
        <f t="array" ref="AU76">IF(ISERROR(INDEX(Jornadas[id],ROW()-5)),"",SUMIFS(Adelantos[importe],Adelantos[id_jornada],INDEX(Jornadas[id],ROW()-5),Adelantos[id_barbero],LOOKUP($AR$4,Barberos[nombre],Barberos[id])))</f>
        <v>0</v>
      </c>
      <c r="AV76" s="20" cm="1">
        <f t="array" ref="AV76">IF(ISERROR(INDEX(Jornadas[id],ROW()-5)),"",AS76+AT76-AU76)</f>
        <v>0</v>
      </c>
    </row>
    <row r="77" spans="1:48" ht="15" hidden="1" customHeight="1" x14ac:dyDescent="0.3">
      <c r="A77" s="51" t="str">
        <f t="shared" si="1"/>
        <v>Wednesday</v>
      </c>
      <c r="B77" s="52"/>
      <c r="C77" s="36" cm="1">
        <f t="array" ref="C77">IF(ISERROR(INDEX(Jornadas[id],ROW()-5)),"",INDEX(Jornadas[fecha],ROW()-5))</f>
        <v>45742</v>
      </c>
      <c r="D77" s="2" cm="1">
        <f t="array" ref="D77">IF(ISERROR(INDEX(Jornadas[id],ROW()-5)),"",COUNTIFS(_Cortes!$C:$C,INDEX(Jornadas[id],ROW()-5),_Cortes!$B:$B,LOOKUP($D$4,_Barberos!$B:$B,_Barberos!$A:$A)))</f>
        <v>12</v>
      </c>
      <c r="E77" s="21" cm="1">
        <f t="array" ref="E77">IF(ISERROR(INDEX(Jornadas[id],ROW()-5)),"",INT(SUMIFS(Cortes[importe],Cortes[id_jornada],INDEX(Jornadas[id],ROW()-5),Cortes[id_barbero],LOOKUP($D$4,Barberos[nombre],Barberos[id]))*(INDEX(Jornadas[comision_barberos],1)/100)))</f>
        <v>45000</v>
      </c>
      <c r="F77" s="21" cm="1">
        <f t="array" ref="F77">IF(ISERROR(INDEX(Jornadas[id],ROW()-5)),"",SUMIFS(Cortes[propina],Cortes[id_jornada],INDEX(Jornadas[id],ROW()-5),Cortes[id_barbero],LOOKUP($D$4,Barberos[nombre],Barberos[id])))</f>
        <v>1000</v>
      </c>
      <c r="G77" s="21" cm="1">
        <f t="array" ref="G77">IF(ISERROR(INDEX(Jornadas[id],ROW()-5)),"",SUMIFS(Adelantos[importe],Adelantos[id_jornada],INDEX(Jornadas[id],ROW()-5),Adelantos[id_barbero],LOOKUP($D$4,Barberos[nombre],Barberos[id])))</f>
        <v>0</v>
      </c>
      <c r="H77" s="21" cm="1">
        <f t="array" ref="H77">IF(ISERROR(INDEX(Jornadas[id],ROW()-5)),"",E77+F77-G77)</f>
        <v>46000</v>
      </c>
      <c r="I77" s="2" cm="1">
        <f t="array" ref="I77">IF(ISERROR(INDEX(Jornadas[id],ROW()-5)),"",COUNTIFS(_Cortes!$C:$C,INDEX(Jornadas[id],ROW()-5),_Cortes!$B:$B,LOOKUP($I$4,_Barberos!$B:$B,_Barberos!$A:$A)))</f>
        <v>13</v>
      </c>
      <c r="J77" s="21" cm="1">
        <f t="array" ref="J77">IF(ISERROR(INDEX(Jornadas[id],ROW()-5)),"",INT(SUMIFS(Cortes[importe],Cortes[id_jornada],INDEX(Jornadas[id],ROW()-5),Cortes[id_barbero],LOOKUP($I$4,Barberos[nombre],Barberos[id]))*(INDEX(Jornadas[comision_barberos],1)/100)))</f>
        <v>45500</v>
      </c>
      <c r="K77" s="21" cm="1">
        <f t="array" ref="K77">IF(ISERROR(INDEX(Jornadas[id],ROW()-5)),"",SUMIFS(Cortes[propina],Cortes[id_jornada],INDEX(Jornadas[id],ROW()-5),Cortes[id_barbero],LOOKUP($I$4,Barberos[nombre],Barberos[id])))</f>
        <v>1700</v>
      </c>
      <c r="L77" s="21" cm="1">
        <f t="array" ref="L77">IF(ISERROR(INDEX(Jornadas[id],ROW()-5)),"",SUMIFS(Adelantos[importe],Adelantos[id_jornada],INDEX(Jornadas[id],ROW()-5),Adelantos[id_barbero],LOOKUP($I$4,Barberos[nombre],Barberos[id])))</f>
        <v>0</v>
      </c>
      <c r="M77" s="21" cm="1">
        <f t="array" ref="M77">IF(ISERROR(INDEX(Jornadas[id],ROW()-5)),"",J77+K77-L77)</f>
        <v>47200</v>
      </c>
      <c r="N77" s="2" cm="1">
        <f t="array" ref="N77">IF(ISERROR(INDEX(Jornadas[id],ROW()-5)),"",COUNTIFS(_Cortes!$C:$C,INDEX(Jornadas[id],ROW()-5),_Cortes!$B:$B,LOOKUP($N$4,_Barberos!$B:$B,_Barberos!$A:$A)))</f>
        <v>11</v>
      </c>
      <c r="O77" s="21" cm="1">
        <f t="array" ref="O77">IF(ISERROR(INDEX(Jornadas[id],ROW()-5)),"",INT(SUMIFS(Cortes[importe],Cortes[id_jornada],INDEX(Jornadas[id],ROW()-5),Cortes[id_barbero],LOOKUP($N$4,Barberos[nombre],Barberos[id]))*(INDEX(Jornadas[comision_barberos],1)/100)))</f>
        <v>38500</v>
      </c>
      <c r="P77" s="21" cm="1">
        <f t="array" ref="P77">IF(ISERROR(INDEX(Jornadas[id],ROW()-5)),"",SUMIFS(Cortes[propina],Cortes[id_jornada],INDEX(Jornadas[id],ROW()-5),Cortes[id_barbero],LOOKUP($N$4,Barberos[nombre],Barberos[id])))</f>
        <v>10400</v>
      </c>
      <c r="Q77" s="21" cm="1">
        <f t="array" ref="Q77">IF(ISERROR(INDEX(Jornadas[id],ROW()-5)),"",SUMIFS(Adelantos[importe],Adelantos[id_jornada],INDEX(Jornadas[id],ROW()-5),Adelantos[id_barbero],LOOKUP($N$4,Barberos[nombre],Barberos[id])))</f>
        <v>0</v>
      </c>
      <c r="R77" s="21" cm="1">
        <f t="array" ref="R77">IF(ISERROR(INDEX(Jornadas[id],ROW()-5)),"",O77+P77-Q77)</f>
        <v>48900</v>
      </c>
      <c r="S77" s="2" cm="1">
        <f t="array" ref="S77">IF(ISERROR(INDEX(Jornadas[id],ROW()-5)),"",COUNTIFS(_Cortes!$C:$C,INDEX(Jornadas[id],ROW()-5),_Cortes!$B:$B,LOOKUP($S$4,_Barberos!$B:$B,_Barberos!$A:$A)))</f>
        <v>0</v>
      </c>
      <c r="T77" s="21" cm="1">
        <f t="array" ref="T77">IF(ISERROR(INDEX(Jornadas[id],ROW()-5)),"",INT(SUMIFS(Cortes[importe],Cortes[id_jornada],INDEX(Jornadas[id],ROW()-5),Cortes[id_barbero],LOOKUP($S$4,Barberos[nombre],Barberos[id]))*(INDEX(Jornadas[comision_barberos],1)/100)))</f>
        <v>0</v>
      </c>
      <c r="U77" s="21" cm="1">
        <f t="array" ref="U77">IF(ISERROR(INDEX(Jornadas[id],ROW()-5)),"",SUMIFS(Cortes[propina],Cortes[id_jornada],INDEX(Jornadas[id],ROW()-5),Cortes[id_barbero],LOOKUP($S$4,Barberos[nombre],Barberos[id])))</f>
        <v>0</v>
      </c>
      <c r="V77" s="21" cm="1">
        <f t="array" ref="V77">IF(ISERROR(INDEX(Jornadas[id],ROW()-5)),"",SUMIFS(Adelantos[importe],Adelantos[id_jornada],INDEX(Jornadas[id],ROW()-5),Adelantos[id_barbero],LOOKUP($S$4,Barberos[nombre],Barberos[id])))</f>
        <v>0</v>
      </c>
      <c r="W77" s="21" cm="1">
        <f t="array" ref="W77">IF(ISERROR(INDEX(Jornadas[id],ROW()-5)),"",T77+U77-V77)</f>
        <v>0</v>
      </c>
      <c r="X77" s="2" cm="1">
        <f t="array" ref="X77">IF(ISERROR(INDEX(Jornadas[id],ROW()-5)),"",COUNTIFS(_Cortes!$C:$C,INDEX(Jornadas[id],ROW()-5),_Cortes!$B:$B,LOOKUP($X$4,_Barberos!$B:$B,_Barberos!$A:$A)))</f>
        <v>0</v>
      </c>
      <c r="Y77" s="21" cm="1">
        <f t="array" ref="Y77">IF(ISERROR(INDEX(Jornadas[id],ROW()-5)),"",INT(SUMIFS(Cortes[importe],Cortes[id_jornada],INDEX(Jornadas[id],ROW()-5),Cortes[id_barbero],LOOKUP($X$4,Barberos[nombre],Barberos[id]))*(INDEX(Jornadas[comision_barberos],1)/100)))</f>
        <v>0</v>
      </c>
      <c r="Z77" s="21" cm="1">
        <f t="array" ref="Z77">IF(ISERROR(INDEX(Jornadas[id],ROW()-5)),"",SUMIFS(Cortes[propina],Cortes[id_jornada],INDEX(Jornadas[id],ROW()-5),Cortes[id_barbero],LOOKUP($X$4,Barberos[nombre],Barberos[id])))</f>
        <v>0</v>
      </c>
      <c r="AA77" s="21" cm="1">
        <f t="array" ref="AA77">IF(ISERROR(INDEX(Jornadas[id],ROW()-5)),"",SUMIFS(Adelantos[importe],Adelantos[id_jornada],INDEX(Jornadas[id],ROW()-5),Adelantos[id_barbero],LOOKUP($X$4,Barberos[nombre],Barberos[id])))</f>
        <v>0</v>
      </c>
      <c r="AB77" s="21" cm="1">
        <f t="array" ref="AB77">IF(ISERROR(INDEX(Jornadas[id],ROW()-5)),"",Y77+Z77-AA77)</f>
        <v>0</v>
      </c>
      <c r="AC77" s="2" cm="1">
        <f t="array" ref="AC77">IF(ISERROR(INDEX(Jornadas[id],ROW()-5)),"",COUNTIFS(_Cortes!$C:$C,INDEX(Jornadas[id],ROW()-5),_Cortes!$B:$B,LOOKUP($AC$4,_Barberos!$B:$B,_Barberos!$A:$A)))</f>
        <v>14</v>
      </c>
      <c r="AD77" s="21" cm="1">
        <f t="array" ref="AD77">IF(ISERROR(INDEX(Jornadas[id],ROW()-5)),"",INT(SUMIFS(Cortes[importe],Cortes[id_jornada],INDEX(Jornadas[id],ROW()-5),Cortes[id_barbero],LOOKUP($AC$4,Barberos[nombre],Barberos[id]))*(INDEX(Jornadas[comision_barberos],1)/100)))</f>
        <v>51000</v>
      </c>
      <c r="AE77" s="21" cm="1">
        <f t="array" ref="AE77">IF(ISERROR(INDEX(Jornadas[id],ROW()-5)),"",SUMIFS(Cortes[propina],Cortes[id_jornada],INDEX(Jornadas[id],ROW()-5),Cortes[id_barbero],LOOKUP($AC$4,Barberos[nombre],Barberos[id])))</f>
        <v>0</v>
      </c>
      <c r="AF77" s="21" cm="1">
        <f t="array" ref="AF77">IF(ISERROR(INDEX(Jornadas[id],ROW()-5)),"",SUMIFS(Adelantos[importe],Adelantos[id_jornada],INDEX(Jornadas[id],ROW()-5),Adelantos[id_barbero],LOOKUP($AC$4,Barberos[nombre],Barberos[id])))</f>
        <v>0</v>
      </c>
      <c r="AG77" s="21" cm="1">
        <f t="array" ref="AG77">IF(ISERROR(INDEX(Jornadas[id],ROW()-5)),"",AD77+AE77-AF77)</f>
        <v>51000</v>
      </c>
      <c r="AH77" s="2" cm="1">
        <f t="array" ref="AH77">IF(ISERROR(INDEX(Jornadas[id],ROW()-5)),"",COUNTIFS(_Cortes!$C:$C,INDEX(Jornadas[id],ROW()-5),_Cortes!$B:$B,LOOKUP($AH$4,_Barberos!$B:$B,_Barberos!$A:$A)))</f>
        <v>0</v>
      </c>
      <c r="AI77" s="21" cm="1">
        <f t="array" ref="AI77">IF(ISERROR(INDEX(Jornadas[id],ROW()-5)),"",INT(SUMIFS(Cortes[importe],Cortes[id_jornada],INDEX(Jornadas[id],ROW()-5),Cortes[id_barbero],LOOKUP($AH$4,Barberos[nombre],Barberos[id]))*(INDEX(Jornadas[comision_barberos],1)/100)))</f>
        <v>0</v>
      </c>
      <c r="AJ77" s="21" cm="1">
        <f t="array" ref="AJ77">IF(ISERROR(INDEX(Jornadas[id],ROW()-5)),"",SUMIFS(Cortes[propina],Cortes[id_jornada],INDEX(Jornadas[id],ROW()-5),Cortes[id_barbero],LOOKUP($AH$4,Barberos[nombre],Barberos[id])))</f>
        <v>0</v>
      </c>
      <c r="AK77" s="21" cm="1">
        <f t="array" ref="AK77">IF(ISERROR(INDEX(Jornadas[id],ROW()-5)),"",SUMIFS(Adelantos[importe],Adelantos[id_jornada],INDEX(Jornadas[id],ROW()-5),Adelantos[id_barbero],LOOKUP($AH$4,Barberos[nombre],Barberos[id])))</f>
        <v>0</v>
      </c>
      <c r="AL77" s="21" cm="1">
        <f t="array" ref="AL77">IF(ISERROR(INDEX(Jornadas[id],ROW()-5)),"",AI77+AJ77-AK77)</f>
        <v>0</v>
      </c>
      <c r="AM77" s="2" cm="1">
        <f t="array" ref="AM77">IF(ISERROR(INDEX(Jornadas[id],ROW()-5)),"",COUNTIFS(_Cortes!$C:$C,INDEX(Jornadas[id],ROW()-5),_Cortes!$B:$B,LOOKUP($AM$4,_Barberos!$B:$B,_Barberos!$A:$A)))</f>
        <v>0</v>
      </c>
      <c r="AN77" s="21" cm="1">
        <f t="array" ref="AN77">IF(ISERROR(INDEX(Jornadas[id],ROW()-5)),"",INT(SUMIFS(Cortes[importe],Cortes[id_jornada],INDEX(Jornadas[id],ROW()-5),Cortes[id_barbero],LOOKUP($AM$4,Barberos[nombre],Barberos[id]))*(INDEX(Jornadas[comision_barberos],1)/100)))</f>
        <v>0</v>
      </c>
      <c r="AO77" s="21" cm="1">
        <f t="array" ref="AO77">IF(ISERROR(INDEX(Jornadas[id],ROW()-5)),"",SUMIFS(Cortes[propina],Cortes[id_jornada],INDEX(Jornadas[id],ROW()-5),Cortes[id_barbero],LOOKUP($AM$4,Barberos[nombre],Barberos[id])))</f>
        <v>0</v>
      </c>
      <c r="AP77" s="21" cm="1">
        <f t="array" ref="AP77">IF(ISERROR(INDEX(Jornadas[id],ROW()-5)),"",SUMIFS(Adelantos[importe],Adelantos[id_jornada],INDEX(Jornadas[id],ROW()-5),Adelantos[id_barbero],LOOKUP($AM$4,Barberos[nombre],Barberos[id])))</f>
        <v>0</v>
      </c>
      <c r="AQ77" s="21" cm="1">
        <f t="array" ref="AQ77">IF(ISERROR(INDEX(Jornadas[id],ROW()-5)),"",AN77+AO77-AP77)</f>
        <v>0</v>
      </c>
      <c r="AR77" s="2" cm="1">
        <f t="array" ref="AR77">IF(ISERROR(INDEX(Jornadas[id],ROW()-5)),"",COUNTIFS(_Cortes!$C:$C,INDEX(Jornadas[id],ROW()-5),_Cortes!$B:$B,LOOKUP($AR$4,_Barberos!$B:$B,_Barberos!$A:$A)))</f>
        <v>0</v>
      </c>
      <c r="AS77" s="21" cm="1">
        <f t="array" ref="AS77">IF(ISERROR(INDEX(Jornadas[id],ROW()-5)),"",INT(SUMIFS(Cortes[importe],Cortes[id_jornada],INDEX(Jornadas[id],ROW()-5),Cortes[id_barbero],LOOKUP($AR$4,Barberos[nombre],Barberos[id]))*(INDEX(Jornadas[comision_barberos],1)/100)))</f>
        <v>0</v>
      </c>
      <c r="AT77" s="21" cm="1">
        <f t="array" ref="AT77">IF(ISERROR(INDEX(Jornadas[id],ROW()-5)),"",SUMIFS(Cortes[propina],Cortes[id_jornada],INDEX(Jornadas[id],ROW()-5),Cortes[id_barbero],LOOKUP($AR$4,Barberos[nombre],Barberos[id])))</f>
        <v>0</v>
      </c>
      <c r="AU77" s="21" cm="1">
        <f t="array" ref="AU77">IF(ISERROR(INDEX(Jornadas[id],ROW()-5)),"",SUMIFS(Adelantos[importe],Adelantos[id_jornada],INDEX(Jornadas[id],ROW()-5),Adelantos[id_barbero],LOOKUP($AR$4,Barberos[nombre],Barberos[id])))</f>
        <v>0</v>
      </c>
      <c r="AV77" s="21" cm="1">
        <f t="array" ref="AV77">IF(ISERROR(INDEX(Jornadas[id],ROW()-5)),"",AS77+AT77-AU77)</f>
        <v>0</v>
      </c>
    </row>
    <row r="78" spans="1:48" ht="15" hidden="1" customHeight="1" x14ac:dyDescent="0.3">
      <c r="A78" s="53" t="str">
        <f t="shared" si="1"/>
        <v>Thursday</v>
      </c>
      <c r="B78" s="54"/>
      <c r="C78" s="38" cm="1">
        <f t="array" ref="C78">IF(ISERROR(INDEX(Jornadas[id],ROW()-5)),"",INDEX(Jornadas[fecha],ROW()-5))</f>
        <v>45743</v>
      </c>
      <c r="D78" s="1" cm="1">
        <f t="array" ref="D78">IF(ISERROR(INDEX(Jornadas[id],ROW()-5)),"",COUNTIFS(_Cortes!$C:$C,INDEX(Jornadas[id],ROW()-5),_Cortes!$B:$B,LOOKUP($D$4,_Barberos!$B:$B,_Barberos!$A:$A)))</f>
        <v>5</v>
      </c>
      <c r="E78" s="20" cm="1">
        <f t="array" ref="E78">IF(ISERROR(INDEX(Jornadas[id],ROW()-5)),"",INT(SUMIFS(Cortes[importe],Cortes[id_jornada],INDEX(Jornadas[id],ROW()-5),Cortes[id_barbero],LOOKUP($D$4,Barberos[nombre],Barberos[id]))*(INDEX(Jornadas[comision_barberos],1)/100)))</f>
        <v>17500</v>
      </c>
      <c r="F78" s="20" cm="1">
        <f t="array" ref="F78">IF(ISERROR(INDEX(Jornadas[id],ROW()-5)),"",SUMIFS(Cortes[propina],Cortes[id_jornada],INDEX(Jornadas[id],ROW()-5),Cortes[id_barbero],LOOKUP($D$4,Barberos[nombre],Barberos[id])))</f>
        <v>0</v>
      </c>
      <c r="G78" s="20" cm="1">
        <f t="array" ref="G78">IF(ISERROR(INDEX(Jornadas[id],ROW()-5)),"",SUMIFS(Adelantos[importe],Adelantos[id_jornada],INDEX(Jornadas[id],ROW()-5),Adelantos[id_barbero],LOOKUP($D$4,Barberos[nombre],Barberos[id])))</f>
        <v>0</v>
      </c>
      <c r="H78" s="20" cm="1">
        <f t="array" ref="H78">IF(ISERROR(INDEX(Jornadas[id],ROW()-5)),"",E78+F78-G78)</f>
        <v>17500</v>
      </c>
      <c r="I78" s="1" cm="1">
        <f t="array" ref="I78">IF(ISERROR(INDEX(Jornadas[id],ROW()-5)),"",COUNTIFS(_Cortes!$C:$C,INDEX(Jornadas[id],ROW()-5),_Cortes!$B:$B,LOOKUP($I$4,_Barberos!$B:$B,_Barberos!$A:$A)))</f>
        <v>15</v>
      </c>
      <c r="J78" s="20" cm="1">
        <f t="array" ref="J78">IF(ISERROR(INDEX(Jornadas[id],ROW()-5)),"",INT(SUMIFS(Cortes[importe],Cortes[id_jornada],INDEX(Jornadas[id],ROW()-5),Cortes[id_barbero],LOOKUP($I$4,Barberos[nombre],Barberos[id]))*(INDEX(Jornadas[comision_barberos],1)/100)))</f>
        <v>53500</v>
      </c>
      <c r="K78" s="20" cm="1">
        <f t="array" ref="K78">IF(ISERROR(INDEX(Jornadas[id],ROW()-5)),"",SUMIFS(Cortes[propina],Cortes[id_jornada],INDEX(Jornadas[id],ROW()-5),Cortes[id_barbero],LOOKUP($I$4,Barberos[nombre],Barberos[id])))</f>
        <v>2000</v>
      </c>
      <c r="L78" s="20" cm="1">
        <f t="array" ref="L78">IF(ISERROR(INDEX(Jornadas[id],ROW()-5)),"",SUMIFS(Adelantos[importe],Adelantos[id_jornada],INDEX(Jornadas[id],ROW()-5),Adelantos[id_barbero],LOOKUP($I$4,Barberos[nombre],Barberos[id])))</f>
        <v>0</v>
      </c>
      <c r="M78" s="20" cm="1">
        <f t="array" ref="M78">IF(ISERROR(INDEX(Jornadas[id],ROW()-5)),"",J78+K78-L78)</f>
        <v>55500</v>
      </c>
      <c r="N78" s="1" cm="1">
        <f t="array" ref="N78">IF(ISERROR(INDEX(Jornadas[id],ROW()-5)),"",COUNTIFS(_Cortes!$C:$C,INDEX(Jornadas[id],ROW()-5),_Cortes!$B:$B,LOOKUP($N$4,_Barberos!$B:$B,_Barberos!$A:$A)))</f>
        <v>13</v>
      </c>
      <c r="O78" s="20" cm="1">
        <f t="array" ref="O78">IF(ISERROR(INDEX(Jornadas[id],ROW()-5)),"",INT(SUMIFS(Cortes[importe],Cortes[id_jornada],INDEX(Jornadas[id],ROW()-5),Cortes[id_barbero],LOOKUP($N$4,Barberos[nombre],Barberos[id]))*(INDEX(Jornadas[comision_barberos],1)/100)))</f>
        <v>45250</v>
      </c>
      <c r="P78" s="20" cm="1">
        <f t="array" ref="P78">IF(ISERROR(INDEX(Jornadas[id],ROW()-5)),"",SUMIFS(Cortes[propina],Cortes[id_jornada],INDEX(Jornadas[id],ROW()-5),Cortes[id_barbero],LOOKUP($N$4,Barberos[nombre],Barberos[id])))</f>
        <v>7500</v>
      </c>
      <c r="Q78" s="20" cm="1">
        <f t="array" ref="Q78">IF(ISERROR(INDEX(Jornadas[id],ROW()-5)),"",SUMIFS(Adelantos[importe],Adelantos[id_jornada],INDEX(Jornadas[id],ROW()-5),Adelantos[id_barbero],LOOKUP($N$4,Barberos[nombre],Barberos[id])))</f>
        <v>0</v>
      </c>
      <c r="R78" s="20" cm="1">
        <f t="array" ref="R78">IF(ISERROR(INDEX(Jornadas[id],ROW()-5)),"",O78+P78-Q78)</f>
        <v>52750</v>
      </c>
      <c r="S78" s="1" cm="1">
        <f t="array" ref="S78">IF(ISERROR(INDEX(Jornadas[id],ROW()-5)),"",COUNTIFS(_Cortes!$C:$C,INDEX(Jornadas[id],ROW()-5),_Cortes!$B:$B,LOOKUP($S$4,_Barberos!$B:$B,_Barberos!$A:$A)))</f>
        <v>13</v>
      </c>
      <c r="T78" s="20" cm="1">
        <f t="array" ref="T78">IF(ISERROR(INDEX(Jornadas[id],ROW()-5)),"",INT(SUMIFS(Cortes[importe],Cortes[id_jornada],INDEX(Jornadas[id],ROW()-5),Cortes[id_barbero],LOOKUP($S$4,Barberos[nombre],Barberos[id]))*(INDEX(Jornadas[comision_barberos],1)/100)))</f>
        <v>45500</v>
      </c>
      <c r="U78" s="20" cm="1">
        <f t="array" ref="U78">IF(ISERROR(INDEX(Jornadas[id],ROW()-5)),"",SUMIFS(Cortes[propina],Cortes[id_jornada],INDEX(Jornadas[id],ROW()-5),Cortes[id_barbero],LOOKUP($S$4,Barberos[nombre],Barberos[id])))</f>
        <v>6000</v>
      </c>
      <c r="V78" s="20" cm="1">
        <f t="array" ref="V78">IF(ISERROR(INDEX(Jornadas[id],ROW()-5)),"",SUMIFS(Adelantos[importe],Adelantos[id_jornada],INDEX(Jornadas[id],ROW()-5),Adelantos[id_barbero],LOOKUP($S$4,Barberos[nombre],Barberos[id])))</f>
        <v>0</v>
      </c>
      <c r="W78" s="20" cm="1">
        <f t="array" ref="W78">IF(ISERROR(INDEX(Jornadas[id],ROW()-5)),"",T78+U78-V78)</f>
        <v>51500</v>
      </c>
      <c r="X78" s="1" cm="1">
        <f t="array" ref="X78">IF(ISERROR(INDEX(Jornadas[id],ROW()-5)),"",COUNTIFS(_Cortes!$C:$C,INDEX(Jornadas[id],ROW()-5),_Cortes!$B:$B,LOOKUP($X$4,_Barberos!$B:$B,_Barberos!$A:$A)))</f>
        <v>0</v>
      </c>
      <c r="Y78" s="20" cm="1">
        <f t="array" ref="Y78">IF(ISERROR(INDEX(Jornadas[id],ROW()-5)),"",INT(SUMIFS(Cortes[importe],Cortes[id_jornada],INDEX(Jornadas[id],ROW()-5),Cortes[id_barbero],LOOKUP($X$4,Barberos[nombre],Barberos[id]))*(INDEX(Jornadas[comision_barberos],1)/100)))</f>
        <v>0</v>
      </c>
      <c r="Z78" s="20" cm="1">
        <f t="array" ref="Z78">IF(ISERROR(INDEX(Jornadas[id],ROW()-5)),"",SUMIFS(Cortes[propina],Cortes[id_jornada],INDEX(Jornadas[id],ROW()-5),Cortes[id_barbero],LOOKUP($X$4,Barberos[nombre],Barberos[id])))</f>
        <v>0</v>
      </c>
      <c r="AA78" s="20" cm="1">
        <f t="array" ref="AA78">IF(ISERROR(INDEX(Jornadas[id],ROW()-5)),"",SUMIFS(Adelantos[importe],Adelantos[id_jornada],INDEX(Jornadas[id],ROW()-5),Adelantos[id_barbero],LOOKUP($X$4,Barberos[nombre],Barberos[id])))</f>
        <v>0</v>
      </c>
      <c r="AB78" s="20" cm="1">
        <f t="array" ref="AB78">IF(ISERROR(INDEX(Jornadas[id],ROW()-5)),"",Y78+Z78-AA78)</f>
        <v>0</v>
      </c>
      <c r="AC78" s="1" cm="1">
        <f t="array" ref="AC78">IF(ISERROR(INDEX(Jornadas[id],ROW()-5)),"",COUNTIFS(_Cortes!$C:$C,INDEX(Jornadas[id],ROW()-5),_Cortes!$B:$B,LOOKUP($AC$4,_Barberos!$B:$B,_Barberos!$A:$A)))</f>
        <v>15</v>
      </c>
      <c r="AD78" s="20" cm="1">
        <f t="array" ref="AD78">IF(ISERROR(INDEX(Jornadas[id],ROW()-5)),"",INT(SUMIFS(Cortes[importe],Cortes[id_jornada],INDEX(Jornadas[id],ROW()-5),Cortes[id_barbero],LOOKUP($AC$4,Barberos[nombre],Barberos[id]))*(INDEX(Jornadas[comision_barberos],1)/100)))</f>
        <v>54500</v>
      </c>
      <c r="AE78" s="20" cm="1">
        <f t="array" ref="AE78">IF(ISERROR(INDEX(Jornadas[id],ROW()-5)),"",SUMIFS(Cortes[propina],Cortes[id_jornada],INDEX(Jornadas[id],ROW()-5),Cortes[id_barbero],LOOKUP($AC$4,Barberos[nombre],Barberos[id])))</f>
        <v>500</v>
      </c>
      <c r="AF78" s="20" cm="1">
        <f t="array" ref="AF78">IF(ISERROR(INDEX(Jornadas[id],ROW()-5)),"",SUMIFS(Adelantos[importe],Adelantos[id_jornada],INDEX(Jornadas[id],ROW()-5),Adelantos[id_barbero],LOOKUP($AC$4,Barberos[nombre],Barberos[id])))</f>
        <v>0</v>
      </c>
      <c r="AG78" s="20" cm="1">
        <f t="array" ref="AG78">IF(ISERROR(INDEX(Jornadas[id],ROW()-5)),"",AD78+AE78-AF78)</f>
        <v>55000</v>
      </c>
      <c r="AH78" s="1" cm="1">
        <f t="array" ref="AH78">IF(ISERROR(INDEX(Jornadas[id],ROW()-5)),"",COUNTIFS(_Cortes!$C:$C,INDEX(Jornadas[id],ROW()-5),_Cortes!$B:$B,LOOKUP($AH$4,_Barberos!$B:$B,_Barberos!$A:$A)))</f>
        <v>0</v>
      </c>
      <c r="AI78" s="20" cm="1">
        <f t="array" ref="AI78">IF(ISERROR(INDEX(Jornadas[id],ROW()-5)),"",INT(SUMIFS(Cortes[importe],Cortes[id_jornada],INDEX(Jornadas[id],ROW()-5),Cortes[id_barbero],LOOKUP($AH$4,Barberos[nombre],Barberos[id]))*(INDEX(Jornadas[comision_barberos],1)/100)))</f>
        <v>0</v>
      </c>
      <c r="AJ78" s="20" cm="1">
        <f t="array" ref="AJ78">IF(ISERROR(INDEX(Jornadas[id],ROW()-5)),"",SUMIFS(Cortes[propina],Cortes[id_jornada],INDEX(Jornadas[id],ROW()-5),Cortes[id_barbero],LOOKUP($AH$4,Barberos[nombre],Barberos[id])))</f>
        <v>0</v>
      </c>
      <c r="AK78" s="20" cm="1">
        <f t="array" ref="AK78">IF(ISERROR(INDEX(Jornadas[id],ROW()-5)),"",SUMIFS(Adelantos[importe],Adelantos[id_jornada],INDEX(Jornadas[id],ROW()-5),Adelantos[id_barbero],LOOKUP($AH$4,Barberos[nombre],Barberos[id])))</f>
        <v>0</v>
      </c>
      <c r="AL78" s="20" cm="1">
        <f t="array" ref="AL78">IF(ISERROR(INDEX(Jornadas[id],ROW()-5)),"",AI78+AJ78-AK78)</f>
        <v>0</v>
      </c>
      <c r="AM78" s="1" cm="1">
        <f t="array" ref="AM78">IF(ISERROR(INDEX(Jornadas[id],ROW()-5)),"",COUNTIFS(_Cortes!$C:$C,INDEX(Jornadas[id],ROW()-5),_Cortes!$B:$B,LOOKUP($AM$4,_Barberos!$B:$B,_Barberos!$A:$A)))</f>
        <v>0</v>
      </c>
      <c r="AN78" s="20" cm="1">
        <f t="array" ref="AN78">IF(ISERROR(INDEX(Jornadas[id],ROW()-5)),"",INT(SUMIFS(Cortes[importe],Cortes[id_jornada],INDEX(Jornadas[id],ROW()-5),Cortes[id_barbero],LOOKUP($AM$4,Barberos[nombre],Barberos[id]))*(INDEX(Jornadas[comision_barberos],1)/100)))</f>
        <v>0</v>
      </c>
      <c r="AO78" s="20" cm="1">
        <f t="array" ref="AO78">IF(ISERROR(INDEX(Jornadas[id],ROW()-5)),"",SUMIFS(Cortes[propina],Cortes[id_jornada],INDEX(Jornadas[id],ROW()-5),Cortes[id_barbero],LOOKUP($AM$4,Barberos[nombre],Barberos[id])))</f>
        <v>0</v>
      </c>
      <c r="AP78" s="20" cm="1">
        <f t="array" ref="AP78">IF(ISERROR(INDEX(Jornadas[id],ROW()-5)),"",SUMIFS(Adelantos[importe],Adelantos[id_jornada],INDEX(Jornadas[id],ROW()-5),Adelantos[id_barbero],LOOKUP($AM$4,Barberos[nombre],Barberos[id])))</f>
        <v>0</v>
      </c>
      <c r="AQ78" s="20" cm="1">
        <f t="array" ref="AQ78">IF(ISERROR(INDEX(Jornadas[id],ROW()-5)),"",AN78+AO78-AP78)</f>
        <v>0</v>
      </c>
      <c r="AR78" s="1" cm="1">
        <f t="array" ref="AR78">IF(ISERROR(INDEX(Jornadas[id],ROW()-5)),"",COUNTIFS(_Cortes!$C:$C,INDEX(Jornadas[id],ROW()-5),_Cortes!$B:$B,LOOKUP($AR$4,_Barberos!$B:$B,_Barberos!$A:$A)))</f>
        <v>0</v>
      </c>
      <c r="AS78" s="20" cm="1">
        <f t="array" ref="AS78">IF(ISERROR(INDEX(Jornadas[id],ROW()-5)),"",INT(SUMIFS(Cortes[importe],Cortes[id_jornada],INDEX(Jornadas[id],ROW()-5),Cortes[id_barbero],LOOKUP($AR$4,Barberos[nombre],Barberos[id]))*(INDEX(Jornadas[comision_barberos],1)/100)))</f>
        <v>0</v>
      </c>
      <c r="AT78" s="20" cm="1">
        <f t="array" ref="AT78">IF(ISERROR(INDEX(Jornadas[id],ROW()-5)),"",SUMIFS(Cortes[propina],Cortes[id_jornada],INDEX(Jornadas[id],ROW()-5),Cortes[id_barbero],LOOKUP($AR$4,Barberos[nombre],Barberos[id])))</f>
        <v>0</v>
      </c>
      <c r="AU78" s="20" cm="1">
        <f t="array" ref="AU78">IF(ISERROR(INDEX(Jornadas[id],ROW()-5)),"",SUMIFS(Adelantos[importe],Adelantos[id_jornada],INDEX(Jornadas[id],ROW()-5),Adelantos[id_barbero],LOOKUP($AR$4,Barberos[nombre],Barberos[id])))</f>
        <v>0</v>
      </c>
      <c r="AV78" s="20" cm="1">
        <f t="array" ref="AV78">IF(ISERROR(INDEX(Jornadas[id],ROW()-5)),"",AS78+AT78-AU78)</f>
        <v>0</v>
      </c>
    </row>
    <row r="79" spans="1:48" ht="15" hidden="1" customHeight="1" x14ac:dyDescent="0.3">
      <c r="A79" s="51" t="str">
        <f t="shared" si="1"/>
        <v>Friday</v>
      </c>
      <c r="B79" s="52"/>
      <c r="C79" s="36" cm="1">
        <f t="array" ref="C79">IF(ISERROR(INDEX(Jornadas[id],ROW()-5)),"",INDEX(Jornadas[fecha],ROW()-5))</f>
        <v>45744</v>
      </c>
      <c r="D79" s="2" cm="1">
        <f t="array" ref="D79">IF(ISERROR(INDEX(Jornadas[id],ROW()-5)),"",COUNTIFS(_Cortes!$C:$C,INDEX(Jornadas[id],ROW()-5),_Cortes!$B:$B,LOOKUP($D$4,_Barberos!$B:$B,_Barberos!$A:$A)))</f>
        <v>16</v>
      </c>
      <c r="E79" s="21" cm="1">
        <f t="array" ref="E79">IF(ISERROR(INDEX(Jornadas[id],ROW()-5)),"",INT(SUMIFS(Cortes[importe],Cortes[id_jornada],INDEX(Jornadas[id],ROW()-5),Cortes[id_barbero],LOOKUP($D$4,Barberos[nombre],Barberos[id]))*(INDEX(Jornadas[comision_barberos],1)/100)))</f>
        <v>56000</v>
      </c>
      <c r="F79" s="21" cm="1">
        <f t="array" ref="F79">IF(ISERROR(INDEX(Jornadas[id],ROW()-5)),"",SUMIFS(Cortes[propina],Cortes[id_jornada],INDEX(Jornadas[id],ROW()-5),Cortes[id_barbero],LOOKUP($D$4,Barberos[nombre],Barberos[id])))</f>
        <v>4000</v>
      </c>
      <c r="G79" s="21" cm="1">
        <f t="array" ref="G79">IF(ISERROR(INDEX(Jornadas[id],ROW()-5)),"",SUMIFS(Adelantos[importe],Adelantos[id_jornada],INDEX(Jornadas[id],ROW()-5),Adelantos[id_barbero],LOOKUP($D$4,Barberos[nombre],Barberos[id])))</f>
        <v>0</v>
      </c>
      <c r="H79" s="21" cm="1">
        <f t="array" ref="H79">IF(ISERROR(INDEX(Jornadas[id],ROW()-5)),"",E79+F79-G79)</f>
        <v>60000</v>
      </c>
      <c r="I79" s="2" cm="1">
        <f t="array" ref="I79">IF(ISERROR(INDEX(Jornadas[id],ROW()-5)),"",COUNTIFS(_Cortes!$C:$C,INDEX(Jornadas[id],ROW()-5),_Cortes!$B:$B,LOOKUP($I$4,_Barberos!$B:$B,_Barberos!$A:$A)))</f>
        <v>19</v>
      </c>
      <c r="J79" s="21" cm="1">
        <f t="array" ref="J79">IF(ISERROR(INDEX(Jornadas[id],ROW()-5)),"",INT(SUMIFS(Cortes[importe],Cortes[id_jornada],INDEX(Jornadas[id],ROW()-5),Cortes[id_barbero],LOOKUP($I$4,Barberos[nombre],Barberos[id]))*(INDEX(Jornadas[comision_barberos],1)/100)))</f>
        <v>66500</v>
      </c>
      <c r="K79" s="21" cm="1">
        <f t="array" ref="K79">IF(ISERROR(INDEX(Jornadas[id],ROW()-5)),"",SUMIFS(Cortes[propina],Cortes[id_jornada],INDEX(Jornadas[id],ROW()-5),Cortes[id_barbero],LOOKUP($I$4,Barberos[nombre],Barberos[id])))</f>
        <v>6000</v>
      </c>
      <c r="L79" s="21" cm="1">
        <f t="array" ref="L79">IF(ISERROR(INDEX(Jornadas[id],ROW()-5)),"",SUMIFS(Adelantos[importe],Adelantos[id_jornada],INDEX(Jornadas[id],ROW()-5),Adelantos[id_barbero],LOOKUP($I$4,Barberos[nombre],Barberos[id])))</f>
        <v>3200</v>
      </c>
      <c r="M79" s="21" cm="1">
        <f t="array" ref="M79">IF(ISERROR(INDEX(Jornadas[id],ROW()-5)),"",J79+K79-L79)</f>
        <v>69300</v>
      </c>
      <c r="N79" s="2" cm="1">
        <f t="array" ref="N79">IF(ISERROR(INDEX(Jornadas[id],ROW()-5)),"",COUNTIFS(_Cortes!$C:$C,INDEX(Jornadas[id],ROW()-5),_Cortes!$B:$B,LOOKUP($N$4,_Barberos!$B:$B,_Barberos!$A:$A)))</f>
        <v>10</v>
      </c>
      <c r="O79" s="21" cm="1">
        <f t="array" ref="O79">IF(ISERROR(INDEX(Jornadas[id],ROW()-5)),"",INT(SUMIFS(Cortes[importe],Cortes[id_jornada],INDEX(Jornadas[id],ROW()-5),Cortes[id_barbero],LOOKUP($N$4,Barberos[nombre],Barberos[id]))*(INDEX(Jornadas[comision_barberos],1)/100)))</f>
        <v>35000</v>
      </c>
      <c r="P79" s="21" cm="1">
        <f t="array" ref="P79">IF(ISERROR(INDEX(Jornadas[id],ROW()-5)),"",SUMIFS(Cortes[propina],Cortes[id_jornada],INDEX(Jornadas[id],ROW()-5),Cortes[id_barbero],LOOKUP($N$4,Barberos[nombre],Barberos[id])))</f>
        <v>6100</v>
      </c>
      <c r="Q79" s="21" cm="1">
        <f t="array" ref="Q79">IF(ISERROR(INDEX(Jornadas[id],ROW()-5)),"",SUMIFS(Adelantos[importe],Adelantos[id_jornada],INDEX(Jornadas[id],ROW()-5),Adelantos[id_barbero],LOOKUP($N$4,Barberos[nombre],Barberos[id])))</f>
        <v>0</v>
      </c>
      <c r="R79" s="21" cm="1">
        <f t="array" ref="R79">IF(ISERROR(INDEX(Jornadas[id],ROW()-5)),"",O79+P79-Q79)</f>
        <v>41100</v>
      </c>
      <c r="S79" s="2" cm="1">
        <f t="array" ref="S79">IF(ISERROR(INDEX(Jornadas[id],ROW()-5)),"",COUNTIFS(_Cortes!$C:$C,INDEX(Jornadas[id],ROW()-5),_Cortes!$B:$B,LOOKUP($S$4,_Barberos!$B:$B,_Barberos!$A:$A)))</f>
        <v>10</v>
      </c>
      <c r="T79" s="21" cm="1">
        <f t="array" ref="T79">IF(ISERROR(INDEX(Jornadas[id],ROW()-5)),"",INT(SUMIFS(Cortes[importe],Cortes[id_jornada],INDEX(Jornadas[id],ROW()-5),Cortes[id_barbero],LOOKUP($S$4,Barberos[nombre],Barberos[id]))*(INDEX(Jornadas[comision_barberos],1)/100)))</f>
        <v>35000</v>
      </c>
      <c r="U79" s="21" cm="1">
        <f t="array" ref="U79">IF(ISERROR(INDEX(Jornadas[id],ROW()-5)),"",SUMIFS(Cortes[propina],Cortes[id_jornada],INDEX(Jornadas[id],ROW()-5),Cortes[id_barbero],LOOKUP($S$4,Barberos[nombre],Barberos[id])))</f>
        <v>1000</v>
      </c>
      <c r="V79" s="21" cm="1">
        <f t="array" ref="V79">IF(ISERROR(INDEX(Jornadas[id],ROW()-5)),"",SUMIFS(Adelantos[importe],Adelantos[id_jornada],INDEX(Jornadas[id],ROW()-5),Adelantos[id_barbero],LOOKUP($S$4,Barberos[nombre],Barberos[id])))</f>
        <v>0</v>
      </c>
      <c r="W79" s="21" cm="1">
        <f t="array" ref="W79">IF(ISERROR(INDEX(Jornadas[id],ROW()-5)),"",T79+U79-V79)</f>
        <v>36000</v>
      </c>
      <c r="X79" s="2" cm="1">
        <f t="array" ref="X79">IF(ISERROR(INDEX(Jornadas[id],ROW()-5)),"",COUNTIFS(_Cortes!$C:$C,INDEX(Jornadas[id],ROW()-5),_Cortes!$B:$B,LOOKUP($X$4,_Barberos!$B:$B,_Barberos!$A:$A)))</f>
        <v>0</v>
      </c>
      <c r="Y79" s="21" cm="1">
        <f t="array" ref="Y79">IF(ISERROR(INDEX(Jornadas[id],ROW()-5)),"",INT(SUMIFS(Cortes[importe],Cortes[id_jornada],INDEX(Jornadas[id],ROW()-5),Cortes[id_barbero],LOOKUP($X$4,Barberos[nombre],Barberos[id]))*(INDEX(Jornadas[comision_barberos],1)/100)))</f>
        <v>0</v>
      </c>
      <c r="Z79" s="21" cm="1">
        <f t="array" ref="Z79">IF(ISERROR(INDEX(Jornadas[id],ROW()-5)),"",SUMIFS(Cortes[propina],Cortes[id_jornada],INDEX(Jornadas[id],ROW()-5),Cortes[id_barbero],LOOKUP($X$4,Barberos[nombre],Barberos[id])))</f>
        <v>0</v>
      </c>
      <c r="AA79" s="21" cm="1">
        <f t="array" ref="AA79">IF(ISERROR(INDEX(Jornadas[id],ROW()-5)),"",SUMIFS(Adelantos[importe],Adelantos[id_jornada],INDEX(Jornadas[id],ROW()-5),Adelantos[id_barbero],LOOKUP($X$4,Barberos[nombre],Barberos[id])))</f>
        <v>0</v>
      </c>
      <c r="AB79" s="21" cm="1">
        <f t="array" ref="AB79">IF(ISERROR(INDEX(Jornadas[id],ROW()-5)),"",Y79+Z79-AA79)</f>
        <v>0</v>
      </c>
      <c r="AC79" s="2" cm="1">
        <f t="array" ref="AC79">IF(ISERROR(INDEX(Jornadas[id],ROW()-5)),"",COUNTIFS(_Cortes!$C:$C,INDEX(Jornadas[id],ROW()-5),_Cortes!$B:$B,LOOKUP($AC$4,_Barberos!$B:$B,_Barberos!$A:$A)))</f>
        <v>9</v>
      </c>
      <c r="AD79" s="21" cm="1">
        <f t="array" ref="AD79">IF(ISERROR(INDEX(Jornadas[id],ROW()-5)),"",INT(SUMIFS(Cortes[importe],Cortes[id_jornada],INDEX(Jornadas[id],ROW()-5),Cortes[id_barbero],LOOKUP($AC$4,Barberos[nombre],Barberos[id]))*(INDEX(Jornadas[comision_barberos],1)/100)))</f>
        <v>33500</v>
      </c>
      <c r="AE79" s="21" cm="1">
        <f t="array" ref="AE79">IF(ISERROR(INDEX(Jornadas[id],ROW()-5)),"",SUMIFS(Cortes[propina],Cortes[id_jornada],INDEX(Jornadas[id],ROW()-5),Cortes[id_barbero],LOOKUP($AC$4,Barberos[nombre],Barberos[id])))</f>
        <v>0</v>
      </c>
      <c r="AF79" s="21" cm="1">
        <f t="array" ref="AF79">IF(ISERROR(INDEX(Jornadas[id],ROW()-5)),"",SUMIFS(Adelantos[importe],Adelantos[id_jornada],INDEX(Jornadas[id],ROW()-5),Adelantos[id_barbero],LOOKUP($AC$4,Barberos[nombre],Barberos[id])))</f>
        <v>0</v>
      </c>
      <c r="AG79" s="21" cm="1">
        <f t="array" ref="AG79">IF(ISERROR(INDEX(Jornadas[id],ROW()-5)),"",AD79+AE79-AF79)</f>
        <v>33500</v>
      </c>
      <c r="AH79" s="2" cm="1">
        <f t="array" ref="AH79">IF(ISERROR(INDEX(Jornadas[id],ROW()-5)),"",COUNTIFS(_Cortes!$C:$C,INDEX(Jornadas[id],ROW()-5),_Cortes!$B:$B,LOOKUP($AH$4,_Barberos!$B:$B,_Barberos!$A:$A)))</f>
        <v>0</v>
      </c>
      <c r="AI79" s="21" cm="1">
        <f t="array" ref="AI79">IF(ISERROR(INDEX(Jornadas[id],ROW()-5)),"",INT(SUMIFS(Cortes[importe],Cortes[id_jornada],INDEX(Jornadas[id],ROW()-5),Cortes[id_barbero],LOOKUP($AH$4,Barberos[nombre],Barberos[id]))*(INDEX(Jornadas[comision_barberos],1)/100)))</f>
        <v>0</v>
      </c>
      <c r="AJ79" s="21" cm="1">
        <f t="array" ref="AJ79">IF(ISERROR(INDEX(Jornadas[id],ROW()-5)),"",SUMIFS(Cortes[propina],Cortes[id_jornada],INDEX(Jornadas[id],ROW()-5),Cortes[id_barbero],LOOKUP($AH$4,Barberos[nombre],Barberos[id])))</f>
        <v>0</v>
      </c>
      <c r="AK79" s="21" cm="1">
        <f t="array" ref="AK79">IF(ISERROR(INDEX(Jornadas[id],ROW()-5)),"",SUMIFS(Adelantos[importe],Adelantos[id_jornada],INDEX(Jornadas[id],ROW()-5),Adelantos[id_barbero],LOOKUP($AH$4,Barberos[nombre],Barberos[id])))</f>
        <v>0</v>
      </c>
      <c r="AL79" s="21" cm="1">
        <f t="array" ref="AL79">IF(ISERROR(INDEX(Jornadas[id],ROW()-5)),"",AI79+AJ79-AK79)</f>
        <v>0</v>
      </c>
      <c r="AM79" s="2" cm="1">
        <f t="array" ref="AM79">IF(ISERROR(INDEX(Jornadas[id],ROW()-5)),"",COUNTIFS(_Cortes!$C:$C,INDEX(Jornadas[id],ROW()-5),_Cortes!$B:$B,LOOKUP($AM$4,_Barberos!$B:$B,_Barberos!$A:$A)))</f>
        <v>4</v>
      </c>
      <c r="AN79" s="21" cm="1">
        <f t="array" ref="AN79">IF(ISERROR(INDEX(Jornadas[id],ROW()-5)),"",INT(SUMIFS(Cortes[importe],Cortes[id_jornada],INDEX(Jornadas[id],ROW()-5),Cortes[id_barbero],LOOKUP($AM$4,Barberos[nombre],Barberos[id]))*(INDEX(Jornadas[comision_barberos],1)/100)))</f>
        <v>14000</v>
      </c>
      <c r="AO79" s="21" cm="1">
        <f t="array" ref="AO79">IF(ISERROR(INDEX(Jornadas[id],ROW()-5)),"",SUMIFS(Cortes[propina],Cortes[id_jornada],INDEX(Jornadas[id],ROW()-5),Cortes[id_barbero],LOOKUP($AM$4,Barberos[nombre],Barberos[id])))</f>
        <v>0</v>
      </c>
      <c r="AP79" s="21" cm="1">
        <f t="array" ref="AP79">IF(ISERROR(INDEX(Jornadas[id],ROW()-5)),"",SUMIFS(Adelantos[importe],Adelantos[id_jornada],INDEX(Jornadas[id],ROW()-5),Adelantos[id_barbero],LOOKUP($AM$4,Barberos[nombre],Barberos[id])))</f>
        <v>0</v>
      </c>
      <c r="AQ79" s="21" cm="1">
        <f t="array" ref="AQ79">IF(ISERROR(INDEX(Jornadas[id],ROW()-5)),"",AN79+AO79-AP79)</f>
        <v>14000</v>
      </c>
      <c r="AR79" s="2" cm="1">
        <f t="array" ref="AR79">IF(ISERROR(INDEX(Jornadas[id],ROW()-5)),"",COUNTIFS(_Cortes!$C:$C,INDEX(Jornadas[id],ROW()-5),_Cortes!$B:$B,LOOKUP($AR$4,_Barberos!$B:$B,_Barberos!$A:$A)))</f>
        <v>0</v>
      </c>
      <c r="AS79" s="21" cm="1">
        <f t="array" ref="AS79">IF(ISERROR(INDEX(Jornadas[id],ROW()-5)),"",INT(SUMIFS(Cortes[importe],Cortes[id_jornada],INDEX(Jornadas[id],ROW()-5),Cortes[id_barbero],LOOKUP($AR$4,Barberos[nombre],Barberos[id]))*(INDEX(Jornadas[comision_barberos],1)/100)))</f>
        <v>0</v>
      </c>
      <c r="AT79" s="21" cm="1">
        <f t="array" ref="AT79">IF(ISERROR(INDEX(Jornadas[id],ROW()-5)),"",SUMIFS(Cortes[propina],Cortes[id_jornada],INDEX(Jornadas[id],ROW()-5),Cortes[id_barbero],LOOKUP($AR$4,Barberos[nombre],Barberos[id])))</f>
        <v>0</v>
      </c>
      <c r="AU79" s="21" cm="1">
        <f t="array" ref="AU79">IF(ISERROR(INDEX(Jornadas[id],ROW()-5)),"",SUMIFS(Adelantos[importe],Adelantos[id_jornada],INDEX(Jornadas[id],ROW()-5),Adelantos[id_barbero],LOOKUP($AR$4,Barberos[nombre],Barberos[id])))</f>
        <v>0</v>
      </c>
      <c r="AV79" s="21" cm="1">
        <f t="array" ref="AV79">IF(ISERROR(INDEX(Jornadas[id],ROW()-5)),"",AS79+AT79-AU79)</f>
        <v>0</v>
      </c>
    </row>
    <row r="80" spans="1:48" ht="15" hidden="1" customHeight="1" x14ac:dyDescent="0.3">
      <c r="A80" s="53" t="str">
        <f t="shared" si="1"/>
        <v>Saturday</v>
      </c>
      <c r="B80" s="54"/>
      <c r="C80" s="38" cm="1">
        <f t="array" ref="C80">IF(ISERROR(INDEX(Jornadas[id],ROW()-5)),"",INDEX(Jornadas[fecha],ROW()-5))</f>
        <v>45745</v>
      </c>
      <c r="D80" s="1" cm="1">
        <f t="array" ref="D80">IF(ISERROR(INDEX(Jornadas[id],ROW()-5)),"",COUNTIFS(_Cortes!$C:$C,INDEX(Jornadas[id],ROW()-5),_Cortes!$B:$B,LOOKUP($D$4,_Barberos!$B:$B,_Barberos!$A:$A)))</f>
        <v>18</v>
      </c>
      <c r="E80" s="20" cm="1">
        <f t="array" ref="E80">IF(ISERROR(INDEX(Jornadas[id],ROW()-5)),"",INT(SUMIFS(Cortes[importe],Cortes[id_jornada],INDEX(Jornadas[id],ROW()-5),Cortes[id_barbero],LOOKUP($D$4,Barberos[nombre],Barberos[id]))*(INDEX(Jornadas[comision_barberos],1)/100)))</f>
        <v>64000</v>
      </c>
      <c r="F80" s="20" cm="1">
        <f t="array" ref="F80">IF(ISERROR(INDEX(Jornadas[id],ROW()-5)),"",SUMIFS(Cortes[propina],Cortes[id_jornada],INDEX(Jornadas[id],ROW()-5),Cortes[id_barbero],LOOKUP($D$4,Barberos[nombre],Barberos[id])))</f>
        <v>8000</v>
      </c>
      <c r="G80" s="20" cm="1">
        <f t="array" ref="G80">IF(ISERROR(INDEX(Jornadas[id],ROW()-5)),"",SUMIFS(Adelantos[importe],Adelantos[id_jornada],INDEX(Jornadas[id],ROW()-5),Adelantos[id_barbero],LOOKUP($D$4,Barberos[nombre],Barberos[id])))</f>
        <v>0</v>
      </c>
      <c r="H80" s="20" cm="1">
        <f t="array" ref="H80">IF(ISERROR(INDEX(Jornadas[id],ROW()-5)),"",E80+F80-G80)</f>
        <v>72000</v>
      </c>
      <c r="I80" s="1" cm="1">
        <f t="array" ref="I80">IF(ISERROR(INDEX(Jornadas[id],ROW()-5)),"",COUNTIFS(_Cortes!$C:$C,INDEX(Jornadas[id],ROW()-5),_Cortes!$B:$B,LOOKUP($I$4,_Barberos!$B:$B,_Barberos!$A:$A)))</f>
        <v>17</v>
      </c>
      <c r="J80" s="20" cm="1">
        <f t="array" ref="J80">IF(ISERROR(INDEX(Jornadas[id],ROW()-5)),"",INT(SUMIFS(Cortes[importe],Cortes[id_jornada],INDEX(Jornadas[id],ROW()-5),Cortes[id_barbero],LOOKUP($I$4,Barberos[nombre],Barberos[id]))*(INDEX(Jornadas[comision_barberos],1)/100)))</f>
        <v>60500</v>
      </c>
      <c r="K80" s="20" cm="1">
        <f t="array" ref="K80">IF(ISERROR(INDEX(Jornadas[id],ROW()-5)),"",SUMIFS(Cortes[propina],Cortes[id_jornada],INDEX(Jornadas[id],ROW()-5),Cortes[id_barbero],LOOKUP($I$4,Barberos[nombre],Barberos[id])))</f>
        <v>6800</v>
      </c>
      <c r="L80" s="20" cm="1">
        <f t="array" ref="L80">IF(ISERROR(INDEX(Jornadas[id],ROW()-5)),"",SUMIFS(Adelantos[importe],Adelantos[id_jornada],INDEX(Jornadas[id],ROW()-5),Adelantos[id_barbero],LOOKUP($I$4,Barberos[nombre],Barberos[id])))</f>
        <v>500</v>
      </c>
      <c r="M80" s="20" cm="1">
        <f t="array" ref="M80">IF(ISERROR(INDEX(Jornadas[id],ROW()-5)),"",J80+K80-L80)</f>
        <v>66800</v>
      </c>
      <c r="N80" s="1" cm="1">
        <f t="array" ref="N80">IF(ISERROR(INDEX(Jornadas[id],ROW()-5)),"",COUNTIFS(_Cortes!$C:$C,INDEX(Jornadas[id],ROW()-5),_Cortes!$B:$B,LOOKUP($N$4,_Barberos!$B:$B,_Barberos!$A:$A)))</f>
        <v>17</v>
      </c>
      <c r="O80" s="20" cm="1">
        <f t="array" ref="O80">IF(ISERROR(INDEX(Jornadas[id],ROW()-5)),"",INT(SUMIFS(Cortes[importe],Cortes[id_jornada],INDEX(Jornadas[id],ROW()-5),Cortes[id_barbero],LOOKUP($N$4,Barberos[nombre],Barberos[id]))*(INDEX(Jornadas[comision_barberos],1)/100)))</f>
        <v>59500</v>
      </c>
      <c r="P80" s="20" cm="1">
        <f t="array" ref="P80">IF(ISERROR(INDEX(Jornadas[id],ROW()-5)),"",SUMIFS(Cortes[propina],Cortes[id_jornada],INDEX(Jornadas[id],ROW()-5),Cortes[id_barbero],LOOKUP($N$4,Barberos[nombre],Barberos[id])))</f>
        <v>4700</v>
      </c>
      <c r="Q80" s="20" cm="1">
        <f t="array" ref="Q80">IF(ISERROR(INDEX(Jornadas[id],ROW()-5)),"",SUMIFS(Adelantos[importe],Adelantos[id_jornada],INDEX(Jornadas[id],ROW()-5),Adelantos[id_barbero],LOOKUP($N$4,Barberos[nombre],Barberos[id])))</f>
        <v>0</v>
      </c>
      <c r="R80" s="20" cm="1">
        <f t="array" ref="R80">IF(ISERROR(INDEX(Jornadas[id],ROW()-5)),"",O80+P80-Q80)</f>
        <v>64200</v>
      </c>
      <c r="S80" s="1" cm="1">
        <f t="array" ref="S80">IF(ISERROR(INDEX(Jornadas[id],ROW()-5)),"",COUNTIFS(_Cortes!$C:$C,INDEX(Jornadas[id],ROW()-5),_Cortes!$B:$B,LOOKUP($S$4,_Barberos!$B:$B,_Barberos!$A:$A)))</f>
        <v>12</v>
      </c>
      <c r="T80" s="20" cm="1">
        <f t="array" ref="T80">IF(ISERROR(INDEX(Jornadas[id],ROW()-5)),"",INT(SUMIFS(Cortes[importe],Cortes[id_jornada],INDEX(Jornadas[id],ROW()-5),Cortes[id_barbero],LOOKUP($S$4,Barberos[nombre],Barberos[id]))*(INDEX(Jornadas[comision_barberos],1)/100)))</f>
        <v>42000</v>
      </c>
      <c r="U80" s="20" cm="1">
        <f t="array" ref="U80">IF(ISERROR(INDEX(Jornadas[id],ROW()-5)),"",SUMIFS(Cortes[propina],Cortes[id_jornada],INDEX(Jornadas[id],ROW()-5),Cortes[id_barbero],LOOKUP($S$4,Barberos[nombre],Barberos[id])))</f>
        <v>5100</v>
      </c>
      <c r="V80" s="20" cm="1">
        <f t="array" ref="V80">IF(ISERROR(INDEX(Jornadas[id],ROW()-5)),"",SUMIFS(Adelantos[importe],Adelantos[id_jornada],INDEX(Jornadas[id],ROW()-5),Adelantos[id_barbero],LOOKUP($S$4,Barberos[nombre],Barberos[id])))</f>
        <v>0</v>
      </c>
      <c r="W80" s="20" cm="1">
        <f t="array" ref="W80">IF(ISERROR(INDEX(Jornadas[id],ROW()-5)),"",T80+U80-V80)</f>
        <v>47100</v>
      </c>
      <c r="X80" s="1" cm="1">
        <f t="array" ref="X80">IF(ISERROR(INDEX(Jornadas[id],ROW()-5)),"",COUNTIFS(_Cortes!$C:$C,INDEX(Jornadas[id],ROW()-5),_Cortes!$B:$B,LOOKUP($X$4,_Barberos!$B:$B,_Barberos!$A:$A)))</f>
        <v>0</v>
      </c>
      <c r="Y80" s="20" cm="1">
        <f t="array" ref="Y80">IF(ISERROR(INDEX(Jornadas[id],ROW()-5)),"",INT(SUMIFS(Cortes[importe],Cortes[id_jornada],INDEX(Jornadas[id],ROW()-5),Cortes[id_barbero],LOOKUP($X$4,Barberos[nombre],Barberos[id]))*(INDEX(Jornadas[comision_barberos],1)/100)))</f>
        <v>0</v>
      </c>
      <c r="Z80" s="20" cm="1">
        <f t="array" ref="Z80">IF(ISERROR(INDEX(Jornadas[id],ROW()-5)),"",SUMIFS(Cortes[propina],Cortes[id_jornada],INDEX(Jornadas[id],ROW()-5),Cortes[id_barbero],LOOKUP($X$4,Barberos[nombre],Barberos[id])))</f>
        <v>0</v>
      </c>
      <c r="AA80" s="20" cm="1">
        <f t="array" ref="AA80">IF(ISERROR(INDEX(Jornadas[id],ROW()-5)),"",SUMIFS(Adelantos[importe],Adelantos[id_jornada],INDEX(Jornadas[id],ROW()-5),Adelantos[id_barbero],LOOKUP($X$4,Barberos[nombre],Barberos[id])))</f>
        <v>0</v>
      </c>
      <c r="AB80" s="20" cm="1">
        <f t="array" ref="AB80">IF(ISERROR(INDEX(Jornadas[id],ROW()-5)),"",Y80+Z80-AA80)</f>
        <v>0</v>
      </c>
      <c r="AC80" s="1" cm="1">
        <f t="array" ref="AC80">IF(ISERROR(INDEX(Jornadas[id],ROW()-5)),"",COUNTIFS(_Cortes!$C:$C,INDEX(Jornadas[id],ROW()-5),_Cortes!$B:$B,LOOKUP($AC$4,_Barberos!$B:$B,_Barberos!$A:$A)))</f>
        <v>15</v>
      </c>
      <c r="AD80" s="20" cm="1">
        <f t="array" ref="AD80">IF(ISERROR(INDEX(Jornadas[id],ROW()-5)),"",INT(SUMIFS(Cortes[importe],Cortes[id_jornada],INDEX(Jornadas[id],ROW()-5),Cortes[id_barbero],LOOKUP($AC$4,Barberos[nombre],Barberos[id]))*(INDEX(Jornadas[comision_barberos],1)/100)))</f>
        <v>54500</v>
      </c>
      <c r="AE80" s="20" cm="1">
        <f t="array" ref="AE80">IF(ISERROR(INDEX(Jornadas[id],ROW()-5)),"",SUMIFS(Cortes[propina],Cortes[id_jornada],INDEX(Jornadas[id],ROW()-5),Cortes[id_barbero],LOOKUP($AC$4,Barberos[nombre],Barberos[id])))</f>
        <v>4500</v>
      </c>
      <c r="AF80" s="20" cm="1">
        <f t="array" ref="AF80">IF(ISERROR(INDEX(Jornadas[id],ROW()-5)),"",SUMIFS(Adelantos[importe],Adelantos[id_jornada],INDEX(Jornadas[id],ROW()-5),Adelantos[id_barbero],LOOKUP($AC$4,Barberos[nombre],Barberos[id])))</f>
        <v>0</v>
      </c>
      <c r="AG80" s="20" cm="1">
        <f t="array" ref="AG80">IF(ISERROR(INDEX(Jornadas[id],ROW()-5)),"",AD80+AE80-AF80)</f>
        <v>59000</v>
      </c>
      <c r="AH80" s="1" cm="1">
        <f t="array" ref="AH80">IF(ISERROR(INDEX(Jornadas[id],ROW()-5)),"",COUNTIFS(_Cortes!$C:$C,INDEX(Jornadas[id],ROW()-5),_Cortes!$B:$B,LOOKUP($AH$4,_Barberos!$B:$B,_Barberos!$A:$A)))</f>
        <v>0</v>
      </c>
      <c r="AI80" s="20" cm="1">
        <f t="array" ref="AI80">IF(ISERROR(INDEX(Jornadas[id],ROW()-5)),"",INT(SUMIFS(Cortes[importe],Cortes[id_jornada],INDEX(Jornadas[id],ROW()-5),Cortes[id_barbero],LOOKUP($AH$4,Barberos[nombre],Barberos[id]))*(INDEX(Jornadas[comision_barberos],1)/100)))</f>
        <v>0</v>
      </c>
      <c r="AJ80" s="20" cm="1">
        <f t="array" ref="AJ80">IF(ISERROR(INDEX(Jornadas[id],ROW()-5)),"",SUMIFS(Cortes[propina],Cortes[id_jornada],INDEX(Jornadas[id],ROW()-5),Cortes[id_barbero],LOOKUP($AH$4,Barberos[nombre],Barberos[id])))</f>
        <v>0</v>
      </c>
      <c r="AK80" s="20" cm="1">
        <f t="array" ref="AK80">IF(ISERROR(INDEX(Jornadas[id],ROW()-5)),"",SUMIFS(Adelantos[importe],Adelantos[id_jornada],INDEX(Jornadas[id],ROW()-5),Adelantos[id_barbero],LOOKUP($AH$4,Barberos[nombre],Barberos[id])))</f>
        <v>0</v>
      </c>
      <c r="AL80" s="20" cm="1">
        <f t="array" ref="AL80">IF(ISERROR(INDEX(Jornadas[id],ROW()-5)),"",AI80+AJ80-AK80)</f>
        <v>0</v>
      </c>
      <c r="AM80" s="1" cm="1">
        <f t="array" ref="AM80">IF(ISERROR(INDEX(Jornadas[id],ROW()-5)),"",COUNTIFS(_Cortes!$C:$C,INDEX(Jornadas[id],ROW()-5),_Cortes!$B:$B,LOOKUP($AM$4,_Barberos!$B:$B,_Barberos!$A:$A)))</f>
        <v>11</v>
      </c>
      <c r="AN80" s="20" cm="1">
        <f t="array" ref="AN80">IF(ISERROR(INDEX(Jornadas[id],ROW()-5)),"",INT(SUMIFS(Cortes[importe],Cortes[id_jornada],INDEX(Jornadas[id],ROW()-5),Cortes[id_barbero],LOOKUP($AM$4,Barberos[nombre],Barberos[id]))*(INDEX(Jornadas[comision_barberos],1)/100)))</f>
        <v>39500</v>
      </c>
      <c r="AO80" s="20" cm="1">
        <f t="array" ref="AO80">IF(ISERROR(INDEX(Jornadas[id],ROW()-5)),"",SUMIFS(Cortes[propina],Cortes[id_jornada],INDEX(Jornadas[id],ROW()-5),Cortes[id_barbero],LOOKUP($AM$4,Barberos[nombre],Barberos[id])))</f>
        <v>3000</v>
      </c>
      <c r="AP80" s="20" cm="1">
        <f t="array" ref="AP80">IF(ISERROR(INDEX(Jornadas[id],ROW()-5)),"",SUMIFS(Adelantos[importe],Adelantos[id_jornada],INDEX(Jornadas[id],ROW()-5),Adelantos[id_barbero],LOOKUP($AM$4,Barberos[nombre],Barberos[id])))</f>
        <v>0</v>
      </c>
      <c r="AQ80" s="20" cm="1">
        <f t="array" ref="AQ80">IF(ISERROR(INDEX(Jornadas[id],ROW()-5)),"",AN80+AO80-AP80)</f>
        <v>42500</v>
      </c>
      <c r="AR80" s="1" cm="1">
        <f t="array" ref="AR80">IF(ISERROR(INDEX(Jornadas[id],ROW()-5)),"",COUNTIFS(_Cortes!$C:$C,INDEX(Jornadas[id],ROW()-5),_Cortes!$B:$B,LOOKUP($AR$4,_Barberos!$B:$B,_Barberos!$A:$A)))</f>
        <v>0</v>
      </c>
      <c r="AS80" s="20" cm="1">
        <f t="array" ref="AS80">IF(ISERROR(INDEX(Jornadas[id],ROW()-5)),"",INT(SUMIFS(Cortes[importe],Cortes[id_jornada],INDEX(Jornadas[id],ROW()-5),Cortes[id_barbero],LOOKUP($AR$4,Barberos[nombre],Barberos[id]))*(INDEX(Jornadas[comision_barberos],1)/100)))</f>
        <v>0</v>
      </c>
      <c r="AT80" s="20" cm="1">
        <f t="array" ref="AT80">IF(ISERROR(INDEX(Jornadas[id],ROW()-5)),"",SUMIFS(Cortes[propina],Cortes[id_jornada],INDEX(Jornadas[id],ROW()-5),Cortes[id_barbero],LOOKUP($AR$4,Barberos[nombre],Barberos[id])))</f>
        <v>0</v>
      </c>
      <c r="AU80" s="20" cm="1">
        <f t="array" ref="AU80">IF(ISERROR(INDEX(Jornadas[id],ROW()-5)),"",SUMIFS(Adelantos[importe],Adelantos[id_jornada],INDEX(Jornadas[id],ROW()-5),Adelantos[id_barbero],LOOKUP($AR$4,Barberos[nombre],Barberos[id])))</f>
        <v>0</v>
      </c>
      <c r="AV80" s="20" cm="1">
        <f t="array" ref="AV80">IF(ISERROR(INDEX(Jornadas[id],ROW()-5)),"",AS80+AT80-AU80)</f>
        <v>0</v>
      </c>
    </row>
    <row r="81" spans="1:48" ht="15" hidden="1" customHeight="1" x14ac:dyDescent="0.3">
      <c r="A81" s="51" t="str">
        <f t="shared" si="1"/>
        <v>Monday</v>
      </c>
      <c r="B81" s="52"/>
      <c r="C81" s="36" cm="1">
        <f t="array" ref="C81">IF(ISERROR(INDEX(Jornadas[id],ROW()-5)),"",INDEX(Jornadas[fecha],ROW()-5))</f>
        <v>45747</v>
      </c>
      <c r="D81" s="2" cm="1">
        <f t="array" ref="D81">IF(ISERROR(INDEX(Jornadas[id],ROW()-5)),"",COUNTIFS(_Cortes!$C:$C,INDEX(Jornadas[id],ROW()-5),_Cortes!$B:$B,LOOKUP($D$4,_Barberos!$B:$B,_Barberos!$A:$A)))</f>
        <v>4</v>
      </c>
      <c r="E81" s="21" cm="1">
        <f t="array" ref="E81">IF(ISERROR(INDEX(Jornadas[id],ROW()-5)),"",INT(SUMIFS(Cortes[importe],Cortes[id_jornada],INDEX(Jornadas[id],ROW()-5),Cortes[id_barbero],LOOKUP($D$4,Barberos[nombre],Barberos[id]))*(INDEX(Jornadas[comision_barberos],1)/100)))</f>
        <v>15000</v>
      </c>
      <c r="F81" s="21" cm="1">
        <f t="array" ref="F81">IF(ISERROR(INDEX(Jornadas[id],ROW()-5)),"",SUMIFS(Cortes[propina],Cortes[id_jornada],INDEX(Jornadas[id],ROW()-5),Cortes[id_barbero],LOOKUP($D$4,Barberos[nombre],Barberos[id])))</f>
        <v>0</v>
      </c>
      <c r="G81" s="21" cm="1">
        <f t="array" ref="G81">IF(ISERROR(INDEX(Jornadas[id],ROW()-5)),"",SUMIFS(Adelantos[importe],Adelantos[id_jornada],INDEX(Jornadas[id],ROW()-5),Adelantos[id_barbero],LOOKUP($D$4,Barberos[nombre],Barberos[id])))</f>
        <v>0</v>
      </c>
      <c r="H81" s="21" cm="1">
        <f t="array" ref="H81">IF(ISERROR(INDEX(Jornadas[id],ROW()-5)),"",E81+F81-G81)</f>
        <v>15000</v>
      </c>
      <c r="I81" s="2" cm="1">
        <f t="array" ref="I81">IF(ISERROR(INDEX(Jornadas[id],ROW()-5)),"",COUNTIFS(_Cortes!$C:$C,INDEX(Jornadas[id],ROW()-5),_Cortes!$B:$B,LOOKUP($I$4,_Barberos!$B:$B,_Barberos!$A:$A)))</f>
        <v>13</v>
      </c>
      <c r="J81" s="21" cm="1">
        <f t="array" ref="J81">IF(ISERROR(INDEX(Jornadas[id],ROW()-5)),"",INT(SUMIFS(Cortes[importe],Cortes[id_jornada],INDEX(Jornadas[id],ROW()-5),Cortes[id_barbero],LOOKUP($I$4,Barberos[nombre],Barberos[id]))*(INDEX(Jornadas[comision_barberos],1)/100)))</f>
        <v>47500</v>
      </c>
      <c r="K81" s="21" cm="1">
        <f t="array" ref="K81">IF(ISERROR(INDEX(Jornadas[id],ROW()-5)),"",SUMIFS(Cortes[propina],Cortes[id_jornada],INDEX(Jornadas[id],ROW()-5),Cortes[id_barbero],LOOKUP($I$4,Barberos[nombre],Barberos[id])))</f>
        <v>1000</v>
      </c>
      <c r="L81" s="21" cm="1">
        <f t="array" ref="L81">IF(ISERROR(INDEX(Jornadas[id],ROW()-5)),"",SUMIFS(Adelantos[importe],Adelantos[id_jornada],INDEX(Jornadas[id],ROW()-5),Adelantos[id_barbero],LOOKUP($I$4,Barberos[nombre],Barberos[id])))</f>
        <v>0</v>
      </c>
      <c r="M81" s="21" cm="1">
        <f t="array" ref="M81">IF(ISERROR(INDEX(Jornadas[id],ROW()-5)),"",J81+K81-L81)</f>
        <v>48500</v>
      </c>
      <c r="N81" s="2" cm="1">
        <f t="array" ref="N81">IF(ISERROR(INDEX(Jornadas[id],ROW()-5)),"",COUNTIFS(_Cortes!$C:$C,INDEX(Jornadas[id],ROW()-5),_Cortes!$B:$B,LOOKUP($N$4,_Barberos!$B:$B,_Barberos!$A:$A)))</f>
        <v>0</v>
      </c>
      <c r="O81" s="21" cm="1">
        <f t="array" ref="O81">IF(ISERROR(INDEX(Jornadas[id],ROW()-5)),"",INT(SUMIFS(Cortes[importe],Cortes[id_jornada],INDEX(Jornadas[id],ROW()-5),Cortes[id_barbero],LOOKUP($N$4,Barberos[nombre],Barberos[id]))*(INDEX(Jornadas[comision_barberos],1)/100)))</f>
        <v>0</v>
      </c>
      <c r="P81" s="21" cm="1">
        <f t="array" ref="P81">IF(ISERROR(INDEX(Jornadas[id],ROW()-5)),"",SUMIFS(Cortes[propina],Cortes[id_jornada],INDEX(Jornadas[id],ROW()-5),Cortes[id_barbero],LOOKUP($N$4,Barberos[nombre],Barberos[id])))</f>
        <v>0</v>
      </c>
      <c r="Q81" s="21" cm="1">
        <f t="array" ref="Q81">IF(ISERROR(INDEX(Jornadas[id],ROW()-5)),"",SUMIFS(Adelantos[importe],Adelantos[id_jornada],INDEX(Jornadas[id],ROW()-5),Adelantos[id_barbero],LOOKUP($N$4,Barberos[nombre],Barberos[id])))</f>
        <v>0</v>
      </c>
      <c r="R81" s="21" cm="1">
        <f t="array" ref="R81">IF(ISERROR(INDEX(Jornadas[id],ROW()-5)),"",O81+P81-Q81)</f>
        <v>0</v>
      </c>
      <c r="S81" s="2" cm="1">
        <f t="array" ref="S81">IF(ISERROR(INDEX(Jornadas[id],ROW()-5)),"",COUNTIFS(_Cortes!$C:$C,INDEX(Jornadas[id],ROW()-5),_Cortes!$B:$B,LOOKUP($S$4,_Barberos!$B:$B,_Barberos!$A:$A)))</f>
        <v>10</v>
      </c>
      <c r="T81" s="21" cm="1">
        <f t="array" ref="T81">IF(ISERROR(INDEX(Jornadas[id],ROW()-5)),"",INT(SUMIFS(Cortes[importe],Cortes[id_jornada],INDEX(Jornadas[id],ROW()-5),Cortes[id_barbero],LOOKUP($S$4,Barberos[nombre],Barberos[id]))*(INDEX(Jornadas[comision_barberos],1)/100)))</f>
        <v>36000</v>
      </c>
      <c r="U81" s="21" cm="1">
        <f t="array" ref="U81">IF(ISERROR(INDEX(Jornadas[id],ROW()-5)),"",SUMIFS(Cortes[propina],Cortes[id_jornada],INDEX(Jornadas[id],ROW()-5),Cortes[id_barbero],LOOKUP($S$4,Barberos[nombre],Barberos[id])))</f>
        <v>6700</v>
      </c>
      <c r="V81" s="21" cm="1">
        <f t="array" ref="V81">IF(ISERROR(INDEX(Jornadas[id],ROW()-5)),"",SUMIFS(Adelantos[importe],Adelantos[id_jornada],INDEX(Jornadas[id],ROW()-5),Adelantos[id_barbero],LOOKUP($S$4,Barberos[nombre],Barberos[id])))</f>
        <v>0</v>
      </c>
      <c r="W81" s="21" cm="1">
        <f t="array" ref="W81">IF(ISERROR(INDEX(Jornadas[id],ROW()-5)),"",T81+U81-V81)</f>
        <v>42700</v>
      </c>
      <c r="X81" s="2" cm="1">
        <f t="array" ref="X81">IF(ISERROR(INDEX(Jornadas[id],ROW()-5)),"",COUNTIFS(_Cortes!$C:$C,INDEX(Jornadas[id],ROW()-5),_Cortes!$B:$B,LOOKUP($X$4,_Barberos!$B:$B,_Barberos!$A:$A)))</f>
        <v>0</v>
      </c>
      <c r="Y81" s="21" cm="1">
        <f t="array" ref="Y81">IF(ISERROR(INDEX(Jornadas[id],ROW()-5)),"",INT(SUMIFS(Cortes[importe],Cortes[id_jornada],INDEX(Jornadas[id],ROW()-5),Cortes[id_barbero],LOOKUP($X$4,Barberos[nombre],Barberos[id]))*(INDEX(Jornadas[comision_barberos],1)/100)))</f>
        <v>0</v>
      </c>
      <c r="Z81" s="21" cm="1">
        <f t="array" ref="Z81">IF(ISERROR(INDEX(Jornadas[id],ROW()-5)),"",SUMIFS(Cortes[propina],Cortes[id_jornada],INDEX(Jornadas[id],ROW()-5),Cortes[id_barbero],LOOKUP($X$4,Barberos[nombre],Barberos[id])))</f>
        <v>0</v>
      </c>
      <c r="AA81" s="21" cm="1">
        <f t="array" ref="AA81">IF(ISERROR(INDEX(Jornadas[id],ROW()-5)),"",SUMIFS(Adelantos[importe],Adelantos[id_jornada],INDEX(Jornadas[id],ROW()-5),Adelantos[id_barbero],LOOKUP($X$4,Barberos[nombre],Barberos[id])))</f>
        <v>0</v>
      </c>
      <c r="AB81" s="21" cm="1">
        <f t="array" ref="AB81">IF(ISERROR(INDEX(Jornadas[id],ROW()-5)),"",Y81+Z81-AA81)</f>
        <v>0</v>
      </c>
      <c r="AC81" s="2" cm="1">
        <f t="array" ref="AC81">IF(ISERROR(INDEX(Jornadas[id],ROW()-5)),"",COUNTIFS(_Cortes!$C:$C,INDEX(Jornadas[id],ROW()-5),_Cortes!$B:$B,LOOKUP($AC$4,_Barberos!$B:$B,_Barberos!$A:$A)))</f>
        <v>14</v>
      </c>
      <c r="AD81" s="21" cm="1">
        <f t="array" ref="AD81">IF(ISERROR(INDEX(Jornadas[id],ROW()-5)),"",INT(SUMIFS(Cortes[importe],Cortes[id_jornada],INDEX(Jornadas[id],ROW()-5),Cortes[id_barbero],LOOKUP($AC$4,Barberos[nombre],Barberos[id]))*(INDEX(Jornadas[comision_barberos],1)/100)))</f>
        <v>52000</v>
      </c>
      <c r="AE81" s="21" cm="1">
        <f t="array" ref="AE81">IF(ISERROR(INDEX(Jornadas[id],ROW()-5)),"",SUMIFS(Cortes[propina],Cortes[id_jornada],INDEX(Jornadas[id],ROW()-5),Cortes[id_barbero],LOOKUP($AC$4,Barberos[nombre],Barberos[id])))</f>
        <v>4000</v>
      </c>
      <c r="AF81" s="21" cm="1">
        <f t="array" ref="AF81">IF(ISERROR(INDEX(Jornadas[id],ROW()-5)),"",SUMIFS(Adelantos[importe],Adelantos[id_jornada],INDEX(Jornadas[id],ROW()-5),Adelantos[id_barbero],LOOKUP($AC$4,Barberos[nombre],Barberos[id])))</f>
        <v>5000</v>
      </c>
      <c r="AG81" s="21" cm="1">
        <f t="array" ref="AG81">IF(ISERROR(INDEX(Jornadas[id],ROW()-5)),"",AD81+AE81-AF81)</f>
        <v>51000</v>
      </c>
      <c r="AH81" s="2" cm="1">
        <f t="array" ref="AH81">IF(ISERROR(INDEX(Jornadas[id],ROW()-5)),"",COUNTIFS(_Cortes!$C:$C,INDEX(Jornadas[id],ROW()-5),_Cortes!$B:$B,LOOKUP($AH$4,_Barberos!$B:$B,_Barberos!$A:$A)))</f>
        <v>0</v>
      </c>
      <c r="AI81" s="21" cm="1">
        <f t="array" ref="AI81">IF(ISERROR(INDEX(Jornadas[id],ROW()-5)),"",INT(SUMIFS(Cortes[importe],Cortes[id_jornada],INDEX(Jornadas[id],ROW()-5),Cortes[id_barbero],LOOKUP($AH$4,Barberos[nombre],Barberos[id]))*(INDEX(Jornadas[comision_barberos],1)/100)))</f>
        <v>0</v>
      </c>
      <c r="AJ81" s="21" cm="1">
        <f t="array" ref="AJ81">IF(ISERROR(INDEX(Jornadas[id],ROW()-5)),"",SUMIFS(Cortes[propina],Cortes[id_jornada],INDEX(Jornadas[id],ROW()-5),Cortes[id_barbero],LOOKUP($AH$4,Barberos[nombre],Barberos[id])))</f>
        <v>0</v>
      </c>
      <c r="AK81" s="21" cm="1">
        <f t="array" ref="AK81">IF(ISERROR(INDEX(Jornadas[id],ROW()-5)),"",SUMIFS(Adelantos[importe],Adelantos[id_jornada],INDEX(Jornadas[id],ROW()-5),Adelantos[id_barbero],LOOKUP($AH$4,Barberos[nombre],Barberos[id])))</f>
        <v>0</v>
      </c>
      <c r="AL81" s="21" cm="1">
        <f t="array" ref="AL81">IF(ISERROR(INDEX(Jornadas[id],ROW()-5)),"",AI81+AJ81-AK81)</f>
        <v>0</v>
      </c>
      <c r="AM81" s="2" cm="1">
        <f t="array" ref="AM81">IF(ISERROR(INDEX(Jornadas[id],ROW()-5)),"",COUNTIFS(_Cortes!$C:$C,INDEX(Jornadas[id],ROW()-5),_Cortes!$B:$B,LOOKUP($AM$4,_Barberos!$B:$B,_Barberos!$A:$A)))</f>
        <v>0</v>
      </c>
      <c r="AN81" s="21" cm="1">
        <f t="array" ref="AN81">IF(ISERROR(INDEX(Jornadas[id],ROW()-5)),"",INT(SUMIFS(Cortes[importe],Cortes[id_jornada],INDEX(Jornadas[id],ROW()-5),Cortes[id_barbero],LOOKUP($AM$4,Barberos[nombre],Barberos[id]))*(INDEX(Jornadas[comision_barberos],1)/100)))</f>
        <v>0</v>
      </c>
      <c r="AO81" s="21" cm="1">
        <f t="array" ref="AO81">IF(ISERROR(INDEX(Jornadas[id],ROW()-5)),"",SUMIFS(Cortes[propina],Cortes[id_jornada],INDEX(Jornadas[id],ROW()-5),Cortes[id_barbero],LOOKUP($AM$4,Barberos[nombre],Barberos[id])))</f>
        <v>0</v>
      </c>
      <c r="AP81" s="21" cm="1">
        <f t="array" ref="AP81">IF(ISERROR(INDEX(Jornadas[id],ROW()-5)),"",SUMIFS(Adelantos[importe],Adelantos[id_jornada],INDEX(Jornadas[id],ROW()-5),Adelantos[id_barbero],LOOKUP($AM$4,Barberos[nombre],Barberos[id])))</f>
        <v>0</v>
      </c>
      <c r="AQ81" s="21" cm="1">
        <f t="array" ref="AQ81">IF(ISERROR(INDEX(Jornadas[id],ROW()-5)),"",AN81+AO81-AP81)</f>
        <v>0</v>
      </c>
      <c r="AR81" s="2" cm="1">
        <f t="array" ref="AR81">IF(ISERROR(INDEX(Jornadas[id],ROW()-5)),"",COUNTIFS(_Cortes!$C:$C,INDEX(Jornadas[id],ROW()-5),_Cortes!$B:$B,LOOKUP($AR$4,_Barberos!$B:$B,_Barberos!$A:$A)))</f>
        <v>0</v>
      </c>
      <c r="AS81" s="21" cm="1">
        <f t="array" ref="AS81">IF(ISERROR(INDEX(Jornadas[id],ROW()-5)),"",INT(SUMIFS(Cortes[importe],Cortes[id_jornada],INDEX(Jornadas[id],ROW()-5),Cortes[id_barbero],LOOKUP($AR$4,Barberos[nombre],Barberos[id]))*(INDEX(Jornadas[comision_barberos],1)/100)))</f>
        <v>0</v>
      </c>
      <c r="AT81" s="21" cm="1">
        <f t="array" ref="AT81">IF(ISERROR(INDEX(Jornadas[id],ROW()-5)),"",SUMIFS(Cortes[propina],Cortes[id_jornada],INDEX(Jornadas[id],ROW()-5),Cortes[id_barbero],LOOKUP($AR$4,Barberos[nombre],Barberos[id])))</f>
        <v>0</v>
      </c>
      <c r="AU81" s="21" cm="1">
        <f t="array" ref="AU81">IF(ISERROR(INDEX(Jornadas[id],ROW()-5)),"",SUMIFS(Adelantos[importe],Adelantos[id_jornada],INDEX(Jornadas[id],ROW()-5),Adelantos[id_barbero],LOOKUP($AR$4,Barberos[nombre],Barberos[id])))</f>
        <v>0</v>
      </c>
      <c r="AV81" s="21" cm="1">
        <f t="array" ref="AV81">IF(ISERROR(INDEX(Jornadas[id],ROW()-5)),"",AS81+AT81-AU81)</f>
        <v>0</v>
      </c>
    </row>
    <row r="82" spans="1:48" ht="15" hidden="1" customHeight="1" x14ac:dyDescent="0.3">
      <c r="A82" s="53" t="str">
        <f t="shared" si="1"/>
        <v>Tuesday</v>
      </c>
      <c r="B82" s="54"/>
      <c r="C82" s="38" cm="1">
        <f t="array" ref="C82">IF(ISERROR(INDEX(Jornadas[id],ROW()-5)),"",INDEX(Jornadas[fecha],ROW()-5))</f>
        <v>45748</v>
      </c>
      <c r="D82" s="1" cm="1">
        <f t="array" ref="D82">IF(ISERROR(INDEX(Jornadas[id],ROW()-5)),"",COUNTIFS(_Cortes!$C:$C,INDEX(Jornadas[id],ROW()-5),_Cortes!$B:$B,LOOKUP($D$4,_Barberos!$B:$B,_Barberos!$A:$A)))</f>
        <v>13</v>
      </c>
      <c r="E82" s="20" cm="1">
        <f t="array" ref="E82">IF(ISERROR(INDEX(Jornadas[id],ROW()-5)),"",INT(SUMIFS(Cortes[importe],Cortes[id_jornada],INDEX(Jornadas[id],ROW()-5),Cortes[id_barbero],LOOKUP($D$4,Barberos[nombre],Barberos[id]))*(INDEX(Jornadas[comision_barberos],1)/100)))</f>
        <v>63000</v>
      </c>
      <c r="F82" s="20" cm="1">
        <f t="array" ref="F82">IF(ISERROR(INDEX(Jornadas[id],ROW()-5)),"",SUMIFS(Cortes[propina],Cortes[id_jornada],INDEX(Jornadas[id],ROW()-5),Cortes[id_barbero],LOOKUP($D$4,Barberos[nombre],Barberos[id])))</f>
        <v>3900</v>
      </c>
      <c r="G82" s="20" cm="1">
        <f t="array" ref="G82">IF(ISERROR(INDEX(Jornadas[id],ROW()-5)),"",SUMIFS(Adelantos[importe],Adelantos[id_jornada],INDEX(Jornadas[id],ROW()-5),Adelantos[id_barbero],LOOKUP($D$4,Barberos[nombre],Barberos[id])))</f>
        <v>3000</v>
      </c>
      <c r="H82" s="20" cm="1">
        <f t="array" ref="H82">IF(ISERROR(INDEX(Jornadas[id],ROW()-5)),"",E82+F82-G82)</f>
        <v>63900</v>
      </c>
      <c r="I82" s="1" cm="1">
        <f t="array" ref="I82">IF(ISERROR(INDEX(Jornadas[id],ROW()-5)),"",COUNTIFS(_Cortes!$C:$C,INDEX(Jornadas[id],ROW()-5),_Cortes!$B:$B,LOOKUP($I$4,_Barberos!$B:$B,_Barberos!$A:$A)))</f>
        <v>0</v>
      </c>
      <c r="J82" s="20" cm="1">
        <f t="array" ref="J82">IF(ISERROR(INDEX(Jornadas[id],ROW()-5)),"",INT(SUMIFS(Cortes[importe],Cortes[id_jornada],INDEX(Jornadas[id],ROW()-5),Cortes[id_barbero],LOOKUP($I$4,Barberos[nombre],Barberos[id]))*(INDEX(Jornadas[comision_barberos],1)/100)))</f>
        <v>0</v>
      </c>
      <c r="K82" s="20" cm="1">
        <f t="array" ref="K82">IF(ISERROR(INDEX(Jornadas[id],ROW()-5)),"",SUMIFS(Cortes[propina],Cortes[id_jornada],INDEX(Jornadas[id],ROW()-5),Cortes[id_barbero],LOOKUP($I$4,Barberos[nombre],Barberos[id])))</f>
        <v>0</v>
      </c>
      <c r="L82" s="20" cm="1">
        <f t="array" ref="L82">IF(ISERROR(INDEX(Jornadas[id],ROW()-5)),"",SUMIFS(Adelantos[importe],Adelantos[id_jornada],INDEX(Jornadas[id],ROW()-5),Adelantos[id_barbero],LOOKUP($I$4,Barberos[nombre],Barberos[id])))</f>
        <v>0</v>
      </c>
      <c r="M82" s="20" cm="1">
        <f t="array" ref="M82">IF(ISERROR(INDEX(Jornadas[id],ROW()-5)),"",J82+K82-L82)</f>
        <v>0</v>
      </c>
      <c r="N82" s="1" cm="1">
        <f t="array" ref="N82">IF(ISERROR(INDEX(Jornadas[id],ROW()-5)),"",COUNTIFS(_Cortes!$C:$C,INDEX(Jornadas[id],ROW()-5),_Cortes!$B:$B,LOOKUP($N$4,_Barberos!$B:$B,_Barberos!$A:$A)))</f>
        <v>17</v>
      </c>
      <c r="O82" s="20" cm="1">
        <f t="array" ref="O82">IF(ISERROR(INDEX(Jornadas[id],ROW()-5)),"",INT(SUMIFS(Cortes[importe],Cortes[id_jornada],INDEX(Jornadas[id],ROW()-5),Cortes[id_barbero],LOOKUP($N$4,Barberos[nombre],Barberos[id]))*(INDEX(Jornadas[comision_barberos],1)/100)))</f>
        <v>64500</v>
      </c>
      <c r="P82" s="20" cm="1">
        <f t="array" ref="P82">IF(ISERROR(INDEX(Jornadas[id],ROW()-5)),"",SUMIFS(Cortes[propina],Cortes[id_jornada],INDEX(Jornadas[id],ROW()-5),Cortes[id_barbero],LOOKUP($N$4,Barberos[nombre],Barberos[id])))</f>
        <v>10000</v>
      </c>
      <c r="Q82" s="20" cm="1">
        <f t="array" ref="Q82">IF(ISERROR(INDEX(Jornadas[id],ROW()-5)),"",SUMIFS(Adelantos[importe],Adelantos[id_jornada],INDEX(Jornadas[id],ROW()-5),Adelantos[id_barbero],LOOKUP($N$4,Barberos[nombre],Barberos[id])))</f>
        <v>0</v>
      </c>
      <c r="R82" s="20" cm="1">
        <f t="array" ref="R82">IF(ISERROR(INDEX(Jornadas[id],ROW()-5)),"",O82+P82-Q82)</f>
        <v>74500</v>
      </c>
      <c r="S82" s="1" cm="1">
        <f t="array" ref="S82">IF(ISERROR(INDEX(Jornadas[id],ROW()-5)),"",COUNTIFS(_Cortes!$C:$C,INDEX(Jornadas[id],ROW()-5),_Cortes!$B:$B,LOOKUP($S$4,_Barberos!$B:$B,_Barberos!$A:$A)))</f>
        <v>14</v>
      </c>
      <c r="T82" s="20" cm="1">
        <f t="array" ref="T82">IF(ISERROR(INDEX(Jornadas[id],ROW()-5)),"",INT(SUMIFS(Cortes[importe],Cortes[id_jornada],INDEX(Jornadas[id],ROW()-5),Cortes[id_barbero],LOOKUP($S$4,Barberos[nombre],Barberos[id]))*(INDEX(Jornadas[comision_barberos],1)/100)))</f>
        <v>50000</v>
      </c>
      <c r="U82" s="20" cm="1">
        <f t="array" ref="U82">IF(ISERROR(INDEX(Jornadas[id],ROW()-5)),"",SUMIFS(Cortes[propina],Cortes[id_jornada],INDEX(Jornadas[id],ROW()-5),Cortes[id_barbero],LOOKUP($S$4,Barberos[nombre],Barberos[id])))</f>
        <v>1500</v>
      </c>
      <c r="V82" s="20" cm="1">
        <f t="array" ref="V82">IF(ISERROR(INDEX(Jornadas[id],ROW()-5)),"",SUMIFS(Adelantos[importe],Adelantos[id_jornada],INDEX(Jornadas[id],ROW()-5),Adelantos[id_barbero],LOOKUP($S$4,Barberos[nombre],Barberos[id])))</f>
        <v>0</v>
      </c>
      <c r="W82" s="20" cm="1">
        <f t="array" ref="W82">IF(ISERROR(INDEX(Jornadas[id],ROW()-5)),"",T82+U82-V82)</f>
        <v>51500</v>
      </c>
      <c r="X82" s="1" cm="1">
        <f t="array" ref="X82">IF(ISERROR(INDEX(Jornadas[id],ROW()-5)),"",COUNTIFS(_Cortes!$C:$C,INDEX(Jornadas[id],ROW()-5),_Cortes!$B:$B,LOOKUP($X$4,_Barberos!$B:$B,_Barberos!$A:$A)))</f>
        <v>0</v>
      </c>
      <c r="Y82" s="20" cm="1">
        <f t="array" ref="Y82">IF(ISERROR(INDEX(Jornadas[id],ROW()-5)),"",INT(SUMIFS(Cortes[importe],Cortes[id_jornada],INDEX(Jornadas[id],ROW()-5),Cortes[id_barbero],LOOKUP($X$4,Barberos[nombre],Barberos[id]))*(INDEX(Jornadas[comision_barberos],1)/100)))</f>
        <v>0</v>
      </c>
      <c r="Z82" s="20" cm="1">
        <f t="array" ref="Z82">IF(ISERROR(INDEX(Jornadas[id],ROW()-5)),"",SUMIFS(Cortes[propina],Cortes[id_jornada],INDEX(Jornadas[id],ROW()-5),Cortes[id_barbero],LOOKUP($X$4,Barberos[nombre],Barberos[id])))</f>
        <v>0</v>
      </c>
      <c r="AA82" s="20" cm="1">
        <f t="array" ref="AA82">IF(ISERROR(INDEX(Jornadas[id],ROW()-5)),"",SUMIFS(Adelantos[importe],Adelantos[id_jornada],INDEX(Jornadas[id],ROW()-5),Adelantos[id_barbero],LOOKUP($X$4,Barberos[nombre],Barberos[id])))</f>
        <v>0</v>
      </c>
      <c r="AB82" s="20" cm="1">
        <f t="array" ref="AB82">IF(ISERROR(INDEX(Jornadas[id],ROW()-5)),"",Y82+Z82-AA82)</f>
        <v>0</v>
      </c>
      <c r="AC82" s="1" cm="1">
        <f t="array" ref="AC82">IF(ISERROR(INDEX(Jornadas[id],ROW()-5)),"",COUNTIFS(_Cortes!$C:$C,INDEX(Jornadas[id],ROW()-5),_Cortes!$B:$B,LOOKUP($AC$4,_Barberos!$B:$B,_Barberos!$A:$A)))</f>
        <v>0</v>
      </c>
      <c r="AD82" s="20" cm="1">
        <f t="array" ref="AD82">IF(ISERROR(INDEX(Jornadas[id],ROW()-5)),"",INT(SUMIFS(Cortes[importe],Cortes[id_jornada],INDEX(Jornadas[id],ROW()-5),Cortes[id_barbero],LOOKUP($AC$4,Barberos[nombre],Barberos[id]))*(INDEX(Jornadas[comision_barberos],1)/100)))</f>
        <v>0</v>
      </c>
      <c r="AE82" s="20" cm="1">
        <f t="array" ref="AE82">IF(ISERROR(INDEX(Jornadas[id],ROW()-5)),"",SUMIFS(Cortes[propina],Cortes[id_jornada],INDEX(Jornadas[id],ROW()-5),Cortes[id_barbero],LOOKUP($AC$4,Barberos[nombre],Barberos[id])))</f>
        <v>0</v>
      </c>
      <c r="AF82" s="20" cm="1">
        <f t="array" ref="AF82">IF(ISERROR(INDEX(Jornadas[id],ROW()-5)),"",SUMIFS(Adelantos[importe],Adelantos[id_jornada],INDEX(Jornadas[id],ROW()-5),Adelantos[id_barbero],LOOKUP($AC$4,Barberos[nombre],Barberos[id])))</f>
        <v>0</v>
      </c>
      <c r="AG82" s="20" cm="1">
        <f t="array" ref="AG82">IF(ISERROR(INDEX(Jornadas[id],ROW()-5)),"",AD82+AE82-AF82)</f>
        <v>0</v>
      </c>
      <c r="AH82" s="1" cm="1">
        <f t="array" ref="AH82">IF(ISERROR(INDEX(Jornadas[id],ROW()-5)),"",COUNTIFS(_Cortes!$C:$C,INDEX(Jornadas[id],ROW()-5),_Cortes!$B:$B,LOOKUP($AH$4,_Barberos!$B:$B,_Barberos!$A:$A)))</f>
        <v>0</v>
      </c>
      <c r="AI82" s="20" cm="1">
        <f t="array" ref="AI82">IF(ISERROR(INDEX(Jornadas[id],ROW()-5)),"",INT(SUMIFS(Cortes[importe],Cortes[id_jornada],INDEX(Jornadas[id],ROW()-5),Cortes[id_barbero],LOOKUP($AH$4,Barberos[nombre],Barberos[id]))*(INDEX(Jornadas[comision_barberos],1)/100)))</f>
        <v>0</v>
      </c>
      <c r="AJ82" s="20" cm="1">
        <f t="array" ref="AJ82">IF(ISERROR(INDEX(Jornadas[id],ROW()-5)),"",SUMIFS(Cortes[propina],Cortes[id_jornada],INDEX(Jornadas[id],ROW()-5),Cortes[id_barbero],LOOKUP($AH$4,Barberos[nombre],Barberos[id])))</f>
        <v>0</v>
      </c>
      <c r="AK82" s="20" cm="1">
        <f t="array" ref="AK82">IF(ISERROR(INDEX(Jornadas[id],ROW()-5)),"",SUMIFS(Adelantos[importe],Adelantos[id_jornada],INDEX(Jornadas[id],ROW()-5),Adelantos[id_barbero],LOOKUP($AH$4,Barberos[nombre],Barberos[id])))</f>
        <v>0</v>
      </c>
      <c r="AL82" s="20" cm="1">
        <f t="array" ref="AL82">IF(ISERROR(INDEX(Jornadas[id],ROW()-5)),"",AI82+AJ82-AK82)</f>
        <v>0</v>
      </c>
      <c r="AM82" s="1" cm="1">
        <f t="array" ref="AM82">IF(ISERROR(INDEX(Jornadas[id],ROW()-5)),"",COUNTIFS(_Cortes!$C:$C,INDEX(Jornadas[id],ROW()-5),_Cortes!$B:$B,LOOKUP($AM$4,_Barberos!$B:$B,_Barberos!$A:$A)))</f>
        <v>0</v>
      </c>
      <c r="AN82" s="20" cm="1">
        <f t="array" ref="AN82">IF(ISERROR(INDEX(Jornadas[id],ROW()-5)),"",INT(SUMIFS(Cortes[importe],Cortes[id_jornada],INDEX(Jornadas[id],ROW()-5),Cortes[id_barbero],LOOKUP($AM$4,Barberos[nombre],Barberos[id]))*(INDEX(Jornadas[comision_barberos],1)/100)))</f>
        <v>0</v>
      </c>
      <c r="AO82" s="20" cm="1">
        <f t="array" ref="AO82">IF(ISERROR(INDEX(Jornadas[id],ROW()-5)),"",SUMIFS(Cortes[propina],Cortes[id_jornada],INDEX(Jornadas[id],ROW()-5),Cortes[id_barbero],LOOKUP($AM$4,Barberos[nombre],Barberos[id])))</f>
        <v>0</v>
      </c>
      <c r="AP82" s="20" cm="1">
        <f t="array" ref="AP82">IF(ISERROR(INDEX(Jornadas[id],ROW()-5)),"",SUMIFS(Adelantos[importe],Adelantos[id_jornada],INDEX(Jornadas[id],ROW()-5),Adelantos[id_barbero],LOOKUP($AM$4,Barberos[nombre],Barberos[id])))</f>
        <v>0</v>
      </c>
      <c r="AQ82" s="20" cm="1">
        <f t="array" ref="AQ82">IF(ISERROR(INDEX(Jornadas[id],ROW()-5)),"",AN82+AO82-AP82)</f>
        <v>0</v>
      </c>
      <c r="AR82" s="1" cm="1">
        <f t="array" ref="AR82">IF(ISERROR(INDEX(Jornadas[id],ROW()-5)),"",COUNTIFS(_Cortes!$C:$C,INDEX(Jornadas[id],ROW()-5),_Cortes!$B:$B,LOOKUP($AR$4,_Barberos!$B:$B,_Barberos!$A:$A)))</f>
        <v>0</v>
      </c>
      <c r="AS82" s="20" cm="1">
        <f t="array" ref="AS82">IF(ISERROR(INDEX(Jornadas[id],ROW()-5)),"",INT(SUMIFS(Cortes[importe],Cortes[id_jornada],INDEX(Jornadas[id],ROW()-5),Cortes[id_barbero],LOOKUP($AR$4,Barberos[nombre],Barberos[id]))*(INDEX(Jornadas[comision_barberos],1)/100)))</f>
        <v>0</v>
      </c>
      <c r="AT82" s="20" cm="1">
        <f t="array" ref="AT82">IF(ISERROR(INDEX(Jornadas[id],ROW()-5)),"",SUMIFS(Cortes[propina],Cortes[id_jornada],INDEX(Jornadas[id],ROW()-5),Cortes[id_barbero],LOOKUP($AR$4,Barberos[nombre],Barberos[id])))</f>
        <v>0</v>
      </c>
      <c r="AU82" s="20" cm="1">
        <f t="array" ref="AU82">IF(ISERROR(INDEX(Jornadas[id],ROW()-5)),"",SUMIFS(Adelantos[importe],Adelantos[id_jornada],INDEX(Jornadas[id],ROW()-5),Adelantos[id_barbero],LOOKUP($AR$4,Barberos[nombre],Barberos[id])))</f>
        <v>0</v>
      </c>
      <c r="AV82" s="20" cm="1">
        <f t="array" ref="AV82">IF(ISERROR(INDEX(Jornadas[id],ROW()-5)),"",AS82+AT82-AU82)</f>
        <v>0</v>
      </c>
    </row>
    <row r="83" spans="1:48" ht="15" hidden="1" customHeight="1" x14ac:dyDescent="0.3">
      <c r="A83" s="51" t="str">
        <f t="shared" si="1"/>
        <v>Wednesday</v>
      </c>
      <c r="B83" s="52"/>
      <c r="C83" s="36" cm="1">
        <f t="array" ref="C83">IF(ISERROR(INDEX(Jornadas[id],ROW()-5)),"",INDEX(Jornadas[fecha],ROW()-5))</f>
        <v>45749</v>
      </c>
      <c r="D83" s="2" cm="1">
        <f t="array" ref="D83">IF(ISERROR(INDEX(Jornadas[id],ROW()-5)),"",COUNTIFS(_Cortes!$C:$C,INDEX(Jornadas[id],ROW()-5),_Cortes!$B:$B,LOOKUP($D$4,_Barberos!$B:$B,_Barberos!$A:$A)))</f>
        <v>0</v>
      </c>
      <c r="E83" s="21" cm="1">
        <f t="array" ref="E83">IF(ISERROR(INDEX(Jornadas[id],ROW()-5)),"",INT(SUMIFS(Cortes[importe],Cortes[id_jornada],INDEX(Jornadas[id],ROW()-5),Cortes[id_barbero],LOOKUP($D$4,Barberos[nombre],Barberos[id]))*(INDEX(Jornadas[comision_barberos],1)/100)))</f>
        <v>0</v>
      </c>
      <c r="F83" s="21" cm="1">
        <f t="array" ref="F83">IF(ISERROR(INDEX(Jornadas[id],ROW()-5)),"",SUMIFS(Cortes[propina],Cortes[id_jornada],INDEX(Jornadas[id],ROW()-5),Cortes[id_barbero],LOOKUP($D$4,Barberos[nombre],Barberos[id])))</f>
        <v>0</v>
      </c>
      <c r="G83" s="21" cm="1">
        <f t="array" ref="G83">IF(ISERROR(INDEX(Jornadas[id],ROW()-5)),"",SUMIFS(Adelantos[importe],Adelantos[id_jornada],INDEX(Jornadas[id],ROW()-5),Adelantos[id_barbero],LOOKUP($D$4,Barberos[nombre],Barberos[id])))</f>
        <v>0</v>
      </c>
      <c r="H83" s="21" cm="1">
        <f t="array" ref="H83">IF(ISERROR(INDEX(Jornadas[id],ROW()-5)),"",E83+F83-G83)</f>
        <v>0</v>
      </c>
      <c r="I83" s="2" cm="1">
        <f t="array" ref="I83">IF(ISERROR(INDEX(Jornadas[id],ROW()-5)),"",COUNTIFS(_Cortes!$C:$C,INDEX(Jornadas[id],ROW()-5),_Cortes!$B:$B,LOOKUP($I$4,_Barberos!$B:$B,_Barberos!$A:$A)))</f>
        <v>5</v>
      </c>
      <c r="J83" s="21" cm="1">
        <f t="array" ref="J83">IF(ISERROR(INDEX(Jornadas[id],ROW()-5)),"",INT(SUMIFS(Cortes[importe],Cortes[id_jornada],INDEX(Jornadas[id],ROW()-5),Cortes[id_barbero],LOOKUP($I$4,Barberos[nombre],Barberos[id]))*(INDEX(Jornadas[comision_barberos],1)/100)))</f>
        <v>52500</v>
      </c>
      <c r="K83" s="21" cm="1">
        <f t="array" ref="K83">IF(ISERROR(INDEX(Jornadas[id],ROW()-5)),"",SUMIFS(Cortes[propina],Cortes[id_jornada],INDEX(Jornadas[id],ROW()-5),Cortes[id_barbero],LOOKUP($I$4,Barberos[nombre],Barberos[id])))</f>
        <v>3000</v>
      </c>
      <c r="L83" s="21" cm="1">
        <f t="array" ref="L83">IF(ISERROR(INDEX(Jornadas[id],ROW()-5)),"",SUMIFS(Adelantos[importe],Adelantos[id_jornada],INDEX(Jornadas[id],ROW()-5),Adelantos[id_barbero],LOOKUP($I$4,Barberos[nombre],Barberos[id])))</f>
        <v>6000</v>
      </c>
      <c r="M83" s="21" cm="1">
        <f t="array" ref="M83">IF(ISERROR(INDEX(Jornadas[id],ROW()-5)),"",J83+K83-L83)</f>
        <v>49500</v>
      </c>
      <c r="N83" s="2" cm="1">
        <f t="array" ref="N83">IF(ISERROR(INDEX(Jornadas[id],ROW()-5)),"",COUNTIFS(_Cortes!$C:$C,INDEX(Jornadas[id],ROW()-5),_Cortes!$B:$B,LOOKUP($N$4,_Barberos!$B:$B,_Barberos!$A:$A)))</f>
        <v>11</v>
      </c>
      <c r="O83" s="21" cm="1">
        <f t="array" ref="O83">IF(ISERROR(INDEX(Jornadas[id],ROW()-5)),"",INT(SUMIFS(Cortes[importe],Cortes[id_jornada],INDEX(Jornadas[id],ROW()-5),Cortes[id_barbero],LOOKUP($N$4,Barberos[nombre],Barberos[id]))*(INDEX(Jornadas[comision_barberos],1)/100)))</f>
        <v>40500</v>
      </c>
      <c r="P83" s="21" cm="1">
        <f t="array" ref="P83">IF(ISERROR(INDEX(Jornadas[id],ROW()-5)),"",SUMIFS(Cortes[propina],Cortes[id_jornada],INDEX(Jornadas[id],ROW()-5),Cortes[id_barbero],LOOKUP($N$4,Barberos[nombre],Barberos[id])))</f>
        <v>5000</v>
      </c>
      <c r="Q83" s="21" cm="1">
        <f t="array" ref="Q83">IF(ISERROR(INDEX(Jornadas[id],ROW()-5)),"",SUMIFS(Adelantos[importe],Adelantos[id_jornada],INDEX(Jornadas[id],ROW()-5),Adelantos[id_barbero],LOOKUP($N$4,Barberos[nombre],Barberos[id])))</f>
        <v>0</v>
      </c>
      <c r="R83" s="21" cm="1">
        <f t="array" ref="R83">IF(ISERROR(INDEX(Jornadas[id],ROW()-5)),"",O83+P83-Q83)</f>
        <v>45500</v>
      </c>
      <c r="S83" s="2" cm="1">
        <f t="array" ref="S83">IF(ISERROR(INDEX(Jornadas[id],ROW()-5)),"",COUNTIFS(_Cortes!$C:$C,INDEX(Jornadas[id],ROW()-5),_Cortes!$B:$B,LOOKUP($S$4,_Barberos!$B:$B,_Barberos!$A:$A)))</f>
        <v>0</v>
      </c>
      <c r="T83" s="21" cm="1">
        <f t="array" ref="T83">IF(ISERROR(INDEX(Jornadas[id],ROW()-5)),"",INT(SUMIFS(Cortes[importe],Cortes[id_jornada],INDEX(Jornadas[id],ROW()-5),Cortes[id_barbero],LOOKUP($S$4,Barberos[nombre],Barberos[id]))*(INDEX(Jornadas[comision_barberos],1)/100)))</f>
        <v>0</v>
      </c>
      <c r="U83" s="21" cm="1">
        <f t="array" ref="U83">IF(ISERROR(INDEX(Jornadas[id],ROW()-5)),"",SUMIFS(Cortes[propina],Cortes[id_jornada],INDEX(Jornadas[id],ROW()-5),Cortes[id_barbero],LOOKUP($S$4,Barberos[nombre],Barberos[id])))</f>
        <v>0</v>
      </c>
      <c r="V83" s="21" cm="1">
        <f t="array" ref="V83">IF(ISERROR(INDEX(Jornadas[id],ROW()-5)),"",SUMIFS(Adelantos[importe],Adelantos[id_jornada],INDEX(Jornadas[id],ROW()-5),Adelantos[id_barbero],LOOKUP($S$4,Barberos[nombre],Barberos[id])))</f>
        <v>0</v>
      </c>
      <c r="W83" s="21" cm="1">
        <f t="array" ref="W83">IF(ISERROR(INDEX(Jornadas[id],ROW()-5)),"",T83+U83-V83)</f>
        <v>0</v>
      </c>
      <c r="X83" s="2" cm="1">
        <f t="array" ref="X83">IF(ISERROR(INDEX(Jornadas[id],ROW()-5)),"",COUNTIFS(_Cortes!$C:$C,INDEX(Jornadas[id],ROW()-5),_Cortes!$B:$B,LOOKUP($X$4,_Barberos!$B:$B,_Barberos!$A:$A)))</f>
        <v>0</v>
      </c>
      <c r="Y83" s="21" cm="1">
        <f t="array" ref="Y83">IF(ISERROR(INDEX(Jornadas[id],ROW()-5)),"",INT(SUMIFS(Cortes[importe],Cortes[id_jornada],INDEX(Jornadas[id],ROW()-5),Cortes[id_barbero],LOOKUP($X$4,Barberos[nombre],Barberos[id]))*(INDEX(Jornadas[comision_barberos],1)/100)))</f>
        <v>0</v>
      </c>
      <c r="Z83" s="21" cm="1">
        <f t="array" ref="Z83">IF(ISERROR(INDEX(Jornadas[id],ROW()-5)),"",SUMIFS(Cortes[propina],Cortes[id_jornada],INDEX(Jornadas[id],ROW()-5),Cortes[id_barbero],LOOKUP($X$4,Barberos[nombre],Barberos[id])))</f>
        <v>0</v>
      </c>
      <c r="AA83" s="21" cm="1">
        <f t="array" ref="AA83">IF(ISERROR(INDEX(Jornadas[id],ROW()-5)),"",SUMIFS(Adelantos[importe],Adelantos[id_jornada],INDEX(Jornadas[id],ROW()-5),Adelantos[id_barbero],LOOKUP($X$4,Barberos[nombre],Barberos[id])))</f>
        <v>0</v>
      </c>
      <c r="AB83" s="21" cm="1">
        <f t="array" ref="AB83">IF(ISERROR(INDEX(Jornadas[id],ROW()-5)),"",Y83+Z83-AA83)</f>
        <v>0</v>
      </c>
      <c r="AC83" s="2" cm="1">
        <f t="array" ref="AC83">IF(ISERROR(INDEX(Jornadas[id],ROW()-5)),"",COUNTIFS(_Cortes!$C:$C,INDEX(Jornadas[id],ROW()-5),_Cortes!$B:$B,LOOKUP($AC$4,_Barberos!$B:$B,_Barberos!$A:$A)))</f>
        <v>11</v>
      </c>
      <c r="AD83" s="21" cm="1">
        <f t="array" ref="AD83">IF(ISERROR(INDEX(Jornadas[id],ROW()-5)),"",INT(SUMIFS(Cortes[importe],Cortes[id_jornada],INDEX(Jornadas[id],ROW()-5),Cortes[id_barbero],LOOKUP($AC$4,Barberos[nombre],Barberos[id]))*(INDEX(Jornadas[comision_barberos],1)/100)))</f>
        <v>39500</v>
      </c>
      <c r="AE83" s="21" cm="1">
        <f t="array" ref="AE83">IF(ISERROR(INDEX(Jornadas[id],ROW()-5)),"",SUMIFS(Cortes[propina],Cortes[id_jornada],INDEX(Jornadas[id],ROW()-5),Cortes[id_barbero],LOOKUP($AC$4,Barberos[nombre],Barberos[id])))</f>
        <v>0</v>
      </c>
      <c r="AF83" s="21" cm="1">
        <f t="array" ref="AF83">IF(ISERROR(INDEX(Jornadas[id],ROW()-5)),"",SUMIFS(Adelantos[importe],Adelantos[id_jornada],INDEX(Jornadas[id],ROW()-5),Adelantos[id_barbero],LOOKUP($AC$4,Barberos[nombre],Barberos[id])))</f>
        <v>0</v>
      </c>
      <c r="AG83" s="21" cm="1">
        <f t="array" ref="AG83">IF(ISERROR(INDEX(Jornadas[id],ROW()-5)),"",AD83+AE83-AF83)</f>
        <v>39500</v>
      </c>
      <c r="AH83" s="2" cm="1">
        <f t="array" ref="AH83">IF(ISERROR(INDEX(Jornadas[id],ROW()-5)),"",COUNTIFS(_Cortes!$C:$C,INDEX(Jornadas[id],ROW()-5),_Cortes!$B:$B,LOOKUP($AH$4,_Barberos!$B:$B,_Barberos!$A:$A)))</f>
        <v>0</v>
      </c>
      <c r="AI83" s="21" cm="1">
        <f t="array" ref="AI83">IF(ISERROR(INDEX(Jornadas[id],ROW()-5)),"",INT(SUMIFS(Cortes[importe],Cortes[id_jornada],INDEX(Jornadas[id],ROW()-5),Cortes[id_barbero],LOOKUP($AH$4,Barberos[nombre],Barberos[id]))*(INDEX(Jornadas[comision_barberos],1)/100)))</f>
        <v>0</v>
      </c>
      <c r="AJ83" s="21" cm="1">
        <f t="array" ref="AJ83">IF(ISERROR(INDEX(Jornadas[id],ROW()-5)),"",SUMIFS(Cortes[propina],Cortes[id_jornada],INDEX(Jornadas[id],ROW()-5),Cortes[id_barbero],LOOKUP($AH$4,Barberos[nombre],Barberos[id])))</f>
        <v>0</v>
      </c>
      <c r="AK83" s="21" cm="1">
        <f t="array" ref="AK83">IF(ISERROR(INDEX(Jornadas[id],ROW()-5)),"",SUMIFS(Adelantos[importe],Adelantos[id_jornada],INDEX(Jornadas[id],ROW()-5),Adelantos[id_barbero],LOOKUP($AH$4,Barberos[nombre],Barberos[id])))</f>
        <v>0</v>
      </c>
      <c r="AL83" s="21" cm="1">
        <f t="array" ref="AL83">IF(ISERROR(INDEX(Jornadas[id],ROW()-5)),"",AI83+AJ83-AK83)</f>
        <v>0</v>
      </c>
      <c r="AM83" s="2" cm="1">
        <f t="array" ref="AM83">IF(ISERROR(INDEX(Jornadas[id],ROW()-5)),"",COUNTIFS(_Cortes!$C:$C,INDEX(Jornadas[id],ROW()-5),_Cortes!$B:$B,LOOKUP($AM$4,_Barberos!$B:$B,_Barberos!$A:$A)))</f>
        <v>0</v>
      </c>
      <c r="AN83" s="21" cm="1">
        <f t="array" ref="AN83">IF(ISERROR(INDEX(Jornadas[id],ROW()-5)),"",INT(SUMIFS(Cortes[importe],Cortes[id_jornada],INDEX(Jornadas[id],ROW()-5),Cortes[id_barbero],LOOKUP($AM$4,Barberos[nombre],Barberos[id]))*(INDEX(Jornadas[comision_barberos],1)/100)))</f>
        <v>0</v>
      </c>
      <c r="AO83" s="21" cm="1">
        <f t="array" ref="AO83">IF(ISERROR(INDEX(Jornadas[id],ROW()-5)),"",SUMIFS(Cortes[propina],Cortes[id_jornada],INDEX(Jornadas[id],ROW()-5),Cortes[id_barbero],LOOKUP($AM$4,Barberos[nombre],Barberos[id])))</f>
        <v>0</v>
      </c>
      <c r="AP83" s="21" cm="1">
        <f t="array" ref="AP83">IF(ISERROR(INDEX(Jornadas[id],ROW()-5)),"",SUMIFS(Adelantos[importe],Adelantos[id_jornada],INDEX(Jornadas[id],ROW()-5),Adelantos[id_barbero],LOOKUP($AM$4,Barberos[nombre],Barberos[id])))</f>
        <v>0</v>
      </c>
      <c r="AQ83" s="21" cm="1">
        <f t="array" ref="AQ83">IF(ISERROR(INDEX(Jornadas[id],ROW()-5)),"",AN83+AO83-AP83)</f>
        <v>0</v>
      </c>
      <c r="AR83" s="2" cm="1">
        <f t="array" ref="AR83">IF(ISERROR(INDEX(Jornadas[id],ROW()-5)),"",COUNTIFS(_Cortes!$C:$C,INDEX(Jornadas[id],ROW()-5),_Cortes!$B:$B,LOOKUP($AR$4,_Barberos!$B:$B,_Barberos!$A:$A)))</f>
        <v>0</v>
      </c>
      <c r="AS83" s="21" cm="1">
        <f t="array" ref="AS83">IF(ISERROR(INDEX(Jornadas[id],ROW()-5)),"",INT(SUMIFS(Cortes[importe],Cortes[id_jornada],INDEX(Jornadas[id],ROW()-5),Cortes[id_barbero],LOOKUP($AR$4,Barberos[nombre],Barberos[id]))*(INDEX(Jornadas[comision_barberos],1)/100)))</f>
        <v>0</v>
      </c>
      <c r="AT83" s="21" cm="1">
        <f t="array" ref="AT83">IF(ISERROR(INDEX(Jornadas[id],ROW()-5)),"",SUMIFS(Cortes[propina],Cortes[id_jornada],INDEX(Jornadas[id],ROW()-5),Cortes[id_barbero],LOOKUP($AR$4,Barberos[nombre],Barberos[id])))</f>
        <v>0</v>
      </c>
      <c r="AU83" s="21" cm="1">
        <f t="array" ref="AU83">IF(ISERROR(INDEX(Jornadas[id],ROW()-5)),"",SUMIFS(Adelantos[importe],Adelantos[id_jornada],INDEX(Jornadas[id],ROW()-5),Adelantos[id_barbero],LOOKUP($AR$4,Barberos[nombre],Barberos[id])))</f>
        <v>0</v>
      </c>
      <c r="AV83" s="21" cm="1">
        <f t="array" ref="AV83">IF(ISERROR(INDEX(Jornadas[id],ROW()-5)),"",AS83+AT83-AU83)</f>
        <v>0</v>
      </c>
    </row>
    <row r="84" spans="1:48" ht="15" hidden="1" customHeight="1" x14ac:dyDescent="0.3">
      <c r="A84" s="53" t="str">
        <f t="shared" si="1"/>
        <v>Thursday</v>
      </c>
      <c r="B84" s="54"/>
      <c r="C84" s="38" cm="1">
        <f t="array" ref="C84">IF(ISERROR(INDEX(Jornadas[id],ROW()-5)),"",INDEX(Jornadas[fecha],ROW()-5))</f>
        <v>45750</v>
      </c>
      <c r="D84" s="1" cm="1">
        <f t="array" ref="D84">IF(ISERROR(INDEX(Jornadas[id],ROW()-5)),"",COUNTIFS(_Cortes!$C:$C,INDEX(Jornadas[id],ROW()-5),_Cortes!$B:$B,LOOKUP($D$4,_Barberos!$B:$B,_Barberos!$A:$A)))</f>
        <v>6</v>
      </c>
      <c r="E84" s="20" cm="1">
        <f t="array" ref="E84">IF(ISERROR(INDEX(Jornadas[id],ROW()-5)),"",INT(SUMIFS(Cortes[importe],Cortes[id_jornada],INDEX(Jornadas[id],ROW()-5),Cortes[id_barbero],LOOKUP($D$4,Barberos[nombre],Barberos[id]))*(INDEX(Jornadas[comision_barberos],1)/100)))</f>
        <v>21000</v>
      </c>
      <c r="F84" s="20" cm="1">
        <f t="array" ref="F84">IF(ISERROR(INDEX(Jornadas[id],ROW()-5)),"",SUMIFS(Cortes[propina],Cortes[id_jornada],INDEX(Jornadas[id],ROW()-5),Cortes[id_barbero],LOOKUP($D$4,Barberos[nombre],Barberos[id])))</f>
        <v>0</v>
      </c>
      <c r="G84" s="20" cm="1">
        <f t="array" ref="G84">IF(ISERROR(INDEX(Jornadas[id],ROW()-5)),"",SUMIFS(Adelantos[importe],Adelantos[id_jornada],INDEX(Jornadas[id],ROW()-5),Adelantos[id_barbero],LOOKUP($D$4,Barberos[nombre],Barberos[id])))</f>
        <v>0</v>
      </c>
      <c r="H84" s="20" cm="1">
        <f t="array" ref="H84">IF(ISERROR(INDEX(Jornadas[id],ROW()-5)),"",E84+F84-G84)</f>
        <v>21000</v>
      </c>
      <c r="I84" s="1" cm="1">
        <f t="array" ref="I84">IF(ISERROR(INDEX(Jornadas[id],ROW()-5)),"",COUNTIFS(_Cortes!$C:$C,INDEX(Jornadas[id],ROW()-5),_Cortes!$B:$B,LOOKUP($I$4,_Barberos!$B:$B,_Barberos!$A:$A)))</f>
        <v>11</v>
      </c>
      <c r="J84" s="20" cm="1">
        <f t="array" ref="J84">IF(ISERROR(INDEX(Jornadas[id],ROW()-5)),"",INT(SUMIFS(Cortes[importe],Cortes[id_jornada],INDEX(Jornadas[id],ROW()-5),Cortes[id_barbero],LOOKUP($I$4,Barberos[nombre],Barberos[id]))*(INDEX(Jornadas[comision_barberos],1)/100)))</f>
        <v>38500</v>
      </c>
      <c r="K84" s="20" cm="1">
        <f t="array" ref="K84">IF(ISERROR(INDEX(Jornadas[id],ROW()-5)),"",SUMIFS(Cortes[propina],Cortes[id_jornada],INDEX(Jornadas[id],ROW()-5),Cortes[id_barbero],LOOKUP($I$4,Barberos[nombre],Barberos[id])))</f>
        <v>1500</v>
      </c>
      <c r="L84" s="20" cm="1">
        <f t="array" ref="L84">IF(ISERROR(INDEX(Jornadas[id],ROW()-5)),"",SUMIFS(Adelantos[importe],Adelantos[id_jornada],INDEX(Jornadas[id],ROW()-5),Adelantos[id_barbero],LOOKUP($I$4,Barberos[nombre],Barberos[id])))</f>
        <v>500</v>
      </c>
      <c r="M84" s="20" cm="1">
        <f t="array" ref="M84">IF(ISERROR(INDEX(Jornadas[id],ROW()-5)),"",J84+K84-L84)</f>
        <v>39500</v>
      </c>
      <c r="N84" s="1" cm="1">
        <f t="array" ref="N84">IF(ISERROR(INDEX(Jornadas[id],ROW()-5)),"",COUNTIFS(_Cortes!$C:$C,INDEX(Jornadas[id],ROW()-5),_Cortes!$B:$B,LOOKUP($N$4,_Barberos!$B:$B,_Barberos!$A:$A)))</f>
        <v>9</v>
      </c>
      <c r="O84" s="20" cm="1">
        <f t="array" ref="O84">IF(ISERROR(INDEX(Jornadas[id],ROW()-5)),"",INT(SUMIFS(Cortes[importe],Cortes[id_jornada],INDEX(Jornadas[id],ROW()-5),Cortes[id_barbero],LOOKUP($N$4,Barberos[nombre],Barberos[id]))*(INDEX(Jornadas[comision_barberos],1)/100)))</f>
        <v>32500</v>
      </c>
      <c r="P84" s="20" cm="1">
        <f t="array" ref="P84">IF(ISERROR(INDEX(Jornadas[id],ROW()-5)),"",SUMIFS(Cortes[propina],Cortes[id_jornada],INDEX(Jornadas[id],ROW()-5),Cortes[id_barbero],LOOKUP($N$4,Barberos[nombre],Barberos[id])))</f>
        <v>3000</v>
      </c>
      <c r="Q84" s="20" cm="1">
        <f t="array" ref="Q84">IF(ISERROR(INDEX(Jornadas[id],ROW()-5)),"",SUMIFS(Adelantos[importe],Adelantos[id_jornada],INDEX(Jornadas[id],ROW()-5),Adelantos[id_barbero],LOOKUP($N$4,Barberos[nombre],Barberos[id])))</f>
        <v>0</v>
      </c>
      <c r="R84" s="20" cm="1">
        <f t="array" ref="R84">IF(ISERROR(INDEX(Jornadas[id],ROW()-5)),"",O84+P84-Q84)</f>
        <v>35500</v>
      </c>
      <c r="S84" s="1" cm="1">
        <f t="array" ref="S84">IF(ISERROR(INDEX(Jornadas[id],ROW()-5)),"",COUNTIFS(_Cortes!$C:$C,INDEX(Jornadas[id],ROW()-5),_Cortes!$B:$B,LOOKUP($S$4,_Barberos!$B:$B,_Barberos!$A:$A)))</f>
        <v>8</v>
      </c>
      <c r="T84" s="20" cm="1">
        <f t="array" ref="T84">IF(ISERROR(INDEX(Jornadas[id],ROW()-5)),"",INT(SUMIFS(Cortes[importe],Cortes[id_jornada],INDEX(Jornadas[id],ROW()-5),Cortes[id_barbero],LOOKUP($S$4,Barberos[nombre],Barberos[id]))*(INDEX(Jornadas[comision_barberos],1)/100)))</f>
        <v>29000</v>
      </c>
      <c r="U84" s="20" cm="1">
        <f t="array" ref="U84">IF(ISERROR(INDEX(Jornadas[id],ROW()-5)),"",SUMIFS(Cortes[propina],Cortes[id_jornada],INDEX(Jornadas[id],ROW()-5),Cortes[id_barbero],LOOKUP($S$4,Barberos[nombre],Barberos[id])))</f>
        <v>5500</v>
      </c>
      <c r="V84" s="20" cm="1">
        <f t="array" ref="V84">IF(ISERROR(INDEX(Jornadas[id],ROW()-5)),"",SUMIFS(Adelantos[importe],Adelantos[id_jornada],INDEX(Jornadas[id],ROW()-5),Adelantos[id_barbero],LOOKUP($S$4,Barberos[nombre],Barberos[id])))</f>
        <v>0</v>
      </c>
      <c r="W84" s="20" cm="1">
        <f t="array" ref="W84">IF(ISERROR(INDEX(Jornadas[id],ROW()-5)),"",T84+U84-V84)</f>
        <v>34500</v>
      </c>
      <c r="X84" s="1" cm="1">
        <f t="array" ref="X84">IF(ISERROR(INDEX(Jornadas[id],ROW()-5)),"",COUNTIFS(_Cortes!$C:$C,INDEX(Jornadas[id],ROW()-5),_Cortes!$B:$B,LOOKUP($X$4,_Barberos!$B:$B,_Barberos!$A:$A)))</f>
        <v>0</v>
      </c>
      <c r="Y84" s="20" cm="1">
        <f t="array" ref="Y84">IF(ISERROR(INDEX(Jornadas[id],ROW()-5)),"",INT(SUMIFS(Cortes[importe],Cortes[id_jornada],INDEX(Jornadas[id],ROW()-5),Cortes[id_barbero],LOOKUP($X$4,Barberos[nombre],Barberos[id]))*(INDEX(Jornadas[comision_barberos],1)/100)))</f>
        <v>0</v>
      </c>
      <c r="Z84" s="20" cm="1">
        <f t="array" ref="Z84">IF(ISERROR(INDEX(Jornadas[id],ROW()-5)),"",SUMIFS(Cortes[propina],Cortes[id_jornada],INDEX(Jornadas[id],ROW()-5),Cortes[id_barbero],LOOKUP($X$4,Barberos[nombre],Barberos[id])))</f>
        <v>0</v>
      </c>
      <c r="AA84" s="20" cm="1">
        <f t="array" ref="AA84">IF(ISERROR(INDEX(Jornadas[id],ROW()-5)),"",SUMIFS(Adelantos[importe],Adelantos[id_jornada],INDEX(Jornadas[id],ROW()-5),Adelantos[id_barbero],LOOKUP($X$4,Barberos[nombre],Barberos[id])))</f>
        <v>0</v>
      </c>
      <c r="AB84" s="20" cm="1">
        <f t="array" ref="AB84">IF(ISERROR(INDEX(Jornadas[id],ROW()-5)),"",Y84+Z84-AA84)</f>
        <v>0</v>
      </c>
      <c r="AC84" s="1" cm="1">
        <f t="array" ref="AC84">IF(ISERROR(INDEX(Jornadas[id],ROW()-5)),"",COUNTIFS(_Cortes!$C:$C,INDEX(Jornadas[id],ROW()-5),_Cortes!$B:$B,LOOKUP($AC$4,_Barberos!$B:$B,_Barberos!$A:$A)))</f>
        <v>10</v>
      </c>
      <c r="AD84" s="20" cm="1">
        <f t="array" ref="AD84">IF(ISERROR(INDEX(Jornadas[id],ROW()-5)),"",INT(SUMIFS(Cortes[importe],Cortes[id_jornada],INDEX(Jornadas[id],ROW()-5),Cortes[id_barbero],LOOKUP($AC$4,Barberos[nombre],Barberos[id]))*(INDEX(Jornadas[comision_barberos],1)/100)))</f>
        <v>36000</v>
      </c>
      <c r="AE84" s="20" cm="1">
        <f t="array" ref="AE84">IF(ISERROR(INDEX(Jornadas[id],ROW()-5)),"",SUMIFS(Cortes[propina],Cortes[id_jornada],INDEX(Jornadas[id],ROW()-5),Cortes[id_barbero],LOOKUP($AC$4,Barberos[nombre],Barberos[id])))</f>
        <v>1000</v>
      </c>
      <c r="AF84" s="20" cm="1">
        <f t="array" ref="AF84">IF(ISERROR(INDEX(Jornadas[id],ROW()-5)),"",SUMIFS(Adelantos[importe],Adelantos[id_jornada],INDEX(Jornadas[id],ROW()-5),Adelantos[id_barbero],LOOKUP($AC$4,Barberos[nombre],Barberos[id])))</f>
        <v>0</v>
      </c>
      <c r="AG84" s="20" cm="1">
        <f t="array" ref="AG84">IF(ISERROR(INDEX(Jornadas[id],ROW()-5)),"",AD84+AE84-AF84)</f>
        <v>37000</v>
      </c>
      <c r="AH84" s="1" cm="1">
        <f t="array" ref="AH84">IF(ISERROR(INDEX(Jornadas[id],ROW()-5)),"",COUNTIFS(_Cortes!$C:$C,INDEX(Jornadas[id],ROW()-5),_Cortes!$B:$B,LOOKUP($AH$4,_Barberos!$B:$B,_Barberos!$A:$A)))</f>
        <v>0</v>
      </c>
      <c r="AI84" s="20" cm="1">
        <f t="array" ref="AI84">IF(ISERROR(INDEX(Jornadas[id],ROW()-5)),"",INT(SUMIFS(Cortes[importe],Cortes[id_jornada],INDEX(Jornadas[id],ROW()-5),Cortes[id_barbero],LOOKUP($AH$4,Barberos[nombre],Barberos[id]))*(INDEX(Jornadas[comision_barberos],1)/100)))</f>
        <v>0</v>
      </c>
      <c r="AJ84" s="20" cm="1">
        <f t="array" ref="AJ84">IF(ISERROR(INDEX(Jornadas[id],ROW()-5)),"",SUMIFS(Cortes[propina],Cortes[id_jornada],INDEX(Jornadas[id],ROW()-5),Cortes[id_barbero],LOOKUP($AH$4,Barberos[nombre],Barberos[id])))</f>
        <v>0</v>
      </c>
      <c r="AK84" s="20" cm="1">
        <f t="array" ref="AK84">IF(ISERROR(INDEX(Jornadas[id],ROW()-5)),"",SUMIFS(Adelantos[importe],Adelantos[id_jornada],INDEX(Jornadas[id],ROW()-5),Adelantos[id_barbero],LOOKUP($AH$4,Barberos[nombre],Barberos[id])))</f>
        <v>0</v>
      </c>
      <c r="AL84" s="20" cm="1">
        <f t="array" ref="AL84">IF(ISERROR(INDEX(Jornadas[id],ROW()-5)),"",AI84+AJ84-AK84)</f>
        <v>0</v>
      </c>
      <c r="AM84" s="1" cm="1">
        <f t="array" ref="AM84">IF(ISERROR(INDEX(Jornadas[id],ROW()-5)),"",COUNTIFS(_Cortes!$C:$C,INDEX(Jornadas[id],ROW()-5),_Cortes!$B:$B,LOOKUP($AM$4,_Barberos!$B:$B,_Barberos!$A:$A)))</f>
        <v>0</v>
      </c>
      <c r="AN84" s="20" cm="1">
        <f t="array" ref="AN84">IF(ISERROR(INDEX(Jornadas[id],ROW()-5)),"",INT(SUMIFS(Cortes[importe],Cortes[id_jornada],INDEX(Jornadas[id],ROW()-5),Cortes[id_barbero],LOOKUP($AM$4,Barberos[nombre],Barberos[id]))*(INDEX(Jornadas[comision_barberos],1)/100)))</f>
        <v>0</v>
      </c>
      <c r="AO84" s="20" cm="1">
        <f t="array" ref="AO84">IF(ISERROR(INDEX(Jornadas[id],ROW()-5)),"",SUMIFS(Cortes[propina],Cortes[id_jornada],INDEX(Jornadas[id],ROW()-5),Cortes[id_barbero],LOOKUP($AM$4,Barberos[nombre],Barberos[id])))</f>
        <v>0</v>
      </c>
      <c r="AP84" s="20" cm="1">
        <f t="array" ref="AP84">IF(ISERROR(INDEX(Jornadas[id],ROW()-5)),"",SUMIFS(Adelantos[importe],Adelantos[id_jornada],INDEX(Jornadas[id],ROW()-5),Adelantos[id_barbero],LOOKUP($AM$4,Barberos[nombre],Barberos[id])))</f>
        <v>0</v>
      </c>
      <c r="AQ84" s="20" cm="1">
        <f t="array" ref="AQ84">IF(ISERROR(INDEX(Jornadas[id],ROW()-5)),"",AN84+AO84-AP84)</f>
        <v>0</v>
      </c>
      <c r="AR84" s="1" cm="1">
        <f t="array" ref="AR84">IF(ISERROR(INDEX(Jornadas[id],ROW()-5)),"",COUNTIFS(_Cortes!$C:$C,INDEX(Jornadas[id],ROW()-5),_Cortes!$B:$B,LOOKUP($AR$4,_Barberos!$B:$B,_Barberos!$A:$A)))</f>
        <v>0</v>
      </c>
      <c r="AS84" s="20" cm="1">
        <f t="array" ref="AS84">IF(ISERROR(INDEX(Jornadas[id],ROW()-5)),"",INT(SUMIFS(Cortes[importe],Cortes[id_jornada],INDEX(Jornadas[id],ROW()-5),Cortes[id_barbero],LOOKUP($AR$4,Barberos[nombre],Barberos[id]))*(INDEX(Jornadas[comision_barberos],1)/100)))</f>
        <v>0</v>
      </c>
      <c r="AT84" s="20" cm="1">
        <f t="array" ref="AT84">IF(ISERROR(INDEX(Jornadas[id],ROW()-5)),"",SUMIFS(Cortes[propina],Cortes[id_jornada],INDEX(Jornadas[id],ROW()-5),Cortes[id_barbero],LOOKUP($AR$4,Barberos[nombre],Barberos[id])))</f>
        <v>0</v>
      </c>
      <c r="AU84" s="20" cm="1">
        <f t="array" ref="AU84">IF(ISERROR(INDEX(Jornadas[id],ROW()-5)),"",SUMIFS(Adelantos[importe],Adelantos[id_jornada],INDEX(Jornadas[id],ROW()-5),Adelantos[id_barbero],LOOKUP($AR$4,Barberos[nombre],Barberos[id])))</f>
        <v>0</v>
      </c>
      <c r="AV84" s="20" cm="1">
        <f t="array" ref="AV84">IF(ISERROR(INDEX(Jornadas[id],ROW()-5)),"",AS84+AT84-AU84)</f>
        <v>0</v>
      </c>
    </row>
    <row r="85" spans="1:48" ht="15" hidden="1" customHeight="1" x14ac:dyDescent="0.3">
      <c r="A85" s="51" t="str">
        <f t="shared" si="1"/>
        <v>Friday</v>
      </c>
      <c r="B85" s="52"/>
      <c r="C85" s="36" cm="1">
        <f t="array" ref="C85">IF(ISERROR(INDEX(Jornadas[id],ROW()-5)),"",INDEX(Jornadas[fecha],ROW()-5))</f>
        <v>45751</v>
      </c>
      <c r="D85" s="2" cm="1">
        <f t="array" ref="D85">IF(ISERROR(INDEX(Jornadas[id],ROW()-5)),"",COUNTIFS(_Cortes!$C:$C,INDEX(Jornadas[id],ROW()-5),_Cortes!$B:$B,LOOKUP($D$4,_Barberos!$B:$B,_Barberos!$A:$A)))</f>
        <v>15</v>
      </c>
      <c r="E85" s="21" cm="1">
        <f t="array" ref="E85">IF(ISERROR(INDEX(Jornadas[id],ROW()-5)),"",INT(SUMIFS(Cortes[importe],Cortes[id_jornada],INDEX(Jornadas[id],ROW()-5),Cortes[id_barbero],LOOKUP($D$4,Barberos[nombre],Barberos[id]))*(INDEX(Jornadas[comision_barberos],1)/100)))</f>
        <v>57500</v>
      </c>
      <c r="F85" s="21" cm="1">
        <f t="array" ref="F85">IF(ISERROR(INDEX(Jornadas[id],ROW()-5)),"",SUMIFS(Cortes[propina],Cortes[id_jornada],INDEX(Jornadas[id],ROW()-5),Cortes[id_barbero],LOOKUP($D$4,Barberos[nombre],Barberos[id])))</f>
        <v>3000</v>
      </c>
      <c r="G85" s="21" cm="1">
        <f t="array" ref="G85">IF(ISERROR(INDEX(Jornadas[id],ROW()-5)),"",SUMIFS(Adelantos[importe],Adelantos[id_jornada],INDEX(Jornadas[id],ROW()-5),Adelantos[id_barbero],LOOKUP($D$4,Barberos[nombre],Barberos[id])))</f>
        <v>0</v>
      </c>
      <c r="H85" s="21" cm="1">
        <f t="array" ref="H85">IF(ISERROR(INDEX(Jornadas[id],ROW()-5)),"",E85+F85-G85)</f>
        <v>60500</v>
      </c>
      <c r="I85" s="2" cm="1">
        <f t="array" ref="I85">IF(ISERROR(INDEX(Jornadas[id],ROW()-5)),"",COUNTIFS(_Cortes!$C:$C,INDEX(Jornadas[id],ROW()-5),_Cortes!$B:$B,LOOKUP($I$4,_Barberos!$B:$B,_Barberos!$A:$A)))</f>
        <v>17</v>
      </c>
      <c r="J85" s="21" cm="1">
        <f t="array" ref="J85">IF(ISERROR(INDEX(Jornadas[id],ROW()-5)),"",INT(SUMIFS(Cortes[importe],Cortes[id_jornada],INDEX(Jornadas[id],ROW()-5),Cortes[id_barbero],LOOKUP($I$4,Barberos[nombre],Barberos[id]))*(INDEX(Jornadas[comision_barberos],1)/100)))</f>
        <v>60500</v>
      </c>
      <c r="K85" s="21" cm="1">
        <f t="array" ref="K85">IF(ISERROR(INDEX(Jornadas[id],ROW()-5)),"",SUMIFS(Cortes[propina],Cortes[id_jornada],INDEX(Jornadas[id],ROW()-5),Cortes[id_barbero],LOOKUP($I$4,Barberos[nombre],Barberos[id])))</f>
        <v>8000</v>
      </c>
      <c r="L85" s="21" cm="1">
        <f t="array" ref="L85">IF(ISERROR(INDEX(Jornadas[id],ROW()-5)),"",SUMIFS(Adelantos[importe],Adelantos[id_jornada],INDEX(Jornadas[id],ROW()-5),Adelantos[id_barbero],LOOKUP($I$4,Barberos[nombre],Barberos[id])))</f>
        <v>2500</v>
      </c>
      <c r="M85" s="21" cm="1">
        <f t="array" ref="M85">IF(ISERROR(INDEX(Jornadas[id],ROW()-5)),"",J85+K85-L85)</f>
        <v>66000</v>
      </c>
      <c r="N85" s="2" cm="1">
        <f t="array" ref="N85">IF(ISERROR(INDEX(Jornadas[id],ROW()-5)),"",COUNTIFS(_Cortes!$C:$C,INDEX(Jornadas[id],ROW()-5),_Cortes!$B:$B,LOOKUP($N$4,_Barberos!$B:$B,_Barberos!$A:$A)))</f>
        <v>14</v>
      </c>
      <c r="O85" s="21" cm="1">
        <f t="array" ref="O85">IF(ISERROR(INDEX(Jornadas[id],ROW()-5)),"",INT(SUMIFS(Cortes[importe],Cortes[id_jornada],INDEX(Jornadas[id],ROW()-5),Cortes[id_barbero],LOOKUP($N$4,Barberos[nombre],Barberos[id]))*(INDEX(Jornadas[comision_barberos],1)/100)))</f>
        <v>51000</v>
      </c>
      <c r="P85" s="21" cm="1">
        <f t="array" ref="P85">IF(ISERROR(INDEX(Jornadas[id],ROW()-5)),"",SUMIFS(Cortes[propina],Cortes[id_jornada],INDEX(Jornadas[id],ROW()-5),Cortes[id_barbero],LOOKUP($N$4,Barberos[nombre],Barberos[id])))</f>
        <v>3000</v>
      </c>
      <c r="Q85" s="21" cm="1">
        <f t="array" ref="Q85">IF(ISERROR(INDEX(Jornadas[id],ROW()-5)),"",SUMIFS(Adelantos[importe],Adelantos[id_jornada],INDEX(Jornadas[id],ROW()-5),Adelantos[id_barbero],LOOKUP($N$4,Barberos[nombre],Barberos[id])))</f>
        <v>0</v>
      </c>
      <c r="R85" s="21" cm="1">
        <f t="array" ref="R85">IF(ISERROR(INDEX(Jornadas[id],ROW()-5)),"",O85+P85-Q85)</f>
        <v>54000</v>
      </c>
      <c r="S85" s="2" cm="1">
        <f t="array" ref="S85">IF(ISERROR(INDEX(Jornadas[id],ROW()-5)),"",COUNTIFS(_Cortes!$C:$C,INDEX(Jornadas[id],ROW()-5),_Cortes!$B:$B,LOOKUP($S$4,_Barberos!$B:$B,_Barberos!$A:$A)))</f>
        <v>10</v>
      </c>
      <c r="T85" s="21" cm="1">
        <f t="array" ref="T85">IF(ISERROR(INDEX(Jornadas[id],ROW()-5)),"",INT(SUMIFS(Cortes[importe],Cortes[id_jornada],INDEX(Jornadas[id],ROW()-5),Cortes[id_barbero],LOOKUP($S$4,Barberos[nombre],Barberos[id]))*(INDEX(Jornadas[comision_barberos],1)/100)))</f>
        <v>35000</v>
      </c>
      <c r="U85" s="21" cm="1">
        <f t="array" ref="U85">IF(ISERROR(INDEX(Jornadas[id],ROW()-5)),"",SUMIFS(Cortes[propina],Cortes[id_jornada],INDEX(Jornadas[id],ROW()-5),Cortes[id_barbero],LOOKUP($S$4,Barberos[nombre],Barberos[id])))</f>
        <v>3000</v>
      </c>
      <c r="V85" s="21" cm="1">
        <f t="array" ref="V85">IF(ISERROR(INDEX(Jornadas[id],ROW()-5)),"",SUMIFS(Adelantos[importe],Adelantos[id_jornada],INDEX(Jornadas[id],ROW()-5),Adelantos[id_barbero],LOOKUP($S$4,Barberos[nombre],Barberos[id])))</f>
        <v>0</v>
      </c>
      <c r="W85" s="21" cm="1">
        <f t="array" ref="W85">IF(ISERROR(INDEX(Jornadas[id],ROW()-5)),"",T85+U85-V85)</f>
        <v>38000</v>
      </c>
      <c r="X85" s="2" cm="1">
        <f t="array" ref="X85">IF(ISERROR(INDEX(Jornadas[id],ROW()-5)),"",COUNTIFS(_Cortes!$C:$C,INDEX(Jornadas[id],ROW()-5),_Cortes!$B:$B,LOOKUP($X$4,_Barberos!$B:$B,_Barberos!$A:$A)))</f>
        <v>0</v>
      </c>
      <c r="Y85" s="21" cm="1">
        <f t="array" ref="Y85">IF(ISERROR(INDEX(Jornadas[id],ROW()-5)),"",INT(SUMIFS(Cortes[importe],Cortes[id_jornada],INDEX(Jornadas[id],ROW()-5),Cortes[id_barbero],LOOKUP($X$4,Barberos[nombre],Barberos[id]))*(INDEX(Jornadas[comision_barberos],1)/100)))</f>
        <v>0</v>
      </c>
      <c r="Z85" s="21" cm="1">
        <f t="array" ref="Z85">IF(ISERROR(INDEX(Jornadas[id],ROW()-5)),"",SUMIFS(Cortes[propina],Cortes[id_jornada],INDEX(Jornadas[id],ROW()-5),Cortes[id_barbero],LOOKUP($X$4,Barberos[nombre],Barberos[id])))</f>
        <v>0</v>
      </c>
      <c r="AA85" s="21" cm="1">
        <f t="array" ref="AA85">IF(ISERROR(INDEX(Jornadas[id],ROW()-5)),"",SUMIFS(Adelantos[importe],Adelantos[id_jornada],INDEX(Jornadas[id],ROW()-5),Adelantos[id_barbero],LOOKUP($X$4,Barberos[nombre],Barberos[id])))</f>
        <v>0</v>
      </c>
      <c r="AB85" s="21" cm="1">
        <f t="array" ref="AB85">IF(ISERROR(INDEX(Jornadas[id],ROW()-5)),"",Y85+Z85-AA85)</f>
        <v>0</v>
      </c>
      <c r="AC85" s="2" cm="1">
        <f t="array" ref="AC85">IF(ISERROR(INDEX(Jornadas[id],ROW()-5)),"",COUNTIFS(_Cortes!$C:$C,INDEX(Jornadas[id],ROW()-5),_Cortes!$B:$B,LOOKUP($AC$4,_Barberos!$B:$B,_Barberos!$A:$A)))</f>
        <v>18</v>
      </c>
      <c r="AD85" s="21" cm="1">
        <f t="array" ref="AD85">IF(ISERROR(INDEX(Jornadas[id],ROW()-5)),"",INT(SUMIFS(Cortes[importe],Cortes[id_jornada],INDEX(Jornadas[id],ROW()-5),Cortes[id_barbero],LOOKUP($AC$4,Barberos[nombre],Barberos[id]))*(INDEX(Jornadas[comision_barberos],1)/100)))</f>
        <v>65000</v>
      </c>
      <c r="AE85" s="21" cm="1">
        <f t="array" ref="AE85">IF(ISERROR(INDEX(Jornadas[id],ROW()-5)),"",SUMIFS(Cortes[propina],Cortes[id_jornada],INDEX(Jornadas[id],ROW()-5),Cortes[id_barbero],LOOKUP($AC$4,Barberos[nombre],Barberos[id])))</f>
        <v>0</v>
      </c>
      <c r="AF85" s="21" cm="1">
        <f t="array" ref="AF85">IF(ISERROR(INDEX(Jornadas[id],ROW()-5)),"",SUMIFS(Adelantos[importe],Adelantos[id_jornada],INDEX(Jornadas[id],ROW()-5),Adelantos[id_barbero],LOOKUP($AC$4,Barberos[nombre],Barberos[id])))</f>
        <v>0</v>
      </c>
      <c r="AG85" s="21" cm="1">
        <f t="array" ref="AG85">IF(ISERROR(INDEX(Jornadas[id],ROW()-5)),"",AD85+AE85-AF85)</f>
        <v>65000</v>
      </c>
      <c r="AH85" s="2" cm="1">
        <f t="array" ref="AH85">IF(ISERROR(INDEX(Jornadas[id],ROW()-5)),"",COUNTIFS(_Cortes!$C:$C,INDEX(Jornadas[id],ROW()-5),_Cortes!$B:$B,LOOKUP($AH$4,_Barberos!$B:$B,_Barberos!$A:$A)))</f>
        <v>0</v>
      </c>
      <c r="AI85" s="21" cm="1">
        <f t="array" ref="AI85">IF(ISERROR(INDEX(Jornadas[id],ROW()-5)),"",INT(SUMIFS(Cortes[importe],Cortes[id_jornada],INDEX(Jornadas[id],ROW()-5),Cortes[id_barbero],LOOKUP($AH$4,Barberos[nombre],Barberos[id]))*(INDEX(Jornadas[comision_barberos],1)/100)))</f>
        <v>0</v>
      </c>
      <c r="AJ85" s="21" cm="1">
        <f t="array" ref="AJ85">IF(ISERROR(INDEX(Jornadas[id],ROW()-5)),"",SUMIFS(Cortes[propina],Cortes[id_jornada],INDEX(Jornadas[id],ROW()-5),Cortes[id_barbero],LOOKUP($AH$4,Barberos[nombre],Barberos[id])))</f>
        <v>0</v>
      </c>
      <c r="AK85" s="21" cm="1">
        <f t="array" ref="AK85">IF(ISERROR(INDEX(Jornadas[id],ROW()-5)),"",SUMIFS(Adelantos[importe],Adelantos[id_jornada],INDEX(Jornadas[id],ROW()-5),Adelantos[id_barbero],LOOKUP($AH$4,Barberos[nombre],Barberos[id])))</f>
        <v>0</v>
      </c>
      <c r="AL85" s="21" cm="1">
        <f t="array" ref="AL85">IF(ISERROR(INDEX(Jornadas[id],ROW()-5)),"",AI85+AJ85-AK85)</f>
        <v>0</v>
      </c>
      <c r="AM85" s="2" cm="1">
        <f t="array" ref="AM85">IF(ISERROR(INDEX(Jornadas[id],ROW()-5)),"",COUNTIFS(_Cortes!$C:$C,INDEX(Jornadas[id],ROW()-5),_Cortes!$B:$B,LOOKUP($AM$4,_Barberos!$B:$B,_Barberos!$A:$A)))</f>
        <v>0</v>
      </c>
      <c r="AN85" s="21" cm="1">
        <f t="array" ref="AN85">IF(ISERROR(INDEX(Jornadas[id],ROW()-5)),"",INT(SUMIFS(Cortes[importe],Cortes[id_jornada],INDEX(Jornadas[id],ROW()-5),Cortes[id_barbero],LOOKUP($AM$4,Barberos[nombre],Barberos[id]))*(INDEX(Jornadas[comision_barberos],1)/100)))</f>
        <v>0</v>
      </c>
      <c r="AO85" s="21" cm="1">
        <f t="array" ref="AO85">IF(ISERROR(INDEX(Jornadas[id],ROW()-5)),"",SUMIFS(Cortes[propina],Cortes[id_jornada],INDEX(Jornadas[id],ROW()-5),Cortes[id_barbero],LOOKUP($AM$4,Barberos[nombre],Barberos[id])))</f>
        <v>0</v>
      </c>
      <c r="AP85" s="21" cm="1">
        <f t="array" ref="AP85">IF(ISERROR(INDEX(Jornadas[id],ROW()-5)),"",SUMIFS(Adelantos[importe],Adelantos[id_jornada],INDEX(Jornadas[id],ROW()-5),Adelantos[id_barbero],LOOKUP($AM$4,Barberos[nombre],Barberos[id])))</f>
        <v>0</v>
      </c>
      <c r="AQ85" s="21" cm="1">
        <f t="array" ref="AQ85">IF(ISERROR(INDEX(Jornadas[id],ROW()-5)),"",AN85+AO85-AP85)</f>
        <v>0</v>
      </c>
      <c r="AR85" s="2" cm="1">
        <f t="array" ref="AR85">IF(ISERROR(INDEX(Jornadas[id],ROW()-5)),"",COUNTIFS(_Cortes!$C:$C,INDEX(Jornadas[id],ROW()-5),_Cortes!$B:$B,LOOKUP($AR$4,_Barberos!$B:$B,_Barberos!$A:$A)))</f>
        <v>0</v>
      </c>
      <c r="AS85" s="21" cm="1">
        <f t="array" ref="AS85">IF(ISERROR(INDEX(Jornadas[id],ROW()-5)),"",INT(SUMIFS(Cortes[importe],Cortes[id_jornada],INDEX(Jornadas[id],ROW()-5),Cortes[id_barbero],LOOKUP($AR$4,Barberos[nombre],Barberos[id]))*(INDEX(Jornadas[comision_barberos],1)/100)))</f>
        <v>0</v>
      </c>
      <c r="AT85" s="21" cm="1">
        <f t="array" ref="AT85">IF(ISERROR(INDEX(Jornadas[id],ROW()-5)),"",SUMIFS(Cortes[propina],Cortes[id_jornada],INDEX(Jornadas[id],ROW()-5),Cortes[id_barbero],LOOKUP($AR$4,Barberos[nombre],Barberos[id])))</f>
        <v>0</v>
      </c>
      <c r="AU85" s="21" cm="1">
        <f t="array" ref="AU85">IF(ISERROR(INDEX(Jornadas[id],ROW()-5)),"",SUMIFS(Adelantos[importe],Adelantos[id_jornada],INDEX(Jornadas[id],ROW()-5),Adelantos[id_barbero],LOOKUP($AR$4,Barberos[nombre],Barberos[id])))</f>
        <v>0</v>
      </c>
      <c r="AV85" s="21" cm="1">
        <f t="array" ref="AV85">IF(ISERROR(INDEX(Jornadas[id],ROW()-5)),"",AS85+AT85-AU85)</f>
        <v>0</v>
      </c>
    </row>
    <row r="86" spans="1:48" ht="15" hidden="1" customHeight="1" x14ac:dyDescent="0.3">
      <c r="A86" s="53" t="str">
        <f t="shared" si="1"/>
        <v>Saturday</v>
      </c>
      <c r="B86" s="54"/>
      <c r="C86" s="38" cm="1">
        <f t="array" ref="C86">IF(ISERROR(INDEX(Jornadas[id],ROW()-5)),"",INDEX(Jornadas[fecha],ROW()-5))</f>
        <v>45752</v>
      </c>
      <c r="D86" s="1" cm="1">
        <f t="array" ref="D86">IF(ISERROR(INDEX(Jornadas[id],ROW()-5)),"",COUNTIFS(_Cortes!$C:$C,INDEX(Jornadas[id],ROW()-5),_Cortes!$B:$B,LOOKUP($D$4,_Barberos!$B:$B,_Barberos!$A:$A)))</f>
        <v>15</v>
      </c>
      <c r="E86" s="20" cm="1">
        <f t="array" ref="E86">IF(ISERROR(INDEX(Jornadas[id],ROW()-5)),"",INT(SUMIFS(Cortes[importe],Cortes[id_jornada],INDEX(Jornadas[id],ROW()-5),Cortes[id_barbero],LOOKUP($D$4,Barberos[nombre],Barberos[id]))*(INDEX(Jornadas[comision_barberos],1)/100)))</f>
        <v>53500</v>
      </c>
      <c r="F86" s="20" cm="1">
        <f t="array" ref="F86">IF(ISERROR(INDEX(Jornadas[id],ROW()-5)),"",SUMIFS(Cortes[propina],Cortes[id_jornada],INDEX(Jornadas[id],ROW()-5),Cortes[id_barbero],LOOKUP($D$4,Barberos[nombre],Barberos[id])))</f>
        <v>3000</v>
      </c>
      <c r="G86" s="20" cm="1">
        <f t="array" ref="G86">IF(ISERROR(INDEX(Jornadas[id],ROW()-5)),"",SUMIFS(Adelantos[importe],Adelantos[id_jornada],INDEX(Jornadas[id],ROW()-5),Adelantos[id_barbero],LOOKUP($D$4,Barberos[nombre],Barberos[id])))</f>
        <v>0</v>
      </c>
      <c r="H86" s="20" cm="1">
        <f t="array" ref="H86">IF(ISERROR(INDEX(Jornadas[id],ROW()-5)),"",E86+F86-G86)</f>
        <v>56500</v>
      </c>
      <c r="I86" s="1" cm="1">
        <f t="array" ref="I86">IF(ISERROR(INDEX(Jornadas[id],ROW()-5)),"",COUNTIFS(_Cortes!$C:$C,INDEX(Jornadas[id],ROW()-5),_Cortes!$B:$B,LOOKUP($I$4,_Barberos!$B:$B,_Barberos!$A:$A)))</f>
        <v>19</v>
      </c>
      <c r="J86" s="20" cm="1">
        <f t="array" ref="J86">IF(ISERROR(INDEX(Jornadas[id],ROW()-5)),"",INT(SUMIFS(Cortes[importe],Cortes[id_jornada],INDEX(Jornadas[id],ROW()-5),Cortes[id_barbero],LOOKUP($I$4,Barberos[nombre],Barberos[id]))*(INDEX(Jornadas[comision_barberos],1)/100)))</f>
        <v>67500</v>
      </c>
      <c r="K86" s="20" cm="1">
        <f t="array" ref="K86">IF(ISERROR(INDEX(Jornadas[id],ROW()-5)),"",SUMIFS(Cortes[propina],Cortes[id_jornada],INDEX(Jornadas[id],ROW()-5),Cortes[id_barbero],LOOKUP($I$4,Barberos[nombre],Barberos[id])))</f>
        <v>5000</v>
      </c>
      <c r="L86" s="20" cm="1">
        <f t="array" ref="L86">IF(ISERROR(INDEX(Jornadas[id],ROW()-5)),"",SUMIFS(Adelantos[importe],Adelantos[id_jornada],INDEX(Jornadas[id],ROW()-5),Adelantos[id_barbero],LOOKUP($I$4,Barberos[nombre],Barberos[id])))</f>
        <v>0</v>
      </c>
      <c r="M86" s="20" cm="1">
        <f t="array" ref="M86">IF(ISERROR(INDEX(Jornadas[id],ROW()-5)),"",J86+K86-L86)</f>
        <v>72500</v>
      </c>
      <c r="N86" s="1" cm="1">
        <f t="array" ref="N86">IF(ISERROR(INDEX(Jornadas[id],ROW()-5)),"",COUNTIFS(_Cortes!$C:$C,INDEX(Jornadas[id],ROW()-5),_Cortes!$B:$B,LOOKUP($N$4,_Barberos!$B:$B,_Barberos!$A:$A)))</f>
        <v>17</v>
      </c>
      <c r="O86" s="20" cm="1">
        <f t="array" ref="O86">IF(ISERROR(INDEX(Jornadas[id],ROW()-5)),"",INT(SUMIFS(Cortes[importe],Cortes[id_jornada],INDEX(Jornadas[id],ROW()-5),Cortes[id_barbero],LOOKUP($N$4,Barberos[nombre],Barberos[id]))*(INDEX(Jornadas[comision_barberos],1)/100)))</f>
        <v>61500</v>
      </c>
      <c r="P86" s="20" cm="1">
        <f t="array" ref="P86">IF(ISERROR(INDEX(Jornadas[id],ROW()-5)),"",SUMIFS(Cortes[propina],Cortes[id_jornada],INDEX(Jornadas[id],ROW()-5),Cortes[id_barbero],LOOKUP($N$4,Barberos[nombre],Barberos[id])))</f>
        <v>17800</v>
      </c>
      <c r="Q86" s="20" cm="1">
        <f t="array" ref="Q86">IF(ISERROR(INDEX(Jornadas[id],ROW()-5)),"",SUMIFS(Adelantos[importe],Adelantos[id_jornada],INDEX(Jornadas[id],ROW()-5),Adelantos[id_barbero],LOOKUP($N$4,Barberos[nombre],Barberos[id])))</f>
        <v>0</v>
      </c>
      <c r="R86" s="20" cm="1">
        <f t="array" ref="R86">IF(ISERROR(INDEX(Jornadas[id],ROW()-5)),"",O86+P86-Q86)</f>
        <v>79300</v>
      </c>
      <c r="S86" s="1" cm="1">
        <f t="array" ref="S86">IF(ISERROR(INDEX(Jornadas[id],ROW()-5)),"",COUNTIFS(_Cortes!$C:$C,INDEX(Jornadas[id],ROW()-5),_Cortes!$B:$B,LOOKUP($S$4,_Barberos!$B:$B,_Barberos!$A:$A)))</f>
        <v>15</v>
      </c>
      <c r="T86" s="20" cm="1">
        <f t="array" ref="T86">IF(ISERROR(INDEX(Jornadas[id],ROW()-5)),"",INT(SUMIFS(Cortes[importe],Cortes[id_jornada],INDEX(Jornadas[id],ROW()-5),Cortes[id_barbero],LOOKUP($S$4,Barberos[nombre],Barberos[id]))*(INDEX(Jornadas[comision_barberos],1)/100)))</f>
        <v>52500</v>
      </c>
      <c r="U86" s="20" cm="1">
        <f t="array" ref="U86">IF(ISERROR(INDEX(Jornadas[id],ROW()-5)),"",SUMIFS(Cortes[propina],Cortes[id_jornada],INDEX(Jornadas[id],ROW()-5),Cortes[id_barbero],LOOKUP($S$4,Barberos[nombre],Barberos[id])))</f>
        <v>1500</v>
      </c>
      <c r="V86" s="20" cm="1">
        <f t="array" ref="V86">IF(ISERROR(INDEX(Jornadas[id],ROW()-5)),"",SUMIFS(Adelantos[importe],Adelantos[id_jornada],INDEX(Jornadas[id],ROW()-5),Adelantos[id_barbero],LOOKUP($S$4,Barberos[nombre],Barberos[id])))</f>
        <v>0</v>
      </c>
      <c r="W86" s="20" cm="1">
        <f t="array" ref="W86">IF(ISERROR(INDEX(Jornadas[id],ROW()-5)),"",T86+U86-V86)</f>
        <v>54000</v>
      </c>
      <c r="X86" s="1" cm="1">
        <f t="array" ref="X86">IF(ISERROR(INDEX(Jornadas[id],ROW()-5)),"",COUNTIFS(_Cortes!$C:$C,INDEX(Jornadas[id],ROW()-5),_Cortes!$B:$B,LOOKUP($X$4,_Barberos!$B:$B,_Barberos!$A:$A)))</f>
        <v>0</v>
      </c>
      <c r="Y86" s="20" cm="1">
        <f t="array" ref="Y86">IF(ISERROR(INDEX(Jornadas[id],ROW()-5)),"",INT(SUMIFS(Cortes[importe],Cortes[id_jornada],INDEX(Jornadas[id],ROW()-5),Cortes[id_barbero],LOOKUP($X$4,Barberos[nombre],Barberos[id]))*(INDEX(Jornadas[comision_barberos],1)/100)))</f>
        <v>0</v>
      </c>
      <c r="Z86" s="20" cm="1">
        <f t="array" ref="Z86">IF(ISERROR(INDEX(Jornadas[id],ROW()-5)),"",SUMIFS(Cortes[propina],Cortes[id_jornada],INDEX(Jornadas[id],ROW()-5),Cortes[id_barbero],LOOKUP($X$4,Barberos[nombre],Barberos[id])))</f>
        <v>0</v>
      </c>
      <c r="AA86" s="20" cm="1">
        <f t="array" ref="AA86">IF(ISERROR(INDEX(Jornadas[id],ROW()-5)),"",SUMIFS(Adelantos[importe],Adelantos[id_jornada],INDEX(Jornadas[id],ROW()-5),Adelantos[id_barbero],LOOKUP($X$4,Barberos[nombre],Barberos[id])))</f>
        <v>0</v>
      </c>
      <c r="AB86" s="20" cm="1">
        <f t="array" ref="AB86">IF(ISERROR(INDEX(Jornadas[id],ROW()-5)),"",Y86+Z86-AA86)</f>
        <v>0</v>
      </c>
      <c r="AC86" s="1" cm="1">
        <f t="array" ref="AC86">IF(ISERROR(INDEX(Jornadas[id],ROW()-5)),"",COUNTIFS(_Cortes!$C:$C,INDEX(Jornadas[id],ROW()-5),_Cortes!$B:$B,LOOKUP($AC$4,_Barberos!$B:$B,_Barberos!$A:$A)))</f>
        <v>19</v>
      </c>
      <c r="AD86" s="20" cm="1">
        <f t="array" ref="AD86">IF(ISERROR(INDEX(Jornadas[id],ROW()-5)),"",INT(SUMIFS(Cortes[importe],Cortes[id_jornada],INDEX(Jornadas[id],ROW()-5),Cortes[id_barbero],LOOKUP($AC$4,Barberos[nombre],Barberos[id]))*(INDEX(Jornadas[comision_barberos],1)/100)))</f>
        <v>67500</v>
      </c>
      <c r="AE86" s="20" cm="1">
        <f t="array" ref="AE86">IF(ISERROR(INDEX(Jornadas[id],ROW()-5)),"",SUMIFS(Cortes[propina],Cortes[id_jornada],INDEX(Jornadas[id],ROW()-5),Cortes[id_barbero],LOOKUP($AC$4,Barberos[nombre],Barberos[id])))</f>
        <v>500</v>
      </c>
      <c r="AF86" s="20" cm="1">
        <f t="array" ref="AF86">IF(ISERROR(INDEX(Jornadas[id],ROW()-5)),"",SUMIFS(Adelantos[importe],Adelantos[id_jornada],INDEX(Jornadas[id],ROW()-5),Adelantos[id_barbero],LOOKUP($AC$4,Barberos[nombre],Barberos[id])))</f>
        <v>0</v>
      </c>
      <c r="AG86" s="20" cm="1">
        <f t="array" ref="AG86">IF(ISERROR(INDEX(Jornadas[id],ROW()-5)),"",AD86+AE86-AF86)</f>
        <v>68000</v>
      </c>
      <c r="AH86" s="1" cm="1">
        <f t="array" ref="AH86">IF(ISERROR(INDEX(Jornadas[id],ROW()-5)),"",COUNTIFS(_Cortes!$C:$C,INDEX(Jornadas[id],ROW()-5),_Cortes!$B:$B,LOOKUP($AH$4,_Barberos!$B:$B,_Barberos!$A:$A)))</f>
        <v>0</v>
      </c>
      <c r="AI86" s="20" cm="1">
        <f t="array" ref="AI86">IF(ISERROR(INDEX(Jornadas[id],ROW()-5)),"",INT(SUMIFS(Cortes[importe],Cortes[id_jornada],INDEX(Jornadas[id],ROW()-5),Cortes[id_barbero],LOOKUP($AH$4,Barberos[nombre],Barberos[id]))*(INDEX(Jornadas[comision_barberos],1)/100)))</f>
        <v>0</v>
      </c>
      <c r="AJ86" s="20" cm="1">
        <f t="array" ref="AJ86">IF(ISERROR(INDEX(Jornadas[id],ROW()-5)),"",SUMIFS(Cortes[propina],Cortes[id_jornada],INDEX(Jornadas[id],ROW()-5),Cortes[id_barbero],LOOKUP($AH$4,Barberos[nombre],Barberos[id])))</f>
        <v>0</v>
      </c>
      <c r="AK86" s="20" cm="1">
        <f t="array" ref="AK86">IF(ISERROR(INDEX(Jornadas[id],ROW()-5)),"",SUMIFS(Adelantos[importe],Adelantos[id_jornada],INDEX(Jornadas[id],ROW()-5),Adelantos[id_barbero],LOOKUP($AH$4,Barberos[nombre],Barberos[id])))</f>
        <v>0</v>
      </c>
      <c r="AL86" s="20" cm="1">
        <f t="array" ref="AL86">IF(ISERROR(INDEX(Jornadas[id],ROW()-5)),"",AI86+AJ86-AK86)</f>
        <v>0</v>
      </c>
      <c r="AM86" s="1" cm="1">
        <f t="array" ref="AM86">IF(ISERROR(INDEX(Jornadas[id],ROW()-5)),"",COUNTIFS(_Cortes!$C:$C,INDEX(Jornadas[id],ROW()-5),_Cortes!$B:$B,LOOKUP($AM$4,_Barberos!$B:$B,_Barberos!$A:$A)))</f>
        <v>0</v>
      </c>
      <c r="AN86" s="20" cm="1">
        <f t="array" ref="AN86">IF(ISERROR(INDEX(Jornadas[id],ROW()-5)),"",INT(SUMIFS(Cortes[importe],Cortes[id_jornada],INDEX(Jornadas[id],ROW()-5),Cortes[id_barbero],LOOKUP($AM$4,Barberos[nombre],Barberos[id]))*(INDEX(Jornadas[comision_barberos],1)/100)))</f>
        <v>0</v>
      </c>
      <c r="AO86" s="20" cm="1">
        <f t="array" ref="AO86">IF(ISERROR(INDEX(Jornadas[id],ROW()-5)),"",SUMIFS(Cortes[propina],Cortes[id_jornada],INDEX(Jornadas[id],ROW()-5),Cortes[id_barbero],LOOKUP($AM$4,Barberos[nombre],Barberos[id])))</f>
        <v>0</v>
      </c>
      <c r="AP86" s="20" cm="1">
        <f t="array" ref="AP86">IF(ISERROR(INDEX(Jornadas[id],ROW()-5)),"",SUMIFS(Adelantos[importe],Adelantos[id_jornada],INDEX(Jornadas[id],ROW()-5),Adelantos[id_barbero],LOOKUP($AM$4,Barberos[nombre],Barberos[id])))</f>
        <v>0</v>
      </c>
      <c r="AQ86" s="20" cm="1">
        <f t="array" ref="AQ86">IF(ISERROR(INDEX(Jornadas[id],ROW()-5)),"",AN86+AO86-AP86)</f>
        <v>0</v>
      </c>
      <c r="AR86" s="1" cm="1">
        <f t="array" ref="AR86">IF(ISERROR(INDEX(Jornadas[id],ROW()-5)),"",COUNTIFS(_Cortes!$C:$C,INDEX(Jornadas[id],ROW()-5),_Cortes!$B:$B,LOOKUP($AR$4,_Barberos!$B:$B,_Barberos!$A:$A)))</f>
        <v>0</v>
      </c>
      <c r="AS86" s="20" cm="1">
        <f t="array" ref="AS86">IF(ISERROR(INDEX(Jornadas[id],ROW()-5)),"",INT(SUMIFS(Cortes[importe],Cortes[id_jornada],INDEX(Jornadas[id],ROW()-5),Cortes[id_barbero],LOOKUP($AR$4,Barberos[nombre],Barberos[id]))*(INDEX(Jornadas[comision_barberos],1)/100)))</f>
        <v>0</v>
      </c>
      <c r="AT86" s="20" cm="1">
        <f t="array" ref="AT86">IF(ISERROR(INDEX(Jornadas[id],ROW()-5)),"",SUMIFS(Cortes[propina],Cortes[id_jornada],INDEX(Jornadas[id],ROW()-5),Cortes[id_barbero],LOOKUP($AR$4,Barberos[nombre],Barberos[id])))</f>
        <v>0</v>
      </c>
      <c r="AU86" s="20" cm="1">
        <f t="array" ref="AU86">IF(ISERROR(INDEX(Jornadas[id],ROW()-5)),"",SUMIFS(Adelantos[importe],Adelantos[id_jornada],INDEX(Jornadas[id],ROW()-5),Adelantos[id_barbero],LOOKUP($AR$4,Barberos[nombre],Barberos[id])))</f>
        <v>0</v>
      </c>
      <c r="AV86" s="20" cm="1">
        <f t="array" ref="AV86">IF(ISERROR(INDEX(Jornadas[id],ROW()-5)),"",AS86+AT86-AU86)</f>
        <v>0</v>
      </c>
    </row>
    <row r="87" spans="1:48" ht="15" hidden="1" customHeight="1" x14ac:dyDescent="0.3">
      <c r="A87" s="51" t="str">
        <f t="shared" si="1"/>
        <v>Monday</v>
      </c>
      <c r="B87" s="52"/>
      <c r="C87" s="36" cm="1">
        <f t="array" ref="C87">IF(ISERROR(INDEX(Jornadas[id],ROW()-5)),"",INDEX(Jornadas[fecha],ROW()-5))</f>
        <v>45754</v>
      </c>
      <c r="D87" s="2" cm="1">
        <f t="array" ref="D87">IF(ISERROR(INDEX(Jornadas[id],ROW()-5)),"",COUNTIFS(_Cortes!$C:$C,INDEX(Jornadas[id],ROW()-5),_Cortes!$B:$B,LOOKUP($D$4,_Barberos!$B:$B,_Barberos!$A:$A)))</f>
        <v>0</v>
      </c>
      <c r="E87" s="21" cm="1">
        <f t="array" ref="E87">IF(ISERROR(INDEX(Jornadas[id],ROW()-5)),"",INT(SUMIFS(Cortes[importe],Cortes[id_jornada],INDEX(Jornadas[id],ROW()-5),Cortes[id_barbero],LOOKUP($D$4,Barberos[nombre],Barberos[id]))*(INDEX(Jornadas[comision_barberos],1)/100)))</f>
        <v>0</v>
      </c>
      <c r="F87" s="21" cm="1">
        <f t="array" ref="F87">IF(ISERROR(INDEX(Jornadas[id],ROW()-5)),"",SUMIFS(Cortes[propina],Cortes[id_jornada],INDEX(Jornadas[id],ROW()-5),Cortes[id_barbero],LOOKUP($D$4,Barberos[nombre],Barberos[id])))</f>
        <v>0</v>
      </c>
      <c r="G87" s="21" cm="1">
        <f t="array" ref="G87">IF(ISERROR(INDEX(Jornadas[id],ROW()-5)),"",SUMIFS(Adelantos[importe],Adelantos[id_jornada],INDEX(Jornadas[id],ROW()-5),Adelantos[id_barbero],LOOKUP($D$4,Barberos[nombre],Barberos[id])))</f>
        <v>0</v>
      </c>
      <c r="H87" s="21" cm="1">
        <f t="array" ref="H87">IF(ISERROR(INDEX(Jornadas[id],ROW()-5)),"",E87+F87-G87)</f>
        <v>0</v>
      </c>
      <c r="I87" s="2" cm="1">
        <f t="array" ref="I87">IF(ISERROR(INDEX(Jornadas[id],ROW()-5)),"",COUNTIFS(_Cortes!$C:$C,INDEX(Jornadas[id],ROW()-5),_Cortes!$B:$B,LOOKUP($I$4,_Barberos!$B:$B,_Barberos!$A:$A)))</f>
        <v>8</v>
      </c>
      <c r="J87" s="21" cm="1">
        <f t="array" ref="J87">IF(ISERROR(INDEX(Jornadas[id],ROW()-5)),"",INT(SUMIFS(Cortes[importe],Cortes[id_jornada],INDEX(Jornadas[id],ROW()-5),Cortes[id_barbero],LOOKUP($I$4,Barberos[nombre],Barberos[id]))*(INDEX(Jornadas[comision_barberos],1)/100)))</f>
        <v>29000</v>
      </c>
      <c r="K87" s="21" cm="1">
        <f t="array" ref="K87">IF(ISERROR(INDEX(Jornadas[id],ROW()-5)),"",SUMIFS(Cortes[propina],Cortes[id_jornada],INDEX(Jornadas[id],ROW()-5),Cortes[id_barbero],LOOKUP($I$4,Barberos[nombre],Barberos[id])))</f>
        <v>1000</v>
      </c>
      <c r="L87" s="21" cm="1">
        <f t="array" ref="L87">IF(ISERROR(INDEX(Jornadas[id],ROW()-5)),"",SUMIFS(Adelantos[importe],Adelantos[id_jornada],INDEX(Jornadas[id],ROW()-5),Adelantos[id_barbero],LOOKUP($I$4,Barberos[nombre],Barberos[id])))</f>
        <v>0</v>
      </c>
      <c r="M87" s="21" cm="1">
        <f t="array" ref="M87">IF(ISERROR(INDEX(Jornadas[id],ROW()-5)),"",J87+K87-L87)</f>
        <v>30000</v>
      </c>
      <c r="N87" s="2" cm="1">
        <f t="array" ref="N87">IF(ISERROR(INDEX(Jornadas[id],ROW()-5)),"",COUNTIFS(_Cortes!$C:$C,INDEX(Jornadas[id],ROW()-5),_Cortes!$B:$B,LOOKUP($N$4,_Barberos!$B:$B,_Barberos!$A:$A)))</f>
        <v>5</v>
      </c>
      <c r="O87" s="21" cm="1">
        <f t="array" ref="O87">IF(ISERROR(INDEX(Jornadas[id],ROW()-5)),"",INT(SUMIFS(Cortes[importe],Cortes[id_jornada],INDEX(Jornadas[id],ROW()-5),Cortes[id_barbero],LOOKUP($N$4,Barberos[nombre],Barberos[id]))*(INDEX(Jornadas[comision_barberos],1)/100)))</f>
        <v>19500</v>
      </c>
      <c r="P87" s="21" cm="1">
        <f t="array" ref="P87">IF(ISERROR(INDEX(Jornadas[id],ROW()-5)),"",SUMIFS(Cortes[propina],Cortes[id_jornada],INDEX(Jornadas[id],ROW()-5),Cortes[id_barbero],LOOKUP($N$4,Barberos[nombre],Barberos[id])))</f>
        <v>2900</v>
      </c>
      <c r="Q87" s="21" cm="1">
        <f t="array" ref="Q87">IF(ISERROR(INDEX(Jornadas[id],ROW()-5)),"",SUMIFS(Adelantos[importe],Adelantos[id_jornada],INDEX(Jornadas[id],ROW()-5),Adelantos[id_barbero],LOOKUP($N$4,Barberos[nombre],Barberos[id])))</f>
        <v>0</v>
      </c>
      <c r="R87" s="21" cm="1">
        <f t="array" ref="R87">IF(ISERROR(INDEX(Jornadas[id],ROW()-5)),"",O87+P87-Q87)</f>
        <v>22400</v>
      </c>
      <c r="S87" s="2" cm="1">
        <f t="array" ref="S87">IF(ISERROR(INDEX(Jornadas[id],ROW()-5)),"",COUNTIFS(_Cortes!$C:$C,INDEX(Jornadas[id],ROW()-5),_Cortes!$B:$B,LOOKUP($S$4,_Barberos!$B:$B,_Barberos!$A:$A)))</f>
        <v>6</v>
      </c>
      <c r="T87" s="21" cm="1">
        <f t="array" ref="T87">IF(ISERROR(INDEX(Jornadas[id],ROW()-5)),"",INT(SUMIFS(Cortes[importe],Cortes[id_jornada],INDEX(Jornadas[id],ROW()-5),Cortes[id_barbero],LOOKUP($S$4,Barberos[nombre],Barberos[id]))*(INDEX(Jornadas[comision_barberos],1)/100)))</f>
        <v>23000</v>
      </c>
      <c r="U87" s="21" cm="1">
        <f t="array" ref="U87">IF(ISERROR(INDEX(Jornadas[id],ROW()-5)),"",SUMIFS(Cortes[propina],Cortes[id_jornada],INDEX(Jornadas[id],ROW()-5),Cortes[id_barbero],LOOKUP($S$4,Barberos[nombre],Barberos[id])))</f>
        <v>3000</v>
      </c>
      <c r="V87" s="21" cm="1">
        <f t="array" ref="V87">IF(ISERROR(INDEX(Jornadas[id],ROW()-5)),"",SUMIFS(Adelantos[importe],Adelantos[id_jornada],INDEX(Jornadas[id],ROW()-5),Adelantos[id_barbero],LOOKUP($S$4,Barberos[nombre],Barberos[id])))</f>
        <v>0</v>
      </c>
      <c r="W87" s="21" cm="1">
        <f t="array" ref="W87">IF(ISERROR(INDEX(Jornadas[id],ROW()-5)),"",T87+U87-V87)</f>
        <v>26000</v>
      </c>
      <c r="X87" s="2" cm="1">
        <f t="array" ref="X87">IF(ISERROR(INDEX(Jornadas[id],ROW()-5)),"",COUNTIFS(_Cortes!$C:$C,INDEX(Jornadas[id],ROW()-5),_Cortes!$B:$B,LOOKUP($X$4,_Barberos!$B:$B,_Barberos!$A:$A)))</f>
        <v>0</v>
      </c>
      <c r="Y87" s="21" cm="1">
        <f t="array" ref="Y87">IF(ISERROR(INDEX(Jornadas[id],ROW()-5)),"",INT(SUMIFS(Cortes[importe],Cortes[id_jornada],INDEX(Jornadas[id],ROW()-5),Cortes[id_barbero],LOOKUP($X$4,Barberos[nombre],Barberos[id]))*(INDEX(Jornadas[comision_barberos],1)/100)))</f>
        <v>0</v>
      </c>
      <c r="Z87" s="21" cm="1">
        <f t="array" ref="Z87">IF(ISERROR(INDEX(Jornadas[id],ROW()-5)),"",SUMIFS(Cortes[propina],Cortes[id_jornada],INDEX(Jornadas[id],ROW()-5),Cortes[id_barbero],LOOKUP($X$4,Barberos[nombre],Barberos[id])))</f>
        <v>0</v>
      </c>
      <c r="AA87" s="21" cm="1">
        <f t="array" ref="AA87">IF(ISERROR(INDEX(Jornadas[id],ROW()-5)),"",SUMIFS(Adelantos[importe],Adelantos[id_jornada],INDEX(Jornadas[id],ROW()-5),Adelantos[id_barbero],LOOKUP($X$4,Barberos[nombre],Barberos[id])))</f>
        <v>0</v>
      </c>
      <c r="AB87" s="21" cm="1">
        <f t="array" ref="AB87">IF(ISERROR(INDEX(Jornadas[id],ROW()-5)),"",Y87+Z87-AA87)</f>
        <v>0</v>
      </c>
      <c r="AC87" s="2" cm="1">
        <f t="array" ref="AC87">IF(ISERROR(INDEX(Jornadas[id],ROW()-5)),"",COUNTIFS(_Cortes!$C:$C,INDEX(Jornadas[id],ROW()-5),_Cortes!$B:$B,LOOKUP($AC$4,_Barberos!$B:$B,_Barberos!$A:$A)))</f>
        <v>7</v>
      </c>
      <c r="AD87" s="21" cm="1">
        <f t="array" ref="AD87">IF(ISERROR(INDEX(Jornadas[id],ROW()-5)),"",INT(SUMIFS(Cortes[importe],Cortes[id_jornada],INDEX(Jornadas[id],ROW()-5),Cortes[id_barbero],LOOKUP($AC$4,Barberos[nombre],Barberos[id]))*(INDEX(Jornadas[comision_barberos],1)/100)))</f>
        <v>27500</v>
      </c>
      <c r="AE87" s="21" cm="1">
        <f t="array" ref="AE87">IF(ISERROR(INDEX(Jornadas[id],ROW()-5)),"",SUMIFS(Cortes[propina],Cortes[id_jornada],INDEX(Jornadas[id],ROW()-5),Cortes[id_barbero],LOOKUP($AC$4,Barberos[nombre],Barberos[id])))</f>
        <v>5000</v>
      </c>
      <c r="AF87" s="21" cm="1">
        <f t="array" ref="AF87">IF(ISERROR(INDEX(Jornadas[id],ROW()-5)),"",SUMIFS(Adelantos[importe],Adelantos[id_jornada],INDEX(Jornadas[id],ROW()-5),Adelantos[id_barbero],LOOKUP($AC$4,Barberos[nombre],Barberos[id])))</f>
        <v>0</v>
      </c>
      <c r="AG87" s="21" cm="1">
        <f t="array" ref="AG87">IF(ISERROR(INDEX(Jornadas[id],ROW()-5)),"",AD87+AE87-AF87)</f>
        <v>32500</v>
      </c>
      <c r="AH87" s="2" cm="1">
        <f t="array" ref="AH87">IF(ISERROR(INDEX(Jornadas[id],ROW()-5)),"",COUNTIFS(_Cortes!$C:$C,INDEX(Jornadas[id],ROW()-5),_Cortes!$B:$B,LOOKUP($AH$4,_Barberos!$B:$B,_Barberos!$A:$A)))</f>
        <v>0</v>
      </c>
      <c r="AI87" s="21" cm="1">
        <f t="array" ref="AI87">IF(ISERROR(INDEX(Jornadas[id],ROW()-5)),"",INT(SUMIFS(Cortes[importe],Cortes[id_jornada],INDEX(Jornadas[id],ROW()-5),Cortes[id_barbero],LOOKUP($AH$4,Barberos[nombre],Barberos[id]))*(INDEX(Jornadas[comision_barberos],1)/100)))</f>
        <v>0</v>
      </c>
      <c r="AJ87" s="21" cm="1">
        <f t="array" ref="AJ87">IF(ISERROR(INDEX(Jornadas[id],ROW()-5)),"",SUMIFS(Cortes[propina],Cortes[id_jornada],INDEX(Jornadas[id],ROW()-5),Cortes[id_barbero],LOOKUP($AH$4,Barberos[nombre],Barberos[id])))</f>
        <v>0</v>
      </c>
      <c r="AK87" s="21" cm="1">
        <f t="array" ref="AK87">IF(ISERROR(INDEX(Jornadas[id],ROW()-5)),"",SUMIFS(Adelantos[importe],Adelantos[id_jornada],INDEX(Jornadas[id],ROW()-5),Adelantos[id_barbero],LOOKUP($AH$4,Barberos[nombre],Barberos[id])))</f>
        <v>0</v>
      </c>
      <c r="AL87" s="21" cm="1">
        <f t="array" ref="AL87">IF(ISERROR(INDEX(Jornadas[id],ROW()-5)),"",AI87+AJ87-AK87)</f>
        <v>0</v>
      </c>
      <c r="AM87" s="2" cm="1">
        <f t="array" ref="AM87">IF(ISERROR(INDEX(Jornadas[id],ROW()-5)),"",COUNTIFS(_Cortes!$C:$C,INDEX(Jornadas[id],ROW()-5),_Cortes!$B:$B,LOOKUP($AM$4,_Barberos!$B:$B,_Barberos!$A:$A)))</f>
        <v>0</v>
      </c>
      <c r="AN87" s="21" cm="1">
        <f t="array" ref="AN87">IF(ISERROR(INDEX(Jornadas[id],ROW()-5)),"",INT(SUMIFS(Cortes[importe],Cortes[id_jornada],INDEX(Jornadas[id],ROW()-5),Cortes[id_barbero],LOOKUP($AM$4,Barberos[nombre],Barberos[id]))*(INDEX(Jornadas[comision_barberos],1)/100)))</f>
        <v>0</v>
      </c>
      <c r="AO87" s="21" cm="1">
        <f t="array" ref="AO87">IF(ISERROR(INDEX(Jornadas[id],ROW()-5)),"",SUMIFS(Cortes[propina],Cortes[id_jornada],INDEX(Jornadas[id],ROW()-5),Cortes[id_barbero],LOOKUP($AM$4,Barberos[nombre],Barberos[id])))</f>
        <v>0</v>
      </c>
      <c r="AP87" s="21" cm="1">
        <f t="array" ref="AP87">IF(ISERROR(INDEX(Jornadas[id],ROW()-5)),"",SUMIFS(Adelantos[importe],Adelantos[id_jornada],INDEX(Jornadas[id],ROW()-5),Adelantos[id_barbero],LOOKUP($AM$4,Barberos[nombre],Barberos[id])))</f>
        <v>0</v>
      </c>
      <c r="AQ87" s="21" cm="1">
        <f t="array" ref="AQ87">IF(ISERROR(INDEX(Jornadas[id],ROW()-5)),"",AN87+AO87-AP87)</f>
        <v>0</v>
      </c>
      <c r="AR87" s="2" cm="1">
        <f t="array" ref="AR87">IF(ISERROR(INDEX(Jornadas[id],ROW()-5)),"",COUNTIFS(_Cortes!$C:$C,INDEX(Jornadas[id],ROW()-5),_Cortes!$B:$B,LOOKUP($AR$4,_Barberos!$B:$B,_Barberos!$A:$A)))</f>
        <v>0</v>
      </c>
      <c r="AS87" s="21" cm="1">
        <f t="array" ref="AS87">IF(ISERROR(INDEX(Jornadas[id],ROW()-5)),"",INT(SUMIFS(Cortes[importe],Cortes[id_jornada],INDEX(Jornadas[id],ROW()-5),Cortes[id_barbero],LOOKUP($AR$4,Barberos[nombre],Barberos[id]))*(INDEX(Jornadas[comision_barberos],1)/100)))</f>
        <v>0</v>
      </c>
      <c r="AT87" s="21" cm="1">
        <f t="array" ref="AT87">IF(ISERROR(INDEX(Jornadas[id],ROW()-5)),"",SUMIFS(Cortes[propina],Cortes[id_jornada],INDEX(Jornadas[id],ROW()-5),Cortes[id_barbero],LOOKUP($AR$4,Barberos[nombre],Barberos[id])))</f>
        <v>0</v>
      </c>
      <c r="AU87" s="21" cm="1">
        <f t="array" ref="AU87">IF(ISERROR(INDEX(Jornadas[id],ROW()-5)),"",SUMIFS(Adelantos[importe],Adelantos[id_jornada],INDEX(Jornadas[id],ROW()-5),Adelantos[id_barbero],LOOKUP($AR$4,Barberos[nombre],Barberos[id])))</f>
        <v>0</v>
      </c>
      <c r="AV87" s="21" cm="1">
        <f t="array" ref="AV87">IF(ISERROR(INDEX(Jornadas[id],ROW()-5)),"",AS87+AT87-AU87)</f>
        <v>0</v>
      </c>
    </row>
    <row r="88" spans="1:48" ht="15" hidden="1" customHeight="1" x14ac:dyDescent="0.3">
      <c r="A88" s="53" t="str">
        <f t="shared" si="1"/>
        <v>Tuesday</v>
      </c>
      <c r="B88" s="54"/>
      <c r="C88" s="38" cm="1">
        <f t="array" ref="C88">IF(ISERROR(INDEX(Jornadas[id],ROW()-5)),"",INDEX(Jornadas[fecha],ROW()-5))</f>
        <v>45755</v>
      </c>
      <c r="D88" s="1" cm="1">
        <f t="array" ref="D88">IF(ISERROR(INDEX(Jornadas[id],ROW()-5)),"",COUNTIFS(_Cortes!$C:$C,INDEX(Jornadas[id],ROW()-5),_Cortes!$B:$B,LOOKUP($D$4,_Barberos!$B:$B,_Barberos!$A:$A)))</f>
        <v>0</v>
      </c>
      <c r="E88" s="20" cm="1">
        <f t="array" ref="E88">IF(ISERROR(INDEX(Jornadas[id],ROW()-5)),"",INT(SUMIFS(Cortes[importe],Cortes[id_jornada],INDEX(Jornadas[id],ROW()-5),Cortes[id_barbero],LOOKUP($D$4,Barberos[nombre],Barberos[id]))*(INDEX(Jornadas[comision_barberos],1)/100)))</f>
        <v>0</v>
      </c>
      <c r="F88" s="20" cm="1">
        <f t="array" ref="F88">IF(ISERROR(INDEX(Jornadas[id],ROW()-5)),"",SUMIFS(Cortes[propina],Cortes[id_jornada],INDEX(Jornadas[id],ROW()-5),Cortes[id_barbero],LOOKUP($D$4,Barberos[nombre],Barberos[id])))</f>
        <v>0</v>
      </c>
      <c r="G88" s="20" cm="1">
        <f t="array" ref="G88">IF(ISERROR(INDEX(Jornadas[id],ROW()-5)),"",SUMIFS(Adelantos[importe],Adelantos[id_jornada],INDEX(Jornadas[id],ROW()-5),Adelantos[id_barbero],LOOKUP($D$4,Barberos[nombre],Barberos[id])))</f>
        <v>0</v>
      </c>
      <c r="H88" s="20" cm="1">
        <f t="array" ref="H88">IF(ISERROR(INDEX(Jornadas[id],ROW()-5)),"",E88+F88-G88)</f>
        <v>0</v>
      </c>
      <c r="I88" s="1" cm="1">
        <f t="array" ref="I88">IF(ISERROR(INDEX(Jornadas[id],ROW()-5)),"",COUNTIFS(_Cortes!$C:$C,INDEX(Jornadas[id],ROW()-5),_Cortes!$B:$B,LOOKUP($I$4,_Barberos!$B:$B,_Barberos!$A:$A)))</f>
        <v>13</v>
      </c>
      <c r="J88" s="20" cm="1">
        <f t="array" ref="J88">IF(ISERROR(INDEX(Jornadas[id],ROW()-5)),"",INT(SUMIFS(Cortes[importe],Cortes[id_jornada],INDEX(Jornadas[id],ROW()-5),Cortes[id_barbero],LOOKUP($I$4,Barberos[nombre],Barberos[id]))*(INDEX(Jornadas[comision_barberos],1)/100)))</f>
        <v>45500</v>
      </c>
      <c r="K88" s="20" cm="1">
        <f t="array" ref="K88">IF(ISERROR(INDEX(Jornadas[id],ROW()-5)),"",SUMIFS(Cortes[propina],Cortes[id_jornada],INDEX(Jornadas[id],ROW()-5),Cortes[id_barbero],LOOKUP($I$4,Barberos[nombre],Barberos[id])))</f>
        <v>5000</v>
      </c>
      <c r="L88" s="20" cm="1">
        <f t="array" ref="L88">IF(ISERROR(INDEX(Jornadas[id],ROW()-5)),"",SUMIFS(Adelantos[importe],Adelantos[id_jornada],INDEX(Jornadas[id],ROW()-5),Adelantos[id_barbero],LOOKUP($I$4,Barberos[nombre],Barberos[id])))</f>
        <v>0</v>
      </c>
      <c r="M88" s="20" cm="1">
        <f t="array" ref="M88">IF(ISERROR(INDEX(Jornadas[id],ROW()-5)),"",J88+K88-L88)</f>
        <v>50500</v>
      </c>
      <c r="N88" s="1" cm="1">
        <f t="array" ref="N88">IF(ISERROR(INDEX(Jornadas[id],ROW()-5)),"",COUNTIFS(_Cortes!$C:$C,INDEX(Jornadas[id],ROW()-5),_Cortes!$B:$B,LOOKUP($N$4,_Barberos!$B:$B,_Barberos!$A:$A)))</f>
        <v>0</v>
      </c>
      <c r="O88" s="20" cm="1">
        <f t="array" ref="O88">IF(ISERROR(INDEX(Jornadas[id],ROW()-5)),"",INT(SUMIFS(Cortes[importe],Cortes[id_jornada],INDEX(Jornadas[id],ROW()-5),Cortes[id_barbero],LOOKUP($N$4,Barberos[nombre],Barberos[id]))*(INDEX(Jornadas[comision_barberos],1)/100)))</f>
        <v>0</v>
      </c>
      <c r="P88" s="20" cm="1">
        <f t="array" ref="P88">IF(ISERROR(INDEX(Jornadas[id],ROW()-5)),"",SUMIFS(Cortes[propina],Cortes[id_jornada],INDEX(Jornadas[id],ROW()-5),Cortes[id_barbero],LOOKUP($N$4,Barberos[nombre],Barberos[id])))</f>
        <v>0</v>
      </c>
      <c r="Q88" s="20" cm="1">
        <f t="array" ref="Q88">IF(ISERROR(INDEX(Jornadas[id],ROW()-5)),"",SUMIFS(Adelantos[importe],Adelantos[id_jornada],INDEX(Jornadas[id],ROW()-5),Adelantos[id_barbero],LOOKUP($N$4,Barberos[nombre],Barberos[id])))</f>
        <v>0</v>
      </c>
      <c r="R88" s="20" cm="1">
        <f t="array" ref="R88">IF(ISERROR(INDEX(Jornadas[id],ROW()-5)),"",O88+P88-Q88)</f>
        <v>0</v>
      </c>
      <c r="S88" s="1" cm="1">
        <f t="array" ref="S88">IF(ISERROR(INDEX(Jornadas[id],ROW()-5)),"",COUNTIFS(_Cortes!$C:$C,INDEX(Jornadas[id],ROW()-5),_Cortes!$B:$B,LOOKUP($S$4,_Barberos!$B:$B,_Barberos!$A:$A)))</f>
        <v>12</v>
      </c>
      <c r="T88" s="20" cm="1">
        <f t="array" ref="T88">IF(ISERROR(INDEX(Jornadas[id],ROW()-5)),"",INT(SUMIFS(Cortes[importe],Cortes[id_jornada],INDEX(Jornadas[id],ROW()-5),Cortes[id_barbero],LOOKUP($S$4,Barberos[nombre],Barberos[id]))*(INDEX(Jornadas[comision_barberos],1)/100)))</f>
        <v>43000</v>
      </c>
      <c r="U88" s="20" cm="1">
        <f t="array" ref="U88">IF(ISERROR(INDEX(Jornadas[id],ROW()-5)),"",SUMIFS(Cortes[propina],Cortes[id_jornada],INDEX(Jornadas[id],ROW()-5),Cortes[id_barbero],LOOKUP($S$4,Barberos[nombre],Barberos[id])))</f>
        <v>2000</v>
      </c>
      <c r="V88" s="20" cm="1">
        <f t="array" ref="V88">IF(ISERROR(INDEX(Jornadas[id],ROW()-5)),"",SUMIFS(Adelantos[importe],Adelantos[id_jornada],INDEX(Jornadas[id],ROW()-5),Adelantos[id_barbero],LOOKUP($S$4,Barberos[nombre],Barberos[id])))</f>
        <v>0</v>
      </c>
      <c r="W88" s="20" cm="1">
        <f t="array" ref="W88">IF(ISERROR(INDEX(Jornadas[id],ROW()-5)),"",T88+U88-V88)</f>
        <v>45000</v>
      </c>
      <c r="X88" s="1" cm="1">
        <f t="array" ref="X88">IF(ISERROR(INDEX(Jornadas[id],ROW()-5)),"",COUNTIFS(_Cortes!$C:$C,INDEX(Jornadas[id],ROW()-5),_Cortes!$B:$B,LOOKUP($X$4,_Barberos!$B:$B,_Barberos!$A:$A)))</f>
        <v>0</v>
      </c>
      <c r="Y88" s="20" cm="1">
        <f t="array" ref="Y88">IF(ISERROR(INDEX(Jornadas[id],ROW()-5)),"",INT(SUMIFS(Cortes[importe],Cortes[id_jornada],INDEX(Jornadas[id],ROW()-5),Cortes[id_barbero],LOOKUP($X$4,Barberos[nombre],Barberos[id]))*(INDEX(Jornadas[comision_barberos],1)/100)))</f>
        <v>0</v>
      </c>
      <c r="Z88" s="20" cm="1">
        <f t="array" ref="Z88">IF(ISERROR(INDEX(Jornadas[id],ROW()-5)),"",SUMIFS(Cortes[propina],Cortes[id_jornada],INDEX(Jornadas[id],ROW()-5),Cortes[id_barbero],LOOKUP($X$4,Barberos[nombre],Barberos[id])))</f>
        <v>0</v>
      </c>
      <c r="AA88" s="20" cm="1">
        <f t="array" ref="AA88">IF(ISERROR(INDEX(Jornadas[id],ROW()-5)),"",SUMIFS(Adelantos[importe],Adelantos[id_jornada],INDEX(Jornadas[id],ROW()-5),Adelantos[id_barbero],LOOKUP($X$4,Barberos[nombre],Barberos[id])))</f>
        <v>0</v>
      </c>
      <c r="AB88" s="20" cm="1">
        <f t="array" ref="AB88">IF(ISERROR(INDEX(Jornadas[id],ROW()-5)),"",Y88+Z88-AA88)</f>
        <v>0</v>
      </c>
      <c r="AC88" s="1" cm="1">
        <f t="array" ref="AC88">IF(ISERROR(INDEX(Jornadas[id],ROW()-5)),"",COUNTIFS(_Cortes!$C:$C,INDEX(Jornadas[id],ROW()-5),_Cortes!$B:$B,LOOKUP($AC$4,_Barberos!$B:$B,_Barberos!$A:$A)))</f>
        <v>14</v>
      </c>
      <c r="AD88" s="20" cm="1">
        <f t="array" ref="AD88">IF(ISERROR(INDEX(Jornadas[id],ROW()-5)),"",INT(SUMIFS(Cortes[importe],Cortes[id_jornada],INDEX(Jornadas[id],ROW()-5),Cortes[id_barbero],LOOKUP($AC$4,Barberos[nombre],Barberos[id]))*(INDEX(Jornadas[comision_barberos],1)/100)))</f>
        <v>49000</v>
      </c>
      <c r="AE88" s="20" cm="1">
        <f t="array" ref="AE88">IF(ISERROR(INDEX(Jornadas[id],ROW()-5)),"",SUMIFS(Cortes[propina],Cortes[id_jornada],INDEX(Jornadas[id],ROW()-5),Cortes[id_barbero],LOOKUP($AC$4,Barberos[nombre],Barberos[id])))</f>
        <v>1000</v>
      </c>
      <c r="AF88" s="20" cm="1">
        <f t="array" ref="AF88">IF(ISERROR(INDEX(Jornadas[id],ROW()-5)),"",SUMIFS(Adelantos[importe],Adelantos[id_jornada],INDEX(Jornadas[id],ROW()-5),Adelantos[id_barbero],LOOKUP($AC$4,Barberos[nombre],Barberos[id])))</f>
        <v>0</v>
      </c>
      <c r="AG88" s="20" cm="1">
        <f t="array" ref="AG88">IF(ISERROR(INDEX(Jornadas[id],ROW()-5)),"",AD88+AE88-AF88)</f>
        <v>50000</v>
      </c>
      <c r="AH88" s="1" cm="1">
        <f t="array" ref="AH88">IF(ISERROR(INDEX(Jornadas[id],ROW()-5)),"",COUNTIFS(_Cortes!$C:$C,INDEX(Jornadas[id],ROW()-5),_Cortes!$B:$B,LOOKUP($AH$4,_Barberos!$B:$B,_Barberos!$A:$A)))</f>
        <v>0</v>
      </c>
      <c r="AI88" s="20" cm="1">
        <f t="array" ref="AI88">IF(ISERROR(INDEX(Jornadas[id],ROW()-5)),"",INT(SUMIFS(Cortes[importe],Cortes[id_jornada],INDEX(Jornadas[id],ROW()-5),Cortes[id_barbero],LOOKUP($AH$4,Barberos[nombre],Barberos[id]))*(INDEX(Jornadas[comision_barberos],1)/100)))</f>
        <v>0</v>
      </c>
      <c r="AJ88" s="20" cm="1">
        <f t="array" ref="AJ88">IF(ISERROR(INDEX(Jornadas[id],ROW()-5)),"",SUMIFS(Cortes[propina],Cortes[id_jornada],INDEX(Jornadas[id],ROW()-5),Cortes[id_barbero],LOOKUP($AH$4,Barberos[nombre],Barberos[id])))</f>
        <v>0</v>
      </c>
      <c r="AK88" s="20" cm="1">
        <f t="array" ref="AK88">IF(ISERROR(INDEX(Jornadas[id],ROW()-5)),"",SUMIFS(Adelantos[importe],Adelantos[id_jornada],INDEX(Jornadas[id],ROW()-5),Adelantos[id_barbero],LOOKUP($AH$4,Barberos[nombre],Barberos[id])))</f>
        <v>0</v>
      </c>
      <c r="AL88" s="20" cm="1">
        <f t="array" ref="AL88">IF(ISERROR(INDEX(Jornadas[id],ROW()-5)),"",AI88+AJ88-AK88)</f>
        <v>0</v>
      </c>
      <c r="AM88" s="1" cm="1">
        <f t="array" ref="AM88">IF(ISERROR(INDEX(Jornadas[id],ROW()-5)),"",COUNTIFS(_Cortes!$C:$C,INDEX(Jornadas[id],ROW()-5),_Cortes!$B:$B,LOOKUP($AM$4,_Barberos!$B:$B,_Barberos!$A:$A)))</f>
        <v>0</v>
      </c>
      <c r="AN88" s="20" cm="1">
        <f t="array" ref="AN88">IF(ISERROR(INDEX(Jornadas[id],ROW()-5)),"",INT(SUMIFS(Cortes[importe],Cortes[id_jornada],INDEX(Jornadas[id],ROW()-5),Cortes[id_barbero],LOOKUP($AM$4,Barberos[nombre],Barberos[id]))*(INDEX(Jornadas[comision_barberos],1)/100)))</f>
        <v>0</v>
      </c>
      <c r="AO88" s="20" cm="1">
        <f t="array" ref="AO88">IF(ISERROR(INDEX(Jornadas[id],ROW()-5)),"",SUMIFS(Cortes[propina],Cortes[id_jornada],INDEX(Jornadas[id],ROW()-5),Cortes[id_barbero],LOOKUP($AM$4,Barberos[nombre],Barberos[id])))</f>
        <v>0</v>
      </c>
      <c r="AP88" s="20" cm="1">
        <f t="array" ref="AP88">IF(ISERROR(INDEX(Jornadas[id],ROW()-5)),"",SUMIFS(Adelantos[importe],Adelantos[id_jornada],INDEX(Jornadas[id],ROW()-5),Adelantos[id_barbero],LOOKUP($AM$4,Barberos[nombre],Barberos[id])))</f>
        <v>0</v>
      </c>
      <c r="AQ88" s="20" cm="1">
        <f t="array" ref="AQ88">IF(ISERROR(INDEX(Jornadas[id],ROW()-5)),"",AN88+AO88-AP88)</f>
        <v>0</v>
      </c>
      <c r="AR88" s="1" cm="1">
        <f t="array" ref="AR88">IF(ISERROR(INDEX(Jornadas[id],ROW()-5)),"",COUNTIFS(_Cortes!$C:$C,INDEX(Jornadas[id],ROW()-5),_Cortes!$B:$B,LOOKUP($AR$4,_Barberos!$B:$B,_Barberos!$A:$A)))</f>
        <v>0</v>
      </c>
      <c r="AS88" s="20" cm="1">
        <f t="array" ref="AS88">IF(ISERROR(INDEX(Jornadas[id],ROW()-5)),"",INT(SUMIFS(Cortes[importe],Cortes[id_jornada],INDEX(Jornadas[id],ROW()-5),Cortes[id_barbero],LOOKUP($AR$4,Barberos[nombre],Barberos[id]))*(INDEX(Jornadas[comision_barberos],1)/100)))</f>
        <v>0</v>
      </c>
      <c r="AT88" s="20" cm="1">
        <f t="array" ref="AT88">IF(ISERROR(INDEX(Jornadas[id],ROW()-5)),"",SUMIFS(Cortes[propina],Cortes[id_jornada],INDEX(Jornadas[id],ROW()-5),Cortes[id_barbero],LOOKUP($AR$4,Barberos[nombre],Barberos[id])))</f>
        <v>0</v>
      </c>
      <c r="AU88" s="20" cm="1">
        <f t="array" ref="AU88">IF(ISERROR(INDEX(Jornadas[id],ROW()-5)),"",SUMIFS(Adelantos[importe],Adelantos[id_jornada],INDEX(Jornadas[id],ROW()-5),Adelantos[id_barbero],LOOKUP($AR$4,Barberos[nombre],Barberos[id])))</f>
        <v>0</v>
      </c>
      <c r="AV88" s="20" cm="1">
        <f t="array" ref="AV88">IF(ISERROR(INDEX(Jornadas[id],ROW()-5)),"",AS88+AT88-AU88)</f>
        <v>0</v>
      </c>
    </row>
    <row r="89" spans="1:48" ht="15" hidden="1" customHeight="1" x14ac:dyDescent="0.3">
      <c r="A89" s="51" t="str">
        <f t="shared" si="1"/>
        <v>Wednesday</v>
      </c>
      <c r="B89" s="52"/>
      <c r="C89" s="36" cm="1">
        <f t="array" ref="C89">IF(ISERROR(INDEX(Jornadas[id],ROW()-5)),"",INDEX(Jornadas[fecha],ROW()-5))</f>
        <v>45756</v>
      </c>
      <c r="D89" s="2" cm="1">
        <f t="array" ref="D89">IF(ISERROR(INDEX(Jornadas[id],ROW()-5)),"",COUNTIFS(_Cortes!$C:$C,INDEX(Jornadas[id],ROW()-5),_Cortes!$B:$B,LOOKUP($D$4,_Barberos!$B:$B,_Barberos!$A:$A)))</f>
        <v>16</v>
      </c>
      <c r="E89" s="21" cm="1">
        <f t="array" ref="E89">IF(ISERROR(INDEX(Jornadas[id],ROW()-5)),"",INT(SUMIFS(Cortes[importe],Cortes[id_jornada],INDEX(Jornadas[id],ROW()-5),Cortes[id_barbero],LOOKUP($D$4,Barberos[nombre],Barberos[id]))*(INDEX(Jornadas[comision_barberos],1)/100)))</f>
        <v>59000</v>
      </c>
      <c r="F89" s="21" cm="1">
        <f t="array" ref="F89">IF(ISERROR(INDEX(Jornadas[id],ROW()-5)),"",SUMIFS(Cortes[propina],Cortes[id_jornada],INDEX(Jornadas[id],ROW()-5),Cortes[id_barbero],LOOKUP($D$4,Barberos[nombre],Barberos[id])))</f>
        <v>8000</v>
      </c>
      <c r="G89" s="21" cm="1">
        <f t="array" ref="G89">IF(ISERROR(INDEX(Jornadas[id],ROW()-5)),"",SUMIFS(Adelantos[importe],Adelantos[id_jornada],INDEX(Jornadas[id],ROW()-5),Adelantos[id_barbero],LOOKUP($D$4,Barberos[nombre],Barberos[id])))</f>
        <v>0</v>
      </c>
      <c r="H89" s="21" cm="1">
        <f t="array" ref="H89">IF(ISERROR(INDEX(Jornadas[id],ROW()-5)),"",E89+F89-G89)</f>
        <v>67000</v>
      </c>
      <c r="I89" s="2" cm="1">
        <f t="array" ref="I89">IF(ISERROR(INDEX(Jornadas[id],ROW()-5)),"",COUNTIFS(_Cortes!$C:$C,INDEX(Jornadas[id],ROW()-5),_Cortes!$B:$B,LOOKUP($I$4,_Barberos!$B:$B,_Barberos!$A:$A)))</f>
        <v>14</v>
      </c>
      <c r="J89" s="21" cm="1">
        <f t="array" ref="J89">IF(ISERROR(INDEX(Jornadas[id],ROW()-5)),"",INT(SUMIFS(Cortes[importe],Cortes[id_jornada],INDEX(Jornadas[id],ROW()-5),Cortes[id_barbero],LOOKUP($I$4,Barberos[nombre],Barberos[id]))*(INDEX(Jornadas[comision_barberos],1)/100)))</f>
        <v>50000</v>
      </c>
      <c r="K89" s="21" cm="1">
        <f t="array" ref="K89">IF(ISERROR(INDEX(Jornadas[id],ROW()-5)),"",SUMIFS(Cortes[propina],Cortes[id_jornada],INDEX(Jornadas[id],ROW()-5),Cortes[id_barbero],LOOKUP($I$4,Barberos[nombre],Barberos[id])))</f>
        <v>3000</v>
      </c>
      <c r="L89" s="21" cm="1">
        <f t="array" ref="L89">IF(ISERROR(INDEX(Jornadas[id],ROW()-5)),"",SUMIFS(Adelantos[importe],Adelantos[id_jornada],INDEX(Jornadas[id],ROW()-5),Adelantos[id_barbero],LOOKUP($I$4,Barberos[nombre],Barberos[id])))</f>
        <v>0</v>
      </c>
      <c r="M89" s="21" cm="1">
        <f t="array" ref="M89">IF(ISERROR(INDEX(Jornadas[id],ROW()-5)),"",J89+K89-L89)</f>
        <v>53000</v>
      </c>
      <c r="N89" s="2" cm="1">
        <f t="array" ref="N89">IF(ISERROR(INDEX(Jornadas[id],ROW()-5)),"",COUNTIFS(_Cortes!$C:$C,INDEX(Jornadas[id],ROW()-5),_Cortes!$B:$B,LOOKUP($N$4,_Barberos!$B:$B,_Barberos!$A:$A)))</f>
        <v>13</v>
      </c>
      <c r="O89" s="21" cm="1">
        <f t="array" ref="O89">IF(ISERROR(INDEX(Jornadas[id],ROW()-5)),"",INT(SUMIFS(Cortes[importe],Cortes[id_jornada],INDEX(Jornadas[id],ROW()-5),Cortes[id_barbero],LOOKUP($N$4,Barberos[nombre],Barberos[id]))*(INDEX(Jornadas[comision_barberos],1)/100)))</f>
        <v>47500</v>
      </c>
      <c r="P89" s="21" cm="1">
        <f t="array" ref="P89">IF(ISERROR(INDEX(Jornadas[id],ROW()-5)),"",SUMIFS(Cortes[propina],Cortes[id_jornada],INDEX(Jornadas[id],ROW()-5),Cortes[id_barbero],LOOKUP($N$4,Barberos[nombre],Barberos[id])))</f>
        <v>5000</v>
      </c>
      <c r="Q89" s="21" cm="1">
        <f t="array" ref="Q89">IF(ISERROR(INDEX(Jornadas[id],ROW()-5)),"",SUMIFS(Adelantos[importe],Adelantos[id_jornada],INDEX(Jornadas[id],ROW()-5),Adelantos[id_barbero],LOOKUP($N$4,Barberos[nombre],Barberos[id])))</f>
        <v>0</v>
      </c>
      <c r="R89" s="21" cm="1">
        <f t="array" ref="R89">IF(ISERROR(INDEX(Jornadas[id],ROW()-5)),"",O89+P89-Q89)</f>
        <v>52500</v>
      </c>
      <c r="S89" s="2" cm="1">
        <f t="array" ref="S89">IF(ISERROR(INDEX(Jornadas[id],ROW()-5)),"",COUNTIFS(_Cortes!$C:$C,INDEX(Jornadas[id],ROW()-5),_Cortes!$B:$B,LOOKUP($S$4,_Barberos!$B:$B,_Barberos!$A:$A)))</f>
        <v>0</v>
      </c>
      <c r="T89" s="21" cm="1">
        <f t="array" ref="T89">IF(ISERROR(INDEX(Jornadas[id],ROW()-5)),"",INT(SUMIFS(Cortes[importe],Cortes[id_jornada],INDEX(Jornadas[id],ROW()-5),Cortes[id_barbero],LOOKUP($S$4,Barberos[nombre],Barberos[id]))*(INDEX(Jornadas[comision_barberos],1)/100)))</f>
        <v>0</v>
      </c>
      <c r="U89" s="21" cm="1">
        <f t="array" ref="U89">IF(ISERROR(INDEX(Jornadas[id],ROW()-5)),"",SUMIFS(Cortes[propina],Cortes[id_jornada],INDEX(Jornadas[id],ROW()-5),Cortes[id_barbero],LOOKUP($S$4,Barberos[nombre],Barberos[id])))</f>
        <v>0</v>
      </c>
      <c r="V89" s="21" cm="1">
        <f t="array" ref="V89">IF(ISERROR(INDEX(Jornadas[id],ROW()-5)),"",SUMIFS(Adelantos[importe],Adelantos[id_jornada],INDEX(Jornadas[id],ROW()-5),Adelantos[id_barbero],LOOKUP($S$4,Barberos[nombre],Barberos[id])))</f>
        <v>0</v>
      </c>
      <c r="W89" s="21" cm="1">
        <f t="array" ref="W89">IF(ISERROR(INDEX(Jornadas[id],ROW()-5)),"",T89+U89-V89)</f>
        <v>0</v>
      </c>
      <c r="X89" s="2" cm="1">
        <f t="array" ref="X89">IF(ISERROR(INDEX(Jornadas[id],ROW()-5)),"",COUNTIFS(_Cortes!$C:$C,INDEX(Jornadas[id],ROW()-5),_Cortes!$B:$B,LOOKUP($X$4,_Barberos!$B:$B,_Barberos!$A:$A)))</f>
        <v>0</v>
      </c>
      <c r="Y89" s="21" cm="1">
        <f t="array" ref="Y89">IF(ISERROR(INDEX(Jornadas[id],ROW()-5)),"",INT(SUMIFS(Cortes[importe],Cortes[id_jornada],INDEX(Jornadas[id],ROW()-5),Cortes[id_barbero],LOOKUP($X$4,Barberos[nombre],Barberos[id]))*(INDEX(Jornadas[comision_barberos],1)/100)))</f>
        <v>0</v>
      </c>
      <c r="Z89" s="21" cm="1">
        <f t="array" ref="Z89">IF(ISERROR(INDEX(Jornadas[id],ROW()-5)),"",SUMIFS(Cortes[propina],Cortes[id_jornada],INDEX(Jornadas[id],ROW()-5),Cortes[id_barbero],LOOKUP($X$4,Barberos[nombre],Barberos[id])))</f>
        <v>0</v>
      </c>
      <c r="AA89" s="21" cm="1">
        <f t="array" ref="AA89">IF(ISERROR(INDEX(Jornadas[id],ROW()-5)),"",SUMIFS(Adelantos[importe],Adelantos[id_jornada],INDEX(Jornadas[id],ROW()-5),Adelantos[id_barbero],LOOKUP($X$4,Barberos[nombre],Barberos[id])))</f>
        <v>0</v>
      </c>
      <c r="AB89" s="21" cm="1">
        <f t="array" ref="AB89">IF(ISERROR(INDEX(Jornadas[id],ROW()-5)),"",Y89+Z89-AA89)</f>
        <v>0</v>
      </c>
      <c r="AC89" s="2" cm="1">
        <f t="array" ref="AC89">IF(ISERROR(INDEX(Jornadas[id],ROW()-5)),"",COUNTIFS(_Cortes!$C:$C,INDEX(Jornadas[id],ROW()-5),_Cortes!$B:$B,LOOKUP($AC$4,_Barberos!$B:$B,_Barberos!$A:$A)))</f>
        <v>0</v>
      </c>
      <c r="AD89" s="21" cm="1">
        <f t="array" ref="AD89">IF(ISERROR(INDEX(Jornadas[id],ROW()-5)),"",INT(SUMIFS(Cortes[importe],Cortes[id_jornada],INDEX(Jornadas[id],ROW()-5),Cortes[id_barbero],LOOKUP($AC$4,Barberos[nombre],Barberos[id]))*(INDEX(Jornadas[comision_barberos],1)/100)))</f>
        <v>0</v>
      </c>
      <c r="AE89" s="21" cm="1">
        <f t="array" ref="AE89">IF(ISERROR(INDEX(Jornadas[id],ROW()-5)),"",SUMIFS(Cortes[propina],Cortes[id_jornada],INDEX(Jornadas[id],ROW()-5),Cortes[id_barbero],LOOKUP($AC$4,Barberos[nombre],Barberos[id])))</f>
        <v>0</v>
      </c>
      <c r="AF89" s="21" cm="1">
        <f t="array" ref="AF89">IF(ISERROR(INDEX(Jornadas[id],ROW()-5)),"",SUMIFS(Adelantos[importe],Adelantos[id_jornada],INDEX(Jornadas[id],ROW()-5),Adelantos[id_barbero],LOOKUP($AC$4,Barberos[nombre],Barberos[id])))</f>
        <v>0</v>
      </c>
      <c r="AG89" s="21" cm="1">
        <f t="array" ref="AG89">IF(ISERROR(INDEX(Jornadas[id],ROW()-5)),"",AD89+AE89-AF89)</f>
        <v>0</v>
      </c>
      <c r="AH89" s="2" cm="1">
        <f t="array" ref="AH89">IF(ISERROR(INDEX(Jornadas[id],ROW()-5)),"",COUNTIFS(_Cortes!$C:$C,INDEX(Jornadas[id],ROW()-5),_Cortes!$B:$B,LOOKUP($AH$4,_Barberos!$B:$B,_Barberos!$A:$A)))</f>
        <v>0</v>
      </c>
      <c r="AI89" s="21" cm="1">
        <f t="array" ref="AI89">IF(ISERROR(INDEX(Jornadas[id],ROW()-5)),"",INT(SUMIFS(Cortes[importe],Cortes[id_jornada],INDEX(Jornadas[id],ROW()-5),Cortes[id_barbero],LOOKUP($AH$4,Barberos[nombre],Barberos[id]))*(INDEX(Jornadas[comision_barberos],1)/100)))</f>
        <v>0</v>
      </c>
      <c r="AJ89" s="21" cm="1">
        <f t="array" ref="AJ89">IF(ISERROR(INDEX(Jornadas[id],ROW()-5)),"",SUMIFS(Cortes[propina],Cortes[id_jornada],INDEX(Jornadas[id],ROW()-5),Cortes[id_barbero],LOOKUP($AH$4,Barberos[nombre],Barberos[id])))</f>
        <v>0</v>
      </c>
      <c r="AK89" s="21" cm="1">
        <f t="array" ref="AK89">IF(ISERROR(INDEX(Jornadas[id],ROW()-5)),"",SUMIFS(Adelantos[importe],Adelantos[id_jornada],INDEX(Jornadas[id],ROW()-5),Adelantos[id_barbero],LOOKUP($AH$4,Barberos[nombre],Barberos[id])))</f>
        <v>0</v>
      </c>
      <c r="AL89" s="21" cm="1">
        <f t="array" ref="AL89">IF(ISERROR(INDEX(Jornadas[id],ROW()-5)),"",AI89+AJ89-AK89)</f>
        <v>0</v>
      </c>
      <c r="AM89" s="2" cm="1">
        <f t="array" ref="AM89">IF(ISERROR(INDEX(Jornadas[id],ROW()-5)),"",COUNTIFS(_Cortes!$C:$C,INDEX(Jornadas[id],ROW()-5),_Cortes!$B:$B,LOOKUP($AM$4,_Barberos!$B:$B,_Barberos!$A:$A)))</f>
        <v>0</v>
      </c>
      <c r="AN89" s="21" cm="1">
        <f t="array" ref="AN89">IF(ISERROR(INDEX(Jornadas[id],ROW()-5)),"",INT(SUMIFS(Cortes[importe],Cortes[id_jornada],INDEX(Jornadas[id],ROW()-5),Cortes[id_barbero],LOOKUP($AM$4,Barberos[nombre],Barberos[id]))*(INDEX(Jornadas[comision_barberos],1)/100)))</f>
        <v>0</v>
      </c>
      <c r="AO89" s="21" cm="1">
        <f t="array" ref="AO89">IF(ISERROR(INDEX(Jornadas[id],ROW()-5)),"",SUMIFS(Cortes[propina],Cortes[id_jornada],INDEX(Jornadas[id],ROW()-5),Cortes[id_barbero],LOOKUP($AM$4,Barberos[nombre],Barberos[id])))</f>
        <v>0</v>
      </c>
      <c r="AP89" s="21" cm="1">
        <f t="array" ref="AP89">IF(ISERROR(INDEX(Jornadas[id],ROW()-5)),"",SUMIFS(Adelantos[importe],Adelantos[id_jornada],INDEX(Jornadas[id],ROW()-5),Adelantos[id_barbero],LOOKUP($AM$4,Barberos[nombre],Barberos[id])))</f>
        <v>0</v>
      </c>
      <c r="AQ89" s="21" cm="1">
        <f t="array" ref="AQ89">IF(ISERROR(INDEX(Jornadas[id],ROW()-5)),"",AN89+AO89-AP89)</f>
        <v>0</v>
      </c>
      <c r="AR89" s="2" cm="1">
        <f t="array" ref="AR89">IF(ISERROR(INDEX(Jornadas[id],ROW()-5)),"",COUNTIFS(_Cortes!$C:$C,INDEX(Jornadas[id],ROW()-5),_Cortes!$B:$B,LOOKUP($AR$4,_Barberos!$B:$B,_Barberos!$A:$A)))</f>
        <v>0</v>
      </c>
      <c r="AS89" s="21" cm="1">
        <f t="array" ref="AS89">IF(ISERROR(INDEX(Jornadas[id],ROW()-5)),"",INT(SUMIFS(Cortes[importe],Cortes[id_jornada],INDEX(Jornadas[id],ROW()-5),Cortes[id_barbero],LOOKUP($AR$4,Barberos[nombre],Barberos[id]))*(INDEX(Jornadas[comision_barberos],1)/100)))</f>
        <v>0</v>
      </c>
      <c r="AT89" s="21" cm="1">
        <f t="array" ref="AT89">IF(ISERROR(INDEX(Jornadas[id],ROW()-5)),"",SUMIFS(Cortes[propina],Cortes[id_jornada],INDEX(Jornadas[id],ROW()-5),Cortes[id_barbero],LOOKUP($AR$4,Barberos[nombre],Barberos[id])))</f>
        <v>0</v>
      </c>
      <c r="AU89" s="21" cm="1">
        <f t="array" ref="AU89">IF(ISERROR(INDEX(Jornadas[id],ROW()-5)),"",SUMIFS(Adelantos[importe],Adelantos[id_jornada],INDEX(Jornadas[id],ROW()-5),Adelantos[id_barbero],LOOKUP($AR$4,Barberos[nombre],Barberos[id])))</f>
        <v>0</v>
      </c>
      <c r="AV89" s="21" cm="1">
        <f t="array" ref="AV89">IF(ISERROR(INDEX(Jornadas[id],ROW()-5)),"",AS89+AT89-AU89)</f>
        <v>0</v>
      </c>
    </row>
    <row r="90" spans="1:48" ht="15" hidden="1" customHeight="1" x14ac:dyDescent="0.3">
      <c r="A90" s="53" t="str">
        <f t="shared" si="1"/>
        <v>Thursday</v>
      </c>
      <c r="B90" s="54"/>
      <c r="C90" s="38" cm="1">
        <f t="array" ref="C90">IF(ISERROR(INDEX(Jornadas[id],ROW()-5)),"",INDEX(Jornadas[fecha],ROW()-5))</f>
        <v>45757</v>
      </c>
      <c r="D90" s="1" cm="1">
        <f t="array" ref="D90">IF(ISERROR(INDEX(Jornadas[id],ROW()-5)),"",COUNTIFS(_Cortes!$C:$C,INDEX(Jornadas[id],ROW()-5),_Cortes!$B:$B,LOOKUP($D$4,_Barberos!$B:$B,_Barberos!$A:$A)))</f>
        <v>9</v>
      </c>
      <c r="E90" s="20" cm="1">
        <f t="array" ref="E90">IF(ISERROR(INDEX(Jornadas[id],ROW()-5)),"",INT(SUMIFS(Cortes[importe],Cortes[id_jornada],INDEX(Jornadas[id],ROW()-5),Cortes[id_barbero],LOOKUP($D$4,Barberos[nombre],Barberos[id]))*(INDEX(Jornadas[comision_barberos],1)/100)))</f>
        <v>31500</v>
      </c>
      <c r="F90" s="20" cm="1">
        <f t="array" ref="F90">IF(ISERROR(INDEX(Jornadas[id],ROW()-5)),"",SUMIFS(Cortes[propina],Cortes[id_jornada],INDEX(Jornadas[id],ROW()-5),Cortes[id_barbero],LOOKUP($D$4,Barberos[nombre],Barberos[id])))</f>
        <v>0</v>
      </c>
      <c r="G90" s="20" cm="1">
        <f t="array" ref="G90">IF(ISERROR(INDEX(Jornadas[id],ROW()-5)),"",SUMIFS(Adelantos[importe],Adelantos[id_jornada],INDEX(Jornadas[id],ROW()-5),Adelantos[id_barbero],LOOKUP($D$4,Barberos[nombre],Barberos[id])))</f>
        <v>0</v>
      </c>
      <c r="H90" s="20" cm="1">
        <f t="array" ref="H90">IF(ISERROR(INDEX(Jornadas[id],ROW()-5)),"",E90+F90-G90)</f>
        <v>31500</v>
      </c>
      <c r="I90" s="1" cm="1">
        <f t="array" ref="I90">IF(ISERROR(INDEX(Jornadas[id],ROW()-5)),"",COUNTIFS(_Cortes!$C:$C,INDEX(Jornadas[id],ROW()-5),_Cortes!$B:$B,LOOKUP($I$4,_Barberos!$B:$B,_Barberos!$A:$A)))</f>
        <v>9</v>
      </c>
      <c r="J90" s="20" cm="1">
        <f t="array" ref="J90">IF(ISERROR(INDEX(Jornadas[id],ROW()-5)),"",INT(SUMIFS(Cortes[importe],Cortes[id_jornada],INDEX(Jornadas[id],ROW()-5),Cortes[id_barbero],LOOKUP($I$4,Barberos[nombre],Barberos[id]))*(INDEX(Jornadas[comision_barberos],1)/100)))</f>
        <v>32500</v>
      </c>
      <c r="K90" s="20" cm="1">
        <f t="array" ref="K90">IF(ISERROR(INDEX(Jornadas[id],ROW()-5)),"",SUMIFS(Cortes[propina],Cortes[id_jornada],INDEX(Jornadas[id],ROW()-5),Cortes[id_barbero],LOOKUP($I$4,Barberos[nombre],Barberos[id])))</f>
        <v>1000</v>
      </c>
      <c r="L90" s="20" cm="1">
        <f t="array" ref="L90">IF(ISERROR(INDEX(Jornadas[id],ROW()-5)),"",SUMIFS(Adelantos[importe],Adelantos[id_jornada],INDEX(Jornadas[id],ROW()-5),Adelantos[id_barbero],LOOKUP($I$4,Barberos[nombre],Barberos[id])))</f>
        <v>0</v>
      </c>
      <c r="M90" s="20" cm="1">
        <f t="array" ref="M90">IF(ISERROR(INDEX(Jornadas[id],ROW()-5)),"",J90+K90-L90)</f>
        <v>33500</v>
      </c>
      <c r="N90" s="1" cm="1">
        <f t="array" ref="N90">IF(ISERROR(INDEX(Jornadas[id],ROW()-5)),"",COUNTIFS(_Cortes!$C:$C,INDEX(Jornadas[id],ROW()-5),_Cortes!$B:$B,LOOKUP($N$4,_Barberos!$B:$B,_Barberos!$A:$A)))</f>
        <v>13</v>
      </c>
      <c r="O90" s="20" cm="1">
        <f t="array" ref="O90">IF(ISERROR(INDEX(Jornadas[id],ROW()-5)),"",INT(SUMIFS(Cortes[importe],Cortes[id_jornada],INDEX(Jornadas[id],ROW()-5),Cortes[id_barbero],LOOKUP($N$4,Barberos[nombre],Barberos[id]))*(INDEX(Jornadas[comision_barberos],1)/100)))</f>
        <v>48500</v>
      </c>
      <c r="P90" s="20" cm="1">
        <f t="array" ref="P90">IF(ISERROR(INDEX(Jornadas[id],ROW()-5)),"",SUMIFS(Cortes[propina],Cortes[id_jornada],INDEX(Jornadas[id],ROW()-5),Cortes[id_barbero],LOOKUP($N$4,Barberos[nombre],Barberos[id])))</f>
        <v>12700</v>
      </c>
      <c r="Q90" s="20" cm="1">
        <f t="array" ref="Q90">IF(ISERROR(INDEX(Jornadas[id],ROW()-5)),"",SUMIFS(Adelantos[importe],Adelantos[id_jornada],INDEX(Jornadas[id],ROW()-5),Adelantos[id_barbero],LOOKUP($N$4,Barberos[nombre],Barberos[id])))</f>
        <v>0</v>
      </c>
      <c r="R90" s="20" cm="1">
        <f t="array" ref="R90">IF(ISERROR(INDEX(Jornadas[id],ROW()-5)),"",O90+P90-Q90)</f>
        <v>61200</v>
      </c>
      <c r="S90" s="1" cm="1">
        <f t="array" ref="S90">IF(ISERROR(INDEX(Jornadas[id],ROW()-5)),"",COUNTIFS(_Cortes!$C:$C,INDEX(Jornadas[id],ROW()-5),_Cortes!$B:$B,LOOKUP($S$4,_Barberos!$B:$B,_Barberos!$A:$A)))</f>
        <v>14</v>
      </c>
      <c r="T90" s="20" cm="1">
        <f t="array" ref="T90">IF(ISERROR(INDEX(Jornadas[id],ROW()-5)),"",INT(SUMIFS(Cortes[importe],Cortes[id_jornada],INDEX(Jornadas[id],ROW()-5),Cortes[id_barbero],LOOKUP($S$4,Barberos[nombre],Barberos[id]))*(INDEX(Jornadas[comision_barberos],1)/100)))</f>
        <v>48750</v>
      </c>
      <c r="U90" s="20" cm="1">
        <f t="array" ref="U90">IF(ISERROR(INDEX(Jornadas[id],ROW()-5)),"",SUMIFS(Cortes[propina],Cortes[id_jornada],INDEX(Jornadas[id],ROW()-5),Cortes[id_barbero],LOOKUP($S$4,Barberos[nombre],Barberos[id])))</f>
        <v>8000</v>
      </c>
      <c r="V90" s="20" cm="1">
        <f t="array" ref="V90">IF(ISERROR(INDEX(Jornadas[id],ROW()-5)),"",SUMIFS(Adelantos[importe],Adelantos[id_jornada],INDEX(Jornadas[id],ROW()-5),Adelantos[id_barbero],LOOKUP($S$4,Barberos[nombre],Barberos[id])))</f>
        <v>0</v>
      </c>
      <c r="W90" s="20" cm="1">
        <f t="array" ref="W90">IF(ISERROR(INDEX(Jornadas[id],ROW()-5)),"",T90+U90-V90)</f>
        <v>56750</v>
      </c>
      <c r="X90" s="1" cm="1">
        <f t="array" ref="X90">IF(ISERROR(INDEX(Jornadas[id],ROW()-5)),"",COUNTIFS(_Cortes!$C:$C,INDEX(Jornadas[id],ROW()-5),_Cortes!$B:$B,LOOKUP($X$4,_Barberos!$B:$B,_Barberos!$A:$A)))</f>
        <v>0</v>
      </c>
      <c r="Y90" s="20" cm="1">
        <f t="array" ref="Y90">IF(ISERROR(INDEX(Jornadas[id],ROW()-5)),"",INT(SUMIFS(Cortes[importe],Cortes[id_jornada],INDEX(Jornadas[id],ROW()-5),Cortes[id_barbero],LOOKUP($X$4,Barberos[nombre],Barberos[id]))*(INDEX(Jornadas[comision_barberos],1)/100)))</f>
        <v>0</v>
      </c>
      <c r="Z90" s="20" cm="1">
        <f t="array" ref="Z90">IF(ISERROR(INDEX(Jornadas[id],ROW()-5)),"",SUMIFS(Cortes[propina],Cortes[id_jornada],INDEX(Jornadas[id],ROW()-5),Cortes[id_barbero],LOOKUP($X$4,Barberos[nombre],Barberos[id])))</f>
        <v>0</v>
      </c>
      <c r="AA90" s="20" cm="1">
        <f t="array" ref="AA90">IF(ISERROR(INDEX(Jornadas[id],ROW()-5)),"",SUMIFS(Adelantos[importe],Adelantos[id_jornada],INDEX(Jornadas[id],ROW()-5),Adelantos[id_barbero],LOOKUP($X$4,Barberos[nombre],Barberos[id])))</f>
        <v>0</v>
      </c>
      <c r="AB90" s="20" cm="1">
        <f t="array" ref="AB90">IF(ISERROR(INDEX(Jornadas[id],ROW()-5)),"",Y90+Z90-AA90)</f>
        <v>0</v>
      </c>
      <c r="AC90" s="1" cm="1">
        <f t="array" ref="AC90">IF(ISERROR(INDEX(Jornadas[id],ROW()-5)),"",COUNTIFS(_Cortes!$C:$C,INDEX(Jornadas[id],ROW()-5),_Cortes!$B:$B,LOOKUP($AC$4,_Barberos!$B:$B,_Barberos!$A:$A)))</f>
        <v>14</v>
      </c>
      <c r="AD90" s="20" cm="1">
        <f t="array" ref="AD90">IF(ISERROR(INDEX(Jornadas[id],ROW()-5)),"",INT(SUMIFS(Cortes[importe],Cortes[id_jornada],INDEX(Jornadas[id],ROW()-5),Cortes[id_barbero],LOOKUP($AC$4,Barberos[nombre],Barberos[id]))*(INDEX(Jornadas[comision_barberos],1)/100)))</f>
        <v>49000</v>
      </c>
      <c r="AE90" s="20" cm="1">
        <f t="array" ref="AE90">IF(ISERROR(INDEX(Jornadas[id],ROW()-5)),"",SUMIFS(Cortes[propina],Cortes[id_jornada],INDEX(Jornadas[id],ROW()-5),Cortes[id_barbero],LOOKUP($AC$4,Barberos[nombre],Barberos[id])))</f>
        <v>2500</v>
      </c>
      <c r="AF90" s="20" cm="1">
        <f t="array" ref="AF90">IF(ISERROR(INDEX(Jornadas[id],ROW()-5)),"",SUMIFS(Adelantos[importe],Adelantos[id_jornada],INDEX(Jornadas[id],ROW()-5),Adelantos[id_barbero],LOOKUP($AC$4,Barberos[nombre],Barberos[id])))</f>
        <v>0</v>
      </c>
      <c r="AG90" s="20" cm="1">
        <f t="array" ref="AG90">IF(ISERROR(INDEX(Jornadas[id],ROW()-5)),"",AD90+AE90-AF90)</f>
        <v>51500</v>
      </c>
      <c r="AH90" s="1" cm="1">
        <f t="array" ref="AH90">IF(ISERROR(INDEX(Jornadas[id],ROW()-5)),"",COUNTIFS(_Cortes!$C:$C,INDEX(Jornadas[id],ROW()-5),_Cortes!$B:$B,LOOKUP($AH$4,_Barberos!$B:$B,_Barberos!$A:$A)))</f>
        <v>0</v>
      </c>
      <c r="AI90" s="20" cm="1">
        <f t="array" ref="AI90">IF(ISERROR(INDEX(Jornadas[id],ROW()-5)),"",INT(SUMIFS(Cortes[importe],Cortes[id_jornada],INDEX(Jornadas[id],ROW()-5),Cortes[id_barbero],LOOKUP($AH$4,Barberos[nombre],Barberos[id]))*(INDEX(Jornadas[comision_barberos],1)/100)))</f>
        <v>0</v>
      </c>
      <c r="AJ90" s="20" cm="1">
        <f t="array" ref="AJ90">IF(ISERROR(INDEX(Jornadas[id],ROW()-5)),"",SUMIFS(Cortes[propina],Cortes[id_jornada],INDEX(Jornadas[id],ROW()-5),Cortes[id_barbero],LOOKUP($AH$4,Barberos[nombre],Barberos[id])))</f>
        <v>0</v>
      </c>
      <c r="AK90" s="20" cm="1">
        <f t="array" ref="AK90">IF(ISERROR(INDEX(Jornadas[id],ROW()-5)),"",SUMIFS(Adelantos[importe],Adelantos[id_jornada],INDEX(Jornadas[id],ROW()-5),Adelantos[id_barbero],LOOKUP($AH$4,Barberos[nombre],Barberos[id])))</f>
        <v>0</v>
      </c>
      <c r="AL90" s="20" cm="1">
        <f t="array" ref="AL90">IF(ISERROR(INDEX(Jornadas[id],ROW()-5)),"",AI90+AJ90-AK90)</f>
        <v>0</v>
      </c>
      <c r="AM90" s="1" cm="1">
        <f t="array" ref="AM90">IF(ISERROR(INDEX(Jornadas[id],ROW()-5)),"",COUNTIFS(_Cortes!$C:$C,INDEX(Jornadas[id],ROW()-5),_Cortes!$B:$B,LOOKUP($AM$4,_Barberos!$B:$B,_Barberos!$A:$A)))</f>
        <v>0</v>
      </c>
      <c r="AN90" s="20" cm="1">
        <f t="array" ref="AN90">IF(ISERROR(INDEX(Jornadas[id],ROW()-5)),"",INT(SUMIFS(Cortes[importe],Cortes[id_jornada],INDEX(Jornadas[id],ROW()-5),Cortes[id_barbero],LOOKUP($AM$4,Barberos[nombre],Barberos[id]))*(INDEX(Jornadas[comision_barberos],1)/100)))</f>
        <v>0</v>
      </c>
      <c r="AO90" s="20" cm="1">
        <f t="array" ref="AO90">IF(ISERROR(INDEX(Jornadas[id],ROW()-5)),"",SUMIFS(Cortes[propina],Cortes[id_jornada],INDEX(Jornadas[id],ROW()-5),Cortes[id_barbero],LOOKUP($AM$4,Barberos[nombre],Barberos[id])))</f>
        <v>0</v>
      </c>
      <c r="AP90" s="20" cm="1">
        <f t="array" ref="AP90">IF(ISERROR(INDEX(Jornadas[id],ROW()-5)),"",SUMIFS(Adelantos[importe],Adelantos[id_jornada],INDEX(Jornadas[id],ROW()-5),Adelantos[id_barbero],LOOKUP($AM$4,Barberos[nombre],Barberos[id])))</f>
        <v>0</v>
      </c>
      <c r="AQ90" s="20" cm="1">
        <f t="array" ref="AQ90">IF(ISERROR(INDEX(Jornadas[id],ROW()-5)),"",AN90+AO90-AP90)</f>
        <v>0</v>
      </c>
      <c r="AR90" s="1" cm="1">
        <f t="array" ref="AR90">IF(ISERROR(INDEX(Jornadas[id],ROW()-5)),"",COUNTIFS(_Cortes!$C:$C,INDEX(Jornadas[id],ROW()-5),_Cortes!$B:$B,LOOKUP($AR$4,_Barberos!$B:$B,_Barberos!$A:$A)))</f>
        <v>0</v>
      </c>
      <c r="AS90" s="20" cm="1">
        <f t="array" ref="AS90">IF(ISERROR(INDEX(Jornadas[id],ROW()-5)),"",INT(SUMIFS(Cortes[importe],Cortes[id_jornada],INDEX(Jornadas[id],ROW()-5),Cortes[id_barbero],LOOKUP($AR$4,Barberos[nombre],Barberos[id]))*(INDEX(Jornadas[comision_barberos],1)/100)))</f>
        <v>0</v>
      </c>
      <c r="AT90" s="20" cm="1">
        <f t="array" ref="AT90">IF(ISERROR(INDEX(Jornadas[id],ROW()-5)),"",SUMIFS(Cortes[propina],Cortes[id_jornada],INDEX(Jornadas[id],ROW()-5),Cortes[id_barbero],LOOKUP($AR$4,Barberos[nombre],Barberos[id])))</f>
        <v>0</v>
      </c>
      <c r="AU90" s="20" cm="1">
        <f t="array" ref="AU90">IF(ISERROR(INDEX(Jornadas[id],ROW()-5)),"",SUMIFS(Adelantos[importe],Adelantos[id_jornada],INDEX(Jornadas[id],ROW()-5),Adelantos[id_barbero],LOOKUP($AR$4,Barberos[nombre],Barberos[id])))</f>
        <v>0</v>
      </c>
      <c r="AV90" s="20" cm="1">
        <f t="array" ref="AV90">IF(ISERROR(INDEX(Jornadas[id],ROW()-5)),"",AS90+AT90-AU90)</f>
        <v>0</v>
      </c>
    </row>
    <row r="91" spans="1:48" ht="15" hidden="1" customHeight="1" x14ac:dyDescent="0.3">
      <c r="A91" s="51" t="str">
        <f t="shared" si="1"/>
        <v>Friday</v>
      </c>
      <c r="B91" s="52"/>
      <c r="C91" s="36" cm="1">
        <f t="array" ref="C91">IF(ISERROR(INDEX(Jornadas[id],ROW()-5)),"",INDEX(Jornadas[fecha],ROW()-5))</f>
        <v>45758</v>
      </c>
      <c r="D91" s="2" cm="1">
        <f t="array" ref="D91">IF(ISERROR(INDEX(Jornadas[id],ROW()-5)),"",COUNTIFS(_Cortes!$C:$C,INDEX(Jornadas[id],ROW()-5),_Cortes!$B:$B,LOOKUP($D$4,_Barberos!$B:$B,_Barberos!$A:$A)))</f>
        <v>16</v>
      </c>
      <c r="E91" s="21" cm="1">
        <f t="array" ref="E91">IF(ISERROR(INDEX(Jornadas[id],ROW()-5)),"",INT(SUMIFS(Cortes[importe],Cortes[id_jornada],INDEX(Jornadas[id],ROW()-5),Cortes[id_barbero],LOOKUP($D$4,Barberos[nombre],Barberos[id]))*(INDEX(Jornadas[comision_barberos],1)/100)))</f>
        <v>58000</v>
      </c>
      <c r="F91" s="21" cm="1">
        <f t="array" ref="F91">IF(ISERROR(INDEX(Jornadas[id],ROW()-5)),"",SUMIFS(Cortes[propina],Cortes[id_jornada],INDEX(Jornadas[id],ROW()-5),Cortes[id_barbero],LOOKUP($D$4,Barberos[nombre],Barberos[id])))</f>
        <v>1000</v>
      </c>
      <c r="G91" s="21" cm="1">
        <f t="array" ref="G91">IF(ISERROR(INDEX(Jornadas[id],ROW()-5)),"",SUMIFS(Adelantos[importe],Adelantos[id_jornada],INDEX(Jornadas[id],ROW()-5),Adelantos[id_barbero],LOOKUP($D$4,Barberos[nombre],Barberos[id])))</f>
        <v>0</v>
      </c>
      <c r="H91" s="21" cm="1">
        <f t="array" ref="H91">IF(ISERROR(INDEX(Jornadas[id],ROW()-5)),"",E91+F91-G91)</f>
        <v>59000</v>
      </c>
      <c r="I91" s="2" cm="1">
        <f t="array" ref="I91">IF(ISERROR(INDEX(Jornadas[id],ROW()-5)),"",COUNTIFS(_Cortes!$C:$C,INDEX(Jornadas[id],ROW()-5),_Cortes!$B:$B,LOOKUP($I$4,_Barberos!$B:$B,_Barberos!$A:$A)))</f>
        <v>17</v>
      </c>
      <c r="J91" s="21" cm="1">
        <f t="array" ref="J91">IF(ISERROR(INDEX(Jornadas[id],ROW()-5)),"",INT(SUMIFS(Cortes[importe],Cortes[id_jornada],INDEX(Jornadas[id],ROW()-5),Cortes[id_barbero],LOOKUP($I$4,Barberos[nombre],Barberos[id]))*(INDEX(Jornadas[comision_barberos],1)/100)))</f>
        <v>60500</v>
      </c>
      <c r="K91" s="21" cm="1">
        <f t="array" ref="K91">IF(ISERROR(INDEX(Jornadas[id],ROW()-5)),"",SUMIFS(Cortes[propina],Cortes[id_jornada],INDEX(Jornadas[id],ROW()-5),Cortes[id_barbero],LOOKUP($I$4,Barberos[nombre],Barberos[id])))</f>
        <v>11000</v>
      </c>
      <c r="L91" s="21" cm="1">
        <f t="array" ref="L91">IF(ISERROR(INDEX(Jornadas[id],ROW()-5)),"",SUMIFS(Adelantos[importe],Adelantos[id_jornada],INDEX(Jornadas[id],ROW()-5),Adelantos[id_barbero],LOOKUP($I$4,Barberos[nombre],Barberos[id])))</f>
        <v>500</v>
      </c>
      <c r="M91" s="21" cm="1">
        <f t="array" ref="M91">IF(ISERROR(INDEX(Jornadas[id],ROW()-5)),"",J91+K91-L91)</f>
        <v>71000</v>
      </c>
      <c r="N91" s="2" cm="1">
        <f t="array" ref="N91">IF(ISERROR(INDEX(Jornadas[id],ROW()-5)),"",COUNTIFS(_Cortes!$C:$C,INDEX(Jornadas[id],ROW()-5),_Cortes!$B:$B,LOOKUP($N$4,_Barberos!$B:$B,_Barberos!$A:$A)))</f>
        <v>16</v>
      </c>
      <c r="O91" s="21" cm="1">
        <f t="array" ref="O91">IF(ISERROR(INDEX(Jornadas[id],ROW()-5)),"",INT(SUMIFS(Cortes[importe],Cortes[id_jornada],INDEX(Jornadas[id],ROW()-5),Cortes[id_barbero],LOOKUP($N$4,Barberos[nombre],Barberos[id]))*(INDEX(Jornadas[comision_barberos],1)/100)))</f>
        <v>58000</v>
      </c>
      <c r="P91" s="21" cm="1">
        <f t="array" ref="P91">IF(ISERROR(INDEX(Jornadas[id],ROW()-5)),"",SUMIFS(Cortes[propina],Cortes[id_jornada],INDEX(Jornadas[id],ROW()-5),Cortes[id_barbero],LOOKUP($N$4,Barberos[nombre],Barberos[id])))</f>
        <v>16800</v>
      </c>
      <c r="Q91" s="21" cm="1">
        <f t="array" ref="Q91">IF(ISERROR(INDEX(Jornadas[id],ROW()-5)),"",SUMIFS(Adelantos[importe],Adelantos[id_jornada],INDEX(Jornadas[id],ROW()-5),Adelantos[id_barbero],LOOKUP($N$4,Barberos[nombre],Barberos[id])))</f>
        <v>0</v>
      </c>
      <c r="R91" s="21" cm="1">
        <f t="array" ref="R91">IF(ISERROR(INDEX(Jornadas[id],ROW()-5)),"",O91+P91-Q91)</f>
        <v>74800</v>
      </c>
      <c r="S91" s="2" cm="1">
        <f t="array" ref="S91">IF(ISERROR(INDEX(Jornadas[id],ROW()-5)),"",COUNTIFS(_Cortes!$C:$C,INDEX(Jornadas[id],ROW()-5),_Cortes!$B:$B,LOOKUP($S$4,_Barberos!$B:$B,_Barberos!$A:$A)))</f>
        <v>13</v>
      </c>
      <c r="T91" s="21" cm="1">
        <f t="array" ref="T91">IF(ISERROR(INDEX(Jornadas[id],ROW()-5)),"",INT(SUMIFS(Cortes[importe],Cortes[id_jornada],INDEX(Jornadas[id],ROW()-5),Cortes[id_barbero],LOOKUP($S$4,Barberos[nombre],Barberos[id]))*(INDEX(Jornadas[comision_barberos],1)/100)))</f>
        <v>48500</v>
      </c>
      <c r="U91" s="21" cm="1">
        <f t="array" ref="U91">IF(ISERROR(INDEX(Jornadas[id],ROW()-5)),"",SUMIFS(Cortes[propina],Cortes[id_jornada],INDEX(Jornadas[id],ROW()-5),Cortes[id_barbero],LOOKUP($S$4,Barberos[nombre],Barberos[id])))</f>
        <v>2000</v>
      </c>
      <c r="V91" s="21" cm="1">
        <f t="array" ref="V91">IF(ISERROR(INDEX(Jornadas[id],ROW()-5)),"",SUMIFS(Adelantos[importe],Adelantos[id_jornada],INDEX(Jornadas[id],ROW()-5),Adelantos[id_barbero],LOOKUP($S$4,Barberos[nombre],Barberos[id])))</f>
        <v>0</v>
      </c>
      <c r="W91" s="21" cm="1">
        <f t="array" ref="W91">IF(ISERROR(INDEX(Jornadas[id],ROW()-5)),"",T91+U91-V91)</f>
        <v>50500</v>
      </c>
      <c r="X91" s="2" cm="1">
        <f t="array" ref="X91">IF(ISERROR(INDEX(Jornadas[id],ROW()-5)),"",COUNTIFS(_Cortes!$C:$C,INDEX(Jornadas[id],ROW()-5),_Cortes!$B:$B,LOOKUP($X$4,_Barberos!$B:$B,_Barberos!$A:$A)))</f>
        <v>0</v>
      </c>
      <c r="Y91" s="21" cm="1">
        <f t="array" ref="Y91">IF(ISERROR(INDEX(Jornadas[id],ROW()-5)),"",INT(SUMIFS(Cortes[importe],Cortes[id_jornada],INDEX(Jornadas[id],ROW()-5),Cortes[id_barbero],LOOKUP($X$4,Barberos[nombre],Barberos[id]))*(INDEX(Jornadas[comision_barberos],1)/100)))</f>
        <v>0</v>
      </c>
      <c r="Z91" s="21" cm="1">
        <f t="array" ref="Z91">IF(ISERROR(INDEX(Jornadas[id],ROW()-5)),"",SUMIFS(Cortes[propina],Cortes[id_jornada],INDEX(Jornadas[id],ROW()-5),Cortes[id_barbero],LOOKUP($X$4,Barberos[nombre],Barberos[id])))</f>
        <v>0</v>
      </c>
      <c r="AA91" s="21" cm="1">
        <f t="array" ref="AA91">IF(ISERROR(INDEX(Jornadas[id],ROW()-5)),"",SUMIFS(Adelantos[importe],Adelantos[id_jornada],INDEX(Jornadas[id],ROW()-5),Adelantos[id_barbero],LOOKUP($X$4,Barberos[nombre],Barberos[id])))</f>
        <v>0</v>
      </c>
      <c r="AB91" s="21" cm="1">
        <f t="array" ref="AB91">IF(ISERROR(INDEX(Jornadas[id],ROW()-5)),"",Y91+Z91-AA91)</f>
        <v>0</v>
      </c>
      <c r="AC91" s="2" cm="1">
        <f t="array" ref="AC91">IF(ISERROR(INDEX(Jornadas[id],ROW()-5)),"",COUNTIFS(_Cortes!$C:$C,INDEX(Jornadas[id],ROW()-5),_Cortes!$B:$B,LOOKUP($AC$4,_Barberos!$B:$B,_Barberos!$A:$A)))</f>
        <v>16</v>
      </c>
      <c r="AD91" s="21" cm="1">
        <f t="array" ref="AD91">IF(ISERROR(INDEX(Jornadas[id],ROW()-5)),"",INT(SUMIFS(Cortes[importe],Cortes[id_jornada],INDEX(Jornadas[id],ROW()-5),Cortes[id_barbero],LOOKUP($AC$4,Barberos[nombre],Barberos[id]))*(INDEX(Jornadas[comision_barberos],1)/100)))</f>
        <v>57000</v>
      </c>
      <c r="AE91" s="21" cm="1">
        <f t="array" ref="AE91">IF(ISERROR(INDEX(Jornadas[id],ROW()-5)),"",SUMIFS(Cortes[propina],Cortes[id_jornada],INDEX(Jornadas[id],ROW()-5),Cortes[id_barbero],LOOKUP($AC$4,Barberos[nombre],Barberos[id])))</f>
        <v>2000</v>
      </c>
      <c r="AF91" s="21" cm="1">
        <f t="array" ref="AF91">IF(ISERROR(INDEX(Jornadas[id],ROW()-5)),"",SUMIFS(Adelantos[importe],Adelantos[id_jornada],INDEX(Jornadas[id],ROW()-5),Adelantos[id_barbero],LOOKUP($AC$4,Barberos[nombre],Barberos[id])))</f>
        <v>0</v>
      </c>
      <c r="AG91" s="21" cm="1">
        <f t="array" ref="AG91">IF(ISERROR(INDEX(Jornadas[id],ROW()-5)),"",AD91+AE91-AF91)</f>
        <v>59000</v>
      </c>
      <c r="AH91" s="2" cm="1">
        <f t="array" ref="AH91">IF(ISERROR(INDEX(Jornadas[id],ROW()-5)),"",COUNTIFS(_Cortes!$C:$C,INDEX(Jornadas[id],ROW()-5),_Cortes!$B:$B,LOOKUP($AH$4,_Barberos!$B:$B,_Barberos!$A:$A)))</f>
        <v>0</v>
      </c>
      <c r="AI91" s="21" cm="1">
        <f t="array" ref="AI91">IF(ISERROR(INDEX(Jornadas[id],ROW()-5)),"",INT(SUMIFS(Cortes[importe],Cortes[id_jornada],INDEX(Jornadas[id],ROW()-5),Cortes[id_barbero],LOOKUP($AH$4,Barberos[nombre],Barberos[id]))*(INDEX(Jornadas[comision_barberos],1)/100)))</f>
        <v>0</v>
      </c>
      <c r="AJ91" s="21" cm="1">
        <f t="array" ref="AJ91">IF(ISERROR(INDEX(Jornadas[id],ROW()-5)),"",SUMIFS(Cortes[propina],Cortes[id_jornada],INDEX(Jornadas[id],ROW()-5),Cortes[id_barbero],LOOKUP($AH$4,Barberos[nombre],Barberos[id])))</f>
        <v>0</v>
      </c>
      <c r="AK91" s="21" cm="1">
        <f t="array" ref="AK91">IF(ISERROR(INDEX(Jornadas[id],ROW()-5)),"",SUMIFS(Adelantos[importe],Adelantos[id_jornada],INDEX(Jornadas[id],ROW()-5),Adelantos[id_barbero],LOOKUP($AH$4,Barberos[nombre],Barberos[id])))</f>
        <v>0</v>
      </c>
      <c r="AL91" s="21" cm="1">
        <f t="array" ref="AL91">IF(ISERROR(INDEX(Jornadas[id],ROW()-5)),"",AI91+AJ91-AK91)</f>
        <v>0</v>
      </c>
      <c r="AM91" s="2" cm="1">
        <f t="array" ref="AM91">IF(ISERROR(INDEX(Jornadas[id],ROW()-5)),"",COUNTIFS(_Cortes!$C:$C,INDEX(Jornadas[id],ROW()-5),_Cortes!$B:$B,LOOKUP($AM$4,_Barberos!$B:$B,_Barberos!$A:$A)))</f>
        <v>10</v>
      </c>
      <c r="AN91" s="21" cm="1">
        <f t="array" ref="AN91">IF(ISERROR(INDEX(Jornadas[id],ROW()-5)),"",INT(SUMIFS(Cortes[importe],Cortes[id_jornada],INDEX(Jornadas[id],ROW()-5),Cortes[id_barbero],LOOKUP($AM$4,Barberos[nombre],Barberos[id]))*(INDEX(Jornadas[comision_barberos],1)/100)))</f>
        <v>36000</v>
      </c>
      <c r="AO91" s="21" cm="1">
        <f t="array" ref="AO91">IF(ISERROR(INDEX(Jornadas[id],ROW()-5)),"",SUMIFS(Cortes[propina],Cortes[id_jornada],INDEX(Jornadas[id],ROW()-5),Cortes[id_barbero],LOOKUP($AM$4,Barberos[nombre],Barberos[id])))</f>
        <v>1000</v>
      </c>
      <c r="AP91" s="21" cm="1">
        <f t="array" ref="AP91">IF(ISERROR(INDEX(Jornadas[id],ROW()-5)),"",SUMIFS(Adelantos[importe],Adelantos[id_jornada],INDEX(Jornadas[id],ROW()-5),Adelantos[id_barbero],LOOKUP($AM$4,Barberos[nombre],Barberos[id])))</f>
        <v>0</v>
      </c>
      <c r="AQ91" s="21" cm="1">
        <f t="array" ref="AQ91">IF(ISERROR(INDEX(Jornadas[id],ROW()-5)),"",AN91+AO91-AP91)</f>
        <v>37000</v>
      </c>
      <c r="AR91" s="2" cm="1">
        <f t="array" ref="AR91">IF(ISERROR(INDEX(Jornadas[id],ROW()-5)),"",COUNTIFS(_Cortes!$C:$C,INDEX(Jornadas[id],ROW()-5),_Cortes!$B:$B,LOOKUP($AR$4,_Barberos!$B:$B,_Barberos!$A:$A)))</f>
        <v>0</v>
      </c>
      <c r="AS91" s="21" cm="1">
        <f t="array" ref="AS91">IF(ISERROR(INDEX(Jornadas[id],ROW()-5)),"",INT(SUMIFS(Cortes[importe],Cortes[id_jornada],INDEX(Jornadas[id],ROW()-5),Cortes[id_barbero],LOOKUP($AR$4,Barberos[nombre],Barberos[id]))*(INDEX(Jornadas[comision_barberos],1)/100)))</f>
        <v>0</v>
      </c>
      <c r="AT91" s="21" cm="1">
        <f t="array" ref="AT91">IF(ISERROR(INDEX(Jornadas[id],ROW()-5)),"",SUMIFS(Cortes[propina],Cortes[id_jornada],INDEX(Jornadas[id],ROW()-5),Cortes[id_barbero],LOOKUP($AR$4,Barberos[nombre],Barberos[id])))</f>
        <v>0</v>
      </c>
      <c r="AU91" s="21" cm="1">
        <f t="array" ref="AU91">IF(ISERROR(INDEX(Jornadas[id],ROW()-5)),"",SUMIFS(Adelantos[importe],Adelantos[id_jornada],INDEX(Jornadas[id],ROW()-5),Adelantos[id_barbero],LOOKUP($AR$4,Barberos[nombre],Barberos[id])))</f>
        <v>0</v>
      </c>
      <c r="AV91" s="21" cm="1">
        <f t="array" ref="AV91">IF(ISERROR(INDEX(Jornadas[id],ROW()-5)),"",AS91+AT91-AU91)</f>
        <v>0</v>
      </c>
    </row>
    <row r="92" spans="1:48" ht="15" hidden="1" customHeight="1" x14ac:dyDescent="0.3">
      <c r="A92" s="53" t="str">
        <f t="shared" si="1"/>
        <v>Saturday</v>
      </c>
      <c r="B92" s="54"/>
      <c r="C92" s="38" cm="1">
        <f t="array" ref="C92">IF(ISERROR(INDEX(Jornadas[id],ROW()-5)),"",INDEX(Jornadas[fecha],ROW()-5))</f>
        <v>45759</v>
      </c>
      <c r="D92" s="1" cm="1">
        <f t="array" ref="D92">IF(ISERROR(INDEX(Jornadas[id],ROW()-5)),"",COUNTIFS(_Cortes!$C:$C,INDEX(Jornadas[id],ROW()-5),_Cortes!$B:$B,LOOKUP($D$4,_Barberos!$B:$B,_Barberos!$A:$A)))</f>
        <v>18</v>
      </c>
      <c r="E92" s="20" cm="1">
        <f t="array" ref="E92">IF(ISERROR(INDEX(Jornadas[id],ROW()-5)),"",INT(SUMIFS(Cortes[importe],Cortes[id_jornada],INDEX(Jornadas[id],ROW()-5),Cortes[id_barbero],LOOKUP($D$4,Barberos[nombre],Barberos[id]))*(INDEX(Jornadas[comision_barberos],1)/100)))</f>
        <v>63000</v>
      </c>
      <c r="F92" s="20" cm="1">
        <f t="array" ref="F92">IF(ISERROR(INDEX(Jornadas[id],ROW()-5)),"",SUMIFS(Cortes[propina],Cortes[id_jornada],INDEX(Jornadas[id],ROW()-5),Cortes[id_barbero],LOOKUP($D$4,Barberos[nombre],Barberos[id])))</f>
        <v>3000</v>
      </c>
      <c r="G92" s="20" cm="1">
        <f t="array" ref="G92">IF(ISERROR(INDEX(Jornadas[id],ROW()-5)),"",SUMIFS(Adelantos[importe],Adelantos[id_jornada],INDEX(Jornadas[id],ROW()-5),Adelantos[id_barbero],LOOKUP($D$4,Barberos[nombre],Barberos[id])))</f>
        <v>0</v>
      </c>
      <c r="H92" s="20" cm="1">
        <f t="array" ref="H92">IF(ISERROR(INDEX(Jornadas[id],ROW()-5)),"",E92+F92-G92)</f>
        <v>66000</v>
      </c>
      <c r="I92" s="1" cm="1">
        <f t="array" ref="I92">IF(ISERROR(INDEX(Jornadas[id],ROW()-5)),"",COUNTIFS(_Cortes!$C:$C,INDEX(Jornadas[id],ROW()-5),_Cortes!$B:$B,LOOKUP($I$4,_Barberos!$B:$B,_Barberos!$A:$A)))</f>
        <v>14</v>
      </c>
      <c r="J92" s="20" cm="1">
        <f t="array" ref="J92">IF(ISERROR(INDEX(Jornadas[id],ROW()-5)),"",INT(SUMIFS(Cortes[importe],Cortes[id_jornada],INDEX(Jornadas[id],ROW()-5),Cortes[id_barbero],LOOKUP($I$4,Barberos[nombre],Barberos[id]))*(INDEX(Jornadas[comision_barberos],1)/100)))</f>
        <v>49000</v>
      </c>
      <c r="K92" s="20" cm="1">
        <f t="array" ref="K92">IF(ISERROR(INDEX(Jornadas[id],ROW()-5)),"",SUMIFS(Cortes[propina],Cortes[id_jornada],INDEX(Jornadas[id],ROW()-5),Cortes[id_barbero],LOOKUP($I$4,Barberos[nombre],Barberos[id])))</f>
        <v>4000</v>
      </c>
      <c r="L92" s="20" cm="1">
        <f t="array" ref="L92">IF(ISERROR(INDEX(Jornadas[id],ROW()-5)),"",SUMIFS(Adelantos[importe],Adelantos[id_jornada],INDEX(Jornadas[id],ROW()-5),Adelantos[id_barbero],LOOKUP($I$4,Barberos[nombre],Barberos[id])))</f>
        <v>500</v>
      </c>
      <c r="M92" s="20" cm="1">
        <f t="array" ref="M92">IF(ISERROR(INDEX(Jornadas[id],ROW()-5)),"",J92+K92-L92)</f>
        <v>52500</v>
      </c>
      <c r="N92" s="1" cm="1">
        <f t="array" ref="N92">IF(ISERROR(INDEX(Jornadas[id],ROW()-5)),"",COUNTIFS(_Cortes!$C:$C,INDEX(Jornadas[id],ROW()-5),_Cortes!$B:$B,LOOKUP($N$4,_Barberos!$B:$B,_Barberos!$A:$A)))</f>
        <v>16</v>
      </c>
      <c r="O92" s="20" cm="1">
        <f t="array" ref="O92">IF(ISERROR(INDEX(Jornadas[id],ROW()-5)),"",INT(SUMIFS(Cortes[importe],Cortes[id_jornada],INDEX(Jornadas[id],ROW()-5),Cortes[id_barbero],LOOKUP($N$4,Barberos[nombre],Barberos[id]))*(INDEX(Jornadas[comision_barberos],1)/100)))</f>
        <v>57000</v>
      </c>
      <c r="P92" s="20" cm="1">
        <f t="array" ref="P92">IF(ISERROR(INDEX(Jornadas[id],ROW()-5)),"",SUMIFS(Cortes[propina],Cortes[id_jornada],INDEX(Jornadas[id],ROW()-5),Cortes[id_barbero],LOOKUP($N$4,Barberos[nombre],Barberos[id])))</f>
        <v>7500</v>
      </c>
      <c r="Q92" s="20" cm="1">
        <f t="array" ref="Q92">IF(ISERROR(INDEX(Jornadas[id],ROW()-5)),"",SUMIFS(Adelantos[importe],Adelantos[id_jornada],INDEX(Jornadas[id],ROW()-5),Adelantos[id_barbero],LOOKUP($N$4,Barberos[nombre],Barberos[id])))</f>
        <v>0</v>
      </c>
      <c r="R92" s="20" cm="1">
        <f t="array" ref="R92">IF(ISERROR(INDEX(Jornadas[id],ROW()-5)),"",O92+P92-Q92)</f>
        <v>64500</v>
      </c>
      <c r="S92" s="1" cm="1">
        <f t="array" ref="S92">IF(ISERROR(INDEX(Jornadas[id],ROW()-5)),"",COUNTIFS(_Cortes!$C:$C,INDEX(Jornadas[id],ROW()-5),_Cortes!$B:$B,LOOKUP($S$4,_Barberos!$B:$B,_Barberos!$A:$A)))</f>
        <v>16</v>
      </c>
      <c r="T92" s="20" cm="1">
        <f t="array" ref="T92">IF(ISERROR(INDEX(Jornadas[id],ROW()-5)),"",INT(SUMIFS(Cortes[importe],Cortes[id_jornada],INDEX(Jornadas[id],ROW()-5),Cortes[id_barbero],LOOKUP($S$4,Barberos[nombre],Barberos[id]))*(INDEX(Jornadas[comision_barberos],1)/100)))</f>
        <v>57500</v>
      </c>
      <c r="U92" s="20" cm="1">
        <f t="array" ref="U92">IF(ISERROR(INDEX(Jornadas[id],ROW()-5)),"",SUMIFS(Cortes[propina],Cortes[id_jornada],INDEX(Jornadas[id],ROW()-5),Cortes[id_barbero],LOOKUP($S$4,Barberos[nombre],Barberos[id])))</f>
        <v>9500</v>
      </c>
      <c r="V92" s="20" cm="1">
        <f t="array" ref="V92">IF(ISERROR(INDEX(Jornadas[id],ROW()-5)),"",SUMIFS(Adelantos[importe],Adelantos[id_jornada],INDEX(Jornadas[id],ROW()-5),Adelantos[id_barbero],LOOKUP($S$4,Barberos[nombre],Barberos[id])))</f>
        <v>0</v>
      </c>
      <c r="W92" s="20" cm="1">
        <f t="array" ref="W92">IF(ISERROR(INDEX(Jornadas[id],ROW()-5)),"",T92+U92-V92)</f>
        <v>67000</v>
      </c>
      <c r="X92" s="1" cm="1">
        <f t="array" ref="X92">IF(ISERROR(INDEX(Jornadas[id],ROW()-5)),"",COUNTIFS(_Cortes!$C:$C,INDEX(Jornadas[id],ROW()-5),_Cortes!$B:$B,LOOKUP($X$4,_Barberos!$B:$B,_Barberos!$A:$A)))</f>
        <v>0</v>
      </c>
      <c r="Y92" s="20" cm="1">
        <f t="array" ref="Y92">IF(ISERROR(INDEX(Jornadas[id],ROW()-5)),"",INT(SUMIFS(Cortes[importe],Cortes[id_jornada],INDEX(Jornadas[id],ROW()-5),Cortes[id_barbero],LOOKUP($X$4,Barberos[nombre],Barberos[id]))*(INDEX(Jornadas[comision_barberos],1)/100)))</f>
        <v>0</v>
      </c>
      <c r="Z92" s="20" cm="1">
        <f t="array" ref="Z92">IF(ISERROR(INDEX(Jornadas[id],ROW()-5)),"",SUMIFS(Cortes[propina],Cortes[id_jornada],INDEX(Jornadas[id],ROW()-5),Cortes[id_barbero],LOOKUP($X$4,Barberos[nombre],Barberos[id])))</f>
        <v>0</v>
      </c>
      <c r="AA92" s="20" cm="1">
        <f t="array" ref="AA92">IF(ISERROR(INDEX(Jornadas[id],ROW()-5)),"",SUMIFS(Adelantos[importe],Adelantos[id_jornada],INDEX(Jornadas[id],ROW()-5),Adelantos[id_barbero],LOOKUP($X$4,Barberos[nombre],Barberos[id])))</f>
        <v>0</v>
      </c>
      <c r="AB92" s="20" cm="1">
        <f t="array" ref="AB92">IF(ISERROR(INDEX(Jornadas[id],ROW()-5)),"",Y92+Z92-AA92)</f>
        <v>0</v>
      </c>
      <c r="AC92" s="1" cm="1">
        <f t="array" ref="AC92">IF(ISERROR(INDEX(Jornadas[id],ROW()-5)),"",COUNTIFS(_Cortes!$C:$C,INDEX(Jornadas[id],ROW()-5),_Cortes!$B:$B,LOOKUP($AC$4,_Barberos!$B:$B,_Barberos!$A:$A)))</f>
        <v>16</v>
      </c>
      <c r="AD92" s="20" cm="1">
        <f t="array" ref="AD92">IF(ISERROR(INDEX(Jornadas[id],ROW()-5)),"",INT(SUMIFS(Cortes[importe],Cortes[id_jornada],INDEX(Jornadas[id],ROW()-5),Cortes[id_barbero],LOOKUP($AC$4,Barberos[nombre],Barberos[id]))*(INDEX(Jornadas[comision_barberos],1)/100)))</f>
        <v>57000</v>
      </c>
      <c r="AE92" s="20" cm="1">
        <f t="array" ref="AE92">IF(ISERROR(INDEX(Jornadas[id],ROW()-5)),"",SUMIFS(Cortes[propina],Cortes[id_jornada],INDEX(Jornadas[id],ROW()-5),Cortes[id_barbero],LOOKUP($AC$4,Barberos[nombre],Barberos[id])))</f>
        <v>1000</v>
      </c>
      <c r="AF92" s="20" cm="1">
        <f t="array" ref="AF92">IF(ISERROR(INDEX(Jornadas[id],ROW()-5)),"",SUMIFS(Adelantos[importe],Adelantos[id_jornada],INDEX(Jornadas[id],ROW()-5),Adelantos[id_barbero],LOOKUP($AC$4,Barberos[nombre],Barberos[id])))</f>
        <v>0</v>
      </c>
      <c r="AG92" s="20" cm="1">
        <f t="array" ref="AG92">IF(ISERROR(INDEX(Jornadas[id],ROW()-5)),"",AD92+AE92-AF92)</f>
        <v>58000</v>
      </c>
      <c r="AH92" s="1" cm="1">
        <f t="array" ref="AH92">IF(ISERROR(INDEX(Jornadas[id],ROW()-5)),"",COUNTIFS(_Cortes!$C:$C,INDEX(Jornadas[id],ROW()-5),_Cortes!$B:$B,LOOKUP($AH$4,_Barberos!$B:$B,_Barberos!$A:$A)))</f>
        <v>0</v>
      </c>
      <c r="AI92" s="20" cm="1">
        <f t="array" ref="AI92">IF(ISERROR(INDEX(Jornadas[id],ROW()-5)),"",INT(SUMIFS(Cortes[importe],Cortes[id_jornada],INDEX(Jornadas[id],ROW()-5),Cortes[id_barbero],LOOKUP($AH$4,Barberos[nombre],Barberos[id]))*(INDEX(Jornadas[comision_barberos],1)/100)))</f>
        <v>0</v>
      </c>
      <c r="AJ92" s="20" cm="1">
        <f t="array" ref="AJ92">IF(ISERROR(INDEX(Jornadas[id],ROW()-5)),"",SUMIFS(Cortes[propina],Cortes[id_jornada],INDEX(Jornadas[id],ROW()-5),Cortes[id_barbero],LOOKUP($AH$4,Barberos[nombre],Barberos[id])))</f>
        <v>0</v>
      </c>
      <c r="AK92" s="20" cm="1">
        <f t="array" ref="AK92">IF(ISERROR(INDEX(Jornadas[id],ROW()-5)),"",SUMIFS(Adelantos[importe],Adelantos[id_jornada],INDEX(Jornadas[id],ROW()-5),Adelantos[id_barbero],LOOKUP($AH$4,Barberos[nombre],Barberos[id])))</f>
        <v>0</v>
      </c>
      <c r="AL92" s="20" cm="1">
        <f t="array" ref="AL92">IF(ISERROR(INDEX(Jornadas[id],ROW()-5)),"",AI92+AJ92-AK92)</f>
        <v>0</v>
      </c>
      <c r="AM92" s="1" cm="1">
        <f t="array" ref="AM92">IF(ISERROR(INDEX(Jornadas[id],ROW()-5)),"",COUNTIFS(_Cortes!$C:$C,INDEX(Jornadas[id],ROW()-5),_Cortes!$B:$B,LOOKUP($AM$4,_Barberos!$B:$B,_Barberos!$A:$A)))</f>
        <v>13</v>
      </c>
      <c r="AN92" s="20" cm="1">
        <f t="array" ref="AN92">IF(ISERROR(INDEX(Jornadas[id],ROW()-5)),"",INT(SUMIFS(Cortes[importe],Cortes[id_jornada],INDEX(Jornadas[id],ROW()-5),Cortes[id_barbero],LOOKUP($AM$4,Barberos[nombre],Barberos[id]))*(INDEX(Jornadas[comision_barberos],1)/100)))</f>
        <v>46500</v>
      </c>
      <c r="AO92" s="20" cm="1">
        <f t="array" ref="AO92">IF(ISERROR(INDEX(Jornadas[id],ROW()-5)),"",SUMIFS(Cortes[propina],Cortes[id_jornada],INDEX(Jornadas[id],ROW()-5),Cortes[id_barbero],LOOKUP($AM$4,Barberos[nombre],Barberos[id])))</f>
        <v>4000</v>
      </c>
      <c r="AP92" s="20" cm="1">
        <f t="array" ref="AP92">IF(ISERROR(INDEX(Jornadas[id],ROW()-5)),"",SUMIFS(Adelantos[importe],Adelantos[id_jornada],INDEX(Jornadas[id],ROW()-5),Adelantos[id_barbero],LOOKUP($AM$4,Barberos[nombre],Barberos[id])))</f>
        <v>0</v>
      </c>
      <c r="AQ92" s="20" cm="1">
        <f t="array" ref="AQ92">IF(ISERROR(INDEX(Jornadas[id],ROW()-5)),"",AN92+AO92-AP92)</f>
        <v>50500</v>
      </c>
      <c r="AR92" s="1" cm="1">
        <f t="array" ref="AR92">IF(ISERROR(INDEX(Jornadas[id],ROW()-5)),"",COUNTIFS(_Cortes!$C:$C,INDEX(Jornadas[id],ROW()-5),_Cortes!$B:$B,LOOKUP($AR$4,_Barberos!$B:$B,_Barberos!$A:$A)))</f>
        <v>0</v>
      </c>
      <c r="AS92" s="20" cm="1">
        <f t="array" ref="AS92">IF(ISERROR(INDEX(Jornadas[id],ROW()-5)),"",INT(SUMIFS(Cortes[importe],Cortes[id_jornada],INDEX(Jornadas[id],ROW()-5),Cortes[id_barbero],LOOKUP($AR$4,Barberos[nombre],Barberos[id]))*(INDEX(Jornadas[comision_barberos],1)/100)))</f>
        <v>0</v>
      </c>
      <c r="AT92" s="20" cm="1">
        <f t="array" ref="AT92">IF(ISERROR(INDEX(Jornadas[id],ROW()-5)),"",SUMIFS(Cortes[propina],Cortes[id_jornada],INDEX(Jornadas[id],ROW()-5),Cortes[id_barbero],LOOKUP($AR$4,Barberos[nombre],Barberos[id])))</f>
        <v>0</v>
      </c>
      <c r="AU92" s="20" cm="1">
        <f t="array" ref="AU92">IF(ISERROR(INDEX(Jornadas[id],ROW()-5)),"",SUMIFS(Adelantos[importe],Adelantos[id_jornada],INDEX(Jornadas[id],ROW()-5),Adelantos[id_barbero],LOOKUP($AR$4,Barberos[nombre],Barberos[id])))</f>
        <v>0</v>
      </c>
      <c r="AV92" s="20" cm="1">
        <f t="array" ref="AV92">IF(ISERROR(INDEX(Jornadas[id],ROW()-5)),"",AS92+AT92-AU92)</f>
        <v>0</v>
      </c>
    </row>
    <row r="93" spans="1:48" ht="15" hidden="1" customHeight="1" x14ac:dyDescent="0.3">
      <c r="A93" s="51" t="str">
        <f t="shared" si="1"/>
        <v>Monday</v>
      </c>
      <c r="B93" s="52"/>
      <c r="C93" s="36" cm="1">
        <f t="array" ref="C93">IF(ISERROR(INDEX(Jornadas[id],ROW()-5)),"",INDEX(Jornadas[fecha],ROW()-5))</f>
        <v>45761</v>
      </c>
      <c r="D93" s="2" cm="1">
        <f t="array" ref="D93">IF(ISERROR(INDEX(Jornadas[id],ROW()-5)),"",COUNTIFS(_Cortes!$C:$C,INDEX(Jornadas[id],ROW()-5),_Cortes!$B:$B,LOOKUP($D$4,_Barberos!$B:$B,_Barberos!$A:$A)))</f>
        <v>1</v>
      </c>
      <c r="E93" s="21" cm="1">
        <f t="array" ref="E93">IF(ISERROR(INDEX(Jornadas[id],ROW()-5)),"",INT(SUMIFS(Cortes[importe],Cortes[id_jornada],INDEX(Jornadas[id],ROW()-5),Cortes[id_barbero],LOOKUP($D$4,Barberos[nombre],Barberos[id]))*(INDEX(Jornadas[comision_barberos],1)/100)))</f>
        <v>3500</v>
      </c>
      <c r="F93" s="21" cm="1">
        <f t="array" ref="F93">IF(ISERROR(INDEX(Jornadas[id],ROW()-5)),"",SUMIFS(Cortes[propina],Cortes[id_jornada],INDEX(Jornadas[id],ROW()-5),Cortes[id_barbero],LOOKUP($D$4,Barberos[nombre],Barberos[id])))</f>
        <v>2500</v>
      </c>
      <c r="G93" s="21" cm="1">
        <f t="array" ref="G93">IF(ISERROR(INDEX(Jornadas[id],ROW()-5)),"",SUMIFS(Adelantos[importe],Adelantos[id_jornada],INDEX(Jornadas[id],ROW()-5),Adelantos[id_barbero],LOOKUP($D$4,Barberos[nombre],Barberos[id])))</f>
        <v>0</v>
      </c>
      <c r="H93" s="21" cm="1">
        <f t="array" ref="H93">IF(ISERROR(INDEX(Jornadas[id],ROW()-5)),"",E93+F93-G93)</f>
        <v>6000</v>
      </c>
      <c r="I93" s="2" cm="1">
        <f t="array" ref="I93">IF(ISERROR(INDEX(Jornadas[id],ROW()-5)),"",COUNTIFS(_Cortes!$C:$C,INDEX(Jornadas[id],ROW()-5),_Cortes!$B:$B,LOOKUP($I$4,_Barberos!$B:$B,_Barberos!$A:$A)))</f>
        <v>10</v>
      </c>
      <c r="J93" s="21" cm="1">
        <f t="array" ref="J93">IF(ISERROR(INDEX(Jornadas[id],ROW()-5)),"",INT(SUMIFS(Cortes[importe],Cortes[id_jornada],INDEX(Jornadas[id],ROW()-5),Cortes[id_barbero],LOOKUP($I$4,Barberos[nombre],Barberos[id]))*(INDEX(Jornadas[comision_barberos],1)/100)))</f>
        <v>52500</v>
      </c>
      <c r="K93" s="21" cm="1">
        <f t="array" ref="K93">IF(ISERROR(INDEX(Jornadas[id],ROW()-5)),"",SUMIFS(Cortes[propina],Cortes[id_jornada],INDEX(Jornadas[id],ROW()-5),Cortes[id_barbero],LOOKUP($I$4,Barberos[nombre],Barberos[id])))</f>
        <v>0</v>
      </c>
      <c r="L93" s="21" cm="1">
        <f t="array" ref="L93">IF(ISERROR(INDEX(Jornadas[id],ROW()-5)),"",SUMIFS(Adelantos[importe],Adelantos[id_jornada],INDEX(Jornadas[id],ROW()-5),Adelantos[id_barbero],LOOKUP($I$4,Barberos[nombre],Barberos[id])))</f>
        <v>3500</v>
      </c>
      <c r="M93" s="21" cm="1">
        <f t="array" ref="M93">IF(ISERROR(INDEX(Jornadas[id],ROW()-5)),"",J93+K93-L93)</f>
        <v>49000</v>
      </c>
      <c r="N93" s="2" cm="1">
        <f t="array" ref="N93">IF(ISERROR(INDEX(Jornadas[id],ROW()-5)),"",COUNTIFS(_Cortes!$C:$C,INDEX(Jornadas[id],ROW()-5),_Cortes!$B:$B,LOOKUP($N$4,_Barberos!$B:$B,_Barberos!$A:$A)))</f>
        <v>10</v>
      </c>
      <c r="O93" s="21" cm="1">
        <f t="array" ref="O93">IF(ISERROR(INDEX(Jornadas[id],ROW()-5)),"",INT(SUMIFS(Cortes[importe],Cortes[id_jornada],INDEX(Jornadas[id],ROW()-5),Cortes[id_barbero],LOOKUP($N$4,Barberos[nombre],Barberos[id]))*(INDEX(Jornadas[comision_barberos],1)/100)))</f>
        <v>35000</v>
      </c>
      <c r="P93" s="21" cm="1">
        <f t="array" ref="P93">IF(ISERROR(INDEX(Jornadas[id],ROW()-5)),"",SUMIFS(Cortes[propina],Cortes[id_jornada],INDEX(Jornadas[id],ROW()-5),Cortes[id_barbero],LOOKUP($N$4,Barberos[nombre],Barberos[id])))</f>
        <v>1000</v>
      </c>
      <c r="Q93" s="21" cm="1">
        <f t="array" ref="Q93">IF(ISERROR(INDEX(Jornadas[id],ROW()-5)),"",SUMIFS(Adelantos[importe],Adelantos[id_jornada],INDEX(Jornadas[id],ROW()-5),Adelantos[id_barbero],LOOKUP($N$4,Barberos[nombre],Barberos[id])))</f>
        <v>0</v>
      </c>
      <c r="R93" s="21" cm="1">
        <f t="array" ref="R93">IF(ISERROR(INDEX(Jornadas[id],ROW()-5)),"",O93+P93-Q93)</f>
        <v>36000</v>
      </c>
      <c r="S93" s="2" cm="1">
        <f t="array" ref="S93">IF(ISERROR(INDEX(Jornadas[id],ROW()-5)),"",COUNTIFS(_Cortes!$C:$C,INDEX(Jornadas[id],ROW()-5),_Cortes!$B:$B,LOOKUP($S$4,_Barberos!$B:$B,_Barberos!$A:$A)))</f>
        <v>9</v>
      </c>
      <c r="T93" s="21" cm="1">
        <f t="array" ref="T93">IF(ISERROR(INDEX(Jornadas[id],ROW()-5)),"",INT(SUMIFS(Cortes[importe],Cortes[id_jornada],INDEX(Jornadas[id],ROW()-5),Cortes[id_barbero],LOOKUP($S$4,Barberos[nombre],Barberos[id]))*(INDEX(Jornadas[comision_barberos],1)/100)))</f>
        <v>31500</v>
      </c>
      <c r="U93" s="21" cm="1">
        <f t="array" ref="U93">IF(ISERROR(INDEX(Jornadas[id],ROW()-5)),"",SUMIFS(Cortes[propina],Cortes[id_jornada],INDEX(Jornadas[id],ROW()-5),Cortes[id_barbero],LOOKUP($S$4,Barberos[nombre],Barberos[id])))</f>
        <v>5200</v>
      </c>
      <c r="V93" s="21" cm="1">
        <f t="array" ref="V93">IF(ISERROR(INDEX(Jornadas[id],ROW()-5)),"",SUMIFS(Adelantos[importe],Adelantos[id_jornada],INDEX(Jornadas[id],ROW()-5),Adelantos[id_barbero],LOOKUP($S$4,Barberos[nombre],Barberos[id])))</f>
        <v>0</v>
      </c>
      <c r="W93" s="21" cm="1">
        <f t="array" ref="W93">IF(ISERROR(INDEX(Jornadas[id],ROW()-5)),"",T93+U93-V93)</f>
        <v>36700</v>
      </c>
      <c r="X93" s="2" cm="1">
        <f t="array" ref="X93">IF(ISERROR(INDEX(Jornadas[id],ROW()-5)),"",COUNTIFS(_Cortes!$C:$C,INDEX(Jornadas[id],ROW()-5),_Cortes!$B:$B,LOOKUP($X$4,_Barberos!$B:$B,_Barberos!$A:$A)))</f>
        <v>0</v>
      </c>
      <c r="Y93" s="21" cm="1">
        <f t="array" ref="Y93">IF(ISERROR(INDEX(Jornadas[id],ROW()-5)),"",INT(SUMIFS(Cortes[importe],Cortes[id_jornada],INDEX(Jornadas[id],ROW()-5),Cortes[id_barbero],LOOKUP($X$4,Barberos[nombre],Barberos[id]))*(INDEX(Jornadas[comision_barberos],1)/100)))</f>
        <v>0</v>
      </c>
      <c r="Z93" s="21" cm="1">
        <f t="array" ref="Z93">IF(ISERROR(INDEX(Jornadas[id],ROW()-5)),"",SUMIFS(Cortes[propina],Cortes[id_jornada],INDEX(Jornadas[id],ROW()-5),Cortes[id_barbero],LOOKUP($X$4,Barberos[nombre],Barberos[id])))</f>
        <v>0</v>
      </c>
      <c r="AA93" s="21" cm="1">
        <f t="array" ref="AA93">IF(ISERROR(INDEX(Jornadas[id],ROW()-5)),"",SUMIFS(Adelantos[importe],Adelantos[id_jornada],INDEX(Jornadas[id],ROW()-5),Adelantos[id_barbero],LOOKUP($X$4,Barberos[nombre],Barberos[id])))</f>
        <v>0</v>
      </c>
      <c r="AB93" s="21" cm="1">
        <f t="array" ref="AB93">IF(ISERROR(INDEX(Jornadas[id],ROW()-5)),"",Y93+Z93-AA93)</f>
        <v>0</v>
      </c>
      <c r="AC93" s="2" cm="1">
        <f t="array" ref="AC93">IF(ISERROR(INDEX(Jornadas[id],ROW()-5)),"",COUNTIFS(_Cortes!$C:$C,INDEX(Jornadas[id],ROW()-5),_Cortes!$B:$B,LOOKUP($AC$4,_Barberos!$B:$B,_Barberos!$A:$A)))</f>
        <v>0</v>
      </c>
      <c r="AD93" s="21" cm="1">
        <f t="array" ref="AD93">IF(ISERROR(INDEX(Jornadas[id],ROW()-5)),"",INT(SUMIFS(Cortes[importe],Cortes[id_jornada],INDEX(Jornadas[id],ROW()-5),Cortes[id_barbero],LOOKUP($AC$4,Barberos[nombre],Barberos[id]))*(INDEX(Jornadas[comision_barberos],1)/100)))</f>
        <v>0</v>
      </c>
      <c r="AE93" s="21" cm="1">
        <f t="array" ref="AE93">IF(ISERROR(INDEX(Jornadas[id],ROW()-5)),"",SUMIFS(Cortes[propina],Cortes[id_jornada],INDEX(Jornadas[id],ROW()-5),Cortes[id_barbero],LOOKUP($AC$4,Barberos[nombre],Barberos[id])))</f>
        <v>0</v>
      </c>
      <c r="AF93" s="21" cm="1">
        <f t="array" ref="AF93">IF(ISERROR(INDEX(Jornadas[id],ROW()-5)),"",SUMIFS(Adelantos[importe],Adelantos[id_jornada],INDEX(Jornadas[id],ROW()-5),Adelantos[id_barbero],LOOKUP($AC$4,Barberos[nombre],Barberos[id])))</f>
        <v>0</v>
      </c>
      <c r="AG93" s="21" cm="1">
        <f t="array" ref="AG93">IF(ISERROR(INDEX(Jornadas[id],ROW()-5)),"",AD93+AE93-AF93)</f>
        <v>0</v>
      </c>
      <c r="AH93" s="2" cm="1">
        <f t="array" ref="AH93">IF(ISERROR(INDEX(Jornadas[id],ROW()-5)),"",COUNTIFS(_Cortes!$C:$C,INDEX(Jornadas[id],ROW()-5),_Cortes!$B:$B,LOOKUP($AH$4,_Barberos!$B:$B,_Barberos!$A:$A)))</f>
        <v>0</v>
      </c>
      <c r="AI93" s="21" cm="1">
        <f t="array" ref="AI93">IF(ISERROR(INDEX(Jornadas[id],ROW()-5)),"",INT(SUMIFS(Cortes[importe],Cortes[id_jornada],INDEX(Jornadas[id],ROW()-5),Cortes[id_barbero],LOOKUP($AH$4,Barberos[nombre],Barberos[id]))*(INDEX(Jornadas[comision_barberos],1)/100)))</f>
        <v>0</v>
      </c>
      <c r="AJ93" s="21" cm="1">
        <f t="array" ref="AJ93">IF(ISERROR(INDEX(Jornadas[id],ROW()-5)),"",SUMIFS(Cortes[propina],Cortes[id_jornada],INDEX(Jornadas[id],ROW()-5),Cortes[id_barbero],LOOKUP($AH$4,Barberos[nombre],Barberos[id])))</f>
        <v>0</v>
      </c>
      <c r="AK93" s="21" cm="1">
        <f t="array" ref="AK93">IF(ISERROR(INDEX(Jornadas[id],ROW()-5)),"",SUMIFS(Adelantos[importe],Adelantos[id_jornada],INDEX(Jornadas[id],ROW()-5),Adelantos[id_barbero],LOOKUP($AH$4,Barberos[nombre],Barberos[id])))</f>
        <v>0</v>
      </c>
      <c r="AL93" s="21" cm="1">
        <f t="array" ref="AL93">IF(ISERROR(INDEX(Jornadas[id],ROW()-5)),"",AI93+AJ93-AK93)</f>
        <v>0</v>
      </c>
      <c r="AM93" s="2" cm="1">
        <f t="array" ref="AM93">IF(ISERROR(INDEX(Jornadas[id],ROW()-5)),"",COUNTIFS(_Cortes!$C:$C,INDEX(Jornadas[id],ROW()-5),_Cortes!$B:$B,LOOKUP($AM$4,_Barberos!$B:$B,_Barberos!$A:$A)))</f>
        <v>0</v>
      </c>
      <c r="AN93" s="21" cm="1">
        <f t="array" ref="AN93">IF(ISERROR(INDEX(Jornadas[id],ROW()-5)),"",INT(SUMIFS(Cortes[importe],Cortes[id_jornada],INDEX(Jornadas[id],ROW()-5),Cortes[id_barbero],LOOKUP($AM$4,Barberos[nombre],Barberos[id]))*(INDEX(Jornadas[comision_barberos],1)/100)))</f>
        <v>0</v>
      </c>
      <c r="AO93" s="21" cm="1">
        <f t="array" ref="AO93">IF(ISERROR(INDEX(Jornadas[id],ROW()-5)),"",SUMIFS(Cortes[propina],Cortes[id_jornada],INDEX(Jornadas[id],ROW()-5),Cortes[id_barbero],LOOKUP($AM$4,Barberos[nombre],Barberos[id])))</f>
        <v>0</v>
      </c>
      <c r="AP93" s="21" cm="1">
        <f t="array" ref="AP93">IF(ISERROR(INDEX(Jornadas[id],ROW()-5)),"",SUMIFS(Adelantos[importe],Adelantos[id_jornada],INDEX(Jornadas[id],ROW()-5),Adelantos[id_barbero],LOOKUP($AM$4,Barberos[nombre],Barberos[id])))</f>
        <v>0</v>
      </c>
      <c r="AQ93" s="21" cm="1">
        <f t="array" ref="AQ93">IF(ISERROR(INDEX(Jornadas[id],ROW()-5)),"",AN93+AO93-AP93)</f>
        <v>0</v>
      </c>
      <c r="AR93" s="2" cm="1">
        <f t="array" ref="AR93">IF(ISERROR(INDEX(Jornadas[id],ROW()-5)),"",COUNTIFS(_Cortes!$C:$C,INDEX(Jornadas[id],ROW()-5),_Cortes!$B:$B,LOOKUP($AR$4,_Barberos!$B:$B,_Barberos!$A:$A)))</f>
        <v>0</v>
      </c>
      <c r="AS93" s="21" cm="1">
        <f t="array" ref="AS93">IF(ISERROR(INDEX(Jornadas[id],ROW()-5)),"",INT(SUMIFS(Cortes[importe],Cortes[id_jornada],INDEX(Jornadas[id],ROW()-5),Cortes[id_barbero],LOOKUP($AR$4,Barberos[nombre],Barberos[id]))*(INDEX(Jornadas[comision_barberos],1)/100)))</f>
        <v>0</v>
      </c>
      <c r="AT93" s="21" cm="1">
        <f t="array" ref="AT93">IF(ISERROR(INDEX(Jornadas[id],ROW()-5)),"",SUMIFS(Cortes[propina],Cortes[id_jornada],INDEX(Jornadas[id],ROW()-5),Cortes[id_barbero],LOOKUP($AR$4,Barberos[nombre],Barberos[id])))</f>
        <v>0</v>
      </c>
      <c r="AU93" s="21" cm="1">
        <f t="array" ref="AU93">IF(ISERROR(INDEX(Jornadas[id],ROW()-5)),"",SUMIFS(Adelantos[importe],Adelantos[id_jornada],INDEX(Jornadas[id],ROW()-5),Adelantos[id_barbero],LOOKUP($AR$4,Barberos[nombre],Barberos[id])))</f>
        <v>0</v>
      </c>
      <c r="AV93" s="21" cm="1">
        <f t="array" ref="AV93">IF(ISERROR(INDEX(Jornadas[id],ROW()-5)),"",AS93+AT93-AU93)</f>
        <v>0</v>
      </c>
    </row>
    <row r="94" spans="1:48" ht="15" hidden="1" customHeight="1" x14ac:dyDescent="0.3">
      <c r="A94" s="53" t="str">
        <f t="shared" si="1"/>
        <v>Tuesday</v>
      </c>
      <c r="B94" s="54"/>
      <c r="C94" s="38" cm="1">
        <f t="array" ref="C94">IF(ISERROR(INDEX(Jornadas[id],ROW()-5)),"",INDEX(Jornadas[fecha],ROW()-5))</f>
        <v>45762</v>
      </c>
      <c r="D94" s="1" cm="1">
        <f t="array" ref="D94">IF(ISERROR(INDEX(Jornadas[id],ROW()-5)),"",COUNTIFS(_Cortes!$C:$C,INDEX(Jornadas[id],ROW()-5),_Cortes!$B:$B,LOOKUP($D$4,_Barberos!$B:$B,_Barberos!$A:$A)))</f>
        <v>0</v>
      </c>
      <c r="E94" s="20" cm="1">
        <f t="array" ref="E94">IF(ISERROR(INDEX(Jornadas[id],ROW()-5)),"",INT(SUMIFS(Cortes[importe],Cortes[id_jornada],INDEX(Jornadas[id],ROW()-5),Cortes[id_barbero],LOOKUP($D$4,Barberos[nombre],Barberos[id]))*(INDEX(Jornadas[comision_barberos],1)/100)))</f>
        <v>0</v>
      </c>
      <c r="F94" s="20" cm="1">
        <f t="array" ref="F94">IF(ISERROR(INDEX(Jornadas[id],ROW()-5)),"",SUMIFS(Cortes[propina],Cortes[id_jornada],INDEX(Jornadas[id],ROW()-5),Cortes[id_barbero],LOOKUP($D$4,Barberos[nombre],Barberos[id])))</f>
        <v>0</v>
      </c>
      <c r="G94" s="20" cm="1">
        <f t="array" ref="G94">IF(ISERROR(INDEX(Jornadas[id],ROW()-5)),"",SUMIFS(Adelantos[importe],Adelantos[id_jornada],INDEX(Jornadas[id],ROW()-5),Adelantos[id_barbero],LOOKUP($D$4,Barberos[nombre],Barberos[id])))</f>
        <v>0</v>
      </c>
      <c r="H94" s="20" cm="1">
        <f t="array" ref="H94">IF(ISERROR(INDEX(Jornadas[id],ROW()-5)),"",E94+F94-G94)</f>
        <v>0</v>
      </c>
      <c r="I94" s="1" cm="1">
        <f t="array" ref="I94">IF(ISERROR(INDEX(Jornadas[id],ROW()-5)),"",COUNTIFS(_Cortes!$C:$C,INDEX(Jornadas[id],ROW()-5),_Cortes!$B:$B,LOOKUP($I$4,_Barberos!$B:$B,_Barberos!$A:$A)))</f>
        <v>0</v>
      </c>
      <c r="J94" s="20" cm="1">
        <f t="array" ref="J94">IF(ISERROR(INDEX(Jornadas[id],ROW()-5)),"",INT(SUMIFS(Cortes[importe],Cortes[id_jornada],INDEX(Jornadas[id],ROW()-5),Cortes[id_barbero],LOOKUP($I$4,Barberos[nombre],Barberos[id]))*(INDEX(Jornadas[comision_barberos],1)/100)))</f>
        <v>0</v>
      </c>
      <c r="K94" s="20" cm="1">
        <f t="array" ref="K94">IF(ISERROR(INDEX(Jornadas[id],ROW()-5)),"",SUMIFS(Cortes[propina],Cortes[id_jornada],INDEX(Jornadas[id],ROW()-5),Cortes[id_barbero],LOOKUP($I$4,Barberos[nombre],Barberos[id])))</f>
        <v>0</v>
      </c>
      <c r="L94" s="20" cm="1">
        <f t="array" ref="L94">IF(ISERROR(INDEX(Jornadas[id],ROW()-5)),"",SUMIFS(Adelantos[importe],Adelantos[id_jornada],INDEX(Jornadas[id],ROW()-5),Adelantos[id_barbero],LOOKUP($I$4,Barberos[nombre],Barberos[id])))</f>
        <v>0</v>
      </c>
      <c r="M94" s="20" cm="1">
        <f t="array" ref="M94">IF(ISERROR(INDEX(Jornadas[id],ROW()-5)),"",J94+K94-L94)</f>
        <v>0</v>
      </c>
      <c r="N94" s="1" cm="1">
        <f t="array" ref="N94">IF(ISERROR(INDEX(Jornadas[id],ROW()-5)),"",COUNTIFS(_Cortes!$C:$C,INDEX(Jornadas[id],ROW()-5),_Cortes!$B:$B,LOOKUP($N$4,_Barberos!$B:$B,_Barberos!$A:$A)))</f>
        <v>11</v>
      </c>
      <c r="O94" s="20" cm="1">
        <f t="array" ref="O94">IF(ISERROR(INDEX(Jornadas[id],ROW()-5)),"",INT(SUMIFS(Cortes[importe],Cortes[id_jornada],INDEX(Jornadas[id],ROW()-5),Cortes[id_barbero],LOOKUP($N$4,Barberos[nombre],Barberos[id]))*(INDEX(Jornadas[comision_barberos],1)/100)))</f>
        <v>39500</v>
      </c>
      <c r="P94" s="20" cm="1">
        <f t="array" ref="P94">IF(ISERROR(INDEX(Jornadas[id],ROW()-5)),"",SUMIFS(Cortes[propina],Cortes[id_jornada],INDEX(Jornadas[id],ROW()-5),Cortes[id_barbero],LOOKUP($N$4,Barberos[nombre],Barberos[id])))</f>
        <v>7500</v>
      </c>
      <c r="Q94" s="20" cm="1">
        <f t="array" ref="Q94">IF(ISERROR(INDEX(Jornadas[id],ROW()-5)),"",SUMIFS(Adelantos[importe],Adelantos[id_jornada],INDEX(Jornadas[id],ROW()-5),Adelantos[id_barbero],LOOKUP($N$4,Barberos[nombre],Barberos[id])))</f>
        <v>0</v>
      </c>
      <c r="R94" s="20" cm="1">
        <f t="array" ref="R94">IF(ISERROR(INDEX(Jornadas[id],ROW()-5)),"",O94+P94-Q94)</f>
        <v>47000</v>
      </c>
      <c r="S94" s="1" cm="1">
        <f t="array" ref="S94">IF(ISERROR(INDEX(Jornadas[id],ROW()-5)),"",COUNTIFS(_Cortes!$C:$C,INDEX(Jornadas[id],ROW()-5),_Cortes!$B:$B,LOOKUP($S$4,_Barberos!$B:$B,_Barberos!$A:$A)))</f>
        <v>11</v>
      </c>
      <c r="T94" s="20" cm="1">
        <f t="array" ref="T94">IF(ISERROR(INDEX(Jornadas[id],ROW()-5)),"",INT(SUMIFS(Cortes[importe],Cortes[id_jornada],INDEX(Jornadas[id],ROW()-5),Cortes[id_barbero],LOOKUP($S$4,Barberos[nombre],Barberos[id]))*(INDEX(Jornadas[comision_barberos],1)/100)))</f>
        <v>39500</v>
      </c>
      <c r="U94" s="20" cm="1">
        <f t="array" ref="U94">IF(ISERROR(INDEX(Jornadas[id],ROW()-5)),"",SUMIFS(Cortes[propina],Cortes[id_jornada],INDEX(Jornadas[id],ROW()-5),Cortes[id_barbero],LOOKUP($S$4,Barberos[nombre],Barberos[id])))</f>
        <v>3000</v>
      </c>
      <c r="V94" s="20" cm="1">
        <f t="array" ref="V94">IF(ISERROR(INDEX(Jornadas[id],ROW()-5)),"",SUMIFS(Adelantos[importe],Adelantos[id_jornada],INDEX(Jornadas[id],ROW()-5),Adelantos[id_barbero],LOOKUP($S$4,Barberos[nombre],Barberos[id])))</f>
        <v>0</v>
      </c>
      <c r="W94" s="20" cm="1">
        <f t="array" ref="W94">IF(ISERROR(INDEX(Jornadas[id],ROW()-5)),"",T94+U94-V94)</f>
        <v>42500</v>
      </c>
      <c r="X94" s="1" cm="1">
        <f t="array" ref="X94">IF(ISERROR(INDEX(Jornadas[id],ROW()-5)),"",COUNTIFS(_Cortes!$C:$C,INDEX(Jornadas[id],ROW()-5),_Cortes!$B:$B,LOOKUP($X$4,_Barberos!$B:$B,_Barberos!$A:$A)))</f>
        <v>0</v>
      </c>
      <c r="Y94" s="20" cm="1">
        <f t="array" ref="Y94">IF(ISERROR(INDEX(Jornadas[id],ROW()-5)),"",INT(SUMIFS(Cortes[importe],Cortes[id_jornada],INDEX(Jornadas[id],ROW()-5),Cortes[id_barbero],LOOKUP($X$4,Barberos[nombre],Barberos[id]))*(INDEX(Jornadas[comision_barberos],1)/100)))</f>
        <v>0</v>
      </c>
      <c r="Z94" s="20" cm="1">
        <f t="array" ref="Z94">IF(ISERROR(INDEX(Jornadas[id],ROW()-5)),"",SUMIFS(Cortes[propina],Cortes[id_jornada],INDEX(Jornadas[id],ROW()-5),Cortes[id_barbero],LOOKUP($X$4,Barberos[nombre],Barberos[id])))</f>
        <v>0</v>
      </c>
      <c r="AA94" s="20" cm="1">
        <f t="array" ref="AA94">IF(ISERROR(INDEX(Jornadas[id],ROW()-5)),"",SUMIFS(Adelantos[importe],Adelantos[id_jornada],INDEX(Jornadas[id],ROW()-5),Adelantos[id_barbero],LOOKUP($X$4,Barberos[nombre],Barberos[id])))</f>
        <v>0</v>
      </c>
      <c r="AB94" s="20" cm="1">
        <f t="array" ref="AB94">IF(ISERROR(INDEX(Jornadas[id],ROW()-5)),"",Y94+Z94-AA94)</f>
        <v>0</v>
      </c>
      <c r="AC94" s="1" cm="1">
        <f t="array" ref="AC94">IF(ISERROR(INDEX(Jornadas[id],ROW()-5)),"",COUNTIFS(_Cortes!$C:$C,INDEX(Jornadas[id],ROW()-5),_Cortes!$B:$B,LOOKUP($AC$4,_Barberos!$B:$B,_Barberos!$A:$A)))</f>
        <v>14</v>
      </c>
      <c r="AD94" s="20" cm="1">
        <f t="array" ref="AD94">IF(ISERROR(INDEX(Jornadas[id],ROW()-5)),"",INT(SUMIFS(Cortes[importe],Cortes[id_jornada],INDEX(Jornadas[id],ROW()-5),Cortes[id_barbero],LOOKUP($AC$4,Barberos[nombre],Barberos[id]))*(INDEX(Jornadas[comision_barberos],1)/100)))</f>
        <v>49000</v>
      </c>
      <c r="AE94" s="20" cm="1">
        <f t="array" ref="AE94">IF(ISERROR(INDEX(Jornadas[id],ROW()-5)),"",SUMIFS(Cortes[propina],Cortes[id_jornada],INDEX(Jornadas[id],ROW()-5),Cortes[id_barbero],LOOKUP($AC$4,Barberos[nombre],Barberos[id])))</f>
        <v>0</v>
      </c>
      <c r="AF94" s="20" cm="1">
        <f t="array" ref="AF94">IF(ISERROR(INDEX(Jornadas[id],ROW()-5)),"",SUMIFS(Adelantos[importe],Adelantos[id_jornada],INDEX(Jornadas[id],ROW()-5),Adelantos[id_barbero],LOOKUP($AC$4,Barberos[nombre],Barberos[id])))</f>
        <v>0</v>
      </c>
      <c r="AG94" s="20" cm="1">
        <f t="array" ref="AG94">IF(ISERROR(INDEX(Jornadas[id],ROW()-5)),"",AD94+AE94-AF94)</f>
        <v>49000</v>
      </c>
      <c r="AH94" s="1" cm="1">
        <f t="array" ref="AH94">IF(ISERROR(INDEX(Jornadas[id],ROW()-5)),"",COUNTIFS(_Cortes!$C:$C,INDEX(Jornadas[id],ROW()-5),_Cortes!$B:$B,LOOKUP($AH$4,_Barberos!$B:$B,_Barberos!$A:$A)))</f>
        <v>0</v>
      </c>
      <c r="AI94" s="20" cm="1">
        <f t="array" ref="AI94">IF(ISERROR(INDEX(Jornadas[id],ROW()-5)),"",INT(SUMIFS(Cortes[importe],Cortes[id_jornada],INDEX(Jornadas[id],ROW()-5),Cortes[id_barbero],LOOKUP($AH$4,Barberos[nombre],Barberos[id]))*(INDEX(Jornadas[comision_barberos],1)/100)))</f>
        <v>0</v>
      </c>
      <c r="AJ94" s="20" cm="1">
        <f t="array" ref="AJ94">IF(ISERROR(INDEX(Jornadas[id],ROW()-5)),"",SUMIFS(Cortes[propina],Cortes[id_jornada],INDEX(Jornadas[id],ROW()-5),Cortes[id_barbero],LOOKUP($AH$4,Barberos[nombre],Barberos[id])))</f>
        <v>0</v>
      </c>
      <c r="AK94" s="20" cm="1">
        <f t="array" ref="AK94">IF(ISERROR(INDEX(Jornadas[id],ROW()-5)),"",SUMIFS(Adelantos[importe],Adelantos[id_jornada],INDEX(Jornadas[id],ROW()-5),Adelantos[id_barbero],LOOKUP($AH$4,Barberos[nombre],Barberos[id])))</f>
        <v>0</v>
      </c>
      <c r="AL94" s="20" cm="1">
        <f t="array" ref="AL94">IF(ISERROR(INDEX(Jornadas[id],ROW()-5)),"",AI94+AJ94-AK94)</f>
        <v>0</v>
      </c>
      <c r="AM94" s="1" cm="1">
        <f t="array" ref="AM94">IF(ISERROR(INDEX(Jornadas[id],ROW()-5)),"",COUNTIFS(_Cortes!$C:$C,INDEX(Jornadas[id],ROW()-5),_Cortes!$B:$B,LOOKUP($AM$4,_Barberos!$B:$B,_Barberos!$A:$A)))</f>
        <v>0</v>
      </c>
      <c r="AN94" s="20" cm="1">
        <f t="array" ref="AN94">IF(ISERROR(INDEX(Jornadas[id],ROW()-5)),"",INT(SUMIFS(Cortes[importe],Cortes[id_jornada],INDEX(Jornadas[id],ROW()-5),Cortes[id_barbero],LOOKUP($AM$4,Barberos[nombre],Barberos[id]))*(INDEX(Jornadas[comision_barberos],1)/100)))</f>
        <v>0</v>
      </c>
      <c r="AO94" s="20" cm="1">
        <f t="array" ref="AO94">IF(ISERROR(INDEX(Jornadas[id],ROW()-5)),"",SUMIFS(Cortes[propina],Cortes[id_jornada],INDEX(Jornadas[id],ROW()-5),Cortes[id_barbero],LOOKUP($AM$4,Barberos[nombre],Barberos[id])))</f>
        <v>0</v>
      </c>
      <c r="AP94" s="20" cm="1">
        <f t="array" ref="AP94">IF(ISERROR(INDEX(Jornadas[id],ROW()-5)),"",SUMIFS(Adelantos[importe],Adelantos[id_jornada],INDEX(Jornadas[id],ROW()-5),Adelantos[id_barbero],LOOKUP($AM$4,Barberos[nombre],Barberos[id])))</f>
        <v>0</v>
      </c>
      <c r="AQ94" s="20" cm="1">
        <f t="array" ref="AQ94">IF(ISERROR(INDEX(Jornadas[id],ROW()-5)),"",AN94+AO94-AP94)</f>
        <v>0</v>
      </c>
      <c r="AR94" s="1" cm="1">
        <f t="array" ref="AR94">IF(ISERROR(INDEX(Jornadas[id],ROW()-5)),"",COUNTIFS(_Cortes!$C:$C,INDEX(Jornadas[id],ROW()-5),_Cortes!$B:$B,LOOKUP($AR$4,_Barberos!$B:$B,_Barberos!$A:$A)))</f>
        <v>0</v>
      </c>
      <c r="AS94" s="20" cm="1">
        <f t="array" ref="AS94">IF(ISERROR(INDEX(Jornadas[id],ROW()-5)),"",INT(SUMIFS(Cortes[importe],Cortes[id_jornada],INDEX(Jornadas[id],ROW()-5),Cortes[id_barbero],LOOKUP($AR$4,Barberos[nombre],Barberos[id]))*(INDEX(Jornadas[comision_barberos],1)/100)))</f>
        <v>0</v>
      </c>
      <c r="AT94" s="20" cm="1">
        <f t="array" ref="AT94">IF(ISERROR(INDEX(Jornadas[id],ROW()-5)),"",SUMIFS(Cortes[propina],Cortes[id_jornada],INDEX(Jornadas[id],ROW()-5),Cortes[id_barbero],LOOKUP($AR$4,Barberos[nombre],Barberos[id])))</f>
        <v>0</v>
      </c>
      <c r="AU94" s="20" cm="1">
        <f t="array" ref="AU94">IF(ISERROR(INDEX(Jornadas[id],ROW()-5)),"",SUMIFS(Adelantos[importe],Adelantos[id_jornada],INDEX(Jornadas[id],ROW()-5),Adelantos[id_barbero],LOOKUP($AR$4,Barberos[nombre],Barberos[id])))</f>
        <v>0</v>
      </c>
      <c r="AV94" s="20" cm="1">
        <f t="array" ref="AV94">IF(ISERROR(INDEX(Jornadas[id],ROW()-5)),"",AS94+AT94-AU94)</f>
        <v>0</v>
      </c>
    </row>
    <row r="95" spans="1:48" ht="15" hidden="1" customHeight="1" x14ac:dyDescent="0.3">
      <c r="A95" s="51" t="str">
        <f t="shared" si="1"/>
        <v>Wednesday</v>
      </c>
      <c r="B95" s="52"/>
      <c r="C95" s="36" cm="1">
        <f t="array" ref="C95">IF(ISERROR(INDEX(Jornadas[id],ROW()-5)),"",INDEX(Jornadas[fecha],ROW()-5))</f>
        <v>45763</v>
      </c>
      <c r="D95" s="2" cm="1">
        <f t="array" ref="D95">IF(ISERROR(INDEX(Jornadas[id],ROW()-5)),"",COUNTIFS(_Cortes!$C:$C,INDEX(Jornadas[id],ROW()-5),_Cortes!$B:$B,LOOKUP($D$4,_Barberos!$B:$B,_Barberos!$A:$A)))</f>
        <v>14</v>
      </c>
      <c r="E95" s="21" cm="1">
        <f t="array" ref="E95">IF(ISERROR(INDEX(Jornadas[id],ROW()-5)),"",INT(SUMIFS(Cortes[importe],Cortes[id_jornada],INDEX(Jornadas[id],ROW()-5),Cortes[id_barbero],LOOKUP($D$4,Barberos[nombre],Barberos[id]))*(INDEX(Jornadas[comision_barberos],1)/100)))</f>
        <v>51000</v>
      </c>
      <c r="F95" s="21" cm="1">
        <f t="array" ref="F95">IF(ISERROR(INDEX(Jornadas[id],ROW()-5)),"",SUMIFS(Cortes[propina],Cortes[id_jornada],INDEX(Jornadas[id],ROW()-5),Cortes[id_barbero],LOOKUP($D$4,Barberos[nombre],Barberos[id])))</f>
        <v>5000</v>
      </c>
      <c r="G95" s="21" cm="1">
        <f t="array" ref="G95">IF(ISERROR(INDEX(Jornadas[id],ROW()-5)),"",SUMIFS(Adelantos[importe],Adelantos[id_jornada],INDEX(Jornadas[id],ROW()-5),Adelantos[id_barbero],LOOKUP($D$4,Barberos[nombre],Barberos[id])))</f>
        <v>0</v>
      </c>
      <c r="H95" s="21" cm="1">
        <f t="array" ref="H95">IF(ISERROR(INDEX(Jornadas[id],ROW()-5)),"",E95+F95-G95)</f>
        <v>56000</v>
      </c>
      <c r="I95" s="2" cm="1">
        <f t="array" ref="I95">IF(ISERROR(INDEX(Jornadas[id],ROW()-5)),"",COUNTIFS(_Cortes!$C:$C,INDEX(Jornadas[id],ROW()-5),_Cortes!$B:$B,LOOKUP($I$4,_Barberos!$B:$B,_Barberos!$A:$A)))</f>
        <v>14</v>
      </c>
      <c r="J95" s="21" cm="1">
        <f t="array" ref="J95">IF(ISERROR(INDEX(Jornadas[id],ROW()-5)),"",INT(SUMIFS(Cortes[importe],Cortes[id_jornada],INDEX(Jornadas[id],ROW()-5),Cortes[id_barbero],LOOKUP($I$4,Barberos[nombre],Barberos[id]))*(INDEX(Jornadas[comision_barberos],1)/100)))</f>
        <v>51000</v>
      </c>
      <c r="K95" s="21" cm="1">
        <f t="array" ref="K95">IF(ISERROR(INDEX(Jornadas[id],ROW()-5)),"",SUMIFS(Cortes[propina],Cortes[id_jornada],INDEX(Jornadas[id],ROW()-5),Cortes[id_barbero],LOOKUP($I$4,Barberos[nombre],Barberos[id])))</f>
        <v>7900</v>
      </c>
      <c r="L95" s="21" cm="1">
        <f t="array" ref="L95">IF(ISERROR(INDEX(Jornadas[id],ROW()-5)),"",SUMIFS(Adelantos[importe],Adelantos[id_jornada],INDEX(Jornadas[id],ROW()-5),Adelantos[id_barbero],LOOKUP($I$4,Barberos[nombre],Barberos[id])))</f>
        <v>2000</v>
      </c>
      <c r="M95" s="21" cm="1">
        <f t="array" ref="M95">IF(ISERROR(INDEX(Jornadas[id],ROW()-5)),"",J95+K95-L95)</f>
        <v>56900</v>
      </c>
      <c r="N95" s="2" cm="1">
        <f t="array" ref="N95">IF(ISERROR(INDEX(Jornadas[id],ROW()-5)),"",COUNTIFS(_Cortes!$C:$C,INDEX(Jornadas[id],ROW()-5),_Cortes!$B:$B,LOOKUP($N$4,_Barberos!$B:$B,_Barberos!$A:$A)))</f>
        <v>0</v>
      </c>
      <c r="O95" s="21" cm="1">
        <f t="array" ref="O95">IF(ISERROR(INDEX(Jornadas[id],ROW()-5)),"",INT(SUMIFS(Cortes[importe],Cortes[id_jornada],INDEX(Jornadas[id],ROW()-5),Cortes[id_barbero],LOOKUP($N$4,Barberos[nombre],Barberos[id]))*(INDEX(Jornadas[comision_barberos],1)/100)))</f>
        <v>0</v>
      </c>
      <c r="P95" s="21" cm="1">
        <f t="array" ref="P95">IF(ISERROR(INDEX(Jornadas[id],ROW()-5)),"",SUMIFS(Cortes[propina],Cortes[id_jornada],INDEX(Jornadas[id],ROW()-5),Cortes[id_barbero],LOOKUP($N$4,Barberos[nombre],Barberos[id])))</f>
        <v>0</v>
      </c>
      <c r="Q95" s="21" cm="1">
        <f t="array" ref="Q95">IF(ISERROR(INDEX(Jornadas[id],ROW()-5)),"",SUMIFS(Adelantos[importe],Adelantos[id_jornada],INDEX(Jornadas[id],ROW()-5),Adelantos[id_barbero],LOOKUP($N$4,Barberos[nombre],Barberos[id])))</f>
        <v>0</v>
      </c>
      <c r="R95" s="21" cm="1">
        <f t="array" ref="R95">IF(ISERROR(INDEX(Jornadas[id],ROW()-5)),"",O95+P95-Q95)</f>
        <v>0</v>
      </c>
      <c r="S95" s="2" cm="1">
        <f t="array" ref="S95">IF(ISERROR(INDEX(Jornadas[id],ROW()-5)),"",COUNTIFS(_Cortes!$C:$C,INDEX(Jornadas[id],ROW()-5),_Cortes!$B:$B,LOOKUP($S$4,_Barberos!$B:$B,_Barberos!$A:$A)))</f>
        <v>14</v>
      </c>
      <c r="T95" s="21" cm="1">
        <f t="array" ref="T95">IF(ISERROR(INDEX(Jornadas[id],ROW()-5)),"",INT(SUMIFS(Cortes[importe],Cortes[id_jornada],INDEX(Jornadas[id],ROW()-5),Cortes[id_barbero],LOOKUP($S$4,Barberos[nombre],Barberos[id]))*(INDEX(Jornadas[comision_barberos],1)/100)))</f>
        <v>48750</v>
      </c>
      <c r="U95" s="21" cm="1">
        <f t="array" ref="U95">IF(ISERROR(INDEX(Jornadas[id],ROW()-5)),"",SUMIFS(Cortes[propina],Cortes[id_jornada],INDEX(Jornadas[id],ROW()-5),Cortes[id_barbero],LOOKUP($S$4,Barberos[nombre],Barberos[id])))</f>
        <v>4500</v>
      </c>
      <c r="V95" s="21" cm="1">
        <f t="array" ref="V95">IF(ISERROR(INDEX(Jornadas[id],ROW()-5)),"",SUMIFS(Adelantos[importe],Adelantos[id_jornada],INDEX(Jornadas[id],ROW()-5),Adelantos[id_barbero],LOOKUP($S$4,Barberos[nombre],Barberos[id])))</f>
        <v>0</v>
      </c>
      <c r="W95" s="21" cm="1">
        <f t="array" ref="W95">IF(ISERROR(INDEX(Jornadas[id],ROW()-5)),"",T95+U95-V95)</f>
        <v>53250</v>
      </c>
      <c r="X95" s="2" cm="1">
        <f t="array" ref="X95">IF(ISERROR(INDEX(Jornadas[id],ROW()-5)),"",COUNTIFS(_Cortes!$C:$C,INDEX(Jornadas[id],ROW()-5),_Cortes!$B:$B,LOOKUP($X$4,_Barberos!$B:$B,_Barberos!$A:$A)))</f>
        <v>0</v>
      </c>
      <c r="Y95" s="21" cm="1">
        <f t="array" ref="Y95">IF(ISERROR(INDEX(Jornadas[id],ROW()-5)),"",INT(SUMIFS(Cortes[importe],Cortes[id_jornada],INDEX(Jornadas[id],ROW()-5),Cortes[id_barbero],LOOKUP($X$4,Barberos[nombre],Barberos[id]))*(INDEX(Jornadas[comision_barberos],1)/100)))</f>
        <v>0</v>
      </c>
      <c r="Z95" s="21" cm="1">
        <f t="array" ref="Z95">IF(ISERROR(INDEX(Jornadas[id],ROW()-5)),"",SUMIFS(Cortes[propina],Cortes[id_jornada],INDEX(Jornadas[id],ROW()-5),Cortes[id_barbero],LOOKUP($X$4,Barberos[nombre],Barberos[id])))</f>
        <v>0</v>
      </c>
      <c r="AA95" s="21" cm="1">
        <f t="array" ref="AA95">IF(ISERROR(INDEX(Jornadas[id],ROW()-5)),"",SUMIFS(Adelantos[importe],Adelantos[id_jornada],INDEX(Jornadas[id],ROW()-5),Adelantos[id_barbero],LOOKUP($X$4,Barberos[nombre],Barberos[id])))</f>
        <v>0</v>
      </c>
      <c r="AB95" s="21" cm="1">
        <f t="array" ref="AB95">IF(ISERROR(INDEX(Jornadas[id],ROW()-5)),"",Y95+Z95-AA95)</f>
        <v>0</v>
      </c>
      <c r="AC95" s="2" cm="1">
        <f t="array" ref="AC95">IF(ISERROR(INDEX(Jornadas[id],ROW()-5)),"",COUNTIFS(_Cortes!$C:$C,INDEX(Jornadas[id],ROW()-5),_Cortes!$B:$B,LOOKUP($AC$4,_Barberos!$B:$B,_Barberos!$A:$A)))</f>
        <v>17</v>
      </c>
      <c r="AD95" s="21" cm="1">
        <f t="array" ref="AD95">IF(ISERROR(INDEX(Jornadas[id],ROW()-5)),"",INT(SUMIFS(Cortes[importe],Cortes[id_jornada],INDEX(Jornadas[id],ROW()-5),Cortes[id_barbero],LOOKUP($AC$4,Barberos[nombre],Barberos[id]))*(INDEX(Jornadas[comision_barberos],1)/100)))</f>
        <v>61250</v>
      </c>
      <c r="AE95" s="21" cm="1">
        <f t="array" ref="AE95">IF(ISERROR(INDEX(Jornadas[id],ROW()-5)),"",SUMIFS(Cortes[propina],Cortes[id_jornada],INDEX(Jornadas[id],ROW()-5),Cortes[id_barbero],LOOKUP($AC$4,Barberos[nombre],Barberos[id])))</f>
        <v>2500</v>
      </c>
      <c r="AF95" s="21" cm="1">
        <f t="array" ref="AF95">IF(ISERROR(INDEX(Jornadas[id],ROW()-5)),"",SUMIFS(Adelantos[importe],Adelantos[id_jornada],INDEX(Jornadas[id],ROW()-5),Adelantos[id_barbero],LOOKUP($AC$4,Barberos[nombre],Barberos[id])))</f>
        <v>0</v>
      </c>
      <c r="AG95" s="21" cm="1">
        <f t="array" ref="AG95">IF(ISERROR(INDEX(Jornadas[id],ROW()-5)),"",AD95+AE95-AF95)</f>
        <v>63750</v>
      </c>
      <c r="AH95" s="2" cm="1">
        <f t="array" ref="AH95">IF(ISERROR(INDEX(Jornadas[id],ROW()-5)),"",COUNTIFS(_Cortes!$C:$C,INDEX(Jornadas[id],ROW()-5),_Cortes!$B:$B,LOOKUP($AH$4,_Barberos!$B:$B,_Barberos!$A:$A)))</f>
        <v>0</v>
      </c>
      <c r="AI95" s="21" cm="1">
        <f t="array" ref="AI95">IF(ISERROR(INDEX(Jornadas[id],ROW()-5)),"",INT(SUMIFS(Cortes[importe],Cortes[id_jornada],INDEX(Jornadas[id],ROW()-5),Cortes[id_barbero],LOOKUP($AH$4,Barberos[nombre],Barberos[id]))*(INDEX(Jornadas[comision_barberos],1)/100)))</f>
        <v>0</v>
      </c>
      <c r="AJ95" s="21" cm="1">
        <f t="array" ref="AJ95">IF(ISERROR(INDEX(Jornadas[id],ROW()-5)),"",SUMIFS(Cortes[propina],Cortes[id_jornada],INDEX(Jornadas[id],ROW()-5),Cortes[id_barbero],LOOKUP($AH$4,Barberos[nombre],Barberos[id])))</f>
        <v>0</v>
      </c>
      <c r="AK95" s="21" cm="1">
        <f t="array" ref="AK95">IF(ISERROR(INDEX(Jornadas[id],ROW()-5)),"",SUMIFS(Adelantos[importe],Adelantos[id_jornada],INDEX(Jornadas[id],ROW()-5),Adelantos[id_barbero],LOOKUP($AH$4,Barberos[nombre],Barberos[id])))</f>
        <v>0</v>
      </c>
      <c r="AL95" s="21" cm="1">
        <f t="array" ref="AL95">IF(ISERROR(INDEX(Jornadas[id],ROW()-5)),"",AI95+AJ95-AK95)</f>
        <v>0</v>
      </c>
      <c r="AM95" s="2" cm="1">
        <f t="array" ref="AM95">IF(ISERROR(INDEX(Jornadas[id],ROW()-5)),"",COUNTIFS(_Cortes!$C:$C,INDEX(Jornadas[id],ROW()-5),_Cortes!$B:$B,LOOKUP($AM$4,_Barberos!$B:$B,_Barberos!$A:$A)))</f>
        <v>0</v>
      </c>
      <c r="AN95" s="21" cm="1">
        <f t="array" ref="AN95">IF(ISERROR(INDEX(Jornadas[id],ROW()-5)),"",INT(SUMIFS(Cortes[importe],Cortes[id_jornada],INDEX(Jornadas[id],ROW()-5),Cortes[id_barbero],LOOKUP($AM$4,Barberos[nombre],Barberos[id]))*(INDEX(Jornadas[comision_barberos],1)/100)))</f>
        <v>0</v>
      </c>
      <c r="AO95" s="21" cm="1">
        <f t="array" ref="AO95">IF(ISERROR(INDEX(Jornadas[id],ROW()-5)),"",SUMIFS(Cortes[propina],Cortes[id_jornada],INDEX(Jornadas[id],ROW()-5),Cortes[id_barbero],LOOKUP($AM$4,Barberos[nombre],Barberos[id])))</f>
        <v>0</v>
      </c>
      <c r="AP95" s="21" cm="1">
        <f t="array" ref="AP95">IF(ISERROR(INDEX(Jornadas[id],ROW()-5)),"",SUMIFS(Adelantos[importe],Adelantos[id_jornada],INDEX(Jornadas[id],ROW()-5),Adelantos[id_barbero],LOOKUP($AM$4,Barberos[nombre],Barberos[id])))</f>
        <v>0</v>
      </c>
      <c r="AQ95" s="21" cm="1">
        <f t="array" ref="AQ95">IF(ISERROR(INDEX(Jornadas[id],ROW()-5)),"",AN95+AO95-AP95)</f>
        <v>0</v>
      </c>
      <c r="AR95" s="2" cm="1">
        <f t="array" ref="AR95">IF(ISERROR(INDEX(Jornadas[id],ROW()-5)),"",COUNTIFS(_Cortes!$C:$C,INDEX(Jornadas[id],ROW()-5),_Cortes!$B:$B,LOOKUP($AR$4,_Barberos!$B:$B,_Barberos!$A:$A)))</f>
        <v>0</v>
      </c>
      <c r="AS95" s="21" cm="1">
        <f t="array" ref="AS95">IF(ISERROR(INDEX(Jornadas[id],ROW()-5)),"",INT(SUMIFS(Cortes[importe],Cortes[id_jornada],INDEX(Jornadas[id],ROW()-5),Cortes[id_barbero],LOOKUP($AR$4,Barberos[nombre],Barberos[id]))*(INDEX(Jornadas[comision_barberos],1)/100)))</f>
        <v>0</v>
      </c>
      <c r="AT95" s="21" cm="1">
        <f t="array" ref="AT95">IF(ISERROR(INDEX(Jornadas[id],ROW()-5)),"",SUMIFS(Cortes[propina],Cortes[id_jornada],INDEX(Jornadas[id],ROW()-5),Cortes[id_barbero],LOOKUP($AR$4,Barberos[nombre],Barberos[id])))</f>
        <v>0</v>
      </c>
      <c r="AU95" s="21" cm="1">
        <f t="array" ref="AU95">IF(ISERROR(INDEX(Jornadas[id],ROW()-5)),"",SUMIFS(Adelantos[importe],Adelantos[id_jornada],INDEX(Jornadas[id],ROW()-5),Adelantos[id_barbero],LOOKUP($AR$4,Barberos[nombre],Barberos[id])))</f>
        <v>0</v>
      </c>
      <c r="AV95" s="21" cm="1">
        <f t="array" ref="AV95">IF(ISERROR(INDEX(Jornadas[id],ROW()-5)),"",AS95+AT95-AU95)</f>
        <v>0</v>
      </c>
    </row>
    <row r="96" spans="1:48" ht="15" hidden="1" customHeight="1" x14ac:dyDescent="0.3">
      <c r="A96" s="53" t="str">
        <f t="shared" si="1"/>
        <v>Thursday</v>
      </c>
      <c r="B96" s="54"/>
      <c r="C96" s="38" cm="1">
        <f t="array" ref="C96">IF(ISERROR(INDEX(Jornadas[id],ROW()-5)),"",INDEX(Jornadas[fecha],ROW()-5))</f>
        <v>45764</v>
      </c>
      <c r="D96" s="1" cm="1">
        <f t="array" ref="D96">IF(ISERROR(INDEX(Jornadas[id],ROW()-5)),"",COUNTIFS(_Cortes!$C:$C,INDEX(Jornadas[id],ROW()-5),_Cortes!$B:$B,LOOKUP($D$4,_Barberos!$B:$B,_Barberos!$A:$A)))</f>
        <v>6</v>
      </c>
      <c r="E96" s="20" cm="1">
        <f t="array" ref="E96">IF(ISERROR(INDEX(Jornadas[id],ROW()-5)),"",INT(SUMIFS(Cortes[importe],Cortes[id_jornada],INDEX(Jornadas[id],ROW()-5),Cortes[id_barbero],LOOKUP($D$4,Barberos[nombre],Barberos[id]))*(INDEX(Jornadas[comision_barberos],1)/100)))</f>
        <v>21000</v>
      </c>
      <c r="F96" s="20" cm="1">
        <f t="array" ref="F96">IF(ISERROR(INDEX(Jornadas[id],ROW()-5)),"",SUMIFS(Cortes[propina],Cortes[id_jornada],INDEX(Jornadas[id],ROW()-5),Cortes[id_barbero],LOOKUP($D$4,Barberos[nombre],Barberos[id])))</f>
        <v>0</v>
      </c>
      <c r="G96" s="20" cm="1">
        <f t="array" ref="G96">IF(ISERROR(INDEX(Jornadas[id],ROW()-5)),"",SUMIFS(Adelantos[importe],Adelantos[id_jornada],INDEX(Jornadas[id],ROW()-5),Adelantos[id_barbero],LOOKUP($D$4,Barberos[nombre],Barberos[id])))</f>
        <v>500</v>
      </c>
      <c r="H96" s="20" cm="1">
        <f t="array" ref="H96">IF(ISERROR(INDEX(Jornadas[id],ROW()-5)),"",E96+F96-G96)</f>
        <v>20500</v>
      </c>
      <c r="I96" s="1" cm="1">
        <f t="array" ref="I96">IF(ISERROR(INDEX(Jornadas[id],ROW()-5)),"",COUNTIFS(_Cortes!$C:$C,INDEX(Jornadas[id],ROW()-5),_Cortes!$B:$B,LOOKUP($I$4,_Barberos!$B:$B,_Barberos!$A:$A)))</f>
        <v>11</v>
      </c>
      <c r="J96" s="20" cm="1">
        <f t="array" ref="J96">IF(ISERROR(INDEX(Jornadas[id],ROW()-5)),"",INT(SUMIFS(Cortes[importe],Cortes[id_jornada],INDEX(Jornadas[id],ROW()-5),Cortes[id_barbero],LOOKUP($I$4,Barberos[nombre],Barberos[id]))*(INDEX(Jornadas[comision_barberos],1)/100)))</f>
        <v>39500</v>
      </c>
      <c r="K96" s="20" cm="1">
        <f t="array" ref="K96">IF(ISERROR(INDEX(Jornadas[id],ROW()-5)),"",SUMIFS(Cortes[propina],Cortes[id_jornada],INDEX(Jornadas[id],ROW()-5),Cortes[id_barbero],LOOKUP($I$4,Barberos[nombre],Barberos[id])))</f>
        <v>6900</v>
      </c>
      <c r="L96" s="20" cm="1">
        <f t="array" ref="L96">IF(ISERROR(INDEX(Jornadas[id],ROW()-5)),"",SUMIFS(Adelantos[importe],Adelantos[id_jornada],INDEX(Jornadas[id],ROW()-5),Adelantos[id_barbero],LOOKUP($I$4,Barberos[nombre],Barberos[id])))</f>
        <v>0</v>
      </c>
      <c r="M96" s="20" cm="1">
        <f t="array" ref="M96">IF(ISERROR(INDEX(Jornadas[id],ROW()-5)),"",J96+K96-L96)</f>
        <v>46400</v>
      </c>
      <c r="N96" s="1" cm="1">
        <f t="array" ref="N96">IF(ISERROR(INDEX(Jornadas[id],ROW()-5)),"",COUNTIFS(_Cortes!$C:$C,INDEX(Jornadas[id],ROW()-5),_Cortes!$B:$B,LOOKUP($N$4,_Barberos!$B:$B,_Barberos!$A:$A)))</f>
        <v>10</v>
      </c>
      <c r="O96" s="20" cm="1">
        <f t="array" ref="O96">IF(ISERROR(INDEX(Jornadas[id],ROW()-5)),"",INT(SUMIFS(Cortes[importe],Cortes[id_jornada],INDEX(Jornadas[id],ROW()-5),Cortes[id_barbero],LOOKUP($N$4,Barberos[nombre],Barberos[id]))*(INDEX(Jornadas[comision_barberos],1)/100)))</f>
        <v>37000</v>
      </c>
      <c r="P96" s="20" cm="1">
        <f t="array" ref="P96">IF(ISERROR(INDEX(Jornadas[id],ROW()-5)),"",SUMIFS(Cortes[propina],Cortes[id_jornada],INDEX(Jornadas[id],ROW()-5),Cortes[id_barbero],LOOKUP($N$4,Barberos[nombre],Barberos[id])))</f>
        <v>10700</v>
      </c>
      <c r="Q96" s="20" cm="1">
        <f t="array" ref="Q96">IF(ISERROR(INDEX(Jornadas[id],ROW()-5)),"",SUMIFS(Adelantos[importe],Adelantos[id_jornada],INDEX(Jornadas[id],ROW()-5),Adelantos[id_barbero],LOOKUP($N$4,Barberos[nombre],Barberos[id])))</f>
        <v>0</v>
      </c>
      <c r="R96" s="20" cm="1">
        <f t="array" ref="R96">IF(ISERROR(INDEX(Jornadas[id],ROW()-5)),"",O96+P96-Q96)</f>
        <v>47700</v>
      </c>
      <c r="S96" s="1" cm="1">
        <f t="array" ref="S96">IF(ISERROR(INDEX(Jornadas[id],ROW()-5)),"",COUNTIFS(_Cortes!$C:$C,INDEX(Jornadas[id],ROW()-5),_Cortes!$B:$B,LOOKUP($S$4,_Barberos!$B:$B,_Barberos!$A:$A)))</f>
        <v>5</v>
      </c>
      <c r="T96" s="20" cm="1">
        <f t="array" ref="T96">IF(ISERROR(INDEX(Jornadas[id],ROW()-5)),"",INT(SUMIFS(Cortes[importe],Cortes[id_jornada],INDEX(Jornadas[id],ROW()-5),Cortes[id_barbero],LOOKUP($S$4,Barberos[nombre],Barberos[id]))*(INDEX(Jornadas[comision_barberos],1)/100)))</f>
        <v>17500</v>
      </c>
      <c r="U96" s="20" cm="1">
        <f t="array" ref="U96">IF(ISERROR(INDEX(Jornadas[id],ROW()-5)),"",SUMIFS(Cortes[propina],Cortes[id_jornada],INDEX(Jornadas[id],ROW()-5),Cortes[id_barbero],LOOKUP($S$4,Barberos[nombre],Barberos[id])))</f>
        <v>1000</v>
      </c>
      <c r="V96" s="20" cm="1">
        <f t="array" ref="V96">IF(ISERROR(INDEX(Jornadas[id],ROW()-5)),"",SUMIFS(Adelantos[importe],Adelantos[id_jornada],INDEX(Jornadas[id],ROW()-5),Adelantos[id_barbero],LOOKUP($S$4,Barberos[nombre],Barberos[id])))</f>
        <v>0</v>
      </c>
      <c r="W96" s="20" cm="1">
        <f t="array" ref="W96">IF(ISERROR(INDEX(Jornadas[id],ROW()-5)),"",T96+U96-V96)</f>
        <v>18500</v>
      </c>
      <c r="X96" s="1" cm="1">
        <f t="array" ref="X96">IF(ISERROR(INDEX(Jornadas[id],ROW()-5)),"",COUNTIFS(_Cortes!$C:$C,INDEX(Jornadas[id],ROW()-5),_Cortes!$B:$B,LOOKUP($X$4,_Barberos!$B:$B,_Barberos!$A:$A)))</f>
        <v>0</v>
      </c>
      <c r="Y96" s="20" cm="1">
        <f t="array" ref="Y96">IF(ISERROR(INDEX(Jornadas[id],ROW()-5)),"",INT(SUMIFS(Cortes[importe],Cortes[id_jornada],INDEX(Jornadas[id],ROW()-5),Cortes[id_barbero],LOOKUP($X$4,Barberos[nombre],Barberos[id]))*(INDEX(Jornadas[comision_barberos],1)/100)))</f>
        <v>0</v>
      </c>
      <c r="Z96" s="20" cm="1">
        <f t="array" ref="Z96">IF(ISERROR(INDEX(Jornadas[id],ROW()-5)),"",SUMIFS(Cortes[propina],Cortes[id_jornada],INDEX(Jornadas[id],ROW()-5),Cortes[id_barbero],LOOKUP($X$4,Barberos[nombre],Barberos[id])))</f>
        <v>0</v>
      </c>
      <c r="AA96" s="20" cm="1">
        <f t="array" ref="AA96">IF(ISERROR(INDEX(Jornadas[id],ROW()-5)),"",SUMIFS(Adelantos[importe],Adelantos[id_jornada],INDEX(Jornadas[id],ROW()-5),Adelantos[id_barbero],LOOKUP($X$4,Barberos[nombre],Barberos[id])))</f>
        <v>0</v>
      </c>
      <c r="AB96" s="20" cm="1">
        <f t="array" ref="AB96">IF(ISERROR(INDEX(Jornadas[id],ROW()-5)),"",Y96+Z96-AA96)</f>
        <v>0</v>
      </c>
      <c r="AC96" s="1" cm="1">
        <f t="array" ref="AC96">IF(ISERROR(INDEX(Jornadas[id],ROW()-5)),"",COUNTIFS(_Cortes!$C:$C,INDEX(Jornadas[id],ROW()-5),_Cortes!$B:$B,LOOKUP($AC$4,_Barberos!$B:$B,_Barberos!$A:$A)))</f>
        <v>10</v>
      </c>
      <c r="AD96" s="20" cm="1">
        <f t="array" ref="AD96">IF(ISERROR(INDEX(Jornadas[id],ROW()-5)),"",INT(SUMIFS(Cortes[importe],Cortes[id_jornada],INDEX(Jornadas[id],ROW()-5),Cortes[id_barbero],LOOKUP($AC$4,Barberos[nombre],Barberos[id]))*(INDEX(Jornadas[comision_barberos],1)/100)))</f>
        <v>35000</v>
      </c>
      <c r="AE96" s="20" cm="1">
        <f t="array" ref="AE96">IF(ISERROR(INDEX(Jornadas[id],ROW()-5)),"",SUMIFS(Cortes[propina],Cortes[id_jornada],INDEX(Jornadas[id],ROW()-5),Cortes[id_barbero],LOOKUP($AC$4,Barberos[nombre],Barberos[id])))</f>
        <v>0</v>
      </c>
      <c r="AF96" s="20" cm="1">
        <f t="array" ref="AF96">IF(ISERROR(INDEX(Jornadas[id],ROW()-5)),"",SUMIFS(Adelantos[importe],Adelantos[id_jornada],INDEX(Jornadas[id],ROW()-5),Adelantos[id_barbero],LOOKUP($AC$4,Barberos[nombre],Barberos[id])))</f>
        <v>0</v>
      </c>
      <c r="AG96" s="20" cm="1">
        <f t="array" ref="AG96">IF(ISERROR(INDEX(Jornadas[id],ROW()-5)),"",AD96+AE96-AF96)</f>
        <v>35000</v>
      </c>
      <c r="AH96" s="1" cm="1">
        <f t="array" ref="AH96">IF(ISERROR(INDEX(Jornadas[id],ROW()-5)),"",COUNTIFS(_Cortes!$C:$C,INDEX(Jornadas[id],ROW()-5),_Cortes!$B:$B,LOOKUP($AH$4,_Barberos!$B:$B,_Barberos!$A:$A)))</f>
        <v>0</v>
      </c>
      <c r="AI96" s="20" cm="1">
        <f t="array" ref="AI96">IF(ISERROR(INDEX(Jornadas[id],ROW()-5)),"",INT(SUMIFS(Cortes[importe],Cortes[id_jornada],INDEX(Jornadas[id],ROW()-5),Cortes[id_barbero],LOOKUP($AH$4,Barberos[nombre],Barberos[id]))*(INDEX(Jornadas[comision_barberos],1)/100)))</f>
        <v>0</v>
      </c>
      <c r="AJ96" s="20" cm="1">
        <f t="array" ref="AJ96">IF(ISERROR(INDEX(Jornadas[id],ROW()-5)),"",SUMIFS(Cortes[propina],Cortes[id_jornada],INDEX(Jornadas[id],ROW()-5),Cortes[id_barbero],LOOKUP($AH$4,Barberos[nombre],Barberos[id])))</f>
        <v>0</v>
      </c>
      <c r="AK96" s="20" cm="1">
        <f t="array" ref="AK96">IF(ISERROR(INDEX(Jornadas[id],ROW()-5)),"",SUMIFS(Adelantos[importe],Adelantos[id_jornada],INDEX(Jornadas[id],ROW()-5),Adelantos[id_barbero],LOOKUP($AH$4,Barberos[nombre],Barberos[id])))</f>
        <v>0</v>
      </c>
      <c r="AL96" s="20" cm="1">
        <f t="array" ref="AL96">IF(ISERROR(INDEX(Jornadas[id],ROW()-5)),"",AI96+AJ96-AK96)</f>
        <v>0</v>
      </c>
      <c r="AM96" s="1" cm="1">
        <f t="array" ref="AM96">IF(ISERROR(INDEX(Jornadas[id],ROW()-5)),"",COUNTIFS(_Cortes!$C:$C,INDEX(Jornadas[id],ROW()-5),_Cortes!$B:$B,LOOKUP($AM$4,_Barberos!$B:$B,_Barberos!$A:$A)))</f>
        <v>10</v>
      </c>
      <c r="AN96" s="20" cm="1">
        <f t="array" ref="AN96">IF(ISERROR(INDEX(Jornadas[id],ROW()-5)),"",INT(SUMIFS(Cortes[importe],Cortes[id_jornada],INDEX(Jornadas[id],ROW()-5),Cortes[id_barbero],LOOKUP($AM$4,Barberos[nombre],Barberos[id]))*(INDEX(Jornadas[comision_barberos],1)/100)))</f>
        <v>35000</v>
      </c>
      <c r="AO96" s="20" cm="1">
        <f t="array" ref="AO96">IF(ISERROR(INDEX(Jornadas[id],ROW()-5)),"",SUMIFS(Cortes[propina],Cortes[id_jornada],INDEX(Jornadas[id],ROW()-5),Cortes[id_barbero],LOOKUP($AM$4,Barberos[nombre],Barberos[id])))</f>
        <v>5000</v>
      </c>
      <c r="AP96" s="20" cm="1">
        <f t="array" ref="AP96">IF(ISERROR(INDEX(Jornadas[id],ROW()-5)),"",SUMIFS(Adelantos[importe],Adelantos[id_jornada],INDEX(Jornadas[id],ROW()-5),Adelantos[id_barbero],LOOKUP($AM$4,Barberos[nombre],Barberos[id])))</f>
        <v>0</v>
      </c>
      <c r="AQ96" s="20" cm="1">
        <f t="array" ref="AQ96">IF(ISERROR(INDEX(Jornadas[id],ROW()-5)),"",AN96+AO96-AP96)</f>
        <v>40000</v>
      </c>
      <c r="AR96" s="1" cm="1">
        <f t="array" ref="AR96">IF(ISERROR(INDEX(Jornadas[id],ROW()-5)),"",COUNTIFS(_Cortes!$C:$C,INDEX(Jornadas[id],ROW()-5),_Cortes!$B:$B,LOOKUP($AR$4,_Barberos!$B:$B,_Barberos!$A:$A)))</f>
        <v>0</v>
      </c>
      <c r="AS96" s="20" cm="1">
        <f t="array" ref="AS96">IF(ISERROR(INDEX(Jornadas[id],ROW()-5)),"",INT(SUMIFS(Cortes[importe],Cortes[id_jornada],INDEX(Jornadas[id],ROW()-5),Cortes[id_barbero],LOOKUP($AR$4,Barberos[nombre],Barberos[id]))*(INDEX(Jornadas[comision_barberos],1)/100)))</f>
        <v>0</v>
      </c>
      <c r="AT96" s="20" cm="1">
        <f t="array" ref="AT96">IF(ISERROR(INDEX(Jornadas[id],ROW()-5)),"",SUMIFS(Cortes[propina],Cortes[id_jornada],INDEX(Jornadas[id],ROW()-5),Cortes[id_barbero],LOOKUP($AR$4,Barberos[nombre],Barberos[id])))</f>
        <v>0</v>
      </c>
      <c r="AU96" s="20" cm="1">
        <f t="array" ref="AU96">IF(ISERROR(INDEX(Jornadas[id],ROW()-5)),"",SUMIFS(Adelantos[importe],Adelantos[id_jornada],INDEX(Jornadas[id],ROW()-5),Adelantos[id_barbero],LOOKUP($AR$4,Barberos[nombre],Barberos[id])))</f>
        <v>0</v>
      </c>
      <c r="AV96" s="20" cm="1">
        <f t="array" ref="AV96">IF(ISERROR(INDEX(Jornadas[id],ROW()-5)),"",AS96+AT96-AU96)</f>
        <v>0</v>
      </c>
    </row>
    <row r="97" spans="1:48" ht="15" hidden="1" customHeight="1" x14ac:dyDescent="0.3">
      <c r="A97" s="51" t="str">
        <f t="shared" si="1"/>
        <v>Friday</v>
      </c>
      <c r="B97" s="52"/>
      <c r="C97" s="36" cm="1">
        <f t="array" ref="C97">IF(ISERROR(INDEX(Jornadas[id],ROW()-5)),"",INDEX(Jornadas[fecha],ROW()-5))</f>
        <v>45765</v>
      </c>
      <c r="D97" s="2" cm="1">
        <f t="array" ref="D97">IF(ISERROR(INDEX(Jornadas[id],ROW()-5)),"",COUNTIFS(_Cortes!$C:$C,INDEX(Jornadas[id],ROW()-5),_Cortes!$B:$B,LOOKUP($D$4,_Barberos!$B:$B,_Barberos!$A:$A)))</f>
        <v>15</v>
      </c>
      <c r="E97" s="21" cm="1">
        <f t="array" ref="E97">IF(ISERROR(INDEX(Jornadas[id],ROW()-5)),"",INT(SUMIFS(Cortes[importe],Cortes[id_jornada],INDEX(Jornadas[id],ROW()-5),Cortes[id_barbero],LOOKUP($D$4,Barberos[nombre],Barberos[id]))*(INDEX(Jornadas[comision_barberos],1)/100)))</f>
        <v>53500</v>
      </c>
      <c r="F97" s="21" cm="1">
        <f t="array" ref="F97">IF(ISERROR(INDEX(Jornadas[id],ROW()-5)),"",SUMIFS(Cortes[propina],Cortes[id_jornada],INDEX(Jornadas[id],ROW()-5),Cortes[id_barbero],LOOKUP($D$4,Barberos[nombre],Barberos[id])))</f>
        <v>2000</v>
      </c>
      <c r="G97" s="21" cm="1">
        <f t="array" ref="G97">IF(ISERROR(INDEX(Jornadas[id],ROW()-5)),"",SUMIFS(Adelantos[importe],Adelantos[id_jornada],INDEX(Jornadas[id],ROW()-5),Adelantos[id_barbero],LOOKUP($D$4,Barberos[nombre],Barberos[id])))</f>
        <v>0</v>
      </c>
      <c r="H97" s="21" cm="1">
        <f t="array" ref="H97">IF(ISERROR(INDEX(Jornadas[id],ROW()-5)),"",E97+F97-G97)</f>
        <v>55500</v>
      </c>
      <c r="I97" s="2" cm="1">
        <f t="array" ref="I97">IF(ISERROR(INDEX(Jornadas[id],ROW()-5)),"",COUNTIFS(_Cortes!$C:$C,INDEX(Jornadas[id],ROW()-5),_Cortes!$B:$B,LOOKUP($I$4,_Barberos!$B:$B,_Barberos!$A:$A)))</f>
        <v>14</v>
      </c>
      <c r="J97" s="21" cm="1">
        <f t="array" ref="J97">IF(ISERROR(INDEX(Jornadas[id],ROW()-5)),"",INT(SUMIFS(Cortes[importe],Cortes[id_jornada],INDEX(Jornadas[id],ROW()-5),Cortes[id_barbero],LOOKUP($I$4,Barberos[nombre],Barberos[id]))*(INDEX(Jornadas[comision_barberos],1)/100)))</f>
        <v>49000</v>
      </c>
      <c r="K97" s="21" cm="1">
        <f t="array" ref="K97">IF(ISERROR(INDEX(Jornadas[id],ROW()-5)),"",SUMIFS(Cortes[propina],Cortes[id_jornada],INDEX(Jornadas[id],ROW()-5),Cortes[id_barbero],LOOKUP($I$4,Barberos[nombre],Barberos[id])))</f>
        <v>3000</v>
      </c>
      <c r="L97" s="21" cm="1">
        <f t="array" ref="L97">IF(ISERROR(INDEX(Jornadas[id],ROW()-5)),"",SUMIFS(Adelantos[importe],Adelantos[id_jornada],INDEX(Jornadas[id],ROW()-5),Adelantos[id_barbero],LOOKUP($I$4,Barberos[nombre],Barberos[id])))</f>
        <v>500</v>
      </c>
      <c r="M97" s="21" cm="1">
        <f t="array" ref="M97">IF(ISERROR(INDEX(Jornadas[id],ROW()-5)),"",J97+K97-L97)</f>
        <v>51500</v>
      </c>
      <c r="N97" s="2" cm="1">
        <f t="array" ref="N97">IF(ISERROR(INDEX(Jornadas[id],ROW()-5)),"",COUNTIFS(_Cortes!$C:$C,INDEX(Jornadas[id],ROW()-5),_Cortes!$B:$B,LOOKUP($N$4,_Barberos!$B:$B,_Barberos!$A:$A)))</f>
        <v>13</v>
      </c>
      <c r="O97" s="21" cm="1">
        <f t="array" ref="O97">IF(ISERROR(INDEX(Jornadas[id],ROW()-5)),"",INT(SUMIFS(Cortes[importe],Cortes[id_jornada],INDEX(Jornadas[id],ROW()-5),Cortes[id_barbero],LOOKUP($N$4,Barberos[nombre],Barberos[id]))*(INDEX(Jornadas[comision_barberos],1)/100)))</f>
        <v>46500</v>
      </c>
      <c r="P97" s="21" cm="1">
        <f t="array" ref="P97">IF(ISERROR(INDEX(Jornadas[id],ROW()-5)),"",SUMIFS(Cortes[propina],Cortes[id_jornada],INDEX(Jornadas[id],ROW()-5),Cortes[id_barbero],LOOKUP($N$4,Barberos[nombre],Barberos[id])))</f>
        <v>12000</v>
      </c>
      <c r="Q97" s="21" cm="1">
        <f t="array" ref="Q97">IF(ISERROR(INDEX(Jornadas[id],ROW()-5)),"",SUMIFS(Adelantos[importe],Adelantos[id_jornada],INDEX(Jornadas[id],ROW()-5),Adelantos[id_barbero],LOOKUP($N$4,Barberos[nombre],Barberos[id])))</f>
        <v>2500</v>
      </c>
      <c r="R97" s="21" cm="1">
        <f t="array" ref="R97">IF(ISERROR(INDEX(Jornadas[id],ROW()-5)),"",O97+P97-Q97)</f>
        <v>56000</v>
      </c>
      <c r="S97" s="2" cm="1">
        <f t="array" ref="S97">IF(ISERROR(INDEX(Jornadas[id],ROW()-5)),"",COUNTIFS(_Cortes!$C:$C,INDEX(Jornadas[id],ROW()-5),_Cortes!$B:$B,LOOKUP($S$4,_Barberos!$B:$B,_Barberos!$A:$A)))</f>
        <v>11</v>
      </c>
      <c r="T97" s="21" cm="1">
        <f t="array" ref="T97">IF(ISERROR(INDEX(Jornadas[id],ROW()-5)),"",INT(SUMIFS(Cortes[importe],Cortes[id_jornada],INDEX(Jornadas[id],ROW()-5),Cortes[id_barbero],LOOKUP($S$4,Barberos[nombre],Barberos[id]))*(INDEX(Jornadas[comision_barberos],1)/100)))</f>
        <v>38500</v>
      </c>
      <c r="U97" s="21" cm="1">
        <f t="array" ref="U97">IF(ISERROR(INDEX(Jornadas[id],ROW()-5)),"",SUMIFS(Cortes[propina],Cortes[id_jornada],INDEX(Jornadas[id],ROW()-5),Cortes[id_barbero],LOOKUP($S$4,Barberos[nombre],Barberos[id])))</f>
        <v>4000</v>
      </c>
      <c r="V97" s="21" cm="1">
        <f t="array" ref="V97">IF(ISERROR(INDEX(Jornadas[id],ROW()-5)),"",SUMIFS(Adelantos[importe],Adelantos[id_jornada],INDEX(Jornadas[id],ROW()-5),Adelantos[id_barbero],LOOKUP($S$4,Barberos[nombre],Barberos[id])))</f>
        <v>0</v>
      </c>
      <c r="W97" s="21" cm="1">
        <f t="array" ref="W97">IF(ISERROR(INDEX(Jornadas[id],ROW()-5)),"",T97+U97-V97)</f>
        <v>42500</v>
      </c>
      <c r="X97" s="2" cm="1">
        <f t="array" ref="X97">IF(ISERROR(INDEX(Jornadas[id],ROW()-5)),"",COUNTIFS(_Cortes!$C:$C,INDEX(Jornadas[id],ROW()-5),_Cortes!$B:$B,LOOKUP($X$4,_Barberos!$B:$B,_Barberos!$A:$A)))</f>
        <v>0</v>
      </c>
      <c r="Y97" s="21" cm="1">
        <f t="array" ref="Y97">IF(ISERROR(INDEX(Jornadas[id],ROW()-5)),"",INT(SUMIFS(Cortes[importe],Cortes[id_jornada],INDEX(Jornadas[id],ROW()-5),Cortes[id_barbero],LOOKUP($X$4,Barberos[nombre],Barberos[id]))*(INDEX(Jornadas[comision_barberos],1)/100)))</f>
        <v>0</v>
      </c>
      <c r="Z97" s="21" cm="1">
        <f t="array" ref="Z97">IF(ISERROR(INDEX(Jornadas[id],ROW()-5)),"",SUMIFS(Cortes[propina],Cortes[id_jornada],INDEX(Jornadas[id],ROW()-5),Cortes[id_barbero],LOOKUP($X$4,Barberos[nombre],Barberos[id])))</f>
        <v>0</v>
      </c>
      <c r="AA97" s="21" cm="1">
        <f t="array" ref="AA97">IF(ISERROR(INDEX(Jornadas[id],ROW()-5)),"",SUMIFS(Adelantos[importe],Adelantos[id_jornada],INDEX(Jornadas[id],ROW()-5),Adelantos[id_barbero],LOOKUP($X$4,Barberos[nombre],Barberos[id])))</f>
        <v>0</v>
      </c>
      <c r="AB97" s="21" cm="1">
        <f t="array" ref="AB97">IF(ISERROR(INDEX(Jornadas[id],ROW()-5)),"",Y97+Z97-AA97)</f>
        <v>0</v>
      </c>
      <c r="AC97" s="2" cm="1">
        <f t="array" ref="AC97">IF(ISERROR(INDEX(Jornadas[id],ROW()-5)),"",COUNTIFS(_Cortes!$C:$C,INDEX(Jornadas[id],ROW()-5),_Cortes!$B:$B,LOOKUP($AC$4,_Barberos!$B:$B,_Barberos!$A:$A)))</f>
        <v>14</v>
      </c>
      <c r="AD97" s="21" cm="1">
        <f t="array" ref="AD97">IF(ISERROR(INDEX(Jornadas[id],ROW()-5)),"",INT(SUMIFS(Cortes[importe],Cortes[id_jornada],INDEX(Jornadas[id],ROW()-5),Cortes[id_barbero],LOOKUP($AC$4,Barberos[nombre],Barberos[id]))*(INDEX(Jornadas[comision_barberos],1)/100)))</f>
        <v>49000</v>
      </c>
      <c r="AE97" s="21" cm="1">
        <f t="array" ref="AE97">IF(ISERROR(INDEX(Jornadas[id],ROW()-5)),"",SUMIFS(Cortes[propina],Cortes[id_jornada],INDEX(Jornadas[id],ROW()-5),Cortes[id_barbero],LOOKUP($AC$4,Barberos[nombre],Barberos[id])))</f>
        <v>0</v>
      </c>
      <c r="AF97" s="21" cm="1">
        <f t="array" ref="AF97">IF(ISERROR(INDEX(Jornadas[id],ROW()-5)),"",SUMIFS(Adelantos[importe],Adelantos[id_jornada],INDEX(Jornadas[id],ROW()-5),Adelantos[id_barbero],LOOKUP($AC$4,Barberos[nombre],Barberos[id])))</f>
        <v>0</v>
      </c>
      <c r="AG97" s="21" cm="1">
        <f t="array" ref="AG97">IF(ISERROR(INDEX(Jornadas[id],ROW()-5)),"",AD97+AE97-AF97)</f>
        <v>49000</v>
      </c>
      <c r="AH97" s="2" cm="1">
        <f t="array" ref="AH97">IF(ISERROR(INDEX(Jornadas[id],ROW()-5)),"",COUNTIFS(_Cortes!$C:$C,INDEX(Jornadas[id],ROW()-5),_Cortes!$B:$B,LOOKUP($AH$4,_Barberos!$B:$B,_Barberos!$A:$A)))</f>
        <v>0</v>
      </c>
      <c r="AI97" s="21" cm="1">
        <f t="array" ref="AI97">IF(ISERROR(INDEX(Jornadas[id],ROW()-5)),"",INT(SUMIFS(Cortes[importe],Cortes[id_jornada],INDEX(Jornadas[id],ROW()-5),Cortes[id_barbero],LOOKUP($AH$4,Barberos[nombre],Barberos[id]))*(INDEX(Jornadas[comision_barberos],1)/100)))</f>
        <v>0</v>
      </c>
      <c r="AJ97" s="21" cm="1">
        <f t="array" ref="AJ97">IF(ISERROR(INDEX(Jornadas[id],ROW()-5)),"",SUMIFS(Cortes[propina],Cortes[id_jornada],INDEX(Jornadas[id],ROW()-5),Cortes[id_barbero],LOOKUP($AH$4,Barberos[nombre],Barberos[id])))</f>
        <v>0</v>
      </c>
      <c r="AK97" s="21" cm="1">
        <f t="array" ref="AK97">IF(ISERROR(INDEX(Jornadas[id],ROW()-5)),"",SUMIFS(Adelantos[importe],Adelantos[id_jornada],INDEX(Jornadas[id],ROW()-5),Adelantos[id_barbero],LOOKUP($AH$4,Barberos[nombre],Barberos[id])))</f>
        <v>0</v>
      </c>
      <c r="AL97" s="21" cm="1">
        <f t="array" ref="AL97">IF(ISERROR(INDEX(Jornadas[id],ROW()-5)),"",AI97+AJ97-AK97)</f>
        <v>0</v>
      </c>
      <c r="AM97" s="2" cm="1">
        <f t="array" ref="AM97">IF(ISERROR(INDEX(Jornadas[id],ROW()-5)),"",COUNTIFS(_Cortes!$C:$C,INDEX(Jornadas[id],ROW()-5),_Cortes!$B:$B,LOOKUP($AM$4,_Barberos!$B:$B,_Barberos!$A:$A)))</f>
        <v>0</v>
      </c>
      <c r="AN97" s="21" cm="1">
        <f t="array" ref="AN97">IF(ISERROR(INDEX(Jornadas[id],ROW()-5)),"",INT(SUMIFS(Cortes[importe],Cortes[id_jornada],INDEX(Jornadas[id],ROW()-5),Cortes[id_barbero],LOOKUP($AM$4,Barberos[nombre],Barberos[id]))*(INDEX(Jornadas[comision_barberos],1)/100)))</f>
        <v>0</v>
      </c>
      <c r="AO97" s="21" cm="1">
        <f t="array" ref="AO97">IF(ISERROR(INDEX(Jornadas[id],ROW()-5)),"",SUMIFS(Cortes[propina],Cortes[id_jornada],INDEX(Jornadas[id],ROW()-5),Cortes[id_barbero],LOOKUP($AM$4,Barberos[nombre],Barberos[id])))</f>
        <v>0</v>
      </c>
      <c r="AP97" s="21" cm="1">
        <f t="array" ref="AP97">IF(ISERROR(INDEX(Jornadas[id],ROW()-5)),"",SUMIFS(Adelantos[importe],Adelantos[id_jornada],INDEX(Jornadas[id],ROW()-5),Adelantos[id_barbero],LOOKUP($AM$4,Barberos[nombre],Barberos[id])))</f>
        <v>0</v>
      </c>
      <c r="AQ97" s="21" cm="1">
        <f t="array" ref="AQ97">IF(ISERROR(INDEX(Jornadas[id],ROW()-5)),"",AN97+AO97-AP97)</f>
        <v>0</v>
      </c>
      <c r="AR97" s="2" cm="1">
        <f t="array" ref="AR97">IF(ISERROR(INDEX(Jornadas[id],ROW()-5)),"",COUNTIFS(_Cortes!$C:$C,INDEX(Jornadas[id],ROW()-5),_Cortes!$B:$B,LOOKUP($AR$4,_Barberos!$B:$B,_Barberos!$A:$A)))</f>
        <v>0</v>
      </c>
      <c r="AS97" s="21" cm="1">
        <f t="array" ref="AS97">IF(ISERROR(INDEX(Jornadas[id],ROW()-5)),"",INT(SUMIFS(Cortes[importe],Cortes[id_jornada],INDEX(Jornadas[id],ROW()-5),Cortes[id_barbero],LOOKUP($AR$4,Barberos[nombre],Barberos[id]))*(INDEX(Jornadas[comision_barberos],1)/100)))</f>
        <v>0</v>
      </c>
      <c r="AT97" s="21" cm="1">
        <f t="array" ref="AT97">IF(ISERROR(INDEX(Jornadas[id],ROW()-5)),"",SUMIFS(Cortes[propina],Cortes[id_jornada],INDEX(Jornadas[id],ROW()-5),Cortes[id_barbero],LOOKUP($AR$4,Barberos[nombre],Barberos[id])))</f>
        <v>0</v>
      </c>
      <c r="AU97" s="21" cm="1">
        <f t="array" ref="AU97">IF(ISERROR(INDEX(Jornadas[id],ROW()-5)),"",SUMIFS(Adelantos[importe],Adelantos[id_jornada],INDEX(Jornadas[id],ROW()-5),Adelantos[id_barbero],LOOKUP($AR$4,Barberos[nombre],Barberos[id])))</f>
        <v>0</v>
      </c>
      <c r="AV97" s="21" cm="1">
        <f t="array" ref="AV97">IF(ISERROR(INDEX(Jornadas[id],ROW()-5)),"",AS97+AT97-AU97)</f>
        <v>0</v>
      </c>
    </row>
    <row r="98" spans="1:48" ht="15" hidden="1" customHeight="1" x14ac:dyDescent="0.3">
      <c r="A98" s="53" t="str">
        <f t="shared" si="1"/>
        <v>Saturday</v>
      </c>
      <c r="B98" s="54"/>
      <c r="C98" s="38" cm="1">
        <f t="array" ref="C98">IF(ISERROR(INDEX(Jornadas[id],ROW()-5)),"",INDEX(Jornadas[fecha],ROW()-5))</f>
        <v>45766</v>
      </c>
      <c r="D98" s="1" cm="1">
        <f t="array" ref="D98">IF(ISERROR(INDEX(Jornadas[id],ROW()-5)),"",COUNTIFS(_Cortes!$C:$C,INDEX(Jornadas[id],ROW()-5),_Cortes!$B:$B,LOOKUP($D$4,_Barberos!$B:$B,_Barberos!$A:$A)))</f>
        <v>17</v>
      </c>
      <c r="E98" s="20" cm="1">
        <f t="array" ref="E98">IF(ISERROR(INDEX(Jornadas[id],ROW()-5)),"",INT(SUMIFS(Cortes[importe],Cortes[id_jornada],INDEX(Jornadas[id],ROW()-5),Cortes[id_barbero],LOOKUP($D$4,Barberos[nombre],Barberos[id]))*(INDEX(Jornadas[comision_barberos],1)/100)))</f>
        <v>59500</v>
      </c>
      <c r="F98" s="20" cm="1">
        <f t="array" ref="F98">IF(ISERROR(INDEX(Jornadas[id],ROW()-5)),"",SUMIFS(Cortes[propina],Cortes[id_jornada],INDEX(Jornadas[id],ROW()-5),Cortes[id_barbero],LOOKUP($D$4,Barberos[nombre],Barberos[id])))</f>
        <v>4000</v>
      </c>
      <c r="G98" s="20" cm="1">
        <f t="array" ref="G98">IF(ISERROR(INDEX(Jornadas[id],ROW()-5)),"",SUMIFS(Adelantos[importe],Adelantos[id_jornada],INDEX(Jornadas[id],ROW()-5),Adelantos[id_barbero],LOOKUP($D$4,Barberos[nombre],Barberos[id])))</f>
        <v>0</v>
      </c>
      <c r="H98" s="20" cm="1">
        <f t="array" ref="H98">IF(ISERROR(INDEX(Jornadas[id],ROW()-5)),"",E98+F98-G98)</f>
        <v>63500</v>
      </c>
      <c r="I98" s="1" cm="1">
        <f t="array" ref="I98">IF(ISERROR(INDEX(Jornadas[id],ROW()-5)),"",COUNTIFS(_Cortes!$C:$C,INDEX(Jornadas[id],ROW()-5),_Cortes!$B:$B,LOOKUP($I$4,_Barberos!$B:$B,_Barberos!$A:$A)))</f>
        <v>15</v>
      </c>
      <c r="J98" s="20" cm="1">
        <f t="array" ref="J98">IF(ISERROR(INDEX(Jornadas[id],ROW()-5)),"",INT(SUMIFS(Cortes[importe],Cortes[id_jornada],INDEX(Jornadas[id],ROW()-5),Cortes[id_barbero],LOOKUP($I$4,Barberos[nombre],Barberos[id]))*(INDEX(Jornadas[comision_barberos],1)/100)))</f>
        <v>53500</v>
      </c>
      <c r="K98" s="20" cm="1">
        <f t="array" ref="K98">IF(ISERROR(INDEX(Jornadas[id],ROW()-5)),"",SUMIFS(Cortes[propina],Cortes[id_jornada],INDEX(Jornadas[id],ROW()-5),Cortes[id_barbero],LOOKUP($I$4,Barberos[nombre],Barberos[id])))</f>
        <v>6000</v>
      </c>
      <c r="L98" s="20" cm="1">
        <f t="array" ref="L98">IF(ISERROR(INDEX(Jornadas[id],ROW()-5)),"",SUMIFS(Adelantos[importe],Adelantos[id_jornada],INDEX(Jornadas[id],ROW()-5),Adelantos[id_barbero],LOOKUP($I$4,Barberos[nombre],Barberos[id])))</f>
        <v>0</v>
      </c>
      <c r="M98" s="20" cm="1">
        <f t="array" ref="M98">IF(ISERROR(INDEX(Jornadas[id],ROW()-5)),"",J98+K98-L98)</f>
        <v>59500</v>
      </c>
      <c r="N98" s="1" cm="1">
        <f t="array" ref="N98">IF(ISERROR(INDEX(Jornadas[id],ROW()-5)),"",COUNTIFS(_Cortes!$C:$C,INDEX(Jornadas[id],ROW()-5),_Cortes!$B:$B,LOOKUP($N$4,_Barberos!$B:$B,_Barberos!$A:$A)))</f>
        <v>17</v>
      </c>
      <c r="O98" s="20" cm="1">
        <f t="array" ref="O98">IF(ISERROR(INDEX(Jornadas[id],ROW()-5)),"",INT(SUMIFS(Cortes[importe],Cortes[id_jornada],INDEX(Jornadas[id],ROW()-5),Cortes[id_barbero],LOOKUP($N$4,Barberos[nombre],Barberos[id]))*(INDEX(Jornadas[comision_barberos],1)/100)))</f>
        <v>62500</v>
      </c>
      <c r="P98" s="20" cm="1">
        <f t="array" ref="P98">IF(ISERROR(INDEX(Jornadas[id],ROW()-5)),"",SUMIFS(Cortes[propina],Cortes[id_jornada],INDEX(Jornadas[id],ROW()-5),Cortes[id_barbero],LOOKUP($N$4,Barberos[nombre],Barberos[id])))</f>
        <v>11500</v>
      </c>
      <c r="Q98" s="20" cm="1">
        <f t="array" ref="Q98">IF(ISERROR(INDEX(Jornadas[id],ROW()-5)),"",SUMIFS(Adelantos[importe],Adelantos[id_jornada],INDEX(Jornadas[id],ROW()-5),Adelantos[id_barbero],LOOKUP($N$4,Barberos[nombre],Barberos[id])))</f>
        <v>0</v>
      </c>
      <c r="R98" s="20" cm="1">
        <f t="array" ref="R98">IF(ISERROR(INDEX(Jornadas[id],ROW()-5)),"",O98+P98-Q98)</f>
        <v>74000</v>
      </c>
      <c r="S98" s="1" cm="1">
        <f t="array" ref="S98">IF(ISERROR(INDEX(Jornadas[id],ROW()-5)),"",COUNTIFS(_Cortes!$C:$C,INDEX(Jornadas[id],ROW()-5),_Cortes!$B:$B,LOOKUP($S$4,_Barberos!$B:$B,_Barberos!$A:$A)))</f>
        <v>16</v>
      </c>
      <c r="T98" s="20" cm="1">
        <f t="array" ref="T98">IF(ISERROR(INDEX(Jornadas[id],ROW()-5)),"",INT(SUMIFS(Cortes[importe],Cortes[id_jornada],INDEX(Jornadas[id],ROW()-5),Cortes[id_barbero],LOOKUP($S$4,Barberos[nombre],Barberos[id]))*(INDEX(Jornadas[comision_barberos],1)/100)))</f>
        <v>57000</v>
      </c>
      <c r="U98" s="20" cm="1">
        <f t="array" ref="U98">IF(ISERROR(INDEX(Jornadas[id],ROW()-5)),"",SUMIFS(Cortes[propina],Cortes[id_jornada],INDEX(Jornadas[id],ROW()-5),Cortes[id_barbero],LOOKUP($S$4,Barberos[nombre],Barberos[id])))</f>
        <v>7000</v>
      </c>
      <c r="V98" s="20" cm="1">
        <f t="array" ref="V98">IF(ISERROR(INDEX(Jornadas[id],ROW()-5)),"",SUMIFS(Adelantos[importe],Adelantos[id_jornada],INDEX(Jornadas[id],ROW()-5),Adelantos[id_barbero],LOOKUP($S$4,Barberos[nombre],Barberos[id])))</f>
        <v>0</v>
      </c>
      <c r="W98" s="20" cm="1">
        <f t="array" ref="W98">IF(ISERROR(INDEX(Jornadas[id],ROW()-5)),"",T98+U98-V98)</f>
        <v>64000</v>
      </c>
      <c r="X98" s="1" cm="1">
        <f t="array" ref="X98">IF(ISERROR(INDEX(Jornadas[id],ROW()-5)),"",COUNTIFS(_Cortes!$C:$C,INDEX(Jornadas[id],ROW()-5),_Cortes!$B:$B,LOOKUP($X$4,_Barberos!$B:$B,_Barberos!$A:$A)))</f>
        <v>0</v>
      </c>
      <c r="Y98" s="20" cm="1">
        <f t="array" ref="Y98">IF(ISERROR(INDEX(Jornadas[id],ROW()-5)),"",INT(SUMIFS(Cortes[importe],Cortes[id_jornada],INDEX(Jornadas[id],ROW()-5),Cortes[id_barbero],LOOKUP($X$4,Barberos[nombre],Barberos[id]))*(INDEX(Jornadas[comision_barberos],1)/100)))</f>
        <v>0</v>
      </c>
      <c r="Z98" s="20" cm="1">
        <f t="array" ref="Z98">IF(ISERROR(INDEX(Jornadas[id],ROW()-5)),"",SUMIFS(Cortes[propina],Cortes[id_jornada],INDEX(Jornadas[id],ROW()-5),Cortes[id_barbero],LOOKUP($X$4,Barberos[nombre],Barberos[id])))</f>
        <v>0</v>
      </c>
      <c r="AA98" s="20" cm="1">
        <f t="array" ref="AA98">IF(ISERROR(INDEX(Jornadas[id],ROW()-5)),"",SUMIFS(Adelantos[importe],Adelantos[id_jornada],INDEX(Jornadas[id],ROW()-5),Adelantos[id_barbero],LOOKUP($X$4,Barberos[nombre],Barberos[id])))</f>
        <v>0</v>
      </c>
      <c r="AB98" s="20" cm="1">
        <f t="array" ref="AB98">IF(ISERROR(INDEX(Jornadas[id],ROW()-5)),"",Y98+Z98-AA98)</f>
        <v>0</v>
      </c>
      <c r="AC98" s="1" cm="1">
        <f t="array" ref="AC98">IF(ISERROR(INDEX(Jornadas[id],ROW()-5)),"",COUNTIFS(_Cortes!$C:$C,INDEX(Jornadas[id],ROW()-5),_Cortes!$B:$B,LOOKUP($AC$4,_Barberos!$B:$B,_Barberos!$A:$A)))</f>
        <v>16</v>
      </c>
      <c r="AD98" s="20" cm="1">
        <f t="array" ref="AD98">IF(ISERROR(INDEX(Jornadas[id],ROW()-5)),"",INT(SUMIFS(Cortes[importe],Cortes[id_jornada],INDEX(Jornadas[id],ROW()-5),Cortes[id_barbero],LOOKUP($AC$4,Barberos[nombre],Barberos[id]))*(INDEX(Jornadas[comision_barberos],1)/100)))</f>
        <v>56000</v>
      </c>
      <c r="AE98" s="20" cm="1">
        <f t="array" ref="AE98">IF(ISERROR(INDEX(Jornadas[id],ROW()-5)),"",SUMIFS(Cortes[propina],Cortes[id_jornada],INDEX(Jornadas[id],ROW()-5),Cortes[id_barbero],LOOKUP($AC$4,Barberos[nombre],Barberos[id])))</f>
        <v>1000</v>
      </c>
      <c r="AF98" s="20" cm="1">
        <f t="array" ref="AF98">IF(ISERROR(INDEX(Jornadas[id],ROW()-5)),"",SUMIFS(Adelantos[importe],Adelantos[id_jornada],INDEX(Jornadas[id],ROW()-5),Adelantos[id_barbero],LOOKUP($AC$4,Barberos[nombre],Barberos[id])))</f>
        <v>0</v>
      </c>
      <c r="AG98" s="20" cm="1">
        <f t="array" ref="AG98">IF(ISERROR(INDEX(Jornadas[id],ROW()-5)),"",AD98+AE98-AF98)</f>
        <v>57000</v>
      </c>
      <c r="AH98" s="1" cm="1">
        <f t="array" ref="AH98">IF(ISERROR(INDEX(Jornadas[id],ROW()-5)),"",COUNTIFS(_Cortes!$C:$C,INDEX(Jornadas[id],ROW()-5),_Cortes!$B:$B,LOOKUP($AH$4,_Barberos!$B:$B,_Barberos!$A:$A)))</f>
        <v>0</v>
      </c>
      <c r="AI98" s="20" cm="1">
        <f t="array" ref="AI98">IF(ISERROR(INDEX(Jornadas[id],ROW()-5)),"",INT(SUMIFS(Cortes[importe],Cortes[id_jornada],INDEX(Jornadas[id],ROW()-5),Cortes[id_barbero],LOOKUP($AH$4,Barberos[nombre],Barberos[id]))*(INDEX(Jornadas[comision_barberos],1)/100)))</f>
        <v>0</v>
      </c>
      <c r="AJ98" s="20" cm="1">
        <f t="array" ref="AJ98">IF(ISERROR(INDEX(Jornadas[id],ROW()-5)),"",SUMIFS(Cortes[propina],Cortes[id_jornada],INDEX(Jornadas[id],ROW()-5),Cortes[id_barbero],LOOKUP($AH$4,Barberos[nombre],Barberos[id])))</f>
        <v>0</v>
      </c>
      <c r="AK98" s="20" cm="1">
        <f t="array" ref="AK98">IF(ISERROR(INDEX(Jornadas[id],ROW()-5)),"",SUMIFS(Adelantos[importe],Adelantos[id_jornada],INDEX(Jornadas[id],ROW()-5),Adelantos[id_barbero],LOOKUP($AH$4,Barberos[nombre],Barberos[id])))</f>
        <v>0</v>
      </c>
      <c r="AL98" s="20" cm="1">
        <f t="array" ref="AL98">IF(ISERROR(INDEX(Jornadas[id],ROW()-5)),"",AI98+AJ98-AK98)</f>
        <v>0</v>
      </c>
      <c r="AM98" s="1" cm="1">
        <f t="array" ref="AM98">IF(ISERROR(INDEX(Jornadas[id],ROW()-5)),"",COUNTIFS(_Cortes!$C:$C,INDEX(Jornadas[id],ROW()-5),_Cortes!$B:$B,LOOKUP($AM$4,_Barberos!$B:$B,_Barberos!$A:$A)))</f>
        <v>0</v>
      </c>
      <c r="AN98" s="20" cm="1">
        <f t="array" ref="AN98">IF(ISERROR(INDEX(Jornadas[id],ROW()-5)),"",INT(SUMIFS(Cortes[importe],Cortes[id_jornada],INDEX(Jornadas[id],ROW()-5),Cortes[id_barbero],LOOKUP($AM$4,Barberos[nombre],Barberos[id]))*(INDEX(Jornadas[comision_barberos],1)/100)))</f>
        <v>0</v>
      </c>
      <c r="AO98" s="20" cm="1">
        <f t="array" ref="AO98">IF(ISERROR(INDEX(Jornadas[id],ROW()-5)),"",SUMIFS(Cortes[propina],Cortes[id_jornada],INDEX(Jornadas[id],ROW()-5),Cortes[id_barbero],LOOKUP($AM$4,Barberos[nombre],Barberos[id])))</f>
        <v>0</v>
      </c>
      <c r="AP98" s="20" cm="1">
        <f t="array" ref="AP98">IF(ISERROR(INDEX(Jornadas[id],ROW()-5)),"",SUMIFS(Adelantos[importe],Adelantos[id_jornada],INDEX(Jornadas[id],ROW()-5),Adelantos[id_barbero],LOOKUP($AM$4,Barberos[nombre],Barberos[id])))</f>
        <v>0</v>
      </c>
      <c r="AQ98" s="20" cm="1">
        <f t="array" ref="AQ98">IF(ISERROR(INDEX(Jornadas[id],ROW()-5)),"",AN98+AO98-AP98)</f>
        <v>0</v>
      </c>
      <c r="AR98" s="1" cm="1">
        <f t="array" ref="AR98">IF(ISERROR(INDEX(Jornadas[id],ROW()-5)),"",COUNTIFS(_Cortes!$C:$C,INDEX(Jornadas[id],ROW()-5),_Cortes!$B:$B,LOOKUP($AR$4,_Barberos!$B:$B,_Barberos!$A:$A)))</f>
        <v>0</v>
      </c>
      <c r="AS98" s="20" cm="1">
        <f t="array" ref="AS98">IF(ISERROR(INDEX(Jornadas[id],ROW()-5)),"",INT(SUMIFS(Cortes[importe],Cortes[id_jornada],INDEX(Jornadas[id],ROW()-5),Cortes[id_barbero],LOOKUP($AR$4,Barberos[nombre],Barberos[id]))*(INDEX(Jornadas[comision_barberos],1)/100)))</f>
        <v>0</v>
      </c>
      <c r="AT98" s="20" cm="1">
        <f t="array" ref="AT98">IF(ISERROR(INDEX(Jornadas[id],ROW()-5)),"",SUMIFS(Cortes[propina],Cortes[id_jornada],INDEX(Jornadas[id],ROW()-5),Cortes[id_barbero],LOOKUP($AR$4,Barberos[nombre],Barberos[id])))</f>
        <v>0</v>
      </c>
      <c r="AU98" s="20" cm="1">
        <f t="array" ref="AU98">IF(ISERROR(INDEX(Jornadas[id],ROW()-5)),"",SUMIFS(Adelantos[importe],Adelantos[id_jornada],INDEX(Jornadas[id],ROW()-5),Adelantos[id_barbero],LOOKUP($AR$4,Barberos[nombre],Barberos[id])))</f>
        <v>0</v>
      </c>
      <c r="AV98" s="20" cm="1">
        <f t="array" ref="AV98">IF(ISERROR(INDEX(Jornadas[id],ROW()-5)),"",AS98+AT98-AU98)</f>
        <v>0</v>
      </c>
    </row>
    <row r="99" spans="1:48" ht="15" hidden="1" customHeight="1" x14ac:dyDescent="0.3">
      <c r="A99" s="51" t="str">
        <f t="shared" si="1"/>
        <v>Monday</v>
      </c>
      <c r="B99" s="52"/>
      <c r="C99" s="36" cm="1">
        <f t="array" ref="C99">IF(ISERROR(INDEX(Jornadas[id],ROW()-5)),"",INDEX(Jornadas[fecha],ROW()-5))</f>
        <v>45768</v>
      </c>
      <c r="D99" s="2" cm="1">
        <f t="array" ref="D99">IF(ISERROR(INDEX(Jornadas[id],ROW()-5)),"",COUNTIFS(_Cortes!$C:$C,INDEX(Jornadas[id],ROW()-5),_Cortes!$B:$B,LOOKUP($D$4,_Barberos!$B:$B,_Barberos!$A:$A)))</f>
        <v>0</v>
      </c>
      <c r="E99" s="21" cm="1">
        <f t="array" ref="E99">IF(ISERROR(INDEX(Jornadas[id],ROW()-5)),"",INT(SUMIFS(Cortes[importe],Cortes[id_jornada],INDEX(Jornadas[id],ROW()-5),Cortes[id_barbero],LOOKUP($D$4,Barberos[nombre],Barberos[id]))*(INDEX(Jornadas[comision_barberos],1)/100)))</f>
        <v>0</v>
      </c>
      <c r="F99" s="21" cm="1">
        <f t="array" ref="F99">IF(ISERROR(INDEX(Jornadas[id],ROW()-5)),"",SUMIFS(Cortes[propina],Cortes[id_jornada],INDEX(Jornadas[id],ROW()-5),Cortes[id_barbero],LOOKUP($D$4,Barberos[nombre],Barberos[id])))</f>
        <v>0</v>
      </c>
      <c r="G99" s="21" cm="1">
        <f t="array" ref="G99">IF(ISERROR(INDEX(Jornadas[id],ROW()-5)),"",SUMIFS(Adelantos[importe],Adelantos[id_jornada],INDEX(Jornadas[id],ROW()-5),Adelantos[id_barbero],LOOKUP($D$4,Barberos[nombre],Barberos[id])))</f>
        <v>0</v>
      </c>
      <c r="H99" s="21" cm="1">
        <f t="array" ref="H99">IF(ISERROR(INDEX(Jornadas[id],ROW()-5)),"",E99+F99-G99)</f>
        <v>0</v>
      </c>
      <c r="I99" s="2" cm="1">
        <f t="array" ref="I99">IF(ISERROR(INDEX(Jornadas[id],ROW()-5)),"",COUNTIFS(_Cortes!$C:$C,INDEX(Jornadas[id],ROW()-5),_Cortes!$B:$B,LOOKUP($I$4,_Barberos!$B:$B,_Barberos!$A:$A)))</f>
        <v>12</v>
      </c>
      <c r="J99" s="21" cm="1">
        <f t="array" ref="J99">IF(ISERROR(INDEX(Jornadas[id],ROW()-5)),"",INT(SUMIFS(Cortes[importe],Cortes[id_jornada],INDEX(Jornadas[id],ROW()-5),Cortes[id_barbero],LOOKUP($I$4,Barberos[nombre],Barberos[id]))*(INDEX(Jornadas[comision_barberos],1)/100)))</f>
        <v>43000</v>
      </c>
      <c r="K99" s="21" cm="1">
        <f t="array" ref="K99">IF(ISERROR(INDEX(Jornadas[id],ROW()-5)),"",SUMIFS(Cortes[propina],Cortes[id_jornada],INDEX(Jornadas[id],ROW()-5),Cortes[id_barbero],LOOKUP($I$4,Barberos[nombre],Barberos[id])))</f>
        <v>6700</v>
      </c>
      <c r="L99" s="21" cm="1">
        <f t="array" ref="L99">IF(ISERROR(INDEX(Jornadas[id],ROW()-5)),"",SUMIFS(Adelantos[importe],Adelantos[id_jornada],INDEX(Jornadas[id],ROW()-5),Adelantos[id_barbero],LOOKUP($I$4,Barberos[nombre],Barberos[id])))</f>
        <v>0</v>
      </c>
      <c r="M99" s="21" cm="1">
        <f t="array" ref="M99">IF(ISERROR(INDEX(Jornadas[id],ROW()-5)),"",J99+K99-L99)</f>
        <v>49700</v>
      </c>
      <c r="N99" s="2" cm="1">
        <f t="array" ref="N99">IF(ISERROR(INDEX(Jornadas[id],ROW()-5)),"",COUNTIFS(_Cortes!$C:$C,INDEX(Jornadas[id],ROW()-5),_Cortes!$B:$B,LOOKUP($N$4,_Barberos!$B:$B,_Barberos!$A:$A)))</f>
        <v>14</v>
      </c>
      <c r="O99" s="21" cm="1">
        <f t="array" ref="O99">IF(ISERROR(INDEX(Jornadas[id],ROW()-5)),"",INT(SUMIFS(Cortes[importe],Cortes[id_jornada],INDEX(Jornadas[id],ROW()-5),Cortes[id_barbero],LOOKUP($N$4,Barberos[nombre],Barberos[id]))*(INDEX(Jornadas[comision_barberos],1)/100)))</f>
        <v>49000</v>
      </c>
      <c r="P99" s="21" cm="1">
        <f t="array" ref="P99">IF(ISERROR(INDEX(Jornadas[id],ROW()-5)),"",SUMIFS(Cortes[propina],Cortes[id_jornada],INDEX(Jornadas[id],ROW()-5),Cortes[id_barbero],LOOKUP($N$4,Barberos[nombre],Barberos[id])))</f>
        <v>0</v>
      </c>
      <c r="Q99" s="21" cm="1">
        <f t="array" ref="Q99">IF(ISERROR(INDEX(Jornadas[id],ROW()-5)),"",SUMIFS(Adelantos[importe],Adelantos[id_jornada],INDEX(Jornadas[id],ROW()-5),Adelantos[id_barbero],LOOKUP($N$4,Barberos[nombre],Barberos[id])))</f>
        <v>0</v>
      </c>
      <c r="R99" s="21" cm="1">
        <f t="array" ref="R99">IF(ISERROR(INDEX(Jornadas[id],ROW()-5)),"",O99+P99-Q99)</f>
        <v>49000</v>
      </c>
      <c r="S99" s="2" cm="1">
        <f t="array" ref="S99">IF(ISERROR(INDEX(Jornadas[id],ROW()-5)),"",COUNTIFS(_Cortes!$C:$C,INDEX(Jornadas[id],ROW()-5),_Cortes!$B:$B,LOOKUP($S$4,_Barberos!$B:$B,_Barberos!$A:$A)))</f>
        <v>11</v>
      </c>
      <c r="T99" s="21" cm="1">
        <f t="array" ref="T99">IF(ISERROR(INDEX(Jornadas[id],ROW()-5)),"",INT(SUMIFS(Cortes[importe],Cortes[id_jornada],INDEX(Jornadas[id],ROW()-5),Cortes[id_barbero],LOOKUP($S$4,Barberos[nombre],Barberos[id]))*(INDEX(Jornadas[comision_barberos],1)/100)))</f>
        <v>39500</v>
      </c>
      <c r="U99" s="21" cm="1">
        <f t="array" ref="U99">IF(ISERROR(INDEX(Jornadas[id],ROW()-5)),"",SUMIFS(Cortes[propina],Cortes[id_jornada],INDEX(Jornadas[id],ROW()-5),Cortes[id_barbero],LOOKUP($S$4,Barberos[nombre],Barberos[id])))</f>
        <v>2000</v>
      </c>
      <c r="V99" s="21" cm="1">
        <f t="array" ref="V99">IF(ISERROR(INDEX(Jornadas[id],ROW()-5)),"",SUMIFS(Adelantos[importe],Adelantos[id_jornada],INDEX(Jornadas[id],ROW()-5),Adelantos[id_barbero],LOOKUP($S$4,Barberos[nombre],Barberos[id])))</f>
        <v>0</v>
      </c>
      <c r="W99" s="21" cm="1">
        <f t="array" ref="W99">IF(ISERROR(INDEX(Jornadas[id],ROW()-5)),"",T99+U99-V99)</f>
        <v>41500</v>
      </c>
      <c r="X99" s="2" cm="1">
        <f t="array" ref="X99">IF(ISERROR(INDEX(Jornadas[id],ROW()-5)),"",COUNTIFS(_Cortes!$C:$C,INDEX(Jornadas[id],ROW()-5),_Cortes!$B:$B,LOOKUP($X$4,_Barberos!$B:$B,_Barberos!$A:$A)))</f>
        <v>0</v>
      </c>
      <c r="Y99" s="21" cm="1">
        <f t="array" ref="Y99">IF(ISERROR(INDEX(Jornadas[id],ROW()-5)),"",INT(SUMIFS(Cortes[importe],Cortes[id_jornada],INDEX(Jornadas[id],ROW()-5),Cortes[id_barbero],LOOKUP($X$4,Barberos[nombre],Barberos[id]))*(INDEX(Jornadas[comision_barberos],1)/100)))</f>
        <v>0</v>
      </c>
      <c r="Z99" s="21" cm="1">
        <f t="array" ref="Z99">IF(ISERROR(INDEX(Jornadas[id],ROW()-5)),"",SUMIFS(Cortes[propina],Cortes[id_jornada],INDEX(Jornadas[id],ROW()-5),Cortes[id_barbero],LOOKUP($X$4,Barberos[nombre],Barberos[id])))</f>
        <v>0</v>
      </c>
      <c r="AA99" s="21" cm="1">
        <f t="array" ref="AA99">IF(ISERROR(INDEX(Jornadas[id],ROW()-5)),"",SUMIFS(Adelantos[importe],Adelantos[id_jornada],INDEX(Jornadas[id],ROW()-5),Adelantos[id_barbero],LOOKUP($X$4,Barberos[nombre],Barberos[id])))</f>
        <v>0</v>
      </c>
      <c r="AB99" s="21" cm="1">
        <f t="array" ref="AB99">IF(ISERROR(INDEX(Jornadas[id],ROW()-5)),"",Y99+Z99-AA99)</f>
        <v>0</v>
      </c>
      <c r="AC99" s="2" cm="1">
        <f t="array" ref="AC99">IF(ISERROR(INDEX(Jornadas[id],ROW()-5)),"",COUNTIFS(_Cortes!$C:$C,INDEX(Jornadas[id],ROW()-5),_Cortes!$B:$B,LOOKUP($AC$4,_Barberos!$B:$B,_Barberos!$A:$A)))</f>
        <v>14</v>
      </c>
      <c r="AD99" s="21" cm="1">
        <f t="array" ref="AD99">IF(ISERROR(INDEX(Jornadas[id],ROW()-5)),"",INT(SUMIFS(Cortes[importe],Cortes[id_jornada],INDEX(Jornadas[id],ROW()-5),Cortes[id_barbero],LOOKUP($AC$4,Barberos[nombre],Barberos[id]))*(INDEX(Jornadas[comision_barberos],1)/100)))</f>
        <v>52000</v>
      </c>
      <c r="AE99" s="21" cm="1">
        <f t="array" ref="AE99">IF(ISERROR(INDEX(Jornadas[id],ROW()-5)),"",SUMIFS(Cortes[propina],Cortes[id_jornada],INDEX(Jornadas[id],ROW()-5),Cortes[id_barbero],LOOKUP($AC$4,Barberos[nombre],Barberos[id])))</f>
        <v>0</v>
      </c>
      <c r="AF99" s="21" cm="1">
        <f t="array" ref="AF99">IF(ISERROR(INDEX(Jornadas[id],ROW()-5)),"",SUMIFS(Adelantos[importe],Adelantos[id_jornada],INDEX(Jornadas[id],ROW()-5),Adelantos[id_barbero],LOOKUP($AC$4,Barberos[nombre],Barberos[id])))</f>
        <v>0</v>
      </c>
      <c r="AG99" s="21" cm="1">
        <f t="array" ref="AG99">IF(ISERROR(INDEX(Jornadas[id],ROW()-5)),"",AD99+AE99-AF99)</f>
        <v>52000</v>
      </c>
      <c r="AH99" s="2" cm="1">
        <f t="array" ref="AH99">IF(ISERROR(INDEX(Jornadas[id],ROW()-5)),"",COUNTIFS(_Cortes!$C:$C,INDEX(Jornadas[id],ROW()-5),_Cortes!$B:$B,LOOKUP($AH$4,_Barberos!$B:$B,_Barberos!$A:$A)))</f>
        <v>0</v>
      </c>
      <c r="AI99" s="21" cm="1">
        <f t="array" ref="AI99">IF(ISERROR(INDEX(Jornadas[id],ROW()-5)),"",INT(SUMIFS(Cortes[importe],Cortes[id_jornada],INDEX(Jornadas[id],ROW()-5),Cortes[id_barbero],LOOKUP($AH$4,Barberos[nombre],Barberos[id]))*(INDEX(Jornadas[comision_barberos],1)/100)))</f>
        <v>0</v>
      </c>
      <c r="AJ99" s="21" cm="1">
        <f t="array" ref="AJ99">IF(ISERROR(INDEX(Jornadas[id],ROW()-5)),"",SUMIFS(Cortes[propina],Cortes[id_jornada],INDEX(Jornadas[id],ROW()-5),Cortes[id_barbero],LOOKUP($AH$4,Barberos[nombre],Barberos[id])))</f>
        <v>0</v>
      </c>
      <c r="AK99" s="21" cm="1">
        <f t="array" ref="AK99">IF(ISERROR(INDEX(Jornadas[id],ROW()-5)),"",SUMIFS(Adelantos[importe],Adelantos[id_jornada],INDEX(Jornadas[id],ROW()-5),Adelantos[id_barbero],LOOKUP($AH$4,Barberos[nombre],Barberos[id])))</f>
        <v>0</v>
      </c>
      <c r="AL99" s="21" cm="1">
        <f t="array" ref="AL99">IF(ISERROR(INDEX(Jornadas[id],ROW()-5)),"",AI99+AJ99-AK99)</f>
        <v>0</v>
      </c>
      <c r="AM99" s="2" cm="1">
        <f t="array" ref="AM99">IF(ISERROR(INDEX(Jornadas[id],ROW()-5)),"",COUNTIFS(_Cortes!$C:$C,INDEX(Jornadas[id],ROW()-5),_Cortes!$B:$B,LOOKUP($AM$4,_Barberos!$B:$B,_Barberos!$A:$A)))</f>
        <v>0</v>
      </c>
      <c r="AN99" s="21" cm="1">
        <f t="array" ref="AN99">IF(ISERROR(INDEX(Jornadas[id],ROW()-5)),"",INT(SUMIFS(Cortes[importe],Cortes[id_jornada],INDEX(Jornadas[id],ROW()-5),Cortes[id_barbero],LOOKUP($AM$4,Barberos[nombre],Barberos[id]))*(INDEX(Jornadas[comision_barberos],1)/100)))</f>
        <v>0</v>
      </c>
      <c r="AO99" s="21" cm="1">
        <f t="array" ref="AO99">IF(ISERROR(INDEX(Jornadas[id],ROW()-5)),"",SUMIFS(Cortes[propina],Cortes[id_jornada],INDEX(Jornadas[id],ROW()-5),Cortes[id_barbero],LOOKUP($AM$4,Barberos[nombre],Barberos[id])))</f>
        <v>0</v>
      </c>
      <c r="AP99" s="21" cm="1">
        <f t="array" ref="AP99">IF(ISERROR(INDEX(Jornadas[id],ROW()-5)),"",SUMIFS(Adelantos[importe],Adelantos[id_jornada],INDEX(Jornadas[id],ROW()-5),Adelantos[id_barbero],LOOKUP($AM$4,Barberos[nombre],Barberos[id])))</f>
        <v>0</v>
      </c>
      <c r="AQ99" s="21" cm="1">
        <f t="array" ref="AQ99">IF(ISERROR(INDEX(Jornadas[id],ROW()-5)),"",AN99+AO99-AP99)</f>
        <v>0</v>
      </c>
      <c r="AR99" s="2" cm="1">
        <f t="array" ref="AR99">IF(ISERROR(INDEX(Jornadas[id],ROW()-5)),"",COUNTIFS(_Cortes!$C:$C,INDEX(Jornadas[id],ROW()-5),_Cortes!$B:$B,LOOKUP($AR$4,_Barberos!$B:$B,_Barberos!$A:$A)))</f>
        <v>0</v>
      </c>
      <c r="AS99" s="21" cm="1">
        <f t="array" ref="AS99">IF(ISERROR(INDEX(Jornadas[id],ROW()-5)),"",INT(SUMIFS(Cortes[importe],Cortes[id_jornada],INDEX(Jornadas[id],ROW()-5),Cortes[id_barbero],LOOKUP($AR$4,Barberos[nombre],Barberos[id]))*(INDEX(Jornadas[comision_barberos],1)/100)))</f>
        <v>0</v>
      </c>
      <c r="AT99" s="21" cm="1">
        <f t="array" ref="AT99">IF(ISERROR(INDEX(Jornadas[id],ROW()-5)),"",SUMIFS(Cortes[propina],Cortes[id_jornada],INDEX(Jornadas[id],ROW()-5),Cortes[id_barbero],LOOKUP($AR$4,Barberos[nombre],Barberos[id])))</f>
        <v>0</v>
      </c>
      <c r="AU99" s="21" cm="1">
        <f t="array" ref="AU99">IF(ISERROR(INDEX(Jornadas[id],ROW()-5)),"",SUMIFS(Adelantos[importe],Adelantos[id_jornada],INDEX(Jornadas[id],ROW()-5),Adelantos[id_barbero],LOOKUP($AR$4,Barberos[nombre],Barberos[id])))</f>
        <v>0</v>
      </c>
      <c r="AV99" s="21" cm="1">
        <f t="array" ref="AV99">IF(ISERROR(INDEX(Jornadas[id],ROW()-5)),"",AS99+AT99-AU99)</f>
        <v>0</v>
      </c>
    </row>
    <row r="100" spans="1:48" ht="15" hidden="1" customHeight="1" x14ac:dyDescent="0.3">
      <c r="A100" s="53" t="str">
        <f t="shared" si="1"/>
        <v>Tuesday</v>
      </c>
      <c r="B100" s="54"/>
      <c r="C100" s="38" cm="1">
        <f t="array" ref="C100">IF(ISERROR(INDEX(Jornadas[id],ROW()-5)),"",INDEX(Jornadas[fecha],ROW()-5))</f>
        <v>45769</v>
      </c>
      <c r="D100" s="1" cm="1">
        <f t="array" ref="D100">IF(ISERROR(INDEX(Jornadas[id],ROW()-5)),"",COUNTIFS(_Cortes!$C:$C,INDEX(Jornadas[id],ROW()-5),_Cortes!$B:$B,LOOKUP($D$4,_Barberos!$B:$B,_Barberos!$A:$A)))</f>
        <v>0</v>
      </c>
      <c r="E100" s="20" cm="1">
        <f t="array" ref="E100">IF(ISERROR(INDEX(Jornadas[id],ROW()-5)),"",INT(SUMIFS(Cortes[importe],Cortes[id_jornada],INDEX(Jornadas[id],ROW()-5),Cortes[id_barbero],LOOKUP($D$4,Barberos[nombre],Barberos[id]))*(INDEX(Jornadas[comision_barberos],1)/100)))</f>
        <v>0</v>
      </c>
      <c r="F100" s="20" cm="1">
        <f t="array" ref="F100">IF(ISERROR(INDEX(Jornadas[id],ROW()-5)),"",SUMIFS(Cortes[propina],Cortes[id_jornada],INDEX(Jornadas[id],ROW()-5),Cortes[id_barbero],LOOKUP($D$4,Barberos[nombre],Barberos[id])))</f>
        <v>0</v>
      </c>
      <c r="G100" s="20" cm="1">
        <f t="array" ref="G100">IF(ISERROR(INDEX(Jornadas[id],ROW()-5)),"",SUMIFS(Adelantos[importe],Adelantos[id_jornada],INDEX(Jornadas[id],ROW()-5),Adelantos[id_barbero],LOOKUP($D$4,Barberos[nombre],Barberos[id])))</f>
        <v>0</v>
      </c>
      <c r="H100" s="20" cm="1">
        <f t="array" ref="H100">IF(ISERROR(INDEX(Jornadas[id],ROW()-5)),"",E100+F100-G100)</f>
        <v>0</v>
      </c>
      <c r="I100" s="1" cm="1">
        <f t="array" ref="I100">IF(ISERROR(INDEX(Jornadas[id],ROW()-5)),"",COUNTIFS(_Cortes!$C:$C,INDEX(Jornadas[id],ROW()-5),_Cortes!$B:$B,LOOKUP($I$4,_Barberos!$B:$B,_Barberos!$A:$A)))</f>
        <v>13</v>
      </c>
      <c r="J100" s="20" cm="1">
        <f t="array" ref="J100">IF(ISERROR(INDEX(Jornadas[id],ROW()-5)),"",INT(SUMIFS(Cortes[importe],Cortes[id_jornada],INDEX(Jornadas[id],ROW()-5),Cortes[id_barbero],LOOKUP($I$4,Barberos[nombre],Barberos[id]))*(INDEX(Jornadas[comision_barberos],1)/100)))</f>
        <v>45500</v>
      </c>
      <c r="K100" s="20" cm="1">
        <f t="array" ref="K100">IF(ISERROR(INDEX(Jornadas[id],ROW()-5)),"",SUMIFS(Cortes[propina],Cortes[id_jornada],INDEX(Jornadas[id],ROW()-5),Cortes[id_barbero],LOOKUP($I$4,Barberos[nombre],Barberos[id])))</f>
        <v>6000</v>
      </c>
      <c r="L100" s="20" cm="1">
        <f t="array" ref="L100">IF(ISERROR(INDEX(Jornadas[id],ROW()-5)),"",SUMIFS(Adelantos[importe],Adelantos[id_jornada],INDEX(Jornadas[id],ROW()-5),Adelantos[id_barbero],LOOKUP($I$4,Barberos[nombre],Barberos[id])))</f>
        <v>0</v>
      </c>
      <c r="M100" s="20" cm="1">
        <f t="array" ref="M100">IF(ISERROR(INDEX(Jornadas[id],ROW()-5)),"",J100+K100-L100)</f>
        <v>51500</v>
      </c>
      <c r="N100" s="1" cm="1">
        <f t="array" ref="N100">IF(ISERROR(INDEX(Jornadas[id],ROW()-5)),"",COUNTIFS(_Cortes!$C:$C,INDEX(Jornadas[id],ROW()-5),_Cortes!$B:$B,LOOKUP($N$4,_Barberos!$B:$B,_Barberos!$A:$A)))</f>
        <v>13</v>
      </c>
      <c r="O100" s="20" cm="1">
        <f t="array" ref="O100">IF(ISERROR(INDEX(Jornadas[id],ROW()-5)),"",INT(SUMIFS(Cortes[importe],Cortes[id_jornada],INDEX(Jornadas[id],ROW()-5),Cortes[id_barbero],LOOKUP($N$4,Barberos[nombre],Barberos[id]))*(INDEX(Jornadas[comision_barberos],1)/100)))</f>
        <v>46500</v>
      </c>
      <c r="P100" s="20" cm="1">
        <f t="array" ref="P100">IF(ISERROR(INDEX(Jornadas[id],ROW()-5)),"",SUMIFS(Cortes[propina],Cortes[id_jornada],INDEX(Jornadas[id],ROW()-5),Cortes[id_barbero],LOOKUP($N$4,Barberos[nombre],Barberos[id])))</f>
        <v>9900</v>
      </c>
      <c r="Q100" s="20" cm="1">
        <f t="array" ref="Q100">IF(ISERROR(INDEX(Jornadas[id],ROW()-5)),"",SUMIFS(Adelantos[importe],Adelantos[id_jornada],INDEX(Jornadas[id],ROW()-5),Adelantos[id_barbero],LOOKUP($N$4,Barberos[nombre],Barberos[id])))</f>
        <v>0</v>
      </c>
      <c r="R100" s="20" cm="1">
        <f t="array" ref="R100">IF(ISERROR(INDEX(Jornadas[id],ROW()-5)),"",O100+P100-Q100)</f>
        <v>56400</v>
      </c>
      <c r="S100" s="1" cm="1">
        <f t="array" ref="S100">IF(ISERROR(INDEX(Jornadas[id],ROW()-5)),"",COUNTIFS(_Cortes!$C:$C,INDEX(Jornadas[id],ROW()-5),_Cortes!$B:$B,LOOKUP($S$4,_Barberos!$B:$B,_Barberos!$A:$A)))</f>
        <v>12</v>
      </c>
      <c r="T100" s="20" cm="1">
        <f t="array" ref="T100">IF(ISERROR(INDEX(Jornadas[id],ROW()-5)),"",INT(SUMIFS(Cortes[importe],Cortes[id_jornada],INDEX(Jornadas[id],ROW()-5),Cortes[id_barbero],LOOKUP($S$4,Barberos[nombre],Barberos[id]))*(INDEX(Jornadas[comision_barberos],1)/100)))</f>
        <v>45000</v>
      </c>
      <c r="U100" s="20" cm="1">
        <f t="array" ref="U100">IF(ISERROR(INDEX(Jornadas[id],ROW()-5)),"",SUMIFS(Cortes[propina],Cortes[id_jornada],INDEX(Jornadas[id],ROW()-5),Cortes[id_barbero],LOOKUP($S$4,Barberos[nombre],Barberos[id])))</f>
        <v>6000</v>
      </c>
      <c r="V100" s="20" cm="1">
        <f t="array" ref="V100">IF(ISERROR(INDEX(Jornadas[id],ROW()-5)),"",SUMIFS(Adelantos[importe],Adelantos[id_jornada],INDEX(Jornadas[id],ROW()-5),Adelantos[id_barbero],LOOKUP($S$4,Barberos[nombre],Barberos[id])))</f>
        <v>0</v>
      </c>
      <c r="W100" s="20" cm="1">
        <f t="array" ref="W100">IF(ISERROR(INDEX(Jornadas[id],ROW()-5)),"",T100+U100-V100)</f>
        <v>51000</v>
      </c>
      <c r="X100" s="1" cm="1">
        <f t="array" ref="X100">IF(ISERROR(INDEX(Jornadas[id],ROW()-5)),"",COUNTIFS(_Cortes!$C:$C,INDEX(Jornadas[id],ROW()-5),_Cortes!$B:$B,LOOKUP($X$4,_Barberos!$B:$B,_Barberos!$A:$A)))</f>
        <v>0</v>
      </c>
      <c r="Y100" s="20" cm="1">
        <f t="array" ref="Y100">IF(ISERROR(INDEX(Jornadas[id],ROW()-5)),"",INT(SUMIFS(Cortes[importe],Cortes[id_jornada],INDEX(Jornadas[id],ROW()-5),Cortes[id_barbero],LOOKUP($X$4,Barberos[nombre],Barberos[id]))*(INDEX(Jornadas[comision_barberos],1)/100)))</f>
        <v>0</v>
      </c>
      <c r="Z100" s="20" cm="1">
        <f t="array" ref="Z100">IF(ISERROR(INDEX(Jornadas[id],ROW()-5)),"",SUMIFS(Cortes[propina],Cortes[id_jornada],INDEX(Jornadas[id],ROW()-5),Cortes[id_barbero],LOOKUP($X$4,Barberos[nombre],Barberos[id])))</f>
        <v>0</v>
      </c>
      <c r="AA100" s="20" cm="1">
        <f t="array" ref="AA100">IF(ISERROR(INDEX(Jornadas[id],ROW()-5)),"",SUMIFS(Adelantos[importe],Adelantos[id_jornada],INDEX(Jornadas[id],ROW()-5),Adelantos[id_barbero],LOOKUP($X$4,Barberos[nombre],Barberos[id])))</f>
        <v>0</v>
      </c>
      <c r="AB100" s="20" cm="1">
        <f t="array" ref="AB100">IF(ISERROR(INDEX(Jornadas[id],ROW()-5)),"",Y100+Z100-AA100)</f>
        <v>0</v>
      </c>
      <c r="AC100" s="1" cm="1">
        <f t="array" ref="AC100">IF(ISERROR(INDEX(Jornadas[id],ROW()-5)),"",COUNTIFS(_Cortes!$C:$C,INDEX(Jornadas[id],ROW()-5),_Cortes!$B:$B,LOOKUP($AC$4,_Barberos!$B:$B,_Barberos!$A:$A)))</f>
        <v>0</v>
      </c>
      <c r="AD100" s="20" cm="1">
        <f t="array" ref="AD100">IF(ISERROR(INDEX(Jornadas[id],ROW()-5)),"",INT(SUMIFS(Cortes[importe],Cortes[id_jornada],INDEX(Jornadas[id],ROW()-5),Cortes[id_barbero],LOOKUP($AC$4,Barberos[nombre],Barberos[id]))*(INDEX(Jornadas[comision_barberos],1)/100)))</f>
        <v>0</v>
      </c>
      <c r="AE100" s="20" cm="1">
        <f t="array" ref="AE100">IF(ISERROR(INDEX(Jornadas[id],ROW()-5)),"",SUMIFS(Cortes[propina],Cortes[id_jornada],INDEX(Jornadas[id],ROW()-5),Cortes[id_barbero],LOOKUP($AC$4,Barberos[nombre],Barberos[id])))</f>
        <v>0</v>
      </c>
      <c r="AF100" s="20" cm="1">
        <f t="array" ref="AF100">IF(ISERROR(INDEX(Jornadas[id],ROW()-5)),"",SUMIFS(Adelantos[importe],Adelantos[id_jornada],INDEX(Jornadas[id],ROW()-5),Adelantos[id_barbero],LOOKUP($AC$4,Barberos[nombre],Barberos[id])))</f>
        <v>0</v>
      </c>
      <c r="AG100" s="20" cm="1">
        <f t="array" ref="AG100">IF(ISERROR(INDEX(Jornadas[id],ROW()-5)),"",AD100+AE100-AF100)</f>
        <v>0</v>
      </c>
      <c r="AH100" s="1" cm="1">
        <f t="array" ref="AH100">IF(ISERROR(INDEX(Jornadas[id],ROW()-5)),"",COUNTIFS(_Cortes!$C:$C,INDEX(Jornadas[id],ROW()-5),_Cortes!$B:$B,LOOKUP($AH$4,_Barberos!$B:$B,_Barberos!$A:$A)))</f>
        <v>0</v>
      </c>
      <c r="AI100" s="20" cm="1">
        <f t="array" ref="AI100">IF(ISERROR(INDEX(Jornadas[id],ROW()-5)),"",INT(SUMIFS(Cortes[importe],Cortes[id_jornada],INDEX(Jornadas[id],ROW()-5),Cortes[id_barbero],LOOKUP($AH$4,Barberos[nombre],Barberos[id]))*(INDEX(Jornadas[comision_barberos],1)/100)))</f>
        <v>0</v>
      </c>
      <c r="AJ100" s="20" cm="1">
        <f t="array" ref="AJ100">IF(ISERROR(INDEX(Jornadas[id],ROW()-5)),"",SUMIFS(Cortes[propina],Cortes[id_jornada],INDEX(Jornadas[id],ROW()-5),Cortes[id_barbero],LOOKUP($AH$4,Barberos[nombre],Barberos[id])))</f>
        <v>0</v>
      </c>
      <c r="AK100" s="20" cm="1">
        <f t="array" ref="AK100">IF(ISERROR(INDEX(Jornadas[id],ROW()-5)),"",SUMIFS(Adelantos[importe],Adelantos[id_jornada],INDEX(Jornadas[id],ROW()-5),Adelantos[id_barbero],LOOKUP($AH$4,Barberos[nombre],Barberos[id])))</f>
        <v>0</v>
      </c>
      <c r="AL100" s="20" cm="1">
        <f t="array" ref="AL100">IF(ISERROR(INDEX(Jornadas[id],ROW()-5)),"",AI100+AJ100-AK100)</f>
        <v>0</v>
      </c>
      <c r="AM100" s="1" cm="1">
        <f t="array" ref="AM100">IF(ISERROR(INDEX(Jornadas[id],ROW()-5)),"",COUNTIFS(_Cortes!$C:$C,INDEX(Jornadas[id],ROW()-5),_Cortes!$B:$B,LOOKUP($AM$4,_Barberos!$B:$B,_Barberos!$A:$A)))</f>
        <v>0</v>
      </c>
      <c r="AN100" s="20" cm="1">
        <f t="array" ref="AN100">IF(ISERROR(INDEX(Jornadas[id],ROW()-5)),"",INT(SUMIFS(Cortes[importe],Cortes[id_jornada],INDEX(Jornadas[id],ROW()-5),Cortes[id_barbero],LOOKUP($AM$4,Barberos[nombre],Barberos[id]))*(INDEX(Jornadas[comision_barberos],1)/100)))</f>
        <v>0</v>
      </c>
      <c r="AO100" s="20" cm="1">
        <f t="array" ref="AO100">IF(ISERROR(INDEX(Jornadas[id],ROW()-5)),"",SUMIFS(Cortes[propina],Cortes[id_jornada],INDEX(Jornadas[id],ROW()-5),Cortes[id_barbero],LOOKUP($AM$4,Barberos[nombre],Barberos[id])))</f>
        <v>0</v>
      </c>
      <c r="AP100" s="20" cm="1">
        <f t="array" ref="AP100">IF(ISERROR(INDEX(Jornadas[id],ROW()-5)),"",SUMIFS(Adelantos[importe],Adelantos[id_jornada],INDEX(Jornadas[id],ROW()-5),Adelantos[id_barbero],LOOKUP($AM$4,Barberos[nombre],Barberos[id])))</f>
        <v>0</v>
      </c>
      <c r="AQ100" s="20" cm="1">
        <f t="array" ref="AQ100">IF(ISERROR(INDEX(Jornadas[id],ROW()-5)),"",AN100+AO100-AP100)</f>
        <v>0</v>
      </c>
      <c r="AR100" s="1" cm="1">
        <f t="array" ref="AR100">IF(ISERROR(INDEX(Jornadas[id],ROW()-5)),"",COUNTIFS(_Cortes!$C:$C,INDEX(Jornadas[id],ROW()-5),_Cortes!$B:$B,LOOKUP($AR$4,_Barberos!$B:$B,_Barberos!$A:$A)))</f>
        <v>0</v>
      </c>
      <c r="AS100" s="20" cm="1">
        <f t="array" ref="AS100">IF(ISERROR(INDEX(Jornadas[id],ROW()-5)),"",INT(SUMIFS(Cortes[importe],Cortes[id_jornada],INDEX(Jornadas[id],ROW()-5),Cortes[id_barbero],LOOKUP($AR$4,Barberos[nombre],Barberos[id]))*(INDEX(Jornadas[comision_barberos],1)/100)))</f>
        <v>0</v>
      </c>
      <c r="AT100" s="20" cm="1">
        <f t="array" ref="AT100">IF(ISERROR(INDEX(Jornadas[id],ROW()-5)),"",SUMIFS(Cortes[propina],Cortes[id_jornada],INDEX(Jornadas[id],ROW()-5),Cortes[id_barbero],LOOKUP($AR$4,Barberos[nombre],Barberos[id])))</f>
        <v>0</v>
      </c>
      <c r="AU100" s="20" cm="1">
        <f t="array" ref="AU100">IF(ISERROR(INDEX(Jornadas[id],ROW()-5)),"",SUMIFS(Adelantos[importe],Adelantos[id_jornada],INDEX(Jornadas[id],ROW()-5),Adelantos[id_barbero],LOOKUP($AR$4,Barberos[nombre],Barberos[id])))</f>
        <v>0</v>
      </c>
      <c r="AV100" s="20" cm="1">
        <f t="array" ref="AV100">IF(ISERROR(INDEX(Jornadas[id],ROW()-5)),"",AS100+AT100-AU100)</f>
        <v>0</v>
      </c>
    </row>
    <row r="101" spans="1:48" ht="15" hidden="1" customHeight="1" x14ac:dyDescent="0.3">
      <c r="A101" s="51" t="str">
        <f t="shared" si="1"/>
        <v>Wednesday</v>
      </c>
      <c r="B101" s="52"/>
      <c r="C101" s="36" cm="1">
        <f t="array" ref="C101">IF(ISERROR(INDEX(Jornadas[id],ROW()-5)),"",INDEX(Jornadas[fecha],ROW()-5))</f>
        <v>45770</v>
      </c>
      <c r="D101" s="2" cm="1">
        <f t="array" ref="D101">IF(ISERROR(INDEX(Jornadas[id],ROW()-5)),"",COUNTIFS(_Cortes!$C:$C,INDEX(Jornadas[id],ROW()-5),_Cortes!$B:$B,LOOKUP($D$4,_Barberos!$B:$B,_Barberos!$A:$A)))</f>
        <v>0</v>
      </c>
      <c r="E101" s="21" cm="1">
        <f t="array" ref="E101">IF(ISERROR(INDEX(Jornadas[id],ROW()-5)),"",INT(SUMIFS(Cortes[importe],Cortes[id_jornada],INDEX(Jornadas[id],ROW()-5),Cortes[id_barbero],LOOKUP($D$4,Barberos[nombre],Barberos[id]))*(INDEX(Jornadas[comision_barberos],1)/100)))</f>
        <v>0</v>
      </c>
      <c r="F101" s="21" cm="1">
        <f t="array" ref="F101">IF(ISERROR(INDEX(Jornadas[id],ROW()-5)),"",SUMIFS(Cortes[propina],Cortes[id_jornada],INDEX(Jornadas[id],ROW()-5),Cortes[id_barbero],LOOKUP($D$4,Barberos[nombre],Barberos[id])))</f>
        <v>0</v>
      </c>
      <c r="G101" s="21" cm="1">
        <f t="array" ref="G101">IF(ISERROR(INDEX(Jornadas[id],ROW()-5)),"",SUMIFS(Adelantos[importe],Adelantos[id_jornada],INDEX(Jornadas[id],ROW()-5),Adelantos[id_barbero],LOOKUP($D$4,Barberos[nombre],Barberos[id])))</f>
        <v>0</v>
      </c>
      <c r="H101" s="21" cm="1">
        <f t="array" ref="H101">IF(ISERROR(INDEX(Jornadas[id],ROW()-5)),"",E101+F101-G101)</f>
        <v>0</v>
      </c>
      <c r="I101" s="2" cm="1">
        <f t="array" ref="I101">IF(ISERROR(INDEX(Jornadas[id],ROW()-5)),"",COUNTIFS(_Cortes!$C:$C,INDEX(Jornadas[id],ROW()-5),_Cortes!$B:$B,LOOKUP($I$4,_Barberos!$B:$B,_Barberos!$A:$A)))</f>
        <v>0</v>
      </c>
      <c r="J101" s="21" cm="1">
        <f t="array" ref="J101">IF(ISERROR(INDEX(Jornadas[id],ROW()-5)),"",INT(SUMIFS(Cortes[importe],Cortes[id_jornada],INDEX(Jornadas[id],ROW()-5),Cortes[id_barbero],LOOKUP($I$4,Barberos[nombre],Barberos[id]))*(INDEX(Jornadas[comision_barberos],1)/100)))</f>
        <v>0</v>
      </c>
      <c r="K101" s="21" cm="1">
        <f t="array" ref="K101">IF(ISERROR(INDEX(Jornadas[id],ROW()-5)),"",SUMIFS(Cortes[propina],Cortes[id_jornada],INDEX(Jornadas[id],ROW()-5),Cortes[id_barbero],LOOKUP($I$4,Barberos[nombre],Barberos[id])))</f>
        <v>0</v>
      </c>
      <c r="L101" s="21" cm="1">
        <f t="array" ref="L101">IF(ISERROR(INDEX(Jornadas[id],ROW()-5)),"",SUMIFS(Adelantos[importe],Adelantos[id_jornada],INDEX(Jornadas[id],ROW()-5),Adelantos[id_barbero],LOOKUP($I$4,Barberos[nombre],Barberos[id])))</f>
        <v>0</v>
      </c>
      <c r="M101" s="21" cm="1">
        <f t="array" ref="M101">IF(ISERROR(INDEX(Jornadas[id],ROW()-5)),"",J101+K101-L101)</f>
        <v>0</v>
      </c>
      <c r="N101" s="2" cm="1">
        <f t="array" ref="N101">IF(ISERROR(INDEX(Jornadas[id],ROW()-5)),"",COUNTIFS(_Cortes!$C:$C,INDEX(Jornadas[id],ROW()-5),_Cortes!$B:$B,LOOKUP($N$4,_Barberos!$B:$B,_Barberos!$A:$A)))</f>
        <v>0</v>
      </c>
      <c r="O101" s="21" cm="1">
        <f t="array" ref="O101">IF(ISERROR(INDEX(Jornadas[id],ROW()-5)),"",INT(SUMIFS(Cortes[importe],Cortes[id_jornada],INDEX(Jornadas[id],ROW()-5),Cortes[id_barbero],LOOKUP($N$4,Barberos[nombre],Barberos[id]))*(INDEX(Jornadas[comision_barberos],1)/100)))</f>
        <v>0</v>
      </c>
      <c r="P101" s="21" cm="1">
        <f t="array" ref="P101">IF(ISERROR(INDEX(Jornadas[id],ROW()-5)),"",SUMIFS(Cortes[propina],Cortes[id_jornada],INDEX(Jornadas[id],ROW()-5),Cortes[id_barbero],LOOKUP($N$4,Barberos[nombre],Barberos[id])))</f>
        <v>0</v>
      </c>
      <c r="Q101" s="21" cm="1">
        <f t="array" ref="Q101">IF(ISERROR(INDEX(Jornadas[id],ROW()-5)),"",SUMIFS(Adelantos[importe],Adelantos[id_jornada],INDEX(Jornadas[id],ROW()-5),Adelantos[id_barbero],LOOKUP($N$4,Barberos[nombre],Barberos[id])))</f>
        <v>0</v>
      </c>
      <c r="R101" s="21" cm="1">
        <f t="array" ref="R101">IF(ISERROR(INDEX(Jornadas[id],ROW()-5)),"",O101+P101-Q101)</f>
        <v>0</v>
      </c>
      <c r="S101" s="2" cm="1">
        <f t="array" ref="S101">IF(ISERROR(INDEX(Jornadas[id],ROW()-5)),"",COUNTIFS(_Cortes!$C:$C,INDEX(Jornadas[id],ROW()-5),_Cortes!$B:$B,LOOKUP($S$4,_Barberos!$B:$B,_Barberos!$A:$A)))</f>
        <v>14</v>
      </c>
      <c r="T101" s="21" cm="1">
        <f t="array" ref="T101">IF(ISERROR(INDEX(Jornadas[id],ROW()-5)),"",INT(SUMIFS(Cortes[importe],Cortes[id_jornada],INDEX(Jornadas[id],ROW()-5),Cortes[id_barbero],LOOKUP($S$4,Barberos[nombre],Barberos[id]))*(INDEX(Jornadas[comision_barberos],1)/100)))</f>
        <v>52000</v>
      </c>
      <c r="U101" s="21" cm="1">
        <f t="array" ref="U101">IF(ISERROR(INDEX(Jornadas[id],ROW()-5)),"",SUMIFS(Cortes[propina],Cortes[id_jornada],INDEX(Jornadas[id],ROW()-5),Cortes[id_barbero],LOOKUP($S$4,Barberos[nombre],Barberos[id])))</f>
        <v>5500</v>
      </c>
      <c r="V101" s="21" cm="1">
        <f t="array" ref="V101">IF(ISERROR(INDEX(Jornadas[id],ROW()-5)),"",SUMIFS(Adelantos[importe],Adelantos[id_jornada],INDEX(Jornadas[id],ROW()-5),Adelantos[id_barbero],LOOKUP($S$4,Barberos[nombre],Barberos[id])))</f>
        <v>0</v>
      </c>
      <c r="W101" s="21" cm="1">
        <f t="array" ref="W101">IF(ISERROR(INDEX(Jornadas[id],ROW()-5)),"",T101+U101-V101)</f>
        <v>57500</v>
      </c>
      <c r="X101" s="2" cm="1">
        <f t="array" ref="X101">IF(ISERROR(INDEX(Jornadas[id],ROW()-5)),"",COUNTIFS(_Cortes!$C:$C,INDEX(Jornadas[id],ROW()-5),_Cortes!$B:$B,LOOKUP($X$4,_Barberos!$B:$B,_Barberos!$A:$A)))</f>
        <v>0</v>
      </c>
      <c r="Y101" s="21" cm="1">
        <f t="array" ref="Y101">IF(ISERROR(INDEX(Jornadas[id],ROW()-5)),"",INT(SUMIFS(Cortes[importe],Cortes[id_jornada],INDEX(Jornadas[id],ROW()-5),Cortes[id_barbero],LOOKUP($X$4,Barberos[nombre],Barberos[id]))*(INDEX(Jornadas[comision_barberos],1)/100)))</f>
        <v>0</v>
      </c>
      <c r="Z101" s="21" cm="1">
        <f t="array" ref="Z101">IF(ISERROR(INDEX(Jornadas[id],ROW()-5)),"",SUMIFS(Cortes[propina],Cortes[id_jornada],INDEX(Jornadas[id],ROW()-5),Cortes[id_barbero],LOOKUP($X$4,Barberos[nombre],Barberos[id])))</f>
        <v>0</v>
      </c>
      <c r="AA101" s="21" cm="1">
        <f t="array" ref="AA101">IF(ISERROR(INDEX(Jornadas[id],ROW()-5)),"",SUMIFS(Adelantos[importe],Adelantos[id_jornada],INDEX(Jornadas[id],ROW()-5),Adelantos[id_barbero],LOOKUP($X$4,Barberos[nombre],Barberos[id])))</f>
        <v>0</v>
      </c>
      <c r="AB101" s="21" cm="1">
        <f t="array" ref="AB101">IF(ISERROR(INDEX(Jornadas[id],ROW()-5)),"",Y101+Z101-AA101)</f>
        <v>0</v>
      </c>
      <c r="AC101" s="2" cm="1">
        <f t="array" ref="AC101">IF(ISERROR(INDEX(Jornadas[id],ROW()-5)),"",COUNTIFS(_Cortes!$C:$C,INDEX(Jornadas[id],ROW()-5),_Cortes!$B:$B,LOOKUP($AC$4,_Barberos!$B:$B,_Barberos!$A:$A)))</f>
        <v>17</v>
      </c>
      <c r="AD101" s="21" cm="1">
        <f t="array" ref="AD101">IF(ISERROR(INDEX(Jornadas[id],ROW()-5)),"",INT(SUMIFS(Cortes[importe],Cortes[id_jornada],INDEX(Jornadas[id],ROW()-5),Cortes[id_barbero],LOOKUP($AC$4,Barberos[nombre],Barberos[id]))*(INDEX(Jornadas[comision_barberos],1)/100)))</f>
        <v>59500</v>
      </c>
      <c r="AE101" s="21" cm="1">
        <f t="array" ref="AE101">IF(ISERROR(INDEX(Jornadas[id],ROW()-5)),"",SUMIFS(Cortes[propina],Cortes[id_jornada],INDEX(Jornadas[id],ROW()-5),Cortes[id_barbero],LOOKUP($AC$4,Barberos[nombre],Barberos[id])))</f>
        <v>4000</v>
      </c>
      <c r="AF101" s="21" cm="1">
        <f t="array" ref="AF101">IF(ISERROR(INDEX(Jornadas[id],ROW()-5)),"",SUMIFS(Adelantos[importe],Adelantos[id_jornada],INDEX(Jornadas[id],ROW()-5),Adelantos[id_barbero],LOOKUP($AC$4,Barberos[nombre],Barberos[id])))</f>
        <v>0</v>
      </c>
      <c r="AG101" s="21" cm="1">
        <f t="array" ref="AG101">IF(ISERROR(INDEX(Jornadas[id],ROW()-5)),"",AD101+AE101-AF101)</f>
        <v>63500</v>
      </c>
      <c r="AH101" s="2" cm="1">
        <f t="array" ref="AH101">IF(ISERROR(INDEX(Jornadas[id],ROW()-5)),"",COUNTIFS(_Cortes!$C:$C,INDEX(Jornadas[id],ROW()-5),_Cortes!$B:$B,LOOKUP($AH$4,_Barberos!$B:$B,_Barberos!$A:$A)))</f>
        <v>0</v>
      </c>
      <c r="AI101" s="21" cm="1">
        <f t="array" ref="AI101">IF(ISERROR(INDEX(Jornadas[id],ROW()-5)),"",INT(SUMIFS(Cortes[importe],Cortes[id_jornada],INDEX(Jornadas[id],ROW()-5),Cortes[id_barbero],LOOKUP($AH$4,Barberos[nombre],Barberos[id]))*(INDEX(Jornadas[comision_barberos],1)/100)))</f>
        <v>0</v>
      </c>
      <c r="AJ101" s="21" cm="1">
        <f t="array" ref="AJ101">IF(ISERROR(INDEX(Jornadas[id],ROW()-5)),"",SUMIFS(Cortes[propina],Cortes[id_jornada],INDEX(Jornadas[id],ROW()-5),Cortes[id_barbero],LOOKUP($AH$4,Barberos[nombre],Barberos[id])))</f>
        <v>0</v>
      </c>
      <c r="AK101" s="21" cm="1">
        <f t="array" ref="AK101">IF(ISERROR(INDEX(Jornadas[id],ROW()-5)),"",SUMIFS(Adelantos[importe],Adelantos[id_jornada],INDEX(Jornadas[id],ROW()-5),Adelantos[id_barbero],LOOKUP($AH$4,Barberos[nombre],Barberos[id])))</f>
        <v>0</v>
      </c>
      <c r="AL101" s="21" cm="1">
        <f t="array" ref="AL101">IF(ISERROR(INDEX(Jornadas[id],ROW()-5)),"",AI101+AJ101-AK101)</f>
        <v>0</v>
      </c>
      <c r="AM101" s="2" cm="1">
        <f t="array" ref="AM101">IF(ISERROR(INDEX(Jornadas[id],ROW()-5)),"",COUNTIFS(_Cortes!$C:$C,INDEX(Jornadas[id],ROW()-5),_Cortes!$B:$B,LOOKUP($AM$4,_Barberos!$B:$B,_Barberos!$A:$A)))</f>
        <v>0</v>
      </c>
      <c r="AN101" s="21" cm="1">
        <f t="array" ref="AN101">IF(ISERROR(INDEX(Jornadas[id],ROW()-5)),"",INT(SUMIFS(Cortes[importe],Cortes[id_jornada],INDEX(Jornadas[id],ROW()-5),Cortes[id_barbero],LOOKUP($AM$4,Barberos[nombre],Barberos[id]))*(INDEX(Jornadas[comision_barberos],1)/100)))</f>
        <v>0</v>
      </c>
      <c r="AO101" s="21" cm="1">
        <f t="array" ref="AO101">IF(ISERROR(INDEX(Jornadas[id],ROW()-5)),"",SUMIFS(Cortes[propina],Cortes[id_jornada],INDEX(Jornadas[id],ROW()-5),Cortes[id_barbero],LOOKUP($AM$4,Barberos[nombre],Barberos[id])))</f>
        <v>0</v>
      </c>
      <c r="AP101" s="21" cm="1">
        <f t="array" ref="AP101">IF(ISERROR(INDEX(Jornadas[id],ROW()-5)),"",SUMIFS(Adelantos[importe],Adelantos[id_jornada],INDEX(Jornadas[id],ROW()-5),Adelantos[id_barbero],LOOKUP($AM$4,Barberos[nombre],Barberos[id])))</f>
        <v>0</v>
      </c>
      <c r="AQ101" s="21" cm="1">
        <f t="array" ref="AQ101">IF(ISERROR(INDEX(Jornadas[id],ROW()-5)),"",AN101+AO101-AP101)</f>
        <v>0</v>
      </c>
      <c r="AR101" s="2" cm="1">
        <f t="array" ref="AR101">IF(ISERROR(INDEX(Jornadas[id],ROW()-5)),"",COUNTIFS(_Cortes!$C:$C,INDEX(Jornadas[id],ROW()-5),_Cortes!$B:$B,LOOKUP($AR$4,_Barberos!$B:$B,_Barberos!$A:$A)))</f>
        <v>0</v>
      </c>
      <c r="AS101" s="21" cm="1">
        <f t="array" ref="AS101">IF(ISERROR(INDEX(Jornadas[id],ROW()-5)),"",INT(SUMIFS(Cortes[importe],Cortes[id_jornada],INDEX(Jornadas[id],ROW()-5),Cortes[id_barbero],LOOKUP($AR$4,Barberos[nombre],Barberos[id]))*(INDEX(Jornadas[comision_barberos],1)/100)))</f>
        <v>0</v>
      </c>
      <c r="AT101" s="21" cm="1">
        <f t="array" ref="AT101">IF(ISERROR(INDEX(Jornadas[id],ROW()-5)),"",SUMIFS(Cortes[propina],Cortes[id_jornada],INDEX(Jornadas[id],ROW()-5),Cortes[id_barbero],LOOKUP($AR$4,Barberos[nombre],Barberos[id])))</f>
        <v>0</v>
      </c>
      <c r="AU101" s="21" cm="1">
        <f t="array" ref="AU101">IF(ISERROR(INDEX(Jornadas[id],ROW()-5)),"",SUMIFS(Adelantos[importe],Adelantos[id_jornada],INDEX(Jornadas[id],ROW()-5),Adelantos[id_barbero],LOOKUP($AR$4,Barberos[nombre],Barberos[id])))</f>
        <v>0</v>
      </c>
      <c r="AV101" s="21" cm="1">
        <f t="array" ref="AV101">IF(ISERROR(INDEX(Jornadas[id],ROW()-5)),"",AS101+AT101-AU101)</f>
        <v>0</v>
      </c>
    </row>
    <row r="102" spans="1:48" ht="15" hidden="1" customHeight="1" x14ac:dyDescent="0.3">
      <c r="A102" s="53" t="str">
        <f t="shared" si="1"/>
        <v>Thursday</v>
      </c>
      <c r="B102" s="54"/>
      <c r="C102" s="38" cm="1">
        <f t="array" ref="C102">IF(ISERROR(INDEX(Jornadas[id],ROW()-5)),"",INDEX(Jornadas[fecha],ROW()-5))</f>
        <v>45771</v>
      </c>
      <c r="D102" s="1" cm="1">
        <f t="array" ref="D102">IF(ISERROR(INDEX(Jornadas[id],ROW()-5)),"",COUNTIFS(_Cortes!$C:$C,INDEX(Jornadas[id],ROW()-5),_Cortes!$B:$B,LOOKUP($D$4,_Barberos!$B:$B,_Barberos!$A:$A)))</f>
        <v>12</v>
      </c>
      <c r="E102" s="20" cm="1">
        <f t="array" ref="E102">IF(ISERROR(INDEX(Jornadas[id],ROW()-5)),"",INT(SUMIFS(Cortes[importe],Cortes[id_jornada],INDEX(Jornadas[id],ROW()-5),Cortes[id_barbero],LOOKUP($D$4,Barberos[nombre],Barberos[id]))*(INDEX(Jornadas[comision_barberos],1)/100)))</f>
        <v>43000</v>
      </c>
      <c r="F102" s="20" cm="1">
        <f t="array" ref="F102">IF(ISERROR(INDEX(Jornadas[id],ROW()-5)),"",SUMIFS(Cortes[propina],Cortes[id_jornada],INDEX(Jornadas[id],ROW()-5),Cortes[id_barbero],LOOKUP($D$4,Barberos[nombre],Barberos[id])))</f>
        <v>1000</v>
      </c>
      <c r="G102" s="20" cm="1">
        <f t="array" ref="G102">IF(ISERROR(INDEX(Jornadas[id],ROW()-5)),"",SUMIFS(Adelantos[importe],Adelantos[id_jornada],INDEX(Jornadas[id],ROW()-5),Adelantos[id_barbero],LOOKUP($D$4,Barberos[nombre],Barberos[id])))</f>
        <v>0</v>
      </c>
      <c r="H102" s="20" cm="1">
        <f t="array" ref="H102">IF(ISERROR(INDEX(Jornadas[id],ROW()-5)),"",E102+F102-G102)</f>
        <v>44000</v>
      </c>
      <c r="I102" s="1" cm="1">
        <f t="array" ref="I102">IF(ISERROR(INDEX(Jornadas[id],ROW()-5)),"",COUNTIFS(_Cortes!$C:$C,INDEX(Jornadas[id],ROW()-5),_Cortes!$B:$B,LOOKUP($I$4,_Barberos!$B:$B,_Barberos!$A:$A)))</f>
        <v>14</v>
      </c>
      <c r="J102" s="20" cm="1">
        <f t="array" ref="J102">IF(ISERROR(INDEX(Jornadas[id],ROW()-5)),"",INT(SUMIFS(Cortes[importe],Cortes[id_jornada],INDEX(Jornadas[id],ROW()-5),Cortes[id_barbero],LOOKUP($I$4,Barberos[nombre],Barberos[id]))*(INDEX(Jornadas[comision_barberos],1)/100)))</f>
        <v>50000</v>
      </c>
      <c r="K102" s="20" cm="1">
        <f t="array" ref="K102">IF(ISERROR(INDEX(Jornadas[id],ROW()-5)),"",SUMIFS(Cortes[propina],Cortes[id_jornada],INDEX(Jornadas[id],ROW()-5),Cortes[id_barbero],LOOKUP($I$4,Barberos[nombre],Barberos[id])))</f>
        <v>4000</v>
      </c>
      <c r="L102" s="20" cm="1">
        <f t="array" ref="L102">IF(ISERROR(INDEX(Jornadas[id],ROW()-5)),"",SUMIFS(Adelantos[importe],Adelantos[id_jornada],INDEX(Jornadas[id],ROW()-5),Adelantos[id_barbero],LOOKUP($I$4,Barberos[nombre],Barberos[id])))</f>
        <v>0</v>
      </c>
      <c r="M102" s="20" cm="1">
        <f t="array" ref="M102">IF(ISERROR(INDEX(Jornadas[id],ROW()-5)),"",J102+K102-L102)</f>
        <v>54000</v>
      </c>
      <c r="N102" s="1" cm="1">
        <f t="array" ref="N102">IF(ISERROR(INDEX(Jornadas[id],ROW()-5)),"",COUNTIFS(_Cortes!$C:$C,INDEX(Jornadas[id],ROW()-5),_Cortes!$B:$B,LOOKUP($N$4,_Barberos!$B:$B,_Barberos!$A:$A)))</f>
        <v>11</v>
      </c>
      <c r="O102" s="20" cm="1">
        <f t="array" ref="O102">IF(ISERROR(INDEX(Jornadas[id],ROW()-5)),"",INT(SUMIFS(Cortes[importe],Cortes[id_jornada],INDEX(Jornadas[id],ROW()-5),Cortes[id_barbero],LOOKUP($N$4,Barberos[nombre],Barberos[id]))*(INDEX(Jornadas[comision_barberos],1)/100)))</f>
        <v>53500</v>
      </c>
      <c r="P102" s="20" cm="1">
        <f t="array" ref="P102">IF(ISERROR(INDEX(Jornadas[id],ROW()-5)),"",SUMIFS(Cortes[propina],Cortes[id_jornada],INDEX(Jornadas[id],ROW()-5),Cortes[id_barbero],LOOKUP($N$4,Barberos[nombre],Barberos[id])))</f>
        <v>10000</v>
      </c>
      <c r="Q102" s="20" cm="1">
        <f t="array" ref="Q102">IF(ISERROR(INDEX(Jornadas[id],ROW()-5)),"",SUMIFS(Adelantos[importe],Adelantos[id_jornada],INDEX(Jornadas[id],ROW()-5),Adelantos[id_barbero],LOOKUP($N$4,Barberos[nombre],Barberos[id])))</f>
        <v>0</v>
      </c>
      <c r="R102" s="20" cm="1">
        <f t="array" ref="R102">IF(ISERROR(INDEX(Jornadas[id],ROW()-5)),"",O102+P102-Q102)</f>
        <v>63500</v>
      </c>
      <c r="S102" s="1" cm="1">
        <f t="array" ref="S102">IF(ISERROR(INDEX(Jornadas[id],ROW()-5)),"",COUNTIFS(_Cortes!$C:$C,INDEX(Jornadas[id],ROW()-5),_Cortes!$B:$B,LOOKUP($S$4,_Barberos!$B:$B,_Barberos!$A:$A)))</f>
        <v>11</v>
      </c>
      <c r="T102" s="20" cm="1">
        <f t="array" ref="T102">IF(ISERROR(INDEX(Jornadas[id],ROW()-5)),"",INT(SUMIFS(Cortes[importe],Cortes[id_jornada],INDEX(Jornadas[id],ROW()-5),Cortes[id_barbero],LOOKUP($S$4,Barberos[nombre],Barberos[id]))*(INDEX(Jornadas[comision_barberos],1)/100)))</f>
        <v>40500</v>
      </c>
      <c r="U102" s="20" cm="1">
        <f t="array" ref="U102">IF(ISERROR(INDEX(Jornadas[id],ROW()-5)),"",SUMIFS(Cortes[propina],Cortes[id_jornada],INDEX(Jornadas[id],ROW()-5),Cortes[id_barbero],LOOKUP($S$4,Barberos[nombre],Barberos[id])))</f>
        <v>9000</v>
      </c>
      <c r="V102" s="20" cm="1">
        <f t="array" ref="V102">IF(ISERROR(INDEX(Jornadas[id],ROW()-5)),"",SUMIFS(Adelantos[importe],Adelantos[id_jornada],INDEX(Jornadas[id],ROW()-5),Adelantos[id_barbero],LOOKUP($S$4,Barberos[nombre],Barberos[id])))</f>
        <v>0</v>
      </c>
      <c r="W102" s="20" cm="1">
        <f t="array" ref="W102">IF(ISERROR(INDEX(Jornadas[id],ROW()-5)),"",T102+U102-V102)</f>
        <v>49500</v>
      </c>
      <c r="X102" s="1" cm="1">
        <f t="array" ref="X102">IF(ISERROR(INDEX(Jornadas[id],ROW()-5)),"",COUNTIFS(_Cortes!$C:$C,INDEX(Jornadas[id],ROW()-5),_Cortes!$B:$B,LOOKUP($X$4,_Barberos!$B:$B,_Barberos!$A:$A)))</f>
        <v>0</v>
      </c>
      <c r="Y102" s="20" cm="1">
        <f t="array" ref="Y102">IF(ISERROR(INDEX(Jornadas[id],ROW()-5)),"",INT(SUMIFS(Cortes[importe],Cortes[id_jornada],INDEX(Jornadas[id],ROW()-5),Cortes[id_barbero],LOOKUP($X$4,Barberos[nombre],Barberos[id]))*(INDEX(Jornadas[comision_barberos],1)/100)))</f>
        <v>0</v>
      </c>
      <c r="Z102" s="20" cm="1">
        <f t="array" ref="Z102">IF(ISERROR(INDEX(Jornadas[id],ROW()-5)),"",SUMIFS(Cortes[propina],Cortes[id_jornada],INDEX(Jornadas[id],ROW()-5),Cortes[id_barbero],LOOKUP($X$4,Barberos[nombre],Barberos[id])))</f>
        <v>0</v>
      </c>
      <c r="AA102" s="20" cm="1">
        <f t="array" ref="AA102">IF(ISERROR(INDEX(Jornadas[id],ROW()-5)),"",SUMIFS(Adelantos[importe],Adelantos[id_jornada],INDEX(Jornadas[id],ROW()-5),Adelantos[id_barbero],LOOKUP($X$4,Barberos[nombre],Barberos[id])))</f>
        <v>0</v>
      </c>
      <c r="AB102" s="20" cm="1">
        <f t="array" ref="AB102">IF(ISERROR(INDEX(Jornadas[id],ROW()-5)),"",Y102+Z102-AA102)</f>
        <v>0</v>
      </c>
      <c r="AC102" s="1" cm="1">
        <f t="array" ref="AC102">IF(ISERROR(INDEX(Jornadas[id],ROW()-5)),"",COUNTIFS(_Cortes!$C:$C,INDEX(Jornadas[id],ROW()-5),_Cortes!$B:$B,LOOKUP($AC$4,_Barberos!$B:$B,_Barberos!$A:$A)))</f>
        <v>12</v>
      </c>
      <c r="AD102" s="20" cm="1">
        <f t="array" ref="AD102">IF(ISERROR(INDEX(Jornadas[id],ROW()-5)),"",INT(SUMIFS(Cortes[importe],Cortes[id_jornada],INDEX(Jornadas[id],ROW()-5),Cortes[id_barbero],LOOKUP($AC$4,Barberos[nombre],Barberos[id]))*(INDEX(Jornadas[comision_barberos],1)/100)))</f>
        <v>43000</v>
      </c>
      <c r="AE102" s="20" cm="1">
        <f t="array" ref="AE102">IF(ISERROR(INDEX(Jornadas[id],ROW()-5)),"",SUMIFS(Cortes[propina],Cortes[id_jornada],INDEX(Jornadas[id],ROW()-5),Cortes[id_barbero],LOOKUP($AC$4,Barberos[nombre],Barberos[id])))</f>
        <v>2000</v>
      </c>
      <c r="AF102" s="20" cm="1">
        <f t="array" ref="AF102">IF(ISERROR(INDEX(Jornadas[id],ROW()-5)),"",SUMIFS(Adelantos[importe],Adelantos[id_jornada],INDEX(Jornadas[id],ROW()-5),Adelantos[id_barbero],LOOKUP($AC$4,Barberos[nombre],Barberos[id])))</f>
        <v>0</v>
      </c>
      <c r="AG102" s="20" cm="1">
        <f t="array" ref="AG102">IF(ISERROR(INDEX(Jornadas[id],ROW()-5)),"",AD102+AE102-AF102)</f>
        <v>45000</v>
      </c>
      <c r="AH102" s="1" cm="1">
        <f t="array" ref="AH102">IF(ISERROR(INDEX(Jornadas[id],ROW()-5)),"",COUNTIFS(_Cortes!$C:$C,INDEX(Jornadas[id],ROW()-5),_Cortes!$B:$B,LOOKUP($AH$4,_Barberos!$B:$B,_Barberos!$A:$A)))</f>
        <v>0</v>
      </c>
      <c r="AI102" s="20" cm="1">
        <f t="array" ref="AI102">IF(ISERROR(INDEX(Jornadas[id],ROW()-5)),"",INT(SUMIFS(Cortes[importe],Cortes[id_jornada],INDEX(Jornadas[id],ROW()-5),Cortes[id_barbero],LOOKUP($AH$4,Barberos[nombre],Barberos[id]))*(INDEX(Jornadas[comision_barberos],1)/100)))</f>
        <v>0</v>
      </c>
      <c r="AJ102" s="20" cm="1">
        <f t="array" ref="AJ102">IF(ISERROR(INDEX(Jornadas[id],ROW()-5)),"",SUMIFS(Cortes[propina],Cortes[id_jornada],INDEX(Jornadas[id],ROW()-5),Cortes[id_barbero],LOOKUP($AH$4,Barberos[nombre],Barberos[id])))</f>
        <v>0</v>
      </c>
      <c r="AK102" s="20" cm="1">
        <f t="array" ref="AK102">IF(ISERROR(INDEX(Jornadas[id],ROW()-5)),"",SUMIFS(Adelantos[importe],Adelantos[id_jornada],INDEX(Jornadas[id],ROW()-5),Adelantos[id_barbero],LOOKUP($AH$4,Barberos[nombre],Barberos[id])))</f>
        <v>0</v>
      </c>
      <c r="AL102" s="20" cm="1">
        <f t="array" ref="AL102">IF(ISERROR(INDEX(Jornadas[id],ROW()-5)),"",AI102+AJ102-AK102)</f>
        <v>0</v>
      </c>
      <c r="AM102" s="1" cm="1">
        <f t="array" ref="AM102">IF(ISERROR(INDEX(Jornadas[id],ROW()-5)),"",COUNTIFS(_Cortes!$C:$C,INDEX(Jornadas[id],ROW()-5),_Cortes!$B:$B,LOOKUP($AM$4,_Barberos!$B:$B,_Barberos!$A:$A)))</f>
        <v>0</v>
      </c>
      <c r="AN102" s="20" cm="1">
        <f t="array" ref="AN102">IF(ISERROR(INDEX(Jornadas[id],ROW()-5)),"",INT(SUMIFS(Cortes[importe],Cortes[id_jornada],INDEX(Jornadas[id],ROW()-5),Cortes[id_barbero],LOOKUP($AM$4,Barberos[nombre],Barberos[id]))*(INDEX(Jornadas[comision_barberos],1)/100)))</f>
        <v>0</v>
      </c>
      <c r="AO102" s="20" cm="1">
        <f t="array" ref="AO102">IF(ISERROR(INDEX(Jornadas[id],ROW()-5)),"",SUMIFS(Cortes[propina],Cortes[id_jornada],INDEX(Jornadas[id],ROW()-5),Cortes[id_barbero],LOOKUP($AM$4,Barberos[nombre],Barberos[id])))</f>
        <v>0</v>
      </c>
      <c r="AP102" s="20" cm="1">
        <f t="array" ref="AP102">IF(ISERROR(INDEX(Jornadas[id],ROW()-5)),"",SUMIFS(Adelantos[importe],Adelantos[id_jornada],INDEX(Jornadas[id],ROW()-5),Adelantos[id_barbero],LOOKUP($AM$4,Barberos[nombre],Barberos[id])))</f>
        <v>0</v>
      </c>
      <c r="AQ102" s="20" cm="1">
        <f t="array" ref="AQ102">IF(ISERROR(INDEX(Jornadas[id],ROW()-5)),"",AN102+AO102-AP102)</f>
        <v>0</v>
      </c>
      <c r="AR102" s="1" cm="1">
        <f t="array" ref="AR102">IF(ISERROR(INDEX(Jornadas[id],ROW()-5)),"",COUNTIFS(_Cortes!$C:$C,INDEX(Jornadas[id],ROW()-5),_Cortes!$B:$B,LOOKUP($AR$4,_Barberos!$B:$B,_Barberos!$A:$A)))</f>
        <v>0</v>
      </c>
      <c r="AS102" s="20" cm="1">
        <f t="array" ref="AS102">IF(ISERROR(INDEX(Jornadas[id],ROW()-5)),"",INT(SUMIFS(Cortes[importe],Cortes[id_jornada],INDEX(Jornadas[id],ROW()-5),Cortes[id_barbero],LOOKUP($AR$4,Barberos[nombre],Barberos[id]))*(INDEX(Jornadas[comision_barberos],1)/100)))</f>
        <v>0</v>
      </c>
      <c r="AT102" s="20" cm="1">
        <f t="array" ref="AT102">IF(ISERROR(INDEX(Jornadas[id],ROW()-5)),"",SUMIFS(Cortes[propina],Cortes[id_jornada],INDEX(Jornadas[id],ROW()-5),Cortes[id_barbero],LOOKUP($AR$4,Barberos[nombre],Barberos[id])))</f>
        <v>0</v>
      </c>
      <c r="AU102" s="20" cm="1">
        <f t="array" ref="AU102">IF(ISERROR(INDEX(Jornadas[id],ROW()-5)),"",SUMIFS(Adelantos[importe],Adelantos[id_jornada],INDEX(Jornadas[id],ROW()-5),Adelantos[id_barbero],LOOKUP($AR$4,Barberos[nombre],Barberos[id])))</f>
        <v>0</v>
      </c>
      <c r="AV102" s="20" cm="1">
        <f t="array" ref="AV102">IF(ISERROR(INDEX(Jornadas[id],ROW()-5)),"",AS102+AT102-AU102)</f>
        <v>0</v>
      </c>
    </row>
    <row r="103" spans="1:48" ht="15" hidden="1" customHeight="1" x14ac:dyDescent="0.3">
      <c r="A103" s="51" t="str">
        <f t="shared" si="1"/>
        <v>Friday</v>
      </c>
      <c r="B103" s="52"/>
      <c r="C103" s="36" cm="1">
        <f t="array" ref="C103">IF(ISERROR(INDEX(Jornadas[id],ROW()-5)),"",INDEX(Jornadas[fecha],ROW()-5))</f>
        <v>45772</v>
      </c>
      <c r="D103" s="2" cm="1">
        <f t="array" ref="D103">IF(ISERROR(INDEX(Jornadas[id],ROW()-5)),"",COUNTIFS(_Cortes!$C:$C,INDEX(Jornadas[id],ROW()-5),_Cortes!$B:$B,LOOKUP($D$4,_Barberos!$B:$B,_Barberos!$A:$A)))</f>
        <v>15</v>
      </c>
      <c r="E103" s="21" cm="1">
        <f t="array" ref="E103">IF(ISERROR(INDEX(Jornadas[id],ROW()-5)),"",INT(SUMIFS(Cortes[importe],Cortes[id_jornada],INDEX(Jornadas[id],ROW()-5),Cortes[id_barbero],LOOKUP($D$4,Barberos[nombre],Barberos[id]))*(INDEX(Jornadas[comision_barberos],1)/100)))</f>
        <v>54500</v>
      </c>
      <c r="F103" s="21" cm="1">
        <f t="array" ref="F103">IF(ISERROR(INDEX(Jornadas[id],ROW()-5)),"",SUMIFS(Cortes[propina],Cortes[id_jornada],INDEX(Jornadas[id],ROW()-5),Cortes[id_barbero],LOOKUP($D$4,Barberos[nombre],Barberos[id])))</f>
        <v>2000</v>
      </c>
      <c r="G103" s="21" cm="1">
        <f t="array" ref="G103">IF(ISERROR(INDEX(Jornadas[id],ROW()-5)),"",SUMIFS(Adelantos[importe],Adelantos[id_jornada],INDEX(Jornadas[id],ROW()-5),Adelantos[id_barbero],LOOKUP($D$4,Barberos[nombre],Barberos[id])))</f>
        <v>0</v>
      </c>
      <c r="H103" s="21" cm="1">
        <f t="array" ref="H103">IF(ISERROR(INDEX(Jornadas[id],ROW()-5)),"",E103+F103-G103)</f>
        <v>56500</v>
      </c>
      <c r="I103" s="2" cm="1">
        <f t="array" ref="I103">IF(ISERROR(INDEX(Jornadas[id],ROW()-5)),"",COUNTIFS(_Cortes!$C:$C,INDEX(Jornadas[id],ROW()-5),_Cortes!$B:$B,LOOKUP($I$4,_Barberos!$B:$B,_Barberos!$A:$A)))</f>
        <v>14</v>
      </c>
      <c r="J103" s="21" cm="1">
        <f t="array" ref="J103">IF(ISERROR(INDEX(Jornadas[id],ROW()-5)),"",INT(SUMIFS(Cortes[importe],Cortes[id_jornada],INDEX(Jornadas[id],ROW()-5),Cortes[id_barbero],LOOKUP($I$4,Barberos[nombre],Barberos[id]))*(INDEX(Jornadas[comision_barberos],1)/100)))</f>
        <v>49000</v>
      </c>
      <c r="K103" s="21" cm="1">
        <f t="array" ref="K103">IF(ISERROR(INDEX(Jornadas[id],ROW()-5)),"",SUMIFS(Cortes[propina],Cortes[id_jornada],INDEX(Jornadas[id],ROW()-5),Cortes[id_barbero],LOOKUP($I$4,Barberos[nombre],Barberos[id])))</f>
        <v>3500</v>
      </c>
      <c r="L103" s="21" cm="1">
        <f t="array" ref="L103">IF(ISERROR(INDEX(Jornadas[id],ROW()-5)),"",SUMIFS(Adelantos[importe],Adelantos[id_jornada],INDEX(Jornadas[id],ROW()-5),Adelantos[id_barbero],LOOKUP($I$4,Barberos[nombre],Barberos[id])))</f>
        <v>0</v>
      </c>
      <c r="M103" s="21" cm="1">
        <f t="array" ref="M103">IF(ISERROR(INDEX(Jornadas[id],ROW()-5)),"",J103+K103-L103)</f>
        <v>52500</v>
      </c>
      <c r="N103" s="2" cm="1">
        <f t="array" ref="N103">IF(ISERROR(INDEX(Jornadas[id],ROW()-5)),"",COUNTIFS(_Cortes!$C:$C,INDEX(Jornadas[id],ROW()-5),_Cortes!$B:$B,LOOKUP($N$4,_Barberos!$B:$B,_Barberos!$A:$A)))</f>
        <v>15</v>
      </c>
      <c r="O103" s="21" cm="1">
        <f t="array" ref="O103">IF(ISERROR(INDEX(Jornadas[id],ROW()-5)),"",INT(SUMIFS(Cortes[importe],Cortes[id_jornada],INDEX(Jornadas[id],ROW()-5),Cortes[id_barbero],LOOKUP($N$4,Barberos[nombre],Barberos[id]))*(INDEX(Jornadas[comision_barberos],1)/100)))</f>
        <v>54500</v>
      </c>
      <c r="P103" s="21" cm="1">
        <f t="array" ref="P103">IF(ISERROR(INDEX(Jornadas[id],ROW()-5)),"",SUMIFS(Cortes[propina],Cortes[id_jornada],INDEX(Jornadas[id],ROW()-5),Cortes[id_barbero],LOOKUP($N$4,Barberos[nombre],Barberos[id])))</f>
        <v>6000</v>
      </c>
      <c r="Q103" s="21" cm="1">
        <f t="array" ref="Q103">IF(ISERROR(INDEX(Jornadas[id],ROW()-5)),"",SUMIFS(Adelantos[importe],Adelantos[id_jornada],INDEX(Jornadas[id],ROW()-5),Adelantos[id_barbero],LOOKUP($N$4,Barberos[nombre],Barberos[id])))</f>
        <v>0</v>
      </c>
      <c r="R103" s="21" cm="1">
        <f t="array" ref="R103">IF(ISERROR(INDEX(Jornadas[id],ROW()-5)),"",O103+P103-Q103)</f>
        <v>60500</v>
      </c>
      <c r="S103" s="2" cm="1">
        <f t="array" ref="S103">IF(ISERROR(INDEX(Jornadas[id],ROW()-5)),"",COUNTIFS(_Cortes!$C:$C,INDEX(Jornadas[id],ROW()-5),_Cortes!$B:$B,LOOKUP($S$4,_Barberos!$B:$B,_Barberos!$A:$A)))</f>
        <v>0</v>
      </c>
      <c r="T103" s="21" cm="1">
        <f t="array" ref="T103">IF(ISERROR(INDEX(Jornadas[id],ROW()-5)),"",INT(SUMIFS(Cortes[importe],Cortes[id_jornada],INDEX(Jornadas[id],ROW()-5),Cortes[id_barbero],LOOKUP($S$4,Barberos[nombre],Barberos[id]))*(INDEX(Jornadas[comision_barberos],1)/100)))</f>
        <v>0</v>
      </c>
      <c r="U103" s="21" cm="1">
        <f t="array" ref="U103">IF(ISERROR(INDEX(Jornadas[id],ROW()-5)),"",SUMIFS(Cortes[propina],Cortes[id_jornada],INDEX(Jornadas[id],ROW()-5),Cortes[id_barbero],LOOKUP($S$4,Barberos[nombre],Barberos[id])))</f>
        <v>0</v>
      </c>
      <c r="V103" s="21" cm="1">
        <f t="array" ref="V103">IF(ISERROR(INDEX(Jornadas[id],ROW()-5)),"",SUMIFS(Adelantos[importe],Adelantos[id_jornada],INDEX(Jornadas[id],ROW()-5),Adelantos[id_barbero],LOOKUP($S$4,Barberos[nombre],Barberos[id])))</f>
        <v>0</v>
      </c>
      <c r="W103" s="21" cm="1">
        <f t="array" ref="W103">IF(ISERROR(INDEX(Jornadas[id],ROW()-5)),"",T103+U103-V103)</f>
        <v>0</v>
      </c>
      <c r="X103" s="2" cm="1">
        <f t="array" ref="X103">IF(ISERROR(INDEX(Jornadas[id],ROW()-5)),"",COUNTIFS(_Cortes!$C:$C,INDEX(Jornadas[id],ROW()-5),_Cortes!$B:$B,LOOKUP($X$4,_Barberos!$B:$B,_Barberos!$A:$A)))</f>
        <v>0</v>
      </c>
      <c r="Y103" s="21" cm="1">
        <f t="array" ref="Y103">IF(ISERROR(INDEX(Jornadas[id],ROW()-5)),"",INT(SUMIFS(Cortes[importe],Cortes[id_jornada],INDEX(Jornadas[id],ROW()-5),Cortes[id_barbero],LOOKUP($X$4,Barberos[nombre],Barberos[id]))*(INDEX(Jornadas[comision_barberos],1)/100)))</f>
        <v>0</v>
      </c>
      <c r="Z103" s="21" cm="1">
        <f t="array" ref="Z103">IF(ISERROR(INDEX(Jornadas[id],ROW()-5)),"",SUMIFS(Cortes[propina],Cortes[id_jornada],INDEX(Jornadas[id],ROW()-5),Cortes[id_barbero],LOOKUP($X$4,Barberos[nombre],Barberos[id])))</f>
        <v>0</v>
      </c>
      <c r="AA103" s="21" cm="1">
        <f t="array" ref="AA103">IF(ISERROR(INDEX(Jornadas[id],ROW()-5)),"",SUMIFS(Adelantos[importe],Adelantos[id_jornada],INDEX(Jornadas[id],ROW()-5),Adelantos[id_barbero],LOOKUP($X$4,Barberos[nombre],Barberos[id])))</f>
        <v>0</v>
      </c>
      <c r="AB103" s="21" cm="1">
        <f t="array" ref="AB103">IF(ISERROR(INDEX(Jornadas[id],ROW()-5)),"",Y103+Z103-AA103)</f>
        <v>0</v>
      </c>
      <c r="AC103" s="2" cm="1">
        <f t="array" ref="AC103">IF(ISERROR(INDEX(Jornadas[id],ROW()-5)),"",COUNTIFS(_Cortes!$C:$C,INDEX(Jornadas[id],ROW()-5),_Cortes!$B:$B,LOOKUP($AC$4,_Barberos!$B:$B,_Barberos!$A:$A)))</f>
        <v>18</v>
      </c>
      <c r="AD103" s="21" cm="1">
        <f t="array" ref="AD103">IF(ISERROR(INDEX(Jornadas[id],ROW()-5)),"",INT(SUMIFS(Cortes[importe],Cortes[id_jornada],INDEX(Jornadas[id],ROW()-5),Cortes[id_barbero],LOOKUP($AC$4,Barberos[nombre],Barberos[id]))*(INDEX(Jornadas[comision_barberos],1)/100)))</f>
        <v>66000</v>
      </c>
      <c r="AE103" s="21" cm="1">
        <f t="array" ref="AE103">IF(ISERROR(INDEX(Jornadas[id],ROW()-5)),"",SUMIFS(Cortes[propina],Cortes[id_jornada],INDEX(Jornadas[id],ROW()-5),Cortes[id_barbero],LOOKUP($AC$4,Barberos[nombre],Barberos[id])))</f>
        <v>3000</v>
      </c>
      <c r="AF103" s="21" cm="1">
        <f t="array" ref="AF103">IF(ISERROR(INDEX(Jornadas[id],ROW()-5)),"",SUMIFS(Adelantos[importe],Adelantos[id_jornada],INDEX(Jornadas[id],ROW()-5),Adelantos[id_barbero],LOOKUP($AC$4,Barberos[nombre],Barberos[id])))</f>
        <v>1100</v>
      </c>
      <c r="AG103" s="21" cm="1">
        <f t="array" ref="AG103">IF(ISERROR(INDEX(Jornadas[id],ROW()-5)),"",AD103+AE103-AF103)</f>
        <v>67900</v>
      </c>
      <c r="AH103" s="2" cm="1">
        <f t="array" ref="AH103">IF(ISERROR(INDEX(Jornadas[id],ROW()-5)),"",COUNTIFS(_Cortes!$C:$C,INDEX(Jornadas[id],ROW()-5),_Cortes!$B:$B,LOOKUP($AH$4,_Barberos!$B:$B,_Barberos!$A:$A)))</f>
        <v>0</v>
      </c>
      <c r="AI103" s="21" cm="1">
        <f t="array" ref="AI103">IF(ISERROR(INDEX(Jornadas[id],ROW()-5)),"",INT(SUMIFS(Cortes[importe],Cortes[id_jornada],INDEX(Jornadas[id],ROW()-5),Cortes[id_barbero],LOOKUP($AH$4,Barberos[nombre],Barberos[id]))*(INDEX(Jornadas[comision_barberos],1)/100)))</f>
        <v>0</v>
      </c>
      <c r="AJ103" s="21" cm="1">
        <f t="array" ref="AJ103">IF(ISERROR(INDEX(Jornadas[id],ROW()-5)),"",SUMIFS(Cortes[propina],Cortes[id_jornada],INDEX(Jornadas[id],ROW()-5),Cortes[id_barbero],LOOKUP($AH$4,Barberos[nombre],Barberos[id])))</f>
        <v>0</v>
      </c>
      <c r="AK103" s="21" cm="1">
        <f t="array" ref="AK103">IF(ISERROR(INDEX(Jornadas[id],ROW()-5)),"",SUMIFS(Adelantos[importe],Adelantos[id_jornada],INDEX(Jornadas[id],ROW()-5),Adelantos[id_barbero],LOOKUP($AH$4,Barberos[nombre],Barberos[id])))</f>
        <v>0</v>
      </c>
      <c r="AL103" s="21" cm="1">
        <f t="array" ref="AL103">IF(ISERROR(INDEX(Jornadas[id],ROW()-5)),"",AI103+AJ103-AK103)</f>
        <v>0</v>
      </c>
      <c r="AM103" s="2" cm="1">
        <f t="array" ref="AM103">IF(ISERROR(INDEX(Jornadas[id],ROW()-5)),"",COUNTIFS(_Cortes!$C:$C,INDEX(Jornadas[id],ROW()-5),_Cortes!$B:$B,LOOKUP($AM$4,_Barberos!$B:$B,_Barberos!$A:$A)))</f>
        <v>0</v>
      </c>
      <c r="AN103" s="21" cm="1">
        <f t="array" ref="AN103">IF(ISERROR(INDEX(Jornadas[id],ROW()-5)),"",INT(SUMIFS(Cortes[importe],Cortes[id_jornada],INDEX(Jornadas[id],ROW()-5),Cortes[id_barbero],LOOKUP($AM$4,Barberos[nombre],Barberos[id]))*(INDEX(Jornadas[comision_barberos],1)/100)))</f>
        <v>0</v>
      </c>
      <c r="AO103" s="21" cm="1">
        <f t="array" ref="AO103">IF(ISERROR(INDEX(Jornadas[id],ROW()-5)),"",SUMIFS(Cortes[propina],Cortes[id_jornada],INDEX(Jornadas[id],ROW()-5),Cortes[id_barbero],LOOKUP($AM$4,Barberos[nombre],Barberos[id])))</f>
        <v>0</v>
      </c>
      <c r="AP103" s="21" cm="1">
        <f t="array" ref="AP103">IF(ISERROR(INDEX(Jornadas[id],ROW()-5)),"",SUMIFS(Adelantos[importe],Adelantos[id_jornada],INDEX(Jornadas[id],ROW()-5),Adelantos[id_barbero],LOOKUP($AM$4,Barberos[nombre],Barberos[id])))</f>
        <v>0</v>
      </c>
      <c r="AQ103" s="21" cm="1">
        <f t="array" ref="AQ103">IF(ISERROR(INDEX(Jornadas[id],ROW()-5)),"",AN103+AO103-AP103)</f>
        <v>0</v>
      </c>
      <c r="AR103" s="2" cm="1">
        <f t="array" ref="AR103">IF(ISERROR(INDEX(Jornadas[id],ROW()-5)),"",COUNTIFS(_Cortes!$C:$C,INDEX(Jornadas[id],ROW()-5),_Cortes!$B:$B,LOOKUP($AR$4,_Barberos!$B:$B,_Barberos!$A:$A)))</f>
        <v>0</v>
      </c>
      <c r="AS103" s="21" cm="1">
        <f t="array" ref="AS103">IF(ISERROR(INDEX(Jornadas[id],ROW()-5)),"",INT(SUMIFS(Cortes[importe],Cortes[id_jornada],INDEX(Jornadas[id],ROW()-5),Cortes[id_barbero],LOOKUP($AR$4,Barberos[nombre],Barberos[id]))*(INDEX(Jornadas[comision_barberos],1)/100)))</f>
        <v>0</v>
      </c>
      <c r="AT103" s="21" cm="1">
        <f t="array" ref="AT103">IF(ISERROR(INDEX(Jornadas[id],ROW()-5)),"",SUMIFS(Cortes[propina],Cortes[id_jornada],INDEX(Jornadas[id],ROW()-5),Cortes[id_barbero],LOOKUP($AR$4,Barberos[nombre],Barberos[id])))</f>
        <v>0</v>
      </c>
      <c r="AU103" s="21" cm="1">
        <f t="array" ref="AU103">IF(ISERROR(INDEX(Jornadas[id],ROW()-5)),"",SUMIFS(Adelantos[importe],Adelantos[id_jornada],INDEX(Jornadas[id],ROW()-5),Adelantos[id_barbero],LOOKUP($AR$4,Barberos[nombre],Barberos[id])))</f>
        <v>0</v>
      </c>
      <c r="AV103" s="21" cm="1">
        <f t="array" ref="AV103">IF(ISERROR(INDEX(Jornadas[id],ROW()-5)),"",AS103+AT103-AU103)</f>
        <v>0</v>
      </c>
    </row>
    <row r="104" spans="1:48" ht="15" hidden="1" customHeight="1" x14ac:dyDescent="0.3">
      <c r="A104" s="53" t="str">
        <f t="shared" si="1"/>
        <v>Saturday</v>
      </c>
      <c r="B104" s="54"/>
      <c r="C104" s="38" cm="1">
        <f t="array" ref="C104">IF(ISERROR(INDEX(Jornadas[id],ROW()-5)),"",INDEX(Jornadas[fecha],ROW()-5))</f>
        <v>45773</v>
      </c>
      <c r="D104" s="1" cm="1">
        <f t="array" ref="D104">IF(ISERROR(INDEX(Jornadas[id],ROW()-5)),"",COUNTIFS(_Cortes!$C:$C,INDEX(Jornadas[id],ROW()-5),_Cortes!$B:$B,LOOKUP($D$4,_Barberos!$B:$B,_Barberos!$A:$A)))</f>
        <v>0</v>
      </c>
      <c r="E104" s="20" cm="1">
        <f t="array" ref="E104">IF(ISERROR(INDEX(Jornadas[id],ROW()-5)),"",INT(SUMIFS(Cortes[importe],Cortes[id_jornada],INDEX(Jornadas[id],ROW()-5),Cortes[id_barbero],LOOKUP($D$4,Barberos[nombre],Barberos[id]))*(INDEX(Jornadas[comision_barberos],1)/100)))</f>
        <v>0</v>
      </c>
      <c r="F104" s="20" cm="1">
        <f t="array" ref="F104">IF(ISERROR(INDEX(Jornadas[id],ROW()-5)),"",SUMIFS(Cortes[propina],Cortes[id_jornada],INDEX(Jornadas[id],ROW()-5),Cortes[id_barbero],LOOKUP($D$4,Barberos[nombre],Barberos[id])))</f>
        <v>0</v>
      </c>
      <c r="G104" s="20" cm="1">
        <f t="array" ref="G104">IF(ISERROR(INDEX(Jornadas[id],ROW()-5)),"",SUMIFS(Adelantos[importe],Adelantos[id_jornada],INDEX(Jornadas[id],ROW()-5),Adelantos[id_barbero],LOOKUP($D$4,Barberos[nombre],Barberos[id])))</f>
        <v>0</v>
      </c>
      <c r="H104" s="20" cm="1">
        <f t="array" ref="H104">IF(ISERROR(INDEX(Jornadas[id],ROW()-5)),"",E104+F104-G104)</f>
        <v>0</v>
      </c>
      <c r="I104" s="1" cm="1">
        <f t="array" ref="I104">IF(ISERROR(INDEX(Jornadas[id],ROW()-5)),"",COUNTIFS(_Cortes!$C:$C,INDEX(Jornadas[id],ROW()-5),_Cortes!$B:$B,LOOKUP($I$4,_Barberos!$B:$B,_Barberos!$A:$A)))</f>
        <v>14</v>
      </c>
      <c r="J104" s="20" cm="1">
        <f t="array" ref="J104">IF(ISERROR(INDEX(Jornadas[id],ROW()-5)),"",INT(SUMIFS(Cortes[importe],Cortes[id_jornada],INDEX(Jornadas[id],ROW()-5),Cortes[id_barbero],LOOKUP($I$4,Barberos[nombre],Barberos[id]))*(INDEX(Jornadas[comision_barberos],1)/100)))</f>
        <v>49000</v>
      </c>
      <c r="K104" s="20" cm="1">
        <f t="array" ref="K104">IF(ISERROR(INDEX(Jornadas[id],ROW()-5)),"",SUMIFS(Cortes[propina],Cortes[id_jornada],INDEX(Jornadas[id],ROW()-5),Cortes[id_barbero],LOOKUP($I$4,Barberos[nombre],Barberos[id])))</f>
        <v>2000</v>
      </c>
      <c r="L104" s="20" cm="1">
        <f t="array" ref="L104">IF(ISERROR(INDEX(Jornadas[id],ROW()-5)),"",SUMIFS(Adelantos[importe],Adelantos[id_jornada],INDEX(Jornadas[id],ROW()-5),Adelantos[id_barbero],LOOKUP($I$4,Barberos[nombre],Barberos[id])))</f>
        <v>500</v>
      </c>
      <c r="M104" s="20" cm="1">
        <f t="array" ref="M104">IF(ISERROR(INDEX(Jornadas[id],ROW()-5)),"",J104+K104-L104)</f>
        <v>50500</v>
      </c>
      <c r="N104" s="1" cm="1">
        <f t="array" ref="N104">IF(ISERROR(INDEX(Jornadas[id],ROW()-5)),"",COUNTIFS(_Cortes!$C:$C,INDEX(Jornadas[id],ROW()-5),_Cortes!$B:$B,LOOKUP($N$4,_Barberos!$B:$B,_Barberos!$A:$A)))</f>
        <v>14</v>
      </c>
      <c r="O104" s="20" cm="1">
        <f t="array" ref="O104">IF(ISERROR(INDEX(Jornadas[id],ROW()-5)),"",INT(SUMIFS(Cortes[importe],Cortes[id_jornada],INDEX(Jornadas[id],ROW()-5),Cortes[id_barbero],LOOKUP($N$4,Barberos[nombre],Barberos[id]))*(INDEX(Jornadas[comision_barberos],1)/100)))</f>
        <v>52000</v>
      </c>
      <c r="P104" s="20" cm="1">
        <f t="array" ref="P104">IF(ISERROR(INDEX(Jornadas[id],ROW()-5)),"",SUMIFS(Cortes[propina],Cortes[id_jornada],INDEX(Jornadas[id],ROW()-5),Cortes[id_barbero],LOOKUP($N$4,Barberos[nombre],Barberos[id])))</f>
        <v>17500</v>
      </c>
      <c r="Q104" s="20" cm="1">
        <f t="array" ref="Q104">IF(ISERROR(INDEX(Jornadas[id],ROW()-5)),"",SUMIFS(Adelantos[importe],Adelantos[id_jornada],INDEX(Jornadas[id],ROW()-5),Adelantos[id_barbero],LOOKUP($N$4,Barberos[nombre],Barberos[id])))</f>
        <v>0</v>
      </c>
      <c r="R104" s="20" cm="1">
        <f t="array" ref="R104">IF(ISERROR(INDEX(Jornadas[id],ROW()-5)),"",O104+P104-Q104)</f>
        <v>69500</v>
      </c>
      <c r="S104" s="1" cm="1">
        <f t="array" ref="S104">IF(ISERROR(INDEX(Jornadas[id],ROW()-5)),"",COUNTIFS(_Cortes!$C:$C,INDEX(Jornadas[id],ROW()-5),_Cortes!$B:$B,LOOKUP($S$4,_Barberos!$B:$B,_Barberos!$A:$A)))</f>
        <v>13</v>
      </c>
      <c r="T104" s="20" cm="1">
        <f t="array" ref="T104">IF(ISERROR(INDEX(Jornadas[id],ROW()-5)),"",INT(SUMIFS(Cortes[importe],Cortes[id_jornada],INDEX(Jornadas[id],ROW()-5),Cortes[id_barbero],LOOKUP($S$4,Barberos[nombre],Barberos[id]))*(INDEX(Jornadas[comision_barberos],1)/100)))</f>
        <v>46500</v>
      </c>
      <c r="U104" s="20" cm="1">
        <f t="array" ref="U104">IF(ISERROR(INDEX(Jornadas[id],ROW()-5)),"",SUMIFS(Cortes[propina],Cortes[id_jornada],INDEX(Jornadas[id],ROW()-5),Cortes[id_barbero],LOOKUP($S$4,Barberos[nombre],Barberos[id])))</f>
        <v>6000</v>
      </c>
      <c r="V104" s="20" cm="1">
        <f t="array" ref="V104">IF(ISERROR(INDEX(Jornadas[id],ROW()-5)),"",SUMIFS(Adelantos[importe],Adelantos[id_jornada],INDEX(Jornadas[id],ROW()-5),Adelantos[id_barbero],LOOKUP($S$4,Barberos[nombre],Barberos[id])))</f>
        <v>0</v>
      </c>
      <c r="W104" s="20" cm="1">
        <f t="array" ref="W104">IF(ISERROR(INDEX(Jornadas[id],ROW()-5)),"",T104+U104-V104)</f>
        <v>52500</v>
      </c>
      <c r="X104" s="1" cm="1">
        <f t="array" ref="X104">IF(ISERROR(INDEX(Jornadas[id],ROW()-5)),"",COUNTIFS(_Cortes!$C:$C,INDEX(Jornadas[id],ROW()-5),_Cortes!$B:$B,LOOKUP($X$4,_Barberos!$B:$B,_Barberos!$A:$A)))</f>
        <v>0</v>
      </c>
      <c r="Y104" s="20" cm="1">
        <f t="array" ref="Y104">IF(ISERROR(INDEX(Jornadas[id],ROW()-5)),"",INT(SUMIFS(Cortes[importe],Cortes[id_jornada],INDEX(Jornadas[id],ROW()-5),Cortes[id_barbero],LOOKUP($X$4,Barberos[nombre],Barberos[id]))*(INDEX(Jornadas[comision_barberos],1)/100)))</f>
        <v>0</v>
      </c>
      <c r="Z104" s="20" cm="1">
        <f t="array" ref="Z104">IF(ISERROR(INDEX(Jornadas[id],ROW()-5)),"",SUMIFS(Cortes[propina],Cortes[id_jornada],INDEX(Jornadas[id],ROW()-5),Cortes[id_barbero],LOOKUP($X$4,Barberos[nombre],Barberos[id])))</f>
        <v>0</v>
      </c>
      <c r="AA104" s="20" cm="1">
        <f t="array" ref="AA104">IF(ISERROR(INDEX(Jornadas[id],ROW()-5)),"",SUMIFS(Adelantos[importe],Adelantos[id_jornada],INDEX(Jornadas[id],ROW()-5),Adelantos[id_barbero],LOOKUP($X$4,Barberos[nombre],Barberos[id])))</f>
        <v>0</v>
      </c>
      <c r="AB104" s="20" cm="1">
        <f t="array" ref="AB104">IF(ISERROR(INDEX(Jornadas[id],ROW()-5)),"",Y104+Z104-AA104)</f>
        <v>0</v>
      </c>
      <c r="AC104" s="1" cm="1">
        <f t="array" ref="AC104">IF(ISERROR(INDEX(Jornadas[id],ROW()-5)),"",COUNTIFS(_Cortes!$C:$C,INDEX(Jornadas[id],ROW()-5),_Cortes!$B:$B,LOOKUP($AC$4,_Barberos!$B:$B,_Barberos!$A:$A)))</f>
        <v>17</v>
      </c>
      <c r="AD104" s="20" cm="1">
        <f t="array" ref="AD104">IF(ISERROR(INDEX(Jornadas[id],ROW()-5)),"",INT(SUMIFS(Cortes[importe],Cortes[id_jornada],INDEX(Jornadas[id],ROW()-5),Cortes[id_barbero],LOOKUP($AC$4,Barberos[nombre],Barberos[id]))*(INDEX(Jornadas[comision_barberos],1)/100)))</f>
        <v>60500</v>
      </c>
      <c r="AE104" s="20" cm="1">
        <f t="array" ref="AE104">IF(ISERROR(INDEX(Jornadas[id],ROW()-5)),"",SUMIFS(Cortes[propina],Cortes[id_jornada],INDEX(Jornadas[id],ROW()-5),Cortes[id_barbero],LOOKUP($AC$4,Barberos[nombre],Barberos[id])))</f>
        <v>4000</v>
      </c>
      <c r="AF104" s="20" cm="1">
        <f t="array" ref="AF104">IF(ISERROR(INDEX(Jornadas[id],ROW()-5)),"",SUMIFS(Adelantos[importe],Adelantos[id_jornada],INDEX(Jornadas[id],ROW()-5),Adelantos[id_barbero],LOOKUP($AC$4,Barberos[nombre],Barberos[id])))</f>
        <v>0</v>
      </c>
      <c r="AG104" s="20" cm="1">
        <f t="array" ref="AG104">IF(ISERROR(INDEX(Jornadas[id],ROW()-5)),"",AD104+AE104-AF104)</f>
        <v>64500</v>
      </c>
      <c r="AH104" s="1" cm="1">
        <f t="array" ref="AH104">IF(ISERROR(INDEX(Jornadas[id],ROW()-5)),"",COUNTIFS(_Cortes!$C:$C,INDEX(Jornadas[id],ROW()-5),_Cortes!$B:$B,LOOKUP($AH$4,_Barberos!$B:$B,_Barberos!$A:$A)))</f>
        <v>0</v>
      </c>
      <c r="AI104" s="20" cm="1">
        <f t="array" ref="AI104">IF(ISERROR(INDEX(Jornadas[id],ROW()-5)),"",INT(SUMIFS(Cortes[importe],Cortes[id_jornada],INDEX(Jornadas[id],ROW()-5),Cortes[id_barbero],LOOKUP($AH$4,Barberos[nombre],Barberos[id]))*(INDEX(Jornadas[comision_barberos],1)/100)))</f>
        <v>0</v>
      </c>
      <c r="AJ104" s="20" cm="1">
        <f t="array" ref="AJ104">IF(ISERROR(INDEX(Jornadas[id],ROW()-5)),"",SUMIFS(Cortes[propina],Cortes[id_jornada],INDEX(Jornadas[id],ROW()-5),Cortes[id_barbero],LOOKUP($AH$4,Barberos[nombre],Barberos[id])))</f>
        <v>0</v>
      </c>
      <c r="AK104" s="20" cm="1">
        <f t="array" ref="AK104">IF(ISERROR(INDEX(Jornadas[id],ROW()-5)),"",SUMIFS(Adelantos[importe],Adelantos[id_jornada],INDEX(Jornadas[id],ROW()-5),Adelantos[id_barbero],LOOKUP($AH$4,Barberos[nombre],Barberos[id])))</f>
        <v>0</v>
      </c>
      <c r="AL104" s="20" cm="1">
        <f t="array" ref="AL104">IF(ISERROR(INDEX(Jornadas[id],ROW()-5)),"",AI104+AJ104-AK104)</f>
        <v>0</v>
      </c>
      <c r="AM104" s="1" cm="1">
        <f t="array" ref="AM104">IF(ISERROR(INDEX(Jornadas[id],ROW()-5)),"",COUNTIFS(_Cortes!$C:$C,INDEX(Jornadas[id],ROW()-5),_Cortes!$B:$B,LOOKUP($AM$4,_Barberos!$B:$B,_Barberos!$A:$A)))</f>
        <v>13</v>
      </c>
      <c r="AN104" s="20" cm="1">
        <f t="array" ref="AN104">IF(ISERROR(INDEX(Jornadas[id],ROW()-5)),"",INT(SUMIFS(Cortes[importe],Cortes[id_jornada],INDEX(Jornadas[id],ROW()-5),Cortes[id_barbero],LOOKUP($AM$4,Barberos[nombre],Barberos[id]))*(INDEX(Jornadas[comision_barberos],1)/100)))</f>
        <v>47500</v>
      </c>
      <c r="AO104" s="20" cm="1">
        <f t="array" ref="AO104">IF(ISERROR(INDEX(Jornadas[id],ROW()-5)),"",SUMIFS(Cortes[propina],Cortes[id_jornada],INDEX(Jornadas[id],ROW()-5),Cortes[id_barbero],LOOKUP($AM$4,Barberos[nombre],Barberos[id])))</f>
        <v>9000</v>
      </c>
      <c r="AP104" s="20" cm="1">
        <f t="array" ref="AP104">IF(ISERROR(INDEX(Jornadas[id],ROW()-5)),"",SUMIFS(Adelantos[importe],Adelantos[id_jornada],INDEX(Jornadas[id],ROW()-5),Adelantos[id_barbero],LOOKUP($AM$4,Barberos[nombre],Barberos[id])))</f>
        <v>500</v>
      </c>
      <c r="AQ104" s="20" cm="1">
        <f t="array" ref="AQ104">IF(ISERROR(INDEX(Jornadas[id],ROW()-5)),"",AN104+AO104-AP104)</f>
        <v>56000</v>
      </c>
      <c r="AR104" s="1" cm="1">
        <f t="array" ref="AR104">IF(ISERROR(INDEX(Jornadas[id],ROW()-5)),"",COUNTIFS(_Cortes!$C:$C,INDEX(Jornadas[id],ROW()-5),_Cortes!$B:$B,LOOKUP($AR$4,_Barberos!$B:$B,_Barberos!$A:$A)))</f>
        <v>0</v>
      </c>
      <c r="AS104" s="20" cm="1">
        <f t="array" ref="AS104">IF(ISERROR(INDEX(Jornadas[id],ROW()-5)),"",INT(SUMIFS(Cortes[importe],Cortes[id_jornada],INDEX(Jornadas[id],ROW()-5),Cortes[id_barbero],LOOKUP($AR$4,Barberos[nombre],Barberos[id]))*(INDEX(Jornadas[comision_barberos],1)/100)))</f>
        <v>0</v>
      </c>
      <c r="AT104" s="20" cm="1">
        <f t="array" ref="AT104">IF(ISERROR(INDEX(Jornadas[id],ROW()-5)),"",SUMIFS(Cortes[propina],Cortes[id_jornada],INDEX(Jornadas[id],ROW()-5),Cortes[id_barbero],LOOKUP($AR$4,Barberos[nombre],Barberos[id])))</f>
        <v>0</v>
      </c>
      <c r="AU104" s="20" cm="1">
        <f t="array" ref="AU104">IF(ISERROR(INDEX(Jornadas[id],ROW()-5)),"",SUMIFS(Adelantos[importe],Adelantos[id_jornada],INDEX(Jornadas[id],ROW()-5),Adelantos[id_barbero],LOOKUP($AR$4,Barberos[nombre],Barberos[id])))</f>
        <v>0</v>
      </c>
      <c r="AV104" s="20" cm="1">
        <f t="array" ref="AV104">IF(ISERROR(INDEX(Jornadas[id],ROW()-5)),"",AS104+AT104-AU104)</f>
        <v>0</v>
      </c>
    </row>
    <row r="105" spans="1:48" ht="15" hidden="1" customHeight="1" x14ac:dyDescent="0.3">
      <c r="A105" s="51" t="str">
        <f t="shared" si="1"/>
        <v>Monday</v>
      </c>
      <c r="B105" s="52"/>
      <c r="C105" s="36" cm="1">
        <f t="array" ref="C105">IF(ISERROR(INDEX(Jornadas[id],ROW()-5)),"",INDEX(Jornadas[fecha],ROW()-5))</f>
        <v>45775</v>
      </c>
      <c r="D105" s="2" cm="1">
        <f t="array" ref="D105">IF(ISERROR(INDEX(Jornadas[id],ROW()-5)),"",COUNTIFS(_Cortes!$C:$C,INDEX(Jornadas[id],ROW()-5),_Cortes!$B:$B,LOOKUP($D$4,_Barberos!$B:$B,_Barberos!$A:$A)))</f>
        <v>0</v>
      </c>
      <c r="E105" s="21" cm="1">
        <f t="array" ref="E105">IF(ISERROR(INDEX(Jornadas[id],ROW()-5)),"",INT(SUMIFS(Cortes[importe],Cortes[id_jornada],INDEX(Jornadas[id],ROW()-5),Cortes[id_barbero],LOOKUP($D$4,Barberos[nombre],Barberos[id]))*(INDEX(Jornadas[comision_barberos],1)/100)))</f>
        <v>0</v>
      </c>
      <c r="F105" s="21" cm="1">
        <f t="array" ref="F105">IF(ISERROR(INDEX(Jornadas[id],ROW()-5)),"",SUMIFS(Cortes[propina],Cortes[id_jornada],INDEX(Jornadas[id],ROW()-5),Cortes[id_barbero],LOOKUP($D$4,Barberos[nombre],Barberos[id])))</f>
        <v>0</v>
      </c>
      <c r="G105" s="21" cm="1">
        <f t="array" ref="G105">IF(ISERROR(INDEX(Jornadas[id],ROW()-5)),"",SUMIFS(Adelantos[importe],Adelantos[id_jornada],INDEX(Jornadas[id],ROW()-5),Adelantos[id_barbero],LOOKUP($D$4,Barberos[nombre],Barberos[id])))</f>
        <v>0</v>
      </c>
      <c r="H105" s="21" cm="1">
        <f t="array" ref="H105">IF(ISERROR(INDEX(Jornadas[id],ROW()-5)),"",E105+F105-G105)</f>
        <v>0</v>
      </c>
      <c r="I105" s="2" cm="1">
        <f t="array" ref="I105">IF(ISERROR(INDEX(Jornadas[id],ROW()-5)),"",COUNTIFS(_Cortes!$C:$C,INDEX(Jornadas[id],ROW()-5),_Cortes!$B:$B,LOOKUP($I$4,_Barberos!$B:$B,_Barberos!$A:$A)))</f>
        <v>12</v>
      </c>
      <c r="J105" s="21" cm="1">
        <f t="array" ref="J105">IF(ISERROR(INDEX(Jornadas[id],ROW()-5)),"",INT(SUMIFS(Cortes[importe],Cortes[id_jornada],INDEX(Jornadas[id],ROW()-5),Cortes[id_barbero],LOOKUP($I$4,Barberos[nombre],Barberos[id]))*(INDEX(Jornadas[comision_barberos],1)/100)))</f>
        <v>42000</v>
      </c>
      <c r="K105" s="21" cm="1">
        <f t="array" ref="K105">IF(ISERROR(INDEX(Jornadas[id],ROW()-5)),"",SUMIFS(Cortes[propina],Cortes[id_jornada],INDEX(Jornadas[id],ROW()-5),Cortes[id_barbero],LOOKUP($I$4,Barberos[nombre],Barberos[id])))</f>
        <v>3500</v>
      </c>
      <c r="L105" s="21" cm="1">
        <f t="array" ref="L105">IF(ISERROR(INDEX(Jornadas[id],ROW()-5)),"",SUMIFS(Adelantos[importe],Adelantos[id_jornada],INDEX(Jornadas[id],ROW()-5),Adelantos[id_barbero],LOOKUP($I$4,Barberos[nombre],Barberos[id])))</f>
        <v>500</v>
      </c>
      <c r="M105" s="21" cm="1">
        <f t="array" ref="M105">IF(ISERROR(INDEX(Jornadas[id],ROW()-5)),"",J105+K105-L105)</f>
        <v>45000</v>
      </c>
      <c r="N105" s="2" cm="1">
        <f t="array" ref="N105">IF(ISERROR(INDEX(Jornadas[id],ROW()-5)),"",COUNTIFS(_Cortes!$C:$C,INDEX(Jornadas[id],ROW()-5),_Cortes!$B:$B,LOOKUP($N$4,_Barberos!$B:$B,_Barberos!$A:$A)))</f>
        <v>9</v>
      </c>
      <c r="O105" s="21" cm="1">
        <f t="array" ref="O105">IF(ISERROR(INDEX(Jornadas[id],ROW()-5)),"",INT(SUMIFS(Cortes[importe],Cortes[id_jornada],INDEX(Jornadas[id],ROW()-5),Cortes[id_barbero],LOOKUP($N$4,Barberos[nombre],Barberos[id]))*(INDEX(Jornadas[comision_barberos],1)/100)))</f>
        <v>33500</v>
      </c>
      <c r="P105" s="21" cm="1">
        <f t="array" ref="P105">IF(ISERROR(INDEX(Jornadas[id],ROW()-5)),"",SUMIFS(Cortes[propina],Cortes[id_jornada],INDEX(Jornadas[id],ROW()-5),Cortes[id_barbero],LOOKUP($N$4,Barberos[nombre],Barberos[id])))</f>
        <v>10500</v>
      </c>
      <c r="Q105" s="21" cm="1">
        <f t="array" ref="Q105">IF(ISERROR(INDEX(Jornadas[id],ROW()-5)),"",SUMIFS(Adelantos[importe],Adelantos[id_jornada],INDEX(Jornadas[id],ROW()-5),Adelantos[id_barbero],LOOKUP($N$4,Barberos[nombre],Barberos[id])))</f>
        <v>0</v>
      </c>
      <c r="R105" s="21" cm="1">
        <f t="array" ref="R105">IF(ISERROR(INDEX(Jornadas[id],ROW()-5)),"",O105+P105-Q105)</f>
        <v>44000</v>
      </c>
      <c r="S105" s="2" cm="1">
        <f t="array" ref="S105">IF(ISERROR(INDEX(Jornadas[id],ROW()-5)),"",COUNTIFS(_Cortes!$C:$C,INDEX(Jornadas[id],ROW()-5),_Cortes!$B:$B,LOOKUP($S$4,_Barberos!$B:$B,_Barberos!$A:$A)))</f>
        <v>7</v>
      </c>
      <c r="T105" s="21" cm="1">
        <f t="array" ref="T105">IF(ISERROR(INDEX(Jornadas[id],ROW()-5)),"",INT(SUMIFS(Cortes[importe],Cortes[id_jornada],INDEX(Jornadas[id],ROW()-5),Cortes[id_barbero],LOOKUP($S$4,Barberos[nombre],Barberos[id]))*(INDEX(Jornadas[comision_barberos],1)/100)))</f>
        <v>24250</v>
      </c>
      <c r="U105" s="21" cm="1">
        <f t="array" ref="U105">IF(ISERROR(INDEX(Jornadas[id],ROW()-5)),"",SUMIFS(Cortes[propina],Cortes[id_jornada],INDEX(Jornadas[id],ROW()-5),Cortes[id_barbero],LOOKUP($S$4,Barberos[nombre],Barberos[id])))</f>
        <v>0</v>
      </c>
      <c r="V105" s="21" cm="1">
        <f t="array" ref="V105">IF(ISERROR(INDEX(Jornadas[id],ROW()-5)),"",SUMIFS(Adelantos[importe],Adelantos[id_jornada],INDEX(Jornadas[id],ROW()-5),Adelantos[id_barbero],LOOKUP($S$4,Barberos[nombre],Barberos[id])))</f>
        <v>0</v>
      </c>
      <c r="W105" s="21" cm="1">
        <f t="array" ref="W105">IF(ISERROR(INDEX(Jornadas[id],ROW()-5)),"",T105+U105-V105)</f>
        <v>24250</v>
      </c>
      <c r="X105" s="2" cm="1">
        <f t="array" ref="X105">IF(ISERROR(INDEX(Jornadas[id],ROW()-5)),"",COUNTIFS(_Cortes!$C:$C,INDEX(Jornadas[id],ROW()-5),_Cortes!$B:$B,LOOKUP($X$4,_Barberos!$B:$B,_Barberos!$A:$A)))</f>
        <v>0</v>
      </c>
      <c r="Y105" s="21" cm="1">
        <f t="array" ref="Y105">IF(ISERROR(INDEX(Jornadas[id],ROW()-5)),"",INT(SUMIFS(Cortes[importe],Cortes[id_jornada],INDEX(Jornadas[id],ROW()-5),Cortes[id_barbero],LOOKUP($X$4,Barberos[nombre],Barberos[id]))*(INDEX(Jornadas[comision_barberos],1)/100)))</f>
        <v>0</v>
      </c>
      <c r="Z105" s="21" cm="1">
        <f t="array" ref="Z105">IF(ISERROR(INDEX(Jornadas[id],ROW()-5)),"",SUMIFS(Cortes[propina],Cortes[id_jornada],INDEX(Jornadas[id],ROW()-5),Cortes[id_barbero],LOOKUP($X$4,Barberos[nombre],Barberos[id])))</f>
        <v>0</v>
      </c>
      <c r="AA105" s="21" cm="1">
        <f t="array" ref="AA105">IF(ISERROR(INDEX(Jornadas[id],ROW()-5)),"",SUMIFS(Adelantos[importe],Adelantos[id_jornada],INDEX(Jornadas[id],ROW()-5),Adelantos[id_barbero],LOOKUP($X$4,Barberos[nombre],Barberos[id])))</f>
        <v>0</v>
      </c>
      <c r="AB105" s="21" cm="1">
        <f t="array" ref="AB105">IF(ISERROR(INDEX(Jornadas[id],ROW()-5)),"",Y105+Z105-AA105)</f>
        <v>0</v>
      </c>
      <c r="AC105" s="2" cm="1">
        <f t="array" ref="AC105">IF(ISERROR(INDEX(Jornadas[id],ROW()-5)),"",COUNTIFS(_Cortes!$C:$C,INDEX(Jornadas[id],ROW()-5),_Cortes!$B:$B,LOOKUP($AC$4,_Barberos!$B:$B,_Barberos!$A:$A)))</f>
        <v>10</v>
      </c>
      <c r="AD105" s="21" cm="1">
        <f t="array" ref="AD105">IF(ISERROR(INDEX(Jornadas[id],ROW()-5)),"",INT(SUMIFS(Cortes[importe],Cortes[id_jornada],INDEX(Jornadas[id],ROW()-5),Cortes[id_barbero],LOOKUP($AC$4,Barberos[nombre],Barberos[id]))*(INDEX(Jornadas[comision_barberos],1)/100)))</f>
        <v>36000</v>
      </c>
      <c r="AE105" s="21" cm="1">
        <f t="array" ref="AE105">IF(ISERROR(INDEX(Jornadas[id],ROW()-5)),"",SUMIFS(Cortes[propina],Cortes[id_jornada],INDEX(Jornadas[id],ROW()-5),Cortes[id_barbero],LOOKUP($AC$4,Barberos[nombre],Barberos[id])))</f>
        <v>2000</v>
      </c>
      <c r="AF105" s="21" cm="1">
        <f t="array" ref="AF105">IF(ISERROR(INDEX(Jornadas[id],ROW()-5)),"",SUMIFS(Adelantos[importe],Adelantos[id_jornada],INDEX(Jornadas[id],ROW()-5),Adelantos[id_barbero],LOOKUP($AC$4,Barberos[nombre],Barberos[id])))</f>
        <v>0</v>
      </c>
      <c r="AG105" s="21" cm="1">
        <f t="array" ref="AG105">IF(ISERROR(INDEX(Jornadas[id],ROW()-5)),"",AD105+AE105-AF105)</f>
        <v>38000</v>
      </c>
      <c r="AH105" s="2" cm="1">
        <f t="array" ref="AH105">IF(ISERROR(INDEX(Jornadas[id],ROW()-5)),"",COUNTIFS(_Cortes!$C:$C,INDEX(Jornadas[id],ROW()-5),_Cortes!$B:$B,LOOKUP($AH$4,_Barberos!$B:$B,_Barberos!$A:$A)))</f>
        <v>0</v>
      </c>
      <c r="AI105" s="21" cm="1">
        <f t="array" ref="AI105">IF(ISERROR(INDEX(Jornadas[id],ROW()-5)),"",INT(SUMIFS(Cortes[importe],Cortes[id_jornada],INDEX(Jornadas[id],ROW()-5),Cortes[id_barbero],LOOKUP($AH$4,Barberos[nombre],Barberos[id]))*(INDEX(Jornadas[comision_barberos],1)/100)))</f>
        <v>0</v>
      </c>
      <c r="AJ105" s="21" cm="1">
        <f t="array" ref="AJ105">IF(ISERROR(INDEX(Jornadas[id],ROW()-5)),"",SUMIFS(Cortes[propina],Cortes[id_jornada],INDEX(Jornadas[id],ROW()-5),Cortes[id_barbero],LOOKUP($AH$4,Barberos[nombre],Barberos[id])))</f>
        <v>0</v>
      </c>
      <c r="AK105" s="21" cm="1">
        <f t="array" ref="AK105">IF(ISERROR(INDEX(Jornadas[id],ROW()-5)),"",SUMIFS(Adelantos[importe],Adelantos[id_jornada],INDEX(Jornadas[id],ROW()-5),Adelantos[id_barbero],LOOKUP($AH$4,Barberos[nombre],Barberos[id])))</f>
        <v>0</v>
      </c>
      <c r="AL105" s="21" cm="1">
        <f t="array" ref="AL105">IF(ISERROR(INDEX(Jornadas[id],ROW()-5)),"",AI105+AJ105-AK105)</f>
        <v>0</v>
      </c>
      <c r="AM105" s="2" cm="1">
        <f t="array" ref="AM105">IF(ISERROR(INDEX(Jornadas[id],ROW()-5)),"",COUNTIFS(_Cortes!$C:$C,INDEX(Jornadas[id],ROW()-5),_Cortes!$B:$B,LOOKUP($AM$4,_Barberos!$B:$B,_Barberos!$A:$A)))</f>
        <v>0</v>
      </c>
      <c r="AN105" s="21" cm="1">
        <f t="array" ref="AN105">IF(ISERROR(INDEX(Jornadas[id],ROW()-5)),"",INT(SUMIFS(Cortes[importe],Cortes[id_jornada],INDEX(Jornadas[id],ROW()-5),Cortes[id_barbero],LOOKUP($AM$4,Barberos[nombre],Barberos[id]))*(INDEX(Jornadas[comision_barberos],1)/100)))</f>
        <v>0</v>
      </c>
      <c r="AO105" s="21" cm="1">
        <f t="array" ref="AO105">IF(ISERROR(INDEX(Jornadas[id],ROW()-5)),"",SUMIFS(Cortes[propina],Cortes[id_jornada],INDEX(Jornadas[id],ROW()-5),Cortes[id_barbero],LOOKUP($AM$4,Barberos[nombre],Barberos[id])))</f>
        <v>0</v>
      </c>
      <c r="AP105" s="21" cm="1">
        <f t="array" ref="AP105">IF(ISERROR(INDEX(Jornadas[id],ROW()-5)),"",SUMIFS(Adelantos[importe],Adelantos[id_jornada],INDEX(Jornadas[id],ROW()-5),Adelantos[id_barbero],LOOKUP($AM$4,Barberos[nombre],Barberos[id])))</f>
        <v>0</v>
      </c>
      <c r="AQ105" s="21" cm="1">
        <f t="array" ref="AQ105">IF(ISERROR(INDEX(Jornadas[id],ROW()-5)),"",AN105+AO105-AP105)</f>
        <v>0</v>
      </c>
      <c r="AR105" s="2" cm="1">
        <f t="array" ref="AR105">IF(ISERROR(INDEX(Jornadas[id],ROW()-5)),"",COUNTIFS(_Cortes!$C:$C,INDEX(Jornadas[id],ROW()-5),_Cortes!$B:$B,LOOKUP($AR$4,_Barberos!$B:$B,_Barberos!$A:$A)))</f>
        <v>0</v>
      </c>
      <c r="AS105" s="21" cm="1">
        <f t="array" ref="AS105">IF(ISERROR(INDEX(Jornadas[id],ROW()-5)),"",INT(SUMIFS(Cortes[importe],Cortes[id_jornada],INDEX(Jornadas[id],ROW()-5),Cortes[id_barbero],LOOKUP($AR$4,Barberos[nombre],Barberos[id]))*(INDEX(Jornadas[comision_barberos],1)/100)))</f>
        <v>0</v>
      </c>
      <c r="AT105" s="21" cm="1">
        <f t="array" ref="AT105">IF(ISERROR(INDEX(Jornadas[id],ROW()-5)),"",SUMIFS(Cortes[propina],Cortes[id_jornada],INDEX(Jornadas[id],ROW()-5),Cortes[id_barbero],LOOKUP($AR$4,Barberos[nombre],Barberos[id])))</f>
        <v>0</v>
      </c>
      <c r="AU105" s="21" cm="1">
        <f t="array" ref="AU105">IF(ISERROR(INDEX(Jornadas[id],ROW()-5)),"",SUMIFS(Adelantos[importe],Adelantos[id_jornada],INDEX(Jornadas[id],ROW()-5),Adelantos[id_barbero],LOOKUP($AR$4,Barberos[nombre],Barberos[id])))</f>
        <v>0</v>
      </c>
      <c r="AV105" s="21" cm="1">
        <f t="array" ref="AV105">IF(ISERROR(INDEX(Jornadas[id],ROW()-5)),"",AS105+AT105-AU105)</f>
        <v>0</v>
      </c>
    </row>
    <row r="106" spans="1:48" ht="15" hidden="1" customHeight="1" x14ac:dyDescent="0.3">
      <c r="A106" s="53" t="str">
        <f t="shared" si="1"/>
        <v>Tuesday</v>
      </c>
      <c r="B106" s="54"/>
      <c r="C106" s="38" cm="1">
        <f t="array" ref="C106">IF(ISERROR(INDEX(Jornadas[id],ROW()-5)),"",INDEX(Jornadas[fecha],ROW()-5))</f>
        <v>45776</v>
      </c>
      <c r="D106" s="1" cm="1">
        <f t="array" ref="D106">IF(ISERROR(INDEX(Jornadas[id],ROW()-5)),"",COUNTIFS(_Cortes!$C:$C,INDEX(Jornadas[id],ROW()-5),_Cortes!$B:$B,LOOKUP($D$4,_Barberos!$B:$B,_Barberos!$A:$A)))</f>
        <v>0</v>
      </c>
      <c r="E106" s="20" cm="1">
        <f t="array" ref="E106">IF(ISERROR(INDEX(Jornadas[id],ROW()-5)),"",INT(SUMIFS(Cortes[importe],Cortes[id_jornada],INDEX(Jornadas[id],ROW()-5),Cortes[id_barbero],LOOKUP($D$4,Barberos[nombre],Barberos[id]))*(INDEX(Jornadas[comision_barberos],1)/100)))</f>
        <v>0</v>
      </c>
      <c r="F106" s="20" cm="1">
        <f t="array" ref="F106">IF(ISERROR(INDEX(Jornadas[id],ROW()-5)),"",SUMIFS(Cortes[propina],Cortes[id_jornada],INDEX(Jornadas[id],ROW()-5),Cortes[id_barbero],LOOKUP($D$4,Barberos[nombre],Barberos[id])))</f>
        <v>0</v>
      </c>
      <c r="G106" s="20" cm="1">
        <f t="array" ref="G106">IF(ISERROR(INDEX(Jornadas[id],ROW()-5)),"",SUMIFS(Adelantos[importe],Adelantos[id_jornada],INDEX(Jornadas[id],ROW()-5),Adelantos[id_barbero],LOOKUP($D$4,Barberos[nombre],Barberos[id])))</f>
        <v>0</v>
      </c>
      <c r="H106" s="20" cm="1">
        <f t="array" ref="H106">IF(ISERROR(INDEX(Jornadas[id],ROW()-5)),"",E106+F106-G106)</f>
        <v>0</v>
      </c>
      <c r="I106" s="1" cm="1">
        <f t="array" ref="I106">IF(ISERROR(INDEX(Jornadas[id],ROW()-5)),"",COUNTIFS(_Cortes!$C:$C,INDEX(Jornadas[id],ROW()-5),_Cortes!$B:$B,LOOKUP($I$4,_Barberos!$B:$B,_Barberos!$A:$A)))</f>
        <v>17</v>
      </c>
      <c r="J106" s="20" cm="1">
        <f t="array" ref="J106">IF(ISERROR(INDEX(Jornadas[id],ROW()-5)),"",INT(SUMIFS(Cortes[importe],Cortes[id_jornada],INDEX(Jornadas[id],ROW()-5),Cortes[id_barbero],LOOKUP($I$4,Barberos[nombre],Barberos[id]))*(INDEX(Jornadas[comision_barberos],1)/100)))</f>
        <v>63500</v>
      </c>
      <c r="K106" s="20" cm="1">
        <f t="array" ref="K106">IF(ISERROR(INDEX(Jornadas[id],ROW()-5)),"",SUMIFS(Cortes[propina],Cortes[id_jornada],INDEX(Jornadas[id],ROW()-5),Cortes[id_barbero],LOOKUP($I$4,Barberos[nombre],Barberos[id])))</f>
        <v>7000</v>
      </c>
      <c r="L106" s="20" cm="1">
        <f t="array" ref="L106">IF(ISERROR(INDEX(Jornadas[id],ROW()-5)),"",SUMIFS(Adelantos[importe],Adelantos[id_jornada],INDEX(Jornadas[id],ROW()-5),Adelantos[id_barbero],LOOKUP($I$4,Barberos[nombre],Barberos[id])))</f>
        <v>500</v>
      </c>
      <c r="M106" s="20" cm="1">
        <f t="array" ref="M106">IF(ISERROR(INDEX(Jornadas[id],ROW()-5)),"",J106+K106-L106)</f>
        <v>70000</v>
      </c>
      <c r="N106" s="1" cm="1">
        <f t="array" ref="N106">IF(ISERROR(INDEX(Jornadas[id],ROW()-5)),"",COUNTIFS(_Cortes!$C:$C,INDEX(Jornadas[id],ROW()-5),_Cortes!$B:$B,LOOKUP($N$4,_Barberos!$B:$B,_Barberos!$A:$A)))</f>
        <v>0</v>
      </c>
      <c r="O106" s="20" cm="1">
        <f t="array" ref="O106">IF(ISERROR(INDEX(Jornadas[id],ROW()-5)),"",INT(SUMIFS(Cortes[importe],Cortes[id_jornada],INDEX(Jornadas[id],ROW()-5),Cortes[id_barbero],LOOKUP($N$4,Barberos[nombre],Barberos[id]))*(INDEX(Jornadas[comision_barberos],1)/100)))</f>
        <v>0</v>
      </c>
      <c r="P106" s="20" cm="1">
        <f t="array" ref="P106">IF(ISERROR(INDEX(Jornadas[id],ROW()-5)),"",SUMIFS(Cortes[propina],Cortes[id_jornada],INDEX(Jornadas[id],ROW()-5),Cortes[id_barbero],LOOKUP($N$4,Barberos[nombre],Barberos[id])))</f>
        <v>0</v>
      </c>
      <c r="Q106" s="20" cm="1">
        <f t="array" ref="Q106">IF(ISERROR(INDEX(Jornadas[id],ROW()-5)),"",SUMIFS(Adelantos[importe],Adelantos[id_jornada],INDEX(Jornadas[id],ROW()-5),Adelantos[id_barbero],LOOKUP($N$4,Barberos[nombre],Barberos[id])))</f>
        <v>0</v>
      </c>
      <c r="R106" s="20" cm="1">
        <f t="array" ref="R106">IF(ISERROR(INDEX(Jornadas[id],ROW()-5)),"",O106+P106-Q106)</f>
        <v>0</v>
      </c>
      <c r="S106" s="1" cm="1">
        <f t="array" ref="S106">IF(ISERROR(INDEX(Jornadas[id],ROW()-5)),"",COUNTIFS(_Cortes!$C:$C,INDEX(Jornadas[id],ROW()-5),_Cortes!$B:$B,LOOKUP($S$4,_Barberos!$B:$B,_Barberos!$A:$A)))</f>
        <v>15</v>
      </c>
      <c r="T106" s="20" cm="1">
        <f t="array" ref="T106">IF(ISERROR(INDEX(Jornadas[id],ROW()-5)),"",INT(SUMIFS(Cortes[importe],Cortes[id_jornada],INDEX(Jornadas[id],ROW()-5),Cortes[id_barbero],LOOKUP($S$4,Barberos[nombre],Barberos[id]))*(INDEX(Jornadas[comision_barberos],1)/100)))</f>
        <v>53500</v>
      </c>
      <c r="U106" s="20" cm="1">
        <f t="array" ref="U106">IF(ISERROR(INDEX(Jornadas[id],ROW()-5)),"",SUMIFS(Cortes[propina],Cortes[id_jornada],INDEX(Jornadas[id],ROW()-5),Cortes[id_barbero],LOOKUP($S$4,Barberos[nombre],Barberos[id])))</f>
        <v>4000</v>
      </c>
      <c r="V106" s="20" cm="1">
        <f t="array" ref="V106">IF(ISERROR(INDEX(Jornadas[id],ROW()-5)),"",SUMIFS(Adelantos[importe],Adelantos[id_jornada],INDEX(Jornadas[id],ROW()-5),Adelantos[id_barbero],LOOKUP($S$4,Barberos[nombre],Barberos[id])))</f>
        <v>0</v>
      </c>
      <c r="W106" s="20" cm="1">
        <f t="array" ref="W106">IF(ISERROR(INDEX(Jornadas[id],ROW()-5)),"",T106+U106-V106)</f>
        <v>57500</v>
      </c>
      <c r="X106" s="1" cm="1">
        <f t="array" ref="X106">IF(ISERROR(INDEX(Jornadas[id],ROW()-5)),"",COUNTIFS(_Cortes!$C:$C,INDEX(Jornadas[id],ROW()-5),_Cortes!$B:$B,LOOKUP($X$4,_Barberos!$B:$B,_Barberos!$A:$A)))</f>
        <v>0</v>
      </c>
      <c r="Y106" s="20" cm="1">
        <f t="array" ref="Y106">IF(ISERROR(INDEX(Jornadas[id],ROW()-5)),"",INT(SUMIFS(Cortes[importe],Cortes[id_jornada],INDEX(Jornadas[id],ROW()-5),Cortes[id_barbero],LOOKUP($X$4,Barberos[nombre],Barberos[id]))*(INDEX(Jornadas[comision_barberos],1)/100)))</f>
        <v>0</v>
      </c>
      <c r="Z106" s="20" cm="1">
        <f t="array" ref="Z106">IF(ISERROR(INDEX(Jornadas[id],ROW()-5)),"",SUMIFS(Cortes[propina],Cortes[id_jornada],INDEX(Jornadas[id],ROW()-5),Cortes[id_barbero],LOOKUP($X$4,Barberos[nombre],Barberos[id])))</f>
        <v>0</v>
      </c>
      <c r="AA106" s="20" cm="1">
        <f t="array" ref="AA106">IF(ISERROR(INDEX(Jornadas[id],ROW()-5)),"",SUMIFS(Adelantos[importe],Adelantos[id_jornada],INDEX(Jornadas[id],ROW()-5),Adelantos[id_barbero],LOOKUP($X$4,Barberos[nombre],Barberos[id])))</f>
        <v>0</v>
      </c>
      <c r="AB106" s="20" cm="1">
        <f t="array" ref="AB106">IF(ISERROR(INDEX(Jornadas[id],ROW()-5)),"",Y106+Z106-AA106)</f>
        <v>0</v>
      </c>
      <c r="AC106" s="1" cm="1">
        <f t="array" ref="AC106">IF(ISERROR(INDEX(Jornadas[id],ROW()-5)),"",COUNTIFS(_Cortes!$C:$C,INDEX(Jornadas[id],ROW()-5),_Cortes!$B:$B,LOOKUP($AC$4,_Barberos!$B:$B,_Barberos!$A:$A)))</f>
        <v>0</v>
      </c>
      <c r="AD106" s="20" cm="1">
        <f t="array" ref="AD106">IF(ISERROR(INDEX(Jornadas[id],ROW()-5)),"",INT(SUMIFS(Cortes[importe],Cortes[id_jornada],INDEX(Jornadas[id],ROW()-5),Cortes[id_barbero],LOOKUP($AC$4,Barberos[nombre],Barberos[id]))*(INDEX(Jornadas[comision_barberos],1)/100)))</f>
        <v>0</v>
      </c>
      <c r="AE106" s="20" cm="1">
        <f t="array" ref="AE106">IF(ISERROR(INDEX(Jornadas[id],ROW()-5)),"",SUMIFS(Cortes[propina],Cortes[id_jornada],INDEX(Jornadas[id],ROW()-5),Cortes[id_barbero],LOOKUP($AC$4,Barberos[nombre],Barberos[id])))</f>
        <v>0</v>
      </c>
      <c r="AF106" s="20" cm="1">
        <f t="array" ref="AF106">IF(ISERROR(INDEX(Jornadas[id],ROW()-5)),"",SUMIFS(Adelantos[importe],Adelantos[id_jornada],INDEX(Jornadas[id],ROW()-5),Adelantos[id_barbero],LOOKUP($AC$4,Barberos[nombre],Barberos[id])))</f>
        <v>0</v>
      </c>
      <c r="AG106" s="20" cm="1">
        <f t="array" ref="AG106">IF(ISERROR(INDEX(Jornadas[id],ROW()-5)),"",AD106+AE106-AF106)</f>
        <v>0</v>
      </c>
      <c r="AH106" s="1" cm="1">
        <f t="array" ref="AH106">IF(ISERROR(INDEX(Jornadas[id],ROW()-5)),"",COUNTIFS(_Cortes!$C:$C,INDEX(Jornadas[id],ROW()-5),_Cortes!$B:$B,LOOKUP($AH$4,_Barberos!$B:$B,_Barberos!$A:$A)))</f>
        <v>0</v>
      </c>
      <c r="AI106" s="20" cm="1">
        <f t="array" ref="AI106">IF(ISERROR(INDEX(Jornadas[id],ROW()-5)),"",INT(SUMIFS(Cortes[importe],Cortes[id_jornada],INDEX(Jornadas[id],ROW()-5),Cortes[id_barbero],LOOKUP($AH$4,Barberos[nombre],Barberos[id]))*(INDEX(Jornadas[comision_barberos],1)/100)))</f>
        <v>0</v>
      </c>
      <c r="AJ106" s="20" cm="1">
        <f t="array" ref="AJ106">IF(ISERROR(INDEX(Jornadas[id],ROW()-5)),"",SUMIFS(Cortes[propina],Cortes[id_jornada],INDEX(Jornadas[id],ROW()-5),Cortes[id_barbero],LOOKUP($AH$4,Barberos[nombre],Barberos[id])))</f>
        <v>0</v>
      </c>
      <c r="AK106" s="20" cm="1">
        <f t="array" ref="AK106">IF(ISERROR(INDEX(Jornadas[id],ROW()-5)),"",SUMIFS(Adelantos[importe],Adelantos[id_jornada],INDEX(Jornadas[id],ROW()-5),Adelantos[id_barbero],LOOKUP($AH$4,Barberos[nombre],Barberos[id])))</f>
        <v>0</v>
      </c>
      <c r="AL106" s="20" cm="1">
        <f t="array" ref="AL106">IF(ISERROR(INDEX(Jornadas[id],ROW()-5)),"",AI106+AJ106-AK106)</f>
        <v>0</v>
      </c>
      <c r="AM106" s="1" cm="1">
        <f t="array" ref="AM106">IF(ISERROR(INDEX(Jornadas[id],ROW()-5)),"",COUNTIFS(_Cortes!$C:$C,INDEX(Jornadas[id],ROW()-5),_Cortes!$B:$B,LOOKUP($AM$4,_Barberos!$B:$B,_Barberos!$A:$A)))</f>
        <v>0</v>
      </c>
      <c r="AN106" s="20" cm="1">
        <f t="array" ref="AN106">IF(ISERROR(INDEX(Jornadas[id],ROW()-5)),"",INT(SUMIFS(Cortes[importe],Cortes[id_jornada],INDEX(Jornadas[id],ROW()-5),Cortes[id_barbero],LOOKUP($AM$4,Barberos[nombre],Barberos[id]))*(INDEX(Jornadas[comision_barberos],1)/100)))</f>
        <v>0</v>
      </c>
      <c r="AO106" s="20" cm="1">
        <f t="array" ref="AO106">IF(ISERROR(INDEX(Jornadas[id],ROW()-5)),"",SUMIFS(Cortes[propina],Cortes[id_jornada],INDEX(Jornadas[id],ROW()-5),Cortes[id_barbero],LOOKUP($AM$4,Barberos[nombre],Barberos[id])))</f>
        <v>0</v>
      </c>
      <c r="AP106" s="20" cm="1">
        <f t="array" ref="AP106">IF(ISERROR(INDEX(Jornadas[id],ROW()-5)),"",SUMIFS(Adelantos[importe],Adelantos[id_jornada],INDEX(Jornadas[id],ROW()-5),Adelantos[id_barbero],LOOKUP($AM$4,Barberos[nombre],Barberos[id])))</f>
        <v>0</v>
      </c>
      <c r="AQ106" s="20" cm="1">
        <f t="array" ref="AQ106">IF(ISERROR(INDEX(Jornadas[id],ROW()-5)),"",AN106+AO106-AP106)</f>
        <v>0</v>
      </c>
      <c r="AR106" s="1" cm="1">
        <f t="array" ref="AR106">IF(ISERROR(INDEX(Jornadas[id],ROW()-5)),"",COUNTIFS(_Cortes!$C:$C,INDEX(Jornadas[id],ROW()-5),_Cortes!$B:$B,LOOKUP($AR$4,_Barberos!$B:$B,_Barberos!$A:$A)))</f>
        <v>0</v>
      </c>
      <c r="AS106" s="20" cm="1">
        <f t="array" ref="AS106">IF(ISERROR(INDEX(Jornadas[id],ROW()-5)),"",INT(SUMIFS(Cortes[importe],Cortes[id_jornada],INDEX(Jornadas[id],ROW()-5),Cortes[id_barbero],LOOKUP($AR$4,Barberos[nombre],Barberos[id]))*(INDEX(Jornadas[comision_barberos],1)/100)))</f>
        <v>0</v>
      </c>
      <c r="AT106" s="20" cm="1">
        <f t="array" ref="AT106">IF(ISERROR(INDEX(Jornadas[id],ROW()-5)),"",SUMIFS(Cortes[propina],Cortes[id_jornada],INDEX(Jornadas[id],ROW()-5),Cortes[id_barbero],LOOKUP($AR$4,Barberos[nombre],Barberos[id])))</f>
        <v>0</v>
      </c>
      <c r="AU106" s="20" cm="1">
        <f t="array" ref="AU106">IF(ISERROR(INDEX(Jornadas[id],ROW()-5)),"",SUMIFS(Adelantos[importe],Adelantos[id_jornada],INDEX(Jornadas[id],ROW()-5),Adelantos[id_barbero],LOOKUP($AR$4,Barberos[nombre],Barberos[id])))</f>
        <v>0</v>
      </c>
      <c r="AV106" s="20" cm="1">
        <f t="array" ref="AV106">IF(ISERROR(INDEX(Jornadas[id],ROW()-5)),"",AS106+AT106-AU106)</f>
        <v>0</v>
      </c>
    </row>
    <row r="107" spans="1:48" ht="15" hidden="1" customHeight="1" x14ac:dyDescent="0.3">
      <c r="A107" s="51" t="str">
        <f t="shared" si="1"/>
        <v>Wednesday</v>
      </c>
      <c r="B107" s="52"/>
      <c r="C107" s="36" cm="1">
        <f t="array" ref="C107">IF(ISERROR(INDEX(Jornadas[id],ROW()-5)),"",INDEX(Jornadas[fecha],ROW()-5))</f>
        <v>45777</v>
      </c>
      <c r="D107" s="2" cm="1">
        <f t="array" ref="D107">IF(ISERROR(INDEX(Jornadas[id],ROW()-5)),"",COUNTIFS(_Cortes!$C:$C,INDEX(Jornadas[id],ROW()-5),_Cortes!$B:$B,LOOKUP($D$4,_Barberos!$B:$B,_Barberos!$A:$A)))</f>
        <v>0</v>
      </c>
      <c r="E107" s="21" cm="1">
        <f t="array" ref="E107">IF(ISERROR(INDEX(Jornadas[id],ROW()-5)),"",INT(SUMIFS(Cortes[importe],Cortes[id_jornada],INDEX(Jornadas[id],ROW()-5),Cortes[id_barbero],LOOKUP($D$4,Barberos[nombre],Barberos[id]))*(INDEX(Jornadas[comision_barberos],1)/100)))</f>
        <v>0</v>
      </c>
      <c r="F107" s="21" cm="1">
        <f t="array" ref="F107">IF(ISERROR(INDEX(Jornadas[id],ROW()-5)),"",SUMIFS(Cortes[propina],Cortes[id_jornada],INDEX(Jornadas[id],ROW()-5),Cortes[id_barbero],LOOKUP($D$4,Barberos[nombre],Barberos[id])))</f>
        <v>0</v>
      </c>
      <c r="G107" s="21" cm="1">
        <f t="array" ref="G107">IF(ISERROR(INDEX(Jornadas[id],ROW()-5)),"",SUMIFS(Adelantos[importe],Adelantos[id_jornada],INDEX(Jornadas[id],ROW()-5),Adelantos[id_barbero],LOOKUP($D$4,Barberos[nombre],Barberos[id])))</f>
        <v>0</v>
      </c>
      <c r="H107" s="21" cm="1">
        <f t="array" ref="H107">IF(ISERROR(INDEX(Jornadas[id],ROW()-5)),"",E107+F107-G107)</f>
        <v>0</v>
      </c>
      <c r="I107" s="2" cm="1">
        <f t="array" ref="I107">IF(ISERROR(INDEX(Jornadas[id],ROW()-5)),"",COUNTIFS(_Cortes!$C:$C,INDEX(Jornadas[id],ROW()-5),_Cortes!$B:$B,LOOKUP($I$4,_Barberos!$B:$B,_Barberos!$A:$A)))</f>
        <v>15</v>
      </c>
      <c r="J107" s="21" cm="1">
        <f t="array" ref="J107">IF(ISERROR(INDEX(Jornadas[id],ROW()-5)),"",INT(SUMIFS(Cortes[importe],Cortes[id_jornada],INDEX(Jornadas[id],ROW()-5),Cortes[id_barbero],LOOKUP($I$4,Barberos[nombre],Barberos[id]))*(INDEX(Jornadas[comision_barberos],1)/100)))</f>
        <v>52500</v>
      </c>
      <c r="K107" s="21" cm="1">
        <f t="array" ref="K107">IF(ISERROR(INDEX(Jornadas[id],ROW()-5)),"",SUMIFS(Cortes[propina],Cortes[id_jornada],INDEX(Jornadas[id],ROW()-5),Cortes[id_barbero],LOOKUP($I$4,Barberos[nombre],Barberos[id])))</f>
        <v>15200</v>
      </c>
      <c r="L107" s="21" cm="1">
        <f t="array" ref="L107">IF(ISERROR(INDEX(Jornadas[id],ROW()-5)),"",SUMIFS(Adelantos[importe],Adelantos[id_jornada],INDEX(Jornadas[id],ROW()-5),Adelantos[id_barbero],LOOKUP($I$4,Barberos[nombre],Barberos[id])))</f>
        <v>0</v>
      </c>
      <c r="M107" s="21" cm="1">
        <f t="array" ref="M107">IF(ISERROR(INDEX(Jornadas[id],ROW()-5)),"",J107+K107-L107)</f>
        <v>67700</v>
      </c>
      <c r="N107" s="2" cm="1">
        <f t="array" ref="N107">IF(ISERROR(INDEX(Jornadas[id],ROW()-5)),"",COUNTIFS(_Cortes!$C:$C,INDEX(Jornadas[id],ROW()-5),_Cortes!$B:$B,LOOKUP($N$4,_Barberos!$B:$B,_Barberos!$A:$A)))</f>
        <v>13</v>
      </c>
      <c r="O107" s="21" cm="1">
        <f t="array" ref="O107">IF(ISERROR(INDEX(Jornadas[id],ROW()-5)),"",INT(SUMIFS(Cortes[importe],Cortes[id_jornada],INDEX(Jornadas[id],ROW()-5),Cortes[id_barbero],LOOKUP($N$4,Barberos[nombre],Barberos[id]))*(INDEX(Jornadas[comision_barberos],1)/100)))</f>
        <v>46500</v>
      </c>
      <c r="P107" s="21" cm="1">
        <f t="array" ref="P107">IF(ISERROR(INDEX(Jornadas[id],ROW()-5)),"",SUMIFS(Cortes[propina],Cortes[id_jornada],INDEX(Jornadas[id],ROW()-5),Cortes[id_barbero],LOOKUP($N$4,Barberos[nombre],Barberos[id])))</f>
        <v>5100</v>
      </c>
      <c r="Q107" s="21" cm="1">
        <f t="array" ref="Q107">IF(ISERROR(INDEX(Jornadas[id],ROW()-5)),"",SUMIFS(Adelantos[importe],Adelantos[id_jornada],INDEX(Jornadas[id],ROW()-5),Adelantos[id_barbero],LOOKUP($N$4,Barberos[nombre],Barberos[id])))</f>
        <v>0</v>
      </c>
      <c r="R107" s="21" cm="1">
        <f t="array" ref="R107">IF(ISERROR(INDEX(Jornadas[id],ROW()-5)),"",O107+P107-Q107)</f>
        <v>51600</v>
      </c>
      <c r="S107" s="2" cm="1">
        <f t="array" ref="S107">IF(ISERROR(INDEX(Jornadas[id],ROW()-5)),"",COUNTIFS(_Cortes!$C:$C,INDEX(Jornadas[id],ROW()-5),_Cortes!$B:$B,LOOKUP($S$4,_Barberos!$B:$B,_Barberos!$A:$A)))</f>
        <v>11</v>
      </c>
      <c r="T107" s="21" cm="1">
        <f t="array" ref="T107">IF(ISERROR(INDEX(Jornadas[id],ROW()-5)),"",INT(SUMIFS(Cortes[importe],Cortes[id_jornada],INDEX(Jornadas[id],ROW()-5),Cortes[id_barbero],LOOKUP($S$4,Barberos[nombre],Barberos[id]))*(INDEX(Jornadas[comision_barberos],1)/100)))</f>
        <v>40500</v>
      </c>
      <c r="U107" s="21" cm="1">
        <f t="array" ref="U107">IF(ISERROR(INDEX(Jornadas[id],ROW()-5)),"",SUMIFS(Cortes[propina],Cortes[id_jornada],INDEX(Jornadas[id],ROW()-5),Cortes[id_barbero],LOOKUP($S$4,Barberos[nombre],Barberos[id])))</f>
        <v>1400</v>
      </c>
      <c r="V107" s="21" cm="1">
        <f t="array" ref="V107">IF(ISERROR(INDEX(Jornadas[id],ROW()-5)),"",SUMIFS(Adelantos[importe],Adelantos[id_jornada],INDEX(Jornadas[id],ROW()-5),Adelantos[id_barbero],LOOKUP($S$4,Barberos[nombre],Barberos[id])))</f>
        <v>0</v>
      </c>
      <c r="W107" s="21" cm="1">
        <f t="array" ref="W107">IF(ISERROR(INDEX(Jornadas[id],ROW()-5)),"",T107+U107-V107)</f>
        <v>41900</v>
      </c>
      <c r="X107" s="2" cm="1">
        <f t="array" ref="X107">IF(ISERROR(INDEX(Jornadas[id],ROW()-5)),"",COUNTIFS(_Cortes!$C:$C,INDEX(Jornadas[id],ROW()-5),_Cortes!$B:$B,LOOKUP($X$4,_Barberos!$B:$B,_Barberos!$A:$A)))</f>
        <v>0</v>
      </c>
      <c r="Y107" s="21" cm="1">
        <f t="array" ref="Y107">IF(ISERROR(INDEX(Jornadas[id],ROW()-5)),"",INT(SUMIFS(Cortes[importe],Cortes[id_jornada],INDEX(Jornadas[id],ROW()-5),Cortes[id_barbero],LOOKUP($X$4,Barberos[nombre],Barberos[id]))*(INDEX(Jornadas[comision_barberos],1)/100)))</f>
        <v>0</v>
      </c>
      <c r="Z107" s="21" cm="1">
        <f t="array" ref="Z107">IF(ISERROR(INDEX(Jornadas[id],ROW()-5)),"",SUMIFS(Cortes[propina],Cortes[id_jornada],INDEX(Jornadas[id],ROW()-5),Cortes[id_barbero],LOOKUP($X$4,Barberos[nombre],Barberos[id])))</f>
        <v>0</v>
      </c>
      <c r="AA107" s="21" cm="1">
        <f t="array" ref="AA107">IF(ISERROR(INDEX(Jornadas[id],ROW()-5)),"",SUMIFS(Adelantos[importe],Adelantos[id_jornada],INDEX(Jornadas[id],ROW()-5),Adelantos[id_barbero],LOOKUP($X$4,Barberos[nombre],Barberos[id])))</f>
        <v>0</v>
      </c>
      <c r="AB107" s="21" cm="1">
        <f t="array" ref="AB107">IF(ISERROR(INDEX(Jornadas[id],ROW()-5)),"",Y107+Z107-AA107)</f>
        <v>0</v>
      </c>
      <c r="AC107" s="2" cm="1">
        <f t="array" ref="AC107">IF(ISERROR(INDEX(Jornadas[id],ROW()-5)),"",COUNTIFS(_Cortes!$C:$C,INDEX(Jornadas[id],ROW()-5),_Cortes!$B:$B,LOOKUP($AC$4,_Barberos!$B:$B,_Barberos!$A:$A)))</f>
        <v>11</v>
      </c>
      <c r="AD107" s="21" cm="1">
        <f t="array" ref="AD107">IF(ISERROR(INDEX(Jornadas[id],ROW()-5)),"",INT(SUMIFS(Cortes[importe],Cortes[id_jornada],INDEX(Jornadas[id],ROW()-5),Cortes[id_barbero],LOOKUP($AC$4,Barberos[nombre],Barberos[id]))*(INDEX(Jornadas[comision_barberos],1)/100)))</f>
        <v>39500</v>
      </c>
      <c r="AE107" s="21" cm="1">
        <f t="array" ref="AE107">IF(ISERROR(INDEX(Jornadas[id],ROW()-5)),"",SUMIFS(Cortes[propina],Cortes[id_jornada],INDEX(Jornadas[id],ROW()-5),Cortes[id_barbero],LOOKUP($AC$4,Barberos[nombre],Barberos[id])))</f>
        <v>3700</v>
      </c>
      <c r="AF107" s="21" cm="1">
        <f t="array" ref="AF107">IF(ISERROR(INDEX(Jornadas[id],ROW()-5)),"",SUMIFS(Adelantos[importe],Adelantos[id_jornada],INDEX(Jornadas[id],ROW()-5),Adelantos[id_barbero],LOOKUP($AC$4,Barberos[nombre],Barberos[id])))</f>
        <v>14000</v>
      </c>
      <c r="AG107" s="21" cm="1">
        <f t="array" ref="AG107">IF(ISERROR(INDEX(Jornadas[id],ROW()-5)),"",AD107+AE107-AF107)</f>
        <v>29200</v>
      </c>
      <c r="AH107" s="2" cm="1">
        <f t="array" ref="AH107">IF(ISERROR(INDEX(Jornadas[id],ROW()-5)),"",COUNTIFS(_Cortes!$C:$C,INDEX(Jornadas[id],ROW()-5),_Cortes!$B:$B,LOOKUP($AH$4,_Barberos!$B:$B,_Barberos!$A:$A)))</f>
        <v>0</v>
      </c>
      <c r="AI107" s="21" cm="1">
        <f t="array" ref="AI107">IF(ISERROR(INDEX(Jornadas[id],ROW()-5)),"",INT(SUMIFS(Cortes[importe],Cortes[id_jornada],INDEX(Jornadas[id],ROW()-5),Cortes[id_barbero],LOOKUP($AH$4,Barberos[nombre],Barberos[id]))*(INDEX(Jornadas[comision_barberos],1)/100)))</f>
        <v>0</v>
      </c>
      <c r="AJ107" s="21" cm="1">
        <f t="array" ref="AJ107">IF(ISERROR(INDEX(Jornadas[id],ROW()-5)),"",SUMIFS(Cortes[propina],Cortes[id_jornada],INDEX(Jornadas[id],ROW()-5),Cortes[id_barbero],LOOKUP($AH$4,Barberos[nombre],Barberos[id])))</f>
        <v>0</v>
      </c>
      <c r="AK107" s="21" cm="1">
        <f t="array" ref="AK107">IF(ISERROR(INDEX(Jornadas[id],ROW()-5)),"",SUMIFS(Adelantos[importe],Adelantos[id_jornada],INDEX(Jornadas[id],ROW()-5),Adelantos[id_barbero],LOOKUP($AH$4,Barberos[nombre],Barberos[id])))</f>
        <v>0</v>
      </c>
      <c r="AL107" s="21" cm="1">
        <f t="array" ref="AL107">IF(ISERROR(INDEX(Jornadas[id],ROW()-5)),"",AI107+AJ107-AK107)</f>
        <v>0</v>
      </c>
      <c r="AM107" s="2" cm="1">
        <f t="array" ref="AM107">IF(ISERROR(INDEX(Jornadas[id],ROW()-5)),"",COUNTIFS(_Cortes!$C:$C,INDEX(Jornadas[id],ROW()-5),_Cortes!$B:$B,LOOKUP($AM$4,_Barberos!$B:$B,_Barberos!$A:$A)))</f>
        <v>0</v>
      </c>
      <c r="AN107" s="21" cm="1">
        <f t="array" ref="AN107">IF(ISERROR(INDEX(Jornadas[id],ROW()-5)),"",INT(SUMIFS(Cortes[importe],Cortes[id_jornada],INDEX(Jornadas[id],ROW()-5),Cortes[id_barbero],LOOKUP($AM$4,Barberos[nombre],Barberos[id]))*(INDEX(Jornadas[comision_barberos],1)/100)))</f>
        <v>0</v>
      </c>
      <c r="AO107" s="21" cm="1">
        <f t="array" ref="AO107">IF(ISERROR(INDEX(Jornadas[id],ROW()-5)),"",SUMIFS(Cortes[propina],Cortes[id_jornada],INDEX(Jornadas[id],ROW()-5),Cortes[id_barbero],LOOKUP($AM$4,Barberos[nombre],Barberos[id])))</f>
        <v>0</v>
      </c>
      <c r="AP107" s="21" cm="1">
        <f t="array" ref="AP107">IF(ISERROR(INDEX(Jornadas[id],ROW()-5)),"",SUMIFS(Adelantos[importe],Adelantos[id_jornada],INDEX(Jornadas[id],ROW()-5),Adelantos[id_barbero],LOOKUP($AM$4,Barberos[nombre],Barberos[id])))</f>
        <v>0</v>
      </c>
      <c r="AQ107" s="21" cm="1">
        <f t="array" ref="AQ107">IF(ISERROR(INDEX(Jornadas[id],ROW()-5)),"",AN107+AO107-AP107)</f>
        <v>0</v>
      </c>
      <c r="AR107" s="2" cm="1">
        <f t="array" ref="AR107">IF(ISERROR(INDEX(Jornadas[id],ROW()-5)),"",COUNTIFS(_Cortes!$C:$C,INDEX(Jornadas[id],ROW()-5),_Cortes!$B:$B,LOOKUP($AR$4,_Barberos!$B:$B,_Barberos!$A:$A)))</f>
        <v>0</v>
      </c>
      <c r="AS107" s="21" cm="1">
        <f t="array" ref="AS107">IF(ISERROR(INDEX(Jornadas[id],ROW()-5)),"",INT(SUMIFS(Cortes[importe],Cortes[id_jornada],INDEX(Jornadas[id],ROW()-5),Cortes[id_barbero],LOOKUP($AR$4,Barberos[nombre],Barberos[id]))*(INDEX(Jornadas[comision_barberos],1)/100)))</f>
        <v>0</v>
      </c>
      <c r="AT107" s="21" cm="1">
        <f t="array" ref="AT107">IF(ISERROR(INDEX(Jornadas[id],ROW()-5)),"",SUMIFS(Cortes[propina],Cortes[id_jornada],INDEX(Jornadas[id],ROW()-5),Cortes[id_barbero],LOOKUP($AR$4,Barberos[nombre],Barberos[id])))</f>
        <v>0</v>
      </c>
      <c r="AU107" s="21" cm="1">
        <f t="array" ref="AU107">IF(ISERROR(INDEX(Jornadas[id],ROW()-5)),"",SUMIFS(Adelantos[importe],Adelantos[id_jornada],INDEX(Jornadas[id],ROW()-5),Adelantos[id_barbero],LOOKUP($AR$4,Barberos[nombre],Barberos[id])))</f>
        <v>0</v>
      </c>
      <c r="AV107" s="21" cm="1">
        <f t="array" ref="AV107">IF(ISERROR(INDEX(Jornadas[id],ROW()-5)),"",AS107+AT107-AU107)</f>
        <v>0</v>
      </c>
    </row>
    <row r="108" spans="1:48" ht="15" hidden="1" customHeight="1" x14ac:dyDescent="0.3">
      <c r="A108" s="53" t="str">
        <f t="shared" si="1"/>
        <v>Friday</v>
      </c>
      <c r="B108" s="54"/>
      <c r="C108" s="38" cm="1">
        <f t="array" ref="C108">IF(ISERROR(INDEX(Jornadas[id],ROW()-5)),"",INDEX(Jornadas[fecha],ROW()-5))</f>
        <v>45779</v>
      </c>
      <c r="D108" s="1" cm="1">
        <f t="array" ref="D108">IF(ISERROR(INDEX(Jornadas[id],ROW()-5)),"",COUNTIFS(_Cortes!$C:$C,INDEX(Jornadas[id],ROW()-5),_Cortes!$B:$B,LOOKUP($D$4,_Barberos!$B:$B,_Barberos!$A:$A)))</f>
        <v>15</v>
      </c>
      <c r="E108" s="20" cm="1">
        <f t="array" ref="E108">IF(ISERROR(INDEX(Jornadas[id],ROW()-5)),"",INT(SUMIFS(Cortes[importe],Cortes[id_jornada],INDEX(Jornadas[id],ROW()-5),Cortes[id_barbero],LOOKUP($D$4,Barberos[nombre],Barberos[id]))*(INDEX(Jornadas[comision_barberos],1)/100)))</f>
        <v>53500</v>
      </c>
      <c r="F108" s="20" cm="1">
        <f t="array" ref="F108">IF(ISERROR(INDEX(Jornadas[id],ROW()-5)),"",SUMIFS(Cortes[propina],Cortes[id_jornada],INDEX(Jornadas[id],ROW()-5),Cortes[id_barbero],LOOKUP($D$4,Barberos[nombre],Barberos[id])))</f>
        <v>3000</v>
      </c>
      <c r="G108" s="20" cm="1">
        <f t="array" ref="G108">IF(ISERROR(INDEX(Jornadas[id],ROW()-5)),"",SUMIFS(Adelantos[importe],Adelantos[id_jornada],INDEX(Jornadas[id],ROW()-5),Adelantos[id_barbero],LOOKUP($D$4,Barberos[nombre],Barberos[id])))</f>
        <v>0</v>
      </c>
      <c r="H108" s="20" cm="1">
        <f t="array" ref="H108">IF(ISERROR(INDEX(Jornadas[id],ROW()-5)),"",E108+F108-G108)</f>
        <v>56500</v>
      </c>
      <c r="I108" s="1" cm="1">
        <f t="array" ref="I108">IF(ISERROR(INDEX(Jornadas[id],ROW()-5)),"",COUNTIFS(_Cortes!$C:$C,INDEX(Jornadas[id],ROW()-5),_Cortes!$B:$B,LOOKUP($I$4,_Barberos!$B:$B,_Barberos!$A:$A)))</f>
        <v>15</v>
      </c>
      <c r="J108" s="20" cm="1">
        <f t="array" ref="J108">IF(ISERROR(INDEX(Jornadas[id],ROW()-5)),"",INT(SUMIFS(Cortes[importe],Cortes[id_jornada],INDEX(Jornadas[id],ROW()-5),Cortes[id_barbero],LOOKUP($I$4,Barberos[nombre],Barberos[id]))*(INDEX(Jornadas[comision_barberos],1)/100)))</f>
        <v>52500</v>
      </c>
      <c r="K108" s="20" cm="1">
        <f t="array" ref="K108">IF(ISERROR(INDEX(Jornadas[id],ROW()-5)),"",SUMIFS(Cortes[propina],Cortes[id_jornada],INDEX(Jornadas[id],ROW()-5),Cortes[id_barbero],LOOKUP($I$4,Barberos[nombre],Barberos[id])))</f>
        <v>5000</v>
      </c>
      <c r="L108" s="20" cm="1">
        <f t="array" ref="L108">IF(ISERROR(INDEX(Jornadas[id],ROW()-5)),"",SUMIFS(Adelantos[importe],Adelantos[id_jornada],INDEX(Jornadas[id],ROW()-5),Adelantos[id_barbero],LOOKUP($I$4,Barberos[nombre],Barberos[id])))</f>
        <v>500</v>
      </c>
      <c r="M108" s="20" cm="1">
        <f t="array" ref="M108">IF(ISERROR(INDEX(Jornadas[id],ROW()-5)),"",J108+K108-L108)</f>
        <v>57000</v>
      </c>
      <c r="N108" s="1" cm="1">
        <f t="array" ref="N108">IF(ISERROR(INDEX(Jornadas[id],ROW()-5)),"",COUNTIFS(_Cortes!$C:$C,INDEX(Jornadas[id],ROW()-5),_Cortes!$B:$B,LOOKUP($N$4,_Barberos!$B:$B,_Barberos!$A:$A)))</f>
        <v>16</v>
      </c>
      <c r="O108" s="20" cm="1">
        <f t="array" ref="O108">IF(ISERROR(INDEX(Jornadas[id],ROW()-5)),"",INT(SUMIFS(Cortes[importe],Cortes[id_jornada],INDEX(Jornadas[id],ROW()-5),Cortes[id_barbero],LOOKUP($N$4,Barberos[nombre],Barberos[id]))*(INDEX(Jornadas[comision_barberos],1)/100)))</f>
        <v>57000</v>
      </c>
      <c r="P108" s="20" cm="1">
        <f t="array" ref="P108">IF(ISERROR(INDEX(Jornadas[id],ROW()-5)),"",SUMIFS(Cortes[propina],Cortes[id_jornada],INDEX(Jornadas[id],ROW()-5),Cortes[id_barbero],LOOKUP($N$4,Barberos[nombre],Barberos[id])))</f>
        <v>10600</v>
      </c>
      <c r="Q108" s="20" cm="1">
        <f t="array" ref="Q108">IF(ISERROR(INDEX(Jornadas[id],ROW()-5)),"",SUMIFS(Adelantos[importe],Adelantos[id_jornada],INDEX(Jornadas[id],ROW()-5),Adelantos[id_barbero],LOOKUP($N$4,Barberos[nombre],Barberos[id])))</f>
        <v>4000</v>
      </c>
      <c r="R108" s="20" cm="1">
        <f t="array" ref="R108">IF(ISERROR(INDEX(Jornadas[id],ROW()-5)),"",O108+P108-Q108)</f>
        <v>63600</v>
      </c>
      <c r="S108" s="1" cm="1">
        <f t="array" ref="S108">IF(ISERROR(INDEX(Jornadas[id],ROW()-5)),"",COUNTIFS(_Cortes!$C:$C,INDEX(Jornadas[id],ROW()-5),_Cortes!$B:$B,LOOKUP($S$4,_Barberos!$B:$B,_Barberos!$A:$A)))</f>
        <v>12</v>
      </c>
      <c r="T108" s="20" cm="1">
        <f t="array" ref="T108">IF(ISERROR(INDEX(Jornadas[id],ROW()-5)),"",INT(SUMIFS(Cortes[importe],Cortes[id_jornada],INDEX(Jornadas[id],ROW()-5),Cortes[id_barbero],LOOKUP($S$4,Barberos[nombre],Barberos[id]))*(INDEX(Jornadas[comision_barberos],1)/100)))</f>
        <v>43000</v>
      </c>
      <c r="U108" s="20" cm="1">
        <f t="array" ref="U108">IF(ISERROR(INDEX(Jornadas[id],ROW()-5)),"",SUMIFS(Cortes[propina],Cortes[id_jornada],INDEX(Jornadas[id],ROW()-5),Cortes[id_barbero],LOOKUP($S$4,Barberos[nombre],Barberos[id])))</f>
        <v>13500</v>
      </c>
      <c r="V108" s="20" cm="1">
        <f t="array" ref="V108">IF(ISERROR(INDEX(Jornadas[id],ROW()-5)),"",SUMIFS(Adelantos[importe],Adelantos[id_jornada],INDEX(Jornadas[id],ROW()-5),Adelantos[id_barbero],LOOKUP($S$4,Barberos[nombre],Barberos[id])))</f>
        <v>0</v>
      </c>
      <c r="W108" s="20" cm="1">
        <f t="array" ref="W108">IF(ISERROR(INDEX(Jornadas[id],ROW()-5)),"",T108+U108-V108)</f>
        <v>56500</v>
      </c>
      <c r="X108" s="1" cm="1">
        <f t="array" ref="X108">IF(ISERROR(INDEX(Jornadas[id],ROW()-5)),"",COUNTIFS(_Cortes!$C:$C,INDEX(Jornadas[id],ROW()-5),_Cortes!$B:$B,LOOKUP($X$4,_Barberos!$B:$B,_Barberos!$A:$A)))</f>
        <v>0</v>
      </c>
      <c r="Y108" s="20" cm="1">
        <f t="array" ref="Y108">IF(ISERROR(INDEX(Jornadas[id],ROW()-5)),"",INT(SUMIFS(Cortes[importe],Cortes[id_jornada],INDEX(Jornadas[id],ROW()-5),Cortes[id_barbero],LOOKUP($X$4,Barberos[nombre],Barberos[id]))*(INDEX(Jornadas[comision_barberos],1)/100)))</f>
        <v>0</v>
      </c>
      <c r="Z108" s="20" cm="1">
        <f t="array" ref="Z108">IF(ISERROR(INDEX(Jornadas[id],ROW()-5)),"",SUMIFS(Cortes[propina],Cortes[id_jornada],INDEX(Jornadas[id],ROW()-5),Cortes[id_barbero],LOOKUP($X$4,Barberos[nombre],Barberos[id])))</f>
        <v>0</v>
      </c>
      <c r="AA108" s="20" cm="1">
        <f t="array" ref="AA108">IF(ISERROR(INDEX(Jornadas[id],ROW()-5)),"",SUMIFS(Adelantos[importe],Adelantos[id_jornada],INDEX(Jornadas[id],ROW()-5),Adelantos[id_barbero],LOOKUP($X$4,Barberos[nombre],Barberos[id])))</f>
        <v>0</v>
      </c>
      <c r="AB108" s="20" cm="1">
        <f t="array" ref="AB108">IF(ISERROR(INDEX(Jornadas[id],ROW()-5)),"",Y108+Z108-AA108)</f>
        <v>0</v>
      </c>
      <c r="AC108" s="1" cm="1">
        <f t="array" ref="AC108">IF(ISERROR(INDEX(Jornadas[id],ROW()-5)),"",COUNTIFS(_Cortes!$C:$C,INDEX(Jornadas[id],ROW()-5),_Cortes!$B:$B,LOOKUP($AC$4,_Barberos!$B:$B,_Barberos!$A:$A)))</f>
        <v>18</v>
      </c>
      <c r="AD108" s="20" cm="1">
        <f t="array" ref="AD108">IF(ISERROR(INDEX(Jornadas[id],ROW()-5)),"",INT(SUMIFS(Cortes[importe],Cortes[id_jornada],INDEX(Jornadas[id],ROW()-5),Cortes[id_barbero],LOOKUP($AC$4,Barberos[nombre],Barberos[id]))*(INDEX(Jornadas[comision_barberos],1)/100)))</f>
        <v>63000</v>
      </c>
      <c r="AE108" s="20" cm="1">
        <f t="array" ref="AE108">IF(ISERROR(INDEX(Jornadas[id],ROW()-5)),"",SUMIFS(Cortes[propina],Cortes[id_jornada],INDEX(Jornadas[id],ROW()-5),Cortes[id_barbero],LOOKUP($AC$4,Barberos[nombre],Barberos[id])))</f>
        <v>2000</v>
      </c>
      <c r="AF108" s="20" cm="1">
        <f t="array" ref="AF108">IF(ISERROR(INDEX(Jornadas[id],ROW()-5)),"",SUMIFS(Adelantos[importe],Adelantos[id_jornada],INDEX(Jornadas[id],ROW()-5),Adelantos[id_barbero],LOOKUP($AC$4,Barberos[nombre],Barberos[id])))</f>
        <v>0</v>
      </c>
      <c r="AG108" s="20" cm="1">
        <f t="array" ref="AG108">IF(ISERROR(INDEX(Jornadas[id],ROW()-5)),"",AD108+AE108-AF108)</f>
        <v>65000</v>
      </c>
      <c r="AH108" s="1" cm="1">
        <f t="array" ref="AH108">IF(ISERROR(INDEX(Jornadas[id],ROW()-5)),"",COUNTIFS(_Cortes!$C:$C,INDEX(Jornadas[id],ROW()-5),_Cortes!$B:$B,LOOKUP($AH$4,_Barberos!$B:$B,_Barberos!$A:$A)))</f>
        <v>0</v>
      </c>
      <c r="AI108" s="20" cm="1">
        <f t="array" ref="AI108">IF(ISERROR(INDEX(Jornadas[id],ROW()-5)),"",INT(SUMIFS(Cortes[importe],Cortes[id_jornada],INDEX(Jornadas[id],ROW()-5),Cortes[id_barbero],LOOKUP($AH$4,Barberos[nombre],Barberos[id]))*(INDEX(Jornadas[comision_barberos],1)/100)))</f>
        <v>0</v>
      </c>
      <c r="AJ108" s="20" cm="1">
        <f t="array" ref="AJ108">IF(ISERROR(INDEX(Jornadas[id],ROW()-5)),"",SUMIFS(Cortes[propina],Cortes[id_jornada],INDEX(Jornadas[id],ROW()-5),Cortes[id_barbero],LOOKUP($AH$4,Barberos[nombre],Barberos[id])))</f>
        <v>0</v>
      </c>
      <c r="AK108" s="20" cm="1">
        <f t="array" ref="AK108">IF(ISERROR(INDEX(Jornadas[id],ROW()-5)),"",SUMIFS(Adelantos[importe],Adelantos[id_jornada],INDEX(Jornadas[id],ROW()-5),Adelantos[id_barbero],LOOKUP($AH$4,Barberos[nombre],Barberos[id])))</f>
        <v>0</v>
      </c>
      <c r="AL108" s="20" cm="1">
        <f t="array" ref="AL108">IF(ISERROR(INDEX(Jornadas[id],ROW()-5)),"",AI108+AJ108-AK108)</f>
        <v>0</v>
      </c>
      <c r="AM108" s="1" cm="1">
        <f t="array" ref="AM108">IF(ISERROR(INDEX(Jornadas[id],ROW()-5)),"",COUNTIFS(_Cortes!$C:$C,INDEX(Jornadas[id],ROW()-5),_Cortes!$B:$B,LOOKUP($AM$4,_Barberos!$B:$B,_Barberos!$A:$A)))</f>
        <v>0</v>
      </c>
      <c r="AN108" s="20" cm="1">
        <f t="array" ref="AN108">IF(ISERROR(INDEX(Jornadas[id],ROW()-5)),"",INT(SUMIFS(Cortes[importe],Cortes[id_jornada],INDEX(Jornadas[id],ROW()-5),Cortes[id_barbero],LOOKUP($AM$4,Barberos[nombre],Barberos[id]))*(INDEX(Jornadas[comision_barberos],1)/100)))</f>
        <v>0</v>
      </c>
      <c r="AO108" s="20" cm="1">
        <f t="array" ref="AO108">IF(ISERROR(INDEX(Jornadas[id],ROW()-5)),"",SUMIFS(Cortes[propina],Cortes[id_jornada],INDEX(Jornadas[id],ROW()-5),Cortes[id_barbero],LOOKUP($AM$4,Barberos[nombre],Barberos[id])))</f>
        <v>0</v>
      </c>
      <c r="AP108" s="20" cm="1">
        <f t="array" ref="AP108">IF(ISERROR(INDEX(Jornadas[id],ROW()-5)),"",SUMIFS(Adelantos[importe],Adelantos[id_jornada],INDEX(Jornadas[id],ROW()-5),Adelantos[id_barbero],LOOKUP($AM$4,Barberos[nombre],Barberos[id])))</f>
        <v>0</v>
      </c>
      <c r="AQ108" s="20" cm="1">
        <f t="array" ref="AQ108">IF(ISERROR(INDEX(Jornadas[id],ROW()-5)),"",AN108+AO108-AP108)</f>
        <v>0</v>
      </c>
      <c r="AR108" s="1" cm="1">
        <f t="array" ref="AR108">IF(ISERROR(INDEX(Jornadas[id],ROW()-5)),"",COUNTIFS(_Cortes!$C:$C,INDEX(Jornadas[id],ROW()-5),_Cortes!$B:$B,LOOKUP($AR$4,_Barberos!$B:$B,_Barberos!$A:$A)))</f>
        <v>0</v>
      </c>
      <c r="AS108" s="20" cm="1">
        <f t="array" ref="AS108">IF(ISERROR(INDEX(Jornadas[id],ROW()-5)),"",INT(SUMIFS(Cortes[importe],Cortes[id_jornada],INDEX(Jornadas[id],ROW()-5),Cortes[id_barbero],LOOKUP($AR$4,Barberos[nombre],Barberos[id]))*(INDEX(Jornadas[comision_barberos],1)/100)))</f>
        <v>0</v>
      </c>
      <c r="AT108" s="20" cm="1">
        <f t="array" ref="AT108">IF(ISERROR(INDEX(Jornadas[id],ROW()-5)),"",SUMIFS(Cortes[propina],Cortes[id_jornada],INDEX(Jornadas[id],ROW()-5),Cortes[id_barbero],LOOKUP($AR$4,Barberos[nombre],Barberos[id])))</f>
        <v>0</v>
      </c>
      <c r="AU108" s="20" cm="1">
        <f t="array" ref="AU108">IF(ISERROR(INDEX(Jornadas[id],ROW()-5)),"",SUMIFS(Adelantos[importe],Adelantos[id_jornada],INDEX(Jornadas[id],ROW()-5),Adelantos[id_barbero],LOOKUP($AR$4,Barberos[nombre],Barberos[id])))</f>
        <v>0</v>
      </c>
      <c r="AV108" s="20" cm="1">
        <f t="array" ref="AV108">IF(ISERROR(INDEX(Jornadas[id],ROW()-5)),"",AS108+AT108-AU108)</f>
        <v>0</v>
      </c>
    </row>
    <row r="109" spans="1:48" ht="15" hidden="1" customHeight="1" x14ac:dyDescent="0.3">
      <c r="A109" s="51" t="str">
        <f t="shared" si="1"/>
        <v>Saturday</v>
      </c>
      <c r="B109" s="52"/>
      <c r="C109" s="36" cm="1">
        <f t="array" ref="C109">IF(ISERROR(INDEX(Jornadas[id],ROW()-5)),"",INDEX(Jornadas[fecha],ROW()-5))</f>
        <v>45780</v>
      </c>
      <c r="D109" s="2" cm="1">
        <f t="array" ref="D109">IF(ISERROR(INDEX(Jornadas[id],ROW()-5)),"",COUNTIFS(_Cortes!$C:$C,INDEX(Jornadas[id],ROW()-5),_Cortes!$B:$B,LOOKUP($D$4,_Barberos!$B:$B,_Barberos!$A:$A)))</f>
        <v>13</v>
      </c>
      <c r="E109" s="21" cm="1">
        <f t="array" ref="E109">IF(ISERROR(INDEX(Jornadas[id],ROW()-5)),"",INT(SUMIFS(Cortes[importe],Cortes[id_jornada],INDEX(Jornadas[id],ROW()-5),Cortes[id_barbero],LOOKUP($D$4,Barberos[nombre],Barberos[id]))*(INDEX(Jornadas[comision_barberos],1)/100)))</f>
        <v>45500</v>
      </c>
      <c r="F109" s="21" cm="1">
        <f t="array" ref="F109">IF(ISERROR(INDEX(Jornadas[id],ROW()-5)),"",SUMIFS(Cortes[propina],Cortes[id_jornada],INDEX(Jornadas[id],ROW()-5),Cortes[id_barbero],LOOKUP($D$4,Barberos[nombre],Barberos[id])))</f>
        <v>3000</v>
      </c>
      <c r="G109" s="21" cm="1">
        <f t="array" ref="G109">IF(ISERROR(INDEX(Jornadas[id],ROW()-5)),"",SUMIFS(Adelantos[importe],Adelantos[id_jornada],INDEX(Jornadas[id],ROW()-5),Adelantos[id_barbero],LOOKUP($D$4,Barberos[nombre],Barberos[id])))</f>
        <v>0</v>
      </c>
      <c r="H109" s="21" cm="1">
        <f t="array" ref="H109">IF(ISERROR(INDEX(Jornadas[id],ROW()-5)),"",E109+F109-G109)</f>
        <v>48500</v>
      </c>
      <c r="I109" s="2" cm="1">
        <f t="array" ref="I109">IF(ISERROR(INDEX(Jornadas[id],ROW()-5)),"",COUNTIFS(_Cortes!$C:$C,INDEX(Jornadas[id],ROW()-5),_Cortes!$B:$B,LOOKUP($I$4,_Barberos!$B:$B,_Barberos!$A:$A)))</f>
        <v>14</v>
      </c>
      <c r="J109" s="21" cm="1">
        <f t="array" ref="J109">IF(ISERROR(INDEX(Jornadas[id],ROW()-5)),"",INT(SUMIFS(Cortes[importe],Cortes[id_jornada],INDEX(Jornadas[id],ROW()-5),Cortes[id_barbero],LOOKUP($I$4,Barberos[nombre],Barberos[id]))*(INDEX(Jornadas[comision_barberos],1)/100)))</f>
        <v>49000</v>
      </c>
      <c r="K109" s="21" cm="1">
        <f t="array" ref="K109">IF(ISERROR(INDEX(Jornadas[id],ROW()-5)),"",SUMIFS(Cortes[propina],Cortes[id_jornada],INDEX(Jornadas[id],ROW()-5),Cortes[id_barbero],LOOKUP($I$4,Barberos[nombre],Barberos[id])))</f>
        <v>8000</v>
      </c>
      <c r="L109" s="21" cm="1">
        <f t="array" ref="L109">IF(ISERROR(INDEX(Jornadas[id],ROW()-5)),"",SUMIFS(Adelantos[importe],Adelantos[id_jornada],INDEX(Jornadas[id],ROW()-5),Adelantos[id_barbero],LOOKUP($I$4,Barberos[nombre],Barberos[id])))</f>
        <v>500</v>
      </c>
      <c r="M109" s="21" cm="1">
        <f t="array" ref="M109">IF(ISERROR(INDEX(Jornadas[id],ROW()-5)),"",J109+K109-L109)</f>
        <v>56500</v>
      </c>
      <c r="N109" s="2" cm="1">
        <f t="array" ref="N109">IF(ISERROR(INDEX(Jornadas[id],ROW()-5)),"",COUNTIFS(_Cortes!$C:$C,INDEX(Jornadas[id],ROW()-5),_Cortes!$B:$B,LOOKUP($N$4,_Barberos!$B:$B,_Barberos!$A:$A)))</f>
        <v>14</v>
      </c>
      <c r="O109" s="21" cm="1">
        <f t="array" ref="O109">IF(ISERROR(INDEX(Jornadas[id],ROW()-5)),"",INT(SUMIFS(Cortes[importe],Cortes[id_jornada],INDEX(Jornadas[id],ROW()-5),Cortes[id_barbero],LOOKUP($N$4,Barberos[nombre],Barberos[id]))*(INDEX(Jornadas[comision_barberos],1)/100)))</f>
        <v>51000</v>
      </c>
      <c r="P109" s="21" cm="1">
        <f t="array" ref="P109">IF(ISERROR(INDEX(Jornadas[id],ROW()-5)),"",SUMIFS(Cortes[propina],Cortes[id_jornada],INDEX(Jornadas[id],ROW()-5),Cortes[id_barbero],LOOKUP($N$4,Barberos[nombre],Barberos[id])))</f>
        <v>12500</v>
      </c>
      <c r="Q109" s="21" cm="1">
        <f t="array" ref="Q109">IF(ISERROR(INDEX(Jornadas[id],ROW()-5)),"",SUMIFS(Adelantos[importe],Adelantos[id_jornada],INDEX(Jornadas[id],ROW()-5),Adelantos[id_barbero],LOOKUP($N$4,Barberos[nombre],Barberos[id])))</f>
        <v>0</v>
      </c>
      <c r="R109" s="21" cm="1">
        <f t="array" ref="R109">IF(ISERROR(INDEX(Jornadas[id],ROW()-5)),"",O109+P109-Q109)</f>
        <v>63500</v>
      </c>
      <c r="S109" s="2" cm="1">
        <f t="array" ref="S109">IF(ISERROR(INDEX(Jornadas[id],ROW()-5)),"",COUNTIFS(_Cortes!$C:$C,INDEX(Jornadas[id],ROW()-5),_Cortes!$B:$B,LOOKUP($S$4,_Barberos!$B:$B,_Barberos!$A:$A)))</f>
        <v>9</v>
      </c>
      <c r="T109" s="21" cm="1">
        <f t="array" ref="T109">IF(ISERROR(INDEX(Jornadas[id],ROW()-5)),"",INT(SUMIFS(Cortes[importe],Cortes[id_jornada],INDEX(Jornadas[id],ROW()-5),Cortes[id_barbero],LOOKUP($S$4,Barberos[nombre],Barberos[id]))*(INDEX(Jornadas[comision_barberos],1)/100)))</f>
        <v>32500</v>
      </c>
      <c r="U109" s="21" cm="1">
        <f t="array" ref="U109">IF(ISERROR(INDEX(Jornadas[id],ROW()-5)),"",SUMIFS(Cortes[propina],Cortes[id_jornada],INDEX(Jornadas[id],ROW()-5),Cortes[id_barbero],LOOKUP($S$4,Barberos[nombre],Barberos[id])))</f>
        <v>1000</v>
      </c>
      <c r="V109" s="21" cm="1">
        <f t="array" ref="V109">IF(ISERROR(INDEX(Jornadas[id],ROW()-5)),"",SUMIFS(Adelantos[importe],Adelantos[id_jornada],INDEX(Jornadas[id],ROW()-5),Adelantos[id_barbero],LOOKUP($S$4,Barberos[nombre],Barberos[id])))</f>
        <v>0</v>
      </c>
      <c r="W109" s="21" cm="1">
        <f t="array" ref="W109">IF(ISERROR(INDEX(Jornadas[id],ROW()-5)),"",T109+U109-V109)</f>
        <v>33500</v>
      </c>
      <c r="X109" s="2" cm="1">
        <f t="array" ref="X109">IF(ISERROR(INDEX(Jornadas[id],ROW()-5)),"",COUNTIFS(_Cortes!$C:$C,INDEX(Jornadas[id],ROW()-5),_Cortes!$B:$B,LOOKUP($X$4,_Barberos!$B:$B,_Barberos!$A:$A)))</f>
        <v>0</v>
      </c>
      <c r="Y109" s="21" cm="1">
        <f t="array" ref="Y109">IF(ISERROR(INDEX(Jornadas[id],ROW()-5)),"",INT(SUMIFS(Cortes[importe],Cortes[id_jornada],INDEX(Jornadas[id],ROW()-5),Cortes[id_barbero],LOOKUP($X$4,Barberos[nombre],Barberos[id]))*(INDEX(Jornadas[comision_barberos],1)/100)))</f>
        <v>0</v>
      </c>
      <c r="Z109" s="21" cm="1">
        <f t="array" ref="Z109">IF(ISERROR(INDEX(Jornadas[id],ROW()-5)),"",SUMIFS(Cortes[propina],Cortes[id_jornada],INDEX(Jornadas[id],ROW()-5),Cortes[id_barbero],LOOKUP($X$4,Barberos[nombre],Barberos[id])))</f>
        <v>0</v>
      </c>
      <c r="AA109" s="21" cm="1">
        <f t="array" ref="AA109">IF(ISERROR(INDEX(Jornadas[id],ROW()-5)),"",SUMIFS(Adelantos[importe],Adelantos[id_jornada],INDEX(Jornadas[id],ROW()-5),Adelantos[id_barbero],LOOKUP($X$4,Barberos[nombre],Barberos[id])))</f>
        <v>0</v>
      </c>
      <c r="AB109" s="21" cm="1">
        <f t="array" ref="AB109">IF(ISERROR(INDEX(Jornadas[id],ROW()-5)),"",Y109+Z109-AA109)</f>
        <v>0</v>
      </c>
      <c r="AC109" s="2" cm="1">
        <f t="array" ref="AC109">IF(ISERROR(INDEX(Jornadas[id],ROW()-5)),"",COUNTIFS(_Cortes!$C:$C,INDEX(Jornadas[id],ROW()-5),_Cortes!$B:$B,LOOKUP($AC$4,_Barberos!$B:$B,_Barberos!$A:$A)))</f>
        <v>16</v>
      </c>
      <c r="AD109" s="21" cm="1">
        <f t="array" ref="AD109">IF(ISERROR(INDEX(Jornadas[id],ROW()-5)),"",INT(SUMIFS(Cortes[importe],Cortes[id_jornada],INDEX(Jornadas[id],ROW()-5),Cortes[id_barbero],LOOKUP($AC$4,Barberos[nombre],Barberos[id]))*(INDEX(Jornadas[comision_barberos],1)/100)))</f>
        <v>57000</v>
      </c>
      <c r="AE109" s="21" cm="1">
        <f t="array" ref="AE109">IF(ISERROR(INDEX(Jornadas[id],ROW()-5)),"",SUMIFS(Cortes[propina],Cortes[id_jornada],INDEX(Jornadas[id],ROW()-5),Cortes[id_barbero],LOOKUP($AC$4,Barberos[nombre],Barberos[id])))</f>
        <v>0</v>
      </c>
      <c r="AF109" s="21" cm="1">
        <f t="array" ref="AF109">IF(ISERROR(INDEX(Jornadas[id],ROW()-5)),"",SUMIFS(Adelantos[importe],Adelantos[id_jornada],INDEX(Jornadas[id],ROW()-5),Adelantos[id_barbero],LOOKUP($AC$4,Barberos[nombre],Barberos[id])))</f>
        <v>0</v>
      </c>
      <c r="AG109" s="21" cm="1">
        <f t="array" ref="AG109">IF(ISERROR(INDEX(Jornadas[id],ROW()-5)),"",AD109+AE109-AF109)</f>
        <v>57000</v>
      </c>
      <c r="AH109" s="2" cm="1">
        <f t="array" ref="AH109">IF(ISERROR(INDEX(Jornadas[id],ROW()-5)),"",COUNTIFS(_Cortes!$C:$C,INDEX(Jornadas[id],ROW()-5),_Cortes!$B:$B,LOOKUP($AH$4,_Barberos!$B:$B,_Barberos!$A:$A)))</f>
        <v>0</v>
      </c>
      <c r="AI109" s="21" cm="1">
        <f t="array" ref="AI109">IF(ISERROR(INDEX(Jornadas[id],ROW()-5)),"",INT(SUMIFS(Cortes[importe],Cortes[id_jornada],INDEX(Jornadas[id],ROW()-5),Cortes[id_barbero],LOOKUP($AH$4,Barberos[nombre],Barberos[id]))*(INDEX(Jornadas[comision_barberos],1)/100)))</f>
        <v>0</v>
      </c>
      <c r="AJ109" s="21" cm="1">
        <f t="array" ref="AJ109">IF(ISERROR(INDEX(Jornadas[id],ROW()-5)),"",SUMIFS(Cortes[propina],Cortes[id_jornada],INDEX(Jornadas[id],ROW()-5),Cortes[id_barbero],LOOKUP($AH$4,Barberos[nombre],Barberos[id])))</f>
        <v>0</v>
      </c>
      <c r="AK109" s="21" cm="1">
        <f t="array" ref="AK109">IF(ISERROR(INDEX(Jornadas[id],ROW()-5)),"",SUMIFS(Adelantos[importe],Adelantos[id_jornada],INDEX(Jornadas[id],ROW()-5),Adelantos[id_barbero],LOOKUP($AH$4,Barberos[nombre],Barberos[id])))</f>
        <v>0</v>
      </c>
      <c r="AL109" s="21" cm="1">
        <f t="array" ref="AL109">IF(ISERROR(INDEX(Jornadas[id],ROW()-5)),"",AI109+AJ109-AK109)</f>
        <v>0</v>
      </c>
      <c r="AM109" s="2" cm="1">
        <f t="array" ref="AM109">IF(ISERROR(INDEX(Jornadas[id],ROW()-5)),"",COUNTIFS(_Cortes!$C:$C,INDEX(Jornadas[id],ROW()-5),_Cortes!$B:$B,LOOKUP($AM$4,_Barberos!$B:$B,_Barberos!$A:$A)))</f>
        <v>11</v>
      </c>
      <c r="AN109" s="21" cm="1">
        <f t="array" ref="AN109">IF(ISERROR(INDEX(Jornadas[id],ROW()-5)),"",INT(SUMIFS(Cortes[importe],Cortes[id_jornada],INDEX(Jornadas[id],ROW()-5),Cortes[id_barbero],LOOKUP($AM$4,Barberos[nombre],Barberos[id]))*(INDEX(Jornadas[comision_barberos],1)/100)))</f>
        <v>40500</v>
      </c>
      <c r="AO109" s="21" cm="1">
        <f t="array" ref="AO109">IF(ISERROR(INDEX(Jornadas[id],ROW()-5)),"",SUMIFS(Cortes[propina],Cortes[id_jornada],INDEX(Jornadas[id],ROW()-5),Cortes[id_barbero],LOOKUP($AM$4,Barberos[nombre],Barberos[id])))</f>
        <v>5000</v>
      </c>
      <c r="AP109" s="21" cm="1">
        <f t="array" ref="AP109">IF(ISERROR(INDEX(Jornadas[id],ROW()-5)),"",SUMIFS(Adelantos[importe],Adelantos[id_jornada],INDEX(Jornadas[id],ROW()-5),Adelantos[id_barbero],LOOKUP($AM$4,Barberos[nombre],Barberos[id])))</f>
        <v>0</v>
      </c>
      <c r="AQ109" s="21" cm="1">
        <f t="array" ref="AQ109">IF(ISERROR(INDEX(Jornadas[id],ROW()-5)),"",AN109+AO109-AP109)</f>
        <v>45500</v>
      </c>
      <c r="AR109" s="2" cm="1">
        <f t="array" ref="AR109">IF(ISERROR(INDEX(Jornadas[id],ROW()-5)),"",COUNTIFS(_Cortes!$C:$C,INDEX(Jornadas[id],ROW()-5),_Cortes!$B:$B,LOOKUP($AR$4,_Barberos!$B:$B,_Barberos!$A:$A)))</f>
        <v>0</v>
      </c>
      <c r="AS109" s="21" cm="1">
        <f t="array" ref="AS109">IF(ISERROR(INDEX(Jornadas[id],ROW()-5)),"",INT(SUMIFS(Cortes[importe],Cortes[id_jornada],INDEX(Jornadas[id],ROW()-5),Cortes[id_barbero],LOOKUP($AR$4,Barberos[nombre],Barberos[id]))*(INDEX(Jornadas[comision_barberos],1)/100)))</f>
        <v>0</v>
      </c>
      <c r="AT109" s="21" cm="1">
        <f t="array" ref="AT109">IF(ISERROR(INDEX(Jornadas[id],ROW()-5)),"",SUMIFS(Cortes[propina],Cortes[id_jornada],INDEX(Jornadas[id],ROW()-5),Cortes[id_barbero],LOOKUP($AR$4,Barberos[nombre],Barberos[id])))</f>
        <v>0</v>
      </c>
      <c r="AU109" s="21" cm="1">
        <f t="array" ref="AU109">IF(ISERROR(INDEX(Jornadas[id],ROW()-5)),"",SUMIFS(Adelantos[importe],Adelantos[id_jornada],INDEX(Jornadas[id],ROW()-5),Adelantos[id_barbero],LOOKUP($AR$4,Barberos[nombre],Barberos[id])))</f>
        <v>0</v>
      </c>
      <c r="AV109" s="21" cm="1">
        <f t="array" ref="AV109">IF(ISERROR(INDEX(Jornadas[id],ROW()-5)),"",AS109+AT109-AU109)</f>
        <v>0</v>
      </c>
    </row>
    <row r="110" spans="1:48" ht="15" hidden="1" customHeight="1" x14ac:dyDescent="0.3">
      <c r="A110" s="53" t="str">
        <f t="shared" si="1"/>
        <v>Monday</v>
      </c>
      <c r="B110" s="54"/>
      <c r="C110" s="38" cm="1">
        <f t="array" ref="C110">IF(ISERROR(INDEX(Jornadas[id],ROW()-5)),"",INDEX(Jornadas[fecha],ROW()-5))</f>
        <v>45782</v>
      </c>
      <c r="D110" s="1" cm="1">
        <f t="array" ref="D110">IF(ISERROR(INDEX(Jornadas[id],ROW()-5)),"",COUNTIFS(_Cortes!$C:$C,INDEX(Jornadas[id],ROW()-5),_Cortes!$B:$B,LOOKUP($D$4,_Barberos!$B:$B,_Barberos!$A:$A)))</f>
        <v>0</v>
      </c>
      <c r="E110" s="20" cm="1">
        <f t="array" ref="E110">IF(ISERROR(INDEX(Jornadas[id],ROW()-5)),"",INT(SUMIFS(Cortes[importe],Cortes[id_jornada],INDEX(Jornadas[id],ROW()-5),Cortes[id_barbero],LOOKUP($D$4,Barberos[nombre],Barberos[id]))*(INDEX(Jornadas[comision_barberos],1)/100)))</f>
        <v>0</v>
      </c>
      <c r="F110" s="20" cm="1">
        <f t="array" ref="F110">IF(ISERROR(INDEX(Jornadas[id],ROW()-5)),"",SUMIFS(Cortes[propina],Cortes[id_jornada],INDEX(Jornadas[id],ROW()-5),Cortes[id_barbero],LOOKUP($D$4,Barberos[nombre],Barberos[id])))</f>
        <v>0</v>
      </c>
      <c r="G110" s="20" cm="1">
        <f t="array" ref="G110">IF(ISERROR(INDEX(Jornadas[id],ROW()-5)),"",SUMIFS(Adelantos[importe],Adelantos[id_jornada],INDEX(Jornadas[id],ROW()-5),Adelantos[id_barbero],LOOKUP($D$4,Barberos[nombre],Barberos[id])))</f>
        <v>0</v>
      </c>
      <c r="H110" s="20" cm="1">
        <f t="array" ref="H110">IF(ISERROR(INDEX(Jornadas[id],ROW()-5)),"",E110+F110-G110)</f>
        <v>0</v>
      </c>
      <c r="I110" s="1" cm="1">
        <f t="array" ref="I110">IF(ISERROR(INDEX(Jornadas[id],ROW()-5)),"",COUNTIFS(_Cortes!$C:$C,INDEX(Jornadas[id],ROW()-5),_Cortes!$B:$B,LOOKUP($I$4,_Barberos!$B:$B,_Barberos!$A:$A)))</f>
        <v>9</v>
      </c>
      <c r="J110" s="20" cm="1">
        <f t="array" ref="J110">IF(ISERROR(INDEX(Jornadas[id],ROW()-5)),"",INT(SUMIFS(Cortes[importe],Cortes[id_jornada],INDEX(Jornadas[id],ROW()-5),Cortes[id_barbero],LOOKUP($I$4,Barberos[nombre],Barberos[id]))*(INDEX(Jornadas[comision_barberos],1)/100)))</f>
        <v>32500</v>
      </c>
      <c r="K110" s="20" cm="1">
        <f t="array" ref="K110">IF(ISERROR(INDEX(Jornadas[id],ROW()-5)),"",SUMIFS(Cortes[propina],Cortes[id_jornada],INDEX(Jornadas[id],ROW()-5),Cortes[id_barbero],LOOKUP($I$4,Barberos[nombre],Barberos[id])))</f>
        <v>2000</v>
      </c>
      <c r="L110" s="20" cm="1">
        <f t="array" ref="L110">IF(ISERROR(INDEX(Jornadas[id],ROW()-5)),"",SUMIFS(Adelantos[importe],Adelantos[id_jornada],INDEX(Jornadas[id],ROW()-5),Adelantos[id_barbero],LOOKUP($I$4,Barberos[nombre],Barberos[id])))</f>
        <v>0</v>
      </c>
      <c r="M110" s="20" cm="1">
        <f t="array" ref="M110">IF(ISERROR(INDEX(Jornadas[id],ROW()-5)),"",J110+K110-L110)</f>
        <v>34500</v>
      </c>
      <c r="N110" s="1" cm="1">
        <f t="array" ref="N110">IF(ISERROR(INDEX(Jornadas[id],ROW()-5)),"",COUNTIFS(_Cortes!$C:$C,INDEX(Jornadas[id],ROW()-5),_Cortes!$B:$B,LOOKUP($N$4,_Barberos!$B:$B,_Barberos!$A:$A)))</f>
        <v>9</v>
      </c>
      <c r="O110" s="20" cm="1">
        <f t="array" ref="O110">IF(ISERROR(INDEX(Jornadas[id],ROW()-5)),"",INT(SUMIFS(Cortes[importe],Cortes[id_jornada],INDEX(Jornadas[id],ROW()-5),Cortes[id_barbero],LOOKUP($N$4,Barberos[nombre],Barberos[id]))*(INDEX(Jornadas[comision_barberos],1)/100)))</f>
        <v>33500</v>
      </c>
      <c r="P110" s="20" cm="1">
        <f t="array" ref="P110">IF(ISERROR(INDEX(Jornadas[id],ROW()-5)),"",SUMIFS(Cortes[propina],Cortes[id_jornada],INDEX(Jornadas[id],ROW()-5),Cortes[id_barbero],LOOKUP($N$4,Barberos[nombre],Barberos[id])))</f>
        <v>6000</v>
      </c>
      <c r="Q110" s="20" cm="1">
        <f t="array" ref="Q110">IF(ISERROR(INDEX(Jornadas[id],ROW()-5)),"",SUMIFS(Adelantos[importe],Adelantos[id_jornada],INDEX(Jornadas[id],ROW()-5),Adelantos[id_barbero],LOOKUP($N$4,Barberos[nombre],Barberos[id])))</f>
        <v>0</v>
      </c>
      <c r="R110" s="20" cm="1">
        <f t="array" ref="R110">IF(ISERROR(INDEX(Jornadas[id],ROW()-5)),"",O110+P110-Q110)</f>
        <v>39500</v>
      </c>
      <c r="S110" s="1" cm="1">
        <f t="array" ref="S110">IF(ISERROR(INDEX(Jornadas[id],ROW()-5)),"",COUNTIFS(_Cortes!$C:$C,INDEX(Jornadas[id],ROW()-5),_Cortes!$B:$B,LOOKUP($S$4,_Barberos!$B:$B,_Barberos!$A:$A)))</f>
        <v>7</v>
      </c>
      <c r="T110" s="20" cm="1">
        <f t="array" ref="T110">IF(ISERROR(INDEX(Jornadas[id],ROW()-5)),"",INT(SUMIFS(Cortes[importe],Cortes[id_jornada],INDEX(Jornadas[id],ROW()-5),Cortes[id_barbero],LOOKUP($S$4,Barberos[nombre],Barberos[id]))*(INDEX(Jornadas[comision_barberos],1)/100)))</f>
        <v>24500</v>
      </c>
      <c r="U110" s="20" cm="1">
        <f t="array" ref="U110">IF(ISERROR(INDEX(Jornadas[id],ROW()-5)),"",SUMIFS(Cortes[propina],Cortes[id_jornada],INDEX(Jornadas[id],ROW()-5),Cortes[id_barbero],LOOKUP($S$4,Barberos[nombre],Barberos[id])))</f>
        <v>3000</v>
      </c>
      <c r="V110" s="20" cm="1">
        <f t="array" ref="V110">IF(ISERROR(INDEX(Jornadas[id],ROW()-5)),"",SUMIFS(Adelantos[importe],Adelantos[id_jornada],INDEX(Jornadas[id],ROW()-5),Adelantos[id_barbero],LOOKUP($S$4,Barberos[nombre],Barberos[id])))</f>
        <v>0</v>
      </c>
      <c r="W110" s="20" cm="1">
        <f t="array" ref="W110">IF(ISERROR(INDEX(Jornadas[id],ROW()-5)),"",T110+U110-V110)</f>
        <v>27500</v>
      </c>
      <c r="X110" s="1" cm="1">
        <f t="array" ref="X110">IF(ISERROR(INDEX(Jornadas[id],ROW()-5)),"",COUNTIFS(_Cortes!$C:$C,INDEX(Jornadas[id],ROW()-5),_Cortes!$B:$B,LOOKUP($X$4,_Barberos!$B:$B,_Barberos!$A:$A)))</f>
        <v>0</v>
      </c>
      <c r="Y110" s="20" cm="1">
        <f t="array" ref="Y110">IF(ISERROR(INDEX(Jornadas[id],ROW()-5)),"",INT(SUMIFS(Cortes[importe],Cortes[id_jornada],INDEX(Jornadas[id],ROW()-5),Cortes[id_barbero],LOOKUP($X$4,Barberos[nombre],Barberos[id]))*(INDEX(Jornadas[comision_barberos],1)/100)))</f>
        <v>0</v>
      </c>
      <c r="Z110" s="20" cm="1">
        <f t="array" ref="Z110">IF(ISERROR(INDEX(Jornadas[id],ROW()-5)),"",SUMIFS(Cortes[propina],Cortes[id_jornada],INDEX(Jornadas[id],ROW()-5),Cortes[id_barbero],LOOKUP($X$4,Barberos[nombre],Barberos[id])))</f>
        <v>0</v>
      </c>
      <c r="AA110" s="20" cm="1">
        <f t="array" ref="AA110">IF(ISERROR(INDEX(Jornadas[id],ROW()-5)),"",SUMIFS(Adelantos[importe],Adelantos[id_jornada],INDEX(Jornadas[id],ROW()-5),Adelantos[id_barbero],LOOKUP($X$4,Barberos[nombre],Barberos[id])))</f>
        <v>0</v>
      </c>
      <c r="AB110" s="20" cm="1">
        <f t="array" ref="AB110">IF(ISERROR(INDEX(Jornadas[id],ROW()-5)),"",Y110+Z110-AA110)</f>
        <v>0</v>
      </c>
      <c r="AC110" s="1" cm="1">
        <f t="array" ref="AC110">IF(ISERROR(INDEX(Jornadas[id],ROW()-5)),"",COUNTIFS(_Cortes!$C:$C,INDEX(Jornadas[id],ROW()-5),_Cortes!$B:$B,LOOKUP($AC$4,_Barberos!$B:$B,_Barberos!$A:$A)))</f>
        <v>7</v>
      </c>
      <c r="AD110" s="20" cm="1">
        <f t="array" ref="AD110">IF(ISERROR(INDEX(Jornadas[id],ROW()-5)),"",INT(SUMIFS(Cortes[importe],Cortes[id_jornada],INDEX(Jornadas[id],ROW()-5),Cortes[id_barbero],LOOKUP($AC$4,Barberos[nombre],Barberos[id]))*(INDEX(Jornadas[comision_barberos],1)/100)))</f>
        <v>26500</v>
      </c>
      <c r="AE110" s="20" cm="1">
        <f t="array" ref="AE110">IF(ISERROR(INDEX(Jornadas[id],ROW()-5)),"",SUMIFS(Cortes[propina],Cortes[id_jornada],INDEX(Jornadas[id],ROW()-5),Cortes[id_barbero],LOOKUP($AC$4,Barberos[nombre],Barberos[id])))</f>
        <v>0</v>
      </c>
      <c r="AF110" s="20" cm="1">
        <f t="array" ref="AF110">IF(ISERROR(INDEX(Jornadas[id],ROW()-5)),"",SUMIFS(Adelantos[importe],Adelantos[id_jornada],INDEX(Jornadas[id],ROW()-5),Adelantos[id_barbero],LOOKUP($AC$4,Barberos[nombre],Barberos[id])))</f>
        <v>0</v>
      </c>
      <c r="AG110" s="20" cm="1">
        <f t="array" ref="AG110">IF(ISERROR(INDEX(Jornadas[id],ROW()-5)),"",AD110+AE110-AF110)</f>
        <v>26500</v>
      </c>
      <c r="AH110" s="1" cm="1">
        <f t="array" ref="AH110">IF(ISERROR(INDEX(Jornadas[id],ROW()-5)),"",COUNTIFS(_Cortes!$C:$C,INDEX(Jornadas[id],ROW()-5),_Cortes!$B:$B,LOOKUP($AH$4,_Barberos!$B:$B,_Barberos!$A:$A)))</f>
        <v>0</v>
      </c>
      <c r="AI110" s="20" cm="1">
        <f t="array" ref="AI110">IF(ISERROR(INDEX(Jornadas[id],ROW()-5)),"",INT(SUMIFS(Cortes[importe],Cortes[id_jornada],INDEX(Jornadas[id],ROW()-5),Cortes[id_barbero],LOOKUP($AH$4,Barberos[nombre],Barberos[id]))*(INDEX(Jornadas[comision_barberos],1)/100)))</f>
        <v>0</v>
      </c>
      <c r="AJ110" s="20" cm="1">
        <f t="array" ref="AJ110">IF(ISERROR(INDEX(Jornadas[id],ROW()-5)),"",SUMIFS(Cortes[propina],Cortes[id_jornada],INDEX(Jornadas[id],ROW()-5),Cortes[id_barbero],LOOKUP($AH$4,Barberos[nombre],Barberos[id])))</f>
        <v>0</v>
      </c>
      <c r="AK110" s="20" cm="1">
        <f t="array" ref="AK110">IF(ISERROR(INDEX(Jornadas[id],ROW()-5)),"",SUMIFS(Adelantos[importe],Adelantos[id_jornada],INDEX(Jornadas[id],ROW()-5),Adelantos[id_barbero],LOOKUP($AH$4,Barberos[nombre],Barberos[id])))</f>
        <v>0</v>
      </c>
      <c r="AL110" s="20" cm="1">
        <f t="array" ref="AL110">IF(ISERROR(INDEX(Jornadas[id],ROW()-5)),"",AI110+AJ110-AK110)</f>
        <v>0</v>
      </c>
      <c r="AM110" s="1" cm="1">
        <f t="array" ref="AM110">IF(ISERROR(INDEX(Jornadas[id],ROW()-5)),"",COUNTIFS(_Cortes!$C:$C,INDEX(Jornadas[id],ROW()-5),_Cortes!$B:$B,LOOKUP($AM$4,_Barberos!$B:$B,_Barberos!$A:$A)))</f>
        <v>0</v>
      </c>
      <c r="AN110" s="20" cm="1">
        <f t="array" ref="AN110">IF(ISERROR(INDEX(Jornadas[id],ROW()-5)),"",INT(SUMIFS(Cortes[importe],Cortes[id_jornada],INDEX(Jornadas[id],ROW()-5),Cortes[id_barbero],LOOKUP($AM$4,Barberos[nombre],Barberos[id]))*(INDEX(Jornadas[comision_barberos],1)/100)))</f>
        <v>0</v>
      </c>
      <c r="AO110" s="20" cm="1">
        <f t="array" ref="AO110">IF(ISERROR(INDEX(Jornadas[id],ROW()-5)),"",SUMIFS(Cortes[propina],Cortes[id_jornada],INDEX(Jornadas[id],ROW()-5),Cortes[id_barbero],LOOKUP($AM$4,Barberos[nombre],Barberos[id])))</f>
        <v>0</v>
      </c>
      <c r="AP110" s="20" cm="1">
        <f t="array" ref="AP110">IF(ISERROR(INDEX(Jornadas[id],ROW()-5)),"",SUMIFS(Adelantos[importe],Adelantos[id_jornada],INDEX(Jornadas[id],ROW()-5),Adelantos[id_barbero],LOOKUP($AM$4,Barberos[nombre],Barberos[id])))</f>
        <v>0</v>
      </c>
      <c r="AQ110" s="20" cm="1">
        <f t="array" ref="AQ110">IF(ISERROR(INDEX(Jornadas[id],ROW()-5)),"",AN110+AO110-AP110)</f>
        <v>0</v>
      </c>
      <c r="AR110" s="1" cm="1">
        <f t="array" ref="AR110">IF(ISERROR(INDEX(Jornadas[id],ROW()-5)),"",COUNTIFS(_Cortes!$C:$C,INDEX(Jornadas[id],ROW()-5),_Cortes!$B:$B,LOOKUP($AR$4,_Barberos!$B:$B,_Barberos!$A:$A)))</f>
        <v>0</v>
      </c>
      <c r="AS110" s="20" cm="1">
        <f t="array" ref="AS110">IF(ISERROR(INDEX(Jornadas[id],ROW()-5)),"",INT(SUMIFS(Cortes[importe],Cortes[id_jornada],INDEX(Jornadas[id],ROW()-5),Cortes[id_barbero],LOOKUP($AR$4,Barberos[nombre],Barberos[id]))*(INDEX(Jornadas[comision_barberos],1)/100)))</f>
        <v>0</v>
      </c>
      <c r="AT110" s="20" cm="1">
        <f t="array" ref="AT110">IF(ISERROR(INDEX(Jornadas[id],ROW()-5)),"",SUMIFS(Cortes[propina],Cortes[id_jornada],INDEX(Jornadas[id],ROW()-5),Cortes[id_barbero],LOOKUP($AR$4,Barberos[nombre],Barberos[id])))</f>
        <v>0</v>
      </c>
      <c r="AU110" s="20" cm="1">
        <f t="array" ref="AU110">IF(ISERROR(INDEX(Jornadas[id],ROW()-5)),"",SUMIFS(Adelantos[importe],Adelantos[id_jornada],INDEX(Jornadas[id],ROW()-5),Adelantos[id_barbero],LOOKUP($AR$4,Barberos[nombre],Barberos[id])))</f>
        <v>0</v>
      </c>
      <c r="AV110" s="20" cm="1">
        <f t="array" ref="AV110">IF(ISERROR(INDEX(Jornadas[id],ROW()-5)),"",AS110+AT110-AU110)</f>
        <v>0</v>
      </c>
    </row>
    <row r="111" spans="1:48" ht="15" hidden="1" customHeight="1" x14ac:dyDescent="0.3">
      <c r="A111" s="51" t="str">
        <f t="shared" si="1"/>
        <v>Tuesday</v>
      </c>
      <c r="B111" s="52"/>
      <c r="C111" s="36" cm="1">
        <f t="array" ref="C111">IF(ISERROR(INDEX(Jornadas[id],ROW()-5)),"",INDEX(Jornadas[fecha],ROW()-5))</f>
        <v>45783</v>
      </c>
      <c r="D111" s="2" cm="1">
        <f t="array" ref="D111">IF(ISERROR(INDEX(Jornadas[id],ROW()-5)),"",COUNTIFS(_Cortes!$C:$C,INDEX(Jornadas[id],ROW()-5),_Cortes!$B:$B,LOOKUP($D$4,_Barberos!$B:$B,_Barberos!$A:$A)))</f>
        <v>0</v>
      </c>
      <c r="E111" s="21" cm="1">
        <f t="array" ref="E111">IF(ISERROR(INDEX(Jornadas[id],ROW()-5)),"",INT(SUMIFS(Cortes[importe],Cortes[id_jornada],INDEX(Jornadas[id],ROW()-5),Cortes[id_barbero],LOOKUP($D$4,Barberos[nombre],Barberos[id]))*(INDEX(Jornadas[comision_barberos],1)/100)))</f>
        <v>0</v>
      </c>
      <c r="F111" s="21" cm="1">
        <f t="array" ref="F111">IF(ISERROR(INDEX(Jornadas[id],ROW()-5)),"",SUMIFS(Cortes[propina],Cortes[id_jornada],INDEX(Jornadas[id],ROW()-5),Cortes[id_barbero],LOOKUP($D$4,Barberos[nombre],Barberos[id])))</f>
        <v>0</v>
      </c>
      <c r="G111" s="21" cm="1">
        <f t="array" ref="G111">IF(ISERROR(INDEX(Jornadas[id],ROW()-5)),"",SUMIFS(Adelantos[importe],Adelantos[id_jornada],INDEX(Jornadas[id],ROW()-5),Adelantos[id_barbero],LOOKUP($D$4,Barberos[nombre],Barberos[id])))</f>
        <v>0</v>
      </c>
      <c r="H111" s="21" cm="1">
        <f t="array" ref="H111">IF(ISERROR(INDEX(Jornadas[id],ROW()-5)),"",E111+F111-G111)</f>
        <v>0</v>
      </c>
      <c r="I111" s="2" cm="1">
        <f t="array" ref="I111">IF(ISERROR(INDEX(Jornadas[id],ROW()-5)),"",COUNTIFS(_Cortes!$C:$C,INDEX(Jornadas[id],ROW()-5),_Cortes!$B:$B,LOOKUP($I$4,_Barberos!$B:$B,_Barberos!$A:$A)))</f>
        <v>0</v>
      </c>
      <c r="J111" s="21" cm="1">
        <f t="array" ref="J111">IF(ISERROR(INDEX(Jornadas[id],ROW()-5)),"",INT(SUMIFS(Cortes[importe],Cortes[id_jornada],INDEX(Jornadas[id],ROW()-5),Cortes[id_barbero],LOOKUP($I$4,Barberos[nombre],Barberos[id]))*(INDEX(Jornadas[comision_barberos],1)/100)))</f>
        <v>0</v>
      </c>
      <c r="K111" s="21" cm="1">
        <f t="array" ref="K111">IF(ISERROR(INDEX(Jornadas[id],ROW()-5)),"",SUMIFS(Cortes[propina],Cortes[id_jornada],INDEX(Jornadas[id],ROW()-5),Cortes[id_barbero],LOOKUP($I$4,Barberos[nombre],Barberos[id])))</f>
        <v>0</v>
      </c>
      <c r="L111" s="21" cm="1">
        <f t="array" ref="L111">IF(ISERROR(INDEX(Jornadas[id],ROW()-5)),"",SUMIFS(Adelantos[importe],Adelantos[id_jornada],INDEX(Jornadas[id],ROW()-5),Adelantos[id_barbero],LOOKUP($I$4,Barberos[nombre],Barberos[id])))</f>
        <v>0</v>
      </c>
      <c r="M111" s="21" cm="1">
        <f t="array" ref="M111">IF(ISERROR(INDEX(Jornadas[id],ROW()-5)),"",J111+K111-L111)</f>
        <v>0</v>
      </c>
      <c r="N111" s="2" cm="1">
        <f t="array" ref="N111">IF(ISERROR(INDEX(Jornadas[id],ROW()-5)),"",COUNTIFS(_Cortes!$C:$C,INDEX(Jornadas[id],ROW()-5),_Cortes!$B:$B,LOOKUP($N$4,_Barberos!$B:$B,_Barberos!$A:$A)))</f>
        <v>17</v>
      </c>
      <c r="O111" s="21" cm="1">
        <f t="array" ref="O111">IF(ISERROR(INDEX(Jornadas[id],ROW()-5)),"",INT(SUMIFS(Cortes[importe],Cortes[id_jornada],INDEX(Jornadas[id],ROW()-5),Cortes[id_barbero],LOOKUP($N$4,Barberos[nombre],Barberos[id]))*(INDEX(Jornadas[comision_barberos],1)/100)))</f>
        <v>62500</v>
      </c>
      <c r="P111" s="21" cm="1">
        <f t="array" ref="P111">IF(ISERROR(INDEX(Jornadas[id],ROW()-5)),"",SUMIFS(Cortes[propina],Cortes[id_jornada],INDEX(Jornadas[id],ROW()-5),Cortes[id_barbero],LOOKUP($N$4,Barberos[nombre],Barberos[id])))</f>
        <v>16200</v>
      </c>
      <c r="Q111" s="21" cm="1">
        <f t="array" ref="Q111">IF(ISERROR(INDEX(Jornadas[id],ROW()-5)),"",SUMIFS(Adelantos[importe],Adelantos[id_jornada],INDEX(Jornadas[id],ROW()-5),Adelantos[id_barbero],LOOKUP($N$4,Barberos[nombre],Barberos[id])))</f>
        <v>0</v>
      </c>
      <c r="R111" s="21" cm="1">
        <f t="array" ref="R111">IF(ISERROR(INDEX(Jornadas[id],ROW()-5)),"",O111+P111-Q111)</f>
        <v>78700</v>
      </c>
      <c r="S111" s="2" cm="1">
        <f t="array" ref="S111">IF(ISERROR(INDEX(Jornadas[id],ROW()-5)),"",COUNTIFS(_Cortes!$C:$C,INDEX(Jornadas[id],ROW()-5),_Cortes!$B:$B,LOOKUP($S$4,_Barberos!$B:$B,_Barberos!$A:$A)))</f>
        <v>14</v>
      </c>
      <c r="T111" s="21" cm="1">
        <f t="array" ref="T111">IF(ISERROR(INDEX(Jornadas[id],ROW()-5)),"",INT(SUMIFS(Cortes[importe],Cortes[id_jornada],INDEX(Jornadas[id],ROW()-5),Cortes[id_barbero],LOOKUP($S$4,Barberos[nombre],Barberos[id]))*(INDEX(Jornadas[comision_barberos],1)/100)))</f>
        <v>50000</v>
      </c>
      <c r="U111" s="21" cm="1">
        <f t="array" ref="U111">IF(ISERROR(INDEX(Jornadas[id],ROW()-5)),"",SUMIFS(Cortes[propina],Cortes[id_jornada],INDEX(Jornadas[id],ROW()-5),Cortes[id_barbero],LOOKUP($S$4,Barberos[nombre],Barberos[id])))</f>
        <v>12000</v>
      </c>
      <c r="V111" s="21" cm="1">
        <f t="array" ref="V111">IF(ISERROR(INDEX(Jornadas[id],ROW()-5)),"",SUMIFS(Adelantos[importe],Adelantos[id_jornada],INDEX(Jornadas[id],ROW()-5),Adelantos[id_barbero],LOOKUP($S$4,Barberos[nombre],Barberos[id])))</f>
        <v>0</v>
      </c>
      <c r="W111" s="21" cm="1">
        <f t="array" ref="W111">IF(ISERROR(INDEX(Jornadas[id],ROW()-5)),"",T111+U111-V111)</f>
        <v>62000</v>
      </c>
      <c r="X111" s="2" cm="1">
        <f t="array" ref="X111">IF(ISERROR(INDEX(Jornadas[id],ROW()-5)),"",COUNTIFS(_Cortes!$C:$C,INDEX(Jornadas[id],ROW()-5),_Cortes!$B:$B,LOOKUP($X$4,_Barberos!$B:$B,_Barberos!$A:$A)))</f>
        <v>0</v>
      </c>
      <c r="Y111" s="21" cm="1">
        <f t="array" ref="Y111">IF(ISERROR(INDEX(Jornadas[id],ROW()-5)),"",INT(SUMIFS(Cortes[importe],Cortes[id_jornada],INDEX(Jornadas[id],ROW()-5),Cortes[id_barbero],LOOKUP($X$4,Barberos[nombre],Barberos[id]))*(INDEX(Jornadas[comision_barberos],1)/100)))</f>
        <v>0</v>
      </c>
      <c r="Z111" s="21" cm="1">
        <f t="array" ref="Z111">IF(ISERROR(INDEX(Jornadas[id],ROW()-5)),"",SUMIFS(Cortes[propina],Cortes[id_jornada],INDEX(Jornadas[id],ROW()-5),Cortes[id_barbero],LOOKUP($X$4,Barberos[nombre],Barberos[id])))</f>
        <v>0</v>
      </c>
      <c r="AA111" s="21" cm="1">
        <f t="array" ref="AA111">IF(ISERROR(INDEX(Jornadas[id],ROW()-5)),"",SUMIFS(Adelantos[importe],Adelantos[id_jornada],INDEX(Jornadas[id],ROW()-5),Adelantos[id_barbero],LOOKUP($X$4,Barberos[nombre],Barberos[id])))</f>
        <v>0</v>
      </c>
      <c r="AB111" s="21" cm="1">
        <f t="array" ref="AB111">IF(ISERROR(INDEX(Jornadas[id],ROW()-5)),"",Y111+Z111-AA111)</f>
        <v>0</v>
      </c>
      <c r="AC111" s="2" cm="1">
        <f t="array" ref="AC111">IF(ISERROR(INDEX(Jornadas[id],ROW()-5)),"",COUNTIFS(_Cortes!$C:$C,INDEX(Jornadas[id],ROW()-5),_Cortes!$B:$B,LOOKUP($AC$4,_Barberos!$B:$B,_Barberos!$A:$A)))</f>
        <v>0</v>
      </c>
      <c r="AD111" s="21" cm="1">
        <f t="array" ref="AD111">IF(ISERROR(INDEX(Jornadas[id],ROW()-5)),"",INT(SUMIFS(Cortes[importe],Cortes[id_jornada],INDEX(Jornadas[id],ROW()-5),Cortes[id_barbero],LOOKUP($AC$4,Barberos[nombre],Barberos[id]))*(INDEX(Jornadas[comision_barberos],1)/100)))</f>
        <v>0</v>
      </c>
      <c r="AE111" s="21" cm="1">
        <f t="array" ref="AE111">IF(ISERROR(INDEX(Jornadas[id],ROW()-5)),"",SUMIFS(Cortes[propina],Cortes[id_jornada],INDEX(Jornadas[id],ROW()-5),Cortes[id_barbero],LOOKUP($AC$4,Barberos[nombre],Barberos[id])))</f>
        <v>0</v>
      </c>
      <c r="AF111" s="21" cm="1">
        <f t="array" ref="AF111">IF(ISERROR(INDEX(Jornadas[id],ROW()-5)),"",SUMIFS(Adelantos[importe],Adelantos[id_jornada],INDEX(Jornadas[id],ROW()-5),Adelantos[id_barbero],LOOKUP($AC$4,Barberos[nombre],Barberos[id])))</f>
        <v>0</v>
      </c>
      <c r="AG111" s="21" cm="1">
        <f t="array" ref="AG111">IF(ISERROR(INDEX(Jornadas[id],ROW()-5)),"",AD111+AE111-AF111)</f>
        <v>0</v>
      </c>
      <c r="AH111" s="2" cm="1">
        <f t="array" ref="AH111">IF(ISERROR(INDEX(Jornadas[id],ROW()-5)),"",COUNTIFS(_Cortes!$C:$C,INDEX(Jornadas[id],ROW()-5),_Cortes!$B:$B,LOOKUP($AH$4,_Barberos!$B:$B,_Barberos!$A:$A)))</f>
        <v>0</v>
      </c>
      <c r="AI111" s="21" cm="1">
        <f t="array" ref="AI111">IF(ISERROR(INDEX(Jornadas[id],ROW()-5)),"",INT(SUMIFS(Cortes[importe],Cortes[id_jornada],INDEX(Jornadas[id],ROW()-5),Cortes[id_barbero],LOOKUP($AH$4,Barberos[nombre],Barberos[id]))*(INDEX(Jornadas[comision_barberos],1)/100)))</f>
        <v>0</v>
      </c>
      <c r="AJ111" s="21" cm="1">
        <f t="array" ref="AJ111">IF(ISERROR(INDEX(Jornadas[id],ROW()-5)),"",SUMIFS(Cortes[propina],Cortes[id_jornada],INDEX(Jornadas[id],ROW()-5),Cortes[id_barbero],LOOKUP($AH$4,Barberos[nombre],Barberos[id])))</f>
        <v>0</v>
      </c>
      <c r="AK111" s="21" cm="1">
        <f t="array" ref="AK111">IF(ISERROR(INDEX(Jornadas[id],ROW()-5)),"",SUMIFS(Adelantos[importe],Adelantos[id_jornada],INDEX(Jornadas[id],ROW()-5),Adelantos[id_barbero],LOOKUP($AH$4,Barberos[nombre],Barberos[id])))</f>
        <v>0</v>
      </c>
      <c r="AL111" s="21" cm="1">
        <f t="array" ref="AL111">IF(ISERROR(INDEX(Jornadas[id],ROW()-5)),"",AI111+AJ111-AK111)</f>
        <v>0</v>
      </c>
      <c r="AM111" s="2" cm="1">
        <f t="array" ref="AM111">IF(ISERROR(INDEX(Jornadas[id],ROW()-5)),"",COUNTIFS(_Cortes!$C:$C,INDEX(Jornadas[id],ROW()-5),_Cortes!$B:$B,LOOKUP($AM$4,_Barberos!$B:$B,_Barberos!$A:$A)))</f>
        <v>0</v>
      </c>
      <c r="AN111" s="21" cm="1">
        <f t="array" ref="AN111">IF(ISERROR(INDEX(Jornadas[id],ROW()-5)),"",INT(SUMIFS(Cortes[importe],Cortes[id_jornada],INDEX(Jornadas[id],ROW()-5),Cortes[id_barbero],LOOKUP($AM$4,Barberos[nombre],Barberos[id]))*(INDEX(Jornadas[comision_barberos],1)/100)))</f>
        <v>0</v>
      </c>
      <c r="AO111" s="21" cm="1">
        <f t="array" ref="AO111">IF(ISERROR(INDEX(Jornadas[id],ROW()-5)),"",SUMIFS(Cortes[propina],Cortes[id_jornada],INDEX(Jornadas[id],ROW()-5),Cortes[id_barbero],LOOKUP($AM$4,Barberos[nombre],Barberos[id])))</f>
        <v>0</v>
      </c>
      <c r="AP111" s="21" cm="1">
        <f t="array" ref="AP111">IF(ISERROR(INDEX(Jornadas[id],ROW()-5)),"",SUMIFS(Adelantos[importe],Adelantos[id_jornada],INDEX(Jornadas[id],ROW()-5),Adelantos[id_barbero],LOOKUP($AM$4,Barberos[nombre],Barberos[id])))</f>
        <v>0</v>
      </c>
      <c r="AQ111" s="21" cm="1">
        <f t="array" ref="AQ111">IF(ISERROR(INDEX(Jornadas[id],ROW()-5)),"",AN111+AO111-AP111)</f>
        <v>0</v>
      </c>
      <c r="AR111" s="2" cm="1">
        <f t="array" ref="AR111">IF(ISERROR(INDEX(Jornadas[id],ROW()-5)),"",COUNTIFS(_Cortes!$C:$C,INDEX(Jornadas[id],ROW()-5),_Cortes!$B:$B,LOOKUP($AR$4,_Barberos!$B:$B,_Barberos!$A:$A)))</f>
        <v>0</v>
      </c>
      <c r="AS111" s="21" cm="1">
        <f t="array" ref="AS111">IF(ISERROR(INDEX(Jornadas[id],ROW()-5)),"",INT(SUMIFS(Cortes[importe],Cortes[id_jornada],INDEX(Jornadas[id],ROW()-5),Cortes[id_barbero],LOOKUP($AR$4,Barberos[nombre],Barberos[id]))*(INDEX(Jornadas[comision_barberos],1)/100)))</f>
        <v>0</v>
      </c>
      <c r="AT111" s="21" cm="1">
        <f t="array" ref="AT111">IF(ISERROR(INDEX(Jornadas[id],ROW()-5)),"",SUMIFS(Cortes[propina],Cortes[id_jornada],INDEX(Jornadas[id],ROW()-5),Cortes[id_barbero],LOOKUP($AR$4,Barberos[nombre],Barberos[id])))</f>
        <v>0</v>
      </c>
      <c r="AU111" s="21" cm="1">
        <f t="array" ref="AU111">IF(ISERROR(INDEX(Jornadas[id],ROW()-5)),"",SUMIFS(Adelantos[importe],Adelantos[id_jornada],INDEX(Jornadas[id],ROW()-5),Adelantos[id_barbero],LOOKUP($AR$4,Barberos[nombre],Barberos[id])))</f>
        <v>0</v>
      </c>
      <c r="AV111" s="21" cm="1">
        <f t="array" ref="AV111">IF(ISERROR(INDEX(Jornadas[id],ROW()-5)),"",AS111+AT111-AU111)</f>
        <v>0</v>
      </c>
    </row>
    <row r="112" spans="1:48" ht="15" hidden="1" customHeight="1" x14ac:dyDescent="0.3">
      <c r="A112" s="53" t="str">
        <f t="shared" si="1"/>
        <v>Wednesday</v>
      </c>
      <c r="B112" s="54"/>
      <c r="C112" s="38" cm="1">
        <f t="array" ref="C112">IF(ISERROR(INDEX(Jornadas[id],ROW()-5)),"",INDEX(Jornadas[fecha],ROW()-5))</f>
        <v>45784</v>
      </c>
      <c r="D112" s="1" cm="1">
        <f t="array" ref="D112">IF(ISERROR(INDEX(Jornadas[id],ROW()-5)),"",COUNTIFS(_Cortes!$C:$C,INDEX(Jornadas[id],ROW()-5),_Cortes!$B:$B,LOOKUP($D$4,_Barberos!$B:$B,_Barberos!$A:$A)))</f>
        <v>13</v>
      </c>
      <c r="E112" s="20" cm="1">
        <f t="array" ref="E112">IF(ISERROR(INDEX(Jornadas[id],ROW()-5)),"",INT(SUMIFS(Cortes[importe],Cortes[id_jornada],INDEX(Jornadas[id],ROW()-5),Cortes[id_barbero],LOOKUP($D$4,Barberos[nombre],Barberos[id]))*(INDEX(Jornadas[comision_barberos],1)/100)))</f>
        <v>46500</v>
      </c>
      <c r="F112" s="20" cm="1">
        <f t="array" ref="F112">IF(ISERROR(INDEX(Jornadas[id],ROW()-5)),"",SUMIFS(Cortes[propina],Cortes[id_jornada],INDEX(Jornadas[id],ROW()-5),Cortes[id_barbero],LOOKUP($D$4,Barberos[nombre],Barberos[id])))</f>
        <v>4000</v>
      </c>
      <c r="G112" s="20" cm="1">
        <f t="array" ref="G112">IF(ISERROR(INDEX(Jornadas[id],ROW()-5)),"",SUMIFS(Adelantos[importe],Adelantos[id_jornada],INDEX(Jornadas[id],ROW()-5),Adelantos[id_barbero],LOOKUP($D$4,Barberos[nombre],Barberos[id])))</f>
        <v>15000</v>
      </c>
      <c r="H112" s="20" cm="1">
        <f t="array" ref="H112">IF(ISERROR(INDEX(Jornadas[id],ROW()-5)),"",E112+F112-G112)</f>
        <v>35500</v>
      </c>
      <c r="I112" s="1" cm="1">
        <f t="array" ref="I112">IF(ISERROR(INDEX(Jornadas[id],ROW()-5)),"",COUNTIFS(_Cortes!$C:$C,INDEX(Jornadas[id],ROW()-5),_Cortes!$B:$B,LOOKUP($I$4,_Barberos!$B:$B,_Barberos!$A:$A)))</f>
        <v>13</v>
      </c>
      <c r="J112" s="20" cm="1">
        <f t="array" ref="J112">IF(ISERROR(INDEX(Jornadas[id],ROW()-5)),"",INT(SUMIFS(Cortes[importe],Cortes[id_jornada],INDEX(Jornadas[id],ROW()-5),Cortes[id_barbero],LOOKUP($I$4,Barberos[nombre],Barberos[id]))*(INDEX(Jornadas[comision_barberos],1)/100)))</f>
        <v>48500</v>
      </c>
      <c r="K112" s="20" cm="1">
        <f t="array" ref="K112">IF(ISERROR(INDEX(Jornadas[id],ROW()-5)),"",SUMIFS(Cortes[propina],Cortes[id_jornada],INDEX(Jornadas[id],ROW()-5),Cortes[id_barbero],LOOKUP($I$4,Barberos[nombre],Barberos[id])))</f>
        <v>8500</v>
      </c>
      <c r="L112" s="20" cm="1">
        <f t="array" ref="L112">IF(ISERROR(INDEX(Jornadas[id],ROW()-5)),"",SUMIFS(Adelantos[importe],Adelantos[id_jornada],INDEX(Jornadas[id],ROW()-5),Adelantos[id_barbero],LOOKUP($I$4,Barberos[nombre],Barberos[id])))</f>
        <v>0</v>
      </c>
      <c r="M112" s="20" cm="1">
        <f t="array" ref="M112">IF(ISERROR(INDEX(Jornadas[id],ROW()-5)),"",J112+K112-L112)</f>
        <v>57000</v>
      </c>
      <c r="N112" s="1" cm="1">
        <f t="array" ref="N112">IF(ISERROR(INDEX(Jornadas[id],ROW()-5)),"",COUNTIFS(_Cortes!$C:$C,INDEX(Jornadas[id],ROW()-5),_Cortes!$B:$B,LOOKUP($N$4,_Barberos!$B:$B,_Barberos!$A:$A)))</f>
        <v>0</v>
      </c>
      <c r="O112" s="20" cm="1">
        <f t="array" ref="O112">IF(ISERROR(INDEX(Jornadas[id],ROW()-5)),"",INT(SUMIFS(Cortes[importe],Cortes[id_jornada],INDEX(Jornadas[id],ROW()-5),Cortes[id_barbero],LOOKUP($N$4,Barberos[nombre],Barberos[id]))*(INDEX(Jornadas[comision_barberos],1)/100)))</f>
        <v>0</v>
      </c>
      <c r="P112" s="20" cm="1">
        <f t="array" ref="P112">IF(ISERROR(INDEX(Jornadas[id],ROW()-5)),"",SUMIFS(Cortes[propina],Cortes[id_jornada],INDEX(Jornadas[id],ROW()-5),Cortes[id_barbero],LOOKUP($N$4,Barberos[nombre],Barberos[id])))</f>
        <v>0</v>
      </c>
      <c r="Q112" s="20" cm="1">
        <f t="array" ref="Q112">IF(ISERROR(INDEX(Jornadas[id],ROW()-5)),"",SUMIFS(Adelantos[importe],Adelantos[id_jornada],INDEX(Jornadas[id],ROW()-5),Adelantos[id_barbero],LOOKUP($N$4,Barberos[nombre],Barberos[id])))</f>
        <v>0</v>
      </c>
      <c r="R112" s="20" cm="1">
        <f t="array" ref="R112">IF(ISERROR(INDEX(Jornadas[id],ROW()-5)),"",O112+P112-Q112)</f>
        <v>0</v>
      </c>
      <c r="S112" s="1" cm="1">
        <f t="array" ref="S112">IF(ISERROR(INDEX(Jornadas[id],ROW()-5)),"",COUNTIFS(_Cortes!$C:$C,INDEX(Jornadas[id],ROW()-5),_Cortes!$B:$B,LOOKUP($S$4,_Barberos!$B:$B,_Barberos!$A:$A)))</f>
        <v>0</v>
      </c>
      <c r="T112" s="20" cm="1">
        <f t="array" ref="T112">IF(ISERROR(INDEX(Jornadas[id],ROW()-5)),"",INT(SUMIFS(Cortes[importe],Cortes[id_jornada],INDEX(Jornadas[id],ROW()-5),Cortes[id_barbero],LOOKUP($S$4,Barberos[nombre],Barberos[id]))*(INDEX(Jornadas[comision_barberos],1)/100)))</f>
        <v>0</v>
      </c>
      <c r="U112" s="20" cm="1">
        <f t="array" ref="U112">IF(ISERROR(INDEX(Jornadas[id],ROW()-5)),"",SUMIFS(Cortes[propina],Cortes[id_jornada],INDEX(Jornadas[id],ROW()-5),Cortes[id_barbero],LOOKUP($S$4,Barberos[nombre],Barberos[id])))</f>
        <v>0</v>
      </c>
      <c r="V112" s="20" cm="1">
        <f t="array" ref="V112">IF(ISERROR(INDEX(Jornadas[id],ROW()-5)),"",SUMIFS(Adelantos[importe],Adelantos[id_jornada],INDEX(Jornadas[id],ROW()-5),Adelantos[id_barbero],LOOKUP($S$4,Barberos[nombre],Barberos[id])))</f>
        <v>0</v>
      </c>
      <c r="W112" s="20" cm="1">
        <f t="array" ref="W112">IF(ISERROR(INDEX(Jornadas[id],ROW()-5)),"",T112+U112-V112)</f>
        <v>0</v>
      </c>
      <c r="X112" s="1" cm="1">
        <f t="array" ref="X112">IF(ISERROR(INDEX(Jornadas[id],ROW()-5)),"",COUNTIFS(_Cortes!$C:$C,INDEX(Jornadas[id],ROW()-5),_Cortes!$B:$B,LOOKUP($X$4,_Barberos!$B:$B,_Barberos!$A:$A)))</f>
        <v>0</v>
      </c>
      <c r="Y112" s="20" cm="1">
        <f t="array" ref="Y112">IF(ISERROR(INDEX(Jornadas[id],ROW()-5)),"",INT(SUMIFS(Cortes[importe],Cortes[id_jornada],INDEX(Jornadas[id],ROW()-5),Cortes[id_barbero],LOOKUP($X$4,Barberos[nombre],Barberos[id]))*(INDEX(Jornadas[comision_barberos],1)/100)))</f>
        <v>0</v>
      </c>
      <c r="Z112" s="20" cm="1">
        <f t="array" ref="Z112">IF(ISERROR(INDEX(Jornadas[id],ROW()-5)),"",SUMIFS(Cortes[propina],Cortes[id_jornada],INDEX(Jornadas[id],ROW()-5),Cortes[id_barbero],LOOKUP($X$4,Barberos[nombre],Barberos[id])))</f>
        <v>0</v>
      </c>
      <c r="AA112" s="20" cm="1">
        <f t="array" ref="AA112">IF(ISERROR(INDEX(Jornadas[id],ROW()-5)),"",SUMIFS(Adelantos[importe],Adelantos[id_jornada],INDEX(Jornadas[id],ROW()-5),Adelantos[id_barbero],LOOKUP($X$4,Barberos[nombre],Barberos[id])))</f>
        <v>0</v>
      </c>
      <c r="AB112" s="20" cm="1">
        <f t="array" ref="AB112">IF(ISERROR(INDEX(Jornadas[id],ROW()-5)),"",Y112+Z112-AA112)</f>
        <v>0</v>
      </c>
      <c r="AC112" s="1" cm="1">
        <f t="array" ref="AC112">IF(ISERROR(INDEX(Jornadas[id],ROW()-5)),"",COUNTIFS(_Cortes!$C:$C,INDEX(Jornadas[id],ROW()-5),_Cortes!$B:$B,LOOKUP($AC$4,_Barberos!$B:$B,_Barberos!$A:$A)))</f>
        <v>17</v>
      </c>
      <c r="AD112" s="20" cm="1">
        <f t="array" ref="AD112">IF(ISERROR(INDEX(Jornadas[id],ROW()-5)),"",INT(SUMIFS(Cortes[importe],Cortes[id_jornada],INDEX(Jornadas[id],ROW()-5),Cortes[id_barbero],LOOKUP($AC$4,Barberos[nombre],Barberos[id]))*(INDEX(Jornadas[comision_barberos],1)/100)))</f>
        <v>61500</v>
      </c>
      <c r="AE112" s="20" cm="1">
        <f t="array" ref="AE112">IF(ISERROR(INDEX(Jornadas[id],ROW()-5)),"",SUMIFS(Cortes[propina],Cortes[id_jornada],INDEX(Jornadas[id],ROW()-5),Cortes[id_barbero],LOOKUP($AC$4,Barberos[nombre],Barberos[id])))</f>
        <v>2500</v>
      </c>
      <c r="AF112" s="20" cm="1">
        <f t="array" ref="AF112">IF(ISERROR(INDEX(Jornadas[id],ROW()-5)),"",SUMIFS(Adelantos[importe],Adelantos[id_jornada],INDEX(Jornadas[id],ROW()-5),Adelantos[id_barbero],LOOKUP($AC$4,Barberos[nombre],Barberos[id])))</f>
        <v>0</v>
      </c>
      <c r="AG112" s="20" cm="1">
        <f t="array" ref="AG112">IF(ISERROR(INDEX(Jornadas[id],ROW()-5)),"",AD112+AE112-AF112)</f>
        <v>64000</v>
      </c>
      <c r="AH112" s="1" cm="1">
        <f t="array" ref="AH112">IF(ISERROR(INDEX(Jornadas[id],ROW()-5)),"",COUNTIFS(_Cortes!$C:$C,INDEX(Jornadas[id],ROW()-5),_Cortes!$B:$B,LOOKUP($AH$4,_Barberos!$B:$B,_Barberos!$A:$A)))</f>
        <v>0</v>
      </c>
      <c r="AI112" s="20" cm="1">
        <f t="array" ref="AI112">IF(ISERROR(INDEX(Jornadas[id],ROW()-5)),"",INT(SUMIFS(Cortes[importe],Cortes[id_jornada],INDEX(Jornadas[id],ROW()-5),Cortes[id_barbero],LOOKUP($AH$4,Barberos[nombre],Barberos[id]))*(INDEX(Jornadas[comision_barberos],1)/100)))</f>
        <v>0</v>
      </c>
      <c r="AJ112" s="20" cm="1">
        <f t="array" ref="AJ112">IF(ISERROR(INDEX(Jornadas[id],ROW()-5)),"",SUMIFS(Cortes[propina],Cortes[id_jornada],INDEX(Jornadas[id],ROW()-5),Cortes[id_barbero],LOOKUP($AH$4,Barberos[nombre],Barberos[id])))</f>
        <v>0</v>
      </c>
      <c r="AK112" s="20" cm="1">
        <f t="array" ref="AK112">IF(ISERROR(INDEX(Jornadas[id],ROW()-5)),"",SUMIFS(Adelantos[importe],Adelantos[id_jornada],INDEX(Jornadas[id],ROW()-5),Adelantos[id_barbero],LOOKUP($AH$4,Barberos[nombre],Barberos[id])))</f>
        <v>0</v>
      </c>
      <c r="AL112" s="20" cm="1">
        <f t="array" ref="AL112">IF(ISERROR(INDEX(Jornadas[id],ROW()-5)),"",AI112+AJ112-AK112)</f>
        <v>0</v>
      </c>
      <c r="AM112" s="1" cm="1">
        <f t="array" ref="AM112">IF(ISERROR(INDEX(Jornadas[id],ROW()-5)),"",COUNTIFS(_Cortes!$C:$C,INDEX(Jornadas[id],ROW()-5),_Cortes!$B:$B,LOOKUP($AM$4,_Barberos!$B:$B,_Barberos!$A:$A)))</f>
        <v>0</v>
      </c>
      <c r="AN112" s="20" cm="1">
        <f t="array" ref="AN112">IF(ISERROR(INDEX(Jornadas[id],ROW()-5)),"",INT(SUMIFS(Cortes[importe],Cortes[id_jornada],INDEX(Jornadas[id],ROW()-5),Cortes[id_barbero],LOOKUP($AM$4,Barberos[nombre],Barberos[id]))*(INDEX(Jornadas[comision_barberos],1)/100)))</f>
        <v>0</v>
      </c>
      <c r="AO112" s="20" cm="1">
        <f t="array" ref="AO112">IF(ISERROR(INDEX(Jornadas[id],ROW()-5)),"",SUMIFS(Cortes[propina],Cortes[id_jornada],INDEX(Jornadas[id],ROW()-5),Cortes[id_barbero],LOOKUP($AM$4,Barberos[nombre],Barberos[id])))</f>
        <v>0</v>
      </c>
      <c r="AP112" s="20" cm="1">
        <f t="array" ref="AP112">IF(ISERROR(INDEX(Jornadas[id],ROW()-5)),"",SUMIFS(Adelantos[importe],Adelantos[id_jornada],INDEX(Jornadas[id],ROW()-5),Adelantos[id_barbero],LOOKUP($AM$4,Barberos[nombre],Barberos[id])))</f>
        <v>0</v>
      </c>
      <c r="AQ112" s="20" cm="1">
        <f t="array" ref="AQ112">IF(ISERROR(INDEX(Jornadas[id],ROW()-5)),"",AN112+AO112-AP112)</f>
        <v>0</v>
      </c>
      <c r="AR112" s="1" cm="1">
        <f t="array" ref="AR112">IF(ISERROR(INDEX(Jornadas[id],ROW()-5)),"",COUNTIFS(_Cortes!$C:$C,INDEX(Jornadas[id],ROW()-5),_Cortes!$B:$B,LOOKUP($AR$4,_Barberos!$B:$B,_Barberos!$A:$A)))</f>
        <v>0</v>
      </c>
      <c r="AS112" s="20" cm="1">
        <f t="array" ref="AS112">IF(ISERROR(INDEX(Jornadas[id],ROW()-5)),"",INT(SUMIFS(Cortes[importe],Cortes[id_jornada],INDEX(Jornadas[id],ROW()-5),Cortes[id_barbero],LOOKUP($AR$4,Barberos[nombre],Barberos[id]))*(INDEX(Jornadas[comision_barberos],1)/100)))</f>
        <v>0</v>
      </c>
      <c r="AT112" s="20" cm="1">
        <f t="array" ref="AT112">IF(ISERROR(INDEX(Jornadas[id],ROW()-5)),"",SUMIFS(Cortes[propina],Cortes[id_jornada],INDEX(Jornadas[id],ROW()-5),Cortes[id_barbero],LOOKUP($AR$4,Barberos[nombre],Barberos[id])))</f>
        <v>0</v>
      </c>
      <c r="AU112" s="20" cm="1">
        <f t="array" ref="AU112">IF(ISERROR(INDEX(Jornadas[id],ROW()-5)),"",SUMIFS(Adelantos[importe],Adelantos[id_jornada],INDEX(Jornadas[id],ROW()-5),Adelantos[id_barbero],LOOKUP($AR$4,Barberos[nombre],Barberos[id])))</f>
        <v>0</v>
      </c>
      <c r="AV112" s="20" cm="1">
        <f t="array" ref="AV112">IF(ISERROR(INDEX(Jornadas[id],ROW()-5)),"",AS112+AT112-AU112)</f>
        <v>0</v>
      </c>
    </row>
    <row r="113" spans="1:48" ht="15" hidden="1" customHeight="1" x14ac:dyDescent="0.3">
      <c r="A113" s="51" t="str">
        <f t="shared" si="1"/>
        <v>Thursday</v>
      </c>
      <c r="B113" s="52"/>
      <c r="C113" s="36" cm="1">
        <f t="array" ref="C113">IF(ISERROR(INDEX(Jornadas[id],ROW()-5)),"",INDEX(Jornadas[fecha],ROW()-5))</f>
        <v>45785</v>
      </c>
      <c r="D113" s="2" cm="1">
        <f t="array" ref="D113">IF(ISERROR(INDEX(Jornadas[id],ROW()-5)),"",COUNTIFS(_Cortes!$C:$C,INDEX(Jornadas[id],ROW()-5),_Cortes!$B:$B,LOOKUP($D$4,_Barberos!$B:$B,_Barberos!$A:$A)))</f>
        <v>11</v>
      </c>
      <c r="E113" s="21" cm="1">
        <f t="array" ref="E113">IF(ISERROR(INDEX(Jornadas[id],ROW()-5)),"",INT(SUMIFS(Cortes[importe],Cortes[id_jornada],INDEX(Jornadas[id],ROW()-5),Cortes[id_barbero],LOOKUP($D$4,Barberos[nombre],Barberos[id]))*(INDEX(Jornadas[comision_barberos],1)/100)))</f>
        <v>39500</v>
      </c>
      <c r="F113" s="21" cm="1">
        <f t="array" ref="F113">IF(ISERROR(INDEX(Jornadas[id],ROW()-5)),"",SUMIFS(Cortes[propina],Cortes[id_jornada],INDEX(Jornadas[id],ROW()-5),Cortes[id_barbero],LOOKUP($D$4,Barberos[nombre],Barberos[id])))</f>
        <v>0</v>
      </c>
      <c r="G113" s="21" cm="1">
        <f t="array" ref="G113">IF(ISERROR(INDEX(Jornadas[id],ROW()-5)),"",SUMIFS(Adelantos[importe],Adelantos[id_jornada],INDEX(Jornadas[id],ROW()-5),Adelantos[id_barbero],LOOKUP($D$4,Barberos[nombre],Barberos[id])))</f>
        <v>0</v>
      </c>
      <c r="H113" s="21" cm="1">
        <f t="array" ref="H113">IF(ISERROR(INDEX(Jornadas[id],ROW()-5)),"",E113+F113-G113)</f>
        <v>39500</v>
      </c>
      <c r="I113" s="2" cm="1">
        <f t="array" ref="I113">IF(ISERROR(INDEX(Jornadas[id],ROW()-5)),"",COUNTIFS(_Cortes!$C:$C,INDEX(Jornadas[id],ROW()-5),_Cortes!$B:$B,LOOKUP($I$4,_Barberos!$B:$B,_Barberos!$A:$A)))</f>
        <v>13</v>
      </c>
      <c r="J113" s="21" cm="1">
        <f t="array" ref="J113">IF(ISERROR(INDEX(Jornadas[id],ROW()-5)),"",INT(SUMIFS(Cortes[importe],Cortes[id_jornada],INDEX(Jornadas[id],ROW()-5),Cortes[id_barbero],LOOKUP($I$4,Barberos[nombre],Barberos[id]))*(INDEX(Jornadas[comision_barberos],1)/100)))</f>
        <v>45500</v>
      </c>
      <c r="K113" s="21" cm="1">
        <f t="array" ref="K113">IF(ISERROR(INDEX(Jornadas[id],ROW()-5)),"",SUMIFS(Cortes[propina],Cortes[id_jornada],INDEX(Jornadas[id],ROW()-5),Cortes[id_barbero],LOOKUP($I$4,Barberos[nombre],Barberos[id])))</f>
        <v>7000</v>
      </c>
      <c r="L113" s="21" cm="1">
        <f t="array" ref="L113">IF(ISERROR(INDEX(Jornadas[id],ROW()-5)),"",SUMIFS(Adelantos[importe],Adelantos[id_jornada],INDEX(Jornadas[id],ROW()-5),Adelantos[id_barbero],LOOKUP($I$4,Barberos[nombre],Barberos[id])))</f>
        <v>0</v>
      </c>
      <c r="M113" s="21" cm="1">
        <f t="array" ref="M113">IF(ISERROR(INDEX(Jornadas[id],ROW()-5)),"",J113+K113-L113)</f>
        <v>52500</v>
      </c>
      <c r="N113" s="2" cm="1">
        <f t="array" ref="N113">IF(ISERROR(INDEX(Jornadas[id],ROW()-5)),"",COUNTIFS(_Cortes!$C:$C,INDEX(Jornadas[id],ROW()-5),_Cortes!$B:$B,LOOKUP($N$4,_Barberos!$B:$B,_Barberos!$A:$A)))</f>
        <v>14</v>
      </c>
      <c r="O113" s="21" cm="1">
        <f t="array" ref="O113">IF(ISERROR(INDEX(Jornadas[id],ROW()-5)),"",INT(SUMIFS(Cortes[importe],Cortes[id_jornada],INDEX(Jornadas[id],ROW()-5),Cortes[id_barbero],LOOKUP($N$4,Barberos[nombre],Barberos[id]))*(INDEX(Jornadas[comision_barberos],1)/100)))</f>
        <v>51000</v>
      </c>
      <c r="P113" s="21" cm="1">
        <f t="array" ref="P113">IF(ISERROR(INDEX(Jornadas[id],ROW()-5)),"",SUMIFS(Cortes[propina],Cortes[id_jornada],INDEX(Jornadas[id],ROW()-5),Cortes[id_barbero],LOOKUP($N$4,Barberos[nombre],Barberos[id])))</f>
        <v>4000</v>
      </c>
      <c r="Q113" s="21" cm="1">
        <f t="array" ref="Q113">IF(ISERROR(INDEX(Jornadas[id],ROW()-5)),"",SUMIFS(Adelantos[importe],Adelantos[id_jornada],INDEX(Jornadas[id],ROW()-5),Adelantos[id_barbero],LOOKUP($N$4,Barberos[nombre],Barberos[id])))</f>
        <v>0</v>
      </c>
      <c r="R113" s="21" cm="1">
        <f t="array" ref="R113">IF(ISERROR(INDEX(Jornadas[id],ROW()-5)),"",O113+P113-Q113)</f>
        <v>55000</v>
      </c>
      <c r="S113" s="2" cm="1">
        <f t="array" ref="S113">IF(ISERROR(INDEX(Jornadas[id],ROW()-5)),"",COUNTIFS(_Cortes!$C:$C,INDEX(Jornadas[id],ROW()-5),_Cortes!$B:$B,LOOKUP($S$4,_Barberos!$B:$B,_Barberos!$A:$A)))</f>
        <v>12</v>
      </c>
      <c r="T113" s="21" cm="1">
        <f t="array" ref="T113">IF(ISERROR(INDEX(Jornadas[id],ROW()-5)),"",INT(SUMIFS(Cortes[importe],Cortes[id_jornada],INDEX(Jornadas[id],ROW()-5),Cortes[id_barbero],LOOKUP($S$4,Barberos[nombre],Barberos[id]))*(INDEX(Jornadas[comision_barberos],1)/100)))</f>
        <v>45000</v>
      </c>
      <c r="U113" s="21" cm="1">
        <f t="array" ref="U113">IF(ISERROR(INDEX(Jornadas[id],ROW()-5)),"",SUMIFS(Cortes[propina],Cortes[id_jornada],INDEX(Jornadas[id],ROW()-5),Cortes[id_barbero],LOOKUP($S$4,Barberos[nombre],Barberos[id])))</f>
        <v>4000</v>
      </c>
      <c r="V113" s="21" cm="1">
        <f t="array" ref="V113">IF(ISERROR(INDEX(Jornadas[id],ROW()-5)),"",SUMIFS(Adelantos[importe],Adelantos[id_jornada],INDEX(Jornadas[id],ROW()-5),Adelantos[id_barbero],LOOKUP($S$4,Barberos[nombre],Barberos[id])))</f>
        <v>0</v>
      </c>
      <c r="W113" s="21" cm="1">
        <f t="array" ref="W113">IF(ISERROR(INDEX(Jornadas[id],ROW()-5)),"",T113+U113-V113)</f>
        <v>49000</v>
      </c>
      <c r="X113" s="2" cm="1">
        <f t="array" ref="X113">IF(ISERROR(INDEX(Jornadas[id],ROW()-5)),"",COUNTIFS(_Cortes!$C:$C,INDEX(Jornadas[id],ROW()-5),_Cortes!$B:$B,LOOKUP($X$4,_Barberos!$B:$B,_Barberos!$A:$A)))</f>
        <v>0</v>
      </c>
      <c r="Y113" s="21" cm="1">
        <f t="array" ref="Y113">IF(ISERROR(INDEX(Jornadas[id],ROW()-5)),"",INT(SUMIFS(Cortes[importe],Cortes[id_jornada],INDEX(Jornadas[id],ROW()-5),Cortes[id_barbero],LOOKUP($X$4,Barberos[nombre],Barberos[id]))*(INDEX(Jornadas[comision_barberos],1)/100)))</f>
        <v>0</v>
      </c>
      <c r="Z113" s="21" cm="1">
        <f t="array" ref="Z113">IF(ISERROR(INDEX(Jornadas[id],ROW()-5)),"",SUMIFS(Cortes[propina],Cortes[id_jornada],INDEX(Jornadas[id],ROW()-5),Cortes[id_barbero],LOOKUP($X$4,Barberos[nombre],Barberos[id])))</f>
        <v>0</v>
      </c>
      <c r="AA113" s="21" cm="1">
        <f t="array" ref="AA113">IF(ISERROR(INDEX(Jornadas[id],ROW()-5)),"",SUMIFS(Adelantos[importe],Adelantos[id_jornada],INDEX(Jornadas[id],ROW()-5),Adelantos[id_barbero],LOOKUP($X$4,Barberos[nombre],Barberos[id])))</f>
        <v>0</v>
      </c>
      <c r="AB113" s="21" cm="1">
        <f t="array" ref="AB113">IF(ISERROR(INDEX(Jornadas[id],ROW()-5)),"",Y113+Z113-AA113)</f>
        <v>0</v>
      </c>
      <c r="AC113" s="2" cm="1">
        <f t="array" ref="AC113">IF(ISERROR(INDEX(Jornadas[id],ROW()-5)),"",COUNTIFS(_Cortes!$C:$C,INDEX(Jornadas[id],ROW()-5),_Cortes!$B:$B,LOOKUP($AC$4,_Barberos!$B:$B,_Barberos!$A:$A)))</f>
        <v>15</v>
      </c>
      <c r="AD113" s="21" cm="1">
        <f t="array" ref="AD113">IF(ISERROR(INDEX(Jornadas[id],ROW()-5)),"",INT(SUMIFS(Cortes[importe],Cortes[id_jornada],INDEX(Jornadas[id],ROW()-5),Cortes[id_barbero],LOOKUP($AC$4,Barberos[nombre],Barberos[id]))*(INDEX(Jornadas[comision_barberos],1)/100)))</f>
        <v>54500</v>
      </c>
      <c r="AE113" s="21" cm="1">
        <f t="array" ref="AE113">IF(ISERROR(INDEX(Jornadas[id],ROW()-5)),"",SUMIFS(Cortes[propina],Cortes[id_jornada],INDEX(Jornadas[id],ROW()-5),Cortes[id_barbero],LOOKUP($AC$4,Barberos[nombre],Barberos[id])))</f>
        <v>0</v>
      </c>
      <c r="AF113" s="21" cm="1">
        <f t="array" ref="AF113">IF(ISERROR(INDEX(Jornadas[id],ROW()-5)),"",SUMIFS(Adelantos[importe],Adelantos[id_jornada],INDEX(Jornadas[id],ROW()-5),Adelantos[id_barbero],LOOKUP($AC$4,Barberos[nombre],Barberos[id])))</f>
        <v>0</v>
      </c>
      <c r="AG113" s="21" cm="1">
        <f t="array" ref="AG113">IF(ISERROR(INDEX(Jornadas[id],ROW()-5)),"",AD113+AE113-AF113)</f>
        <v>54500</v>
      </c>
      <c r="AH113" s="2" cm="1">
        <f t="array" ref="AH113">IF(ISERROR(INDEX(Jornadas[id],ROW()-5)),"",COUNTIFS(_Cortes!$C:$C,INDEX(Jornadas[id],ROW()-5),_Cortes!$B:$B,LOOKUP($AH$4,_Barberos!$B:$B,_Barberos!$A:$A)))</f>
        <v>0</v>
      </c>
      <c r="AI113" s="21" cm="1">
        <f t="array" ref="AI113">IF(ISERROR(INDEX(Jornadas[id],ROW()-5)),"",INT(SUMIFS(Cortes[importe],Cortes[id_jornada],INDEX(Jornadas[id],ROW()-5),Cortes[id_barbero],LOOKUP($AH$4,Barberos[nombre],Barberos[id]))*(INDEX(Jornadas[comision_barberos],1)/100)))</f>
        <v>0</v>
      </c>
      <c r="AJ113" s="21" cm="1">
        <f t="array" ref="AJ113">IF(ISERROR(INDEX(Jornadas[id],ROW()-5)),"",SUMIFS(Cortes[propina],Cortes[id_jornada],INDEX(Jornadas[id],ROW()-5),Cortes[id_barbero],LOOKUP($AH$4,Barberos[nombre],Barberos[id])))</f>
        <v>0</v>
      </c>
      <c r="AK113" s="21" cm="1">
        <f t="array" ref="AK113">IF(ISERROR(INDEX(Jornadas[id],ROW()-5)),"",SUMIFS(Adelantos[importe],Adelantos[id_jornada],INDEX(Jornadas[id],ROW()-5),Adelantos[id_barbero],LOOKUP($AH$4,Barberos[nombre],Barberos[id])))</f>
        <v>0</v>
      </c>
      <c r="AL113" s="21" cm="1">
        <f t="array" ref="AL113">IF(ISERROR(INDEX(Jornadas[id],ROW()-5)),"",AI113+AJ113-AK113)</f>
        <v>0</v>
      </c>
      <c r="AM113" s="2" cm="1">
        <f t="array" ref="AM113">IF(ISERROR(INDEX(Jornadas[id],ROW()-5)),"",COUNTIFS(_Cortes!$C:$C,INDEX(Jornadas[id],ROW()-5),_Cortes!$B:$B,LOOKUP($AM$4,_Barberos!$B:$B,_Barberos!$A:$A)))</f>
        <v>0</v>
      </c>
      <c r="AN113" s="21" cm="1">
        <f t="array" ref="AN113">IF(ISERROR(INDEX(Jornadas[id],ROW()-5)),"",INT(SUMIFS(Cortes[importe],Cortes[id_jornada],INDEX(Jornadas[id],ROW()-5),Cortes[id_barbero],LOOKUP($AM$4,Barberos[nombre],Barberos[id]))*(INDEX(Jornadas[comision_barberos],1)/100)))</f>
        <v>0</v>
      </c>
      <c r="AO113" s="21" cm="1">
        <f t="array" ref="AO113">IF(ISERROR(INDEX(Jornadas[id],ROW()-5)),"",SUMIFS(Cortes[propina],Cortes[id_jornada],INDEX(Jornadas[id],ROW()-5),Cortes[id_barbero],LOOKUP($AM$4,Barberos[nombre],Barberos[id])))</f>
        <v>0</v>
      </c>
      <c r="AP113" s="21" cm="1">
        <f t="array" ref="AP113">IF(ISERROR(INDEX(Jornadas[id],ROW()-5)),"",SUMIFS(Adelantos[importe],Adelantos[id_jornada],INDEX(Jornadas[id],ROW()-5),Adelantos[id_barbero],LOOKUP($AM$4,Barberos[nombre],Barberos[id])))</f>
        <v>0</v>
      </c>
      <c r="AQ113" s="21" cm="1">
        <f t="array" ref="AQ113">IF(ISERROR(INDEX(Jornadas[id],ROW()-5)),"",AN113+AO113-AP113)</f>
        <v>0</v>
      </c>
      <c r="AR113" s="2" cm="1">
        <f t="array" ref="AR113">IF(ISERROR(INDEX(Jornadas[id],ROW()-5)),"",COUNTIFS(_Cortes!$C:$C,INDEX(Jornadas[id],ROW()-5),_Cortes!$B:$B,LOOKUP($AR$4,_Barberos!$B:$B,_Barberos!$A:$A)))</f>
        <v>0</v>
      </c>
      <c r="AS113" s="21" cm="1">
        <f t="array" ref="AS113">IF(ISERROR(INDEX(Jornadas[id],ROW()-5)),"",INT(SUMIFS(Cortes[importe],Cortes[id_jornada],INDEX(Jornadas[id],ROW()-5),Cortes[id_barbero],LOOKUP($AR$4,Barberos[nombre],Barberos[id]))*(INDEX(Jornadas[comision_barberos],1)/100)))</f>
        <v>0</v>
      </c>
      <c r="AT113" s="21" cm="1">
        <f t="array" ref="AT113">IF(ISERROR(INDEX(Jornadas[id],ROW()-5)),"",SUMIFS(Cortes[propina],Cortes[id_jornada],INDEX(Jornadas[id],ROW()-5),Cortes[id_barbero],LOOKUP($AR$4,Barberos[nombre],Barberos[id])))</f>
        <v>0</v>
      </c>
      <c r="AU113" s="21" cm="1">
        <f t="array" ref="AU113">IF(ISERROR(INDEX(Jornadas[id],ROW()-5)),"",SUMIFS(Adelantos[importe],Adelantos[id_jornada],INDEX(Jornadas[id],ROW()-5),Adelantos[id_barbero],LOOKUP($AR$4,Barberos[nombre],Barberos[id])))</f>
        <v>0</v>
      </c>
      <c r="AV113" s="21" cm="1">
        <f t="array" ref="AV113">IF(ISERROR(INDEX(Jornadas[id],ROW()-5)),"",AS113+AT113-AU113)</f>
        <v>0</v>
      </c>
    </row>
    <row r="114" spans="1:48" ht="15" hidden="1" customHeight="1" x14ac:dyDescent="0.3">
      <c r="A114" s="53" t="str">
        <f t="shared" si="1"/>
        <v>Friday</v>
      </c>
      <c r="B114" s="54"/>
      <c r="C114" s="38" cm="1">
        <f t="array" ref="C114">IF(ISERROR(INDEX(Jornadas[id],ROW()-5)),"",INDEX(Jornadas[fecha],ROW()-5))</f>
        <v>45786</v>
      </c>
      <c r="D114" s="1" cm="1">
        <f t="array" ref="D114">IF(ISERROR(INDEX(Jornadas[id],ROW()-5)),"",COUNTIFS(_Cortes!$C:$C,INDEX(Jornadas[id],ROW()-5),_Cortes!$B:$B,LOOKUP($D$4,_Barberos!$B:$B,_Barberos!$A:$A)))</f>
        <v>10</v>
      </c>
      <c r="E114" s="20" cm="1">
        <f t="array" ref="E114">IF(ISERROR(INDEX(Jornadas[id],ROW()-5)),"",INT(SUMIFS(Cortes[importe],Cortes[id_jornada],INDEX(Jornadas[id],ROW()-5),Cortes[id_barbero],LOOKUP($D$4,Barberos[nombre],Barberos[id]))*(INDEX(Jornadas[comision_barberos],1)/100)))</f>
        <v>38000</v>
      </c>
      <c r="F114" s="20" cm="1">
        <f t="array" ref="F114">IF(ISERROR(INDEX(Jornadas[id],ROW()-5)),"",SUMIFS(Cortes[propina],Cortes[id_jornada],INDEX(Jornadas[id],ROW()-5),Cortes[id_barbero],LOOKUP($D$4,Barberos[nombre],Barberos[id])))</f>
        <v>2000</v>
      </c>
      <c r="G114" s="20" cm="1">
        <f t="array" ref="G114">IF(ISERROR(INDEX(Jornadas[id],ROW()-5)),"",SUMIFS(Adelantos[importe],Adelantos[id_jornada],INDEX(Jornadas[id],ROW()-5),Adelantos[id_barbero],LOOKUP($D$4,Barberos[nombre],Barberos[id])))</f>
        <v>0</v>
      </c>
      <c r="H114" s="20" cm="1">
        <f t="array" ref="H114">IF(ISERROR(INDEX(Jornadas[id],ROW()-5)),"",E114+F114-G114)</f>
        <v>40000</v>
      </c>
      <c r="I114" s="1" cm="1">
        <f t="array" ref="I114">IF(ISERROR(INDEX(Jornadas[id],ROW()-5)),"",COUNTIFS(_Cortes!$C:$C,INDEX(Jornadas[id],ROW()-5),_Cortes!$B:$B,LOOKUP($I$4,_Barberos!$B:$B,_Barberos!$A:$A)))</f>
        <v>17</v>
      </c>
      <c r="J114" s="20" cm="1">
        <f t="array" ref="J114">IF(ISERROR(INDEX(Jornadas[id],ROW()-5)),"",INT(SUMIFS(Cortes[importe],Cortes[id_jornada],INDEX(Jornadas[id],ROW()-5),Cortes[id_barbero],LOOKUP($I$4,Barberos[nombre],Barberos[id]))*(INDEX(Jornadas[comision_barberos],1)/100)))</f>
        <v>59500</v>
      </c>
      <c r="K114" s="20" cm="1">
        <f t="array" ref="K114">IF(ISERROR(INDEX(Jornadas[id],ROW()-5)),"",SUMIFS(Cortes[propina],Cortes[id_jornada],INDEX(Jornadas[id],ROW()-5),Cortes[id_barbero],LOOKUP($I$4,Barberos[nombre],Barberos[id])))</f>
        <v>7900</v>
      </c>
      <c r="L114" s="20" cm="1">
        <f t="array" ref="L114">IF(ISERROR(INDEX(Jornadas[id],ROW()-5)),"",SUMIFS(Adelantos[importe],Adelantos[id_jornada],INDEX(Jornadas[id],ROW()-5),Adelantos[id_barbero],LOOKUP($I$4,Barberos[nombre],Barberos[id])))</f>
        <v>500</v>
      </c>
      <c r="M114" s="20" cm="1">
        <f t="array" ref="M114">IF(ISERROR(INDEX(Jornadas[id],ROW()-5)),"",J114+K114-L114)</f>
        <v>66900</v>
      </c>
      <c r="N114" s="1" cm="1">
        <f t="array" ref="N114">IF(ISERROR(INDEX(Jornadas[id],ROW()-5)),"",COUNTIFS(_Cortes!$C:$C,INDEX(Jornadas[id],ROW()-5),_Cortes!$B:$B,LOOKUP($N$4,_Barberos!$B:$B,_Barberos!$A:$A)))</f>
        <v>16</v>
      </c>
      <c r="O114" s="20" cm="1">
        <f t="array" ref="O114">IF(ISERROR(INDEX(Jornadas[id],ROW()-5)),"",INT(SUMIFS(Cortes[importe],Cortes[id_jornada],INDEX(Jornadas[id],ROW()-5),Cortes[id_barbero],LOOKUP($N$4,Barberos[nombre],Barberos[id]))*(INDEX(Jornadas[comision_barberos],1)/100)))</f>
        <v>57000</v>
      </c>
      <c r="P114" s="20" cm="1">
        <f t="array" ref="P114">IF(ISERROR(INDEX(Jornadas[id],ROW()-5)),"",SUMIFS(Cortes[propina],Cortes[id_jornada],INDEX(Jornadas[id],ROW()-5),Cortes[id_barbero],LOOKUP($N$4,Barberos[nombre],Barberos[id])))</f>
        <v>17000</v>
      </c>
      <c r="Q114" s="20" cm="1">
        <f t="array" ref="Q114">IF(ISERROR(INDEX(Jornadas[id],ROW()-5)),"",SUMIFS(Adelantos[importe],Adelantos[id_jornada],INDEX(Jornadas[id],ROW()-5),Adelantos[id_barbero],LOOKUP($N$4,Barberos[nombre],Barberos[id])))</f>
        <v>0</v>
      </c>
      <c r="R114" s="20" cm="1">
        <f t="array" ref="R114">IF(ISERROR(INDEX(Jornadas[id],ROW()-5)),"",O114+P114-Q114)</f>
        <v>74000</v>
      </c>
      <c r="S114" s="1" cm="1">
        <f t="array" ref="S114">IF(ISERROR(INDEX(Jornadas[id],ROW()-5)),"",COUNTIFS(_Cortes!$C:$C,INDEX(Jornadas[id],ROW()-5),_Cortes!$B:$B,LOOKUP($S$4,_Barberos!$B:$B,_Barberos!$A:$A)))</f>
        <v>11</v>
      </c>
      <c r="T114" s="20" cm="1">
        <f t="array" ref="T114">IF(ISERROR(INDEX(Jornadas[id],ROW()-5)),"",INT(SUMIFS(Cortes[importe],Cortes[id_jornada],INDEX(Jornadas[id],ROW()-5),Cortes[id_barbero],LOOKUP($S$4,Barberos[nombre],Barberos[id]))*(INDEX(Jornadas[comision_barberos],1)/100)))</f>
        <v>41500</v>
      </c>
      <c r="U114" s="20" cm="1">
        <f t="array" ref="U114">IF(ISERROR(INDEX(Jornadas[id],ROW()-5)),"",SUMIFS(Cortes[propina],Cortes[id_jornada],INDEX(Jornadas[id],ROW()-5),Cortes[id_barbero],LOOKUP($S$4,Barberos[nombre],Barberos[id])))</f>
        <v>6000</v>
      </c>
      <c r="V114" s="20" cm="1">
        <f t="array" ref="V114">IF(ISERROR(INDEX(Jornadas[id],ROW()-5)),"",SUMIFS(Adelantos[importe],Adelantos[id_jornada],INDEX(Jornadas[id],ROW()-5),Adelantos[id_barbero],LOOKUP($S$4,Barberos[nombre],Barberos[id])))</f>
        <v>0</v>
      </c>
      <c r="W114" s="20" cm="1">
        <f t="array" ref="W114">IF(ISERROR(INDEX(Jornadas[id],ROW()-5)),"",T114+U114-V114)</f>
        <v>47500</v>
      </c>
      <c r="X114" s="1" cm="1">
        <f t="array" ref="X114">IF(ISERROR(INDEX(Jornadas[id],ROW()-5)),"",COUNTIFS(_Cortes!$C:$C,INDEX(Jornadas[id],ROW()-5),_Cortes!$B:$B,LOOKUP($X$4,_Barberos!$B:$B,_Barberos!$A:$A)))</f>
        <v>0</v>
      </c>
      <c r="Y114" s="20" cm="1">
        <f t="array" ref="Y114">IF(ISERROR(INDEX(Jornadas[id],ROW()-5)),"",INT(SUMIFS(Cortes[importe],Cortes[id_jornada],INDEX(Jornadas[id],ROW()-5),Cortes[id_barbero],LOOKUP($X$4,Barberos[nombre],Barberos[id]))*(INDEX(Jornadas[comision_barberos],1)/100)))</f>
        <v>0</v>
      </c>
      <c r="Z114" s="20" cm="1">
        <f t="array" ref="Z114">IF(ISERROR(INDEX(Jornadas[id],ROW()-5)),"",SUMIFS(Cortes[propina],Cortes[id_jornada],INDEX(Jornadas[id],ROW()-5),Cortes[id_barbero],LOOKUP($X$4,Barberos[nombre],Barberos[id])))</f>
        <v>0</v>
      </c>
      <c r="AA114" s="20" cm="1">
        <f t="array" ref="AA114">IF(ISERROR(INDEX(Jornadas[id],ROW()-5)),"",SUMIFS(Adelantos[importe],Adelantos[id_jornada],INDEX(Jornadas[id],ROW()-5),Adelantos[id_barbero],LOOKUP($X$4,Barberos[nombre],Barberos[id])))</f>
        <v>0</v>
      </c>
      <c r="AB114" s="20" cm="1">
        <f t="array" ref="AB114">IF(ISERROR(INDEX(Jornadas[id],ROW()-5)),"",Y114+Z114-AA114)</f>
        <v>0</v>
      </c>
      <c r="AC114" s="1" cm="1">
        <f t="array" ref="AC114">IF(ISERROR(INDEX(Jornadas[id],ROW()-5)),"",COUNTIFS(_Cortes!$C:$C,INDEX(Jornadas[id],ROW()-5),_Cortes!$B:$B,LOOKUP($AC$4,_Barberos!$B:$B,_Barberos!$A:$A)))</f>
        <v>16</v>
      </c>
      <c r="AD114" s="20" cm="1">
        <f t="array" ref="AD114">IF(ISERROR(INDEX(Jornadas[id],ROW()-5)),"",INT(SUMIFS(Cortes[importe],Cortes[id_jornada],INDEX(Jornadas[id],ROW()-5),Cortes[id_barbero],LOOKUP($AC$4,Barberos[nombre],Barberos[id]))*(INDEX(Jornadas[comision_barberos],1)/100)))</f>
        <v>58000</v>
      </c>
      <c r="AE114" s="20" cm="1">
        <f t="array" ref="AE114">IF(ISERROR(INDEX(Jornadas[id],ROW()-5)),"",SUMIFS(Cortes[propina],Cortes[id_jornada],INDEX(Jornadas[id],ROW()-5),Cortes[id_barbero],LOOKUP($AC$4,Barberos[nombre],Barberos[id])))</f>
        <v>1000</v>
      </c>
      <c r="AF114" s="20" cm="1">
        <f t="array" ref="AF114">IF(ISERROR(INDEX(Jornadas[id],ROW()-5)),"",SUMIFS(Adelantos[importe],Adelantos[id_jornada],INDEX(Jornadas[id],ROW()-5),Adelantos[id_barbero],LOOKUP($AC$4,Barberos[nombre],Barberos[id])))</f>
        <v>0</v>
      </c>
      <c r="AG114" s="20" cm="1">
        <f t="array" ref="AG114">IF(ISERROR(INDEX(Jornadas[id],ROW()-5)),"",AD114+AE114-AF114)</f>
        <v>59000</v>
      </c>
      <c r="AH114" s="1" cm="1">
        <f t="array" ref="AH114">IF(ISERROR(INDEX(Jornadas[id],ROW()-5)),"",COUNTIFS(_Cortes!$C:$C,INDEX(Jornadas[id],ROW()-5),_Cortes!$B:$B,LOOKUP($AH$4,_Barberos!$B:$B,_Barberos!$A:$A)))</f>
        <v>0</v>
      </c>
      <c r="AI114" s="20" cm="1">
        <f t="array" ref="AI114">IF(ISERROR(INDEX(Jornadas[id],ROW()-5)),"",INT(SUMIFS(Cortes[importe],Cortes[id_jornada],INDEX(Jornadas[id],ROW()-5),Cortes[id_barbero],LOOKUP($AH$4,Barberos[nombre],Barberos[id]))*(INDEX(Jornadas[comision_barberos],1)/100)))</f>
        <v>0</v>
      </c>
      <c r="AJ114" s="20" cm="1">
        <f t="array" ref="AJ114">IF(ISERROR(INDEX(Jornadas[id],ROW()-5)),"",SUMIFS(Cortes[propina],Cortes[id_jornada],INDEX(Jornadas[id],ROW()-5),Cortes[id_barbero],LOOKUP($AH$4,Barberos[nombre],Barberos[id])))</f>
        <v>0</v>
      </c>
      <c r="AK114" s="20" cm="1">
        <f t="array" ref="AK114">IF(ISERROR(INDEX(Jornadas[id],ROW()-5)),"",SUMIFS(Adelantos[importe],Adelantos[id_jornada],INDEX(Jornadas[id],ROW()-5),Adelantos[id_barbero],LOOKUP($AH$4,Barberos[nombre],Barberos[id])))</f>
        <v>0</v>
      </c>
      <c r="AL114" s="20" cm="1">
        <f t="array" ref="AL114">IF(ISERROR(INDEX(Jornadas[id],ROW()-5)),"",AI114+AJ114-AK114)</f>
        <v>0</v>
      </c>
      <c r="AM114" s="1" cm="1">
        <f t="array" ref="AM114">IF(ISERROR(INDEX(Jornadas[id],ROW()-5)),"",COUNTIFS(_Cortes!$C:$C,INDEX(Jornadas[id],ROW()-5),_Cortes!$B:$B,LOOKUP($AM$4,_Barberos!$B:$B,_Barberos!$A:$A)))</f>
        <v>8</v>
      </c>
      <c r="AN114" s="20" cm="1">
        <f t="array" ref="AN114">IF(ISERROR(INDEX(Jornadas[id],ROW()-5)),"",INT(SUMIFS(Cortes[importe],Cortes[id_jornada],INDEX(Jornadas[id],ROW()-5),Cortes[id_barbero],LOOKUP($AM$4,Barberos[nombre],Barberos[id]))*(INDEX(Jornadas[comision_barberos],1)/100)))</f>
        <v>28000</v>
      </c>
      <c r="AO114" s="20" cm="1">
        <f t="array" ref="AO114">IF(ISERROR(INDEX(Jornadas[id],ROW()-5)),"",SUMIFS(Cortes[propina],Cortes[id_jornada],INDEX(Jornadas[id],ROW()-5),Cortes[id_barbero],LOOKUP($AM$4,Barberos[nombre],Barberos[id])))</f>
        <v>2000</v>
      </c>
      <c r="AP114" s="20" cm="1">
        <f t="array" ref="AP114">IF(ISERROR(INDEX(Jornadas[id],ROW()-5)),"",SUMIFS(Adelantos[importe],Adelantos[id_jornada],INDEX(Jornadas[id],ROW()-5),Adelantos[id_barbero],LOOKUP($AM$4,Barberos[nombre],Barberos[id])))</f>
        <v>0</v>
      </c>
      <c r="AQ114" s="20" cm="1">
        <f t="array" ref="AQ114">IF(ISERROR(INDEX(Jornadas[id],ROW()-5)),"",AN114+AO114-AP114)</f>
        <v>30000</v>
      </c>
      <c r="AR114" s="1" cm="1">
        <f t="array" ref="AR114">IF(ISERROR(INDEX(Jornadas[id],ROW()-5)),"",COUNTIFS(_Cortes!$C:$C,INDEX(Jornadas[id],ROW()-5),_Cortes!$B:$B,LOOKUP($AR$4,_Barberos!$B:$B,_Barberos!$A:$A)))</f>
        <v>0</v>
      </c>
      <c r="AS114" s="20" cm="1">
        <f t="array" ref="AS114">IF(ISERROR(INDEX(Jornadas[id],ROW()-5)),"",INT(SUMIFS(Cortes[importe],Cortes[id_jornada],INDEX(Jornadas[id],ROW()-5),Cortes[id_barbero],LOOKUP($AR$4,Barberos[nombre],Barberos[id]))*(INDEX(Jornadas[comision_barberos],1)/100)))</f>
        <v>0</v>
      </c>
      <c r="AT114" s="20" cm="1">
        <f t="array" ref="AT114">IF(ISERROR(INDEX(Jornadas[id],ROW()-5)),"",SUMIFS(Cortes[propina],Cortes[id_jornada],INDEX(Jornadas[id],ROW()-5),Cortes[id_barbero],LOOKUP($AR$4,Barberos[nombre],Barberos[id])))</f>
        <v>0</v>
      </c>
      <c r="AU114" s="20" cm="1">
        <f t="array" ref="AU114">IF(ISERROR(INDEX(Jornadas[id],ROW()-5)),"",SUMIFS(Adelantos[importe],Adelantos[id_jornada],INDEX(Jornadas[id],ROW()-5),Adelantos[id_barbero],LOOKUP($AR$4,Barberos[nombre],Barberos[id])))</f>
        <v>0</v>
      </c>
      <c r="AV114" s="20" cm="1">
        <f t="array" ref="AV114">IF(ISERROR(INDEX(Jornadas[id],ROW()-5)),"",AS114+AT114-AU114)</f>
        <v>0</v>
      </c>
    </row>
    <row r="115" spans="1:48" ht="15" hidden="1" customHeight="1" x14ac:dyDescent="0.3">
      <c r="A115" s="51" t="str">
        <f t="shared" si="1"/>
        <v>Saturday</v>
      </c>
      <c r="B115" s="52"/>
      <c r="C115" s="36" cm="1">
        <f t="array" ref="C115">IF(ISERROR(INDEX(Jornadas[id],ROW()-5)),"",INDEX(Jornadas[fecha],ROW()-5))</f>
        <v>45787</v>
      </c>
      <c r="D115" s="2" cm="1">
        <f t="array" ref="D115">IF(ISERROR(INDEX(Jornadas[id],ROW()-5)),"",COUNTIFS(_Cortes!$C:$C,INDEX(Jornadas[id],ROW()-5),_Cortes!$B:$B,LOOKUP($D$4,_Barberos!$B:$B,_Barberos!$A:$A)))</f>
        <v>16</v>
      </c>
      <c r="E115" s="21" cm="1">
        <f t="array" ref="E115">IF(ISERROR(INDEX(Jornadas[id],ROW()-5)),"",INT(SUMIFS(Cortes[importe],Cortes[id_jornada],INDEX(Jornadas[id],ROW()-5),Cortes[id_barbero],LOOKUP($D$4,Barberos[nombre],Barberos[id]))*(INDEX(Jornadas[comision_barberos],1)/100)))</f>
        <v>56000</v>
      </c>
      <c r="F115" s="21" cm="1">
        <f t="array" ref="F115">IF(ISERROR(INDEX(Jornadas[id],ROW()-5)),"",SUMIFS(Cortes[propina],Cortes[id_jornada],INDEX(Jornadas[id],ROW()-5),Cortes[id_barbero],LOOKUP($D$4,Barberos[nombre],Barberos[id])))</f>
        <v>1000</v>
      </c>
      <c r="G115" s="21" cm="1">
        <f t="array" ref="G115">IF(ISERROR(INDEX(Jornadas[id],ROW()-5)),"",SUMIFS(Adelantos[importe],Adelantos[id_jornada],INDEX(Jornadas[id],ROW()-5),Adelantos[id_barbero],LOOKUP($D$4,Barberos[nombre],Barberos[id])))</f>
        <v>0</v>
      </c>
      <c r="H115" s="21" cm="1">
        <f t="array" ref="H115">IF(ISERROR(INDEX(Jornadas[id],ROW()-5)),"",E115+F115-G115)</f>
        <v>57000</v>
      </c>
      <c r="I115" s="2" cm="1">
        <f t="array" ref="I115">IF(ISERROR(INDEX(Jornadas[id],ROW()-5)),"",COUNTIFS(_Cortes!$C:$C,INDEX(Jornadas[id],ROW()-5),_Cortes!$B:$B,LOOKUP($I$4,_Barberos!$B:$B,_Barberos!$A:$A)))</f>
        <v>16</v>
      </c>
      <c r="J115" s="21" cm="1">
        <f t="array" ref="J115">IF(ISERROR(INDEX(Jornadas[id],ROW()-5)),"",INT(SUMIFS(Cortes[importe],Cortes[id_jornada],INDEX(Jornadas[id],ROW()-5),Cortes[id_barbero],LOOKUP($I$4,Barberos[nombre],Barberos[id]))*(INDEX(Jornadas[comision_barberos],1)/100)))</f>
        <v>57000</v>
      </c>
      <c r="K115" s="21" cm="1">
        <f t="array" ref="K115">IF(ISERROR(INDEX(Jornadas[id],ROW()-5)),"",SUMIFS(Cortes[propina],Cortes[id_jornada],INDEX(Jornadas[id],ROW()-5),Cortes[id_barbero],LOOKUP($I$4,Barberos[nombre],Barberos[id])))</f>
        <v>10900</v>
      </c>
      <c r="L115" s="21" cm="1">
        <f t="array" ref="L115">IF(ISERROR(INDEX(Jornadas[id],ROW()-5)),"",SUMIFS(Adelantos[importe],Adelantos[id_jornada],INDEX(Jornadas[id],ROW()-5),Adelantos[id_barbero],LOOKUP($I$4,Barberos[nombre],Barberos[id])))</f>
        <v>5800</v>
      </c>
      <c r="M115" s="21" cm="1">
        <f t="array" ref="M115">IF(ISERROR(INDEX(Jornadas[id],ROW()-5)),"",J115+K115-L115)</f>
        <v>62100</v>
      </c>
      <c r="N115" s="2" cm="1">
        <f t="array" ref="N115">IF(ISERROR(INDEX(Jornadas[id],ROW()-5)),"",COUNTIFS(_Cortes!$C:$C,INDEX(Jornadas[id],ROW()-5),_Cortes!$B:$B,LOOKUP($N$4,_Barberos!$B:$B,_Barberos!$A:$A)))</f>
        <v>16</v>
      </c>
      <c r="O115" s="21" cm="1">
        <f t="array" ref="O115">IF(ISERROR(INDEX(Jornadas[id],ROW()-5)),"",INT(SUMIFS(Cortes[importe],Cortes[id_jornada],INDEX(Jornadas[id],ROW()-5),Cortes[id_barbero],LOOKUP($N$4,Barberos[nombre],Barberos[id]))*(INDEX(Jornadas[comision_barberos],1)/100)))</f>
        <v>56000</v>
      </c>
      <c r="P115" s="21" cm="1">
        <f t="array" ref="P115">IF(ISERROR(INDEX(Jornadas[id],ROW()-5)),"",SUMIFS(Cortes[propina],Cortes[id_jornada],INDEX(Jornadas[id],ROW()-5),Cortes[id_barbero],LOOKUP($N$4,Barberos[nombre],Barberos[id])))</f>
        <v>16400</v>
      </c>
      <c r="Q115" s="21" cm="1">
        <f t="array" ref="Q115">IF(ISERROR(INDEX(Jornadas[id],ROW()-5)),"",SUMIFS(Adelantos[importe],Adelantos[id_jornada],INDEX(Jornadas[id],ROW()-5),Adelantos[id_barbero],LOOKUP($N$4,Barberos[nombre],Barberos[id])))</f>
        <v>0</v>
      </c>
      <c r="R115" s="21" cm="1">
        <f t="array" ref="R115">IF(ISERROR(INDEX(Jornadas[id],ROW()-5)),"",O115+P115-Q115)</f>
        <v>72400</v>
      </c>
      <c r="S115" s="2" cm="1">
        <f t="array" ref="S115">IF(ISERROR(INDEX(Jornadas[id],ROW()-5)),"",COUNTIFS(_Cortes!$C:$C,INDEX(Jornadas[id],ROW()-5),_Cortes!$B:$B,LOOKUP($S$4,_Barberos!$B:$B,_Barberos!$A:$A)))</f>
        <v>10</v>
      </c>
      <c r="T115" s="21" cm="1">
        <f t="array" ref="T115">IF(ISERROR(INDEX(Jornadas[id],ROW()-5)),"",INT(SUMIFS(Cortes[importe],Cortes[id_jornada],INDEX(Jornadas[id],ROW()-5),Cortes[id_barbero],LOOKUP($S$4,Barberos[nombre],Barberos[id]))*(INDEX(Jornadas[comision_barberos],1)/100)))</f>
        <v>37000</v>
      </c>
      <c r="U115" s="21" cm="1">
        <f t="array" ref="U115">IF(ISERROR(INDEX(Jornadas[id],ROW()-5)),"",SUMIFS(Cortes[propina],Cortes[id_jornada],INDEX(Jornadas[id],ROW()-5),Cortes[id_barbero],LOOKUP($S$4,Barberos[nombre],Barberos[id])))</f>
        <v>11500</v>
      </c>
      <c r="V115" s="21" cm="1">
        <f t="array" ref="V115">IF(ISERROR(INDEX(Jornadas[id],ROW()-5)),"",SUMIFS(Adelantos[importe],Adelantos[id_jornada],INDEX(Jornadas[id],ROW()-5),Adelantos[id_barbero],LOOKUP($S$4,Barberos[nombre],Barberos[id])))</f>
        <v>0</v>
      </c>
      <c r="W115" s="21" cm="1">
        <f t="array" ref="W115">IF(ISERROR(INDEX(Jornadas[id],ROW()-5)),"",T115+U115-V115)</f>
        <v>48500</v>
      </c>
      <c r="X115" s="2" cm="1">
        <f t="array" ref="X115">IF(ISERROR(INDEX(Jornadas[id],ROW()-5)),"",COUNTIFS(_Cortes!$C:$C,INDEX(Jornadas[id],ROW()-5),_Cortes!$B:$B,LOOKUP($X$4,_Barberos!$B:$B,_Barberos!$A:$A)))</f>
        <v>0</v>
      </c>
      <c r="Y115" s="21" cm="1">
        <f t="array" ref="Y115">IF(ISERROR(INDEX(Jornadas[id],ROW()-5)),"",INT(SUMIFS(Cortes[importe],Cortes[id_jornada],INDEX(Jornadas[id],ROW()-5),Cortes[id_barbero],LOOKUP($X$4,Barberos[nombre],Barberos[id]))*(INDEX(Jornadas[comision_barberos],1)/100)))</f>
        <v>0</v>
      </c>
      <c r="Z115" s="21" cm="1">
        <f t="array" ref="Z115">IF(ISERROR(INDEX(Jornadas[id],ROW()-5)),"",SUMIFS(Cortes[propina],Cortes[id_jornada],INDEX(Jornadas[id],ROW()-5),Cortes[id_barbero],LOOKUP($X$4,Barberos[nombre],Barberos[id])))</f>
        <v>0</v>
      </c>
      <c r="AA115" s="21" cm="1">
        <f t="array" ref="AA115">IF(ISERROR(INDEX(Jornadas[id],ROW()-5)),"",SUMIFS(Adelantos[importe],Adelantos[id_jornada],INDEX(Jornadas[id],ROW()-5),Adelantos[id_barbero],LOOKUP($X$4,Barberos[nombre],Barberos[id])))</f>
        <v>0</v>
      </c>
      <c r="AB115" s="21" cm="1">
        <f t="array" ref="AB115">IF(ISERROR(INDEX(Jornadas[id],ROW()-5)),"",Y115+Z115-AA115)</f>
        <v>0</v>
      </c>
      <c r="AC115" s="2" cm="1">
        <f t="array" ref="AC115">IF(ISERROR(INDEX(Jornadas[id],ROW()-5)),"",COUNTIFS(_Cortes!$C:$C,INDEX(Jornadas[id],ROW()-5),_Cortes!$B:$B,LOOKUP($AC$4,_Barberos!$B:$B,_Barberos!$A:$A)))</f>
        <v>13</v>
      </c>
      <c r="AD115" s="21" cm="1">
        <f t="array" ref="AD115">IF(ISERROR(INDEX(Jornadas[id],ROW()-5)),"",INT(SUMIFS(Cortes[importe],Cortes[id_jornada],INDEX(Jornadas[id],ROW()-5),Cortes[id_barbero],LOOKUP($AC$4,Barberos[nombre],Barberos[id]))*(INDEX(Jornadas[comision_barberos],1)/100)))</f>
        <v>45500</v>
      </c>
      <c r="AE115" s="21" cm="1">
        <f t="array" ref="AE115">IF(ISERROR(INDEX(Jornadas[id],ROW()-5)),"",SUMIFS(Cortes[propina],Cortes[id_jornada],INDEX(Jornadas[id],ROW()-5),Cortes[id_barbero],LOOKUP($AC$4,Barberos[nombre],Barberos[id])))</f>
        <v>0</v>
      </c>
      <c r="AF115" s="21" cm="1">
        <f t="array" ref="AF115">IF(ISERROR(INDEX(Jornadas[id],ROW()-5)),"",SUMIFS(Adelantos[importe],Adelantos[id_jornada],INDEX(Jornadas[id],ROW()-5),Adelantos[id_barbero],LOOKUP($AC$4,Barberos[nombre],Barberos[id])))</f>
        <v>0</v>
      </c>
      <c r="AG115" s="21" cm="1">
        <f t="array" ref="AG115">IF(ISERROR(INDEX(Jornadas[id],ROW()-5)),"",AD115+AE115-AF115)</f>
        <v>45500</v>
      </c>
      <c r="AH115" s="2" cm="1">
        <f t="array" ref="AH115">IF(ISERROR(INDEX(Jornadas[id],ROW()-5)),"",COUNTIFS(_Cortes!$C:$C,INDEX(Jornadas[id],ROW()-5),_Cortes!$B:$B,LOOKUP($AH$4,_Barberos!$B:$B,_Barberos!$A:$A)))</f>
        <v>0</v>
      </c>
      <c r="AI115" s="21" cm="1">
        <f t="array" ref="AI115">IF(ISERROR(INDEX(Jornadas[id],ROW()-5)),"",INT(SUMIFS(Cortes[importe],Cortes[id_jornada],INDEX(Jornadas[id],ROW()-5),Cortes[id_barbero],LOOKUP($AH$4,Barberos[nombre],Barberos[id]))*(INDEX(Jornadas[comision_barberos],1)/100)))</f>
        <v>0</v>
      </c>
      <c r="AJ115" s="21" cm="1">
        <f t="array" ref="AJ115">IF(ISERROR(INDEX(Jornadas[id],ROW()-5)),"",SUMIFS(Cortes[propina],Cortes[id_jornada],INDEX(Jornadas[id],ROW()-5),Cortes[id_barbero],LOOKUP($AH$4,Barberos[nombre],Barberos[id])))</f>
        <v>0</v>
      </c>
      <c r="AK115" s="21" cm="1">
        <f t="array" ref="AK115">IF(ISERROR(INDEX(Jornadas[id],ROW()-5)),"",SUMIFS(Adelantos[importe],Adelantos[id_jornada],INDEX(Jornadas[id],ROW()-5),Adelantos[id_barbero],LOOKUP($AH$4,Barberos[nombre],Barberos[id])))</f>
        <v>0</v>
      </c>
      <c r="AL115" s="21" cm="1">
        <f t="array" ref="AL115">IF(ISERROR(INDEX(Jornadas[id],ROW()-5)),"",AI115+AJ115-AK115)</f>
        <v>0</v>
      </c>
      <c r="AM115" s="2" cm="1">
        <f t="array" ref="AM115">IF(ISERROR(INDEX(Jornadas[id],ROW()-5)),"",COUNTIFS(_Cortes!$C:$C,INDEX(Jornadas[id],ROW()-5),_Cortes!$B:$B,LOOKUP($AM$4,_Barberos!$B:$B,_Barberos!$A:$A)))</f>
        <v>9</v>
      </c>
      <c r="AN115" s="21" cm="1">
        <f t="array" ref="AN115">IF(ISERROR(INDEX(Jornadas[id],ROW()-5)),"",INT(SUMIFS(Cortes[importe],Cortes[id_jornada],INDEX(Jornadas[id],ROW()-5),Cortes[id_barbero],LOOKUP($AM$4,Barberos[nombre],Barberos[id]))*(INDEX(Jornadas[comision_barberos],1)/100)))</f>
        <v>31000</v>
      </c>
      <c r="AO115" s="21" cm="1">
        <f t="array" ref="AO115">IF(ISERROR(INDEX(Jornadas[id],ROW()-5)),"",SUMIFS(Cortes[propina],Cortes[id_jornada],INDEX(Jornadas[id],ROW()-5),Cortes[id_barbero],LOOKUP($AM$4,Barberos[nombre],Barberos[id])))</f>
        <v>2000</v>
      </c>
      <c r="AP115" s="21" cm="1">
        <f t="array" ref="AP115">IF(ISERROR(INDEX(Jornadas[id],ROW()-5)),"",SUMIFS(Adelantos[importe],Adelantos[id_jornada],INDEX(Jornadas[id],ROW()-5),Adelantos[id_barbero],LOOKUP($AM$4,Barberos[nombre],Barberos[id])))</f>
        <v>0</v>
      </c>
      <c r="AQ115" s="21" cm="1">
        <f t="array" ref="AQ115">IF(ISERROR(INDEX(Jornadas[id],ROW()-5)),"",AN115+AO115-AP115)</f>
        <v>33000</v>
      </c>
      <c r="AR115" s="2" cm="1">
        <f t="array" ref="AR115">IF(ISERROR(INDEX(Jornadas[id],ROW()-5)),"",COUNTIFS(_Cortes!$C:$C,INDEX(Jornadas[id],ROW()-5),_Cortes!$B:$B,LOOKUP($AR$4,_Barberos!$B:$B,_Barberos!$A:$A)))</f>
        <v>0</v>
      </c>
      <c r="AS115" s="21" cm="1">
        <f t="array" ref="AS115">IF(ISERROR(INDEX(Jornadas[id],ROW()-5)),"",INT(SUMIFS(Cortes[importe],Cortes[id_jornada],INDEX(Jornadas[id],ROW()-5),Cortes[id_barbero],LOOKUP($AR$4,Barberos[nombre],Barberos[id]))*(INDEX(Jornadas[comision_barberos],1)/100)))</f>
        <v>0</v>
      </c>
      <c r="AT115" s="21" cm="1">
        <f t="array" ref="AT115">IF(ISERROR(INDEX(Jornadas[id],ROW()-5)),"",SUMIFS(Cortes[propina],Cortes[id_jornada],INDEX(Jornadas[id],ROW()-5),Cortes[id_barbero],LOOKUP($AR$4,Barberos[nombre],Barberos[id])))</f>
        <v>0</v>
      </c>
      <c r="AU115" s="21" cm="1">
        <f t="array" ref="AU115">IF(ISERROR(INDEX(Jornadas[id],ROW()-5)),"",SUMIFS(Adelantos[importe],Adelantos[id_jornada],INDEX(Jornadas[id],ROW()-5),Adelantos[id_barbero],LOOKUP($AR$4,Barberos[nombre],Barberos[id])))</f>
        <v>0</v>
      </c>
      <c r="AV115" s="21" cm="1">
        <f t="array" ref="AV115">IF(ISERROR(INDEX(Jornadas[id],ROW()-5)),"",AS115+AT115-AU115)</f>
        <v>0</v>
      </c>
    </row>
    <row r="116" spans="1:48" ht="15" hidden="1" customHeight="1" x14ac:dyDescent="0.3">
      <c r="A116" s="53" t="str">
        <f t="shared" si="1"/>
        <v>Monday</v>
      </c>
      <c r="B116" s="54"/>
      <c r="C116" s="38" cm="1">
        <f t="array" ref="C116">IF(ISERROR(INDEX(Jornadas[id],ROW()-5)),"",INDEX(Jornadas[fecha],ROW()-5))</f>
        <v>45789</v>
      </c>
      <c r="D116" s="1" cm="1">
        <f t="array" ref="D116">IF(ISERROR(INDEX(Jornadas[id],ROW()-5)),"",COUNTIFS(_Cortes!$C:$C,INDEX(Jornadas[id],ROW()-5),_Cortes!$B:$B,LOOKUP($D$4,_Barberos!$B:$B,_Barberos!$A:$A)))</f>
        <v>0</v>
      </c>
      <c r="E116" s="20" cm="1">
        <f t="array" ref="E116">IF(ISERROR(INDEX(Jornadas[id],ROW()-5)),"",INT(SUMIFS(Cortes[importe],Cortes[id_jornada],INDEX(Jornadas[id],ROW()-5),Cortes[id_barbero],LOOKUP($D$4,Barberos[nombre],Barberos[id]))*(INDEX(Jornadas[comision_barberos],1)/100)))</f>
        <v>0</v>
      </c>
      <c r="F116" s="20" cm="1">
        <f t="array" ref="F116">IF(ISERROR(INDEX(Jornadas[id],ROW()-5)),"",SUMIFS(Cortes[propina],Cortes[id_jornada],INDEX(Jornadas[id],ROW()-5),Cortes[id_barbero],LOOKUP($D$4,Barberos[nombre],Barberos[id])))</f>
        <v>0</v>
      </c>
      <c r="G116" s="20" cm="1">
        <f t="array" ref="G116">IF(ISERROR(INDEX(Jornadas[id],ROW()-5)),"",SUMIFS(Adelantos[importe],Adelantos[id_jornada],INDEX(Jornadas[id],ROW()-5),Adelantos[id_barbero],LOOKUP($D$4,Barberos[nombre],Barberos[id])))</f>
        <v>0</v>
      </c>
      <c r="H116" s="20" cm="1">
        <f t="array" ref="H116">IF(ISERROR(INDEX(Jornadas[id],ROW()-5)),"",E116+F116-G116)</f>
        <v>0</v>
      </c>
      <c r="I116" s="1" cm="1">
        <f t="array" ref="I116">IF(ISERROR(INDEX(Jornadas[id],ROW()-5)),"",COUNTIFS(_Cortes!$C:$C,INDEX(Jornadas[id],ROW()-5),_Cortes!$B:$B,LOOKUP($I$4,_Barberos!$B:$B,_Barberos!$A:$A)))</f>
        <v>15</v>
      </c>
      <c r="J116" s="20" cm="1">
        <f t="array" ref="J116">IF(ISERROR(INDEX(Jornadas[id],ROW()-5)),"",INT(SUMIFS(Cortes[importe],Cortes[id_jornada],INDEX(Jornadas[id],ROW()-5),Cortes[id_barbero],LOOKUP($I$4,Barberos[nombre],Barberos[id]))*(INDEX(Jornadas[comision_barberos],1)/100)))</f>
        <v>53500</v>
      </c>
      <c r="K116" s="20" cm="1">
        <f t="array" ref="K116">IF(ISERROR(INDEX(Jornadas[id],ROW()-5)),"",SUMIFS(Cortes[propina],Cortes[id_jornada],INDEX(Jornadas[id],ROW()-5),Cortes[id_barbero],LOOKUP($I$4,Barberos[nombre],Barberos[id])))</f>
        <v>9400</v>
      </c>
      <c r="L116" s="20" cm="1">
        <f t="array" ref="L116">IF(ISERROR(INDEX(Jornadas[id],ROW()-5)),"",SUMIFS(Adelantos[importe],Adelantos[id_jornada],INDEX(Jornadas[id],ROW()-5),Adelantos[id_barbero],LOOKUP($I$4,Barberos[nombre],Barberos[id])))</f>
        <v>0</v>
      </c>
      <c r="M116" s="20" cm="1">
        <f t="array" ref="M116">IF(ISERROR(INDEX(Jornadas[id],ROW()-5)),"",J116+K116-L116)</f>
        <v>62900</v>
      </c>
      <c r="N116" s="1" cm="1">
        <f t="array" ref="N116">IF(ISERROR(INDEX(Jornadas[id],ROW()-5)),"",COUNTIFS(_Cortes!$C:$C,INDEX(Jornadas[id],ROW()-5),_Cortes!$B:$B,LOOKUP($N$4,_Barberos!$B:$B,_Barberos!$A:$A)))</f>
        <v>16</v>
      </c>
      <c r="O116" s="20" cm="1">
        <f t="array" ref="O116">IF(ISERROR(INDEX(Jornadas[id],ROW()-5)),"",INT(SUMIFS(Cortes[importe],Cortes[id_jornada],INDEX(Jornadas[id],ROW()-5),Cortes[id_barbero],LOOKUP($N$4,Barberos[nombre],Barberos[id]))*(INDEX(Jornadas[comision_barberos],1)/100)))</f>
        <v>58000</v>
      </c>
      <c r="P116" s="20" cm="1">
        <f t="array" ref="P116">IF(ISERROR(INDEX(Jornadas[id],ROW()-5)),"",SUMIFS(Cortes[propina],Cortes[id_jornada],INDEX(Jornadas[id],ROW()-5),Cortes[id_barbero],LOOKUP($N$4,Barberos[nombre],Barberos[id])))</f>
        <v>2200</v>
      </c>
      <c r="Q116" s="20" cm="1">
        <f t="array" ref="Q116">IF(ISERROR(INDEX(Jornadas[id],ROW()-5)),"",SUMIFS(Adelantos[importe],Adelantos[id_jornada],INDEX(Jornadas[id],ROW()-5),Adelantos[id_barbero],LOOKUP($N$4,Barberos[nombre],Barberos[id])))</f>
        <v>0</v>
      </c>
      <c r="R116" s="20" cm="1">
        <f t="array" ref="R116">IF(ISERROR(INDEX(Jornadas[id],ROW()-5)),"",O116+P116-Q116)</f>
        <v>60200</v>
      </c>
      <c r="S116" s="1" cm="1">
        <f t="array" ref="S116">IF(ISERROR(INDEX(Jornadas[id],ROW()-5)),"",COUNTIFS(_Cortes!$C:$C,INDEX(Jornadas[id],ROW()-5),_Cortes!$B:$B,LOOKUP($S$4,_Barberos!$B:$B,_Barberos!$A:$A)))</f>
        <v>13</v>
      </c>
      <c r="T116" s="20" cm="1">
        <f t="array" ref="T116">IF(ISERROR(INDEX(Jornadas[id],ROW()-5)),"",INT(SUMIFS(Cortes[importe],Cortes[id_jornada],INDEX(Jornadas[id],ROW()-5),Cortes[id_barbero],LOOKUP($S$4,Barberos[nombre],Barberos[id]))*(INDEX(Jornadas[comision_barberos],1)/100)))</f>
        <v>45500</v>
      </c>
      <c r="U116" s="20" cm="1">
        <f t="array" ref="U116">IF(ISERROR(INDEX(Jornadas[id],ROW()-5)),"",SUMIFS(Cortes[propina],Cortes[id_jornada],INDEX(Jornadas[id],ROW()-5),Cortes[id_barbero],LOOKUP($S$4,Barberos[nombre],Barberos[id])))</f>
        <v>4000</v>
      </c>
      <c r="V116" s="20" cm="1">
        <f t="array" ref="V116">IF(ISERROR(INDEX(Jornadas[id],ROW()-5)),"",SUMIFS(Adelantos[importe],Adelantos[id_jornada],INDEX(Jornadas[id],ROW()-5),Adelantos[id_barbero],LOOKUP($S$4,Barberos[nombre],Barberos[id])))</f>
        <v>1100</v>
      </c>
      <c r="W116" s="20" cm="1">
        <f t="array" ref="W116">IF(ISERROR(INDEX(Jornadas[id],ROW()-5)),"",T116+U116-V116)</f>
        <v>48400</v>
      </c>
      <c r="X116" s="1" cm="1">
        <f t="array" ref="X116">IF(ISERROR(INDEX(Jornadas[id],ROW()-5)),"",COUNTIFS(_Cortes!$C:$C,INDEX(Jornadas[id],ROW()-5),_Cortes!$B:$B,LOOKUP($X$4,_Barberos!$B:$B,_Barberos!$A:$A)))</f>
        <v>0</v>
      </c>
      <c r="Y116" s="20" cm="1">
        <f t="array" ref="Y116">IF(ISERROR(INDEX(Jornadas[id],ROW()-5)),"",INT(SUMIFS(Cortes[importe],Cortes[id_jornada],INDEX(Jornadas[id],ROW()-5),Cortes[id_barbero],LOOKUP($X$4,Barberos[nombre],Barberos[id]))*(INDEX(Jornadas[comision_barberos],1)/100)))</f>
        <v>0</v>
      </c>
      <c r="Z116" s="20" cm="1">
        <f t="array" ref="Z116">IF(ISERROR(INDEX(Jornadas[id],ROW()-5)),"",SUMIFS(Cortes[propina],Cortes[id_jornada],INDEX(Jornadas[id],ROW()-5),Cortes[id_barbero],LOOKUP($X$4,Barberos[nombre],Barberos[id])))</f>
        <v>0</v>
      </c>
      <c r="AA116" s="20" cm="1">
        <f t="array" ref="AA116">IF(ISERROR(INDEX(Jornadas[id],ROW()-5)),"",SUMIFS(Adelantos[importe],Adelantos[id_jornada],INDEX(Jornadas[id],ROW()-5),Adelantos[id_barbero],LOOKUP($X$4,Barberos[nombre],Barberos[id])))</f>
        <v>0</v>
      </c>
      <c r="AB116" s="20" cm="1">
        <f t="array" ref="AB116">IF(ISERROR(INDEX(Jornadas[id],ROW()-5)),"",Y116+Z116-AA116)</f>
        <v>0</v>
      </c>
      <c r="AC116" s="1" cm="1">
        <f t="array" ref="AC116">IF(ISERROR(INDEX(Jornadas[id],ROW()-5)),"",COUNTIFS(_Cortes!$C:$C,INDEX(Jornadas[id],ROW()-5),_Cortes!$B:$B,LOOKUP($AC$4,_Barberos!$B:$B,_Barberos!$A:$A)))</f>
        <v>14</v>
      </c>
      <c r="AD116" s="20" cm="1">
        <f t="array" ref="AD116">IF(ISERROR(INDEX(Jornadas[id],ROW()-5)),"",INT(SUMIFS(Cortes[importe],Cortes[id_jornada],INDEX(Jornadas[id],ROW()-5),Cortes[id_barbero],LOOKUP($AC$4,Barberos[nombre],Barberos[id]))*(INDEX(Jornadas[comision_barberos],1)/100)))</f>
        <v>49000</v>
      </c>
      <c r="AE116" s="20" cm="1">
        <f t="array" ref="AE116">IF(ISERROR(INDEX(Jornadas[id],ROW()-5)),"",SUMIFS(Cortes[propina],Cortes[id_jornada],INDEX(Jornadas[id],ROW()-5),Cortes[id_barbero],LOOKUP($AC$4,Barberos[nombre],Barberos[id])))</f>
        <v>1500</v>
      </c>
      <c r="AF116" s="20" cm="1">
        <f t="array" ref="AF116">IF(ISERROR(INDEX(Jornadas[id],ROW()-5)),"",SUMIFS(Adelantos[importe],Adelantos[id_jornada],INDEX(Jornadas[id],ROW()-5),Adelantos[id_barbero],LOOKUP($AC$4,Barberos[nombre],Barberos[id])))</f>
        <v>0</v>
      </c>
      <c r="AG116" s="20" cm="1">
        <f t="array" ref="AG116">IF(ISERROR(INDEX(Jornadas[id],ROW()-5)),"",AD116+AE116-AF116)</f>
        <v>50500</v>
      </c>
      <c r="AH116" s="1" cm="1">
        <f t="array" ref="AH116">IF(ISERROR(INDEX(Jornadas[id],ROW()-5)),"",COUNTIFS(_Cortes!$C:$C,INDEX(Jornadas[id],ROW()-5),_Cortes!$B:$B,LOOKUP($AH$4,_Barberos!$B:$B,_Barberos!$A:$A)))</f>
        <v>0</v>
      </c>
      <c r="AI116" s="20" cm="1">
        <f t="array" ref="AI116">IF(ISERROR(INDEX(Jornadas[id],ROW()-5)),"",INT(SUMIFS(Cortes[importe],Cortes[id_jornada],INDEX(Jornadas[id],ROW()-5),Cortes[id_barbero],LOOKUP($AH$4,Barberos[nombre],Barberos[id]))*(INDEX(Jornadas[comision_barberos],1)/100)))</f>
        <v>0</v>
      </c>
      <c r="AJ116" s="20" cm="1">
        <f t="array" ref="AJ116">IF(ISERROR(INDEX(Jornadas[id],ROW()-5)),"",SUMIFS(Cortes[propina],Cortes[id_jornada],INDEX(Jornadas[id],ROW()-5),Cortes[id_barbero],LOOKUP($AH$4,Barberos[nombre],Barberos[id])))</f>
        <v>0</v>
      </c>
      <c r="AK116" s="20" cm="1">
        <f t="array" ref="AK116">IF(ISERROR(INDEX(Jornadas[id],ROW()-5)),"",SUMIFS(Adelantos[importe],Adelantos[id_jornada],INDEX(Jornadas[id],ROW()-5),Adelantos[id_barbero],LOOKUP($AH$4,Barberos[nombre],Barberos[id])))</f>
        <v>0</v>
      </c>
      <c r="AL116" s="20" cm="1">
        <f t="array" ref="AL116">IF(ISERROR(INDEX(Jornadas[id],ROW()-5)),"",AI116+AJ116-AK116)</f>
        <v>0</v>
      </c>
      <c r="AM116" s="1" cm="1">
        <f t="array" ref="AM116">IF(ISERROR(INDEX(Jornadas[id],ROW()-5)),"",COUNTIFS(_Cortes!$C:$C,INDEX(Jornadas[id],ROW()-5),_Cortes!$B:$B,LOOKUP($AM$4,_Barberos!$B:$B,_Barberos!$A:$A)))</f>
        <v>0</v>
      </c>
      <c r="AN116" s="20" cm="1">
        <f t="array" ref="AN116">IF(ISERROR(INDEX(Jornadas[id],ROW()-5)),"",INT(SUMIFS(Cortes[importe],Cortes[id_jornada],INDEX(Jornadas[id],ROW()-5),Cortes[id_barbero],LOOKUP($AM$4,Barberos[nombre],Barberos[id]))*(INDEX(Jornadas[comision_barberos],1)/100)))</f>
        <v>0</v>
      </c>
      <c r="AO116" s="20" cm="1">
        <f t="array" ref="AO116">IF(ISERROR(INDEX(Jornadas[id],ROW()-5)),"",SUMIFS(Cortes[propina],Cortes[id_jornada],INDEX(Jornadas[id],ROW()-5),Cortes[id_barbero],LOOKUP($AM$4,Barberos[nombre],Barberos[id])))</f>
        <v>0</v>
      </c>
      <c r="AP116" s="20" cm="1">
        <f t="array" ref="AP116">IF(ISERROR(INDEX(Jornadas[id],ROW()-5)),"",SUMIFS(Adelantos[importe],Adelantos[id_jornada],INDEX(Jornadas[id],ROW()-5),Adelantos[id_barbero],LOOKUP($AM$4,Barberos[nombre],Barberos[id])))</f>
        <v>0</v>
      </c>
      <c r="AQ116" s="20" cm="1">
        <f t="array" ref="AQ116">IF(ISERROR(INDEX(Jornadas[id],ROW()-5)),"",AN116+AO116-AP116)</f>
        <v>0</v>
      </c>
      <c r="AR116" s="1" cm="1">
        <f t="array" ref="AR116">IF(ISERROR(INDEX(Jornadas[id],ROW()-5)),"",COUNTIFS(_Cortes!$C:$C,INDEX(Jornadas[id],ROW()-5),_Cortes!$B:$B,LOOKUP($AR$4,_Barberos!$B:$B,_Barberos!$A:$A)))</f>
        <v>0</v>
      </c>
      <c r="AS116" s="20" cm="1">
        <f t="array" ref="AS116">IF(ISERROR(INDEX(Jornadas[id],ROW()-5)),"",INT(SUMIFS(Cortes[importe],Cortes[id_jornada],INDEX(Jornadas[id],ROW()-5),Cortes[id_barbero],LOOKUP($AR$4,Barberos[nombre],Barberos[id]))*(INDEX(Jornadas[comision_barberos],1)/100)))</f>
        <v>0</v>
      </c>
      <c r="AT116" s="20" cm="1">
        <f t="array" ref="AT116">IF(ISERROR(INDEX(Jornadas[id],ROW()-5)),"",SUMIFS(Cortes[propina],Cortes[id_jornada],INDEX(Jornadas[id],ROW()-5),Cortes[id_barbero],LOOKUP($AR$4,Barberos[nombre],Barberos[id])))</f>
        <v>0</v>
      </c>
      <c r="AU116" s="20" cm="1">
        <f t="array" ref="AU116">IF(ISERROR(INDEX(Jornadas[id],ROW()-5)),"",SUMIFS(Adelantos[importe],Adelantos[id_jornada],INDEX(Jornadas[id],ROW()-5),Adelantos[id_barbero],LOOKUP($AR$4,Barberos[nombre],Barberos[id])))</f>
        <v>0</v>
      </c>
      <c r="AV116" s="20" cm="1">
        <f t="array" ref="AV116">IF(ISERROR(INDEX(Jornadas[id],ROW()-5)),"",AS116+AT116-AU116)</f>
        <v>0</v>
      </c>
    </row>
    <row r="117" spans="1:48" ht="15" hidden="1" customHeight="1" x14ac:dyDescent="0.3">
      <c r="A117" s="51" t="str">
        <f t="shared" si="1"/>
        <v>Tuesday</v>
      </c>
      <c r="B117" s="52"/>
      <c r="C117" s="36" cm="1">
        <f t="array" ref="C117">IF(ISERROR(INDEX(Jornadas[id],ROW()-5)),"",INDEX(Jornadas[fecha],ROW()-5))</f>
        <v>45790</v>
      </c>
      <c r="D117" s="2" cm="1">
        <f t="array" ref="D117">IF(ISERROR(INDEX(Jornadas[id],ROW()-5)),"",COUNTIFS(_Cortes!$C:$C,INDEX(Jornadas[id],ROW()-5),_Cortes!$B:$B,LOOKUP($D$4,_Barberos!$B:$B,_Barberos!$A:$A)))</f>
        <v>0</v>
      </c>
      <c r="E117" s="21" cm="1">
        <f t="array" ref="E117">IF(ISERROR(INDEX(Jornadas[id],ROW()-5)),"",INT(SUMIFS(Cortes[importe],Cortes[id_jornada],INDEX(Jornadas[id],ROW()-5),Cortes[id_barbero],LOOKUP($D$4,Barberos[nombre],Barberos[id]))*(INDEX(Jornadas[comision_barberos],1)/100)))</f>
        <v>0</v>
      </c>
      <c r="F117" s="21" cm="1">
        <f t="array" ref="F117">IF(ISERROR(INDEX(Jornadas[id],ROW()-5)),"",SUMIFS(Cortes[propina],Cortes[id_jornada],INDEX(Jornadas[id],ROW()-5),Cortes[id_barbero],LOOKUP($D$4,Barberos[nombre],Barberos[id])))</f>
        <v>0</v>
      </c>
      <c r="G117" s="21" cm="1">
        <f t="array" ref="G117">IF(ISERROR(INDEX(Jornadas[id],ROW()-5)),"",SUMIFS(Adelantos[importe],Adelantos[id_jornada],INDEX(Jornadas[id],ROW()-5),Adelantos[id_barbero],LOOKUP($D$4,Barberos[nombre],Barberos[id])))</f>
        <v>0</v>
      </c>
      <c r="H117" s="21" cm="1">
        <f t="array" ref="H117">IF(ISERROR(INDEX(Jornadas[id],ROW()-5)),"",E117+F117-G117)</f>
        <v>0</v>
      </c>
      <c r="I117" s="2" cm="1">
        <f t="array" ref="I117">IF(ISERROR(INDEX(Jornadas[id],ROW()-5)),"",COUNTIFS(_Cortes!$C:$C,INDEX(Jornadas[id],ROW()-5),_Cortes!$B:$B,LOOKUP($I$4,_Barberos!$B:$B,_Barberos!$A:$A)))</f>
        <v>0</v>
      </c>
      <c r="J117" s="21" cm="1">
        <f t="array" ref="J117">IF(ISERROR(INDEX(Jornadas[id],ROW()-5)),"",INT(SUMIFS(Cortes[importe],Cortes[id_jornada],INDEX(Jornadas[id],ROW()-5),Cortes[id_barbero],LOOKUP($I$4,Barberos[nombre],Barberos[id]))*(INDEX(Jornadas[comision_barberos],1)/100)))</f>
        <v>0</v>
      </c>
      <c r="K117" s="21" cm="1">
        <f t="array" ref="K117">IF(ISERROR(INDEX(Jornadas[id],ROW()-5)),"",SUMIFS(Cortes[propina],Cortes[id_jornada],INDEX(Jornadas[id],ROW()-5),Cortes[id_barbero],LOOKUP($I$4,Barberos[nombre],Barberos[id])))</f>
        <v>0</v>
      </c>
      <c r="L117" s="21" cm="1">
        <f t="array" ref="L117">IF(ISERROR(INDEX(Jornadas[id],ROW()-5)),"",SUMIFS(Adelantos[importe],Adelantos[id_jornada],INDEX(Jornadas[id],ROW()-5),Adelantos[id_barbero],LOOKUP($I$4,Barberos[nombre],Barberos[id])))</f>
        <v>0</v>
      </c>
      <c r="M117" s="21" cm="1">
        <f t="array" ref="M117">IF(ISERROR(INDEX(Jornadas[id],ROW()-5)),"",J117+K117-L117)</f>
        <v>0</v>
      </c>
      <c r="N117" s="2" cm="1">
        <f t="array" ref="N117">IF(ISERROR(INDEX(Jornadas[id],ROW()-5)),"",COUNTIFS(_Cortes!$C:$C,INDEX(Jornadas[id],ROW()-5),_Cortes!$B:$B,LOOKUP($N$4,_Barberos!$B:$B,_Barberos!$A:$A)))</f>
        <v>11</v>
      </c>
      <c r="O117" s="21" cm="1">
        <f t="array" ref="O117">IF(ISERROR(INDEX(Jornadas[id],ROW()-5)),"",INT(SUMIFS(Cortes[importe],Cortes[id_jornada],INDEX(Jornadas[id],ROW()-5),Cortes[id_barbero],LOOKUP($N$4,Barberos[nombre],Barberos[id]))*(INDEX(Jornadas[comision_barberos],1)/100)))</f>
        <v>56000</v>
      </c>
      <c r="P117" s="21" cm="1">
        <f t="array" ref="P117">IF(ISERROR(INDEX(Jornadas[id],ROW()-5)),"",SUMIFS(Cortes[propina],Cortes[id_jornada],INDEX(Jornadas[id],ROW()-5),Cortes[id_barbero],LOOKUP($N$4,Barberos[nombre],Barberos[id])))</f>
        <v>16300</v>
      </c>
      <c r="Q117" s="21" cm="1">
        <f t="array" ref="Q117">IF(ISERROR(INDEX(Jornadas[id],ROW()-5)),"",SUMIFS(Adelantos[importe],Adelantos[id_jornada],INDEX(Jornadas[id],ROW()-5),Adelantos[id_barbero],LOOKUP($N$4,Barberos[nombre],Barberos[id])))</f>
        <v>0</v>
      </c>
      <c r="R117" s="21" cm="1">
        <f t="array" ref="R117">IF(ISERROR(INDEX(Jornadas[id],ROW()-5)),"",O117+P117-Q117)</f>
        <v>72300</v>
      </c>
      <c r="S117" s="2" cm="1">
        <f t="array" ref="S117">IF(ISERROR(INDEX(Jornadas[id],ROW()-5)),"",COUNTIFS(_Cortes!$C:$C,INDEX(Jornadas[id],ROW()-5),_Cortes!$B:$B,LOOKUP($S$4,_Barberos!$B:$B,_Barberos!$A:$A)))</f>
        <v>17</v>
      </c>
      <c r="T117" s="21" cm="1">
        <f t="array" ref="T117">IF(ISERROR(INDEX(Jornadas[id],ROW()-5)),"",INT(SUMIFS(Cortes[importe],Cortes[id_jornada],INDEX(Jornadas[id],ROW()-5),Cortes[id_barbero],LOOKUP($S$4,Barberos[nombre],Barberos[id]))*(INDEX(Jornadas[comision_barberos],1)/100)))</f>
        <v>59500</v>
      </c>
      <c r="U117" s="21" cm="1">
        <f t="array" ref="U117">IF(ISERROR(INDEX(Jornadas[id],ROW()-5)),"",SUMIFS(Cortes[propina],Cortes[id_jornada],INDEX(Jornadas[id],ROW()-5),Cortes[id_barbero],LOOKUP($S$4,Barberos[nombre],Barberos[id])))</f>
        <v>7700</v>
      </c>
      <c r="V117" s="21" cm="1">
        <f t="array" ref="V117">IF(ISERROR(INDEX(Jornadas[id],ROW()-5)),"",SUMIFS(Adelantos[importe],Adelantos[id_jornada],INDEX(Jornadas[id],ROW()-5),Adelantos[id_barbero],LOOKUP($S$4,Barberos[nombre],Barberos[id])))</f>
        <v>0</v>
      </c>
      <c r="W117" s="21" cm="1">
        <f t="array" ref="W117">IF(ISERROR(INDEX(Jornadas[id],ROW()-5)),"",T117+U117-V117)</f>
        <v>67200</v>
      </c>
      <c r="X117" s="2" cm="1">
        <f t="array" ref="X117">IF(ISERROR(INDEX(Jornadas[id],ROW()-5)),"",COUNTIFS(_Cortes!$C:$C,INDEX(Jornadas[id],ROW()-5),_Cortes!$B:$B,LOOKUP($X$4,_Barberos!$B:$B,_Barberos!$A:$A)))</f>
        <v>0</v>
      </c>
      <c r="Y117" s="21" cm="1">
        <f t="array" ref="Y117">IF(ISERROR(INDEX(Jornadas[id],ROW()-5)),"",INT(SUMIFS(Cortes[importe],Cortes[id_jornada],INDEX(Jornadas[id],ROW()-5),Cortes[id_barbero],LOOKUP($X$4,Barberos[nombre],Barberos[id]))*(INDEX(Jornadas[comision_barberos],1)/100)))</f>
        <v>0</v>
      </c>
      <c r="Z117" s="21" cm="1">
        <f t="array" ref="Z117">IF(ISERROR(INDEX(Jornadas[id],ROW()-5)),"",SUMIFS(Cortes[propina],Cortes[id_jornada],INDEX(Jornadas[id],ROW()-5),Cortes[id_barbero],LOOKUP($X$4,Barberos[nombre],Barberos[id])))</f>
        <v>0</v>
      </c>
      <c r="AA117" s="21" cm="1">
        <f t="array" ref="AA117">IF(ISERROR(INDEX(Jornadas[id],ROW()-5)),"",SUMIFS(Adelantos[importe],Adelantos[id_jornada],INDEX(Jornadas[id],ROW()-5),Adelantos[id_barbero],LOOKUP($X$4,Barberos[nombre],Barberos[id])))</f>
        <v>0</v>
      </c>
      <c r="AB117" s="21" cm="1">
        <f t="array" ref="AB117">IF(ISERROR(INDEX(Jornadas[id],ROW()-5)),"",Y117+Z117-AA117)</f>
        <v>0</v>
      </c>
      <c r="AC117" s="2" cm="1">
        <f t="array" ref="AC117">IF(ISERROR(INDEX(Jornadas[id],ROW()-5)),"",COUNTIFS(_Cortes!$C:$C,INDEX(Jornadas[id],ROW()-5),_Cortes!$B:$B,LOOKUP($AC$4,_Barberos!$B:$B,_Barberos!$A:$A)))</f>
        <v>0</v>
      </c>
      <c r="AD117" s="21" cm="1">
        <f t="array" ref="AD117">IF(ISERROR(INDEX(Jornadas[id],ROW()-5)),"",INT(SUMIFS(Cortes[importe],Cortes[id_jornada],INDEX(Jornadas[id],ROW()-5),Cortes[id_barbero],LOOKUP($AC$4,Barberos[nombre],Barberos[id]))*(INDEX(Jornadas[comision_barberos],1)/100)))</f>
        <v>0</v>
      </c>
      <c r="AE117" s="21" cm="1">
        <f t="array" ref="AE117">IF(ISERROR(INDEX(Jornadas[id],ROW()-5)),"",SUMIFS(Cortes[propina],Cortes[id_jornada],INDEX(Jornadas[id],ROW()-5),Cortes[id_barbero],LOOKUP($AC$4,Barberos[nombre],Barberos[id])))</f>
        <v>0</v>
      </c>
      <c r="AF117" s="21" cm="1">
        <f t="array" ref="AF117">IF(ISERROR(INDEX(Jornadas[id],ROW()-5)),"",SUMIFS(Adelantos[importe],Adelantos[id_jornada],INDEX(Jornadas[id],ROW()-5),Adelantos[id_barbero],LOOKUP($AC$4,Barberos[nombre],Barberos[id])))</f>
        <v>0</v>
      </c>
      <c r="AG117" s="21" cm="1">
        <f t="array" ref="AG117">IF(ISERROR(INDEX(Jornadas[id],ROW()-5)),"",AD117+AE117-AF117)</f>
        <v>0</v>
      </c>
      <c r="AH117" s="2" cm="1">
        <f t="array" ref="AH117">IF(ISERROR(INDEX(Jornadas[id],ROW()-5)),"",COUNTIFS(_Cortes!$C:$C,INDEX(Jornadas[id],ROW()-5),_Cortes!$B:$B,LOOKUP($AH$4,_Barberos!$B:$B,_Barberos!$A:$A)))</f>
        <v>0</v>
      </c>
      <c r="AI117" s="21" cm="1">
        <f t="array" ref="AI117">IF(ISERROR(INDEX(Jornadas[id],ROW()-5)),"",INT(SUMIFS(Cortes[importe],Cortes[id_jornada],INDEX(Jornadas[id],ROW()-5),Cortes[id_barbero],LOOKUP($AH$4,Barberos[nombre],Barberos[id]))*(INDEX(Jornadas[comision_barberos],1)/100)))</f>
        <v>0</v>
      </c>
      <c r="AJ117" s="21" cm="1">
        <f t="array" ref="AJ117">IF(ISERROR(INDEX(Jornadas[id],ROW()-5)),"",SUMIFS(Cortes[propina],Cortes[id_jornada],INDEX(Jornadas[id],ROW()-5),Cortes[id_barbero],LOOKUP($AH$4,Barberos[nombre],Barberos[id])))</f>
        <v>0</v>
      </c>
      <c r="AK117" s="21" cm="1">
        <f t="array" ref="AK117">IF(ISERROR(INDEX(Jornadas[id],ROW()-5)),"",SUMIFS(Adelantos[importe],Adelantos[id_jornada],INDEX(Jornadas[id],ROW()-5),Adelantos[id_barbero],LOOKUP($AH$4,Barberos[nombre],Barberos[id])))</f>
        <v>0</v>
      </c>
      <c r="AL117" s="21" cm="1">
        <f t="array" ref="AL117">IF(ISERROR(INDEX(Jornadas[id],ROW()-5)),"",AI117+AJ117-AK117)</f>
        <v>0</v>
      </c>
      <c r="AM117" s="2" cm="1">
        <f t="array" ref="AM117">IF(ISERROR(INDEX(Jornadas[id],ROW()-5)),"",COUNTIFS(_Cortes!$C:$C,INDEX(Jornadas[id],ROW()-5),_Cortes!$B:$B,LOOKUP($AM$4,_Barberos!$B:$B,_Barberos!$A:$A)))</f>
        <v>0</v>
      </c>
      <c r="AN117" s="21" cm="1">
        <f t="array" ref="AN117">IF(ISERROR(INDEX(Jornadas[id],ROW()-5)),"",INT(SUMIFS(Cortes[importe],Cortes[id_jornada],INDEX(Jornadas[id],ROW()-5),Cortes[id_barbero],LOOKUP($AM$4,Barberos[nombre],Barberos[id]))*(INDEX(Jornadas[comision_barberos],1)/100)))</f>
        <v>0</v>
      </c>
      <c r="AO117" s="21" cm="1">
        <f t="array" ref="AO117">IF(ISERROR(INDEX(Jornadas[id],ROW()-5)),"",SUMIFS(Cortes[propina],Cortes[id_jornada],INDEX(Jornadas[id],ROW()-5),Cortes[id_barbero],LOOKUP($AM$4,Barberos[nombre],Barberos[id])))</f>
        <v>0</v>
      </c>
      <c r="AP117" s="21" cm="1">
        <f t="array" ref="AP117">IF(ISERROR(INDEX(Jornadas[id],ROW()-5)),"",SUMIFS(Adelantos[importe],Adelantos[id_jornada],INDEX(Jornadas[id],ROW()-5),Adelantos[id_barbero],LOOKUP($AM$4,Barberos[nombre],Barberos[id])))</f>
        <v>0</v>
      </c>
      <c r="AQ117" s="21" cm="1">
        <f t="array" ref="AQ117">IF(ISERROR(INDEX(Jornadas[id],ROW()-5)),"",AN117+AO117-AP117)</f>
        <v>0</v>
      </c>
      <c r="AR117" s="2" cm="1">
        <f t="array" ref="AR117">IF(ISERROR(INDEX(Jornadas[id],ROW()-5)),"",COUNTIFS(_Cortes!$C:$C,INDEX(Jornadas[id],ROW()-5),_Cortes!$B:$B,LOOKUP($AR$4,_Barberos!$B:$B,_Barberos!$A:$A)))</f>
        <v>0</v>
      </c>
      <c r="AS117" s="21" cm="1">
        <f t="array" ref="AS117">IF(ISERROR(INDEX(Jornadas[id],ROW()-5)),"",INT(SUMIFS(Cortes[importe],Cortes[id_jornada],INDEX(Jornadas[id],ROW()-5),Cortes[id_barbero],LOOKUP($AR$4,Barberos[nombre],Barberos[id]))*(INDEX(Jornadas[comision_barberos],1)/100)))</f>
        <v>0</v>
      </c>
      <c r="AT117" s="21" cm="1">
        <f t="array" ref="AT117">IF(ISERROR(INDEX(Jornadas[id],ROW()-5)),"",SUMIFS(Cortes[propina],Cortes[id_jornada],INDEX(Jornadas[id],ROW()-5),Cortes[id_barbero],LOOKUP($AR$4,Barberos[nombre],Barberos[id])))</f>
        <v>0</v>
      </c>
      <c r="AU117" s="21" cm="1">
        <f t="array" ref="AU117">IF(ISERROR(INDEX(Jornadas[id],ROW()-5)),"",SUMIFS(Adelantos[importe],Adelantos[id_jornada],INDEX(Jornadas[id],ROW()-5),Adelantos[id_barbero],LOOKUP($AR$4,Barberos[nombre],Barberos[id])))</f>
        <v>0</v>
      </c>
      <c r="AV117" s="21" cm="1">
        <f t="array" ref="AV117">IF(ISERROR(INDEX(Jornadas[id],ROW()-5)),"",AS117+AT117-AU117)</f>
        <v>0</v>
      </c>
    </row>
    <row r="118" spans="1:48" ht="15" hidden="1" customHeight="1" x14ac:dyDescent="0.3">
      <c r="A118" s="53" t="str">
        <f t="shared" si="1"/>
        <v>Wednesday</v>
      </c>
      <c r="B118" s="54"/>
      <c r="C118" s="38" cm="1">
        <f t="array" ref="C118">IF(ISERROR(INDEX(Jornadas[id],ROW()-5)),"",INDEX(Jornadas[fecha],ROW()-5))</f>
        <v>45791</v>
      </c>
      <c r="D118" s="1" cm="1">
        <f t="array" ref="D118">IF(ISERROR(INDEX(Jornadas[id],ROW()-5)),"",COUNTIFS(_Cortes!$C:$C,INDEX(Jornadas[id],ROW()-5),_Cortes!$B:$B,LOOKUP($D$4,_Barberos!$B:$B,_Barberos!$A:$A)))</f>
        <v>11</v>
      </c>
      <c r="E118" s="20" cm="1">
        <f t="array" ref="E118">IF(ISERROR(INDEX(Jornadas[id],ROW()-5)),"",INT(SUMIFS(Cortes[importe],Cortes[id_jornada],INDEX(Jornadas[id],ROW()-5),Cortes[id_barbero],LOOKUP($D$4,Barberos[nombre],Barberos[id]))*(INDEX(Jornadas[comision_barberos],1)/100)))</f>
        <v>38500</v>
      </c>
      <c r="F118" s="20" cm="1">
        <f t="array" ref="F118">IF(ISERROR(INDEX(Jornadas[id],ROW()-5)),"",SUMIFS(Cortes[propina],Cortes[id_jornada],INDEX(Jornadas[id],ROW()-5),Cortes[id_barbero],LOOKUP($D$4,Barberos[nombre],Barberos[id])))</f>
        <v>1000</v>
      </c>
      <c r="G118" s="20" cm="1">
        <f t="array" ref="G118">IF(ISERROR(INDEX(Jornadas[id],ROW()-5)),"",SUMIFS(Adelantos[importe],Adelantos[id_jornada],INDEX(Jornadas[id],ROW()-5),Adelantos[id_barbero],LOOKUP($D$4,Barberos[nombre],Barberos[id])))</f>
        <v>0</v>
      </c>
      <c r="H118" s="20" cm="1">
        <f t="array" ref="H118">IF(ISERROR(INDEX(Jornadas[id],ROW()-5)),"",E118+F118-G118)</f>
        <v>39500</v>
      </c>
      <c r="I118" s="1" cm="1">
        <f t="array" ref="I118">IF(ISERROR(INDEX(Jornadas[id],ROW()-5)),"",COUNTIFS(_Cortes!$C:$C,INDEX(Jornadas[id],ROW()-5),_Cortes!$B:$B,LOOKUP($I$4,_Barberos!$B:$B,_Barberos!$A:$A)))</f>
        <v>17</v>
      </c>
      <c r="J118" s="20" cm="1">
        <f t="array" ref="J118">IF(ISERROR(INDEX(Jornadas[id],ROW()-5)),"",INT(SUMIFS(Cortes[importe],Cortes[id_jornada],INDEX(Jornadas[id],ROW()-5),Cortes[id_barbero],LOOKUP($I$4,Barberos[nombre],Barberos[id]))*(INDEX(Jornadas[comision_barberos],1)/100)))</f>
        <v>63500</v>
      </c>
      <c r="K118" s="20" cm="1">
        <f t="array" ref="K118">IF(ISERROR(INDEX(Jornadas[id],ROW()-5)),"",SUMIFS(Cortes[propina],Cortes[id_jornada],INDEX(Jornadas[id],ROW()-5),Cortes[id_barbero],LOOKUP($I$4,Barberos[nombre],Barberos[id])))</f>
        <v>12400</v>
      </c>
      <c r="L118" s="20" cm="1">
        <f t="array" ref="L118">IF(ISERROR(INDEX(Jornadas[id],ROW()-5)),"",SUMIFS(Adelantos[importe],Adelantos[id_jornada],INDEX(Jornadas[id],ROW()-5),Adelantos[id_barbero],LOOKUP($I$4,Barberos[nombre],Barberos[id])))</f>
        <v>0</v>
      </c>
      <c r="M118" s="20" cm="1">
        <f t="array" ref="M118">IF(ISERROR(INDEX(Jornadas[id],ROW()-5)),"",J118+K118-L118)</f>
        <v>75900</v>
      </c>
      <c r="N118" s="1" cm="1">
        <f t="array" ref="N118">IF(ISERROR(INDEX(Jornadas[id],ROW()-5)),"",COUNTIFS(_Cortes!$C:$C,INDEX(Jornadas[id],ROW()-5),_Cortes!$B:$B,LOOKUP($N$4,_Barberos!$B:$B,_Barberos!$A:$A)))</f>
        <v>0</v>
      </c>
      <c r="O118" s="20" cm="1">
        <f t="array" ref="O118">IF(ISERROR(INDEX(Jornadas[id],ROW()-5)),"",INT(SUMIFS(Cortes[importe],Cortes[id_jornada],INDEX(Jornadas[id],ROW()-5),Cortes[id_barbero],LOOKUP($N$4,Barberos[nombre],Barberos[id]))*(INDEX(Jornadas[comision_barberos],1)/100)))</f>
        <v>0</v>
      </c>
      <c r="P118" s="20" cm="1">
        <f t="array" ref="P118">IF(ISERROR(INDEX(Jornadas[id],ROW()-5)),"",SUMIFS(Cortes[propina],Cortes[id_jornada],INDEX(Jornadas[id],ROW()-5),Cortes[id_barbero],LOOKUP($N$4,Barberos[nombre],Barberos[id])))</f>
        <v>0</v>
      </c>
      <c r="Q118" s="20" cm="1">
        <f t="array" ref="Q118">IF(ISERROR(INDEX(Jornadas[id],ROW()-5)),"",SUMIFS(Adelantos[importe],Adelantos[id_jornada],INDEX(Jornadas[id],ROW()-5),Adelantos[id_barbero],LOOKUP($N$4,Barberos[nombre],Barberos[id])))</f>
        <v>0</v>
      </c>
      <c r="R118" s="20" cm="1">
        <f t="array" ref="R118">IF(ISERROR(INDEX(Jornadas[id],ROW()-5)),"",O118+P118-Q118)</f>
        <v>0</v>
      </c>
      <c r="S118" s="1" cm="1">
        <f t="array" ref="S118">IF(ISERROR(INDEX(Jornadas[id],ROW()-5)),"",COUNTIFS(_Cortes!$C:$C,INDEX(Jornadas[id],ROW()-5),_Cortes!$B:$B,LOOKUP($S$4,_Barberos!$B:$B,_Barberos!$A:$A)))</f>
        <v>0</v>
      </c>
      <c r="T118" s="20" cm="1">
        <f t="array" ref="T118">IF(ISERROR(INDEX(Jornadas[id],ROW()-5)),"",INT(SUMIFS(Cortes[importe],Cortes[id_jornada],INDEX(Jornadas[id],ROW()-5),Cortes[id_barbero],LOOKUP($S$4,Barberos[nombre],Barberos[id]))*(INDEX(Jornadas[comision_barberos],1)/100)))</f>
        <v>0</v>
      </c>
      <c r="U118" s="20" cm="1">
        <f t="array" ref="U118">IF(ISERROR(INDEX(Jornadas[id],ROW()-5)),"",SUMIFS(Cortes[propina],Cortes[id_jornada],INDEX(Jornadas[id],ROW()-5),Cortes[id_barbero],LOOKUP($S$4,Barberos[nombre],Barberos[id])))</f>
        <v>0</v>
      </c>
      <c r="V118" s="20" cm="1">
        <f t="array" ref="V118">IF(ISERROR(INDEX(Jornadas[id],ROW()-5)),"",SUMIFS(Adelantos[importe],Adelantos[id_jornada],INDEX(Jornadas[id],ROW()-5),Adelantos[id_barbero],LOOKUP($S$4,Barberos[nombre],Barberos[id])))</f>
        <v>0</v>
      </c>
      <c r="W118" s="20" cm="1">
        <f t="array" ref="W118">IF(ISERROR(INDEX(Jornadas[id],ROW()-5)),"",T118+U118-V118)</f>
        <v>0</v>
      </c>
      <c r="X118" s="1" cm="1">
        <f t="array" ref="X118">IF(ISERROR(INDEX(Jornadas[id],ROW()-5)),"",COUNTIFS(_Cortes!$C:$C,INDEX(Jornadas[id],ROW()-5),_Cortes!$B:$B,LOOKUP($X$4,_Barberos!$B:$B,_Barberos!$A:$A)))</f>
        <v>0</v>
      </c>
      <c r="Y118" s="20" cm="1">
        <f t="array" ref="Y118">IF(ISERROR(INDEX(Jornadas[id],ROW()-5)),"",INT(SUMIFS(Cortes[importe],Cortes[id_jornada],INDEX(Jornadas[id],ROW()-5),Cortes[id_barbero],LOOKUP($X$4,Barberos[nombre],Barberos[id]))*(INDEX(Jornadas[comision_barberos],1)/100)))</f>
        <v>0</v>
      </c>
      <c r="Z118" s="20" cm="1">
        <f t="array" ref="Z118">IF(ISERROR(INDEX(Jornadas[id],ROW()-5)),"",SUMIFS(Cortes[propina],Cortes[id_jornada],INDEX(Jornadas[id],ROW()-5),Cortes[id_barbero],LOOKUP($X$4,Barberos[nombre],Barberos[id])))</f>
        <v>0</v>
      </c>
      <c r="AA118" s="20" cm="1">
        <f t="array" ref="AA118">IF(ISERROR(INDEX(Jornadas[id],ROW()-5)),"",SUMIFS(Adelantos[importe],Adelantos[id_jornada],INDEX(Jornadas[id],ROW()-5),Adelantos[id_barbero],LOOKUP($X$4,Barberos[nombre],Barberos[id])))</f>
        <v>0</v>
      </c>
      <c r="AB118" s="20" cm="1">
        <f t="array" ref="AB118">IF(ISERROR(INDEX(Jornadas[id],ROW()-5)),"",Y118+Z118-AA118)</f>
        <v>0</v>
      </c>
      <c r="AC118" s="1" cm="1">
        <f t="array" ref="AC118">IF(ISERROR(INDEX(Jornadas[id],ROW()-5)),"",COUNTIFS(_Cortes!$C:$C,INDEX(Jornadas[id],ROW()-5),_Cortes!$B:$B,LOOKUP($AC$4,_Barberos!$B:$B,_Barberos!$A:$A)))</f>
        <v>16</v>
      </c>
      <c r="AD118" s="20" cm="1">
        <f t="array" ref="AD118">IF(ISERROR(INDEX(Jornadas[id],ROW()-5)),"",INT(SUMIFS(Cortes[importe],Cortes[id_jornada],INDEX(Jornadas[id],ROW()-5),Cortes[id_barbero],LOOKUP($AC$4,Barberos[nombre],Barberos[id]))*(INDEX(Jornadas[comision_barberos],1)/100)))</f>
        <v>58000</v>
      </c>
      <c r="AE118" s="20" cm="1">
        <f t="array" ref="AE118">IF(ISERROR(INDEX(Jornadas[id],ROW()-5)),"",SUMIFS(Cortes[propina],Cortes[id_jornada],INDEX(Jornadas[id],ROW()-5),Cortes[id_barbero],LOOKUP($AC$4,Barberos[nombre],Barberos[id])))</f>
        <v>0</v>
      </c>
      <c r="AF118" s="20" cm="1">
        <f t="array" ref="AF118">IF(ISERROR(INDEX(Jornadas[id],ROW()-5)),"",SUMIFS(Adelantos[importe],Adelantos[id_jornada],INDEX(Jornadas[id],ROW()-5),Adelantos[id_barbero],LOOKUP($AC$4,Barberos[nombre],Barberos[id])))</f>
        <v>0</v>
      </c>
      <c r="AG118" s="20" cm="1">
        <f t="array" ref="AG118">IF(ISERROR(INDEX(Jornadas[id],ROW()-5)),"",AD118+AE118-AF118)</f>
        <v>58000</v>
      </c>
      <c r="AH118" s="1" cm="1">
        <f t="array" ref="AH118">IF(ISERROR(INDEX(Jornadas[id],ROW()-5)),"",COUNTIFS(_Cortes!$C:$C,INDEX(Jornadas[id],ROW()-5),_Cortes!$B:$B,LOOKUP($AH$4,_Barberos!$B:$B,_Barberos!$A:$A)))</f>
        <v>0</v>
      </c>
      <c r="AI118" s="20" cm="1">
        <f t="array" ref="AI118">IF(ISERROR(INDEX(Jornadas[id],ROW()-5)),"",INT(SUMIFS(Cortes[importe],Cortes[id_jornada],INDEX(Jornadas[id],ROW()-5),Cortes[id_barbero],LOOKUP($AH$4,Barberos[nombre],Barberos[id]))*(INDEX(Jornadas[comision_barberos],1)/100)))</f>
        <v>0</v>
      </c>
      <c r="AJ118" s="20" cm="1">
        <f t="array" ref="AJ118">IF(ISERROR(INDEX(Jornadas[id],ROW()-5)),"",SUMIFS(Cortes[propina],Cortes[id_jornada],INDEX(Jornadas[id],ROW()-5),Cortes[id_barbero],LOOKUP($AH$4,Barberos[nombre],Barberos[id])))</f>
        <v>0</v>
      </c>
      <c r="AK118" s="20" cm="1">
        <f t="array" ref="AK118">IF(ISERROR(INDEX(Jornadas[id],ROW()-5)),"",SUMIFS(Adelantos[importe],Adelantos[id_jornada],INDEX(Jornadas[id],ROW()-5),Adelantos[id_barbero],LOOKUP($AH$4,Barberos[nombre],Barberos[id])))</f>
        <v>0</v>
      </c>
      <c r="AL118" s="20" cm="1">
        <f t="array" ref="AL118">IF(ISERROR(INDEX(Jornadas[id],ROW()-5)),"",AI118+AJ118-AK118)</f>
        <v>0</v>
      </c>
      <c r="AM118" s="1" cm="1">
        <f t="array" ref="AM118">IF(ISERROR(INDEX(Jornadas[id],ROW()-5)),"",COUNTIFS(_Cortes!$C:$C,INDEX(Jornadas[id],ROW()-5),_Cortes!$B:$B,LOOKUP($AM$4,_Barberos!$B:$B,_Barberos!$A:$A)))</f>
        <v>0</v>
      </c>
      <c r="AN118" s="20" cm="1">
        <f t="array" ref="AN118">IF(ISERROR(INDEX(Jornadas[id],ROW()-5)),"",INT(SUMIFS(Cortes[importe],Cortes[id_jornada],INDEX(Jornadas[id],ROW()-5),Cortes[id_barbero],LOOKUP($AM$4,Barberos[nombre],Barberos[id]))*(INDEX(Jornadas[comision_barberos],1)/100)))</f>
        <v>0</v>
      </c>
      <c r="AO118" s="20" cm="1">
        <f t="array" ref="AO118">IF(ISERROR(INDEX(Jornadas[id],ROW()-5)),"",SUMIFS(Cortes[propina],Cortes[id_jornada],INDEX(Jornadas[id],ROW()-5),Cortes[id_barbero],LOOKUP($AM$4,Barberos[nombre],Barberos[id])))</f>
        <v>0</v>
      </c>
      <c r="AP118" s="20" cm="1">
        <f t="array" ref="AP118">IF(ISERROR(INDEX(Jornadas[id],ROW()-5)),"",SUMIFS(Adelantos[importe],Adelantos[id_jornada],INDEX(Jornadas[id],ROW()-5),Adelantos[id_barbero],LOOKUP($AM$4,Barberos[nombre],Barberos[id])))</f>
        <v>0</v>
      </c>
      <c r="AQ118" s="20" cm="1">
        <f t="array" ref="AQ118">IF(ISERROR(INDEX(Jornadas[id],ROW()-5)),"",AN118+AO118-AP118)</f>
        <v>0</v>
      </c>
      <c r="AR118" s="1" cm="1">
        <f t="array" ref="AR118">IF(ISERROR(INDEX(Jornadas[id],ROW()-5)),"",COUNTIFS(_Cortes!$C:$C,INDEX(Jornadas[id],ROW()-5),_Cortes!$B:$B,LOOKUP($AR$4,_Barberos!$B:$B,_Barberos!$A:$A)))</f>
        <v>0</v>
      </c>
      <c r="AS118" s="20" cm="1">
        <f t="array" ref="AS118">IF(ISERROR(INDEX(Jornadas[id],ROW()-5)),"",INT(SUMIFS(Cortes[importe],Cortes[id_jornada],INDEX(Jornadas[id],ROW()-5),Cortes[id_barbero],LOOKUP($AR$4,Barberos[nombre],Barberos[id]))*(INDEX(Jornadas[comision_barberos],1)/100)))</f>
        <v>0</v>
      </c>
      <c r="AT118" s="20" cm="1">
        <f t="array" ref="AT118">IF(ISERROR(INDEX(Jornadas[id],ROW()-5)),"",SUMIFS(Cortes[propina],Cortes[id_jornada],INDEX(Jornadas[id],ROW()-5),Cortes[id_barbero],LOOKUP($AR$4,Barberos[nombre],Barberos[id])))</f>
        <v>0</v>
      </c>
      <c r="AU118" s="20" cm="1">
        <f t="array" ref="AU118">IF(ISERROR(INDEX(Jornadas[id],ROW()-5)),"",SUMIFS(Adelantos[importe],Adelantos[id_jornada],INDEX(Jornadas[id],ROW()-5),Adelantos[id_barbero],LOOKUP($AR$4,Barberos[nombre],Barberos[id])))</f>
        <v>0</v>
      </c>
      <c r="AV118" s="20" cm="1">
        <f t="array" ref="AV118">IF(ISERROR(INDEX(Jornadas[id],ROW()-5)),"",AS118+AT118-AU118)</f>
        <v>0</v>
      </c>
    </row>
    <row r="119" spans="1:48" ht="15" hidden="1" customHeight="1" x14ac:dyDescent="0.3">
      <c r="A119" s="51" t="str">
        <f t="shared" si="1"/>
        <v>Thursday</v>
      </c>
      <c r="B119" s="52"/>
      <c r="C119" s="36" cm="1">
        <f t="array" ref="C119">IF(ISERROR(INDEX(Jornadas[id],ROW()-5)),"",INDEX(Jornadas[fecha],ROW()-5))</f>
        <v>45792</v>
      </c>
      <c r="D119" s="2" cm="1">
        <f t="array" ref="D119">IF(ISERROR(INDEX(Jornadas[id],ROW()-5)),"",COUNTIFS(_Cortes!$C:$C,INDEX(Jornadas[id],ROW()-5),_Cortes!$B:$B,LOOKUP($D$4,_Barberos!$B:$B,_Barberos!$A:$A)))</f>
        <v>6</v>
      </c>
      <c r="E119" s="21" cm="1">
        <f t="array" ref="E119">IF(ISERROR(INDEX(Jornadas[id],ROW()-5)),"",INT(SUMIFS(Cortes[importe],Cortes[id_jornada],INDEX(Jornadas[id],ROW()-5),Cortes[id_barbero],LOOKUP($D$4,Barberos[nombre],Barberos[id]))*(INDEX(Jornadas[comision_barberos],1)/100)))</f>
        <v>21000</v>
      </c>
      <c r="F119" s="21" cm="1">
        <f t="array" ref="F119">IF(ISERROR(INDEX(Jornadas[id],ROW()-5)),"",SUMIFS(Cortes[propina],Cortes[id_jornada],INDEX(Jornadas[id],ROW()-5),Cortes[id_barbero],LOOKUP($D$4,Barberos[nombre],Barberos[id])))</f>
        <v>1000</v>
      </c>
      <c r="G119" s="21" cm="1">
        <f t="array" ref="G119">IF(ISERROR(INDEX(Jornadas[id],ROW()-5)),"",SUMIFS(Adelantos[importe],Adelantos[id_jornada],INDEX(Jornadas[id],ROW()-5),Adelantos[id_barbero],LOOKUP($D$4,Barberos[nombre],Barberos[id])))</f>
        <v>0</v>
      </c>
      <c r="H119" s="21" cm="1">
        <f t="array" ref="H119">IF(ISERROR(INDEX(Jornadas[id],ROW()-5)),"",E119+F119-G119)</f>
        <v>22000</v>
      </c>
      <c r="I119" s="2" cm="1">
        <f t="array" ref="I119">IF(ISERROR(INDEX(Jornadas[id],ROW()-5)),"",COUNTIFS(_Cortes!$C:$C,INDEX(Jornadas[id],ROW()-5),_Cortes!$B:$B,LOOKUP($I$4,_Barberos!$B:$B,_Barberos!$A:$A)))</f>
        <v>15</v>
      </c>
      <c r="J119" s="21" cm="1">
        <f t="array" ref="J119">IF(ISERROR(INDEX(Jornadas[id],ROW()-5)),"",INT(SUMIFS(Cortes[importe],Cortes[id_jornada],INDEX(Jornadas[id],ROW()-5),Cortes[id_barbero],LOOKUP($I$4,Barberos[nombre],Barberos[id]))*(INDEX(Jornadas[comision_barberos],1)/100)))</f>
        <v>53500</v>
      </c>
      <c r="K119" s="21" cm="1">
        <f t="array" ref="K119">IF(ISERROR(INDEX(Jornadas[id],ROW()-5)),"",SUMIFS(Cortes[propina],Cortes[id_jornada],INDEX(Jornadas[id],ROW()-5),Cortes[id_barbero],LOOKUP($I$4,Barberos[nombre],Barberos[id])))</f>
        <v>4000</v>
      </c>
      <c r="L119" s="21" cm="1">
        <f t="array" ref="L119">IF(ISERROR(INDEX(Jornadas[id],ROW()-5)),"",SUMIFS(Adelantos[importe],Adelantos[id_jornada],INDEX(Jornadas[id],ROW()-5),Adelantos[id_barbero],LOOKUP($I$4,Barberos[nombre],Barberos[id])))</f>
        <v>3500</v>
      </c>
      <c r="M119" s="21" cm="1">
        <f t="array" ref="M119">IF(ISERROR(INDEX(Jornadas[id],ROW()-5)),"",J119+K119-L119)</f>
        <v>54000</v>
      </c>
      <c r="N119" s="2" cm="1">
        <f t="array" ref="N119">IF(ISERROR(INDEX(Jornadas[id],ROW()-5)),"",COUNTIFS(_Cortes!$C:$C,INDEX(Jornadas[id],ROW()-5),_Cortes!$B:$B,LOOKUP($N$4,_Barberos!$B:$B,_Barberos!$A:$A)))</f>
        <v>9</v>
      </c>
      <c r="O119" s="21" cm="1">
        <f t="array" ref="O119">IF(ISERROR(INDEX(Jornadas[id],ROW()-5)),"",INT(SUMIFS(Cortes[importe],Cortes[id_jornada],INDEX(Jornadas[id],ROW()-5),Cortes[id_barbero],LOOKUP($N$4,Barberos[nombre],Barberos[id]))*(INDEX(Jornadas[comision_barberos],1)/100)))</f>
        <v>32500</v>
      </c>
      <c r="P119" s="21" cm="1">
        <f t="array" ref="P119">IF(ISERROR(INDEX(Jornadas[id],ROW()-5)),"",SUMIFS(Cortes[propina],Cortes[id_jornada],INDEX(Jornadas[id],ROW()-5),Cortes[id_barbero],LOOKUP($N$4,Barberos[nombre],Barberos[id])))</f>
        <v>18000</v>
      </c>
      <c r="Q119" s="21" cm="1">
        <f t="array" ref="Q119">IF(ISERROR(INDEX(Jornadas[id],ROW()-5)),"",SUMIFS(Adelantos[importe],Adelantos[id_jornada],INDEX(Jornadas[id],ROW()-5),Adelantos[id_barbero],LOOKUP($N$4,Barberos[nombre],Barberos[id])))</f>
        <v>0</v>
      </c>
      <c r="R119" s="21" cm="1">
        <f t="array" ref="R119">IF(ISERROR(INDEX(Jornadas[id],ROW()-5)),"",O119+P119-Q119)</f>
        <v>50500</v>
      </c>
      <c r="S119" s="2" cm="1">
        <f t="array" ref="S119">IF(ISERROR(INDEX(Jornadas[id],ROW()-5)),"",COUNTIFS(_Cortes!$C:$C,INDEX(Jornadas[id],ROW()-5),_Cortes!$B:$B,LOOKUP($S$4,_Barberos!$B:$B,_Barberos!$A:$A)))</f>
        <v>11</v>
      </c>
      <c r="T119" s="21" cm="1">
        <f t="array" ref="T119">IF(ISERROR(INDEX(Jornadas[id],ROW()-5)),"",INT(SUMIFS(Cortes[importe],Cortes[id_jornada],INDEX(Jornadas[id],ROW()-5),Cortes[id_barbero],LOOKUP($S$4,Barberos[nombre],Barberos[id]))*(INDEX(Jornadas[comision_barberos],1)/100)))</f>
        <v>39500</v>
      </c>
      <c r="U119" s="21" cm="1">
        <f t="array" ref="U119">IF(ISERROR(INDEX(Jornadas[id],ROW()-5)),"",SUMIFS(Cortes[propina],Cortes[id_jornada],INDEX(Jornadas[id],ROW()-5),Cortes[id_barbero],LOOKUP($S$4,Barberos[nombre],Barberos[id])))</f>
        <v>10000</v>
      </c>
      <c r="V119" s="21" cm="1">
        <f t="array" ref="V119">IF(ISERROR(INDEX(Jornadas[id],ROW()-5)),"",SUMIFS(Adelantos[importe],Adelantos[id_jornada],INDEX(Jornadas[id],ROW()-5),Adelantos[id_barbero],LOOKUP($S$4,Barberos[nombre],Barberos[id])))</f>
        <v>0</v>
      </c>
      <c r="W119" s="21" cm="1">
        <f t="array" ref="W119">IF(ISERROR(INDEX(Jornadas[id],ROW()-5)),"",T119+U119-V119)</f>
        <v>49500</v>
      </c>
      <c r="X119" s="2" cm="1">
        <f t="array" ref="X119">IF(ISERROR(INDEX(Jornadas[id],ROW()-5)),"",COUNTIFS(_Cortes!$C:$C,INDEX(Jornadas[id],ROW()-5),_Cortes!$B:$B,LOOKUP($X$4,_Barberos!$B:$B,_Barberos!$A:$A)))</f>
        <v>0</v>
      </c>
      <c r="Y119" s="21" cm="1">
        <f t="array" ref="Y119">IF(ISERROR(INDEX(Jornadas[id],ROW()-5)),"",INT(SUMIFS(Cortes[importe],Cortes[id_jornada],INDEX(Jornadas[id],ROW()-5),Cortes[id_barbero],LOOKUP($X$4,Barberos[nombre],Barberos[id]))*(INDEX(Jornadas[comision_barberos],1)/100)))</f>
        <v>0</v>
      </c>
      <c r="Z119" s="21" cm="1">
        <f t="array" ref="Z119">IF(ISERROR(INDEX(Jornadas[id],ROW()-5)),"",SUMIFS(Cortes[propina],Cortes[id_jornada],INDEX(Jornadas[id],ROW()-5),Cortes[id_barbero],LOOKUP($X$4,Barberos[nombre],Barberos[id])))</f>
        <v>0</v>
      </c>
      <c r="AA119" s="21" cm="1">
        <f t="array" ref="AA119">IF(ISERROR(INDEX(Jornadas[id],ROW()-5)),"",SUMIFS(Adelantos[importe],Adelantos[id_jornada],INDEX(Jornadas[id],ROW()-5),Adelantos[id_barbero],LOOKUP($X$4,Barberos[nombre],Barberos[id])))</f>
        <v>0</v>
      </c>
      <c r="AB119" s="21" cm="1">
        <f t="array" ref="AB119">IF(ISERROR(INDEX(Jornadas[id],ROW()-5)),"",Y119+Z119-AA119)</f>
        <v>0</v>
      </c>
      <c r="AC119" s="2" cm="1">
        <f t="array" ref="AC119">IF(ISERROR(INDEX(Jornadas[id],ROW()-5)),"",COUNTIFS(_Cortes!$C:$C,INDEX(Jornadas[id],ROW()-5),_Cortes!$B:$B,LOOKUP($AC$4,_Barberos!$B:$B,_Barberos!$A:$A)))</f>
        <v>11</v>
      </c>
      <c r="AD119" s="21" cm="1">
        <f t="array" ref="AD119">IF(ISERROR(INDEX(Jornadas[id],ROW()-5)),"",INT(SUMIFS(Cortes[importe],Cortes[id_jornada],INDEX(Jornadas[id],ROW()-5),Cortes[id_barbero],LOOKUP($AC$4,Barberos[nombre],Barberos[id]))*(INDEX(Jornadas[comision_barberos],1)/100)))</f>
        <v>39500</v>
      </c>
      <c r="AE119" s="21" cm="1">
        <f t="array" ref="AE119">IF(ISERROR(INDEX(Jornadas[id],ROW()-5)),"",SUMIFS(Cortes[propina],Cortes[id_jornada],INDEX(Jornadas[id],ROW()-5),Cortes[id_barbero],LOOKUP($AC$4,Barberos[nombre],Barberos[id])))</f>
        <v>1500</v>
      </c>
      <c r="AF119" s="21" cm="1">
        <f t="array" ref="AF119">IF(ISERROR(INDEX(Jornadas[id],ROW()-5)),"",SUMIFS(Adelantos[importe],Adelantos[id_jornada],INDEX(Jornadas[id],ROW()-5),Adelantos[id_barbero],LOOKUP($AC$4,Barberos[nombre],Barberos[id])))</f>
        <v>0</v>
      </c>
      <c r="AG119" s="21" cm="1">
        <f t="array" ref="AG119">IF(ISERROR(INDEX(Jornadas[id],ROW()-5)),"",AD119+AE119-AF119)</f>
        <v>41000</v>
      </c>
      <c r="AH119" s="2" cm="1">
        <f t="array" ref="AH119">IF(ISERROR(INDEX(Jornadas[id],ROW()-5)),"",COUNTIFS(_Cortes!$C:$C,INDEX(Jornadas[id],ROW()-5),_Cortes!$B:$B,LOOKUP($AH$4,_Barberos!$B:$B,_Barberos!$A:$A)))</f>
        <v>0</v>
      </c>
      <c r="AI119" s="21" cm="1">
        <f t="array" ref="AI119">IF(ISERROR(INDEX(Jornadas[id],ROW()-5)),"",INT(SUMIFS(Cortes[importe],Cortes[id_jornada],INDEX(Jornadas[id],ROW()-5),Cortes[id_barbero],LOOKUP($AH$4,Barberos[nombre],Barberos[id]))*(INDEX(Jornadas[comision_barberos],1)/100)))</f>
        <v>0</v>
      </c>
      <c r="AJ119" s="21" cm="1">
        <f t="array" ref="AJ119">IF(ISERROR(INDEX(Jornadas[id],ROW()-5)),"",SUMIFS(Cortes[propina],Cortes[id_jornada],INDEX(Jornadas[id],ROW()-5),Cortes[id_barbero],LOOKUP($AH$4,Barberos[nombre],Barberos[id])))</f>
        <v>0</v>
      </c>
      <c r="AK119" s="21" cm="1">
        <f t="array" ref="AK119">IF(ISERROR(INDEX(Jornadas[id],ROW()-5)),"",SUMIFS(Adelantos[importe],Adelantos[id_jornada],INDEX(Jornadas[id],ROW()-5),Adelantos[id_barbero],LOOKUP($AH$4,Barberos[nombre],Barberos[id])))</f>
        <v>0</v>
      </c>
      <c r="AL119" s="21" cm="1">
        <f t="array" ref="AL119">IF(ISERROR(INDEX(Jornadas[id],ROW()-5)),"",AI119+AJ119-AK119)</f>
        <v>0</v>
      </c>
      <c r="AM119" s="2" cm="1">
        <f t="array" ref="AM119">IF(ISERROR(INDEX(Jornadas[id],ROW()-5)),"",COUNTIFS(_Cortes!$C:$C,INDEX(Jornadas[id],ROW()-5),_Cortes!$B:$B,LOOKUP($AM$4,_Barberos!$B:$B,_Barberos!$A:$A)))</f>
        <v>0</v>
      </c>
      <c r="AN119" s="21" cm="1">
        <f t="array" ref="AN119">IF(ISERROR(INDEX(Jornadas[id],ROW()-5)),"",INT(SUMIFS(Cortes[importe],Cortes[id_jornada],INDEX(Jornadas[id],ROW()-5),Cortes[id_barbero],LOOKUP($AM$4,Barberos[nombre],Barberos[id]))*(INDEX(Jornadas[comision_barberos],1)/100)))</f>
        <v>0</v>
      </c>
      <c r="AO119" s="21" cm="1">
        <f t="array" ref="AO119">IF(ISERROR(INDEX(Jornadas[id],ROW()-5)),"",SUMIFS(Cortes[propina],Cortes[id_jornada],INDEX(Jornadas[id],ROW()-5),Cortes[id_barbero],LOOKUP($AM$4,Barberos[nombre],Barberos[id])))</f>
        <v>0</v>
      </c>
      <c r="AP119" s="21" cm="1">
        <f t="array" ref="AP119">IF(ISERROR(INDEX(Jornadas[id],ROW()-5)),"",SUMIFS(Adelantos[importe],Adelantos[id_jornada],INDEX(Jornadas[id],ROW()-5),Adelantos[id_barbero],LOOKUP($AM$4,Barberos[nombre],Barberos[id])))</f>
        <v>0</v>
      </c>
      <c r="AQ119" s="21" cm="1">
        <f t="array" ref="AQ119">IF(ISERROR(INDEX(Jornadas[id],ROW()-5)),"",AN119+AO119-AP119)</f>
        <v>0</v>
      </c>
      <c r="AR119" s="2" cm="1">
        <f t="array" ref="AR119">IF(ISERROR(INDEX(Jornadas[id],ROW()-5)),"",COUNTIFS(_Cortes!$C:$C,INDEX(Jornadas[id],ROW()-5),_Cortes!$B:$B,LOOKUP($AR$4,_Barberos!$B:$B,_Barberos!$A:$A)))</f>
        <v>0</v>
      </c>
      <c r="AS119" s="21" cm="1">
        <f t="array" ref="AS119">IF(ISERROR(INDEX(Jornadas[id],ROW()-5)),"",INT(SUMIFS(Cortes[importe],Cortes[id_jornada],INDEX(Jornadas[id],ROW()-5),Cortes[id_barbero],LOOKUP($AR$4,Barberos[nombre],Barberos[id]))*(INDEX(Jornadas[comision_barberos],1)/100)))</f>
        <v>0</v>
      </c>
      <c r="AT119" s="21" cm="1">
        <f t="array" ref="AT119">IF(ISERROR(INDEX(Jornadas[id],ROW()-5)),"",SUMIFS(Cortes[propina],Cortes[id_jornada],INDEX(Jornadas[id],ROW()-5),Cortes[id_barbero],LOOKUP($AR$4,Barberos[nombre],Barberos[id])))</f>
        <v>0</v>
      </c>
      <c r="AU119" s="21" cm="1">
        <f t="array" ref="AU119">IF(ISERROR(INDEX(Jornadas[id],ROW()-5)),"",SUMIFS(Adelantos[importe],Adelantos[id_jornada],INDEX(Jornadas[id],ROW()-5),Adelantos[id_barbero],LOOKUP($AR$4,Barberos[nombre],Barberos[id])))</f>
        <v>0</v>
      </c>
      <c r="AV119" s="21" cm="1">
        <f t="array" ref="AV119">IF(ISERROR(INDEX(Jornadas[id],ROW()-5)),"",AS119+AT119-AU119)</f>
        <v>0</v>
      </c>
    </row>
    <row r="120" spans="1:48" ht="15" hidden="1" customHeight="1" x14ac:dyDescent="0.3">
      <c r="A120" s="53" t="str">
        <f t="shared" si="1"/>
        <v>Friday</v>
      </c>
      <c r="B120" s="54"/>
      <c r="C120" s="38" cm="1">
        <f t="array" ref="C120">IF(ISERROR(INDEX(Jornadas[id],ROW()-5)),"",INDEX(Jornadas[fecha],ROW()-5))</f>
        <v>45793</v>
      </c>
      <c r="D120" s="1" cm="1">
        <f t="array" ref="D120">IF(ISERROR(INDEX(Jornadas[id],ROW()-5)),"",COUNTIFS(_Cortes!$C:$C,INDEX(Jornadas[id],ROW()-5),_Cortes!$B:$B,LOOKUP($D$4,_Barberos!$B:$B,_Barberos!$A:$A)))</f>
        <v>0</v>
      </c>
      <c r="E120" s="20" cm="1">
        <f t="array" ref="E120">IF(ISERROR(INDEX(Jornadas[id],ROW()-5)),"",INT(SUMIFS(Cortes[importe],Cortes[id_jornada],INDEX(Jornadas[id],ROW()-5),Cortes[id_barbero],LOOKUP($D$4,Barberos[nombre],Barberos[id]))*(INDEX(Jornadas[comision_barberos],1)/100)))</f>
        <v>0</v>
      </c>
      <c r="F120" s="20" cm="1">
        <f t="array" ref="F120">IF(ISERROR(INDEX(Jornadas[id],ROW()-5)),"",SUMIFS(Cortes[propina],Cortes[id_jornada],INDEX(Jornadas[id],ROW()-5),Cortes[id_barbero],LOOKUP($D$4,Barberos[nombre],Barberos[id])))</f>
        <v>0</v>
      </c>
      <c r="G120" s="20" cm="1">
        <f t="array" ref="G120">IF(ISERROR(INDEX(Jornadas[id],ROW()-5)),"",SUMIFS(Adelantos[importe],Adelantos[id_jornada],INDEX(Jornadas[id],ROW()-5),Adelantos[id_barbero],LOOKUP($D$4,Barberos[nombre],Barberos[id])))</f>
        <v>0</v>
      </c>
      <c r="H120" s="20" cm="1">
        <f t="array" ref="H120">IF(ISERROR(INDEX(Jornadas[id],ROW()-5)),"",E120+F120-G120)</f>
        <v>0</v>
      </c>
      <c r="I120" s="1" cm="1">
        <f t="array" ref="I120">IF(ISERROR(INDEX(Jornadas[id],ROW()-5)),"",COUNTIFS(_Cortes!$C:$C,INDEX(Jornadas[id],ROW()-5),_Cortes!$B:$B,LOOKUP($I$4,_Barberos!$B:$B,_Barberos!$A:$A)))</f>
        <v>13</v>
      </c>
      <c r="J120" s="20" cm="1">
        <f t="array" ref="J120">IF(ISERROR(INDEX(Jornadas[id],ROW()-5)),"",INT(SUMIFS(Cortes[importe],Cortes[id_jornada],INDEX(Jornadas[id],ROW()-5),Cortes[id_barbero],LOOKUP($I$4,Barberos[nombre],Barberos[id]))*(INDEX(Jornadas[comision_barberos],1)/100)))</f>
        <v>45500</v>
      </c>
      <c r="K120" s="20" cm="1">
        <f t="array" ref="K120">IF(ISERROR(INDEX(Jornadas[id],ROW()-5)),"",SUMIFS(Cortes[propina],Cortes[id_jornada],INDEX(Jornadas[id],ROW()-5),Cortes[id_barbero],LOOKUP($I$4,Barberos[nombre],Barberos[id])))</f>
        <v>7000</v>
      </c>
      <c r="L120" s="20" cm="1">
        <f t="array" ref="L120">IF(ISERROR(INDEX(Jornadas[id],ROW()-5)),"",SUMIFS(Adelantos[importe],Adelantos[id_jornada],INDEX(Jornadas[id],ROW()-5),Adelantos[id_barbero],LOOKUP($I$4,Barberos[nombre],Barberos[id])))</f>
        <v>0</v>
      </c>
      <c r="M120" s="20" cm="1">
        <f t="array" ref="M120">IF(ISERROR(INDEX(Jornadas[id],ROW()-5)),"",J120+K120-L120)</f>
        <v>52500</v>
      </c>
      <c r="N120" s="1" cm="1">
        <f t="array" ref="N120">IF(ISERROR(INDEX(Jornadas[id],ROW()-5)),"",COUNTIFS(_Cortes!$C:$C,INDEX(Jornadas[id],ROW()-5),_Cortes!$B:$B,LOOKUP($N$4,_Barberos!$B:$B,_Barberos!$A:$A)))</f>
        <v>8</v>
      </c>
      <c r="O120" s="20" cm="1">
        <f t="array" ref="O120">IF(ISERROR(INDEX(Jornadas[id],ROW()-5)),"",INT(SUMIFS(Cortes[importe],Cortes[id_jornada],INDEX(Jornadas[id],ROW()-5),Cortes[id_barbero],LOOKUP($N$4,Barberos[nombre],Barberos[id]))*(INDEX(Jornadas[comision_barberos],1)/100)))</f>
        <v>29000</v>
      </c>
      <c r="P120" s="20" cm="1">
        <f t="array" ref="P120">IF(ISERROR(INDEX(Jornadas[id],ROW()-5)),"",SUMIFS(Cortes[propina],Cortes[id_jornada],INDEX(Jornadas[id],ROW()-5),Cortes[id_barbero],LOOKUP($N$4,Barberos[nombre],Barberos[id])))</f>
        <v>6500</v>
      </c>
      <c r="Q120" s="20" cm="1">
        <f t="array" ref="Q120">IF(ISERROR(INDEX(Jornadas[id],ROW()-5)),"",SUMIFS(Adelantos[importe],Adelantos[id_jornada],INDEX(Jornadas[id],ROW()-5),Adelantos[id_barbero],LOOKUP($N$4,Barberos[nombre],Barberos[id])))</f>
        <v>0</v>
      </c>
      <c r="R120" s="20" cm="1">
        <f t="array" ref="R120">IF(ISERROR(INDEX(Jornadas[id],ROW()-5)),"",O120+P120-Q120)</f>
        <v>35500</v>
      </c>
      <c r="S120" s="1" cm="1">
        <f t="array" ref="S120">IF(ISERROR(INDEX(Jornadas[id],ROW()-5)),"",COUNTIFS(_Cortes!$C:$C,INDEX(Jornadas[id],ROW()-5),_Cortes!$B:$B,LOOKUP($S$4,_Barberos!$B:$B,_Barberos!$A:$A)))</f>
        <v>7</v>
      </c>
      <c r="T120" s="20" cm="1">
        <f t="array" ref="T120">IF(ISERROR(INDEX(Jornadas[id],ROW()-5)),"",INT(SUMIFS(Cortes[importe],Cortes[id_jornada],INDEX(Jornadas[id],ROW()-5),Cortes[id_barbero],LOOKUP($S$4,Barberos[nombre],Barberos[id]))*(INDEX(Jornadas[comision_barberos],1)/100)))</f>
        <v>24500</v>
      </c>
      <c r="U120" s="20" cm="1">
        <f t="array" ref="U120">IF(ISERROR(INDEX(Jornadas[id],ROW()-5)),"",SUMIFS(Cortes[propina],Cortes[id_jornada],INDEX(Jornadas[id],ROW()-5),Cortes[id_barbero],LOOKUP($S$4,Barberos[nombre],Barberos[id])))</f>
        <v>1000</v>
      </c>
      <c r="V120" s="20" cm="1">
        <f t="array" ref="V120">IF(ISERROR(INDEX(Jornadas[id],ROW()-5)),"",SUMIFS(Adelantos[importe],Adelantos[id_jornada],INDEX(Jornadas[id],ROW()-5),Adelantos[id_barbero],LOOKUP($S$4,Barberos[nombre],Barberos[id])))</f>
        <v>1000</v>
      </c>
      <c r="W120" s="20" cm="1">
        <f t="array" ref="W120">IF(ISERROR(INDEX(Jornadas[id],ROW()-5)),"",T120+U120-V120)</f>
        <v>24500</v>
      </c>
      <c r="X120" s="1" cm="1">
        <f t="array" ref="X120">IF(ISERROR(INDEX(Jornadas[id],ROW()-5)),"",COUNTIFS(_Cortes!$C:$C,INDEX(Jornadas[id],ROW()-5),_Cortes!$B:$B,LOOKUP($X$4,_Barberos!$B:$B,_Barberos!$A:$A)))</f>
        <v>0</v>
      </c>
      <c r="Y120" s="20" cm="1">
        <f t="array" ref="Y120">IF(ISERROR(INDEX(Jornadas[id],ROW()-5)),"",INT(SUMIFS(Cortes[importe],Cortes[id_jornada],INDEX(Jornadas[id],ROW()-5),Cortes[id_barbero],LOOKUP($X$4,Barberos[nombre],Barberos[id]))*(INDEX(Jornadas[comision_barberos],1)/100)))</f>
        <v>0</v>
      </c>
      <c r="Z120" s="20" cm="1">
        <f t="array" ref="Z120">IF(ISERROR(INDEX(Jornadas[id],ROW()-5)),"",SUMIFS(Cortes[propina],Cortes[id_jornada],INDEX(Jornadas[id],ROW()-5),Cortes[id_barbero],LOOKUP($X$4,Barberos[nombre],Barberos[id])))</f>
        <v>0</v>
      </c>
      <c r="AA120" s="20" cm="1">
        <f t="array" ref="AA120">IF(ISERROR(INDEX(Jornadas[id],ROW()-5)),"",SUMIFS(Adelantos[importe],Adelantos[id_jornada],INDEX(Jornadas[id],ROW()-5),Adelantos[id_barbero],LOOKUP($X$4,Barberos[nombre],Barberos[id])))</f>
        <v>0</v>
      </c>
      <c r="AB120" s="20" cm="1">
        <f t="array" ref="AB120">IF(ISERROR(INDEX(Jornadas[id],ROW()-5)),"",Y120+Z120-AA120)</f>
        <v>0</v>
      </c>
      <c r="AC120" s="1" cm="1">
        <f t="array" ref="AC120">IF(ISERROR(INDEX(Jornadas[id],ROW()-5)),"",COUNTIFS(_Cortes!$C:$C,INDEX(Jornadas[id],ROW()-5),_Cortes!$B:$B,LOOKUP($AC$4,_Barberos!$B:$B,_Barberos!$A:$A)))</f>
        <v>5</v>
      </c>
      <c r="AD120" s="20" cm="1">
        <f t="array" ref="AD120">IF(ISERROR(INDEX(Jornadas[id],ROW()-5)),"",INT(SUMIFS(Cortes[importe],Cortes[id_jornada],INDEX(Jornadas[id],ROW()-5),Cortes[id_barbero],LOOKUP($AC$4,Barberos[nombre],Barberos[id]))*(INDEX(Jornadas[comision_barberos],1)/100)))</f>
        <v>17500</v>
      </c>
      <c r="AE120" s="20" cm="1">
        <f t="array" ref="AE120">IF(ISERROR(INDEX(Jornadas[id],ROW()-5)),"",SUMIFS(Cortes[propina],Cortes[id_jornada],INDEX(Jornadas[id],ROW()-5),Cortes[id_barbero],LOOKUP($AC$4,Barberos[nombre],Barberos[id])))</f>
        <v>500</v>
      </c>
      <c r="AF120" s="20" cm="1">
        <f t="array" ref="AF120">IF(ISERROR(INDEX(Jornadas[id],ROW()-5)),"",SUMIFS(Adelantos[importe],Adelantos[id_jornada],INDEX(Jornadas[id],ROW()-5),Adelantos[id_barbero],LOOKUP($AC$4,Barberos[nombre],Barberos[id])))</f>
        <v>0</v>
      </c>
      <c r="AG120" s="20" cm="1">
        <f t="array" ref="AG120">IF(ISERROR(INDEX(Jornadas[id],ROW()-5)),"",AD120+AE120-AF120)</f>
        <v>18000</v>
      </c>
      <c r="AH120" s="1" cm="1">
        <f t="array" ref="AH120">IF(ISERROR(INDEX(Jornadas[id],ROW()-5)),"",COUNTIFS(_Cortes!$C:$C,INDEX(Jornadas[id],ROW()-5),_Cortes!$B:$B,LOOKUP($AH$4,_Barberos!$B:$B,_Barberos!$A:$A)))</f>
        <v>0</v>
      </c>
      <c r="AI120" s="20" cm="1">
        <f t="array" ref="AI120">IF(ISERROR(INDEX(Jornadas[id],ROW()-5)),"",INT(SUMIFS(Cortes[importe],Cortes[id_jornada],INDEX(Jornadas[id],ROW()-5),Cortes[id_barbero],LOOKUP($AH$4,Barberos[nombre],Barberos[id]))*(INDEX(Jornadas[comision_barberos],1)/100)))</f>
        <v>0</v>
      </c>
      <c r="AJ120" s="20" cm="1">
        <f t="array" ref="AJ120">IF(ISERROR(INDEX(Jornadas[id],ROW()-5)),"",SUMIFS(Cortes[propina],Cortes[id_jornada],INDEX(Jornadas[id],ROW()-5),Cortes[id_barbero],LOOKUP($AH$4,Barberos[nombre],Barberos[id])))</f>
        <v>0</v>
      </c>
      <c r="AK120" s="20" cm="1">
        <f t="array" ref="AK120">IF(ISERROR(INDEX(Jornadas[id],ROW()-5)),"",SUMIFS(Adelantos[importe],Adelantos[id_jornada],INDEX(Jornadas[id],ROW()-5),Adelantos[id_barbero],LOOKUP($AH$4,Barberos[nombre],Barberos[id])))</f>
        <v>0</v>
      </c>
      <c r="AL120" s="20" cm="1">
        <f t="array" ref="AL120">IF(ISERROR(INDEX(Jornadas[id],ROW()-5)),"",AI120+AJ120-AK120)</f>
        <v>0</v>
      </c>
      <c r="AM120" s="1" cm="1">
        <f t="array" ref="AM120">IF(ISERROR(INDEX(Jornadas[id],ROW()-5)),"",COUNTIFS(_Cortes!$C:$C,INDEX(Jornadas[id],ROW()-5),_Cortes!$B:$B,LOOKUP($AM$4,_Barberos!$B:$B,_Barberos!$A:$A)))</f>
        <v>0</v>
      </c>
      <c r="AN120" s="20" cm="1">
        <f t="array" ref="AN120">IF(ISERROR(INDEX(Jornadas[id],ROW()-5)),"",INT(SUMIFS(Cortes[importe],Cortes[id_jornada],INDEX(Jornadas[id],ROW()-5),Cortes[id_barbero],LOOKUP($AM$4,Barberos[nombre],Barberos[id]))*(INDEX(Jornadas[comision_barberos],1)/100)))</f>
        <v>0</v>
      </c>
      <c r="AO120" s="20" cm="1">
        <f t="array" ref="AO120">IF(ISERROR(INDEX(Jornadas[id],ROW()-5)),"",SUMIFS(Cortes[propina],Cortes[id_jornada],INDEX(Jornadas[id],ROW()-5),Cortes[id_barbero],LOOKUP($AM$4,Barberos[nombre],Barberos[id])))</f>
        <v>0</v>
      </c>
      <c r="AP120" s="20" cm="1">
        <f t="array" ref="AP120">IF(ISERROR(INDEX(Jornadas[id],ROW()-5)),"",SUMIFS(Adelantos[importe],Adelantos[id_jornada],INDEX(Jornadas[id],ROW()-5),Adelantos[id_barbero],LOOKUP($AM$4,Barberos[nombre],Barberos[id])))</f>
        <v>0</v>
      </c>
      <c r="AQ120" s="20" cm="1">
        <f t="array" ref="AQ120">IF(ISERROR(INDEX(Jornadas[id],ROW()-5)),"",AN120+AO120-AP120)</f>
        <v>0</v>
      </c>
      <c r="AR120" s="1" cm="1">
        <f t="array" ref="AR120">IF(ISERROR(INDEX(Jornadas[id],ROW()-5)),"",COUNTIFS(_Cortes!$C:$C,INDEX(Jornadas[id],ROW()-5),_Cortes!$B:$B,LOOKUP($AR$4,_Barberos!$B:$B,_Barberos!$A:$A)))</f>
        <v>0</v>
      </c>
      <c r="AS120" s="20" cm="1">
        <f t="array" ref="AS120">IF(ISERROR(INDEX(Jornadas[id],ROW()-5)),"",INT(SUMIFS(Cortes[importe],Cortes[id_jornada],INDEX(Jornadas[id],ROW()-5),Cortes[id_barbero],LOOKUP($AR$4,Barberos[nombre],Barberos[id]))*(INDEX(Jornadas[comision_barberos],1)/100)))</f>
        <v>0</v>
      </c>
      <c r="AT120" s="20" cm="1">
        <f t="array" ref="AT120">IF(ISERROR(INDEX(Jornadas[id],ROW()-5)),"",SUMIFS(Cortes[propina],Cortes[id_jornada],INDEX(Jornadas[id],ROW()-5),Cortes[id_barbero],LOOKUP($AR$4,Barberos[nombre],Barberos[id])))</f>
        <v>0</v>
      </c>
      <c r="AU120" s="20" cm="1">
        <f t="array" ref="AU120">IF(ISERROR(INDEX(Jornadas[id],ROW()-5)),"",SUMIFS(Adelantos[importe],Adelantos[id_jornada],INDEX(Jornadas[id],ROW()-5),Adelantos[id_barbero],LOOKUP($AR$4,Barberos[nombre],Barberos[id])))</f>
        <v>0</v>
      </c>
      <c r="AV120" s="20" cm="1">
        <f t="array" ref="AV120">IF(ISERROR(INDEX(Jornadas[id],ROW()-5)),"",AS120+AT120-AU120)</f>
        <v>0</v>
      </c>
    </row>
    <row r="121" spans="1:48" ht="15" hidden="1" customHeight="1" x14ac:dyDescent="0.3">
      <c r="A121" s="51" t="str">
        <f t="shared" si="1"/>
        <v>Saturday</v>
      </c>
      <c r="B121" s="52"/>
      <c r="C121" s="36" cm="1">
        <f t="array" ref="C121">IF(ISERROR(INDEX(Jornadas[id],ROW()-5)),"",INDEX(Jornadas[fecha],ROW()-5))</f>
        <v>45794</v>
      </c>
      <c r="D121" s="2" cm="1">
        <f t="array" ref="D121">IF(ISERROR(INDEX(Jornadas[id],ROW()-5)),"",COUNTIFS(_Cortes!$C:$C,INDEX(Jornadas[id],ROW()-5),_Cortes!$B:$B,LOOKUP($D$4,_Barberos!$B:$B,_Barberos!$A:$A)))</f>
        <v>0</v>
      </c>
      <c r="E121" s="21" cm="1">
        <f t="array" ref="E121">IF(ISERROR(INDEX(Jornadas[id],ROW()-5)),"",INT(SUMIFS(Cortes[importe],Cortes[id_jornada],INDEX(Jornadas[id],ROW()-5),Cortes[id_barbero],LOOKUP($D$4,Barberos[nombre],Barberos[id]))*(INDEX(Jornadas[comision_barberos],1)/100)))</f>
        <v>0</v>
      </c>
      <c r="F121" s="21" cm="1">
        <f t="array" ref="F121">IF(ISERROR(INDEX(Jornadas[id],ROW()-5)),"",SUMIFS(Cortes[propina],Cortes[id_jornada],INDEX(Jornadas[id],ROW()-5),Cortes[id_barbero],LOOKUP($D$4,Barberos[nombre],Barberos[id])))</f>
        <v>0</v>
      </c>
      <c r="G121" s="21" cm="1">
        <f t="array" ref="G121">IF(ISERROR(INDEX(Jornadas[id],ROW()-5)),"",SUMIFS(Adelantos[importe],Adelantos[id_jornada],INDEX(Jornadas[id],ROW()-5),Adelantos[id_barbero],LOOKUP($D$4,Barberos[nombre],Barberos[id])))</f>
        <v>0</v>
      </c>
      <c r="H121" s="21" cm="1">
        <f t="array" ref="H121">IF(ISERROR(INDEX(Jornadas[id],ROW()-5)),"",E121+F121-G121)</f>
        <v>0</v>
      </c>
      <c r="I121" s="2" cm="1">
        <f t="array" ref="I121">IF(ISERROR(INDEX(Jornadas[id],ROW()-5)),"",COUNTIFS(_Cortes!$C:$C,INDEX(Jornadas[id],ROW()-5),_Cortes!$B:$B,LOOKUP($I$4,_Barberos!$B:$B,_Barberos!$A:$A)))</f>
        <v>13</v>
      </c>
      <c r="J121" s="21" cm="1">
        <f t="array" ref="J121">IF(ISERROR(INDEX(Jornadas[id],ROW()-5)),"",INT(SUMIFS(Cortes[importe],Cortes[id_jornada],INDEX(Jornadas[id],ROW()-5),Cortes[id_barbero],LOOKUP($I$4,Barberos[nombre],Barberos[id]))*(INDEX(Jornadas[comision_barberos],1)/100)))</f>
        <v>46500</v>
      </c>
      <c r="K121" s="21" cm="1">
        <f t="array" ref="K121">IF(ISERROR(INDEX(Jornadas[id],ROW()-5)),"",SUMIFS(Cortes[propina],Cortes[id_jornada],INDEX(Jornadas[id],ROW()-5),Cortes[id_barbero],LOOKUP($I$4,Barberos[nombre],Barberos[id])))</f>
        <v>5000</v>
      </c>
      <c r="L121" s="21" cm="1">
        <f t="array" ref="L121">IF(ISERROR(INDEX(Jornadas[id],ROW()-5)),"",SUMIFS(Adelantos[importe],Adelantos[id_jornada],INDEX(Jornadas[id],ROW()-5),Adelantos[id_barbero],LOOKUP($I$4,Barberos[nombre],Barberos[id])))</f>
        <v>0</v>
      </c>
      <c r="M121" s="21" cm="1">
        <f t="array" ref="M121">IF(ISERROR(INDEX(Jornadas[id],ROW()-5)),"",J121+K121-L121)</f>
        <v>51500</v>
      </c>
      <c r="N121" s="2" cm="1">
        <f t="array" ref="N121">IF(ISERROR(INDEX(Jornadas[id],ROW()-5)),"",COUNTIFS(_Cortes!$C:$C,INDEX(Jornadas[id],ROW()-5),_Cortes!$B:$B,LOOKUP($N$4,_Barberos!$B:$B,_Barberos!$A:$A)))</f>
        <v>11</v>
      </c>
      <c r="O121" s="21" cm="1">
        <f t="array" ref="O121">IF(ISERROR(INDEX(Jornadas[id],ROW()-5)),"",INT(SUMIFS(Cortes[importe],Cortes[id_jornada],INDEX(Jornadas[id],ROW()-5),Cortes[id_barbero],LOOKUP($N$4,Barberos[nombre],Barberos[id]))*(INDEX(Jornadas[comision_barberos],1)/100)))</f>
        <v>41500</v>
      </c>
      <c r="P121" s="21" cm="1">
        <f t="array" ref="P121">IF(ISERROR(INDEX(Jornadas[id],ROW()-5)),"",SUMIFS(Cortes[propina],Cortes[id_jornada],INDEX(Jornadas[id],ROW()-5),Cortes[id_barbero],LOOKUP($N$4,Barberos[nombre],Barberos[id])))</f>
        <v>5000</v>
      </c>
      <c r="Q121" s="21" cm="1">
        <f t="array" ref="Q121">IF(ISERROR(INDEX(Jornadas[id],ROW()-5)),"",SUMIFS(Adelantos[importe],Adelantos[id_jornada],INDEX(Jornadas[id],ROW()-5),Adelantos[id_barbero],LOOKUP($N$4,Barberos[nombre],Barberos[id])))</f>
        <v>0</v>
      </c>
      <c r="R121" s="21" cm="1">
        <f t="array" ref="R121">IF(ISERROR(INDEX(Jornadas[id],ROW()-5)),"",O121+P121-Q121)</f>
        <v>46500</v>
      </c>
      <c r="S121" s="2" cm="1">
        <f t="array" ref="S121">IF(ISERROR(INDEX(Jornadas[id],ROW()-5)),"",COUNTIFS(_Cortes!$C:$C,INDEX(Jornadas[id],ROW()-5),_Cortes!$B:$B,LOOKUP($S$4,_Barberos!$B:$B,_Barberos!$A:$A)))</f>
        <v>6</v>
      </c>
      <c r="T121" s="21" cm="1">
        <f t="array" ref="T121">IF(ISERROR(INDEX(Jornadas[id],ROW()-5)),"",INT(SUMIFS(Cortes[importe],Cortes[id_jornada],INDEX(Jornadas[id],ROW()-5),Cortes[id_barbero],LOOKUP($S$4,Barberos[nombre],Barberos[id]))*(INDEX(Jornadas[comision_barberos],1)/100)))</f>
        <v>22000</v>
      </c>
      <c r="U121" s="21" cm="1">
        <f t="array" ref="U121">IF(ISERROR(INDEX(Jornadas[id],ROW()-5)),"",SUMIFS(Cortes[propina],Cortes[id_jornada],INDEX(Jornadas[id],ROW()-5),Cortes[id_barbero],LOOKUP($S$4,Barberos[nombre],Barberos[id])))</f>
        <v>1000</v>
      </c>
      <c r="V121" s="21" cm="1">
        <f t="array" ref="V121">IF(ISERROR(INDEX(Jornadas[id],ROW()-5)),"",SUMIFS(Adelantos[importe],Adelantos[id_jornada],INDEX(Jornadas[id],ROW()-5),Adelantos[id_barbero],LOOKUP($S$4,Barberos[nombre],Barberos[id])))</f>
        <v>0</v>
      </c>
      <c r="W121" s="21" cm="1">
        <f t="array" ref="W121">IF(ISERROR(INDEX(Jornadas[id],ROW()-5)),"",T121+U121-V121)</f>
        <v>23000</v>
      </c>
      <c r="X121" s="2" cm="1">
        <f t="array" ref="X121">IF(ISERROR(INDEX(Jornadas[id],ROW()-5)),"",COUNTIFS(_Cortes!$C:$C,INDEX(Jornadas[id],ROW()-5),_Cortes!$B:$B,LOOKUP($X$4,_Barberos!$B:$B,_Barberos!$A:$A)))</f>
        <v>0</v>
      </c>
      <c r="Y121" s="21" cm="1">
        <f t="array" ref="Y121">IF(ISERROR(INDEX(Jornadas[id],ROW()-5)),"",INT(SUMIFS(Cortes[importe],Cortes[id_jornada],INDEX(Jornadas[id],ROW()-5),Cortes[id_barbero],LOOKUP($X$4,Barberos[nombre],Barberos[id]))*(INDEX(Jornadas[comision_barberos],1)/100)))</f>
        <v>0</v>
      </c>
      <c r="Z121" s="21" cm="1">
        <f t="array" ref="Z121">IF(ISERROR(INDEX(Jornadas[id],ROW()-5)),"",SUMIFS(Cortes[propina],Cortes[id_jornada],INDEX(Jornadas[id],ROW()-5),Cortes[id_barbero],LOOKUP($X$4,Barberos[nombre],Barberos[id])))</f>
        <v>0</v>
      </c>
      <c r="AA121" s="21" cm="1">
        <f t="array" ref="AA121">IF(ISERROR(INDEX(Jornadas[id],ROW()-5)),"",SUMIFS(Adelantos[importe],Adelantos[id_jornada],INDEX(Jornadas[id],ROW()-5),Adelantos[id_barbero],LOOKUP($X$4,Barberos[nombre],Barberos[id])))</f>
        <v>0</v>
      </c>
      <c r="AB121" s="21" cm="1">
        <f t="array" ref="AB121">IF(ISERROR(INDEX(Jornadas[id],ROW()-5)),"",Y121+Z121-AA121)</f>
        <v>0</v>
      </c>
      <c r="AC121" s="2" cm="1">
        <f t="array" ref="AC121">IF(ISERROR(INDEX(Jornadas[id],ROW()-5)),"",COUNTIFS(_Cortes!$C:$C,INDEX(Jornadas[id],ROW()-5),_Cortes!$B:$B,LOOKUP($AC$4,_Barberos!$B:$B,_Barberos!$A:$A)))</f>
        <v>9</v>
      </c>
      <c r="AD121" s="21" cm="1">
        <f t="array" ref="AD121">IF(ISERROR(INDEX(Jornadas[id],ROW()-5)),"",INT(SUMIFS(Cortes[importe],Cortes[id_jornada],INDEX(Jornadas[id],ROW()-5),Cortes[id_barbero],LOOKUP($AC$4,Barberos[nombre],Barberos[id]))*(INDEX(Jornadas[comision_barberos],1)/100)))</f>
        <v>31500</v>
      </c>
      <c r="AE121" s="21" cm="1">
        <f t="array" ref="AE121">IF(ISERROR(INDEX(Jornadas[id],ROW()-5)),"",SUMIFS(Cortes[propina],Cortes[id_jornada],INDEX(Jornadas[id],ROW()-5),Cortes[id_barbero],LOOKUP($AC$4,Barberos[nombre],Barberos[id])))</f>
        <v>1000</v>
      </c>
      <c r="AF121" s="21" cm="1">
        <f t="array" ref="AF121">IF(ISERROR(INDEX(Jornadas[id],ROW()-5)),"",SUMIFS(Adelantos[importe],Adelantos[id_jornada],INDEX(Jornadas[id],ROW()-5),Adelantos[id_barbero],LOOKUP($AC$4,Barberos[nombre],Barberos[id])))</f>
        <v>0</v>
      </c>
      <c r="AG121" s="21" cm="1">
        <f t="array" ref="AG121">IF(ISERROR(INDEX(Jornadas[id],ROW()-5)),"",AD121+AE121-AF121)</f>
        <v>32500</v>
      </c>
      <c r="AH121" s="2" cm="1">
        <f t="array" ref="AH121">IF(ISERROR(INDEX(Jornadas[id],ROW()-5)),"",COUNTIFS(_Cortes!$C:$C,INDEX(Jornadas[id],ROW()-5),_Cortes!$B:$B,LOOKUP($AH$4,_Barberos!$B:$B,_Barberos!$A:$A)))</f>
        <v>0</v>
      </c>
      <c r="AI121" s="21" cm="1">
        <f t="array" ref="AI121">IF(ISERROR(INDEX(Jornadas[id],ROW()-5)),"",INT(SUMIFS(Cortes[importe],Cortes[id_jornada],INDEX(Jornadas[id],ROW()-5),Cortes[id_barbero],LOOKUP($AH$4,Barberos[nombre],Barberos[id]))*(INDEX(Jornadas[comision_barberos],1)/100)))</f>
        <v>0</v>
      </c>
      <c r="AJ121" s="21" cm="1">
        <f t="array" ref="AJ121">IF(ISERROR(INDEX(Jornadas[id],ROW()-5)),"",SUMIFS(Cortes[propina],Cortes[id_jornada],INDEX(Jornadas[id],ROW()-5),Cortes[id_barbero],LOOKUP($AH$4,Barberos[nombre],Barberos[id])))</f>
        <v>0</v>
      </c>
      <c r="AK121" s="21" cm="1">
        <f t="array" ref="AK121">IF(ISERROR(INDEX(Jornadas[id],ROW()-5)),"",SUMIFS(Adelantos[importe],Adelantos[id_jornada],INDEX(Jornadas[id],ROW()-5),Adelantos[id_barbero],LOOKUP($AH$4,Barberos[nombre],Barberos[id])))</f>
        <v>0</v>
      </c>
      <c r="AL121" s="21" cm="1">
        <f t="array" ref="AL121">IF(ISERROR(INDEX(Jornadas[id],ROW()-5)),"",AI121+AJ121-AK121)</f>
        <v>0</v>
      </c>
      <c r="AM121" s="2" cm="1">
        <f t="array" ref="AM121">IF(ISERROR(INDEX(Jornadas[id],ROW()-5)),"",COUNTIFS(_Cortes!$C:$C,INDEX(Jornadas[id],ROW()-5),_Cortes!$B:$B,LOOKUP($AM$4,_Barberos!$B:$B,_Barberos!$A:$A)))</f>
        <v>9</v>
      </c>
      <c r="AN121" s="21" cm="1">
        <f t="array" ref="AN121">IF(ISERROR(INDEX(Jornadas[id],ROW()-5)),"",INT(SUMIFS(Cortes[importe],Cortes[id_jornada],INDEX(Jornadas[id],ROW()-5),Cortes[id_barbero],LOOKUP($AM$4,Barberos[nombre],Barberos[id]))*(INDEX(Jornadas[comision_barberos],1)/100)))</f>
        <v>31500</v>
      </c>
      <c r="AO121" s="21" cm="1">
        <f t="array" ref="AO121">IF(ISERROR(INDEX(Jornadas[id],ROW()-5)),"",SUMIFS(Cortes[propina],Cortes[id_jornada],INDEX(Jornadas[id],ROW()-5),Cortes[id_barbero],LOOKUP($AM$4,Barberos[nombre],Barberos[id])))</f>
        <v>8000</v>
      </c>
      <c r="AP121" s="21" cm="1">
        <f t="array" ref="AP121">IF(ISERROR(INDEX(Jornadas[id],ROW()-5)),"",SUMIFS(Adelantos[importe],Adelantos[id_jornada],INDEX(Jornadas[id],ROW()-5),Adelantos[id_barbero],LOOKUP($AM$4,Barberos[nombre],Barberos[id])))</f>
        <v>2000</v>
      </c>
      <c r="AQ121" s="21" cm="1">
        <f t="array" ref="AQ121">IF(ISERROR(INDEX(Jornadas[id],ROW()-5)),"",AN121+AO121-AP121)</f>
        <v>37500</v>
      </c>
      <c r="AR121" s="2" cm="1">
        <f t="array" ref="AR121">IF(ISERROR(INDEX(Jornadas[id],ROW()-5)),"",COUNTIFS(_Cortes!$C:$C,INDEX(Jornadas[id],ROW()-5),_Cortes!$B:$B,LOOKUP($AR$4,_Barberos!$B:$B,_Barberos!$A:$A)))</f>
        <v>0</v>
      </c>
      <c r="AS121" s="21" cm="1">
        <f t="array" ref="AS121">IF(ISERROR(INDEX(Jornadas[id],ROW()-5)),"",INT(SUMIFS(Cortes[importe],Cortes[id_jornada],INDEX(Jornadas[id],ROW()-5),Cortes[id_barbero],LOOKUP($AR$4,Barberos[nombre],Barberos[id]))*(INDEX(Jornadas[comision_barberos],1)/100)))</f>
        <v>0</v>
      </c>
      <c r="AT121" s="21" cm="1">
        <f t="array" ref="AT121">IF(ISERROR(INDEX(Jornadas[id],ROW()-5)),"",SUMIFS(Cortes[propina],Cortes[id_jornada],INDEX(Jornadas[id],ROW()-5),Cortes[id_barbero],LOOKUP($AR$4,Barberos[nombre],Barberos[id])))</f>
        <v>0</v>
      </c>
      <c r="AU121" s="21" cm="1">
        <f t="array" ref="AU121">IF(ISERROR(INDEX(Jornadas[id],ROW()-5)),"",SUMIFS(Adelantos[importe],Adelantos[id_jornada],INDEX(Jornadas[id],ROW()-5),Adelantos[id_barbero],LOOKUP($AR$4,Barberos[nombre],Barberos[id])))</f>
        <v>0</v>
      </c>
      <c r="AV121" s="21" cm="1">
        <f t="array" ref="AV121">IF(ISERROR(INDEX(Jornadas[id],ROW()-5)),"",AS121+AT121-AU121)</f>
        <v>0</v>
      </c>
    </row>
    <row r="122" spans="1:48" ht="15" hidden="1" customHeight="1" x14ac:dyDescent="0.3">
      <c r="A122" s="53" t="str">
        <f t="shared" si="1"/>
        <v>Monday</v>
      </c>
      <c r="B122" s="54"/>
      <c r="C122" s="38" cm="1">
        <f t="array" ref="C122">IF(ISERROR(INDEX(Jornadas[id],ROW()-5)),"",INDEX(Jornadas[fecha],ROW()-5))</f>
        <v>45796</v>
      </c>
      <c r="D122" s="1" cm="1">
        <f t="array" ref="D122">IF(ISERROR(INDEX(Jornadas[id],ROW()-5)),"",COUNTIFS(_Cortes!$C:$C,INDEX(Jornadas[id],ROW()-5),_Cortes!$B:$B,LOOKUP($D$4,_Barberos!$B:$B,_Barberos!$A:$A)))</f>
        <v>0</v>
      </c>
      <c r="E122" s="20" cm="1">
        <f t="array" ref="E122">IF(ISERROR(INDEX(Jornadas[id],ROW()-5)),"",INT(SUMIFS(Cortes[importe],Cortes[id_jornada],INDEX(Jornadas[id],ROW()-5),Cortes[id_barbero],LOOKUP($D$4,Barberos[nombre],Barberos[id]))*(INDEX(Jornadas[comision_barberos],1)/100)))</f>
        <v>0</v>
      </c>
      <c r="F122" s="20" cm="1">
        <f t="array" ref="F122">IF(ISERROR(INDEX(Jornadas[id],ROW()-5)),"",SUMIFS(Cortes[propina],Cortes[id_jornada],INDEX(Jornadas[id],ROW()-5),Cortes[id_barbero],LOOKUP($D$4,Barberos[nombre],Barberos[id])))</f>
        <v>0</v>
      </c>
      <c r="G122" s="20" cm="1">
        <f t="array" ref="G122">IF(ISERROR(INDEX(Jornadas[id],ROW()-5)),"",SUMIFS(Adelantos[importe],Adelantos[id_jornada],INDEX(Jornadas[id],ROW()-5),Adelantos[id_barbero],LOOKUP($D$4,Barberos[nombre],Barberos[id])))</f>
        <v>0</v>
      </c>
      <c r="H122" s="20" cm="1">
        <f t="array" ref="H122">IF(ISERROR(INDEX(Jornadas[id],ROW()-5)),"",E122+F122-G122)</f>
        <v>0</v>
      </c>
      <c r="I122" s="1" cm="1">
        <f t="array" ref="I122">IF(ISERROR(INDEX(Jornadas[id],ROW()-5)),"",COUNTIFS(_Cortes!$C:$C,INDEX(Jornadas[id],ROW()-5),_Cortes!$B:$B,LOOKUP($I$4,_Barberos!$B:$B,_Barberos!$A:$A)))</f>
        <v>8</v>
      </c>
      <c r="J122" s="20" cm="1">
        <f t="array" ref="J122">IF(ISERROR(INDEX(Jornadas[id],ROW()-5)),"",INT(SUMIFS(Cortes[importe],Cortes[id_jornada],INDEX(Jornadas[id],ROW()-5),Cortes[id_barbero],LOOKUP($I$4,Barberos[nombre],Barberos[id]))*(INDEX(Jornadas[comision_barberos],1)/100)))</f>
        <v>28000</v>
      </c>
      <c r="K122" s="20" cm="1">
        <f t="array" ref="K122">IF(ISERROR(INDEX(Jornadas[id],ROW()-5)),"",SUMIFS(Cortes[propina],Cortes[id_jornada],INDEX(Jornadas[id],ROW()-5),Cortes[id_barbero],LOOKUP($I$4,Barberos[nombre],Barberos[id])))</f>
        <v>3500</v>
      </c>
      <c r="L122" s="20" cm="1">
        <f t="array" ref="L122">IF(ISERROR(INDEX(Jornadas[id],ROW()-5)),"",SUMIFS(Adelantos[importe],Adelantos[id_jornada],INDEX(Jornadas[id],ROW()-5),Adelantos[id_barbero],LOOKUP($I$4,Barberos[nombre],Barberos[id])))</f>
        <v>0</v>
      </c>
      <c r="M122" s="20" cm="1">
        <f t="array" ref="M122">IF(ISERROR(INDEX(Jornadas[id],ROW()-5)),"",J122+K122-L122)</f>
        <v>31500</v>
      </c>
      <c r="N122" s="1" cm="1">
        <f t="array" ref="N122">IF(ISERROR(INDEX(Jornadas[id],ROW()-5)),"",COUNTIFS(_Cortes!$C:$C,INDEX(Jornadas[id],ROW()-5),_Cortes!$B:$B,LOOKUP($N$4,_Barberos!$B:$B,_Barberos!$A:$A)))</f>
        <v>11</v>
      </c>
      <c r="O122" s="20" cm="1">
        <f t="array" ref="O122">IF(ISERROR(INDEX(Jornadas[id],ROW()-5)),"",INT(SUMIFS(Cortes[importe],Cortes[id_jornada],INDEX(Jornadas[id],ROW()-5),Cortes[id_barbero],LOOKUP($N$4,Barberos[nombre],Barberos[id]))*(INDEX(Jornadas[comision_barberos],1)/100)))</f>
        <v>39500</v>
      </c>
      <c r="P122" s="20" cm="1">
        <f t="array" ref="P122">IF(ISERROR(INDEX(Jornadas[id],ROW()-5)),"",SUMIFS(Cortes[propina],Cortes[id_jornada],INDEX(Jornadas[id],ROW()-5),Cortes[id_barbero],LOOKUP($N$4,Barberos[nombre],Barberos[id])))</f>
        <v>9000</v>
      </c>
      <c r="Q122" s="20" cm="1">
        <f t="array" ref="Q122">IF(ISERROR(INDEX(Jornadas[id],ROW()-5)),"",SUMIFS(Adelantos[importe],Adelantos[id_jornada],INDEX(Jornadas[id],ROW()-5),Adelantos[id_barbero],LOOKUP($N$4,Barberos[nombre],Barberos[id])))</f>
        <v>0</v>
      </c>
      <c r="R122" s="20" cm="1">
        <f t="array" ref="R122">IF(ISERROR(INDEX(Jornadas[id],ROW()-5)),"",O122+P122-Q122)</f>
        <v>48500</v>
      </c>
      <c r="S122" s="1" cm="1">
        <f t="array" ref="S122">IF(ISERROR(INDEX(Jornadas[id],ROW()-5)),"",COUNTIFS(_Cortes!$C:$C,INDEX(Jornadas[id],ROW()-5),_Cortes!$B:$B,LOOKUP($S$4,_Barberos!$B:$B,_Barberos!$A:$A)))</f>
        <v>7</v>
      </c>
      <c r="T122" s="20" cm="1">
        <f t="array" ref="T122">IF(ISERROR(INDEX(Jornadas[id],ROW()-5)),"",INT(SUMIFS(Cortes[importe],Cortes[id_jornada],INDEX(Jornadas[id],ROW()-5),Cortes[id_barbero],LOOKUP($S$4,Barberos[nombre],Barberos[id]))*(INDEX(Jornadas[comision_barberos],1)/100)))</f>
        <v>25500</v>
      </c>
      <c r="U122" s="20" cm="1">
        <f t="array" ref="U122">IF(ISERROR(INDEX(Jornadas[id],ROW()-5)),"",SUMIFS(Cortes[propina],Cortes[id_jornada],INDEX(Jornadas[id],ROW()-5),Cortes[id_barbero],LOOKUP($S$4,Barberos[nombre],Barberos[id])))</f>
        <v>3000</v>
      </c>
      <c r="V122" s="20" cm="1">
        <f t="array" ref="V122">IF(ISERROR(INDEX(Jornadas[id],ROW()-5)),"",SUMIFS(Adelantos[importe],Adelantos[id_jornada],INDEX(Jornadas[id],ROW()-5),Adelantos[id_barbero],LOOKUP($S$4,Barberos[nombre],Barberos[id])))</f>
        <v>0</v>
      </c>
      <c r="W122" s="20" cm="1">
        <f t="array" ref="W122">IF(ISERROR(INDEX(Jornadas[id],ROW()-5)),"",T122+U122-V122)</f>
        <v>28500</v>
      </c>
      <c r="X122" s="1" cm="1">
        <f t="array" ref="X122">IF(ISERROR(INDEX(Jornadas[id],ROW()-5)),"",COUNTIFS(_Cortes!$C:$C,INDEX(Jornadas[id],ROW()-5),_Cortes!$B:$B,LOOKUP($X$4,_Barberos!$B:$B,_Barberos!$A:$A)))</f>
        <v>7</v>
      </c>
      <c r="Y122" s="20" cm="1">
        <f t="array" ref="Y122">IF(ISERROR(INDEX(Jornadas[id],ROW()-5)),"",INT(SUMIFS(Cortes[importe],Cortes[id_jornada],INDEX(Jornadas[id],ROW()-5),Cortes[id_barbero],LOOKUP($X$4,Barberos[nombre],Barberos[id]))*(INDEX(Jornadas[comision_barberos],1)/100)))</f>
        <v>25500</v>
      </c>
      <c r="Z122" s="20" cm="1">
        <f t="array" ref="Z122">IF(ISERROR(INDEX(Jornadas[id],ROW()-5)),"",SUMIFS(Cortes[propina],Cortes[id_jornada],INDEX(Jornadas[id],ROW()-5),Cortes[id_barbero],LOOKUP($X$4,Barberos[nombre],Barberos[id])))</f>
        <v>1000</v>
      </c>
      <c r="AA122" s="20" cm="1">
        <f t="array" ref="AA122">IF(ISERROR(INDEX(Jornadas[id],ROW()-5)),"",SUMIFS(Adelantos[importe],Adelantos[id_jornada],INDEX(Jornadas[id],ROW()-5),Adelantos[id_barbero],LOOKUP($X$4,Barberos[nombre],Barberos[id])))</f>
        <v>0</v>
      </c>
      <c r="AB122" s="20" cm="1">
        <f t="array" ref="AB122">IF(ISERROR(INDEX(Jornadas[id],ROW()-5)),"",Y122+Z122-AA122)</f>
        <v>26500</v>
      </c>
      <c r="AC122" s="1" cm="1">
        <f t="array" ref="AC122">IF(ISERROR(INDEX(Jornadas[id],ROW()-5)),"",COUNTIFS(_Cortes!$C:$C,INDEX(Jornadas[id],ROW()-5),_Cortes!$B:$B,LOOKUP($AC$4,_Barberos!$B:$B,_Barberos!$A:$A)))</f>
        <v>7</v>
      </c>
      <c r="AD122" s="20" cm="1">
        <f t="array" ref="AD122">IF(ISERROR(INDEX(Jornadas[id],ROW()-5)),"",INT(SUMIFS(Cortes[importe],Cortes[id_jornada],INDEX(Jornadas[id],ROW()-5),Cortes[id_barbero],LOOKUP($AC$4,Barberos[nombre],Barberos[id]))*(INDEX(Jornadas[comision_barberos],1)/100)))</f>
        <v>24500</v>
      </c>
      <c r="AE122" s="20" cm="1">
        <f t="array" ref="AE122">IF(ISERROR(INDEX(Jornadas[id],ROW()-5)),"",SUMIFS(Cortes[propina],Cortes[id_jornada],INDEX(Jornadas[id],ROW()-5),Cortes[id_barbero],LOOKUP($AC$4,Barberos[nombre],Barberos[id])))</f>
        <v>3000</v>
      </c>
      <c r="AF122" s="20" cm="1">
        <f t="array" ref="AF122">IF(ISERROR(INDEX(Jornadas[id],ROW()-5)),"",SUMIFS(Adelantos[importe],Adelantos[id_jornada],INDEX(Jornadas[id],ROW()-5),Adelantos[id_barbero],LOOKUP($AC$4,Barberos[nombre],Barberos[id])))</f>
        <v>0</v>
      </c>
      <c r="AG122" s="20" cm="1">
        <f t="array" ref="AG122">IF(ISERROR(INDEX(Jornadas[id],ROW()-5)),"",AD122+AE122-AF122)</f>
        <v>27500</v>
      </c>
      <c r="AH122" s="1" cm="1">
        <f t="array" ref="AH122">IF(ISERROR(INDEX(Jornadas[id],ROW()-5)),"",COUNTIFS(_Cortes!$C:$C,INDEX(Jornadas[id],ROW()-5),_Cortes!$B:$B,LOOKUP($AH$4,_Barberos!$B:$B,_Barberos!$A:$A)))</f>
        <v>0</v>
      </c>
      <c r="AI122" s="20" cm="1">
        <f t="array" ref="AI122">IF(ISERROR(INDEX(Jornadas[id],ROW()-5)),"",INT(SUMIFS(Cortes[importe],Cortes[id_jornada],INDEX(Jornadas[id],ROW()-5),Cortes[id_barbero],LOOKUP($AH$4,Barberos[nombre],Barberos[id]))*(INDEX(Jornadas[comision_barberos],1)/100)))</f>
        <v>0</v>
      </c>
      <c r="AJ122" s="20" cm="1">
        <f t="array" ref="AJ122">IF(ISERROR(INDEX(Jornadas[id],ROW()-5)),"",SUMIFS(Cortes[propina],Cortes[id_jornada],INDEX(Jornadas[id],ROW()-5),Cortes[id_barbero],LOOKUP($AH$4,Barberos[nombre],Barberos[id])))</f>
        <v>0</v>
      </c>
      <c r="AK122" s="20" cm="1">
        <f t="array" ref="AK122">IF(ISERROR(INDEX(Jornadas[id],ROW()-5)),"",SUMIFS(Adelantos[importe],Adelantos[id_jornada],INDEX(Jornadas[id],ROW()-5),Adelantos[id_barbero],LOOKUP($AH$4,Barberos[nombre],Barberos[id])))</f>
        <v>0</v>
      </c>
      <c r="AL122" s="20" cm="1">
        <f t="array" ref="AL122">IF(ISERROR(INDEX(Jornadas[id],ROW()-5)),"",AI122+AJ122-AK122)</f>
        <v>0</v>
      </c>
      <c r="AM122" s="1" cm="1">
        <f t="array" ref="AM122">IF(ISERROR(INDEX(Jornadas[id],ROW()-5)),"",COUNTIFS(_Cortes!$C:$C,INDEX(Jornadas[id],ROW()-5),_Cortes!$B:$B,LOOKUP($AM$4,_Barberos!$B:$B,_Barberos!$A:$A)))</f>
        <v>0</v>
      </c>
      <c r="AN122" s="20" cm="1">
        <f t="array" ref="AN122">IF(ISERROR(INDEX(Jornadas[id],ROW()-5)),"",INT(SUMIFS(Cortes[importe],Cortes[id_jornada],INDEX(Jornadas[id],ROW()-5),Cortes[id_barbero],LOOKUP($AM$4,Barberos[nombre],Barberos[id]))*(INDEX(Jornadas[comision_barberos],1)/100)))</f>
        <v>0</v>
      </c>
      <c r="AO122" s="20" cm="1">
        <f t="array" ref="AO122">IF(ISERROR(INDEX(Jornadas[id],ROW()-5)),"",SUMIFS(Cortes[propina],Cortes[id_jornada],INDEX(Jornadas[id],ROW()-5),Cortes[id_barbero],LOOKUP($AM$4,Barberos[nombre],Barberos[id])))</f>
        <v>0</v>
      </c>
      <c r="AP122" s="20" cm="1">
        <f t="array" ref="AP122">IF(ISERROR(INDEX(Jornadas[id],ROW()-5)),"",SUMIFS(Adelantos[importe],Adelantos[id_jornada],INDEX(Jornadas[id],ROW()-5),Adelantos[id_barbero],LOOKUP($AM$4,Barberos[nombre],Barberos[id])))</f>
        <v>0</v>
      </c>
      <c r="AQ122" s="20" cm="1">
        <f t="array" ref="AQ122">IF(ISERROR(INDEX(Jornadas[id],ROW()-5)),"",AN122+AO122-AP122)</f>
        <v>0</v>
      </c>
      <c r="AR122" s="1" cm="1">
        <f t="array" ref="AR122">IF(ISERROR(INDEX(Jornadas[id],ROW()-5)),"",COUNTIFS(_Cortes!$C:$C,INDEX(Jornadas[id],ROW()-5),_Cortes!$B:$B,LOOKUP($AR$4,_Barberos!$B:$B,_Barberos!$A:$A)))</f>
        <v>0</v>
      </c>
      <c r="AS122" s="20" cm="1">
        <f t="array" ref="AS122">IF(ISERROR(INDEX(Jornadas[id],ROW()-5)),"",INT(SUMIFS(Cortes[importe],Cortes[id_jornada],INDEX(Jornadas[id],ROW()-5),Cortes[id_barbero],LOOKUP($AR$4,Barberos[nombre],Barberos[id]))*(INDEX(Jornadas[comision_barberos],1)/100)))</f>
        <v>0</v>
      </c>
      <c r="AT122" s="20" cm="1">
        <f t="array" ref="AT122">IF(ISERROR(INDEX(Jornadas[id],ROW()-5)),"",SUMIFS(Cortes[propina],Cortes[id_jornada],INDEX(Jornadas[id],ROW()-5),Cortes[id_barbero],LOOKUP($AR$4,Barberos[nombre],Barberos[id])))</f>
        <v>0</v>
      </c>
      <c r="AU122" s="20" cm="1">
        <f t="array" ref="AU122">IF(ISERROR(INDEX(Jornadas[id],ROW()-5)),"",SUMIFS(Adelantos[importe],Adelantos[id_jornada],INDEX(Jornadas[id],ROW()-5),Adelantos[id_barbero],LOOKUP($AR$4,Barberos[nombre],Barberos[id])))</f>
        <v>0</v>
      </c>
      <c r="AV122" s="20" cm="1">
        <f t="array" ref="AV122">IF(ISERROR(INDEX(Jornadas[id],ROW()-5)),"",AS122+AT122-AU122)</f>
        <v>0</v>
      </c>
    </row>
    <row r="123" spans="1:48" ht="15" hidden="1" customHeight="1" x14ac:dyDescent="0.3">
      <c r="A123" s="51" t="str">
        <f t="shared" si="1"/>
        <v>Tuesday</v>
      </c>
      <c r="B123" s="52"/>
      <c r="C123" s="36" cm="1">
        <f t="array" ref="C123">IF(ISERROR(INDEX(Jornadas[id],ROW()-5)),"",INDEX(Jornadas[fecha],ROW()-5))</f>
        <v>45797</v>
      </c>
      <c r="D123" s="2" cm="1">
        <f t="array" ref="D123">IF(ISERROR(INDEX(Jornadas[id],ROW()-5)),"",COUNTIFS(_Cortes!$C:$C,INDEX(Jornadas[id],ROW()-5),_Cortes!$B:$B,LOOKUP($D$4,_Barberos!$B:$B,_Barberos!$A:$A)))</f>
        <v>8</v>
      </c>
      <c r="E123" s="21" cm="1">
        <f t="array" ref="E123">IF(ISERROR(INDEX(Jornadas[id],ROW()-5)),"",INT(SUMIFS(Cortes[importe],Cortes[id_jornada],INDEX(Jornadas[id],ROW()-5),Cortes[id_barbero],LOOKUP($D$4,Barberos[nombre],Barberos[id]))*(INDEX(Jornadas[comision_barberos],1)/100)))</f>
        <v>30000</v>
      </c>
      <c r="F123" s="21" cm="1">
        <f t="array" ref="F123">IF(ISERROR(INDEX(Jornadas[id],ROW()-5)),"",SUMIFS(Cortes[propina],Cortes[id_jornada],INDEX(Jornadas[id],ROW()-5),Cortes[id_barbero],LOOKUP($D$4,Barberos[nombre],Barberos[id])))</f>
        <v>5000</v>
      </c>
      <c r="G123" s="21" cm="1">
        <f t="array" ref="G123">IF(ISERROR(INDEX(Jornadas[id],ROW()-5)),"",SUMIFS(Adelantos[importe],Adelantos[id_jornada],INDEX(Jornadas[id],ROW()-5),Adelantos[id_barbero],LOOKUP($D$4,Barberos[nombre],Barberos[id])))</f>
        <v>0</v>
      </c>
      <c r="H123" s="21" cm="1">
        <f t="array" ref="H123">IF(ISERROR(INDEX(Jornadas[id],ROW()-5)),"",E123+F123-G123)</f>
        <v>35000</v>
      </c>
      <c r="I123" s="2" cm="1">
        <f t="array" ref="I123">IF(ISERROR(INDEX(Jornadas[id],ROW()-5)),"",COUNTIFS(_Cortes!$C:$C,INDEX(Jornadas[id],ROW()-5),_Cortes!$B:$B,LOOKUP($I$4,_Barberos!$B:$B,_Barberos!$A:$A)))</f>
        <v>16</v>
      </c>
      <c r="J123" s="21" cm="1">
        <f t="array" ref="J123">IF(ISERROR(INDEX(Jornadas[id],ROW()-5)),"",INT(SUMIFS(Cortes[importe],Cortes[id_jornada],INDEX(Jornadas[id],ROW()-5),Cortes[id_barbero],LOOKUP($I$4,Barberos[nombre],Barberos[id]))*(INDEX(Jornadas[comision_barberos],1)/100)))</f>
        <v>57000</v>
      </c>
      <c r="K123" s="21" cm="1">
        <f t="array" ref="K123">IF(ISERROR(INDEX(Jornadas[id],ROW()-5)),"",SUMIFS(Cortes[propina],Cortes[id_jornada],INDEX(Jornadas[id],ROW()-5),Cortes[id_barbero],LOOKUP($I$4,Barberos[nombre],Barberos[id])))</f>
        <v>6050</v>
      </c>
      <c r="L123" s="21" cm="1">
        <f t="array" ref="L123">IF(ISERROR(INDEX(Jornadas[id],ROW()-5)),"",SUMIFS(Adelantos[importe],Adelantos[id_jornada],INDEX(Jornadas[id],ROW()-5),Adelantos[id_barbero],LOOKUP($I$4,Barberos[nombre],Barberos[id])))</f>
        <v>0</v>
      </c>
      <c r="M123" s="21" cm="1">
        <f t="array" ref="M123">IF(ISERROR(INDEX(Jornadas[id],ROW()-5)),"",J123+K123-L123)</f>
        <v>63050</v>
      </c>
      <c r="N123" s="2" cm="1">
        <f t="array" ref="N123">IF(ISERROR(INDEX(Jornadas[id],ROW()-5)),"",COUNTIFS(_Cortes!$C:$C,INDEX(Jornadas[id],ROW()-5),_Cortes!$B:$B,LOOKUP($N$4,_Barberos!$B:$B,_Barberos!$A:$A)))</f>
        <v>18</v>
      </c>
      <c r="O123" s="21" cm="1">
        <f t="array" ref="O123">IF(ISERROR(INDEX(Jornadas[id],ROW()-5)),"",INT(SUMIFS(Cortes[importe],Cortes[id_jornada],INDEX(Jornadas[id],ROW()-5),Cortes[id_barbero],LOOKUP($N$4,Barberos[nombre],Barberos[id]))*(INDEX(Jornadas[comision_barberos],1)/100)))</f>
        <v>64000</v>
      </c>
      <c r="P123" s="21" cm="1">
        <f t="array" ref="P123">IF(ISERROR(INDEX(Jornadas[id],ROW()-5)),"",SUMIFS(Cortes[propina],Cortes[id_jornada],INDEX(Jornadas[id],ROW()-5),Cortes[id_barbero],LOOKUP($N$4,Barberos[nombre],Barberos[id])))</f>
        <v>2300</v>
      </c>
      <c r="Q123" s="21" cm="1">
        <f t="array" ref="Q123">IF(ISERROR(INDEX(Jornadas[id],ROW()-5)),"",SUMIFS(Adelantos[importe],Adelantos[id_jornada],INDEX(Jornadas[id],ROW()-5),Adelantos[id_barbero],LOOKUP($N$4,Barberos[nombre],Barberos[id])))</f>
        <v>0</v>
      </c>
      <c r="R123" s="21" cm="1">
        <f t="array" ref="R123">IF(ISERROR(INDEX(Jornadas[id],ROW()-5)),"",O123+P123-Q123)</f>
        <v>66300</v>
      </c>
      <c r="S123" s="2" cm="1">
        <f t="array" ref="S123">IF(ISERROR(INDEX(Jornadas[id],ROW()-5)),"",COUNTIFS(_Cortes!$C:$C,INDEX(Jornadas[id],ROW()-5),_Cortes!$B:$B,LOOKUP($S$4,_Barberos!$B:$B,_Barberos!$A:$A)))</f>
        <v>0</v>
      </c>
      <c r="T123" s="21" cm="1">
        <f t="array" ref="T123">IF(ISERROR(INDEX(Jornadas[id],ROW()-5)),"",INT(SUMIFS(Cortes[importe],Cortes[id_jornada],INDEX(Jornadas[id],ROW()-5),Cortes[id_barbero],LOOKUP($S$4,Barberos[nombre],Barberos[id]))*(INDEX(Jornadas[comision_barberos],1)/100)))</f>
        <v>0</v>
      </c>
      <c r="U123" s="21" cm="1">
        <f t="array" ref="U123">IF(ISERROR(INDEX(Jornadas[id],ROW()-5)),"",SUMIFS(Cortes[propina],Cortes[id_jornada],INDEX(Jornadas[id],ROW()-5),Cortes[id_barbero],LOOKUP($S$4,Barberos[nombre],Barberos[id])))</f>
        <v>0</v>
      </c>
      <c r="V123" s="21" cm="1">
        <f t="array" ref="V123">IF(ISERROR(INDEX(Jornadas[id],ROW()-5)),"",SUMIFS(Adelantos[importe],Adelantos[id_jornada],INDEX(Jornadas[id],ROW()-5),Adelantos[id_barbero],LOOKUP($S$4,Barberos[nombre],Barberos[id])))</f>
        <v>0</v>
      </c>
      <c r="W123" s="21" cm="1">
        <f t="array" ref="W123">IF(ISERROR(INDEX(Jornadas[id],ROW()-5)),"",T123+U123-V123)</f>
        <v>0</v>
      </c>
      <c r="X123" s="2" cm="1">
        <f t="array" ref="X123">IF(ISERROR(INDEX(Jornadas[id],ROW()-5)),"",COUNTIFS(_Cortes!$C:$C,INDEX(Jornadas[id],ROW()-5),_Cortes!$B:$B,LOOKUP($X$4,_Barberos!$B:$B,_Barberos!$A:$A)))</f>
        <v>14</v>
      </c>
      <c r="Y123" s="21" cm="1">
        <f t="array" ref="Y123">IF(ISERROR(INDEX(Jornadas[id],ROW()-5)),"",INT(SUMIFS(Cortes[importe],Cortes[id_jornada],INDEX(Jornadas[id],ROW()-5),Cortes[id_barbero],LOOKUP($X$4,Barberos[nombre],Barberos[id]))*(INDEX(Jornadas[comision_barberos],1)/100)))</f>
        <v>47750</v>
      </c>
      <c r="Z123" s="21" cm="1">
        <f t="array" ref="Z123">IF(ISERROR(INDEX(Jornadas[id],ROW()-5)),"",SUMIFS(Cortes[propina],Cortes[id_jornada],INDEX(Jornadas[id],ROW()-5),Cortes[id_barbero],LOOKUP($X$4,Barberos[nombre],Barberos[id])))</f>
        <v>5600</v>
      </c>
      <c r="AA123" s="21" cm="1">
        <f t="array" ref="AA123">IF(ISERROR(INDEX(Jornadas[id],ROW()-5)),"",SUMIFS(Adelantos[importe],Adelantos[id_jornada],INDEX(Jornadas[id],ROW()-5),Adelantos[id_barbero],LOOKUP($X$4,Barberos[nombre],Barberos[id])))</f>
        <v>0</v>
      </c>
      <c r="AB123" s="21" cm="1">
        <f t="array" ref="AB123">IF(ISERROR(INDEX(Jornadas[id],ROW()-5)),"",Y123+Z123-AA123)</f>
        <v>53350</v>
      </c>
      <c r="AC123" s="2" cm="1">
        <f t="array" ref="AC123">IF(ISERROR(INDEX(Jornadas[id],ROW()-5)),"",COUNTIFS(_Cortes!$C:$C,INDEX(Jornadas[id],ROW()-5),_Cortes!$B:$B,LOOKUP($AC$4,_Barberos!$B:$B,_Barberos!$A:$A)))</f>
        <v>0</v>
      </c>
      <c r="AD123" s="21" cm="1">
        <f t="array" ref="AD123">IF(ISERROR(INDEX(Jornadas[id],ROW()-5)),"",INT(SUMIFS(Cortes[importe],Cortes[id_jornada],INDEX(Jornadas[id],ROW()-5),Cortes[id_barbero],LOOKUP($AC$4,Barberos[nombre],Barberos[id]))*(INDEX(Jornadas[comision_barberos],1)/100)))</f>
        <v>0</v>
      </c>
      <c r="AE123" s="21" cm="1">
        <f t="array" ref="AE123">IF(ISERROR(INDEX(Jornadas[id],ROW()-5)),"",SUMIFS(Cortes[propina],Cortes[id_jornada],INDEX(Jornadas[id],ROW()-5),Cortes[id_barbero],LOOKUP($AC$4,Barberos[nombre],Barberos[id])))</f>
        <v>0</v>
      </c>
      <c r="AF123" s="21" cm="1">
        <f t="array" ref="AF123">IF(ISERROR(INDEX(Jornadas[id],ROW()-5)),"",SUMIFS(Adelantos[importe],Adelantos[id_jornada],INDEX(Jornadas[id],ROW()-5),Adelantos[id_barbero],LOOKUP($AC$4,Barberos[nombre],Barberos[id])))</f>
        <v>0</v>
      </c>
      <c r="AG123" s="21" cm="1">
        <f t="array" ref="AG123">IF(ISERROR(INDEX(Jornadas[id],ROW()-5)),"",AD123+AE123-AF123)</f>
        <v>0</v>
      </c>
      <c r="AH123" s="2" cm="1">
        <f t="array" ref="AH123">IF(ISERROR(INDEX(Jornadas[id],ROW()-5)),"",COUNTIFS(_Cortes!$C:$C,INDEX(Jornadas[id],ROW()-5),_Cortes!$B:$B,LOOKUP($AH$4,_Barberos!$B:$B,_Barberos!$A:$A)))</f>
        <v>0</v>
      </c>
      <c r="AI123" s="21" cm="1">
        <f t="array" ref="AI123">IF(ISERROR(INDEX(Jornadas[id],ROW()-5)),"",INT(SUMIFS(Cortes[importe],Cortes[id_jornada],INDEX(Jornadas[id],ROW()-5),Cortes[id_barbero],LOOKUP($AH$4,Barberos[nombre],Barberos[id]))*(INDEX(Jornadas[comision_barberos],1)/100)))</f>
        <v>0</v>
      </c>
      <c r="AJ123" s="21" cm="1">
        <f t="array" ref="AJ123">IF(ISERROR(INDEX(Jornadas[id],ROW()-5)),"",SUMIFS(Cortes[propina],Cortes[id_jornada],INDEX(Jornadas[id],ROW()-5),Cortes[id_barbero],LOOKUP($AH$4,Barberos[nombre],Barberos[id])))</f>
        <v>0</v>
      </c>
      <c r="AK123" s="21" cm="1">
        <f t="array" ref="AK123">IF(ISERROR(INDEX(Jornadas[id],ROW()-5)),"",SUMIFS(Adelantos[importe],Adelantos[id_jornada],INDEX(Jornadas[id],ROW()-5),Adelantos[id_barbero],LOOKUP($AH$4,Barberos[nombre],Barberos[id])))</f>
        <v>0</v>
      </c>
      <c r="AL123" s="21" cm="1">
        <f t="array" ref="AL123">IF(ISERROR(INDEX(Jornadas[id],ROW()-5)),"",AI123+AJ123-AK123)</f>
        <v>0</v>
      </c>
      <c r="AM123" s="2" cm="1">
        <f t="array" ref="AM123">IF(ISERROR(INDEX(Jornadas[id],ROW()-5)),"",COUNTIFS(_Cortes!$C:$C,INDEX(Jornadas[id],ROW()-5),_Cortes!$B:$B,LOOKUP($AM$4,_Barberos!$B:$B,_Barberos!$A:$A)))</f>
        <v>0</v>
      </c>
      <c r="AN123" s="21" cm="1">
        <f t="array" ref="AN123">IF(ISERROR(INDEX(Jornadas[id],ROW()-5)),"",INT(SUMIFS(Cortes[importe],Cortes[id_jornada],INDEX(Jornadas[id],ROW()-5),Cortes[id_barbero],LOOKUP($AM$4,Barberos[nombre],Barberos[id]))*(INDEX(Jornadas[comision_barberos],1)/100)))</f>
        <v>0</v>
      </c>
      <c r="AO123" s="21" cm="1">
        <f t="array" ref="AO123">IF(ISERROR(INDEX(Jornadas[id],ROW()-5)),"",SUMIFS(Cortes[propina],Cortes[id_jornada],INDEX(Jornadas[id],ROW()-5),Cortes[id_barbero],LOOKUP($AM$4,Barberos[nombre],Barberos[id])))</f>
        <v>0</v>
      </c>
      <c r="AP123" s="21" cm="1">
        <f t="array" ref="AP123">IF(ISERROR(INDEX(Jornadas[id],ROW()-5)),"",SUMIFS(Adelantos[importe],Adelantos[id_jornada],INDEX(Jornadas[id],ROW()-5),Adelantos[id_barbero],LOOKUP($AM$4,Barberos[nombre],Barberos[id])))</f>
        <v>0</v>
      </c>
      <c r="AQ123" s="21" cm="1">
        <f t="array" ref="AQ123">IF(ISERROR(INDEX(Jornadas[id],ROW()-5)),"",AN123+AO123-AP123)</f>
        <v>0</v>
      </c>
      <c r="AR123" s="2" cm="1">
        <f t="array" ref="AR123">IF(ISERROR(INDEX(Jornadas[id],ROW()-5)),"",COUNTIFS(_Cortes!$C:$C,INDEX(Jornadas[id],ROW()-5),_Cortes!$B:$B,LOOKUP($AR$4,_Barberos!$B:$B,_Barberos!$A:$A)))</f>
        <v>0</v>
      </c>
      <c r="AS123" s="21" cm="1">
        <f t="array" ref="AS123">IF(ISERROR(INDEX(Jornadas[id],ROW()-5)),"",INT(SUMIFS(Cortes[importe],Cortes[id_jornada],INDEX(Jornadas[id],ROW()-5),Cortes[id_barbero],LOOKUP($AR$4,Barberos[nombre],Barberos[id]))*(INDEX(Jornadas[comision_barberos],1)/100)))</f>
        <v>0</v>
      </c>
      <c r="AT123" s="21" cm="1">
        <f t="array" ref="AT123">IF(ISERROR(INDEX(Jornadas[id],ROW()-5)),"",SUMIFS(Cortes[propina],Cortes[id_jornada],INDEX(Jornadas[id],ROW()-5),Cortes[id_barbero],LOOKUP($AR$4,Barberos[nombre],Barberos[id])))</f>
        <v>0</v>
      </c>
      <c r="AU123" s="21" cm="1">
        <f t="array" ref="AU123">IF(ISERROR(INDEX(Jornadas[id],ROW()-5)),"",SUMIFS(Adelantos[importe],Adelantos[id_jornada],INDEX(Jornadas[id],ROW()-5),Adelantos[id_barbero],LOOKUP($AR$4,Barberos[nombre],Barberos[id])))</f>
        <v>0</v>
      </c>
      <c r="AV123" s="21" cm="1">
        <f t="array" ref="AV123">IF(ISERROR(INDEX(Jornadas[id],ROW()-5)),"",AS123+AT123-AU123)</f>
        <v>0</v>
      </c>
    </row>
    <row r="124" spans="1:48" ht="15" hidden="1" customHeight="1" x14ac:dyDescent="0.3">
      <c r="A124" s="53" t="str">
        <f t="shared" si="1"/>
        <v>Wednesday</v>
      </c>
      <c r="B124" s="54"/>
      <c r="C124" s="38" cm="1">
        <f t="array" ref="C124">IF(ISERROR(INDEX(Jornadas[id],ROW()-5)),"",INDEX(Jornadas[fecha],ROW()-5))</f>
        <v>45798</v>
      </c>
      <c r="D124" s="1" cm="1">
        <f t="array" ref="D124">IF(ISERROR(INDEX(Jornadas[id],ROW()-5)),"",COUNTIFS(_Cortes!$C:$C,INDEX(Jornadas[id],ROW()-5),_Cortes!$B:$B,LOOKUP($D$4,_Barberos!$B:$B,_Barberos!$A:$A)))</f>
        <v>11</v>
      </c>
      <c r="E124" s="20" cm="1">
        <f t="array" ref="E124">IF(ISERROR(INDEX(Jornadas[id],ROW()-5)),"",INT(SUMIFS(Cortes[importe],Cortes[id_jornada],INDEX(Jornadas[id],ROW()-5),Cortes[id_barbero],LOOKUP($D$4,Barberos[nombre],Barberos[id]))*(INDEX(Jornadas[comision_barberos],1)/100)))</f>
        <v>40500</v>
      </c>
      <c r="F124" s="20" cm="1">
        <f t="array" ref="F124">IF(ISERROR(INDEX(Jornadas[id],ROW()-5)),"",SUMIFS(Cortes[propina],Cortes[id_jornada],INDEX(Jornadas[id],ROW()-5),Cortes[id_barbero],LOOKUP($D$4,Barberos[nombre],Barberos[id])))</f>
        <v>5000</v>
      </c>
      <c r="G124" s="20" cm="1">
        <f t="array" ref="G124">IF(ISERROR(INDEX(Jornadas[id],ROW()-5)),"",SUMIFS(Adelantos[importe],Adelantos[id_jornada],INDEX(Jornadas[id],ROW()-5),Adelantos[id_barbero],LOOKUP($D$4,Barberos[nombre],Barberos[id])))</f>
        <v>0</v>
      </c>
      <c r="H124" s="20" cm="1">
        <f t="array" ref="H124">IF(ISERROR(INDEX(Jornadas[id],ROW()-5)),"",E124+F124-G124)</f>
        <v>45500</v>
      </c>
      <c r="I124" s="1" cm="1">
        <f t="array" ref="I124">IF(ISERROR(INDEX(Jornadas[id],ROW()-5)),"",COUNTIFS(_Cortes!$C:$C,INDEX(Jornadas[id],ROW()-5),_Cortes!$B:$B,LOOKUP($I$4,_Barberos!$B:$B,_Barberos!$A:$A)))</f>
        <v>12</v>
      </c>
      <c r="J124" s="20" cm="1">
        <f t="array" ref="J124">IF(ISERROR(INDEX(Jornadas[id],ROW()-5)),"",INT(SUMIFS(Cortes[importe],Cortes[id_jornada],INDEX(Jornadas[id],ROW()-5),Cortes[id_barbero],LOOKUP($I$4,Barberos[nombre],Barberos[id]))*(INDEX(Jornadas[comision_barberos],1)/100)))</f>
        <v>44000</v>
      </c>
      <c r="K124" s="20" cm="1">
        <f t="array" ref="K124">IF(ISERROR(INDEX(Jornadas[id],ROW()-5)),"",SUMIFS(Cortes[propina],Cortes[id_jornada],INDEX(Jornadas[id],ROW()-5),Cortes[id_barbero],LOOKUP($I$4,Barberos[nombre],Barberos[id])))</f>
        <v>6550</v>
      </c>
      <c r="L124" s="20" cm="1">
        <f t="array" ref="L124">IF(ISERROR(INDEX(Jornadas[id],ROW()-5)),"",SUMIFS(Adelantos[importe],Adelantos[id_jornada],INDEX(Jornadas[id],ROW()-5),Adelantos[id_barbero],LOOKUP($I$4,Barberos[nombre],Barberos[id])))</f>
        <v>0</v>
      </c>
      <c r="M124" s="20" cm="1">
        <f t="array" ref="M124">IF(ISERROR(INDEX(Jornadas[id],ROW()-5)),"",J124+K124-L124)</f>
        <v>50550</v>
      </c>
      <c r="N124" s="1" cm="1">
        <f t="array" ref="N124">IF(ISERROR(INDEX(Jornadas[id],ROW()-5)),"",COUNTIFS(_Cortes!$C:$C,INDEX(Jornadas[id],ROW()-5),_Cortes!$B:$B,LOOKUP($N$4,_Barberos!$B:$B,_Barberos!$A:$A)))</f>
        <v>0</v>
      </c>
      <c r="O124" s="20" cm="1">
        <f t="array" ref="O124">IF(ISERROR(INDEX(Jornadas[id],ROW()-5)),"",INT(SUMIFS(Cortes[importe],Cortes[id_jornada],INDEX(Jornadas[id],ROW()-5),Cortes[id_barbero],LOOKUP($N$4,Barberos[nombre],Barberos[id]))*(INDEX(Jornadas[comision_barberos],1)/100)))</f>
        <v>0</v>
      </c>
      <c r="P124" s="20" cm="1">
        <f t="array" ref="P124">IF(ISERROR(INDEX(Jornadas[id],ROW()-5)),"",SUMIFS(Cortes[propina],Cortes[id_jornada],INDEX(Jornadas[id],ROW()-5),Cortes[id_barbero],LOOKUP($N$4,Barberos[nombre],Barberos[id])))</f>
        <v>0</v>
      </c>
      <c r="Q124" s="20" cm="1">
        <f t="array" ref="Q124">IF(ISERROR(INDEX(Jornadas[id],ROW()-5)),"",SUMIFS(Adelantos[importe],Adelantos[id_jornada],INDEX(Jornadas[id],ROW()-5),Adelantos[id_barbero],LOOKUP($N$4,Barberos[nombre],Barberos[id])))</f>
        <v>0</v>
      </c>
      <c r="R124" s="20" cm="1">
        <f t="array" ref="R124">IF(ISERROR(INDEX(Jornadas[id],ROW()-5)),"",O124+P124-Q124)</f>
        <v>0</v>
      </c>
      <c r="S124" s="1" cm="1">
        <f t="array" ref="S124">IF(ISERROR(INDEX(Jornadas[id],ROW()-5)),"",COUNTIFS(_Cortes!$C:$C,INDEX(Jornadas[id],ROW()-5),_Cortes!$B:$B,LOOKUP($S$4,_Barberos!$B:$B,_Barberos!$A:$A)))</f>
        <v>11</v>
      </c>
      <c r="T124" s="20" cm="1">
        <f t="array" ref="T124">IF(ISERROR(INDEX(Jornadas[id],ROW()-5)),"",INT(SUMIFS(Cortes[importe],Cortes[id_jornada],INDEX(Jornadas[id],ROW()-5),Cortes[id_barbero],LOOKUP($S$4,Barberos[nombre],Barberos[id]))*(INDEX(Jornadas[comision_barberos],1)/100)))</f>
        <v>38500</v>
      </c>
      <c r="U124" s="20" cm="1">
        <f t="array" ref="U124">IF(ISERROR(INDEX(Jornadas[id],ROW()-5)),"",SUMIFS(Cortes[propina],Cortes[id_jornada],INDEX(Jornadas[id],ROW()-5),Cortes[id_barbero],LOOKUP($S$4,Barberos[nombre],Barberos[id])))</f>
        <v>3000</v>
      </c>
      <c r="V124" s="20" cm="1">
        <f t="array" ref="V124">IF(ISERROR(INDEX(Jornadas[id],ROW()-5)),"",SUMIFS(Adelantos[importe],Adelantos[id_jornada],INDEX(Jornadas[id],ROW()-5),Adelantos[id_barbero],LOOKUP($S$4,Barberos[nombre],Barberos[id])))</f>
        <v>0</v>
      </c>
      <c r="W124" s="20" cm="1">
        <f t="array" ref="W124">IF(ISERROR(INDEX(Jornadas[id],ROW()-5)),"",T124+U124-V124)</f>
        <v>41500</v>
      </c>
      <c r="X124" s="1" cm="1">
        <f t="array" ref="X124">IF(ISERROR(INDEX(Jornadas[id],ROW()-5)),"",COUNTIFS(_Cortes!$C:$C,INDEX(Jornadas[id],ROW()-5),_Cortes!$B:$B,LOOKUP($X$4,_Barberos!$B:$B,_Barberos!$A:$A)))</f>
        <v>0</v>
      </c>
      <c r="Y124" s="20" cm="1">
        <f t="array" ref="Y124">IF(ISERROR(INDEX(Jornadas[id],ROW()-5)),"",INT(SUMIFS(Cortes[importe],Cortes[id_jornada],INDEX(Jornadas[id],ROW()-5),Cortes[id_barbero],LOOKUP($X$4,Barberos[nombre],Barberos[id]))*(INDEX(Jornadas[comision_barberos],1)/100)))</f>
        <v>0</v>
      </c>
      <c r="Z124" s="20" cm="1">
        <f t="array" ref="Z124">IF(ISERROR(INDEX(Jornadas[id],ROW()-5)),"",SUMIFS(Cortes[propina],Cortes[id_jornada],INDEX(Jornadas[id],ROW()-5),Cortes[id_barbero],LOOKUP($X$4,Barberos[nombre],Barberos[id])))</f>
        <v>0</v>
      </c>
      <c r="AA124" s="20" cm="1">
        <f t="array" ref="AA124">IF(ISERROR(INDEX(Jornadas[id],ROW()-5)),"",SUMIFS(Adelantos[importe],Adelantos[id_jornada],INDEX(Jornadas[id],ROW()-5),Adelantos[id_barbero],LOOKUP($X$4,Barberos[nombre],Barberos[id])))</f>
        <v>0</v>
      </c>
      <c r="AB124" s="20" cm="1">
        <f t="array" ref="AB124">IF(ISERROR(INDEX(Jornadas[id],ROW()-5)),"",Y124+Z124-AA124)</f>
        <v>0</v>
      </c>
      <c r="AC124" s="1" cm="1">
        <f t="array" ref="AC124">IF(ISERROR(INDEX(Jornadas[id],ROW()-5)),"",COUNTIFS(_Cortes!$C:$C,INDEX(Jornadas[id],ROW()-5),_Cortes!$B:$B,LOOKUP($AC$4,_Barberos!$B:$B,_Barberos!$A:$A)))</f>
        <v>13</v>
      </c>
      <c r="AD124" s="20" cm="1">
        <f t="array" ref="AD124">IF(ISERROR(INDEX(Jornadas[id],ROW()-5)),"",INT(SUMIFS(Cortes[importe],Cortes[id_jornada],INDEX(Jornadas[id],ROW()-5),Cortes[id_barbero],LOOKUP($AC$4,Barberos[nombre],Barberos[id]))*(INDEX(Jornadas[comision_barberos],1)/100)))</f>
        <v>45500</v>
      </c>
      <c r="AE124" s="20" cm="1">
        <f t="array" ref="AE124">IF(ISERROR(INDEX(Jornadas[id],ROW()-5)),"",SUMIFS(Cortes[propina],Cortes[id_jornada],INDEX(Jornadas[id],ROW()-5),Cortes[id_barbero],LOOKUP($AC$4,Barberos[nombre],Barberos[id])))</f>
        <v>2000</v>
      </c>
      <c r="AF124" s="20" cm="1">
        <f t="array" ref="AF124">IF(ISERROR(INDEX(Jornadas[id],ROW()-5)),"",SUMIFS(Adelantos[importe],Adelantos[id_jornada],INDEX(Jornadas[id],ROW()-5),Adelantos[id_barbero],LOOKUP($AC$4,Barberos[nombre],Barberos[id])))</f>
        <v>0</v>
      </c>
      <c r="AG124" s="20" cm="1">
        <f t="array" ref="AG124">IF(ISERROR(INDEX(Jornadas[id],ROW()-5)),"",AD124+AE124-AF124)</f>
        <v>47500</v>
      </c>
      <c r="AH124" s="1" cm="1">
        <f t="array" ref="AH124">IF(ISERROR(INDEX(Jornadas[id],ROW()-5)),"",COUNTIFS(_Cortes!$C:$C,INDEX(Jornadas[id],ROW()-5),_Cortes!$B:$B,LOOKUP($AH$4,_Barberos!$B:$B,_Barberos!$A:$A)))</f>
        <v>0</v>
      </c>
      <c r="AI124" s="20" cm="1">
        <f t="array" ref="AI124">IF(ISERROR(INDEX(Jornadas[id],ROW()-5)),"",INT(SUMIFS(Cortes[importe],Cortes[id_jornada],INDEX(Jornadas[id],ROW()-5),Cortes[id_barbero],LOOKUP($AH$4,Barberos[nombre],Barberos[id]))*(INDEX(Jornadas[comision_barberos],1)/100)))</f>
        <v>0</v>
      </c>
      <c r="AJ124" s="20" cm="1">
        <f t="array" ref="AJ124">IF(ISERROR(INDEX(Jornadas[id],ROW()-5)),"",SUMIFS(Cortes[propina],Cortes[id_jornada],INDEX(Jornadas[id],ROW()-5),Cortes[id_barbero],LOOKUP($AH$4,Barberos[nombre],Barberos[id])))</f>
        <v>0</v>
      </c>
      <c r="AK124" s="20" cm="1">
        <f t="array" ref="AK124">IF(ISERROR(INDEX(Jornadas[id],ROW()-5)),"",SUMIFS(Adelantos[importe],Adelantos[id_jornada],INDEX(Jornadas[id],ROW()-5),Adelantos[id_barbero],LOOKUP($AH$4,Barberos[nombre],Barberos[id])))</f>
        <v>0</v>
      </c>
      <c r="AL124" s="20" cm="1">
        <f t="array" ref="AL124">IF(ISERROR(INDEX(Jornadas[id],ROW()-5)),"",AI124+AJ124-AK124)</f>
        <v>0</v>
      </c>
      <c r="AM124" s="1" cm="1">
        <f t="array" ref="AM124">IF(ISERROR(INDEX(Jornadas[id],ROW()-5)),"",COUNTIFS(_Cortes!$C:$C,INDEX(Jornadas[id],ROW()-5),_Cortes!$B:$B,LOOKUP($AM$4,_Barberos!$B:$B,_Barberos!$A:$A)))</f>
        <v>0</v>
      </c>
      <c r="AN124" s="20" cm="1">
        <f t="array" ref="AN124">IF(ISERROR(INDEX(Jornadas[id],ROW()-5)),"",INT(SUMIFS(Cortes[importe],Cortes[id_jornada],INDEX(Jornadas[id],ROW()-5),Cortes[id_barbero],LOOKUP($AM$4,Barberos[nombre],Barberos[id]))*(INDEX(Jornadas[comision_barberos],1)/100)))</f>
        <v>0</v>
      </c>
      <c r="AO124" s="20" cm="1">
        <f t="array" ref="AO124">IF(ISERROR(INDEX(Jornadas[id],ROW()-5)),"",SUMIFS(Cortes[propina],Cortes[id_jornada],INDEX(Jornadas[id],ROW()-5),Cortes[id_barbero],LOOKUP($AM$4,Barberos[nombre],Barberos[id])))</f>
        <v>0</v>
      </c>
      <c r="AP124" s="20" cm="1">
        <f t="array" ref="AP124">IF(ISERROR(INDEX(Jornadas[id],ROW()-5)),"",SUMIFS(Adelantos[importe],Adelantos[id_jornada],INDEX(Jornadas[id],ROW()-5),Adelantos[id_barbero],LOOKUP($AM$4,Barberos[nombre],Barberos[id])))</f>
        <v>0</v>
      </c>
      <c r="AQ124" s="20" cm="1">
        <f t="array" ref="AQ124">IF(ISERROR(INDEX(Jornadas[id],ROW()-5)),"",AN124+AO124-AP124)</f>
        <v>0</v>
      </c>
      <c r="AR124" s="1" cm="1">
        <f t="array" ref="AR124">IF(ISERROR(INDEX(Jornadas[id],ROW()-5)),"",COUNTIFS(_Cortes!$C:$C,INDEX(Jornadas[id],ROW()-5),_Cortes!$B:$B,LOOKUP($AR$4,_Barberos!$B:$B,_Barberos!$A:$A)))</f>
        <v>0</v>
      </c>
      <c r="AS124" s="20" cm="1">
        <f t="array" ref="AS124">IF(ISERROR(INDEX(Jornadas[id],ROW()-5)),"",INT(SUMIFS(Cortes[importe],Cortes[id_jornada],INDEX(Jornadas[id],ROW()-5),Cortes[id_barbero],LOOKUP($AR$4,Barberos[nombre],Barberos[id]))*(INDEX(Jornadas[comision_barberos],1)/100)))</f>
        <v>0</v>
      </c>
      <c r="AT124" s="20" cm="1">
        <f t="array" ref="AT124">IF(ISERROR(INDEX(Jornadas[id],ROW()-5)),"",SUMIFS(Cortes[propina],Cortes[id_jornada],INDEX(Jornadas[id],ROW()-5),Cortes[id_barbero],LOOKUP($AR$4,Barberos[nombre],Barberos[id])))</f>
        <v>0</v>
      </c>
      <c r="AU124" s="20" cm="1">
        <f t="array" ref="AU124">IF(ISERROR(INDEX(Jornadas[id],ROW()-5)),"",SUMIFS(Adelantos[importe],Adelantos[id_jornada],INDEX(Jornadas[id],ROW()-5),Adelantos[id_barbero],LOOKUP($AR$4,Barberos[nombre],Barberos[id])))</f>
        <v>0</v>
      </c>
      <c r="AV124" s="20" cm="1">
        <f t="array" ref="AV124">IF(ISERROR(INDEX(Jornadas[id],ROW()-5)),"",AS124+AT124-AU124)</f>
        <v>0</v>
      </c>
    </row>
    <row r="125" spans="1:48" ht="15" hidden="1" customHeight="1" x14ac:dyDescent="0.3">
      <c r="A125" s="51" t="str">
        <f t="shared" si="1"/>
        <v>Thursday</v>
      </c>
      <c r="B125" s="52"/>
      <c r="C125" s="36" cm="1">
        <f t="array" ref="C125">IF(ISERROR(INDEX(Jornadas[id],ROW()-5)),"",INDEX(Jornadas[fecha],ROW()-5))</f>
        <v>45799</v>
      </c>
      <c r="D125" s="2" cm="1">
        <f t="array" ref="D125">IF(ISERROR(INDEX(Jornadas[id],ROW()-5)),"",COUNTIFS(_Cortes!$C:$C,INDEX(Jornadas[id],ROW()-5),_Cortes!$B:$B,LOOKUP($D$4,_Barberos!$B:$B,_Barberos!$A:$A)))</f>
        <v>10</v>
      </c>
      <c r="E125" s="21" cm="1">
        <f t="array" ref="E125">IF(ISERROR(INDEX(Jornadas[id],ROW()-5)),"",INT(SUMIFS(Cortes[importe],Cortes[id_jornada],INDEX(Jornadas[id],ROW()-5),Cortes[id_barbero],LOOKUP($D$4,Barberos[nombre],Barberos[id]))*(INDEX(Jornadas[comision_barberos],1)/100)))</f>
        <v>36000</v>
      </c>
      <c r="F125" s="21" cm="1">
        <f t="array" ref="F125">IF(ISERROR(INDEX(Jornadas[id],ROW()-5)),"",SUMIFS(Cortes[propina],Cortes[id_jornada],INDEX(Jornadas[id],ROW()-5),Cortes[id_barbero],LOOKUP($D$4,Barberos[nombre],Barberos[id])))</f>
        <v>4000</v>
      </c>
      <c r="G125" s="21" cm="1">
        <f t="array" ref="G125">IF(ISERROR(INDEX(Jornadas[id],ROW()-5)),"",SUMIFS(Adelantos[importe],Adelantos[id_jornada],INDEX(Jornadas[id],ROW()-5),Adelantos[id_barbero],LOOKUP($D$4,Barberos[nombre],Barberos[id])))</f>
        <v>0</v>
      </c>
      <c r="H125" s="21" cm="1">
        <f t="array" ref="H125">IF(ISERROR(INDEX(Jornadas[id],ROW()-5)),"",E125+F125-G125)</f>
        <v>40000</v>
      </c>
      <c r="I125" s="2" cm="1">
        <f t="array" ref="I125">IF(ISERROR(INDEX(Jornadas[id],ROW()-5)),"",COUNTIFS(_Cortes!$C:$C,INDEX(Jornadas[id],ROW()-5),_Cortes!$B:$B,LOOKUP($I$4,_Barberos!$B:$B,_Barberos!$A:$A)))</f>
        <v>0</v>
      </c>
      <c r="J125" s="21" cm="1">
        <f t="array" ref="J125">IF(ISERROR(INDEX(Jornadas[id],ROW()-5)),"",INT(SUMIFS(Cortes[importe],Cortes[id_jornada],INDEX(Jornadas[id],ROW()-5),Cortes[id_barbero],LOOKUP($I$4,Barberos[nombre],Barberos[id]))*(INDEX(Jornadas[comision_barberos],1)/100)))</f>
        <v>0</v>
      </c>
      <c r="K125" s="21" cm="1">
        <f t="array" ref="K125">IF(ISERROR(INDEX(Jornadas[id],ROW()-5)),"",SUMIFS(Cortes[propina],Cortes[id_jornada],INDEX(Jornadas[id],ROW()-5),Cortes[id_barbero],LOOKUP($I$4,Barberos[nombre],Barberos[id])))</f>
        <v>0</v>
      </c>
      <c r="L125" s="21" cm="1">
        <f t="array" ref="L125">IF(ISERROR(INDEX(Jornadas[id],ROW()-5)),"",SUMIFS(Adelantos[importe],Adelantos[id_jornada],INDEX(Jornadas[id],ROW()-5),Adelantos[id_barbero],LOOKUP($I$4,Barberos[nombre],Barberos[id])))</f>
        <v>0</v>
      </c>
      <c r="M125" s="21" cm="1">
        <f t="array" ref="M125">IF(ISERROR(INDEX(Jornadas[id],ROW()-5)),"",J125+K125-L125)</f>
        <v>0</v>
      </c>
      <c r="N125" s="2" cm="1">
        <f t="array" ref="N125">IF(ISERROR(INDEX(Jornadas[id],ROW()-5)),"",COUNTIFS(_Cortes!$C:$C,INDEX(Jornadas[id],ROW()-5),_Cortes!$B:$B,LOOKUP($N$4,_Barberos!$B:$B,_Barberos!$A:$A)))</f>
        <v>11</v>
      </c>
      <c r="O125" s="21" cm="1">
        <f t="array" ref="O125">IF(ISERROR(INDEX(Jornadas[id],ROW()-5)),"",INT(SUMIFS(Cortes[importe],Cortes[id_jornada],INDEX(Jornadas[id],ROW()-5),Cortes[id_barbero],LOOKUP($N$4,Barberos[nombre],Barberos[id]))*(INDEX(Jornadas[comision_barberos],1)/100)))</f>
        <v>57000</v>
      </c>
      <c r="P125" s="21" cm="1">
        <f t="array" ref="P125">IF(ISERROR(INDEX(Jornadas[id],ROW()-5)),"",SUMIFS(Cortes[propina],Cortes[id_jornada],INDEX(Jornadas[id],ROW()-5),Cortes[id_barbero],LOOKUP($N$4,Barberos[nombre],Barberos[id])))</f>
        <v>10000</v>
      </c>
      <c r="Q125" s="21" cm="1">
        <f t="array" ref="Q125">IF(ISERROR(INDEX(Jornadas[id],ROW()-5)),"",SUMIFS(Adelantos[importe],Adelantos[id_jornada],INDEX(Jornadas[id],ROW()-5),Adelantos[id_barbero],LOOKUP($N$4,Barberos[nombre],Barberos[id])))</f>
        <v>0</v>
      </c>
      <c r="R125" s="21" cm="1">
        <f t="array" ref="R125">IF(ISERROR(INDEX(Jornadas[id],ROW()-5)),"",O125+P125-Q125)</f>
        <v>67000</v>
      </c>
      <c r="S125" s="2" cm="1">
        <f t="array" ref="S125">IF(ISERROR(INDEX(Jornadas[id],ROW()-5)),"",COUNTIFS(_Cortes!$C:$C,INDEX(Jornadas[id],ROW()-5),_Cortes!$B:$B,LOOKUP($S$4,_Barberos!$B:$B,_Barberos!$A:$A)))</f>
        <v>11</v>
      </c>
      <c r="T125" s="21" cm="1">
        <f t="array" ref="T125">IF(ISERROR(INDEX(Jornadas[id],ROW()-5)),"",INT(SUMIFS(Cortes[importe],Cortes[id_jornada],INDEX(Jornadas[id],ROW()-5),Cortes[id_barbero],LOOKUP($S$4,Barberos[nombre],Barberos[id]))*(INDEX(Jornadas[comision_barberos],1)/100)))</f>
        <v>39500</v>
      </c>
      <c r="U125" s="21" cm="1">
        <f t="array" ref="U125">IF(ISERROR(INDEX(Jornadas[id],ROW()-5)),"",SUMIFS(Cortes[propina],Cortes[id_jornada],INDEX(Jornadas[id],ROW()-5),Cortes[id_barbero],LOOKUP($S$4,Barberos[nombre],Barberos[id])))</f>
        <v>4000</v>
      </c>
      <c r="V125" s="21" cm="1">
        <f t="array" ref="V125">IF(ISERROR(INDEX(Jornadas[id],ROW()-5)),"",SUMIFS(Adelantos[importe],Adelantos[id_jornada],INDEX(Jornadas[id],ROW()-5),Adelantos[id_barbero],LOOKUP($S$4,Barberos[nombre],Barberos[id])))</f>
        <v>0</v>
      </c>
      <c r="W125" s="21" cm="1">
        <f t="array" ref="W125">IF(ISERROR(INDEX(Jornadas[id],ROW()-5)),"",T125+U125-V125)</f>
        <v>43500</v>
      </c>
      <c r="X125" s="2" cm="1">
        <f t="array" ref="X125">IF(ISERROR(INDEX(Jornadas[id],ROW()-5)),"",COUNTIFS(_Cortes!$C:$C,INDEX(Jornadas[id],ROW()-5),_Cortes!$B:$B,LOOKUP($X$4,_Barberos!$B:$B,_Barberos!$A:$A)))</f>
        <v>11</v>
      </c>
      <c r="Y125" s="21" cm="1">
        <f t="array" ref="Y125">IF(ISERROR(INDEX(Jornadas[id],ROW()-5)),"",INT(SUMIFS(Cortes[importe],Cortes[id_jornada],INDEX(Jornadas[id],ROW()-5),Cortes[id_barbero],LOOKUP($X$4,Barberos[nombre],Barberos[id]))*(INDEX(Jornadas[comision_barberos],1)/100)))</f>
        <v>38500</v>
      </c>
      <c r="Z125" s="21" cm="1">
        <f t="array" ref="Z125">IF(ISERROR(INDEX(Jornadas[id],ROW()-5)),"",SUMIFS(Cortes[propina],Cortes[id_jornada],INDEX(Jornadas[id],ROW()-5),Cortes[id_barbero],LOOKUP($X$4,Barberos[nombre],Barberos[id])))</f>
        <v>2000</v>
      </c>
      <c r="AA125" s="21" cm="1">
        <f t="array" ref="AA125">IF(ISERROR(INDEX(Jornadas[id],ROW()-5)),"",SUMIFS(Adelantos[importe],Adelantos[id_jornada],INDEX(Jornadas[id],ROW()-5),Adelantos[id_barbero],LOOKUP($X$4,Barberos[nombre],Barberos[id])))</f>
        <v>0</v>
      </c>
      <c r="AB125" s="21" cm="1">
        <f t="array" ref="AB125">IF(ISERROR(INDEX(Jornadas[id],ROW()-5)),"",Y125+Z125-AA125)</f>
        <v>40500</v>
      </c>
      <c r="AC125" s="2" cm="1">
        <f t="array" ref="AC125">IF(ISERROR(INDEX(Jornadas[id],ROW()-5)),"",COUNTIFS(_Cortes!$C:$C,INDEX(Jornadas[id],ROW()-5),_Cortes!$B:$B,LOOKUP($AC$4,_Barberos!$B:$B,_Barberos!$A:$A)))</f>
        <v>15</v>
      </c>
      <c r="AD125" s="21" cm="1">
        <f t="array" ref="AD125">IF(ISERROR(INDEX(Jornadas[id],ROW()-5)),"",INT(SUMIFS(Cortes[importe],Cortes[id_jornada],INDEX(Jornadas[id],ROW()-5),Cortes[id_barbero],LOOKUP($AC$4,Barberos[nombre],Barberos[id]))*(INDEX(Jornadas[comision_barberos],1)/100)))</f>
        <v>54500</v>
      </c>
      <c r="AE125" s="21" cm="1">
        <f t="array" ref="AE125">IF(ISERROR(INDEX(Jornadas[id],ROW()-5)),"",SUMIFS(Cortes[propina],Cortes[id_jornada],INDEX(Jornadas[id],ROW()-5),Cortes[id_barbero],LOOKUP($AC$4,Barberos[nombre],Barberos[id])))</f>
        <v>1000</v>
      </c>
      <c r="AF125" s="21" cm="1">
        <f t="array" ref="AF125">IF(ISERROR(INDEX(Jornadas[id],ROW()-5)),"",SUMIFS(Adelantos[importe],Adelantos[id_jornada],INDEX(Jornadas[id],ROW()-5),Adelantos[id_barbero],LOOKUP($AC$4,Barberos[nombre],Barberos[id])))</f>
        <v>0</v>
      </c>
      <c r="AG125" s="21" cm="1">
        <f t="array" ref="AG125">IF(ISERROR(INDEX(Jornadas[id],ROW()-5)),"",AD125+AE125-AF125)</f>
        <v>55500</v>
      </c>
      <c r="AH125" s="2" cm="1">
        <f t="array" ref="AH125">IF(ISERROR(INDEX(Jornadas[id],ROW()-5)),"",COUNTIFS(_Cortes!$C:$C,INDEX(Jornadas[id],ROW()-5),_Cortes!$B:$B,LOOKUP($AH$4,_Barberos!$B:$B,_Barberos!$A:$A)))</f>
        <v>0</v>
      </c>
      <c r="AI125" s="21" cm="1">
        <f t="array" ref="AI125">IF(ISERROR(INDEX(Jornadas[id],ROW()-5)),"",INT(SUMIFS(Cortes[importe],Cortes[id_jornada],INDEX(Jornadas[id],ROW()-5),Cortes[id_barbero],LOOKUP($AH$4,Barberos[nombre],Barberos[id]))*(INDEX(Jornadas[comision_barberos],1)/100)))</f>
        <v>0</v>
      </c>
      <c r="AJ125" s="21" cm="1">
        <f t="array" ref="AJ125">IF(ISERROR(INDEX(Jornadas[id],ROW()-5)),"",SUMIFS(Cortes[propina],Cortes[id_jornada],INDEX(Jornadas[id],ROW()-5),Cortes[id_barbero],LOOKUP($AH$4,Barberos[nombre],Barberos[id])))</f>
        <v>0</v>
      </c>
      <c r="AK125" s="21" cm="1">
        <f t="array" ref="AK125">IF(ISERROR(INDEX(Jornadas[id],ROW()-5)),"",SUMIFS(Adelantos[importe],Adelantos[id_jornada],INDEX(Jornadas[id],ROW()-5),Adelantos[id_barbero],LOOKUP($AH$4,Barberos[nombre],Barberos[id])))</f>
        <v>0</v>
      </c>
      <c r="AL125" s="21" cm="1">
        <f t="array" ref="AL125">IF(ISERROR(INDEX(Jornadas[id],ROW()-5)),"",AI125+AJ125-AK125)</f>
        <v>0</v>
      </c>
      <c r="AM125" s="2" cm="1">
        <f t="array" ref="AM125">IF(ISERROR(INDEX(Jornadas[id],ROW()-5)),"",COUNTIFS(_Cortes!$C:$C,INDEX(Jornadas[id],ROW()-5),_Cortes!$B:$B,LOOKUP($AM$4,_Barberos!$B:$B,_Barberos!$A:$A)))</f>
        <v>0</v>
      </c>
      <c r="AN125" s="21" cm="1">
        <f t="array" ref="AN125">IF(ISERROR(INDEX(Jornadas[id],ROW()-5)),"",INT(SUMIFS(Cortes[importe],Cortes[id_jornada],INDEX(Jornadas[id],ROW()-5),Cortes[id_barbero],LOOKUP($AM$4,Barberos[nombre],Barberos[id]))*(INDEX(Jornadas[comision_barberos],1)/100)))</f>
        <v>0</v>
      </c>
      <c r="AO125" s="21" cm="1">
        <f t="array" ref="AO125">IF(ISERROR(INDEX(Jornadas[id],ROW()-5)),"",SUMIFS(Cortes[propina],Cortes[id_jornada],INDEX(Jornadas[id],ROW()-5),Cortes[id_barbero],LOOKUP($AM$4,Barberos[nombre],Barberos[id])))</f>
        <v>0</v>
      </c>
      <c r="AP125" s="21" cm="1">
        <f t="array" ref="AP125">IF(ISERROR(INDEX(Jornadas[id],ROW()-5)),"",SUMIFS(Adelantos[importe],Adelantos[id_jornada],INDEX(Jornadas[id],ROW()-5),Adelantos[id_barbero],LOOKUP($AM$4,Barberos[nombre],Barberos[id])))</f>
        <v>0</v>
      </c>
      <c r="AQ125" s="21" cm="1">
        <f t="array" ref="AQ125">IF(ISERROR(INDEX(Jornadas[id],ROW()-5)),"",AN125+AO125-AP125)</f>
        <v>0</v>
      </c>
      <c r="AR125" s="2" cm="1">
        <f t="array" ref="AR125">IF(ISERROR(INDEX(Jornadas[id],ROW()-5)),"",COUNTIFS(_Cortes!$C:$C,INDEX(Jornadas[id],ROW()-5),_Cortes!$B:$B,LOOKUP($AR$4,_Barberos!$B:$B,_Barberos!$A:$A)))</f>
        <v>0</v>
      </c>
      <c r="AS125" s="21" cm="1">
        <f t="array" ref="AS125">IF(ISERROR(INDEX(Jornadas[id],ROW()-5)),"",INT(SUMIFS(Cortes[importe],Cortes[id_jornada],INDEX(Jornadas[id],ROW()-5),Cortes[id_barbero],LOOKUP($AR$4,Barberos[nombre],Barberos[id]))*(INDEX(Jornadas[comision_barberos],1)/100)))</f>
        <v>0</v>
      </c>
      <c r="AT125" s="21" cm="1">
        <f t="array" ref="AT125">IF(ISERROR(INDEX(Jornadas[id],ROW()-5)),"",SUMIFS(Cortes[propina],Cortes[id_jornada],INDEX(Jornadas[id],ROW()-5),Cortes[id_barbero],LOOKUP($AR$4,Barberos[nombre],Barberos[id])))</f>
        <v>0</v>
      </c>
      <c r="AU125" s="21" cm="1">
        <f t="array" ref="AU125">IF(ISERROR(INDEX(Jornadas[id],ROW()-5)),"",SUMIFS(Adelantos[importe],Adelantos[id_jornada],INDEX(Jornadas[id],ROW()-5),Adelantos[id_barbero],LOOKUP($AR$4,Barberos[nombre],Barberos[id])))</f>
        <v>0</v>
      </c>
      <c r="AV125" s="21" cm="1">
        <f t="array" ref="AV125">IF(ISERROR(INDEX(Jornadas[id],ROW()-5)),"",AS125+AT125-AU125)</f>
        <v>0</v>
      </c>
    </row>
    <row r="126" spans="1:48" ht="15" hidden="1" customHeight="1" x14ac:dyDescent="0.3">
      <c r="A126" s="53" t="str">
        <f t="shared" si="1"/>
        <v>Friday</v>
      </c>
      <c r="B126" s="54"/>
      <c r="C126" s="38" cm="1">
        <f t="array" ref="C126">IF(ISERROR(INDEX(Jornadas[id],ROW()-5)),"",INDEX(Jornadas[fecha],ROW()-5))</f>
        <v>45800</v>
      </c>
      <c r="D126" s="1" cm="1">
        <f t="array" ref="D126">IF(ISERROR(INDEX(Jornadas[id],ROW()-5)),"",COUNTIFS(_Cortes!$C:$C,INDEX(Jornadas[id],ROW()-5),_Cortes!$B:$B,LOOKUP($D$4,_Barberos!$B:$B,_Barberos!$A:$A)))</f>
        <v>12</v>
      </c>
      <c r="E126" s="20" cm="1">
        <f t="array" ref="E126">IF(ISERROR(INDEX(Jornadas[id],ROW()-5)),"",INT(SUMIFS(Cortes[importe],Cortes[id_jornada],INDEX(Jornadas[id],ROW()-5),Cortes[id_barbero],LOOKUP($D$4,Barberos[nombre],Barberos[id]))*(INDEX(Jornadas[comision_barberos],1)/100)))</f>
        <v>43000</v>
      </c>
      <c r="F126" s="20" cm="1">
        <f t="array" ref="F126">IF(ISERROR(INDEX(Jornadas[id],ROW()-5)),"",SUMIFS(Cortes[propina],Cortes[id_jornada],INDEX(Jornadas[id],ROW()-5),Cortes[id_barbero],LOOKUP($D$4,Barberos[nombre],Barberos[id])))</f>
        <v>2000</v>
      </c>
      <c r="G126" s="20" cm="1">
        <f t="array" ref="G126">IF(ISERROR(INDEX(Jornadas[id],ROW()-5)),"",SUMIFS(Adelantos[importe],Adelantos[id_jornada],INDEX(Jornadas[id],ROW()-5),Adelantos[id_barbero],LOOKUP($D$4,Barberos[nombre],Barberos[id])))</f>
        <v>0</v>
      </c>
      <c r="H126" s="20" cm="1">
        <f t="array" ref="H126">IF(ISERROR(INDEX(Jornadas[id],ROW()-5)),"",E126+F126-G126)</f>
        <v>45000</v>
      </c>
      <c r="I126" s="1" cm="1">
        <f t="array" ref="I126">IF(ISERROR(INDEX(Jornadas[id],ROW()-5)),"",COUNTIFS(_Cortes!$C:$C,INDEX(Jornadas[id],ROW()-5),_Cortes!$B:$B,LOOKUP($I$4,_Barberos!$B:$B,_Barberos!$A:$A)))</f>
        <v>17</v>
      </c>
      <c r="J126" s="20" cm="1">
        <f t="array" ref="J126">IF(ISERROR(INDEX(Jornadas[id],ROW()-5)),"",INT(SUMIFS(Cortes[importe],Cortes[id_jornada],INDEX(Jornadas[id],ROW()-5),Cortes[id_barbero],LOOKUP($I$4,Barberos[nombre],Barberos[id]))*(INDEX(Jornadas[comision_barberos],1)/100)))</f>
        <v>59500</v>
      </c>
      <c r="K126" s="20" cm="1">
        <f t="array" ref="K126">IF(ISERROR(INDEX(Jornadas[id],ROW()-5)),"",SUMIFS(Cortes[propina],Cortes[id_jornada],INDEX(Jornadas[id],ROW()-5),Cortes[id_barbero],LOOKUP($I$4,Barberos[nombre],Barberos[id])))</f>
        <v>5000</v>
      </c>
      <c r="L126" s="20" cm="1">
        <f t="array" ref="L126">IF(ISERROR(INDEX(Jornadas[id],ROW()-5)),"",SUMIFS(Adelantos[importe],Adelantos[id_jornada],INDEX(Jornadas[id],ROW()-5),Adelantos[id_barbero],LOOKUP($I$4,Barberos[nombre],Barberos[id])))</f>
        <v>0</v>
      </c>
      <c r="M126" s="20" cm="1">
        <f t="array" ref="M126">IF(ISERROR(INDEX(Jornadas[id],ROW()-5)),"",J126+K126-L126)</f>
        <v>64500</v>
      </c>
      <c r="N126" s="1" cm="1">
        <f t="array" ref="N126">IF(ISERROR(INDEX(Jornadas[id],ROW()-5)),"",COUNTIFS(_Cortes!$C:$C,INDEX(Jornadas[id],ROW()-5),_Cortes!$B:$B,LOOKUP($N$4,_Barberos!$B:$B,_Barberos!$A:$A)))</f>
        <v>14</v>
      </c>
      <c r="O126" s="20" cm="1">
        <f t="array" ref="O126">IF(ISERROR(INDEX(Jornadas[id],ROW()-5)),"",INT(SUMIFS(Cortes[importe],Cortes[id_jornada],INDEX(Jornadas[id],ROW()-5),Cortes[id_barbero],LOOKUP($N$4,Barberos[nombre],Barberos[id]))*(INDEX(Jornadas[comision_barberos],1)/100)))</f>
        <v>49000</v>
      </c>
      <c r="P126" s="20" cm="1">
        <f t="array" ref="P126">IF(ISERROR(INDEX(Jornadas[id],ROW()-5)),"",SUMIFS(Cortes[propina],Cortes[id_jornada],INDEX(Jornadas[id],ROW()-5),Cortes[id_barbero],LOOKUP($N$4,Barberos[nombre],Barberos[id])))</f>
        <v>10400</v>
      </c>
      <c r="Q126" s="20" cm="1">
        <f t="array" ref="Q126">IF(ISERROR(INDEX(Jornadas[id],ROW()-5)),"",SUMIFS(Adelantos[importe],Adelantos[id_jornada],INDEX(Jornadas[id],ROW()-5),Adelantos[id_barbero],LOOKUP($N$4,Barberos[nombre],Barberos[id])))</f>
        <v>0</v>
      </c>
      <c r="R126" s="20" cm="1">
        <f t="array" ref="R126">IF(ISERROR(INDEX(Jornadas[id],ROW()-5)),"",O126+P126-Q126)</f>
        <v>59400</v>
      </c>
      <c r="S126" s="1" cm="1">
        <f t="array" ref="S126">IF(ISERROR(INDEX(Jornadas[id],ROW()-5)),"",COUNTIFS(_Cortes!$C:$C,INDEX(Jornadas[id],ROW()-5),_Cortes!$B:$B,LOOKUP($S$4,_Barberos!$B:$B,_Barberos!$A:$A)))</f>
        <v>9</v>
      </c>
      <c r="T126" s="20" cm="1">
        <f t="array" ref="T126">IF(ISERROR(INDEX(Jornadas[id],ROW()-5)),"",INT(SUMIFS(Cortes[importe],Cortes[id_jornada],INDEX(Jornadas[id],ROW()-5),Cortes[id_barbero],LOOKUP($S$4,Barberos[nombre],Barberos[id]))*(INDEX(Jornadas[comision_barberos],1)/100)))</f>
        <v>32500</v>
      </c>
      <c r="U126" s="20" cm="1">
        <f t="array" ref="U126">IF(ISERROR(INDEX(Jornadas[id],ROW()-5)),"",SUMIFS(Cortes[propina],Cortes[id_jornada],INDEX(Jornadas[id],ROW()-5),Cortes[id_barbero],LOOKUP($S$4,Barberos[nombre],Barberos[id])))</f>
        <v>5100</v>
      </c>
      <c r="V126" s="20" cm="1">
        <f t="array" ref="V126">IF(ISERROR(INDEX(Jornadas[id],ROW()-5)),"",SUMIFS(Adelantos[importe],Adelantos[id_jornada],INDEX(Jornadas[id],ROW()-5),Adelantos[id_barbero],LOOKUP($S$4,Barberos[nombre],Barberos[id])))</f>
        <v>0</v>
      </c>
      <c r="W126" s="20" cm="1">
        <f t="array" ref="W126">IF(ISERROR(INDEX(Jornadas[id],ROW()-5)),"",T126+U126-V126)</f>
        <v>37600</v>
      </c>
      <c r="X126" s="1" cm="1">
        <f t="array" ref="X126">IF(ISERROR(INDEX(Jornadas[id],ROW()-5)),"",COUNTIFS(_Cortes!$C:$C,INDEX(Jornadas[id],ROW()-5),_Cortes!$B:$B,LOOKUP($X$4,_Barberos!$B:$B,_Barberos!$A:$A)))</f>
        <v>8</v>
      </c>
      <c r="Y126" s="20" cm="1">
        <f t="array" ref="Y126">IF(ISERROR(INDEX(Jornadas[id],ROW()-5)),"",INT(SUMIFS(Cortes[importe],Cortes[id_jornada],INDEX(Jornadas[id],ROW()-5),Cortes[id_barbero],LOOKUP($X$4,Barberos[nombre],Barberos[id]))*(INDEX(Jornadas[comision_barberos],1)/100)))</f>
        <v>28000</v>
      </c>
      <c r="Z126" s="20" cm="1">
        <f t="array" ref="Z126">IF(ISERROR(INDEX(Jornadas[id],ROW()-5)),"",SUMIFS(Cortes[propina],Cortes[id_jornada],INDEX(Jornadas[id],ROW()-5),Cortes[id_barbero],LOOKUP($X$4,Barberos[nombre],Barberos[id])))</f>
        <v>6000</v>
      </c>
      <c r="AA126" s="20" cm="1">
        <f t="array" ref="AA126">IF(ISERROR(INDEX(Jornadas[id],ROW()-5)),"",SUMIFS(Adelantos[importe],Adelantos[id_jornada],INDEX(Jornadas[id],ROW()-5),Adelantos[id_barbero],LOOKUP($X$4,Barberos[nombre],Barberos[id])))</f>
        <v>0</v>
      </c>
      <c r="AB126" s="20" cm="1">
        <f t="array" ref="AB126">IF(ISERROR(INDEX(Jornadas[id],ROW()-5)),"",Y126+Z126-AA126)</f>
        <v>34000</v>
      </c>
      <c r="AC126" s="1" cm="1">
        <f t="array" ref="AC126">IF(ISERROR(INDEX(Jornadas[id],ROW()-5)),"",COUNTIFS(_Cortes!$C:$C,INDEX(Jornadas[id],ROW()-5),_Cortes!$B:$B,LOOKUP($AC$4,_Barberos!$B:$B,_Barberos!$A:$A)))</f>
        <v>16</v>
      </c>
      <c r="AD126" s="20" cm="1">
        <f t="array" ref="AD126">IF(ISERROR(INDEX(Jornadas[id],ROW()-5)),"",INT(SUMIFS(Cortes[importe],Cortes[id_jornada],INDEX(Jornadas[id],ROW()-5),Cortes[id_barbero],LOOKUP($AC$4,Barberos[nombre],Barberos[id]))*(INDEX(Jornadas[comision_barberos],1)/100)))</f>
        <v>57000</v>
      </c>
      <c r="AE126" s="20" cm="1">
        <f t="array" ref="AE126">IF(ISERROR(INDEX(Jornadas[id],ROW()-5)),"",SUMIFS(Cortes[propina],Cortes[id_jornada],INDEX(Jornadas[id],ROW()-5),Cortes[id_barbero],LOOKUP($AC$4,Barberos[nombre],Barberos[id])))</f>
        <v>500</v>
      </c>
      <c r="AF126" s="20" cm="1">
        <f t="array" ref="AF126">IF(ISERROR(INDEX(Jornadas[id],ROW()-5)),"",SUMIFS(Adelantos[importe],Adelantos[id_jornada],INDEX(Jornadas[id],ROW()-5),Adelantos[id_barbero],LOOKUP($AC$4,Barberos[nombre],Barberos[id])))</f>
        <v>0</v>
      </c>
      <c r="AG126" s="20" cm="1">
        <f t="array" ref="AG126">IF(ISERROR(INDEX(Jornadas[id],ROW()-5)),"",AD126+AE126-AF126)</f>
        <v>57500</v>
      </c>
      <c r="AH126" s="1" cm="1">
        <f t="array" ref="AH126">IF(ISERROR(INDEX(Jornadas[id],ROW()-5)),"",COUNTIFS(_Cortes!$C:$C,INDEX(Jornadas[id],ROW()-5),_Cortes!$B:$B,LOOKUP($AH$4,_Barberos!$B:$B,_Barberos!$A:$A)))</f>
        <v>0</v>
      </c>
      <c r="AI126" s="20" cm="1">
        <f t="array" ref="AI126">IF(ISERROR(INDEX(Jornadas[id],ROW()-5)),"",INT(SUMIFS(Cortes[importe],Cortes[id_jornada],INDEX(Jornadas[id],ROW()-5),Cortes[id_barbero],LOOKUP($AH$4,Barberos[nombre],Barberos[id]))*(INDEX(Jornadas[comision_barberos],1)/100)))</f>
        <v>0</v>
      </c>
      <c r="AJ126" s="20" cm="1">
        <f t="array" ref="AJ126">IF(ISERROR(INDEX(Jornadas[id],ROW()-5)),"",SUMIFS(Cortes[propina],Cortes[id_jornada],INDEX(Jornadas[id],ROW()-5),Cortes[id_barbero],LOOKUP($AH$4,Barberos[nombre],Barberos[id])))</f>
        <v>0</v>
      </c>
      <c r="AK126" s="20" cm="1">
        <f t="array" ref="AK126">IF(ISERROR(INDEX(Jornadas[id],ROW()-5)),"",SUMIFS(Adelantos[importe],Adelantos[id_jornada],INDEX(Jornadas[id],ROW()-5),Adelantos[id_barbero],LOOKUP($AH$4,Barberos[nombre],Barberos[id])))</f>
        <v>0</v>
      </c>
      <c r="AL126" s="20" cm="1">
        <f t="array" ref="AL126">IF(ISERROR(INDEX(Jornadas[id],ROW()-5)),"",AI126+AJ126-AK126)</f>
        <v>0</v>
      </c>
      <c r="AM126" s="1" cm="1">
        <f t="array" ref="AM126">IF(ISERROR(INDEX(Jornadas[id],ROW()-5)),"",COUNTIFS(_Cortes!$C:$C,INDEX(Jornadas[id],ROW()-5),_Cortes!$B:$B,LOOKUP($AM$4,_Barberos!$B:$B,_Barberos!$A:$A)))</f>
        <v>0</v>
      </c>
      <c r="AN126" s="20" cm="1">
        <f t="array" ref="AN126">IF(ISERROR(INDEX(Jornadas[id],ROW()-5)),"",INT(SUMIFS(Cortes[importe],Cortes[id_jornada],INDEX(Jornadas[id],ROW()-5),Cortes[id_barbero],LOOKUP($AM$4,Barberos[nombre],Barberos[id]))*(INDEX(Jornadas[comision_barberos],1)/100)))</f>
        <v>0</v>
      </c>
      <c r="AO126" s="20" cm="1">
        <f t="array" ref="AO126">IF(ISERROR(INDEX(Jornadas[id],ROW()-5)),"",SUMIFS(Cortes[propina],Cortes[id_jornada],INDEX(Jornadas[id],ROW()-5),Cortes[id_barbero],LOOKUP($AM$4,Barberos[nombre],Barberos[id])))</f>
        <v>0</v>
      </c>
      <c r="AP126" s="20" cm="1">
        <f t="array" ref="AP126">IF(ISERROR(INDEX(Jornadas[id],ROW()-5)),"",SUMIFS(Adelantos[importe],Adelantos[id_jornada],INDEX(Jornadas[id],ROW()-5),Adelantos[id_barbero],LOOKUP($AM$4,Barberos[nombre],Barberos[id])))</f>
        <v>0</v>
      </c>
      <c r="AQ126" s="20" cm="1">
        <f t="array" ref="AQ126">IF(ISERROR(INDEX(Jornadas[id],ROW()-5)),"",AN126+AO126-AP126)</f>
        <v>0</v>
      </c>
      <c r="AR126" s="1" cm="1">
        <f t="array" ref="AR126">IF(ISERROR(INDEX(Jornadas[id],ROW()-5)),"",COUNTIFS(_Cortes!$C:$C,INDEX(Jornadas[id],ROW()-5),_Cortes!$B:$B,LOOKUP($AR$4,_Barberos!$B:$B,_Barberos!$A:$A)))</f>
        <v>0</v>
      </c>
      <c r="AS126" s="20" cm="1">
        <f t="array" ref="AS126">IF(ISERROR(INDEX(Jornadas[id],ROW()-5)),"",INT(SUMIFS(Cortes[importe],Cortes[id_jornada],INDEX(Jornadas[id],ROW()-5),Cortes[id_barbero],LOOKUP($AR$4,Barberos[nombre],Barberos[id]))*(INDEX(Jornadas[comision_barberos],1)/100)))</f>
        <v>0</v>
      </c>
      <c r="AT126" s="20" cm="1">
        <f t="array" ref="AT126">IF(ISERROR(INDEX(Jornadas[id],ROW()-5)),"",SUMIFS(Cortes[propina],Cortes[id_jornada],INDEX(Jornadas[id],ROW()-5),Cortes[id_barbero],LOOKUP($AR$4,Barberos[nombre],Barberos[id])))</f>
        <v>0</v>
      </c>
      <c r="AU126" s="20" cm="1">
        <f t="array" ref="AU126">IF(ISERROR(INDEX(Jornadas[id],ROW()-5)),"",SUMIFS(Adelantos[importe],Adelantos[id_jornada],INDEX(Jornadas[id],ROW()-5),Adelantos[id_barbero],LOOKUP($AR$4,Barberos[nombre],Barberos[id])))</f>
        <v>0</v>
      </c>
      <c r="AV126" s="20" cm="1">
        <f t="array" ref="AV126">IF(ISERROR(INDEX(Jornadas[id],ROW()-5)),"",AS126+AT126-AU126)</f>
        <v>0</v>
      </c>
    </row>
    <row r="127" spans="1:48" ht="15" hidden="1" customHeight="1" x14ac:dyDescent="0.3">
      <c r="A127" s="51" t="str">
        <f t="shared" si="1"/>
        <v>Saturday</v>
      </c>
      <c r="B127" s="52"/>
      <c r="C127" s="36" cm="1">
        <f t="array" ref="C127">IF(ISERROR(INDEX(Jornadas[id],ROW()-5)),"",INDEX(Jornadas[fecha],ROW()-5))</f>
        <v>45801</v>
      </c>
      <c r="D127" s="2" cm="1">
        <f t="array" ref="D127">IF(ISERROR(INDEX(Jornadas[id],ROW()-5)),"",COUNTIFS(_Cortes!$C:$C,INDEX(Jornadas[id],ROW()-5),_Cortes!$B:$B,LOOKUP($D$4,_Barberos!$B:$B,_Barberos!$A:$A)))</f>
        <v>0</v>
      </c>
      <c r="E127" s="21" cm="1">
        <f t="array" ref="E127">IF(ISERROR(INDEX(Jornadas[id],ROW()-5)),"",INT(SUMIFS(Cortes[importe],Cortes[id_jornada],INDEX(Jornadas[id],ROW()-5),Cortes[id_barbero],LOOKUP($D$4,Barberos[nombre],Barberos[id]))*(INDEX(Jornadas[comision_barberos],1)/100)))</f>
        <v>0</v>
      </c>
      <c r="F127" s="21" cm="1">
        <f t="array" ref="F127">IF(ISERROR(INDEX(Jornadas[id],ROW()-5)),"",SUMIFS(Cortes[propina],Cortes[id_jornada],INDEX(Jornadas[id],ROW()-5),Cortes[id_barbero],LOOKUP($D$4,Barberos[nombre],Barberos[id])))</f>
        <v>0</v>
      </c>
      <c r="G127" s="21" cm="1">
        <f t="array" ref="G127">IF(ISERROR(INDEX(Jornadas[id],ROW()-5)),"",SUMIFS(Adelantos[importe],Adelantos[id_jornada],INDEX(Jornadas[id],ROW()-5),Adelantos[id_barbero],LOOKUP($D$4,Barberos[nombre],Barberos[id])))</f>
        <v>0</v>
      </c>
      <c r="H127" s="21" cm="1">
        <f t="array" ref="H127">IF(ISERROR(INDEX(Jornadas[id],ROW()-5)),"",E127+F127-G127)</f>
        <v>0</v>
      </c>
      <c r="I127" s="2" cm="1">
        <f t="array" ref="I127">IF(ISERROR(INDEX(Jornadas[id],ROW()-5)),"",COUNTIFS(_Cortes!$C:$C,INDEX(Jornadas[id],ROW()-5),_Cortes!$B:$B,LOOKUP($I$4,_Barberos!$B:$B,_Barberos!$A:$A)))</f>
        <v>18</v>
      </c>
      <c r="J127" s="21" cm="1">
        <f t="array" ref="J127">IF(ISERROR(INDEX(Jornadas[id],ROW()-5)),"",INT(SUMIFS(Cortes[importe],Cortes[id_jornada],INDEX(Jornadas[id],ROW()-5),Cortes[id_barbero],LOOKUP($I$4,Barberos[nombre],Barberos[id]))*(INDEX(Jornadas[comision_barberos],1)/100)))</f>
        <v>63000</v>
      </c>
      <c r="K127" s="21" cm="1">
        <f t="array" ref="K127">IF(ISERROR(INDEX(Jornadas[id],ROW()-5)),"",SUMIFS(Cortes[propina],Cortes[id_jornada],INDEX(Jornadas[id],ROW()-5),Cortes[id_barbero],LOOKUP($I$4,Barberos[nombre],Barberos[id])))</f>
        <v>4000</v>
      </c>
      <c r="L127" s="21" cm="1">
        <f t="array" ref="L127">IF(ISERROR(INDEX(Jornadas[id],ROW()-5)),"",SUMIFS(Adelantos[importe],Adelantos[id_jornada],INDEX(Jornadas[id],ROW()-5),Adelantos[id_barbero],LOOKUP($I$4,Barberos[nombre],Barberos[id])))</f>
        <v>0</v>
      </c>
      <c r="M127" s="21" cm="1">
        <f t="array" ref="M127">IF(ISERROR(INDEX(Jornadas[id],ROW()-5)),"",J127+K127-L127)</f>
        <v>67000</v>
      </c>
      <c r="N127" s="2" cm="1">
        <f t="array" ref="N127">IF(ISERROR(INDEX(Jornadas[id],ROW()-5)),"",COUNTIFS(_Cortes!$C:$C,INDEX(Jornadas[id],ROW()-5),_Cortes!$B:$B,LOOKUP($N$4,_Barberos!$B:$B,_Barberos!$A:$A)))</f>
        <v>16</v>
      </c>
      <c r="O127" s="21" cm="1">
        <f t="array" ref="O127">IF(ISERROR(INDEX(Jornadas[id],ROW()-5)),"",INT(SUMIFS(Cortes[importe],Cortes[id_jornada],INDEX(Jornadas[id],ROW()-5),Cortes[id_barbero],LOOKUP($N$4,Barberos[nombre],Barberos[id]))*(INDEX(Jornadas[comision_barberos],1)/100)))</f>
        <v>57000</v>
      </c>
      <c r="P127" s="21" cm="1">
        <f t="array" ref="P127">IF(ISERROR(INDEX(Jornadas[id],ROW()-5)),"",SUMIFS(Cortes[propina],Cortes[id_jornada],INDEX(Jornadas[id],ROW()-5),Cortes[id_barbero],LOOKUP($N$4,Barberos[nombre],Barberos[id])))</f>
        <v>10300</v>
      </c>
      <c r="Q127" s="21" cm="1">
        <f t="array" ref="Q127">IF(ISERROR(INDEX(Jornadas[id],ROW()-5)),"",SUMIFS(Adelantos[importe],Adelantos[id_jornada],INDEX(Jornadas[id],ROW()-5),Adelantos[id_barbero],LOOKUP($N$4,Barberos[nombre],Barberos[id])))</f>
        <v>0</v>
      </c>
      <c r="R127" s="21" cm="1">
        <f t="array" ref="R127">IF(ISERROR(INDEX(Jornadas[id],ROW()-5)),"",O127+P127-Q127)</f>
        <v>67300</v>
      </c>
      <c r="S127" s="2" cm="1">
        <f t="array" ref="S127">IF(ISERROR(INDEX(Jornadas[id],ROW()-5)),"",COUNTIFS(_Cortes!$C:$C,INDEX(Jornadas[id],ROW()-5),_Cortes!$B:$B,LOOKUP($S$4,_Barberos!$B:$B,_Barberos!$A:$A)))</f>
        <v>11</v>
      </c>
      <c r="T127" s="21" cm="1">
        <f t="array" ref="T127">IF(ISERROR(INDEX(Jornadas[id],ROW()-5)),"",INT(SUMIFS(Cortes[importe],Cortes[id_jornada],INDEX(Jornadas[id],ROW()-5),Cortes[id_barbero],LOOKUP($S$4,Barberos[nombre],Barberos[id]))*(INDEX(Jornadas[comision_barberos],1)/100)))</f>
        <v>39500</v>
      </c>
      <c r="U127" s="21" cm="1">
        <f t="array" ref="U127">IF(ISERROR(INDEX(Jornadas[id],ROW()-5)),"",SUMIFS(Cortes[propina],Cortes[id_jornada],INDEX(Jornadas[id],ROW()-5),Cortes[id_barbero],LOOKUP($S$4,Barberos[nombre],Barberos[id])))</f>
        <v>7500</v>
      </c>
      <c r="V127" s="21" cm="1">
        <f t="array" ref="V127">IF(ISERROR(INDEX(Jornadas[id],ROW()-5)),"",SUMIFS(Adelantos[importe],Adelantos[id_jornada],INDEX(Jornadas[id],ROW()-5),Adelantos[id_barbero],LOOKUP($S$4,Barberos[nombre],Barberos[id])))</f>
        <v>0</v>
      </c>
      <c r="W127" s="21" cm="1">
        <f t="array" ref="W127">IF(ISERROR(INDEX(Jornadas[id],ROW()-5)),"",T127+U127-V127)</f>
        <v>47000</v>
      </c>
      <c r="X127" s="2" cm="1">
        <f t="array" ref="X127">IF(ISERROR(INDEX(Jornadas[id],ROW()-5)),"",COUNTIFS(_Cortes!$C:$C,INDEX(Jornadas[id],ROW()-5),_Cortes!$B:$B,LOOKUP($X$4,_Barberos!$B:$B,_Barberos!$A:$A)))</f>
        <v>13</v>
      </c>
      <c r="Y127" s="21" cm="1">
        <f t="array" ref="Y127">IF(ISERROR(INDEX(Jornadas[id],ROW()-5)),"",INT(SUMIFS(Cortes[importe],Cortes[id_jornada],INDEX(Jornadas[id],ROW()-5),Cortes[id_barbero],LOOKUP($X$4,Barberos[nombre],Barberos[id]))*(INDEX(Jornadas[comision_barberos],1)/100)))</f>
        <v>47500</v>
      </c>
      <c r="Z127" s="21" cm="1">
        <f t="array" ref="Z127">IF(ISERROR(INDEX(Jornadas[id],ROW()-5)),"",SUMIFS(Cortes[propina],Cortes[id_jornada],INDEX(Jornadas[id],ROW()-5),Cortes[id_barbero],LOOKUP($X$4,Barberos[nombre],Barberos[id])))</f>
        <v>6500</v>
      </c>
      <c r="AA127" s="21" cm="1">
        <f t="array" ref="AA127">IF(ISERROR(INDEX(Jornadas[id],ROW()-5)),"",SUMIFS(Adelantos[importe],Adelantos[id_jornada],INDEX(Jornadas[id],ROW()-5),Adelantos[id_barbero],LOOKUP($X$4,Barberos[nombre],Barberos[id])))</f>
        <v>0</v>
      </c>
      <c r="AB127" s="21" cm="1">
        <f t="array" ref="AB127">IF(ISERROR(INDEX(Jornadas[id],ROW()-5)),"",Y127+Z127-AA127)</f>
        <v>54000</v>
      </c>
      <c r="AC127" s="2" cm="1">
        <f t="array" ref="AC127">IF(ISERROR(INDEX(Jornadas[id],ROW()-5)),"",COUNTIFS(_Cortes!$C:$C,INDEX(Jornadas[id],ROW()-5),_Cortes!$B:$B,LOOKUP($AC$4,_Barberos!$B:$B,_Barberos!$A:$A)))</f>
        <v>16</v>
      </c>
      <c r="AD127" s="21" cm="1">
        <f t="array" ref="AD127">IF(ISERROR(INDEX(Jornadas[id],ROW()-5)),"",INT(SUMIFS(Cortes[importe],Cortes[id_jornada],INDEX(Jornadas[id],ROW()-5),Cortes[id_barbero],LOOKUP($AC$4,Barberos[nombre],Barberos[id]))*(INDEX(Jornadas[comision_barberos],1)/100)))</f>
        <v>56000</v>
      </c>
      <c r="AE127" s="21" cm="1">
        <f t="array" ref="AE127">IF(ISERROR(INDEX(Jornadas[id],ROW()-5)),"",SUMIFS(Cortes[propina],Cortes[id_jornada],INDEX(Jornadas[id],ROW()-5),Cortes[id_barbero],LOOKUP($AC$4,Barberos[nombre],Barberos[id])))</f>
        <v>1000</v>
      </c>
      <c r="AF127" s="21" cm="1">
        <f t="array" ref="AF127">IF(ISERROR(INDEX(Jornadas[id],ROW()-5)),"",SUMIFS(Adelantos[importe],Adelantos[id_jornada],INDEX(Jornadas[id],ROW()-5),Adelantos[id_barbero],LOOKUP($AC$4,Barberos[nombre],Barberos[id])))</f>
        <v>0</v>
      </c>
      <c r="AG127" s="21" cm="1">
        <f t="array" ref="AG127">IF(ISERROR(INDEX(Jornadas[id],ROW()-5)),"",AD127+AE127-AF127)</f>
        <v>57000</v>
      </c>
      <c r="AH127" s="2" cm="1">
        <f t="array" ref="AH127">IF(ISERROR(INDEX(Jornadas[id],ROW()-5)),"",COUNTIFS(_Cortes!$C:$C,INDEX(Jornadas[id],ROW()-5),_Cortes!$B:$B,LOOKUP($AH$4,_Barberos!$B:$B,_Barberos!$A:$A)))</f>
        <v>0</v>
      </c>
      <c r="AI127" s="21" cm="1">
        <f t="array" ref="AI127">IF(ISERROR(INDEX(Jornadas[id],ROW()-5)),"",INT(SUMIFS(Cortes[importe],Cortes[id_jornada],INDEX(Jornadas[id],ROW()-5),Cortes[id_barbero],LOOKUP($AH$4,Barberos[nombre],Barberos[id]))*(INDEX(Jornadas[comision_barberos],1)/100)))</f>
        <v>0</v>
      </c>
      <c r="AJ127" s="21" cm="1">
        <f t="array" ref="AJ127">IF(ISERROR(INDEX(Jornadas[id],ROW()-5)),"",SUMIFS(Cortes[propina],Cortes[id_jornada],INDEX(Jornadas[id],ROW()-5),Cortes[id_barbero],LOOKUP($AH$4,Barberos[nombre],Barberos[id])))</f>
        <v>0</v>
      </c>
      <c r="AK127" s="21" cm="1">
        <f t="array" ref="AK127">IF(ISERROR(INDEX(Jornadas[id],ROW()-5)),"",SUMIFS(Adelantos[importe],Adelantos[id_jornada],INDEX(Jornadas[id],ROW()-5),Adelantos[id_barbero],LOOKUP($AH$4,Barberos[nombre],Barberos[id])))</f>
        <v>0</v>
      </c>
      <c r="AL127" s="21" cm="1">
        <f t="array" ref="AL127">IF(ISERROR(INDEX(Jornadas[id],ROW()-5)),"",AI127+AJ127-AK127)</f>
        <v>0</v>
      </c>
      <c r="AM127" s="2" cm="1">
        <f t="array" ref="AM127">IF(ISERROR(INDEX(Jornadas[id],ROW()-5)),"",COUNTIFS(_Cortes!$C:$C,INDEX(Jornadas[id],ROW()-5),_Cortes!$B:$B,LOOKUP($AM$4,_Barberos!$B:$B,_Barberos!$A:$A)))</f>
        <v>0</v>
      </c>
      <c r="AN127" s="21" cm="1">
        <f t="array" ref="AN127">IF(ISERROR(INDEX(Jornadas[id],ROW()-5)),"",INT(SUMIFS(Cortes[importe],Cortes[id_jornada],INDEX(Jornadas[id],ROW()-5),Cortes[id_barbero],LOOKUP($AM$4,Barberos[nombre],Barberos[id]))*(INDEX(Jornadas[comision_barberos],1)/100)))</f>
        <v>0</v>
      </c>
      <c r="AO127" s="21" cm="1">
        <f t="array" ref="AO127">IF(ISERROR(INDEX(Jornadas[id],ROW()-5)),"",SUMIFS(Cortes[propina],Cortes[id_jornada],INDEX(Jornadas[id],ROW()-5),Cortes[id_barbero],LOOKUP($AM$4,Barberos[nombre],Barberos[id])))</f>
        <v>0</v>
      </c>
      <c r="AP127" s="21" cm="1">
        <f t="array" ref="AP127">IF(ISERROR(INDEX(Jornadas[id],ROW()-5)),"",SUMIFS(Adelantos[importe],Adelantos[id_jornada],INDEX(Jornadas[id],ROW()-5),Adelantos[id_barbero],LOOKUP($AM$4,Barberos[nombre],Barberos[id])))</f>
        <v>0</v>
      </c>
      <c r="AQ127" s="21" cm="1">
        <f t="array" ref="AQ127">IF(ISERROR(INDEX(Jornadas[id],ROW()-5)),"",AN127+AO127-AP127)</f>
        <v>0</v>
      </c>
      <c r="AR127" s="2" cm="1">
        <f t="array" ref="AR127">IF(ISERROR(INDEX(Jornadas[id],ROW()-5)),"",COUNTIFS(_Cortes!$C:$C,INDEX(Jornadas[id],ROW()-5),_Cortes!$B:$B,LOOKUP($AR$4,_Barberos!$B:$B,_Barberos!$A:$A)))</f>
        <v>0</v>
      </c>
      <c r="AS127" s="21" cm="1">
        <f t="array" ref="AS127">IF(ISERROR(INDEX(Jornadas[id],ROW()-5)),"",INT(SUMIFS(Cortes[importe],Cortes[id_jornada],INDEX(Jornadas[id],ROW()-5),Cortes[id_barbero],LOOKUP($AR$4,Barberos[nombre],Barberos[id]))*(INDEX(Jornadas[comision_barberos],1)/100)))</f>
        <v>0</v>
      </c>
      <c r="AT127" s="21" cm="1">
        <f t="array" ref="AT127">IF(ISERROR(INDEX(Jornadas[id],ROW()-5)),"",SUMIFS(Cortes[propina],Cortes[id_jornada],INDEX(Jornadas[id],ROW()-5),Cortes[id_barbero],LOOKUP($AR$4,Barberos[nombre],Barberos[id])))</f>
        <v>0</v>
      </c>
      <c r="AU127" s="21" cm="1">
        <f t="array" ref="AU127">IF(ISERROR(INDEX(Jornadas[id],ROW()-5)),"",SUMIFS(Adelantos[importe],Adelantos[id_jornada],INDEX(Jornadas[id],ROW()-5),Adelantos[id_barbero],LOOKUP($AR$4,Barberos[nombre],Barberos[id])))</f>
        <v>0</v>
      </c>
      <c r="AV127" s="21" cm="1">
        <f t="array" ref="AV127">IF(ISERROR(INDEX(Jornadas[id],ROW()-5)),"",AS127+AT127-AU127)</f>
        <v>0</v>
      </c>
    </row>
    <row r="128" spans="1:48" ht="15" hidden="1" customHeight="1" x14ac:dyDescent="0.3">
      <c r="A128" s="53" t="str">
        <f t="shared" si="1"/>
        <v>Monday</v>
      </c>
      <c r="B128" s="54"/>
      <c r="C128" s="38" cm="1">
        <f t="array" ref="C128">IF(ISERROR(INDEX(Jornadas[id],ROW()-5)),"",INDEX(Jornadas[fecha],ROW()-5))</f>
        <v>45803</v>
      </c>
      <c r="D128" s="1" cm="1">
        <f t="array" ref="D128">IF(ISERROR(INDEX(Jornadas[id],ROW()-5)),"",COUNTIFS(_Cortes!$C:$C,INDEX(Jornadas[id],ROW()-5),_Cortes!$B:$B,LOOKUP($D$4,_Barberos!$B:$B,_Barberos!$A:$A)))</f>
        <v>0</v>
      </c>
      <c r="E128" s="20" cm="1">
        <f t="array" ref="E128">IF(ISERROR(INDEX(Jornadas[id],ROW()-5)),"",INT(SUMIFS(Cortes[importe],Cortes[id_jornada],INDEX(Jornadas[id],ROW()-5),Cortes[id_barbero],LOOKUP($D$4,Barberos[nombre],Barberos[id]))*(INDEX(Jornadas[comision_barberos],1)/100)))</f>
        <v>0</v>
      </c>
      <c r="F128" s="20" cm="1">
        <f t="array" ref="F128">IF(ISERROR(INDEX(Jornadas[id],ROW()-5)),"",SUMIFS(Cortes[propina],Cortes[id_jornada],INDEX(Jornadas[id],ROW()-5),Cortes[id_barbero],LOOKUP($D$4,Barberos[nombre],Barberos[id])))</f>
        <v>0</v>
      </c>
      <c r="G128" s="20" cm="1">
        <f t="array" ref="G128">IF(ISERROR(INDEX(Jornadas[id],ROW()-5)),"",SUMIFS(Adelantos[importe],Adelantos[id_jornada],INDEX(Jornadas[id],ROW()-5),Adelantos[id_barbero],LOOKUP($D$4,Barberos[nombre],Barberos[id])))</f>
        <v>0</v>
      </c>
      <c r="H128" s="20" cm="1">
        <f t="array" ref="H128">IF(ISERROR(INDEX(Jornadas[id],ROW()-5)),"",E128+F128-G128)</f>
        <v>0</v>
      </c>
      <c r="I128" s="1" cm="1">
        <f t="array" ref="I128">IF(ISERROR(INDEX(Jornadas[id],ROW()-5)),"",COUNTIFS(_Cortes!$C:$C,INDEX(Jornadas[id],ROW()-5),_Cortes!$B:$B,LOOKUP($I$4,_Barberos!$B:$B,_Barberos!$A:$A)))</f>
        <v>14</v>
      </c>
      <c r="J128" s="20" cm="1">
        <f t="array" ref="J128">IF(ISERROR(INDEX(Jornadas[id],ROW()-5)),"",INT(SUMIFS(Cortes[importe],Cortes[id_jornada],INDEX(Jornadas[id],ROW()-5),Cortes[id_barbero],LOOKUP($I$4,Barberos[nombre],Barberos[id]))*(INDEX(Jornadas[comision_barberos],1)/100)))</f>
        <v>49000</v>
      </c>
      <c r="K128" s="20" cm="1">
        <f t="array" ref="K128">IF(ISERROR(INDEX(Jornadas[id],ROW()-5)),"",SUMIFS(Cortes[propina],Cortes[id_jornada],INDEX(Jornadas[id],ROW()-5),Cortes[id_barbero],LOOKUP($I$4,Barberos[nombre],Barberos[id])))</f>
        <v>1000</v>
      </c>
      <c r="L128" s="20" cm="1">
        <f t="array" ref="L128">IF(ISERROR(INDEX(Jornadas[id],ROW()-5)),"",SUMIFS(Adelantos[importe],Adelantos[id_jornada],INDEX(Jornadas[id],ROW()-5),Adelantos[id_barbero],LOOKUP($I$4,Barberos[nombre],Barberos[id])))</f>
        <v>0</v>
      </c>
      <c r="M128" s="20" cm="1">
        <f t="array" ref="M128">IF(ISERROR(INDEX(Jornadas[id],ROW()-5)),"",J128+K128-L128)</f>
        <v>50000</v>
      </c>
      <c r="N128" s="1" cm="1">
        <f t="array" ref="N128">IF(ISERROR(INDEX(Jornadas[id],ROW()-5)),"",COUNTIFS(_Cortes!$C:$C,INDEX(Jornadas[id],ROW()-5),_Cortes!$B:$B,LOOKUP($N$4,_Barberos!$B:$B,_Barberos!$A:$A)))</f>
        <v>12</v>
      </c>
      <c r="O128" s="20" cm="1">
        <f t="array" ref="O128">IF(ISERROR(INDEX(Jornadas[id],ROW()-5)),"",INT(SUMIFS(Cortes[importe],Cortes[id_jornada],INDEX(Jornadas[id],ROW()-5),Cortes[id_barbero],LOOKUP($N$4,Barberos[nombre],Barberos[id]))*(INDEX(Jornadas[comision_barberos],1)/100)))</f>
        <v>44000</v>
      </c>
      <c r="P128" s="20" cm="1">
        <f t="array" ref="P128">IF(ISERROR(INDEX(Jornadas[id],ROW()-5)),"",SUMIFS(Cortes[propina],Cortes[id_jornada],INDEX(Jornadas[id],ROW()-5),Cortes[id_barbero],LOOKUP($N$4,Barberos[nombre],Barberos[id])))</f>
        <v>3000</v>
      </c>
      <c r="Q128" s="20" cm="1">
        <f t="array" ref="Q128">IF(ISERROR(INDEX(Jornadas[id],ROW()-5)),"",SUMIFS(Adelantos[importe],Adelantos[id_jornada],INDEX(Jornadas[id],ROW()-5),Adelantos[id_barbero],LOOKUP($N$4,Barberos[nombre],Barberos[id])))</f>
        <v>0</v>
      </c>
      <c r="R128" s="20" cm="1">
        <f t="array" ref="R128">IF(ISERROR(INDEX(Jornadas[id],ROW()-5)),"",O128+P128-Q128)</f>
        <v>47000</v>
      </c>
      <c r="S128" s="1" cm="1">
        <f t="array" ref="S128">IF(ISERROR(INDEX(Jornadas[id],ROW()-5)),"",COUNTIFS(_Cortes!$C:$C,INDEX(Jornadas[id],ROW()-5),_Cortes!$B:$B,LOOKUP($S$4,_Barberos!$B:$B,_Barberos!$A:$A)))</f>
        <v>8</v>
      </c>
      <c r="T128" s="20" cm="1">
        <f t="array" ref="T128">IF(ISERROR(INDEX(Jornadas[id],ROW()-5)),"",INT(SUMIFS(Cortes[importe],Cortes[id_jornada],INDEX(Jornadas[id],ROW()-5),Cortes[id_barbero],LOOKUP($S$4,Barberos[nombre],Barberos[id]))*(INDEX(Jornadas[comision_barberos],1)/100)))</f>
        <v>29000</v>
      </c>
      <c r="U128" s="20" cm="1">
        <f t="array" ref="U128">IF(ISERROR(INDEX(Jornadas[id],ROW()-5)),"",SUMIFS(Cortes[propina],Cortes[id_jornada],INDEX(Jornadas[id],ROW()-5),Cortes[id_barbero],LOOKUP($S$4,Barberos[nombre],Barberos[id])))</f>
        <v>2000</v>
      </c>
      <c r="V128" s="20" cm="1">
        <f t="array" ref="V128">IF(ISERROR(INDEX(Jornadas[id],ROW()-5)),"",SUMIFS(Adelantos[importe],Adelantos[id_jornada],INDEX(Jornadas[id],ROW()-5),Adelantos[id_barbero],LOOKUP($S$4,Barberos[nombre],Barberos[id])))</f>
        <v>0</v>
      </c>
      <c r="W128" s="20" cm="1">
        <f t="array" ref="W128">IF(ISERROR(INDEX(Jornadas[id],ROW()-5)),"",T128+U128-V128)</f>
        <v>31000</v>
      </c>
      <c r="X128" s="1" cm="1">
        <f t="array" ref="X128">IF(ISERROR(INDEX(Jornadas[id],ROW()-5)),"",COUNTIFS(_Cortes!$C:$C,INDEX(Jornadas[id],ROW()-5),_Cortes!$B:$B,LOOKUP($X$4,_Barberos!$B:$B,_Barberos!$A:$A)))</f>
        <v>0</v>
      </c>
      <c r="Y128" s="20" cm="1">
        <f t="array" ref="Y128">IF(ISERROR(INDEX(Jornadas[id],ROW()-5)),"",INT(SUMIFS(Cortes[importe],Cortes[id_jornada],INDEX(Jornadas[id],ROW()-5),Cortes[id_barbero],LOOKUP($X$4,Barberos[nombre],Barberos[id]))*(INDEX(Jornadas[comision_barberos],1)/100)))</f>
        <v>0</v>
      </c>
      <c r="Z128" s="20" cm="1">
        <f t="array" ref="Z128">IF(ISERROR(INDEX(Jornadas[id],ROW()-5)),"",SUMIFS(Cortes[propina],Cortes[id_jornada],INDEX(Jornadas[id],ROW()-5),Cortes[id_barbero],LOOKUP($X$4,Barberos[nombre],Barberos[id])))</f>
        <v>0</v>
      </c>
      <c r="AA128" s="20" cm="1">
        <f t="array" ref="AA128">IF(ISERROR(INDEX(Jornadas[id],ROW()-5)),"",SUMIFS(Adelantos[importe],Adelantos[id_jornada],INDEX(Jornadas[id],ROW()-5),Adelantos[id_barbero],LOOKUP($X$4,Barberos[nombre],Barberos[id])))</f>
        <v>0</v>
      </c>
      <c r="AB128" s="20" cm="1">
        <f t="array" ref="AB128">IF(ISERROR(INDEX(Jornadas[id],ROW()-5)),"",Y128+Z128-AA128)</f>
        <v>0</v>
      </c>
      <c r="AC128" s="1" cm="1">
        <f t="array" ref="AC128">IF(ISERROR(INDEX(Jornadas[id],ROW()-5)),"",COUNTIFS(_Cortes!$C:$C,INDEX(Jornadas[id],ROW()-5),_Cortes!$B:$B,LOOKUP($AC$4,_Barberos!$B:$B,_Barberos!$A:$A)))</f>
        <v>10</v>
      </c>
      <c r="AD128" s="20" cm="1">
        <f t="array" ref="AD128">IF(ISERROR(INDEX(Jornadas[id],ROW()-5)),"",INT(SUMIFS(Cortes[importe],Cortes[id_jornada],INDEX(Jornadas[id],ROW()-5),Cortes[id_barbero],LOOKUP($AC$4,Barberos[nombre],Barberos[id]))*(INDEX(Jornadas[comision_barberos],1)/100)))</f>
        <v>36000</v>
      </c>
      <c r="AE128" s="20" cm="1">
        <f t="array" ref="AE128">IF(ISERROR(INDEX(Jornadas[id],ROW()-5)),"",SUMIFS(Cortes[propina],Cortes[id_jornada],INDEX(Jornadas[id],ROW()-5),Cortes[id_barbero],LOOKUP($AC$4,Barberos[nombre],Barberos[id])))</f>
        <v>0</v>
      </c>
      <c r="AF128" s="20" cm="1">
        <f t="array" ref="AF128">IF(ISERROR(INDEX(Jornadas[id],ROW()-5)),"",SUMIFS(Adelantos[importe],Adelantos[id_jornada],INDEX(Jornadas[id],ROW()-5),Adelantos[id_barbero],LOOKUP($AC$4,Barberos[nombre],Barberos[id])))</f>
        <v>0</v>
      </c>
      <c r="AG128" s="20" cm="1">
        <f t="array" ref="AG128">IF(ISERROR(INDEX(Jornadas[id],ROW()-5)),"",AD128+AE128-AF128)</f>
        <v>36000</v>
      </c>
      <c r="AH128" s="1" cm="1">
        <f t="array" ref="AH128">IF(ISERROR(INDEX(Jornadas[id],ROW()-5)),"",COUNTIFS(_Cortes!$C:$C,INDEX(Jornadas[id],ROW()-5),_Cortes!$B:$B,LOOKUP($AH$4,_Barberos!$B:$B,_Barberos!$A:$A)))</f>
        <v>0</v>
      </c>
      <c r="AI128" s="20" cm="1">
        <f t="array" ref="AI128">IF(ISERROR(INDEX(Jornadas[id],ROW()-5)),"",INT(SUMIFS(Cortes[importe],Cortes[id_jornada],INDEX(Jornadas[id],ROW()-5),Cortes[id_barbero],LOOKUP($AH$4,Barberos[nombre],Barberos[id]))*(INDEX(Jornadas[comision_barberos],1)/100)))</f>
        <v>0</v>
      </c>
      <c r="AJ128" s="20" cm="1">
        <f t="array" ref="AJ128">IF(ISERROR(INDEX(Jornadas[id],ROW()-5)),"",SUMIFS(Cortes[propina],Cortes[id_jornada],INDEX(Jornadas[id],ROW()-5),Cortes[id_barbero],LOOKUP($AH$4,Barberos[nombre],Barberos[id])))</f>
        <v>0</v>
      </c>
      <c r="AK128" s="20" cm="1">
        <f t="array" ref="AK128">IF(ISERROR(INDEX(Jornadas[id],ROW()-5)),"",SUMIFS(Adelantos[importe],Adelantos[id_jornada],INDEX(Jornadas[id],ROW()-5),Adelantos[id_barbero],LOOKUP($AH$4,Barberos[nombre],Barberos[id])))</f>
        <v>0</v>
      </c>
      <c r="AL128" s="20" cm="1">
        <f t="array" ref="AL128">IF(ISERROR(INDEX(Jornadas[id],ROW()-5)),"",AI128+AJ128-AK128)</f>
        <v>0</v>
      </c>
      <c r="AM128" s="1" cm="1">
        <f t="array" ref="AM128">IF(ISERROR(INDEX(Jornadas[id],ROW()-5)),"",COUNTIFS(_Cortes!$C:$C,INDEX(Jornadas[id],ROW()-5),_Cortes!$B:$B,LOOKUP($AM$4,_Barberos!$B:$B,_Barberos!$A:$A)))</f>
        <v>0</v>
      </c>
      <c r="AN128" s="20" cm="1">
        <f t="array" ref="AN128">IF(ISERROR(INDEX(Jornadas[id],ROW()-5)),"",INT(SUMIFS(Cortes[importe],Cortes[id_jornada],INDEX(Jornadas[id],ROW()-5),Cortes[id_barbero],LOOKUP($AM$4,Barberos[nombre],Barberos[id]))*(INDEX(Jornadas[comision_barberos],1)/100)))</f>
        <v>0</v>
      </c>
      <c r="AO128" s="20" cm="1">
        <f t="array" ref="AO128">IF(ISERROR(INDEX(Jornadas[id],ROW()-5)),"",SUMIFS(Cortes[propina],Cortes[id_jornada],INDEX(Jornadas[id],ROW()-5),Cortes[id_barbero],LOOKUP($AM$4,Barberos[nombre],Barberos[id])))</f>
        <v>0</v>
      </c>
      <c r="AP128" s="20" cm="1">
        <f t="array" ref="AP128">IF(ISERROR(INDEX(Jornadas[id],ROW()-5)),"",SUMIFS(Adelantos[importe],Adelantos[id_jornada],INDEX(Jornadas[id],ROW()-5),Adelantos[id_barbero],LOOKUP($AM$4,Barberos[nombre],Barberos[id])))</f>
        <v>0</v>
      </c>
      <c r="AQ128" s="20" cm="1">
        <f t="array" ref="AQ128">IF(ISERROR(INDEX(Jornadas[id],ROW()-5)),"",AN128+AO128-AP128)</f>
        <v>0</v>
      </c>
      <c r="AR128" s="1" cm="1">
        <f t="array" ref="AR128">IF(ISERROR(INDEX(Jornadas[id],ROW()-5)),"",COUNTIFS(_Cortes!$C:$C,INDEX(Jornadas[id],ROW()-5),_Cortes!$B:$B,LOOKUP($AR$4,_Barberos!$B:$B,_Barberos!$A:$A)))</f>
        <v>0</v>
      </c>
      <c r="AS128" s="20" cm="1">
        <f t="array" ref="AS128">IF(ISERROR(INDEX(Jornadas[id],ROW()-5)),"",INT(SUMIFS(Cortes[importe],Cortes[id_jornada],INDEX(Jornadas[id],ROW()-5),Cortes[id_barbero],LOOKUP($AR$4,Barberos[nombre],Barberos[id]))*(INDEX(Jornadas[comision_barberos],1)/100)))</f>
        <v>0</v>
      </c>
      <c r="AT128" s="20" cm="1">
        <f t="array" ref="AT128">IF(ISERROR(INDEX(Jornadas[id],ROW()-5)),"",SUMIFS(Cortes[propina],Cortes[id_jornada],INDEX(Jornadas[id],ROW()-5),Cortes[id_barbero],LOOKUP($AR$4,Barberos[nombre],Barberos[id])))</f>
        <v>0</v>
      </c>
      <c r="AU128" s="20" cm="1">
        <f t="array" ref="AU128">IF(ISERROR(INDEX(Jornadas[id],ROW()-5)),"",SUMIFS(Adelantos[importe],Adelantos[id_jornada],INDEX(Jornadas[id],ROW()-5),Adelantos[id_barbero],LOOKUP($AR$4,Barberos[nombre],Barberos[id])))</f>
        <v>0</v>
      </c>
      <c r="AV128" s="20" cm="1">
        <f t="array" ref="AV128">IF(ISERROR(INDEX(Jornadas[id],ROW()-5)),"",AS128+AT128-AU128)</f>
        <v>0</v>
      </c>
    </row>
    <row r="129" spans="1:48" ht="15" hidden="1" customHeight="1" x14ac:dyDescent="0.3">
      <c r="A129" s="51" t="str">
        <f t="shared" si="1"/>
        <v>Tuesday</v>
      </c>
      <c r="B129" s="52"/>
      <c r="C129" s="36" cm="1">
        <f t="array" ref="C129">IF(ISERROR(INDEX(Jornadas[id],ROW()-5)),"",INDEX(Jornadas[fecha],ROW()-5))</f>
        <v>45804</v>
      </c>
      <c r="D129" s="2" cm="1">
        <f t="array" ref="D129">IF(ISERROR(INDEX(Jornadas[id],ROW()-5)),"",COUNTIFS(_Cortes!$C:$C,INDEX(Jornadas[id],ROW()-5),_Cortes!$B:$B,LOOKUP($D$4,_Barberos!$B:$B,_Barberos!$A:$A)))</f>
        <v>0</v>
      </c>
      <c r="E129" s="21" cm="1">
        <f t="array" ref="E129">IF(ISERROR(INDEX(Jornadas[id],ROW()-5)),"",INT(SUMIFS(Cortes[importe],Cortes[id_jornada],INDEX(Jornadas[id],ROW()-5),Cortes[id_barbero],LOOKUP($D$4,Barberos[nombre],Barberos[id]))*(INDEX(Jornadas[comision_barberos],1)/100)))</f>
        <v>0</v>
      </c>
      <c r="F129" s="21" cm="1">
        <f t="array" ref="F129">IF(ISERROR(INDEX(Jornadas[id],ROW()-5)),"",SUMIFS(Cortes[propina],Cortes[id_jornada],INDEX(Jornadas[id],ROW()-5),Cortes[id_barbero],LOOKUP($D$4,Barberos[nombre],Barberos[id])))</f>
        <v>0</v>
      </c>
      <c r="G129" s="21" cm="1">
        <f t="array" ref="G129">IF(ISERROR(INDEX(Jornadas[id],ROW()-5)),"",SUMIFS(Adelantos[importe],Adelantos[id_jornada],INDEX(Jornadas[id],ROW()-5),Adelantos[id_barbero],LOOKUP($D$4,Barberos[nombre],Barberos[id])))</f>
        <v>0</v>
      </c>
      <c r="H129" s="21" cm="1">
        <f t="array" ref="H129">IF(ISERROR(INDEX(Jornadas[id],ROW()-5)),"",E129+F129-G129)</f>
        <v>0</v>
      </c>
      <c r="I129" s="2" cm="1">
        <f t="array" ref="I129">IF(ISERROR(INDEX(Jornadas[id],ROW()-5)),"",COUNTIFS(_Cortes!$C:$C,INDEX(Jornadas[id],ROW()-5),_Cortes!$B:$B,LOOKUP($I$4,_Barberos!$B:$B,_Barberos!$A:$A)))</f>
        <v>11</v>
      </c>
      <c r="J129" s="21" cm="1">
        <f t="array" ref="J129">IF(ISERROR(INDEX(Jornadas[id],ROW()-5)),"",INT(SUMIFS(Cortes[importe],Cortes[id_jornada],INDEX(Jornadas[id],ROW()-5),Cortes[id_barbero],LOOKUP($I$4,Barberos[nombre],Barberos[id]))*(INDEX(Jornadas[comision_barberos],1)/100)))</f>
        <v>39500</v>
      </c>
      <c r="K129" s="21" cm="1">
        <f t="array" ref="K129">IF(ISERROR(INDEX(Jornadas[id],ROW()-5)),"",SUMIFS(Cortes[propina],Cortes[id_jornada],INDEX(Jornadas[id],ROW()-5),Cortes[id_barbero],LOOKUP($I$4,Barberos[nombre],Barberos[id])))</f>
        <v>10000</v>
      </c>
      <c r="L129" s="21" cm="1">
        <f t="array" ref="L129">IF(ISERROR(INDEX(Jornadas[id],ROW()-5)),"",SUMIFS(Adelantos[importe],Adelantos[id_jornada],INDEX(Jornadas[id],ROW()-5),Adelantos[id_barbero],LOOKUP($I$4,Barberos[nombre],Barberos[id])))</f>
        <v>0</v>
      </c>
      <c r="M129" s="21" cm="1">
        <f t="array" ref="M129">IF(ISERROR(INDEX(Jornadas[id],ROW()-5)),"",J129+K129-L129)</f>
        <v>49500</v>
      </c>
      <c r="N129" s="2" cm="1">
        <f t="array" ref="N129">IF(ISERROR(INDEX(Jornadas[id],ROW()-5)),"",COUNTIFS(_Cortes!$C:$C,INDEX(Jornadas[id],ROW()-5),_Cortes!$B:$B,LOOKUP($N$4,_Barberos!$B:$B,_Barberos!$A:$A)))</f>
        <v>0</v>
      </c>
      <c r="O129" s="21" cm="1">
        <f t="array" ref="O129">IF(ISERROR(INDEX(Jornadas[id],ROW()-5)),"",INT(SUMIFS(Cortes[importe],Cortes[id_jornada],INDEX(Jornadas[id],ROW()-5),Cortes[id_barbero],LOOKUP($N$4,Barberos[nombre],Barberos[id]))*(INDEX(Jornadas[comision_barberos],1)/100)))</f>
        <v>0</v>
      </c>
      <c r="P129" s="21" cm="1">
        <f t="array" ref="P129">IF(ISERROR(INDEX(Jornadas[id],ROW()-5)),"",SUMIFS(Cortes[propina],Cortes[id_jornada],INDEX(Jornadas[id],ROW()-5),Cortes[id_barbero],LOOKUP($N$4,Barberos[nombre],Barberos[id])))</f>
        <v>0</v>
      </c>
      <c r="Q129" s="21" cm="1">
        <f t="array" ref="Q129">IF(ISERROR(INDEX(Jornadas[id],ROW()-5)),"",SUMIFS(Adelantos[importe],Adelantos[id_jornada],INDEX(Jornadas[id],ROW()-5),Adelantos[id_barbero],LOOKUP($N$4,Barberos[nombre],Barberos[id])))</f>
        <v>0</v>
      </c>
      <c r="R129" s="21" cm="1">
        <f t="array" ref="R129">IF(ISERROR(INDEX(Jornadas[id],ROW()-5)),"",O129+P129-Q129)</f>
        <v>0</v>
      </c>
      <c r="S129" s="2" cm="1">
        <f t="array" ref="S129">IF(ISERROR(INDEX(Jornadas[id],ROW()-5)),"",COUNTIFS(_Cortes!$C:$C,INDEX(Jornadas[id],ROW()-5),_Cortes!$B:$B,LOOKUP($S$4,_Barberos!$B:$B,_Barberos!$A:$A)))</f>
        <v>9</v>
      </c>
      <c r="T129" s="21" cm="1">
        <f t="array" ref="T129">IF(ISERROR(INDEX(Jornadas[id],ROW()-5)),"",INT(SUMIFS(Cortes[importe],Cortes[id_jornada],INDEX(Jornadas[id],ROW()-5),Cortes[id_barbero],LOOKUP($S$4,Barberos[nombre],Barberos[id]))*(INDEX(Jornadas[comision_barberos],1)/100)))</f>
        <v>33500</v>
      </c>
      <c r="U129" s="21" cm="1">
        <f t="array" ref="U129">IF(ISERROR(INDEX(Jornadas[id],ROW()-5)),"",SUMIFS(Cortes[propina],Cortes[id_jornada],INDEX(Jornadas[id],ROW()-5),Cortes[id_barbero],LOOKUP($S$4,Barberos[nombre],Barberos[id])))</f>
        <v>8000</v>
      </c>
      <c r="V129" s="21" cm="1">
        <f t="array" ref="V129">IF(ISERROR(INDEX(Jornadas[id],ROW()-5)),"",SUMIFS(Adelantos[importe],Adelantos[id_jornada],INDEX(Jornadas[id],ROW()-5),Adelantos[id_barbero],LOOKUP($S$4,Barberos[nombre],Barberos[id])))</f>
        <v>0</v>
      </c>
      <c r="W129" s="21" cm="1">
        <f t="array" ref="W129">IF(ISERROR(INDEX(Jornadas[id],ROW()-5)),"",T129+U129-V129)</f>
        <v>41500</v>
      </c>
      <c r="X129" s="2" cm="1">
        <f t="array" ref="X129">IF(ISERROR(INDEX(Jornadas[id],ROW()-5)),"",COUNTIFS(_Cortes!$C:$C,INDEX(Jornadas[id],ROW()-5),_Cortes!$B:$B,LOOKUP($X$4,_Barberos!$B:$B,_Barberos!$A:$A)))</f>
        <v>9</v>
      </c>
      <c r="Y129" s="21" cm="1">
        <f t="array" ref="Y129">IF(ISERROR(INDEX(Jornadas[id],ROW()-5)),"",INT(SUMIFS(Cortes[importe],Cortes[id_jornada],INDEX(Jornadas[id],ROW()-5),Cortes[id_barbero],LOOKUP($X$4,Barberos[nombre],Barberos[id]))*(INDEX(Jornadas[comision_barberos],1)/100)))</f>
        <v>33500</v>
      </c>
      <c r="Z129" s="21" cm="1">
        <f t="array" ref="Z129">IF(ISERROR(INDEX(Jornadas[id],ROW()-5)),"",SUMIFS(Cortes[propina],Cortes[id_jornada],INDEX(Jornadas[id],ROW()-5),Cortes[id_barbero],LOOKUP($X$4,Barberos[nombre],Barberos[id])))</f>
        <v>3500</v>
      </c>
      <c r="AA129" s="21" cm="1">
        <f t="array" ref="AA129">IF(ISERROR(INDEX(Jornadas[id],ROW()-5)),"",SUMIFS(Adelantos[importe],Adelantos[id_jornada],INDEX(Jornadas[id],ROW()-5),Adelantos[id_barbero],LOOKUP($X$4,Barberos[nombre],Barberos[id])))</f>
        <v>0</v>
      </c>
      <c r="AB129" s="21" cm="1">
        <f t="array" ref="AB129">IF(ISERROR(INDEX(Jornadas[id],ROW()-5)),"",Y129+Z129-AA129)</f>
        <v>37000</v>
      </c>
      <c r="AC129" s="2" cm="1">
        <f t="array" ref="AC129">IF(ISERROR(INDEX(Jornadas[id],ROW()-5)),"",COUNTIFS(_Cortes!$C:$C,INDEX(Jornadas[id],ROW()-5),_Cortes!$B:$B,LOOKUP($AC$4,_Barberos!$B:$B,_Barberos!$A:$A)))</f>
        <v>0</v>
      </c>
      <c r="AD129" s="21" cm="1">
        <f t="array" ref="AD129">IF(ISERROR(INDEX(Jornadas[id],ROW()-5)),"",INT(SUMIFS(Cortes[importe],Cortes[id_jornada],INDEX(Jornadas[id],ROW()-5),Cortes[id_barbero],LOOKUP($AC$4,Barberos[nombre],Barberos[id]))*(INDEX(Jornadas[comision_barberos],1)/100)))</f>
        <v>0</v>
      </c>
      <c r="AE129" s="21" cm="1">
        <f t="array" ref="AE129">IF(ISERROR(INDEX(Jornadas[id],ROW()-5)),"",SUMIFS(Cortes[propina],Cortes[id_jornada],INDEX(Jornadas[id],ROW()-5),Cortes[id_barbero],LOOKUP($AC$4,Barberos[nombre],Barberos[id])))</f>
        <v>0</v>
      </c>
      <c r="AF129" s="21" cm="1">
        <f t="array" ref="AF129">IF(ISERROR(INDEX(Jornadas[id],ROW()-5)),"",SUMIFS(Adelantos[importe],Adelantos[id_jornada],INDEX(Jornadas[id],ROW()-5),Adelantos[id_barbero],LOOKUP($AC$4,Barberos[nombre],Barberos[id])))</f>
        <v>0</v>
      </c>
      <c r="AG129" s="21" cm="1">
        <f t="array" ref="AG129">IF(ISERROR(INDEX(Jornadas[id],ROW()-5)),"",AD129+AE129-AF129)</f>
        <v>0</v>
      </c>
      <c r="AH129" s="2" cm="1">
        <f t="array" ref="AH129">IF(ISERROR(INDEX(Jornadas[id],ROW()-5)),"",COUNTIFS(_Cortes!$C:$C,INDEX(Jornadas[id],ROW()-5),_Cortes!$B:$B,LOOKUP($AH$4,_Barberos!$B:$B,_Barberos!$A:$A)))</f>
        <v>0</v>
      </c>
      <c r="AI129" s="21" cm="1">
        <f t="array" ref="AI129">IF(ISERROR(INDEX(Jornadas[id],ROW()-5)),"",INT(SUMIFS(Cortes[importe],Cortes[id_jornada],INDEX(Jornadas[id],ROW()-5),Cortes[id_barbero],LOOKUP($AH$4,Barberos[nombre],Barberos[id]))*(INDEX(Jornadas[comision_barberos],1)/100)))</f>
        <v>0</v>
      </c>
      <c r="AJ129" s="21" cm="1">
        <f t="array" ref="AJ129">IF(ISERROR(INDEX(Jornadas[id],ROW()-5)),"",SUMIFS(Cortes[propina],Cortes[id_jornada],INDEX(Jornadas[id],ROW()-5),Cortes[id_barbero],LOOKUP($AH$4,Barberos[nombre],Barberos[id])))</f>
        <v>0</v>
      </c>
      <c r="AK129" s="21" cm="1">
        <f t="array" ref="AK129">IF(ISERROR(INDEX(Jornadas[id],ROW()-5)),"",SUMIFS(Adelantos[importe],Adelantos[id_jornada],INDEX(Jornadas[id],ROW()-5),Adelantos[id_barbero],LOOKUP($AH$4,Barberos[nombre],Barberos[id])))</f>
        <v>0</v>
      </c>
      <c r="AL129" s="21" cm="1">
        <f t="array" ref="AL129">IF(ISERROR(INDEX(Jornadas[id],ROW()-5)),"",AI129+AJ129-AK129)</f>
        <v>0</v>
      </c>
      <c r="AM129" s="2" cm="1">
        <f t="array" ref="AM129">IF(ISERROR(INDEX(Jornadas[id],ROW()-5)),"",COUNTIFS(_Cortes!$C:$C,INDEX(Jornadas[id],ROW()-5),_Cortes!$B:$B,LOOKUP($AM$4,_Barberos!$B:$B,_Barberos!$A:$A)))</f>
        <v>0</v>
      </c>
      <c r="AN129" s="21" cm="1">
        <f t="array" ref="AN129">IF(ISERROR(INDEX(Jornadas[id],ROW()-5)),"",INT(SUMIFS(Cortes[importe],Cortes[id_jornada],INDEX(Jornadas[id],ROW()-5),Cortes[id_barbero],LOOKUP($AM$4,Barberos[nombre],Barberos[id]))*(INDEX(Jornadas[comision_barberos],1)/100)))</f>
        <v>0</v>
      </c>
      <c r="AO129" s="21" cm="1">
        <f t="array" ref="AO129">IF(ISERROR(INDEX(Jornadas[id],ROW()-5)),"",SUMIFS(Cortes[propina],Cortes[id_jornada],INDEX(Jornadas[id],ROW()-5),Cortes[id_barbero],LOOKUP($AM$4,Barberos[nombre],Barberos[id])))</f>
        <v>0</v>
      </c>
      <c r="AP129" s="21" cm="1">
        <f t="array" ref="AP129">IF(ISERROR(INDEX(Jornadas[id],ROW()-5)),"",SUMIFS(Adelantos[importe],Adelantos[id_jornada],INDEX(Jornadas[id],ROW()-5),Adelantos[id_barbero],LOOKUP($AM$4,Barberos[nombre],Barberos[id])))</f>
        <v>0</v>
      </c>
      <c r="AQ129" s="21" cm="1">
        <f t="array" ref="AQ129">IF(ISERROR(INDEX(Jornadas[id],ROW()-5)),"",AN129+AO129-AP129)</f>
        <v>0</v>
      </c>
      <c r="AR129" s="2" cm="1">
        <f t="array" ref="AR129">IF(ISERROR(INDEX(Jornadas[id],ROW()-5)),"",COUNTIFS(_Cortes!$C:$C,INDEX(Jornadas[id],ROW()-5),_Cortes!$B:$B,LOOKUP($AR$4,_Barberos!$B:$B,_Barberos!$A:$A)))</f>
        <v>0</v>
      </c>
      <c r="AS129" s="21" cm="1">
        <f t="array" ref="AS129">IF(ISERROR(INDEX(Jornadas[id],ROW()-5)),"",INT(SUMIFS(Cortes[importe],Cortes[id_jornada],INDEX(Jornadas[id],ROW()-5),Cortes[id_barbero],LOOKUP($AR$4,Barberos[nombre],Barberos[id]))*(INDEX(Jornadas[comision_barberos],1)/100)))</f>
        <v>0</v>
      </c>
      <c r="AT129" s="21" cm="1">
        <f t="array" ref="AT129">IF(ISERROR(INDEX(Jornadas[id],ROW()-5)),"",SUMIFS(Cortes[propina],Cortes[id_jornada],INDEX(Jornadas[id],ROW()-5),Cortes[id_barbero],LOOKUP($AR$4,Barberos[nombre],Barberos[id])))</f>
        <v>0</v>
      </c>
      <c r="AU129" s="21" cm="1">
        <f t="array" ref="AU129">IF(ISERROR(INDEX(Jornadas[id],ROW()-5)),"",SUMIFS(Adelantos[importe],Adelantos[id_jornada],INDEX(Jornadas[id],ROW()-5),Adelantos[id_barbero],LOOKUP($AR$4,Barberos[nombre],Barberos[id])))</f>
        <v>0</v>
      </c>
      <c r="AV129" s="21" cm="1">
        <f t="array" ref="AV129">IF(ISERROR(INDEX(Jornadas[id],ROW()-5)),"",AS129+AT129-AU129)</f>
        <v>0</v>
      </c>
    </row>
    <row r="130" spans="1:48" ht="15" hidden="1" customHeight="1" x14ac:dyDescent="0.3">
      <c r="A130" s="53" t="str">
        <f t="shared" si="1"/>
        <v>Wednesday</v>
      </c>
      <c r="B130" s="54"/>
      <c r="C130" s="38" cm="1">
        <f t="array" ref="C130">IF(ISERROR(INDEX(Jornadas[id],ROW()-5)),"",INDEX(Jornadas[fecha],ROW()-5))</f>
        <v>45805</v>
      </c>
      <c r="D130" s="1" cm="1">
        <f t="array" ref="D130">IF(ISERROR(INDEX(Jornadas[id],ROW()-5)),"",COUNTIFS(_Cortes!$C:$C,INDEX(Jornadas[id],ROW()-5),_Cortes!$B:$B,LOOKUP($D$4,_Barberos!$B:$B,_Barberos!$A:$A)))</f>
        <v>4</v>
      </c>
      <c r="E130" s="20" cm="1">
        <f t="array" ref="E130">IF(ISERROR(INDEX(Jornadas[id],ROW()-5)),"",INT(SUMIFS(Cortes[importe],Cortes[id_jornada],INDEX(Jornadas[id],ROW()-5),Cortes[id_barbero],LOOKUP($D$4,Barberos[nombre],Barberos[id]))*(INDEX(Jornadas[comision_barberos],1)/100)))</f>
        <v>15000</v>
      </c>
      <c r="F130" s="20" cm="1">
        <f t="array" ref="F130">IF(ISERROR(INDEX(Jornadas[id],ROW()-5)),"",SUMIFS(Cortes[propina],Cortes[id_jornada],INDEX(Jornadas[id],ROW()-5),Cortes[id_barbero],LOOKUP($D$4,Barberos[nombre],Barberos[id])))</f>
        <v>3000</v>
      </c>
      <c r="G130" s="20" cm="1">
        <f t="array" ref="G130">IF(ISERROR(INDEX(Jornadas[id],ROW()-5)),"",SUMIFS(Adelantos[importe],Adelantos[id_jornada],INDEX(Jornadas[id],ROW()-5),Adelantos[id_barbero],LOOKUP($D$4,Barberos[nombre],Barberos[id])))</f>
        <v>0</v>
      </c>
      <c r="H130" s="20" cm="1">
        <f t="array" ref="H130">IF(ISERROR(INDEX(Jornadas[id],ROW()-5)),"",E130+F130-G130)</f>
        <v>18000</v>
      </c>
      <c r="I130" s="1" cm="1">
        <f t="array" ref="I130">IF(ISERROR(INDEX(Jornadas[id],ROW()-5)),"",COUNTIFS(_Cortes!$C:$C,INDEX(Jornadas[id],ROW()-5),_Cortes!$B:$B,LOOKUP($I$4,_Barberos!$B:$B,_Barberos!$A:$A)))</f>
        <v>0</v>
      </c>
      <c r="J130" s="20" cm="1">
        <f t="array" ref="J130">IF(ISERROR(INDEX(Jornadas[id],ROW()-5)),"",INT(SUMIFS(Cortes[importe],Cortes[id_jornada],INDEX(Jornadas[id],ROW()-5),Cortes[id_barbero],LOOKUP($I$4,Barberos[nombre],Barberos[id]))*(INDEX(Jornadas[comision_barberos],1)/100)))</f>
        <v>0</v>
      </c>
      <c r="K130" s="20" cm="1">
        <f t="array" ref="K130">IF(ISERROR(INDEX(Jornadas[id],ROW()-5)),"",SUMIFS(Cortes[propina],Cortes[id_jornada],INDEX(Jornadas[id],ROW()-5),Cortes[id_barbero],LOOKUP($I$4,Barberos[nombre],Barberos[id])))</f>
        <v>0</v>
      </c>
      <c r="L130" s="20" cm="1">
        <f t="array" ref="L130">IF(ISERROR(INDEX(Jornadas[id],ROW()-5)),"",SUMIFS(Adelantos[importe],Adelantos[id_jornada],INDEX(Jornadas[id],ROW()-5),Adelantos[id_barbero],LOOKUP($I$4,Barberos[nombre],Barberos[id])))</f>
        <v>0</v>
      </c>
      <c r="M130" s="20" cm="1">
        <f t="array" ref="M130">IF(ISERROR(INDEX(Jornadas[id],ROW()-5)),"",J130+K130-L130)</f>
        <v>0</v>
      </c>
      <c r="N130" s="1" cm="1">
        <f t="array" ref="N130">IF(ISERROR(INDEX(Jornadas[id],ROW()-5)),"",COUNTIFS(_Cortes!$C:$C,INDEX(Jornadas[id],ROW()-5),_Cortes!$B:$B,LOOKUP($N$4,_Barberos!$B:$B,_Barberos!$A:$A)))</f>
        <v>9</v>
      </c>
      <c r="O130" s="20" cm="1">
        <f t="array" ref="O130">IF(ISERROR(INDEX(Jornadas[id],ROW()-5)),"",INT(SUMIFS(Cortes[importe],Cortes[id_jornada],INDEX(Jornadas[id],ROW()-5),Cortes[id_barbero],LOOKUP($N$4,Barberos[nombre],Barberos[id]))*(INDEX(Jornadas[comision_barberos],1)/100)))</f>
        <v>32500</v>
      </c>
      <c r="P130" s="20" cm="1">
        <f t="array" ref="P130">IF(ISERROR(INDEX(Jornadas[id],ROW()-5)),"",SUMIFS(Cortes[propina],Cortes[id_jornada],INDEX(Jornadas[id],ROW()-5),Cortes[id_barbero],LOOKUP($N$4,Barberos[nombre],Barberos[id])))</f>
        <v>11000</v>
      </c>
      <c r="Q130" s="20" cm="1">
        <f t="array" ref="Q130">IF(ISERROR(INDEX(Jornadas[id],ROW()-5)),"",SUMIFS(Adelantos[importe],Adelantos[id_jornada],INDEX(Jornadas[id],ROW()-5),Adelantos[id_barbero],LOOKUP($N$4,Barberos[nombre],Barberos[id])))</f>
        <v>0</v>
      </c>
      <c r="R130" s="20" cm="1">
        <f t="array" ref="R130">IF(ISERROR(INDEX(Jornadas[id],ROW()-5)),"",O130+P130-Q130)</f>
        <v>43500</v>
      </c>
      <c r="S130" s="1" cm="1">
        <f t="array" ref="S130">IF(ISERROR(INDEX(Jornadas[id],ROW()-5)),"",COUNTIFS(_Cortes!$C:$C,INDEX(Jornadas[id],ROW()-5),_Cortes!$B:$B,LOOKUP($S$4,_Barberos!$B:$B,_Barberos!$A:$A)))</f>
        <v>9</v>
      </c>
      <c r="T130" s="20" cm="1">
        <f t="array" ref="T130">IF(ISERROR(INDEX(Jornadas[id],ROW()-5)),"",INT(SUMIFS(Cortes[importe],Cortes[id_jornada],INDEX(Jornadas[id],ROW()-5),Cortes[id_barbero],LOOKUP($S$4,Barberos[nombre],Barberos[id]))*(INDEX(Jornadas[comision_barberos],1)/100)))</f>
        <v>32500</v>
      </c>
      <c r="U130" s="20" cm="1">
        <f t="array" ref="U130">IF(ISERROR(INDEX(Jornadas[id],ROW()-5)),"",SUMIFS(Cortes[propina],Cortes[id_jornada],INDEX(Jornadas[id],ROW()-5),Cortes[id_barbero],LOOKUP($S$4,Barberos[nombre],Barberos[id])))</f>
        <v>4000</v>
      </c>
      <c r="V130" s="20" cm="1">
        <f t="array" ref="V130">IF(ISERROR(INDEX(Jornadas[id],ROW()-5)),"",SUMIFS(Adelantos[importe],Adelantos[id_jornada],INDEX(Jornadas[id],ROW()-5),Adelantos[id_barbero],LOOKUP($S$4,Barberos[nombre],Barberos[id])))</f>
        <v>0</v>
      </c>
      <c r="W130" s="20" cm="1">
        <f t="array" ref="W130">IF(ISERROR(INDEX(Jornadas[id],ROW()-5)),"",T130+U130-V130)</f>
        <v>36500</v>
      </c>
      <c r="X130" s="1" cm="1">
        <f t="array" ref="X130">IF(ISERROR(INDEX(Jornadas[id],ROW()-5)),"",COUNTIFS(_Cortes!$C:$C,INDEX(Jornadas[id],ROW()-5),_Cortes!$B:$B,LOOKUP($X$4,_Barberos!$B:$B,_Barberos!$A:$A)))</f>
        <v>10</v>
      </c>
      <c r="Y130" s="20" cm="1">
        <f t="array" ref="Y130">IF(ISERROR(INDEX(Jornadas[id],ROW()-5)),"",INT(SUMIFS(Cortes[importe],Cortes[id_jornada],INDEX(Jornadas[id],ROW()-5),Cortes[id_barbero],LOOKUP($X$4,Barberos[nombre],Barberos[id]))*(INDEX(Jornadas[comision_barberos],1)/100)))</f>
        <v>36000</v>
      </c>
      <c r="Z130" s="20" cm="1">
        <f t="array" ref="Z130">IF(ISERROR(INDEX(Jornadas[id],ROW()-5)),"",SUMIFS(Cortes[propina],Cortes[id_jornada],INDEX(Jornadas[id],ROW()-5),Cortes[id_barbero],LOOKUP($X$4,Barberos[nombre],Barberos[id])))</f>
        <v>0</v>
      </c>
      <c r="AA130" s="20" cm="1">
        <f t="array" ref="AA130">IF(ISERROR(INDEX(Jornadas[id],ROW()-5)),"",SUMIFS(Adelantos[importe],Adelantos[id_jornada],INDEX(Jornadas[id],ROW()-5),Adelantos[id_barbero],LOOKUP($X$4,Barberos[nombre],Barberos[id])))</f>
        <v>0</v>
      </c>
      <c r="AB130" s="20" cm="1">
        <f t="array" ref="AB130">IF(ISERROR(INDEX(Jornadas[id],ROW()-5)),"",Y130+Z130-AA130)</f>
        <v>36000</v>
      </c>
      <c r="AC130" s="1" cm="1">
        <f t="array" ref="AC130">IF(ISERROR(INDEX(Jornadas[id],ROW()-5)),"",COUNTIFS(_Cortes!$C:$C,INDEX(Jornadas[id],ROW()-5),_Cortes!$B:$B,LOOKUP($AC$4,_Barberos!$B:$B,_Barberos!$A:$A)))</f>
        <v>12</v>
      </c>
      <c r="AD130" s="20" cm="1">
        <f t="array" ref="AD130">IF(ISERROR(INDEX(Jornadas[id],ROW()-5)),"",INT(SUMIFS(Cortes[importe],Cortes[id_jornada],INDEX(Jornadas[id],ROW()-5),Cortes[id_barbero],LOOKUP($AC$4,Barberos[nombre],Barberos[id]))*(INDEX(Jornadas[comision_barberos],1)/100)))</f>
        <v>42000</v>
      </c>
      <c r="AE130" s="20" cm="1">
        <f t="array" ref="AE130">IF(ISERROR(INDEX(Jornadas[id],ROW()-5)),"",SUMIFS(Cortes[propina],Cortes[id_jornada],INDEX(Jornadas[id],ROW()-5),Cortes[id_barbero],LOOKUP($AC$4,Barberos[nombre],Barberos[id])))</f>
        <v>0</v>
      </c>
      <c r="AF130" s="20" cm="1">
        <f t="array" ref="AF130">IF(ISERROR(INDEX(Jornadas[id],ROW()-5)),"",SUMIFS(Adelantos[importe],Adelantos[id_jornada],INDEX(Jornadas[id],ROW()-5),Adelantos[id_barbero],LOOKUP($AC$4,Barberos[nombre],Barberos[id])))</f>
        <v>0</v>
      </c>
      <c r="AG130" s="20" cm="1">
        <f t="array" ref="AG130">IF(ISERROR(INDEX(Jornadas[id],ROW()-5)),"",AD130+AE130-AF130)</f>
        <v>42000</v>
      </c>
      <c r="AH130" s="1" cm="1">
        <f t="array" ref="AH130">IF(ISERROR(INDEX(Jornadas[id],ROW()-5)),"",COUNTIFS(_Cortes!$C:$C,INDEX(Jornadas[id],ROW()-5),_Cortes!$B:$B,LOOKUP($AH$4,_Barberos!$B:$B,_Barberos!$A:$A)))</f>
        <v>0</v>
      </c>
      <c r="AI130" s="20" cm="1">
        <f t="array" ref="AI130">IF(ISERROR(INDEX(Jornadas[id],ROW()-5)),"",INT(SUMIFS(Cortes[importe],Cortes[id_jornada],INDEX(Jornadas[id],ROW()-5),Cortes[id_barbero],LOOKUP($AH$4,Barberos[nombre],Barberos[id]))*(INDEX(Jornadas[comision_barberos],1)/100)))</f>
        <v>0</v>
      </c>
      <c r="AJ130" s="20" cm="1">
        <f t="array" ref="AJ130">IF(ISERROR(INDEX(Jornadas[id],ROW()-5)),"",SUMIFS(Cortes[propina],Cortes[id_jornada],INDEX(Jornadas[id],ROW()-5),Cortes[id_barbero],LOOKUP($AH$4,Barberos[nombre],Barberos[id])))</f>
        <v>0</v>
      </c>
      <c r="AK130" s="20" cm="1">
        <f t="array" ref="AK130">IF(ISERROR(INDEX(Jornadas[id],ROW()-5)),"",SUMIFS(Adelantos[importe],Adelantos[id_jornada],INDEX(Jornadas[id],ROW()-5),Adelantos[id_barbero],LOOKUP($AH$4,Barberos[nombre],Barberos[id])))</f>
        <v>0</v>
      </c>
      <c r="AL130" s="20" cm="1">
        <f t="array" ref="AL130">IF(ISERROR(INDEX(Jornadas[id],ROW()-5)),"",AI130+AJ130-AK130)</f>
        <v>0</v>
      </c>
      <c r="AM130" s="1" cm="1">
        <f t="array" ref="AM130">IF(ISERROR(INDEX(Jornadas[id],ROW()-5)),"",COUNTIFS(_Cortes!$C:$C,INDEX(Jornadas[id],ROW()-5),_Cortes!$B:$B,LOOKUP($AM$4,_Barberos!$B:$B,_Barberos!$A:$A)))</f>
        <v>0</v>
      </c>
      <c r="AN130" s="20" cm="1">
        <f t="array" ref="AN130">IF(ISERROR(INDEX(Jornadas[id],ROW()-5)),"",INT(SUMIFS(Cortes[importe],Cortes[id_jornada],INDEX(Jornadas[id],ROW()-5),Cortes[id_barbero],LOOKUP($AM$4,Barberos[nombre],Barberos[id]))*(INDEX(Jornadas[comision_barberos],1)/100)))</f>
        <v>0</v>
      </c>
      <c r="AO130" s="20" cm="1">
        <f t="array" ref="AO130">IF(ISERROR(INDEX(Jornadas[id],ROW()-5)),"",SUMIFS(Cortes[propina],Cortes[id_jornada],INDEX(Jornadas[id],ROW()-5),Cortes[id_barbero],LOOKUP($AM$4,Barberos[nombre],Barberos[id])))</f>
        <v>0</v>
      </c>
      <c r="AP130" s="20" cm="1">
        <f t="array" ref="AP130">IF(ISERROR(INDEX(Jornadas[id],ROW()-5)),"",SUMIFS(Adelantos[importe],Adelantos[id_jornada],INDEX(Jornadas[id],ROW()-5),Adelantos[id_barbero],LOOKUP($AM$4,Barberos[nombre],Barberos[id])))</f>
        <v>0</v>
      </c>
      <c r="AQ130" s="20" cm="1">
        <f t="array" ref="AQ130">IF(ISERROR(INDEX(Jornadas[id],ROW()-5)),"",AN130+AO130-AP130)</f>
        <v>0</v>
      </c>
      <c r="AR130" s="1" cm="1">
        <f t="array" ref="AR130">IF(ISERROR(INDEX(Jornadas[id],ROW()-5)),"",COUNTIFS(_Cortes!$C:$C,INDEX(Jornadas[id],ROW()-5),_Cortes!$B:$B,LOOKUP($AR$4,_Barberos!$B:$B,_Barberos!$A:$A)))</f>
        <v>0</v>
      </c>
      <c r="AS130" s="20" cm="1">
        <f t="array" ref="AS130">IF(ISERROR(INDEX(Jornadas[id],ROW()-5)),"",INT(SUMIFS(Cortes[importe],Cortes[id_jornada],INDEX(Jornadas[id],ROW()-5),Cortes[id_barbero],LOOKUP($AR$4,Barberos[nombre],Barberos[id]))*(INDEX(Jornadas[comision_barberos],1)/100)))</f>
        <v>0</v>
      </c>
      <c r="AT130" s="20" cm="1">
        <f t="array" ref="AT130">IF(ISERROR(INDEX(Jornadas[id],ROW()-5)),"",SUMIFS(Cortes[propina],Cortes[id_jornada],INDEX(Jornadas[id],ROW()-5),Cortes[id_barbero],LOOKUP($AR$4,Barberos[nombre],Barberos[id])))</f>
        <v>0</v>
      </c>
      <c r="AU130" s="20" cm="1">
        <f t="array" ref="AU130">IF(ISERROR(INDEX(Jornadas[id],ROW()-5)),"",SUMIFS(Adelantos[importe],Adelantos[id_jornada],INDEX(Jornadas[id],ROW()-5),Adelantos[id_barbero],LOOKUP($AR$4,Barberos[nombre],Barberos[id])))</f>
        <v>0</v>
      </c>
      <c r="AV130" s="20" cm="1">
        <f t="array" ref="AV130">IF(ISERROR(INDEX(Jornadas[id],ROW()-5)),"",AS130+AT130-AU130)</f>
        <v>0</v>
      </c>
    </row>
    <row r="131" spans="1:48" ht="15" hidden="1" customHeight="1" x14ac:dyDescent="0.3">
      <c r="A131" s="51" t="str">
        <f t="shared" si="1"/>
        <v>Thursday</v>
      </c>
      <c r="B131" s="52"/>
      <c r="C131" s="36" cm="1">
        <f t="array" ref="C131">IF(ISERROR(INDEX(Jornadas[id],ROW()-5)),"",INDEX(Jornadas[fecha],ROW()-5))</f>
        <v>45806</v>
      </c>
      <c r="D131" s="2" cm="1">
        <f t="array" ref="D131">IF(ISERROR(INDEX(Jornadas[id],ROW()-5)),"",COUNTIFS(_Cortes!$C:$C,INDEX(Jornadas[id],ROW()-5),_Cortes!$B:$B,LOOKUP($D$4,_Barberos!$B:$B,_Barberos!$A:$A)))</f>
        <v>13</v>
      </c>
      <c r="E131" s="21" cm="1">
        <f t="array" ref="E131">IF(ISERROR(INDEX(Jornadas[id],ROW()-5)),"",INT(SUMIFS(Cortes[importe],Cortes[id_jornada],INDEX(Jornadas[id],ROW()-5),Cortes[id_barbero],LOOKUP($D$4,Barberos[nombre],Barberos[id]))*(INDEX(Jornadas[comision_barberos],1)/100)))</f>
        <v>47500</v>
      </c>
      <c r="F131" s="21" cm="1">
        <f t="array" ref="F131">IF(ISERROR(INDEX(Jornadas[id],ROW()-5)),"",SUMIFS(Cortes[propina],Cortes[id_jornada],INDEX(Jornadas[id],ROW()-5),Cortes[id_barbero],LOOKUP($D$4,Barberos[nombre],Barberos[id])))</f>
        <v>1700</v>
      </c>
      <c r="G131" s="21" cm="1">
        <f t="array" ref="G131">IF(ISERROR(INDEX(Jornadas[id],ROW()-5)),"",SUMIFS(Adelantos[importe],Adelantos[id_jornada],INDEX(Jornadas[id],ROW()-5),Adelantos[id_barbero],LOOKUP($D$4,Barberos[nombre],Barberos[id])))</f>
        <v>0</v>
      </c>
      <c r="H131" s="21" cm="1">
        <f t="array" ref="H131">IF(ISERROR(INDEX(Jornadas[id],ROW()-5)),"",E131+F131-G131)</f>
        <v>49200</v>
      </c>
      <c r="I131" s="2" cm="1">
        <f t="array" ref="I131">IF(ISERROR(INDEX(Jornadas[id],ROW()-5)),"",COUNTIFS(_Cortes!$C:$C,INDEX(Jornadas[id],ROW()-5),_Cortes!$B:$B,LOOKUP($I$4,_Barberos!$B:$B,_Barberos!$A:$A)))</f>
        <v>11</v>
      </c>
      <c r="J131" s="21" cm="1">
        <f t="array" ref="J131">IF(ISERROR(INDEX(Jornadas[id],ROW()-5)),"",INT(SUMIFS(Cortes[importe],Cortes[id_jornada],INDEX(Jornadas[id],ROW()-5),Cortes[id_barbero],LOOKUP($I$4,Barberos[nombre],Barberos[id]))*(INDEX(Jornadas[comision_barberos],1)/100)))</f>
        <v>38500</v>
      </c>
      <c r="K131" s="21" cm="1">
        <f t="array" ref="K131">IF(ISERROR(INDEX(Jornadas[id],ROW()-5)),"",SUMIFS(Cortes[propina],Cortes[id_jornada],INDEX(Jornadas[id],ROW()-5),Cortes[id_barbero],LOOKUP($I$4,Barberos[nombre],Barberos[id])))</f>
        <v>2000</v>
      </c>
      <c r="L131" s="21" cm="1">
        <f t="array" ref="L131">IF(ISERROR(INDEX(Jornadas[id],ROW()-5)),"",SUMIFS(Adelantos[importe],Adelantos[id_jornada],INDEX(Jornadas[id],ROW()-5),Adelantos[id_barbero],LOOKUP($I$4,Barberos[nombre],Barberos[id])))</f>
        <v>0</v>
      </c>
      <c r="M131" s="21" cm="1">
        <f t="array" ref="M131">IF(ISERROR(INDEX(Jornadas[id],ROW()-5)),"",J131+K131-L131)</f>
        <v>40500</v>
      </c>
      <c r="N131" s="2" cm="1">
        <f t="array" ref="N131">IF(ISERROR(INDEX(Jornadas[id],ROW()-5)),"",COUNTIFS(_Cortes!$C:$C,INDEX(Jornadas[id],ROW()-5),_Cortes!$B:$B,LOOKUP($N$4,_Barberos!$B:$B,_Barberos!$A:$A)))</f>
        <v>6</v>
      </c>
      <c r="O131" s="21" cm="1">
        <f t="array" ref="O131">IF(ISERROR(INDEX(Jornadas[id],ROW()-5)),"",INT(SUMIFS(Cortes[importe],Cortes[id_jornada],INDEX(Jornadas[id],ROW()-5),Cortes[id_barbero],LOOKUP($N$4,Barberos[nombre],Barberos[id]))*(INDEX(Jornadas[comision_barberos],1)/100)))</f>
        <v>21000</v>
      </c>
      <c r="P131" s="21" cm="1">
        <f t="array" ref="P131">IF(ISERROR(INDEX(Jornadas[id],ROW()-5)),"",SUMIFS(Cortes[propina],Cortes[id_jornada],INDEX(Jornadas[id],ROW()-5),Cortes[id_barbero],LOOKUP($N$4,Barberos[nombre],Barberos[id])))</f>
        <v>1000</v>
      </c>
      <c r="Q131" s="21" cm="1">
        <f t="array" ref="Q131">IF(ISERROR(INDEX(Jornadas[id],ROW()-5)),"",SUMIFS(Adelantos[importe],Adelantos[id_jornada],INDEX(Jornadas[id],ROW()-5),Adelantos[id_barbero],LOOKUP($N$4,Barberos[nombre],Barberos[id])))</f>
        <v>0</v>
      </c>
      <c r="R131" s="21" cm="1">
        <f t="array" ref="R131">IF(ISERROR(INDEX(Jornadas[id],ROW()-5)),"",O131+P131-Q131)</f>
        <v>22000</v>
      </c>
      <c r="S131" s="2" cm="1">
        <f t="array" ref="S131">IF(ISERROR(INDEX(Jornadas[id],ROW()-5)),"",COUNTIFS(_Cortes!$C:$C,INDEX(Jornadas[id],ROW()-5),_Cortes!$B:$B,LOOKUP($S$4,_Barberos!$B:$B,_Barberos!$A:$A)))</f>
        <v>0</v>
      </c>
      <c r="T131" s="21" cm="1">
        <f t="array" ref="T131">IF(ISERROR(INDEX(Jornadas[id],ROW()-5)),"",INT(SUMIFS(Cortes[importe],Cortes[id_jornada],INDEX(Jornadas[id],ROW()-5),Cortes[id_barbero],LOOKUP($S$4,Barberos[nombre],Barberos[id]))*(INDEX(Jornadas[comision_barberos],1)/100)))</f>
        <v>0</v>
      </c>
      <c r="U131" s="21" cm="1">
        <f t="array" ref="U131">IF(ISERROR(INDEX(Jornadas[id],ROW()-5)),"",SUMIFS(Cortes[propina],Cortes[id_jornada],INDEX(Jornadas[id],ROW()-5),Cortes[id_barbero],LOOKUP($S$4,Barberos[nombre],Barberos[id])))</f>
        <v>0</v>
      </c>
      <c r="V131" s="21" cm="1">
        <f t="array" ref="V131">IF(ISERROR(INDEX(Jornadas[id],ROW()-5)),"",SUMIFS(Adelantos[importe],Adelantos[id_jornada],INDEX(Jornadas[id],ROW()-5),Adelantos[id_barbero],LOOKUP($S$4,Barberos[nombre],Barberos[id])))</f>
        <v>0</v>
      </c>
      <c r="W131" s="21" cm="1">
        <f t="array" ref="W131">IF(ISERROR(INDEX(Jornadas[id],ROW()-5)),"",T131+U131-V131)</f>
        <v>0</v>
      </c>
      <c r="X131" s="2" cm="1">
        <f t="array" ref="X131">IF(ISERROR(INDEX(Jornadas[id],ROW()-5)),"",COUNTIFS(_Cortes!$C:$C,INDEX(Jornadas[id],ROW()-5),_Cortes!$B:$B,LOOKUP($X$4,_Barberos!$B:$B,_Barberos!$A:$A)))</f>
        <v>6</v>
      </c>
      <c r="Y131" s="21" cm="1">
        <f t="array" ref="Y131">IF(ISERROR(INDEX(Jornadas[id],ROW()-5)),"",INT(SUMIFS(Cortes[importe],Cortes[id_jornada],INDEX(Jornadas[id],ROW()-5),Cortes[id_barbero],LOOKUP($X$4,Barberos[nombre],Barberos[id]))*(INDEX(Jornadas[comision_barberos],1)/100)))</f>
        <v>23000</v>
      </c>
      <c r="Z131" s="21" cm="1">
        <f t="array" ref="Z131">IF(ISERROR(INDEX(Jornadas[id],ROW()-5)),"",SUMIFS(Cortes[propina],Cortes[id_jornada],INDEX(Jornadas[id],ROW()-5),Cortes[id_barbero],LOOKUP($X$4,Barberos[nombre],Barberos[id])))</f>
        <v>0</v>
      </c>
      <c r="AA131" s="21" cm="1">
        <f t="array" ref="AA131">IF(ISERROR(INDEX(Jornadas[id],ROW()-5)),"",SUMIFS(Adelantos[importe],Adelantos[id_jornada],INDEX(Jornadas[id],ROW()-5),Adelantos[id_barbero],LOOKUP($X$4,Barberos[nombre],Barberos[id])))</f>
        <v>0</v>
      </c>
      <c r="AB131" s="21" cm="1">
        <f t="array" ref="AB131">IF(ISERROR(INDEX(Jornadas[id],ROW()-5)),"",Y131+Z131-AA131)</f>
        <v>23000</v>
      </c>
      <c r="AC131" s="2" cm="1">
        <f t="array" ref="AC131">IF(ISERROR(INDEX(Jornadas[id],ROW()-5)),"",COUNTIFS(_Cortes!$C:$C,INDEX(Jornadas[id],ROW()-5),_Cortes!$B:$B,LOOKUP($AC$4,_Barberos!$B:$B,_Barberos!$A:$A)))</f>
        <v>8</v>
      </c>
      <c r="AD131" s="21" cm="1">
        <f t="array" ref="AD131">IF(ISERROR(INDEX(Jornadas[id],ROW()-5)),"",INT(SUMIFS(Cortes[importe],Cortes[id_jornada],INDEX(Jornadas[id],ROW()-5),Cortes[id_barbero],LOOKUP($AC$4,Barberos[nombre],Barberos[id]))*(INDEX(Jornadas[comision_barberos],1)/100)))</f>
        <v>28000</v>
      </c>
      <c r="AE131" s="21" cm="1">
        <f t="array" ref="AE131">IF(ISERROR(INDEX(Jornadas[id],ROW()-5)),"",SUMIFS(Cortes[propina],Cortes[id_jornada],INDEX(Jornadas[id],ROW()-5),Cortes[id_barbero],LOOKUP($AC$4,Barberos[nombre],Barberos[id])))</f>
        <v>1000</v>
      </c>
      <c r="AF131" s="21" cm="1">
        <f t="array" ref="AF131">IF(ISERROR(INDEX(Jornadas[id],ROW()-5)),"",SUMIFS(Adelantos[importe],Adelantos[id_jornada],INDEX(Jornadas[id],ROW()-5),Adelantos[id_barbero],LOOKUP($AC$4,Barberos[nombre],Barberos[id])))</f>
        <v>0</v>
      </c>
      <c r="AG131" s="21" cm="1">
        <f t="array" ref="AG131">IF(ISERROR(INDEX(Jornadas[id],ROW()-5)),"",AD131+AE131-AF131)</f>
        <v>29000</v>
      </c>
      <c r="AH131" s="2" cm="1">
        <f t="array" ref="AH131">IF(ISERROR(INDEX(Jornadas[id],ROW()-5)),"",COUNTIFS(_Cortes!$C:$C,INDEX(Jornadas[id],ROW()-5),_Cortes!$B:$B,LOOKUP($AH$4,_Barberos!$B:$B,_Barberos!$A:$A)))</f>
        <v>0</v>
      </c>
      <c r="AI131" s="21" cm="1">
        <f t="array" ref="AI131">IF(ISERROR(INDEX(Jornadas[id],ROW()-5)),"",INT(SUMIFS(Cortes[importe],Cortes[id_jornada],INDEX(Jornadas[id],ROW()-5),Cortes[id_barbero],LOOKUP($AH$4,Barberos[nombre],Barberos[id]))*(INDEX(Jornadas[comision_barberos],1)/100)))</f>
        <v>0</v>
      </c>
      <c r="AJ131" s="21" cm="1">
        <f t="array" ref="AJ131">IF(ISERROR(INDEX(Jornadas[id],ROW()-5)),"",SUMIFS(Cortes[propina],Cortes[id_jornada],INDEX(Jornadas[id],ROW()-5),Cortes[id_barbero],LOOKUP($AH$4,Barberos[nombre],Barberos[id])))</f>
        <v>0</v>
      </c>
      <c r="AK131" s="21" cm="1">
        <f t="array" ref="AK131">IF(ISERROR(INDEX(Jornadas[id],ROW()-5)),"",SUMIFS(Adelantos[importe],Adelantos[id_jornada],INDEX(Jornadas[id],ROW()-5),Adelantos[id_barbero],LOOKUP($AH$4,Barberos[nombre],Barberos[id])))</f>
        <v>0</v>
      </c>
      <c r="AL131" s="21" cm="1">
        <f t="array" ref="AL131">IF(ISERROR(INDEX(Jornadas[id],ROW()-5)),"",AI131+AJ131-AK131)</f>
        <v>0</v>
      </c>
      <c r="AM131" s="2" cm="1">
        <f t="array" ref="AM131">IF(ISERROR(INDEX(Jornadas[id],ROW()-5)),"",COUNTIFS(_Cortes!$C:$C,INDEX(Jornadas[id],ROW()-5),_Cortes!$B:$B,LOOKUP($AM$4,_Barberos!$B:$B,_Barberos!$A:$A)))</f>
        <v>0</v>
      </c>
      <c r="AN131" s="21" cm="1">
        <f t="array" ref="AN131">IF(ISERROR(INDEX(Jornadas[id],ROW()-5)),"",INT(SUMIFS(Cortes[importe],Cortes[id_jornada],INDEX(Jornadas[id],ROW()-5),Cortes[id_barbero],LOOKUP($AM$4,Barberos[nombre],Barberos[id]))*(INDEX(Jornadas[comision_barberos],1)/100)))</f>
        <v>0</v>
      </c>
      <c r="AO131" s="21" cm="1">
        <f t="array" ref="AO131">IF(ISERROR(INDEX(Jornadas[id],ROW()-5)),"",SUMIFS(Cortes[propina],Cortes[id_jornada],INDEX(Jornadas[id],ROW()-5),Cortes[id_barbero],LOOKUP($AM$4,Barberos[nombre],Barberos[id])))</f>
        <v>0</v>
      </c>
      <c r="AP131" s="21" cm="1">
        <f t="array" ref="AP131">IF(ISERROR(INDEX(Jornadas[id],ROW()-5)),"",SUMIFS(Adelantos[importe],Adelantos[id_jornada],INDEX(Jornadas[id],ROW()-5),Adelantos[id_barbero],LOOKUP($AM$4,Barberos[nombre],Barberos[id])))</f>
        <v>0</v>
      </c>
      <c r="AQ131" s="21" cm="1">
        <f t="array" ref="AQ131">IF(ISERROR(INDEX(Jornadas[id],ROW()-5)),"",AN131+AO131-AP131)</f>
        <v>0</v>
      </c>
      <c r="AR131" s="2" cm="1">
        <f t="array" ref="AR131">IF(ISERROR(INDEX(Jornadas[id],ROW()-5)),"",COUNTIFS(_Cortes!$C:$C,INDEX(Jornadas[id],ROW()-5),_Cortes!$B:$B,LOOKUP($AR$4,_Barberos!$B:$B,_Barberos!$A:$A)))</f>
        <v>0</v>
      </c>
      <c r="AS131" s="21" cm="1">
        <f t="array" ref="AS131">IF(ISERROR(INDEX(Jornadas[id],ROW()-5)),"",INT(SUMIFS(Cortes[importe],Cortes[id_jornada],INDEX(Jornadas[id],ROW()-5),Cortes[id_barbero],LOOKUP($AR$4,Barberos[nombre],Barberos[id]))*(INDEX(Jornadas[comision_barberos],1)/100)))</f>
        <v>0</v>
      </c>
      <c r="AT131" s="21" cm="1">
        <f t="array" ref="AT131">IF(ISERROR(INDEX(Jornadas[id],ROW()-5)),"",SUMIFS(Cortes[propina],Cortes[id_jornada],INDEX(Jornadas[id],ROW()-5),Cortes[id_barbero],LOOKUP($AR$4,Barberos[nombre],Barberos[id])))</f>
        <v>0</v>
      </c>
      <c r="AU131" s="21" cm="1">
        <f t="array" ref="AU131">IF(ISERROR(INDEX(Jornadas[id],ROW()-5)),"",SUMIFS(Adelantos[importe],Adelantos[id_jornada],INDEX(Jornadas[id],ROW()-5),Adelantos[id_barbero],LOOKUP($AR$4,Barberos[nombre],Barberos[id])))</f>
        <v>0</v>
      </c>
      <c r="AV131" s="21" cm="1">
        <f t="array" ref="AV131">IF(ISERROR(INDEX(Jornadas[id],ROW()-5)),"",AS131+AT131-AU131)</f>
        <v>0</v>
      </c>
    </row>
    <row r="132" spans="1:48" ht="15" hidden="1" customHeight="1" x14ac:dyDescent="0.3">
      <c r="A132" s="53" t="str">
        <f t="shared" si="1"/>
        <v>Friday</v>
      </c>
      <c r="B132" s="54"/>
      <c r="C132" s="38" cm="1">
        <f t="array" ref="C132">IF(ISERROR(INDEX(Jornadas[id],ROW()-5)),"",INDEX(Jornadas[fecha],ROW()-5))</f>
        <v>45807</v>
      </c>
      <c r="D132" s="1" cm="1">
        <f t="array" ref="D132">IF(ISERROR(INDEX(Jornadas[id],ROW()-5)),"",COUNTIFS(_Cortes!$C:$C,INDEX(Jornadas[id],ROW()-5),_Cortes!$B:$B,LOOKUP($D$4,_Barberos!$B:$B,_Barberos!$A:$A)))</f>
        <v>6</v>
      </c>
      <c r="E132" s="20" cm="1">
        <f t="array" ref="E132">IF(ISERROR(INDEX(Jornadas[id],ROW()-5)),"",INT(SUMIFS(Cortes[importe],Cortes[id_jornada],INDEX(Jornadas[id],ROW()-5),Cortes[id_barbero],LOOKUP($D$4,Barberos[nombre],Barberos[id]))*(INDEX(Jornadas[comision_barberos],1)/100)))</f>
        <v>21000</v>
      </c>
      <c r="F132" s="20" cm="1">
        <f t="array" ref="F132">IF(ISERROR(INDEX(Jornadas[id],ROW()-5)),"",SUMIFS(Cortes[propina],Cortes[id_jornada],INDEX(Jornadas[id],ROW()-5),Cortes[id_barbero],LOOKUP($D$4,Barberos[nombre],Barberos[id])))</f>
        <v>2000</v>
      </c>
      <c r="G132" s="20" cm="1">
        <f t="array" ref="G132">IF(ISERROR(INDEX(Jornadas[id],ROW()-5)),"",SUMIFS(Adelantos[importe],Adelantos[id_jornada],INDEX(Jornadas[id],ROW()-5),Adelantos[id_barbero],LOOKUP($D$4,Barberos[nombre],Barberos[id])))</f>
        <v>0</v>
      </c>
      <c r="H132" s="20" cm="1">
        <f t="array" ref="H132">IF(ISERROR(INDEX(Jornadas[id],ROW()-5)),"",E132+F132-G132)</f>
        <v>23000</v>
      </c>
      <c r="I132" s="1" cm="1">
        <f t="array" ref="I132">IF(ISERROR(INDEX(Jornadas[id],ROW()-5)),"",COUNTIFS(_Cortes!$C:$C,INDEX(Jornadas[id],ROW()-5),_Cortes!$B:$B,LOOKUP($I$4,_Barberos!$B:$B,_Barberos!$A:$A)))</f>
        <v>15</v>
      </c>
      <c r="J132" s="20" cm="1">
        <f t="array" ref="J132">IF(ISERROR(INDEX(Jornadas[id],ROW()-5)),"",INT(SUMIFS(Cortes[importe],Cortes[id_jornada],INDEX(Jornadas[id],ROW()-5),Cortes[id_barbero],LOOKUP($I$4,Barberos[nombre],Barberos[id]))*(INDEX(Jornadas[comision_barberos],1)/100)))</f>
        <v>52500</v>
      </c>
      <c r="K132" s="20" cm="1">
        <f t="array" ref="K132">IF(ISERROR(INDEX(Jornadas[id],ROW()-5)),"",SUMIFS(Cortes[propina],Cortes[id_jornada],INDEX(Jornadas[id],ROW()-5),Cortes[id_barbero],LOOKUP($I$4,Barberos[nombre],Barberos[id])))</f>
        <v>1000</v>
      </c>
      <c r="L132" s="20" cm="1">
        <f t="array" ref="L132">IF(ISERROR(INDEX(Jornadas[id],ROW()-5)),"",SUMIFS(Adelantos[importe],Adelantos[id_jornada],INDEX(Jornadas[id],ROW()-5),Adelantos[id_barbero],LOOKUP($I$4,Barberos[nombre],Barberos[id])))</f>
        <v>0</v>
      </c>
      <c r="M132" s="20" cm="1">
        <f t="array" ref="M132">IF(ISERROR(INDEX(Jornadas[id],ROW()-5)),"",J132+K132-L132)</f>
        <v>53500</v>
      </c>
      <c r="N132" s="1" cm="1">
        <f t="array" ref="N132">IF(ISERROR(INDEX(Jornadas[id],ROW()-5)),"",COUNTIFS(_Cortes!$C:$C,INDEX(Jornadas[id],ROW()-5),_Cortes!$B:$B,LOOKUP($N$4,_Barberos!$B:$B,_Barberos!$A:$A)))</f>
        <v>11</v>
      </c>
      <c r="O132" s="20" cm="1">
        <f t="array" ref="O132">IF(ISERROR(INDEX(Jornadas[id],ROW()-5)),"",INT(SUMIFS(Cortes[importe],Cortes[id_jornada],INDEX(Jornadas[id],ROW()-5),Cortes[id_barbero],LOOKUP($N$4,Barberos[nombre],Barberos[id]))*(INDEX(Jornadas[comision_barberos],1)/100)))</f>
        <v>38500</v>
      </c>
      <c r="P132" s="20" cm="1">
        <f t="array" ref="P132">IF(ISERROR(INDEX(Jornadas[id],ROW()-5)),"",SUMIFS(Cortes[propina],Cortes[id_jornada],INDEX(Jornadas[id],ROW()-5),Cortes[id_barbero],LOOKUP($N$4,Barberos[nombre],Barberos[id])))</f>
        <v>9000</v>
      </c>
      <c r="Q132" s="20" cm="1">
        <f t="array" ref="Q132">IF(ISERROR(INDEX(Jornadas[id],ROW()-5)),"",SUMIFS(Adelantos[importe],Adelantos[id_jornada],INDEX(Jornadas[id],ROW()-5),Adelantos[id_barbero],LOOKUP($N$4,Barberos[nombre],Barberos[id])))</f>
        <v>0</v>
      </c>
      <c r="R132" s="20" cm="1">
        <f t="array" ref="R132">IF(ISERROR(INDEX(Jornadas[id],ROW()-5)),"",O132+P132-Q132)</f>
        <v>47500</v>
      </c>
      <c r="S132" s="1" cm="1">
        <f t="array" ref="S132">IF(ISERROR(INDEX(Jornadas[id],ROW()-5)),"",COUNTIFS(_Cortes!$C:$C,INDEX(Jornadas[id],ROW()-5),_Cortes!$B:$B,LOOKUP($S$4,_Barberos!$B:$B,_Barberos!$A:$A)))</f>
        <v>6</v>
      </c>
      <c r="T132" s="20" cm="1">
        <f t="array" ref="T132">IF(ISERROR(INDEX(Jornadas[id],ROW()-5)),"",INT(SUMIFS(Cortes[importe],Cortes[id_jornada],INDEX(Jornadas[id],ROW()-5),Cortes[id_barbero],LOOKUP($S$4,Barberos[nombre],Barberos[id]))*(INDEX(Jornadas[comision_barberos],1)/100)))</f>
        <v>22000</v>
      </c>
      <c r="U132" s="20" cm="1">
        <f t="array" ref="U132">IF(ISERROR(INDEX(Jornadas[id],ROW()-5)),"",SUMIFS(Cortes[propina],Cortes[id_jornada],INDEX(Jornadas[id],ROW()-5),Cortes[id_barbero],LOOKUP($S$4,Barberos[nombre],Barberos[id])))</f>
        <v>5000</v>
      </c>
      <c r="V132" s="20" cm="1">
        <f t="array" ref="V132">IF(ISERROR(INDEX(Jornadas[id],ROW()-5)),"",SUMIFS(Adelantos[importe],Adelantos[id_jornada],INDEX(Jornadas[id],ROW()-5),Adelantos[id_barbero],LOOKUP($S$4,Barberos[nombre],Barberos[id])))</f>
        <v>0</v>
      </c>
      <c r="W132" s="20" cm="1">
        <f t="array" ref="W132">IF(ISERROR(INDEX(Jornadas[id],ROW()-5)),"",T132+U132-V132)</f>
        <v>27000</v>
      </c>
      <c r="X132" s="1" cm="1">
        <f t="array" ref="X132">IF(ISERROR(INDEX(Jornadas[id],ROW()-5)),"",COUNTIFS(_Cortes!$C:$C,INDEX(Jornadas[id],ROW()-5),_Cortes!$B:$B,LOOKUP($X$4,_Barberos!$B:$B,_Barberos!$A:$A)))</f>
        <v>7</v>
      </c>
      <c r="Y132" s="20" cm="1">
        <f t="array" ref="Y132">IF(ISERROR(INDEX(Jornadas[id],ROW()-5)),"",INT(SUMIFS(Cortes[importe],Cortes[id_jornada],INDEX(Jornadas[id],ROW()-5),Cortes[id_barbero],LOOKUP($X$4,Barberos[nombre],Barberos[id]))*(INDEX(Jornadas[comision_barberos],1)/100)))</f>
        <v>24500</v>
      </c>
      <c r="Z132" s="20" cm="1">
        <f t="array" ref="Z132">IF(ISERROR(INDEX(Jornadas[id],ROW()-5)),"",SUMIFS(Cortes[propina],Cortes[id_jornada],INDEX(Jornadas[id],ROW()-5),Cortes[id_barbero],LOOKUP($X$4,Barberos[nombre],Barberos[id])))</f>
        <v>4000</v>
      </c>
      <c r="AA132" s="20" cm="1">
        <f t="array" ref="AA132">IF(ISERROR(INDEX(Jornadas[id],ROW()-5)),"",SUMIFS(Adelantos[importe],Adelantos[id_jornada],INDEX(Jornadas[id],ROW()-5),Adelantos[id_barbero],LOOKUP($X$4,Barberos[nombre],Barberos[id])))</f>
        <v>0</v>
      </c>
      <c r="AB132" s="20" cm="1">
        <f t="array" ref="AB132">IF(ISERROR(INDEX(Jornadas[id],ROW()-5)),"",Y132+Z132-AA132)</f>
        <v>28500</v>
      </c>
      <c r="AC132" s="1" cm="1">
        <f t="array" ref="AC132">IF(ISERROR(INDEX(Jornadas[id],ROW()-5)),"",COUNTIFS(_Cortes!$C:$C,INDEX(Jornadas[id],ROW()-5),_Cortes!$B:$B,LOOKUP($AC$4,_Barberos!$B:$B,_Barberos!$A:$A)))</f>
        <v>10</v>
      </c>
      <c r="AD132" s="20" cm="1">
        <f t="array" ref="AD132">IF(ISERROR(INDEX(Jornadas[id],ROW()-5)),"",INT(SUMIFS(Cortes[importe],Cortes[id_jornada],INDEX(Jornadas[id],ROW()-5),Cortes[id_barbero],LOOKUP($AC$4,Barberos[nombre],Barberos[id]))*(INDEX(Jornadas[comision_barberos],1)/100)))</f>
        <v>37000</v>
      </c>
      <c r="AE132" s="20" cm="1">
        <f t="array" ref="AE132">IF(ISERROR(INDEX(Jornadas[id],ROW()-5)),"",SUMIFS(Cortes[propina],Cortes[id_jornada],INDEX(Jornadas[id],ROW()-5),Cortes[id_barbero],LOOKUP($AC$4,Barberos[nombre],Barberos[id])))</f>
        <v>0</v>
      </c>
      <c r="AF132" s="20" cm="1">
        <f t="array" ref="AF132">IF(ISERROR(INDEX(Jornadas[id],ROW()-5)),"",SUMIFS(Adelantos[importe],Adelantos[id_jornada],INDEX(Jornadas[id],ROW()-5),Adelantos[id_barbero],LOOKUP($AC$4,Barberos[nombre],Barberos[id])))</f>
        <v>0</v>
      </c>
      <c r="AG132" s="20" cm="1">
        <f t="array" ref="AG132">IF(ISERROR(INDEX(Jornadas[id],ROW()-5)),"",AD132+AE132-AF132)</f>
        <v>37000</v>
      </c>
      <c r="AH132" s="1" cm="1">
        <f t="array" ref="AH132">IF(ISERROR(INDEX(Jornadas[id],ROW()-5)),"",COUNTIFS(_Cortes!$C:$C,INDEX(Jornadas[id],ROW()-5),_Cortes!$B:$B,LOOKUP($AH$4,_Barberos!$B:$B,_Barberos!$A:$A)))</f>
        <v>0</v>
      </c>
      <c r="AI132" s="20" cm="1">
        <f t="array" ref="AI132">IF(ISERROR(INDEX(Jornadas[id],ROW()-5)),"",INT(SUMIFS(Cortes[importe],Cortes[id_jornada],INDEX(Jornadas[id],ROW()-5),Cortes[id_barbero],LOOKUP($AH$4,Barberos[nombre],Barberos[id]))*(INDEX(Jornadas[comision_barberos],1)/100)))</f>
        <v>0</v>
      </c>
      <c r="AJ132" s="20" cm="1">
        <f t="array" ref="AJ132">IF(ISERROR(INDEX(Jornadas[id],ROW()-5)),"",SUMIFS(Cortes[propina],Cortes[id_jornada],INDEX(Jornadas[id],ROW()-5),Cortes[id_barbero],LOOKUP($AH$4,Barberos[nombre],Barberos[id])))</f>
        <v>0</v>
      </c>
      <c r="AK132" s="20" cm="1">
        <f t="array" ref="AK132">IF(ISERROR(INDEX(Jornadas[id],ROW()-5)),"",SUMIFS(Adelantos[importe],Adelantos[id_jornada],INDEX(Jornadas[id],ROW()-5),Adelantos[id_barbero],LOOKUP($AH$4,Barberos[nombre],Barberos[id])))</f>
        <v>0</v>
      </c>
      <c r="AL132" s="20" cm="1">
        <f t="array" ref="AL132">IF(ISERROR(INDEX(Jornadas[id],ROW()-5)),"",AI132+AJ132-AK132)</f>
        <v>0</v>
      </c>
      <c r="AM132" s="1" cm="1">
        <f t="array" ref="AM132">IF(ISERROR(INDEX(Jornadas[id],ROW()-5)),"",COUNTIFS(_Cortes!$C:$C,INDEX(Jornadas[id],ROW()-5),_Cortes!$B:$B,LOOKUP($AM$4,_Barberos!$B:$B,_Barberos!$A:$A)))</f>
        <v>0</v>
      </c>
      <c r="AN132" s="20" cm="1">
        <f t="array" ref="AN132">IF(ISERROR(INDEX(Jornadas[id],ROW()-5)),"",INT(SUMIFS(Cortes[importe],Cortes[id_jornada],INDEX(Jornadas[id],ROW()-5),Cortes[id_barbero],LOOKUP($AM$4,Barberos[nombre],Barberos[id]))*(INDEX(Jornadas[comision_barberos],1)/100)))</f>
        <v>0</v>
      </c>
      <c r="AO132" s="20" cm="1">
        <f t="array" ref="AO132">IF(ISERROR(INDEX(Jornadas[id],ROW()-5)),"",SUMIFS(Cortes[propina],Cortes[id_jornada],INDEX(Jornadas[id],ROW()-5),Cortes[id_barbero],LOOKUP($AM$4,Barberos[nombre],Barberos[id])))</f>
        <v>0</v>
      </c>
      <c r="AP132" s="20" cm="1">
        <f t="array" ref="AP132">IF(ISERROR(INDEX(Jornadas[id],ROW()-5)),"",SUMIFS(Adelantos[importe],Adelantos[id_jornada],INDEX(Jornadas[id],ROW()-5),Adelantos[id_barbero],LOOKUP($AM$4,Barberos[nombre],Barberos[id])))</f>
        <v>0</v>
      </c>
      <c r="AQ132" s="20" cm="1">
        <f t="array" ref="AQ132">IF(ISERROR(INDEX(Jornadas[id],ROW()-5)),"",AN132+AO132-AP132)</f>
        <v>0</v>
      </c>
      <c r="AR132" s="1" cm="1">
        <f t="array" ref="AR132">IF(ISERROR(INDEX(Jornadas[id],ROW()-5)),"",COUNTIFS(_Cortes!$C:$C,INDEX(Jornadas[id],ROW()-5),_Cortes!$B:$B,LOOKUP($AR$4,_Barberos!$B:$B,_Barberos!$A:$A)))</f>
        <v>0</v>
      </c>
      <c r="AS132" s="20" cm="1">
        <f t="array" ref="AS132">IF(ISERROR(INDEX(Jornadas[id],ROW()-5)),"",INT(SUMIFS(Cortes[importe],Cortes[id_jornada],INDEX(Jornadas[id],ROW()-5),Cortes[id_barbero],LOOKUP($AR$4,Barberos[nombre],Barberos[id]))*(INDEX(Jornadas[comision_barberos],1)/100)))</f>
        <v>0</v>
      </c>
      <c r="AT132" s="20" cm="1">
        <f t="array" ref="AT132">IF(ISERROR(INDEX(Jornadas[id],ROW()-5)),"",SUMIFS(Cortes[propina],Cortes[id_jornada],INDEX(Jornadas[id],ROW()-5),Cortes[id_barbero],LOOKUP($AR$4,Barberos[nombre],Barberos[id])))</f>
        <v>0</v>
      </c>
      <c r="AU132" s="20" cm="1">
        <f t="array" ref="AU132">IF(ISERROR(INDEX(Jornadas[id],ROW()-5)),"",SUMIFS(Adelantos[importe],Adelantos[id_jornada],INDEX(Jornadas[id],ROW()-5),Adelantos[id_barbero],LOOKUP($AR$4,Barberos[nombre],Barberos[id])))</f>
        <v>0</v>
      </c>
      <c r="AV132" s="20" cm="1">
        <f t="array" ref="AV132">IF(ISERROR(INDEX(Jornadas[id],ROW()-5)),"",AS132+AT132-AU132)</f>
        <v>0</v>
      </c>
    </row>
    <row r="133" spans="1:48" ht="15" hidden="1" customHeight="1" x14ac:dyDescent="0.3">
      <c r="A133" s="51" t="str">
        <f t="shared" si="1"/>
        <v>Saturday</v>
      </c>
      <c r="B133" s="52"/>
      <c r="C133" s="36" cm="1">
        <f t="array" ref="C133">IF(ISERROR(INDEX(Jornadas[id],ROW()-5)),"",INDEX(Jornadas[fecha],ROW()-5))</f>
        <v>45808</v>
      </c>
      <c r="D133" s="2" cm="1">
        <f t="array" ref="D133">IF(ISERROR(INDEX(Jornadas[id],ROW()-5)),"",COUNTIFS(_Cortes!$C:$C,INDEX(Jornadas[id],ROW()-5),_Cortes!$B:$B,LOOKUP($D$4,_Barberos!$B:$B,_Barberos!$A:$A)))</f>
        <v>7</v>
      </c>
      <c r="E133" s="21" cm="1">
        <f t="array" ref="E133">IF(ISERROR(INDEX(Jornadas[id],ROW()-5)),"",INT(SUMIFS(Cortes[importe],Cortes[id_jornada],INDEX(Jornadas[id],ROW()-5),Cortes[id_barbero],LOOKUP($D$4,Barberos[nombre],Barberos[id]))*(INDEX(Jornadas[comision_barberos],1)/100)))</f>
        <v>24500</v>
      </c>
      <c r="F133" s="21" cm="1">
        <f t="array" ref="F133">IF(ISERROR(INDEX(Jornadas[id],ROW()-5)),"",SUMIFS(Cortes[propina],Cortes[id_jornada],INDEX(Jornadas[id],ROW()-5),Cortes[id_barbero],LOOKUP($D$4,Barberos[nombre],Barberos[id])))</f>
        <v>1000</v>
      </c>
      <c r="G133" s="21" cm="1">
        <f t="array" ref="G133">IF(ISERROR(INDEX(Jornadas[id],ROW()-5)),"",SUMIFS(Adelantos[importe],Adelantos[id_jornada],INDEX(Jornadas[id],ROW()-5),Adelantos[id_barbero],LOOKUP($D$4,Barberos[nombre],Barberos[id])))</f>
        <v>0</v>
      </c>
      <c r="H133" s="21" cm="1">
        <f t="array" ref="H133">IF(ISERROR(INDEX(Jornadas[id],ROW()-5)),"",E133+F133-G133)</f>
        <v>25500</v>
      </c>
      <c r="I133" s="2" cm="1">
        <f t="array" ref="I133">IF(ISERROR(INDEX(Jornadas[id],ROW()-5)),"",COUNTIFS(_Cortes!$C:$C,INDEX(Jornadas[id],ROW()-5),_Cortes!$B:$B,LOOKUP($I$4,_Barberos!$B:$B,_Barberos!$A:$A)))</f>
        <v>0</v>
      </c>
      <c r="J133" s="21" cm="1">
        <f t="array" ref="J133">IF(ISERROR(INDEX(Jornadas[id],ROW()-5)),"",INT(SUMIFS(Cortes[importe],Cortes[id_jornada],INDEX(Jornadas[id],ROW()-5),Cortes[id_barbero],LOOKUP($I$4,Barberos[nombre],Barberos[id]))*(INDEX(Jornadas[comision_barberos],1)/100)))</f>
        <v>0</v>
      </c>
      <c r="K133" s="21" cm="1">
        <f t="array" ref="K133">IF(ISERROR(INDEX(Jornadas[id],ROW()-5)),"",SUMIFS(Cortes[propina],Cortes[id_jornada],INDEX(Jornadas[id],ROW()-5),Cortes[id_barbero],LOOKUP($I$4,Barberos[nombre],Barberos[id])))</f>
        <v>0</v>
      </c>
      <c r="L133" s="21" cm="1">
        <f t="array" ref="L133">IF(ISERROR(INDEX(Jornadas[id],ROW()-5)),"",SUMIFS(Adelantos[importe],Adelantos[id_jornada],INDEX(Jornadas[id],ROW()-5),Adelantos[id_barbero],LOOKUP($I$4,Barberos[nombre],Barberos[id])))</f>
        <v>0</v>
      </c>
      <c r="M133" s="21" cm="1">
        <f t="array" ref="M133">IF(ISERROR(INDEX(Jornadas[id],ROW()-5)),"",J133+K133-L133)</f>
        <v>0</v>
      </c>
      <c r="N133" s="2" cm="1">
        <f t="array" ref="N133">IF(ISERROR(INDEX(Jornadas[id],ROW()-5)),"",COUNTIFS(_Cortes!$C:$C,INDEX(Jornadas[id],ROW()-5),_Cortes!$B:$B,LOOKUP($N$4,_Barberos!$B:$B,_Barberos!$A:$A)))</f>
        <v>14</v>
      </c>
      <c r="O133" s="21" cm="1">
        <f t="array" ref="O133">IF(ISERROR(INDEX(Jornadas[id],ROW()-5)),"",INT(SUMIFS(Cortes[importe],Cortes[id_jornada],INDEX(Jornadas[id],ROW()-5),Cortes[id_barbero],LOOKUP($N$4,Barberos[nombre],Barberos[id]))*(INDEX(Jornadas[comision_barberos],1)/100)))</f>
        <v>49000</v>
      </c>
      <c r="P133" s="21" cm="1">
        <f t="array" ref="P133">IF(ISERROR(INDEX(Jornadas[id],ROW()-5)),"",SUMIFS(Cortes[propina],Cortes[id_jornada],INDEX(Jornadas[id],ROW()-5),Cortes[id_barbero],LOOKUP($N$4,Barberos[nombre],Barberos[id])))</f>
        <v>18500</v>
      </c>
      <c r="Q133" s="21" cm="1">
        <f t="array" ref="Q133">IF(ISERROR(INDEX(Jornadas[id],ROW()-5)),"",SUMIFS(Adelantos[importe],Adelantos[id_jornada],INDEX(Jornadas[id],ROW()-5),Adelantos[id_barbero],LOOKUP($N$4,Barberos[nombre],Barberos[id])))</f>
        <v>0</v>
      </c>
      <c r="R133" s="21" cm="1">
        <f t="array" ref="R133">IF(ISERROR(INDEX(Jornadas[id],ROW()-5)),"",O133+P133-Q133)</f>
        <v>67500</v>
      </c>
      <c r="S133" s="2" cm="1">
        <f t="array" ref="S133">IF(ISERROR(INDEX(Jornadas[id],ROW()-5)),"",COUNTIFS(_Cortes!$C:$C,INDEX(Jornadas[id],ROW()-5),_Cortes!$B:$B,LOOKUP($S$4,_Barberos!$B:$B,_Barberos!$A:$A)))</f>
        <v>10</v>
      </c>
      <c r="T133" s="21" cm="1">
        <f t="array" ref="T133">IF(ISERROR(INDEX(Jornadas[id],ROW()-5)),"",INT(SUMIFS(Cortes[importe],Cortes[id_jornada],INDEX(Jornadas[id],ROW()-5),Cortes[id_barbero],LOOKUP($S$4,Barberos[nombre],Barberos[id]))*(INDEX(Jornadas[comision_barberos],1)/100)))</f>
        <v>36000</v>
      </c>
      <c r="U133" s="21" cm="1">
        <f t="array" ref="U133">IF(ISERROR(INDEX(Jornadas[id],ROW()-5)),"",SUMIFS(Cortes[propina],Cortes[id_jornada],INDEX(Jornadas[id],ROW()-5),Cortes[id_barbero],LOOKUP($S$4,Barberos[nombre],Barberos[id])))</f>
        <v>5000</v>
      </c>
      <c r="V133" s="21" cm="1">
        <f t="array" ref="V133">IF(ISERROR(INDEX(Jornadas[id],ROW()-5)),"",SUMIFS(Adelantos[importe],Adelantos[id_jornada],INDEX(Jornadas[id],ROW()-5),Adelantos[id_barbero],LOOKUP($S$4,Barberos[nombre],Barberos[id])))</f>
        <v>1000</v>
      </c>
      <c r="W133" s="21" cm="1">
        <f t="array" ref="W133">IF(ISERROR(INDEX(Jornadas[id],ROW()-5)),"",T133+U133-V133)</f>
        <v>40000</v>
      </c>
      <c r="X133" s="2" cm="1">
        <f t="array" ref="X133">IF(ISERROR(INDEX(Jornadas[id],ROW()-5)),"",COUNTIFS(_Cortes!$C:$C,INDEX(Jornadas[id],ROW()-5),_Cortes!$B:$B,LOOKUP($X$4,_Barberos!$B:$B,_Barberos!$A:$A)))</f>
        <v>14</v>
      </c>
      <c r="Y133" s="21" cm="1">
        <f t="array" ref="Y133">IF(ISERROR(INDEX(Jornadas[id],ROW()-5)),"",INT(SUMIFS(Cortes[importe],Cortes[id_jornada],INDEX(Jornadas[id],ROW()-5),Cortes[id_barbero],LOOKUP($X$4,Barberos[nombre],Barberos[id]))*(INDEX(Jornadas[comision_barberos],1)/100)))</f>
        <v>51000</v>
      </c>
      <c r="Z133" s="21" cm="1">
        <f t="array" ref="Z133">IF(ISERROR(INDEX(Jornadas[id],ROW()-5)),"",SUMIFS(Cortes[propina],Cortes[id_jornada],INDEX(Jornadas[id],ROW()-5),Cortes[id_barbero],LOOKUP($X$4,Barberos[nombre],Barberos[id])))</f>
        <v>1000</v>
      </c>
      <c r="AA133" s="21" cm="1">
        <f t="array" ref="AA133">IF(ISERROR(INDEX(Jornadas[id],ROW()-5)),"",SUMIFS(Adelantos[importe],Adelantos[id_jornada],INDEX(Jornadas[id],ROW()-5),Adelantos[id_barbero],LOOKUP($X$4,Barberos[nombre],Barberos[id])))</f>
        <v>0</v>
      </c>
      <c r="AB133" s="21" cm="1">
        <f t="array" ref="AB133">IF(ISERROR(INDEX(Jornadas[id],ROW()-5)),"",Y133+Z133-AA133)</f>
        <v>52000</v>
      </c>
      <c r="AC133" s="2" cm="1">
        <f t="array" ref="AC133">IF(ISERROR(INDEX(Jornadas[id],ROW()-5)),"",COUNTIFS(_Cortes!$C:$C,INDEX(Jornadas[id],ROW()-5),_Cortes!$B:$B,LOOKUP($AC$4,_Barberos!$B:$B,_Barberos!$A:$A)))</f>
        <v>17</v>
      </c>
      <c r="AD133" s="21" cm="1">
        <f t="array" ref="AD133">IF(ISERROR(INDEX(Jornadas[id],ROW()-5)),"",INT(SUMIFS(Cortes[importe],Cortes[id_jornada],INDEX(Jornadas[id],ROW()-5),Cortes[id_barbero],LOOKUP($AC$4,Barberos[nombre],Barberos[id]))*(INDEX(Jornadas[comision_barberos],1)/100)))</f>
        <v>59500</v>
      </c>
      <c r="AE133" s="21" cm="1">
        <f t="array" ref="AE133">IF(ISERROR(INDEX(Jornadas[id],ROW()-5)),"",SUMIFS(Cortes[propina],Cortes[id_jornada],INDEX(Jornadas[id],ROW()-5),Cortes[id_barbero],LOOKUP($AC$4,Barberos[nombre],Barberos[id])))</f>
        <v>0</v>
      </c>
      <c r="AF133" s="21" cm="1">
        <f t="array" ref="AF133">IF(ISERROR(INDEX(Jornadas[id],ROW()-5)),"",SUMIFS(Adelantos[importe],Adelantos[id_jornada],INDEX(Jornadas[id],ROW()-5),Adelantos[id_barbero],LOOKUP($AC$4,Barberos[nombre],Barberos[id])))</f>
        <v>0</v>
      </c>
      <c r="AG133" s="21" cm="1">
        <f t="array" ref="AG133">IF(ISERROR(INDEX(Jornadas[id],ROW()-5)),"",AD133+AE133-AF133)</f>
        <v>59500</v>
      </c>
      <c r="AH133" s="2" cm="1">
        <f t="array" ref="AH133">IF(ISERROR(INDEX(Jornadas[id],ROW()-5)),"",COUNTIFS(_Cortes!$C:$C,INDEX(Jornadas[id],ROW()-5),_Cortes!$B:$B,LOOKUP($AH$4,_Barberos!$B:$B,_Barberos!$A:$A)))</f>
        <v>0</v>
      </c>
      <c r="AI133" s="21" cm="1">
        <f t="array" ref="AI133">IF(ISERROR(INDEX(Jornadas[id],ROW()-5)),"",INT(SUMIFS(Cortes[importe],Cortes[id_jornada],INDEX(Jornadas[id],ROW()-5),Cortes[id_barbero],LOOKUP($AH$4,Barberos[nombre],Barberos[id]))*(INDEX(Jornadas[comision_barberos],1)/100)))</f>
        <v>0</v>
      </c>
      <c r="AJ133" s="21" cm="1">
        <f t="array" ref="AJ133">IF(ISERROR(INDEX(Jornadas[id],ROW()-5)),"",SUMIFS(Cortes[propina],Cortes[id_jornada],INDEX(Jornadas[id],ROW()-5),Cortes[id_barbero],LOOKUP($AH$4,Barberos[nombre],Barberos[id])))</f>
        <v>0</v>
      </c>
      <c r="AK133" s="21" cm="1">
        <f t="array" ref="AK133">IF(ISERROR(INDEX(Jornadas[id],ROW()-5)),"",SUMIFS(Adelantos[importe],Adelantos[id_jornada],INDEX(Jornadas[id],ROW()-5),Adelantos[id_barbero],LOOKUP($AH$4,Barberos[nombre],Barberos[id])))</f>
        <v>0</v>
      </c>
      <c r="AL133" s="21" cm="1">
        <f t="array" ref="AL133">IF(ISERROR(INDEX(Jornadas[id],ROW()-5)),"",AI133+AJ133-AK133)</f>
        <v>0</v>
      </c>
      <c r="AM133" s="2" cm="1">
        <f t="array" ref="AM133">IF(ISERROR(INDEX(Jornadas[id],ROW()-5)),"",COUNTIFS(_Cortes!$C:$C,INDEX(Jornadas[id],ROW()-5),_Cortes!$B:$B,LOOKUP($AM$4,_Barberos!$B:$B,_Barberos!$A:$A)))</f>
        <v>10</v>
      </c>
      <c r="AN133" s="21" cm="1">
        <f t="array" ref="AN133">IF(ISERROR(INDEX(Jornadas[id],ROW()-5)),"",INT(SUMIFS(Cortes[importe],Cortes[id_jornada],INDEX(Jornadas[id],ROW()-5),Cortes[id_barbero],LOOKUP($AM$4,Barberos[nombre],Barberos[id]))*(INDEX(Jornadas[comision_barberos],1)/100)))</f>
        <v>36000</v>
      </c>
      <c r="AO133" s="21" cm="1">
        <f t="array" ref="AO133">IF(ISERROR(INDEX(Jornadas[id],ROW()-5)),"",SUMIFS(Cortes[propina],Cortes[id_jornada],INDEX(Jornadas[id],ROW()-5),Cortes[id_barbero],LOOKUP($AM$4,Barberos[nombre],Barberos[id])))</f>
        <v>5300</v>
      </c>
      <c r="AP133" s="21" cm="1">
        <f t="array" ref="AP133">IF(ISERROR(INDEX(Jornadas[id],ROW()-5)),"",SUMIFS(Adelantos[importe],Adelantos[id_jornada],INDEX(Jornadas[id],ROW()-5),Adelantos[id_barbero],LOOKUP($AM$4,Barberos[nombre],Barberos[id])))</f>
        <v>0</v>
      </c>
      <c r="AQ133" s="21" cm="1">
        <f t="array" ref="AQ133">IF(ISERROR(INDEX(Jornadas[id],ROW()-5)),"",AN133+AO133-AP133)</f>
        <v>41300</v>
      </c>
      <c r="AR133" s="2" cm="1">
        <f t="array" ref="AR133">IF(ISERROR(INDEX(Jornadas[id],ROW()-5)),"",COUNTIFS(_Cortes!$C:$C,INDEX(Jornadas[id],ROW()-5),_Cortes!$B:$B,LOOKUP($AR$4,_Barberos!$B:$B,_Barberos!$A:$A)))</f>
        <v>0</v>
      </c>
      <c r="AS133" s="21" cm="1">
        <f t="array" ref="AS133">IF(ISERROR(INDEX(Jornadas[id],ROW()-5)),"",INT(SUMIFS(Cortes[importe],Cortes[id_jornada],INDEX(Jornadas[id],ROW()-5),Cortes[id_barbero],LOOKUP($AR$4,Barberos[nombre],Barberos[id]))*(INDEX(Jornadas[comision_barberos],1)/100)))</f>
        <v>0</v>
      </c>
      <c r="AT133" s="21" cm="1">
        <f t="array" ref="AT133">IF(ISERROR(INDEX(Jornadas[id],ROW()-5)),"",SUMIFS(Cortes[propina],Cortes[id_jornada],INDEX(Jornadas[id],ROW()-5),Cortes[id_barbero],LOOKUP($AR$4,Barberos[nombre],Barberos[id])))</f>
        <v>0</v>
      </c>
      <c r="AU133" s="21" cm="1">
        <f t="array" ref="AU133">IF(ISERROR(INDEX(Jornadas[id],ROW()-5)),"",SUMIFS(Adelantos[importe],Adelantos[id_jornada],INDEX(Jornadas[id],ROW()-5),Adelantos[id_barbero],LOOKUP($AR$4,Barberos[nombre],Barberos[id])))</f>
        <v>0</v>
      </c>
      <c r="AV133" s="21" cm="1">
        <f t="array" ref="AV133">IF(ISERROR(INDEX(Jornadas[id],ROW()-5)),"",AS133+AT133-AU133)</f>
        <v>0</v>
      </c>
    </row>
    <row r="134" spans="1:48" ht="15" hidden="1" customHeight="1" x14ac:dyDescent="0.3">
      <c r="A134" s="53" t="str">
        <f t="shared" si="1"/>
        <v>Monday</v>
      </c>
      <c r="B134" s="54"/>
      <c r="C134" s="38" cm="1">
        <f t="array" ref="C134">IF(ISERROR(INDEX(Jornadas[id],ROW()-5)),"",INDEX(Jornadas[fecha],ROW()-5))</f>
        <v>45810</v>
      </c>
      <c r="D134" s="1" cm="1">
        <f t="array" ref="D134">IF(ISERROR(INDEX(Jornadas[id],ROW()-5)),"",COUNTIFS(_Cortes!$C:$C,INDEX(Jornadas[id],ROW()-5),_Cortes!$B:$B,LOOKUP($D$4,_Barberos!$B:$B,_Barberos!$A:$A)))</f>
        <v>0</v>
      </c>
      <c r="E134" s="20" cm="1">
        <f t="array" ref="E134">IF(ISERROR(INDEX(Jornadas[id],ROW()-5)),"",INT(SUMIFS(Cortes[importe],Cortes[id_jornada],INDEX(Jornadas[id],ROW()-5),Cortes[id_barbero],LOOKUP($D$4,Barberos[nombre],Barberos[id]))*(INDEX(Jornadas[comision_barberos],1)/100)))</f>
        <v>0</v>
      </c>
      <c r="F134" s="20" cm="1">
        <f t="array" ref="F134">IF(ISERROR(INDEX(Jornadas[id],ROW()-5)),"",SUMIFS(Cortes[propina],Cortes[id_jornada],INDEX(Jornadas[id],ROW()-5),Cortes[id_barbero],LOOKUP($D$4,Barberos[nombre],Barberos[id])))</f>
        <v>0</v>
      </c>
      <c r="G134" s="20" cm="1">
        <f t="array" ref="G134">IF(ISERROR(INDEX(Jornadas[id],ROW()-5)),"",SUMIFS(Adelantos[importe],Adelantos[id_jornada],INDEX(Jornadas[id],ROW()-5),Adelantos[id_barbero],LOOKUP($D$4,Barberos[nombre],Barberos[id])))</f>
        <v>0</v>
      </c>
      <c r="H134" s="20" cm="1">
        <f t="array" ref="H134">IF(ISERROR(INDEX(Jornadas[id],ROW()-5)),"",E134+F134-G134)</f>
        <v>0</v>
      </c>
      <c r="I134" s="1" cm="1">
        <f t="array" ref="I134">IF(ISERROR(INDEX(Jornadas[id],ROW()-5)),"",COUNTIFS(_Cortes!$C:$C,INDEX(Jornadas[id],ROW()-5),_Cortes!$B:$B,LOOKUP($I$4,_Barberos!$B:$B,_Barberos!$A:$A)))</f>
        <v>13</v>
      </c>
      <c r="J134" s="20" cm="1">
        <f t="array" ref="J134">IF(ISERROR(INDEX(Jornadas[id],ROW()-5)),"",INT(SUMIFS(Cortes[importe],Cortes[id_jornada],INDEX(Jornadas[id],ROW()-5),Cortes[id_barbero],LOOKUP($I$4,Barberos[nombre],Barberos[id]))*(INDEX(Jornadas[comision_barberos],1)/100)))</f>
        <v>53000</v>
      </c>
      <c r="K134" s="20" cm="1">
        <f t="array" ref="K134">IF(ISERROR(INDEX(Jornadas[id],ROW()-5)),"",SUMIFS(Cortes[propina],Cortes[id_jornada],INDEX(Jornadas[id],ROW()-5),Cortes[id_barbero],LOOKUP($I$4,Barberos[nombre],Barberos[id])))</f>
        <v>10500</v>
      </c>
      <c r="L134" s="20" cm="1">
        <f t="array" ref="L134">IF(ISERROR(INDEX(Jornadas[id],ROW()-5)),"",SUMIFS(Adelantos[importe],Adelantos[id_jornada],INDEX(Jornadas[id],ROW()-5),Adelantos[id_barbero],LOOKUP($I$4,Barberos[nombre],Barberos[id])))</f>
        <v>500</v>
      </c>
      <c r="M134" s="20" cm="1">
        <f t="array" ref="M134">IF(ISERROR(INDEX(Jornadas[id],ROW()-5)),"",J134+K134-L134)</f>
        <v>63000</v>
      </c>
      <c r="N134" s="1" cm="1">
        <f t="array" ref="N134">IF(ISERROR(INDEX(Jornadas[id],ROW()-5)),"",COUNTIFS(_Cortes!$C:$C,INDEX(Jornadas[id],ROW()-5),_Cortes!$B:$B,LOOKUP($N$4,_Barberos!$B:$B,_Barberos!$A:$A)))</f>
        <v>12</v>
      </c>
      <c r="O134" s="20" cm="1">
        <f t="array" ref="O134">IF(ISERROR(INDEX(Jornadas[id],ROW()-5)),"",INT(SUMIFS(Cortes[importe],Cortes[id_jornada],INDEX(Jornadas[id],ROW()-5),Cortes[id_barbero],LOOKUP($N$4,Barberos[nombre],Barberos[id]))*(INDEX(Jornadas[comision_barberos],1)/100)))</f>
        <v>52000</v>
      </c>
      <c r="P134" s="20" cm="1">
        <f t="array" ref="P134">IF(ISERROR(INDEX(Jornadas[id],ROW()-5)),"",SUMIFS(Cortes[propina],Cortes[id_jornada],INDEX(Jornadas[id],ROW()-5),Cortes[id_barbero],LOOKUP($N$4,Barberos[nombre],Barberos[id])))</f>
        <v>6500</v>
      </c>
      <c r="Q134" s="20" cm="1">
        <f t="array" ref="Q134">IF(ISERROR(INDEX(Jornadas[id],ROW()-5)),"",SUMIFS(Adelantos[importe],Adelantos[id_jornada],INDEX(Jornadas[id],ROW()-5),Adelantos[id_barbero],LOOKUP($N$4,Barberos[nombre],Barberos[id])))</f>
        <v>0</v>
      </c>
      <c r="R134" s="20" cm="1">
        <f t="array" ref="R134">IF(ISERROR(INDEX(Jornadas[id],ROW()-5)),"",O134+P134-Q134)</f>
        <v>58500</v>
      </c>
      <c r="S134" s="1" cm="1">
        <f t="array" ref="S134">IF(ISERROR(INDEX(Jornadas[id],ROW()-5)),"",COUNTIFS(_Cortes!$C:$C,INDEX(Jornadas[id],ROW()-5),_Cortes!$B:$B,LOOKUP($S$4,_Barberos!$B:$B,_Barberos!$A:$A)))</f>
        <v>8</v>
      </c>
      <c r="T134" s="20" cm="1">
        <f t="array" ref="T134">IF(ISERROR(INDEX(Jornadas[id],ROW()-5)),"",INT(SUMIFS(Cortes[importe],Cortes[id_jornada],INDEX(Jornadas[id],ROW()-5),Cortes[id_barbero],LOOKUP($S$4,Barberos[nombre],Barberos[id]))*(INDEX(Jornadas[comision_barberos],1)/100)))</f>
        <v>33000</v>
      </c>
      <c r="U134" s="20" cm="1">
        <f t="array" ref="U134">IF(ISERROR(INDEX(Jornadas[id],ROW()-5)),"",SUMIFS(Cortes[propina],Cortes[id_jornada],INDEX(Jornadas[id],ROW()-5),Cortes[id_barbero],LOOKUP($S$4,Barberos[nombre],Barberos[id])))</f>
        <v>2000</v>
      </c>
      <c r="V134" s="20" cm="1">
        <f t="array" ref="V134">IF(ISERROR(INDEX(Jornadas[id],ROW()-5)),"",SUMIFS(Adelantos[importe],Adelantos[id_jornada],INDEX(Jornadas[id],ROW()-5),Adelantos[id_barbero],LOOKUP($S$4,Barberos[nombre],Barberos[id])))</f>
        <v>0</v>
      </c>
      <c r="W134" s="20" cm="1">
        <f t="array" ref="W134">IF(ISERROR(INDEX(Jornadas[id],ROW()-5)),"",T134+U134-V134)</f>
        <v>35000</v>
      </c>
      <c r="X134" s="1" cm="1">
        <f t="array" ref="X134">IF(ISERROR(INDEX(Jornadas[id],ROW()-5)),"",COUNTIFS(_Cortes!$C:$C,INDEX(Jornadas[id],ROW()-5),_Cortes!$B:$B,LOOKUP($X$4,_Barberos!$B:$B,_Barberos!$A:$A)))</f>
        <v>0</v>
      </c>
      <c r="Y134" s="20" cm="1">
        <f t="array" ref="Y134">IF(ISERROR(INDEX(Jornadas[id],ROW()-5)),"",INT(SUMIFS(Cortes[importe],Cortes[id_jornada],INDEX(Jornadas[id],ROW()-5),Cortes[id_barbero],LOOKUP($X$4,Barberos[nombre],Barberos[id]))*(INDEX(Jornadas[comision_barberos],1)/100)))</f>
        <v>0</v>
      </c>
      <c r="Z134" s="20" cm="1">
        <f t="array" ref="Z134">IF(ISERROR(INDEX(Jornadas[id],ROW()-5)),"",SUMIFS(Cortes[propina],Cortes[id_jornada],INDEX(Jornadas[id],ROW()-5),Cortes[id_barbero],LOOKUP($X$4,Barberos[nombre],Barberos[id])))</f>
        <v>0</v>
      </c>
      <c r="AA134" s="20" cm="1">
        <f t="array" ref="AA134">IF(ISERROR(INDEX(Jornadas[id],ROW()-5)),"",SUMIFS(Adelantos[importe],Adelantos[id_jornada],INDEX(Jornadas[id],ROW()-5),Adelantos[id_barbero],LOOKUP($X$4,Barberos[nombre],Barberos[id])))</f>
        <v>0</v>
      </c>
      <c r="AB134" s="20" cm="1">
        <f t="array" ref="AB134">IF(ISERROR(INDEX(Jornadas[id],ROW()-5)),"",Y134+Z134-AA134)</f>
        <v>0</v>
      </c>
      <c r="AC134" s="1" cm="1">
        <f t="array" ref="AC134">IF(ISERROR(INDEX(Jornadas[id],ROW()-5)),"",COUNTIFS(_Cortes!$C:$C,INDEX(Jornadas[id],ROW()-5),_Cortes!$B:$B,LOOKUP($AC$4,_Barberos!$B:$B,_Barberos!$A:$A)))</f>
        <v>12</v>
      </c>
      <c r="AD134" s="20" cm="1">
        <f t="array" ref="AD134">IF(ISERROR(INDEX(Jornadas[id],ROW()-5)),"",INT(SUMIFS(Cortes[importe],Cortes[id_jornada],INDEX(Jornadas[id],ROW()-5),Cortes[id_barbero],LOOKUP($AC$4,Barberos[nombre],Barberos[id]))*(INDEX(Jornadas[comision_barberos],1)/100)))</f>
        <v>50000</v>
      </c>
      <c r="AE134" s="20" cm="1">
        <f t="array" ref="AE134">IF(ISERROR(INDEX(Jornadas[id],ROW()-5)),"",SUMIFS(Cortes[propina],Cortes[id_jornada],INDEX(Jornadas[id],ROW()-5),Cortes[id_barbero],LOOKUP($AC$4,Barberos[nombre],Barberos[id])))</f>
        <v>3000</v>
      </c>
      <c r="AF134" s="20" cm="1">
        <f t="array" ref="AF134">IF(ISERROR(INDEX(Jornadas[id],ROW()-5)),"",SUMIFS(Adelantos[importe],Adelantos[id_jornada],INDEX(Jornadas[id],ROW()-5),Adelantos[id_barbero],LOOKUP($AC$4,Barberos[nombre],Barberos[id])))</f>
        <v>0</v>
      </c>
      <c r="AG134" s="20" cm="1">
        <f t="array" ref="AG134">IF(ISERROR(INDEX(Jornadas[id],ROW()-5)),"",AD134+AE134-AF134)</f>
        <v>53000</v>
      </c>
      <c r="AH134" s="1" cm="1">
        <f t="array" ref="AH134">IF(ISERROR(INDEX(Jornadas[id],ROW()-5)),"",COUNTIFS(_Cortes!$C:$C,INDEX(Jornadas[id],ROW()-5),_Cortes!$B:$B,LOOKUP($AH$4,_Barberos!$B:$B,_Barberos!$A:$A)))</f>
        <v>0</v>
      </c>
      <c r="AI134" s="20" cm="1">
        <f t="array" ref="AI134">IF(ISERROR(INDEX(Jornadas[id],ROW()-5)),"",INT(SUMIFS(Cortes[importe],Cortes[id_jornada],INDEX(Jornadas[id],ROW()-5),Cortes[id_barbero],LOOKUP($AH$4,Barberos[nombre],Barberos[id]))*(INDEX(Jornadas[comision_barberos],1)/100)))</f>
        <v>0</v>
      </c>
      <c r="AJ134" s="20" cm="1">
        <f t="array" ref="AJ134">IF(ISERROR(INDEX(Jornadas[id],ROW()-5)),"",SUMIFS(Cortes[propina],Cortes[id_jornada],INDEX(Jornadas[id],ROW()-5),Cortes[id_barbero],LOOKUP($AH$4,Barberos[nombre],Barberos[id])))</f>
        <v>0</v>
      </c>
      <c r="AK134" s="20" cm="1">
        <f t="array" ref="AK134">IF(ISERROR(INDEX(Jornadas[id],ROW()-5)),"",SUMIFS(Adelantos[importe],Adelantos[id_jornada],INDEX(Jornadas[id],ROW()-5),Adelantos[id_barbero],LOOKUP($AH$4,Barberos[nombre],Barberos[id])))</f>
        <v>0</v>
      </c>
      <c r="AL134" s="20" cm="1">
        <f t="array" ref="AL134">IF(ISERROR(INDEX(Jornadas[id],ROW()-5)),"",AI134+AJ134-AK134)</f>
        <v>0</v>
      </c>
      <c r="AM134" s="1" cm="1">
        <f t="array" ref="AM134">IF(ISERROR(INDEX(Jornadas[id],ROW()-5)),"",COUNTIFS(_Cortes!$C:$C,INDEX(Jornadas[id],ROW()-5),_Cortes!$B:$B,LOOKUP($AM$4,_Barberos!$B:$B,_Barberos!$A:$A)))</f>
        <v>0</v>
      </c>
      <c r="AN134" s="20" cm="1">
        <f t="array" ref="AN134">IF(ISERROR(INDEX(Jornadas[id],ROW()-5)),"",INT(SUMIFS(Cortes[importe],Cortes[id_jornada],INDEX(Jornadas[id],ROW()-5),Cortes[id_barbero],LOOKUP($AM$4,Barberos[nombre],Barberos[id]))*(INDEX(Jornadas[comision_barberos],1)/100)))</f>
        <v>0</v>
      </c>
      <c r="AO134" s="20" cm="1">
        <f t="array" ref="AO134">IF(ISERROR(INDEX(Jornadas[id],ROW()-5)),"",SUMIFS(Cortes[propina],Cortes[id_jornada],INDEX(Jornadas[id],ROW()-5),Cortes[id_barbero],LOOKUP($AM$4,Barberos[nombre],Barberos[id])))</f>
        <v>0</v>
      </c>
      <c r="AP134" s="20" cm="1">
        <f t="array" ref="AP134">IF(ISERROR(INDEX(Jornadas[id],ROW()-5)),"",SUMIFS(Adelantos[importe],Adelantos[id_jornada],INDEX(Jornadas[id],ROW()-5),Adelantos[id_barbero],LOOKUP($AM$4,Barberos[nombre],Barberos[id])))</f>
        <v>0</v>
      </c>
      <c r="AQ134" s="20" cm="1">
        <f t="array" ref="AQ134">IF(ISERROR(INDEX(Jornadas[id],ROW()-5)),"",AN134+AO134-AP134)</f>
        <v>0</v>
      </c>
      <c r="AR134" s="1" cm="1">
        <f t="array" ref="AR134">IF(ISERROR(INDEX(Jornadas[id],ROW()-5)),"",COUNTIFS(_Cortes!$C:$C,INDEX(Jornadas[id],ROW()-5),_Cortes!$B:$B,LOOKUP($AR$4,_Barberos!$B:$B,_Barberos!$A:$A)))</f>
        <v>0</v>
      </c>
      <c r="AS134" s="20" cm="1">
        <f t="array" ref="AS134">IF(ISERROR(INDEX(Jornadas[id],ROW()-5)),"",INT(SUMIFS(Cortes[importe],Cortes[id_jornada],INDEX(Jornadas[id],ROW()-5),Cortes[id_barbero],LOOKUP($AR$4,Barberos[nombre],Barberos[id]))*(INDEX(Jornadas[comision_barberos],1)/100)))</f>
        <v>0</v>
      </c>
      <c r="AT134" s="20" cm="1">
        <f t="array" ref="AT134">IF(ISERROR(INDEX(Jornadas[id],ROW()-5)),"",SUMIFS(Cortes[propina],Cortes[id_jornada],INDEX(Jornadas[id],ROW()-5),Cortes[id_barbero],LOOKUP($AR$4,Barberos[nombre],Barberos[id])))</f>
        <v>0</v>
      </c>
      <c r="AU134" s="20" cm="1">
        <f t="array" ref="AU134">IF(ISERROR(INDEX(Jornadas[id],ROW()-5)),"",SUMIFS(Adelantos[importe],Adelantos[id_jornada],INDEX(Jornadas[id],ROW()-5),Adelantos[id_barbero],LOOKUP($AR$4,Barberos[nombre],Barberos[id])))</f>
        <v>0</v>
      </c>
      <c r="AV134" s="20" cm="1">
        <f t="array" ref="AV134">IF(ISERROR(INDEX(Jornadas[id],ROW()-5)),"",AS134+AT134-AU134)</f>
        <v>0</v>
      </c>
    </row>
    <row r="135" spans="1:48" ht="15" hidden="1" customHeight="1" x14ac:dyDescent="0.3">
      <c r="A135" s="51" t="str">
        <f t="shared" ref="A135:A198" si="2">PROPER(TEXT($C135,"dddd"))</f>
        <v>Tuesday</v>
      </c>
      <c r="B135" s="52"/>
      <c r="C135" s="36" cm="1">
        <f t="array" ref="C135">IF(ISERROR(INDEX(Jornadas[id],ROW()-5)),"",INDEX(Jornadas[fecha],ROW()-5))</f>
        <v>45811</v>
      </c>
      <c r="D135" s="2" cm="1">
        <f t="array" ref="D135">IF(ISERROR(INDEX(Jornadas[id],ROW()-5)),"",COUNTIFS(_Cortes!$C:$C,INDEX(Jornadas[id],ROW()-5),_Cortes!$B:$B,LOOKUP($D$4,_Barberos!$B:$B,_Barberos!$A:$A)))</f>
        <v>0</v>
      </c>
      <c r="E135" s="21" cm="1">
        <f t="array" ref="E135">IF(ISERROR(INDEX(Jornadas[id],ROW()-5)),"",INT(SUMIFS(Cortes[importe],Cortes[id_jornada],INDEX(Jornadas[id],ROW()-5),Cortes[id_barbero],LOOKUP($D$4,Barberos[nombre],Barberos[id]))*(INDEX(Jornadas[comision_barberos],1)/100)))</f>
        <v>0</v>
      </c>
      <c r="F135" s="21" cm="1">
        <f t="array" ref="F135">IF(ISERROR(INDEX(Jornadas[id],ROW()-5)),"",SUMIFS(Cortes[propina],Cortes[id_jornada],INDEX(Jornadas[id],ROW()-5),Cortes[id_barbero],LOOKUP($D$4,Barberos[nombre],Barberos[id])))</f>
        <v>0</v>
      </c>
      <c r="G135" s="21" cm="1">
        <f t="array" ref="G135">IF(ISERROR(INDEX(Jornadas[id],ROW()-5)),"",SUMIFS(Adelantos[importe],Adelantos[id_jornada],INDEX(Jornadas[id],ROW()-5),Adelantos[id_barbero],LOOKUP($D$4,Barberos[nombre],Barberos[id])))</f>
        <v>0</v>
      </c>
      <c r="H135" s="21" cm="1">
        <f t="array" ref="H135">IF(ISERROR(INDEX(Jornadas[id],ROW()-5)),"",E135+F135-G135)</f>
        <v>0</v>
      </c>
      <c r="I135" s="2" cm="1">
        <f t="array" ref="I135">IF(ISERROR(INDEX(Jornadas[id],ROW()-5)),"",COUNTIFS(_Cortes!$C:$C,INDEX(Jornadas[id],ROW()-5),_Cortes!$B:$B,LOOKUP($I$4,_Barberos!$B:$B,_Barberos!$A:$A)))</f>
        <v>8</v>
      </c>
      <c r="J135" s="21" cm="1">
        <f t="array" ref="J135">IF(ISERROR(INDEX(Jornadas[id],ROW()-5)),"",INT(SUMIFS(Cortes[importe],Cortes[id_jornada],INDEX(Jornadas[id],ROW()-5),Cortes[id_barbero],LOOKUP($I$4,Barberos[nombre],Barberos[id]))*(INDEX(Jornadas[comision_barberos],1)/100)))</f>
        <v>33000</v>
      </c>
      <c r="K135" s="21" cm="1">
        <f t="array" ref="K135">IF(ISERROR(INDEX(Jornadas[id],ROW()-5)),"",SUMIFS(Cortes[propina],Cortes[id_jornada],INDEX(Jornadas[id],ROW()-5),Cortes[id_barbero],LOOKUP($I$4,Barberos[nombre],Barberos[id])))</f>
        <v>6000</v>
      </c>
      <c r="L135" s="21" cm="1">
        <f t="array" ref="L135">IF(ISERROR(INDEX(Jornadas[id],ROW()-5)),"",SUMIFS(Adelantos[importe],Adelantos[id_jornada],INDEX(Jornadas[id],ROW()-5),Adelantos[id_barbero],LOOKUP($I$4,Barberos[nombre],Barberos[id])))</f>
        <v>0</v>
      </c>
      <c r="M135" s="21" cm="1">
        <f t="array" ref="M135">IF(ISERROR(INDEX(Jornadas[id],ROW()-5)),"",J135+K135-L135)</f>
        <v>39000</v>
      </c>
      <c r="N135" s="2" cm="1">
        <f t="array" ref="N135">IF(ISERROR(INDEX(Jornadas[id],ROW()-5)),"",COUNTIFS(_Cortes!$C:$C,INDEX(Jornadas[id],ROW()-5),_Cortes!$B:$B,LOOKUP($N$4,_Barberos!$B:$B,_Barberos!$A:$A)))</f>
        <v>9</v>
      </c>
      <c r="O135" s="21" cm="1">
        <f t="array" ref="O135">IF(ISERROR(INDEX(Jornadas[id],ROW()-5)),"",INT(SUMIFS(Cortes[importe],Cortes[id_jornada],INDEX(Jornadas[id],ROW()-5),Cortes[id_barbero],LOOKUP($N$4,Barberos[nombre],Barberos[id]))*(INDEX(Jornadas[comision_barberos],1)/100)))</f>
        <v>36000</v>
      </c>
      <c r="P135" s="21" cm="1">
        <f t="array" ref="P135">IF(ISERROR(INDEX(Jornadas[id],ROW()-5)),"",SUMIFS(Cortes[propina],Cortes[id_jornada],INDEX(Jornadas[id],ROW()-5),Cortes[id_barbero],LOOKUP($N$4,Barberos[nombre],Barberos[id])))</f>
        <v>2000</v>
      </c>
      <c r="Q135" s="21" cm="1">
        <f t="array" ref="Q135">IF(ISERROR(INDEX(Jornadas[id],ROW()-5)),"",SUMIFS(Adelantos[importe],Adelantos[id_jornada],INDEX(Jornadas[id],ROW()-5),Adelantos[id_barbero],LOOKUP($N$4,Barberos[nombre],Barberos[id])))</f>
        <v>0</v>
      </c>
      <c r="R135" s="21" cm="1">
        <f t="array" ref="R135">IF(ISERROR(INDEX(Jornadas[id],ROW()-5)),"",O135+P135-Q135)</f>
        <v>38000</v>
      </c>
      <c r="S135" s="2" cm="1">
        <f t="array" ref="S135">IF(ISERROR(INDEX(Jornadas[id],ROW()-5)),"",COUNTIFS(_Cortes!$C:$C,INDEX(Jornadas[id],ROW()-5),_Cortes!$B:$B,LOOKUP($S$4,_Barberos!$B:$B,_Barberos!$A:$A)))</f>
        <v>9</v>
      </c>
      <c r="T135" s="21" cm="1">
        <f t="array" ref="T135">IF(ISERROR(INDEX(Jornadas[id],ROW()-5)),"",INT(SUMIFS(Cortes[importe],Cortes[id_jornada],INDEX(Jornadas[id],ROW()-5),Cortes[id_barbero],LOOKUP($S$4,Barberos[nombre],Barberos[id]))*(INDEX(Jornadas[comision_barberos],1)/100)))</f>
        <v>36000</v>
      </c>
      <c r="U135" s="21" cm="1">
        <f t="array" ref="U135">IF(ISERROR(INDEX(Jornadas[id],ROW()-5)),"",SUMIFS(Cortes[propina],Cortes[id_jornada],INDEX(Jornadas[id],ROW()-5),Cortes[id_barbero],LOOKUP($S$4,Barberos[nombre],Barberos[id])))</f>
        <v>9000</v>
      </c>
      <c r="V135" s="21" cm="1">
        <f t="array" ref="V135">IF(ISERROR(INDEX(Jornadas[id],ROW()-5)),"",SUMIFS(Adelantos[importe],Adelantos[id_jornada],INDEX(Jornadas[id],ROW()-5),Adelantos[id_barbero],LOOKUP($S$4,Barberos[nombre],Barberos[id])))</f>
        <v>0</v>
      </c>
      <c r="W135" s="21" cm="1">
        <f t="array" ref="W135">IF(ISERROR(INDEX(Jornadas[id],ROW()-5)),"",T135+U135-V135)</f>
        <v>45000</v>
      </c>
      <c r="X135" s="2" cm="1">
        <f t="array" ref="X135">IF(ISERROR(INDEX(Jornadas[id],ROW()-5)),"",COUNTIFS(_Cortes!$C:$C,INDEX(Jornadas[id],ROW()-5),_Cortes!$B:$B,LOOKUP($X$4,_Barberos!$B:$B,_Barberos!$A:$A)))</f>
        <v>9</v>
      </c>
      <c r="Y135" s="21" cm="1">
        <f t="array" ref="Y135">IF(ISERROR(INDEX(Jornadas[id],ROW()-5)),"",INT(SUMIFS(Cortes[importe],Cortes[id_jornada],INDEX(Jornadas[id],ROW()-5),Cortes[id_barbero],LOOKUP($X$4,Barberos[nombre],Barberos[id]))*(INDEX(Jornadas[comision_barberos],1)/100)))</f>
        <v>35250</v>
      </c>
      <c r="Z135" s="21" cm="1">
        <f t="array" ref="Z135">IF(ISERROR(INDEX(Jornadas[id],ROW()-5)),"",SUMIFS(Cortes[propina],Cortes[id_jornada],INDEX(Jornadas[id],ROW()-5),Cortes[id_barbero],LOOKUP($X$4,Barberos[nombre],Barberos[id])))</f>
        <v>0</v>
      </c>
      <c r="AA135" s="21" cm="1">
        <f t="array" ref="AA135">IF(ISERROR(INDEX(Jornadas[id],ROW()-5)),"",SUMIFS(Adelantos[importe],Adelantos[id_jornada],INDEX(Jornadas[id],ROW()-5),Adelantos[id_barbero],LOOKUP($X$4,Barberos[nombre],Barberos[id])))</f>
        <v>0</v>
      </c>
      <c r="AB135" s="21" cm="1">
        <f t="array" ref="AB135">IF(ISERROR(INDEX(Jornadas[id],ROW()-5)),"",Y135+Z135-AA135)</f>
        <v>35250</v>
      </c>
      <c r="AC135" s="2" cm="1">
        <f t="array" ref="AC135">IF(ISERROR(INDEX(Jornadas[id],ROW()-5)),"",COUNTIFS(_Cortes!$C:$C,INDEX(Jornadas[id],ROW()-5),_Cortes!$B:$B,LOOKUP($AC$4,_Barberos!$B:$B,_Barberos!$A:$A)))</f>
        <v>0</v>
      </c>
      <c r="AD135" s="21" cm="1">
        <f t="array" ref="AD135">IF(ISERROR(INDEX(Jornadas[id],ROW()-5)),"",INT(SUMIFS(Cortes[importe],Cortes[id_jornada],INDEX(Jornadas[id],ROW()-5),Cortes[id_barbero],LOOKUP($AC$4,Barberos[nombre],Barberos[id]))*(INDEX(Jornadas[comision_barberos],1)/100)))</f>
        <v>0</v>
      </c>
      <c r="AE135" s="21" cm="1">
        <f t="array" ref="AE135">IF(ISERROR(INDEX(Jornadas[id],ROW()-5)),"",SUMIFS(Cortes[propina],Cortes[id_jornada],INDEX(Jornadas[id],ROW()-5),Cortes[id_barbero],LOOKUP($AC$4,Barberos[nombre],Barberos[id])))</f>
        <v>0</v>
      </c>
      <c r="AF135" s="21" cm="1">
        <f t="array" ref="AF135">IF(ISERROR(INDEX(Jornadas[id],ROW()-5)),"",SUMIFS(Adelantos[importe],Adelantos[id_jornada],INDEX(Jornadas[id],ROW()-5),Adelantos[id_barbero],LOOKUP($AC$4,Barberos[nombre],Barberos[id])))</f>
        <v>0</v>
      </c>
      <c r="AG135" s="21" cm="1">
        <f t="array" ref="AG135">IF(ISERROR(INDEX(Jornadas[id],ROW()-5)),"",AD135+AE135-AF135)</f>
        <v>0</v>
      </c>
      <c r="AH135" s="2" cm="1">
        <f t="array" ref="AH135">IF(ISERROR(INDEX(Jornadas[id],ROW()-5)),"",COUNTIFS(_Cortes!$C:$C,INDEX(Jornadas[id],ROW()-5),_Cortes!$B:$B,LOOKUP($AH$4,_Barberos!$B:$B,_Barberos!$A:$A)))</f>
        <v>0</v>
      </c>
      <c r="AI135" s="21" cm="1">
        <f t="array" ref="AI135">IF(ISERROR(INDEX(Jornadas[id],ROW()-5)),"",INT(SUMIFS(Cortes[importe],Cortes[id_jornada],INDEX(Jornadas[id],ROW()-5),Cortes[id_barbero],LOOKUP($AH$4,Barberos[nombre],Barberos[id]))*(INDEX(Jornadas[comision_barberos],1)/100)))</f>
        <v>0</v>
      </c>
      <c r="AJ135" s="21" cm="1">
        <f t="array" ref="AJ135">IF(ISERROR(INDEX(Jornadas[id],ROW()-5)),"",SUMIFS(Cortes[propina],Cortes[id_jornada],INDEX(Jornadas[id],ROW()-5),Cortes[id_barbero],LOOKUP($AH$4,Barberos[nombre],Barberos[id])))</f>
        <v>0</v>
      </c>
      <c r="AK135" s="21" cm="1">
        <f t="array" ref="AK135">IF(ISERROR(INDEX(Jornadas[id],ROW()-5)),"",SUMIFS(Adelantos[importe],Adelantos[id_jornada],INDEX(Jornadas[id],ROW()-5),Adelantos[id_barbero],LOOKUP($AH$4,Barberos[nombre],Barberos[id])))</f>
        <v>0</v>
      </c>
      <c r="AL135" s="21" cm="1">
        <f t="array" ref="AL135">IF(ISERROR(INDEX(Jornadas[id],ROW()-5)),"",AI135+AJ135-AK135)</f>
        <v>0</v>
      </c>
      <c r="AM135" s="2" cm="1">
        <f t="array" ref="AM135">IF(ISERROR(INDEX(Jornadas[id],ROW()-5)),"",COUNTIFS(_Cortes!$C:$C,INDEX(Jornadas[id],ROW()-5),_Cortes!$B:$B,LOOKUP($AM$4,_Barberos!$B:$B,_Barberos!$A:$A)))</f>
        <v>0</v>
      </c>
      <c r="AN135" s="21" cm="1">
        <f t="array" ref="AN135">IF(ISERROR(INDEX(Jornadas[id],ROW()-5)),"",INT(SUMIFS(Cortes[importe],Cortes[id_jornada],INDEX(Jornadas[id],ROW()-5),Cortes[id_barbero],LOOKUP($AM$4,Barberos[nombre],Barberos[id]))*(INDEX(Jornadas[comision_barberos],1)/100)))</f>
        <v>0</v>
      </c>
      <c r="AO135" s="21" cm="1">
        <f t="array" ref="AO135">IF(ISERROR(INDEX(Jornadas[id],ROW()-5)),"",SUMIFS(Cortes[propina],Cortes[id_jornada],INDEX(Jornadas[id],ROW()-5),Cortes[id_barbero],LOOKUP($AM$4,Barberos[nombre],Barberos[id])))</f>
        <v>0</v>
      </c>
      <c r="AP135" s="21" cm="1">
        <f t="array" ref="AP135">IF(ISERROR(INDEX(Jornadas[id],ROW()-5)),"",SUMIFS(Adelantos[importe],Adelantos[id_jornada],INDEX(Jornadas[id],ROW()-5),Adelantos[id_barbero],LOOKUP($AM$4,Barberos[nombre],Barberos[id])))</f>
        <v>0</v>
      </c>
      <c r="AQ135" s="21" cm="1">
        <f t="array" ref="AQ135">IF(ISERROR(INDEX(Jornadas[id],ROW()-5)),"",AN135+AO135-AP135)</f>
        <v>0</v>
      </c>
      <c r="AR135" s="2" cm="1">
        <f t="array" ref="AR135">IF(ISERROR(INDEX(Jornadas[id],ROW()-5)),"",COUNTIFS(_Cortes!$C:$C,INDEX(Jornadas[id],ROW()-5),_Cortes!$B:$B,LOOKUP($AR$4,_Barberos!$B:$B,_Barberos!$A:$A)))</f>
        <v>0</v>
      </c>
      <c r="AS135" s="21" cm="1">
        <f t="array" ref="AS135">IF(ISERROR(INDEX(Jornadas[id],ROW()-5)),"",INT(SUMIFS(Cortes[importe],Cortes[id_jornada],INDEX(Jornadas[id],ROW()-5),Cortes[id_barbero],LOOKUP($AR$4,Barberos[nombre],Barberos[id]))*(INDEX(Jornadas[comision_barberos],1)/100)))</f>
        <v>0</v>
      </c>
      <c r="AT135" s="21" cm="1">
        <f t="array" ref="AT135">IF(ISERROR(INDEX(Jornadas[id],ROW()-5)),"",SUMIFS(Cortes[propina],Cortes[id_jornada],INDEX(Jornadas[id],ROW()-5),Cortes[id_barbero],LOOKUP($AR$4,Barberos[nombre],Barberos[id])))</f>
        <v>0</v>
      </c>
      <c r="AU135" s="21" cm="1">
        <f t="array" ref="AU135">IF(ISERROR(INDEX(Jornadas[id],ROW()-5)),"",SUMIFS(Adelantos[importe],Adelantos[id_jornada],INDEX(Jornadas[id],ROW()-5),Adelantos[id_barbero],LOOKUP($AR$4,Barberos[nombre],Barberos[id])))</f>
        <v>0</v>
      </c>
      <c r="AV135" s="21" cm="1">
        <f t="array" ref="AV135">IF(ISERROR(INDEX(Jornadas[id],ROW()-5)),"",AS135+AT135-AU135)</f>
        <v>0</v>
      </c>
    </row>
    <row r="136" spans="1:48" ht="15" hidden="1" customHeight="1" x14ac:dyDescent="0.3">
      <c r="A136" s="53" t="str">
        <f t="shared" si="2"/>
        <v>Wednesday</v>
      </c>
      <c r="B136" s="54"/>
      <c r="C136" s="38" cm="1">
        <f t="array" ref="C136">IF(ISERROR(INDEX(Jornadas[id],ROW()-5)),"",INDEX(Jornadas[fecha],ROW()-5))</f>
        <v>45812</v>
      </c>
      <c r="D136" s="1" cm="1">
        <f t="array" ref="D136">IF(ISERROR(INDEX(Jornadas[id],ROW()-5)),"",COUNTIFS(_Cortes!$C:$C,INDEX(Jornadas[id],ROW()-5),_Cortes!$B:$B,LOOKUP($D$4,_Barberos!$B:$B,_Barberos!$A:$A)))</f>
        <v>9</v>
      </c>
      <c r="E136" s="20" cm="1">
        <f t="array" ref="E136">IF(ISERROR(INDEX(Jornadas[id],ROW()-5)),"",INT(SUMIFS(Cortes[importe],Cortes[id_jornada],INDEX(Jornadas[id],ROW()-5),Cortes[id_barbero],LOOKUP($D$4,Barberos[nombre],Barberos[id]))*(INDEX(Jornadas[comision_barberos],1)/100)))</f>
        <v>37000</v>
      </c>
      <c r="F136" s="20" cm="1">
        <f t="array" ref="F136">IF(ISERROR(INDEX(Jornadas[id],ROW()-5)),"",SUMIFS(Cortes[propina],Cortes[id_jornada],INDEX(Jornadas[id],ROW()-5),Cortes[id_barbero],LOOKUP($D$4,Barberos[nombre],Barberos[id])))</f>
        <v>2000</v>
      </c>
      <c r="G136" s="20" cm="1">
        <f t="array" ref="G136">IF(ISERROR(INDEX(Jornadas[id],ROW()-5)),"",SUMIFS(Adelantos[importe],Adelantos[id_jornada],INDEX(Jornadas[id],ROW()-5),Adelantos[id_barbero],LOOKUP($D$4,Barberos[nombre],Barberos[id])))</f>
        <v>0</v>
      </c>
      <c r="H136" s="20" cm="1">
        <f t="array" ref="H136">IF(ISERROR(INDEX(Jornadas[id],ROW()-5)),"",E136+F136-G136)</f>
        <v>39000</v>
      </c>
      <c r="I136" s="1" cm="1">
        <f t="array" ref="I136">IF(ISERROR(INDEX(Jornadas[id],ROW()-5)),"",COUNTIFS(_Cortes!$C:$C,INDEX(Jornadas[id],ROW()-5),_Cortes!$B:$B,LOOKUP($I$4,_Barberos!$B:$B,_Barberos!$A:$A)))</f>
        <v>0</v>
      </c>
      <c r="J136" s="20" cm="1">
        <f t="array" ref="J136">IF(ISERROR(INDEX(Jornadas[id],ROW()-5)),"",INT(SUMIFS(Cortes[importe],Cortes[id_jornada],INDEX(Jornadas[id],ROW()-5),Cortes[id_barbero],LOOKUP($I$4,Barberos[nombre],Barberos[id]))*(INDEX(Jornadas[comision_barberos],1)/100)))</f>
        <v>0</v>
      </c>
      <c r="K136" s="20" cm="1">
        <f t="array" ref="K136">IF(ISERROR(INDEX(Jornadas[id],ROW()-5)),"",SUMIFS(Cortes[propina],Cortes[id_jornada],INDEX(Jornadas[id],ROW()-5),Cortes[id_barbero],LOOKUP($I$4,Barberos[nombre],Barberos[id])))</f>
        <v>0</v>
      </c>
      <c r="L136" s="20" cm="1">
        <f t="array" ref="L136">IF(ISERROR(INDEX(Jornadas[id],ROW()-5)),"",SUMIFS(Adelantos[importe],Adelantos[id_jornada],INDEX(Jornadas[id],ROW()-5),Adelantos[id_barbero],LOOKUP($I$4,Barberos[nombre],Barberos[id])))</f>
        <v>0</v>
      </c>
      <c r="M136" s="20" cm="1">
        <f t="array" ref="M136">IF(ISERROR(INDEX(Jornadas[id],ROW()-5)),"",J136+K136-L136)</f>
        <v>0</v>
      </c>
      <c r="N136" s="1" cm="1">
        <f t="array" ref="N136">IF(ISERROR(INDEX(Jornadas[id],ROW()-5)),"",COUNTIFS(_Cortes!$C:$C,INDEX(Jornadas[id],ROW()-5),_Cortes!$B:$B,LOOKUP($N$4,_Barberos!$B:$B,_Barberos!$A:$A)))</f>
        <v>0</v>
      </c>
      <c r="O136" s="20" cm="1">
        <f t="array" ref="O136">IF(ISERROR(INDEX(Jornadas[id],ROW()-5)),"",INT(SUMIFS(Cortes[importe],Cortes[id_jornada],INDEX(Jornadas[id],ROW()-5),Cortes[id_barbero],LOOKUP($N$4,Barberos[nombre],Barberos[id]))*(INDEX(Jornadas[comision_barberos],1)/100)))</f>
        <v>0</v>
      </c>
      <c r="P136" s="20" cm="1">
        <f t="array" ref="P136">IF(ISERROR(INDEX(Jornadas[id],ROW()-5)),"",SUMIFS(Cortes[propina],Cortes[id_jornada],INDEX(Jornadas[id],ROW()-5),Cortes[id_barbero],LOOKUP($N$4,Barberos[nombre],Barberos[id])))</f>
        <v>0</v>
      </c>
      <c r="Q136" s="20" cm="1">
        <f t="array" ref="Q136">IF(ISERROR(INDEX(Jornadas[id],ROW()-5)),"",SUMIFS(Adelantos[importe],Adelantos[id_jornada],INDEX(Jornadas[id],ROW()-5),Adelantos[id_barbero],LOOKUP($N$4,Barberos[nombre],Barberos[id])))</f>
        <v>0</v>
      </c>
      <c r="R136" s="20" cm="1">
        <f t="array" ref="R136">IF(ISERROR(INDEX(Jornadas[id],ROW()-5)),"",O136+P136-Q136)</f>
        <v>0</v>
      </c>
      <c r="S136" s="1" cm="1">
        <f t="array" ref="S136">IF(ISERROR(INDEX(Jornadas[id],ROW()-5)),"",COUNTIFS(_Cortes!$C:$C,INDEX(Jornadas[id],ROW()-5),_Cortes!$B:$B,LOOKUP($S$4,_Barberos!$B:$B,_Barberos!$A:$A)))</f>
        <v>10</v>
      </c>
      <c r="T136" s="20" cm="1">
        <f t="array" ref="T136">IF(ISERROR(INDEX(Jornadas[id],ROW()-5)),"",INT(SUMIFS(Cortes[importe],Cortes[id_jornada],INDEX(Jornadas[id],ROW()-5),Cortes[id_barbero],LOOKUP($S$4,Barberos[nombre],Barberos[id]))*(INDEX(Jornadas[comision_barberos],1)/100)))</f>
        <v>41000</v>
      </c>
      <c r="U136" s="20" cm="1">
        <f t="array" ref="U136">IF(ISERROR(INDEX(Jornadas[id],ROW()-5)),"",SUMIFS(Cortes[propina],Cortes[id_jornada],INDEX(Jornadas[id],ROW()-5),Cortes[id_barbero],LOOKUP($S$4,Barberos[nombre],Barberos[id])))</f>
        <v>4000</v>
      </c>
      <c r="V136" s="20" cm="1">
        <f t="array" ref="V136">IF(ISERROR(INDEX(Jornadas[id],ROW()-5)),"",SUMIFS(Adelantos[importe],Adelantos[id_jornada],INDEX(Jornadas[id],ROW()-5),Adelantos[id_barbero],LOOKUP($S$4,Barberos[nombre],Barberos[id])))</f>
        <v>0</v>
      </c>
      <c r="W136" s="20" cm="1">
        <f t="array" ref="W136">IF(ISERROR(INDEX(Jornadas[id],ROW()-5)),"",T136+U136-V136)</f>
        <v>45000</v>
      </c>
      <c r="X136" s="1" cm="1">
        <f t="array" ref="X136">IF(ISERROR(INDEX(Jornadas[id],ROW()-5)),"",COUNTIFS(_Cortes!$C:$C,INDEX(Jornadas[id],ROW()-5),_Cortes!$B:$B,LOOKUP($X$4,_Barberos!$B:$B,_Barberos!$A:$A)))</f>
        <v>10</v>
      </c>
      <c r="Y136" s="20" cm="1">
        <f t="array" ref="Y136">IF(ISERROR(INDEX(Jornadas[id],ROW()-5)),"",INT(SUMIFS(Cortes[importe],Cortes[id_jornada],INDEX(Jornadas[id],ROW()-5),Cortes[id_barbero],LOOKUP($X$4,Barberos[nombre],Barberos[id]))*(INDEX(Jornadas[comision_barberos],1)/100)))</f>
        <v>41000</v>
      </c>
      <c r="Z136" s="20" cm="1">
        <f t="array" ref="Z136">IF(ISERROR(INDEX(Jornadas[id],ROW()-5)),"",SUMIFS(Cortes[propina],Cortes[id_jornada],INDEX(Jornadas[id],ROW()-5),Cortes[id_barbero],LOOKUP($X$4,Barberos[nombre],Barberos[id])))</f>
        <v>1000</v>
      </c>
      <c r="AA136" s="20" cm="1">
        <f t="array" ref="AA136">IF(ISERROR(INDEX(Jornadas[id],ROW()-5)),"",SUMIFS(Adelantos[importe],Adelantos[id_jornada],INDEX(Jornadas[id],ROW()-5),Adelantos[id_barbero],LOOKUP($X$4,Barberos[nombre],Barberos[id])))</f>
        <v>0</v>
      </c>
      <c r="AB136" s="20" cm="1">
        <f t="array" ref="AB136">IF(ISERROR(INDEX(Jornadas[id],ROW()-5)),"",Y136+Z136-AA136)</f>
        <v>42000</v>
      </c>
      <c r="AC136" s="1" cm="1">
        <f t="array" ref="AC136">IF(ISERROR(INDEX(Jornadas[id],ROW()-5)),"",COUNTIFS(_Cortes!$C:$C,INDEX(Jornadas[id],ROW()-5),_Cortes!$B:$B,LOOKUP($AC$4,_Barberos!$B:$B,_Barberos!$A:$A)))</f>
        <v>14</v>
      </c>
      <c r="AD136" s="20" cm="1">
        <f t="array" ref="AD136">IF(ISERROR(INDEX(Jornadas[id],ROW()-5)),"",INT(SUMIFS(Cortes[importe],Cortes[id_jornada],INDEX(Jornadas[id],ROW()-5),Cortes[id_barbero],LOOKUP($AC$4,Barberos[nombre],Barberos[id]))*(INDEX(Jornadas[comision_barberos],1)/100)))</f>
        <v>57000</v>
      </c>
      <c r="AE136" s="20" cm="1">
        <f t="array" ref="AE136">IF(ISERROR(INDEX(Jornadas[id],ROW()-5)),"",SUMIFS(Cortes[propina],Cortes[id_jornada],INDEX(Jornadas[id],ROW()-5),Cortes[id_barbero],LOOKUP($AC$4,Barberos[nombre],Barberos[id])))</f>
        <v>2000</v>
      </c>
      <c r="AF136" s="20" cm="1">
        <f t="array" ref="AF136">IF(ISERROR(INDEX(Jornadas[id],ROW()-5)),"",SUMIFS(Adelantos[importe],Adelantos[id_jornada],INDEX(Jornadas[id],ROW()-5),Adelantos[id_barbero],LOOKUP($AC$4,Barberos[nombre],Barberos[id])))</f>
        <v>0</v>
      </c>
      <c r="AG136" s="20" cm="1">
        <f t="array" ref="AG136">IF(ISERROR(INDEX(Jornadas[id],ROW()-5)),"",AD136+AE136-AF136)</f>
        <v>59000</v>
      </c>
      <c r="AH136" s="1" cm="1">
        <f t="array" ref="AH136">IF(ISERROR(INDEX(Jornadas[id],ROW()-5)),"",COUNTIFS(_Cortes!$C:$C,INDEX(Jornadas[id],ROW()-5),_Cortes!$B:$B,LOOKUP($AH$4,_Barberos!$B:$B,_Barberos!$A:$A)))</f>
        <v>0</v>
      </c>
      <c r="AI136" s="20" cm="1">
        <f t="array" ref="AI136">IF(ISERROR(INDEX(Jornadas[id],ROW()-5)),"",INT(SUMIFS(Cortes[importe],Cortes[id_jornada],INDEX(Jornadas[id],ROW()-5),Cortes[id_barbero],LOOKUP($AH$4,Barberos[nombre],Barberos[id]))*(INDEX(Jornadas[comision_barberos],1)/100)))</f>
        <v>0</v>
      </c>
      <c r="AJ136" s="20" cm="1">
        <f t="array" ref="AJ136">IF(ISERROR(INDEX(Jornadas[id],ROW()-5)),"",SUMIFS(Cortes[propina],Cortes[id_jornada],INDEX(Jornadas[id],ROW()-5),Cortes[id_barbero],LOOKUP($AH$4,Barberos[nombre],Barberos[id])))</f>
        <v>0</v>
      </c>
      <c r="AK136" s="20" cm="1">
        <f t="array" ref="AK136">IF(ISERROR(INDEX(Jornadas[id],ROW()-5)),"",SUMIFS(Adelantos[importe],Adelantos[id_jornada],INDEX(Jornadas[id],ROW()-5),Adelantos[id_barbero],LOOKUP($AH$4,Barberos[nombre],Barberos[id])))</f>
        <v>0</v>
      </c>
      <c r="AL136" s="20" cm="1">
        <f t="array" ref="AL136">IF(ISERROR(INDEX(Jornadas[id],ROW()-5)),"",AI136+AJ136-AK136)</f>
        <v>0</v>
      </c>
      <c r="AM136" s="1" cm="1">
        <f t="array" ref="AM136">IF(ISERROR(INDEX(Jornadas[id],ROW()-5)),"",COUNTIFS(_Cortes!$C:$C,INDEX(Jornadas[id],ROW()-5),_Cortes!$B:$B,LOOKUP($AM$4,_Barberos!$B:$B,_Barberos!$A:$A)))</f>
        <v>0</v>
      </c>
      <c r="AN136" s="20" cm="1">
        <f t="array" ref="AN136">IF(ISERROR(INDEX(Jornadas[id],ROW()-5)),"",INT(SUMIFS(Cortes[importe],Cortes[id_jornada],INDEX(Jornadas[id],ROW()-5),Cortes[id_barbero],LOOKUP($AM$4,Barberos[nombre],Barberos[id]))*(INDEX(Jornadas[comision_barberos],1)/100)))</f>
        <v>0</v>
      </c>
      <c r="AO136" s="20" cm="1">
        <f t="array" ref="AO136">IF(ISERROR(INDEX(Jornadas[id],ROW()-5)),"",SUMIFS(Cortes[propina],Cortes[id_jornada],INDEX(Jornadas[id],ROW()-5),Cortes[id_barbero],LOOKUP($AM$4,Barberos[nombre],Barberos[id])))</f>
        <v>0</v>
      </c>
      <c r="AP136" s="20" cm="1">
        <f t="array" ref="AP136">IF(ISERROR(INDEX(Jornadas[id],ROW()-5)),"",SUMIFS(Adelantos[importe],Adelantos[id_jornada],INDEX(Jornadas[id],ROW()-5),Adelantos[id_barbero],LOOKUP($AM$4,Barberos[nombre],Barberos[id])))</f>
        <v>0</v>
      </c>
      <c r="AQ136" s="20" cm="1">
        <f t="array" ref="AQ136">IF(ISERROR(INDEX(Jornadas[id],ROW()-5)),"",AN136+AO136-AP136)</f>
        <v>0</v>
      </c>
      <c r="AR136" s="1" cm="1">
        <f t="array" ref="AR136">IF(ISERROR(INDEX(Jornadas[id],ROW()-5)),"",COUNTIFS(_Cortes!$C:$C,INDEX(Jornadas[id],ROW()-5),_Cortes!$B:$B,LOOKUP($AR$4,_Barberos!$B:$B,_Barberos!$A:$A)))</f>
        <v>0</v>
      </c>
      <c r="AS136" s="20" cm="1">
        <f t="array" ref="AS136">IF(ISERROR(INDEX(Jornadas[id],ROW()-5)),"",INT(SUMIFS(Cortes[importe],Cortes[id_jornada],INDEX(Jornadas[id],ROW()-5),Cortes[id_barbero],LOOKUP($AR$4,Barberos[nombre],Barberos[id]))*(INDEX(Jornadas[comision_barberos],1)/100)))</f>
        <v>0</v>
      </c>
      <c r="AT136" s="20" cm="1">
        <f t="array" ref="AT136">IF(ISERROR(INDEX(Jornadas[id],ROW()-5)),"",SUMIFS(Cortes[propina],Cortes[id_jornada],INDEX(Jornadas[id],ROW()-5),Cortes[id_barbero],LOOKUP($AR$4,Barberos[nombre],Barberos[id])))</f>
        <v>0</v>
      </c>
      <c r="AU136" s="20" cm="1">
        <f t="array" ref="AU136">IF(ISERROR(INDEX(Jornadas[id],ROW()-5)),"",SUMIFS(Adelantos[importe],Adelantos[id_jornada],INDEX(Jornadas[id],ROW()-5),Adelantos[id_barbero],LOOKUP($AR$4,Barberos[nombre],Barberos[id])))</f>
        <v>0</v>
      </c>
      <c r="AV136" s="20" cm="1">
        <f t="array" ref="AV136">IF(ISERROR(INDEX(Jornadas[id],ROW()-5)),"",AS136+AT136-AU136)</f>
        <v>0</v>
      </c>
    </row>
    <row r="137" spans="1:48" ht="15" hidden="1" customHeight="1" x14ac:dyDescent="0.3">
      <c r="A137" s="51" t="str">
        <f t="shared" si="2"/>
        <v>Thursday</v>
      </c>
      <c r="B137" s="52"/>
      <c r="C137" s="36" cm="1">
        <f t="array" ref="C137">IF(ISERROR(INDEX(Jornadas[id],ROW()-5)),"",INDEX(Jornadas[fecha],ROW()-5))</f>
        <v>45813</v>
      </c>
      <c r="D137" s="2" cm="1">
        <f t="array" ref="D137">IF(ISERROR(INDEX(Jornadas[id],ROW()-5)),"",COUNTIFS(_Cortes!$C:$C,INDEX(Jornadas[id],ROW()-5),_Cortes!$B:$B,LOOKUP($D$4,_Barberos!$B:$B,_Barberos!$A:$A)))</f>
        <v>0</v>
      </c>
      <c r="E137" s="21" cm="1">
        <f t="array" ref="E137">IF(ISERROR(INDEX(Jornadas[id],ROW()-5)),"",INT(SUMIFS(Cortes[importe],Cortes[id_jornada],INDEX(Jornadas[id],ROW()-5),Cortes[id_barbero],LOOKUP($D$4,Barberos[nombre],Barberos[id]))*(INDEX(Jornadas[comision_barberos],1)/100)))</f>
        <v>0</v>
      </c>
      <c r="F137" s="21" cm="1">
        <f t="array" ref="F137">IF(ISERROR(INDEX(Jornadas[id],ROW()-5)),"",SUMIFS(Cortes[propina],Cortes[id_jornada],INDEX(Jornadas[id],ROW()-5),Cortes[id_barbero],LOOKUP($D$4,Barberos[nombre],Barberos[id])))</f>
        <v>0</v>
      </c>
      <c r="G137" s="21" cm="1">
        <f t="array" ref="G137">IF(ISERROR(INDEX(Jornadas[id],ROW()-5)),"",SUMIFS(Adelantos[importe],Adelantos[id_jornada],INDEX(Jornadas[id],ROW()-5),Adelantos[id_barbero],LOOKUP($D$4,Barberos[nombre],Barberos[id])))</f>
        <v>0</v>
      </c>
      <c r="H137" s="21" cm="1">
        <f t="array" ref="H137">IF(ISERROR(INDEX(Jornadas[id],ROW()-5)),"",E137+F137-G137)</f>
        <v>0</v>
      </c>
      <c r="I137" s="2" cm="1">
        <f t="array" ref="I137">IF(ISERROR(INDEX(Jornadas[id],ROW()-5)),"",COUNTIFS(_Cortes!$C:$C,INDEX(Jornadas[id],ROW()-5),_Cortes!$B:$B,LOOKUP($I$4,_Barberos!$B:$B,_Barberos!$A:$A)))</f>
        <v>12</v>
      </c>
      <c r="J137" s="21" cm="1">
        <f t="array" ref="J137">IF(ISERROR(INDEX(Jornadas[id],ROW()-5)),"",INT(SUMIFS(Cortes[importe],Cortes[id_jornada],INDEX(Jornadas[id],ROW()-5),Cortes[id_barbero],LOOKUP($I$4,Barberos[nombre],Barberos[id]))*(INDEX(Jornadas[comision_barberos],1)/100)))</f>
        <v>49000</v>
      </c>
      <c r="K137" s="21" cm="1">
        <f t="array" ref="K137">IF(ISERROR(INDEX(Jornadas[id],ROW()-5)),"",SUMIFS(Cortes[propina],Cortes[id_jornada],INDEX(Jornadas[id],ROW()-5),Cortes[id_barbero],LOOKUP($I$4,Barberos[nombre],Barberos[id])))</f>
        <v>2000</v>
      </c>
      <c r="L137" s="21" cm="1">
        <f t="array" ref="L137">IF(ISERROR(INDEX(Jornadas[id],ROW()-5)),"",SUMIFS(Adelantos[importe],Adelantos[id_jornada],INDEX(Jornadas[id],ROW()-5),Adelantos[id_barbero],LOOKUP($I$4,Barberos[nombre],Barberos[id])))</f>
        <v>500</v>
      </c>
      <c r="M137" s="21" cm="1">
        <f t="array" ref="M137">IF(ISERROR(INDEX(Jornadas[id],ROW()-5)),"",J137+K137-L137)</f>
        <v>50500</v>
      </c>
      <c r="N137" s="2" cm="1">
        <f t="array" ref="N137">IF(ISERROR(INDEX(Jornadas[id],ROW()-5)),"",COUNTIFS(_Cortes!$C:$C,INDEX(Jornadas[id],ROW()-5),_Cortes!$B:$B,LOOKUP($N$4,_Barberos!$B:$B,_Barberos!$A:$A)))</f>
        <v>14</v>
      </c>
      <c r="O137" s="21" cm="1">
        <f t="array" ref="O137">IF(ISERROR(INDEX(Jornadas[id],ROW()-5)),"",INT(SUMIFS(Cortes[importe],Cortes[id_jornada],INDEX(Jornadas[id],ROW()-5),Cortes[id_barbero],LOOKUP($N$4,Barberos[nombre],Barberos[id]))*(INDEX(Jornadas[comision_barberos],1)/100)))</f>
        <v>57000</v>
      </c>
      <c r="P137" s="21" cm="1">
        <f t="array" ref="P137">IF(ISERROR(INDEX(Jornadas[id],ROW()-5)),"",SUMIFS(Cortes[propina],Cortes[id_jornada],INDEX(Jornadas[id],ROW()-5),Cortes[id_barbero],LOOKUP($N$4,Barberos[nombre],Barberos[id])))</f>
        <v>14500</v>
      </c>
      <c r="Q137" s="21" cm="1">
        <f t="array" ref="Q137">IF(ISERROR(INDEX(Jornadas[id],ROW()-5)),"",SUMIFS(Adelantos[importe],Adelantos[id_jornada],INDEX(Jornadas[id],ROW()-5),Adelantos[id_barbero],LOOKUP($N$4,Barberos[nombre],Barberos[id])))</f>
        <v>0</v>
      </c>
      <c r="R137" s="21" cm="1">
        <f t="array" ref="R137">IF(ISERROR(INDEX(Jornadas[id],ROW()-5)),"",O137+P137-Q137)</f>
        <v>71500</v>
      </c>
      <c r="S137" s="2" cm="1">
        <f t="array" ref="S137">IF(ISERROR(INDEX(Jornadas[id],ROW()-5)),"",COUNTIFS(_Cortes!$C:$C,INDEX(Jornadas[id],ROW()-5),_Cortes!$B:$B,LOOKUP($S$4,_Barberos!$B:$B,_Barberos!$A:$A)))</f>
        <v>0</v>
      </c>
      <c r="T137" s="21" cm="1">
        <f t="array" ref="T137">IF(ISERROR(INDEX(Jornadas[id],ROW()-5)),"",INT(SUMIFS(Cortes[importe],Cortes[id_jornada],INDEX(Jornadas[id],ROW()-5),Cortes[id_barbero],LOOKUP($S$4,Barberos[nombre],Barberos[id]))*(INDEX(Jornadas[comision_barberos],1)/100)))</f>
        <v>0</v>
      </c>
      <c r="U137" s="21" cm="1">
        <f t="array" ref="U137">IF(ISERROR(INDEX(Jornadas[id],ROW()-5)),"",SUMIFS(Cortes[propina],Cortes[id_jornada],INDEX(Jornadas[id],ROW()-5),Cortes[id_barbero],LOOKUP($S$4,Barberos[nombre],Barberos[id])))</f>
        <v>0</v>
      </c>
      <c r="V137" s="21" cm="1">
        <f t="array" ref="V137">IF(ISERROR(INDEX(Jornadas[id],ROW()-5)),"",SUMIFS(Adelantos[importe],Adelantos[id_jornada],INDEX(Jornadas[id],ROW()-5),Adelantos[id_barbero],LOOKUP($S$4,Barberos[nombre],Barberos[id])))</f>
        <v>0</v>
      </c>
      <c r="W137" s="21" cm="1">
        <f t="array" ref="W137">IF(ISERROR(INDEX(Jornadas[id],ROW()-5)),"",T137+U137-V137)</f>
        <v>0</v>
      </c>
      <c r="X137" s="2" cm="1">
        <f t="array" ref="X137">IF(ISERROR(INDEX(Jornadas[id],ROW()-5)),"",COUNTIFS(_Cortes!$C:$C,INDEX(Jornadas[id],ROW()-5),_Cortes!$B:$B,LOOKUP($X$4,_Barberos!$B:$B,_Barberos!$A:$A)))</f>
        <v>12</v>
      </c>
      <c r="Y137" s="21" cm="1">
        <f t="array" ref="Y137">IF(ISERROR(INDEX(Jornadas[id],ROW()-5)),"",INT(SUMIFS(Cortes[importe],Cortes[id_jornada],INDEX(Jornadas[id],ROW()-5),Cortes[id_barbero],LOOKUP($X$4,Barberos[nombre],Barberos[id]))*(INDEX(Jornadas[comision_barberos],1)/100)))</f>
        <v>51000</v>
      </c>
      <c r="Z137" s="21" cm="1">
        <f t="array" ref="Z137">IF(ISERROR(INDEX(Jornadas[id],ROW()-5)),"",SUMIFS(Cortes[propina],Cortes[id_jornada],INDEX(Jornadas[id],ROW()-5),Cortes[id_barbero],LOOKUP($X$4,Barberos[nombre],Barberos[id])))</f>
        <v>0</v>
      </c>
      <c r="AA137" s="21" cm="1">
        <f t="array" ref="AA137">IF(ISERROR(INDEX(Jornadas[id],ROW()-5)),"",SUMIFS(Adelantos[importe],Adelantos[id_jornada],INDEX(Jornadas[id],ROW()-5),Adelantos[id_barbero],LOOKUP($X$4,Barberos[nombre],Barberos[id])))</f>
        <v>0</v>
      </c>
      <c r="AB137" s="21" cm="1">
        <f t="array" ref="AB137">IF(ISERROR(INDEX(Jornadas[id],ROW()-5)),"",Y137+Z137-AA137)</f>
        <v>51000</v>
      </c>
      <c r="AC137" s="2" cm="1">
        <f t="array" ref="AC137">IF(ISERROR(INDEX(Jornadas[id],ROW()-5)),"",COUNTIFS(_Cortes!$C:$C,INDEX(Jornadas[id],ROW()-5),_Cortes!$B:$B,LOOKUP($AC$4,_Barberos!$B:$B,_Barberos!$A:$A)))</f>
        <v>15</v>
      </c>
      <c r="AD137" s="21" cm="1">
        <f t="array" ref="AD137">IF(ISERROR(INDEX(Jornadas[id],ROW()-5)),"",INT(SUMIFS(Cortes[importe],Cortes[id_jornada],INDEX(Jornadas[id],ROW()-5),Cortes[id_barbero],LOOKUP($AC$4,Barberos[nombre],Barberos[id]))*(INDEX(Jornadas[comision_barberos],1)/100)))</f>
        <v>61000</v>
      </c>
      <c r="AE137" s="21" cm="1">
        <f t="array" ref="AE137">IF(ISERROR(INDEX(Jornadas[id],ROW()-5)),"",SUMIFS(Cortes[propina],Cortes[id_jornada],INDEX(Jornadas[id],ROW()-5),Cortes[id_barbero],LOOKUP($AC$4,Barberos[nombre],Barberos[id])))</f>
        <v>1000</v>
      </c>
      <c r="AF137" s="21" cm="1">
        <f t="array" ref="AF137">IF(ISERROR(INDEX(Jornadas[id],ROW()-5)),"",SUMIFS(Adelantos[importe],Adelantos[id_jornada],INDEX(Jornadas[id],ROW()-5),Adelantos[id_barbero],LOOKUP($AC$4,Barberos[nombre],Barberos[id])))</f>
        <v>0</v>
      </c>
      <c r="AG137" s="21" cm="1">
        <f t="array" ref="AG137">IF(ISERROR(INDEX(Jornadas[id],ROW()-5)),"",AD137+AE137-AF137)</f>
        <v>62000</v>
      </c>
      <c r="AH137" s="2" cm="1">
        <f t="array" ref="AH137">IF(ISERROR(INDEX(Jornadas[id],ROW()-5)),"",COUNTIFS(_Cortes!$C:$C,INDEX(Jornadas[id],ROW()-5),_Cortes!$B:$B,LOOKUP($AH$4,_Barberos!$B:$B,_Barberos!$A:$A)))</f>
        <v>0</v>
      </c>
      <c r="AI137" s="21" cm="1">
        <f t="array" ref="AI137">IF(ISERROR(INDEX(Jornadas[id],ROW()-5)),"",INT(SUMIFS(Cortes[importe],Cortes[id_jornada],INDEX(Jornadas[id],ROW()-5),Cortes[id_barbero],LOOKUP($AH$4,Barberos[nombre],Barberos[id]))*(INDEX(Jornadas[comision_barberos],1)/100)))</f>
        <v>0</v>
      </c>
      <c r="AJ137" s="21" cm="1">
        <f t="array" ref="AJ137">IF(ISERROR(INDEX(Jornadas[id],ROW()-5)),"",SUMIFS(Cortes[propina],Cortes[id_jornada],INDEX(Jornadas[id],ROW()-5),Cortes[id_barbero],LOOKUP($AH$4,Barberos[nombre],Barberos[id])))</f>
        <v>0</v>
      </c>
      <c r="AK137" s="21" cm="1">
        <f t="array" ref="AK137">IF(ISERROR(INDEX(Jornadas[id],ROW()-5)),"",SUMIFS(Adelantos[importe],Adelantos[id_jornada],INDEX(Jornadas[id],ROW()-5),Adelantos[id_barbero],LOOKUP($AH$4,Barberos[nombre],Barberos[id])))</f>
        <v>0</v>
      </c>
      <c r="AL137" s="21" cm="1">
        <f t="array" ref="AL137">IF(ISERROR(INDEX(Jornadas[id],ROW()-5)),"",AI137+AJ137-AK137)</f>
        <v>0</v>
      </c>
      <c r="AM137" s="2" cm="1">
        <f t="array" ref="AM137">IF(ISERROR(INDEX(Jornadas[id],ROW()-5)),"",COUNTIFS(_Cortes!$C:$C,INDEX(Jornadas[id],ROW()-5),_Cortes!$B:$B,LOOKUP($AM$4,_Barberos!$B:$B,_Barberos!$A:$A)))</f>
        <v>0</v>
      </c>
      <c r="AN137" s="21" cm="1">
        <f t="array" ref="AN137">IF(ISERROR(INDEX(Jornadas[id],ROW()-5)),"",INT(SUMIFS(Cortes[importe],Cortes[id_jornada],INDEX(Jornadas[id],ROW()-5),Cortes[id_barbero],LOOKUP($AM$4,Barberos[nombre],Barberos[id]))*(INDEX(Jornadas[comision_barberos],1)/100)))</f>
        <v>0</v>
      </c>
      <c r="AO137" s="21" cm="1">
        <f t="array" ref="AO137">IF(ISERROR(INDEX(Jornadas[id],ROW()-5)),"",SUMIFS(Cortes[propina],Cortes[id_jornada],INDEX(Jornadas[id],ROW()-5),Cortes[id_barbero],LOOKUP($AM$4,Barberos[nombre],Barberos[id])))</f>
        <v>0</v>
      </c>
      <c r="AP137" s="21" cm="1">
        <f t="array" ref="AP137">IF(ISERROR(INDEX(Jornadas[id],ROW()-5)),"",SUMIFS(Adelantos[importe],Adelantos[id_jornada],INDEX(Jornadas[id],ROW()-5),Adelantos[id_barbero],LOOKUP($AM$4,Barberos[nombre],Barberos[id])))</f>
        <v>0</v>
      </c>
      <c r="AQ137" s="21" cm="1">
        <f t="array" ref="AQ137">IF(ISERROR(INDEX(Jornadas[id],ROW()-5)),"",AN137+AO137-AP137)</f>
        <v>0</v>
      </c>
      <c r="AR137" s="2" cm="1">
        <f t="array" ref="AR137">IF(ISERROR(INDEX(Jornadas[id],ROW()-5)),"",COUNTIFS(_Cortes!$C:$C,INDEX(Jornadas[id],ROW()-5),_Cortes!$B:$B,LOOKUP($AR$4,_Barberos!$B:$B,_Barberos!$A:$A)))</f>
        <v>0</v>
      </c>
      <c r="AS137" s="21" cm="1">
        <f t="array" ref="AS137">IF(ISERROR(INDEX(Jornadas[id],ROW()-5)),"",INT(SUMIFS(Cortes[importe],Cortes[id_jornada],INDEX(Jornadas[id],ROW()-5),Cortes[id_barbero],LOOKUP($AR$4,Barberos[nombre],Barberos[id]))*(INDEX(Jornadas[comision_barberos],1)/100)))</f>
        <v>0</v>
      </c>
      <c r="AT137" s="21" cm="1">
        <f t="array" ref="AT137">IF(ISERROR(INDEX(Jornadas[id],ROW()-5)),"",SUMIFS(Cortes[propina],Cortes[id_jornada],INDEX(Jornadas[id],ROW()-5),Cortes[id_barbero],LOOKUP($AR$4,Barberos[nombre],Barberos[id])))</f>
        <v>0</v>
      </c>
      <c r="AU137" s="21" cm="1">
        <f t="array" ref="AU137">IF(ISERROR(INDEX(Jornadas[id],ROW()-5)),"",SUMIFS(Adelantos[importe],Adelantos[id_jornada],INDEX(Jornadas[id],ROW()-5),Adelantos[id_barbero],LOOKUP($AR$4,Barberos[nombre],Barberos[id])))</f>
        <v>0</v>
      </c>
      <c r="AV137" s="21" cm="1">
        <f t="array" ref="AV137">IF(ISERROR(INDEX(Jornadas[id],ROW()-5)),"",AS137+AT137-AU137)</f>
        <v>0</v>
      </c>
    </row>
    <row r="138" spans="1:48" ht="15" hidden="1" customHeight="1" x14ac:dyDescent="0.3">
      <c r="A138" s="53" t="str">
        <f t="shared" si="2"/>
        <v>Friday</v>
      </c>
      <c r="B138" s="54"/>
      <c r="C138" s="38" cm="1">
        <f t="array" ref="C138">IF(ISERROR(INDEX(Jornadas[id],ROW()-5)),"",INDEX(Jornadas[fecha],ROW()-5))</f>
        <v>45814</v>
      </c>
      <c r="D138" s="1" cm="1">
        <f t="array" ref="D138">IF(ISERROR(INDEX(Jornadas[id],ROW()-5)),"",COUNTIFS(_Cortes!$C:$C,INDEX(Jornadas[id],ROW()-5),_Cortes!$B:$B,LOOKUP($D$4,_Barberos!$B:$B,_Barberos!$A:$A)))</f>
        <v>13</v>
      </c>
      <c r="E138" s="20" cm="1">
        <f t="array" ref="E138">IF(ISERROR(INDEX(Jornadas[id],ROW()-5)),"",INT(SUMIFS(Cortes[importe],Cortes[id_jornada],INDEX(Jornadas[id],ROW()-5),Cortes[id_barbero],LOOKUP($D$4,Barberos[nombre],Barberos[id]))*(INDEX(Jornadas[comision_barberos],1)/100)))</f>
        <v>54000</v>
      </c>
      <c r="F138" s="20" cm="1">
        <f t="array" ref="F138">IF(ISERROR(INDEX(Jornadas[id],ROW()-5)),"",SUMIFS(Cortes[propina],Cortes[id_jornada],INDEX(Jornadas[id],ROW()-5),Cortes[id_barbero],LOOKUP($D$4,Barberos[nombre],Barberos[id])))</f>
        <v>0</v>
      </c>
      <c r="G138" s="20" cm="1">
        <f t="array" ref="G138">IF(ISERROR(INDEX(Jornadas[id],ROW()-5)),"",SUMIFS(Adelantos[importe],Adelantos[id_jornada],INDEX(Jornadas[id],ROW()-5),Adelantos[id_barbero],LOOKUP($D$4,Barberos[nombre],Barberos[id])))</f>
        <v>1000</v>
      </c>
      <c r="H138" s="20" cm="1">
        <f t="array" ref="H138">IF(ISERROR(INDEX(Jornadas[id],ROW()-5)),"",E138+F138-G138)</f>
        <v>53000</v>
      </c>
      <c r="I138" s="1" cm="1">
        <f t="array" ref="I138">IF(ISERROR(INDEX(Jornadas[id],ROW()-5)),"",COUNTIFS(_Cortes!$C:$C,INDEX(Jornadas[id],ROW()-5),_Cortes!$B:$B,LOOKUP($I$4,_Barberos!$B:$B,_Barberos!$A:$A)))</f>
        <v>14</v>
      </c>
      <c r="J138" s="20" cm="1">
        <f t="array" ref="J138">IF(ISERROR(INDEX(Jornadas[id],ROW()-5)),"",INT(SUMIFS(Cortes[importe],Cortes[id_jornada],INDEX(Jornadas[id],ROW()-5),Cortes[id_barbero],LOOKUP($I$4,Barberos[nombre],Barberos[id]))*(INDEX(Jornadas[comision_barberos],1)/100)))</f>
        <v>58000</v>
      </c>
      <c r="K138" s="20" cm="1">
        <f t="array" ref="K138">IF(ISERROR(INDEX(Jornadas[id],ROW()-5)),"",SUMIFS(Cortes[propina],Cortes[id_jornada],INDEX(Jornadas[id],ROW()-5),Cortes[id_barbero],LOOKUP($I$4,Barberos[nombre],Barberos[id])))</f>
        <v>5400</v>
      </c>
      <c r="L138" s="20" cm="1">
        <f t="array" ref="L138">IF(ISERROR(INDEX(Jornadas[id],ROW()-5)),"",SUMIFS(Adelantos[importe],Adelantos[id_jornada],INDEX(Jornadas[id],ROW()-5),Adelantos[id_barbero],LOOKUP($I$4,Barberos[nombre],Barberos[id])))</f>
        <v>500</v>
      </c>
      <c r="M138" s="20" cm="1">
        <f t="array" ref="M138">IF(ISERROR(INDEX(Jornadas[id],ROW()-5)),"",J138+K138-L138)</f>
        <v>62900</v>
      </c>
      <c r="N138" s="1" cm="1">
        <f t="array" ref="N138">IF(ISERROR(INDEX(Jornadas[id],ROW()-5)),"",COUNTIFS(_Cortes!$C:$C,INDEX(Jornadas[id],ROW()-5),_Cortes!$B:$B,LOOKUP($N$4,_Barberos!$B:$B,_Barberos!$A:$A)))</f>
        <v>13</v>
      </c>
      <c r="O138" s="20" cm="1">
        <f t="array" ref="O138">IF(ISERROR(INDEX(Jornadas[id],ROW()-5)),"",INT(SUMIFS(Cortes[importe],Cortes[id_jornada],INDEX(Jornadas[id],ROW()-5),Cortes[id_barbero],LOOKUP($N$4,Barberos[nombre],Barberos[id]))*(INDEX(Jornadas[comision_barberos],1)/100)))</f>
        <v>52000</v>
      </c>
      <c r="P138" s="20" cm="1">
        <f t="array" ref="P138">IF(ISERROR(INDEX(Jornadas[id],ROW()-5)),"",SUMIFS(Cortes[propina],Cortes[id_jornada],INDEX(Jornadas[id],ROW()-5),Cortes[id_barbero],LOOKUP($N$4,Barberos[nombre],Barberos[id])))</f>
        <v>9200</v>
      </c>
      <c r="Q138" s="20" cm="1">
        <f t="array" ref="Q138">IF(ISERROR(INDEX(Jornadas[id],ROW()-5)),"",SUMIFS(Adelantos[importe],Adelantos[id_jornada],INDEX(Jornadas[id],ROW()-5),Adelantos[id_barbero],LOOKUP($N$4,Barberos[nombre],Barberos[id])))</f>
        <v>0</v>
      </c>
      <c r="R138" s="20" cm="1">
        <f t="array" ref="R138">IF(ISERROR(INDEX(Jornadas[id],ROW()-5)),"",O138+P138-Q138)</f>
        <v>61200</v>
      </c>
      <c r="S138" s="1" cm="1">
        <f t="array" ref="S138">IF(ISERROR(INDEX(Jornadas[id],ROW()-5)),"",COUNTIFS(_Cortes!$C:$C,INDEX(Jornadas[id],ROW()-5),_Cortes!$B:$B,LOOKUP($S$4,_Barberos!$B:$B,_Barberos!$A:$A)))</f>
        <v>14</v>
      </c>
      <c r="T138" s="20" cm="1">
        <f t="array" ref="T138">IF(ISERROR(INDEX(Jornadas[id],ROW()-5)),"",INT(SUMIFS(Cortes[importe],Cortes[id_jornada],INDEX(Jornadas[id],ROW()-5),Cortes[id_barbero],LOOKUP($S$4,Barberos[nombre],Barberos[id]))*(INDEX(Jornadas[comision_barberos],1)/100)))</f>
        <v>59000</v>
      </c>
      <c r="U138" s="20" cm="1">
        <f t="array" ref="U138">IF(ISERROR(INDEX(Jornadas[id],ROW()-5)),"",SUMIFS(Cortes[propina],Cortes[id_jornada],INDEX(Jornadas[id],ROW()-5),Cortes[id_barbero],LOOKUP($S$4,Barberos[nombre],Barberos[id])))</f>
        <v>16300</v>
      </c>
      <c r="V138" s="20" cm="1">
        <f t="array" ref="V138">IF(ISERROR(INDEX(Jornadas[id],ROW()-5)),"",SUMIFS(Adelantos[importe],Adelantos[id_jornada],INDEX(Jornadas[id],ROW()-5),Adelantos[id_barbero],LOOKUP($S$4,Barberos[nombre],Barberos[id])))</f>
        <v>0</v>
      </c>
      <c r="W138" s="20" cm="1">
        <f t="array" ref="W138">IF(ISERROR(INDEX(Jornadas[id],ROW()-5)),"",T138+U138-V138)</f>
        <v>75300</v>
      </c>
      <c r="X138" s="1" cm="1">
        <f t="array" ref="X138">IF(ISERROR(INDEX(Jornadas[id],ROW()-5)),"",COUNTIFS(_Cortes!$C:$C,INDEX(Jornadas[id],ROW()-5),_Cortes!$B:$B,LOOKUP($X$4,_Barberos!$B:$B,_Barberos!$A:$A)))</f>
        <v>6</v>
      </c>
      <c r="Y138" s="20" cm="1">
        <f t="array" ref="Y138">IF(ISERROR(INDEX(Jornadas[id],ROW()-5)),"",INT(SUMIFS(Cortes[importe],Cortes[id_jornada],INDEX(Jornadas[id],ROW()-5),Cortes[id_barbero],LOOKUP($X$4,Barberos[nombre],Barberos[id]))*(INDEX(Jornadas[comision_barberos],1)/100)))</f>
        <v>24000</v>
      </c>
      <c r="Z138" s="20" cm="1">
        <f t="array" ref="Z138">IF(ISERROR(INDEX(Jornadas[id],ROW()-5)),"",SUMIFS(Cortes[propina],Cortes[id_jornada],INDEX(Jornadas[id],ROW()-5),Cortes[id_barbero],LOOKUP($X$4,Barberos[nombre],Barberos[id])))</f>
        <v>0</v>
      </c>
      <c r="AA138" s="20" cm="1">
        <f t="array" ref="AA138">IF(ISERROR(INDEX(Jornadas[id],ROW()-5)),"",SUMIFS(Adelantos[importe],Adelantos[id_jornada],INDEX(Jornadas[id],ROW()-5),Adelantos[id_barbero],LOOKUP($X$4,Barberos[nombre],Barberos[id])))</f>
        <v>0</v>
      </c>
      <c r="AB138" s="20" cm="1">
        <f t="array" ref="AB138">IF(ISERROR(INDEX(Jornadas[id],ROW()-5)),"",Y138+Z138-AA138)</f>
        <v>24000</v>
      </c>
      <c r="AC138" s="1" cm="1">
        <f t="array" ref="AC138">IF(ISERROR(INDEX(Jornadas[id],ROW()-5)),"",COUNTIFS(_Cortes!$C:$C,INDEX(Jornadas[id],ROW()-5),_Cortes!$B:$B,LOOKUP($AC$4,_Barberos!$B:$B,_Barberos!$A:$A)))</f>
        <v>12</v>
      </c>
      <c r="AD138" s="20" cm="1">
        <f t="array" ref="AD138">IF(ISERROR(INDEX(Jornadas[id],ROW()-5)),"",INT(SUMIFS(Cortes[importe],Cortes[id_jornada],INDEX(Jornadas[id],ROW()-5),Cortes[id_barbero],LOOKUP($AC$4,Barberos[nombre],Barberos[id]))*(INDEX(Jornadas[comision_barberos],1)/100)))</f>
        <v>50000</v>
      </c>
      <c r="AE138" s="20" cm="1">
        <f t="array" ref="AE138">IF(ISERROR(INDEX(Jornadas[id],ROW()-5)),"",SUMIFS(Cortes[propina],Cortes[id_jornada],INDEX(Jornadas[id],ROW()-5),Cortes[id_barbero],LOOKUP($AC$4,Barberos[nombre],Barberos[id])))</f>
        <v>2000</v>
      </c>
      <c r="AF138" s="20" cm="1">
        <f t="array" ref="AF138">IF(ISERROR(INDEX(Jornadas[id],ROW()-5)),"",SUMIFS(Adelantos[importe],Adelantos[id_jornada],INDEX(Jornadas[id],ROW()-5),Adelantos[id_barbero],LOOKUP($AC$4,Barberos[nombre],Barberos[id])))</f>
        <v>0</v>
      </c>
      <c r="AG138" s="20" cm="1">
        <f t="array" ref="AG138">IF(ISERROR(INDEX(Jornadas[id],ROW()-5)),"",AD138+AE138-AF138)</f>
        <v>52000</v>
      </c>
      <c r="AH138" s="1" cm="1">
        <f t="array" ref="AH138">IF(ISERROR(INDEX(Jornadas[id],ROW()-5)),"",COUNTIFS(_Cortes!$C:$C,INDEX(Jornadas[id],ROW()-5),_Cortes!$B:$B,LOOKUP($AH$4,_Barberos!$B:$B,_Barberos!$A:$A)))</f>
        <v>0</v>
      </c>
      <c r="AI138" s="20" cm="1">
        <f t="array" ref="AI138">IF(ISERROR(INDEX(Jornadas[id],ROW()-5)),"",INT(SUMIFS(Cortes[importe],Cortes[id_jornada],INDEX(Jornadas[id],ROW()-5),Cortes[id_barbero],LOOKUP($AH$4,Barberos[nombre],Barberos[id]))*(INDEX(Jornadas[comision_barberos],1)/100)))</f>
        <v>0</v>
      </c>
      <c r="AJ138" s="20" cm="1">
        <f t="array" ref="AJ138">IF(ISERROR(INDEX(Jornadas[id],ROW()-5)),"",SUMIFS(Cortes[propina],Cortes[id_jornada],INDEX(Jornadas[id],ROW()-5),Cortes[id_barbero],LOOKUP($AH$4,Barberos[nombre],Barberos[id])))</f>
        <v>0</v>
      </c>
      <c r="AK138" s="20" cm="1">
        <f t="array" ref="AK138">IF(ISERROR(INDEX(Jornadas[id],ROW()-5)),"",SUMIFS(Adelantos[importe],Adelantos[id_jornada],INDEX(Jornadas[id],ROW()-5),Adelantos[id_barbero],LOOKUP($AH$4,Barberos[nombre],Barberos[id])))</f>
        <v>0</v>
      </c>
      <c r="AL138" s="20" cm="1">
        <f t="array" ref="AL138">IF(ISERROR(INDEX(Jornadas[id],ROW()-5)),"",AI138+AJ138-AK138)</f>
        <v>0</v>
      </c>
      <c r="AM138" s="1" cm="1">
        <f t="array" ref="AM138">IF(ISERROR(INDEX(Jornadas[id],ROW()-5)),"",COUNTIFS(_Cortes!$C:$C,INDEX(Jornadas[id],ROW()-5),_Cortes!$B:$B,LOOKUP($AM$4,_Barberos!$B:$B,_Barberos!$A:$A)))</f>
        <v>0</v>
      </c>
      <c r="AN138" s="20" cm="1">
        <f t="array" ref="AN138">IF(ISERROR(INDEX(Jornadas[id],ROW()-5)),"",INT(SUMIFS(Cortes[importe],Cortes[id_jornada],INDEX(Jornadas[id],ROW()-5),Cortes[id_barbero],LOOKUP($AM$4,Barberos[nombre],Barberos[id]))*(INDEX(Jornadas[comision_barberos],1)/100)))</f>
        <v>0</v>
      </c>
      <c r="AO138" s="20" cm="1">
        <f t="array" ref="AO138">IF(ISERROR(INDEX(Jornadas[id],ROW()-5)),"",SUMIFS(Cortes[propina],Cortes[id_jornada],INDEX(Jornadas[id],ROW()-5),Cortes[id_barbero],LOOKUP($AM$4,Barberos[nombre],Barberos[id])))</f>
        <v>0</v>
      </c>
      <c r="AP138" s="20" cm="1">
        <f t="array" ref="AP138">IF(ISERROR(INDEX(Jornadas[id],ROW()-5)),"",SUMIFS(Adelantos[importe],Adelantos[id_jornada],INDEX(Jornadas[id],ROW()-5),Adelantos[id_barbero],LOOKUP($AM$4,Barberos[nombre],Barberos[id])))</f>
        <v>0</v>
      </c>
      <c r="AQ138" s="20" cm="1">
        <f t="array" ref="AQ138">IF(ISERROR(INDEX(Jornadas[id],ROW()-5)),"",AN138+AO138-AP138)</f>
        <v>0</v>
      </c>
      <c r="AR138" s="1" cm="1">
        <f t="array" ref="AR138">IF(ISERROR(INDEX(Jornadas[id],ROW()-5)),"",COUNTIFS(_Cortes!$C:$C,INDEX(Jornadas[id],ROW()-5),_Cortes!$B:$B,LOOKUP($AR$4,_Barberos!$B:$B,_Barberos!$A:$A)))</f>
        <v>0</v>
      </c>
      <c r="AS138" s="20" cm="1">
        <f t="array" ref="AS138">IF(ISERROR(INDEX(Jornadas[id],ROW()-5)),"",INT(SUMIFS(Cortes[importe],Cortes[id_jornada],INDEX(Jornadas[id],ROW()-5),Cortes[id_barbero],LOOKUP($AR$4,Barberos[nombre],Barberos[id]))*(INDEX(Jornadas[comision_barberos],1)/100)))</f>
        <v>0</v>
      </c>
      <c r="AT138" s="20" cm="1">
        <f t="array" ref="AT138">IF(ISERROR(INDEX(Jornadas[id],ROW()-5)),"",SUMIFS(Cortes[propina],Cortes[id_jornada],INDEX(Jornadas[id],ROW()-5),Cortes[id_barbero],LOOKUP($AR$4,Barberos[nombre],Barberos[id])))</f>
        <v>0</v>
      </c>
      <c r="AU138" s="20" cm="1">
        <f t="array" ref="AU138">IF(ISERROR(INDEX(Jornadas[id],ROW()-5)),"",SUMIFS(Adelantos[importe],Adelantos[id_jornada],INDEX(Jornadas[id],ROW()-5),Adelantos[id_barbero],LOOKUP($AR$4,Barberos[nombre],Barberos[id])))</f>
        <v>0</v>
      </c>
      <c r="AV138" s="20" cm="1">
        <f t="array" ref="AV138">IF(ISERROR(INDEX(Jornadas[id],ROW()-5)),"",AS138+AT138-AU138)</f>
        <v>0</v>
      </c>
    </row>
    <row r="139" spans="1:48" ht="15" hidden="1" customHeight="1" x14ac:dyDescent="0.3">
      <c r="A139" s="51" t="str">
        <f t="shared" si="2"/>
        <v>Saturday</v>
      </c>
      <c r="B139" s="52"/>
      <c r="C139" s="36" cm="1">
        <f t="array" ref="C139">IF(ISERROR(INDEX(Jornadas[id],ROW()-5)),"",INDEX(Jornadas[fecha],ROW()-5))</f>
        <v>45815</v>
      </c>
      <c r="D139" s="2" cm="1">
        <f t="array" ref="D139">IF(ISERROR(INDEX(Jornadas[id],ROW()-5)),"",COUNTIFS(_Cortes!$C:$C,INDEX(Jornadas[id],ROW()-5),_Cortes!$B:$B,LOOKUP($D$4,_Barberos!$B:$B,_Barberos!$A:$A)))</f>
        <v>7</v>
      </c>
      <c r="E139" s="21" cm="1">
        <f t="array" ref="E139">IF(ISERROR(INDEX(Jornadas[id],ROW()-5)),"",INT(SUMIFS(Cortes[importe],Cortes[id_jornada],INDEX(Jornadas[id],ROW()-5),Cortes[id_barbero],LOOKUP($D$4,Barberos[nombre],Barberos[id]))*(INDEX(Jornadas[comision_barberos],1)/100)))</f>
        <v>28000</v>
      </c>
      <c r="F139" s="21" cm="1">
        <f t="array" ref="F139">IF(ISERROR(INDEX(Jornadas[id],ROW()-5)),"",SUMIFS(Cortes[propina],Cortes[id_jornada],INDEX(Jornadas[id],ROW()-5),Cortes[id_barbero],LOOKUP($D$4,Barberos[nombre],Barberos[id])))</f>
        <v>2000</v>
      </c>
      <c r="G139" s="21" cm="1">
        <f t="array" ref="G139">IF(ISERROR(INDEX(Jornadas[id],ROW()-5)),"",SUMIFS(Adelantos[importe],Adelantos[id_jornada],INDEX(Jornadas[id],ROW()-5),Adelantos[id_barbero],LOOKUP($D$4,Barberos[nombre],Barberos[id])))</f>
        <v>0</v>
      </c>
      <c r="H139" s="21" cm="1">
        <f t="array" ref="H139">IF(ISERROR(INDEX(Jornadas[id],ROW()-5)),"",E139+F139-G139)</f>
        <v>30000</v>
      </c>
      <c r="I139" s="2" cm="1">
        <f t="array" ref="I139">IF(ISERROR(INDEX(Jornadas[id],ROW()-5)),"",COUNTIFS(_Cortes!$C:$C,INDEX(Jornadas[id],ROW()-5),_Cortes!$B:$B,LOOKUP($I$4,_Barberos!$B:$B,_Barberos!$A:$A)))</f>
        <v>18</v>
      </c>
      <c r="J139" s="21" cm="1">
        <f t="array" ref="J139">IF(ISERROR(INDEX(Jornadas[id],ROW()-5)),"",INT(SUMIFS(Cortes[importe],Cortes[id_jornada],INDEX(Jornadas[id],ROW()-5),Cortes[id_barbero],LOOKUP($I$4,Barberos[nombre],Barberos[id]))*(INDEX(Jornadas[comision_barberos],1)/100)))</f>
        <v>73000</v>
      </c>
      <c r="K139" s="21" cm="1">
        <f t="array" ref="K139">IF(ISERROR(INDEX(Jornadas[id],ROW()-5)),"",SUMIFS(Cortes[propina],Cortes[id_jornada],INDEX(Jornadas[id],ROW()-5),Cortes[id_barbero],LOOKUP($I$4,Barberos[nombre],Barberos[id])))</f>
        <v>0</v>
      </c>
      <c r="L139" s="21" cm="1">
        <f t="array" ref="L139">IF(ISERROR(INDEX(Jornadas[id],ROW()-5)),"",SUMIFS(Adelantos[importe],Adelantos[id_jornada],INDEX(Jornadas[id],ROW()-5),Adelantos[id_barbero],LOOKUP($I$4,Barberos[nombre],Barberos[id])))</f>
        <v>500</v>
      </c>
      <c r="M139" s="21" cm="1">
        <f t="array" ref="M139">IF(ISERROR(INDEX(Jornadas[id],ROW()-5)),"",J139+K139-L139)</f>
        <v>72500</v>
      </c>
      <c r="N139" s="2" cm="1">
        <f t="array" ref="N139">IF(ISERROR(INDEX(Jornadas[id],ROW()-5)),"",COUNTIFS(_Cortes!$C:$C,INDEX(Jornadas[id],ROW()-5),_Cortes!$B:$B,LOOKUP($N$4,_Barberos!$B:$B,_Barberos!$A:$A)))</f>
        <v>16</v>
      </c>
      <c r="O139" s="21" cm="1">
        <f t="array" ref="O139">IF(ISERROR(INDEX(Jornadas[id],ROW()-5)),"",INT(SUMIFS(Cortes[importe],Cortes[id_jornada],INDEX(Jornadas[id],ROW()-5),Cortes[id_barbero],LOOKUP($N$4,Barberos[nombre],Barberos[id]))*(INDEX(Jornadas[comision_barberos],1)/100)))</f>
        <v>64000</v>
      </c>
      <c r="P139" s="21" cm="1">
        <f t="array" ref="P139">IF(ISERROR(INDEX(Jornadas[id],ROW()-5)),"",SUMIFS(Cortes[propina],Cortes[id_jornada],INDEX(Jornadas[id],ROW()-5),Cortes[id_barbero],LOOKUP($N$4,Barberos[nombre],Barberos[id])))</f>
        <v>4800</v>
      </c>
      <c r="Q139" s="21" cm="1">
        <f t="array" ref="Q139">IF(ISERROR(INDEX(Jornadas[id],ROW()-5)),"",SUMIFS(Adelantos[importe],Adelantos[id_jornada],INDEX(Jornadas[id],ROW()-5),Adelantos[id_barbero],LOOKUP($N$4,Barberos[nombre],Barberos[id])))</f>
        <v>0</v>
      </c>
      <c r="R139" s="21" cm="1">
        <f t="array" ref="R139">IF(ISERROR(INDEX(Jornadas[id],ROW()-5)),"",O139+P139-Q139)</f>
        <v>68800</v>
      </c>
      <c r="S139" s="2" cm="1">
        <f t="array" ref="S139">IF(ISERROR(INDEX(Jornadas[id],ROW()-5)),"",COUNTIFS(_Cortes!$C:$C,INDEX(Jornadas[id],ROW()-5),_Cortes!$B:$B,LOOKUP($S$4,_Barberos!$B:$B,_Barberos!$A:$A)))</f>
        <v>10</v>
      </c>
      <c r="T139" s="21" cm="1">
        <f t="array" ref="T139">IF(ISERROR(INDEX(Jornadas[id],ROW()-5)),"",INT(SUMIFS(Cortes[importe],Cortes[id_jornada],INDEX(Jornadas[id],ROW()-5),Cortes[id_barbero],LOOKUP($S$4,Barberos[nombre],Barberos[id]))*(INDEX(Jornadas[comision_barberos],1)/100)))</f>
        <v>42000</v>
      </c>
      <c r="U139" s="21" cm="1">
        <f t="array" ref="U139">IF(ISERROR(INDEX(Jornadas[id],ROW()-5)),"",SUMIFS(Cortes[propina],Cortes[id_jornada],INDEX(Jornadas[id],ROW()-5),Cortes[id_barbero],LOOKUP($S$4,Barberos[nombre],Barberos[id])))</f>
        <v>3000</v>
      </c>
      <c r="V139" s="21" cm="1">
        <f t="array" ref="V139">IF(ISERROR(INDEX(Jornadas[id],ROW()-5)),"",SUMIFS(Adelantos[importe],Adelantos[id_jornada],INDEX(Jornadas[id],ROW()-5),Adelantos[id_barbero],LOOKUP($S$4,Barberos[nombre],Barberos[id])))</f>
        <v>0</v>
      </c>
      <c r="W139" s="21" cm="1">
        <f t="array" ref="W139">IF(ISERROR(INDEX(Jornadas[id],ROW()-5)),"",T139+U139-V139)</f>
        <v>45000</v>
      </c>
      <c r="X139" s="2" cm="1">
        <f t="array" ref="X139">IF(ISERROR(INDEX(Jornadas[id],ROW()-5)),"",COUNTIFS(_Cortes!$C:$C,INDEX(Jornadas[id],ROW()-5),_Cortes!$B:$B,LOOKUP($X$4,_Barberos!$B:$B,_Barberos!$A:$A)))</f>
        <v>8</v>
      </c>
      <c r="Y139" s="21" cm="1">
        <f t="array" ref="Y139">IF(ISERROR(INDEX(Jornadas[id],ROW()-5)),"",INT(SUMIFS(Cortes[importe],Cortes[id_jornada],INDEX(Jornadas[id],ROW()-5),Cortes[id_barbero],LOOKUP($X$4,Barberos[nombre],Barberos[id]))*(INDEX(Jornadas[comision_barberos],1)/100)))</f>
        <v>35000</v>
      </c>
      <c r="Z139" s="21" cm="1">
        <f t="array" ref="Z139">IF(ISERROR(INDEX(Jornadas[id],ROW()-5)),"",SUMIFS(Cortes[propina],Cortes[id_jornada],INDEX(Jornadas[id],ROW()-5),Cortes[id_barbero],LOOKUP($X$4,Barberos[nombre],Barberos[id])))</f>
        <v>7000</v>
      </c>
      <c r="AA139" s="21" cm="1">
        <f t="array" ref="AA139">IF(ISERROR(INDEX(Jornadas[id],ROW()-5)),"",SUMIFS(Adelantos[importe],Adelantos[id_jornada],INDEX(Jornadas[id],ROW()-5),Adelantos[id_barbero],LOOKUP($X$4,Barberos[nombre],Barberos[id])))</f>
        <v>0</v>
      </c>
      <c r="AB139" s="21" cm="1">
        <f t="array" ref="AB139">IF(ISERROR(INDEX(Jornadas[id],ROW()-5)),"",Y139+Z139-AA139)</f>
        <v>42000</v>
      </c>
      <c r="AC139" s="2" cm="1">
        <f t="array" ref="AC139">IF(ISERROR(INDEX(Jornadas[id],ROW()-5)),"",COUNTIFS(_Cortes!$C:$C,INDEX(Jornadas[id],ROW()-5),_Cortes!$B:$B,LOOKUP($AC$4,_Barberos!$B:$B,_Barberos!$A:$A)))</f>
        <v>12</v>
      </c>
      <c r="AD139" s="21" cm="1">
        <f t="array" ref="AD139">IF(ISERROR(INDEX(Jornadas[id],ROW()-5)),"",INT(SUMIFS(Cortes[importe],Cortes[id_jornada],INDEX(Jornadas[id],ROW()-5),Cortes[id_barbero],LOOKUP($AC$4,Barberos[nombre],Barberos[id]))*(INDEX(Jornadas[comision_barberos],1)/100)))</f>
        <v>49000</v>
      </c>
      <c r="AE139" s="21" cm="1">
        <f t="array" ref="AE139">IF(ISERROR(INDEX(Jornadas[id],ROW()-5)),"",SUMIFS(Cortes[propina],Cortes[id_jornada],INDEX(Jornadas[id],ROW()-5),Cortes[id_barbero],LOOKUP($AC$4,Barberos[nombre],Barberos[id])))</f>
        <v>2300</v>
      </c>
      <c r="AF139" s="21" cm="1">
        <f t="array" ref="AF139">IF(ISERROR(INDEX(Jornadas[id],ROW()-5)),"",SUMIFS(Adelantos[importe],Adelantos[id_jornada],INDEX(Jornadas[id],ROW()-5),Adelantos[id_barbero],LOOKUP($AC$4,Barberos[nombre],Barberos[id])))</f>
        <v>0</v>
      </c>
      <c r="AG139" s="21" cm="1">
        <f t="array" ref="AG139">IF(ISERROR(INDEX(Jornadas[id],ROW()-5)),"",AD139+AE139-AF139)</f>
        <v>51300</v>
      </c>
      <c r="AH139" s="2" cm="1">
        <f t="array" ref="AH139">IF(ISERROR(INDEX(Jornadas[id],ROW()-5)),"",COUNTIFS(_Cortes!$C:$C,INDEX(Jornadas[id],ROW()-5),_Cortes!$B:$B,LOOKUP($AH$4,_Barberos!$B:$B,_Barberos!$A:$A)))</f>
        <v>0</v>
      </c>
      <c r="AI139" s="21" cm="1">
        <f t="array" ref="AI139">IF(ISERROR(INDEX(Jornadas[id],ROW()-5)),"",INT(SUMIFS(Cortes[importe],Cortes[id_jornada],INDEX(Jornadas[id],ROW()-5),Cortes[id_barbero],LOOKUP($AH$4,Barberos[nombre],Barberos[id]))*(INDEX(Jornadas[comision_barberos],1)/100)))</f>
        <v>0</v>
      </c>
      <c r="AJ139" s="21" cm="1">
        <f t="array" ref="AJ139">IF(ISERROR(INDEX(Jornadas[id],ROW()-5)),"",SUMIFS(Cortes[propina],Cortes[id_jornada],INDEX(Jornadas[id],ROW()-5),Cortes[id_barbero],LOOKUP($AH$4,Barberos[nombre],Barberos[id])))</f>
        <v>0</v>
      </c>
      <c r="AK139" s="21" cm="1">
        <f t="array" ref="AK139">IF(ISERROR(INDEX(Jornadas[id],ROW()-5)),"",SUMIFS(Adelantos[importe],Adelantos[id_jornada],INDEX(Jornadas[id],ROW()-5),Adelantos[id_barbero],LOOKUP($AH$4,Barberos[nombre],Barberos[id])))</f>
        <v>0</v>
      </c>
      <c r="AL139" s="21" cm="1">
        <f t="array" ref="AL139">IF(ISERROR(INDEX(Jornadas[id],ROW()-5)),"",AI139+AJ139-AK139)</f>
        <v>0</v>
      </c>
      <c r="AM139" s="2" cm="1">
        <f t="array" ref="AM139">IF(ISERROR(INDEX(Jornadas[id],ROW()-5)),"",COUNTIFS(_Cortes!$C:$C,INDEX(Jornadas[id],ROW()-5),_Cortes!$B:$B,LOOKUP($AM$4,_Barberos!$B:$B,_Barberos!$A:$A)))</f>
        <v>0</v>
      </c>
      <c r="AN139" s="21" cm="1">
        <f t="array" ref="AN139">IF(ISERROR(INDEX(Jornadas[id],ROW()-5)),"",INT(SUMIFS(Cortes[importe],Cortes[id_jornada],INDEX(Jornadas[id],ROW()-5),Cortes[id_barbero],LOOKUP($AM$4,Barberos[nombre],Barberos[id]))*(INDEX(Jornadas[comision_barberos],1)/100)))</f>
        <v>0</v>
      </c>
      <c r="AO139" s="21" cm="1">
        <f t="array" ref="AO139">IF(ISERROR(INDEX(Jornadas[id],ROW()-5)),"",SUMIFS(Cortes[propina],Cortes[id_jornada],INDEX(Jornadas[id],ROW()-5),Cortes[id_barbero],LOOKUP($AM$4,Barberos[nombre],Barberos[id])))</f>
        <v>0</v>
      </c>
      <c r="AP139" s="21" cm="1">
        <f t="array" ref="AP139">IF(ISERROR(INDEX(Jornadas[id],ROW()-5)),"",SUMIFS(Adelantos[importe],Adelantos[id_jornada],INDEX(Jornadas[id],ROW()-5),Adelantos[id_barbero],LOOKUP($AM$4,Barberos[nombre],Barberos[id])))</f>
        <v>0</v>
      </c>
      <c r="AQ139" s="21" cm="1">
        <f t="array" ref="AQ139">IF(ISERROR(INDEX(Jornadas[id],ROW()-5)),"",AN139+AO139-AP139)</f>
        <v>0</v>
      </c>
      <c r="AR139" s="2" cm="1">
        <f t="array" ref="AR139">IF(ISERROR(INDEX(Jornadas[id],ROW()-5)),"",COUNTIFS(_Cortes!$C:$C,INDEX(Jornadas[id],ROW()-5),_Cortes!$B:$B,LOOKUP($AR$4,_Barberos!$B:$B,_Barberos!$A:$A)))</f>
        <v>0</v>
      </c>
      <c r="AS139" s="21" cm="1">
        <f t="array" ref="AS139">IF(ISERROR(INDEX(Jornadas[id],ROW()-5)),"",INT(SUMIFS(Cortes[importe],Cortes[id_jornada],INDEX(Jornadas[id],ROW()-5),Cortes[id_barbero],LOOKUP($AR$4,Barberos[nombre],Barberos[id]))*(INDEX(Jornadas[comision_barberos],1)/100)))</f>
        <v>0</v>
      </c>
      <c r="AT139" s="21" cm="1">
        <f t="array" ref="AT139">IF(ISERROR(INDEX(Jornadas[id],ROW()-5)),"",SUMIFS(Cortes[propina],Cortes[id_jornada],INDEX(Jornadas[id],ROW()-5),Cortes[id_barbero],LOOKUP($AR$4,Barberos[nombre],Barberos[id])))</f>
        <v>0</v>
      </c>
      <c r="AU139" s="21" cm="1">
        <f t="array" ref="AU139">IF(ISERROR(INDEX(Jornadas[id],ROW()-5)),"",SUMIFS(Adelantos[importe],Adelantos[id_jornada],INDEX(Jornadas[id],ROW()-5),Adelantos[id_barbero],LOOKUP($AR$4,Barberos[nombre],Barberos[id])))</f>
        <v>0</v>
      </c>
      <c r="AV139" s="21" cm="1">
        <f t="array" ref="AV139">IF(ISERROR(INDEX(Jornadas[id],ROW()-5)),"",AS139+AT139-AU139)</f>
        <v>0</v>
      </c>
    </row>
    <row r="140" spans="1:48" ht="15" hidden="1" customHeight="1" x14ac:dyDescent="0.3">
      <c r="A140" s="53" t="str">
        <f t="shared" si="2"/>
        <v>Monday</v>
      </c>
      <c r="B140" s="54"/>
      <c r="C140" s="38" cm="1">
        <f t="array" ref="C140">IF(ISERROR(INDEX(Jornadas[id],ROW()-5)),"",INDEX(Jornadas[fecha],ROW()-5))</f>
        <v>45817</v>
      </c>
      <c r="D140" s="1" cm="1">
        <f t="array" ref="D140">IF(ISERROR(INDEX(Jornadas[id],ROW()-5)),"",COUNTIFS(_Cortes!$C:$C,INDEX(Jornadas[id],ROW()-5),_Cortes!$B:$B,LOOKUP($D$4,_Barberos!$B:$B,_Barberos!$A:$A)))</f>
        <v>0</v>
      </c>
      <c r="E140" s="20" cm="1">
        <f t="array" ref="E140">IF(ISERROR(INDEX(Jornadas[id],ROW()-5)),"",INT(SUMIFS(Cortes[importe],Cortes[id_jornada],INDEX(Jornadas[id],ROW()-5),Cortes[id_barbero],LOOKUP($D$4,Barberos[nombre],Barberos[id]))*(INDEX(Jornadas[comision_barberos],1)/100)))</f>
        <v>0</v>
      </c>
      <c r="F140" s="20" cm="1">
        <f t="array" ref="F140">IF(ISERROR(INDEX(Jornadas[id],ROW()-5)),"",SUMIFS(Cortes[propina],Cortes[id_jornada],INDEX(Jornadas[id],ROW()-5),Cortes[id_barbero],LOOKUP($D$4,Barberos[nombre],Barberos[id])))</f>
        <v>0</v>
      </c>
      <c r="G140" s="20" cm="1">
        <f t="array" ref="G140">IF(ISERROR(INDEX(Jornadas[id],ROW()-5)),"",SUMIFS(Adelantos[importe],Adelantos[id_jornada],INDEX(Jornadas[id],ROW()-5),Adelantos[id_barbero],LOOKUP($D$4,Barberos[nombre],Barberos[id])))</f>
        <v>0</v>
      </c>
      <c r="H140" s="20" cm="1">
        <f t="array" ref="H140">IF(ISERROR(INDEX(Jornadas[id],ROW()-5)),"",E140+F140-G140)</f>
        <v>0</v>
      </c>
      <c r="I140" s="1" cm="1">
        <f t="array" ref="I140">IF(ISERROR(INDEX(Jornadas[id],ROW()-5)),"",COUNTIFS(_Cortes!$C:$C,INDEX(Jornadas[id],ROW()-5),_Cortes!$B:$B,LOOKUP($I$4,_Barberos!$B:$B,_Barberos!$A:$A)))</f>
        <v>12</v>
      </c>
      <c r="J140" s="20" cm="1">
        <f t="array" ref="J140">IF(ISERROR(INDEX(Jornadas[id],ROW()-5)),"",INT(SUMIFS(Cortes[importe],Cortes[id_jornada],INDEX(Jornadas[id],ROW()-5),Cortes[id_barbero],LOOKUP($I$4,Barberos[nombre],Barberos[id]))*(INDEX(Jornadas[comision_barberos],1)/100)))</f>
        <v>48000</v>
      </c>
      <c r="K140" s="20" cm="1">
        <f t="array" ref="K140">IF(ISERROR(INDEX(Jornadas[id],ROW()-5)),"",SUMIFS(Cortes[propina],Cortes[id_jornada],INDEX(Jornadas[id],ROW()-5),Cortes[id_barbero],LOOKUP($I$4,Barberos[nombre],Barberos[id])))</f>
        <v>7000</v>
      </c>
      <c r="L140" s="20" cm="1">
        <f t="array" ref="L140">IF(ISERROR(INDEX(Jornadas[id],ROW()-5)),"",SUMIFS(Adelantos[importe],Adelantos[id_jornada],INDEX(Jornadas[id],ROW()-5),Adelantos[id_barbero],LOOKUP($I$4,Barberos[nombre],Barberos[id])))</f>
        <v>0</v>
      </c>
      <c r="M140" s="20" cm="1">
        <f t="array" ref="M140">IF(ISERROR(INDEX(Jornadas[id],ROW()-5)),"",J140+K140-L140)</f>
        <v>55000</v>
      </c>
      <c r="N140" s="1" cm="1">
        <f t="array" ref="N140">IF(ISERROR(INDEX(Jornadas[id],ROW()-5)),"",COUNTIFS(_Cortes!$C:$C,INDEX(Jornadas[id],ROW()-5),_Cortes!$B:$B,LOOKUP($N$4,_Barberos!$B:$B,_Barberos!$A:$A)))</f>
        <v>13</v>
      </c>
      <c r="O140" s="20" cm="1">
        <f t="array" ref="O140">IF(ISERROR(INDEX(Jornadas[id],ROW()-5)),"",INT(SUMIFS(Cortes[importe],Cortes[id_jornada],INDEX(Jornadas[id],ROW()-5),Cortes[id_barbero],LOOKUP($N$4,Barberos[nombre],Barberos[id]))*(INDEX(Jornadas[comision_barberos],1)/100)))</f>
        <v>54000</v>
      </c>
      <c r="P140" s="20" cm="1">
        <f t="array" ref="P140">IF(ISERROR(INDEX(Jornadas[id],ROW()-5)),"",SUMIFS(Cortes[propina],Cortes[id_jornada],INDEX(Jornadas[id],ROW()-5),Cortes[id_barbero],LOOKUP($N$4,Barberos[nombre],Barberos[id])))</f>
        <v>4000</v>
      </c>
      <c r="Q140" s="20" cm="1">
        <f t="array" ref="Q140">IF(ISERROR(INDEX(Jornadas[id],ROW()-5)),"",SUMIFS(Adelantos[importe],Adelantos[id_jornada],INDEX(Jornadas[id],ROW()-5),Adelantos[id_barbero],LOOKUP($N$4,Barberos[nombre],Barberos[id])))</f>
        <v>0</v>
      </c>
      <c r="R140" s="20" cm="1">
        <f t="array" ref="R140">IF(ISERROR(INDEX(Jornadas[id],ROW()-5)),"",O140+P140-Q140)</f>
        <v>58000</v>
      </c>
      <c r="S140" s="1" cm="1">
        <f t="array" ref="S140">IF(ISERROR(INDEX(Jornadas[id],ROW()-5)),"",COUNTIFS(_Cortes!$C:$C,INDEX(Jornadas[id],ROW()-5),_Cortes!$B:$B,LOOKUP($S$4,_Barberos!$B:$B,_Barberos!$A:$A)))</f>
        <v>9</v>
      </c>
      <c r="T140" s="20" cm="1">
        <f t="array" ref="T140">IF(ISERROR(INDEX(Jornadas[id],ROW()-5)),"",INT(SUMIFS(Cortes[importe],Cortes[id_jornada],INDEX(Jornadas[id],ROW()-5),Cortes[id_barbero],LOOKUP($S$4,Barberos[nombre],Barberos[id]))*(INDEX(Jornadas[comision_barberos],1)/100)))</f>
        <v>36000</v>
      </c>
      <c r="U140" s="20" cm="1">
        <f t="array" ref="U140">IF(ISERROR(INDEX(Jornadas[id],ROW()-5)),"",SUMIFS(Cortes[propina],Cortes[id_jornada],INDEX(Jornadas[id],ROW()-5),Cortes[id_barbero],LOOKUP($S$4,Barberos[nombre],Barberos[id])))</f>
        <v>3000</v>
      </c>
      <c r="V140" s="20" cm="1">
        <f t="array" ref="V140">IF(ISERROR(INDEX(Jornadas[id],ROW()-5)),"",SUMIFS(Adelantos[importe],Adelantos[id_jornada],INDEX(Jornadas[id],ROW()-5),Adelantos[id_barbero],LOOKUP($S$4,Barberos[nombre],Barberos[id])))</f>
        <v>0</v>
      </c>
      <c r="W140" s="20" cm="1">
        <f t="array" ref="W140">IF(ISERROR(INDEX(Jornadas[id],ROW()-5)),"",T140+U140-V140)</f>
        <v>39000</v>
      </c>
      <c r="X140" s="1" cm="1">
        <f t="array" ref="X140">IF(ISERROR(INDEX(Jornadas[id],ROW()-5)),"",COUNTIFS(_Cortes!$C:$C,INDEX(Jornadas[id],ROW()-5),_Cortes!$B:$B,LOOKUP($X$4,_Barberos!$B:$B,_Barberos!$A:$A)))</f>
        <v>10</v>
      </c>
      <c r="Y140" s="20" cm="1">
        <f t="array" ref="Y140">IF(ISERROR(INDEX(Jornadas[id],ROW()-5)),"",INT(SUMIFS(Cortes[importe],Cortes[id_jornada],INDEX(Jornadas[id],ROW()-5),Cortes[id_barbero],LOOKUP($X$4,Barberos[nombre],Barberos[id]))*(INDEX(Jornadas[comision_barberos],1)/100)))</f>
        <v>43000</v>
      </c>
      <c r="Z140" s="20" cm="1">
        <f t="array" ref="Z140">IF(ISERROR(INDEX(Jornadas[id],ROW()-5)),"",SUMIFS(Cortes[propina],Cortes[id_jornada],INDEX(Jornadas[id],ROW()-5),Cortes[id_barbero],LOOKUP($X$4,Barberos[nombre],Barberos[id])))</f>
        <v>1500</v>
      </c>
      <c r="AA140" s="20" cm="1">
        <f t="array" ref="AA140">IF(ISERROR(INDEX(Jornadas[id],ROW()-5)),"",SUMIFS(Adelantos[importe],Adelantos[id_jornada],INDEX(Jornadas[id],ROW()-5),Adelantos[id_barbero],LOOKUP($X$4,Barberos[nombre],Barberos[id])))</f>
        <v>0</v>
      </c>
      <c r="AB140" s="20" cm="1">
        <f t="array" ref="AB140">IF(ISERROR(INDEX(Jornadas[id],ROW()-5)),"",Y140+Z140-AA140)</f>
        <v>44500</v>
      </c>
      <c r="AC140" s="1" cm="1">
        <f t="array" ref="AC140">IF(ISERROR(INDEX(Jornadas[id],ROW()-5)),"",COUNTIFS(_Cortes!$C:$C,INDEX(Jornadas[id],ROW()-5),_Cortes!$B:$B,LOOKUP($AC$4,_Barberos!$B:$B,_Barberos!$A:$A)))</f>
        <v>11</v>
      </c>
      <c r="AD140" s="20" cm="1">
        <f t="array" ref="AD140">IF(ISERROR(INDEX(Jornadas[id],ROW()-5)),"",INT(SUMIFS(Cortes[importe],Cortes[id_jornada],INDEX(Jornadas[id],ROW()-5),Cortes[id_barbero],LOOKUP($AC$4,Barberos[nombre],Barberos[id]))*(INDEX(Jornadas[comision_barberos],1)/100)))</f>
        <v>44000</v>
      </c>
      <c r="AE140" s="20" cm="1">
        <f t="array" ref="AE140">IF(ISERROR(INDEX(Jornadas[id],ROW()-5)),"",SUMIFS(Cortes[propina],Cortes[id_jornada],INDEX(Jornadas[id],ROW()-5),Cortes[id_barbero],LOOKUP($AC$4,Barberos[nombre],Barberos[id])))</f>
        <v>0</v>
      </c>
      <c r="AF140" s="20" cm="1">
        <f t="array" ref="AF140">IF(ISERROR(INDEX(Jornadas[id],ROW()-5)),"",SUMIFS(Adelantos[importe],Adelantos[id_jornada],INDEX(Jornadas[id],ROW()-5),Adelantos[id_barbero],LOOKUP($AC$4,Barberos[nombre],Barberos[id])))</f>
        <v>2000</v>
      </c>
      <c r="AG140" s="20" cm="1">
        <f t="array" ref="AG140">IF(ISERROR(INDEX(Jornadas[id],ROW()-5)),"",AD140+AE140-AF140)</f>
        <v>42000</v>
      </c>
      <c r="AH140" s="1" cm="1">
        <f t="array" ref="AH140">IF(ISERROR(INDEX(Jornadas[id],ROW()-5)),"",COUNTIFS(_Cortes!$C:$C,INDEX(Jornadas[id],ROW()-5),_Cortes!$B:$B,LOOKUP($AH$4,_Barberos!$B:$B,_Barberos!$A:$A)))</f>
        <v>0</v>
      </c>
      <c r="AI140" s="20" cm="1">
        <f t="array" ref="AI140">IF(ISERROR(INDEX(Jornadas[id],ROW()-5)),"",INT(SUMIFS(Cortes[importe],Cortes[id_jornada],INDEX(Jornadas[id],ROW()-5),Cortes[id_barbero],LOOKUP($AH$4,Barberos[nombre],Barberos[id]))*(INDEX(Jornadas[comision_barberos],1)/100)))</f>
        <v>0</v>
      </c>
      <c r="AJ140" s="20" cm="1">
        <f t="array" ref="AJ140">IF(ISERROR(INDEX(Jornadas[id],ROW()-5)),"",SUMIFS(Cortes[propina],Cortes[id_jornada],INDEX(Jornadas[id],ROW()-5),Cortes[id_barbero],LOOKUP($AH$4,Barberos[nombre],Barberos[id])))</f>
        <v>0</v>
      </c>
      <c r="AK140" s="20" cm="1">
        <f t="array" ref="AK140">IF(ISERROR(INDEX(Jornadas[id],ROW()-5)),"",SUMIFS(Adelantos[importe],Adelantos[id_jornada],INDEX(Jornadas[id],ROW()-5),Adelantos[id_barbero],LOOKUP($AH$4,Barberos[nombre],Barberos[id])))</f>
        <v>0</v>
      </c>
      <c r="AL140" s="20" cm="1">
        <f t="array" ref="AL140">IF(ISERROR(INDEX(Jornadas[id],ROW()-5)),"",AI140+AJ140-AK140)</f>
        <v>0</v>
      </c>
      <c r="AM140" s="1" cm="1">
        <f t="array" ref="AM140">IF(ISERROR(INDEX(Jornadas[id],ROW()-5)),"",COUNTIFS(_Cortes!$C:$C,INDEX(Jornadas[id],ROW()-5),_Cortes!$B:$B,LOOKUP($AM$4,_Barberos!$B:$B,_Barberos!$A:$A)))</f>
        <v>0</v>
      </c>
      <c r="AN140" s="20" cm="1">
        <f t="array" ref="AN140">IF(ISERROR(INDEX(Jornadas[id],ROW()-5)),"",INT(SUMIFS(Cortes[importe],Cortes[id_jornada],INDEX(Jornadas[id],ROW()-5),Cortes[id_barbero],LOOKUP($AM$4,Barberos[nombre],Barberos[id]))*(INDEX(Jornadas[comision_barberos],1)/100)))</f>
        <v>0</v>
      </c>
      <c r="AO140" s="20" cm="1">
        <f t="array" ref="AO140">IF(ISERROR(INDEX(Jornadas[id],ROW()-5)),"",SUMIFS(Cortes[propina],Cortes[id_jornada],INDEX(Jornadas[id],ROW()-5),Cortes[id_barbero],LOOKUP($AM$4,Barberos[nombre],Barberos[id])))</f>
        <v>0</v>
      </c>
      <c r="AP140" s="20" cm="1">
        <f t="array" ref="AP140">IF(ISERROR(INDEX(Jornadas[id],ROW()-5)),"",SUMIFS(Adelantos[importe],Adelantos[id_jornada],INDEX(Jornadas[id],ROW()-5),Adelantos[id_barbero],LOOKUP($AM$4,Barberos[nombre],Barberos[id])))</f>
        <v>0</v>
      </c>
      <c r="AQ140" s="20" cm="1">
        <f t="array" ref="AQ140">IF(ISERROR(INDEX(Jornadas[id],ROW()-5)),"",AN140+AO140-AP140)</f>
        <v>0</v>
      </c>
      <c r="AR140" s="1" cm="1">
        <f t="array" ref="AR140">IF(ISERROR(INDEX(Jornadas[id],ROW()-5)),"",COUNTIFS(_Cortes!$C:$C,INDEX(Jornadas[id],ROW()-5),_Cortes!$B:$B,LOOKUP($AR$4,_Barberos!$B:$B,_Barberos!$A:$A)))</f>
        <v>0</v>
      </c>
      <c r="AS140" s="20" cm="1">
        <f t="array" ref="AS140">IF(ISERROR(INDEX(Jornadas[id],ROW()-5)),"",INT(SUMIFS(Cortes[importe],Cortes[id_jornada],INDEX(Jornadas[id],ROW()-5),Cortes[id_barbero],LOOKUP($AR$4,Barberos[nombre],Barberos[id]))*(INDEX(Jornadas[comision_barberos],1)/100)))</f>
        <v>0</v>
      </c>
      <c r="AT140" s="20" cm="1">
        <f t="array" ref="AT140">IF(ISERROR(INDEX(Jornadas[id],ROW()-5)),"",SUMIFS(Cortes[propina],Cortes[id_jornada],INDEX(Jornadas[id],ROW()-5),Cortes[id_barbero],LOOKUP($AR$4,Barberos[nombre],Barberos[id])))</f>
        <v>0</v>
      </c>
      <c r="AU140" s="20" cm="1">
        <f t="array" ref="AU140">IF(ISERROR(INDEX(Jornadas[id],ROW()-5)),"",SUMIFS(Adelantos[importe],Adelantos[id_jornada],INDEX(Jornadas[id],ROW()-5),Adelantos[id_barbero],LOOKUP($AR$4,Barberos[nombre],Barberos[id])))</f>
        <v>0</v>
      </c>
      <c r="AV140" s="20" cm="1">
        <f t="array" ref="AV140">IF(ISERROR(INDEX(Jornadas[id],ROW()-5)),"",AS140+AT140-AU140)</f>
        <v>0</v>
      </c>
    </row>
    <row r="141" spans="1:48" ht="15" hidden="1" customHeight="1" x14ac:dyDescent="0.3">
      <c r="A141" s="51" t="str">
        <f t="shared" si="2"/>
        <v>Tuesday</v>
      </c>
      <c r="B141" s="52"/>
      <c r="C141" s="36" cm="1">
        <f t="array" ref="C141">IF(ISERROR(INDEX(Jornadas[id],ROW()-5)),"",INDEX(Jornadas[fecha],ROW()-5))</f>
        <v>45818</v>
      </c>
      <c r="D141" s="2" cm="1">
        <f t="array" ref="D141">IF(ISERROR(INDEX(Jornadas[id],ROW()-5)),"",COUNTIFS(_Cortes!$C:$C,INDEX(Jornadas[id],ROW()-5),_Cortes!$B:$B,LOOKUP($D$4,_Barberos!$B:$B,_Barberos!$A:$A)))</f>
        <v>6</v>
      </c>
      <c r="E141" s="21" cm="1">
        <f t="array" ref="E141">IF(ISERROR(INDEX(Jornadas[id],ROW()-5)),"",INT(SUMIFS(Cortes[importe],Cortes[id_jornada],INDEX(Jornadas[id],ROW()-5),Cortes[id_barbero],LOOKUP($D$4,Barberos[nombre],Barberos[id]))*(INDEX(Jornadas[comision_barberos],1)/100)))</f>
        <v>25000</v>
      </c>
      <c r="F141" s="21" cm="1">
        <f t="array" ref="F141">IF(ISERROR(INDEX(Jornadas[id],ROW()-5)),"",SUMIFS(Cortes[propina],Cortes[id_jornada],INDEX(Jornadas[id],ROW()-5),Cortes[id_barbero],LOOKUP($D$4,Barberos[nombre],Barberos[id])))</f>
        <v>1000</v>
      </c>
      <c r="G141" s="21" cm="1">
        <f t="array" ref="G141">IF(ISERROR(INDEX(Jornadas[id],ROW()-5)),"",SUMIFS(Adelantos[importe],Adelantos[id_jornada],INDEX(Jornadas[id],ROW()-5),Adelantos[id_barbero],LOOKUP($D$4,Barberos[nombre],Barberos[id])))</f>
        <v>0</v>
      </c>
      <c r="H141" s="21" cm="1">
        <f t="array" ref="H141">IF(ISERROR(INDEX(Jornadas[id],ROW()-5)),"",E141+F141-G141)</f>
        <v>26000</v>
      </c>
      <c r="I141" s="2" cm="1">
        <f t="array" ref="I141">IF(ISERROR(INDEX(Jornadas[id],ROW()-5)),"",COUNTIFS(_Cortes!$C:$C,INDEX(Jornadas[id],ROW()-5),_Cortes!$B:$B,LOOKUP($I$4,_Barberos!$B:$B,_Barberos!$A:$A)))</f>
        <v>10</v>
      </c>
      <c r="J141" s="21" cm="1">
        <f t="array" ref="J141">IF(ISERROR(INDEX(Jornadas[id],ROW()-5)),"",INT(SUMIFS(Cortes[importe],Cortes[id_jornada],INDEX(Jornadas[id],ROW()-5),Cortes[id_barbero],LOOKUP($I$4,Barberos[nombre],Barberos[id]))*(INDEX(Jornadas[comision_barberos],1)/100)))</f>
        <v>40000</v>
      </c>
      <c r="K141" s="21" cm="1">
        <f t="array" ref="K141">IF(ISERROR(INDEX(Jornadas[id],ROW()-5)),"",SUMIFS(Cortes[propina],Cortes[id_jornada],INDEX(Jornadas[id],ROW()-5),Cortes[id_barbero],LOOKUP($I$4,Barberos[nombre],Barberos[id])))</f>
        <v>2000</v>
      </c>
      <c r="L141" s="21" cm="1">
        <f t="array" ref="L141">IF(ISERROR(INDEX(Jornadas[id],ROW()-5)),"",SUMIFS(Adelantos[importe],Adelantos[id_jornada],INDEX(Jornadas[id],ROW()-5),Adelantos[id_barbero],LOOKUP($I$4,Barberos[nombre],Barberos[id])))</f>
        <v>0</v>
      </c>
      <c r="M141" s="21" cm="1">
        <f t="array" ref="M141">IF(ISERROR(INDEX(Jornadas[id],ROW()-5)),"",J141+K141-L141)</f>
        <v>42000</v>
      </c>
      <c r="N141" s="2" cm="1">
        <f t="array" ref="N141">IF(ISERROR(INDEX(Jornadas[id],ROW()-5)),"",COUNTIFS(_Cortes!$C:$C,INDEX(Jornadas[id],ROW()-5),_Cortes!$B:$B,LOOKUP($N$4,_Barberos!$B:$B,_Barberos!$A:$A)))</f>
        <v>15</v>
      </c>
      <c r="O141" s="21" cm="1">
        <f t="array" ref="O141">IF(ISERROR(INDEX(Jornadas[id],ROW()-5)),"",INT(SUMIFS(Cortes[importe],Cortes[id_jornada],INDEX(Jornadas[id],ROW()-5),Cortes[id_barbero],LOOKUP($N$4,Barberos[nombre],Barberos[id]))*(INDEX(Jornadas[comision_barberos],1)/100)))</f>
        <v>60000</v>
      </c>
      <c r="P141" s="21" cm="1">
        <f t="array" ref="P141">IF(ISERROR(INDEX(Jornadas[id],ROW()-5)),"",SUMIFS(Cortes[propina],Cortes[id_jornada],INDEX(Jornadas[id],ROW()-5),Cortes[id_barbero],LOOKUP($N$4,Barberos[nombre],Barberos[id])))</f>
        <v>18310</v>
      </c>
      <c r="Q141" s="21" cm="1">
        <f t="array" ref="Q141">IF(ISERROR(INDEX(Jornadas[id],ROW()-5)),"",SUMIFS(Adelantos[importe],Adelantos[id_jornada],INDEX(Jornadas[id],ROW()-5),Adelantos[id_barbero],LOOKUP($N$4,Barberos[nombre],Barberos[id])))</f>
        <v>0</v>
      </c>
      <c r="R141" s="21" cm="1">
        <f t="array" ref="R141">IF(ISERROR(INDEX(Jornadas[id],ROW()-5)),"",O141+P141-Q141)</f>
        <v>78310</v>
      </c>
      <c r="S141" s="2" cm="1">
        <f t="array" ref="S141">IF(ISERROR(INDEX(Jornadas[id],ROW()-5)),"",COUNTIFS(_Cortes!$C:$C,INDEX(Jornadas[id],ROW()-5),_Cortes!$B:$B,LOOKUP($S$4,_Barberos!$B:$B,_Barberos!$A:$A)))</f>
        <v>9</v>
      </c>
      <c r="T141" s="21" cm="1">
        <f t="array" ref="T141">IF(ISERROR(INDEX(Jornadas[id],ROW()-5)),"",INT(SUMIFS(Cortes[importe],Cortes[id_jornada],INDEX(Jornadas[id],ROW()-5),Cortes[id_barbero],LOOKUP($S$4,Barberos[nombre],Barberos[id]))*(INDEX(Jornadas[comision_barberos],1)/100)))</f>
        <v>37000</v>
      </c>
      <c r="U141" s="21" cm="1">
        <f t="array" ref="U141">IF(ISERROR(INDEX(Jornadas[id],ROW()-5)),"",SUMIFS(Cortes[propina],Cortes[id_jornada],INDEX(Jornadas[id],ROW()-5),Cortes[id_barbero],LOOKUP($S$4,Barberos[nombre],Barberos[id])))</f>
        <v>5000</v>
      </c>
      <c r="V141" s="21" cm="1">
        <f t="array" ref="V141">IF(ISERROR(INDEX(Jornadas[id],ROW()-5)),"",SUMIFS(Adelantos[importe],Adelantos[id_jornada],INDEX(Jornadas[id],ROW()-5),Adelantos[id_barbero],LOOKUP($S$4,Barberos[nombre],Barberos[id])))</f>
        <v>0</v>
      </c>
      <c r="W141" s="21" cm="1">
        <f t="array" ref="W141">IF(ISERROR(INDEX(Jornadas[id],ROW()-5)),"",T141+U141-V141)</f>
        <v>42000</v>
      </c>
      <c r="X141" s="2" cm="1">
        <f t="array" ref="X141">IF(ISERROR(INDEX(Jornadas[id],ROW()-5)),"",COUNTIFS(_Cortes!$C:$C,INDEX(Jornadas[id],ROW()-5),_Cortes!$B:$B,LOOKUP($X$4,_Barberos!$B:$B,_Barberos!$A:$A)))</f>
        <v>0</v>
      </c>
      <c r="Y141" s="21" cm="1">
        <f t="array" ref="Y141">IF(ISERROR(INDEX(Jornadas[id],ROW()-5)),"",INT(SUMIFS(Cortes[importe],Cortes[id_jornada],INDEX(Jornadas[id],ROW()-5),Cortes[id_barbero],LOOKUP($X$4,Barberos[nombre],Barberos[id]))*(INDEX(Jornadas[comision_barberos],1)/100)))</f>
        <v>0</v>
      </c>
      <c r="Z141" s="21" cm="1">
        <f t="array" ref="Z141">IF(ISERROR(INDEX(Jornadas[id],ROW()-5)),"",SUMIFS(Cortes[propina],Cortes[id_jornada],INDEX(Jornadas[id],ROW()-5),Cortes[id_barbero],LOOKUP($X$4,Barberos[nombre],Barberos[id])))</f>
        <v>0</v>
      </c>
      <c r="AA141" s="21" cm="1">
        <f t="array" ref="AA141">IF(ISERROR(INDEX(Jornadas[id],ROW()-5)),"",SUMIFS(Adelantos[importe],Adelantos[id_jornada],INDEX(Jornadas[id],ROW()-5),Adelantos[id_barbero],LOOKUP($X$4,Barberos[nombre],Barberos[id])))</f>
        <v>0</v>
      </c>
      <c r="AB141" s="21" cm="1">
        <f t="array" ref="AB141">IF(ISERROR(INDEX(Jornadas[id],ROW()-5)),"",Y141+Z141-AA141)</f>
        <v>0</v>
      </c>
      <c r="AC141" s="2" cm="1">
        <f t="array" ref="AC141">IF(ISERROR(INDEX(Jornadas[id],ROW()-5)),"",COUNTIFS(_Cortes!$C:$C,INDEX(Jornadas[id],ROW()-5),_Cortes!$B:$B,LOOKUP($AC$4,_Barberos!$B:$B,_Barberos!$A:$A)))</f>
        <v>0</v>
      </c>
      <c r="AD141" s="21" cm="1">
        <f t="array" ref="AD141">IF(ISERROR(INDEX(Jornadas[id],ROW()-5)),"",INT(SUMIFS(Cortes[importe],Cortes[id_jornada],INDEX(Jornadas[id],ROW()-5),Cortes[id_barbero],LOOKUP($AC$4,Barberos[nombre],Barberos[id]))*(INDEX(Jornadas[comision_barberos],1)/100)))</f>
        <v>0</v>
      </c>
      <c r="AE141" s="21" cm="1">
        <f t="array" ref="AE141">IF(ISERROR(INDEX(Jornadas[id],ROW()-5)),"",SUMIFS(Cortes[propina],Cortes[id_jornada],INDEX(Jornadas[id],ROW()-5),Cortes[id_barbero],LOOKUP($AC$4,Barberos[nombre],Barberos[id])))</f>
        <v>0</v>
      </c>
      <c r="AF141" s="21" cm="1">
        <f t="array" ref="AF141">IF(ISERROR(INDEX(Jornadas[id],ROW()-5)),"",SUMIFS(Adelantos[importe],Adelantos[id_jornada],INDEX(Jornadas[id],ROW()-5),Adelantos[id_barbero],LOOKUP($AC$4,Barberos[nombre],Barberos[id])))</f>
        <v>0</v>
      </c>
      <c r="AG141" s="21" cm="1">
        <f t="array" ref="AG141">IF(ISERROR(INDEX(Jornadas[id],ROW()-5)),"",AD141+AE141-AF141)</f>
        <v>0</v>
      </c>
      <c r="AH141" s="2" cm="1">
        <f t="array" ref="AH141">IF(ISERROR(INDEX(Jornadas[id],ROW()-5)),"",COUNTIFS(_Cortes!$C:$C,INDEX(Jornadas[id],ROW()-5),_Cortes!$B:$B,LOOKUP($AH$4,_Barberos!$B:$B,_Barberos!$A:$A)))</f>
        <v>0</v>
      </c>
      <c r="AI141" s="21" cm="1">
        <f t="array" ref="AI141">IF(ISERROR(INDEX(Jornadas[id],ROW()-5)),"",INT(SUMIFS(Cortes[importe],Cortes[id_jornada],INDEX(Jornadas[id],ROW()-5),Cortes[id_barbero],LOOKUP($AH$4,Barberos[nombre],Barberos[id]))*(INDEX(Jornadas[comision_barberos],1)/100)))</f>
        <v>0</v>
      </c>
      <c r="AJ141" s="21" cm="1">
        <f t="array" ref="AJ141">IF(ISERROR(INDEX(Jornadas[id],ROW()-5)),"",SUMIFS(Cortes[propina],Cortes[id_jornada],INDEX(Jornadas[id],ROW()-5),Cortes[id_barbero],LOOKUP($AH$4,Barberos[nombre],Barberos[id])))</f>
        <v>0</v>
      </c>
      <c r="AK141" s="21" cm="1">
        <f t="array" ref="AK141">IF(ISERROR(INDEX(Jornadas[id],ROW()-5)),"",SUMIFS(Adelantos[importe],Adelantos[id_jornada],INDEX(Jornadas[id],ROW()-5),Adelantos[id_barbero],LOOKUP($AH$4,Barberos[nombre],Barberos[id])))</f>
        <v>0</v>
      </c>
      <c r="AL141" s="21" cm="1">
        <f t="array" ref="AL141">IF(ISERROR(INDEX(Jornadas[id],ROW()-5)),"",AI141+AJ141-AK141)</f>
        <v>0</v>
      </c>
      <c r="AM141" s="2" cm="1">
        <f t="array" ref="AM141">IF(ISERROR(INDEX(Jornadas[id],ROW()-5)),"",COUNTIFS(_Cortes!$C:$C,INDEX(Jornadas[id],ROW()-5),_Cortes!$B:$B,LOOKUP($AM$4,_Barberos!$B:$B,_Barberos!$A:$A)))</f>
        <v>0</v>
      </c>
      <c r="AN141" s="21" cm="1">
        <f t="array" ref="AN141">IF(ISERROR(INDEX(Jornadas[id],ROW()-5)),"",INT(SUMIFS(Cortes[importe],Cortes[id_jornada],INDEX(Jornadas[id],ROW()-5),Cortes[id_barbero],LOOKUP($AM$4,Barberos[nombre],Barberos[id]))*(INDEX(Jornadas[comision_barberos],1)/100)))</f>
        <v>0</v>
      </c>
      <c r="AO141" s="21" cm="1">
        <f t="array" ref="AO141">IF(ISERROR(INDEX(Jornadas[id],ROW()-5)),"",SUMIFS(Cortes[propina],Cortes[id_jornada],INDEX(Jornadas[id],ROW()-5),Cortes[id_barbero],LOOKUP($AM$4,Barberos[nombre],Barberos[id])))</f>
        <v>0</v>
      </c>
      <c r="AP141" s="21" cm="1">
        <f t="array" ref="AP141">IF(ISERROR(INDEX(Jornadas[id],ROW()-5)),"",SUMIFS(Adelantos[importe],Adelantos[id_jornada],INDEX(Jornadas[id],ROW()-5),Adelantos[id_barbero],LOOKUP($AM$4,Barberos[nombre],Barberos[id])))</f>
        <v>0</v>
      </c>
      <c r="AQ141" s="21" cm="1">
        <f t="array" ref="AQ141">IF(ISERROR(INDEX(Jornadas[id],ROW()-5)),"",AN141+AO141-AP141)</f>
        <v>0</v>
      </c>
      <c r="AR141" s="2" cm="1">
        <f t="array" ref="AR141">IF(ISERROR(INDEX(Jornadas[id],ROW()-5)),"",COUNTIFS(_Cortes!$C:$C,INDEX(Jornadas[id],ROW()-5),_Cortes!$B:$B,LOOKUP($AR$4,_Barberos!$B:$B,_Barberos!$A:$A)))</f>
        <v>0</v>
      </c>
      <c r="AS141" s="21" cm="1">
        <f t="array" ref="AS141">IF(ISERROR(INDEX(Jornadas[id],ROW()-5)),"",INT(SUMIFS(Cortes[importe],Cortes[id_jornada],INDEX(Jornadas[id],ROW()-5),Cortes[id_barbero],LOOKUP($AR$4,Barberos[nombre],Barberos[id]))*(INDEX(Jornadas[comision_barberos],1)/100)))</f>
        <v>0</v>
      </c>
      <c r="AT141" s="21" cm="1">
        <f t="array" ref="AT141">IF(ISERROR(INDEX(Jornadas[id],ROW()-5)),"",SUMIFS(Cortes[propina],Cortes[id_jornada],INDEX(Jornadas[id],ROW()-5),Cortes[id_barbero],LOOKUP($AR$4,Barberos[nombre],Barberos[id])))</f>
        <v>0</v>
      </c>
      <c r="AU141" s="21" cm="1">
        <f t="array" ref="AU141">IF(ISERROR(INDEX(Jornadas[id],ROW()-5)),"",SUMIFS(Adelantos[importe],Adelantos[id_jornada],INDEX(Jornadas[id],ROW()-5),Adelantos[id_barbero],LOOKUP($AR$4,Barberos[nombre],Barberos[id])))</f>
        <v>0</v>
      </c>
      <c r="AV141" s="21" cm="1">
        <f t="array" ref="AV141">IF(ISERROR(INDEX(Jornadas[id],ROW()-5)),"",AS141+AT141-AU141)</f>
        <v>0</v>
      </c>
    </row>
    <row r="142" spans="1:48" ht="15" hidden="1" customHeight="1" x14ac:dyDescent="0.3">
      <c r="A142" s="53" t="str">
        <f t="shared" si="2"/>
        <v>Wednesday</v>
      </c>
      <c r="B142" s="54"/>
      <c r="C142" s="38" cm="1">
        <f t="array" ref="C142">IF(ISERROR(INDEX(Jornadas[id],ROW()-5)),"",INDEX(Jornadas[fecha],ROW()-5))</f>
        <v>45819</v>
      </c>
      <c r="D142" s="1" cm="1">
        <f t="array" ref="D142">IF(ISERROR(INDEX(Jornadas[id],ROW()-5)),"",COUNTIFS(_Cortes!$C:$C,INDEX(Jornadas[id],ROW()-5),_Cortes!$B:$B,LOOKUP($D$4,_Barberos!$B:$B,_Barberos!$A:$A)))</f>
        <v>3</v>
      </c>
      <c r="E142" s="20" cm="1">
        <f t="array" ref="E142">IF(ISERROR(INDEX(Jornadas[id],ROW()-5)),"",INT(SUMIFS(Cortes[importe],Cortes[id_jornada],INDEX(Jornadas[id],ROW()-5),Cortes[id_barbero],LOOKUP($D$4,Barberos[nombre],Barberos[id]))*(INDEX(Jornadas[comision_barberos],1)/100)))</f>
        <v>12000</v>
      </c>
      <c r="F142" s="20" cm="1">
        <f t="array" ref="F142">IF(ISERROR(INDEX(Jornadas[id],ROW()-5)),"",SUMIFS(Cortes[propina],Cortes[id_jornada],INDEX(Jornadas[id],ROW()-5),Cortes[id_barbero],LOOKUP($D$4,Barberos[nombre],Barberos[id])))</f>
        <v>3500</v>
      </c>
      <c r="G142" s="20" cm="1">
        <f t="array" ref="G142">IF(ISERROR(INDEX(Jornadas[id],ROW()-5)),"",SUMIFS(Adelantos[importe],Adelantos[id_jornada],INDEX(Jornadas[id],ROW()-5),Adelantos[id_barbero],LOOKUP($D$4,Barberos[nombre],Barberos[id])))</f>
        <v>0</v>
      </c>
      <c r="H142" s="20" cm="1">
        <f t="array" ref="H142">IF(ISERROR(INDEX(Jornadas[id],ROW()-5)),"",E142+F142-G142)</f>
        <v>15500</v>
      </c>
      <c r="I142" s="1" cm="1">
        <f t="array" ref="I142">IF(ISERROR(INDEX(Jornadas[id],ROW()-5)),"",COUNTIFS(_Cortes!$C:$C,INDEX(Jornadas[id],ROW()-5),_Cortes!$B:$B,LOOKUP($I$4,_Barberos!$B:$B,_Barberos!$A:$A)))</f>
        <v>0</v>
      </c>
      <c r="J142" s="20" cm="1">
        <f t="array" ref="J142">IF(ISERROR(INDEX(Jornadas[id],ROW()-5)),"",INT(SUMIFS(Cortes[importe],Cortes[id_jornada],INDEX(Jornadas[id],ROW()-5),Cortes[id_barbero],LOOKUP($I$4,Barberos[nombre],Barberos[id]))*(INDEX(Jornadas[comision_barberos],1)/100)))</f>
        <v>0</v>
      </c>
      <c r="K142" s="20" cm="1">
        <f t="array" ref="K142">IF(ISERROR(INDEX(Jornadas[id],ROW()-5)),"",SUMIFS(Cortes[propina],Cortes[id_jornada],INDEX(Jornadas[id],ROW()-5),Cortes[id_barbero],LOOKUP($I$4,Barberos[nombre],Barberos[id])))</f>
        <v>0</v>
      </c>
      <c r="L142" s="20" cm="1">
        <f t="array" ref="L142">IF(ISERROR(INDEX(Jornadas[id],ROW()-5)),"",SUMIFS(Adelantos[importe],Adelantos[id_jornada],INDEX(Jornadas[id],ROW()-5),Adelantos[id_barbero],LOOKUP($I$4,Barberos[nombre],Barberos[id])))</f>
        <v>0</v>
      </c>
      <c r="M142" s="20" cm="1">
        <f t="array" ref="M142">IF(ISERROR(INDEX(Jornadas[id],ROW()-5)),"",J142+K142-L142)</f>
        <v>0</v>
      </c>
      <c r="N142" s="1" cm="1">
        <f t="array" ref="N142">IF(ISERROR(INDEX(Jornadas[id],ROW()-5)),"",COUNTIFS(_Cortes!$C:$C,INDEX(Jornadas[id],ROW()-5),_Cortes!$B:$B,LOOKUP($N$4,_Barberos!$B:$B,_Barberos!$A:$A)))</f>
        <v>0</v>
      </c>
      <c r="O142" s="20" cm="1">
        <f t="array" ref="O142">IF(ISERROR(INDEX(Jornadas[id],ROW()-5)),"",INT(SUMIFS(Cortes[importe],Cortes[id_jornada],INDEX(Jornadas[id],ROW()-5),Cortes[id_barbero],LOOKUP($N$4,Barberos[nombre],Barberos[id]))*(INDEX(Jornadas[comision_barberos],1)/100)))</f>
        <v>0</v>
      </c>
      <c r="P142" s="20" cm="1">
        <f t="array" ref="P142">IF(ISERROR(INDEX(Jornadas[id],ROW()-5)),"",SUMIFS(Cortes[propina],Cortes[id_jornada],INDEX(Jornadas[id],ROW()-5),Cortes[id_barbero],LOOKUP($N$4,Barberos[nombre],Barberos[id])))</f>
        <v>0</v>
      </c>
      <c r="Q142" s="20" cm="1">
        <f t="array" ref="Q142">IF(ISERROR(INDEX(Jornadas[id],ROW()-5)),"",SUMIFS(Adelantos[importe],Adelantos[id_jornada],INDEX(Jornadas[id],ROW()-5),Adelantos[id_barbero],LOOKUP($N$4,Barberos[nombre],Barberos[id])))</f>
        <v>0</v>
      </c>
      <c r="R142" s="20" cm="1">
        <f t="array" ref="R142">IF(ISERROR(INDEX(Jornadas[id],ROW()-5)),"",O142+P142-Q142)</f>
        <v>0</v>
      </c>
      <c r="S142" s="1" cm="1">
        <f t="array" ref="S142">IF(ISERROR(INDEX(Jornadas[id],ROW()-5)),"",COUNTIFS(_Cortes!$C:$C,INDEX(Jornadas[id],ROW()-5),_Cortes!$B:$B,LOOKUP($S$4,_Barberos!$B:$B,_Barberos!$A:$A)))</f>
        <v>10</v>
      </c>
      <c r="T142" s="20" cm="1">
        <f t="array" ref="T142">IF(ISERROR(INDEX(Jornadas[id],ROW()-5)),"",INT(SUMIFS(Cortes[importe],Cortes[id_jornada],INDEX(Jornadas[id],ROW()-5),Cortes[id_barbero],LOOKUP($S$4,Barberos[nombre],Barberos[id]))*(INDEX(Jornadas[comision_barberos],1)/100)))</f>
        <v>40000</v>
      </c>
      <c r="U142" s="20" cm="1">
        <f t="array" ref="U142">IF(ISERROR(INDEX(Jornadas[id],ROW()-5)),"",SUMIFS(Cortes[propina],Cortes[id_jornada],INDEX(Jornadas[id],ROW()-5),Cortes[id_barbero],LOOKUP($S$4,Barberos[nombre],Barberos[id])))</f>
        <v>8100</v>
      </c>
      <c r="V142" s="20" cm="1">
        <f t="array" ref="V142">IF(ISERROR(INDEX(Jornadas[id],ROW()-5)),"",SUMIFS(Adelantos[importe],Adelantos[id_jornada],INDEX(Jornadas[id],ROW()-5),Adelantos[id_barbero],LOOKUP($S$4,Barberos[nombre],Barberos[id])))</f>
        <v>0</v>
      </c>
      <c r="W142" s="20" cm="1">
        <f t="array" ref="W142">IF(ISERROR(INDEX(Jornadas[id],ROW()-5)),"",T142+U142-V142)</f>
        <v>48100</v>
      </c>
      <c r="X142" s="1" cm="1">
        <f t="array" ref="X142">IF(ISERROR(INDEX(Jornadas[id],ROW()-5)),"",COUNTIFS(_Cortes!$C:$C,INDEX(Jornadas[id],ROW()-5),_Cortes!$B:$B,LOOKUP($X$4,_Barberos!$B:$B,_Barberos!$A:$A)))</f>
        <v>10</v>
      </c>
      <c r="Y142" s="20" cm="1">
        <f t="array" ref="Y142">IF(ISERROR(INDEX(Jornadas[id],ROW()-5)),"",INT(SUMIFS(Cortes[importe],Cortes[id_jornada],INDEX(Jornadas[id],ROW()-5),Cortes[id_barbero],LOOKUP($X$4,Barberos[nombre],Barberos[id]))*(INDEX(Jornadas[comision_barberos],1)/100)))</f>
        <v>42000</v>
      </c>
      <c r="Z142" s="20" cm="1">
        <f t="array" ref="Z142">IF(ISERROR(INDEX(Jornadas[id],ROW()-5)),"",SUMIFS(Cortes[propina],Cortes[id_jornada],INDEX(Jornadas[id],ROW()-5),Cortes[id_barbero],LOOKUP($X$4,Barberos[nombre],Barberos[id])))</f>
        <v>1000</v>
      </c>
      <c r="AA142" s="20" cm="1">
        <f t="array" ref="AA142">IF(ISERROR(INDEX(Jornadas[id],ROW()-5)),"",SUMIFS(Adelantos[importe],Adelantos[id_jornada],INDEX(Jornadas[id],ROW()-5),Adelantos[id_barbero],LOOKUP($X$4,Barberos[nombre],Barberos[id])))</f>
        <v>0</v>
      </c>
      <c r="AB142" s="20" cm="1">
        <f t="array" ref="AB142">IF(ISERROR(INDEX(Jornadas[id],ROW()-5)),"",Y142+Z142-AA142)</f>
        <v>43000</v>
      </c>
      <c r="AC142" s="1" cm="1">
        <f t="array" ref="AC142">IF(ISERROR(INDEX(Jornadas[id],ROW()-5)),"",COUNTIFS(_Cortes!$C:$C,INDEX(Jornadas[id],ROW()-5),_Cortes!$B:$B,LOOKUP($AC$4,_Barberos!$B:$B,_Barberos!$A:$A)))</f>
        <v>10</v>
      </c>
      <c r="AD142" s="20" cm="1">
        <f t="array" ref="AD142">IF(ISERROR(INDEX(Jornadas[id],ROW()-5)),"",INT(SUMIFS(Cortes[importe],Cortes[id_jornada],INDEX(Jornadas[id],ROW()-5),Cortes[id_barbero],LOOKUP($AC$4,Barberos[nombre],Barberos[id]))*(INDEX(Jornadas[comision_barberos],1)/100)))</f>
        <v>40000</v>
      </c>
      <c r="AE142" s="20" cm="1">
        <f t="array" ref="AE142">IF(ISERROR(INDEX(Jornadas[id],ROW()-5)),"",SUMIFS(Cortes[propina],Cortes[id_jornada],INDEX(Jornadas[id],ROW()-5),Cortes[id_barbero],LOOKUP($AC$4,Barberos[nombre],Barberos[id])))</f>
        <v>500</v>
      </c>
      <c r="AF142" s="20" cm="1">
        <f t="array" ref="AF142">IF(ISERROR(INDEX(Jornadas[id],ROW()-5)),"",SUMIFS(Adelantos[importe],Adelantos[id_jornada],INDEX(Jornadas[id],ROW()-5),Adelantos[id_barbero],LOOKUP($AC$4,Barberos[nombre],Barberos[id])))</f>
        <v>0</v>
      </c>
      <c r="AG142" s="20" cm="1">
        <f t="array" ref="AG142">IF(ISERROR(INDEX(Jornadas[id],ROW()-5)),"",AD142+AE142-AF142)</f>
        <v>40500</v>
      </c>
      <c r="AH142" s="1" cm="1">
        <f t="array" ref="AH142">IF(ISERROR(INDEX(Jornadas[id],ROW()-5)),"",COUNTIFS(_Cortes!$C:$C,INDEX(Jornadas[id],ROW()-5),_Cortes!$B:$B,LOOKUP($AH$4,_Barberos!$B:$B,_Barberos!$A:$A)))</f>
        <v>0</v>
      </c>
      <c r="AI142" s="20" cm="1">
        <f t="array" ref="AI142">IF(ISERROR(INDEX(Jornadas[id],ROW()-5)),"",INT(SUMIFS(Cortes[importe],Cortes[id_jornada],INDEX(Jornadas[id],ROW()-5),Cortes[id_barbero],LOOKUP($AH$4,Barberos[nombre],Barberos[id]))*(INDEX(Jornadas[comision_barberos],1)/100)))</f>
        <v>0</v>
      </c>
      <c r="AJ142" s="20" cm="1">
        <f t="array" ref="AJ142">IF(ISERROR(INDEX(Jornadas[id],ROW()-5)),"",SUMIFS(Cortes[propina],Cortes[id_jornada],INDEX(Jornadas[id],ROW()-5),Cortes[id_barbero],LOOKUP($AH$4,Barberos[nombre],Barberos[id])))</f>
        <v>0</v>
      </c>
      <c r="AK142" s="20" cm="1">
        <f t="array" ref="AK142">IF(ISERROR(INDEX(Jornadas[id],ROW()-5)),"",SUMIFS(Adelantos[importe],Adelantos[id_jornada],INDEX(Jornadas[id],ROW()-5),Adelantos[id_barbero],LOOKUP($AH$4,Barberos[nombre],Barberos[id])))</f>
        <v>0</v>
      </c>
      <c r="AL142" s="20" cm="1">
        <f t="array" ref="AL142">IF(ISERROR(INDEX(Jornadas[id],ROW()-5)),"",AI142+AJ142-AK142)</f>
        <v>0</v>
      </c>
      <c r="AM142" s="1" cm="1">
        <f t="array" ref="AM142">IF(ISERROR(INDEX(Jornadas[id],ROW()-5)),"",COUNTIFS(_Cortes!$C:$C,INDEX(Jornadas[id],ROW()-5),_Cortes!$B:$B,LOOKUP($AM$4,_Barberos!$B:$B,_Barberos!$A:$A)))</f>
        <v>0</v>
      </c>
      <c r="AN142" s="20" cm="1">
        <f t="array" ref="AN142">IF(ISERROR(INDEX(Jornadas[id],ROW()-5)),"",INT(SUMIFS(Cortes[importe],Cortes[id_jornada],INDEX(Jornadas[id],ROW()-5),Cortes[id_barbero],LOOKUP($AM$4,Barberos[nombre],Barberos[id]))*(INDEX(Jornadas[comision_barberos],1)/100)))</f>
        <v>0</v>
      </c>
      <c r="AO142" s="20" cm="1">
        <f t="array" ref="AO142">IF(ISERROR(INDEX(Jornadas[id],ROW()-5)),"",SUMIFS(Cortes[propina],Cortes[id_jornada],INDEX(Jornadas[id],ROW()-5),Cortes[id_barbero],LOOKUP($AM$4,Barberos[nombre],Barberos[id])))</f>
        <v>0</v>
      </c>
      <c r="AP142" s="20" cm="1">
        <f t="array" ref="AP142">IF(ISERROR(INDEX(Jornadas[id],ROW()-5)),"",SUMIFS(Adelantos[importe],Adelantos[id_jornada],INDEX(Jornadas[id],ROW()-5),Adelantos[id_barbero],LOOKUP($AM$4,Barberos[nombre],Barberos[id])))</f>
        <v>0</v>
      </c>
      <c r="AQ142" s="20" cm="1">
        <f t="array" ref="AQ142">IF(ISERROR(INDEX(Jornadas[id],ROW()-5)),"",AN142+AO142-AP142)</f>
        <v>0</v>
      </c>
      <c r="AR142" s="1" cm="1">
        <f t="array" ref="AR142">IF(ISERROR(INDEX(Jornadas[id],ROW()-5)),"",COUNTIFS(_Cortes!$C:$C,INDEX(Jornadas[id],ROW()-5),_Cortes!$B:$B,LOOKUP($AR$4,_Barberos!$B:$B,_Barberos!$A:$A)))</f>
        <v>0</v>
      </c>
      <c r="AS142" s="20" cm="1">
        <f t="array" ref="AS142">IF(ISERROR(INDEX(Jornadas[id],ROW()-5)),"",INT(SUMIFS(Cortes[importe],Cortes[id_jornada],INDEX(Jornadas[id],ROW()-5),Cortes[id_barbero],LOOKUP($AR$4,Barberos[nombre],Barberos[id]))*(INDEX(Jornadas[comision_barberos],1)/100)))</f>
        <v>0</v>
      </c>
      <c r="AT142" s="20" cm="1">
        <f t="array" ref="AT142">IF(ISERROR(INDEX(Jornadas[id],ROW()-5)),"",SUMIFS(Cortes[propina],Cortes[id_jornada],INDEX(Jornadas[id],ROW()-5),Cortes[id_barbero],LOOKUP($AR$4,Barberos[nombre],Barberos[id])))</f>
        <v>0</v>
      </c>
      <c r="AU142" s="20" cm="1">
        <f t="array" ref="AU142">IF(ISERROR(INDEX(Jornadas[id],ROW()-5)),"",SUMIFS(Adelantos[importe],Adelantos[id_jornada],INDEX(Jornadas[id],ROW()-5),Adelantos[id_barbero],LOOKUP($AR$4,Barberos[nombre],Barberos[id])))</f>
        <v>0</v>
      </c>
      <c r="AV142" s="20" cm="1">
        <f t="array" ref="AV142">IF(ISERROR(INDEX(Jornadas[id],ROW()-5)),"",AS142+AT142-AU142)</f>
        <v>0</v>
      </c>
    </row>
    <row r="143" spans="1:48" ht="15" hidden="1" customHeight="1" x14ac:dyDescent="0.3">
      <c r="A143" s="51" t="str">
        <f t="shared" si="2"/>
        <v>Thursday</v>
      </c>
      <c r="B143" s="52"/>
      <c r="C143" s="36" cm="1">
        <f t="array" ref="C143">IF(ISERROR(INDEX(Jornadas[id],ROW()-5)),"",INDEX(Jornadas[fecha],ROW()-5))</f>
        <v>45820</v>
      </c>
      <c r="D143" s="2" cm="1">
        <f t="array" ref="D143">IF(ISERROR(INDEX(Jornadas[id],ROW()-5)),"",COUNTIFS(_Cortes!$C:$C,INDEX(Jornadas[id],ROW()-5),_Cortes!$B:$B,LOOKUP($D$4,_Barberos!$B:$B,_Barberos!$A:$A)))</f>
        <v>10</v>
      </c>
      <c r="E143" s="21" cm="1">
        <f t="array" ref="E143">IF(ISERROR(INDEX(Jornadas[id],ROW()-5)),"",INT(SUMIFS(Cortes[importe],Cortes[id_jornada],INDEX(Jornadas[id],ROW()-5),Cortes[id_barbero],LOOKUP($D$4,Barberos[nombre],Barberos[id]))*(INDEX(Jornadas[comision_barberos],1)/100)))</f>
        <v>61000</v>
      </c>
      <c r="F143" s="21" cm="1">
        <f t="array" ref="F143">IF(ISERROR(INDEX(Jornadas[id],ROW()-5)),"",SUMIFS(Cortes[propina],Cortes[id_jornada],INDEX(Jornadas[id],ROW()-5),Cortes[id_barbero],LOOKUP($D$4,Barberos[nombre],Barberos[id])))</f>
        <v>2500</v>
      </c>
      <c r="G143" s="21" cm="1">
        <f t="array" ref="G143">IF(ISERROR(INDEX(Jornadas[id],ROW()-5)),"",SUMIFS(Adelantos[importe],Adelantos[id_jornada],INDEX(Jornadas[id],ROW()-5),Adelantos[id_barbero],LOOKUP($D$4,Barberos[nombre],Barberos[id])))</f>
        <v>4000</v>
      </c>
      <c r="H143" s="21" cm="1">
        <f t="array" ref="H143">IF(ISERROR(INDEX(Jornadas[id],ROW()-5)),"",E143+F143-G143)</f>
        <v>59500</v>
      </c>
      <c r="I143" s="2" cm="1">
        <f t="array" ref="I143">IF(ISERROR(INDEX(Jornadas[id],ROW()-5)),"",COUNTIFS(_Cortes!$C:$C,INDEX(Jornadas[id],ROW()-5),_Cortes!$B:$B,LOOKUP($I$4,_Barberos!$B:$B,_Barberos!$A:$A)))</f>
        <v>13</v>
      </c>
      <c r="J143" s="21" cm="1">
        <f t="array" ref="J143">IF(ISERROR(INDEX(Jornadas[id],ROW()-5)),"",INT(SUMIFS(Cortes[importe],Cortes[id_jornada],INDEX(Jornadas[id],ROW()-5),Cortes[id_barbero],LOOKUP($I$4,Barberos[nombre],Barberos[id]))*(INDEX(Jornadas[comision_barberos],1)/100)))</f>
        <v>52000</v>
      </c>
      <c r="K143" s="21" cm="1">
        <f t="array" ref="K143">IF(ISERROR(INDEX(Jornadas[id],ROW()-5)),"",SUMIFS(Cortes[propina],Cortes[id_jornada],INDEX(Jornadas[id],ROW()-5),Cortes[id_barbero],LOOKUP($I$4,Barberos[nombre],Barberos[id])))</f>
        <v>4000</v>
      </c>
      <c r="L143" s="21" cm="1">
        <f t="array" ref="L143">IF(ISERROR(INDEX(Jornadas[id],ROW()-5)),"",SUMIFS(Adelantos[importe],Adelantos[id_jornada],INDEX(Jornadas[id],ROW()-5),Adelantos[id_barbero],LOOKUP($I$4,Barberos[nombre],Barberos[id])))</f>
        <v>0</v>
      </c>
      <c r="M143" s="21" cm="1">
        <f t="array" ref="M143">IF(ISERROR(INDEX(Jornadas[id],ROW()-5)),"",J143+K143-L143)</f>
        <v>56000</v>
      </c>
      <c r="N143" s="2" cm="1">
        <f t="array" ref="N143">IF(ISERROR(INDEX(Jornadas[id],ROW()-5)),"",COUNTIFS(_Cortes!$C:$C,INDEX(Jornadas[id],ROW()-5),_Cortes!$B:$B,LOOKUP($N$4,_Barberos!$B:$B,_Barberos!$A:$A)))</f>
        <v>11</v>
      </c>
      <c r="O143" s="21" cm="1">
        <f t="array" ref="O143">IF(ISERROR(INDEX(Jornadas[id],ROW()-5)),"",INT(SUMIFS(Cortes[importe],Cortes[id_jornada],INDEX(Jornadas[id],ROW()-5),Cortes[id_barbero],LOOKUP($N$4,Barberos[nombre],Barberos[id]))*(INDEX(Jornadas[comision_barberos],1)/100)))</f>
        <v>46000</v>
      </c>
      <c r="P143" s="21" cm="1">
        <f t="array" ref="P143">IF(ISERROR(INDEX(Jornadas[id],ROW()-5)),"",SUMIFS(Cortes[propina],Cortes[id_jornada],INDEX(Jornadas[id],ROW()-5),Cortes[id_barbero],LOOKUP($N$4,Barberos[nombre],Barberos[id])))</f>
        <v>10000</v>
      </c>
      <c r="Q143" s="21" cm="1">
        <f t="array" ref="Q143">IF(ISERROR(INDEX(Jornadas[id],ROW()-5)),"",SUMIFS(Adelantos[importe],Adelantos[id_jornada],INDEX(Jornadas[id],ROW()-5),Adelantos[id_barbero],LOOKUP($N$4,Barberos[nombre],Barberos[id])))</f>
        <v>0</v>
      </c>
      <c r="R143" s="21" cm="1">
        <f t="array" ref="R143">IF(ISERROR(INDEX(Jornadas[id],ROW()-5)),"",O143+P143-Q143)</f>
        <v>56000</v>
      </c>
      <c r="S143" s="2" cm="1">
        <f t="array" ref="S143">IF(ISERROR(INDEX(Jornadas[id],ROW()-5)),"",COUNTIFS(_Cortes!$C:$C,INDEX(Jornadas[id],ROW()-5),_Cortes!$B:$B,LOOKUP($S$4,_Barberos!$B:$B,_Barberos!$A:$A)))</f>
        <v>0</v>
      </c>
      <c r="T143" s="21" cm="1">
        <f t="array" ref="T143">IF(ISERROR(INDEX(Jornadas[id],ROW()-5)),"",INT(SUMIFS(Cortes[importe],Cortes[id_jornada],INDEX(Jornadas[id],ROW()-5),Cortes[id_barbero],LOOKUP($S$4,Barberos[nombre],Barberos[id]))*(INDEX(Jornadas[comision_barberos],1)/100)))</f>
        <v>0</v>
      </c>
      <c r="U143" s="21" cm="1">
        <f t="array" ref="U143">IF(ISERROR(INDEX(Jornadas[id],ROW()-5)),"",SUMIFS(Cortes[propina],Cortes[id_jornada],INDEX(Jornadas[id],ROW()-5),Cortes[id_barbero],LOOKUP($S$4,Barberos[nombre],Barberos[id])))</f>
        <v>0</v>
      </c>
      <c r="V143" s="21" cm="1">
        <f t="array" ref="V143">IF(ISERROR(INDEX(Jornadas[id],ROW()-5)),"",SUMIFS(Adelantos[importe],Adelantos[id_jornada],INDEX(Jornadas[id],ROW()-5),Adelantos[id_barbero],LOOKUP($S$4,Barberos[nombre],Barberos[id])))</f>
        <v>0</v>
      </c>
      <c r="W143" s="21" cm="1">
        <f t="array" ref="W143">IF(ISERROR(INDEX(Jornadas[id],ROW()-5)),"",T143+U143-V143)</f>
        <v>0</v>
      </c>
      <c r="X143" s="2" cm="1">
        <f t="array" ref="X143">IF(ISERROR(INDEX(Jornadas[id],ROW()-5)),"",COUNTIFS(_Cortes!$C:$C,INDEX(Jornadas[id],ROW()-5),_Cortes!$B:$B,LOOKUP($X$4,_Barberos!$B:$B,_Barberos!$A:$A)))</f>
        <v>8</v>
      </c>
      <c r="Y143" s="21" cm="1">
        <f t="array" ref="Y143">IF(ISERROR(INDEX(Jornadas[id],ROW()-5)),"",INT(SUMIFS(Cortes[importe],Cortes[id_jornada],INDEX(Jornadas[id],ROW()-5),Cortes[id_barbero],LOOKUP($X$4,Barberos[nombre],Barberos[id]))*(INDEX(Jornadas[comision_barberos],1)/100)))</f>
        <v>32000</v>
      </c>
      <c r="Z143" s="21" cm="1">
        <f t="array" ref="Z143">IF(ISERROR(INDEX(Jornadas[id],ROW()-5)),"",SUMIFS(Cortes[propina],Cortes[id_jornada],INDEX(Jornadas[id],ROW()-5),Cortes[id_barbero],LOOKUP($X$4,Barberos[nombre],Barberos[id])))</f>
        <v>1000</v>
      </c>
      <c r="AA143" s="21" cm="1">
        <f t="array" ref="AA143">IF(ISERROR(INDEX(Jornadas[id],ROW()-5)),"",SUMIFS(Adelantos[importe],Adelantos[id_jornada],INDEX(Jornadas[id],ROW()-5),Adelantos[id_barbero],LOOKUP($X$4,Barberos[nombre],Barberos[id])))</f>
        <v>0</v>
      </c>
      <c r="AB143" s="21" cm="1">
        <f t="array" ref="AB143">IF(ISERROR(INDEX(Jornadas[id],ROW()-5)),"",Y143+Z143-AA143)</f>
        <v>33000</v>
      </c>
      <c r="AC143" s="2" cm="1">
        <f t="array" ref="AC143">IF(ISERROR(INDEX(Jornadas[id],ROW()-5)),"",COUNTIFS(_Cortes!$C:$C,INDEX(Jornadas[id],ROW()-5),_Cortes!$B:$B,LOOKUP($AC$4,_Barberos!$B:$B,_Barberos!$A:$A)))</f>
        <v>11</v>
      </c>
      <c r="AD143" s="21" cm="1">
        <f t="array" ref="AD143">IF(ISERROR(INDEX(Jornadas[id],ROW()-5)),"",INT(SUMIFS(Cortes[importe],Cortes[id_jornada],INDEX(Jornadas[id],ROW()-5),Cortes[id_barbero],LOOKUP($AC$4,Barberos[nombre],Barberos[id]))*(INDEX(Jornadas[comision_barberos],1)/100)))</f>
        <v>43500</v>
      </c>
      <c r="AE143" s="21" cm="1">
        <f t="array" ref="AE143">IF(ISERROR(INDEX(Jornadas[id],ROW()-5)),"",SUMIFS(Cortes[propina],Cortes[id_jornada],INDEX(Jornadas[id],ROW()-5),Cortes[id_barbero],LOOKUP($AC$4,Barberos[nombre],Barberos[id])))</f>
        <v>0</v>
      </c>
      <c r="AF143" s="21" cm="1">
        <f t="array" ref="AF143">IF(ISERROR(INDEX(Jornadas[id],ROW()-5)),"",SUMIFS(Adelantos[importe],Adelantos[id_jornada],INDEX(Jornadas[id],ROW()-5),Adelantos[id_barbero],LOOKUP($AC$4,Barberos[nombre],Barberos[id])))</f>
        <v>0</v>
      </c>
      <c r="AG143" s="21" cm="1">
        <f t="array" ref="AG143">IF(ISERROR(INDEX(Jornadas[id],ROW()-5)),"",AD143+AE143-AF143)</f>
        <v>43500</v>
      </c>
      <c r="AH143" s="2" cm="1">
        <f t="array" ref="AH143">IF(ISERROR(INDEX(Jornadas[id],ROW()-5)),"",COUNTIFS(_Cortes!$C:$C,INDEX(Jornadas[id],ROW()-5),_Cortes!$B:$B,LOOKUP($AH$4,_Barberos!$B:$B,_Barberos!$A:$A)))</f>
        <v>0</v>
      </c>
      <c r="AI143" s="21" cm="1">
        <f t="array" ref="AI143">IF(ISERROR(INDEX(Jornadas[id],ROW()-5)),"",INT(SUMIFS(Cortes[importe],Cortes[id_jornada],INDEX(Jornadas[id],ROW()-5),Cortes[id_barbero],LOOKUP($AH$4,Barberos[nombre],Barberos[id]))*(INDEX(Jornadas[comision_barberos],1)/100)))</f>
        <v>0</v>
      </c>
      <c r="AJ143" s="21" cm="1">
        <f t="array" ref="AJ143">IF(ISERROR(INDEX(Jornadas[id],ROW()-5)),"",SUMIFS(Cortes[propina],Cortes[id_jornada],INDEX(Jornadas[id],ROW()-5),Cortes[id_barbero],LOOKUP($AH$4,Barberos[nombre],Barberos[id])))</f>
        <v>0</v>
      </c>
      <c r="AK143" s="21" cm="1">
        <f t="array" ref="AK143">IF(ISERROR(INDEX(Jornadas[id],ROW()-5)),"",SUMIFS(Adelantos[importe],Adelantos[id_jornada],INDEX(Jornadas[id],ROW()-5),Adelantos[id_barbero],LOOKUP($AH$4,Barberos[nombre],Barberos[id])))</f>
        <v>0</v>
      </c>
      <c r="AL143" s="21" cm="1">
        <f t="array" ref="AL143">IF(ISERROR(INDEX(Jornadas[id],ROW()-5)),"",AI143+AJ143-AK143)</f>
        <v>0</v>
      </c>
      <c r="AM143" s="2" cm="1">
        <f t="array" ref="AM143">IF(ISERROR(INDEX(Jornadas[id],ROW()-5)),"",COUNTIFS(_Cortes!$C:$C,INDEX(Jornadas[id],ROW()-5),_Cortes!$B:$B,LOOKUP($AM$4,_Barberos!$B:$B,_Barberos!$A:$A)))</f>
        <v>0</v>
      </c>
      <c r="AN143" s="21" cm="1">
        <f t="array" ref="AN143">IF(ISERROR(INDEX(Jornadas[id],ROW()-5)),"",INT(SUMIFS(Cortes[importe],Cortes[id_jornada],INDEX(Jornadas[id],ROW()-5),Cortes[id_barbero],LOOKUP($AM$4,Barberos[nombre],Barberos[id]))*(INDEX(Jornadas[comision_barberos],1)/100)))</f>
        <v>0</v>
      </c>
      <c r="AO143" s="21" cm="1">
        <f t="array" ref="AO143">IF(ISERROR(INDEX(Jornadas[id],ROW()-5)),"",SUMIFS(Cortes[propina],Cortes[id_jornada],INDEX(Jornadas[id],ROW()-5),Cortes[id_barbero],LOOKUP($AM$4,Barberos[nombre],Barberos[id])))</f>
        <v>0</v>
      </c>
      <c r="AP143" s="21" cm="1">
        <f t="array" ref="AP143">IF(ISERROR(INDEX(Jornadas[id],ROW()-5)),"",SUMIFS(Adelantos[importe],Adelantos[id_jornada],INDEX(Jornadas[id],ROW()-5),Adelantos[id_barbero],LOOKUP($AM$4,Barberos[nombre],Barberos[id])))</f>
        <v>0</v>
      </c>
      <c r="AQ143" s="21" cm="1">
        <f t="array" ref="AQ143">IF(ISERROR(INDEX(Jornadas[id],ROW()-5)),"",AN143+AO143-AP143)</f>
        <v>0</v>
      </c>
      <c r="AR143" s="2" cm="1">
        <f t="array" ref="AR143">IF(ISERROR(INDEX(Jornadas[id],ROW()-5)),"",COUNTIFS(_Cortes!$C:$C,INDEX(Jornadas[id],ROW()-5),_Cortes!$B:$B,LOOKUP($AR$4,_Barberos!$B:$B,_Barberos!$A:$A)))</f>
        <v>0</v>
      </c>
      <c r="AS143" s="21" cm="1">
        <f t="array" ref="AS143">IF(ISERROR(INDEX(Jornadas[id],ROW()-5)),"",INT(SUMIFS(Cortes[importe],Cortes[id_jornada],INDEX(Jornadas[id],ROW()-5),Cortes[id_barbero],LOOKUP($AR$4,Barberos[nombre],Barberos[id]))*(INDEX(Jornadas[comision_barberos],1)/100)))</f>
        <v>0</v>
      </c>
      <c r="AT143" s="21" cm="1">
        <f t="array" ref="AT143">IF(ISERROR(INDEX(Jornadas[id],ROW()-5)),"",SUMIFS(Cortes[propina],Cortes[id_jornada],INDEX(Jornadas[id],ROW()-5),Cortes[id_barbero],LOOKUP($AR$4,Barberos[nombre],Barberos[id])))</f>
        <v>0</v>
      </c>
      <c r="AU143" s="21" cm="1">
        <f t="array" ref="AU143">IF(ISERROR(INDEX(Jornadas[id],ROW()-5)),"",SUMIFS(Adelantos[importe],Adelantos[id_jornada],INDEX(Jornadas[id],ROW()-5),Adelantos[id_barbero],LOOKUP($AR$4,Barberos[nombre],Barberos[id])))</f>
        <v>0</v>
      </c>
      <c r="AV143" s="21" cm="1">
        <f t="array" ref="AV143">IF(ISERROR(INDEX(Jornadas[id],ROW()-5)),"",AS143+AT143-AU143)</f>
        <v>0</v>
      </c>
    </row>
    <row r="144" spans="1:48" ht="15" hidden="1" customHeight="1" x14ac:dyDescent="0.3">
      <c r="A144" s="53" t="str">
        <f t="shared" si="2"/>
        <v>Friday</v>
      </c>
      <c r="B144" s="54"/>
      <c r="C144" s="38" cm="1">
        <f t="array" ref="C144">IF(ISERROR(INDEX(Jornadas[id],ROW()-5)),"",INDEX(Jornadas[fecha],ROW()-5))</f>
        <v>45821</v>
      </c>
      <c r="D144" s="1" cm="1">
        <f t="array" ref="D144">IF(ISERROR(INDEX(Jornadas[id],ROW()-5)),"",COUNTIFS(_Cortes!$C:$C,INDEX(Jornadas[id],ROW()-5),_Cortes!$B:$B,LOOKUP($D$4,_Barberos!$B:$B,_Barberos!$A:$A)))</f>
        <v>9</v>
      </c>
      <c r="E144" s="20" cm="1">
        <f t="array" ref="E144">IF(ISERROR(INDEX(Jornadas[id],ROW()-5)),"",INT(SUMIFS(Cortes[importe],Cortes[id_jornada],INDEX(Jornadas[id],ROW()-5),Cortes[id_barbero],LOOKUP($D$4,Barberos[nombre],Barberos[id]))*(INDEX(Jornadas[comision_barberos],1)/100)))</f>
        <v>38000</v>
      </c>
      <c r="F144" s="20" cm="1">
        <f t="array" ref="F144">IF(ISERROR(INDEX(Jornadas[id],ROW()-5)),"",SUMIFS(Cortes[propina],Cortes[id_jornada],INDEX(Jornadas[id],ROW()-5),Cortes[id_barbero],LOOKUP($D$4,Barberos[nombre],Barberos[id])))</f>
        <v>500</v>
      </c>
      <c r="G144" s="20" cm="1">
        <f t="array" ref="G144">IF(ISERROR(INDEX(Jornadas[id],ROW()-5)),"",SUMIFS(Adelantos[importe],Adelantos[id_jornada],INDEX(Jornadas[id],ROW()-5),Adelantos[id_barbero],LOOKUP($D$4,Barberos[nombre],Barberos[id])))</f>
        <v>0</v>
      </c>
      <c r="H144" s="20" cm="1">
        <f t="array" ref="H144">IF(ISERROR(INDEX(Jornadas[id],ROW()-5)),"",E144+F144-G144)</f>
        <v>38500</v>
      </c>
      <c r="I144" s="1" cm="1">
        <f t="array" ref="I144">IF(ISERROR(INDEX(Jornadas[id],ROW()-5)),"",COUNTIFS(_Cortes!$C:$C,INDEX(Jornadas[id],ROW()-5),_Cortes!$B:$B,LOOKUP($I$4,_Barberos!$B:$B,_Barberos!$A:$A)))</f>
        <v>0</v>
      </c>
      <c r="J144" s="20" cm="1">
        <f t="array" ref="J144">IF(ISERROR(INDEX(Jornadas[id],ROW()-5)),"",INT(SUMIFS(Cortes[importe],Cortes[id_jornada],INDEX(Jornadas[id],ROW()-5),Cortes[id_barbero],LOOKUP($I$4,Barberos[nombre],Barberos[id]))*(INDEX(Jornadas[comision_barberos],1)/100)))</f>
        <v>0</v>
      </c>
      <c r="K144" s="20" cm="1">
        <f t="array" ref="K144">IF(ISERROR(INDEX(Jornadas[id],ROW()-5)),"",SUMIFS(Cortes[propina],Cortes[id_jornada],INDEX(Jornadas[id],ROW()-5),Cortes[id_barbero],LOOKUP($I$4,Barberos[nombre],Barberos[id])))</f>
        <v>0</v>
      </c>
      <c r="L144" s="20" cm="1">
        <f t="array" ref="L144">IF(ISERROR(INDEX(Jornadas[id],ROW()-5)),"",SUMIFS(Adelantos[importe],Adelantos[id_jornada],INDEX(Jornadas[id],ROW()-5),Adelantos[id_barbero],LOOKUP($I$4,Barberos[nombre],Barberos[id])))</f>
        <v>0</v>
      </c>
      <c r="M144" s="20" cm="1">
        <f t="array" ref="M144">IF(ISERROR(INDEX(Jornadas[id],ROW()-5)),"",J144+K144-L144)</f>
        <v>0</v>
      </c>
      <c r="N144" s="1" cm="1">
        <f t="array" ref="N144">IF(ISERROR(INDEX(Jornadas[id],ROW()-5)),"",COUNTIFS(_Cortes!$C:$C,INDEX(Jornadas[id],ROW()-5),_Cortes!$B:$B,LOOKUP($N$4,_Barberos!$B:$B,_Barberos!$A:$A)))</f>
        <v>14</v>
      </c>
      <c r="O144" s="20" cm="1">
        <f t="array" ref="O144">IF(ISERROR(INDEX(Jornadas[id],ROW()-5)),"",INT(SUMIFS(Cortes[importe],Cortes[id_jornada],INDEX(Jornadas[id],ROW()-5),Cortes[id_barbero],LOOKUP($N$4,Barberos[nombre],Barberos[id]))*(INDEX(Jornadas[comision_barberos],1)/100)))</f>
        <v>58000</v>
      </c>
      <c r="P144" s="20" cm="1">
        <f t="array" ref="P144">IF(ISERROR(INDEX(Jornadas[id],ROW()-5)),"",SUMIFS(Cortes[propina],Cortes[id_jornada],INDEX(Jornadas[id],ROW()-5),Cortes[id_barbero],LOOKUP($N$4,Barberos[nombre],Barberos[id])))</f>
        <v>9000</v>
      </c>
      <c r="Q144" s="20" cm="1">
        <f t="array" ref="Q144">IF(ISERROR(INDEX(Jornadas[id],ROW()-5)),"",SUMIFS(Adelantos[importe],Adelantos[id_jornada],INDEX(Jornadas[id],ROW()-5),Adelantos[id_barbero],LOOKUP($N$4,Barberos[nombre],Barberos[id])))</f>
        <v>0</v>
      </c>
      <c r="R144" s="20" cm="1">
        <f t="array" ref="R144">IF(ISERROR(INDEX(Jornadas[id],ROW()-5)),"",O144+P144-Q144)</f>
        <v>67000</v>
      </c>
      <c r="S144" s="1" cm="1">
        <f t="array" ref="S144">IF(ISERROR(INDEX(Jornadas[id],ROW()-5)),"",COUNTIFS(_Cortes!$C:$C,INDEX(Jornadas[id],ROW()-5),_Cortes!$B:$B,LOOKUP($S$4,_Barberos!$B:$B,_Barberos!$A:$A)))</f>
        <v>10</v>
      </c>
      <c r="T144" s="20" cm="1">
        <f t="array" ref="T144">IF(ISERROR(INDEX(Jornadas[id],ROW()-5)),"",INT(SUMIFS(Cortes[importe],Cortes[id_jornada],INDEX(Jornadas[id],ROW()-5),Cortes[id_barbero],LOOKUP($S$4,Barberos[nombre],Barberos[id]))*(INDEX(Jornadas[comision_barberos],1)/100)))</f>
        <v>42000</v>
      </c>
      <c r="U144" s="20" cm="1">
        <f t="array" ref="U144">IF(ISERROR(INDEX(Jornadas[id],ROW()-5)),"",SUMIFS(Cortes[propina],Cortes[id_jornada],INDEX(Jornadas[id],ROW()-5),Cortes[id_barbero],LOOKUP($S$4,Barberos[nombre],Barberos[id])))</f>
        <v>2000</v>
      </c>
      <c r="V144" s="20" cm="1">
        <f t="array" ref="V144">IF(ISERROR(INDEX(Jornadas[id],ROW()-5)),"",SUMIFS(Adelantos[importe],Adelantos[id_jornada],INDEX(Jornadas[id],ROW()-5),Adelantos[id_barbero],LOOKUP($S$4,Barberos[nombre],Barberos[id])))</f>
        <v>0</v>
      </c>
      <c r="W144" s="20" cm="1">
        <f t="array" ref="W144">IF(ISERROR(INDEX(Jornadas[id],ROW()-5)),"",T144+U144-V144)</f>
        <v>44000</v>
      </c>
      <c r="X144" s="1" cm="1">
        <f t="array" ref="X144">IF(ISERROR(INDEX(Jornadas[id],ROW()-5)),"",COUNTIFS(_Cortes!$C:$C,INDEX(Jornadas[id],ROW()-5),_Cortes!$B:$B,LOOKUP($X$4,_Barberos!$B:$B,_Barberos!$A:$A)))</f>
        <v>10</v>
      </c>
      <c r="Y144" s="20" cm="1">
        <f t="array" ref="Y144">IF(ISERROR(INDEX(Jornadas[id],ROW()-5)),"",INT(SUMIFS(Cortes[importe],Cortes[id_jornada],INDEX(Jornadas[id],ROW()-5),Cortes[id_barbero],LOOKUP($X$4,Barberos[nombre],Barberos[id]))*(INDEX(Jornadas[comision_barberos],1)/100)))</f>
        <v>41000</v>
      </c>
      <c r="Z144" s="20" cm="1">
        <f t="array" ref="Z144">IF(ISERROR(INDEX(Jornadas[id],ROW()-5)),"",SUMIFS(Cortes[propina],Cortes[id_jornada],INDEX(Jornadas[id],ROW()-5),Cortes[id_barbero],LOOKUP($X$4,Barberos[nombre],Barberos[id])))</f>
        <v>2000</v>
      </c>
      <c r="AA144" s="20" cm="1">
        <f t="array" ref="AA144">IF(ISERROR(INDEX(Jornadas[id],ROW()-5)),"",SUMIFS(Adelantos[importe],Adelantos[id_jornada],INDEX(Jornadas[id],ROW()-5),Adelantos[id_barbero],LOOKUP($X$4,Barberos[nombre],Barberos[id])))</f>
        <v>0</v>
      </c>
      <c r="AB144" s="20" cm="1">
        <f t="array" ref="AB144">IF(ISERROR(INDEX(Jornadas[id],ROW()-5)),"",Y144+Z144-AA144)</f>
        <v>43000</v>
      </c>
      <c r="AC144" s="1" cm="1">
        <f t="array" ref="AC144">IF(ISERROR(INDEX(Jornadas[id],ROW()-5)),"",COUNTIFS(_Cortes!$C:$C,INDEX(Jornadas[id],ROW()-5),_Cortes!$B:$B,LOOKUP($AC$4,_Barberos!$B:$B,_Barberos!$A:$A)))</f>
        <v>10</v>
      </c>
      <c r="AD144" s="20" cm="1">
        <f t="array" ref="AD144">IF(ISERROR(INDEX(Jornadas[id],ROW()-5)),"",INT(SUMIFS(Cortes[importe],Cortes[id_jornada],INDEX(Jornadas[id],ROW()-5),Cortes[id_barbero],LOOKUP($AC$4,Barberos[nombre],Barberos[id]))*(INDEX(Jornadas[comision_barberos],1)/100)))</f>
        <v>41000</v>
      </c>
      <c r="AE144" s="20" cm="1">
        <f t="array" ref="AE144">IF(ISERROR(INDEX(Jornadas[id],ROW()-5)),"",SUMIFS(Cortes[propina],Cortes[id_jornada],INDEX(Jornadas[id],ROW()-5),Cortes[id_barbero],LOOKUP($AC$4,Barberos[nombre],Barberos[id])))</f>
        <v>0</v>
      </c>
      <c r="AF144" s="20" cm="1">
        <f t="array" ref="AF144">IF(ISERROR(INDEX(Jornadas[id],ROW()-5)),"",SUMIFS(Adelantos[importe],Adelantos[id_jornada],INDEX(Jornadas[id],ROW()-5),Adelantos[id_barbero],LOOKUP($AC$4,Barberos[nombre],Barberos[id])))</f>
        <v>0</v>
      </c>
      <c r="AG144" s="20" cm="1">
        <f t="array" ref="AG144">IF(ISERROR(INDEX(Jornadas[id],ROW()-5)),"",AD144+AE144-AF144)</f>
        <v>41000</v>
      </c>
      <c r="AH144" s="1" cm="1">
        <f t="array" ref="AH144">IF(ISERROR(INDEX(Jornadas[id],ROW()-5)),"",COUNTIFS(_Cortes!$C:$C,INDEX(Jornadas[id],ROW()-5),_Cortes!$B:$B,LOOKUP($AH$4,_Barberos!$B:$B,_Barberos!$A:$A)))</f>
        <v>0</v>
      </c>
      <c r="AI144" s="20" cm="1">
        <f t="array" ref="AI144">IF(ISERROR(INDEX(Jornadas[id],ROW()-5)),"",INT(SUMIFS(Cortes[importe],Cortes[id_jornada],INDEX(Jornadas[id],ROW()-5),Cortes[id_barbero],LOOKUP($AH$4,Barberos[nombre],Barberos[id]))*(INDEX(Jornadas[comision_barberos],1)/100)))</f>
        <v>0</v>
      </c>
      <c r="AJ144" s="20" cm="1">
        <f t="array" ref="AJ144">IF(ISERROR(INDEX(Jornadas[id],ROW()-5)),"",SUMIFS(Cortes[propina],Cortes[id_jornada],INDEX(Jornadas[id],ROW()-5),Cortes[id_barbero],LOOKUP($AH$4,Barberos[nombre],Barberos[id])))</f>
        <v>0</v>
      </c>
      <c r="AK144" s="20" cm="1">
        <f t="array" ref="AK144">IF(ISERROR(INDEX(Jornadas[id],ROW()-5)),"",SUMIFS(Adelantos[importe],Adelantos[id_jornada],INDEX(Jornadas[id],ROW()-5),Adelantos[id_barbero],LOOKUP($AH$4,Barberos[nombre],Barberos[id])))</f>
        <v>0</v>
      </c>
      <c r="AL144" s="20" cm="1">
        <f t="array" ref="AL144">IF(ISERROR(INDEX(Jornadas[id],ROW()-5)),"",AI144+AJ144-AK144)</f>
        <v>0</v>
      </c>
      <c r="AM144" s="1" cm="1">
        <f t="array" ref="AM144">IF(ISERROR(INDEX(Jornadas[id],ROW()-5)),"",COUNTIFS(_Cortes!$C:$C,INDEX(Jornadas[id],ROW()-5),_Cortes!$B:$B,LOOKUP($AM$4,_Barberos!$B:$B,_Barberos!$A:$A)))</f>
        <v>0</v>
      </c>
      <c r="AN144" s="20" cm="1">
        <f t="array" ref="AN144">IF(ISERROR(INDEX(Jornadas[id],ROW()-5)),"",INT(SUMIFS(Cortes[importe],Cortes[id_jornada],INDEX(Jornadas[id],ROW()-5),Cortes[id_barbero],LOOKUP($AM$4,Barberos[nombre],Barberos[id]))*(INDEX(Jornadas[comision_barberos],1)/100)))</f>
        <v>0</v>
      </c>
      <c r="AO144" s="20" cm="1">
        <f t="array" ref="AO144">IF(ISERROR(INDEX(Jornadas[id],ROW()-5)),"",SUMIFS(Cortes[propina],Cortes[id_jornada],INDEX(Jornadas[id],ROW()-5),Cortes[id_barbero],LOOKUP($AM$4,Barberos[nombre],Barberos[id])))</f>
        <v>0</v>
      </c>
      <c r="AP144" s="20" cm="1">
        <f t="array" ref="AP144">IF(ISERROR(INDEX(Jornadas[id],ROW()-5)),"",SUMIFS(Adelantos[importe],Adelantos[id_jornada],INDEX(Jornadas[id],ROW()-5),Adelantos[id_barbero],LOOKUP($AM$4,Barberos[nombre],Barberos[id])))</f>
        <v>0</v>
      </c>
      <c r="AQ144" s="20" cm="1">
        <f t="array" ref="AQ144">IF(ISERROR(INDEX(Jornadas[id],ROW()-5)),"",AN144+AO144-AP144)</f>
        <v>0</v>
      </c>
      <c r="AR144" s="1" cm="1">
        <f t="array" ref="AR144">IF(ISERROR(INDEX(Jornadas[id],ROW()-5)),"",COUNTIFS(_Cortes!$C:$C,INDEX(Jornadas[id],ROW()-5),_Cortes!$B:$B,LOOKUP($AR$4,_Barberos!$B:$B,_Barberos!$A:$A)))</f>
        <v>0</v>
      </c>
      <c r="AS144" s="20" cm="1">
        <f t="array" ref="AS144">IF(ISERROR(INDEX(Jornadas[id],ROW()-5)),"",INT(SUMIFS(Cortes[importe],Cortes[id_jornada],INDEX(Jornadas[id],ROW()-5),Cortes[id_barbero],LOOKUP($AR$4,Barberos[nombre],Barberos[id]))*(INDEX(Jornadas[comision_barberos],1)/100)))</f>
        <v>0</v>
      </c>
      <c r="AT144" s="20" cm="1">
        <f t="array" ref="AT144">IF(ISERROR(INDEX(Jornadas[id],ROW()-5)),"",SUMIFS(Cortes[propina],Cortes[id_jornada],INDEX(Jornadas[id],ROW()-5),Cortes[id_barbero],LOOKUP($AR$4,Barberos[nombre],Barberos[id])))</f>
        <v>0</v>
      </c>
      <c r="AU144" s="20" cm="1">
        <f t="array" ref="AU144">IF(ISERROR(INDEX(Jornadas[id],ROW()-5)),"",SUMIFS(Adelantos[importe],Adelantos[id_jornada],INDEX(Jornadas[id],ROW()-5),Adelantos[id_barbero],LOOKUP($AR$4,Barberos[nombre],Barberos[id])))</f>
        <v>0</v>
      </c>
      <c r="AV144" s="20" cm="1">
        <f t="array" ref="AV144">IF(ISERROR(INDEX(Jornadas[id],ROW()-5)),"",AS144+AT144-AU144)</f>
        <v>0</v>
      </c>
    </row>
    <row r="145" spans="1:48" ht="15" hidden="1" customHeight="1" x14ac:dyDescent="0.3">
      <c r="A145" s="51" t="str">
        <f t="shared" si="2"/>
        <v>Saturday</v>
      </c>
      <c r="B145" s="52"/>
      <c r="C145" s="36" cm="1">
        <f t="array" ref="C145">IF(ISERROR(INDEX(Jornadas[id],ROW()-5)),"",INDEX(Jornadas[fecha],ROW()-5))</f>
        <v>45822</v>
      </c>
      <c r="D145" s="2" cm="1">
        <f t="array" ref="D145">IF(ISERROR(INDEX(Jornadas[id],ROW()-5)),"",COUNTIFS(_Cortes!$C:$C,INDEX(Jornadas[id],ROW()-5),_Cortes!$B:$B,LOOKUP($D$4,_Barberos!$B:$B,_Barberos!$A:$A)))</f>
        <v>0</v>
      </c>
      <c r="E145" s="21" cm="1">
        <f t="array" ref="E145">IF(ISERROR(INDEX(Jornadas[id],ROW()-5)),"",INT(SUMIFS(Cortes[importe],Cortes[id_jornada],INDEX(Jornadas[id],ROW()-5),Cortes[id_barbero],LOOKUP($D$4,Barberos[nombre],Barberos[id]))*(INDEX(Jornadas[comision_barberos],1)/100)))</f>
        <v>0</v>
      </c>
      <c r="F145" s="21" cm="1">
        <f t="array" ref="F145">IF(ISERROR(INDEX(Jornadas[id],ROW()-5)),"",SUMIFS(Cortes[propina],Cortes[id_jornada],INDEX(Jornadas[id],ROW()-5),Cortes[id_barbero],LOOKUP($D$4,Barberos[nombre],Barberos[id])))</f>
        <v>0</v>
      </c>
      <c r="G145" s="21" cm="1">
        <f t="array" ref="G145">IF(ISERROR(INDEX(Jornadas[id],ROW()-5)),"",SUMIFS(Adelantos[importe],Adelantos[id_jornada],INDEX(Jornadas[id],ROW()-5),Adelantos[id_barbero],LOOKUP($D$4,Barberos[nombre],Barberos[id])))</f>
        <v>0</v>
      </c>
      <c r="H145" s="21" cm="1">
        <f t="array" ref="H145">IF(ISERROR(INDEX(Jornadas[id],ROW()-5)),"",E145+F145-G145)</f>
        <v>0</v>
      </c>
      <c r="I145" s="2" cm="1">
        <f t="array" ref="I145">IF(ISERROR(INDEX(Jornadas[id],ROW()-5)),"",COUNTIFS(_Cortes!$C:$C,INDEX(Jornadas[id],ROW()-5),_Cortes!$B:$B,LOOKUP($I$4,_Barberos!$B:$B,_Barberos!$A:$A)))</f>
        <v>0</v>
      </c>
      <c r="J145" s="21" cm="1">
        <f t="array" ref="J145">IF(ISERROR(INDEX(Jornadas[id],ROW()-5)),"",INT(SUMIFS(Cortes[importe],Cortes[id_jornada],INDEX(Jornadas[id],ROW()-5),Cortes[id_barbero],LOOKUP($I$4,Barberos[nombre],Barberos[id]))*(INDEX(Jornadas[comision_barberos],1)/100)))</f>
        <v>0</v>
      </c>
      <c r="K145" s="21" cm="1">
        <f t="array" ref="K145">IF(ISERROR(INDEX(Jornadas[id],ROW()-5)),"",SUMIFS(Cortes[propina],Cortes[id_jornada],INDEX(Jornadas[id],ROW()-5),Cortes[id_barbero],LOOKUP($I$4,Barberos[nombre],Barberos[id])))</f>
        <v>0</v>
      </c>
      <c r="L145" s="21" cm="1">
        <f t="array" ref="L145">IF(ISERROR(INDEX(Jornadas[id],ROW()-5)),"",SUMIFS(Adelantos[importe],Adelantos[id_jornada],INDEX(Jornadas[id],ROW()-5),Adelantos[id_barbero],LOOKUP($I$4,Barberos[nombre],Barberos[id])))</f>
        <v>0</v>
      </c>
      <c r="M145" s="21" cm="1">
        <f t="array" ref="M145">IF(ISERROR(INDEX(Jornadas[id],ROW()-5)),"",J145+K145-L145)</f>
        <v>0</v>
      </c>
      <c r="N145" s="2" cm="1">
        <f t="array" ref="N145">IF(ISERROR(INDEX(Jornadas[id],ROW()-5)),"",COUNTIFS(_Cortes!$C:$C,INDEX(Jornadas[id],ROW()-5),_Cortes!$B:$B,LOOKUP($N$4,_Barberos!$B:$B,_Barberos!$A:$A)))</f>
        <v>16</v>
      </c>
      <c r="O145" s="21" cm="1">
        <f t="array" ref="O145">IF(ISERROR(INDEX(Jornadas[id],ROW()-5)),"",INT(SUMIFS(Cortes[importe],Cortes[id_jornada],INDEX(Jornadas[id],ROW()-5),Cortes[id_barbero],LOOKUP($N$4,Barberos[nombre],Barberos[id]))*(INDEX(Jornadas[comision_barberos],1)/100)))</f>
        <v>65000</v>
      </c>
      <c r="P145" s="21" cm="1">
        <f t="array" ref="P145">IF(ISERROR(INDEX(Jornadas[id],ROW()-5)),"",SUMIFS(Cortes[propina],Cortes[id_jornada],INDEX(Jornadas[id],ROW()-5),Cortes[id_barbero],LOOKUP($N$4,Barberos[nombre],Barberos[id])))</f>
        <v>12000</v>
      </c>
      <c r="Q145" s="21" cm="1">
        <f t="array" ref="Q145">IF(ISERROR(INDEX(Jornadas[id],ROW()-5)),"",SUMIFS(Adelantos[importe],Adelantos[id_jornada],INDEX(Jornadas[id],ROW()-5),Adelantos[id_barbero],LOOKUP($N$4,Barberos[nombre],Barberos[id])))</f>
        <v>0</v>
      </c>
      <c r="R145" s="21" cm="1">
        <f t="array" ref="R145">IF(ISERROR(INDEX(Jornadas[id],ROW()-5)),"",O145+P145-Q145)</f>
        <v>77000</v>
      </c>
      <c r="S145" s="2" cm="1">
        <f t="array" ref="S145">IF(ISERROR(INDEX(Jornadas[id],ROW()-5)),"",COUNTIFS(_Cortes!$C:$C,INDEX(Jornadas[id],ROW()-5),_Cortes!$B:$B,LOOKUP($S$4,_Barberos!$B:$B,_Barberos!$A:$A)))</f>
        <v>13</v>
      </c>
      <c r="T145" s="21" cm="1">
        <f t="array" ref="T145">IF(ISERROR(INDEX(Jornadas[id],ROW()-5)),"",INT(SUMIFS(Cortes[importe],Cortes[id_jornada],INDEX(Jornadas[id],ROW()-5),Cortes[id_barbero],LOOKUP($S$4,Barberos[nombre],Barberos[id]))*(INDEX(Jornadas[comision_barberos],1)/100)))</f>
        <v>53000</v>
      </c>
      <c r="U145" s="21" cm="1">
        <f t="array" ref="U145">IF(ISERROR(INDEX(Jornadas[id],ROW()-5)),"",SUMIFS(Cortes[propina],Cortes[id_jornada],INDEX(Jornadas[id],ROW()-5),Cortes[id_barbero],LOOKUP($S$4,Barberos[nombre],Barberos[id])))</f>
        <v>4000</v>
      </c>
      <c r="V145" s="21" cm="1">
        <f t="array" ref="V145">IF(ISERROR(INDEX(Jornadas[id],ROW()-5)),"",SUMIFS(Adelantos[importe],Adelantos[id_jornada],INDEX(Jornadas[id],ROW()-5),Adelantos[id_barbero],LOOKUP($S$4,Barberos[nombre],Barberos[id])))</f>
        <v>1000</v>
      </c>
      <c r="W145" s="21" cm="1">
        <f t="array" ref="W145">IF(ISERROR(INDEX(Jornadas[id],ROW()-5)),"",T145+U145-V145)</f>
        <v>56000</v>
      </c>
      <c r="X145" s="2" cm="1">
        <f t="array" ref="X145">IF(ISERROR(INDEX(Jornadas[id],ROW()-5)),"",COUNTIFS(_Cortes!$C:$C,INDEX(Jornadas[id],ROW()-5),_Cortes!$B:$B,LOOKUP($X$4,_Barberos!$B:$B,_Barberos!$A:$A)))</f>
        <v>12</v>
      </c>
      <c r="Y145" s="21" cm="1">
        <f t="array" ref="Y145">IF(ISERROR(INDEX(Jornadas[id],ROW()-5)),"",INT(SUMIFS(Cortes[importe],Cortes[id_jornada],INDEX(Jornadas[id],ROW()-5),Cortes[id_barbero],LOOKUP($X$4,Barberos[nombre],Barberos[id]))*(INDEX(Jornadas[comision_barberos],1)/100)))</f>
        <v>49000</v>
      </c>
      <c r="Z145" s="21" cm="1">
        <f t="array" ref="Z145">IF(ISERROR(INDEX(Jornadas[id],ROW()-5)),"",SUMIFS(Cortes[propina],Cortes[id_jornada],INDEX(Jornadas[id],ROW()-5),Cortes[id_barbero],LOOKUP($X$4,Barberos[nombre],Barberos[id])))</f>
        <v>4000</v>
      </c>
      <c r="AA145" s="21" cm="1">
        <f t="array" ref="AA145">IF(ISERROR(INDEX(Jornadas[id],ROW()-5)),"",SUMIFS(Adelantos[importe],Adelantos[id_jornada],INDEX(Jornadas[id],ROW()-5),Adelantos[id_barbero],LOOKUP($X$4,Barberos[nombre],Barberos[id])))</f>
        <v>0</v>
      </c>
      <c r="AB145" s="21" cm="1">
        <f t="array" ref="AB145">IF(ISERROR(INDEX(Jornadas[id],ROW()-5)),"",Y145+Z145-AA145)</f>
        <v>53000</v>
      </c>
      <c r="AC145" s="2" cm="1">
        <f t="array" ref="AC145">IF(ISERROR(INDEX(Jornadas[id],ROW()-5)),"",COUNTIFS(_Cortes!$C:$C,INDEX(Jornadas[id],ROW()-5),_Cortes!$B:$B,LOOKUP($AC$4,_Barberos!$B:$B,_Barberos!$A:$A)))</f>
        <v>17</v>
      </c>
      <c r="AD145" s="21" cm="1">
        <f t="array" ref="AD145">IF(ISERROR(INDEX(Jornadas[id],ROW()-5)),"",INT(SUMIFS(Cortes[importe],Cortes[id_jornada],INDEX(Jornadas[id],ROW()-5),Cortes[id_barbero],LOOKUP($AC$4,Barberos[nombre],Barberos[id]))*(INDEX(Jornadas[comision_barberos],1)/100)))</f>
        <v>68000</v>
      </c>
      <c r="AE145" s="21" cm="1">
        <f t="array" ref="AE145">IF(ISERROR(INDEX(Jornadas[id],ROW()-5)),"",SUMIFS(Cortes[propina],Cortes[id_jornada],INDEX(Jornadas[id],ROW()-5),Cortes[id_barbero],LOOKUP($AC$4,Barberos[nombre],Barberos[id])))</f>
        <v>0</v>
      </c>
      <c r="AF145" s="21" cm="1">
        <f t="array" ref="AF145">IF(ISERROR(INDEX(Jornadas[id],ROW()-5)),"",SUMIFS(Adelantos[importe],Adelantos[id_jornada],INDEX(Jornadas[id],ROW()-5),Adelantos[id_barbero],LOOKUP($AC$4,Barberos[nombre],Barberos[id])))</f>
        <v>0</v>
      </c>
      <c r="AG145" s="21" cm="1">
        <f t="array" ref="AG145">IF(ISERROR(INDEX(Jornadas[id],ROW()-5)),"",AD145+AE145-AF145)</f>
        <v>68000</v>
      </c>
      <c r="AH145" s="2" cm="1">
        <f t="array" ref="AH145">IF(ISERROR(INDEX(Jornadas[id],ROW()-5)),"",COUNTIFS(_Cortes!$C:$C,INDEX(Jornadas[id],ROW()-5),_Cortes!$B:$B,LOOKUP($AH$4,_Barberos!$B:$B,_Barberos!$A:$A)))</f>
        <v>0</v>
      </c>
      <c r="AI145" s="21" cm="1">
        <f t="array" ref="AI145">IF(ISERROR(INDEX(Jornadas[id],ROW()-5)),"",INT(SUMIFS(Cortes[importe],Cortes[id_jornada],INDEX(Jornadas[id],ROW()-5),Cortes[id_barbero],LOOKUP($AH$4,Barberos[nombre],Barberos[id]))*(INDEX(Jornadas[comision_barberos],1)/100)))</f>
        <v>0</v>
      </c>
      <c r="AJ145" s="21" cm="1">
        <f t="array" ref="AJ145">IF(ISERROR(INDEX(Jornadas[id],ROW()-5)),"",SUMIFS(Cortes[propina],Cortes[id_jornada],INDEX(Jornadas[id],ROW()-5),Cortes[id_barbero],LOOKUP($AH$4,Barberos[nombre],Barberos[id])))</f>
        <v>0</v>
      </c>
      <c r="AK145" s="21" cm="1">
        <f t="array" ref="AK145">IF(ISERROR(INDEX(Jornadas[id],ROW()-5)),"",SUMIFS(Adelantos[importe],Adelantos[id_jornada],INDEX(Jornadas[id],ROW()-5),Adelantos[id_barbero],LOOKUP($AH$4,Barberos[nombre],Barberos[id])))</f>
        <v>0</v>
      </c>
      <c r="AL145" s="21" cm="1">
        <f t="array" ref="AL145">IF(ISERROR(INDEX(Jornadas[id],ROW()-5)),"",AI145+AJ145-AK145)</f>
        <v>0</v>
      </c>
      <c r="AM145" s="2" cm="1">
        <f t="array" ref="AM145">IF(ISERROR(INDEX(Jornadas[id],ROW()-5)),"",COUNTIFS(_Cortes!$C:$C,INDEX(Jornadas[id],ROW()-5),_Cortes!$B:$B,LOOKUP($AM$4,_Barberos!$B:$B,_Barberos!$A:$A)))</f>
        <v>11</v>
      </c>
      <c r="AN145" s="21" cm="1">
        <f t="array" ref="AN145">IF(ISERROR(INDEX(Jornadas[id],ROW()-5)),"",INT(SUMIFS(Cortes[importe],Cortes[id_jornada],INDEX(Jornadas[id],ROW()-5),Cortes[id_barbero],LOOKUP($AM$4,Barberos[nombre],Barberos[id]))*(INDEX(Jornadas[comision_barberos],1)/100)))</f>
        <v>44000</v>
      </c>
      <c r="AO145" s="21" cm="1">
        <f t="array" ref="AO145">IF(ISERROR(INDEX(Jornadas[id],ROW()-5)),"",SUMIFS(Cortes[propina],Cortes[id_jornada],INDEX(Jornadas[id],ROW()-5),Cortes[id_barbero],LOOKUP($AM$4,Barberos[nombre],Barberos[id])))</f>
        <v>2700</v>
      </c>
      <c r="AP145" s="21" cm="1">
        <f t="array" ref="AP145">IF(ISERROR(INDEX(Jornadas[id],ROW()-5)),"",SUMIFS(Adelantos[importe],Adelantos[id_jornada],INDEX(Jornadas[id],ROW()-5),Adelantos[id_barbero],LOOKUP($AM$4,Barberos[nombre],Barberos[id])))</f>
        <v>0</v>
      </c>
      <c r="AQ145" s="21" cm="1">
        <f t="array" ref="AQ145">IF(ISERROR(INDEX(Jornadas[id],ROW()-5)),"",AN145+AO145-AP145)</f>
        <v>46700</v>
      </c>
      <c r="AR145" s="2" cm="1">
        <f t="array" ref="AR145">IF(ISERROR(INDEX(Jornadas[id],ROW()-5)),"",COUNTIFS(_Cortes!$C:$C,INDEX(Jornadas[id],ROW()-5),_Cortes!$B:$B,LOOKUP($AR$4,_Barberos!$B:$B,_Barberos!$A:$A)))</f>
        <v>0</v>
      </c>
      <c r="AS145" s="21" cm="1">
        <f t="array" ref="AS145">IF(ISERROR(INDEX(Jornadas[id],ROW()-5)),"",INT(SUMIFS(Cortes[importe],Cortes[id_jornada],INDEX(Jornadas[id],ROW()-5),Cortes[id_barbero],LOOKUP($AR$4,Barberos[nombre],Barberos[id]))*(INDEX(Jornadas[comision_barberos],1)/100)))</f>
        <v>0</v>
      </c>
      <c r="AT145" s="21" cm="1">
        <f t="array" ref="AT145">IF(ISERROR(INDEX(Jornadas[id],ROW()-5)),"",SUMIFS(Cortes[propina],Cortes[id_jornada],INDEX(Jornadas[id],ROW()-5),Cortes[id_barbero],LOOKUP($AR$4,Barberos[nombre],Barberos[id])))</f>
        <v>0</v>
      </c>
      <c r="AU145" s="21" cm="1">
        <f t="array" ref="AU145">IF(ISERROR(INDEX(Jornadas[id],ROW()-5)),"",SUMIFS(Adelantos[importe],Adelantos[id_jornada],INDEX(Jornadas[id],ROW()-5),Adelantos[id_barbero],LOOKUP($AR$4,Barberos[nombre],Barberos[id])))</f>
        <v>0</v>
      </c>
      <c r="AV145" s="21" cm="1">
        <f t="array" ref="AV145">IF(ISERROR(INDEX(Jornadas[id],ROW()-5)),"",AS145+AT145-AU145)</f>
        <v>0</v>
      </c>
    </row>
    <row r="146" spans="1:48" ht="15" hidden="1" customHeight="1" x14ac:dyDescent="0.3">
      <c r="A146" s="53" t="str">
        <f t="shared" si="2"/>
        <v>Tuesday</v>
      </c>
      <c r="B146" s="54"/>
      <c r="C146" s="38" cm="1">
        <f t="array" ref="C146">IF(ISERROR(INDEX(Jornadas[id],ROW()-5)),"",INDEX(Jornadas[fecha],ROW()-5))</f>
        <v>45825</v>
      </c>
      <c r="D146" s="1" cm="1">
        <f t="array" ref="D146">IF(ISERROR(INDEX(Jornadas[id],ROW()-5)),"",COUNTIFS(_Cortes!$C:$C,INDEX(Jornadas[id],ROW()-5),_Cortes!$B:$B,LOOKUP($D$4,_Barberos!$B:$B,_Barberos!$A:$A)))</f>
        <v>2</v>
      </c>
      <c r="E146" s="20" cm="1">
        <f t="array" ref="E146">IF(ISERROR(INDEX(Jornadas[id],ROW()-5)),"",INT(SUMIFS(Cortes[importe],Cortes[id_jornada],INDEX(Jornadas[id],ROW()-5),Cortes[id_barbero],LOOKUP($D$4,Barberos[nombre],Barberos[id]))*(INDEX(Jornadas[comision_barberos],1)/100)))</f>
        <v>8000</v>
      </c>
      <c r="F146" s="20" cm="1">
        <f t="array" ref="F146">IF(ISERROR(INDEX(Jornadas[id],ROW()-5)),"",SUMIFS(Cortes[propina],Cortes[id_jornada],INDEX(Jornadas[id],ROW()-5),Cortes[id_barbero],LOOKUP($D$4,Barberos[nombre],Barberos[id])))</f>
        <v>0</v>
      </c>
      <c r="G146" s="20" cm="1">
        <f t="array" ref="G146">IF(ISERROR(INDEX(Jornadas[id],ROW()-5)),"",SUMIFS(Adelantos[importe],Adelantos[id_jornada],INDEX(Jornadas[id],ROW()-5),Adelantos[id_barbero],LOOKUP($D$4,Barberos[nombre],Barberos[id])))</f>
        <v>0</v>
      </c>
      <c r="H146" s="20" cm="1">
        <f t="array" ref="H146">IF(ISERROR(INDEX(Jornadas[id],ROW()-5)),"",E146+F146-G146)</f>
        <v>8000</v>
      </c>
      <c r="I146" s="1" cm="1">
        <f t="array" ref="I146">IF(ISERROR(INDEX(Jornadas[id],ROW()-5)),"",COUNTIFS(_Cortes!$C:$C,INDEX(Jornadas[id],ROW()-5),_Cortes!$B:$B,LOOKUP($I$4,_Barberos!$B:$B,_Barberos!$A:$A)))</f>
        <v>16</v>
      </c>
      <c r="J146" s="20" cm="1">
        <f t="array" ref="J146">IF(ISERROR(INDEX(Jornadas[id],ROW()-5)),"",INT(SUMIFS(Cortes[importe],Cortes[id_jornada],INDEX(Jornadas[id],ROW()-5),Cortes[id_barbero],LOOKUP($I$4,Barberos[nombre],Barberos[id]))*(INDEX(Jornadas[comision_barberos],1)/100)))</f>
        <v>65000</v>
      </c>
      <c r="K146" s="20" cm="1">
        <f t="array" ref="K146">IF(ISERROR(INDEX(Jornadas[id],ROW()-5)),"",SUMIFS(Cortes[propina],Cortes[id_jornada],INDEX(Jornadas[id],ROW()-5),Cortes[id_barbero],LOOKUP($I$4,Barberos[nombre],Barberos[id])))</f>
        <v>5200</v>
      </c>
      <c r="L146" s="20" cm="1">
        <f t="array" ref="L146">IF(ISERROR(INDEX(Jornadas[id],ROW()-5)),"",SUMIFS(Adelantos[importe],Adelantos[id_jornada],INDEX(Jornadas[id],ROW()-5),Adelantos[id_barbero],LOOKUP($I$4,Barberos[nombre],Barberos[id])))</f>
        <v>0</v>
      </c>
      <c r="M146" s="20" cm="1">
        <f t="array" ref="M146">IF(ISERROR(INDEX(Jornadas[id],ROW()-5)),"",J146+K146-L146)</f>
        <v>70200</v>
      </c>
      <c r="N146" s="1" cm="1">
        <f t="array" ref="N146">IF(ISERROR(INDEX(Jornadas[id],ROW()-5)),"",COUNTIFS(_Cortes!$C:$C,INDEX(Jornadas[id],ROW()-5),_Cortes!$B:$B,LOOKUP($N$4,_Barberos!$B:$B,_Barberos!$A:$A)))</f>
        <v>11</v>
      </c>
      <c r="O146" s="20" cm="1">
        <f t="array" ref="O146">IF(ISERROR(INDEX(Jornadas[id],ROW()-5)),"",INT(SUMIFS(Cortes[importe],Cortes[id_jornada],INDEX(Jornadas[id],ROW()-5),Cortes[id_barbero],LOOKUP($N$4,Barberos[nombre],Barberos[id]))*(INDEX(Jornadas[comision_barberos],1)/100)))</f>
        <v>43500</v>
      </c>
      <c r="P146" s="20" cm="1">
        <f t="array" ref="P146">IF(ISERROR(INDEX(Jornadas[id],ROW()-5)),"",SUMIFS(Cortes[propina],Cortes[id_jornada],INDEX(Jornadas[id],ROW()-5),Cortes[id_barbero],LOOKUP($N$4,Barberos[nombre],Barberos[id])))</f>
        <v>1000</v>
      </c>
      <c r="Q146" s="20" cm="1">
        <f t="array" ref="Q146">IF(ISERROR(INDEX(Jornadas[id],ROW()-5)),"",SUMIFS(Adelantos[importe],Adelantos[id_jornada],INDEX(Jornadas[id],ROW()-5),Adelantos[id_barbero],LOOKUP($N$4,Barberos[nombre],Barberos[id])))</f>
        <v>0</v>
      </c>
      <c r="R146" s="20" cm="1">
        <f t="array" ref="R146">IF(ISERROR(INDEX(Jornadas[id],ROW()-5)),"",O146+P146-Q146)</f>
        <v>44500</v>
      </c>
      <c r="S146" s="1" cm="1">
        <f t="array" ref="S146">IF(ISERROR(INDEX(Jornadas[id],ROW()-5)),"",COUNTIFS(_Cortes!$C:$C,INDEX(Jornadas[id],ROW()-5),_Cortes!$B:$B,LOOKUP($S$4,_Barberos!$B:$B,_Barberos!$A:$A)))</f>
        <v>0</v>
      </c>
      <c r="T146" s="20" cm="1">
        <f t="array" ref="T146">IF(ISERROR(INDEX(Jornadas[id],ROW()-5)),"",INT(SUMIFS(Cortes[importe],Cortes[id_jornada],INDEX(Jornadas[id],ROW()-5),Cortes[id_barbero],LOOKUP($S$4,Barberos[nombre],Barberos[id]))*(INDEX(Jornadas[comision_barberos],1)/100)))</f>
        <v>0</v>
      </c>
      <c r="U146" s="20" cm="1">
        <f t="array" ref="U146">IF(ISERROR(INDEX(Jornadas[id],ROW()-5)),"",SUMIFS(Cortes[propina],Cortes[id_jornada],INDEX(Jornadas[id],ROW()-5),Cortes[id_barbero],LOOKUP($S$4,Barberos[nombre],Barberos[id])))</f>
        <v>0</v>
      </c>
      <c r="V146" s="20" cm="1">
        <f t="array" ref="V146">IF(ISERROR(INDEX(Jornadas[id],ROW()-5)),"",SUMIFS(Adelantos[importe],Adelantos[id_jornada],INDEX(Jornadas[id],ROW()-5),Adelantos[id_barbero],LOOKUP($S$4,Barberos[nombre],Barberos[id])))</f>
        <v>0</v>
      </c>
      <c r="W146" s="20" cm="1">
        <f t="array" ref="W146">IF(ISERROR(INDEX(Jornadas[id],ROW()-5)),"",T146+U146-V146)</f>
        <v>0</v>
      </c>
      <c r="X146" s="1" cm="1">
        <f t="array" ref="X146">IF(ISERROR(INDEX(Jornadas[id],ROW()-5)),"",COUNTIFS(_Cortes!$C:$C,INDEX(Jornadas[id],ROW()-5),_Cortes!$B:$B,LOOKUP($X$4,_Barberos!$B:$B,_Barberos!$A:$A)))</f>
        <v>8</v>
      </c>
      <c r="Y146" s="20" cm="1">
        <f t="array" ref="Y146">IF(ISERROR(INDEX(Jornadas[id],ROW()-5)),"",INT(SUMIFS(Cortes[importe],Cortes[id_jornada],INDEX(Jornadas[id],ROW()-5),Cortes[id_barbero],LOOKUP($X$4,Barberos[nombre],Barberos[id]))*(INDEX(Jornadas[comision_barberos],1)/100)))</f>
        <v>33000</v>
      </c>
      <c r="Z146" s="20" cm="1">
        <f t="array" ref="Z146">IF(ISERROR(INDEX(Jornadas[id],ROW()-5)),"",SUMIFS(Cortes[propina],Cortes[id_jornada],INDEX(Jornadas[id],ROW()-5),Cortes[id_barbero],LOOKUP($X$4,Barberos[nombre],Barberos[id])))</f>
        <v>2000</v>
      </c>
      <c r="AA146" s="20" cm="1">
        <f t="array" ref="AA146">IF(ISERROR(INDEX(Jornadas[id],ROW()-5)),"",SUMIFS(Adelantos[importe],Adelantos[id_jornada],INDEX(Jornadas[id],ROW()-5),Adelantos[id_barbero],LOOKUP($X$4,Barberos[nombre],Barberos[id])))</f>
        <v>0</v>
      </c>
      <c r="AB146" s="20" cm="1">
        <f t="array" ref="AB146">IF(ISERROR(INDEX(Jornadas[id],ROW()-5)),"",Y146+Z146-AA146)</f>
        <v>35000</v>
      </c>
      <c r="AC146" s="1" cm="1">
        <f t="array" ref="AC146">IF(ISERROR(INDEX(Jornadas[id],ROW()-5)),"",COUNTIFS(_Cortes!$C:$C,INDEX(Jornadas[id],ROW()-5),_Cortes!$B:$B,LOOKUP($AC$4,_Barberos!$B:$B,_Barberos!$A:$A)))</f>
        <v>9</v>
      </c>
      <c r="AD146" s="20" cm="1">
        <f t="array" ref="AD146">IF(ISERROR(INDEX(Jornadas[id],ROW()-5)),"",INT(SUMIFS(Cortes[importe],Cortes[id_jornada],INDEX(Jornadas[id],ROW()-5),Cortes[id_barbero],LOOKUP($AC$4,Barberos[nombre],Barberos[id]))*(INDEX(Jornadas[comision_barberos],1)/100)))</f>
        <v>37000</v>
      </c>
      <c r="AE146" s="20" cm="1">
        <f t="array" ref="AE146">IF(ISERROR(INDEX(Jornadas[id],ROW()-5)),"",SUMIFS(Cortes[propina],Cortes[id_jornada],INDEX(Jornadas[id],ROW()-5),Cortes[id_barbero],LOOKUP($AC$4,Barberos[nombre],Barberos[id])))</f>
        <v>0</v>
      </c>
      <c r="AF146" s="20" cm="1">
        <f t="array" ref="AF146">IF(ISERROR(INDEX(Jornadas[id],ROW()-5)),"",SUMIFS(Adelantos[importe],Adelantos[id_jornada],INDEX(Jornadas[id],ROW()-5),Adelantos[id_barbero],LOOKUP($AC$4,Barberos[nombre],Barberos[id])))</f>
        <v>0</v>
      </c>
      <c r="AG146" s="20" cm="1">
        <f t="array" ref="AG146">IF(ISERROR(INDEX(Jornadas[id],ROW()-5)),"",AD146+AE146-AF146)</f>
        <v>37000</v>
      </c>
      <c r="AH146" s="1" cm="1">
        <f t="array" ref="AH146">IF(ISERROR(INDEX(Jornadas[id],ROW()-5)),"",COUNTIFS(_Cortes!$C:$C,INDEX(Jornadas[id],ROW()-5),_Cortes!$B:$B,LOOKUP($AH$4,_Barberos!$B:$B,_Barberos!$A:$A)))</f>
        <v>0</v>
      </c>
      <c r="AI146" s="20" cm="1">
        <f t="array" ref="AI146">IF(ISERROR(INDEX(Jornadas[id],ROW()-5)),"",INT(SUMIFS(Cortes[importe],Cortes[id_jornada],INDEX(Jornadas[id],ROW()-5),Cortes[id_barbero],LOOKUP($AH$4,Barberos[nombre],Barberos[id]))*(INDEX(Jornadas[comision_barberos],1)/100)))</f>
        <v>0</v>
      </c>
      <c r="AJ146" s="20" cm="1">
        <f t="array" ref="AJ146">IF(ISERROR(INDEX(Jornadas[id],ROW()-5)),"",SUMIFS(Cortes[propina],Cortes[id_jornada],INDEX(Jornadas[id],ROW()-5),Cortes[id_barbero],LOOKUP($AH$4,Barberos[nombre],Barberos[id])))</f>
        <v>0</v>
      </c>
      <c r="AK146" s="20" cm="1">
        <f t="array" ref="AK146">IF(ISERROR(INDEX(Jornadas[id],ROW()-5)),"",SUMIFS(Adelantos[importe],Adelantos[id_jornada],INDEX(Jornadas[id],ROW()-5),Adelantos[id_barbero],LOOKUP($AH$4,Barberos[nombre],Barberos[id])))</f>
        <v>0</v>
      </c>
      <c r="AL146" s="20" cm="1">
        <f t="array" ref="AL146">IF(ISERROR(INDEX(Jornadas[id],ROW()-5)),"",AI146+AJ146-AK146)</f>
        <v>0</v>
      </c>
      <c r="AM146" s="1" cm="1">
        <f t="array" ref="AM146">IF(ISERROR(INDEX(Jornadas[id],ROW()-5)),"",COUNTIFS(_Cortes!$C:$C,INDEX(Jornadas[id],ROW()-5),_Cortes!$B:$B,LOOKUP($AM$4,_Barberos!$B:$B,_Barberos!$A:$A)))</f>
        <v>0</v>
      </c>
      <c r="AN146" s="20" cm="1">
        <f t="array" ref="AN146">IF(ISERROR(INDEX(Jornadas[id],ROW()-5)),"",INT(SUMIFS(Cortes[importe],Cortes[id_jornada],INDEX(Jornadas[id],ROW()-5),Cortes[id_barbero],LOOKUP($AM$4,Barberos[nombre],Barberos[id]))*(INDEX(Jornadas[comision_barberos],1)/100)))</f>
        <v>0</v>
      </c>
      <c r="AO146" s="20" cm="1">
        <f t="array" ref="AO146">IF(ISERROR(INDEX(Jornadas[id],ROW()-5)),"",SUMIFS(Cortes[propina],Cortes[id_jornada],INDEX(Jornadas[id],ROW()-5),Cortes[id_barbero],LOOKUP($AM$4,Barberos[nombre],Barberos[id])))</f>
        <v>0</v>
      </c>
      <c r="AP146" s="20" cm="1">
        <f t="array" ref="AP146">IF(ISERROR(INDEX(Jornadas[id],ROW()-5)),"",SUMIFS(Adelantos[importe],Adelantos[id_jornada],INDEX(Jornadas[id],ROW()-5),Adelantos[id_barbero],LOOKUP($AM$4,Barberos[nombre],Barberos[id])))</f>
        <v>0</v>
      </c>
      <c r="AQ146" s="20" cm="1">
        <f t="array" ref="AQ146">IF(ISERROR(INDEX(Jornadas[id],ROW()-5)),"",AN146+AO146-AP146)</f>
        <v>0</v>
      </c>
      <c r="AR146" s="1" cm="1">
        <f t="array" ref="AR146">IF(ISERROR(INDEX(Jornadas[id],ROW()-5)),"",COUNTIFS(_Cortes!$C:$C,INDEX(Jornadas[id],ROW()-5),_Cortes!$B:$B,LOOKUP($AR$4,_Barberos!$B:$B,_Barberos!$A:$A)))</f>
        <v>0</v>
      </c>
      <c r="AS146" s="20" cm="1">
        <f t="array" ref="AS146">IF(ISERROR(INDEX(Jornadas[id],ROW()-5)),"",INT(SUMIFS(Cortes[importe],Cortes[id_jornada],INDEX(Jornadas[id],ROW()-5),Cortes[id_barbero],LOOKUP($AR$4,Barberos[nombre],Barberos[id]))*(INDEX(Jornadas[comision_barberos],1)/100)))</f>
        <v>0</v>
      </c>
      <c r="AT146" s="20" cm="1">
        <f t="array" ref="AT146">IF(ISERROR(INDEX(Jornadas[id],ROW()-5)),"",SUMIFS(Cortes[propina],Cortes[id_jornada],INDEX(Jornadas[id],ROW()-5),Cortes[id_barbero],LOOKUP($AR$4,Barberos[nombre],Barberos[id])))</f>
        <v>0</v>
      </c>
      <c r="AU146" s="20" cm="1">
        <f t="array" ref="AU146">IF(ISERROR(INDEX(Jornadas[id],ROW()-5)),"",SUMIFS(Adelantos[importe],Adelantos[id_jornada],INDEX(Jornadas[id],ROW()-5),Adelantos[id_barbero],LOOKUP($AR$4,Barberos[nombre],Barberos[id])))</f>
        <v>0</v>
      </c>
      <c r="AV146" s="20" cm="1">
        <f t="array" ref="AV146">IF(ISERROR(INDEX(Jornadas[id],ROW()-5)),"",AS146+AT146-AU146)</f>
        <v>0</v>
      </c>
    </row>
    <row r="147" spans="1:48" ht="15" hidden="1" customHeight="1" x14ac:dyDescent="0.3">
      <c r="A147" s="51" t="str">
        <f t="shared" si="2"/>
        <v>Wednesday</v>
      </c>
      <c r="B147" s="52"/>
      <c r="C147" s="36" cm="1">
        <f t="array" ref="C147">IF(ISERROR(INDEX(Jornadas[id],ROW()-5)),"",INDEX(Jornadas[fecha],ROW()-5))</f>
        <v>45826</v>
      </c>
      <c r="D147" s="2" cm="1">
        <f t="array" ref="D147">IF(ISERROR(INDEX(Jornadas[id],ROW()-5)),"",COUNTIFS(_Cortes!$C:$C,INDEX(Jornadas[id],ROW()-5),_Cortes!$B:$B,LOOKUP($D$4,_Barberos!$B:$B,_Barberos!$A:$A)))</f>
        <v>0</v>
      </c>
      <c r="E147" s="21" cm="1">
        <f t="array" ref="E147">IF(ISERROR(INDEX(Jornadas[id],ROW()-5)),"",INT(SUMIFS(Cortes[importe],Cortes[id_jornada],INDEX(Jornadas[id],ROW()-5),Cortes[id_barbero],LOOKUP($D$4,Barberos[nombre],Barberos[id]))*(INDEX(Jornadas[comision_barberos],1)/100)))</f>
        <v>0</v>
      </c>
      <c r="F147" s="21" cm="1">
        <f t="array" ref="F147">IF(ISERROR(INDEX(Jornadas[id],ROW()-5)),"",SUMIFS(Cortes[propina],Cortes[id_jornada],INDEX(Jornadas[id],ROW()-5),Cortes[id_barbero],LOOKUP($D$4,Barberos[nombre],Barberos[id])))</f>
        <v>0</v>
      </c>
      <c r="G147" s="21" cm="1">
        <f t="array" ref="G147">IF(ISERROR(INDEX(Jornadas[id],ROW()-5)),"",SUMIFS(Adelantos[importe],Adelantos[id_jornada],INDEX(Jornadas[id],ROW()-5),Adelantos[id_barbero],LOOKUP($D$4,Barberos[nombre],Barberos[id])))</f>
        <v>0</v>
      </c>
      <c r="H147" s="21" cm="1">
        <f t="array" ref="H147">IF(ISERROR(INDEX(Jornadas[id],ROW()-5)),"",E147+F147-G147)</f>
        <v>0</v>
      </c>
      <c r="I147" s="2" cm="1">
        <f t="array" ref="I147">IF(ISERROR(INDEX(Jornadas[id],ROW()-5)),"",COUNTIFS(_Cortes!$C:$C,INDEX(Jornadas[id],ROW()-5),_Cortes!$B:$B,LOOKUP($I$4,_Barberos!$B:$B,_Barberos!$A:$A)))</f>
        <v>0</v>
      </c>
      <c r="J147" s="21" cm="1">
        <f t="array" ref="J147">IF(ISERROR(INDEX(Jornadas[id],ROW()-5)),"",INT(SUMIFS(Cortes[importe],Cortes[id_jornada],INDEX(Jornadas[id],ROW()-5),Cortes[id_barbero],LOOKUP($I$4,Barberos[nombre],Barberos[id]))*(INDEX(Jornadas[comision_barberos],1)/100)))</f>
        <v>0</v>
      </c>
      <c r="K147" s="21" cm="1">
        <f t="array" ref="K147">IF(ISERROR(INDEX(Jornadas[id],ROW()-5)),"",SUMIFS(Cortes[propina],Cortes[id_jornada],INDEX(Jornadas[id],ROW()-5),Cortes[id_barbero],LOOKUP($I$4,Barberos[nombre],Barberos[id])))</f>
        <v>0</v>
      </c>
      <c r="L147" s="21" cm="1">
        <f t="array" ref="L147">IF(ISERROR(INDEX(Jornadas[id],ROW()-5)),"",SUMIFS(Adelantos[importe],Adelantos[id_jornada],INDEX(Jornadas[id],ROW()-5),Adelantos[id_barbero],LOOKUP($I$4,Barberos[nombre],Barberos[id])))</f>
        <v>0</v>
      </c>
      <c r="M147" s="21" cm="1">
        <f t="array" ref="M147">IF(ISERROR(INDEX(Jornadas[id],ROW()-5)),"",J147+K147-L147)</f>
        <v>0</v>
      </c>
      <c r="N147" s="2" cm="1">
        <f t="array" ref="N147">IF(ISERROR(INDEX(Jornadas[id],ROW()-5)),"",COUNTIFS(_Cortes!$C:$C,INDEX(Jornadas[id],ROW()-5),_Cortes!$B:$B,LOOKUP($N$4,_Barberos!$B:$B,_Barberos!$A:$A)))</f>
        <v>0</v>
      </c>
      <c r="O147" s="21" cm="1">
        <f t="array" ref="O147">IF(ISERROR(INDEX(Jornadas[id],ROW()-5)),"",INT(SUMIFS(Cortes[importe],Cortes[id_jornada],INDEX(Jornadas[id],ROW()-5),Cortes[id_barbero],LOOKUP($N$4,Barberos[nombre],Barberos[id]))*(INDEX(Jornadas[comision_barberos],1)/100)))</f>
        <v>0</v>
      </c>
      <c r="P147" s="21" cm="1">
        <f t="array" ref="P147">IF(ISERROR(INDEX(Jornadas[id],ROW()-5)),"",SUMIFS(Cortes[propina],Cortes[id_jornada],INDEX(Jornadas[id],ROW()-5),Cortes[id_barbero],LOOKUP($N$4,Barberos[nombre],Barberos[id])))</f>
        <v>0</v>
      </c>
      <c r="Q147" s="21" cm="1">
        <f t="array" ref="Q147">IF(ISERROR(INDEX(Jornadas[id],ROW()-5)),"",SUMIFS(Adelantos[importe],Adelantos[id_jornada],INDEX(Jornadas[id],ROW()-5),Adelantos[id_barbero],LOOKUP($N$4,Barberos[nombre],Barberos[id])))</f>
        <v>0</v>
      </c>
      <c r="R147" s="21" cm="1">
        <f t="array" ref="R147">IF(ISERROR(INDEX(Jornadas[id],ROW()-5)),"",O147+P147-Q147)</f>
        <v>0</v>
      </c>
      <c r="S147" s="2" cm="1">
        <f t="array" ref="S147">IF(ISERROR(INDEX(Jornadas[id],ROW()-5)),"",COUNTIFS(_Cortes!$C:$C,INDEX(Jornadas[id],ROW()-5),_Cortes!$B:$B,LOOKUP($S$4,_Barberos!$B:$B,_Barberos!$A:$A)))</f>
        <v>11</v>
      </c>
      <c r="T147" s="21" cm="1">
        <f t="array" ref="T147">IF(ISERROR(INDEX(Jornadas[id],ROW()-5)),"",INT(SUMIFS(Cortes[importe],Cortes[id_jornada],INDEX(Jornadas[id],ROW()-5),Cortes[id_barbero],LOOKUP($S$4,Barberos[nombre],Barberos[id]))*(INDEX(Jornadas[comision_barberos],1)/100)))</f>
        <v>47000</v>
      </c>
      <c r="U147" s="21" cm="1">
        <f t="array" ref="U147">IF(ISERROR(INDEX(Jornadas[id],ROW()-5)),"",SUMIFS(Cortes[propina],Cortes[id_jornada],INDEX(Jornadas[id],ROW()-5),Cortes[id_barbero],LOOKUP($S$4,Barberos[nombre],Barberos[id])))</f>
        <v>4000</v>
      </c>
      <c r="V147" s="21" cm="1">
        <f t="array" ref="V147">IF(ISERROR(INDEX(Jornadas[id],ROW()-5)),"",SUMIFS(Adelantos[importe],Adelantos[id_jornada],INDEX(Jornadas[id],ROW()-5),Adelantos[id_barbero],LOOKUP($S$4,Barberos[nombre],Barberos[id])))</f>
        <v>0</v>
      </c>
      <c r="W147" s="21" cm="1">
        <f t="array" ref="W147">IF(ISERROR(INDEX(Jornadas[id],ROW()-5)),"",T147+U147-V147)</f>
        <v>51000</v>
      </c>
      <c r="X147" s="2" cm="1">
        <f t="array" ref="X147">IF(ISERROR(INDEX(Jornadas[id],ROW()-5)),"",COUNTIFS(_Cortes!$C:$C,INDEX(Jornadas[id],ROW()-5),_Cortes!$B:$B,LOOKUP($X$4,_Barberos!$B:$B,_Barberos!$A:$A)))</f>
        <v>12</v>
      </c>
      <c r="Y147" s="21" cm="1">
        <f t="array" ref="Y147">IF(ISERROR(INDEX(Jornadas[id],ROW()-5)),"",INT(SUMIFS(Cortes[importe],Cortes[id_jornada],INDEX(Jornadas[id],ROW()-5),Cortes[id_barbero],LOOKUP($X$4,Barberos[nombre],Barberos[id]))*(INDEX(Jornadas[comision_barberos],1)/100)))</f>
        <v>51000</v>
      </c>
      <c r="Z147" s="21" cm="1">
        <f t="array" ref="Z147">IF(ISERROR(INDEX(Jornadas[id],ROW()-5)),"",SUMIFS(Cortes[propina],Cortes[id_jornada],INDEX(Jornadas[id],ROW()-5),Cortes[id_barbero],LOOKUP($X$4,Barberos[nombre],Barberos[id])))</f>
        <v>2000</v>
      </c>
      <c r="AA147" s="21" cm="1">
        <f t="array" ref="AA147">IF(ISERROR(INDEX(Jornadas[id],ROW()-5)),"",SUMIFS(Adelantos[importe],Adelantos[id_jornada],INDEX(Jornadas[id],ROW()-5),Adelantos[id_barbero],LOOKUP($X$4,Barberos[nombre],Barberos[id])))</f>
        <v>2000</v>
      </c>
      <c r="AB147" s="21" cm="1">
        <f t="array" ref="AB147">IF(ISERROR(INDEX(Jornadas[id],ROW()-5)),"",Y147+Z147-AA147)</f>
        <v>51000</v>
      </c>
      <c r="AC147" s="2" cm="1">
        <f t="array" ref="AC147">IF(ISERROR(INDEX(Jornadas[id],ROW()-5)),"",COUNTIFS(_Cortes!$C:$C,INDEX(Jornadas[id],ROW()-5),_Cortes!$B:$B,LOOKUP($AC$4,_Barberos!$B:$B,_Barberos!$A:$A)))</f>
        <v>15</v>
      </c>
      <c r="AD147" s="21" cm="1">
        <f t="array" ref="AD147">IF(ISERROR(INDEX(Jornadas[id],ROW()-5)),"",INT(SUMIFS(Cortes[importe],Cortes[id_jornada],INDEX(Jornadas[id],ROW()-5),Cortes[id_barbero],LOOKUP($AC$4,Barberos[nombre],Barberos[id]))*(INDEX(Jornadas[comision_barberos],1)/100)))</f>
        <v>63000</v>
      </c>
      <c r="AE147" s="21" cm="1">
        <f t="array" ref="AE147">IF(ISERROR(INDEX(Jornadas[id],ROW()-5)),"",SUMIFS(Cortes[propina],Cortes[id_jornada],INDEX(Jornadas[id],ROW()-5),Cortes[id_barbero],LOOKUP($AC$4,Barberos[nombre],Barberos[id])))</f>
        <v>6000</v>
      </c>
      <c r="AF147" s="21" cm="1">
        <f t="array" ref="AF147">IF(ISERROR(INDEX(Jornadas[id],ROW()-5)),"",SUMIFS(Adelantos[importe],Adelantos[id_jornada],INDEX(Jornadas[id],ROW()-5),Adelantos[id_barbero],LOOKUP($AC$4,Barberos[nombre],Barberos[id])))</f>
        <v>0</v>
      </c>
      <c r="AG147" s="21" cm="1">
        <f t="array" ref="AG147">IF(ISERROR(INDEX(Jornadas[id],ROW()-5)),"",AD147+AE147-AF147)</f>
        <v>69000</v>
      </c>
      <c r="AH147" s="2" cm="1">
        <f t="array" ref="AH147">IF(ISERROR(INDEX(Jornadas[id],ROW()-5)),"",COUNTIFS(_Cortes!$C:$C,INDEX(Jornadas[id],ROW()-5),_Cortes!$B:$B,LOOKUP($AH$4,_Barberos!$B:$B,_Barberos!$A:$A)))</f>
        <v>0</v>
      </c>
      <c r="AI147" s="21" cm="1">
        <f t="array" ref="AI147">IF(ISERROR(INDEX(Jornadas[id],ROW()-5)),"",INT(SUMIFS(Cortes[importe],Cortes[id_jornada],INDEX(Jornadas[id],ROW()-5),Cortes[id_barbero],LOOKUP($AH$4,Barberos[nombre],Barberos[id]))*(INDEX(Jornadas[comision_barberos],1)/100)))</f>
        <v>0</v>
      </c>
      <c r="AJ147" s="21" cm="1">
        <f t="array" ref="AJ147">IF(ISERROR(INDEX(Jornadas[id],ROW()-5)),"",SUMIFS(Cortes[propina],Cortes[id_jornada],INDEX(Jornadas[id],ROW()-5),Cortes[id_barbero],LOOKUP($AH$4,Barberos[nombre],Barberos[id])))</f>
        <v>0</v>
      </c>
      <c r="AK147" s="21" cm="1">
        <f t="array" ref="AK147">IF(ISERROR(INDEX(Jornadas[id],ROW()-5)),"",SUMIFS(Adelantos[importe],Adelantos[id_jornada],INDEX(Jornadas[id],ROW()-5),Adelantos[id_barbero],LOOKUP($AH$4,Barberos[nombre],Barberos[id])))</f>
        <v>0</v>
      </c>
      <c r="AL147" s="21" cm="1">
        <f t="array" ref="AL147">IF(ISERROR(INDEX(Jornadas[id],ROW()-5)),"",AI147+AJ147-AK147)</f>
        <v>0</v>
      </c>
      <c r="AM147" s="2" cm="1">
        <f t="array" ref="AM147">IF(ISERROR(INDEX(Jornadas[id],ROW()-5)),"",COUNTIFS(_Cortes!$C:$C,INDEX(Jornadas[id],ROW()-5),_Cortes!$B:$B,LOOKUP($AM$4,_Barberos!$B:$B,_Barberos!$A:$A)))</f>
        <v>0</v>
      </c>
      <c r="AN147" s="21" cm="1">
        <f t="array" ref="AN147">IF(ISERROR(INDEX(Jornadas[id],ROW()-5)),"",INT(SUMIFS(Cortes[importe],Cortes[id_jornada],INDEX(Jornadas[id],ROW()-5),Cortes[id_barbero],LOOKUP($AM$4,Barberos[nombre],Barberos[id]))*(INDEX(Jornadas[comision_barberos],1)/100)))</f>
        <v>0</v>
      </c>
      <c r="AO147" s="21" cm="1">
        <f t="array" ref="AO147">IF(ISERROR(INDEX(Jornadas[id],ROW()-5)),"",SUMIFS(Cortes[propina],Cortes[id_jornada],INDEX(Jornadas[id],ROW()-5),Cortes[id_barbero],LOOKUP($AM$4,Barberos[nombre],Barberos[id])))</f>
        <v>0</v>
      </c>
      <c r="AP147" s="21" cm="1">
        <f t="array" ref="AP147">IF(ISERROR(INDEX(Jornadas[id],ROW()-5)),"",SUMIFS(Adelantos[importe],Adelantos[id_jornada],INDEX(Jornadas[id],ROW()-5),Adelantos[id_barbero],LOOKUP($AM$4,Barberos[nombre],Barberos[id])))</f>
        <v>0</v>
      </c>
      <c r="AQ147" s="21" cm="1">
        <f t="array" ref="AQ147">IF(ISERROR(INDEX(Jornadas[id],ROW()-5)),"",AN147+AO147-AP147)</f>
        <v>0</v>
      </c>
      <c r="AR147" s="2" cm="1">
        <f t="array" ref="AR147">IF(ISERROR(INDEX(Jornadas[id],ROW()-5)),"",COUNTIFS(_Cortes!$C:$C,INDEX(Jornadas[id],ROW()-5),_Cortes!$B:$B,LOOKUP($AR$4,_Barberos!$B:$B,_Barberos!$A:$A)))</f>
        <v>0</v>
      </c>
      <c r="AS147" s="21" cm="1">
        <f t="array" ref="AS147">IF(ISERROR(INDEX(Jornadas[id],ROW()-5)),"",INT(SUMIFS(Cortes[importe],Cortes[id_jornada],INDEX(Jornadas[id],ROW()-5),Cortes[id_barbero],LOOKUP($AR$4,Barberos[nombre],Barberos[id]))*(INDEX(Jornadas[comision_barberos],1)/100)))</f>
        <v>0</v>
      </c>
      <c r="AT147" s="21" cm="1">
        <f t="array" ref="AT147">IF(ISERROR(INDEX(Jornadas[id],ROW()-5)),"",SUMIFS(Cortes[propina],Cortes[id_jornada],INDEX(Jornadas[id],ROW()-5),Cortes[id_barbero],LOOKUP($AR$4,Barberos[nombre],Barberos[id])))</f>
        <v>0</v>
      </c>
      <c r="AU147" s="21" cm="1">
        <f t="array" ref="AU147">IF(ISERROR(INDEX(Jornadas[id],ROW()-5)),"",SUMIFS(Adelantos[importe],Adelantos[id_jornada],INDEX(Jornadas[id],ROW()-5),Adelantos[id_barbero],LOOKUP($AR$4,Barberos[nombre],Barberos[id])))</f>
        <v>0</v>
      </c>
      <c r="AV147" s="21" cm="1">
        <f t="array" ref="AV147">IF(ISERROR(INDEX(Jornadas[id],ROW()-5)),"",AS147+AT147-AU147)</f>
        <v>0</v>
      </c>
    </row>
    <row r="148" spans="1:48" ht="15" hidden="1" customHeight="1" x14ac:dyDescent="0.3">
      <c r="A148" s="53" t="str">
        <f t="shared" si="2"/>
        <v>Thursday</v>
      </c>
      <c r="B148" s="54"/>
      <c r="C148" s="38" cm="1">
        <f t="array" ref="C148">IF(ISERROR(INDEX(Jornadas[id],ROW()-5)),"",INDEX(Jornadas[fecha],ROW()-5))</f>
        <v>45827</v>
      </c>
      <c r="D148" s="1" cm="1">
        <f t="array" ref="D148">IF(ISERROR(INDEX(Jornadas[id],ROW()-5)),"",COUNTIFS(_Cortes!$C:$C,INDEX(Jornadas[id],ROW()-5),_Cortes!$B:$B,LOOKUP($D$4,_Barberos!$B:$B,_Barberos!$A:$A)))</f>
        <v>9</v>
      </c>
      <c r="E148" s="20" cm="1">
        <f t="array" ref="E148">IF(ISERROR(INDEX(Jornadas[id],ROW()-5)),"",INT(SUMIFS(Cortes[importe],Cortes[id_jornada],INDEX(Jornadas[id],ROW()-5),Cortes[id_barbero],LOOKUP($D$4,Barberos[nombre],Barberos[id]))*(INDEX(Jornadas[comision_barberos],1)/100)))</f>
        <v>36000</v>
      </c>
      <c r="F148" s="20" cm="1">
        <f t="array" ref="F148">IF(ISERROR(INDEX(Jornadas[id],ROW()-5)),"",SUMIFS(Cortes[propina],Cortes[id_jornada],INDEX(Jornadas[id],ROW()-5),Cortes[id_barbero],LOOKUP($D$4,Barberos[nombre],Barberos[id])))</f>
        <v>6000</v>
      </c>
      <c r="G148" s="20" cm="1">
        <f t="array" ref="G148">IF(ISERROR(INDEX(Jornadas[id],ROW()-5)),"",SUMIFS(Adelantos[importe],Adelantos[id_jornada],INDEX(Jornadas[id],ROW()-5),Adelantos[id_barbero],LOOKUP($D$4,Barberos[nombre],Barberos[id])))</f>
        <v>0</v>
      </c>
      <c r="H148" s="20" cm="1">
        <f t="array" ref="H148">IF(ISERROR(INDEX(Jornadas[id],ROW()-5)),"",E148+F148-G148)</f>
        <v>42000</v>
      </c>
      <c r="I148" s="1" cm="1">
        <f t="array" ref="I148">IF(ISERROR(INDEX(Jornadas[id],ROW()-5)),"",COUNTIFS(_Cortes!$C:$C,INDEX(Jornadas[id],ROW()-5),_Cortes!$B:$B,LOOKUP($I$4,_Barberos!$B:$B,_Barberos!$A:$A)))</f>
        <v>16</v>
      </c>
      <c r="J148" s="20" cm="1">
        <f t="array" ref="J148">IF(ISERROR(INDEX(Jornadas[id],ROW()-5)),"",INT(SUMIFS(Cortes[importe],Cortes[id_jornada],INDEX(Jornadas[id],ROW()-5),Cortes[id_barbero],LOOKUP($I$4,Barberos[nombre],Barberos[id]))*(INDEX(Jornadas[comision_barberos],1)/100)))</f>
        <v>64000</v>
      </c>
      <c r="K148" s="20" cm="1">
        <f t="array" ref="K148">IF(ISERROR(INDEX(Jornadas[id],ROW()-5)),"",SUMIFS(Cortes[propina],Cortes[id_jornada],INDEX(Jornadas[id],ROW()-5),Cortes[id_barbero],LOOKUP($I$4,Barberos[nombre],Barberos[id])))</f>
        <v>5000</v>
      </c>
      <c r="L148" s="20" cm="1">
        <f t="array" ref="L148">IF(ISERROR(INDEX(Jornadas[id],ROW()-5)),"",SUMIFS(Adelantos[importe],Adelantos[id_jornada],INDEX(Jornadas[id],ROW()-5),Adelantos[id_barbero],LOOKUP($I$4,Barberos[nombre],Barberos[id])))</f>
        <v>0</v>
      </c>
      <c r="M148" s="20" cm="1">
        <f t="array" ref="M148">IF(ISERROR(INDEX(Jornadas[id],ROW()-5)),"",J148+K148-L148)</f>
        <v>69000</v>
      </c>
      <c r="N148" s="1" cm="1">
        <f t="array" ref="N148">IF(ISERROR(INDEX(Jornadas[id],ROW()-5)),"",COUNTIFS(_Cortes!$C:$C,INDEX(Jornadas[id],ROW()-5),_Cortes!$B:$B,LOOKUP($N$4,_Barberos!$B:$B,_Barberos!$A:$A)))</f>
        <v>15</v>
      </c>
      <c r="O148" s="20" cm="1">
        <f t="array" ref="O148">IF(ISERROR(INDEX(Jornadas[id],ROW()-5)),"",INT(SUMIFS(Cortes[importe],Cortes[id_jornada],INDEX(Jornadas[id],ROW()-5),Cortes[id_barbero],LOOKUP($N$4,Barberos[nombre],Barberos[id]))*(INDEX(Jornadas[comision_barberos],1)/100)))</f>
        <v>62000</v>
      </c>
      <c r="P148" s="20" cm="1">
        <f t="array" ref="P148">IF(ISERROR(INDEX(Jornadas[id],ROW()-5)),"",SUMIFS(Cortes[propina],Cortes[id_jornada],INDEX(Jornadas[id],ROW()-5),Cortes[id_barbero],LOOKUP($N$4,Barberos[nombre],Barberos[id])))</f>
        <v>16800</v>
      </c>
      <c r="Q148" s="20" cm="1">
        <f t="array" ref="Q148">IF(ISERROR(INDEX(Jornadas[id],ROW()-5)),"",SUMIFS(Adelantos[importe],Adelantos[id_jornada],INDEX(Jornadas[id],ROW()-5),Adelantos[id_barbero],LOOKUP($N$4,Barberos[nombre],Barberos[id])))</f>
        <v>0</v>
      </c>
      <c r="R148" s="20" cm="1">
        <f t="array" ref="R148">IF(ISERROR(INDEX(Jornadas[id],ROW()-5)),"",O148+P148-Q148)</f>
        <v>78800</v>
      </c>
      <c r="S148" s="1" cm="1">
        <f t="array" ref="S148">IF(ISERROR(INDEX(Jornadas[id],ROW()-5)),"",COUNTIFS(_Cortes!$C:$C,INDEX(Jornadas[id],ROW()-5),_Cortes!$B:$B,LOOKUP($S$4,_Barberos!$B:$B,_Barberos!$A:$A)))</f>
        <v>11</v>
      </c>
      <c r="T148" s="20" cm="1">
        <f t="array" ref="T148">IF(ISERROR(INDEX(Jornadas[id],ROW()-5)),"",INT(SUMIFS(Cortes[importe],Cortes[id_jornada],INDEX(Jornadas[id],ROW()-5),Cortes[id_barbero],LOOKUP($S$4,Barberos[nombre],Barberos[id]))*(INDEX(Jornadas[comision_barberos],1)/100)))</f>
        <v>44000</v>
      </c>
      <c r="U148" s="20" cm="1">
        <f t="array" ref="U148">IF(ISERROR(INDEX(Jornadas[id],ROW()-5)),"",SUMIFS(Cortes[propina],Cortes[id_jornada],INDEX(Jornadas[id],ROW()-5),Cortes[id_barbero],LOOKUP($S$4,Barberos[nombre],Barberos[id])))</f>
        <v>5000</v>
      </c>
      <c r="V148" s="20" cm="1">
        <f t="array" ref="V148">IF(ISERROR(INDEX(Jornadas[id],ROW()-5)),"",SUMIFS(Adelantos[importe],Adelantos[id_jornada],INDEX(Jornadas[id],ROW()-5),Adelantos[id_barbero],LOOKUP($S$4,Barberos[nombre],Barberos[id])))</f>
        <v>0</v>
      </c>
      <c r="W148" s="20" cm="1">
        <f t="array" ref="W148">IF(ISERROR(INDEX(Jornadas[id],ROW()-5)),"",T148+U148-V148)</f>
        <v>49000</v>
      </c>
      <c r="X148" s="1" cm="1">
        <f t="array" ref="X148">IF(ISERROR(INDEX(Jornadas[id],ROW()-5)),"",COUNTIFS(_Cortes!$C:$C,INDEX(Jornadas[id],ROW()-5),_Cortes!$B:$B,LOOKUP($X$4,_Barberos!$B:$B,_Barberos!$A:$A)))</f>
        <v>11</v>
      </c>
      <c r="Y148" s="20" cm="1">
        <f t="array" ref="Y148">IF(ISERROR(INDEX(Jornadas[id],ROW()-5)),"",INT(SUMIFS(Cortes[importe],Cortes[id_jornada],INDEX(Jornadas[id],ROW()-5),Cortes[id_barbero],LOOKUP($X$4,Barberos[nombre],Barberos[id]))*(INDEX(Jornadas[comision_barberos],1)/100)))</f>
        <v>46000</v>
      </c>
      <c r="Z148" s="20" cm="1">
        <f t="array" ref="Z148">IF(ISERROR(INDEX(Jornadas[id],ROW()-5)),"",SUMIFS(Cortes[propina],Cortes[id_jornada],INDEX(Jornadas[id],ROW()-5),Cortes[id_barbero],LOOKUP($X$4,Barberos[nombre],Barberos[id])))</f>
        <v>2500</v>
      </c>
      <c r="AA148" s="20" cm="1">
        <f t="array" ref="AA148">IF(ISERROR(INDEX(Jornadas[id],ROW()-5)),"",SUMIFS(Adelantos[importe],Adelantos[id_jornada],INDEX(Jornadas[id],ROW()-5),Adelantos[id_barbero],LOOKUP($X$4,Barberos[nombre],Barberos[id])))</f>
        <v>0</v>
      </c>
      <c r="AB148" s="20" cm="1">
        <f t="array" ref="AB148">IF(ISERROR(INDEX(Jornadas[id],ROW()-5)),"",Y148+Z148-AA148)</f>
        <v>48500</v>
      </c>
      <c r="AC148" s="1" cm="1">
        <f t="array" ref="AC148">IF(ISERROR(INDEX(Jornadas[id],ROW()-5)),"",COUNTIFS(_Cortes!$C:$C,INDEX(Jornadas[id],ROW()-5),_Cortes!$B:$B,LOOKUP($AC$4,_Barberos!$B:$B,_Barberos!$A:$A)))</f>
        <v>0</v>
      </c>
      <c r="AD148" s="20" cm="1">
        <f t="array" ref="AD148">IF(ISERROR(INDEX(Jornadas[id],ROW()-5)),"",INT(SUMIFS(Cortes[importe],Cortes[id_jornada],INDEX(Jornadas[id],ROW()-5),Cortes[id_barbero],LOOKUP($AC$4,Barberos[nombre],Barberos[id]))*(INDEX(Jornadas[comision_barberos],1)/100)))</f>
        <v>0</v>
      </c>
      <c r="AE148" s="20" cm="1">
        <f t="array" ref="AE148">IF(ISERROR(INDEX(Jornadas[id],ROW()-5)),"",SUMIFS(Cortes[propina],Cortes[id_jornada],INDEX(Jornadas[id],ROW()-5),Cortes[id_barbero],LOOKUP($AC$4,Barberos[nombre],Barberos[id])))</f>
        <v>0</v>
      </c>
      <c r="AF148" s="20" cm="1">
        <f t="array" ref="AF148">IF(ISERROR(INDEX(Jornadas[id],ROW()-5)),"",SUMIFS(Adelantos[importe],Adelantos[id_jornada],INDEX(Jornadas[id],ROW()-5),Adelantos[id_barbero],LOOKUP($AC$4,Barberos[nombre],Barberos[id])))</f>
        <v>0</v>
      </c>
      <c r="AG148" s="20" cm="1">
        <f t="array" ref="AG148">IF(ISERROR(INDEX(Jornadas[id],ROW()-5)),"",AD148+AE148-AF148)</f>
        <v>0</v>
      </c>
      <c r="AH148" s="1" cm="1">
        <f t="array" ref="AH148">IF(ISERROR(INDEX(Jornadas[id],ROW()-5)),"",COUNTIFS(_Cortes!$C:$C,INDEX(Jornadas[id],ROW()-5),_Cortes!$B:$B,LOOKUP($AH$4,_Barberos!$B:$B,_Barberos!$A:$A)))</f>
        <v>0</v>
      </c>
      <c r="AI148" s="20" cm="1">
        <f t="array" ref="AI148">IF(ISERROR(INDEX(Jornadas[id],ROW()-5)),"",INT(SUMIFS(Cortes[importe],Cortes[id_jornada],INDEX(Jornadas[id],ROW()-5),Cortes[id_barbero],LOOKUP($AH$4,Barberos[nombre],Barberos[id]))*(INDEX(Jornadas[comision_barberos],1)/100)))</f>
        <v>0</v>
      </c>
      <c r="AJ148" s="20" cm="1">
        <f t="array" ref="AJ148">IF(ISERROR(INDEX(Jornadas[id],ROW()-5)),"",SUMIFS(Cortes[propina],Cortes[id_jornada],INDEX(Jornadas[id],ROW()-5),Cortes[id_barbero],LOOKUP($AH$4,Barberos[nombre],Barberos[id])))</f>
        <v>0</v>
      </c>
      <c r="AK148" s="20" cm="1">
        <f t="array" ref="AK148">IF(ISERROR(INDEX(Jornadas[id],ROW()-5)),"",SUMIFS(Adelantos[importe],Adelantos[id_jornada],INDEX(Jornadas[id],ROW()-5),Adelantos[id_barbero],LOOKUP($AH$4,Barberos[nombre],Barberos[id])))</f>
        <v>0</v>
      </c>
      <c r="AL148" s="20" cm="1">
        <f t="array" ref="AL148">IF(ISERROR(INDEX(Jornadas[id],ROW()-5)),"",AI148+AJ148-AK148)</f>
        <v>0</v>
      </c>
      <c r="AM148" s="1" cm="1">
        <f t="array" ref="AM148">IF(ISERROR(INDEX(Jornadas[id],ROW()-5)),"",COUNTIFS(_Cortes!$C:$C,INDEX(Jornadas[id],ROW()-5),_Cortes!$B:$B,LOOKUP($AM$4,_Barberos!$B:$B,_Barberos!$A:$A)))</f>
        <v>0</v>
      </c>
      <c r="AN148" s="20" cm="1">
        <f t="array" ref="AN148">IF(ISERROR(INDEX(Jornadas[id],ROW()-5)),"",INT(SUMIFS(Cortes[importe],Cortes[id_jornada],INDEX(Jornadas[id],ROW()-5),Cortes[id_barbero],LOOKUP($AM$4,Barberos[nombre],Barberos[id]))*(INDEX(Jornadas[comision_barberos],1)/100)))</f>
        <v>0</v>
      </c>
      <c r="AO148" s="20" cm="1">
        <f t="array" ref="AO148">IF(ISERROR(INDEX(Jornadas[id],ROW()-5)),"",SUMIFS(Cortes[propina],Cortes[id_jornada],INDEX(Jornadas[id],ROW()-5),Cortes[id_barbero],LOOKUP($AM$4,Barberos[nombre],Barberos[id])))</f>
        <v>0</v>
      </c>
      <c r="AP148" s="20" cm="1">
        <f t="array" ref="AP148">IF(ISERROR(INDEX(Jornadas[id],ROW()-5)),"",SUMIFS(Adelantos[importe],Adelantos[id_jornada],INDEX(Jornadas[id],ROW()-5),Adelantos[id_barbero],LOOKUP($AM$4,Barberos[nombre],Barberos[id])))</f>
        <v>0</v>
      </c>
      <c r="AQ148" s="20" cm="1">
        <f t="array" ref="AQ148">IF(ISERROR(INDEX(Jornadas[id],ROW()-5)),"",AN148+AO148-AP148)</f>
        <v>0</v>
      </c>
      <c r="AR148" s="1" cm="1">
        <f t="array" ref="AR148">IF(ISERROR(INDEX(Jornadas[id],ROW()-5)),"",COUNTIFS(_Cortes!$C:$C,INDEX(Jornadas[id],ROW()-5),_Cortes!$B:$B,LOOKUP($AR$4,_Barberos!$B:$B,_Barberos!$A:$A)))</f>
        <v>0</v>
      </c>
      <c r="AS148" s="20" cm="1">
        <f t="array" ref="AS148">IF(ISERROR(INDEX(Jornadas[id],ROW()-5)),"",INT(SUMIFS(Cortes[importe],Cortes[id_jornada],INDEX(Jornadas[id],ROW()-5),Cortes[id_barbero],LOOKUP($AR$4,Barberos[nombre],Barberos[id]))*(INDEX(Jornadas[comision_barberos],1)/100)))</f>
        <v>0</v>
      </c>
      <c r="AT148" s="20" cm="1">
        <f t="array" ref="AT148">IF(ISERROR(INDEX(Jornadas[id],ROW()-5)),"",SUMIFS(Cortes[propina],Cortes[id_jornada],INDEX(Jornadas[id],ROW()-5),Cortes[id_barbero],LOOKUP($AR$4,Barberos[nombre],Barberos[id])))</f>
        <v>0</v>
      </c>
      <c r="AU148" s="20" cm="1">
        <f t="array" ref="AU148">IF(ISERROR(INDEX(Jornadas[id],ROW()-5)),"",SUMIFS(Adelantos[importe],Adelantos[id_jornada],INDEX(Jornadas[id],ROW()-5),Adelantos[id_barbero],LOOKUP($AR$4,Barberos[nombre],Barberos[id])))</f>
        <v>0</v>
      </c>
      <c r="AV148" s="20" cm="1">
        <f t="array" ref="AV148">IF(ISERROR(INDEX(Jornadas[id],ROW()-5)),"",AS148+AT148-AU148)</f>
        <v>0</v>
      </c>
    </row>
    <row r="149" spans="1:48" ht="15" hidden="1" customHeight="1" x14ac:dyDescent="0.3">
      <c r="A149" s="51" t="str">
        <f t="shared" si="2"/>
        <v>Friday</v>
      </c>
      <c r="B149" s="52"/>
      <c r="C149" s="36" cm="1">
        <f t="array" ref="C149">IF(ISERROR(INDEX(Jornadas[id],ROW()-5)),"",INDEX(Jornadas[fecha],ROW()-5))</f>
        <v>45828</v>
      </c>
      <c r="D149" s="2" cm="1">
        <f t="array" ref="D149">IF(ISERROR(INDEX(Jornadas[id],ROW()-5)),"",COUNTIFS(_Cortes!$C:$C,INDEX(Jornadas[id],ROW()-5),_Cortes!$B:$B,LOOKUP($D$4,_Barberos!$B:$B,_Barberos!$A:$A)))</f>
        <v>11</v>
      </c>
      <c r="E149" s="21" cm="1">
        <f t="array" ref="E149">IF(ISERROR(INDEX(Jornadas[id],ROW()-5)),"",INT(SUMIFS(Cortes[importe],Cortes[id_jornada],INDEX(Jornadas[id],ROW()-5),Cortes[id_barbero],LOOKUP($D$4,Barberos[nombre],Barberos[id]))*(INDEX(Jornadas[comision_barberos],1)/100)))</f>
        <v>44000</v>
      </c>
      <c r="F149" s="21" cm="1">
        <f t="array" ref="F149">IF(ISERROR(INDEX(Jornadas[id],ROW()-5)),"",SUMIFS(Cortes[propina],Cortes[id_jornada],INDEX(Jornadas[id],ROW()-5),Cortes[id_barbero],LOOKUP($D$4,Barberos[nombre],Barberos[id])))</f>
        <v>4000</v>
      </c>
      <c r="G149" s="21" cm="1">
        <f t="array" ref="G149">IF(ISERROR(INDEX(Jornadas[id],ROW()-5)),"",SUMIFS(Adelantos[importe],Adelantos[id_jornada],INDEX(Jornadas[id],ROW()-5),Adelantos[id_barbero],LOOKUP($D$4,Barberos[nombre],Barberos[id])))</f>
        <v>0</v>
      </c>
      <c r="H149" s="21" cm="1">
        <f t="array" ref="H149">IF(ISERROR(INDEX(Jornadas[id],ROW()-5)),"",E149+F149-G149)</f>
        <v>48000</v>
      </c>
      <c r="I149" s="2" cm="1">
        <f t="array" ref="I149">IF(ISERROR(INDEX(Jornadas[id],ROW()-5)),"",COUNTIFS(_Cortes!$C:$C,INDEX(Jornadas[id],ROW()-5),_Cortes!$B:$B,LOOKUP($I$4,_Barberos!$B:$B,_Barberos!$A:$A)))</f>
        <v>12</v>
      </c>
      <c r="J149" s="21" cm="1">
        <f t="array" ref="J149">IF(ISERROR(INDEX(Jornadas[id],ROW()-5)),"",INT(SUMIFS(Cortes[importe],Cortes[id_jornada],INDEX(Jornadas[id],ROW()-5),Cortes[id_barbero],LOOKUP($I$4,Barberos[nombre],Barberos[id]))*(INDEX(Jornadas[comision_barberos],1)/100)))</f>
        <v>49000</v>
      </c>
      <c r="K149" s="21" cm="1">
        <f t="array" ref="K149">IF(ISERROR(INDEX(Jornadas[id],ROW()-5)),"",SUMIFS(Cortes[propina],Cortes[id_jornada],INDEX(Jornadas[id],ROW()-5),Cortes[id_barbero],LOOKUP($I$4,Barberos[nombre],Barberos[id])))</f>
        <v>2000</v>
      </c>
      <c r="L149" s="21" cm="1">
        <f t="array" ref="L149">IF(ISERROR(INDEX(Jornadas[id],ROW()-5)),"",SUMIFS(Adelantos[importe],Adelantos[id_jornada],INDEX(Jornadas[id],ROW()-5),Adelantos[id_barbero],LOOKUP($I$4,Barberos[nombre],Barberos[id])))</f>
        <v>0</v>
      </c>
      <c r="M149" s="21" cm="1">
        <f t="array" ref="M149">IF(ISERROR(INDEX(Jornadas[id],ROW()-5)),"",J149+K149-L149)</f>
        <v>51000</v>
      </c>
      <c r="N149" s="2" cm="1">
        <f t="array" ref="N149">IF(ISERROR(INDEX(Jornadas[id],ROW()-5)),"",COUNTIFS(_Cortes!$C:$C,INDEX(Jornadas[id],ROW()-5),_Cortes!$B:$B,LOOKUP($N$4,_Barberos!$B:$B,_Barberos!$A:$A)))</f>
        <v>11</v>
      </c>
      <c r="O149" s="21" cm="1">
        <f t="array" ref="O149">IF(ISERROR(INDEX(Jornadas[id],ROW()-5)),"",INT(SUMIFS(Cortes[importe],Cortes[id_jornada],INDEX(Jornadas[id],ROW()-5),Cortes[id_barbero],LOOKUP($N$4,Barberos[nombre],Barberos[id]))*(INDEX(Jornadas[comision_barberos],1)/100)))</f>
        <v>44000</v>
      </c>
      <c r="P149" s="21" cm="1">
        <f t="array" ref="P149">IF(ISERROR(INDEX(Jornadas[id],ROW()-5)),"",SUMIFS(Cortes[propina],Cortes[id_jornada],INDEX(Jornadas[id],ROW()-5),Cortes[id_barbero],LOOKUP($N$4,Barberos[nombre],Barberos[id])))</f>
        <v>3500</v>
      </c>
      <c r="Q149" s="21" cm="1">
        <f t="array" ref="Q149">IF(ISERROR(INDEX(Jornadas[id],ROW()-5)),"",SUMIFS(Adelantos[importe],Adelantos[id_jornada],INDEX(Jornadas[id],ROW()-5),Adelantos[id_barbero],LOOKUP($N$4,Barberos[nombre],Barberos[id])))</f>
        <v>0</v>
      </c>
      <c r="R149" s="21" cm="1">
        <f t="array" ref="R149">IF(ISERROR(INDEX(Jornadas[id],ROW()-5)),"",O149+P149-Q149)</f>
        <v>47500</v>
      </c>
      <c r="S149" s="2" cm="1">
        <f t="array" ref="S149">IF(ISERROR(INDEX(Jornadas[id],ROW()-5)),"",COUNTIFS(_Cortes!$C:$C,INDEX(Jornadas[id],ROW()-5),_Cortes!$B:$B,LOOKUP($S$4,_Barberos!$B:$B,_Barberos!$A:$A)))</f>
        <v>5</v>
      </c>
      <c r="T149" s="21" cm="1">
        <f t="array" ref="T149">IF(ISERROR(INDEX(Jornadas[id],ROW()-5)),"",INT(SUMIFS(Cortes[importe],Cortes[id_jornada],INDEX(Jornadas[id],ROW()-5),Cortes[id_barbero],LOOKUP($S$4,Barberos[nombre],Barberos[id]))*(INDEX(Jornadas[comision_barberos],1)/100)))</f>
        <v>20000</v>
      </c>
      <c r="U149" s="21" cm="1">
        <f t="array" ref="U149">IF(ISERROR(INDEX(Jornadas[id],ROW()-5)),"",SUMIFS(Cortes[propina],Cortes[id_jornada],INDEX(Jornadas[id],ROW()-5),Cortes[id_barbero],LOOKUP($S$4,Barberos[nombre],Barberos[id])))</f>
        <v>0</v>
      </c>
      <c r="V149" s="21" cm="1">
        <f t="array" ref="V149">IF(ISERROR(INDEX(Jornadas[id],ROW()-5)),"",SUMIFS(Adelantos[importe],Adelantos[id_jornada],INDEX(Jornadas[id],ROW()-5),Adelantos[id_barbero],LOOKUP($S$4,Barberos[nombre],Barberos[id])))</f>
        <v>0</v>
      </c>
      <c r="W149" s="21" cm="1">
        <f t="array" ref="W149">IF(ISERROR(INDEX(Jornadas[id],ROW()-5)),"",T149+U149-V149)</f>
        <v>20000</v>
      </c>
      <c r="X149" s="2" cm="1">
        <f t="array" ref="X149">IF(ISERROR(INDEX(Jornadas[id],ROW()-5)),"",COUNTIFS(_Cortes!$C:$C,INDEX(Jornadas[id],ROW()-5),_Cortes!$B:$B,LOOKUP($X$4,_Barberos!$B:$B,_Barberos!$A:$A)))</f>
        <v>3</v>
      </c>
      <c r="Y149" s="21" cm="1">
        <f t="array" ref="Y149">IF(ISERROR(INDEX(Jornadas[id],ROW()-5)),"",INT(SUMIFS(Cortes[importe],Cortes[id_jornada],INDEX(Jornadas[id],ROW()-5),Cortes[id_barbero],LOOKUP($X$4,Barberos[nombre],Barberos[id]))*(INDEX(Jornadas[comision_barberos],1)/100)))</f>
        <v>14000</v>
      </c>
      <c r="Z149" s="21" cm="1">
        <f t="array" ref="Z149">IF(ISERROR(INDEX(Jornadas[id],ROW()-5)),"",SUMIFS(Cortes[propina],Cortes[id_jornada],INDEX(Jornadas[id],ROW()-5),Cortes[id_barbero],LOOKUP($X$4,Barberos[nombre],Barberos[id])))</f>
        <v>2000</v>
      </c>
      <c r="AA149" s="21" cm="1">
        <f t="array" ref="AA149">IF(ISERROR(INDEX(Jornadas[id],ROW()-5)),"",SUMIFS(Adelantos[importe],Adelantos[id_jornada],INDEX(Jornadas[id],ROW()-5),Adelantos[id_barbero],LOOKUP($X$4,Barberos[nombre],Barberos[id])))</f>
        <v>0</v>
      </c>
      <c r="AB149" s="21" cm="1">
        <f t="array" ref="AB149">IF(ISERROR(INDEX(Jornadas[id],ROW()-5)),"",Y149+Z149-AA149)</f>
        <v>16000</v>
      </c>
      <c r="AC149" s="2" cm="1">
        <f t="array" ref="AC149">IF(ISERROR(INDEX(Jornadas[id],ROW()-5)),"",COUNTIFS(_Cortes!$C:$C,INDEX(Jornadas[id],ROW()-5),_Cortes!$B:$B,LOOKUP($AC$4,_Barberos!$B:$B,_Barberos!$A:$A)))</f>
        <v>9</v>
      </c>
      <c r="AD149" s="21" cm="1">
        <f t="array" ref="AD149">IF(ISERROR(INDEX(Jornadas[id],ROW()-5)),"",INT(SUMIFS(Cortes[importe],Cortes[id_jornada],INDEX(Jornadas[id],ROW()-5),Cortes[id_barbero],LOOKUP($AC$4,Barberos[nombre],Barberos[id]))*(INDEX(Jornadas[comision_barberos],1)/100)))</f>
        <v>38000</v>
      </c>
      <c r="AE149" s="21" cm="1">
        <f t="array" ref="AE149">IF(ISERROR(INDEX(Jornadas[id],ROW()-5)),"",SUMIFS(Cortes[propina],Cortes[id_jornada],INDEX(Jornadas[id],ROW()-5),Cortes[id_barbero],LOOKUP($AC$4,Barberos[nombre],Barberos[id])))</f>
        <v>0</v>
      </c>
      <c r="AF149" s="21" cm="1">
        <f t="array" ref="AF149">IF(ISERROR(INDEX(Jornadas[id],ROW()-5)),"",SUMIFS(Adelantos[importe],Adelantos[id_jornada],INDEX(Jornadas[id],ROW()-5),Adelantos[id_barbero],LOOKUP($AC$4,Barberos[nombre],Barberos[id])))</f>
        <v>0</v>
      </c>
      <c r="AG149" s="21" cm="1">
        <f t="array" ref="AG149">IF(ISERROR(INDEX(Jornadas[id],ROW()-5)),"",AD149+AE149-AF149)</f>
        <v>38000</v>
      </c>
      <c r="AH149" s="2" cm="1">
        <f t="array" ref="AH149">IF(ISERROR(INDEX(Jornadas[id],ROW()-5)),"",COUNTIFS(_Cortes!$C:$C,INDEX(Jornadas[id],ROW()-5),_Cortes!$B:$B,LOOKUP($AH$4,_Barberos!$B:$B,_Barberos!$A:$A)))</f>
        <v>0</v>
      </c>
      <c r="AI149" s="21" cm="1">
        <f t="array" ref="AI149">IF(ISERROR(INDEX(Jornadas[id],ROW()-5)),"",INT(SUMIFS(Cortes[importe],Cortes[id_jornada],INDEX(Jornadas[id],ROW()-5),Cortes[id_barbero],LOOKUP($AH$4,Barberos[nombre],Barberos[id]))*(INDEX(Jornadas[comision_barberos],1)/100)))</f>
        <v>0</v>
      </c>
      <c r="AJ149" s="21" cm="1">
        <f t="array" ref="AJ149">IF(ISERROR(INDEX(Jornadas[id],ROW()-5)),"",SUMIFS(Cortes[propina],Cortes[id_jornada],INDEX(Jornadas[id],ROW()-5),Cortes[id_barbero],LOOKUP($AH$4,Barberos[nombre],Barberos[id])))</f>
        <v>0</v>
      </c>
      <c r="AK149" s="21" cm="1">
        <f t="array" ref="AK149">IF(ISERROR(INDEX(Jornadas[id],ROW()-5)),"",SUMIFS(Adelantos[importe],Adelantos[id_jornada],INDEX(Jornadas[id],ROW()-5),Adelantos[id_barbero],LOOKUP($AH$4,Barberos[nombre],Barberos[id])))</f>
        <v>0</v>
      </c>
      <c r="AL149" s="21" cm="1">
        <f t="array" ref="AL149">IF(ISERROR(INDEX(Jornadas[id],ROW()-5)),"",AI149+AJ149-AK149)</f>
        <v>0</v>
      </c>
      <c r="AM149" s="2" cm="1">
        <f t="array" ref="AM149">IF(ISERROR(INDEX(Jornadas[id],ROW()-5)),"",COUNTIFS(_Cortes!$C:$C,INDEX(Jornadas[id],ROW()-5),_Cortes!$B:$B,LOOKUP($AM$4,_Barberos!$B:$B,_Barberos!$A:$A)))</f>
        <v>0</v>
      </c>
      <c r="AN149" s="21" cm="1">
        <f t="array" ref="AN149">IF(ISERROR(INDEX(Jornadas[id],ROW()-5)),"",INT(SUMIFS(Cortes[importe],Cortes[id_jornada],INDEX(Jornadas[id],ROW()-5),Cortes[id_barbero],LOOKUP($AM$4,Barberos[nombre],Barberos[id]))*(INDEX(Jornadas[comision_barberos],1)/100)))</f>
        <v>0</v>
      </c>
      <c r="AO149" s="21" cm="1">
        <f t="array" ref="AO149">IF(ISERROR(INDEX(Jornadas[id],ROW()-5)),"",SUMIFS(Cortes[propina],Cortes[id_jornada],INDEX(Jornadas[id],ROW()-5),Cortes[id_barbero],LOOKUP($AM$4,Barberos[nombre],Barberos[id])))</f>
        <v>0</v>
      </c>
      <c r="AP149" s="21" cm="1">
        <f t="array" ref="AP149">IF(ISERROR(INDEX(Jornadas[id],ROW()-5)),"",SUMIFS(Adelantos[importe],Adelantos[id_jornada],INDEX(Jornadas[id],ROW()-5),Adelantos[id_barbero],LOOKUP($AM$4,Barberos[nombre],Barberos[id])))</f>
        <v>0</v>
      </c>
      <c r="AQ149" s="21" cm="1">
        <f t="array" ref="AQ149">IF(ISERROR(INDEX(Jornadas[id],ROW()-5)),"",AN149+AO149-AP149)</f>
        <v>0</v>
      </c>
      <c r="AR149" s="2" cm="1">
        <f t="array" ref="AR149">IF(ISERROR(INDEX(Jornadas[id],ROW()-5)),"",COUNTIFS(_Cortes!$C:$C,INDEX(Jornadas[id],ROW()-5),_Cortes!$B:$B,LOOKUP($AR$4,_Barberos!$B:$B,_Barberos!$A:$A)))</f>
        <v>0</v>
      </c>
      <c r="AS149" s="21" cm="1">
        <f t="array" ref="AS149">IF(ISERROR(INDEX(Jornadas[id],ROW()-5)),"",INT(SUMIFS(Cortes[importe],Cortes[id_jornada],INDEX(Jornadas[id],ROW()-5),Cortes[id_barbero],LOOKUP($AR$4,Barberos[nombre],Barberos[id]))*(INDEX(Jornadas[comision_barberos],1)/100)))</f>
        <v>0</v>
      </c>
      <c r="AT149" s="21" cm="1">
        <f t="array" ref="AT149">IF(ISERROR(INDEX(Jornadas[id],ROW()-5)),"",SUMIFS(Cortes[propina],Cortes[id_jornada],INDEX(Jornadas[id],ROW()-5),Cortes[id_barbero],LOOKUP($AR$4,Barberos[nombre],Barberos[id])))</f>
        <v>0</v>
      </c>
      <c r="AU149" s="21" cm="1">
        <f t="array" ref="AU149">IF(ISERROR(INDEX(Jornadas[id],ROW()-5)),"",SUMIFS(Adelantos[importe],Adelantos[id_jornada],INDEX(Jornadas[id],ROW()-5),Adelantos[id_barbero],LOOKUP($AR$4,Barberos[nombre],Barberos[id])))</f>
        <v>0</v>
      </c>
      <c r="AV149" s="21" cm="1">
        <f t="array" ref="AV149">IF(ISERROR(INDEX(Jornadas[id],ROW()-5)),"",AS149+AT149-AU149)</f>
        <v>0</v>
      </c>
    </row>
    <row r="150" spans="1:48" ht="15" hidden="1" customHeight="1" x14ac:dyDescent="0.3">
      <c r="A150" s="53" t="str">
        <f t="shared" si="2"/>
        <v>Saturday</v>
      </c>
      <c r="B150" s="54"/>
      <c r="C150" s="38" cm="1">
        <f t="array" ref="C150">IF(ISERROR(INDEX(Jornadas[id],ROW()-5)),"",INDEX(Jornadas[fecha],ROW()-5))</f>
        <v>45829</v>
      </c>
      <c r="D150" s="1" cm="1">
        <f t="array" ref="D150">IF(ISERROR(INDEX(Jornadas[id],ROW()-5)),"",COUNTIFS(_Cortes!$C:$C,INDEX(Jornadas[id],ROW()-5),_Cortes!$B:$B,LOOKUP($D$4,_Barberos!$B:$B,_Barberos!$A:$A)))</f>
        <v>0</v>
      </c>
      <c r="E150" s="20" cm="1">
        <f t="array" ref="E150">IF(ISERROR(INDEX(Jornadas[id],ROW()-5)),"",INT(SUMIFS(Cortes[importe],Cortes[id_jornada],INDEX(Jornadas[id],ROW()-5),Cortes[id_barbero],LOOKUP($D$4,Barberos[nombre],Barberos[id]))*(INDEX(Jornadas[comision_barberos],1)/100)))</f>
        <v>0</v>
      </c>
      <c r="F150" s="20" cm="1">
        <f t="array" ref="F150">IF(ISERROR(INDEX(Jornadas[id],ROW()-5)),"",SUMIFS(Cortes[propina],Cortes[id_jornada],INDEX(Jornadas[id],ROW()-5),Cortes[id_barbero],LOOKUP($D$4,Barberos[nombre],Barberos[id])))</f>
        <v>0</v>
      </c>
      <c r="G150" s="20" cm="1">
        <f t="array" ref="G150">IF(ISERROR(INDEX(Jornadas[id],ROW()-5)),"",SUMIFS(Adelantos[importe],Adelantos[id_jornada],INDEX(Jornadas[id],ROW()-5),Adelantos[id_barbero],LOOKUP($D$4,Barberos[nombre],Barberos[id])))</f>
        <v>0</v>
      </c>
      <c r="H150" s="20" cm="1">
        <f t="array" ref="H150">IF(ISERROR(INDEX(Jornadas[id],ROW()-5)),"",E150+F150-G150)</f>
        <v>0</v>
      </c>
      <c r="I150" s="1" cm="1">
        <f t="array" ref="I150">IF(ISERROR(INDEX(Jornadas[id],ROW()-5)),"",COUNTIFS(_Cortes!$C:$C,INDEX(Jornadas[id],ROW()-5),_Cortes!$B:$B,LOOKUP($I$4,_Barberos!$B:$B,_Barberos!$A:$A)))</f>
        <v>13</v>
      </c>
      <c r="J150" s="20" cm="1">
        <f t="array" ref="J150">IF(ISERROR(INDEX(Jornadas[id],ROW()-5)),"",INT(SUMIFS(Cortes[importe],Cortes[id_jornada],INDEX(Jornadas[id],ROW()-5),Cortes[id_barbero],LOOKUP($I$4,Barberos[nombre],Barberos[id]))*(INDEX(Jornadas[comision_barberos],1)/100)))</f>
        <v>53000</v>
      </c>
      <c r="K150" s="20" cm="1">
        <f t="array" ref="K150">IF(ISERROR(INDEX(Jornadas[id],ROW()-5)),"",SUMIFS(Cortes[propina],Cortes[id_jornada],INDEX(Jornadas[id],ROW()-5),Cortes[id_barbero],LOOKUP($I$4,Barberos[nombre],Barberos[id])))</f>
        <v>2000</v>
      </c>
      <c r="L150" s="20" cm="1">
        <f t="array" ref="L150">IF(ISERROR(INDEX(Jornadas[id],ROW()-5)),"",SUMIFS(Adelantos[importe],Adelantos[id_jornada],INDEX(Jornadas[id],ROW()-5),Adelantos[id_barbero],LOOKUP($I$4,Barberos[nombre],Barberos[id])))</f>
        <v>0</v>
      </c>
      <c r="M150" s="20" cm="1">
        <f t="array" ref="M150">IF(ISERROR(INDEX(Jornadas[id],ROW()-5)),"",J150+K150-L150)</f>
        <v>55000</v>
      </c>
      <c r="N150" s="1" cm="1">
        <f t="array" ref="N150">IF(ISERROR(INDEX(Jornadas[id],ROW()-5)),"",COUNTIFS(_Cortes!$C:$C,INDEX(Jornadas[id],ROW()-5),_Cortes!$B:$B,LOOKUP($N$4,_Barberos!$B:$B,_Barberos!$A:$A)))</f>
        <v>10</v>
      </c>
      <c r="O150" s="20" cm="1">
        <f t="array" ref="O150">IF(ISERROR(INDEX(Jornadas[id],ROW()-5)),"",INT(SUMIFS(Cortes[importe],Cortes[id_jornada],INDEX(Jornadas[id],ROW()-5),Cortes[id_barbero],LOOKUP($N$4,Barberos[nombre],Barberos[id]))*(INDEX(Jornadas[comision_barberos],1)/100)))</f>
        <v>40000</v>
      </c>
      <c r="P150" s="20" cm="1">
        <f t="array" ref="P150">IF(ISERROR(INDEX(Jornadas[id],ROW()-5)),"",SUMIFS(Cortes[propina],Cortes[id_jornada],INDEX(Jornadas[id],ROW()-5),Cortes[id_barbero],LOOKUP($N$4,Barberos[nombre],Barberos[id])))</f>
        <v>2000</v>
      </c>
      <c r="Q150" s="20" cm="1">
        <f t="array" ref="Q150">IF(ISERROR(INDEX(Jornadas[id],ROW()-5)),"",SUMIFS(Adelantos[importe],Adelantos[id_jornada],INDEX(Jornadas[id],ROW()-5),Adelantos[id_barbero],LOOKUP($N$4,Barberos[nombre],Barberos[id])))</f>
        <v>0</v>
      </c>
      <c r="R150" s="20" cm="1">
        <f t="array" ref="R150">IF(ISERROR(INDEX(Jornadas[id],ROW()-5)),"",O150+P150-Q150)</f>
        <v>42000</v>
      </c>
      <c r="S150" s="1" cm="1">
        <f t="array" ref="S150">IF(ISERROR(INDEX(Jornadas[id],ROW()-5)),"",COUNTIFS(_Cortes!$C:$C,INDEX(Jornadas[id],ROW()-5),_Cortes!$B:$B,LOOKUP($S$4,_Barberos!$B:$B,_Barberos!$A:$A)))</f>
        <v>10</v>
      </c>
      <c r="T150" s="20" cm="1">
        <f t="array" ref="T150">IF(ISERROR(INDEX(Jornadas[id],ROW()-5)),"",INT(SUMIFS(Cortes[importe],Cortes[id_jornada],INDEX(Jornadas[id],ROW()-5),Cortes[id_barbero],LOOKUP($S$4,Barberos[nombre],Barberos[id]))*(INDEX(Jornadas[comision_barberos],1)/100)))</f>
        <v>40000</v>
      </c>
      <c r="U150" s="20" cm="1">
        <f t="array" ref="U150">IF(ISERROR(INDEX(Jornadas[id],ROW()-5)),"",SUMIFS(Cortes[propina],Cortes[id_jornada],INDEX(Jornadas[id],ROW()-5),Cortes[id_barbero],LOOKUP($S$4,Barberos[nombre],Barberos[id])))</f>
        <v>6800</v>
      </c>
      <c r="V150" s="20" cm="1">
        <f t="array" ref="V150">IF(ISERROR(INDEX(Jornadas[id],ROW()-5)),"",SUMIFS(Adelantos[importe],Adelantos[id_jornada],INDEX(Jornadas[id],ROW()-5),Adelantos[id_barbero],LOOKUP($S$4,Barberos[nombre],Barberos[id])))</f>
        <v>0</v>
      </c>
      <c r="W150" s="20" cm="1">
        <f t="array" ref="W150">IF(ISERROR(INDEX(Jornadas[id],ROW()-5)),"",T150+U150-V150)</f>
        <v>46800</v>
      </c>
      <c r="X150" s="1" cm="1">
        <f t="array" ref="X150">IF(ISERROR(INDEX(Jornadas[id],ROW()-5)),"",COUNTIFS(_Cortes!$C:$C,INDEX(Jornadas[id],ROW()-5),_Cortes!$B:$B,LOOKUP($X$4,_Barberos!$B:$B,_Barberos!$A:$A)))</f>
        <v>12</v>
      </c>
      <c r="Y150" s="20" cm="1">
        <f t="array" ref="Y150">IF(ISERROR(INDEX(Jornadas[id],ROW()-5)),"",INT(SUMIFS(Cortes[importe],Cortes[id_jornada],INDEX(Jornadas[id],ROW()-5),Cortes[id_barbero],LOOKUP($X$4,Barberos[nombre],Barberos[id]))*(INDEX(Jornadas[comision_barberos],1)/100)))</f>
        <v>48000</v>
      </c>
      <c r="Z150" s="20" cm="1">
        <f t="array" ref="Z150">IF(ISERROR(INDEX(Jornadas[id],ROW()-5)),"",SUMIFS(Cortes[propina],Cortes[id_jornada],INDEX(Jornadas[id],ROW()-5),Cortes[id_barbero],LOOKUP($X$4,Barberos[nombre],Barberos[id])))</f>
        <v>5000</v>
      </c>
      <c r="AA150" s="20" cm="1">
        <f t="array" ref="AA150">IF(ISERROR(INDEX(Jornadas[id],ROW()-5)),"",SUMIFS(Adelantos[importe],Adelantos[id_jornada],INDEX(Jornadas[id],ROW()-5),Adelantos[id_barbero],LOOKUP($X$4,Barberos[nombre],Barberos[id])))</f>
        <v>0</v>
      </c>
      <c r="AB150" s="20" cm="1">
        <f t="array" ref="AB150">IF(ISERROR(INDEX(Jornadas[id],ROW()-5)),"",Y150+Z150-AA150)</f>
        <v>53000</v>
      </c>
      <c r="AC150" s="1" cm="1">
        <f t="array" ref="AC150">IF(ISERROR(INDEX(Jornadas[id],ROW()-5)),"",COUNTIFS(_Cortes!$C:$C,INDEX(Jornadas[id],ROW()-5),_Cortes!$B:$B,LOOKUP($AC$4,_Barberos!$B:$B,_Barberos!$A:$A)))</f>
        <v>14</v>
      </c>
      <c r="AD150" s="20" cm="1">
        <f t="array" ref="AD150">IF(ISERROR(INDEX(Jornadas[id],ROW()-5)),"",INT(SUMIFS(Cortes[importe],Cortes[id_jornada],INDEX(Jornadas[id],ROW()-5),Cortes[id_barbero],LOOKUP($AC$4,Barberos[nombre],Barberos[id]))*(INDEX(Jornadas[comision_barberos],1)/100)))</f>
        <v>58000</v>
      </c>
      <c r="AE150" s="20" cm="1">
        <f t="array" ref="AE150">IF(ISERROR(INDEX(Jornadas[id],ROW()-5)),"",SUMIFS(Cortes[propina],Cortes[id_jornada],INDEX(Jornadas[id],ROW()-5),Cortes[id_barbero],LOOKUP($AC$4,Barberos[nombre],Barberos[id])))</f>
        <v>6000</v>
      </c>
      <c r="AF150" s="20" cm="1">
        <f t="array" ref="AF150">IF(ISERROR(INDEX(Jornadas[id],ROW()-5)),"",SUMIFS(Adelantos[importe],Adelantos[id_jornada],INDEX(Jornadas[id],ROW()-5),Adelantos[id_barbero],LOOKUP($AC$4,Barberos[nombre],Barberos[id])))</f>
        <v>0</v>
      </c>
      <c r="AG150" s="20" cm="1">
        <f t="array" ref="AG150">IF(ISERROR(INDEX(Jornadas[id],ROW()-5)),"",AD150+AE150-AF150)</f>
        <v>64000</v>
      </c>
      <c r="AH150" s="1" cm="1">
        <f t="array" ref="AH150">IF(ISERROR(INDEX(Jornadas[id],ROW()-5)),"",COUNTIFS(_Cortes!$C:$C,INDEX(Jornadas[id],ROW()-5),_Cortes!$B:$B,LOOKUP($AH$4,_Barberos!$B:$B,_Barberos!$A:$A)))</f>
        <v>0</v>
      </c>
      <c r="AI150" s="20" cm="1">
        <f t="array" ref="AI150">IF(ISERROR(INDEX(Jornadas[id],ROW()-5)),"",INT(SUMIFS(Cortes[importe],Cortes[id_jornada],INDEX(Jornadas[id],ROW()-5),Cortes[id_barbero],LOOKUP($AH$4,Barberos[nombre],Barberos[id]))*(INDEX(Jornadas[comision_barberos],1)/100)))</f>
        <v>0</v>
      </c>
      <c r="AJ150" s="20" cm="1">
        <f t="array" ref="AJ150">IF(ISERROR(INDEX(Jornadas[id],ROW()-5)),"",SUMIFS(Cortes[propina],Cortes[id_jornada],INDEX(Jornadas[id],ROW()-5),Cortes[id_barbero],LOOKUP($AH$4,Barberos[nombre],Barberos[id])))</f>
        <v>0</v>
      </c>
      <c r="AK150" s="20" cm="1">
        <f t="array" ref="AK150">IF(ISERROR(INDEX(Jornadas[id],ROW()-5)),"",SUMIFS(Adelantos[importe],Adelantos[id_jornada],INDEX(Jornadas[id],ROW()-5),Adelantos[id_barbero],LOOKUP($AH$4,Barberos[nombre],Barberos[id])))</f>
        <v>0</v>
      </c>
      <c r="AL150" s="20" cm="1">
        <f t="array" ref="AL150">IF(ISERROR(INDEX(Jornadas[id],ROW()-5)),"",AI150+AJ150-AK150)</f>
        <v>0</v>
      </c>
      <c r="AM150" s="1" cm="1">
        <f t="array" ref="AM150">IF(ISERROR(INDEX(Jornadas[id],ROW()-5)),"",COUNTIFS(_Cortes!$C:$C,INDEX(Jornadas[id],ROW()-5),_Cortes!$B:$B,LOOKUP($AM$4,_Barberos!$B:$B,_Barberos!$A:$A)))</f>
        <v>7</v>
      </c>
      <c r="AN150" s="20" cm="1">
        <f t="array" ref="AN150">IF(ISERROR(INDEX(Jornadas[id],ROW()-5)),"",INT(SUMIFS(Cortes[importe],Cortes[id_jornada],INDEX(Jornadas[id],ROW()-5),Cortes[id_barbero],LOOKUP($AM$4,Barberos[nombre],Barberos[id]))*(INDEX(Jornadas[comision_barberos],1)/100)))</f>
        <v>30000</v>
      </c>
      <c r="AO150" s="20" cm="1">
        <f t="array" ref="AO150">IF(ISERROR(INDEX(Jornadas[id],ROW()-5)),"",SUMIFS(Cortes[propina],Cortes[id_jornada],INDEX(Jornadas[id],ROW()-5),Cortes[id_barbero],LOOKUP($AM$4,Barberos[nombre],Barberos[id])))</f>
        <v>4000</v>
      </c>
      <c r="AP150" s="20" cm="1">
        <f t="array" ref="AP150">IF(ISERROR(INDEX(Jornadas[id],ROW()-5)),"",SUMIFS(Adelantos[importe],Adelantos[id_jornada],INDEX(Jornadas[id],ROW()-5),Adelantos[id_barbero],LOOKUP($AM$4,Barberos[nombre],Barberos[id])))</f>
        <v>0</v>
      </c>
      <c r="AQ150" s="20" cm="1">
        <f t="array" ref="AQ150">IF(ISERROR(INDEX(Jornadas[id],ROW()-5)),"",AN150+AO150-AP150)</f>
        <v>34000</v>
      </c>
      <c r="AR150" s="1" cm="1">
        <f t="array" ref="AR150">IF(ISERROR(INDEX(Jornadas[id],ROW()-5)),"",COUNTIFS(_Cortes!$C:$C,INDEX(Jornadas[id],ROW()-5),_Cortes!$B:$B,LOOKUP($AR$4,_Barberos!$B:$B,_Barberos!$A:$A)))</f>
        <v>0</v>
      </c>
      <c r="AS150" s="20" cm="1">
        <f t="array" ref="AS150">IF(ISERROR(INDEX(Jornadas[id],ROW()-5)),"",INT(SUMIFS(Cortes[importe],Cortes[id_jornada],INDEX(Jornadas[id],ROW()-5),Cortes[id_barbero],LOOKUP($AR$4,Barberos[nombre],Barberos[id]))*(INDEX(Jornadas[comision_barberos],1)/100)))</f>
        <v>0</v>
      </c>
      <c r="AT150" s="20" cm="1">
        <f t="array" ref="AT150">IF(ISERROR(INDEX(Jornadas[id],ROW()-5)),"",SUMIFS(Cortes[propina],Cortes[id_jornada],INDEX(Jornadas[id],ROW()-5),Cortes[id_barbero],LOOKUP($AR$4,Barberos[nombre],Barberos[id])))</f>
        <v>0</v>
      </c>
      <c r="AU150" s="20" cm="1">
        <f t="array" ref="AU150">IF(ISERROR(INDEX(Jornadas[id],ROW()-5)),"",SUMIFS(Adelantos[importe],Adelantos[id_jornada],INDEX(Jornadas[id],ROW()-5),Adelantos[id_barbero],LOOKUP($AR$4,Barberos[nombre],Barberos[id])))</f>
        <v>0</v>
      </c>
      <c r="AV150" s="20" cm="1">
        <f t="array" ref="AV150">IF(ISERROR(INDEX(Jornadas[id],ROW()-5)),"",AS150+AT150-AU150)</f>
        <v>0</v>
      </c>
    </row>
    <row r="151" spans="1:48" ht="15" hidden="1" customHeight="1" x14ac:dyDescent="0.3">
      <c r="A151" s="51" t="str">
        <f t="shared" si="2"/>
        <v>Monday</v>
      </c>
      <c r="B151" s="52"/>
      <c r="C151" s="36" cm="1">
        <f t="array" ref="C151">IF(ISERROR(INDEX(Jornadas[id],ROW()-5)),"",INDEX(Jornadas[fecha],ROW()-5))</f>
        <v>45831</v>
      </c>
      <c r="D151" s="2" cm="1">
        <f t="array" ref="D151">IF(ISERROR(INDEX(Jornadas[id],ROW()-5)),"",COUNTIFS(_Cortes!$C:$C,INDEX(Jornadas[id],ROW()-5),_Cortes!$B:$B,LOOKUP($D$4,_Barberos!$B:$B,_Barberos!$A:$A)))</f>
        <v>0</v>
      </c>
      <c r="E151" s="21" cm="1">
        <f t="array" ref="E151">IF(ISERROR(INDEX(Jornadas[id],ROW()-5)),"",INT(SUMIFS(Cortes[importe],Cortes[id_jornada],INDEX(Jornadas[id],ROW()-5),Cortes[id_barbero],LOOKUP($D$4,Barberos[nombre],Barberos[id]))*(INDEX(Jornadas[comision_barberos],1)/100)))</f>
        <v>0</v>
      </c>
      <c r="F151" s="21" cm="1">
        <f t="array" ref="F151">IF(ISERROR(INDEX(Jornadas[id],ROW()-5)),"",SUMIFS(Cortes[propina],Cortes[id_jornada],INDEX(Jornadas[id],ROW()-5),Cortes[id_barbero],LOOKUP($D$4,Barberos[nombre],Barberos[id])))</f>
        <v>0</v>
      </c>
      <c r="G151" s="21" cm="1">
        <f t="array" ref="G151">IF(ISERROR(INDEX(Jornadas[id],ROW()-5)),"",SUMIFS(Adelantos[importe],Adelantos[id_jornada],INDEX(Jornadas[id],ROW()-5),Adelantos[id_barbero],LOOKUP($D$4,Barberos[nombre],Barberos[id])))</f>
        <v>0</v>
      </c>
      <c r="H151" s="21" cm="1">
        <f t="array" ref="H151">IF(ISERROR(INDEX(Jornadas[id],ROW()-5)),"",E151+F151-G151)</f>
        <v>0</v>
      </c>
      <c r="I151" s="2" cm="1">
        <f t="array" ref="I151">IF(ISERROR(INDEX(Jornadas[id],ROW()-5)),"",COUNTIFS(_Cortes!$C:$C,INDEX(Jornadas[id],ROW()-5),_Cortes!$B:$B,LOOKUP($I$4,_Barberos!$B:$B,_Barberos!$A:$A)))</f>
        <v>11</v>
      </c>
      <c r="J151" s="21" cm="1">
        <f t="array" ref="J151">IF(ISERROR(INDEX(Jornadas[id],ROW()-5)),"",INT(SUMIFS(Cortes[importe],Cortes[id_jornada],INDEX(Jornadas[id],ROW()-5),Cortes[id_barbero],LOOKUP($I$4,Barberos[nombre],Barberos[id]))*(INDEX(Jornadas[comision_barberos],1)/100)))</f>
        <v>58500</v>
      </c>
      <c r="K151" s="21" cm="1">
        <f t="array" ref="K151">IF(ISERROR(INDEX(Jornadas[id],ROW()-5)),"",SUMIFS(Cortes[propina],Cortes[id_jornada],INDEX(Jornadas[id],ROW()-5),Cortes[id_barbero],LOOKUP($I$4,Barberos[nombre],Barberos[id])))</f>
        <v>3500</v>
      </c>
      <c r="L151" s="21" cm="1">
        <f t="array" ref="L151">IF(ISERROR(INDEX(Jornadas[id],ROW()-5)),"",SUMIFS(Adelantos[importe],Adelantos[id_jornada],INDEX(Jornadas[id],ROW()-5),Adelantos[id_barbero],LOOKUP($I$4,Barberos[nombre],Barberos[id])))</f>
        <v>0</v>
      </c>
      <c r="M151" s="21" cm="1">
        <f t="array" ref="M151">IF(ISERROR(INDEX(Jornadas[id],ROW()-5)),"",J151+K151-L151)</f>
        <v>62000</v>
      </c>
      <c r="N151" s="2" cm="1">
        <f t="array" ref="N151">IF(ISERROR(INDEX(Jornadas[id],ROW()-5)),"",COUNTIFS(_Cortes!$C:$C,INDEX(Jornadas[id],ROW()-5),_Cortes!$B:$B,LOOKUP($N$4,_Barberos!$B:$B,_Barberos!$A:$A)))</f>
        <v>13</v>
      </c>
      <c r="O151" s="21" cm="1">
        <f t="array" ref="O151">IF(ISERROR(INDEX(Jornadas[id],ROW()-5)),"",INT(SUMIFS(Cortes[importe],Cortes[id_jornada],INDEX(Jornadas[id],ROW()-5),Cortes[id_barbero],LOOKUP($N$4,Barberos[nombre],Barberos[id]))*(INDEX(Jornadas[comision_barberos],1)/100)))</f>
        <v>53000</v>
      </c>
      <c r="P151" s="21" cm="1">
        <f t="array" ref="P151">IF(ISERROR(INDEX(Jornadas[id],ROW()-5)),"",SUMIFS(Cortes[propina],Cortes[id_jornada],INDEX(Jornadas[id],ROW()-5),Cortes[id_barbero],LOOKUP($N$4,Barberos[nombre],Barberos[id])))</f>
        <v>6000</v>
      </c>
      <c r="Q151" s="21" cm="1">
        <f t="array" ref="Q151">IF(ISERROR(INDEX(Jornadas[id],ROW()-5)),"",SUMIFS(Adelantos[importe],Adelantos[id_jornada],INDEX(Jornadas[id],ROW()-5),Adelantos[id_barbero],LOOKUP($N$4,Barberos[nombre],Barberos[id])))</f>
        <v>0</v>
      </c>
      <c r="R151" s="21" cm="1">
        <f t="array" ref="R151">IF(ISERROR(INDEX(Jornadas[id],ROW()-5)),"",O151+P151-Q151)</f>
        <v>59000</v>
      </c>
      <c r="S151" s="2" cm="1">
        <f t="array" ref="S151">IF(ISERROR(INDEX(Jornadas[id],ROW()-5)),"",COUNTIFS(_Cortes!$C:$C,INDEX(Jornadas[id],ROW()-5),_Cortes!$B:$B,LOOKUP($S$4,_Barberos!$B:$B,_Barberos!$A:$A)))</f>
        <v>0</v>
      </c>
      <c r="T151" s="21" cm="1">
        <f t="array" ref="T151">IF(ISERROR(INDEX(Jornadas[id],ROW()-5)),"",INT(SUMIFS(Cortes[importe],Cortes[id_jornada],INDEX(Jornadas[id],ROW()-5),Cortes[id_barbero],LOOKUP($S$4,Barberos[nombre],Barberos[id]))*(INDEX(Jornadas[comision_barberos],1)/100)))</f>
        <v>0</v>
      </c>
      <c r="U151" s="21" cm="1">
        <f t="array" ref="U151">IF(ISERROR(INDEX(Jornadas[id],ROW()-5)),"",SUMIFS(Cortes[propina],Cortes[id_jornada],INDEX(Jornadas[id],ROW()-5),Cortes[id_barbero],LOOKUP($S$4,Barberos[nombre],Barberos[id])))</f>
        <v>0</v>
      </c>
      <c r="V151" s="21" cm="1">
        <f t="array" ref="V151">IF(ISERROR(INDEX(Jornadas[id],ROW()-5)),"",SUMIFS(Adelantos[importe],Adelantos[id_jornada],INDEX(Jornadas[id],ROW()-5),Adelantos[id_barbero],LOOKUP($S$4,Barberos[nombre],Barberos[id])))</f>
        <v>0</v>
      </c>
      <c r="W151" s="21" cm="1">
        <f t="array" ref="W151">IF(ISERROR(INDEX(Jornadas[id],ROW()-5)),"",T151+U151-V151)</f>
        <v>0</v>
      </c>
      <c r="X151" s="2" cm="1">
        <f t="array" ref="X151">IF(ISERROR(INDEX(Jornadas[id],ROW()-5)),"",COUNTIFS(_Cortes!$C:$C,INDEX(Jornadas[id],ROW()-5),_Cortes!$B:$B,LOOKUP($X$4,_Barberos!$B:$B,_Barberos!$A:$A)))</f>
        <v>0</v>
      </c>
      <c r="Y151" s="21" cm="1">
        <f t="array" ref="Y151">IF(ISERROR(INDEX(Jornadas[id],ROW()-5)),"",INT(SUMIFS(Cortes[importe],Cortes[id_jornada],INDEX(Jornadas[id],ROW()-5),Cortes[id_barbero],LOOKUP($X$4,Barberos[nombre],Barberos[id]))*(INDEX(Jornadas[comision_barberos],1)/100)))</f>
        <v>0</v>
      </c>
      <c r="Z151" s="21" cm="1">
        <f t="array" ref="Z151">IF(ISERROR(INDEX(Jornadas[id],ROW()-5)),"",SUMIFS(Cortes[propina],Cortes[id_jornada],INDEX(Jornadas[id],ROW()-5),Cortes[id_barbero],LOOKUP($X$4,Barberos[nombre],Barberos[id])))</f>
        <v>0</v>
      </c>
      <c r="AA151" s="21" cm="1">
        <f t="array" ref="AA151">IF(ISERROR(INDEX(Jornadas[id],ROW()-5)),"",SUMIFS(Adelantos[importe],Adelantos[id_jornada],INDEX(Jornadas[id],ROW()-5),Adelantos[id_barbero],LOOKUP($X$4,Barberos[nombre],Barberos[id])))</f>
        <v>0</v>
      </c>
      <c r="AB151" s="21" cm="1">
        <f t="array" ref="AB151">IF(ISERROR(INDEX(Jornadas[id],ROW()-5)),"",Y151+Z151-AA151)</f>
        <v>0</v>
      </c>
      <c r="AC151" s="2" cm="1">
        <f t="array" ref="AC151">IF(ISERROR(INDEX(Jornadas[id],ROW()-5)),"",COUNTIFS(_Cortes!$C:$C,INDEX(Jornadas[id],ROW()-5),_Cortes!$B:$B,LOOKUP($AC$4,_Barberos!$B:$B,_Barberos!$A:$A)))</f>
        <v>13</v>
      </c>
      <c r="AD151" s="21" cm="1">
        <f t="array" ref="AD151">IF(ISERROR(INDEX(Jornadas[id],ROW()-5)),"",INT(SUMIFS(Cortes[importe],Cortes[id_jornada],INDEX(Jornadas[id],ROW()-5),Cortes[id_barbero],LOOKUP($AC$4,Barberos[nombre],Barberos[id]))*(INDEX(Jornadas[comision_barberos],1)/100)))</f>
        <v>54500</v>
      </c>
      <c r="AE151" s="21" cm="1">
        <f t="array" ref="AE151">IF(ISERROR(INDEX(Jornadas[id],ROW()-5)),"",SUMIFS(Cortes[propina],Cortes[id_jornada],INDEX(Jornadas[id],ROW()-5),Cortes[id_barbero],LOOKUP($AC$4,Barberos[nombre],Barberos[id])))</f>
        <v>3000</v>
      </c>
      <c r="AF151" s="21" cm="1">
        <f t="array" ref="AF151">IF(ISERROR(INDEX(Jornadas[id],ROW()-5)),"",SUMIFS(Adelantos[importe],Adelantos[id_jornada],INDEX(Jornadas[id],ROW()-5),Adelantos[id_barbero],LOOKUP($AC$4,Barberos[nombre],Barberos[id])))</f>
        <v>0</v>
      </c>
      <c r="AG151" s="21" cm="1">
        <f t="array" ref="AG151">IF(ISERROR(INDEX(Jornadas[id],ROW()-5)),"",AD151+AE151-AF151)</f>
        <v>57500</v>
      </c>
      <c r="AH151" s="2" cm="1">
        <f t="array" ref="AH151">IF(ISERROR(INDEX(Jornadas[id],ROW()-5)),"",COUNTIFS(_Cortes!$C:$C,INDEX(Jornadas[id],ROW()-5),_Cortes!$B:$B,LOOKUP($AH$4,_Barberos!$B:$B,_Barberos!$A:$A)))</f>
        <v>0</v>
      </c>
      <c r="AI151" s="21" cm="1">
        <f t="array" ref="AI151">IF(ISERROR(INDEX(Jornadas[id],ROW()-5)),"",INT(SUMIFS(Cortes[importe],Cortes[id_jornada],INDEX(Jornadas[id],ROW()-5),Cortes[id_barbero],LOOKUP($AH$4,Barberos[nombre],Barberos[id]))*(INDEX(Jornadas[comision_barberos],1)/100)))</f>
        <v>0</v>
      </c>
      <c r="AJ151" s="21" cm="1">
        <f t="array" ref="AJ151">IF(ISERROR(INDEX(Jornadas[id],ROW()-5)),"",SUMIFS(Cortes[propina],Cortes[id_jornada],INDEX(Jornadas[id],ROW()-5),Cortes[id_barbero],LOOKUP($AH$4,Barberos[nombre],Barberos[id])))</f>
        <v>0</v>
      </c>
      <c r="AK151" s="21" cm="1">
        <f t="array" ref="AK151">IF(ISERROR(INDEX(Jornadas[id],ROW()-5)),"",SUMIFS(Adelantos[importe],Adelantos[id_jornada],INDEX(Jornadas[id],ROW()-5),Adelantos[id_barbero],LOOKUP($AH$4,Barberos[nombre],Barberos[id])))</f>
        <v>0</v>
      </c>
      <c r="AL151" s="21" cm="1">
        <f t="array" ref="AL151">IF(ISERROR(INDEX(Jornadas[id],ROW()-5)),"",AI151+AJ151-AK151)</f>
        <v>0</v>
      </c>
      <c r="AM151" s="2" cm="1">
        <f t="array" ref="AM151">IF(ISERROR(INDEX(Jornadas[id],ROW()-5)),"",COUNTIFS(_Cortes!$C:$C,INDEX(Jornadas[id],ROW()-5),_Cortes!$B:$B,LOOKUP($AM$4,_Barberos!$B:$B,_Barberos!$A:$A)))</f>
        <v>0</v>
      </c>
      <c r="AN151" s="21" cm="1">
        <f t="array" ref="AN151">IF(ISERROR(INDEX(Jornadas[id],ROW()-5)),"",INT(SUMIFS(Cortes[importe],Cortes[id_jornada],INDEX(Jornadas[id],ROW()-5),Cortes[id_barbero],LOOKUP($AM$4,Barberos[nombre],Barberos[id]))*(INDEX(Jornadas[comision_barberos],1)/100)))</f>
        <v>0</v>
      </c>
      <c r="AO151" s="21" cm="1">
        <f t="array" ref="AO151">IF(ISERROR(INDEX(Jornadas[id],ROW()-5)),"",SUMIFS(Cortes[propina],Cortes[id_jornada],INDEX(Jornadas[id],ROW()-5),Cortes[id_barbero],LOOKUP($AM$4,Barberos[nombre],Barberos[id])))</f>
        <v>0</v>
      </c>
      <c r="AP151" s="21" cm="1">
        <f t="array" ref="AP151">IF(ISERROR(INDEX(Jornadas[id],ROW()-5)),"",SUMIFS(Adelantos[importe],Adelantos[id_jornada],INDEX(Jornadas[id],ROW()-5),Adelantos[id_barbero],LOOKUP($AM$4,Barberos[nombre],Barberos[id])))</f>
        <v>0</v>
      </c>
      <c r="AQ151" s="21" cm="1">
        <f t="array" ref="AQ151">IF(ISERROR(INDEX(Jornadas[id],ROW()-5)),"",AN151+AO151-AP151)</f>
        <v>0</v>
      </c>
      <c r="AR151" s="2" cm="1">
        <f t="array" ref="AR151">IF(ISERROR(INDEX(Jornadas[id],ROW()-5)),"",COUNTIFS(_Cortes!$C:$C,INDEX(Jornadas[id],ROW()-5),_Cortes!$B:$B,LOOKUP($AR$4,_Barberos!$B:$B,_Barberos!$A:$A)))</f>
        <v>0</v>
      </c>
      <c r="AS151" s="21" cm="1">
        <f t="array" ref="AS151">IF(ISERROR(INDEX(Jornadas[id],ROW()-5)),"",INT(SUMIFS(Cortes[importe],Cortes[id_jornada],INDEX(Jornadas[id],ROW()-5),Cortes[id_barbero],LOOKUP($AR$4,Barberos[nombre],Barberos[id]))*(INDEX(Jornadas[comision_barberos],1)/100)))</f>
        <v>0</v>
      </c>
      <c r="AT151" s="21" cm="1">
        <f t="array" ref="AT151">IF(ISERROR(INDEX(Jornadas[id],ROW()-5)),"",SUMIFS(Cortes[propina],Cortes[id_jornada],INDEX(Jornadas[id],ROW()-5),Cortes[id_barbero],LOOKUP($AR$4,Barberos[nombre],Barberos[id])))</f>
        <v>0</v>
      </c>
      <c r="AU151" s="21" cm="1">
        <f t="array" ref="AU151">IF(ISERROR(INDEX(Jornadas[id],ROW()-5)),"",SUMIFS(Adelantos[importe],Adelantos[id_jornada],INDEX(Jornadas[id],ROW()-5),Adelantos[id_barbero],LOOKUP($AR$4,Barberos[nombre],Barberos[id])))</f>
        <v>0</v>
      </c>
      <c r="AV151" s="21" cm="1">
        <f t="array" ref="AV151">IF(ISERROR(INDEX(Jornadas[id],ROW()-5)),"",AS151+AT151-AU151)</f>
        <v>0</v>
      </c>
    </row>
    <row r="152" spans="1:48" ht="15" hidden="1" customHeight="1" x14ac:dyDescent="0.3">
      <c r="A152" s="53" t="str">
        <f t="shared" si="2"/>
        <v>Tuesday</v>
      </c>
      <c r="B152" s="54"/>
      <c r="C152" s="38" cm="1">
        <f t="array" ref="C152">IF(ISERROR(INDEX(Jornadas[id],ROW()-5)),"",INDEX(Jornadas[fecha],ROW()-5))</f>
        <v>45832</v>
      </c>
      <c r="D152" s="1" cm="1">
        <f t="array" ref="D152">IF(ISERROR(INDEX(Jornadas[id],ROW()-5)),"",COUNTIFS(_Cortes!$C:$C,INDEX(Jornadas[id],ROW()-5),_Cortes!$B:$B,LOOKUP($D$4,_Barberos!$B:$B,_Barberos!$A:$A)))</f>
        <v>9</v>
      </c>
      <c r="E152" s="20" cm="1">
        <f t="array" ref="E152">IF(ISERROR(INDEX(Jornadas[id],ROW()-5)),"",INT(SUMIFS(Cortes[importe],Cortes[id_jornada],INDEX(Jornadas[id],ROW()-5),Cortes[id_barbero],LOOKUP($D$4,Barberos[nombre],Barberos[id]))*(INDEX(Jornadas[comision_barberos],1)/100)))</f>
        <v>36000</v>
      </c>
      <c r="F152" s="20" cm="1">
        <f t="array" ref="F152">IF(ISERROR(INDEX(Jornadas[id],ROW()-5)),"",SUMIFS(Cortes[propina],Cortes[id_jornada],INDEX(Jornadas[id],ROW()-5),Cortes[id_barbero],LOOKUP($D$4,Barberos[nombre],Barberos[id])))</f>
        <v>4000</v>
      </c>
      <c r="G152" s="20" cm="1">
        <f t="array" ref="G152">IF(ISERROR(INDEX(Jornadas[id],ROW()-5)),"",SUMIFS(Adelantos[importe],Adelantos[id_jornada],INDEX(Jornadas[id],ROW()-5),Adelantos[id_barbero],LOOKUP($D$4,Barberos[nombre],Barberos[id])))</f>
        <v>0</v>
      </c>
      <c r="H152" s="20" cm="1">
        <f t="array" ref="H152">IF(ISERROR(INDEX(Jornadas[id],ROW()-5)),"",E152+F152-G152)</f>
        <v>40000</v>
      </c>
      <c r="I152" s="1" cm="1">
        <f t="array" ref="I152">IF(ISERROR(INDEX(Jornadas[id],ROW()-5)),"",COUNTIFS(_Cortes!$C:$C,INDEX(Jornadas[id],ROW()-5),_Cortes!$B:$B,LOOKUP($I$4,_Barberos!$B:$B,_Barberos!$A:$A)))</f>
        <v>0</v>
      </c>
      <c r="J152" s="20" cm="1">
        <f t="array" ref="J152">IF(ISERROR(INDEX(Jornadas[id],ROW()-5)),"",INT(SUMIFS(Cortes[importe],Cortes[id_jornada],INDEX(Jornadas[id],ROW()-5),Cortes[id_barbero],LOOKUP($I$4,Barberos[nombre],Barberos[id]))*(INDEX(Jornadas[comision_barberos],1)/100)))</f>
        <v>0</v>
      </c>
      <c r="K152" s="20" cm="1">
        <f t="array" ref="K152">IF(ISERROR(INDEX(Jornadas[id],ROW()-5)),"",SUMIFS(Cortes[propina],Cortes[id_jornada],INDEX(Jornadas[id],ROW()-5),Cortes[id_barbero],LOOKUP($I$4,Barberos[nombre],Barberos[id])))</f>
        <v>0</v>
      </c>
      <c r="L152" s="20" cm="1">
        <f t="array" ref="L152">IF(ISERROR(INDEX(Jornadas[id],ROW()-5)),"",SUMIFS(Adelantos[importe],Adelantos[id_jornada],INDEX(Jornadas[id],ROW()-5),Adelantos[id_barbero],LOOKUP($I$4,Barberos[nombre],Barberos[id])))</f>
        <v>0</v>
      </c>
      <c r="M152" s="20" cm="1">
        <f t="array" ref="M152">IF(ISERROR(INDEX(Jornadas[id],ROW()-5)),"",J152+K152-L152)</f>
        <v>0</v>
      </c>
      <c r="N152" s="1" cm="1">
        <f t="array" ref="N152">IF(ISERROR(INDEX(Jornadas[id],ROW()-5)),"",COUNTIFS(_Cortes!$C:$C,INDEX(Jornadas[id],ROW()-5),_Cortes!$B:$B,LOOKUP($N$4,_Barberos!$B:$B,_Barberos!$A:$A)))</f>
        <v>0</v>
      </c>
      <c r="O152" s="20" cm="1">
        <f t="array" ref="O152">IF(ISERROR(INDEX(Jornadas[id],ROW()-5)),"",INT(SUMIFS(Cortes[importe],Cortes[id_jornada],INDEX(Jornadas[id],ROW()-5),Cortes[id_barbero],LOOKUP($N$4,Barberos[nombre],Barberos[id]))*(INDEX(Jornadas[comision_barberos],1)/100)))</f>
        <v>0</v>
      </c>
      <c r="P152" s="20" cm="1">
        <f t="array" ref="P152">IF(ISERROR(INDEX(Jornadas[id],ROW()-5)),"",SUMIFS(Cortes[propina],Cortes[id_jornada],INDEX(Jornadas[id],ROW()-5),Cortes[id_barbero],LOOKUP($N$4,Barberos[nombre],Barberos[id])))</f>
        <v>0</v>
      </c>
      <c r="Q152" s="20" cm="1">
        <f t="array" ref="Q152">IF(ISERROR(INDEX(Jornadas[id],ROW()-5)),"",SUMIFS(Adelantos[importe],Adelantos[id_jornada],INDEX(Jornadas[id],ROW()-5),Adelantos[id_barbero],LOOKUP($N$4,Barberos[nombre],Barberos[id])))</f>
        <v>0</v>
      </c>
      <c r="R152" s="20" cm="1">
        <f t="array" ref="R152">IF(ISERROR(INDEX(Jornadas[id],ROW()-5)),"",O152+P152-Q152)</f>
        <v>0</v>
      </c>
      <c r="S152" s="1" cm="1">
        <f t="array" ref="S152">IF(ISERROR(INDEX(Jornadas[id],ROW()-5)),"",COUNTIFS(_Cortes!$C:$C,INDEX(Jornadas[id],ROW()-5),_Cortes!$B:$B,LOOKUP($S$4,_Barberos!$B:$B,_Barberos!$A:$A)))</f>
        <v>6</v>
      </c>
      <c r="T152" s="20" cm="1">
        <f t="array" ref="T152">IF(ISERROR(INDEX(Jornadas[id],ROW()-5)),"",INT(SUMIFS(Cortes[importe],Cortes[id_jornada],INDEX(Jornadas[id],ROW()-5),Cortes[id_barbero],LOOKUP($S$4,Barberos[nombre],Barberos[id]))*(INDEX(Jornadas[comision_barberos],1)/100)))</f>
        <v>25000</v>
      </c>
      <c r="U152" s="20" cm="1">
        <f t="array" ref="U152">IF(ISERROR(INDEX(Jornadas[id],ROW()-5)),"",SUMIFS(Cortes[propina],Cortes[id_jornada],INDEX(Jornadas[id],ROW()-5),Cortes[id_barbero],LOOKUP($S$4,Barberos[nombre],Barberos[id])))</f>
        <v>7500</v>
      </c>
      <c r="V152" s="20" cm="1">
        <f t="array" ref="V152">IF(ISERROR(INDEX(Jornadas[id],ROW()-5)),"",SUMIFS(Adelantos[importe],Adelantos[id_jornada],INDEX(Jornadas[id],ROW()-5),Adelantos[id_barbero],LOOKUP($S$4,Barberos[nombre],Barberos[id])))</f>
        <v>0</v>
      </c>
      <c r="W152" s="20" cm="1">
        <f t="array" ref="W152">IF(ISERROR(INDEX(Jornadas[id],ROW()-5)),"",T152+U152-V152)</f>
        <v>32500</v>
      </c>
      <c r="X152" s="1" cm="1">
        <f t="array" ref="X152">IF(ISERROR(INDEX(Jornadas[id],ROW()-5)),"",COUNTIFS(_Cortes!$C:$C,INDEX(Jornadas[id],ROW()-5),_Cortes!$B:$B,LOOKUP($X$4,_Barberos!$B:$B,_Barberos!$A:$A)))</f>
        <v>6</v>
      </c>
      <c r="Y152" s="20" cm="1">
        <f t="array" ref="Y152">IF(ISERROR(INDEX(Jornadas[id],ROW()-5)),"",INT(SUMIFS(Cortes[importe],Cortes[id_jornada],INDEX(Jornadas[id],ROW()-5),Cortes[id_barbero],LOOKUP($X$4,Barberos[nombre],Barberos[id]))*(INDEX(Jornadas[comision_barberos],1)/100)))</f>
        <v>26000</v>
      </c>
      <c r="Z152" s="20" cm="1">
        <f t="array" ref="Z152">IF(ISERROR(INDEX(Jornadas[id],ROW()-5)),"",SUMIFS(Cortes[propina],Cortes[id_jornada],INDEX(Jornadas[id],ROW()-5),Cortes[id_barbero],LOOKUP($X$4,Barberos[nombre],Barberos[id])))</f>
        <v>0</v>
      </c>
      <c r="AA152" s="20" cm="1">
        <f t="array" ref="AA152">IF(ISERROR(INDEX(Jornadas[id],ROW()-5)),"",SUMIFS(Adelantos[importe],Adelantos[id_jornada],INDEX(Jornadas[id],ROW()-5),Adelantos[id_barbero],LOOKUP($X$4,Barberos[nombre],Barberos[id])))</f>
        <v>1000</v>
      </c>
      <c r="AB152" s="20" cm="1">
        <f t="array" ref="AB152">IF(ISERROR(INDEX(Jornadas[id],ROW()-5)),"",Y152+Z152-AA152)</f>
        <v>25000</v>
      </c>
      <c r="AC152" s="1" cm="1">
        <f t="array" ref="AC152">IF(ISERROR(INDEX(Jornadas[id],ROW()-5)),"",COUNTIFS(_Cortes!$C:$C,INDEX(Jornadas[id],ROW()-5),_Cortes!$B:$B,LOOKUP($AC$4,_Barberos!$B:$B,_Barberos!$A:$A)))</f>
        <v>7</v>
      </c>
      <c r="AD152" s="20" cm="1">
        <f t="array" ref="AD152">IF(ISERROR(INDEX(Jornadas[id],ROW()-5)),"",INT(SUMIFS(Cortes[importe],Cortes[id_jornada],INDEX(Jornadas[id],ROW()-5),Cortes[id_barbero],LOOKUP($AC$4,Barberos[nombre],Barberos[id]))*(INDEX(Jornadas[comision_barberos],1)/100)))</f>
        <v>29000</v>
      </c>
      <c r="AE152" s="20" cm="1">
        <f t="array" ref="AE152">IF(ISERROR(INDEX(Jornadas[id],ROW()-5)),"",SUMIFS(Cortes[propina],Cortes[id_jornada],INDEX(Jornadas[id],ROW()-5),Cortes[id_barbero],LOOKUP($AC$4,Barberos[nombre],Barberos[id])))</f>
        <v>0</v>
      </c>
      <c r="AF152" s="20" cm="1">
        <f t="array" ref="AF152">IF(ISERROR(INDEX(Jornadas[id],ROW()-5)),"",SUMIFS(Adelantos[importe],Adelantos[id_jornada],INDEX(Jornadas[id],ROW()-5),Adelantos[id_barbero],LOOKUP($AC$4,Barberos[nombre],Barberos[id])))</f>
        <v>0</v>
      </c>
      <c r="AG152" s="20" cm="1">
        <f t="array" ref="AG152">IF(ISERROR(INDEX(Jornadas[id],ROW()-5)),"",AD152+AE152-AF152)</f>
        <v>29000</v>
      </c>
      <c r="AH152" s="1" cm="1">
        <f t="array" ref="AH152">IF(ISERROR(INDEX(Jornadas[id],ROW()-5)),"",COUNTIFS(_Cortes!$C:$C,INDEX(Jornadas[id],ROW()-5),_Cortes!$B:$B,LOOKUP($AH$4,_Barberos!$B:$B,_Barberos!$A:$A)))</f>
        <v>0</v>
      </c>
      <c r="AI152" s="20" cm="1">
        <f t="array" ref="AI152">IF(ISERROR(INDEX(Jornadas[id],ROW()-5)),"",INT(SUMIFS(Cortes[importe],Cortes[id_jornada],INDEX(Jornadas[id],ROW()-5),Cortes[id_barbero],LOOKUP($AH$4,Barberos[nombre],Barberos[id]))*(INDEX(Jornadas[comision_barberos],1)/100)))</f>
        <v>0</v>
      </c>
      <c r="AJ152" s="20" cm="1">
        <f t="array" ref="AJ152">IF(ISERROR(INDEX(Jornadas[id],ROW()-5)),"",SUMIFS(Cortes[propina],Cortes[id_jornada],INDEX(Jornadas[id],ROW()-5),Cortes[id_barbero],LOOKUP($AH$4,Barberos[nombre],Barberos[id])))</f>
        <v>0</v>
      </c>
      <c r="AK152" s="20" cm="1">
        <f t="array" ref="AK152">IF(ISERROR(INDEX(Jornadas[id],ROW()-5)),"",SUMIFS(Adelantos[importe],Adelantos[id_jornada],INDEX(Jornadas[id],ROW()-5),Adelantos[id_barbero],LOOKUP($AH$4,Barberos[nombre],Barberos[id])))</f>
        <v>0</v>
      </c>
      <c r="AL152" s="20" cm="1">
        <f t="array" ref="AL152">IF(ISERROR(INDEX(Jornadas[id],ROW()-5)),"",AI152+AJ152-AK152)</f>
        <v>0</v>
      </c>
      <c r="AM152" s="1" cm="1">
        <f t="array" ref="AM152">IF(ISERROR(INDEX(Jornadas[id],ROW()-5)),"",COUNTIFS(_Cortes!$C:$C,INDEX(Jornadas[id],ROW()-5),_Cortes!$B:$B,LOOKUP($AM$4,_Barberos!$B:$B,_Barberos!$A:$A)))</f>
        <v>0</v>
      </c>
      <c r="AN152" s="20" cm="1">
        <f t="array" ref="AN152">IF(ISERROR(INDEX(Jornadas[id],ROW()-5)),"",INT(SUMIFS(Cortes[importe],Cortes[id_jornada],INDEX(Jornadas[id],ROW()-5),Cortes[id_barbero],LOOKUP($AM$4,Barberos[nombre],Barberos[id]))*(INDEX(Jornadas[comision_barberos],1)/100)))</f>
        <v>0</v>
      </c>
      <c r="AO152" s="20" cm="1">
        <f t="array" ref="AO152">IF(ISERROR(INDEX(Jornadas[id],ROW()-5)),"",SUMIFS(Cortes[propina],Cortes[id_jornada],INDEX(Jornadas[id],ROW()-5),Cortes[id_barbero],LOOKUP($AM$4,Barberos[nombre],Barberos[id])))</f>
        <v>0</v>
      </c>
      <c r="AP152" s="20" cm="1">
        <f t="array" ref="AP152">IF(ISERROR(INDEX(Jornadas[id],ROW()-5)),"",SUMIFS(Adelantos[importe],Adelantos[id_jornada],INDEX(Jornadas[id],ROW()-5),Adelantos[id_barbero],LOOKUP($AM$4,Barberos[nombre],Barberos[id])))</f>
        <v>0</v>
      </c>
      <c r="AQ152" s="20" cm="1">
        <f t="array" ref="AQ152">IF(ISERROR(INDEX(Jornadas[id],ROW()-5)),"",AN152+AO152-AP152)</f>
        <v>0</v>
      </c>
      <c r="AR152" s="1" cm="1">
        <f t="array" ref="AR152">IF(ISERROR(INDEX(Jornadas[id],ROW()-5)),"",COUNTIFS(_Cortes!$C:$C,INDEX(Jornadas[id],ROW()-5),_Cortes!$B:$B,LOOKUP($AR$4,_Barberos!$B:$B,_Barberos!$A:$A)))</f>
        <v>0</v>
      </c>
      <c r="AS152" s="20" cm="1">
        <f t="array" ref="AS152">IF(ISERROR(INDEX(Jornadas[id],ROW()-5)),"",INT(SUMIFS(Cortes[importe],Cortes[id_jornada],INDEX(Jornadas[id],ROW()-5),Cortes[id_barbero],LOOKUP($AR$4,Barberos[nombre],Barberos[id]))*(INDEX(Jornadas[comision_barberos],1)/100)))</f>
        <v>0</v>
      </c>
      <c r="AT152" s="20" cm="1">
        <f t="array" ref="AT152">IF(ISERROR(INDEX(Jornadas[id],ROW()-5)),"",SUMIFS(Cortes[propina],Cortes[id_jornada],INDEX(Jornadas[id],ROW()-5),Cortes[id_barbero],LOOKUP($AR$4,Barberos[nombre],Barberos[id])))</f>
        <v>0</v>
      </c>
      <c r="AU152" s="20" cm="1">
        <f t="array" ref="AU152">IF(ISERROR(INDEX(Jornadas[id],ROW()-5)),"",SUMIFS(Adelantos[importe],Adelantos[id_jornada],INDEX(Jornadas[id],ROW()-5),Adelantos[id_barbero],LOOKUP($AR$4,Barberos[nombre],Barberos[id])))</f>
        <v>0</v>
      </c>
      <c r="AV152" s="20" cm="1">
        <f t="array" ref="AV152">IF(ISERROR(INDEX(Jornadas[id],ROW()-5)),"",AS152+AT152-AU152)</f>
        <v>0</v>
      </c>
    </row>
    <row r="153" spans="1:48" ht="15" hidden="1" customHeight="1" x14ac:dyDescent="0.3">
      <c r="A153" s="51" t="str">
        <f t="shared" si="2"/>
        <v>Wednesday</v>
      </c>
      <c r="B153" s="52"/>
      <c r="C153" s="36" cm="1">
        <f t="array" ref="C153">IF(ISERROR(INDEX(Jornadas[id],ROW()-5)),"",INDEX(Jornadas[fecha],ROW()-5))</f>
        <v>45833</v>
      </c>
      <c r="D153" s="2" cm="1">
        <f t="array" ref="D153">IF(ISERROR(INDEX(Jornadas[id],ROW()-5)),"",COUNTIFS(_Cortes!$C:$C,INDEX(Jornadas[id],ROW()-5),_Cortes!$B:$B,LOOKUP($D$4,_Barberos!$B:$B,_Barberos!$A:$A)))</f>
        <v>3</v>
      </c>
      <c r="E153" s="21" cm="1">
        <f t="array" ref="E153">IF(ISERROR(INDEX(Jornadas[id],ROW()-5)),"",INT(SUMIFS(Cortes[importe],Cortes[id_jornada],INDEX(Jornadas[id],ROW()-5),Cortes[id_barbero],LOOKUP($D$4,Barberos[nombre],Barberos[id]))*(INDEX(Jornadas[comision_barberos],1)/100)))</f>
        <v>12000</v>
      </c>
      <c r="F153" s="21" cm="1">
        <f t="array" ref="F153">IF(ISERROR(INDEX(Jornadas[id],ROW()-5)),"",SUMIFS(Cortes[propina],Cortes[id_jornada],INDEX(Jornadas[id],ROW()-5),Cortes[id_barbero],LOOKUP($D$4,Barberos[nombre],Barberos[id])))</f>
        <v>2000</v>
      </c>
      <c r="G153" s="21" cm="1">
        <f t="array" ref="G153">IF(ISERROR(INDEX(Jornadas[id],ROW()-5)),"",SUMIFS(Adelantos[importe],Adelantos[id_jornada],INDEX(Jornadas[id],ROW()-5),Adelantos[id_barbero],LOOKUP($D$4,Barberos[nombre],Barberos[id])))</f>
        <v>0</v>
      </c>
      <c r="H153" s="21" cm="1">
        <f t="array" ref="H153">IF(ISERROR(INDEX(Jornadas[id],ROW()-5)),"",E153+F153-G153)</f>
        <v>14000</v>
      </c>
      <c r="I153" s="2" cm="1">
        <f t="array" ref="I153">IF(ISERROR(INDEX(Jornadas[id],ROW()-5)),"",COUNTIFS(_Cortes!$C:$C,INDEX(Jornadas[id],ROW()-5),_Cortes!$B:$B,LOOKUP($I$4,_Barberos!$B:$B,_Barberos!$A:$A)))</f>
        <v>11</v>
      </c>
      <c r="J153" s="21" cm="1">
        <f t="array" ref="J153">IF(ISERROR(INDEX(Jornadas[id],ROW()-5)),"",INT(SUMIFS(Cortes[importe],Cortes[id_jornada],INDEX(Jornadas[id],ROW()-5),Cortes[id_barbero],LOOKUP($I$4,Barberos[nombre],Barberos[id]))*(INDEX(Jornadas[comision_barberos],1)/100)))</f>
        <v>61500</v>
      </c>
      <c r="K153" s="21" cm="1">
        <f t="array" ref="K153">IF(ISERROR(INDEX(Jornadas[id],ROW()-5)),"",SUMIFS(Cortes[propina],Cortes[id_jornada],INDEX(Jornadas[id],ROW()-5),Cortes[id_barbero],LOOKUP($I$4,Barberos[nombre],Barberos[id])))</f>
        <v>10500</v>
      </c>
      <c r="L153" s="21" cm="1">
        <f t="array" ref="L153">IF(ISERROR(INDEX(Jornadas[id],ROW()-5)),"",SUMIFS(Adelantos[importe],Adelantos[id_jornada],INDEX(Jornadas[id],ROW()-5),Adelantos[id_barbero],LOOKUP($I$4,Barberos[nombre],Barberos[id])))</f>
        <v>4000</v>
      </c>
      <c r="M153" s="21" cm="1">
        <f t="array" ref="M153">IF(ISERROR(INDEX(Jornadas[id],ROW()-5)),"",J153+K153-L153)</f>
        <v>68000</v>
      </c>
      <c r="N153" s="2" cm="1">
        <f t="array" ref="N153">IF(ISERROR(INDEX(Jornadas[id],ROW()-5)),"",COUNTIFS(_Cortes!$C:$C,INDEX(Jornadas[id],ROW()-5),_Cortes!$B:$B,LOOKUP($N$4,_Barberos!$B:$B,_Barberos!$A:$A)))</f>
        <v>10</v>
      </c>
      <c r="O153" s="21" cm="1">
        <f t="array" ref="O153">IF(ISERROR(INDEX(Jornadas[id],ROW()-5)),"",INT(SUMIFS(Cortes[importe],Cortes[id_jornada],INDEX(Jornadas[id],ROW()-5),Cortes[id_barbero],LOOKUP($N$4,Barberos[nombre],Barberos[id]))*(INDEX(Jornadas[comision_barberos],1)/100)))</f>
        <v>40000</v>
      </c>
      <c r="P153" s="21" cm="1">
        <f t="array" ref="P153">IF(ISERROR(INDEX(Jornadas[id],ROW()-5)),"",SUMIFS(Cortes[propina],Cortes[id_jornada],INDEX(Jornadas[id],ROW()-5),Cortes[id_barbero],LOOKUP($N$4,Barberos[nombre],Barberos[id])))</f>
        <v>15000</v>
      </c>
      <c r="Q153" s="21" cm="1">
        <f t="array" ref="Q153">IF(ISERROR(INDEX(Jornadas[id],ROW()-5)),"",SUMIFS(Adelantos[importe],Adelantos[id_jornada],INDEX(Jornadas[id],ROW()-5),Adelantos[id_barbero],LOOKUP($N$4,Barberos[nombre],Barberos[id])))</f>
        <v>0</v>
      </c>
      <c r="R153" s="21" cm="1">
        <f t="array" ref="R153">IF(ISERROR(INDEX(Jornadas[id],ROW()-5)),"",O153+P153-Q153)</f>
        <v>55000</v>
      </c>
      <c r="S153" s="2" cm="1">
        <f t="array" ref="S153">IF(ISERROR(INDEX(Jornadas[id],ROW()-5)),"",COUNTIFS(_Cortes!$C:$C,INDEX(Jornadas[id],ROW()-5),_Cortes!$B:$B,LOOKUP($S$4,_Barberos!$B:$B,_Barberos!$A:$A)))</f>
        <v>6</v>
      </c>
      <c r="T153" s="21" cm="1">
        <f t="array" ref="T153">IF(ISERROR(INDEX(Jornadas[id],ROW()-5)),"",INT(SUMIFS(Cortes[importe],Cortes[id_jornada],INDEX(Jornadas[id],ROW()-5),Cortes[id_barbero],LOOKUP($S$4,Barberos[nombre],Barberos[id]))*(INDEX(Jornadas[comision_barberos],1)/100)))</f>
        <v>24000</v>
      </c>
      <c r="U153" s="21" cm="1">
        <f t="array" ref="U153">IF(ISERROR(INDEX(Jornadas[id],ROW()-5)),"",SUMIFS(Cortes[propina],Cortes[id_jornada],INDEX(Jornadas[id],ROW()-5),Cortes[id_barbero],LOOKUP($S$4,Barberos[nombre],Barberos[id])))</f>
        <v>6000</v>
      </c>
      <c r="V153" s="21" cm="1">
        <f t="array" ref="V153">IF(ISERROR(INDEX(Jornadas[id],ROW()-5)),"",SUMIFS(Adelantos[importe],Adelantos[id_jornada],INDEX(Jornadas[id],ROW()-5),Adelantos[id_barbero],LOOKUP($S$4,Barberos[nombre],Barberos[id])))</f>
        <v>0</v>
      </c>
      <c r="W153" s="21" cm="1">
        <f t="array" ref="W153">IF(ISERROR(INDEX(Jornadas[id],ROW()-5)),"",T153+U153-V153)</f>
        <v>30000</v>
      </c>
      <c r="X153" s="2" cm="1">
        <f t="array" ref="X153">IF(ISERROR(INDEX(Jornadas[id],ROW()-5)),"",COUNTIFS(_Cortes!$C:$C,INDEX(Jornadas[id],ROW()-5),_Cortes!$B:$B,LOOKUP($X$4,_Barberos!$B:$B,_Barberos!$A:$A)))</f>
        <v>9</v>
      </c>
      <c r="Y153" s="21" cm="1">
        <f t="array" ref="Y153">IF(ISERROR(INDEX(Jornadas[id],ROW()-5)),"",INT(SUMIFS(Cortes[importe],Cortes[id_jornada],INDEX(Jornadas[id],ROW()-5),Cortes[id_barbero],LOOKUP($X$4,Barberos[nombre],Barberos[id]))*(INDEX(Jornadas[comision_barberos],1)/100)))</f>
        <v>39000</v>
      </c>
      <c r="Z153" s="21" cm="1">
        <f t="array" ref="Z153">IF(ISERROR(INDEX(Jornadas[id],ROW()-5)),"",SUMIFS(Cortes[propina],Cortes[id_jornada],INDEX(Jornadas[id],ROW()-5),Cortes[id_barbero],LOOKUP($X$4,Barberos[nombre],Barberos[id])))</f>
        <v>2000</v>
      </c>
      <c r="AA153" s="21" cm="1">
        <f t="array" ref="AA153">IF(ISERROR(INDEX(Jornadas[id],ROW()-5)),"",SUMIFS(Adelantos[importe],Adelantos[id_jornada],INDEX(Jornadas[id],ROW()-5),Adelantos[id_barbero],LOOKUP($X$4,Barberos[nombre],Barberos[id])))</f>
        <v>500</v>
      </c>
      <c r="AB153" s="21" cm="1">
        <f t="array" ref="AB153">IF(ISERROR(INDEX(Jornadas[id],ROW()-5)),"",Y153+Z153-AA153)</f>
        <v>40500</v>
      </c>
      <c r="AC153" s="2" cm="1">
        <f t="array" ref="AC153">IF(ISERROR(INDEX(Jornadas[id],ROW()-5)),"",COUNTIFS(_Cortes!$C:$C,INDEX(Jornadas[id],ROW()-5),_Cortes!$B:$B,LOOKUP($AC$4,_Barberos!$B:$B,_Barberos!$A:$A)))</f>
        <v>0</v>
      </c>
      <c r="AD153" s="21" cm="1">
        <f t="array" ref="AD153">IF(ISERROR(INDEX(Jornadas[id],ROW()-5)),"",INT(SUMIFS(Cortes[importe],Cortes[id_jornada],INDEX(Jornadas[id],ROW()-5),Cortes[id_barbero],LOOKUP($AC$4,Barberos[nombre],Barberos[id]))*(INDEX(Jornadas[comision_barberos],1)/100)))</f>
        <v>0</v>
      </c>
      <c r="AE153" s="21" cm="1">
        <f t="array" ref="AE153">IF(ISERROR(INDEX(Jornadas[id],ROW()-5)),"",SUMIFS(Cortes[propina],Cortes[id_jornada],INDEX(Jornadas[id],ROW()-5),Cortes[id_barbero],LOOKUP($AC$4,Barberos[nombre],Barberos[id])))</f>
        <v>0</v>
      </c>
      <c r="AF153" s="21" cm="1">
        <f t="array" ref="AF153">IF(ISERROR(INDEX(Jornadas[id],ROW()-5)),"",SUMIFS(Adelantos[importe],Adelantos[id_jornada],INDEX(Jornadas[id],ROW()-5),Adelantos[id_barbero],LOOKUP($AC$4,Barberos[nombre],Barberos[id])))</f>
        <v>0</v>
      </c>
      <c r="AG153" s="21" cm="1">
        <f t="array" ref="AG153">IF(ISERROR(INDEX(Jornadas[id],ROW()-5)),"",AD153+AE153-AF153)</f>
        <v>0</v>
      </c>
      <c r="AH153" s="2" cm="1">
        <f t="array" ref="AH153">IF(ISERROR(INDEX(Jornadas[id],ROW()-5)),"",COUNTIFS(_Cortes!$C:$C,INDEX(Jornadas[id],ROW()-5),_Cortes!$B:$B,LOOKUP($AH$4,_Barberos!$B:$B,_Barberos!$A:$A)))</f>
        <v>0</v>
      </c>
      <c r="AI153" s="21" cm="1">
        <f t="array" ref="AI153">IF(ISERROR(INDEX(Jornadas[id],ROW()-5)),"",INT(SUMIFS(Cortes[importe],Cortes[id_jornada],INDEX(Jornadas[id],ROW()-5),Cortes[id_barbero],LOOKUP($AH$4,Barberos[nombre],Barberos[id]))*(INDEX(Jornadas[comision_barberos],1)/100)))</f>
        <v>0</v>
      </c>
      <c r="AJ153" s="21" cm="1">
        <f t="array" ref="AJ153">IF(ISERROR(INDEX(Jornadas[id],ROW()-5)),"",SUMIFS(Cortes[propina],Cortes[id_jornada],INDEX(Jornadas[id],ROW()-5),Cortes[id_barbero],LOOKUP($AH$4,Barberos[nombre],Barberos[id])))</f>
        <v>0</v>
      </c>
      <c r="AK153" s="21" cm="1">
        <f t="array" ref="AK153">IF(ISERROR(INDEX(Jornadas[id],ROW()-5)),"",SUMIFS(Adelantos[importe],Adelantos[id_jornada],INDEX(Jornadas[id],ROW()-5),Adelantos[id_barbero],LOOKUP($AH$4,Barberos[nombre],Barberos[id])))</f>
        <v>0</v>
      </c>
      <c r="AL153" s="21" cm="1">
        <f t="array" ref="AL153">IF(ISERROR(INDEX(Jornadas[id],ROW()-5)),"",AI153+AJ153-AK153)</f>
        <v>0</v>
      </c>
      <c r="AM153" s="2" cm="1">
        <f t="array" ref="AM153">IF(ISERROR(INDEX(Jornadas[id],ROW()-5)),"",COUNTIFS(_Cortes!$C:$C,INDEX(Jornadas[id],ROW()-5),_Cortes!$B:$B,LOOKUP($AM$4,_Barberos!$B:$B,_Barberos!$A:$A)))</f>
        <v>0</v>
      </c>
      <c r="AN153" s="21" cm="1">
        <f t="array" ref="AN153">IF(ISERROR(INDEX(Jornadas[id],ROW()-5)),"",INT(SUMIFS(Cortes[importe],Cortes[id_jornada],INDEX(Jornadas[id],ROW()-5),Cortes[id_barbero],LOOKUP($AM$4,Barberos[nombre],Barberos[id]))*(INDEX(Jornadas[comision_barberos],1)/100)))</f>
        <v>0</v>
      </c>
      <c r="AO153" s="21" cm="1">
        <f t="array" ref="AO153">IF(ISERROR(INDEX(Jornadas[id],ROW()-5)),"",SUMIFS(Cortes[propina],Cortes[id_jornada],INDEX(Jornadas[id],ROW()-5),Cortes[id_barbero],LOOKUP($AM$4,Barberos[nombre],Barberos[id])))</f>
        <v>0</v>
      </c>
      <c r="AP153" s="21" cm="1">
        <f t="array" ref="AP153">IF(ISERROR(INDEX(Jornadas[id],ROW()-5)),"",SUMIFS(Adelantos[importe],Adelantos[id_jornada],INDEX(Jornadas[id],ROW()-5),Adelantos[id_barbero],LOOKUP($AM$4,Barberos[nombre],Barberos[id])))</f>
        <v>0</v>
      </c>
      <c r="AQ153" s="21" cm="1">
        <f t="array" ref="AQ153">IF(ISERROR(INDEX(Jornadas[id],ROW()-5)),"",AN153+AO153-AP153)</f>
        <v>0</v>
      </c>
      <c r="AR153" s="2" cm="1">
        <f t="array" ref="AR153">IF(ISERROR(INDEX(Jornadas[id],ROW()-5)),"",COUNTIFS(_Cortes!$C:$C,INDEX(Jornadas[id],ROW()-5),_Cortes!$B:$B,LOOKUP($AR$4,_Barberos!$B:$B,_Barberos!$A:$A)))</f>
        <v>0</v>
      </c>
      <c r="AS153" s="21" cm="1">
        <f t="array" ref="AS153">IF(ISERROR(INDEX(Jornadas[id],ROW()-5)),"",INT(SUMIFS(Cortes[importe],Cortes[id_jornada],INDEX(Jornadas[id],ROW()-5),Cortes[id_barbero],LOOKUP($AR$4,Barberos[nombre],Barberos[id]))*(INDEX(Jornadas[comision_barberos],1)/100)))</f>
        <v>0</v>
      </c>
      <c r="AT153" s="21" cm="1">
        <f t="array" ref="AT153">IF(ISERROR(INDEX(Jornadas[id],ROW()-5)),"",SUMIFS(Cortes[propina],Cortes[id_jornada],INDEX(Jornadas[id],ROW()-5),Cortes[id_barbero],LOOKUP($AR$4,Barberos[nombre],Barberos[id])))</f>
        <v>0</v>
      </c>
      <c r="AU153" s="21" cm="1">
        <f t="array" ref="AU153">IF(ISERROR(INDEX(Jornadas[id],ROW()-5)),"",SUMIFS(Adelantos[importe],Adelantos[id_jornada],INDEX(Jornadas[id],ROW()-5),Adelantos[id_barbero],LOOKUP($AR$4,Barberos[nombre],Barberos[id])))</f>
        <v>0</v>
      </c>
      <c r="AV153" s="21" cm="1">
        <f t="array" ref="AV153">IF(ISERROR(INDEX(Jornadas[id],ROW()-5)),"",AS153+AT153-AU153)</f>
        <v>0</v>
      </c>
    </row>
    <row r="154" spans="1:48" ht="15" hidden="1" customHeight="1" x14ac:dyDescent="0.3">
      <c r="A154" s="53" t="str">
        <f t="shared" si="2"/>
        <v>Thursday</v>
      </c>
      <c r="B154" s="54"/>
      <c r="C154" s="38" cm="1">
        <f t="array" ref="C154">IF(ISERROR(INDEX(Jornadas[id],ROW()-5)),"",INDEX(Jornadas[fecha],ROW()-5))</f>
        <v>45834</v>
      </c>
      <c r="D154" s="1" cm="1">
        <f t="array" ref="D154">IF(ISERROR(INDEX(Jornadas[id],ROW()-5)),"",COUNTIFS(_Cortes!$C:$C,INDEX(Jornadas[id],ROW()-5),_Cortes!$B:$B,LOOKUP($D$4,_Barberos!$B:$B,_Barberos!$A:$A)))</f>
        <v>10</v>
      </c>
      <c r="E154" s="20" cm="1">
        <f t="array" ref="E154">IF(ISERROR(INDEX(Jornadas[id],ROW()-5)),"",INT(SUMIFS(Cortes[importe],Cortes[id_jornada],INDEX(Jornadas[id],ROW()-5),Cortes[id_barbero],LOOKUP($D$4,Barberos[nombre],Barberos[id]))*(INDEX(Jornadas[comision_barberos],1)/100)))</f>
        <v>53500</v>
      </c>
      <c r="F154" s="20" cm="1">
        <f t="array" ref="F154">IF(ISERROR(INDEX(Jornadas[id],ROW()-5)),"",SUMIFS(Cortes[propina],Cortes[id_jornada],INDEX(Jornadas[id],ROW()-5),Cortes[id_barbero],LOOKUP($D$4,Barberos[nombre],Barberos[id])))</f>
        <v>0</v>
      </c>
      <c r="G154" s="20" cm="1">
        <f t="array" ref="G154">IF(ISERROR(INDEX(Jornadas[id],ROW()-5)),"",SUMIFS(Adelantos[importe],Adelantos[id_jornada],INDEX(Jornadas[id],ROW()-5),Adelantos[id_barbero],LOOKUP($D$4,Barberos[nombre],Barberos[id])))</f>
        <v>0</v>
      </c>
      <c r="H154" s="20" cm="1">
        <f t="array" ref="H154">IF(ISERROR(INDEX(Jornadas[id],ROW()-5)),"",E154+F154-G154)</f>
        <v>53500</v>
      </c>
      <c r="I154" s="1" cm="1">
        <f t="array" ref="I154">IF(ISERROR(INDEX(Jornadas[id],ROW()-5)),"",COUNTIFS(_Cortes!$C:$C,INDEX(Jornadas[id],ROW()-5),_Cortes!$B:$B,LOOKUP($I$4,_Barberos!$B:$B,_Barberos!$A:$A)))</f>
        <v>9</v>
      </c>
      <c r="J154" s="20" cm="1">
        <f t="array" ref="J154">IF(ISERROR(INDEX(Jornadas[id],ROW()-5)),"",INT(SUMIFS(Cortes[importe],Cortes[id_jornada],INDEX(Jornadas[id],ROW()-5),Cortes[id_barbero],LOOKUP($I$4,Barberos[nombre],Barberos[id]))*(INDEX(Jornadas[comision_barberos],1)/100)))</f>
        <v>54500</v>
      </c>
      <c r="K154" s="20" cm="1">
        <f t="array" ref="K154">IF(ISERROR(INDEX(Jornadas[id],ROW()-5)),"",SUMIFS(Cortes[propina],Cortes[id_jornada],INDEX(Jornadas[id],ROW()-5),Cortes[id_barbero],LOOKUP($I$4,Barberos[nombre],Barberos[id])))</f>
        <v>1000</v>
      </c>
      <c r="L154" s="20" cm="1">
        <f t="array" ref="L154">IF(ISERROR(INDEX(Jornadas[id],ROW()-5)),"",SUMIFS(Adelantos[importe],Adelantos[id_jornada],INDEX(Jornadas[id],ROW()-5),Adelantos[id_barbero],LOOKUP($I$4,Barberos[nombre],Barberos[id])))</f>
        <v>1000</v>
      </c>
      <c r="M154" s="20" cm="1">
        <f t="array" ref="M154">IF(ISERROR(INDEX(Jornadas[id],ROW()-5)),"",J154+K154-L154)</f>
        <v>54500</v>
      </c>
      <c r="N154" s="1" cm="1">
        <f t="array" ref="N154">IF(ISERROR(INDEX(Jornadas[id],ROW()-5)),"",COUNTIFS(_Cortes!$C:$C,INDEX(Jornadas[id],ROW()-5),_Cortes!$B:$B,LOOKUP($N$4,_Barberos!$B:$B,_Barberos!$A:$A)))</f>
        <v>12</v>
      </c>
      <c r="O154" s="20" cm="1">
        <f t="array" ref="O154">IF(ISERROR(INDEX(Jornadas[id],ROW()-5)),"",INT(SUMIFS(Cortes[importe],Cortes[id_jornada],INDEX(Jornadas[id],ROW()-5),Cortes[id_barbero],LOOKUP($N$4,Barberos[nombre],Barberos[id]))*(INDEX(Jornadas[comision_barberos],1)/100)))</f>
        <v>49000</v>
      </c>
      <c r="P154" s="20" cm="1">
        <f t="array" ref="P154">IF(ISERROR(INDEX(Jornadas[id],ROW()-5)),"",SUMIFS(Cortes[propina],Cortes[id_jornada],INDEX(Jornadas[id],ROW()-5),Cortes[id_barbero],LOOKUP($N$4,Barberos[nombre],Barberos[id])))</f>
        <v>1000</v>
      </c>
      <c r="Q154" s="20" cm="1">
        <f t="array" ref="Q154">IF(ISERROR(INDEX(Jornadas[id],ROW()-5)),"",SUMIFS(Adelantos[importe],Adelantos[id_jornada],INDEX(Jornadas[id],ROW()-5),Adelantos[id_barbero],LOOKUP($N$4,Barberos[nombre],Barberos[id])))</f>
        <v>0</v>
      </c>
      <c r="R154" s="20" cm="1">
        <f t="array" ref="R154">IF(ISERROR(INDEX(Jornadas[id],ROW()-5)),"",O154+P154-Q154)</f>
        <v>50000</v>
      </c>
      <c r="S154" s="1" cm="1">
        <f t="array" ref="S154">IF(ISERROR(INDEX(Jornadas[id],ROW()-5)),"",COUNTIFS(_Cortes!$C:$C,INDEX(Jornadas[id],ROW()-5),_Cortes!$B:$B,LOOKUP($S$4,_Barberos!$B:$B,_Barberos!$A:$A)))</f>
        <v>0</v>
      </c>
      <c r="T154" s="20" cm="1">
        <f t="array" ref="T154">IF(ISERROR(INDEX(Jornadas[id],ROW()-5)),"",INT(SUMIFS(Cortes[importe],Cortes[id_jornada],INDEX(Jornadas[id],ROW()-5),Cortes[id_barbero],LOOKUP($S$4,Barberos[nombre],Barberos[id]))*(INDEX(Jornadas[comision_barberos],1)/100)))</f>
        <v>0</v>
      </c>
      <c r="U154" s="20" cm="1">
        <f t="array" ref="U154">IF(ISERROR(INDEX(Jornadas[id],ROW()-5)),"",SUMIFS(Cortes[propina],Cortes[id_jornada],INDEX(Jornadas[id],ROW()-5),Cortes[id_barbero],LOOKUP($S$4,Barberos[nombre],Barberos[id])))</f>
        <v>0</v>
      </c>
      <c r="V154" s="20" cm="1">
        <f t="array" ref="V154">IF(ISERROR(INDEX(Jornadas[id],ROW()-5)),"",SUMIFS(Adelantos[importe],Adelantos[id_jornada],INDEX(Jornadas[id],ROW()-5),Adelantos[id_barbero],LOOKUP($S$4,Barberos[nombre],Barberos[id])))</f>
        <v>0</v>
      </c>
      <c r="W154" s="20" cm="1">
        <f t="array" ref="W154">IF(ISERROR(INDEX(Jornadas[id],ROW()-5)),"",T154+U154-V154)</f>
        <v>0</v>
      </c>
      <c r="X154" s="1" cm="1">
        <f t="array" ref="X154">IF(ISERROR(INDEX(Jornadas[id],ROW()-5)),"",COUNTIFS(_Cortes!$C:$C,INDEX(Jornadas[id],ROW()-5),_Cortes!$B:$B,LOOKUP($X$4,_Barberos!$B:$B,_Barberos!$A:$A)))</f>
        <v>8</v>
      </c>
      <c r="Y154" s="20" cm="1">
        <f t="array" ref="Y154">IF(ISERROR(INDEX(Jornadas[id],ROW()-5)),"",INT(SUMIFS(Cortes[importe],Cortes[id_jornada],INDEX(Jornadas[id],ROW()-5),Cortes[id_barbero],LOOKUP($X$4,Barberos[nombre],Barberos[id]))*(INDEX(Jornadas[comision_barberos],1)/100)))</f>
        <v>33000</v>
      </c>
      <c r="Z154" s="20" cm="1">
        <f t="array" ref="Z154">IF(ISERROR(INDEX(Jornadas[id],ROW()-5)),"",SUMIFS(Cortes[propina],Cortes[id_jornada],INDEX(Jornadas[id],ROW()-5),Cortes[id_barbero],LOOKUP($X$4,Barberos[nombre],Barberos[id])))</f>
        <v>1300</v>
      </c>
      <c r="AA154" s="20" cm="1">
        <f t="array" ref="AA154">IF(ISERROR(INDEX(Jornadas[id],ROW()-5)),"",SUMIFS(Adelantos[importe],Adelantos[id_jornada],INDEX(Jornadas[id],ROW()-5),Adelantos[id_barbero],LOOKUP($X$4,Barberos[nombre],Barberos[id])))</f>
        <v>0</v>
      </c>
      <c r="AB154" s="20" cm="1">
        <f t="array" ref="AB154">IF(ISERROR(INDEX(Jornadas[id],ROW()-5)),"",Y154+Z154-AA154)</f>
        <v>34300</v>
      </c>
      <c r="AC154" s="1" cm="1">
        <f t="array" ref="AC154">IF(ISERROR(INDEX(Jornadas[id],ROW()-5)),"",COUNTIFS(_Cortes!$C:$C,INDEX(Jornadas[id],ROW()-5),_Cortes!$B:$B,LOOKUP($AC$4,_Barberos!$B:$B,_Barberos!$A:$A)))</f>
        <v>9</v>
      </c>
      <c r="AD154" s="20" cm="1">
        <f t="array" ref="AD154">IF(ISERROR(INDEX(Jornadas[id],ROW()-5)),"",INT(SUMIFS(Cortes[importe],Cortes[id_jornada],INDEX(Jornadas[id],ROW()-5),Cortes[id_barbero],LOOKUP($AC$4,Barberos[nombre],Barberos[id]))*(INDEX(Jornadas[comision_barberos],1)/100)))</f>
        <v>36000</v>
      </c>
      <c r="AE154" s="20" cm="1">
        <f t="array" ref="AE154">IF(ISERROR(INDEX(Jornadas[id],ROW()-5)),"",SUMIFS(Cortes[propina],Cortes[id_jornada],INDEX(Jornadas[id],ROW()-5),Cortes[id_barbero],LOOKUP($AC$4,Barberos[nombre],Barberos[id])))</f>
        <v>2000</v>
      </c>
      <c r="AF154" s="20" cm="1">
        <f t="array" ref="AF154">IF(ISERROR(INDEX(Jornadas[id],ROW()-5)),"",SUMIFS(Adelantos[importe],Adelantos[id_jornada],INDEX(Jornadas[id],ROW()-5),Adelantos[id_barbero],LOOKUP($AC$4,Barberos[nombre],Barberos[id])))</f>
        <v>0</v>
      </c>
      <c r="AG154" s="20" cm="1">
        <f t="array" ref="AG154">IF(ISERROR(INDEX(Jornadas[id],ROW()-5)),"",AD154+AE154-AF154)</f>
        <v>38000</v>
      </c>
      <c r="AH154" s="1" cm="1">
        <f t="array" ref="AH154">IF(ISERROR(INDEX(Jornadas[id],ROW()-5)),"",COUNTIFS(_Cortes!$C:$C,INDEX(Jornadas[id],ROW()-5),_Cortes!$B:$B,LOOKUP($AH$4,_Barberos!$B:$B,_Barberos!$A:$A)))</f>
        <v>0</v>
      </c>
      <c r="AI154" s="20" cm="1">
        <f t="array" ref="AI154">IF(ISERROR(INDEX(Jornadas[id],ROW()-5)),"",INT(SUMIFS(Cortes[importe],Cortes[id_jornada],INDEX(Jornadas[id],ROW()-5),Cortes[id_barbero],LOOKUP($AH$4,Barberos[nombre],Barberos[id]))*(INDEX(Jornadas[comision_barberos],1)/100)))</f>
        <v>0</v>
      </c>
      <c r="AJ154" s="20" cm="1">
        <f t="array" ref="AJ154">IF(ISERROR(INDEX(Jornadas[id],ROW()-5)),"",SUMIFS(Cortes[propina],Cortes[id_jornada],INDEX(Jornadas[id],ROW()-5),Cortes[id_barbero],LOOKUP($AH$4,Barberos[nombre],Barberos[id])))</f>
        <v>0</v>
      </c>
      <c r="AK154" s="20" cm="1">
        <f t="array" ref="AK154">IF(ISERROR(INDEX(Jornadas[id],ROW()-5)),"",SUMIFS(Adelantos[importe],Adelantos[id_jornada],INDEX(Jornadas[id],ROW()-5),Adelantos[id_barbero],LOOKUP($AH$4,Barberos[nombre],Barberos[id])))</f>
        <v>0</v>
      </c>
      <c r="AL154" s="20" cm="1">
        <f t="array" ref="AL154">IF(ISERROR(INDEX(Jornadas[id],ROW()-5)),"",AI154+AJ154-AK154)</f>
        <v>0</v>
      </c>
      <c r="AM154" s="1" cm="1">
        <f t="array" ref="AM154">IF(ISERROR(INDEX(Jornadas[id],ROW()-5)),"",COUNTIFS(_Cortes!$C:$C,INDEX(Jornadas[id],ROW()-5),_Cortes!$B:$B,LOOKUP($AM$4,_Barberos!$B:$B,_Barberos!$A:$A)))</f>
        <v>0</v>
      </c>
      <c r="AN154" s="20" cm="1">
        <f t="array" ref="AN154">IF(ISERROR(INDEX(Jornadas[id],ROW()-5)),"",INT(SUMIFS(Cortes[importe],Cortes[id_jornada],INDEX(Jornadas[id],ROW()-5),Cortes[id_barbero],LOOKUP($AM$4,Barberos[nombre],Barberos[id]))*(INDEX(Jornadas[comision_barberos],1)/100)))</f>
        <v>0</v>
      </c>
      <c r="AO154" s="20" cm="1">
        <f t="array" ref="AO154">IF(ISERROR(INDEX(Jornadas[id],ROW()-5)),"",SUMIFS(Cortes[propina],Cortes[id_jornada],INDEX(Jornadas[id],ROW()-5),Cortes[id_barbero],LOOKUP($AM$4,Barberos[nombre],Barberos[id])))</f>
        <v>0</v>
      </c>
      <c r="AP154" s="20" cm="1">
        <f t="array" ref="AP154">IF(ISERROR(INDEX(Jornadas[id],ROW()-5)),"",SUMIFS(Adelantos[importe],Adelantos[id_jornada],INDEX(Jornadas[id],ROW()-5),Adelantos[id_barbero],LOOKUP($AM$4,Barberos[nombre],Barberos[id])))</f>
        <v>0</v>
      </c>
      <c r="AQ154" s="20" cm="1">
        <f t="array" ref="AQ154">IF(ISERROR(INDEX(Jornadas[id],ROW()-5)),"",AN154+AO154-AP154)</f>
        <v>0</v>
      </c>
      <c r="AR154" s="1" cm="1">
        <f t="array" ref="AR154">IF(ISERROR(INDEX(Jornadas[id],ROW()-5)),"",COUNTIFS(_Cortes!$C:$C,INDEX(Jornadas[id],ROW()-5),_Cortes!$B:$B,LOOKUP($AR$4,_Barberos!$B:$B,_Barberos!$A:$A)))</f>
        <v>0</v>
      </c>
      <c r="AS154" s="20" cm="1">
        <f t="array" ref="AS154">IF(ISERROR(INDEX(Jornadas[id],ROW()-5)),"",INT(SUMIFS(Cortes[importe],Cortes[id_jornada],INDEX(Jornadas[id],ROW()-5),Cortes[id_barbero],LOOKUP($AR$4,Barberos[nombre],Barberos[id]))*(INDEX(Jornadas[comision_barberos],1)/100)))</f>
        <v>0</v>
      </c>
      <c r="AT154" s="20" cm="1">
        <f t="array" ref="AT154">IF(ISERROR(INDEX(Jornadas[id],ROW()-5)),"",SUMIFS(Cortes[propina],Cortes[id_jornada],INDEX(Jornadas[id],ROW()-5),Cortes[id_barbero],LOOKUP($AR$4,Barberos[nombre],Barberos[id])))</f>
        <v>0</v>
      </c>
      <c r="AU154" s="20" cm="1">
        <f t="array" ref="AU154">IF(ISERROR(INDEX(Jornadas[id],ROW()-5)),"",SUMIFS(Adelantos[importe],Adelantos[id_jornada],INDEX(Jornadas[id],ROW()-5),Adelantos[id_barbero],LOOKUP($AR$4,Barberos[nombre],Barberos[id])))</f>
        <v>0</v>
      </c>
      <c r="AV154" s="20" cm="1">
        <f t="array" ref="AV154">IF(ISERROR(INDEX(Jornadas[id],ROW()-5)),"",AS154+AT154-AU154)</f>
        <v>0</v>
      </c>
    </row>
    <row r="155" spans="1:48" ht="15" hidden="1" customHeight="1" x14ac:dyDescent="0.3">
      <c r="A155" s="51" t="str">
        <f t="shared" si="2"/>
        <v>Friday</v>
      </c>
      <c r="B155" s="52"/>
      <c r="C155" s="36" cm="1">
        <f t="array" ref="C155">IF(ISERROR(INDEX(Jornadas[id],ROW()-5)),"",INDEX(Jornadas[fecha],ROW()-5))</f>
        <v>45835</v>
      </c>
      <c r="D155" s="2" cm="1">
        <f t="array" ref="D155">IF(ISERROR(INDEX(Jornadas[id],ROW()-5)),"",COUNTIFS(_Cortes!$C:$C,INDEX(Jornadas[id],ROW()-5),_Cortes!$B:$B,LOOKUP($D$4,_Barberos!$B:$B,_Barberos!$A:$A)))</f>
        <v>10</v>
      </c>
      <c r="E155" s="21" cm="1">
        <f t="array" ref="E155">IF(ISERROR(INDEX(Jornadas[id],ROW()-5)),"",INT(SUMIFS(Cortes[importe],Cortes[id_jornada],INDEX(Jornadas[id],ROW()-5),Cortes[id_barbero],LOOKUP($D$4,Barberos[nombre],Barberos[id]))*(INDEX(Jornadas[comision_barberos],1)/100)))</f>
        <v>43000</v>
      </c>
      <c r="F155" s="21" cm="1">
        <f t="array" ref="F155">IF(ISERROR(INDEX(Jornadas[id],ROW()-5)),"",SUMIFS(Cortes[propina],Cortes[id_jornada],INDEX(Jornadas[id],ROW()-5),Cortes[id_barbero],LOOKUP($D$4,Barberos[nombre],Barberos[id])))</f>
        <v>3000</v>
      </c>
      <c r="G155" s="21" cm="1">
        <f t="array" ref="G155">IF(ISERROR(INDEX(Jornadas[id],ROW()-5)),"",SUMIFS(Adelantos[importe],Adelantos[id_jornada],INDEX(Jornadas[id],ROW()-5),Adelantos[id_barbero],LOOKUP($D$4,Barberos[nombre],Barberos[id])))</f>
        <v>4100</v>
      </c>
      <c r="H155" s="21" cm="1">
        <f t="array" ref="H155">IF(ISERROR(INDEX(Jornadas[id],ROW()-5)),"",E155+F155-G155)</f>
        <v>41900</v>
      </c>
      <c r="I155" s="2" cm="1">
        <f t="array" ref="I155">IF(ISERROR(INDEX(Jornadas[id],ROW()-5)),"",COUNTIFS(_Cortes!$C:$C,INDEX(Jornadas[id],ROW()-5),_Cortes!$B:$B,LOOKUP($I$4,_Barberos!$B:$B,_Barberos!$A:$A)))</f>
        <v>13</v>
      </c>
      <c r="J155" s="21" cm="1">
        <f t="array" ref="J155">IF(ISERROR(INDEX(Jornadas[id],ROW()-5)),"",INT(SUMIFS(Cortes[importe],Cortes[id_jornada],INDEX(Jornadas[id],ROW()-5),Cortes[id_barbero],LOOKUP($I$4,Barberos[nombre],Barberos[id]))*(INDEX(Jornadas[comision_barberos],1)/100)))</f>
        <v>53000</v>
      </c>
      <c r="K155" s="21" cm="1">
        <f t="array" ref="K155">IF(ISERROR(INDEX(Jornadas[id],ROW()-5)),"",SUMIFS(Cortes[propina],Cortes[id_jornada],INDEX(Jornadas[id],ROW()-5),Cortes[id_barbero],LOOKUP($I$4,Barberos[nombre],Barberos[id])))</f>
        <v>9000</v>
      </c>
      <c r="L155" s="21" cm="1">
        <f t="array" ref="L155">IF(ISERROR(INDEX(Jornadas[id],ROW()-5)),"",SUMIFS(Adelantos[importe],Adelantos[id_jornada],INDEX(Jornadas[id],ROW()-5),Adelantos[id_barbero],LOOKUP($I$4,Barberos[nombre],Barberos[id])))</f>
        <v>500</v>
      </c>
      <c r="M155" s="21" cm="1">
        <f t="array" ref="M155">IF(ISERROR(INDEX(Jornadas[id],ROW()-5)),"",J155+K155-L155)</f>
        <v>61500</v>
      </c>
      <c r="N155" s="2" cm="1">
        <f t="array" ref="N155">IF(ISERROR(INDEX(Jornadas[id],ROW()-5)),"",COUNTIFS(_Cortes!$C:$C,INDEX(Jornadas[id],ROW()-5),_Cortes!$B:$B,LOOKUP($N$4,_Barberos!$B:$B,_Barberos!$A:$A)))</f>
        <v>11</v>
      </c>
      <c r="O155" s="21" cm="1">
        <f t="array" ref="O155">IF(ISERROR(INDEX(Jornadas[id],ROW()-5)),"",INT(SUMIFS(Cortes[importe],Cortes[id_jornada],INDEX(Jornadas[id],ROW()-5),Cortes[id_barbero],LOOKUP($N$4,Barberos[nombre],Barberos[id]))*(INDEX(Jornadas[comision_barberos],1)/100)))</f>
        <v>45000</v>
      </c>
      <c r="P155" s="21" cm="1">
        <f t="array" ref="P155">IF(ISERROR(INDEX(Jornadas[id],ROW()-5)),"",SUMIFS(Cortes[propina],Cortes[id_jornada],INDEX(Jornadas[id],ROW()-5),Cortes[id_barbero],LOOKUP($N$4,Barberos[nombre],Barberos[id])))</f>
        <v>4000</v>
      </c>
      <c r="Q155" s="21" cm="1">
        <f t="array" ref="Q155">IF(ISERROR(INDEX(Jornadas[id],ROW()-5)),"",SUMIFS(Adelantos[importe],Adelantos[id_jornada],INDEX(Jornadas[id],ROW()-5),Adelantos[id_barbero],LOOKUP($N$4,Barberos[nombre],Barberos[id])))</f>
        <v>0</v>
      </c>
      <c r="R155" s="21" cm="1">
        <f t="array" ref="R155">IF(ISERROR(INDEX(Jornadas[id],ROW()-5)),"",O155+P155-Q155)</f>
        <v>49000</v>
      </c>
      <c r="S155" s="2" cm="1">
        <f t="array" ref="S155">IF(ISERROR(INDEX(Jornadas[id],ROW()-5)),"",COUNTIFS(_Cortes!$C:$C,INDEX(Jornadas[id],ROW()-5),_Cortes!$B:$B,LOOKUP($S$4,_Barberos!$B:$B,_Barberos!$A:$A)))</f>
        <v>8</v>
      </c>
      <c r="T155" s="21" cm="1">
        <f t="array" ref="T155">IF(ISERROR(INDEX(Jornadas[id],ROW()-5)),"",INT(SUMIFS(Cortes[importe],Cortes[id_jornada],INDEX(Jornadas[id],ROW()-5),Cortes[id_barbero],LOOKUP($S$4,Barberos[nombre],Barberos[id]))*(INDEX(Jornadas[comision_barberos],1)/100)))</f>
        <v>32000</v>
      </c>
      <c r="U155" s="21" cm="1">
        <f t="array" ref="U155">IF(ISERROR(INDEX(Jornadas[id],ROW()-5)),"",SUMIFS(Cortes[propina],Cortes[id_jornada],INDEX(Jornadas[id],ROW()-5),Cortes[id_barbero],LOOKUP($S$4,Barberos[nombre],Barberos[id])))</f>
        <v>2000</v>
      </c>
      <c r="V155" s="21" cm="1">
        <f t="array" ref="V155">IF(ISERROR(INDEX(Jornadas[id],ROW()-5)),"",SUMIFS(Adelantos[importe],Adelantos[id_jornada],INDEX(Jornadas[id],ROW()-5),Adelantos[id_barbero],LOOKUP($S$4,Barberos[nombre],Barberos[id])))</f>
        <v>0</v>
      </c>
      <c r="W155" s="21" cm="1">
        <f t="array" ref="W155">IF(ISERROR(INDEX(Jornadas[id],ROW()-5)),"",T155+U155-V155)</f>
        <v>34000</v>
      </c>
      <c r="X155" s="2" cm="1">
        <f t="array" ref="X155">IF(ISERROR(INDEX(Jornadas[id],ROW()-5)),"",COUNTIFS(_Cortes!$C:$C,INDEX(Jornadas[id],ROW()-5),_Cortes!$B:$B,LOOKUP($X$4,_Barberos!$B:$B,_Barberos!$A:$A)))</f>
        <v>7</v>
      </c>
      <c r="Y155" s="21" cm="1">
        <f t="array" ref="Y155">IF(ISERROR(INDEX(Jornadas[id],ROW()-5)),"",INT(SUMIFS(Cortes[importe],Cortes[id_jornada],INDEX(Jornadas[id],ROW()-5),Cortes[id_barbero],LOOKUP($X$4,Barberos[nombre],Barberos[id]))*(INDEX(Jornadas[comision_barberos],1)/100)))</f>
        <v>28000</v>
      </c>
      <c r="Z155" s="21" cm="1">
        <f t="array" ref="Z155">IF(ISERROR(INDEX(Jornadas[id],ROW()-5)),"",SUMIFS(Cortes[propina],Cortes[id_jornada],INDEX(Jornadas[id],ROW()-5),Cortes[id_barbero],LOOKUP($X$4,Barberos[nombre],Barberos[id])))</f>
        <v>3000</v>
      </c>
      <c r="AA155" s="21" cm="1">
        <f t="array" ref="AA155">IF(ISERROR(INDEX(Jornadas[id],ROW()-5)),"",SUMIFS(Adelantos[importe],Adelantos[id_jornada],INDEX(Jornadas[id],ROW()-5),Adelantos[id_barbero],LOOKUP($X$4,Barberos[nombre],Barberos[id])))</f>
        <v>0</v>
      </c>
      <c r="AB155" s="21" cm="1">
        <f t="array" ref="AB155">IF(ISERROR(INDEX(Jornadas[id],ROW()-5)),"",Y155+Z155-AA155)</f>
        <v>31000</v>
      </c>
      <c r="AC155" s="2" cm="1">
        <f t="array" ref="AC155">IF(ISERROR(INDEX(Jornadas[id],ROW()-5)),"",COUNTIFS(_Cortes!$C:$C,INDEX(Jornadas[id],ROW()-5),_Cortes!$B:$B,LOOKUP($AC$4,_Barberos!$B:$B,_Barberos!$A:$A)))</f>
        <v>7</v>
      </c>
      <c r="AD155" s="21" cm="1">
        <f t="array" ref="AD155">IF(ISERROR(INDEX(Jornadas[id],ROW()-5)),"",INT(SUMIFS(Cortes[importe],Cortes[id_jornada],INDEX(Jornadas[id],ROW()-5),Cortes[id_barbero],LOOKUP($AC$4,Barberos[nombre],Barberos[id]))*(INDEX(Jornadas[comision_barberos],1)/100)))</f>
        <v>28000</v>
      </c>
      <c r="AE155" s="21" cm="1">
        <f t="array" ref="AE155">IF(ISERROR(INDEX(Jornadas[id],ROW()-5)),"",SUMIFS(Cortes[propina],Cortes[id_jornada],INDEX(Jornadas[id],ROW()-5),Cortes[id_barbero],LOOKUP($AC$4,Barberos[nombre],Barberos[id])))</f>
        <v>0</v>
      </c>
      <c r="AF155" s="21" cm="1">
        <f t="array" ref="AF155">IF(ISERROR(INDEX(Jornadas[id],ROW()-5)),"",SUMIFS(Adelantos[importe],Adelantos[id_jornada],INDEX(Jornadas[id],ROW()-5),Adelantos[id_barbero],LOOKUP($AC$4,Barberos[nombre],Barberos[id])))</f>
        <v>0</v>
      </c>
      <c r="AG155" s="21" cm="1">
        <f t="array" ref="AG155">IF(ISERROR(INDEX(Jornadas[id],ROW()-5)),"",AD155+AE155-AF155)</f>
        <v>28000</v>
      </c>
      <c r="AH155" s="2" cm="1">
        <f t="array" ref="AH155">IF(ISERROR(INDEX(Jornadas[id],ROW()-5)),"",COUNTIFS(_Cortes!$C:$C,INDEX(Jornadas[id],ROW()-5),_Cortes!$B:$B,LOOKUP($AH$4,_Barberos!$B:$B,_Barberos!$A:$A)))</f>
        <v>0</v>
      </c>
      <c r="AI155" s="21" cm="1">
        <f t="array" ref="AI155">IF(ISERROR(INDEX(Jornadas[id],ROW()-5)),"",INT(SUMIFS(Cortes[importe],Cortes[id_jornada],INDEX(Jornadas[id],ROW()-5),Cortes[id_barbero],LOOKUP($AH$4,Barberos[nombre],Barberos[id]))*(INDEX(Jornadas[comision_barberos],1)/100)))</f>
        <v>0</v>
      </c>
      <c r="AJ155" s="21" cm="1">
        <f t="array" ref="AJ155">IF(ISERROR(INDEX(Jornadas[id],ROW()-5)),"",SUMIFS(Cortes[propina],Cortes[id_jornada],INDEX(Jornadas[id],ROW()-5),Cortes[id_barbero],LOOKUP($AH$4,Barberos[nombre],Barberos[id])))</f>
        <v>0</v>
      </c>
      <c r="AK155" s="21" cm="1">
        <f t="array" ref="AK155">IF(ISERROR(INDEX(Jornadas[id],ROW()-5)),"",SUMIFS(Adelantos[importe],Adelantos[id_jornada],INDEX(Jornadas[id],ROW()-5),Adelantos[id_barbero],LOOKUP($AH$4,Barberos[nombre],Barberos[id])))</f>
        <v>0</v>
      </c>
      <c r="AL155" s="21" cm="1">
        <f t="array" ref="AL155">IF(ISERROR(INDEX(Jornadas[id],ROW()-5)),"",AI155+AJ155-AK155)</f>
        <v>0</v>
      </c>
      <c r="AM155" s="2" cm="1">
        <f t="array" ref="AM155">IF(ISERROR(INDEX(Jornadas[id],ROW()-5)),"",COUNTIFS(_Cortes!$C:$C,INDEX(Jornadas[id],ROW()-5),_Cortes!$B:$B,LOOKUP($AM$4,_Barberos!$B:$B,_Barberos!$A:$A)))</f>
        <v>0</v>
      </c>
      <c r="AN155" s="21" cm="1">
        <f t="array" ref="AN155">IF(ISERROR(INDEX(Jornadas[id],ROW()-5)),"",INT(SUMIFS(Cortes[importe],Cortes[id_jornada],INDEX(Jornadas[id],ROW()-5),Cortes[id_barbero],LOOKUP($AM$4,Barberos[nombre],Barberos[id]))*(INDEX(Jornadas[comision_barberos],1)/100)))</f>
        <v>0</v>
      </c>
      <c r="AO155" s="21" cm="1">
        <f t="array" ref="AO155">IF(ISERROR(INDEX(Jornadas[id],ROW()-5)),"",SUMIFS(Cortes[propina],Cortes[id_jornada],INDEX(Jornadas[id],ROW()-5),Cortes[id_barbero],LOOKUP($AM$4,Barberos[nombre],Barberos[id])))</f>
        <v>0</v>
      </c>
      <c r="AP155" s="21" cm="1">
        <f t="array" ref="AP155">IF(ISERROR(INDEX(Jornadas[id],ROW()-5)),"",SUMIFS(Adelantos[importe],Adelantos[id_jornada],INDEX(Jornadas[id],ROW()-5),Adelantos[id_barbero],LOOKUP($AM$4,Barberos[nombre],Barberos[id])))</f>
        <v>0</v>
      </c>
      <c r="AQ155" s="21" cm="1">
        <f t="array" ref="AQ155">IF(ISERROR(INDEX(Jornadas[id],ROW()-5)),"",AN155+AO155-AP155)</f>
        <v>0</v>
      </c>
      <c r="AR155" s="2" cm="1">
        <f t="array" ref="AR155">IF(ISERROR(INDEX(Jornadas[id],ROW()-5)),"",COUNTIFS(_Cortes!$C:$C,INDEX(Jornadas[id],ROW()-5),_Cortes!$B:$B,LOOKUP($AR$4,_Barberos!$B:$B,_Barberos!$A:$A)))</f>
        <v>0</v>
      </c>
      <c r="AS155" s="21" cm="1">
        <f t="array" ref="AS155">IF(ISERROR(INDEX(Jornadas[id],ROW()-5)),"",INT(SUMIFS(Cortes[importe],Cortes[id_jornada],INDEX(Jornadas[id],ROW()-5),Cortes[id_barbero],LOOKUP($AR$4,Barberos[nombre],Barberos[id]))*(INDEX(Jornadas[comision_barberos],1)/100)))</f>
        <v>0</v>
      </c>
      <c r="AT155" s="21" cm="1">
        <f t="array" ref="AT155">IF(ISERROR(INDEX(Jornadas[id],ROW()-5)),"",SUMIFS(Cortes[propina],Cortes[id_jornada],INDEX(Jornadas[id],ROW()-5),Cortes[id_barbero],LOOKUP($AR$4,Barberos[nombre],Barberos[id])))</f>
        <v>0</v>
      </c>
      <c r="AU155" s="21" cm="1">
        <f t="array" ref="AU155">IF(ISERROR(INDEX(Jornadas[id],ROW()-5)),"",SUMIFS(Adelantos[importe],Adelantos[id_jornada],INDEX(Jornadas[id],ROW()-5),Adelantos[id_barbero],LOOKUP($AR$4,Barberos[nombre],Barberos[id])))</f>
        <v>0</v>
      </c>
      <c r="AV155" s="21" cm="1">
        <f t="array" ref="AV155">IF(ISERROR(INDEX(Jornadas[id],ROW()-5)),"",AS155+AT155-AU155)</f>
        <v>0</v>
      </c>
    </row>
    <row r="156" spans="1:48" ht="15" hidden="1" customHeight="1" x14ac:dyDescent="0.3">
      <c r="A156" s="53" t="str">
        <f t="shared" si="2"/>
        <v>Saturday</v>
      </c>
      <c r="B156" s="54"/>
      <c r="C156" s="38" cm="1">
        <f t="array" ref="C156">IF(ISERROR(INDEX(Jornadas[id],ROW()-5)),"",INDEX(Jornadas[fecha],ROW()-5))</f>
        <v>45836</v>
      </c>
      <c r="D156" s="1" cm="1">
        <f t="array" ref="D156">IF(ISERROR(INDEX(Jornadas[id],ROW()-5)),"",COUNTIFS(_Cortes!$C:$C,INDEX(Jornadas[id],ROW()-5),_Cortes!$B:$B,LOOKUP($D$4,_Barberos!$B:$B,_Barberos!$A:$A)))</f>
        <v>0</v>
      </c>
      <c r="E156" s="20" cm="1">
        <f t="array" ref="E156">IF(ISERROR(INDEX(Jornadas[id],ROW()-5)),"",INT(SUMIFS(Cortes[importe],Cortes[id_jornada],INDEX(Jornadas[id],ROW()-5),Cortes[id_barbero],LOOKUP($D$4,Barberos[nombre],Barberos[id]))*(INDEX(Jornadas[comision_barberos],1)/100)))</f>
        <v>0</v>
      </c>
      <c r="F156" s="20" cm="1">
        <f t="array" ref="F156">IF(ISERROR(INDEX(Jornadas[id],ROW()-5)),"",SUMIFS(Cortes[propina],Cortes[id_jornada],INDEX(Jornadas[id],ROW()-5),Cortes[id_barbero],LOOKUP($D$4,Barberos[nombre],Barberos[id])))</f>
        <v>0</v>
      </c>
      <c r="G156" s="20" cm="1">
        <f t="array" ref="G156">IF(ISERROR(INDEX(Jornadas[id],ROW()-5)),"",SUMIFS(Adelantos[importe],Adelantos[id_jornada],INDEX(Jornadas[id],ROW()-5),Adelantos[id_barbero],LOOKUP($D$4,Barberos[nombre],Barberos[id])))</f>
        <v>0</v>
      </c>
      <c r="H156" s="20" cm="1">
        <f t="array" ref="H156">IF(ISERROR(INDEX(Jornadas[id],ROW()-5)),"",E156+F156-G156)</f>
        <v>0</v>
      </c>
      <c r="I156" s="1" cm="1">
        <f t="array" ref="I156">IF(ISERROR(INDEX(Jornadas[id],ROW()-5)),"",COUNTIFS(_Cortes!$C:$C,INDEX(Jornadas[id],ROW()-5),_Cortes!$B:$B,LOOKUP($I$4,_Barberos!$B:$B,_Barberos!$A:$A)))</f>
        <v>14</v>
      </c>
      <c r="J156" s="20" cm="1">
        <f t="array" ref="J156">IF(ISERROR(INDEX(Jornadas[id],ROW()-5)),"",INT(SUMIFS(Cortes[importe],Cortes[id_jornada],INDEX(Jornadas[id],ROW()-5),Cortes[id_barbero],LOOKUP($I$4,Barberos[nombre],Barberos[id]))*(INDEX(Jornadas[comision_barberos],1)/100)))</f>
        <v>57000</v>
      </c>
      <c r="K156" s="20" cm="1">
        <f t="array" ref="K156">IF(ISERROR(INDEX(Jornadas[id],ROW()-5)),"",SUMIFS(Cortes[propina],Cortes[id_jornada],INDEX(Jornadas[id],ROW()-5),Cortes[id_barbero],LOOKUP($I$4,Barberos[nombre],Barberos[id])))</f>
        <v>2500</v>
      </c>
      <c r="L156" s="20" cm="1">
        <f t="array" ref="L156">IF(ISERROR(INDEX(Jornadas[id],ROW()-5)),"",SUMIFS(Adelantos[importe],Adelantos[id_jornada],INDEX(Jornadas[id],ROW()-5),Adelantos[id_barbero],LOOKUP($I$4,Barberos[nombre],Barberos[id])))</f>
        <v>0</v>
      </c>
      <c r="M156" s="20" cm="1">
        <f t="array" ref="M156">IF(ISERROR(INDEX(Jornadas[id],ROW()-5)),"",J156+K156-L156)</f>
        <v>59500</v>
      </c>
      <c r="N156" s="1" cm="1">
        <f t="array" ref="N156">IF(ISERROR(INDEX(Jornadas[id],ROW()-5)),"",COUNTIFS(_Cortes!$C:$C,INDEX(Jornadas[id],ROW()-5),_Cortes!$B:$B,LOOKUP($N$4,_Barberos!$B:$B,_Barberos!$A:$A)))</f>
        <v>14</v>
      </c>
      <c r="O156" s="20" cm="1">
        <f t="array" ref="O156">IF(ISERROR(INDEX(Jornadas[id],ROW()-5)),"",INT(SUMIFS(Cortes[importe],Cortes[id_jornada],INDEX(Jornadas[id],ROW()-5),Cortes[id_barbero],LOOKUP($N$4,Barberos[nombre],Barberos[id]))*(INDEX(Jornadas[comision_barberos],1)/100)))</f>
        <v>57000</v>
      </c>
      <c r="P156" s="20" cm="1">
        <f t="array" ref="P156">IF(ISERROR(INDEX(Jornadas[id],ROW()-5)),"",SUMIFS(Cortes[propina],Cortes[id_jornada],INDEX(Jornadas[id],ROW()-5),Cortes[id_barbero],LOOKUP($N$4,Barberos[nombre],Barberos[id])))</f>
        <v>1000</v>
      </c>
      <c r="Q156" s="20" cm="1">
        <f t="array" ref="Q156">IF(ISERROR(INDEX(Jornadas[id],ROW()-5)),"",SUMIFS(Adelantos[importe],Adelantos[id_jornada],INDEX(Jornadas[id],ROW()-5),Adelantos[id_barbero],LOOKUP($N$4,Barberos[nombre],Barberos[id])))</f>
        <v>0</v>
      </c>
      <c r="R156" s="20" cm="1">
        <f t="array" ref="R156">IF(ISERROR(INDEX(Jornadas[id],ROW()-5)),"",O156+P156-Q156)</f>
        <v>58000</v>
      </c>
      <c r="S156" s="1" cm="1">
        <f t="array" ref="S156">IF(ISERROR(INDEX(Jornadas[id],ROW()-5)),"",COUNTIFS(_Cortes!$C:$C,INDEX(Jornadas[id],ROW()-5),_Cortes!$B:$B,LOOKUP($S$4,_Barberos!$B:$B,_Barberos!$A:$A)))</f>
        <v>11</v>
      </c>
      <c r="T156" s="20" cm="1">
        <f t="array" ref="T156">IF(ISERROR(INDEX(Jornadas[id],ROW()-5)),"",INT(SUMIFS(Cortes[importe],Cortes[id_jornada],INDEX(Jornadas[id],ROW()-5),Cortes[id_barbero],LOOKUP($S$4,Barberos[nombre],Barberos[id]))*(INDEX(Jornadas[comision_barberos],1)/100)))</f>
        <v>46000</v>
      </c>
      <c r="U156" s="20" cm="1">
        <f t="array" ref="U156">IF(ISERROR(INDEX(Jornadas[id],ROW()-5)),"",SUMIFS(Cortes[propina],Cortes[id_jornada],INDEX(Jornadas[id],ROW()-5),Cortes[id_barbero],LOOKUP($S$4,Barberos[nombre],Barberos[id])))</f>
        <v>7000</v>
      </c>
      <c r="V156" s="20" cm="1">
        <f t="array" ref="V156">IF(ISERROR(INDEX(Jornadas[id],ROW()-5)),"",SUMIFS(Adelantos[importe],Adelantos[id_jornada],INDEX(Jornadas[id],ROW()-5),Adelantos[id_barbero],LOOKUP($S$4,Barberos[nombre],Barberos[id])))</f>
        <v>0</v>
      </c>
      <c r="W156" s="20" cm="1">
        <f t="array" ref="W156">IF(ISERROR(INDEX(Jornadas[id],ROW()-5)),"",T156+U156-V156)</f>
        <v>53000</v>
      </c>
      <c r="X156" s="1" cm="1">
        <f t="array" ref="X156">IF(ISERROR(INDEX(Jornadas[id],ROW()-5)),"",COUNTIFS(_Cortes!$C:$C,INDEX(Jornadas[id],ROW()-5),_Cortes!$B:$B,LOOKUP($X$4,_Barberos!$B:$B,_Barberos!$A:$A)))</f>
        <v>12</v>
      </c>
      <c r="Y156" s="20" cm="1">
        <f t="array" ref="Y156">IF(ISERROR(INDEX(Jornadas[id],ROW()-5)),"",INT(SUMIFS(Cortes[importe],Cortes[id_jornada],INDEX(Jornadas[id],ROW()-5),Cortes[id_barbero],LOOKUP($X$4,Barberos[nombre],Barberos[id]))*(INDEX(Jornadas[comision_barberos],1)/100)))</f>
        <v>50000</v>
      </c>
      <c r="Z156" s="20" cm="1">
        <f t="array" ref="Z156">IF(ISERROR(INDEX(Jornadas[id],ROW()-5)),"",SUMIFS(Cortes[propina],Cortes[id_jornada],INDEX(Jornadas[id],ROW()-5),Cortes[id_barbero],LOOKUP($X$4,Barberos[nombre],Barberos[id])))</f>
        <v>6000</v>
      </c>
      <c r="AA156" s="20" cm="1">
        <f t="array" ref="AA156">IF(ISERROR(INDEX(Jornadas[id],ROW()-5)),"",SUMIFS(Adelantos[importe],Adelantos[id_jornada],INDEX(Jornadas[id],ROW()-5),Adelantos[id_barbero],LOOKUP($X$4,Barberos[nombre],Barberos[id])))</f>
        <v>0</v>
      </c>
      <c r="AB156" s="20" cm="1">
        <f t="array" ref="AB156">IF(ISERROR(INDEX(Jornadas[id],ROW()-5)),"",Y156+Z156-AA156)</f>
        <v>56000</v>
      </c>
      <c r="AC156" s="1" cm="1">
        <f t="array" ref="AC156">IF(ISERROR(INDEX(Jornadas[id],ROW()-5)),"",COUNTIFS(_Cortes!$C:$C,INDEX(Jornadas[id],ROW()-5),_Cortes!$B:$B,LOOKUP($AC$4,_Barberos!$B:$B,_Barberos!$A:$A)))</f>
        <v>16</v>
      </c>
      <c r="AD156" s="20" cm="1">
        <f t="array" ref="AD156">IF(ISERROR(INDEX(Jornadas[id],ROW()-5)),"",INT(SUMIFS(Cortes[importe],Cortes[id_jornada],INDEX(Jornadas[id],ROW()-5),Cortes[id_barbero],LOOKUP($AC$4,Barberos[nombre],Barberos[id]))*(INDEX(Jornadas[comision_barberos],1)/100)))</f>
        <v>65000</v>
      </c>
      <c r="AE156" s="20" cm="1">
        <f t="array" ref="AE156">IF(ISERROR(INDEX(Jornadas[id],ROW()-5)),"",SUMIFS(Cortes[propina],Cortes[id_jornada],INDEX(Jornadas[id],ROW()-5),Cortes[id_barbero],LOOKUP($AC$4,Barberos[nombre],Barberos[id])))</f>
        <v>5000</v>
      </c>
      <c r="AF156" s="20" cm="1">
        <f t="array" ref="AF156">IF(ISERROR(INDEX(Jornadas[id],ROW()-5)),"",SUMIFS(Adelantos[importe],Adelantos[id_jornada],INDEX(Jornadas[id],ROW()-5),Adelantos[id_barbero],LOOKUP($AC$4,Barberos[nombre],Barberos[id])))</f>
        <v>0</v>
      </c>
      <c r="AG156" s="20" cm="1">
        <f t="array" ref="AG156">IF(ISERROR(INDEX(Jornadas[id],ROW()-5)),"",AD156+AE156-AF156)</f>
        <v>70000</v>
      </c>
      <c r="AH156" s="1" cm="1">
        <f t="array" ref="AH156">IF(ISERROR(INDEX(Jornadas[id],ROW()-5)),"",COUNTIFS(_Cortes!$C:$C,INDEX(Jornadas[id],ROW()-5),_Cortes!$B:$B,LOOKUP($AH$4,_Barberos!$B:$B,_Barberos!$A:$A)))</f>
        <v>0</v>
      </c>
      <c r="AI156" s="20" cm="1">
        <f t="array" ref="AI156">IF(ISERROR(INDEX(Jornadas[id],ROW()-5)),"",INT(SUMIFS(Cortes[importe],Cortes[id_jornada],INDEX(Jornadas[id],ROW()-5),Cortes[id_barbero],LOOKUP($AH$4,Barberos[nombre],Barberos[id]))*(INDEX(Jornadas[comision_barberos],1)/100)))</f>
        <v>0</v>
      </c>
      <c r="AJ156" s="20" cm="1">
        <f t="array" ref="AJ156">IF(ISERROR(INDEX(Jornadas[id],ROW()-5)),"",SUMIFS(Cortes[propina],Cortes[id_jornada],INDEX(Jornadas[id],ROW()-5),Cortes[id_barbero],LOOKUP($AH$4,Barberos[nombre],Barberos[id])))</f>
        <v>0</v>
      </c>
      <c r="AK156" s="20" cm="1">
        <f t="array" ref="AK156">IF(ISERROR(INDEX(Jornadas[id],ROW()-5)),"",SUMIFS(Adelantos[importe],Adelantos[id_jornada],INDEX(Jornadas[id],ROW()-5),Adelantos[id_barbero],LOOKUP($AH$4,Barberos[nombre],Barberos[id])))</f>
        <v>0</v>
      </c>
      <c r="AL156" s="20" cm="1">
        <f t="array" ref="AL156">IF(ISERROR(INDEX(Jornadas[id],ROW()-5)),"",AI156+AJ156-AK156)</f>
        <v>0</v>
      </c>
      <c r="AM156" s="1" cm="1">
        <f t="array" ref="AM156">IF(ISERROR(INDEX(Jornadas[id],ROW()-5)),"",COUNTIFS(_Cortes!$C:$C,INDEX(Jornadas[id],ROW()-5),_Cortes!$B:$B,LOOKUP($AM$4,_Barberos!$B:$B,_Barberos!$A:$A)))</f>
        <v>0</v>
      </c>
      <c r="AN156" s="20" cm="1">
        <f t="array" ref="AN156">IF(ISERROR(INDEX(Jornadas[id],ROW()-5)),"",INT(SUMIFS(Cortes[importe],Cortes[id_jornada],INDEX(Jornadas[id],ROW()-5),Cortes[id_barbero],LOOKUP($AM$4,Barberos[nombre],Barberos[id]))*(INDEX(Jornadas[comision_barberos],1)/100)))</f>
        <v>0</v>
      </c>
      <c r="AO156" s="20" cm="1">
        <f t="array" ref="AO156">IF(ISERROR(INDEX(Jornadas[id],ROW()-5)),"",SUMIFS(Cortes[propina],Cortes[id_jornada],INDEX(Jornadas[id],ROW()-5),Cortes[id_barbero],LOOKUP($AM$4,Barberos[nombre],Barberos[id])))</f>
        <v>0</v>
      </c>
      <c r="AP156" s="20" cm="1">
        <f t="array" ref="AP156">IF(ISERROR(INDEX(Jornadas[id],ROW()-5)),"",SUMIFS(Adelantos[importe],Adelantos[id_jornada],INDEX(Jornadas[id],ROW()-5),Adelantos[id_barbero],LOOKUP($AM$4,Barberos[nombre],Barberos[id])))</f>
        <v>0</v>
      </c>
      <c r="AQ156" s="20" cm="1">
        <f t="array" ref="AQ156">IF(ISERROR(INDEX(Jornadas[id],ROW()-5)),"",AN156+AO156-AP156)</f>
        <v>0</v>
      </c>
      <c r="AR156" s="1" cm="1">
        <f t="array" ref="AR156">IF(ISERROR(INDEX(Jornadas[id],ROW()-5)),"",COUNTIFS(_Cortes!$C:$C,INDEX(Jornadas[id],ROW()-5),_Cortes!$B:$B,LOOKUP($AR$4,_Barberos!$B:$B,_Barberos!$A:$A)))</f>
        <v>0</v>
      </c>
      <c r="AS156" s="20" cm="1">
        <f t="array" ref="AS156">IF(ISERROR(INDEX(Jornadas[id],ROW()-5)),"",INT(SUMIFS(Cortes[importe],Cortes[id_jornada],INDEX(Jornadas[id],ROW()-5),Cortes[id_barbero],LOOKUP($AR$4,Barberos[nombre],Barberos[id]))*(INDEX(Jornadas[comision_barberos],1)/100)))</f>
        <v>0</v>
      </c>
      <c r="AT156" s="20" cm="1">
        <f t="array" ref="AT156">IF(ISERROR(INDEX(Jornadas[id],ROW()-5)),"",SUMIFS(Cortes[propina],Cortes[id_jornada],INDEX(Jornadas[id],ROW()-5),Cortes[id_barbero],LOOKUP($AR$4,Barberos[nombre],Barberos[id])))</f>
        <v>0</v>
      </c>
      <c r="AU156" s="20" cm="1">
        <f t="array" ref="AU156">IF(ISERROR(INDEX(Jornadas[id],ROW()-5)),"",SUMIFS(Adelantos[importe],Adelantos[id_jornada],INDEX(Jornadas[id],ROW()-5),Adelantos[id_barbero],LOOKUP($AR$4,Barberos[nombre],Barberos[id])))</f>
        <v>0</v>
      </c>
      <c r="AV156" s="20" cm="1">
        <f t="array" ref="AV156">IF(ISERROR(INDEX(Jornadas[id],ROW()-5)),"",AS156+AT156-AU156)</f>
        <v>0</v>
      </c>
    </row>
    <row r="157" spans="1:48" ht="15" customHeight="1" x14ac:dyDescent="0.3">
      <c r="A157" s="51" t="str">
        <f t="shared" si="2"/>
        <v>Monday</v>
      </c>
      <c r="B157" s="52"/>
      <c r="C157" s="36" cm="1">
        <f t="array" ref="C157">IF(ISERROR(INDEX(Jornadas[id],ROW()-5)),"",INDEX(Jornadas[fecha],ROW()-5))</f>
        <v>45838</v>
      </c>
      <c r="D157" s="2" cm="1">
        <f t="array" ref="D157">IF(ISERROR(INDEX(Jornadas[id],ROW()-5)),"",COUNTIFS(_Cortes!$C:$C,INDEX(Jornadas[id],ROW()-5),_Cortes!$B:$B,LOOKUP($D$4,_Barberos!$B:$B,_Barberos!$A:$A)))</f>
        <v>0</v>
      </c>
      <c r="E157" s="21" cm="1">
        <f t="array" ref="E157">IF(ISERROR(INDEX(Jornadas[id],ROW()-5)),"",INT(SUMIFS(Cortes[importe],Cortes[id_jornada],INDEX(Jornadas[id],ROW()-5),Cortes[id_barbero],LOOKUP($D$4,Barberos[nombre],Barberos[id]))*(INDEX(Jornadas[comision_barberos],1)/100)))</f>
        <v>0</v>
      </c>
      <c r="F157" s="21" cm="1">
        <f t="array" ref="F157">IF(ISERROR(INDEX(Jornadas[id],ROW()-5)),"",SUMIFS(Cortes[propina],Cortes[id_jornada],INDEX(Jornadas[id],ROW()-5),Cortes[id_barbero],LOOKUP($D$4,Barberos[nombre],Barberos[id])))</f>
        <v>0</v>
      </c>
      <c r="G157" s="21" cm="1">
        <f t="array" ref="G157">IF(ISERROR(INDEX(Jornadas[id],ROW()-5)),"",SUMIFS(Adelantos[importe],Adelantos[id_jornada],INDEX(Jornadas[id],ROW()-5),Adelantos[id_barbero],LOOKUP($D$4,Barberos[nombre],Barberos[id])))</f>
        <v>0</v>
      </c>
      <c r="H157" s="21" cm="1">
        <f t="array" ref="H157">IF(ISERROR(INDEX(Jornadas[id],ROW()-5)),"",E157+F157-G157)</f>
        <v>0</v>
      </c>
      <c r="I157" s="2" cm="1">
        <f t="array" ref="I157">IF(ISERROR(INDEX(Jornadas[id],ROW()-5)),"",COUNTIFS(_Cortes!$C:$C,INDEX(Jornadas[id],ROW()-5),_Cortes!$B:$B,LOOKUP($I$4,_Barberos!$B:$B,_Barberos!$A:$A)))</f>
        <v>11</v>
      </c>
      <c r="J157" s="21" cm="1">
        <f t="array" ref="J157">IF(ISERROR(INDEX(Jornadas[id],ROW()-5)),"",INT(SUMIFS(Cortes[importe],Cortes[id_jornada],INDEX(Jornadas[id],ROW()-5),Cortes[id_barbero],LOOKUP($I$4,Barberos[nombre],Barberos[id]))*(INDEX(Jornadas[comision_barberos],1)/100)))</f>
        <v>44000</v>
      </c>
      <c r="K157" s="21" cm="1">
        <f t="array" ref="K157">IF(ISERROR(INDEX(Jornadas[id],ROW()-5)),"",SUMIFS(Cortes[propina],Cortes[id_jornada],INDEX(Jornadas[id],ROW()-5),Cortes[id_barbero],LOOKUP($I$4,Barberos[nombre],Barberos[id])))</f>
        <v>5000</v>
      </c>
      <c r="L157" s="21" cm="1">
        <f t="array" ref="L157">IF(ISERROR(INDEX(Jornadas[id],ROW()-5)),"",SUMIFS(Adelantos[importe],Adelantos[id_jornada],INDEX(Jornadas[id],ROW()-5),Adelantos[id_barbero],LOOKUP($I$4,Barberos[nombre],Barberos[id])))</f>
        <v>0</v>
      </c>
      <c r="M157" s="21" cm="1">
        <f t="array" ref="M157">IF(ISERROR(INDEX(Jornadas[id],ROW()-5)),"",J157+K157-L157)</f>
        <v>49000</v>
      </c>
      <c r="N157" s="2" cm="1">
        <f t="array" ref="N157">IF(ISERROR(INDEX(Jornadas[id],ROW()-5)),"",COUNTIFS(_Cortes!$C:$C,INDEX(Jornadas[id],ROW()-5),_Cortes!$B:$B,LOOKUP($N$4,_Barberos!$B:$B,_Barberos!$A:$A)))</f>
        <v>9</v>
      </c>
      <c r="O157" s="21" cm="1">
        <f t="array" ref="O157">IF(ISERROR(INDEX(Jornadas[id],ROW()-5)),"",INT(SUMIFS(Cortes[importe],Cortes[id_jornada],INDEX(Jornadas[id],ROW()-5),Cortes[id_barbero],LOOKUP($N$4,Barberos[nombre],Barberos[id]))*(INDEX(Jornadas[comision_barberos],1)/100)))</f>
        <v>36000</v>
      </c>
      <c r="P157" s="21" cm="1">
        <f t="array" ref="P157">IF(ISERROR(INDEX(Jornadas[id],ROW()-5)),"",SUMIFS(Cortes[propina],Cortes[id_jornada],INDEX(Jornadas[id],ROW()-5),Cortes[id_barbero],LOOKUP($N$4,Barberos[nombre],Barberos[id])))</f>
        <v>4000</v>
      </c>
      <c r="Q157" s="21" cm="1">
        <f t="array" ref="Q157">IF(ISERROR(INDEX(Jornadas[id],ROW()-5)),"",SUMIFS(Adelantos[importe],Adelantos[id_jornada],INDEX(Jornadas[id],ROW()-5),Adelantos[id_barbero],LOOKUP($N$4,Barberos[nombre],Barberos[id])))</f>
        <v>0</v>
      </c>
      <c r="R157" s="21" cm="1">
        <f t="array" ref="R157">IF(ISERROR(INDEX(Jornadas[id],ROW()-5)),"",O157+P157-Q157)</f>
        <v>40000</v>
      </c>
      <c r="S157" s="2" cm="1">
        <f t="array" ref="S157">IF(ISERROR(INDEX(Jornadas[id],ROW()-5)),"",COUNTIFS(_Cortes!$C:$C,INDEX(Jornadas[id],ROW()-5),_Cortes!$B:$B,LOOKUP($S$4,_Barberos!$B:$B,_Barberos!$A:$A)))</f>
        <v>0</v>
      </c>
      <c r="T157" s="21" cm="1">
        <f t="array" ref="T157">IF(ISERROR(INDEX(Jornadas[id],ROW()-5)),"",INT(SUMIFS(Cortes[importe],Cortes[id_jornada],INDEX(Jornadas[id],ROW()-5),Cortes[id_barbero],LOOKUP($S$4,Barberos[nombre],Barberos[id]))*(INDEX(Jornadas[comision_barberos],1)/100)))</f>
        <v>0</v>
      </c>
      <c r="U157" s="21" cm="1">
        <f t="array" ref="U157">IF(ISERROR(INDEX(Jornadas[id],ROW()-5)),"",SUMIFS(Cortes[propina],Cortes[id_jornada],INDEX(Jornadas[id],ROW()-5),Cortes[id_barbero],LOOKUP($S$4,Barberos[nombre],Barberos[id])))</f>
        <v>0</v>
      </c>
      <c r="V157" s="21" cm="1">
        <f t="array" ref="V157">IF(ISERROR(INDEX(Jornadas[id],ROW()-5)),"",SUMIFS(Adelantos[importe],Adelantos[id_jornada],INDEX(Jornadas[id],ROW()-5),Adelantos[id_barbero],LOOKUP($S$4,Barberos[nombre],Barberos[id])))</f>
        <v>0</v>
      </c>
      <c r="W157" s="21" cm="1">
        <f t="array" ref="W157">IF(ISERROR(INDEX(Jornadas[id],ROW()-5)),"",T157+U157-V157)</f>
        <v>0</v>
      </c>
      <c r="X157" s="2" cm="1">
        <f t="array" ref="X157">IF(ISERROR(INDEX(Jornadas[id],ROW()-5)),"",COUNTIFS(_Cortes!$C:$C,INDEX(Jornadas[id],ROW()-5),_Cortes!$B:$B,LOOKUP($X$4,_Barberos!$B:$B,_Barberos!$A:$A)))</f>
        <v>6</v>
      </c>
      <c r="Y157" s="21" cm="1">
        <f t="array" ref="Y157">IF(ISERROR(INDEX(Jornadas[id],ROW()-5)),"",INT(SUMIFS(Cortes[importe],Cortes[id_jornada],INDEX(Jornadas[id],ROW()-5),Cortes[id_barbero],LOOKUP($X$4,Barberos[nombre],Barberos[id]))*(INDEX(Jornadas[comision_barberos],1)/100)))</f>
        <v>24000</v>
      </c>
      <c r="Z157" s="21" cm="1">
        <f t="array" ref="Z157">IF(ISERROR(INDEX(Jornadas[id],ROW()-5)),"",SUMIFS(Cortes[propina],Cortes[id_jornada],INDEX(Jornadas[id],ROW()-5),Cortes[id_barbero],LOOKUP($X$4,Barberos[nombre],Barberos[id])))</f>
        <v>0</v>
      </c>
      <c r="AA157" s="21" cm="1">
        <f t="array" ref="AA157">IF(ISERROR(INDEX(Jornadas[id],ROW()-5)),"",SUMIFS(Adelantos[importe],Adelantos[id_jornada],INDEX(Jornadas[id],ROW()-5),Adelantos[id_barbero],LOOKUP($X$4,Barberos[nombre],Barberos[id])))</f>
        <v>0</v>
      </c>
      <c r="AB157" s="21" cm="1">
        <f t="array" ref="AB157">IF(ISERROR(INDEX(Jornadas[id],ROW()-5)),"",Y157+Z157-AA157)</f>
        <v>24000</v>
      </c>
      <c r="AC157" s="2" cm="1">
        <f t="array" ref="AC157">IF(ISERROR(INDEX(Jornadas[id],ROW()-5)),"",COUNTIFS(_Cortes!$C:$C,INDEX(Jornadas[id],ROW()-5),_Cortes!$B:$B,LOOKUP($AC$4,_Barberos!$B:$B,_Barberos!$A:$A)))</f>
        <v>8</v>
      </c>
      <c r="AD157" s="21" cm="1">
        <f t="array" ref="AD157">IF(ISERROR(INDEX(Jornadas[id],ROW()-5)),"",INT(SUMIFS(Cortes[importe],Cortes[id_jornada],INDEX(Jornadas[id],ROW()-5),Cortes[id_barbero],LOOKUP($AC$4,Barberos[nombre],Barberos[id]))*(INDEX(Jornadas[comision_barberos],1)/100)))</f>
        <v>32000</v>
      </c>
      <c r="AE157" s="21" cm="1">
        <f t="array" ref="AE157">IF(ISERROR(INDEX(Jornadas[id],ROW()-5)),"",SUMIFS(Cortes[propina],Cortes[id_jornada],INDEX(Jornadas[id],ROW()-5),Cortes[id_barbero],LOOKUP($AC$4,Barberos[nombre],Barberos[id])))</f>
        <v>2000</v>
      </c>
      <c r="AF157" s="21" cm="1">
        <f t="array" ref="AF157">IF(ISERROR(INDEX(Jornadas[id],ROW()-5)),"",SUMIFS(Adelantos[importe],Adelantos[id_jornada],INDEX(Jornadas[id],ROW()-5),Adelantos[id_barbero],LOOKUP($AC$4,Barberos[nombre],Barberos[id])))</f>
        <v>0</v>
      </c>
      <c r="AG157" s="21" cm="1">
        <f t="array" ref="AG157">IF(ISERROR(INDEX(Jornadas[id],ROW()-5)),"",AD157+AE157-AF157)</f>
        <v>34000</v>
      </c>
      <c r="AH157" s="2" cm="1">
        <f t="array" ref="AH157">IF(ISERROR(INDEX(Jornadas[id],ROW()-5)),"",COUNTIFS(_Cortes!$C:$C,INDEX(Jornadas[id],ROW()-5),_Cortes!$B:$B,LOOKUP($AH$4,_Barberos!$B:$B,_Barberos!$A:$A)))</f>
        <v>0</v>
      </c>
      <c r="AI157" s="21" cm="1">
        <f t="array" ref="AI157">IF(ISERROR(INDEX(Jornadas[id],ROW()-5)),"",INT(SUMIFS(Cortes[importe],Cortes[id_jornada],INDEX(Jornadas[id],ROW()-5),Cortes[id_barbero],LOOKUP($AH$4,Barberos[nombre],Barberos[id]))*(INDEX(Jornadas[comision_barberos],1)/100)))</f>
        <v>0</v>
      </c>
      <c r="AJ157" s="21" cm="1">
        <f t="array" ref="AJ157">IF(ISERROR(INDEX(Jornadas[id],ROW()-5)),"",SUMIFS(Cortes[propina],Cortes[id_jornada],INDEX(Jornadas[id],ROW()-5),Cortes[id_barbero],LOOKUP($AH$4,Barberos[nombre],Barberos[id])))</f>
        <v>0</v>
      </c>
      <c r="AK157" s="21" cm="1">
        <f t="array" ref="AK157">IF(ISERROR(INDEX(Jornadas[id],ROW()-5)),"",SUMIFS(Adelantos[importe],Adelantos[id_jornada],INDEX(Jornadas[id],ROW()-5),Adelantos[id_barbero],LOOKUP($AH$4,Barberos[nombre],Barberos[id])))</f>
        <v>0</v>
      </c>
      <c r="AL157" s="21" cm="1">
        <f t="array" ref="AL157">IF(ISERROR(INDEX(Jornadas[id],ROW()-5)),"",AI157+AJ157-AK157)</f>
        <v>0</v>
      </c>
      <c r="AM157" s="2" cm="1">
        <f t="array" ref="AM157">IF(ISERROR(INDEX(Jornadas[id],ROW()-5)),"",COUNTIFS(_Cortes!$C:$C,INDEX(Jornadas[id],ROW()-5),_Cortes!$B:$B,LOOKUP($AM$4,_Barberos!$B:$B,_Barberos!$A:$A)))</f>
        <v>0</v>
      </c>
      <c r="AN157" s="21" cm="1">
        <f t="array" ref="AN157">IF(ISERROR(INDEX(Jornadas[id],ROW()-5)),"",INT(SUMIFS(Cortes[importe],Cortes[id_jornada],INDEX(Jornadas[id],ROW()-5),Cortes[id_barbero],LOOKUP($AM$4,Barberos[nombre],Barberos[id]))*(INDEX(Jornadas[comision_barberos],1)/100)))</f>
        <v>0</v>
      </c>
      <c r="AO157" s="21" cm="1">
        <f t="array" ref="AO157">IF(ISERROR(INDEX(Jornadas[id],ROW()-5)),"",SUMIFS(Cortes[propina],Cortes[id_jornada],INDEX(Jornadas[id],ROW()-5),Cortes[id_barbero],LOOKUP($AM$4,Barberos[nombre],Barberos[id])))</f>
        <v>0</v>
      </c>
      <c r="AP157" s="21" cm="1">
        <f t="array" ref="AP157">IF(ISERROR(INDEX(Jornadas[id],ROW()-5)),"",SUMIFS(Adelantos[importe],Adelantos[id_jornada],INDEX(Jornadas[id],ROW()-5),Adelantos[id_barbero],LOOKUP($AM$4,Barberos[nombre],Barberos[id])))</f>
        <v>0</v>
      </c>
      <c r="AQ157" s="21" cm="1">
        <f t="array" ref="AQ157">IF(ISERROR(INDEX(Jornadas[id],ROW()-5)),"",AN157+AO157-AP157)</f>
        <v>0</v>
      </c>
      <c r="AR157" s="2" cm="1">
        <f t="array" ref="AR157">IF(ISERROR(INDEX(Jornadas[id],ROW()-5)),"",COUNTIFS(_Cortes!$C:$C,INDEX(Jornadas[id],ROW()-5),_Cortes!$B:$B,LOOKUP($AR$4,_Barberos!$B:$B,_Barberos!$A:$A)))</f>
        <v>0</v>
      </c>
      <c r="AS157" s="21" cm="1">
        <f t="array" ref="AS157">IF(ISERROR(INDEX(Jornadas[id],ROW()-5)),"",INT(SUMIFS(Cortes[importe],Cortes[id_jornada],INDEX(Jornadas[id],ROW()-5),Cortes[id_barbero],LOOKUP($AR$4,Barberos[nombre],Barberos[id]))*(INDEX(Jornadas[comision_barberos],1)/100)))</f>
        <v>0</v>
      </c>
      <c r="AT157" s="21" cm="1">
        <f t="array" ref="AT157">IF(ISERROR(INDEX(Jornadas[id],ROW()-5)),"",SUMIFS(Cortes[propina],Cortes[id_jornada],INDEX(Jornadas[id],ROW()-5),Cortes[id_barbero],LOOKUP($AR$4,Barberos[nombre],Barberos[id])))</f>
        <v>0</v>
      </c>
      <c r="AU157" s="21" cm="1">
        <f t="array" ref="AU157">IF(ISERROR(INDEX(Jornadas[id],ROW()-5)),"",SUMIFS(Adelantos[importe],Adelantos[id_jornada],INDEX(Jornadas[id],ROW()-5),Adelantos[id_barbero],LOOKUP($AR$4,Barberos[nombre],Barberos[id])))</f>
        <v>0</v>
      </c>
      <c r="AV157" s="21" cm="1">
        <f t="array" ref="AV157">IF(ISERROR(INDEX(Jornadas[id],ROW()-5)),"",AS157+AT157-AU157)</f>
        <v>0</v>
      </c>
    </row>
    <row r="158" spans="1:48" ht="15" customHeight="1" x14ac:dyDescent="0.3">
      <c r="A158" s="53" t="str">
        <f t="shared" si="2"/>
        <v>Tuesday</v>
      </c>
      <c r="B158" s="54"/>
      <c r="C158" s="38" cm="1">
        <f t="array" ref="C158">IF(ISERROR(INDEX(Jornadas[id],ROW()-5)),"",INDEX(Jornadas[fecha],ROW()-5))</f>
        <v>45839</v>
      </c>
      <c r="D158" s="1" cm="1">
        <f t="array" ref="D158">IF(ISERROR(INDEX(Jornadas[id],ROW()-5)),"",COUNTIFS(_Cortes!$C:$C,INDEX(Jornadas[id],ROW()-5),_Cortes!$B:$B,LOOKUP($D$4,_Barberos!$B:$B,_Barberos!$A:$A)))</f>
        <v>0</v>
      </c>
      <c r="E158" s="20" cm="1">
        <f t="array" ref="E158">IF(ISERROR(INDEX(Jornadas[id],ROW()-5)),"",INT(SUMIFS(Cortes[importe],Cortes[id_jornada],INDEX(Jornadas[id],ROW()-5),Cortes[id_barbero],LOOKUP($D$4,Barberos[nombre],Barberos[id]))*(INDEX(Jornadas[comision_barberos],1)/100)))</f>
        <v>0</v>
      </c>
      <c r="F158" s="20" cm="1">
        <f t="array" ref="F158">IF(ISERROR(INDEX(Jornadas[id],ROW()-5)),"",SUMIFS(Cortes[propina],Cortes[id_jornada],INDEX(Jornadas[id],ROW()-5),Cortes[id_barbero],LOOKUP($D$4,Barberos[nombre],Barberos[id])))</f>
        <v>0</v>
      </c>
      <c r="G158" s="20" cm="1">
        <f t="array" ref="G158">IF(ISERROR(INDEX(Jornadas[id],ROW()-5)),"",SUMIFS(Adelantos[importe],Adelantos[id_jornada],INDEX(Jornadas[id],ROW()-5),Adelantos[id_barbero],LOOKUP($D$4,Barberos[nombre],Barberos[id])))</f>
        <v>0</v>
      </c>
      <c r="H158" s="20" cm="1">
        <f t="array" ref="H158">IF(ISERROR(INDEX(Jornadas[id],ROW()-5)),"",E158+F158-G158)</f>
        <v>0</v>
      </c>
      <c r="I158" s="1" cm="1">
        <f t="array" ref="I158">IF(ISERROR(INDEX(Jornadas[id],ROW()-5)),"",COUNTIFS(_Cortes!$C:$C,INDEX(Jornadas[id],ROW()-5),_Cortes!$B:$B,LOOKUP($I$4,_Barberos!$B:$B,_Barberos!$A:$A)))</f>
        <v>9</v>
      </c>
      <c r="J158" s="20" cm="1">
        <f t="array" ref="J158">IF(ISERROR(INDEX(Jornadas[id],ROW()-5)),"",INT(SUMIFS(Cortes[importe],Cortes[id_jornada],INDEX(Jornadas[id],ROW()-5),Cortes[id_barbero],LOOKUP($I$4,Barberos[nombre],Barberos[id]))*(INDEX(Jornadas[comision_barberos],1)/100)))</f>
        <v>37000</v>
      </c>
      <c r="K158" s="20" cm="1">
        <f t="array" ref="K158">IF(ISERROR(INDEX(Jornadas[id],ROW()-5)),"",SUMIFS(Cortes[propina],Cortes[id_jornada],INDEX(Jornadas[id],ROW()-5),Cortes[id_barbero],LOOKUP($I$4,Barberos[nombre],Barberos[id])))</f>
        <v>0</v>
      </c>
      <c r="L158" s="20" cm="1">
        <f t="array" ref="L158">IF(ISERROR(INDEX(Jornadas[id],ROW()-5)),"",SUMIFS(Adelantos[importe],Adelantos[id_jornada],INDEX(Jornadas[id],ROW()-5),Adelantos[id_barbero],LOOKUP($I$4,Barberos[nombre],Barberos[id])))</f>
        <v>2100</v>
      </c>
      <c r="M158" s="20" cm="1">
        <f t="array" ref="M158">IF(ISERROR(INDEX(Jornadas[id],ROW()-5)),"",J158+K158-L158)</f>
        <v>34900</v>
      </c>
      <c r="N158" s="1" cm="1">
        <f t="array" ref="N158">IF(ISERROR(INDEX(Jornadas[id],ROW()-5)),"",COUNTIFS(_Cortes!$C:$C,INDEX(Jornadas[id],ROW()-5),_Cortes!$B:$B,LOOKUP($N$4,_Barberos!$B:$B,_Barberos!$A:$A)))</f>
        <v>8</v>
      </c>
      <c r="O158" s="20" cm="1">
        <f t="array" ref="O158">IF(ISERROR(INDEX(Jornadas[id],ROW()-5)),"",INT(SUMIFS(Cortes[importe],Cortes[id_jornada],INDEX(Jornadas[id],ROW()-5),Cortes[id_barbero],LOOKUP($N$4,Barberos[nombre],Barberos[id]))*(INDEX(Jornadas[comision_barberos],1)/100)))</f>
        <v>33000</v>
      </c>
      <c r="P158" s="20" cm="1">
        <f t="array" ref="P158">IF(ISERROR(INDEX(Jornadas[id],ROW()-5)),"",SUMIFS(Cortes[propina],Cortes[id_jornada],INDEX(Jornadas[id],ROW()-5),Cortes[id_barbero],LOOKUP($N$4,Barberos[nombre],Barberos[id])))</f>
        <v>6000</v>
      </c>
      <c r="Q158" s="20" cm="1">
        <f t="array" ref="Q158">IF(ISERROR(INDEX(Jornadas[id],ROW()-5)),"",SUMIFS(Adelantos[importe],Adelantos[id_jornada],INDEX(Jornadas[id],ROW()-5),Adelantos[id_barbero],LOOKUP($N$4,Barberos[nombre],Barberos[id])))</f>
        <v>0</v>
      </c>
      <c r="R158" s="20" cm="1">
        <f t="array" ref="R158">IF(ISERROR(INDEX(Jornadas[id],ROW()-5)),"",O158+P158-Q158)</f>
        <v>39000</v>
      </c>
      <c r="S158" s="1" cm="1">
        <f t="array" ref="S158">IF(ISERROR(INDEX(Jornadas[id],ROW()-5)),"",COUNTIFS(_Cortes!$C:$C,INDEX(Jornadas[id],ROW()-5),_Cortes!$B:$B,LOOKUP($S$4,_Barberos!$B:$B,_Barberos!$A:$A)))</f>
        <v>8</v>
      </c>
      <c r="T158" s="20" cm="1">
        <f t="array" ref="T158">IF(ISERROR(INDEX(Jornadas[id],ROW()-5)),"",INT(SUMIFS(Cortes[importe],Cortes[id_jornada],INDEX(Jornadas[id],ROW()-5),Cortes[id_barbero],LOOKUP($S$4,Barberos[nombre],Barberos[id]))*(INDEX(Jornadas[comision_barberos],1)/100)))</f>
        <v>33000</v>
      </c>
      <c r="U158" s="20" cm="1">
        <f t="array" ref="U158">IF(ISERROR(INDEX(Jornadas[id],ROW()-5)),"",SUMIFS(Cortes[propina],Cortes[id_jornada],INDEX(Jornadas[id],ROW()-5),Cortes[id_barbero],LOOKUP($S$4,Barberos[nombre],Barberos[id])))</f>
        <v>0</v>
      </c>
      <c r="V158" s="20" cm="1">
        <f t="array" ref="V158">IF(ISERROR(INDEX(Jornadas[id],ROW()-5)),"",SUMIFS(Adelantos[importe],Adelantos[id_jornada],INDEX(Jornadas[id],ROW()-5),Adelantos[id_barbero],LOOKUP($S$4,Barberos[nombre],Barberos[id])))</f>
        <v>0</v>
      </c>
      <c r="W158" s="20" cm="1">
        <f t="array" ref="W158">IF(ISERROR(INDEX(Jornadas[id],ROW()-5)),"",T158+U158-V158)</f>
        <v>33000</v>
      </c>
      <c r="X158" s="1" cm="1">
        <f t="array" ref="X158">IF(ISERROR(INDEX(Jornadas[id],ROW()-5)),"",COUNTIFS(_Cortes!$C:$C,INDEX(Jornadas[id],ROW()-5),_Cortes!$B:$B,LOOKUP($X$4,_Barberos!$B:$B,_Barberos!$A:$A)))</f>
        <v>0</v>
      </c>
      <c r="Y158" s="20" cm="1">
        <f t="array" ref="Y158">IF(ISERROR(INDEX(Jornadas[id],ROW()-5)),"",INT(SUMIFS(Cortes[importe],Cortes[id_jornada],INDEX(Jornadas[id],ROW()-5),Cortes[id_barbero],LOOKUP($X$4,Barberos[nombre],Barberos[id]))*(INDEX(Jornadas[comision_barberos],1)/100)))</f>
        <v>0</v>
      </c>
      <c r="Z158" s="20" cm="1">
        <f t="array" ref="Z158">IF(ISERROR(INDEX(Jornadas[id],ROW()-5)),"",SUMIFS(Cortes[propina],Cortes[id_jornada],INDEX(Jornadas[id],ROW()-5),Cortes[id_barbero],LOOKUP($X$4,Barberos[nombre],Barberos[id])))</f>
        <v>0</v>
      </c>
      <c r="AA158" s="20" cm="1">
        <f t="array" ref="AA158">IF(ISERROR(INDEX(Jornadas[id],ROW()-5)),"",SUMIFS(Adelantos[importe],Adelantos[id_jornada],INDEX(Jornadas[id],ROW()-5),Adelantos[id_barbero],LOOKUP($X$4,Barberos[nombre],Barberos[id])))</f>
        <v>0</v>
      </c>
      <c r="AB158" s="20" cm="1">
        <f t="array" ref="AB158">IF(ISERROR(INDEX(Jornadas[id],ROW()-5)),"",Y158+Z158-AA158)</f>
        <v>0</v>
      </c>
      <c r="AC158" s="1" cm="1">
        <f t="array" ref="AC158">IF(ISERROR(INDEX(Jornadas[id],ROW()-5)),"",COUNTIFS(_Cortes!$C:$C,INDEX(Jornadas[id],ROW()-5),_Cortes!$B:$B,LOOKUP($AC$4,_Barberos!$B:$B,_Barberos!$A:$A)))</f>
        <v>10</v>
      </c>
      <c r="AD158" s="20" cm="1">
        <f t="array" ref="AD158">IF(ISERROR(INDEX(Jornadas[id],ROW()-5)),"",INT(SUMIFS(Cortes[importe],Cortes[id_jornada],INDEX(Jornadas[id],ROW()-5),Cortes[id_barbero],LOOKUP($AC$4,Barberos[nombre],Barberos[id]))*(INDEX(Jornadas[comision_barberos],1)/100)))</f>
        <v>41000</v>
      </c>
      <c r="AE158" s="20" cm="1">
        <f t="array" ref="AE158">IF(ISERROR(INDEX(Jornadas[id],ROW()-5)),"",SUMIFS(Cortes[propina],Cortes[id_jornada],INDEX(Jornadas[id],ROW()-5),Cortes[id_barbero],LOOKUP($AC$4,Barberos[nombre],Barberos[id])))</f>
        <v>2000</v>
      </c>
      <c r="AF158" s="20" cm="1">
        <f t="array" ref="AF158">IF(ISERROR(INDEX(Jornadas[id],ROW()-5)),"",SUMIFS(Adelantos[importe],Adelantos[id_jornada],INDEX(Jornadas[id],ROW()-5),Adelantos[id_barbero],LOOKUP($AC$4,Barberos[nombre],Barberos[id])))</f>
        <v>0</v>
      </c>
      <c r="AG158" s="20" cm="1">
        <f t="array" ref="AG158">IF(ISERROR(INDEX(Jornadas[id],ROW()-5)),"",AD158+AE158-AF158)</f>
        <v>43000</v>
      </c>
      <c r="AH158" s="1" cm="1">
        <f t="array" ref="AH158">IF(ISERROR(INDEX(Jornadas[id],ROW()-5)),"",COUNTIFS(_Cortes!$C:$C,INDEX(Jornadas[id],ROW()-5),_Cortes!$B:$B,LOOKUP($AH$4,_Barberos!$B:$B,_Barberos!$A:$A)))</f>
        <v>0</v>
      </c>
      <c r="AI158" s="20" cm="1">
        <f t="array" ref="AI158">IF(ISERROR(INDEX(Jornadas[id],ROW()-5)),"",INT(SUMIFS(Cortes[importe],Cortes[id_jornada],INDEX(Jornadas[id],ROW()-5),Cortes[id_barbero],LOOKUP($AH$4,Barberos[nombre],Barberos[id]))*(INDEX(Jornadas[comision_barberos],1)/100)))</f>
        <v>0</v>
      </c>
      <c r="AJ158" s="20" cm="1">
        <f t="array" ref="AJ158">IF(ISERROR(INDEX(Jornadas[id],ROW()-5)),"",SUMIFS(Cortes[propina],Cortes[id_jornada],INDEX(Jornadas[id],ROW()-5),Cortes[id_barbero],LOOKUP($AH$4,Barberos[nombre],Barberos[id])))</f>
        <v>0</v>
      </c>
      <c r="AK158" s="20" cm="1">
        <f t="array" ref="AK158">IF(ISERROR(INDEX(Jornadas[id],ROW()-5)),"",SUMIFS(Adelantos[importe],Adelantos[id_jornada],INDEX(Jornadas[id],ROW()-5),Adelantos[id_barbero],LOOKUP($AH$4,Barberos[nombre],Barberos[id])))</f>
        <v>0</v>
      </c>
      <c r="AL158" s="20" cm="1">
        <f t="array" ref="AL158">IF(ISERROR(INDEX(Jornadas[id],ROW()-5)),"",AI158+AJ158-AK158)</f>
        <v>0</v>
      </c>
      <c r="AM158" s="1" cm="1">
        <f t="array" ref="AM158">IF(ISERROR(INDEX(Jornadas[id],ROW()-5)),"",COUNTIFS(_Cortes!$C:$C,INDEX(Jornadas[id],ROW()-5),_Cortes!$B:$B,LOOKUP($AM$4,_Barberos!$B:$B,_Barberos!$A:$A)))</f>
        <v>0</v>
      </c>
      <c r="AN158" s="20" cm="1">
        <f t="array" ref="AN158">IF(ISERROR(INDEX(Jornadas[id],ROW()-5)),"",INT(SUMIFS(Cortes[importe],Cortes[id_jornada],INDEX(Jornadas[id],ROW()-5),Cortes[id_barbero],LOOKUP($AM$4,Barberos[nombre],Barberos[id]))*(INDEX(Jornadas[comision_barberos],1)/100)))</f>
        <v>0</v>
      </c>
      <c r="AO158" s="20" cm="1">
        <f t="array" ref="AO158">IF(ISERROR(INDEX(Jornadas[id],ROW()-5)),"",SUMIFS(Cortes[propina],Cortes[id_jornada],INDEX(Jornadas[id],ROW()-5),Cortes[id_barbero],LOOKUP($AM$4,Barberos[nombre],Barberos[id])))</f>
        <v>0</v>
      </c>
      <c r="AP158" s="20" cm="1">
        <f t="array" ref="AP158">IF(ISERROR(INDEX(Jornadas[id],ROW()-5)),"",SUMIFS(Adelantos[importe],Adelantos[id_jornada],INDEX(Jornadas[id],ROW()-5),Adelantos[id_barbero],LOOKUP($AM$4,Barberos[nombre],Barberos[id])))</f>
        <v>0</v>
      </c>
      <c r="AQ158" s="20" cm="1">
        <f t="array" ref="AQ158">IF(ISERROR(INDEX(Jornadas[id],ROW()-5)),"",AN158+AO158-AP158)</f>
        <v>0</v>
      </c>
      <c r="AR158" s="1" cm="1">
        <f t="array" ref="AR158">IF(ISERROR(INDEX(Jornadas[id],ROW()-5)),"",COUNTIFS(_Cortes!$C:$C,INDEX(Jornadas[id],ROW()-5),_Cortes!$B:$B,LOOKUP($AR$4,_Barberos!$B:$B,_Barberos!$A:$A)))</f>
        <v>0</v>
      </c>
      <c r="AS158" s="20" cm="1">
        <f t="array" ref="AS158">IF(ISERROR(INDEX(Jornadas[id],ROW()-5)),"",INT(SUMIFS(Cortes[importe],Cortes[id_jornada],INDEX(Jornadas[id],ROW()-5),Cortes[id_barbero],LOOKUP($AR$4,Barberos[nombre],Barberos[id]))*(INDEX(Jornadas[comision_barberos],1)/100)))</f>
        <v>0</v>
      </c>
      <c r="AT158" s="20" cm="1">
        <f t="array" ref="AT158">IF(ISERROR(INDEX(Jornadas[id],ROW()-5)),"",SUMIFS(Cortes[propina],Cortes[id_jornada],INDEX(Jornadas[id],ROW()-5),Cortes[id_barbero],LOOKUP($AR$4,Barberos[nombre],Barberos[id])))</f>
        <v>0</v>
      </c>
      <c r="AU158" s="20" cm="1">
        <f t="array" ref="AU158">IF(ISERROR(INDEX(Jornadas[id],ROW()-5)),"",SUMIFS(Adelantos[importe],Adelantos[id_jornada],INDEX(Jornadas[id],ROW()-5),Adelantos[id_barbero],LOOKUP($AR$4,Barberos[nombre],Barberos[id])))</f>
        <v>0</v>
      </c>
      <c r="AV158" s="20" cm="1">
        <f t="array" ref="AV158">IF(ISERROR(INDEX(Jornadas[id],ROW()-5)),"",AS158+AT158-AU158)</f>
        <v>0</v>
      </c>
    </row>
    <row r="159" spans="1:48" ht="15" customHeight="1" x14ac:dyDescent="0.3">
      <c r="A159" s="51" t="str">
        <f t="shared" si="2"/>
        <v>Wednesday</v>
      </c>
      <c r="B159" s="52"/>
      <c r="C159" s="36" cm="1">
        <f t="array" ref="C159">IF(ISERROR(INDEX(Jornadas[id],ROW()-5)),"",INDEX(Jornadas[fecha],ROW()-5))</f>
        <v>45840</v>
      </c>
      <c r="D159" s="2" cm="1">
        <f t="array" ref="D159">IF(ISERROR(INDEX(Jornadas[id],ROW()-5)),"",COUNTIFS(_Cortes!$C:$C,INDEX(Jornadas[id],ROW()-5),_Cortes!$B:$B,LOOKUP($D$4,_Barberos!$B:$B,_Barberos!$A:$A)))</f>
        <v>11</v>
      </c>
      <c r="E159" s="21" cm="1">
        <f t="array" ref="E159">IF(ISERROR(INDEX(Jornadas[id],ROW()-5)),"",INT(SUMIFS(Cortes[importe],Cortes[id_jornada],INDEX(Jornadas[id],ROW()-5),Cortes[id_barbero],LOOKUP($D$4,Barberos[nombre],Barberos[id]))*(INDEX(Jornadas[comision_barberos],1)/100)))</f>
        <v>47000</v>
      </c>
      <c r="F159" s="21" cm="1">
        <f t="array" ref="F159">IF(ISERROR(INDEX(Jornadas[id],ROW()-5)),"",SUMIFS(Cortes[propina],Cortes[id_jornada],INDEX(Jornadas[id],ROW()-5),Cortes[id_barbero],LOOKUP($D$4,Barberos[nombre],Barberos[id])))</f>
        <v>6000</v>
      </c>
      <c r="G159" s="21" cm="1">
        <f t="array" ref="G159">IF(ISERROR(INDEX(Jornadas[id],ROW()-5)),"",SUMIFS(Adelantos[importe],Adelantos[id_jornada],INDEX(Jornadas[id],ROW()-5),Adelantos[id_barbero],LOOKUP($D$4,Barberos[nombre],Barberos[id])))</f>
        <v>0</v>
      </c>
      <c r="H159" s="21" cm="1">
        <f t="array" ref="H159">IF(ISERROR(INDEX(Jornadas[id],ROW()-5)),"",E159+F159-G159)</f>
        <v>53000</v>
      </c>
      <c r="I159" s="2" cm="1">
        <f t="array" ref="I159">IF(ISERROR(INDEX(Jornadas[id],ROW()-5)),"",COUNTIFS(_Cortes!$C:$C,INDEX(Jornadas[id],ROW()-5),_Cortes!$B:$B,LOOKUP($I$4,_Barberos!$B:$B,_Barberos!$A:$A)))</f>
        <v>0</v>
      </c>
      <c r="J159" s="21" cm="1">
        <f t="array" ref="J159">IF(ISERROR(INDEX(Jornadas[id],ROW()-5)),"",INT(SUMIFS(Cortes[importe],Cortes[id_jornada],INDEX(Jornadas[id],ROW()-5),Cortes[id_barbero],LOOKUP($I$4,Barberos[nombre],Barberos[id]))*(INDEX(Jornadas[comision_barberos],1)/100)))</f>
        <v>0</v>
      </c>
      <c r="K159" s="21" cm="1">
        <f t="array" ref="K159">IF(ISERROR(INDEX(Jornadas[id],ROW()-5)),"",SUMIFS(Cortes[propina],Cortes[id_jornada],INDEX(Jornadas[id],ROW()-5),Cortes[id_barbero],LOOKUP($I$4,Barberos[nombre],Barberos[id])))</f>
        <v>0</v>
      </c>
      <c r="L159" s="21" cm="1">
        <f t="array" ref="L159">IF(ISERROR(INDEX(Jornadas[id],ROW()-5)),"",SUMIFS(Adelantos[importe],Adelantos[id_jornada],INDEX(Jornadas[id],ROW()-5),Adelantos[id_barbero],LOOKUP($I$4,Barberos[nombre],Barberos[id])))</f>
        <v>0</v>
      </c>
      <c r="M159" s="21" cm="1">
        <f t="array" ref="M159">IF(ISERROR(INDEX(Jornadas[id],ROW()-5)),"",J159+K159-L159)</f>
        <v>0</v>
      </c>
      <c r="N159" s="2" cm="1">
        <f t="array" ref="N159">IF(ISERROR(INDEX(Jornadas[id],ROW()-5)),"",COUNTIFS(_Cortes!$C:$C,INDEX(Jornadas[id],ROW()-5),_Cortes!$B:$B,LOOKUP($N$4,_Barberos!$B:$B,_Barberos!$A:$A)))</f>
        <v>0</v>
      </c>
      <c r="O159" s="21" cm="1">
        <f t="array" ref="O159">IF(ISERROR(INDEX(Jornadas[id],ROW()-5)),"",INT(SUMIFS(Cortes[importe],Cortes[id_jornada],INDEX(Jornadas[id],ROW()-5),Cortes[id_barbero],LOOKUP($N$4,Barberos[nombre],Barberos[id]))*(INDEX(Jornadas[comision_barberos],1)/100)))</f>
        <v>0</v>
      </c>
      <c r="P159" s="21" cm="1">
        <f t="array" ref="P159">IF(ISERROR(INDEX(Jornadas[id],ROW()-5)),"",SUMIFS(Cortes[propina],Cortes[id_jornada],INDEX(Jornadas[id],ROW()-5),Cortes[id_barbero],LOOKUP($N$4,Barberos[nombre],Barberos[id])))</f>
        <v>0</v>
      </c>
      <c r="Q159" s="21" cm="1">
        <f t="array" ref="Q159">IF(ISERROR(INDEX(Jornadas[id],ROW()-5)),"",SUMIFS(Adelantos[importe],Adelantos[id_jornada],INDEX(Jornadas[id],ROW()-5),Adelantos[id_barbero],LOOKUP($N$4,Barberos[nombre],Barberos[id])))</f>
        <v>0</v>
      </c>
      <c r="R159" s="21" cm="1">
        <f t="array" ref="R159">IF(ISERROR(INDEX(Jornadas[id],ROW()-5)),"",O159+P159-Q159)</f>
        <v>0</v>
      </c>
      <c r="S159" s="2" cm="1">
        <f t="array" ref="S159">IF(ISERROR(INDEX(Jornadas[id],ROW()-5)),"",COUNTIFS(_Cortes!$C:$C,INDEX(Jornadas[id],ROW()-5),_Cortes!$B:$B,LOOKUP($S$4,_Barberos!$B:$B,_Barberos!$A:$A)))</f>
        <v>8</v>
      </c>
      <c r="T159" s="21" cm="1">
        <f t="array" ref="T159">IF(ISERROR(INDEX(Jornadas[id],ROW()-5)),"",INT(SUMIFS(Cortes[importe],Cortes[id_jornada],INDEX(Jornadas[id],ROW()-5),Cortes[id_barbero],LOOKUP($S$4,Barberos[nombre],Barberos[id]))*(INDEX(Jornadas[comision_barberos],1)/100)))</f>
        <v>33000</v>
      </c>
      <c r="U159" s="21" cm="1">
        <f t="array" ref="U159">IF(ISERROR(INDEX(Jornadas[id],ROW()-5)),"",SUMIFS(Cortes[propina],Cortes[id_jornada],INDEX(Jornadas[id],ROW()-5),Cortes[id_barbero],LOOKUP($S$4,Barberos[nombre],Barberos[id])))</f>
        <v>1000</v>
      </c>
      <c r="V159" s="21" cm="1">
        <f t="array" ref="V159">IF(ISERROR(INDEX(Jornadas[id],ROW()-5)),"",SUMIFS(Adelantos[importe],Adelantos[id_jornada],INDEX(Jornadas[id],ROW()-5),Adelantos[id_barbero],LOOKUP($S$4,Barberos[nombre],Barberos[id])))</f>
        <v>0</v>
      </c>
      <c r="W159" s="21" cm="1">
        <f t="array" ref="W159">IF(ISERROR(INDEX(Jornadas[id],ROW()-5)),"",T159+U159-V159)</f>
        <v>34000</v>
      </c>
      <c r="X159" s="2" cm="1">
        <f t="array" ref="X159">IF(ISERROR(INDEX(Jornadas[id],ROW()-5)),"",COUNTIFS(_Cortes!$C:$C,INDEX(Jornadas[id],ROW()-5),_Cortes!$B:$B,LOOKUP($X$4,_Barberos!$B:$B,_Barberos!$A:$A)))</f>
        <v>9</v>
      </c>
      <c r="Y159" s="21" cm="1">
        <f t="array" ref="Y159">IF(ISERROR(INDEX(Jornadas[id],ROW()-5)),"",INT(SUMIFS(Cortes[importe],Cortes[id_jornada],INDEX(Jornadas[id],ROW()-5),Cortes[id_barbero],LOOKUP($X$4,Barberos[nombre],Barberos[id]))*(INDEX(Jornadas[comision_barberos],1)/100)))</f>
        <v>37000</v>
      </c>
      <c r="Z159" s="21" cm="1">
        <f t="array" ref="Z159">IF(ISERROR(INDEX(Jornadas[id],ROW()-5)),"",SUMIFS(Cortes[propina],Cortes[id_jornada],INDEX(Jornadas[id],ROW()-5),Cortes[id_barbero],LOOKUP($X$4,Barberos[nombre],Barberos[id])))</f>
        <v>1000</v>
      </c>
      <c r="AA159" s="21" cm="1">
        <f t="array" ref="AA159">IF(ISERROR(INDEX(Jornadas[id],ROW()-5)),"",SUMIFS(Adelantos[importe],Adelantos[id_jornada],INDEX(Jornadas[id],ROW()-5),Adelantos[id_barbero],LOOKUP($X$4,Barberos[nombre],Barberos[id])))</f>
        <v>0</v>
      </c>
      <c r="AB159" s="21" cm="1">
        <f t="array" ref="AB159">IF(ISERROR(INDEX(Jornadas[id],ROW()-5)),"",Y159+Z159-AA159)</f>
        <v>38000</v>
      </c>
      <c r="AC159" s="2" cm="1">
        <f t="array" ref="AC159">IF(ISERROR(INDEX(Jornadas[id],ROW()-5)),"",COUNTIFS(_Cortes!$C:$C,INDEX(Jornadas[id],ROW()-5),_Cortes!$B:$B,LOOKUP($AC$4,_Barberos!$B:$B,_Barberos!$A:$A)))</f>
        <v>10</v>
      </c>
      <c r="AD159" s="21" cm="1">
        <f t="array" ref="AD159">IF(ISERROR(INDEX(Jornadas[id],ROW()-5)),"",INT(SUMIFS(Cortes[importe],Cortes[id_jornada],INDEX(Jornadas[id],ROW()-5),Cortes[id_barbero],LOOKUP($AC$4,Barberos[nombre],Barberos[id]))*(INDEX(Jornadas[comision_barberos],1)/100)))</f>
        <v>43000</v>
      </c>
      <c r="AE159" s="21" cm="1">
        <f t="array" ref="AE159">IF(ISERROR(INDEX(Jornadas[id],ROW()-5)),"",SUMIFS(Cortes[propina],Cortes[id_jornada],INDEX(Jornadas[id],ROW()-5),Cortes[id_barbero],LOOKUP($AC$4,Barberos[nombre],Barberos[id])))</f>
        <v>0</v>
      </c>
      <c r="AF159" s="21" cm="1">
        <f t="array" ref="AF159">IF(ISERROR(INDEX(Jornadas[id],ROW()-5)),"",SUMIFS(Adelantos[importe],Adelantos[id_jornada],INDEX(Jornadas[id],ROW()-5),Adelantos[id_barbero],LOOKUP($AC$4,Barberos[nombre],Barberos[id])))</f>
        <v>0</v>
      </c>
      <c r="AG159" s="21" cm="1">
        <f t="array" ref="AG159">IF(ISERROR(INDEX(Jornadas[id],ROW()-5)),"",AD159+AE159-AF159)</f>
        <v>43000</v>
      </c>
      <c r="AH159" s="2" cm="1">
        <f t="array" ref="AH159">IF(ISERROR(INDEX(Jornadas[id],ROW()-5)),"",COUNTIFS(_Cortes!$C:$C,INDEX(Jornadas[id],ROW()-5),_Cortes!$B:$B,LOOKUP($AH$4,_Barberos!$B:$B,_Barberos!$A:$A)))</f>
        <v>0</v>
      </c>
      <c r="AI159" s="21" cm="1">
        <f t="array" ref="AI159">IF(ISERROR(INDEX(Jornadas[id],ROW()-5)),"",INT(SUMIFS(Cortes[importe],Cortes[id_jornada],INDEX(Jornadas[id],ROW()-5),Cortes[id_barbero],LOOKUP($AH$4,Barberos[nombre],Barberos[id]))*(INDEX(Jornadas[comision_barberos],1)/100)))</f>
        <v>0</v>
      </c>
      <c r="AJ159" s="21" cm="1">
        <f t="array" ref="AJ159">IF(ISERROR(INDEX(Jornadas[id],ROW()-5)),"",SUMIFS(Cortes[propina],Cortes[id_jornada],INDEX(Jornadas[id],ROW()-5),Cortes[id_barbero],LOOKUP($AH$4,Barberos[nombre],Barberos[id])))</f>
        <v>0</v>
      </c>
      <c r="AK159" s="21" cm="1">
        <f t="array" ref="AK159">IF(ISERROR(INDEX(Jornadas[id],ROW()-5)),"",SUMIFS(Adelantos[importe],Adelantos[id_jornada],INDEX(Jornadas[id],ROW()-5),Adelantos[id_barbero],LOOKUP($AH$4,Barberos[nombre],Barberos[id])))</f>
        <v>0</v>
      </c>
      <c r="AL159" s="21" cm="1">
        <f t="array" ref="AL159">IF(ISERROR(INDEX(Jornadas[id],ROW()-5)),"",AI159+AJ159-AK159)</f>
        <v>0</v>
      </c>
      <c r="AM159" s="2" cm="1">
        <f t="array" ref="AM159">IF(ISERROR(INDEX(Jornadas[id],ROW()-5)),"",COUNTIFS(_Cortes!$C:$C,INDEX(Jornadas[id],ROW()-5),_Cortes!$B:$B,LOOKUP($AM$4,_Barberos!$B:$B,_Barberos!$A:$A)))</f>
        <v>0</v>
      </c>
      <c r="AN159" s="21" cm="1">
        <f t="array" ref="AN159">IF(ISERROR(INDEX(Jornadas[id],ROW()-5)),"",INT(SUMIFS(Cortes[importe],Cortes[id_jornada],INDEX(Jornadas[id],ROW()-5),Cortes[id_barbero],LOOKUP($AM$4,Barberos[nombre],Barberos[id]))*(INDEX(Jornadas[comision_barberos],1)/100)))</f>
        <v>0</v>
      </c>
      <c r="AO159" s="21" cm="1">
        <f t="array" ref="AO159">IF(ISERROR(INDEX(Jornadas[id],ROW()-5)),"",SUMIFS(Cortes[propina],Cortes[id_jornada],INDEX(Jornadas[id],ROW()-5),Cortes[id_barbero],LOOKUP($AM$4,Barberos[nombre],Barberos[id])))</f>
        <v>0</v>
      </c>
      <c r="AP159" s="21" cm="1">
        <f t="array" ref="AP159">IF(ISERROR(INDEX(Jornadas[id],ROW()-5)),"",SUMIFS(Adelantos[importe],Adelantos[id_jornada],INDEX(Jornadas[id],ROW()-5),Adelantos[id_barbero],LOOKUP($AM$4,Barberos[nombre],Barberos[id])))</f>
        <v>0</v>
      </c>
      <c r="AQ159" s="21" cm="1">
        <f t="array" ref="AQ159">IF(ISERROR(INDEX(Jornadas[id],ROW()-5)),"",AN159+AO159-AP159)</f>
        <v>0</v>
      </c>
      <c r="AR159" s="2" cm="1">
        <f t="array" ref="AR159">IF(ISERROR(INDEX(Jornadas[id],ROW()-5)),"",COUNTIFS(_Cortes!$C:$C,INDEX(Jornadas[id],ROW()-5),_Cortes!$B:$B,LOOKUP($AR$4,_Barberos!$B:$B,_Barberos!$A:$A)))</f>
        <v>0</v>
      </c>
      <c r="AS159" s="21" cm="1">
        <f t="array" ref="AS159">IF(ISERROR(INDEX(Jornadas[id],ROW()-5)),"",INT(SUMIFS(Cortes[importe],Cortes[id_jornada],INDEX(Jornadas[id],ROW()-5),Cortes[id_barbero],LOOKUP($AR$4,Barberos[nombre],Barberos[id]))*(INDEX(Jornadas[comision_barberos],1)/100)))</f>
        <v>0</v>
      </c>
      <c r="AT159" s="21" cm="1">
        <f t="array" ref="AT159">IF(ISERROR(INDEX(Jornadas[id],ROW()-5)),"",SUMIFS(Cortes[propina],Cortes[id_jornada],INDEX(Jornadas[id],ROW()-5),Cortes[id_barbero],LOOKUP($AR$4,Barberos[nombre],Barberos[id])))</f>
        <v>0</v>
      </c>
      <c r="AU159" s="21" cm="1">
        <f t="array" ref="AU159">IF(ISERROR(INDEX(Jornadas[id],ROW()-5)),"",SUMIFS(Adelantos[importe],Adelantos[id_jornada],INDEX(Jornadas[id],ROW()-5),Adelantos[id_barbero],LOOKUP($AR$4,Barberos[nombre],Barberos[id])))</f>
        <v>0</v>
      </c>
      <c r="AV159" s="21" cm="1">
        <f t="array" ref="AV159">IF(ISERROR(INDEX(Jornadas[id],ROW()-5)),"",AS159+AT159-AU159)</f>
        <v>0</v>
      </c>
    </row>
    <row r="160" spans="1:48" ht="15" customHeight="1" x14ac:dyDescent="0.3">
      <c r="A160" s="53" t="str">
        <f t="shared" si="2"/>
        <v>Thursday</v>
      </c>
      <c r="B160" s="54"/>
      <c r="C160" s="38" cm="1">
        <f t="array" ref="C160">IF(ISERROR(INDEX(Jornadas[id],ROW()-5)),"",INDEX(Jornadas[fecha],ROW()-5))</f>
        <v>45841</v>
      </c>
      <c r="D160" s="1" cm="1">
        <f t="array" ref="D160">IF(ISERROR(INDEX(Jornadas[id],ROW()-5)),"",COUNTIFS(_Cortes!$C:$C,INDEX(Jornadas[id],ROW()-5),_Cortes!$B:$B,LOOKUP($D$4,_Barberos!$B:$B,_Barberos!$A:$A)))</f>
        <v>0</v>
      </c>
      <c r="E160" s="20" cm="1">
        <f t="array" ref="E160">IF(ISERROR(INDEX(Jornadas[id],ROW()-5)),"",INT(SUMIFS(Cortes[importe],Cortes[id_jornada],INDEX(Jornadas[id],ROW()-5),Cortes[id_barbero],LOOKUP($D$4,Barberos[nombre],Barberos[id]))*(INDEX(Jornadas[comision_barberos],1)/100)))</f>
        <v>0</v>
      </c>
      <c r="F160" s="20" cm="1">
        <f t="array" ref="F160">IF(ISERROR(INDEX(Jornadas[id],ROW()-5)),"",SUMIFS(Cortes[propina],Cortes[id_jornada],INDEX(Jornadas[id],ROW()-5),Cortes[id_barbero],LOOKUP($D$4,Barberos[nombre],Barberos[id])))</f>
        <v>0</v>
      </c>
      <c r="G160" s="20" cm="1">
        <f t="array" ref="G160">IF(ISERROR(INDEX(Jornadas[id],ROW()-5)),"",SUMIFS(Adelantos[importe],Adelantos[id_jornada],INDEX(Jornadas[id],ROW()-5),Adelantos[id_barbero],LOOKUP($D$4,Barberos[nombre],Barberos[id])))</f>
        <v>0</v>
      </c>
      <c r="H160" s="20" cm="1">
        <f t="array" ref="H160">IF(ISERROR(INDEX(Jornadas[id],ROW()-5)),"",E160+F160-G160)</f>
        <v>0</v>
      </c>
      <c r="I160" s="1" cm="1">
        <f t="array" ref="I160">IF(ISERROR(INDEX(Jornadas[id],ROW()-5)),"",COUNTIFS(_Cortes!$C:$C,INDEX(Jornadas[id],ROW()-5),_Cortes!$B:$B,LOOKUP($I$4,_Barberos!$B:$B,_Barberos!$A:$A)))</f>
        <v>15</v>
      </c>
      <c r="J160" s="20" cm="1">
        <f t="array" ref="J160">IF(ISERROR(INDEX(Jornadas[id],ROW()-5)),"",INT(SUMIFS(Cortes[importe],Cortes[id_jornada],INDEX(Jornadas[id],ROW()-5),Cortes[id_barbero],LOOKUP($I$4,Barberos[nombre],Barberos[id]))*(INDEX(Jornadas[comision_barberos],1)/100)))</f>
        <v>60000</v>
      </c>
      <c r="K160" s="20" cm="1">
        <f t="array" ref="K160">IF(ISERROR(INDEX(Jornadas[id],ROW()-5)),"",SUMIFS(Cortes[propina],Cortes[id_jornada],INDEX(Jornadas[id],ROW()-5),Cortes[id_barbero],LOOKUP($I$4,Barberos[nombre],Barberos[id])))</f>
        <v>6500</v>
      </c>
      <c r="L160" s="20" cm="1">
        <f t="array" ref="L160">IF(ISERROR(INDEX(Jornadas[id],ROW()-5)),"",SUMIFS(Adelantos[importe],Adelantos[id_jornada],INDEX(Jornadas[id],ROW()-5),Adelantos[id_barbero],LOOKUP($I$4,Barberos[nombre],Barberos[id])))</f>
        <v>0</v>
      </c>
      <c r="M160" s="20" cm="1">
        <f t="array" ref="M160">IF(ISERROR(INDEX(Jornadas[id],ROW()-5)),"",J160+K160-L160)</f>
        <v>66500</v>
      </c>
      <c r="N160" s="1" cm="1">
        <f t="array" ref="N160">IF(ISERROR(INDEX(Jornadas[id],ROW()-5)),"",COUNTIFS(_Cortes!$C:$C,INDEX(Jornadas[id],ROW()-5),_Cortes!$B:$B,LOOKUP($N$4,_Barberos!$B:$B,_Barberos!$A:$A)))</f>
        <v>13</v>
      </c>
      <c r="O160" s="20" cm="1">
        <f t="array" ref="O160">IF(ISERROR(INDEX(Jornadas[id],ROW()-5)),"",INT(SUMIFS(Cortes[importe],Cortes[id_jornada],INDEX(Jornadas[id],ROW()-5),Cortes[id_barbero],LOOKUP($N$4,Barberos[nombre],Barberos[id]))*(INDEX(Jornadas[comision_barberos],1)/100)))</f>
        <v>52000</v>
      </c>
      <c r="P160" s="20" cm="1">
        <f t="array" ref="P160">IF(ISERROR(INDEX(Jornadas[id],ROW()-5)),"",SUMIFS(Cortes[propina],Cortes[id_jornada],INDEX(Jornadas[id],ROW()-5),Cortes[id_barbero],LOOKUP($N$4,Barberos[nombre],Barberos[id])))</f>
        <v>7000</v>
      </c>
      <c r="Q160" s="20" cm="1">
        <f t="array" ref="Q160">IF(ISERROR(INDEX(Jornadas[id],ROW()-5)),"",SUMIFS(Adelantos[importe],Adelantos[id_jornada],INDEX(Jornadas[id],ROW()-5),Adelantos[id_barbero],LOOKUP($N$4,Barberos[nombre],Barberos[id])))</f>
        <v>0</v>
      </c>
      <c r="R160" s="20" cm="1">
        <f t="array" ref="R160">IF(ISERROR(INDEX(Jornadas[id],ROW()-5)),"",O160+P160-Q160)</f>
        <v>59000</v>
      </c>
      <c r="S160" s="1" cm="1">
        <f t="array" ref="S160">IF(ISERROR(INDEX(Jornadas[id],ROW()-5)),"",COUNTIFS(_Cortes!$C:$C,INDEX(Jornadas[id],ROW()-5),_Cortes!$B:$B,LOOKUP($S$4,_Barberos!$B:$B,_Barberos!$A:$A)))</f>
        <v>11</v>
      </c>
      <c r="T160" s="20" cm="1">
        <f t="array" ref="T160">IF(ISERROR(INDEX(Jornadas[id],ROW()-5)),"",INT(SUMIFS(Cortes[importe],Cortes[id_jornada],INDEX(Jornadas[id],ROW()-5),Cortes[id_barbero],LOOKUP($S$4,Barberos[nombre],Barberos[id]))*(INDEX(Jornadas[comision_barberos],1)/100)))</f>
        <v>44000</v>
      </c>
      <c r="U160" s="20" cm="1">
        <f t="array" ref="U160">IF(ISERROR(INDEX(Jornadas[id],ROW()-5)),"",SUMIFS(Cortes[propina],Cortes[id_jornada],INDEX(Jornadas[id],ROW()-5),Cortes[id_barbero],LOOKUP($S$4,Barberos[nombre],Barberos[id])))</f>
        <v>6000</v>
      </c>
      <c r="V160" s="20" cm="1">
        <f t="array" ref="V160">IF(ISERROR(INDEX(Jornadas[id],ROW()-5)),"",SUMIFS(Adelantos[importe],Adelantos[id_jornada],INDEX(Jornadas[id],ROW()-5),Adelantos[id_barbero],LOOKUP($S$4,Barberos[nombre],Barberos[id])))</f>
        <v>0</v>
      </c>
      <c r="W160" s="20" cm="1">
        <f t="array" ref="W160">IF(ISERROR(INDEX(Jornadas[id],ROW()-5)),"",T160+U160-V160)</f>
        <v>50000</v>
      </c>
      <c r="X160" s="1" cm="1">
        <f t="array" ref="X160">IF(ISERROR(INDEX(Jornadas[id],ROW()-5)),"",COUNTIFS(_Cortes!$C:$C,INDEX(Jornadas[id],ROW()-5),_Cortes!$B:$B,LOOKUP($X$4,_Barberos!$B:$B,_Barberos!$A:$A)))</f>
        <v>6</v>
      </c>
      <c r="Y160" s="20" cm="1">
        <f t="array" ref="Y160">IF(ISERROR(INDEX(Jornadas[id],ROW()-5)),"",INT(SUMIFS(Cortes[importe],Cortes[id_jornada],INDEX(Jornadas[id],ROW()-5),Cortes[id_barbero],LOOKUP($X$4,Barberos[nombre],Barberos[id]))*(INDEX(Jornadas[comision_barberos],1)/100)))</f>
        <v>37500</v>
      </c>
      <c r="Z160" s="20" cm="1">
        <f t="array" ref="Z160">IF(ISERROR(INDEX(Jornadas[id],ROW()-5)),"",SUMIFS(Cortes[propina],Cortes[id_jornada],INDEX(Jornadas[id],ROW()-5),Cortes[id_barbero],LOOKUP($X$4,Barberos[nombre],Barberos[id])))</f>
        <v>4100</v>
      </c>
      <c r="AA160" s="20" cm="1">
        <f t="array" ref="AA160">IF(ISERROR(INDEX(Jornadas[id],ROW()-5)),"",SUMIFS(Adelantos[importe],Adelantos[id_jornada],INDEX(Jornadas[id],ROW()-5),Adelantos[id_barbero],LOOKUP($X$4,Barberos[nombre],Barberos[id])))</f>
        <v>0</v>
      </c>
      <c r="AB160" s="20" cm="1">
        <f t="array" ref="AB160">IF(ISERROR(INDEX(Jornadas[id],ROW()-5)),"",Y160+Z160-AA160)</f>
        <v>41600</v>
      </c>
      <c r="AC160" s="1" cm="1">
        <f t="array" ref="AC160">IF(ISERROR(INDEX(Jornadas[id],ROW()-5)),"",COUNTIFS(_Cortes!$C:$C,INDEX(Jornadas[id],ROW()-5),_Cortes!$B:$B,LOOKUP($AC$4,_Barberos!$B:$B,_Barberos!$A:$A)))</f>
        <v>0</v>
      </c>
      <c r="AD160" s="20" cm="1">
        <f t="array" ref="AD160">IF(ISERROR(INDEX(Jornadas[id],ROW()-5)),"",INT(SUMIFS(Cortes[importe],Cortes[id_jornada],INDEX(Jornadas[id],ROW()-5),Cortes[id_barbero],LOOKUP($AC$4,Barberos[nombre],Barberos[id]))*(INDEX(Jornadas[comision_barberos],1)/100)))</f>
        <v>0</v>
      </c>
      <c r="AE160" s="20" cm="1">
        <f t="array" ref="AE160">IF(ISERROR(INDEX(Jornadas[id],ROW()-5)),"",SUMIFS(Cortes[propina],Cortes[id_jornada],INDEX(Jornadas[id],ROW()-5),Cortes[id_barbero],LOOKUP($AC$4,Barberos[nombre],Barberos[id])))</f>
        <v>0</v>
      </c>
      <c r="AF160" s="20" cm="1">
        <f t="array" ref="AF160">IF(ISERROR(INDEX(Jornadas[id],ROW()-5)),"",SUMIFS(Adelantos[importe],Adelantos[id_jornada],INDEX(Jornadas[id],ROW()-5),Adelantos[id_barbero],LOOKUP($AC$4,Barberos[nombre],Barberos[id])))</f>
        <v>0</v>
      </c>
      <c r="AG160" s="20" cm="1">
        <f t="array" ref="AG160">IF(ISERROR(INDEX(Jornadas[id],ROW()-5)),"",AD160+AE160-AF160)</f>
        <v>0</v>
      </c>
      <c r="AH160" s="1" cm="1">
        <f t="array" ref="AH160">IF(ISERROR(INDEX(Jornadas[id],ROW()-5)),"",COUNTIFS(_Cortes!$C:$C,INDEX(Jornadas[id],ROW()-5),_Cortes!$B:$B,LOOKUP($AH$4,_Barberos!$B:$B,_Barberos!$A:$A)))</f>
        <v>0</v>
      </c>
      <c r="AI160" s="20" cm="1">
        <f t="array" ref="AI160">IF(ISERROR(INDEX(Jornadas[id],ROW()-5)),"",INT(SUMIFS(Cortes[importe],Cortes[id_jornada],INDEX(Jornadas[id],ROW()-5),Cortes[id_barbero],LOOKUP($AH$4,Barberos[nombre],Barberos[id]))*(INDEX(Jornadas[comision_barberos],1)/100)))</f>
        <v>0</v>
      </c>
      <c r="AJ160" s="20" cm="1">
        <f t="array" ref="AJ160">IF(ISERROR(INDEX(Jornadas[id],ROW()-5)),"",SUMIFS(Cortes[propina],Cortes[id_jornada],INDEX(Jornadas[id],ROW()-5),Cortes[id_barbero],LOOKUP($AH$4,Barberos[nombre],Barberos[id])))</f>
        <v>0</v>
      </c>
      <c r="AK160" s="20" cm="1">
        <f t="array" ref="AK160">IF(ISERROR(INDEX(Jornadas[id],ROW()-5)),"",SUMIFS(Adelantos[importe],Adelantos[id_jornada],INDEX(Jornadas[id],ROW()-5),Adelantos[id_barbero],LOOKUP($AH$4,Barberos[nombre],Barberos[id])))</f>
        <v>0</v>
      </c>
      <c r="AL160" s="20" cm="1">
        <f t="array" ref="AL160">IF(ISERROR(INDEX(Jornadas[id],ROW()-5)),"",AI160+AJ160-AK160)</f>
        <v>0</v>
      </c>
      <c r="AM160" s="1" cm="1">
        <f t="array" ref="AM160">IF(ISERROR(INDEX(Jornadas[id],ROW()-5)),"",COUNTIFS(_Cortes!$C:$C,INDEX(Jornadas[id],ROW()-5),_Cortes!$B:$B,LOOKUP($AM$4,_Barberos!$B:$B,_Barberos!$A:$A)))</f>
        <v>0</v>
      </c>
      <c r="AN160" s="20" cm="1">
        <f t="array" ref="AN160">IF(ISERROR(INDEX(Jornadas[id],ROW()-5)),"",INT(SUMIFS(Cortes[importe],Cortes[id_jornada],INDEX(Jornadas[id],ROW()-5),Cortes[id_barbero],LOOKUP($AM$4,Barberos[nombre],Barberos[id]))*(INDEX(Jornadas[comision_barberos],1)/100)))</f>
        <v>0</v>
      </c>
      <c r="AO160" s="20" cm="1">
        <f t="array" ref="AO160">IF(ISERROR(INDEX(Jornadas[id],ROW()-5)),"",SUMIFS(Cortes[propina],Cortes[id_jornada],INDEX(Jornadas[id],ROW()-5),Cortes[id_barbero],LOOKUP($AM$4,Barberos[nombre],Barberos[id])))</f>
        <v>0</v>
      </c>
      <c r="AP160" s="20" cm="1">
        <f t="array" ref="AP160">IF(ISERROR(INDEX(Jornadas[id],ROW()-5)),"",SUMIFS(Adelantos[importe],Adelantos[id_jornada],INDEX(Jornadas[id],ROW()-5),Adelantos[id_barbero],LOOKUP($AM$4,Barberos[nombre],Barberos[id])))</f>
        <v>0</v>
      </c>
      <c r="AQ160" s="20" cm="1">
        <f t="array" ref="AQ160">IF(ISERROR(INDEX(Jornadas[id],ROW()-5)),"",AN160+AO160-AP160)</f>
        <v>0</v>
      </c>
      <c r="AR160" s="1" cm="1">
        <f t="array" ref="AR160">IF(ISERROR(INDEX(Jornadas[id],ROW()-5)),"",COUNTIFS(_Cortes!$C:$C,INDEX(Jornadas[id],ROW()-5),_Cortes!$B:$B,LOOKUP($AR$4,_Barberos!$B:$B,_Barberos!$A:$A)))</f>
        <v>0</v>
      </c>
      <c r="AS160" s="20" cm="1">
        <f t="array" ref="AS160">IF(ISERROR(INDEX(Jornadas[id],ROW()-5)),"",INT(SUMIFS(Cortes[importe],Cortes[id_jornada],INDEX(Jornadas[id],ROW()-5),Cortes[id_barbero],LOOKUP($AR$4,Barberos[nombre],Barberos[id]))*(INDEX(Jornadas[comision_barberos],1)/100)))</f>
        <v>0</v>
      </c>
      <c r="AT160" s="20" cm="1">
        <f t="array" ref="AT160">IF(ISERROR(INDEX(Jornadas[id],ROW()-5)),"",SUMIFS(Cortes[propina],Cortes[id_jornada],INDEX(Jornadas[id],ROW()-5),Cortes[id_barbero],LOOKUP($AR$4,Barberos[nombre],Barberos[id])))</f>
        <v>0</v>
      </c>
      <c r="AU160" s="20" cm="1">
        <f t="array" ref="AU160">IF(ISERROR(INDEX(Jornadas[id],ROW()-5)),"",SUMIFS(Adelantos[importe],Adelantos[id_jornada],INDEX(Jornadas[id],ROW()-5),Adelantos[id_barbero],LOOKUP($AR$4,Barberos[nombre],Barberos[id])))</f>
        <v>0</v>
      </c>
      <c r="AV160" s="20" cm="1">
        <f t="array" ref="AV160">IF(ISERROR(INDEX(Jornadas[id],ROW()-5)),"",AS160+AT160-AU160)</f>
        <v>0</v>
      </c>
    </row>
    <row r="161" spans="1:48" ht="15" customHeight="1" x14ac:dyDescent="0.3">
      <c r="A161" s="51" t="str">
        <f t="shared" si="2"/>
        <v>Friday</v>
      </c>
      <c r="B161" s="52"/>
      <c r="C161" s="36" cm="1">
        <f t="array" ref="C161">IF(ISERROR(INDEX(Jornadas[id],ROW()-5)),"",INDEX(Jornadas[fecha],ROW()-5))</f>
        <v>45842</v>
      </c>
      <c r="D161" s="2" cm="1">
        <f t="array" ref="D161">IF(ISERROR(INDEX(Jornadas[id],ROW()-5)),"",COUNTIFS(_Cortes!$C:$C,INDEX(Jornadas[id],ROW()-5),_Cortes!$B:$B,LOOKUP($D$4,_Barberos!$B:$B,_Barberos!$A:$A)))</f>
        <v>0</v>
      </c>
      <c r="E161" s="21" cm="1">
        <f t="array" ref="E161">IF(ISERROR(INDEX(Jornadas[id],ROW()-5)),"",INT(SUMIFS(Cortes[importe],Cortes[id_jornada],INDEX(Jornadas[id],ROW()-5),Cortes[id_barbero],LOOKUP($D$4,Barberos[nombre],Barberos[id]))*(INDEX(Jornadas[comision_barberos],1)/100)))</f>
        <v>0</v>
      </c>
      <c r="F161" s="21" cm="1">
        <f t="array" ref="F161">IF(ISERROR(INDEX(Jornadas[id],ROW()-5)),"",SUMIFS(Cortes[propina],Cortes[id_jornada],INDEX(Jornadas[id],ROW()-5),Cortes[id_barbero],LOOKUP($D$4,Barberos[nombre],Barberos[id])))</f>
        <v>0</v>
      </c>
      <c r="G161" s="21" cm="1">
        <f t="array" ref="G161">IF(ISERROR(INDEX(Jornadas[id],ROW()-5)),"",SUMIFS(Adelantos[importe],Adelantos[id_jornada],INDEX(Jornadas[id],ROW()-5),Adelantos[id_barbero],LOOKUP($D$4,Barberos[nombre],Barberos[id])))</f>
        <v>0</v>
      </c>
      <c r="H161" s="21" cm="1">
        <f t="array" ref="H161">IF(ISERROR(INDEX(Jornadas[id],ROW()-5)),"",E161+F161-G161)</f>
        <v>0</v>
      </c>
      <c r="I161" s="2" cm="1">
        <f t="array" ref="I161">IF(ISERROR(INDEX(Jornadas[id],ROW()-5)),"",COUNTIFS(_Cortes!$C:$C,INDEX(Jornadas[id],ROW()-5),_Cortes!$B:$B,LOOKUP($I$4,_Barberos!$B:$B,_Barberos!$A:$A)))</f>
        <v>16</v>
      </c>
      <c r="J161" s="21" cm="1">
        <f t="array" ref="J161">IF(ISERROR(INDEX(Jornadas[id],ROW()-5)),"",INT(SUMIFS(Cortes[importe],Cortes[id_jornada],INDEX(Jornadas[id],ROW()-5),Cortes[id_barbero],LOOKUP($I$4,Barberos[nombre],Barberos[id]))*(INDEX(Jornadas[comision_barberos],1)/100)))</f>
        <v>65000</v>
      </c>
      <c r="K161" s="21" cm="1">
        <f t="array" ref="K161">IF(ISERROR(INDEX(Jornadas[id],ROW()-5)),"",SUMIFS(Cortes[propina],Cortes[id_jornada],INDEX(Jornadas[id],ROW()-5),Cortes[id_barbero],LOOKUP($I$4,Barberos[nombre],Barberos[id])))</f>
        <v>2500</v>
      </c>
      <c r="L161" s="21" cm="1">
        <f t="array" ref="L161">IF(ISERROR(INDEX(Jornadas[id],ROW()-5)),"",SUMIFS(Adelantos[importe],Adelantos[id_jornada],INDEX(Jornadas[id],ROW()-5),Adelantos[id_barbero],LOOKUP($I$4,Barberos[nombre],Barberos[id])))</f>
        <v>0</v>
      </c>
      <c r="M161" s="21" cm="1">
        <f t="array" ref="M161">IF(ISERROR(INDEX(Jornadas[id],ROW()-5)),"",J161+K161-L161)</f>
        <v>67500</v>
      </c>
      <c r="N161" s="2" cm="1">
        <f t="array" ref="N161">IF(ISERROR(INDEX(Jornadas[id],ROW()-5)),"",COUNTIFS(_Cortes!$C:$C,INDEX(Jornadas[id],ROW()-5),_Cortes!$B:$B,LOOKUP($N$4,_Barberos!$B:$B,_Barberos!$A:$A)))</f>
        <v>12</v>
      </c>
      <c r="O161" s="21" cm="1">
        <f t="array" ref="O161">IF(ISERROR(INDEX(Jornadas[id],ROW()-5)),"",INT(SUMIFS(Cortes[importe],Cortes[id_jornada],INDEX(Jornadas[id],ROW()-5),Cortes[id_barbero],LOOKUP($N$4,Barberos[nombre],Barberos[id]))*(INDEX(Jornadas[comision_barberos],1)/100)))</f>
        <v>51000</v>
      </c>
      <c r="P161" s="21" cm="1">
        <f t="array" ref="P161">IF(ISERROR(INDEX(Jornadas[id],ROW()-5)),"",SUMIFS(Cortes[propina],Cortes[id_jornada],INDEX(Jornadas[id],ROW()-5),Cortes[id_barbero],LOOKUP($N$4,Barberos[nombre],Barberos[id])))</f>
        <v>7300</v>
      </c>
      <c r="Q161" s="21" cm="1">
        <f t="array" ref="Q161">IF(ISERROR(INDEX(Jornadas[id],ROW()-5)),"",SUMIFS(Adelantos[importe],Adelantos[id_jornada],INDEX(Jornadas[id],ROW()-5),Adelantos[id_barbero],LOOKUP($N$4,Barberos[nombre],Barberos[id])))</f>
        <v>0</v>
      </c>
      <c r="R161" s="21" cm="1">
        <f t="array" ref="R161">IF(ISERROR(INDEX(Jornadas[id],ROW()-5)),"",O161+P161-Q161)</f>
        <v>58300</v>
      </c>
      <c r="S161" s="2" cm="1">
        <f t="array" ref="S161">IF(ISERROR(INDEX(Jornadas[id],ROW()-5)),"",COUNTIFS(_Cortes!$C:$C,INDEX(Jornadas[id],ROW()-5),_Cortes!$B:$B,LOOKUP($S$4,_Barberos!$B:$B,_Barberos!$A:$A)))</f>
        <v>11</v>
      </c>
      <c r="T161" s="21" cm="1">
        <f t="array" ref="T161">IF(ISERROR(INDEX(Jornadas[id],ROW()-5)),"",INT(SUMIFS(Cortes[importe],Cortes[id_jornada],INDEX(Jornadas[id],ROW()-5),Cortes[id_barbero],LOOKUP($S$4,Barberos[nombre],Barberos[id]))*(INDEX(Jornadas[comision_barberos],1)/100)))</f>
        <v>45000</v>
      </c>
      <c r="U161" s="21" cm="1">
        <f t="array" ref="U161">IF(ISERROR(INDEX(Jornadas[id],ROW()-5)),"",SUMIFS(Cortes[propina],Cortes[id_jornada],INDEX(Jornadas[id],ROW()-5),Cortes[id_barbero],LOOKUP($S$4,Barberos[nombre],Barberos[id])))</f>
        <v>12500</v>
      </c>
      <c r="V161" s="21" cm="1">
        <f t="array" ref="V161">IF(ISERROR(INDEX(Jornadas[id],ROW()-5)),"",SUMIFS(Adelantos[importe],Adelantos[id_jornada],INDEX(Jornadas[id],ROW()-5),Adelantos[id_barbero],LOOKUP($S$4,Barberos[nombre],Barberos[id])))</f>
        <v>0</v>
      </c>
      <c r="W161" s="21" cm="1">
        <f t="array" ref="W161">IF(ISERROR(INDEX(Jornadas[id],ROW()-5)),"",T161+U161-V161)</f>
        <v>57500</v>
      </c>
      <c r="X161" s="2" cm="1">
        <f t="array" ref="X161">IF(ISERROR(INDEX(Jornadas[id],ROW()-5)),"",COUNTIFS(_Cortes!$C:$C,INDEX(Jornadas[id],ROW()-5),_Cortes!$B:$B,LOOKUP($X$4,_Barberos!$B:$B,_Barberos!$A:$A)))</f>
        <v>14</v>
      </c>
      <c r="Y161" s="21" cm="1">
        <f t="array" ref="Y161">IF(ISERROR(INDEX(Jornadas[id],ROW()-5)),"",INT(SUMIFS(Cortes[importe],Cortes[id_jornada],INDEX(Jornadas[id],ROW()-5),Cortes[id_barbero],LOOKUP($X$4,Barberos[nombre],Barberos[id]))*(INDEX(Jornadas[comision_barberos],1)/100)))</f>
        <v>56000</v>
      </c>
      <c r="Z161" s="21" cm="1">
        <f t="array" ref="Z161">IF(ISERROR(INDEX(Jornadas[id],ROW()-5)),"",SUMIFS(Cortes[propina],Cortes[id_jornada],INDEX(Jornadas[id],ROW()-5),Cortes[id_barbero],LOOKUP($X$4,Barberos[nombre],Barberos[id])))</f>
        <v>7000</v>
      </c>
      <c r="AA161" s="21" cm="1">
        <f t="array" ref="AA161">IF(ISERROR(INDEX(Jornadas[id],ROW()-5)),"",SUMIFS(Adelantos[importe],Adelantos[id_jornada],INDEX(Jornadas[id],ROW()-5),Adelantos[id_barbero],LOOKUP($X$4,Barberos[nombre],Barberos[id])))</f>
        <v>1100</v>
      </c>
      <c r="AB161" s="21" cm="1">
        <f t="array" ref="AB161">IF(ISERROR(INDEX(Jornadas[id],ROW()-5)),"",Y161+Z161-AA161)</f>
        <v>61900</v>
      </c>
      <c r="AC161" s="2" cm="1">
        <f t="array" ref="AC161">IF(ISERROR(INDEX(Jornadas[id],ROW()-5)),"",COUNTIFS(_Cortes!$C:$C,INDEX(Jornadas[id],ROW()-5),_Cortes!$B:$B,LOOKUP($AC$4,_Barberos!$B:$B,_Barberos!$A:$A)))</f>
        <v>18</v>
      </c>
      <c r="AD161" s="21" cm="1">
        <f t="array" ref="AD161">IF(ISERROR(INDEX(Jornadas[id],ROW()-5)),"",INT(SUMIFS(Cortes[importe],Cortes[id_jornada],INDEX(Jornadas[id],ROW()-5),Cortes[id_barbero],LOOKUP($AC$4,Barberos[nombre],Barberos[id]))*(INDEX(Jornadas[comision_barberos],1)/100)))</f>
        <v>75000</v>
      </c>
      <c r="AE161" s="21" cm="1">
        <f t="array" ref="AE161">IF(ISERROR(INDEX(Jornadas[id],ROW()-5)),"",SUMIFS(Cortes[propina],Cortes[id_jornada],INDEX(Jornadas[id],ROW()-5),Cortes[id_barbero],LOOKUP($AC$4,Barberos[nombre],Barberos[id])))</f>
        <v>3000</v>
      </c>
      <c r="AF161" s="21" cm="1">
        <f t="array" ref="AF161">IF(ISERROR(INDEX(Jornadas[id],ROW()-5)),"",SUMIFS(Adelantos[importe],Adelantos[id_jornada],INDEX(Jornadas[id],ROW()-5),Adelantos[id_barbero],LOOKUP($AC$4,Barberos[nombre],Barberos[id])))</f>
        <v>0</v>
      </c>
      <c r="AG161" s="21" cm="1">
        <f t="array" ref="AG161">IF(ISERROR(INDEX(Jornadas[id],ROW()-5)),"",AD161+AE161-AF161)</f>
        <v>78000</v>
      </c>
      <c r="AH161" s="2" cm="1">
        <f t="array" ref="AH161">IF(ISERROR(INDEX(Jornadas[id],ROW()-5)),"",COUNTIFS(_Cortes!$C:$C,INDEX(Jornadas[id],ROW()-5),_Cortes!$B:$B,LOOKUP($AH$4,_Barberos!$B:$B,_Barberos!$A:$A)))</f>
        <v>0</v>
      </c>
      <c r="AI161" s="21" cm="1">
        <f t="array" ref="AI161">IF(ISERROR(INDEX(Jornadas[id],ROW()-5)),"",INT(SUMIFS(Cortes[importe],Cortes[id_jornada],INDEX(Jornadas[id],ROW()-5),Cortes[id_barbero],LOOKUP($AH$4,Barberos[nombre],Barberos[id]))*(INDEX(Jornadas[comision_barberos],1)/100)))</f>
        <v>0</v>
      </c>
      <c r="AJ161" s="21" cm="1">
        <f t="array" ref="AJ161">IF(ISERROR(INDEX(Jornadas[id],ROW()-5)),"",SUMIFS(Cortes[propina],Cortes[id_jornada],INDEX(Jornadas[id],ROW()-5),Cortes[id_barbero],LOOKUP($AH$4,Barberos[nombre],Barberos[id])))</f>
        <v>0</v>
      </c>
      <c r="AK161" s="21" cm="1">
        <f t="array" ref="AK161">IF(ISERROR(INDEX(Jornadas[id],ROW()-5)),"",SUMIFS(Adelantos[importe],Adelantos[id_jornada],INDEX(Jornadas[id],ROW()-5),Adelantos[id_barbero],LOOKUP($AH$4,Barberos[nombre],Barberos[id])))</f>
        <v>0</v>
      </c>
      <c r="AL161" s="21" cm="1">
        <f t="array" ref="AL161">IF(ISERROR(INDEX(Jornadas[id],ROW()-5)),"",AI161+AJ161-AK161)</f>
        <v>0</v>
      </c>
      <c r="AM161" s="2" cm="1">
        <f t="array" ref="AM161">IF(ISERROR(INDEX(Jornadas[id],ROW()-5)),"",COUNTIFS(_Cortes!$C:$C,INDEX(Jornadas[id],ROW()-5),_Cortes!$B:$B,LOOKUP($AM$4,_Barberos!$B:$B,_Barberos!$A:$A)))</f>
        <v>0</v>
      </c>
      <c r="AN161" s="21" cm="1">
        <f t="array" ref="AN161">IF(ISERROR(INDEX(Jornadas[id],ROW()-5)),"",INT(SUMIFS(Cortes[importe],Cortes[id_jornada],INDEX(Jornadas[id],ROW()-5),Cortes[id_barbero],LOOKUP($AM$4,Barberos[nombre],Barberos[id]))*(INDEX(Jornadas[comision_barberos],1)/100)))</f>
        <v>0</v>
      </c>
      <c r="AO161" s="21" cm="1">
        <f t="array" ref="AO161">IF(ISERROR(INDEX(Jornadas[id],ROW()-5)),"",SUMIFS(Cortes[propina],Cortes[id_jornada],INDEX(Jornadas[id],ROW()-5),Cortes[id_barbero],LOOKUP($AM$4,Barberos[nombre],Barberos[id])))</f>
        <v>0</v>
      </c>
      <c r="AP161" s="21" cm="1">
        <f t="array" ref="AP161">IF(ISERROR(INDEX(Jornadas[id],ROW()-5)),"",SUMIFS(Adelantos[importe],Adelantos[id_jornada],INDEX(Jornadas[id],ROW()-5),Adelantos[id_barbero],LOOKUP($AM$4,Barberos[nombre],Barberos[id])))</f>
        <v>0</v>
      </c>
      <c r="AQ161" s="21" cm="1">
        <f t="array" ref="AQ161">IF(ISERROR(INDEX(Jornadas[id],ROW()-5)),"",AN161+AO161-AP161)</f>
        <v>0</v>
      </c>
      <c r="AR161" s="2" cm="1">
        <f t="array" ref="AR161">IF(ISERROR(INDEX(Jornadas[id],ROW()-5)),"",COUNTIFS(_Cortes!$C:$C,INDEX(Jornadas[id],ROW()-5),_Cortes!$B:$B,LOOKUP($AR$4,_Barberos!$B:$B,_Barberos!$A:$A)))</f>
        <v>0</v>
      </c>
      <c r="AS161" s="21" cm="1">
        <f t="array" ref="AS161">IF(ISERROR(INDEX(Jornadas[id],ROW()-5)),"",INT(SUMIFS(Cortes[importe],Cortes[id_jornada],INDEX(Jornadas[id],ROW()-5),Cortes[id_barbero],LOOKUP($AR$4,Barberos[nombre],Barberos[id]))*(INDEX(Jornadas[comision_barberos],1)/100)))</f>
        <v>0</v>
      </c>
      <c r="AT161" s="21" cm="1">
        <f t="array" ref="AT161">IF(ISERROR(INDEX(Jornadas[id],ROW()-5)),"",SUMIFS(Cortes[propina],Cortes[id_jornada],INDEX(Jornadas[id],ROW()-5),Cortes[id_barbero],LOOKUP($AR$4,Barberos[nombre],Barberos[id])))</f>
        <v>0</v>
      </c>
      <c r="AU161" s="21" cm="1">
        <f t="array" ref="AU161">IF(ISERROR(INDEX(Jornadas[id],ROW()-5)),"",SUMIFS(Adelantos[importe],Adelantos[id_jornada],INDEX(Jornadas[id],ROW()-5),Adelantos[id_barbero],LOOKUP($AR$4,Barberos[nombre],Barberos[id])))</f>
        <v>0</v>
      </c>
      <c r="AV161" s="21" cm="1">
        <f t="array" ref="AV161">IF(ISERROR(INDEX(Jornadas[id],ROW()-5)),"",AS161+AT161-AU161)</f>
        <v>0</v>
      </c>
    </row>
    <row r="162" spans="1:48" ht="15" customHeight="1" x14ac:dyDescent="0.3">
      <c r="A162" s="53" t="str">
        <f t="shared" si="2"/>
        <v>Saturday</v>
      </c>
      <c r="B162" s="54"/>
      <c r="C162" s="38" cm="1">
        <f t="array" ref="C162">IF(ISERROR(INDEX(Jornadas[id],ROW()-5)),"",INDEX(Jornadas[fecha],ROW()-5))</f>
        <v>45843</v>
      </c>
      <c r="D162" s="1" cm="1">
        <f t="array" ref="D162">IF(ISERROR(INDEX(Jornadas[id],ROW()-5)),"",COUNTIFS(_Cortes!$C:$C,INDEX(Jornadas[id],ROW()-5),_Cortes!$B:$B,LOOKUP($D$4,_Barberos!$B:$B,_Barberos!$A:$A)))</f>
        <v>0</v>
      </c>
      <c r="E162" s="20" cm="1">
        <f t="array" ref="E162">IF(ISERROR(INDEX(Jornadas[id],ROW()-5)),"",INT(SUMIFS(Cortes[importe],Cortes[id_jornada],INDEX(Jornadas[id],ROW()-5),Cortes[id_barbero],LOOKUP($D$4,Barberos[nombre],Barberos[id]))*(INDEX(Jornadas[comision_barberos],1)/100)))</f>
        <v>0</v>
      </c>
      <c r="F162" s="20" cm="1">
        <f t="array" ref="F162">IF(ISERROR(INDEX(Jornadas[id],ROW()-5)),"",SUMIFS(Cortes[propina],Cortes[id_jornada],INDEX(Jornadas[id],ROW()-5),Cortes[id_barbero],LOOKUP($D$4,Barberos[nombre],Barberos[id])))</f>
        <v>0</v>
      </c>
      <c r="G162" s="20" cm="1">
        <f t="array" ref="G162">IF(ISERROR(INDEX(Jornadas[id],ROW()-5)),"",SUMIFS(Adelantos[importe],Adelantos[id_jornada],INDEX(Jornadas[id],ROW()-5),Adelantos[id_barbero],LOOKUP($D$4,Barberos[nombre],Barberos[id])))</f>
        <v>0</v>
      </c>
      <c r="H162" s="20" cm="1">
        <f t="array" ref="H162">IF(ISERROR(INDEX(Jornadas[id],ROW()-5)),"",E162+F162-G162)</f>
        <v>0</v>
      </c>
      <c r="I162" s="1" cm="1">
        <f t="array" ref="I162">IF(ISERROR(INDEX(Jornadas[id],ROW()-5)),"",COUNTIFS(_Cortes!$C:$C,INDEX(Jornadas[id],ROW()-5),_Cortes!$B:$B,LOOKUP($I$4,_Barberos!$B:$B,_Barberos!$A:$A)))</f>
        <v>15</v>
      </c>
      <c r="J162" s="20" cm="1">
        <f t="array" ref="J162">IF(ISERROR(INDEX(Jornadas[id],ROW()-5)),"",INT(SUMIFS(Cortes[importe],Cortes[id_jornada],INDEX(Jornadas[id],ROW()-5),Cortes[id_barbero],LOOKUP($I$4,Barberos[nombre],Barberos[id]))*(INDEX(Jornadas[comision_barberos],1)/100)))</f>
        <v>62000</v>
      </c>
      <c r="K162" s="20" cm="1">
        <f t="array" ref="K162">IF(ISERROR(INDEX(Jornadas[id],ROW()-5)),"",SUMIFS(Cortes[propina],Cortes[id_jornada],INDEX(Jornadas[id],ROW()-5),Cortes[id_barbero],LOOKUP($I$4,Barberos[nombre],Barberos[id])))</f>
        <v>7000</v>
      </c>
      <c r="L162" s="20" cm="1">
        <f t="array" ref="L162">IF(ISERROR(INDEX(Jornadas[id],ROW()-5)),"",SUMIFS(Adelantos[importe],Adelantos[id_jornada],INDEX(Jornadas[id],ROW()-5),Adelantos[id_barbero],LOOKUP($I$4,Barberos[nombre],Barberos[id])))</f>
        <v>0</v>
      </c>
      <c r="M162" s="20" cm="1">
        <f t="array" ref="M162">IF(ISERROR(INDEX(Jornadas[id],ROW()-5)),"",J162+K162-L162)</f>
        <v>69000</v>
      </c>
      <c r="N162" s="1" cm="1">
        <f t="array" ref="N162">IF(ISERROR(INDEX(Jornadas[id],ROW()-5)),"",COUNTIFS(_Cortes!$C:$C,INDEX(Jornadas[id],ROW()-5),_Cortes!$B:$B,LOOKUP($N$4,_Barberos!$B:$B,_Barberos!$A:$A)))</f>
        <v>14</v>
      </c>
      <c r="O162" s="20" cm="1">
        <f t="array" ref="O162">IF(ISERROR(INDEX(Jornadas[id],ROW()-5)),"",INT(SUMIFS(Cortes[importe],Cortes[id_jornada],INDEX(Jornadas[id],ROW()-5),Cortes[id_barbero],LOOKUP($N$4,Barberos[nombre],Barberos[id]))*(INDEX(Jornadas[comision_barberos],1)/100)))</f>
        <v>58000</v>
      </c>
      <c r="P162" s="20" cm="1">
        <f t="array" ref="P162">IF(ISERROR(INDEX(Jornadas[id],ROW()-5)),"",SUMIFS(Cortes[propina],Cortes[id_jornada],INDEX(Jornadas[id],ROW()-5),Cortes[id_barbero],LOOKUP($N$4,Barberos[nombre],Barberos[id])))</f>
        <v>4500</v>
      </c>
      <c r="Q162" s="20" cm="1">
        <f t="array" ref="Q162">IF(ISERROR(INDEX(Jornadas[id],ROW()-5)),"",SUMIFS(Adelantos[importe],Adelantos[id_jornada],INDEX(Jornadas[id],ROW()-5),Adelantos[id_barbero],LOOKUP($N$4,Barberos[nombre],Barberos[id])))</f>
        <v>0</v>
      </c>
      <c r="R162" s="20" cm="1">
        <f t="array" ref="R162">IF(ISERROR(INDEX(Jornadas[id],ROW()-5)),"",O162+P162-Q162)</f>
        <v>62500</v>
      </c>
      <c r="S162" s="1" cm="1">
        <f t="array" ref="S162">IF(ISERROR(INDEX(Jornadas[id],ROW()-5)),"",COUNTIFS(_Cortes!$C:$C,INDEX(Jornadas[id],ROW()-5),_Cortes!$B:$B,LOOKUP($S$4,_Barberos!$B:$B,_Barberos!$A:$A)))</f>
        <v>11</v>
      </c>
      <c r="T162" s="20" cm="1">
        <f t="array" ref="T162">IF(ISERROR(INDEX(Jornadas[id],ROW()-5)),"",INT(SUMIFS(Cortes[importe],Cortes[id_jornada],INDEX(Jornadas[id],ROW()-5),Cortes[id_barbero],LOOKUP($S$4,Barberos[nombre],Barberos[id]))*(INDEX(Jornadas[comision_barberos],1)/100)))</f>
        <v>44000</v>
      </c>
      <c r="U162" s="20" cm="1">
        <f t="array" ref="U162">IF(ISERROR(INDEX(Jornadas[id],ROW()-5)),"",SUMIFS(Cortes[propina],Cortes[id_jornada],INDEX(Jornadas[id],ROW()-5),Cortes[id_barbero],LOOKUP($S$4,Barberos[nombre],Barberos[id])))</f>
        <v>3000</v>
      </c>
      <c r="V162" s="20" cm="1">
        <f t="array" ref="V162">IF(ISERROR(INDEX(Jornadas[id],ROW()-5)),"",SUMIFS(Adelantos[importe],Adelantos[id_jornada],INDEX(Jornadas[id],ROW()-5),Adelantos[id_barbero],LOOKUP($S$4,Barberos[nombre],Barberos[id])))</f>
        <v>0</v>
      </c>
      <c r="W162" s="20" cm="1">
        <f t="array" ref="W162">IF(ISERROR(INDEX(Jornadas[id],ROW()-5)),"",T162+U162-V162)</f>
        <v>47000</v>
      </c>
      <c r="X162" s="1" cm="1">
        <f t="array" ref="X162">IF(ISERROR(INDEX(Jornadas[id],ROW()-5)),"",COUNTIFS(_Cortes!$C:$C,INDEX(Jornadas[id],ROW()-5),_Cortes!$B:$B,LOOKUP($X$4,_Barberos!$B:$B,_Barberos!$A:$A)))</f>
        <v>13</v>
      </c>
      <c r="Y162" s="20" cm="1">
        <f t="array" ref="Y162">IF(ISERROR(INDEX(Jornadas[id],ROW()-5)),"",INT(SUMIFS(Cortes[importe],Cortes[id_jornada],INDEX(Jornadas[id],ROW()-5),Cortes[id_barbero],LOOKUP($X$4,Barberos[nombre],Barberos[id]))*(INDEX(Jornadas[comision_barberos],1)/100)))</f>
        <v>52000</v>
      </c>
      <c r="Z162" s="20" cm="1">
        <f t="array" ref="Z162">IF(ISERROR(INDEX(Jornadas[id],ROW()-5)),"",SUMIFS(Cortes[propina],Cortes[id_jornada],INDEX(Jornadas[id],ROW()-5),Cortes[id_barbero],LOOKUP($X$4,Barberos[nombre],Barberos[id])))</f>
        <v>5000</v>
      </c>
      <c r="AA162" s="20" cm="1">
        <f t="array" ref="AA162">IF(ISERROR(INDEX(Jornadas[id],ROW()-5)),"",SUMIFS(Adelantos[importe],Adelantos[id_jornada],INDEX(Jornadas[id],ROW()-5),Adelantos[id_barbero],LOOKUP($X$4,Barberos[nombre],Barberos[id])))</f>
        <v>0</v>
      </c>
      <c r="AB162" s="20" cm="1">
        <f t="array" ref="AB162">IF(ISERROR(INDEX(Jornadas[id],ROW()-5)),"",Y162+Z162-AA162)</f>
        <v>57000</v>
      </c>
      <c r="AC162" s="1" cm="1">
        <f t="array" ref="AC162">IF(ISERROR(INDEX(Jornadas[id],ROW()-5)),"",COUNTIFS(_Cortes!$C:$C,INDEX(Jornadas[id],ROW()-5),_Cortes!$B:$B,LOOKUP($AC$4,_Barberos!$B:$B,_Barberos!$A:$A)))</f>
        <v>13</v>
      </c>
      <c r="AD162" s="20" cm="1">
        <f t="array" ref="AD162">IF(ISERROR(INDEX(Jornadas[id],ROW()-5)),"",INT(SUMIFS(Cortes[importe],Cortes[id_jornada],INDEX(Jornadas[id],ROW()-5),Cortes[id_barbero],LOOKUP($AC$4,Barberos[nombre],Barberos[id]))*(INDEX(Jornadas[comision_barberos],1)/100)))</f>
        <v>53000</v>
      </c>
      <c r="AE162" s="20" cm="1">
        <f t="array" ref="AE162">IF(ISERROR(INDEX(Jornadas[id],ROW()-5)),"",SUMIFS(Cortes[propina],Cortes[id_jornada],INDEX(Jornadas[id],ROW()-5),Cortes[id_barbero],LOOKUP($AC$4,Barberos[nombre],Barberos[id])))</f>
        <v>0</v>
      </c>
      <c r="AF162" s="20" cm="1">
        <f t="array" ref="AF162">IF(ISERROR(INDEX(Jornadas[id],ROW()-5)),"",SUMIFS(Adelantos[importe],Adelantos[id_jornada],INDEX(Jornadas[id],ROW()-5),Adelantos[id_barbero],LOOKUP($AC$4,Barberos[nombre],Barberos[id])))</f>
        <v>0</v>
      </c>
      <c r="AG162" s="20" cm="1">
        <f t="array" ref="AG162">IF(ISERROR(INDEX(Jornadas[id],ROW()-5)),"",AD162+AE162-AF162)</f>
        <v>53000</v>
      </c>
      <c r="AH162" s="1" cm="1">
        <f t="array" ref="AH162">IF(ISERROR(INDEX(Jornadas[id],ROW()-5)),"",COUNTIFS(_Cortes!$C:$C,INDEX(Jornadas[id],ROW()-5),_Cortes!$B:$B,LOOKUP($AH$4,_Barberos!$B:$B,_Barberos!$A:$A)))</f>
        <v>0</v>
      </c>
      <c r="AI162" s="20" cm="1">
        <f t="array" ref="AI162">IF(ISERROR(INDEX(Jornadas[id],ROW()-5)),"",INT(SUMIFS(Cortes[importe],Cortes[id_jornada],INDEX(Jornadas[id],ROW()-5),Cortes[id_barbero],LOOKUP($AH$4,Barberos[nombre],Barberos[id]))*(INDEX(Jornadas[comision_barberos],1)/100)))</f>
        <v>0</v>
      </c>
      <c r="AJ162" s="20" cm="1">
        <f t="array" ref="AJ162">IF(ISERROR(INDEX(Jornadas[id],ROW()-5)),"",SUMIFS(Cortes[propina],Cortes[id_jornada],INDEX(Jornadas[id],ROW()-5),Cortes[id_barbero],LOOKUP($AH$4,Barberos[nombre],Barberos[id])))</f>
        <v>0</v>
      </c>
      <c r="AK162" s="20" cm="1">
        <f t="array" ref="AK162">IF(ISERROR(INDEX(Jornadas[id],ROW()-5)),"",SUMIFS(Adelantos[importe],Adelantos[id_jornada],INDEX(Jornadas[id],ROW()-5),Adelantos[id_barbero],LOOKUP($AH$4,Barberos[nombre],Barberos[id])))</f>
        <v>0</v>
      </c>
      <c r="AL162" s="20" cm="1">
        <f t="array" ref="AL162">IF(ISERROR(INDEX(Jornadas[id],ROW()-5)),"",AI162+AJ162-AK162)</f>
        <v>0</v>
      </c>
      <c r="AM162" s="1" cm="1">
        <f t="array" ref="AM162">IF(ISERROR(INDEX(Jornadas[id],ROW()-5)),"",COUNTIFS(_Cortes!$C:$C,INDEX(Jornadas[id],ROW()-5),_Cortes!$B:$B,LOOKUP($AM$4,_Barberos!$B:$B,_Barberos!$A:$A)))</f>
        <v>9</v>
      </c>
      <c r="AN162" s="20" cm="1">
        <f t="array" ref="AN162">IF(ISERROR(INDEX(Jornadas[id],ROW()-5)),"",INT(SUMIFS(Cortes[importe],Cortes[id_jornada],INDEX(Jornadas[id],ROW()-5),Cortes[id_barbero],LOOKUP($AM$4,Barberos[nombre],Barberos[id]))*(INDEX(Jornadas[comision_barberos],1)/100)))</f>
        <v>36000</v>
      </c>
      <c r="AO162" s="20" cm="1">
        <f t="array" ref="AO162">IF(ISERROR(INDEX(Jornadas[id],ROW()-5)),"",SUMIFS(Cortes[propina],Cortes[id_jornada],INDEX(Jornadas[id],ROW()-5),Cortes[id_barbero],LOOKUP($AM$4,Barberos[nombre],Barberos[id])))</f>
        <v>4000</v>
      </c>
      <c r="AP162" s="20" cm="1">
        <f t="array" ref="AP162">IF(ISERROR(INDEX(Jornadas[id],ROW()-5)),"",SUMIFS(Adelantos[importe],Adelantos[id_jornada],INDEX(Jornadas[id],ROW()-5),Adelantos[id_barbero],LOOKUP($AM$4,Barberos[nombre],Barberos[id])))</f>
        <v>0</v>
      </c>
      <c r="AQ162" s="20" cm="1">
        <f t="array" ref="AQ162">IF(ISERROR(INDEX(Jornadas[id],ROW()-5)),"",AN162+AO162-AP162)</f>
        <v>40000</v>
      </c>
      <c r="AR162" s="1" cm="1">
        <f t="array" ref="AR162">IF(ISERROR(INDEX(Jornadas[id],ROW()-5)),"",COUNTIFS(_Cortes!$C:$C,INDEX(Jornadas[id],ROW()-5),_Cortes!$B:$B,LOOKUP($AR$4,_Barberos!$B:$B,_Barberos!$A:$A)))</f>
        <v>0</v>
      </c>
      <c r="AS162" s="20" cm="1">
        <f t="array" ref="AS162">IF(ISERROR(INDEX(Jornadas[id],ROW()-5)),"",INT(SUMIFS(Cortes[importe],Cortes[id_jornada],INDEX(Jornadas[id],ROW()-5),Cortes[id_barbero],LOOKUP($AR$4,Barberos[nombre],Barberos[id]))*(INDEX(Jornadas[comision_barberos],1)/100)))</f>
        <v>0</v>
      </c>
      <c r="AT162" s="20" cm="1">
        <f t="array" ref="AT162">IF(ISERROR(INDEX(Jornadas[id],ROW()-5)),"",SUMIFS(Cortes[propina],Cortes[id_jornada],INDEX(Jornadas[id],ROW()-5),Cortes[id_barbero],LOOKUP($AR$4,Barberos[nombre],Barberos[id])))</f>
        <v>0</v>
      </c>
      <c r="AU162" s="20" cm="1">
        <f t="array" ref="AU162">IF(ISERROR(INDEX(Jornadas[id],ROW()-5)),"",SUMIFS(Adelantos[importe],Adelantos[id_jornada],INDEX(Jornadas[id],ROW()-5),Adelantos[id_barbero],LOOKUP($AR$4,Barberos[nombre],Barberos[id])))</f>
        <v>0</v>
      </c>
      <c r="AV162" s="20" cm="1">
        <f t="array" ref="AV162">IF(ISERROR(INDEX(Jornadas[id],ROW()-5)),"",AS162+AT162-AU162)</f>
        <v>0</v>
      </c>
    </row>
    <row r="163" spans="1:48" ht="15" hidden="1" customHeight="1" x14ac:dyDescent="0.3">
      <c r="A163" s="51" t="str">
        <f t="shared" si="2"/>
        <v>Monday</v>
      </c>
      <c r="B163" s="52"/>
      <c r="C163" s="36" cm="1">
        <f t="array" ref="C163">IF(ISERROR(INDEX(Jornadas[id],ROW()-5)),"",INDEX(Jornadas[fecha],ROW()-5))</f>
        <v>45845</v>
      </c>
      <c r="D163" s="2" cm="1">
        <f t="array" ref="D163">IF(ISERROR(INDEX(Jornadas[id],ROW()-5)),"",COUNTIFS(_Cortes!$C:$C,INDEX(Jornadas[id],ROW()-5),_Cortes!$B:$B,LOOKUP($D$4,_Barberos!$B:$B,_Barberos!$A:$A)))</f>
        <v>10</v>
      </c>
      <c r="E163" s="21" cm="1">
        <f t="array" ref="E163">IF(ISERROR(INDEX(Jornadas[id],ROW()-5)),"",INT(SUMIFS(Cortes[importe],Cortes[id_jornada],INDEX(Jornadas[id],ROW()-5),Cortes[id_barbero],LOOKUP($D$4,Barberos[nombre],Barberos[id]))*(INDEX(Jornadas[comision_barberos],1)/100)))</f>
        <v>57500</v>
      </c>
      <c r="F163" s="21" cm="1">
        <f t="array" ref="F163">IF(ISERROR(INDEX(Jornadas[id],ROW()-5)),"",SUMIFS(Cortes[propina],Cortes[id_jornada],INDEX(Jornadas[id],ROW()-5),Cortes[id_barbero],LOOKUP($D$4,Barberos[nombre],Barberos[id])))</f>
        <v>2000</v>
      </c>
      <c r="G163" s="21" cm="1">
        <f t="array" ref="G163">IF(ISERROR(INDEX(Jornadas[id],ROW()-5)),"",SUMIFS(Adelantos[importe],Adelantos[id_jornada],INDEX(Jornadas[id],ROW()-5),Adelantos[id_barbero],LOOKUP($D$4,Barberos[nombre],Barberos[id])))</f>
        <v>4000</v>
      </c>
      <c r="H163" s="21" cm="1">
        <f t="array" ref="H163">IF(ISERROR(INDEX(Jornadas[id],ROW()-5)),"",E163+F163-G163)</f>
        <v>55500</v>
      </c>
      <c r="I163" s="2" cm="1">
        <f t="array" ref="I163">IF(ISERROR(INDEX(Jornadas[id],ROW()-5)),"",COUNTIFS(_Cortes!$C:$C,INDEX(Jornadas[id],ROW()-5),_Cortes!$B:$B,LOOKUP($I$4,_Barberos!$B:$B,_Barberos!$A:$A)))</f>
        <v>14</v>
      </c>
      <c r="J163" s="21" cm="1">
        <f t="array" ref="J163">IF(ISERROR(INDEX(Jornadas[id],ROW()-5)),"",INT(SUMIFS(Cortes[importe],Cortes[id_jornada],INDEX(Jornadas[id],ROW()-5),Cortes[id_barbero],LOOKUP($I$4,Barberos[nombre],Barberos[id]))*(INDEX(Jornadas[comision_barberos],1)/100)))</f>
        <v>56000</v>
      </c>
      <c r="K163" s="21" cm="1">
        <f t="array" ref="K163">IF(ISERROR(INDEX(Jornadas[id],ROW()-5)),"",SUMIFS(Cortes[propina],Cortes[id_jornada],INDEX(Jornadas[id],ROW()-5),Cortes[id_barbero],LOOKUP($I$4,Barberos[nombre],Barberos[id])))</f>
        <v>6500</v>
      </c>
      <c r="L163" s="21" cm="1">
        <f t="array" ref="L163">IF(ISERROR(INDEX(Jornadas[id],ROW()-5)),"",SUMIFS(Adelantos[importe],Adelantos[id_jornada],INDEX(Jornadas[id],ROW()-5),Adelantos[id_barbero],LOOKUP($I$4,Barberos[nombre],Barberos[id])))</f>
        <v>0</v>
      </c>
      <c r="M163" s="21" cm="1">
        <f t="array" ref="M163">IF(ISERROR(INDEX(Jornadas[id],ROW()-5)),"",J163+K163-L163)</f>
        <v>62500</v>
      </c>
      <c r="N163" s="2" cm="1">
        <f t="array" ref="N163">IF(ISERROR(INDEX(Jornadas[id],ROW()-5)),"",COUNTIFS(_Cortes!$C:$C,INDEX(Jornadas[id],ROW()-5),_Cortes!$B:$B,LOOKUP($N$4,_Barberos!$B:$B,_Barberos!$A:$A)))</f>
        <v>8</v>
      </c>
      <c r="O163" s="21" cm="1">
        <f t="array" ref="O163">IF(ISERROR(INDEX(Jornadas[id],ROW()-5)),"",INT(SUMIFS(Cortes[importe],Cortes[id_jornada],INDEX(Jornadas[id],ROW()-5),Cortes[id_barbero],LOOKUP($N$4,Barberos[nombre],Barberos[id]))*(INDEX(Jornadas[comision_barberos],1)/100)))</f>
        <v>51500</v>
      </c>
      <c r="P163" s="21" cm="1">
        <f t="array" ref="P163">IF(ISERROR(INDEX(Jornadas[id],ROW()-5)),"",SUMIFS(Cortes[propina],Cortes[id_jornada],INDEX(Jornadas[id],ROW()-5),Cortes[id_barbero],LOOKUP($N$4,Barberos[nombre],Barberos[id])))</f>
        <v>3000</v>
      </c>
      <c r="Q163" s="21" cm="1">
        <f t="array" ref="Q163">IF(ISERROR(INDEX(Jornadas[id],ROW()-5)),"",SUMIFS(Adelantos[importe],Adelantos[id_jornada],INDEX(Jornadas[id],ROW()-5),Adelantos[id_barbero],LOOKUP($N$4,Barberos[nombre],Barberos[id])))</f>
        <v>4000</v>
      </c>
      <c r="R163" s="21" cm="1">
        <f t="array" ref="R163">IF(ISERROR(INDEX(Jornadas[id],ROW()-5)),"",O163+P163-Q163)</f>
        <v>50500</v>
      </c>
      <c r="S163" s="2" cm="1">
        <f t="array" ref="S163">IF(ISERROR(INDEX(Jornadas[id],ROW()-5)),"",COUNTIFS(_Cortes!$C:$C,INDEX(Jornadas[id],ROW()-5),_Cortes!$B:$B,LOOKUP($S$4,_Barberos!$B:$B,_Barberos!$A:$A)))</f>
        <v>14</v>
      </c>
      <c r="T163" s="21" cm="1">
        <f t="array" ref="T163">IF(ISERROR(INDEX(Jornadas[id],ROW()-5)),"",INT(SUMIFS(Cortes[importe],Cortes[id_jornada],INDEX(Jornadas[id],ROW()-5),Cortes[id_barbero],LOOKUP($S$4,Barberos[nombre],Barberos[id]))*(INDEX(Jornadas[comision_barberos],1)/100)))</f>
        <v>58000</v>
      </c>
      <c r="U163" s="21" cm="1">
        <f t="array" ref="U163">IF(ISERROR(INDEX(Jornadas[id],ROW()-5)),"",SUMIFS(Cortes[propina],Cortes[id_jornada],INDEX(Jornadas[id],ROW()-5),Cortes[id_barbero],LOOKUP($S$4,Barberos[nombre],Barberos[id])))</f>
        <v>11600</v>
      </c>
      <c r="V163" s="21" cm="1">
        <f t="array" ref="V163">IF(ISERROR(INDEX(Jornadas[id],ROW()-5)),"",SUMIFS(Adelantos[importe],Adelantos[id_jornada],INDEX(Jornadas[id],ROW()-5),Adelantos[id_barbero],LOOKUP($S$4,Barberos[nombre],Barberos[id])))</f>
        <v>0</v>
      </c>
      <c r="W163" s="21" cm="1">
        <f t="array" ref="W163">IF(ISERROR(INDEX(Jornadas[id],ROW()-5)),"",T163+U163-V163)</f>
        <v>69600</v>
      </c>
      <c r="X163" s="2" cm="1">
        <f t="array" ref="X163">IF(ISERROR(INDEX(Jornadas[id],ROW()-5)),"",COUNTIFS(_Cortes!$C:$C,INDEX(Jornadas[id],ROW()-5),_Cortes!$B:$B,LOOKUP($X$4,_Barberos!$B:$B,_Barberos!$A:$A)))</f>
        <v>0</v>
      </c>
      <c r="Y163" s="21" cm="1">
        <f t="array" ref="Y163">IF(ISERROR(INDEX(Jornadas[id],ROW()-5)),"",INT(SUMIFS(Cortes[importe],Cortes[id_jornada],INDEX(Jornadas[id],ROW()-5),Cortes[id_barbero],LOOKUP($X$4,Barberos[nombre],Barberos[id]))*(INDEX(Jornadas[comision_barberos],1)/100)))</f>
        <v>0</v>
      </c>
      <c r="Z163" s="21" cm="1">
        <f t="array" ref="Z163">IF(ISERROR(INDEX(Jornadas[id],ROW()-5)),"",SUMIFS(Cortes[propina],Cortes[id_jornada],INDEX(Jornadas[id],ROW()-5),Cortes[id_barbero],LOOKUP($X$4,Barberos[nombre],Barberos[id])))</f>
        <v>0</v>
      </c>
      <c r="AA163" s="21" cm="1">
        <f t="array" ref="AA163">IF(ISERROR(INDEX(Jornadas[id],ROW()-5)),"",SUMIFS(Adelantos[importe],Adelantos[id_jornada],INDEX(Jornadas[id],ROW()-5),Adelantos[id_barbero],LOOKUP($X$4,Barberos[nombre],Barberos[id])))</f>
        <v>0</v>
      </c>
      <c r="AB163" s="21" cm="1">
        <f t="array" ref="AB163">IF(ISERROR(INDEX(Jornadas[id],ROW()-5)),"",Y163+Z163-AA163)</f>
        <v>0</v>
      </c>
      <c r="AC163" s="2" cm="1">
        <f t="array" ref="AC163">IF(ISERROR(INDEX(Jornadas[id],ROW()-5)),"",COUNTIFS(_Cortes!$C:$C,INDEX(Jornadas[id],ROW()-5),_Cortes!$B:$B,LOOKUP($AC$4,_Barberos!$B:$B,_Barberos!$A:$A)))</f>
        <v>15</v>
      </c>
      <c r="AD163" s="21" cm="1">
        <f t="array" ref="AD163">IF(ISERROR(INDEX(Jornadas[id],ROW()-5)),"",INT(SUMIFS(Cortes[importe],Cortes[id_jornada],INDEX(Jornadas[id],ROW()-5),Cortes[id_barbero],LOOKUP($AC$4,Barberos[nombre],Barberos[id]))*(INDEX(Jornadas[comision_barberos],1)/100)))</f>
        <v>62000</v>
      </c>
      <c r="AE163" s="21" cm="1">
        <f t="array" ref="AE163">IF(ISERROR(INDEX(Jornadas[id],ROW()-5)),"",SUMIFS(Cortes[propina],Cortes[id_jornada],INDEX(Jornadas[id],ROW()-5),Cortes[id_barbero],LOOKUP($AC$4,Barberos[nombre],Barberos[id])))</f>
        <v>7000</v>
      </c>
      <c r="AF163" s="21" cm="1">
        <f t="array" ref="AF163">IF(ISERROR(INDEX(Jornadas[id],ROW()-5)),"",SUMIFS(Adelantos[importe],Adelantos[id_jornada],INDEX(Jornadas[id],ROW()-5),Adelantos[id_barbero],LOOKUP($AC$4,Barberos[nombre],Barberos[id])))</f>
        <v>0</v>
      </c>
      <c r="AG163" s="21" cm="1">
        <f t="array" ref="AG163">IF(ISERROR(INDEX(Jornadas[id],ROW()-5)),"",AD163+AE163-AF163)</f>
        <v>69000</v>
      </c>
      <c r="AH163" s="2" cm="1">
        <f t="array" ref="AH163">IF(ISERROR(INDEX(Jornadas[id],ROW()-5)),"",COUNTIFS(_Cortes!$C:$C,INDEX(Jornadas[id],ROW()-5),_Cortes!$B:$B,LOOKUP($AH$4,_Barberos!$B:$B,_Barberos!$A:$A)))</f>
        <v>0</v>
      </c>
      <c r="AI163" s="21" cm="1">
        <f t="array" ref="AI163">IF(ISERROR(INDEX(Jornadas[id],ROW()-5)),"",INT(SUMIFS(Cortes[importe],Cortes[id_jornada],INDEX(Jornadas[id],ROW()-5),Cortes[id_barbero],LOOKUP($AH$4,Barberos[nombre],Barberos[id]))*(INDEX(Jornadas[comision_barberos],1)/100)))</f>
        <v>0</v>
      </c>
      <c r="AJ163" s="21" cm="1">
        <f t="array" ref="AJ163">IF(ISERROR(INDEX(Jornadas[id],ROW()-5)),"",SUMIFS(Cortes[propina],Cortes[id_jornada],INDEX(Jornadas[id],ROW()-5),Cortes[id_barbero],LOOKUP($AH$4,Barberos[nombre],Barberos[id])))</f>
        <v>0</v>
      </c>
      <c r="AK163" s="21" cm="1">
        <f t="array" ref="AK163">IF(ISERROR(INDEX(Jornadas[id],ROW()-5)),"",SUMIFS(Adelantos[importe],Adelantos[id_jornada],INDEX(Jornadas[id],ROW()-5),Adelantos[id_barbero],LOOKUP($AH$4,Barberos[nombre],Barberos[id])))</f>
        <v>0</v>
      </c>
      <c r="AL163" s="21" cm="1">
        <f t="array" ref="AL163">IF(ISERROR(INDEX(Jornadas[id],ROW()-5)),"",AI163+AJ163-AK163)</f>
        <v>0</v>
      </c>
      <c r="AM163" s="2" cm="1">
        <f t="array" ref="AM163">IF(ISERROR(INDEX(Jornadas[id],ROW()-5)),"",COUNTIFS(_Cortes!$C:$C,INDEX(Jornadas[id],ROW()-5),_Cortes!$B:$B,LOOKUP($AM$4,_Barberos!$B:$B,_Barberos!$A:$A)))</f>
        <v>0</v>
      </c>
      <c r="AN163" s="21" cm="1">
        <f t="array" ref="AN163">IF(ISERROR(INDEX(Jornadas[id],ROW()-5)),"",INT(SUMIFS(Cortes[importe],Cortes[id_jornada],INDEX(Jornadas[id],ROW()-5),Cortes[id_barbero],LOOKUP($AM$4,Barberos[nombre],Barberos[id]))*(INDEX(Jornadas[comision_barberos],1)/100)))</f>
        <v>0</v>
      </c>
      <c r="AO163" s="21" cm="1">
        <f t="array" ref="AO163">IF(ISERROR(INDEX(Jornadas[id],ROW()-5)),"",SUMIFS(Cortes[propina],Cortes[id_jornada],INDEX(Jornadas[id],ROW()-5),Cortes[id_barbero],LOOKUP($AM$4,Barberos[nombre],Barberos[id])))</f>
        <v>0</v>
      </c>
      <c r="AP163" s="21" cm="1">
        <f t="array" ref="AP163">IF(ISERROR(INDEX(Jornadas[id],ROW()-5)),"",SUMIFS(Adelantos[importe],Adelantos[id_jornada],INDEX(Jornadas[id],ROW()-5),Adelantos[id_barbero],LOOKUP($AM$4,Barberos[nombre],Barberos[id])))</f>
        <v>0</v>
      </c>
      <c r="AQ163" s="21" cm="1">
        <f t="array" ref="AQ163">IF(ISERROR(INDEX(Jornadas[id],ROW()-5)),"",AN163+AO163-AP163)</f>
        <v>0</v>
      </c>
      <c r="AR163" s="2" cm="1">
        <f t="array" ref="AR163">IF(ISERROR(INDEX(Jornadas[id],ROW()-5)),"",COUNTIFS(_Cortes!$C:$C,INDEX(Jornadas[id],ROW()-5),_Cortes!$B:$B,LOOKUP($AR$4,_Barberos!$B:$B,_Barberos!$A:$A)))</f>
        <v>0</v>
      </c>
      <c r="AS163" s="21" cm="1">
        <f t="array" ref="AS163">IF(ISERROR(INDEX(Jornadas[id],ROW()-5)),"",INT(SUMIFS(Cortes[importe],Cortes[id_jornada],INDEX(Jornadas[id],ROW()-5),Cortes[id_barbero],LOOKUP($AR$4,Barberos[nombre],Barberos[id]))*(INDEX(Jornadas[comision_barberos],1)/100)))</f>
        <v>0</v>
      </c>
      <c r="AT163" s="21" cm="1">
        <f t="array" ref="AT163">IF(ISERROR(INDEX(Jornadas[id],ROW()-5)),"",SUMIFS(Cortes[propina],Cortes[id_jornada],INDEX(Jornadas[id],ROW()-5),Cortes[id_barbero],LOOKUP($AR$4,Barberos[nombre],Barberos[id])))</f>
        <v>0</v>
      </c>
      <c r="AU163" s="21" cm="1">
        <f t="array" ref="AU163">IF(ISERROR(INDEX(Jornadas[id],ROW()-5)),"",SUMIFS(Adelantos[importe],Adelantos[id_jornada],INDEX(Jornadas[id],ROW()-5),Adelantos[id_barbero],LOOKUP($AR$4,Barberos[nombre],Barberos[id])))</f>
        <v>0</v>
      </c>
      <c r="AV163" s="21" cm="1">
        <f t="array" ref="AV163">IF(ISERROR(INDEX(Jornadas[id],ROW()-5)),"",AS163+AT163-AU163)</f>
        <v>0</v>
      </c>
    </row>
    <row r="164" spans="1:48" ht="15" hidden="1" customHeight="1" x14ac:dyDescent="0.3">
      <c r="A164" s="53" t="str">
        <f t="shared" si="2"/>
        <v>Tuesday</v>
      </c>
      <c r="B164" s="54"/>
      <c r="C164" s="38" cm="1">
        <f t="array" ref="C164">IF(ISERROR(INDEX(Jornadas[id],ROW()-5)),"",INDEX(Jornadas[fecha],ROW()-5))</f>
        <v>45846</v>
      </c>
      <c r="D164" s="1" cm="1">
        <f t="array" ref="D164">IF(ISERROR(INDEX(Jornadas[id],ROW()-5)),"",COUNTIFS(_Cortes!$C:$C,INDEX(Jornadas[id],ROW()-5),_Cortes!$B:$B,LOOKUP($D$4,_Barberos!$B:$B,_Barberos!$A:$A)))</f>
        <v>11</v>
      </c>
      <c r="E164" s="20" cm="1">
        <f t="array" ref="E164">IF(ISERROR(INDEX(Jornadas[id],ROW()-5)),"",INT(SUMIFS(Cortes[importe],Cortes[id_jornada],INDEX(Jornadas[id],ROW()-5),Cortes[id_barbero],LOOKUP($D$4,Barberos[nombre],Barberos[id]))*(INDEX(Jornadas[comision_barberos],1)/100)))</f>
        <v>47000</v>
      </c>
      <c r="F164" s="20" cm="1">
        <f t="array" ref="F164">IF(ISERROR(INDEX(Jornadas[id],ROW()-5)),"",SUMIFS(Cortes[propina],Cortes[id_jornada],INDEX(Jornadas[id],ROW()-5),Cortes[id_barbero],LOOKUP($D$4,Barberos[nombre],Barberos[id])))</f>
        <v>7000</v>
      </c>
      <c r="G164" s="20" cm="1">
        <f t="array" ref="G164">IF(ISERROR(INDEX(Jornadas[id],ROW()-5)),"",SUMIFS(Adelantos[importe],Adelantos[id_jornada],INDEX(Jornadas[id],ROW()-5),Adelantos[id_barbero],LOOKUP($D$4,Barberos[nombre],Barberos[id])))</f>
        <v>0</v>
      </c>
      <c r="H164" s="20" cm="1">
        <f t="array" ref="H164">IF(ISERROR(INDEX(Jornadas[id],ROW()-5)),"",E164+F164-G164)</f>
        <v>54000</v>
      </c>
      <c r="I164" s="1" cm="1">
        <f t="array" ref="I164">IF(ISERROR(INDEX(Jornadas[id],ROW()-5)),"",COUNTIFS(_Cortes!$C:$C,INDEX(Jornadas[id],ROW()-5),_Cortes!$B:$B,LOOKUP($I$4,_Barberos!$B:$B,_Barberos!$A:$A)))</f>
        <v>13</v>
      </c>
      <c r="J164" s="20" cm="1">
        <f t="array" ref="J164">IF(ISERROR(INDEX(Jornadas[id],ROW()-5)),"",INT(SUMIFS(Cortes[importe],Cortes[id_jornada],INDEX(Jornadas[id],ROW()-5),Cortes[id_barbero],LOOKUP($I$4,Barberos[nombre],Barberos[id]))*(INDEX(Jornadas[comision_barberos],1)/100)))</f>
        <v>53000</v>
      </c>
      <c r="K164" s="20" cm="1">
        <f t="array" ref="K164">IF(ISERROR(INDEX(Jornadas[id],ROW()-5)),"",SUMIFS(Cortes[propina],Cortes[id_jornada],INDEX(Jornadas[id],ROW()-5),Cortes[id_barbero],LOOKUP($I$4,Barberos[nombre],Barberos[id])))</f>
        <v>9000</v>
      </c>
      <c r="L164" s="20" cm="1">
        <f t="array" ref="L164">IF(ISERROR(INDEX(Jornadas[id],ROW()-5)),"",SUMIFS(Adelantos[importe],Adelantos[id_jornada],INDEX(Jornadas[id],ROW()-5),Adelantos[id_barbero],LOOKUP($I$4,Barberos[nombre],Barberos[id])))</f>
        <v>0</v>
      </c>
      <c r="M164" s="20" cm="1">
        <f t="array" ref="M164">IF(ISERROR(INDEX(Jornadas[id],ROW()-5)),"",J164+K164-L164)</f>
        <v>62000</v>
      </c>
      <c r="N164" s="1" cm="1">
        <f t="array" ref="N164">IF(ISERROR(INDEX(Jornadas[id],ROW()-5)),"",COUNTIFS(_Cortes!$C:$C,INDEX(Jornadas[id],ROW()-5),_Cortes!$B:$B,LOOKUP($N$4,_Barberos!$B:$B,_Barberos!$A:$A)))</f>
        <v>13</v>
      </c>
      <c r="O164" s="20" cm="1">
        <f t="array" ref="O164">IF(ISERROR(INDEX(Jornadas[id],ROW()-5)),"",INT(SUMIFS(Cortes[importe],Cortes[id_jornada],INDEX(Jornadas[id],ROW()-5),Cortes[id_barbero],LOOKUP($N$4,Barberos[nombre],Barberos[id]))*(INDEX(Jornadas[comision_barberos],1)/100)))</f>
        <v>53000</v>
      </c>
      <c r="P164" s="20" cm="1">
        <f t="array" ref="P164">IF(ISERROR(INDEX(Jornadas[id],ROW()-5)),"",SUMIFS(Cortes[propina],Cortes[id_jornada],INDEX(Jornadas[id],ROW()-5),Cortes[id_barbero],LOOKUP($N$4,Barberos[nombre],Barberos[id])))</f>
        <v>11000</v>
      </c>
      <c r="Q164" s="20" cm="1">
        <f t="array" ref="Q164">IF(ISERROR(INDEX(Jornadas[id],ROW()-5)),"",SUMIFS(Adelantos[importe],Adelantos[id_jornada],INDEX(Jornadas[id],ROW()-5),Adelantos[id_barbero],LOOKUP($N$4,Barberos[nombre],Barberos[id])))</f>
        <v>0</v>
      </c>
      <c r="R164" s="20" cm="1">
        <f t="array" ref="R164">IF(ISERROR(INDEX(Jornadas[id],ROW()-5)),"",O164+P164-Q164)</f>
        <v>64000</v>
      </c>
      <c r="S164" s="1" cm="1">
        <f t="array" ref="S164">IF(ISERROR(INDEX(Jornadas[id],ROW()-5)),"",COUNTIFS(_Cortes!$C:$C,INDEX(Jornadas[id],ROW()-5),_Cortes!$B:$B,LOOKUP($S$4,_Barberos!$B:$B,_Barberos!$A:$A)))</f>
        <v>12</v>
      </c>
      <c r="T164" s="20" cm="1">
        <f t="array" ref="T164">IF(ISERROR(INDEX(Jornadas[id],ROW()-5)),"",INT(SUMIFS(Cortes[importe],Cortes[id_jornada],INDEX(Jornadas[id],ROW()-5),Cortes[id_barbero],LOOKUP($S$4,Barberos[nombre],Barberos[id]))*(INDEX(Jornadas[comision_barberos],1)/100)))</f>
        <v>50000</v>
      </c>
      <c r="U164" s="20" cm="1">
        <f t="array" ref="U164">IF(ISERROR(INDEX(Jornadas[id],ROW()-5)),"",SUMIFS(Cortes[propina],Cortes[id_jornada],INDEX(Jornadas[id],ROW()-5),Cortes[id_barbero],LOOKUP($S$4,Barberos[nombre],Barberos[id])))</f>
        <v>8000</v>
      </c>
      <c r="V164" s="20" cm="1">
        <f t="array" ref="V164">IF(ISERROR(INDEX(Jornadas[id],ROW()-5)),"",SUMIFS(Adelantos[importe],Adelantos[id_jornada],INDEX(Jornadas[id],ROW()-5),Adelantos[id_barbero],LOOKUP($S$4,Barberos[nombre],Barberos[id])))</f>
        <v>0</v>
      </c>
      <c r="W164" s="20" cm="1">
        <f t="array" ref="W164">IF(ISERROR(INDEX(Jornadas[id],ROW()-5)),"",T164+U164-V164)</f>
        <v>58000</v>
      </c>
      <c r="X164" s="1" cm="1">
        <f t="array" ref="X164">IF(ISERROR(INDEX(Jornadas[id],ROW()-5)),"",COUNTIFS(_Cortes!$C:$C,INDEX(Jornadas[id],ROW()-5),_Cortes!$B:$B,LOOKUP($X$4,_Barberos!$B:$B,_Barberos!$A:$A)))</f>
        <v>12</v>
      </c>
      <c r="Y164" s="20" cm="1">
        <f t="array" ref="Y164">IF(ISERROR(INDEX(Jornadas[id],ROW()-5)),"",INT(SUMIFS(Cortes[importe],Cortes[id_jornada],INDEX(Jornadas[id],ROW()-5),Cortes[id_barbero],LOOKUP($X$4,Barberos[nombre],Barberos[id]))*(INDEX(Jornadas[comision_barberos],1)/100)))</f>
        <v>49000</v>
      </c>
      <c r="Z164" s="20" cm="1">
        <f t="array" ref="Z164">IF(ISERROR(INDEX(Jornadas[id],ROW()-5)),"",SUMIFS(Cortes[propina],Cortes[id_jornada],INDEX(Jornadas[id],ROW()-5),Cortes[id_barbero],LOOKUP($X$4,Barberos[nombre],Barberos[id])))</f>
        <v>3000</v>
      </c>
      <c r="AA164" s="20" cm="1">
        <f t="array" ref="AA164">IF(ISERROR(INDEX(Jornadas[id],ROW()-5)),"",SUMIFS(Adelantos[importe],Adelantos[id_jornada],INDEX(Jornadas[id],ROW()-5),Adelantos[id_barbero],LOOKUP($X$4,Barberos[nombre],Barberos[id])))</f>
        <v>0</v>
      </c>
      <c r="AB164" s="20" cm="1">
        <f t="array" ref="AB164">IF(ISERROR(INDEX(Jornadas[id],ROW()-5)),"",Y164+Z164-AA164)</f>
        <v>52000</v>
      </c>
      <c r="AC164" s="1" cm="1">
        <f t="array" ref="AC164">IF(ISERROR(INDEX(Jornadas[id],ROW()-5)),"",COUNTIFS(_Cortes!$C:$C,INDEX(Jornadas[id],ROW()-5),_Cortes!$B:$B,LOOKUP($AC$4,_Barberos!$B:$B,_Barberos!$A:$A)))</f>
        <v>0</v>
      </c>
      <c r="AD164" s="20" cm="1">
        <f t="array" ref="AD164">IF(ISERROR(INDEX(Jornadas[id],ROW()-5)),"",INT(SUMIFS(Cortes[importe],Cortes[id_jornada],INDEX(Jornadas[id],ROW()-5),Cortes[id_barbero],LOOKUP($AC$4,Barberos[nombre],Barberos[id]))*(INDEX(Jornadas[comision_barberos],1)/100)))</f>
        <v>0</v>
      </c>
      <c r="AE164" s="20" cm="1">
        <f t="array" ref="AE164">IF(ISERROR(INDEX(Jornadas[id],ROW()-5)),"",SUMIFS(Cortes[propina],Cortes[id_jornada],INDEX(Jornadas[id],ROW()-5),Cortes[id_barbero],LOOKUP($AC$4,Barberos[nombre],Barberos[id])))</f>
        <v>0</v>
      </c>
      <c r="AF164" s="20" cm="1">
        <f t="array" ref="AF164">IF(ISERROR(INDEX(Jornadas[id],ROW()-5)),"",SUMIFS(Adelantos[importe],Adelantos[id_jornada],INDEX(Jornadas[id],ROW()-5),Adelantos[id_barbero],LOOKUP($AC$4,Barberos[nombre],Barberos[id])))</f>
        <v>0</v>
      </c>
      <c r="AG164" s="20" cm="1">
        <f t="array" ref="AG164">IF(ISERROR(INDEX(Jornadas[id],ROW()-5)),"",AD164+AE164-AF164)</f>
        <v>0</v>
      </c>
      <c r="AH164" s="1" cm="1">
        <f t="array" ref="AH164">IF(ISERROR(INDEX(Jornadas[id],ROW()-5)),"",COUNTIFS(_Cortes!$C:$C,INDEX(Jornadas[id],ROW()-5),_Cortes!$B:$B,LOOKUP($AH$4,_Barberos!$B:$B,_Barberos!$A:$A)))</f>
        <v>0</v>
      </c>
      <c r="AI164" s="20" cm="1">
        <f t="array" ref="AI164">IF(ISERROR(INDEX(Jornadas[id],ROW()-5)),"",INT(SUMIFS(Cortes[importe],Cortes[id_jornada],INDEX(Jornadas[id],ROW()-5),Cortes[id_barbero],LOOKUP($AH$4,Barberos[nombre],Barberos[id]))*(INDEX(Jornadas[comision_barberos],1)/100)))</f>
        <v>0</v>
      </c>
      <c r="AJ164" s="20" cm="1">
        <f t="array" ref="AJ164">IF(ISERROR(INDEX(Jornadas[id],ROW()-5)),"",SUMIFS(Cortes[propina],Cortes[id_jornada],INDEX(Jornadas[id],ROW()-5),Cortes[id_barbero],LOOKUP($AH$4,Barberos[nombre],Barberos[id])))</f>
        <v>0</v>
      </c>
      <c r="AK164" s="20" cm="1">
        <f t="array" ref="AK164">IF(ISERROR(INDEX(Jornadas[id],ROW()-5)),"",SUMIFS(Adelantos[importe],Adelantos[id_jornada],INDEX(Jornadas[id],ROW()-5),Adelantos[id_barbero],LOOKUP($AH$4,Barberos[nombre],Barberos[id])))</f>
        <v>0</v>
      </c>
      <c r="AL164" s="20" cm="1">
        <f t="array" ref="AL164">IF(ISERROR(INDEX(Jornadas[id],ROW()-5)),"",AI164+AJ164-AK164)</f>
        <v>0</v>
      </c>
      <c r="AM164" s="1" cm="1">
        <f t="array" ref="AM164">IF(ISERROR(INDEX(Jornadas[id],ROW()-5)),"",COUNTIFS(_Cortes!$C:$C,INDEX(Jornadas[id],ROW()-5),_Cortes!$B:$B,LOOKUP($AM$4,_Barberos!$B:$B,_Barberos!$A:$A)))</f>
        <v>0</v>
      </c>
      <c r="AN164" s="20" cm="1">
        <f t="array" ref="AN164">IF(ISERROR(INDEX(Jornadas[id],ROW()-5)),"",INT(SUMIFS(Cortes[importe],Cortes[id_jornada],INDEX(Jornadas[id],ROW()-5),Cortes[id_barbero],LOOKUP($AM$4,Barberos[nombre],Barberos[id]))*(INDEX(Jornadas[comision_barberos],1)/100)))</f>
        <v>0</v>
      </c>
      <c r="AO164" s="20" cm="1">
        <f t="array" ref="AO164">IF(ISERROR(INDEX(Jornadas[id],ROW()-5)),"",SUMIFS(Cortes[propina],Cortes[id_jornada],INDEX(Jornadas[id],ROW()-5),Cortes[id_barbero],LOOKUP($AM$4,Barberos[nombre],Barberos[id])))</f>
        <v>0</v>
      </c>
      <c r="AP164" s="20" cm="1">
        <f t="array" ref="AP164">IF(ISERROR(INDEX(Jornadas[id],ROW()-5)),"",SUMIFS(Adelantos[importe],Adelantos[id_jornada],INDEX(Jornadas[id],ROW()-5),Adelantos[id_barbero],LOOKUP($AM$4,Barberos[nombre],Barberos[id])))</f>
        <v>0</v>
      </c>
      <c r="AQ164" s="20" cm="1">
        <f t="array" ref="AQ164">IF(ISERROR(INDEX(Jornadas[id],ROW()-5)),"",AN164+AO164-AP164)</f>
        <v>0</v>
      </c>
      <c r="AR164" s="1" cm="1">
        <f t="array" ref="AR164">IF(ISERROR(INDEX(Jornadas[id],ROW()-5)),"",COUNTIFS(_Cortes!$C:$C,INDEX(Jornadas[id],ROW()-5),_Cortes!$B:$B,LOOKUP($AR$4,_Barberos!$B:$B,_Barberos!$A:$A)))</f>
        <v>0</v>
      </c>
      <c r="AS164" s="20" cm="1">
        <f t="array" ref="AS164">IF(ISERROR(INDEX(Jornadas[id],ROW()-5)),"",INT(SUMIFS(Cortes[importe],Cortes[id_jornada],INDEX(Jornadas[id],ROW()-5),Cortes[id_barbero],LOOKUP($AR$4,Barberos[nombre],Barberos[id]))*(INDEX(Jornadas[comision_barberos],1)/100)))</f>
        <v>0</v>
      </c>
      <c r="AT164" s="20" cm="1">
        <f t="array" ref="AT164">IF(ISERROR(INDEX(Jornadas[id],ROW()-5)),"",SUMIFS(Cortes[propina],Cortes[id_jornada],INDEX(Jornadas[id],ROW()-5),Cortes[id_barbero],LOOKUP($AR$4,Barberos[nombre],Barberos[id])))</f>
        <v>0</v>
      </c>
      <c r="AU164" s="20" cm="1">
        <f t="array" ref="AU164">IF(ISERROR(INDEX(Jornadas[id],ROW()-5)),"",SUMIFS(Adelantos[importe],Adelantos[id_jornada],INDEX(Jornadas[id],ROW()-5),Adelantos[id_barbero],LOOKUP($AR$4,Barberos[nombre],Barberos[id])))</f>
        <v>0</v>
      </c>
      <c r="AV164" s="20" cm="1">
        <f t="array" ref="AV164">IF(ISERROR(INDEX(Jornadas[id],ROW()-5)),"",AS164+AT164-AU164)</f>
        <v>0</v>
      </c>
    </row>
    <row r="165" spans="1:48" ht="15" hidden="1" customHeight="1" x14ac:dyDescent="0.3">
      <c r="A165" s="51" t="str">
        <f t="shared" si="2"/>
        <v>Wednesday</v>
      </c>
      <c r="B165" s="52"/>
      <c r="C165" s="36" cm="1">
        <f t="array" ref="C165">IF(ISERROR(INDEX(Jornadas[id],ROW()-5)),"",INDEX(Jornadas[fecha],ROW()-5))</f>
        <v>45847</v>
      </c>
      <c r="D165" s="2" cm="1">
        <f t="array" ref="D165">IF(ISERROR(INDEX(Jornadas[id],ROW()-5)),"",COUNTIFS(_Cortes!$C:$C,INDEX(Jornadas[id],ROW()-5),_Cortes!$B:$B,LOOKUP($D$4,_Barberos!$B:$B,_Barberos!$A:$A)))</f>
        <v>7</v>
      </c>
      <c r="E165" s="21" cm="1">
        <f t="array" ref="E165">IF(ISERROR(INDEX(Jornadas[id],ROW()-5)),"",INT(SUMIFS(Cortes[importe],Cortes[id_jornada],INDEX(Jornadas[id],ROW()-5),Cortes[id_barbero],LOOKUP($D$4,Barberos[nombre],Barberos[id]))*(INDEX(Jornadas[comision_barberos],1)/100)))</f>
        <v>45500</v>
      </c>
      <c r="F165" s="21" cm="1">
        <f t="array" ref="F165">IF(ISERROR(INDEX(Jornadas[id],ROW()-5)),"",SUMIFS(Cortes[propina],Cortes[id_jornada],INDEX(Jornadas[id],ROW()-5),Cortes[id_barbero],LOOKUP($D$4,Barberos[nombre],Barberos[id])))</f>
        <v>3000</v>
      </c>
      <c r="G165" s="21" cm="1">
        <f t="array" ref="G165">IF(ISERROR(INDEX(Jornadas[id],ROW()-5)),"",SUMIFS(Adelantos[importe],Adelantos[id_jornada],INDEX(Jornadas[id],ROW()-5),Adelantos[id_barbero],LOOKUP($D$4,Barberos[nombre],Barberos[id])))</f>
        <v>4000</v>
      </c>
      <c r="H165" s="21" cm="1">
        <f t="array" ref="H165">IF(ISERROR(INDEX(Jornadas[id],ROW()-5)),"",E165+F165-G165)</f>
        <v>44500</v>
      </c>
      <c r="I165" s="2" cm="1">
        <f t="array" ref="I165">IF(ISERROR(INDEX(Jornadas[id],ROW()-5)),"",COUNTIFS(_Cortes!$C:$C,INDEX(Jornadas[id],ROW()-5),_Cortes!$B:$B,LOOKUP($I$4,_Barberos!$B:$B,_Barberos!$A:$A)))</f>
        <v>0</v>
      </c>
      <c r="J165" s="21" cm="1">
        <f t="array" ref="J165">IF(ISERROR(INDEX(Jornadas[id],ROW()-5)),"",INT(SUMIFS(Cortes[importe],Cortes[id_jornada],INDEX(Jornadas[id],ROW()-5),Cortes[id_barbero],LOOKUP($I$4,Barberos[nombre],Barberos[id]))*(INDEX(Jornadas[comision_barberos],1)/100)))</f>
        <v>0</v>
      </c>
      <c r="K165" s="21" cm="1">
        <f t="array" ref="K165">IF(ISERROR(INDEX(Jornadas[id],ROW()-5)),"",SUMIFS(Cortes[propina],Cortes[id_jornada],INDEX(Jornadas[id],ROW()-5),Cortes[id_barbero],LOOKUP($I$4,Barberos[nombre],Barberos[id])))</f>
        <v>0</v>
      </c>
      <c r="L165" s="21" cm="1">
        <f t="array" ref="L165">IF(ISERROR(INDEX(Jornadas[id],ROW()-5)),"",SUMIFS(Adelantos[importe],Adelantos[id_jornada],INDEX(Jornadas[id],ROW()-5),Adelantos[id_barbero],LOOKUP($I$4,Barberos[nombre],Barberos[id])))</f>
        <v>0</v>
      </c>
      <c r="M165" s="21" cm="1">
        <f t="array" ref="M165">IF(ISERROR(INDEX(Jornadas[id],ROW()-5)),"",J165+K165-L165)</f>
        <v>0</v>
      </c>
      <c r="N165" s="2" cm="1">
        <f t="array" ref="N165">IF(ISERROR(INDEX(Jornadas[id],ROW()-5)),"",COUNTIFS(_Cortes!$C:$C,INDEX(Jornadas[id],ROW()-5),_Cortes!$B:$B,LOOKUP($N$4,_Barberos!$B:$B,_Barberos!$A:$A)))</f>
        <v>0</v>
      </c>
      <c r="O165" s="21" cm="1">
        <f t="array" ref="O165">IF(ISERROR(INDEX(Jornadas[id],ROW()-5)),"",INT(SUMIFS(Cortes[importe],Cortes[id_jornada],INDEX(Jornadas[id],ROW()-5),Cortes[id_barbero],LOOKUP($N$4,Barberos[nombre],Barberos[id]))*(INDEX(Jornadas[comision_barberos],1)/100)))</f>
        <v>0</v>
      </c>
      <c r="P165" s="21" cm="1">
        <f t="array" ref="P165">IF(ISERROR(INDEX(Jornadas[id],ROW()-5)),"",SUMIFS(Cortes[propina],Cortes[id_jornada],INDEX(Jornadas[id],ROW()-5),Cortes[id_barbero],LOOKUP($N$4,Barberos[nombre],Barberos[id])))</f>
        <v>0</v>
      </c>
      <c r="Q165" s="21" cm="1">
        <f t="array" ref="Q165">IF(ISERROR(INDEX(Jornadas[id],ROW()-5)),"",SUMIFS(Adelantos[importe],Adelantos[id_jornada],INDEX(Jornadas[id],ROW()-5),Adelantos[id_barbero],LOOKUP($N$4,Barberos[nombre],Barberos[id])))</f>
        <v>0</v>
      </c>
      <c r="R165" s="21" cm="1">
        <f t="array" ref="R165">IF(ISERROR(INDEX(Jornadas[id],ROW()-5)),"",O165+P165-Q165)</f>
        <v>0</v>
      </c>
      <c r="S165" s="2" cm="1">
        <f t="array" ref="S165">IF(ISERROR(INDEX(Jornadas[id],ROW()-5)),"",COUNTIFS(_Cortes!$C:$C,INDEX(Jornadas[id],ROW()-5),_Cortes!$B:$B,LOOKUP($S$4,_Barberos!$B:$B,_Barberos!$A:$A)))</f>
        <v>9</v>
      </c>
      <c r="T165" s="21" cm="1">
        <f t="array" ref="T165">IF(ISERROR(INDEX(Jornadas[id],ROW()-5)),"",INT(SUMIFS(Cortes[importe],Cortes[id_jornada],INDEX(Jornadas[id],ROW()-5),Cortes[id_barbero],LOOKUP($S$4,Barberos[nombre],Barberos[id]))*(INDEX(Jornadas[comision_barberos],1)/100)))</f>
        <v>36000</v>
      </c>
      <c r="U165" s="21" cm="1">
        <f t="array" ref="U165">IF(ISERROR(INDEX(Jornadas[id],ROW()-5)),"",SUMIFS(Cortes[propina],Cortes[id_jornada],INDEX(Jornadas[id],ROW()-5),Cortes[id_barbero],LOOKUP($S$4,Barberos[nombre],Barberos[id])))</f>
        <v>0</v>
      </c>
      <c r="V165" s="21" cm="1">
        <f t="array" ref="V165">IF(ISERROR(INDEX(Jornadas[id],ROW()-5)),"",SUMIFS(Adelantos[importe],Adelantos[id_jornada],INDEX(Jornadas[id],ROW()-5),Adelantos[id_barbero],LOOKUP($S$4,Barberos[nombre],Barberos[id])))</f>
        <v>0</v>
      </c>
      <c r="W165" s="21" cm="1">
        <f t="array" ref="W165">IF(ISERROR(INDEX(Jornadas[id],ROW()-5)),"",T165+U165-V165)</f>
        <v>36000</v>
      </c>
      <c r="X165" s="2" cm="1">
        <f t="array" ref="X165">IF(ISERROR(INDEX(Jornadas[id],ROW()-5)),"",COUNTIFS(_Cortes!$C:$C,INDEX(Jornadas[id],ROW()-5),_Cortes!$B:$B,LOOKUP($X$4,_Barberos!$B:$B,_Barberos!$A:$A)))</f>
        <v>5</v>
      </c>
      <c r="Y165" s="21" cm="1">
        <f t="array" ref="Y165">IF(ISERROR(INDEX(Jornadas[id],ROW()-5)),"",INT(SUMIFS(Cortes[importe],Cortes[id_jornada],INDEX(Jornadas[id],ROW()-5),Cortes[id_barbero],LOOKUP($X$4,Barberos[nombre],Barberos[id]))*(INDEX(Jornadas[comision_barberos],1)/100)))</f>
        <v>34500</v>
      </c>
      <c r="Z165" s="21" cm="1">
        <f t="array" ref="Z165">IF(ISERROR(INDEX(Jornadas[id],ROW()-5)),"",SUMIFS(Cortes[propina],Cortes[id_jornada],INDEX(Jornadas[id],ROW()-5),Cortes[id_barbero],LOOKUP($X$4,Barberos[nombre],Barberos[id])))</f>
        <v>2000</v>
      </c>
      <c r="AA165" s="21" cm="1">
        <f t="array" ref="AA165">IF(ISERROR(INDEX(Jornadas[id],ROW()-5)),"",SUMIFS(Adelantos[importe],Adelantos[id_jornada],INDEX(Jornadas[id],ROW()-5),Adelantos[id_barbero],LOOKUP($X$4,Barberos[nombre],Barberos[id])))</f>
        <v>4000</v>
      </c>
      <c r="AB165" s="21" cm="1">
        <f t="array" ref="AB165">IF(ISERROR(INDEX(Jornadas[id],ROW()-5)),"",Y165+Z165-AA165)</f>
        <v>32500</v>
      </c>
      <c r="AC165" s="2" cm="1">
        <f t="array" ref="AC165">IF(ISERROR(INDEX(Jornadas[id],ROW()-5)),"",COUNTIFS(_Cortes!$C:$C,INDEX(Jornadas[id],ROW()-5),_Cortes!$B:$B,LOOKUP($AC$4,_Barberos!$B:$B,_Barberos!$A:$A)))</f>
        <v>7</v>
      </c>
      <c r="AD165" s="21" cm="1">
        <f t="array" ref="AD165">IF(ISERROR(INDEX(Jornadas[id],ROW()-5)),"",INT(SUMIFS(Cortes[importe],Cortes[id_jornada],INDEX(Jornadas[id],ROW()-5),Cortes[id_barbero],LOOKUP($AC$4,Barberos[nombre],Barberos[id]))*(INDEX(Jornadas[comision_barberos],1)/100)))</f>
        <v>28000</v>
      </c>
      <c r="AE165" s="21" cm="1">
        <f t="array" ref="AE165">IF(ISERROR(INDEX(Jornadas[id],ROW()-5)),"",SUMIFS(Cortes[propina],Cortes[id_jornada],INDEX(Jornadas[id],ROW()-5),Cortes[id_barbero],LOOKUP($AC$4,Barberos[nombre],Barberos[id])))</f>
        <v>0</v>
      </c>
      <c r="AF165" s="21" cm="1">
        <f t="array" ref="AF165">IF(ISERROR(INDEX(Jornadas[id],ROW()-5)),"",SUMIFS(Adelantos[importe],Adelantos[id_jornada],INDEX(Jornadas[id],ROW()-5),Adelantos[id_barbero],LOOKUP($AC$4,Barberos[nombre],Barberos[id])))</f>
        <v>0</v>
      </c>
      <c r="AG165" s="21" cm="1">
        <f t="array" ref="AG165">IF(ISERROR(INDEX(Jornadas[id],ROW()-5)),"",AD165+AE165-AF165)</f>
        <v>28000</v>
      </c>
      <c r="AH165" s="2" cm="1">
        <f t="array" ref="AH165">IF(ISERROR(INDEX(Jornadas[id],ROW()-5)),"",COUNTIFS(_Cortes!$C:$C,INDEX(Jornadas[id],ROW()-5),_Cortes!$B:$B,LOOKUP($AH$4,_Barberos!$B:$B,_Barberos!$A:$A)))</f>
        <v>0</v>
      </c>
      <c r="AI165" s="21" cm="1">
        <f t="array" ref="AI165">IF(ISERROR(INDEX(Jornadas[id],ROW()-5)),"",INT(SUMIFS(Cortes[importe],Cortes[id_jornada],INDEX(Jornadas[id],ROW()-5),Cortes[id_barbero],LOOKUP($AH$4,Barberos[nombre],Barberos[id]))*(INDEX(Jornadas[comision_barberos],1)/100)))</f>
        <v>0</v>
      </c>
      <c r="AJ165" s="21" cm="1">
        <f t="array" ref="AJ165">IF(ISERROR(INDEX(Jornadas[id],ROW()-5)),"",SUMIFS(Cortes[propina],Cortes[id_jornada],INDEX(Jornadas[id],ROW()-5),Cortes[id_barbero],LOOKUP($AH$4,Barberos[nombre],Barberos[id])))</f>
        <v>0</v>
      </c>
      <c r="AK165" s="21" cm="1">
        <f t="array" ref="AK165">IF(ISERROR(INDEX(Jornadas[id],ROW()-5)),"",SUMIFS(Adelantos[importe],Adelantos[id_jornada],INDEX(Jornadas[id],ROW()-5),Adelantos[id_barbero],LOOKUP($AH$4,Barberos[nombre],Barberos[id])))</f>
        <v>0</v>
      </c>
      <c r="AL165" s="21" cm="1">
        <f t="array" ref="AL165">IF(ISERROR(INDEX(Jornadas[id],ROW()-5)),"",AI165+AJ165-AK165)</f>
        <v>0</v>
      </c>
      <c r="AM165" s="2" cm="1">
        <f t="array" ref="AM165">IF(ISERROR(INDEX(Jornadas[id],ROW()-5)),"",COUNTIFS(_Cortes!$C:$C,INDEX(Jornadas[id],ROW()-5),_Cortes!$B:$B,LOOKUP($AM$4,_Barberos!$B:$B,_Barberos!$A:$A)))</f>
        <v>0</v>
      </c>
      <c r="AN165" s="21" cm="1">
        <f t="array" ref="AN165">IF(ISERROR(INDEX(Jornadas[id],ROW()-5)),"",INT(SUMIFS(Cortes[importe],Cortes[id_jornada],INDEX(Jornadas[id],ROW()-5),Cortes[id_barbero],LOOKUP($AM$4,Barberos[nombre],Barberos[id]))*(INDEX(Jornadas[comision_barberos],1)/100)))</f>
        <v>0</v>
      </c>
      <c r="AO165" s="21" cm="1">
        <f t="array" ref="AO165">IF(ISERROR(INDEX(Jornadas[id],ROW()-5)),"",SUMIFS(Cortes[propina],Cortes[id_jornada],INDEX(Jornadas[id],ROW()-5),Cortes[id_barbero],LOOKUP($AM$4,Barberos[nombre],Barberos[id])))</f>
        <v>0</v>
      </c>
      <c r="AP165" s="21" cm="1">
        <f t="array" ref="AP165">IF(ISERROR(INDEX(Jornadas[id],ROW()-5)),"",SUMIFS(Adelantos[importe],Adelantos[id_jornada],INDEX(Jornadas[id],ROW()-5),Adelantos[id_barbero],LOOKUP($AM$4,Barberos[nombre],Barberos[id])))</f>
        <v>0</v>
      </c>
      <c r="AQ165" s="21" cm="1">
        <f t="array" ref="AQ165">IF(ISERROR(INDEX(Jornadas[id],ROW()-5)),"",AN165+AO165-AP165)</f>
        <v>0</v>
      </c>
      <c r="AR165" s="2" cm="1">
        <f t="array" ref="AR165">IF(ISERROR(INDEX(Jornadas[id],ROW()-5)),"",COUNTIFS(_Cortes!$C:$C,INDEX(Jornadas[id],ROW()-5),_Cortes!$B:$B,LOOKUP($AR$4,_Barberos!$B:$B,_Barberos!$A:$A)))</f>
        <v>0</v>
      </c>
      <c r="AS165" s="21" cm="1">
        <f t="array" ref="AS165">IF(ISERROR(INDEX(Jornadas[id],ROW()-5)),"",INT(SUMIFS(Cortes[importe],Cortes[id_jornada],INDEX(Jornadas[id],ROW()-5),Cortes[id_barbero],LOOKUP($AR$4,Barberos[nombre],Barberos[id]))*(INDEX(Jornadas[comision_barberos],1)/100)))</f>
        <v>0</v>
      </c>
      <c r="AT165" s="21" cm="1">
        <f t="array" ref="AT165">IF(ISERROR(INDEX(Jornadas[id],ROW()-5)),"",SUMIFS(Cortes[propina],Cortes[id_jornada],INDEX(Jornadas[id],ROW()-5),Cortes[id_barbero],LOOKUP($AR$4,Barberos[nombre],Barberos[id])))</f>
        <v>0</v>
      </c>
      <c r="AU165" s="21" cm="1">
        <f t="array" ref="AU165">IF(ISERROR(INDEX(Jornadas[id],ROW()-5)),"",SUMIFS(Adelantos[importe],Adelantos[id_jornada],INDEX(Jornadas[id],ROW()-5),Adelantos[id_barbero],LOOKUP($AR$4,Barberos[nombre],Barberos[id])))</f>
        <v>0</v>
      </c>
      <c r="AV165" s="21" cm="1">
        <f t="array" ref="AV165">IF(ISERROR(INDEX(Jornadas[id],ROW()-5)),"",AS165+AT165-AU165)</f>
        <v>0</v>
      </c>
    </row>
    <row r="166" spans="1:48" ht="15" hidden="1" customHeight="1" x14ac:dyDescent="0.3">
      <c r="A166" s="53" t="str">
        <f t="shared" si="2"/>
        <v>Thursday</v>
      </c>
      <c r="B166" s="54"/>
      <c r="C166" s="38" cm="1">
        <f t="array" ref="C166">IF(ISERROR(INDEX(Jornadas[id],ROW()-5)),"",INDEX(Jornadas[fecha],ROW()-5))</f>
        <v>45848</v>
      </c>
      <c r="D166" s="1" cm="1">
        <f t="array" ref="D166">IF(ISERROR(INDEX(Jornadas[id],ROW()-5)),"",COUNTIFS(_Cortes!$C:$C,INDEX(Jornadas[id],ROW()-5),_Cortes!$B:$B,LOOKUP($D$4,_Barberos!$B:$B,_Barberos!$A:$A)))</f>
        <v>10</v>
      </c>
      <c r="E166" s="20" cm="1">
        <f t="array" ref="E166">IF(ISERROR(INDEX(Jornadas[id],ROW()-5)),"",INT(SUMIFS(Cortes[importe],Cortes[id_jornada],INDEX(Jornadas[id],ROW()-5),Cortes[id_barbero],LOOKUP($D$4,Barberos[nombre],Barberos[id]))*(INDEX(Jornadas[comision_barberos],1)/100)))</f>
        <v>40000</v>
      </c>
      <c r="F166" s="20" cm="1">
        <f t="array" ref="F166">IF(ISERROR(INDEX(Jornadas[id],ROW()-5)),"",SUMIFS(Cortes[propina],Cortes[id_jornada],INDEX(Jornadas[id],ROW()-5),Cortes[id_barbero],LOOKUP($D$4,Barberos[nombre],Barberos[id])))</f>
        <v>500</v>
      </c>
      <c r="G166" s="20" cm="1">
        <f t="array" ref="G166">IF(ISERROR(INDEX(Jornadas[id],ROW()-5)),"",SUMIFS(Adelantos[importe],Adelantos[id_jornada],INDEX(Jornadas[id],ROW()-5),Adelantos[id_barbero],LOOKUP($D$4,Barberos[nombre],Barberos[id])))</f>
        <v>0</v>
      </c>
      <c r="H166" s="20" cm="1">
        <f t="array" ref="H166">IF(ISERROR(INDEX(Jornadas[id],ROW()-5)),"",E166+F166-G166)</f>
        <v>40500</v>
      </c>
      <c r="I166" s="1" cm="1">
        <f t="array" ref="I166">IF(ISERROR(INDEX(Jornadas[id],ROW()-5)),"",COUNTIFS(_Cortes!$C:$C,INDEX(Jornadas[id],ROW()-5),_Cortes!$B:$B,LOOKUP($I$4,_Barberos!$B:$B,_Barberos!$A:$A)))</f>
        <v>14</v>
      </c>
      <c r="J166" s="20" cm="1">
        <f t="array" ref="J166">IF(ISERROR(INDEX(Jornadas[id],ROW()-5)),"",INT(SUMIFS(Cortes[importe],Cortes[id_jornada],INDEX(Jornadas[id],ROW()-5),Cortes[id_barbero],LOOKUP($I$4,Barberos[nombre],Barberos[id]))*(INDEX(Jornadas[comision_barberos],1)/100)))</f>
        <v>57000</v>
      </c>
      <c r="K166" s="20" cm="1">
        <f t="array" ref="K166">IF(ISERROR(INDEX(Jornadas[id],ROW()-5)),"",SUMIFS(Cortes[propina],Cortes[id_jornada],INDEX(Jornadas[id],ROW()-5),Cortes[id_barbero],LOOKUP($I$4,Barberos[nombre],Barberos[id])))</f>
        <v>2000</v>
      </c>
      <c r="L166" s="20" cm="1">
        <f t="array" ref="L166">IF(ISERROR(INDEX(Jornadas[id],ROW()-5)),"",SUMIFS(Adelantos[importe],Adelantos[id_jornada],INDEX(Jornadas[id],ROW()-5),Adelantos[id_barbero],LOOKUP($I$4,Barberos[nombre],Barberos[id])))</f>
        <v>0</v>
      </c>
      <c r="M166" s="20" cm="1">
        <f t="array" ref="M166">IF(ISERROR(INDEX(Jornadas[id],ROW()-5)),"",J166+K166-L166)</f>
        <v>59000</v>
      </c>
      <c r="N166" s="1" cm="1">
        <f t="array" ref="N166">IF(ISERROR(INDEX(Jornadas[id],ROW()-5)),"",COUNTIFS(_Cortes!$C:$C,INDEX(Jornadas[id],ROW()-5),_Cortes!$B:$B,LOOKUP($N$4,_Barberos!$B:$B,_Barberos!$A:$A)))</f>
        <v>15</v>
      </c>
      <c r="O166" s="20" cm="1">
        <f t="array" ref="O166">IF(ISERROR(INDEX(Jornadas[id],ROW()-5)),"",INT(SUMIFS(Cortes[importe],Cortes[id_jornada],INDEX(Jornadas[id],ROW()-5),Cortes[id_barbero],LOOKUP($N$4,Barberos[nombre],Barberos[id]))*(INDEX(Jornadas[comision_barberos],1)/100)))</f>
        <v>60000</v>
      </c>
      <c r="P166" s="20" cm="1">
        <f t="array" ref="P166">IF(ISERROR(INDEX(Jornadas[id],ROW()-5)),"",SUMIFS(Cortes[propina],Cortes[id_jornada],INDEX(Jornadas[id],ROW()-5),Cortes[id_barbero],LOOKUP($N$4,Barberos[nombre],Barberos[id])))</f>
        <v>14000</v>
      </c>
      <c r="Q166" s="20" cm="1">
        <f t="array" ref="Q166">IF(ISERROR(INDEX(Jornadas[id],ROW()-5)),"",SUMIFS(Adelantos[importe],Adelantos[id_jornada],INDEX(Jornadas[id],ROW()-5),Adelantos[id_barbero],LOOKUP($N$4,Barberos[nombre],Barberos[id])))</f>
        <v>0</v>
      </c>
      <c r="R166" s="20" cm="1">
        <f t="array" ref="R166">IF(ISERROR(INDEX(Jornadas[id],ROW()-5)),"",O166+P166-Q166)</f>
        <v>74000</v>
      </c>
      <c r="S166" s="1" cm="1">
        <f t="array" ref="S166">IF(ISERROR(INDEX(Jornadas[id],ROW()-5)),"",COUNTIFS(_Cortes!$C:$C,INDEX(Jornadas[id],ROW()-5),_Cortes!$B:$B,LOOKUP($S$4,_Barberos!$B:$B,_Barberos!$A:$A)))</f>
        <v>0</v>
      </c>
      <c r="T166" s="20" cm="1">
        <f t="array" ref="T166">IF(ISERROR(INDEX(Jornadas[id],ROW()-5)),"",INT(SUMIFS(Cortes[importe],Cortes[id_jornada],INDEX(Jornadas[id],ROW()-5),Cortes[id_barbero],LOOKUP($S$4,Barberos[nombre],Barberos[id]))*(INDEX(Jornadas[comision_barberos],1)/100)))</f>
        <v>0</v>
      </c>
      <c r="U166" s="20" cm="1">
        <f t="array" ref="U166">IF(ISERROR(INDEX(Jornadas[id],ROW()-5)),"",SUMIFS(Cortes[propina],Cortes[id_jornada],INDEX(Jornadas[id],ROW()-5),Cortes[id_barbero],LOOKUP($S$4,Barberos[nombre],Barberos[id])))</f>
        <v>0</v>
      </c>
      <c r="V166" s="20" cm="1">
        <f t="array" ref="V166">IF(ISERROR(INDEX(Jornadas[id],ROW()-5)),"",SUMIFS(Adelantos[importe],Adelantos[id_jornada],INDEX(Jornadas[id],ROW()-5),Adelantos[id_barbero],LOOKUP($S$4,Barberos[nombre],Barberos[id])))</f>
        <v>0</v>
      </c>
      <c r="W166" s="20" cm="1">
        <f t="array" ref="W166">IF(ISERROR(INDEX(Jornadas[id],ROW()-5)),"",T166+U166-V166)</f>
        <v>0</v>
      </c>
      <c r="X166" s="1" cm="1">
        <f t="array" ref="X166">IF(ISERROR(INDEX(Jornadas[id],ROW()-5)),"",COUNTIFS(_Cortes!$C:$C,INDEX(Jornadas[id],ROW()-5),_Cortes!$B:$B,LOOKUP($X$4,_Barberos!$B:$B,_Barberos!$A:$A)))</f>
        <v>11</v>
      </c>
      <c r="Y166" s="20" cm="1">
        <f t="array" ref="Y166">IF(ISERROR(INDEX(Jornadas[id],ROW()-5)),"",INT(SUMIFS(Cortes[importe],Cortes[id_jornada],INDEX(Jornadas[id],ROW()-5),Cortes[id_barbero],LOOKUP($X$4,Barberos[nombre],Barberos[id]))*(INDEX(Jornadas[comision_barberos],1)/100)))</f>
        <v>44000</v>
      </c>
      <c r="Z166" s="20" cm="1">
        <f t="array" ref="Z166">IF(ISERROR(INDEX(Jornadas[id],ROW()-5)),"",SUMIFS(Cortes[propina],Cortes[id_jornada],INDEX(Jornadas[id],ROW()-5),Cortes[id_barbero],LOOKUP($X$4,Barberos[nombre],Barberos[id])))</f>
        <v>6000</v>
      </c>
      <c r="AA166" s="20" cm="1">
        <f t="array" ref="AA166">IF(ISERROR(INDEX(Jornadas[id],ROW()-5)),"",SUMIFS(Adelantos[importe],Adelantos[id_jornada],INDEX(Jornadas[id],ROW()-5),Adelantos[id_barbero],LOOKUP($X$4,Barberos[nombre],Barberos[id])))</f>
        <v>0</v>
      </c>
      <c r="AB166" s="20" cm="1">
        <f t="array" ref="AB166">IF(ISERROR(INDEX(Jornadas[id],ROW()-5)),"",Y166+Z166-AA166)</f>
        <v>50000</v>
      </c>
      <c r="AC166" s="1" cm="1">
        <f t="array" ref="AC166">IF(ISERROR(INDEX(Jornadas[id],ROW()-5)),"",COUNTIFS(_Cortes!$C:$C,INDEX(Jornadas[id],ROW()-5),_Cortes!$B:$B,LOOKUP($AC$4,_Barberos!$B:$B,_Barberos!$A:$A)))</f>
        <v>14</v>
      </c>
      <c r="AD166" s="20" cm="1">
        <f t="array" ref="AD166">IF(ISERROR(INDEX(Jornadas[id],ROW()-5)),"",INT(SUMIFS(Cortes[importe],Cortes[id_jornada],INDEX(Jornadas[id],ROW()-5),Cortes[id_barbero],LOOKUP($AC$4,Barberos[nombre],Barberos[id]))*(INDEX(Jornadas[comision_barberos],1)/100)))</f>
        <v>58000</v>
      </c>
      <c r="AE166" s="20" cm="1">
        <f t="array" ref="AE166">IF(ISERROR(INDEX(Jornadas[id],ROW()-5)),"",SUMIFS(Cortes[propina],Cortes[id_jornada],INDEX(Jornadas[id],ROW()-5),Cortes[id_barbero],LOOKUP($AC$4,Barberos[nombre],Barberos[id])))</f>
        <v>0</v>
      </c>
      <c r="AF166" s="20" cm="1">
        <f t="array" ref="AF166">IF(ISERROR(INDEX(Jornadas[id],ROW()-5)),"",SUMIFS(Adelantos[importe],Adelantos[id_jornada],INDEX(Jornadas[id],ROW()-5),Adelantos[id_barbero],LOOKUP($AC$4,Barberos[nombre],Barberos[id])))</f>
        <v>0</v>
      </c>
      <c r="AG166" s="20" cm="1">
        <f t="array" ref="AG166">IF(ISERROR(INDEX(Jornadas[id],ROW()-5)),"",AD166+AE166-AF166)</f>
        <v>58000</v>
      </c>
      <c r="AH166" s="1" cm="1">
        <f t="array" ref="AH166">IF(ISERROR(INDEX(Jornadas[id],ROW()-5)),"",COUNTIFS(_Cortes!$C:$C,INDEX(Jornadas[id],ROW()-5),_Cortes!$B:$B,LOOKUP($AH$4,_Barberos!$B:$B,_Barberos!$A:$A)))</f>
        <v>0</v>
      </c>
      <c r="AI166" s="20" cm="1">
        <f t="array" ref="AI166">IF(ISERROR(INDEX(Jornadas[id],ROW()-5)),"",INT(SUMIFS(Cortes[importe],Cortes[id_jornada],INDEX(Jornadas[id],ROW()-5),Cortes[id_barbero],LOOKUP($AH$4,Barberos[nombre],Barberos[id]))*(INDEX(Jornadas[comision_barberos],1)/100)))</f>
        <v>0</v>
      </c>
      <c r="AJ166" s="20" cm="1">
        <f t="array" ref="AJ166">IF(ISERROR(INDEX(Jornadas[id],ROW()-5)),"",SUMIFS(Cortes[propina],Cortes[id_jornada],INDEX(Jornadas[id],ROW()-5),Cortes[id_barbero],LOOKUP($AH$4,Barberos[nombre],Barberos[id])))</f>
        <v>0</v>
      </c>
      <c r="AK166" s="20" cm="1">
        <f t="array" ref="AK166">IF(ISERROR(INDEX(Jornadas[id],ROW()-5)),"",SUMIFS(Adelantos[importe],Adelantos[id_jornada],INDEX(Jornadas[id],ROW()-5),Adelantos[id_barbero],LOOKUP($AH$4,Barberos[nombre],Barberos[id])))</f>
        <v>0</v>
      </c>
      <c r="AL166" s="20" cm="1">
        <f t="array" ref="AL166">IF(ISERROR(INDEX(Jornadas[id],ROW()-5)),"",AI166+AJ166-AK166)</f>
        <v>0</v>
      </c>
      <c r="AM166" s="1" cm="1">
        <f t="array" ref="AM166">IF(ISERROR(INDEX(Jornadas[id],ROW()-5)),"",COUNTIFS(_Cortes!$C:$C,INDEX(Jornadas[id],ROW()-5),_Cortes!$B:$B,LOOKUP($AM$4,_Barberos!$B:$B,_Barberos!$A:$A)))</f>
        <v>0</v>
      </c>
      <c r="AN166" s="20" cm="1">
        <f t="array" ref="AN166">IF(ISERROR(INDEX(Jornadas[id],ROW()-5)),"",INT(SUMIFS(Cortes[importe],Cortes[id_jornada],INDEX(Jornadas[id],ROW()-5),Cortes[id_barbero],LOOKUP($AM$4,Barberos[nombre],Barberos[id]))*(INDEX(Jornadas[comision_barberos],1)/100)))</f>
        <v>0</v>
      </c>
      <c r="AO166" s="20" cm="1">
        <f t="array" ref="AO166">IF(ISERROR(INDEX(Jornadas[id],ROW()-5)),"",SUMIFS(Cortes[propina],Cortes[id_jornada],INDEX(Jornadas[id],ROW()-5),Cortes[id_barbero],LOOKUP($AM$4,Barberos[nombre],Barberos[id])))</f>
        <v>0</v>
      </c>
      <c r="AP166" s="20" cm="1">
        <f t="array" ref="AP166">IF(ISERROR(INDEX(Jornadas[id],ROW()-5)),"",SUMIFS(Adelantos[importe],Adelantos[id_jornada],INDEX(Jornadas[id],ROW()-5),Adelantos[id_barbero],LOOKUP($AM$4,Barberos[nombre],Barberos[id])))</f>
        <v>0</v>
      </c>
      <c r="AQ166" s="20" cm="1">
        <f t="array" ref="AQ166">IF(ISERROR(INDEX(Jornadas[id],ROW()-5)),"",AN166+AO166-AP166)</f>
        <v>0</v>
      </c>
      <c r="AR166" s="1" cm="1">
        <f t="array" ref="AR166">IF(ISERROR(INDEX(Jornadas[id],ROW()-5)),"",COUNTIFS(_Cortes!$C:$C,INDEX(Jornadas[id],ROW()-5),_Cortes!$B:$B,LOOKUP($AR$4,_Barberos!$B:$B,_Barberos!$A:$A)))</f>
        <v>0</v>
      </c>
      <c r="AS166" s="20" cm="1">
        <f t="array" ref="AS166">IF(ISERROR(INDEX(Jornadas[id],ROW()-5)),"",INT(SUMIFS(Cortes[importe],Cortes[id_jornada],INDEX(Jornadas[id],ROW()-5),Cortes[id_barbero],LOOKUP($AR$4,Barberos[nombre],Barberos[id]))*(INDEX(Jornadas[comision_barberos],1)/100)))</f>
        <v>0</v>
      </c>
      <c r="AT166" s="20" cm="1">
        <f t="array" ref="AT166">IF(ISERROR(INDEX(Jornadas[id],ROW()-5)),"",SUMIFS(Cortes[propina],Cortes[id_jornada],INDEX(Jornadas[id],ROW()-5),Cortes[id_barbero],LOOKUP($AR$4,Barberos[nombre],Barberos[id])))</f>
        <v>0</v>
      </c>
      <c r="AU166" s="20" cm="1">
        <f t="array" ref="AU166">IF(ISERROR(INDEX(Jornadas[id],ROW()-5)),"",SUMIFS(Adelantos[importe],Adelantos[id_jornada],INDEX(Jornadas[id],ROW()-5),Adelantos[id_barbero],LOOKUP($AR$4,Barberos[nombre],Barberos[id])))</f>
        <v>0</v>
      </c>
      <c r="AV166" s="20" cm="1">
        <f t="array" ref="AV166">IF(ISERROR(INDEX(Jornadas[id],ROW()-5)),"",AS166+AT166-AU166)</f>
        <v>0</v>
      </c>
    </row>
    <row r="167" spans="1:48" ht="15" hidden="1" customHeight="1" x14ac:dyDescent="0.3">
      <c r="A167" s="51" t="str">
        <f t="shared" si="2"/>
        <v>Friday</v>
      </c>
      <c r="B167" s="52"/>
      <c r="C167" s="36" cm="1">
        <f t="array" ref="C167">IF(ISERROR(INDEX(Jornadas[id],ROW()-5)),"",INDEX(Jornadas[fecha],ROW()-5))</f>
        <v>45849</v>
      </c>
      <c r="D167" s="2" cm="1">
        <f t="array" ref="D167">IF(ISERROR(INDEX(Jornadas[id],ROW()-5)),"",COUNTIFS(_Cortes!$C:$C,INDEX(Jornadas[id],ROW()-5),_Cortes!$B:$B,LOOKUP($D$4,_Barberos!$B:$B,_Barberos!$A:$A)))</f>
        <v>16</v>
      </c>
      <c r="E167" s="21" cm="1">
        <f t="array" ref="E167">IF(ISERROR(INDEX(Jornadas[id],ROW()-5)),"",INT(SUMIFS(Cortes[importe],Cortes[id_jornada],INDEX(Jornadas[id],ROW()-5),Cortes[id_barbero],LOOKUP($D$4,Barberos[nombre],Barberos[id]))*(INDEX(Jornadas[comision_barberos],1)/100)))</f>
        <v>65000</v>
      </c>
      <c r="F167" s="21" cm="1">
        <f t="array" ref="F167">IF(ISERROR(INDEX(Jornadas[id],ROW()-5)),"",SUMIFS(Cortes[propina],Cortes[id_jornada],INDEX(Jornadas[id],ROW()-5),Cortes[id_barbero],LOOKUP($D$4,Barberos[nombre],Barberos[id])))</f>
        <v>6000</v>
      </c>
      <c r="G167" s="21" cm="1">
        <f t="array" ref="G167">IF(ISERROR(INDEX(Jornadas[id],ROW()-5)),"",SUMIFS(Adelantos[importe],Adelantos[id_jornada],INDEX(Jornadas[id],ROW()-5),Adelantos[id_barbero],LOOKUP($D$4,Barberos[nombre],Barberos[id])))</f>
        <v>0</v>
      </c>
      <c r="H167" s="21" cm="1">
        <f t="array" ref="H167">IF(ISERROR(INDEX(Jornadas[id],ROW()-5)),"",E167+F167-G167)</f>
        <v>71000</v>
      </c>
      <c r="I167" s="2" cm="1">
        <f t="array" ref="I167">IF(ISERROR(INDEX(Jornadas[id],ROW()-5)),"",COUNTIFS(_Cortes!$C:$C,INDEX(Jornadas[id],ROW()-5),_Cortes!$B:$B,LOOKUP($I$4,_Barberos!$B:$B,_Barberos!$A:$A)))</f>
        <v>16</v>
      </c>
      <c r="J167" s="21" cm="1">
        <f t="array" ref="J167">IF(ISERROR(INDEX(Jornadas[id],ROW()-5)),"",INT(SUMIFS(Cortes[importe],Cortes[id_jornada],INDEX(Jornadas[id],ROW()-5),Cortes[id_barbero],LOOKUP($I$4,Barberos[nombre],Barberos[id]))*(INDEX(Jornadas[comision_barberos],1)/100)))</f>
        <v>64000</v>
      </c>
      <c r="K167" s="21" cm="1">
        <f t="array" ref="K167">IF(ISERROR(INDEX(Jornadas[id],ROW()-5)),"",SUMIFS(Cortes[propina],Cortes[id_jornada],INDEX(Jornadas[id],ROW()-5),Cortes[id_barbero],LOOKUP($I$4,Barberos[nombre],Barberos[id])))</f>
        <v>3000</v>
      </c>
      <c r="L167" s="21" cm="1">
        <f t="array" ref="L167">IF(ISERROR(INDEX(Jornadas[id],ROW()-5)),"",SUMIFS(Adelantos[importe],Adelantos[id_jornada],INDEX(Jornadas[id],ROW()-5),Adelantos[id_barbero],LOOKUP($I$4,Barberos[nombre],Barberos[id])))</f>
        <v>0</v>
      </c>
      <c r="M167" s="21" cm="1">
        <f t="array" ref="M167">IF(ISERROR(INDEX(Jornadas[id],ROW()-5)),"",J167+K167-L167)</f>
        <v>67000</v>
      </c>
      <c r="N167" s="2" cm="1">
        <f t="array" ref="N167">IF(ISERROR(INDEX(Jornadas[id],ROW()-5)),"",COUNTIFS(_Cortes!$C:$C,INDEX(Jornadas[id],ROW()-5),_Cortes!$B:$B,LOOKUP($N$4,_Barberos!$B:$B,_Barberos!$A:$A)))</f>
        <v>14</v>
      </c>
      <c r="O167" s="21" cm="1">
        <f t="array" ref="O167">IF(ISERROR(INDEX(Jornadas[id],ROW()-5)),"",INT(SUMIFS(Cortes[importe],Cortes[id_jornada],INDEX(Jornadas[id],ROW()-5),Cortes[id_barbero],LOOKUP($N$4,Barberos[nombre],Barberos[id]))*(INDEX(Jornadas[comision_barberos],1)/100)))</f>
        <v>58000</v>
      </c>
      <c r="P167" s="21" cm="1">
        <f t="array" ref="P167">IF(ISERROR(INDEX(Jornadas[id],ROW()-5)),"",SUMIFS(Cortes[propina],Cortes[id_jornada],INDEX(Jornadas[id],ROW()-5),Cortes[id_barbero],LOOKUP($N$4,Barberos[nombre],Barberos[id])))</f>
        <v>9600</v>
      </c>
      <c r="Q167" s="21" cm="1">
        <f t="array" ref="Q167">IF(ISERROR(INDEX(Jornadas[id],ROW()-5)),"",SUMIFS(Adelantos[importe],Adelantos[id_jornada],INDEX(Jornadas[id],ROW()-5),Adelantos[id_barbero],LOOKUP($N$4,Barberos[nombre],Barberos[id])))</f>
        <v>0</v>
      </c>
      <c r="R167" s="21" cm="1">
        <f t="array" ref="R167">IF(ISERROR(INDEX(Jornadas[id],ROW()-5)),"",O167+P167-Q167)</f>
        <v>67600</v>
      </c>
      <c r="S167" s="2" cm="1">
        <f t="array" ref="S167">IF(ISERROR(INDEX(Jornadas[id],ROW()-5)),"",COUNTIFS(_Cortes!$C:$C,INDEX(Jornadas[id],ROW()-5),_Cortes!$B:$B,LOOKUP($S$4,_Barberos!$B:$B,_Barberos!$A:$A)))</f>
        <v>9</v>
      </c>
      <c r="T167" s="21" cm="1">
        <f t="array" ref="T167">IF(ISERROR(INDEX(Jornadas[id],ROW()-5)),"",INT(SUMIFS(Cortes[importe],Cortes[id_jornada],INDEX(Jornadas[id],ROW()-5),Cortes[id_barbero],LOOKUP($S$4,Barberos[nombre],Barberos[id]))*(INDEX(Jornadas[comision_barberos],1)/100)))</f>
        <v>37000</v>
      </c>
      <c r="U167" s="21" cm="1">
        <f t="array" ref="U167">IF(ISERROR(INDEX(Jornadas[id],ROW()-5)),"",SUMIFS(Cortes[propina],Cortes[id_jornada],INDEX(Jornadas[id],ROW()-5),Cortes[id_barbero],LOOKUP($S$4,Barberos[nombre],Barberos[id])))</f>
        <v>6000</v>
      </c>
      <c r="V167" s="21" cm="1">
        <f t="array" ref="V167">IF(ISERROR(INDEX(Jornadas[id],ROW()-5)),"",SUMIFS(Adelantos[importe],Adelantos[id_jornada],INDEX(Jornadas[id],ROW()-5),Adelantos[id_barbero],LOOKUP($S$4,Barberos[nombre],Barberos[id])))</f>
        <v>3000</v>
      </c>
      <c r="W167" s="21" cm="1">
        <f t="array" ref="W167">IF(ISERROR(INDEX(Jornadas[id],ROW()-5)),"",T167+U167-V167)</f>
        <v>40000</v>
      </c>
      <c r="X167" s="2" cm="1">
        <f t="array" ref="X167">IF(ISERROR(INDEX(Jornadas[id],ROW()-5)),"",COUNTIFS(_Cortes!$C:$C,INDEX(Jornadas[id],ROW()-5),_Cortes!$B:$B,LOOKUP($X$4,_Barberos!$B:$B,_Barberos!$A:$A)))</f>
        <v>3</v>
      </c>
      <c r="Y167" s="21" cm="1">
        <f t="array" ref="Y167">IF(ISERROR(INDEX(Jornadas[id],ROW()-5)),"",INT(SUMIFS(Cortes[importe],Cortes[id_jornada],INDEX(Jornadas[id],ROW()-5),Cortes[id_barbero],LOOKUP($X$4,Barberos[nombre],Barberos[id]))*(INDEX(Jornadas[comision_barberos],1)/100)))</f>
        <v>12000</v>
      </c>
      <c r="Z167" s="21" cm="1">
        <f t="array" ref="Z167">IF(ISERROR(INDEX(Jornadas[id],ROW()-5)),"",SUMIFS(Cortes[propina],Cortes[id_jornada],INDEX(Jornadas[id],ROW()-5),Cortes[id_barbero],LOOKUP($X$4,Barberos[nombre],Barberos[id])))</f>
        <v>0</v>
      </c>
      <c r="AA167" s="21" cm="1">
        <f t="array" ref="AA167">IF(ISERROR(INDEX(Jornadas[id],ROW()-5)),"",SUMIFS(Adelantos[importe],Adelantos[id_jornada],INDEX(Jornadas[id],ROW()-5),Adelantos[id_barbero],LOOKUP($X$4,Barberos[nombre],Barberos[id])))</f>
        <v>0</v>
      </c>
      <c r="AB167" s="21" cm="1">
        <f t="array" ref="AB167">IF(ISERROR(INDEX(Jornadas[id],ROW()-5)),"",Y167+Z167-AA167)</f>
        <v>12000</v>
      </c>
      <c r="AC167" s="2" cm="1">
        <f t="array" ref="AC167">IF(ISERROR(INDEX(Jornadas[id],ROW()-5)),"",COUNTIFS(_Cortes!$C:$C,INDEX(Jornadas[id],ROW()-5),_Cortes!$B:$B,LOOKUP($AC$4,_Barberos!$B:$B,_Barberos!$A:$A)))</f>
        <v>12</v>
      </c>
      <c r="AD167" s="21" cm="1">
        <f t="array" ref="AD167">IF(ISERROR(INDEX(Jornadas[id],ROW()-5)),"",INT(SUMIFS(Cortes[importe],Cortes[id_jornada],INDEX(Jornadas[id],ROW()-5),Cortes[id_barbero],LOOKUP($AC$4,Barberos[nombre],Barberos[id]))*(INDEX(Jornadas[comision_barberos],1)/100)))</f>
        <v>48000</v>
      </c>
      <c r="AE167" s="21" cm="1">
        <f t="array" ref="AE167">IF(ISERROR(INDEX(Jornadas[id],ROW()-5)),"",SUMIFS(Cortes[propina],Cortes[id_jornada],INDEX(Jornadas[id],ROW()-5),Cortes[id_barbero],LOOKUP($AC$4,Barberos[nombre],Barberos[id])))</f>
        <v>0</v>
      </c>
      <c r="AF167" s="21" cm="1">
        <f t="array" ref="AF167">IF(ISERROR(INDEX(Jornadas[id],ROW()-5)),"",SUMIFS(Adelantos[importe],Adelantos[id_jornada],INDEX(Jornadas[id],ROW()-5),Adelantos[id_barbero],LOOKUP($AC$4,Barberos[nombre],Barberos[id])))</f>
        <v>0</v>
      </c>
      <c r="AG167" s="21" cm="1">
        <f t="array" ref="AG167">IF(ISERROR(INDEX(Jornadas[id],ROW()-5)),"",AD167+AE167-AF167)</f>
        <v>48000</v>
      </c>
      <c r="AH167" s="2" cm="1">
        <f t="array" ref="AH167">IF(ISERROR(INDEX(Jornadas[id],ROW()-5)),"",COUNTIFS(_Cortes!$C:$C,INDEX(Jornadas[id],ROW()-5),_Cortes!$B:$B,LOOKUP($AH$4,_Barberos!$B:$B,_Barberos!$A:$A)))</f>
        <v>0</v>
      </c>
      <c r="AI167" s="21" cm="1">
        <f t="array" ref="AI167">IF(ISERROR(INDEX(Jornadas[id],ROW()-5)),"",INT(SUMIFS(Cortes[importe],Cortes[id_jornada],INDEX(Jornadas[id],ROW()-5),Cortes[id_barbero],LOOKUP($AH$4,Barberos[nombre],Barberos[id]))*(INDEX(Jornadas[comision_barberos],1)/100)))</f>
        <v>0</v>
      </c>
      <c r="AJ167" s="21" cm="1">
        <f t="array" ref="AJ167">IF(ISERROR(INDEX(Jornadas[id],ROW()-5)),"",SUMIFS(Cortes[propina],Cortes[id_jornada],INDEX(Jornadas[id],ROW()-5),Cortes[id_barbero],LOOKUP($AH$4,Barberos[nombre],Barberos[id])))</f>
        <v>0</v>
      </c>
      <c r="AK167" s="21" cm="1">
        <f t="array" ref="AK167">IF(ISERROR(INDEX(Jornadas[id],ROW()-5)),"",SUMIFS(Adelantos[importe],Adelantos[id_jornada],INDEX(Jornadas[id],ROW()-5),Adelantos[id_barbero],LOOKUP($AH$4,Barberos[nombre],Barberos[id])))</f>
        <v>0</v>
      </c>
      <c r="AL167" s="21" cm="1">
        <f t="array" ref="AL167">IF(ISERROR(INDEX(Jornadas[id],ROW()-5)),"",AI167+AJ167-AK167)</f>
        <v>0</v>
      </c>
      <c r="AM167" s="2" cm="1">
        <f t="array" ref="AM167">IF(ISERROR(INDEX(Jornadas[id],ROW()-5)),"",COUNTIFS(_Cortes!$C:$C,INDEX(Jornadas[id],ROW()-5),_Cortes!$B:$B,LOOKUP($AM$4,_Barberos!$B:$B,_Barberos!$A:$A)))</f>
        <v>0</v>
      </c>
      <c r="AN167" s="21" cm="1">
        <f t="array" ref="AN167">IF(ISERROR(INDEX(Jornadas[id],ROW()-5)),"",INT(SUMIFS(Cortes[importe],Cortes[id_jornada],INDEX(Jornadas[id],ROW()-5),Cortes[id_barbero],LOOKUP($AM$4,Barberos[nombre],Barberos[id]))*(INDEX(Jornadas[comision_barberos],1)/100)))</f>
        <v>0</v>
      </c>
      <c r="AO167" s="21" cm="1">
        <f t="array" ref="AO167">IF(ISERROR(INDEX(Jornadas[id],ROW()-5)),"",SUMIFS(Cortes[propina],Cortes[id_jornada],INDEX(Jornadas[id],ROW()-5),Cortes[id_barbero],LOOKUP($AM$4,Barberos[nombre],Barberos[id])))</f>
        <v>0</v>
      </c>
      <c r="AP167" s="21" cm="1">
        <f t="array" ref="AP167">IF(ISERROR(INDEX(Jornadas[id],ROW()-5)),"",SUMIFS(Adelantos[importe],Adelantos[id_jornada],INDEX(Jornadas[id],ROW()-5),Adelantos[id_barbero],LOOKUP($AM$4,Barberos[nombre],Barberos[id])))</f>
        <v>0</v>
      </c>
      <c r="AQ167" s="21" cm="1">
        <f t="array" ref="AQ167">IF(ISERROR(INDEX(Jornadas[id],ROW()-5)),"",AN167+AO167-AP167)</f>
        <v>0</v>
      </c>
      <c r="AR167" s="2" cm="1">
        <f t="array" ref="AR167">IF(ISERROR(INDEX(Jornadas[id],ROW()-5)),"",COUNTIFS(_Cortes!$C:$C,INDEX(Jornadas[id],ROW()-5),_Cortes!$B:$B,LOOKUP($AR$4,_Barberos!$B:$B,_Barberos!$A:$A)))</f>
        <v>0</v>
      </c>
      <c r="AS167" s="21" cm="1">
        <f t="array" ref="AS167">IF(ISERROR(INDEX(Jornadas[id],ROW()-5)),"",INT(SUMIFS(Cortes[importe],Cortes[id_jornada],INDEX(Jornadas[id],ROW()-5),Cortes[id_barbero],LOOKUP($AR$4,Barberos[nombre],Barberos[id]))*(INDEX(Jornadas[comision_barberos],1)/100)))</f>
        <v>0</v>
      </c>
      <c r="AT167" s="21" cm="1">
        <f t="array" ref="AT167">IF(ISERROR(INDEX(Jornadas[id],ROW()-5)),"",SUMIFS(Cortes[propina],Cortes[id_jornada],INDEX(Jornadas[id],ROW()-5),Cortes[id_barbero],LOOKUP($AR$4,Barberos[nombre],Barberos[id])))</f>
        <v>0</v>
      </c>
      <c r="AU167" s="21" cm="1">
        <f t="array" ref="AU167">IF(ISERROR(INDEX(Jornadas[id],ROW()-5)),"",SUMIFS(Adelantos[importe],Adelantos[id_jornada],INDEX(Jornadas[id],ROW()-5),Adelantos[id_barbero],LOOKUP($AR$4,Barberos[nombre],Barberos[id])))</f>
        <v>0</v>
      </c>
      <c r="AV167" s="21" cm="1">
        <f t="array" ref="AV167">IF(ISERROR(INDEX(Jornadas[id],ROW()-5)),"",AS167+AT167-AU167)</f>
        <v>0</v>
      </c>
    </row>
    <row r="168" spans="1:48" ht="15" hidden="1" customHeight="1" x14ac:dyDescent="0.3">
      <c r="A168" s="53" t="str">
        <f t="shared" si="2"/>
        <v>Saturday</v>
      </c>
      <c r="B168" s="54"/>
      <c r="C168" s="38" cm="1">
        <f t="array" ref="C168">IF(ISERROR(INDEX(Jornadas[id],ROW()-5)),"",INDEX(Jornadas[fecha],ROW()-5))</f>
        <v>45850</v>
      </c>
      <c r="D168" s="1" cm="1">
        <f t="array" ref="D168">IF(ISERROR(INDEX(Jornadas[id],ROW()-5)),"",COUNTIFS(_Cortes!$C:$C,INDEX(Jornadas[id],ROW()-5),_Cortes!$B:$B,LOOKUP($D$4,_Barberos!$B:$B,_Barberos!$A:$A)))</f>
        <v>0</v>
      </c>
      <c r="E168" s="20" cm="1">
        <f t="array" ref="E168">IF(ISERROR(INDEX(Jornadas[id],ROW()-5)),"",INT(SUMIFS(Cortes[importe],Cortes[id_jornada],INDEX(Jornadas[id],ROW()-5),Cortes[id_barbero],LOOKUP($D$4,Barberos[nombre],Barberos[id]))*(INDEX(Jornadas[comision_barberos],1)/100)))</f>
        <v>0</v>
      </c>
      <c r="F168" s="20" cm="1">
        <f t="array" ref="F168">IF(ISERROR(INDEX(Jornadas[id],ROW()-5)),"",SUMIFS(Cortes[propina],Cortes[id_jornada],INDEX(Jornadas[id],ROW()-5),Cortes[id_barbero],LOOKUP($D$4,Barberos[nombre],Barberos[id])))</f>
        <v>0</v>
      </c>
      <c r="G168" s="20" cm="1">
        <f t="array" ref="G168">IF(ISERROR(INDEX(Jornadas[id],ROW()-5)),"",SUMIFS(Adelantos[importe],Adelantos[id_jornada],INDEX(Jornadas[id],ROW()-5),Adelantos[id_barbero],LOOKUP($D$4,Barberos[nombre],Barberos[id])))</f>
        <v>0</v>
      </c>
      <c r="H168" s="20" cm="1">
        <f t="array" ref="H168">IF(ISERROR(INDEX(Jornadas[id],ROW()-5)),"",E168+F168-G168)</f>
        <v>0</v>
      </c>
      <c r="I168" s="1" cm="1">
        <f t="array" ref="I168">IF(ISERROR(INDEX(Jornadas[id],ROW()-5)),"",COUNTIFS(_Cortes!$C:$C,INDEX(Jornadas[id],ROW()-5),_Cortes!$B:$B,LOOKUP($I$4,_Barberos!$B:$B,_Barberos!$A:$A)))</f>
        <v>16</v>
      </c>
      <c r="J168" s="20" cm="1">
        <f t="array" ref="J168">IF(ISERROR(INDEX(Jornadas[id],ROW()-5)),"",INT(SUMIFS(Cortes[importe],Cortes[id_jornada],INDEX(Jornadas[id],ROW()-5),Cortes[id_barbero],LOOKUP($I$4,Barberos[nombre],Barberos[id]))*(INDEX(Jornadas[comision_barberos],1)/100)))</f>
        <v>64000</v>
      </c>
      <c r="K168" s="20" cm="1">
        <f t="array" ref="K168">IF(ISERROR(INDEX(Jornadas[id],ROW()-5)),"",SUMIFS(Cortes[propina],Cortes[id_jornada],INDEX(Jornadas[id],ROW()-5),Cortes[id_barbero],LOOKUP($I$4,Barberos[nombre],Barberos[id])))</f>
        <v>3000</v>
      </c>
      <c r="L168" s="20" cm="1">
        <f t="array" ref="L168">IF(ISERROR(INDEX(Jornadas[id],ROW()-5)),"",SUMIFS(Adelantos[importe],Adelantos[id_jornada],INDEX(Jornadas[id],ROW()-5),Adelantos[id_barbero],LOOKUP($I$4,Barberos[nombre],Barberos[id])))</f>
        <v>0</v>
      </c>
      <c r="M168" s="20" cm="1">
        <f t="array" ref="M168">IF(ISERROR(INDEX(Jornadas[id],ROW()-5)),"",J168+K168-L168)</f>
        <v>67000</v>
      </c>
      <c r="N168" s="1" cm="1">
        <f t="array" ref="N168">IF(ISERROR(INDEX(Jornadas[id],ROW()-5)),"",COUNTIFS(_Cortes!$C:$C,INDEX(Jornadas[id],ROW()-5),_Cortes!$B:$B,LOOKUP($N$4,_Barberos!$B:$B,_Barberos!$A:$A)))</f>
        <v>15</v>
      </c>
      <c r="O168" s="20" cm="1">
        <f t="array" ref="O168">IF(ISERROR(INDEX(Jornadas[id],ROW()-5)),"",INT(SUMIFS(Cortes[importe],Cortes[id_jornada],INDEX(Jornadas[id],ROW()-5),Cortes[id_barbero],LOOKUP($N$4,Barberos[nombre],Barberos[id]))*(INDEX(Jornadas[comision_barberos],1)/100)))</f>
        <v>60000</v>
      </c>
      <c r="P168" s="20" cm="1">
        <f t="array" ref="P168">IF(ISERROR(INDEX(Jornadas[id],ROW()-5)),"",SUMIFS(Cortes[propina],Cortes[id_jornada],INDEX(Jornadas[id],ROW()-5),Cortes[id_barbero],LOOKUP($N$4,Barberos[nombre],Barberos[id])))</f>
        <v>4300</v>
      </c>
      <c r="Q168" s="20" cm="1">
        <f t="array" ref="Q168">IF(ISERROR(INDEX(Jornadas[id],ROW()-5)),"",SUMIFS(Adelantos[importe],Adelantos[id_jornada],INDEX(Jornadas[id],ROW()-5),Adelantos[id_barbero],LOOKUP($N$4,Barberos[nombre],Barberos[id])))</f>
        <v>0</v>
      </c>
      <c r="R168" s="20" cm="1">
        <f t="array" ref="R168">IF(ISERROR(INDEX(Jornadas[id],ROW()-5)),"",O168+P168-Q168)</f>
        <v>64300</v>
      </c>
      <c r="S168" s="1" cm="1">
        <f t="array" ref="S168">IF(ISERROR(INDEX(Jornadas[id],ROW()-5)),"",COUNTIFS(_Cortes!$C:$C,INDEX(Jornadas[id],ROW()-5),_Cortes!$B:$B,LOOKUP($S$4,_Barberos!$B:$B,_Barberos!$A:$A)))</f>
        <v>13</v>
      </c>
      <c r="T168" s="20" cm="1">
        <f t="array" ref="T168">IF(ISERROR(INDEX(Jornadas[id],ROW()-5)),"",INT(SUMIFS(Cortes[importe],Cortes[id_jornada],INDEX(Jornadas[id],ROW()-5),Cortes[id_barbero],LOOKUP($S$4,Barberos[nombre],Barberos[id]))*(INDEX(Jornadas[comision_barberos],1)/100)))</f>
        <v>53000</v>
      </c>
      <c r="U168" s="20" cm="1">
        <f t="array" ref="U168">IF(ISERROR(INDEX(Jornadas[id],ROW()-5)),"",SUMIFS(Cortes[propina],Cortes[id_jornada],INDEX(Jornadas[id],ROW()-5),Cortes[id_barbero],LOOKUP($S$4,Barberos[nombre],Barberos[id])))</f>
        <v>9000</v>
      </c>
      <c r="V168" s="20" cm="1">
        <f t="array" ref="V168">IF(ISERROR(INDEX(Jornadas[id],ROW()-5)),"",SUMIFS(Adelantos[importe],Adelantos[id_jornada],INDEX(Jornadas[id],ROW()-5),Adelantos[id_barbero],LOOKUP($S$4,Barberos[nombre],Barberos[id])))</f>
        <v>0</v>
      </c>
      <c r="W168" s="20" cm="1">
        <f t="array" ref="W168">IF(ISERROR(INDEX(Jornadas[id],ROW()-5)),"",T168+U168-V168)</f>
        <v>62000</v>
      </c>
      <c r="X168" s="1" cm="1">
        <f t="array" ref="X168">IF(ISERROR(INDEX(Jornadas[id],ROW()-5)),"",COUNTIFS(_Cortes!$C:$C,INDEX(Jornadas[id],ROW()-5),_Cortes!$B:$B,LOOKUP($X$4,_Barberos!$B:$B,_Barberos!$A:$A)))</f>
        <v>15</v>
      </c>
      <c r="Y168" s="20" cm="1">
        <f t="array" ref="Y168">IF(ISERROR(INDEX(Jornadas[id],ROW()-5)),"",INT(SUMIFS(Cortes[importe],Cortes[id_jornada],INDEX(Jornadas[id],ROW()-5),Cortes[id_barbero],LOOKUP($X$4,Barberos[nombre],Barberos[id]))*(INDEX(Jornadas[comision_barberos],1)/100)))</f>
        <v>60000</v>
      </c>
      <c r="Z168" s="20" cm="1">
        <f t="array" ref="Z168">IF(ISERROR(INDEX(Jornadas[id],ROW()-5)),"",SUMIFS(Cortes[propina],Cortes[id_jornada],INDEX(Jornadas[id],ROW()-5),Cortes[id_barbero],LOOKUP($X$4,Barberos[nombre],Barberos[id])))</f>
        <v>2000</v>
      </c>
      <c r="AA168" s="20" cm="1">
        <f t="array" ref="AA168">IF(ISERROR(INDEX(Jornadas[id],ROW()-5)),"",SUMIFS(Adelantos[importe],Adelantos[id_jornada],INDEX(Jornadas[id],ROW()-5),Adelantos[id_barbero],LOOKUP($X$4,Barberos[nombre],Barberos[id])))</f>
        <v>0</v>
      </c>
      <c r="AB168" s="20" cm="1">
        <f t="array" ref="AB168">IF(ISERROR(INDEX(Jornadas[id],ROW()-5)),"",Y168+Z168-AA168)</f>
        <v>62000</v>
      </c>
      <c r="AC168" s="1" cm="1">
        <f t="array" ref="AC168">IF(ISERROR(INDEX(Jornadas[id],ROW()-5)),"",COUNTIFS(_Cortes!$C:$C,INDEX(Jornadas[id],ROW()-5),_Cortes!$B:$B,LOOKUP($AC$4,_Barberos!$B:$B,_Barberos!$A:$A)))</f>
        <v>15</v>
      </c>
      <c r="AD168" s="20" cm="1">
        <f t="array" ref="AD168">IF(ISERROR(INDEX(Jornadas[id],ROW()-5)),"",INT(SUMIFS(Cortes[importe],Cortes[id_jornada],INDEX(Jornadas[id],ROW()-5),Cortes[id_barbero],LOOKUP($AC$4,Barberos[nombre],Barberos[id]))*(INDEX(Jornadas[comision_barberos],1)/100)))</f>
        <v>63000</v>
      </c>
      <c r="AE168" s="20" cm="1">
        <f t="array" ref="AE168">IF(ISERROR(INDEX(Jornadas[id],ROW()-5)),"",SUMIFS(Cortes[propina],Cortes[id_jornada],INDEX(Jornadas[id],ROW()-5),Cortes[id_barbero],LOOKUP($AC$4,Barberos[nombre],Barberos[id])))</f>
        <v>1000</v>
      </c>
      <c r="AF168" s="20" cm="1">
        <f t="array" ref="AF168">IF(ISERROR(INDEX(Jornadas[id],ROW()-5)),"",SUMIFS(Adelantos[importe],Adelantos[id_jornada],INDEX(Jornadas[id],ROW()-5),Adelantos[id_barbero],LOOKUP($AC$4,Barberos[nombre],Barberos[id])))</f>
        <v>0</v>
      </c>
      <c r="AG168" s="20" cm="1">
        <f t="array" ref="AG168">IF(ISERROR(INDEX(Jornadas[id],ROW()-5)),"",AD168+AE168-AF168)</f>
        <v>64000</v>
      </c>
      <c r="AH168" s="1" cm="1">
        <f t="array" ref="AH168">IF(ISERROR(INDEX(Jornadas[id],ROW()-5)),"",COUNTIFS(_Cortes!$C:$C,INDEX(Jornadas[id],ROW()-5),_Cortes!$B:$B,LOOKUP($AH$4,_Barberos!$B:$B,_Barberos!$A:$A)))</f>
        <v>0</v>
      </c>
      <c r="AI168" s="20" cm="1">
        <f t="array" ref="AI168">IF(ISERROR(INDEX(Jornadas[id],ROW()-5)),"",INT(SUMIFS(Cortes[importe],Cortes[id_jornada],INDEX(Jornadas[id],ROW()-5),Cortes[id_barbero],LOOKUP($AH$4,Barberos[nombre],Barberos[id]))*(INDEX(Jornadas[comision_barberos],1)/100)))</f>
        <v>0</v>
      </c>
      <c r="AJ168" s="20" cm="1">
        <f t="array" ref="AJ168">IF(ISERROR(INDEX(Jornadas[id],ROW()-5)),"",SUMIFS(Cortes[propina],Cortes[id_jornada],INDEX(Jornadas[id],ROW()-5),Cortes[id_barbero],LOOKUP($AH$4,Barberos[nombre],Barberos[id])))</f>
        <v>0</v>
      </c>
      <c r="AK168" s="20" cm="1">
        <f t="array" ref="AK168">IF(ISERROR(INDEX(Jornadas[id],ROW()-5)),"",SUMIFS(Adelantos[importe],Adelantos[id_jornada],INDEX(Jornadas[id],ROW()-5),Adelantos[id_barbero],LOOKUP($AH$4,Barberos[nombre],Barberos[id])))</f>
        <v>0</v>
      </c>
      <c r="AL168" s="20" cm="1">
        <f t="array" ref="AL168">IF(ISERROR(INDEX(Jornadas[id],ROW()-5)),"",AI168+AJ168-AK168)</f>
        <v>0</v>
      </c>
      <c r="AM168" s="1" cm="1">
        <f t="array" ref="AM168">IF(ISERROR(INDEX(Jornadas[id],ROW()-5)),"",COUNTIFS(_Cortes!$C:$C,INDEX(Jornadas[id],ROW()-5),_Cortes!$B:$B,LOOKUP($AM$4,_Barberos!$B:$B,_Barberos!$A:$A)))</f>
        <v>6</v>
      </c>
      <c r="AN168" s="20" cm="1">
        <f t="array" ref="AN168">IF(ISERROR(INDEX(Jornadas[id],ROW()-5)),"",INT(SUMIFS(Cortes[importe],Cortes[id_jornada],INDEX(Jornadas[id],ROW()-5),Cortes[id_barbero],LOOKUP($AM$4,Barberos[nombre],Barberos[id]))*(INDEX(Jornadas[comision_barberos],1)/100)))</f>
        <v>25000</v>
      </c>
      <c r="AO168" s="20" cm="1">
        <f t="array" ref="AO168">IF(ISERROR(INDEX(Jornadas[id],ROW()-5)),"",SUMIFS(Cortes[propina],Cortes[id_jornada],INDEX(Jornadas[id],ROW()-5),Cortes[id_barbero],LOOKUP($AM$4,Barberos[nombre],Barberos[id])))</f>
        <v>2000</v>
      </c>
      <c r="AP168" s="20" cm="1">
        <f t="array" ref="AP168">IF(ISERROR(INDEX(Jornadas[id],ROW()-5)),"",SUMIFS(Adelantos[importe],Adelantos[id_jornada],INDEX(Jornadas[id],ROW()-5),Adelantos[id_barbero],LOOKUP($AM$4,Barberos[nombre],Barberos[id])))</f>
        <v>0</v>
      </c>
      <c r="AQ168" s="20" cm="1">
        <f t="array" ref="AQ168">IF(ISERROR(INDEX(Jornadas[id],ROW()-5)),"",AN168+AO168-AP168)</f>
        <v>27000</v>
      </c>
      <c r="AR168" s="1" cm="1">
        <f t="array" ref="AR168">IF(ISERROR(INDEX(Jornadas[id],ROW()-5)),"",COUNTIFS(_Cortes!$C:$C,INDEX(Jornadas[id],ROW()-5),_Cortes!$B:$B,LOOKUP($AR$4,_Barberos!$B:$B,_Barberos!$A:$A)))</f>
        <v>0</v>
      </c>
      <c r="AS168" s="20" cm="1">
        <f t="array" ref="AS168">IF(ISERROR(INDEX(Jornadas[id],ROW()-5)),"",INT(SUMIFS(Cortes[importe],Cortes[id_jornada],INDEX(Jornadas[id],ROW()-5),Cortes[id_barbero],LOOKUP($AR$4,Barberos[nombre],Barberos[id]))*(INDEX(Jornadas[comision_barberos],1)/100)))</f>
        <v>0</v>
      </c>
      <c r="AT168" s="20" cm="1">
        <f t="array" ref="AT168">IF(ISERROR(INDEX(Jornadas[id],ROW()-5)),"",SUMIFS(Cortes[propina],Cortes[id_jornada],INDEX(Jornadas[id],ROW()-5),Cortes[id_barbero],LOOKUP($AR$4,Barberos[nombre],Barberos[id])))</f>
        <v>0</v>
      </c>
      <c r="AU168" s="20" cm="1">
        <f t="array" ref="AU168">IF(ISERROR(INDEX(Jornadas[id],ROW()-5)),"",SUMIFS(Adelantos[importe],Adelantos[id_jornada],INDEX(Jornadas[id],ROW()-5),Adelantos[id_barbero],LOOKUP($AR$4,Barberos[nombre],Barberos[id])))</f>
        <v>0</v>
      </c>
      <c r="AV168" s="20" cm="1">
        <f t="array" ref="AV168">IF(ISERROR(INDEX(Jornadas[id],ROW()-5)),"",AS168+AT168-AU168)</f>
        <v>0</v>
      </c>
    </row>
    <row r="169" spans="1:48" ht="15" hidden="1" customHeight="1" x14ac:dyDescent="0.3">
      <c r="A169" s="51" t="str">
        <f t="shared" si="2"/>
        <v>Monday</v>
      </c>
      <c r="B169" s="52"/>
      <c r="C169" s="36" cm="1">
        <f t="array" ref="C169">IF(ISERROR(INDEX(Jornadas[id],ROW()-5)),"",INDEX(Jornadas[fecha],ROW()-5))</f>
        <v>45852</v>
      </c>
      <c r="D169" s="2" cm="1">
        <f t="array" ref="D169">IF(ISERROR(INDEX(Jornadas[id],ROW()-5)),"",COUNTIFS(_Cortes!$C:$C,INDEX(Jornadas[id],ROW()-5),_Cortes!$B:$B,LOOKUP($D$4,_Barberos!$B:$B,_Barberos!$A:$A)))</f>
        <v>5</v>
      </c>
      <c r="E169" s="21" cm="1">
        <f t="array" ref="E169">IF(ISERROR(INDEX(Jornadas[id],ROW()-5)),"",INT(SUMIFS(Cortes[importe],Cortes[id_jornada],INDEX(Jornadas[id],ROW()-5),Cortes[id_barbero],LOOKUP($D$4,Barberos[nombre],Barberos[id]))*(INDEX(Jornadas[comision_barberos],1)/100)))</f>
        <v>21000</v>
      </c>
      <c r="F169" s="21" cm="1">
        <f t="array" ref="F169">IF(ISERROR(INDEX(Jornadas[id],ROW()-5)),"",SUMIFS(Cortes[propina],Cortes[id_jornada],INDEX(Jornadas[id],ROW()-5),Cortes[id_barbero],LOOKUP($D$4,Barberos[nombre],Barberos[id])))</f>
        <v>5000</v>
      </c>
      <c r="G169" s="21" cm="1">
        <f t="array" ref="G169">IF(ISERROR(INDEX(Jornadas[id],ROW()-5)),"",SUMIFS(Adelantos[importe],Adelantos[id_jornada],INDEX(Jornadas[id],ROW()-5),Adelantos[id_barbero],LOOKUP($D$4,Barberos[nombre],Barberos[id])))</f>
        <v>0</v>
      </c>
      <c r="H169" s="21" cm="1">
        <f t="array" ref="H169">IF(ISERROR(INDEX(Jornadas[id],ROW()-5)),"",E169+F169-G169)</f>
        <v>26000</v>
      </c>
      <c r="I169" s="2" cm="1">
        <f t="array" ref="I169">IF(ISERROR(INDEX(Jornadas[id],ROW()-5)),"",COUNTIFS(_Cortes!$C:$C,INDEX(Jornadas[id],ROW()-5),_Cortes!$B:$B,LOOKUP($I$4,_Barberos!$B:$B,_Barberos!$A:$A)))</f>
        <v>0</v>
      </c>
      <c r="J169" s="21" cm="1">
        <f t="array" ref="J169">IF(ISERROR(INDEX(Jornadas[id],ROW()-5)),"",INT(SUMIFS(Cortes[importe],Cortes[id_jornada],INDEX(Jornadas[id],ROW()-5),Cortes[id_barbero],LOOKUP($I$4,Barberos[nombre],Barberos[id]))*(INDEX(Jornadas[comision_barberos],1)/100)))</f>
        <v>0</v>
      </c>
      <c r="K169" s="21" cm="1">
        <f t="array" ref="K169">IF(ISERROR(INDEX(Jornadas[id],ROW()-5)),"",SUMIFS(Cortes[propina],Cortes[id_jornada],INDEX(Jornadas[id],ROW()-5),Cortes[id_barbero],LOOKUP($I$4,Barberos[nombre],Barberos[id])))</f>
        <v>0</v>
      </c>
      <c r="L169" s="21" cm="1">
        <f t="array" ref="L169">IF(ISERROR(INDEX(Jornadas[id],ROW()-5)),"",SUMIFS(Adelantos[importe],Adelantos[id_jornada],INDEX(Jornadas[id],ROW()-5),Adelantos[id_barbero],LOOKUP($I$4,Barberos[nombre],Barberos[id])))</f>
        <v>0</v>
      </c>
      <c r="M169" s="21" cm="1">
        <f t="array" ref="M169">IF(ISERROR(INDEX(Jornadas[id],ROW()-5)),"",J169+K169-L169)</f>
        <v>0</v>
      </c>
      <c r="N169" s="2" cm="1">
        <f t="array" ref="N169">IF(ISERROR(INDEX(Jornadas[id],ROW()-5)),"",COUNTIFS(_Cortes!$C:$C,INDEX(Jornadas[id],ROW()-5),_Cortes!$B:$B,LOOKUP($N$4,_Barberos!$B:$B,_Barberos!$A:$A)))</f>
        <v>11</v>
      </c>
      <c r="O169" s="21" cm="1">
        <f t="array" ref="O169">IF(ISERROR(INDEX(Jornadas[id],ROW()-5)),"",INT(SUMIFS(Cortes[importe],Cortes[id_jornada],INDEX(Jornadas[id],ROW()-5),Cortes[id_barbero],LOOKUP($N$4,Barberos[nombre],Barberos[id]))*(INDEX(Jornadas[comision_barberos],1)/100)))</f>
        <v>44000</v>
      </c>
      <c r="P169" s="21" cm="1">
        <f t="array" ref="P169">IF(ISERROR(INDEX(Jornadas[id],ROW()-5)),"",SUMIFS(Cortes[propina],Cortes[id_jornada],INDEX(Jornadas[id],ROW()-5),Cortes[id_barbero],LOOKUP($N$4,Barberos[nombre],Barberos[id])))</f>
        <v>4500</v>
      </c>
      <c r="Q169" s="21" cm="1">
        <f t="array" ref="Q169">IF(ISERROR(INDEX(Jornadas[id],ROW()-5)),"",SUMIFS(Adelantos[importe],Adelantos[id_jornada],INDEX(Jornadas[id],ROW()-5),Adelantos[id_barbero],LOOKUP($N$4,Barberos[nombre],Barberos[id])))</f>
        <v>2100</v>
      </c>
      <c r="R169" s="21" cm="1">
        <f t="array" ref="R169">IF(ISERROR(INDEX(Jornadas[id],ROW()-5)),"",O169+P169-Q169)</f>
        <v>46400</v>
      </c>
      <c r="S169" s="2" cm="1">
        <f t="array" ref="S169">IF(ISERROR(INDEX(Jornadas[id],ROW()-5)),"",COUNTIFS(_Cortes!$C:$C,INDEX(Jornadas[id],ROW()-5),_Cortes!$B:$B,LOOKUP($S$4,_Barberos!$B:$B,_Barberos!$A:$A)))</f>
        <v>12</v>
      </c>
      <c r="T169" s="21" cm="1">
        <f t="array" ref="T169">IF(ISERROR(INDEX(Jornadas[id],ROW()-5)),"",INT(SUMIFS(Cortes[importe],Cortes[id_jornada],INDEX(Jornadas[id],ROW()-5),Cortes[id_barbero],LOOKUP($S$4,Barberos[nombre],Barberos[id]))*(INDEX(Jornadas[comision_barberos],1)/100)))</f>
        <v>48000</v>
      </c>
      <c r="U169" s="21" cm="1">
        <f t="array" ref="U169">IF(ISERROR(INDEX(Jornadas[id],ROW()-5)),"",SUMIFS(Cortes[propina],Cortes[id_jornada],INDEX(Jornadas[id],ROW()-5),Cortes[id_barbero],LOOKUP($S$4,Barberos[nombre],Barberos[id])))</f>
        <v>9000</v>
      </c>
      <c r="V169" s="21" cm="1">
        <f t="array" ref="V169">IF(ISERROR(INDEX(Jornadas[id],ROW()-5)),"",SUMIFS(Adelantos[importe],Adelantos[id_jornada],INDEX(Jornadas[id],ROW()-5),Adelantos[id_barbero],LOOKUP($S$4,Barberos[nombre],Barberos[id])))</f>
        <v>0</v>
      </c>
      <c r="W169" s="21" cm="1">
        <f t="array" ref="W169">IF(ISERROR(INDEX(Jornadas[id],ROW()-5)),"",T169+U169-V169)</f>
        <v>57000</v>
      </c>
      <c r="X169" s="2" cm="1">
        <f t="array" ref="X169">IF(ISERROR(INDEX(Jornadas[id],ROW()-5)),"",COUNTIFS(_Cortes!$C:$C,INDEX(Jornadas[id],ROW()-5),_Cortes!$B:$B,LOOKUP($X$4,_Barberos!$B:$B,_Barberos!$A:$A)))</f>
        <v>0</v>
      </c>
      <c r="Y169" s="21" cm="1">
        <f t="array" ref="Y169">IF(ISERROR(INDEX(Jornadas[id],ROW()-5)),"",INT(SUMIFS(Cortes[importe],Cortes[id_jornada],INDEX(Jornadas[id],ROW()-5),Cortes[id_barbero],LOOKUP($X$4,Barberos[nombre],Barberos[id]))*(INDEX(Jornadas[comision_barberos],1)/100)))</f>
        <v>0</v>
      </c>
      <c r="Z169" s="21" cm="1">
        <f t="array" ref="Z169">IF(ISERROR(INDEX(Jornadas[id],ROW()-5)),"",SUMIFS(Cortes[propina],Cortes[id_jornada],INDEX(Jornadas[id],ROW()-5),Cortes[id_barbero],LOOKUP($X$4,Barberos[nombre],Barberos[id])))</f>
        <v>0</v>
      </c>
      <c r="AA169" s="21" cm="1">
        <f t="array" ref="AA169">IF(ISERROR(INDEX(Jornadas[id],ROW()-5)),"",SUMIFS(Adelantos[importe],Adelantos[id_jornada],INDEX(Jornadas[id],ROW()-5),Adelantos[id_barbero],LOOKUP($X$4,Barberos[nombre],Barberos[id])))</f>
        <v>0</v>
      </c>
      <c r="AB169" s="21" cm="1">
        <f t="array" ref="AB169">IF(ISERROR(INDEX(Jornadas[id],ROW()-5)),"",Y169+Z169-AA169)</f>
        <v>0</v>
      </c>
      <c r="AC169" s="2" cm="1">
        <f t="array" ref="AC169">IF(ISERROR(INDEX(Jornadas[id],ROW()-5)),"",COUNTIFS(_Cortes!$C:$C,INDEX(Jornadas[id],ROW()-5),_Cortes!$B:$B,LOOKUP($AC$4,_Barberos!$B:$B,_Barberos!$A:$A)))</f>
        <v>12</v>
      </c>
      <c r="AD169" s="21" cm="1">
        <f t="array" ref="AD169">IF(ISERROR(INDEX(Jornadas[id],ROW()-5)),"",INT(SUMIFS(Cortes[importe],Cortes[id_jornada],INDEX(Jornadas[id],ROW()-5),Cortes[id_barbero],LOOKUP($AC$4,Barberos[nombre],Barberos[id]))*(INDEX(Jornadas[comision_barberos],1)/100)))</f>
        <v>48000</v>
      </c>
      <c r="AE169" s="21" cm="1">
        <f t="array" ref="AE169">IF(ISERROR(INDEX(Jornadas[id],ROW()-5)),"",SUMIFS(Cortes[propina],Cortes[id_jornada],INDEX(Jornadas[id],ROW()-5),Cortes[id_barbero],LOOKUP($AC$4,Barberos[nombre],Barberos[id])))</f>
        <v>0</v>
      </c>
      <c r="AF169" s="21" cm="1">
        <f t="array" ref="AF169">IF(ISERROR(INDEX(Jornadas[id],ROW()-5)),"",SUMIFS(Adelantos[importe],Adelantos[id_jornada],INDEX(Jornadas[id],ROW()-5),Adelantos[id_barbero],LOOKUP($AC$4,Barberos[nombre],Barberos[id])))</f>
        <v>0</v>
      </c>
      <c r="AG169" s="21" cm="1">
        <f t="array" ref="AG169">IF(ISERROR(INDEX(Jornadas[id],ROW()-5)),"",AD169+AE169-AF169)</f>
        <v>48000</v>
      </c>
      <c r="AH169" s="2" cm="1">
        <f t="array" ref="AH169">IF(ISERROR(INDEX(Jornadas[id],ROW()-5)),"",COUNTIFS(_Cortes!$C:$C,INDEX(Jornadas[id],ROW()-5),_Cortes!$B:$B,LOOKUP($AH$4,_Barberos!$B:$B,_Barberos!$A:$A)))</f>
        <v>0</v>
      </c>
      <c r="AI169" s="21" cm="1">
        <f t="array" ref="AI169">IF(ISERROR(INDEX(Jornadas[id],ROW()-5)),"",INT(SUMIFS(Cortes[importe],Cortes[id_jornada],INDEX(Jornadas[id],ROW()-5),Cortes[id_barbero],LOOKUP($AH$4,Barberos[nombre],Barberos[id]))*(INDEX(Jornadas[comision_barberos],1)/100)))</f>
        <v>0</v>
      </c>
      <c r="AJ169" s="21" cm="1">
        <f t="array" ref="AJ169">IF(ISERROR(INDEX(Jornadas[id],ROW()-5)),"",SUMIFS(Cortes[propina],Cortes[id_jornada],INDEX(Jornadas[id],ROW()-5),Cortes[id_barbero],LOOKUP($AH$4,Barberos[nombre],Barberos[id])))</f>
        <v>0</v>
      </c>
      <c r="AK169" s="21" cm="1">
        <f t="array" ref="AK169">IF(ISERROR(INDEX(Jornadas[id],ROW()-5)),"",SUMIFS(Adelantos[importe],Adelantos[id_jornada],INDEX(Jornadas[id],ROW()-5),Adelantos[id_barbero],LOOKUP($AH$4,Barberos[nombre],Barberos[id])))</f>
        <v>0</v>
      </c>
      <c r="AL169" s="21" cm="1">
        <f t="array" ref="AL169">IF(ISERROR(INDEX(Jornadas[id],ROW()-5)),"",AI169+AJ169-AK169)</f>
        <v>0</v>
      </c>
      <c r="AM169" s="2" cm="1">
        <f t="array" ref="AM169">IF(ISERROR(INDEX(Jornadas[id],ROW()-5)),"",COUNTIFS(_Cortes!$C:$C,INDEX(Jornadas[id],ROW()-5),_Cortes!$B:$B,LOOKUP($AM$4,_Barberos!$B:$B,_Barberos!$A:$A)))</f>
        <v>0</v>
      </c>
      <c r="AN169" s="21" cm="1">
        <f t="array" ref="AN169">IF(ISERROR(INDEX(Jornadas[id],ROW()-5)),"",INT(SUMIFS(Cortes[importe],Cortes[id_jornada],INDEX(Jornadas[id],ROW()-5),Cortes[id_barbero],LOOKUP($AM$4,Barberos[nombre],Barberos[id]))*(INDEX(Jornadas[comision_barberos],1)/100)))</f>
        <v>0</v>
      </c>
      <c r="AO169" s="21" cm="1">
        <f t="array" ref="AO169">IF(ISERROR(INDEX(Jornadas[id],ROW()-5)),"",SUMIFS(Cortes[propina],Cortes[id_jornada],INDEX(Jornadas[id],ROW()-5),Cortes[id_barbero],LOOKUP($AM$4,Barberos[nombre],Barberos[id])))</f>
        <v>0</v>
      </c>
      <c r="AP169" s="21" cm="1">
        <f t="array" ref="AP169">IF(ISERROR(INDEX(Jornadas[id],ROW()-5)),"",SUMIFS(Adelantos[importe],Adelantos[id_jornada],INDEX(Jornadas[id],ROW()-5),Adelantos[id_barbero],LOOKUP($AM$4,Barberos[nombre],Barberos[id])))</f>
        <v>0</v>
      </c>
      <c r="AQ169" s="21" cm="1">
        <f t="array" ref="AQ169">IF(ISERROR(INDEX(Jornadas[id],ROW()-5)),"",AN169+AO169-AP169)</f>
        <v>0</v>
      </c>
      <c r="AR169" s="2" cm="1">
        <f t="array" ref="AR169">IF(ISERROR(INDEX(Jornadas[id],ROW()-5)),"",COUNTIFS(_Cortes!$C:$C,INDEX(Jornadas[id],ROW()-5),_Cortes!$B:$B,LOOKUP($AR$4,_Barberos!$B:$B,_Barberos!$A:$A)))</f>
        <v>0</v>
      </c>
      <c r="AS169" s="21" cm="1">
        <f t="array" ref="AS169">IF(ISERROR(INDEX(Jornadas[id],ROW()-5)),"",INT(SUMIFS(Cortes[importe],Cortes[id_jornada],INDEX(Jornadas[id],ROW()-5),Cortes[id_barbero],LOOKUP($AR$4,Barberos[nombre],Barberos[id]))*(INDEX(Jornadas[comision_barberos],1)/100)))</f>
        <v>0</v>
      </c>
      <c r="AT169" s="21" cm="1">
        <f t="array" ref="AT169">IF(ISERROR(INDEX(Jornadas[id],ROW()-5)),"",SUMIFS(Cortes[propina],Cortes[id_jornada],INDEX(Jornadas[id],ROW()-5),Cortes[id_barbero],LOOKUP($AR$4,Barberos[nombre],Barberos[id])))</f>
        <v>0</v>
      </c>
      <c r="AU169" s="21" cm="1">
        <f t="array" ref="AU169">IF(ISERROR(INDEX(Jornadas[id],ROW()-5)),"",SUMIFS(Adelantos[importe],Adelantos[id_jornada],INDEX(Jornadas[id],ROW()-5),Adelantos[id_barbero],LOOKUP($AR$4,Barberos[nombre],Barberos[id])))</f>
        <v>0</v>
      </c>
      <c r="AV169" s="21" cm="1">
        <f t="array" ref="AV169">IF(ISERROR(INDEX(Jornadas[id],ROW()-5)),"",AS169+AT169-AU169)</f>
        <v>0</v>
      </c>
    </row>
    <row r="170" spans="1:48" ht="15" hidden="1" customHeight="1" x14ac:dyDescent="0.3">
      <c r="A170" s="53" t="str">
        <f t="shared" si="2"/>
        <v>Tuesday</v>
      </c>
      <c r="B170" s="54"/>
      <c r="C170" s="38" cm="1">
        <f t="array" ref="C170">IF(ISERROR(INDEX(Jornadas[id],ROW()-5)),"",INDEX(Jornadas[fecha],ROW()-5))</f>
        <v>45853</v>
      </c>
      <c r="D170" s="1" cm="1">
        <f t="array" ref="D170">IF(ISERROR(INDEX(Jornadas[id],ROW()-5)),"",COUNTIFS(_Cortes!$C:$C,INDEX(Jornadas[id],ROW()-5),_Cortes!$B:$B,LOOKUP($D$4,_Barberos!$B:$B,_Barberos!$A:$A)))</f>
        <v>7</v>
      </c>
      <c r="E170" s="20" cm="1">
        <f t="array" ref="E170">IF(ISERROR(INDEX(Jornadas[id],ROW()-5)),"",INT(SUMIFS(Cortes[importe],Cortes[id_jornada],INDEX(Jornadas[id],ROW()-5),Cortes[id_barbero],LOOKUP($D$4,Barberos[nombre],Barberos[id]))*(INDEX(Jornadas[comision_barberos],1)/100)))</f>
        <v>28000</v>
      </c>
      <c r="F170" s="20" cm="1">
        <f t="array" ref="F170">IF(ISERROR(INDEX(Jornadas[id],ROW()-5)),"",SUMIFS(Cortes[propina],Cortes[id_jornada],INDEX(Jornadas[id],ROW()-5),Cortes[id_barbero],LOOKUP($D$4,Barberos[nombre],Barberos[id])))</f>
        <v>1000</v>
      </c>
      <c r="G170" s="20" cm="1">
        <f t="array" ref="G170">IF(ISERROR(INDEX(Jornadas[id],ROW()-5)),"",SUMIFS(Adelantos[importe],Adelantos[id_jornada],INDEX(Jornadas[id],ROW()-5),Adelantos[id_barbero],LOOKUP($D$4,Barberos[nombre],Barberos[id])))</f>
        <v>4400</v>
      </c>
      <c r="H170" s="20" cm="1">
        <f t="array" ref="H170">IF(ISERROR(INDEX(Jornadas[id],ROW()-5)),"",E170+F170-G170)</f>
        <v>24600</v>
      </c>
      <c r="I170" s="1" cm="1">
        <f t="array" ref="I170">IF(ISERROR(INDEX(Jornadas[id],ROW()-5)),"",COUNTIFS(_Cortes!$C:$C,INDEX(Jornadas[id],ROW()-5),_Cortes!$B:$B,LOOKUP($I$4,_Barberos!$B:$B,_Barberos!$A:$A)))</f>
        <v>0</v>
      </c>
      <c r="J170" s="20" cm="1">
        <f t="array" ref="J170">IF(ISERROR(INDEX(Jornadas[id],ROW()-5)),"",INT(SUMIFS(Cortes[importe],Cortes[id_jornada],INDEX(Jornadas[id],ROW()-5),Cortes[id_barbero],LOOKUP($I$4,Barberos[nombre],Barberos[id]))*(INDEX(Jornadas[comision_barberos],1)/100)))</f>
        <v>0</v>
      </c>
      <c r="K170" s="20" cm="1">
        <f t="array" ref="K170">IF(ISERROR(INDEX(Jornadas[id],ROW()-5)),"",SUMIFS(Cortes[propina],Cortes[id_jornada],INDEX(Jornadas[id],ROW()-5),Cortes[id_barbero],LOOKUP($I$4,Barberos[nombre],Barberos[id])))</f>
        <v>0</v>
      </c>
      <c r="L170" s="20" cm="1">
        <f t="array" ref="L170">IF(ISERROR(INDEX(Jornadas[id],ROW()-5)),"",SUMIFS(Adelantos[importe],Adelantos[id_jornada],INDEX(Jornadas[id],ROW()-5),Adelantos[id_barbero],LOOKUP($I$4,Barberos[nombre],Barberos[id])))</f>
        <v>0</v>
      </c>
      <c r="M170" s="20" cm="1">
        <f t="array" ref="M170">IF(ISERROR(INDEX(Jornadas[id],ROW()-5)),"",J170+K170-L170)</f>
        <v>0</v>
      </c>
      <c r="N170" s="1" cm="1">
        <f t="array" ref="N170">IF(ISERROR(INDEX(Jornadas[id],ROW()-5)),"",COUNTIFS(_Cortes!$C:$C,INDEX(Jornadas[id],ROW()-5),_Cortes!$B:$B,LOOKUP($N$4,_Barberos!$B:$B,_Barberos!$A:$A)))</f>
        <v>12</v>
      </c>
      <c r="O170" s="20" cm="1">
        <f t="array" ref="O170">IF(ISERROR(INDEX(Jornadas[id],ROW()-5)),"",INT(SUMIFS(Cortes[importe],Cortes[id_jornada],INDEX(Jornadas[id],ROW()-5),Cortes[id_barbero],LOOKUP($N$4,Barberos[nombre],Barberos[id]))*(INDEX(Jornadas[comision_barberos],1)/100)))</f>
        <v>49000</v>
      </c>
      <c r="P170" s="20" cm="1">
        <f t="array" ref="P170">IF(ISERROR(INDEX(Jornadas[id],ROW()-5)),"",SUMIFS(Cortes[propina],Cortes[id_jornada],INDEX(Jornadas[id],ROW()-5),Cortes[id_barbero],LOOKUP($N$4,Barberos[nombre],Barberos[id])))</f>
        <v>21500</v>
      </c>
      <c r="Q170" s="20" cm="1">
        <f t="array" ref="Q170">IF(ISERROR(INDEX(Jornadas[id],ROW()-5)),"",SUMIFS(Adelantos[importe],Adelantos[id_jornada],INDEX(Jornadas[id],ROW()-5),Adelantos[id_barbero],LOOKUP($N$4,Barberos[nombre],Barberos[id])))</f>
        <v>0</v>
      </c>
      <c r="R170" s="20" cm="1">
        <f t="array" ref="R170">IF(ISERROR(INDEX(Jornadas[id],ROW()-5)),"",O170+P170-Q170)</f>
        <v>70500</v>
      </c>
      <c r="S170" s="1" cm="1">
        <f t="array" ref="S170">IF(ISERROR(INDEX(Jornadas[id],ROW()-5)),"",COUNTIFS(_Cortes!$C:$C,INDEX(Jornadas[id],ROW()-5),_Cortes!$B:$B,LOOKUP($S$4,_Barberos!$B:$B,_Barberos!$A:$A)))</f>
        <v>0</v>
      </c>
      <c r="T170" s="20" cm="1">
        <f t="array" ref="T170">IF(ISERROR(INDEX(Jornadas[id],ROW()-5)),"",INT(SUMIFS(Cortes[importe],Cortes[id_jornada],INDEX(Jornadas[id],ROW()-5),Cortes[id_barbero],LOOKUP($S$4,Barberos[nombre],Barberos[id]))*(INDEX(Jornadas[comision_barberos],1)/100)))</f>
        <v>0</v>
      </c>
      <c r="U170" s="20" cm="1">
        <f t="array" ref="U170">IF(ISERROR(INDEX(Jornadas[id],ROW()-5)),"",SUMIFS(Cortes[propina],Cortes[id_jornada],INDEX(Jornadas[id],ROW()-5),Cortes[id_barbero],LOOKUP($S$4,Barberos[nombre],Barberos[id])))</f>
        <v>0</v>
      </c>
      <c r="V170" s="20" cm="1">
        <f t="array" ref="V170">IF(ISERROR(INDEX(Jornadas[id],ROW()-5)),"",SUMIFS(Adelantos[importe],Adelantos[id_jornada],INDEX(Jornadas[id],ROW()-5),Adelantos[id_barbero],LOOKUP($S$4,Barberos[nombre],Barberos[id])))</f>
        <v>0</v>
      </c>
      <c r="W170" s="20" cm="1">
        <f t="array" ref="W170">IF(ISERROR(INDEX(Jornadas[id],ROW()-5)),"",T170+U170-V170)</f>
        <v>0</v>
      </c>
      <c r="X170" s="1" cm="1">
        <f t="array" ref="X170">IF(ISERROR(INDEX(Jornadas[id],ROW()-5)),"",COUNTIFS(_Cortes!$C:$C,INDEX(Jornadas[id],ROW()-5),_Cortes!$B:$B,LOOKUP($X$4,_Barberos!$B:$B,_Barberos!$A:$A)))</f>
        <v>12</v>
      </c>
      <c r="Y170" s="20" cm="1">
        <f t="array" ref="Y170">IF(ISERROR(INDEX(Jornadas[id],ROW()-5)),"",INT(SUMIFS(Cortes[importe],Cortes[id_jornada],INDEX(Jornadas[id],ROW()-5),Cortes[id_barbero],LOOKUP($X$4,Barberos[nombre],Barberos[id]))*(INDEX(Jornadas[comision_barberos],1)/100)))</f>
        <v>49000</v>
      </c>
      <c r="Z170" s="20" cm="1">
        <f t="array" ref="Z170">IF(ISERROR(INDEX(Jornadas[id],ROW()-5)),"",SUMIFS(Cortes[propina],Cortes[id_jornada],INDEX(Jornadas[id],ROW()-5),Cortes[id_barbero],LOOKUP($X$4,Barberos[nombre],Barberos[id])))</f>
        <v>0</v>
      </c>
      <c r="AA170" s="20" cm="1">
        <f t="array" ref="AA170">IF(ISERROR(INDEX(Jornadas[id],ROW()-5)),"",SUMIFS(Adelantos[importe],Adelantos[id_jornada],INDEX(Jornadas[id],ROW()-5),Adelantos[id_barbero],LOOKUP($X$4,Barberos[nombre],Barberos[id])))</f>
        <v>0</v>
      </c>
      <c r="AB170" s="20" cm="1">
        <f t="array" ref="AB170">IF(ISERROR(INDEX(Jornadas[id],ROW()-5)),"",Y170+Z170-AA170)</f>
        <v>49000</v>
      </c>
      <c r="AC170" s="1" cm="1">
        <f t="array" ref="AC170">IF(ISERROR(INDEX(Jornadas[id],ROW()-5)),"",COUNTIFS(_Cortes!$C:$C,INDEX(Jornadas[id],ROW()-5),_Cortes!$B:$B,LOOKUP($AC$4,_Barberos!$B:$B,_Barberos!$A:$A)))</f>
        <v>15</v>
      </c>
      <c r="AD170" s="20" cm="1">
        <f t="array" ref="AD170">IF(ISERROR(INDEX(Jornadas[id],ROW()-5)),"",INT(SUMIFS(Cortes[importe],Cortes[id_jornada],INDEX(Jornadas[id],ROW()-5),Cortes[id_barbero],LOOKUP($AC$4,Barberos[nombre],Barberos[id]))*(INDEX(Jornadas[comision_barberos],1)/100)))</f>
        <v>62000</v>
      </c>
      <c r="AE170" s="20" cm="1">
        <f t="array" ref="AE170">IF(ISERROR(INDEX(Jornadas[id],ROW()-5)),"",SUMIFS(Cortes[propina],Cortes[id_jornada],INDEX(Jornadas[id],ROW()-5),Cortes[id_barbero],LOOKUP($AC$4,Barberos[nombre],Barberos[id])))</f>
        <v>4000</v>
      </c>
      <c r="AF170" s="20" cm="1">
        <f t="array" ref="AF170">IF(ISERROR(INDEX(Jornadas[id],ROW()-5)),"",SUMIFS(Adelantos[importe],Adelantos[id_jornada],INDEX(Jornadas[id],ROW()-5),Adelantos[id_barbero],LOOKUP($AC$4,Barberos[nombre],Barberos[id])))</f>
        <v>0</v>
      </c>
      <c r="AG170" s="20" cm="1">
        <f t="array" ref="AG170">IF(ISERROR(INDEX(Jornadas[id],ROW()-5)),"",AD170+AE170-AF170)</f>
        <v>66000</v>
      </c>
      <c r="AH170" s="1" cm="1">
        <f t="array" ref="AH170">IF(ISERROR(INDEX(Jornadas[id],ROW()-5)),"",COUNTIFS(_Cortes!$C:$C,INDEX(Jornadas[id],ROW()-5),_Cortes!$B:$B,LOOKUP($AH$4,_Barberos!$B:$B,_Barberos!$A:$A)))</f>
        <v>0</v>
      </c>
      <c r="AI170" s="20" cm="1">
        <f t="array" ref="AI170">IF(ISERROR(INDEX(Jornadas[id],ROW()-5)),"",INT(SUMIFS(Cortes[importe],Cortes[id_jornada],INDEX(Jornadas[id],ROW()-5),Cortes[id_barbero],LOOKUP($AH$4,Barberos[nombre],Barberos[id]))*(INDEX(Jornadas[comision_barberos],1)/100)))</f>
        <v>0</v>
      </c>
      <c r="AJ170" s="20" cm="1">
        <f t="array" ref="AJ170">IF(ISERROR(INDEX(Jornadas[id],ROW()-5)),"",SUMIFS(Cortes[propina],Cortes[id_jornada],INDEX(Jornadas[id],ROW()-5),Cortes[id_barbero],LOOKUP($AH$4,Barberos[nombre],Barberos[id])))</f>
        <v>0</v>
      </c>
      <c r="AK170" s="20" cm="1">
        <f t="array" ref="AK170">IF(ISERROR(INDEX(Jornadas[id],ROW()-5)),"",SUMIFS(Adelantos[importe],Adelantos[id_jornada],INDEX(Jornadas[id],ROW()-5),Adelantos[id_barbero],LOOKUP($AH$4,Barberos[nombre],Barberos[id])))</f>
        <v>0</v>
      </c>
      <c r="AL170" s="20" cm="1">
        <f t="array" ref="AL170">IF(ISERROR(INDEX(Jornadas[id],ROW()-5)),"",AI170+AJ170-AK170)</f>
        <v>0</v>
      </c>
      <c r="AM170" s="1" cm="1">
        <f t="array" ref="AM170">IF(ISERROR(INDEX(Jornadas[id],ROW()-5)),"",COUNTIFS(_Cortes!$C:$C,INDEX(Jornadas[id],ROW()-5),_Cortes!$B:$B,LOOKUP($AM$4,_Barberos!$B:$B,_Barberos!$A:$A)))</f>
        <v>0</v>
      </c>
      <c r="AN170" s="20" cm="1">
        <f t="array" ref="AN170">IF(ISERROR(INDEX(Jornadas[id],ROW()-5)),"",INT(SUMIFS(Cortes[importe],Cortes[id_jornada],INDEX(Jornadas[id],ROW()-5),Cortes[id_barbero],LOOKUP($AM$4,Barberos[nombre],Barberos[id]))*(INDEX(Jornadas[comision_barberos],1)/100)))</f>
        <v>0</v>
      </c>
      <c r="AO170" s="20" cm="1">
        <f t="array" ref="AO170">IF(ISERROR(INDEX(Jornadas[id],ROW()-5)),"",SUMIFS(Cortes[propina],Cortes[id_jornada],INDEX(Jornadas[id],ROW()-5),Cortes[id_barbero],LOOKUP($AM$4,Barberos[nombre],Barberos[id])))</f>
        <v>0</v>
      </c>
      <c r="AP170" s="20" cm="1">
        <f t="array" ref="AP170">IF(ISERROR(INDEX(Jornadas[id],ROW()-5)),"",SUMIFS(Adelantos[importe],Adelantos[id_jornada],INDEX(Jornadas[id],ROW()-5),Adelantos[id_barbero],LOOKUP($AM$4,Barberos[nombre],Barberos[id])))</f>
        <v>0</v>
      </c>
      <c r="AQ170" s="20" cm="1">
        <f t="array" ref="AQ170">IF(ISERROR(INDEX(Jornadas[id],ROW()-5)),"",AN170+AO170-AP170)</f>
        <v>0</v>
      </c>
      <c r="AR170" s="1" cm="1">
        <f t="array" ref="AR170">IF(ISERROR(INDEX(Jornadas[id],ROW()-5)),"",COUNTIFS(_Cortes!$C:$C,INDEX(Jornadas[id],ROW()-5),_Cortes!$B:$B,LOOKUP($AR$4,_Barberos!$B:$B,_Barberos!$A:$A)))</f>
        <v>0</v>
      </c>
      <c r="AS170" s="20" cm="1">
        <f t="array" ref="AS170">IF(ISERROR(INDEX(Jornadas[id],ROW()-5)),"",INT(SUMIFS(Cortes[importe],Cortes[id_jornada],INDEX(Jornadas[id],ROW()-5),Cortes[id_barbero],LOOKUP($AR$4,Barberos[nombre],Barberos[id]))*(INDEX(Jornadas[comision_barberos],1)/100)))</f>
        <v>0</v>
      </c>
      <c r="AT170" s="20" cm="1">
        <f t="array" ref="AT170">IF(ISERROR(INDEX(Jornadas[id],ROW()-5)),"",SUMIFS(Cortes[propina],Cortes[id_jornada],INDEX(Jornadas[id],ROW()-5),Cortes[id_barbero],LOOKUP($AR$4,Barberos[nombre],Barberos[id])))</f>
        <v>0</v>
      </c>
      <c r="AU170" s="20" cm="1">
        <f t="array" ref="AU170">IF(ISERROR(INDEX(Jornadas[id],ROW()-5)),"",SUMIFS(Adelantos[importe],Adelantos[id_jornada],INDEX(Jornadas[id],ROW()-5),Adelantos[id_barbero],LOOKUP($AR$4,Barberos[nombre],Barberos[id])))</f>
        <v>0</v>
      </c>
      <c r="AV170" s="20" cm="1">
        <f t="array" ref="AV170">IF(ISERROR(INDEX(Jornadas[id],ROW()-5)),"",AS170+AT170-AU170)</f>
        <v>0</v>
      </c>
    </row>
    <row r="171" spans="1:48" ht="15" hidden="1" customHeight="1" x14ac:dyDescent="0.3">
      <c r="A171" s="51" t="str">
        <f t="shared" si="2"/>
        <v>Wednesday</v>
      </c>
      <c r="B171" s="52"/>
      <c r="C171" s="36" cm="1">
        <f t="array" ref="C171">IF(ISERROR(INDEX(Jornadas[id],ROW()-5)),"",INDEX(Jornadas[fecha],ROW()-5))</f>
        <v>45854</v>
      </c>
      <c r="D171" s="2" cm="1">
        <f t="array" ref="D171">IF(ISERROR(INDEX(Jornadas[id],ROW()-5)),"",COUNTIFS(_Cortes!$C:$C,INDEX(Jornadas[id],ROW()-5),_Cortes!$B:$B,LOOKUP($D$4,_Barberos!$B:$B,_Barberos!$A:$A)))</f>
        <v>0</v>
      </c>
      <c r="E171" s="21" cm="1">
        <f t="array" ref="E171">IF(ISERROR(INDEX(Jornadas[id],ROW()-5)),"",INT(SUMIFS(Cortes[importe],Cortes[id_jornada],INDEX(Jornadas[id],ROW()-5),Cortes[id_barbero],LOOKUP($D$4,Barberos[nombre],Barberos[id]))*(INDEX(Jornadas[comision_barberos],1)/100)))</f>
        <v>0</v>
      </c>
      <c r="F171" s="21" cm="1">
        <f t="array" ref="F171">IF(ISERROR(INDEX(Jornadas[id],ROW()-5)),"",SUMIFS(Cortes[propina],Cortes[id_jornada],INDEX(Jornadas[id],ROW()-5),Cortes[id_barbero],LOOKUP($D$4,Barberos[nombre],Barberos[id])))</f>
        <v>0</v>
      </c>
      <c r="G171" s="21" cm="1">
        <f t="array" ref="G171">IF(ISERROR(INDEX(Jornadas[id],ROW()-5)),"",SUMIFS(Adelantos[importe],Adelantos[id_jornada],INDEX(Jornadas[id],ROW()-5),Adelantos[id_barbero],LOOKUP($D$4,Barberos[nombre],Barberos[id])))</f>
        <v>0</v>
      </c>
      <c r="H171" s="21" cm="1">
        <f t="array" ref="H171">IF(ISERROR(INDEX(Jornadas[id],ROW()-5)),"",E171+F171-G171)</f>
        <v>0</v>
      </c>
      <c r="I171" s="2" cm="1">
        <f t="array" ref="I171">IF(ISERROR(INDEX(Jornadas[id],ROW()-5)),"",COUNTIFS(_Cortes!$C:$C,INDEX(Jornadas[id],ROW()-5),_Cortes!$B:$B,LOOKUP($I$4,_Barberos!$B:$B,_Barberos!$A:$A)))</f>
        <v>13</v>
      </c>
      <c r="J171" s="21" cm="1">
        <f t="array" ref="J171">IF(ISERROR(INDEX(Jornadas[id],ROW()-5)),"",INT(SUMIFS(Cortes[importe],Cortes[id_jornada],INDEX(Jornadas[id],ROW()-5),Cortes[id_barbero],LOOKUP($I$4,Barberos[nombre],Barberos[id]))*(INDEX(Jornadas[comision_barberos],1)/100)))</f>
        <v>53000</v>
      </c>
      <c r="K171" s="21" cm="1">
        <f t="array" ref="K171">IF(ISERROR(INDEX(Jornadas[id],ROW()-5)),"",SUMIFS(Cortes[propina],Cortes[id_jornada],INDEX(Jornadas[id],ROW()-5),Cortes[id_barbero],LOOKUP($I$4,Barberos[nombre],Barberos[id])))</f>
        <v>7400</v>
      </c>
      <c r="L171" s="21" cm="1">
        <f t="array" ref="L171">IF(ISERROR(INDEX(Jornadas[id],ROW()-5)),"",SUMIFS(Adelantos[importe],Adelantos[id_jornada],INDEX(Jornadas[id],ROW()-5),Adelantos[id_barbero],LOOKUP($I$4,Barberos[nombre],Barberos[id])))</f>
        <v>0</v>
      </c>
      <c r="M171" s="21" cm="1">
        <f t="array" ref="M171">IF(ISERROR(INDEX(Jornadas[id],ROW()-5)),"",J171+K171-L171)</f>
        <v>60400</v>
      </c>
      <c r="N171" s="2" cm="1">
        <f t="array" ref="N171">IF(ISERROR(INDEX(Jornadas[id],ROW()-5)),"",COUNTIFS(_Cortes!$C:$C,INDEX(Jornadas[id],ROW()-5),_Cortes!$B:$B,LOOKUP($N$4,_Barberos!$B:$B,_Barberos!$A:$A)))</f>
        <v>11</v>
      </c>
      <c r="O171" s="21" cm="1">
        <f t="array" ref="O171">IF(ISERROR(INDEX(Jornadas[id],ROW()-5)),"",INT(SUMIFS(Cortes[importe],Cortes[id_jornada],INDEX(Jornadas[id],ROW()-5),Cortes[id_barbero],LOOKUP($N$4,Barberos[nombre],Barberos[id]))*(INDEX(Jornadas[comision_barberos],1)/100)))</f>
        <v>46000</v>
      </c>
      <c r="P171" s="21" cm="1">
        <f t="array" ref="P171">IF(ISERROR(INDEX(Jornadas[id],ROW()-5)),"",SUMIFS(Cortes[propina],Cortes[id_jornada],INDEX(Jornadas[id],ROW()-5),Cortes[id_barbero],LOOKUP($N$4,Barberos[nombre],Barberos[id])))</f>
        <v>12000</v>
      </c>
      <c r="Q171" s="21" cm="1">
        <f t="array" ref="Q171">IF(ISERROR(INDEX(Jornadas[id],ROW()-5)),"",SUMIFS(Adelantos[importe],Adelantos[id_jornada],INDEX(Jornadas[id],ROW()-5),Adelantos[id_barbero],LOOKUP($N$4,Barberos[nombre],Barberos[id])))</f>
        <v>0</v>
      </c>
      <c r="R171" s="21" cm="1">
        <f t="array" ref="R171">IF(ISERROR(INDEX(Jornadas[id],ROW()-5)),"",O171+P171-Q171)</f>
        <v>58000</v>
      </c>
      <c r="S171" s="2" cm="1">
        <f t="array" ref="S171">IF(ISERROR(INDEX(Jornadas[id],ROW()-5)),"",COUNTIFS(_Cortes!$C:$C,INDEX(Jornadas[id],ROW()-5),_Cortes!$B:$B,LOOKUP($S$4,_Barberos!$B:$B,_Barberos!$A:$A)))</f>
        <v>9</v>
      </c>
      <c r="T171" s="21" cm="1">
        <f t="array" ref="T171">IF(ISERROR(INDEX(Jornadas[id],ROW()-5)),"",INT(SUMIFS(Cortes[importe],Cortes[id_jornada],INDEX(Jornadas[id],ROW()-5),Cortes[id_barbero],LOOKUP($S$4,Barberos[nombre],Barberos[id]))*(INDEX(Jornadas[comision_barberos],1)/100)))</f>
        <v>37000</v>
      </c>
      <c r="U171" s="21" cm="1">
        <f t="array" ref="U171">IF(ISERROR(INDEX(Jornadas[id],ROW()-5)),"",SUMIFS(Cortes[propina],Cortes[id_jornada],INDEX(Jornadas[id],ROW()-5),Cortes[id_barbero],LOOKUP($S$4,Barberos[nombre],Barberos[id])))</f>
        <v>4000</v>
      </c>
      <c r="V171" s="21" cm="1">
        <f t="array" ref="V171">IF(ISERROR(INDEX(Jornadas[id],ROW()-5)),"",SUMIFS(Adelantos[importe],Adelantos[id_jornada],INDEX(Jornadas[id],ROW()-5),Adelantos[id_barbero],LOOKUP($S$4,Barberos[nombre],Barberos[id])))</f>
        <v>0</v>
      </c>
      <c r="W171" s="21" cm="1">
        <f t="array" ref="W171">IF(ISERROR(INDEX(Jornadas[id],ROW()-5)),"",T171+U171-V171)</f>
        <v>41000</v>
      </c>
      <c r="X171" s="2" cm="1">
        <f t="array" ref="X171">IF(ISERROR(INDEX(Jornadas[id],ROW()-5)),"",COUNTIFS(_Cortes!$C:$C,INDEX(Jornadas[id],ROW()-5),_Cortes!$B:$B,LOOKUP($X$4,_Barberos!$B:$B,_Barberos!$A:$A)))</f>
        <v>8</v>
      </c>
      <c r="Y171" s="21" cm="1">
        <f t="array" ref="Y171">IF(ISERROR(INDEX(Jornadas[id],ROW()-5)),"",INT(SUMIFS(Cortes[importe],Cortes[id_jornada],INDEX(Jornadas[id],ROW()-5),Cortes[id_barbero],LOOKUP($X$4,Barberos[nombre],Barberos[id]))*(INDEX(Jornadas[comision_barberos],1)/100)))</f>
        <v>33000</v>
      </c>
      <c r="Z171" s="21" cm="1">
        <f t="array" ref="Z171">IF(ISERROR(INDEX(Jornadas[id],ROW()-5)),"",SUMIFS(Cortes[propina],Cortes[id_jornada],INDEX(Jornadas[id],ROW()-5),Cortes[id_barbero],LOOKUP($X$4,Barberos[nombre],Barberos[id])))</f>
        <v>6000</v>
      </c>
      <c r="AA171" s="21" cm="1">
        <f t="array" ref="AA171">IF(ISERROR(INDEX(Jornadas[id],ROW()-5)),"",SUMIFS(Adelantos[importe],Adelantos[id_jornada],INDEX(Jornadas[id],ROW()-5),Adelantos[id_barbero],LOOKUP($X$4,Barberos[nombre],Barberos[id])))</f>
        <v>0</v>
      </c>
      <c r="AB171" s="21" cm="1">
        <f t="array" ref="AB171">IF(ISERROR(INDEX(Jornadas[id],ROW()-5)),"",Y171+Z171-AA171)</f>
        <v>39000</v>
      </c>
      <c r="AC171" s="2" cm="1">
        <f t="array" ref="AC171">IF(ISERROR(INDEX(Jornadas[id],ROW()-5)),"",COUNTIFS(_Cortes!$C:$C,INDEX(Jornadas[id],ROW()-5),_Cortes!$B:$B,LOOKUP($AC$4,_Barberos!$B:$B,_Barberos!$A:$A)))</f>
        <v>0</v>
      </c>
      <c r="AD171" s="21" cm="1">
        <f t="array" ref="AD171">IF(ISERROR(INDEX(Jornadas[id],ROW()-5)),"",INT(SUMIFS(Cortes[importe],Cortes[id_jornada],INDEX(Jornadas[id],ROW()-5),Cortes[id_barbero],LOOKUP($AC$4,Barberos[nombre],Barberos[id]))*(INDEX(Jornadas[comision_barberos],1)/100)))</f>
        <v>0</v>
      </c>
      <c r="AE171" s="21" cm="1">
        <f t="array" ref="AE171">IF(ISERROR(INDEX(Jornadas[id],ROW()-5)),"",SUMIFS(Cortes[propina],Cortes[id_jornada],INDEX(Jornadas[id],ROW()-5),Cortes[id_barbero],LOOKUP($AC$4,Barberos[nombre],Barberos[id])))</f>
        <v>0</v>
      </c>
      <c r="AF171" s="21" cm="1">
        <f t="array" ref="AF171">IF(ISERROR(INDEX(Jornadas[id],ROW()-5)),"",SUMIFS(Adelantos[importe],Adelantos[id_jornada],INDEX(Jornadas[id],ROW()-5),Adelantos[id_barbero],LOOKUP($AC$4,Barberos[nombre],Barberos[id])))</f>
        <v>0</v>
      </c>
      <c r="AG171" s="21" cm="1">
        <f t="array" ref="AG171">IF(ISERROR(INDEX(Jornadas[id],ROW()-5)),"",AD171+AE171-AF171)</f>
        <v>0</v>
      </c>
      <c r="AH171" s="2" cm="1">
        <f t="array" ref="AH171">IF(ISERROR(INDEX(Jornadas[id],ROW()-5)),"",COUNTIFS(_Cortes!$C:$C,INDEX(Jornadas[id],ROW()-5),_Cortes!$B:$B,LOOKUP($AH$4,_Barberos!$B:$B,_Barberos!$A:$A)))</f>
        <v>0</v>
      </c>
      <c r="AI171" s="21" cm="1">
        <f t="array" ref="AI171">IF(ISERROR(INDEX(Jornadas[id],ROW()-5)),"",INT(SUMIFS(Cortes[importe],Cortes[id_jornada],INDEX(Jornadas[id],ROW()-5),Cortes[id_barbero],LOOKUP($AH$4,Barberos[nombre],Barberos[id]))*(INDEX(Jornadas[comision_barberos],1)/100)))</f>
        <v>0</v>
      </c>
      <c r="AJ171" s="21" cm="1">
        <f t="array" ref="AJ171">IF(ISERROR(INDEX(Jornadas[id],ROW()-5)),"",SUMIFS(Cortes[propina],Cortes[id_jornada],INDEX(Jornadas[id],ROW()-5),Cortes[id_barbero],LOOKUP($AH$4,Barberos[nombre],Barberos[id])))</f>
        <v>0</v>
      </c>
      <c r="AK171" s="21" cm="1">
        <f t="array" ref="AK171">IF(ISERROR(INDEX(Jornadas[id],ROW()-5)),"",SUMIFS(Adelantos[importe],Adelantos[id_jornada],INDEX(Jornadas[id],ROW()-5),Adelantos[id_barbero],LOOKUP($AH$4,Barberos[nombre],Barberos[id])))</f>
        <v>0</v>
      </c>
      <c r="AL171" s="21" cm="1">
        <f t="array" ref="AL171">IF(ISERROR(INDEX(Jornadas[id],ROW()-5)),"",AI171+AJ171-AK171)</f>
        <v>0</v>
      </c>
      <c r="AM171" s="2" cm="1">
        <f t="array" ref="AM171">IF(ISERROR(INDEX(Jornadas[id],ROW()-5)),"",COUNTIFS(_Cortes!$C:$C,INDEX(Jornadas[id],ROW()-5),_Cortes!$B:$B,LOOKUP($AM$4,_Barberos!$B:$B,_Barberos!$A:$A)))</f>
        <v>0</v>
      </c>
      <c r="AN171" s="21" cm="1">
        <f t="array" ref="AN171">IF(ISERROR(INDEX(Jornadas[id],ROW()-5)),"",INT(SUMIFS(Cortes[importe],Cortes[id_jornada],INDEX(Jornadas[id],ROW()-5),Cortes[id_barbero],LOOKUP($AM$4,Barberos[nombre],Barberos[id]))*(INDEX(Jornadas[comision_barberos],1)/100)))</f>
        <v>0</v>
      </c>
      <c r="AO171" s="21" cm="1">
        <f t="array" ref="AO171">IF(ISERROR(INDEX(Jornadas[id],ROW()-5)),"",SUMIFS(Cortes[propina],Cortes[id_jornada],INDEX(Jornadas[id],ROW()-5),Cortes[id_barbero],LOOKUP($AM$4,Barberos[nombre],Barberos[id])))</f>
        <v>0</v>
      </c>
      <c r="AP171" s="21" cm="1">
        <f t="array" ref="AP171">IF(ISERROR(INDEX(Jornadas[id],ROW()-5)),"",SUMIFS(Adelantos[importe],Adelantos[id_jornada],INDEX(Jornadas[id],ROW()-5),Adelantos[id_barbero],LOOKUP($AM$4,Barberos[nombre],Barberos[id])))</f>
        <v>0</v>
      </c>
      <c r="AQ171" s="21" cm="1">
        <f t="array" ref="AQ171">IF(ISERROR(INDEX(Jornadas[id],ROW()-5)),"",AN171+AO171-AP171)</f>
        <v>0</v>
      </c>
      <c r="AR171" s="2" cm="1">
        <f t="array" ref="AR171">IF(ISERROR(INDEX(Jornadas[id],ROW()-5)),"",COUNTIFS(_Cortes!$C:$C,INDEX(Jornadas[id],ROW()-5),_Cortes!$B:$B,LOOKUP($AR$4,_Barberos!$B:$B,_Barberos!$A:$A)))</f>
        <v>0</v>
      </c>
      <c r="AS171" s="21" cm="1">
        <f t="array" ref="AS171">IF(ISERROR(INDEX(Jornadas[id],ROW()-5)),"",INT(SUMIFS(Cortes[importe],Cortes[id_jornada],INDEX(Jornadas[id],ROW()-5),Cortes[id_barbero],LOOKUP($AR$4,Barberos[nombre],Barberos[id]))*(INDEX(Jornadas[comision_barberos],1)/100)))</f>
        <v>0</v>
      </c>
      <c r="AT171" s="21" cm="1">
        <f t="array" ref="AT171">IF(ISERROR(INDEX(Jornadas[id],ROW()-5)),"",SUMIFS(Cortes[propina],Cortes[id_jornada],INDEX(Jornadas[id],ROW()-5),Cortes[id_barbero],LOOKUP($AR$4,Barberos[nombre],Barberos[id])))</f>
        <v>0</v>
      </c>
      <c r="AU171" s="21" cm="1">
        <f t="array" ref="AU171">IF(ISERROR(INDEX(Jornadas[id],ROW()-5)),"",SUMIFS(Adelantos[importe],Adelantos[id_jornada],INDEX(Jornadas[id],ROW()-5),Adelantos[id_barbero],LOOKUP($AR$4,Barberos[nombre],Barberos[id])))</f>
        <v>0</v>
      </c>
      <c r="AV171" s="21" cm="1">
        <f t="array" ref="AV171">IF(ISERROR(INDEX(Jornadas[id],ROW()-5)),"",AS171+AT171-AU171)</f>
        <v>0</v>
      </c>
    </row>
    <row r="172" spans="1:48" ht="15" hidden="1" customHeight="1" x14ac:dyDescent="0.3">
      <c r="A172" s="53" t="str">
        <f t="shared" si="2"/>
        <v>Thursday</v>
      </c>
      <c r="B172" s="54"/>
      <c r="C172" s="38" cm="1">
        <f t="array" ref="C172">IF(ISERROR(INDEX(Jornadas[id],ROW()-5)),"",INDEX(Jornadas[fecha],ROW()-5))</f>
        <v>45855</v>
      </c>
      <c r="D172" s="1" cm="1">
        <f t="array" ref="D172">IF(ISERROR(INDEX(Jornadas[id],ROW()-5)),"",COUNTIFS(_Cortes!$C:$C,INDEX(Jornadas[id],ROW()-5),_Cortes!$B:$B,LOOKUP($D$4,_Barberos!$B:$B,_Barberos!$A:$A)))</f>
        <v>0</v>
      </c>
      <c r="E172" s="20" cm="1">
        <f t="array" ref="E172">IF(ISERROR(INDEX(Jornadas[id],ROW()-5)),"",INT(SUMIFS(Cortes[importe],Cortes[id_jornada],INDEX(Jornadas[id],ROW()-5),Cortes[id_barbero],LOOKUP($D$4,Barberos[nombre],Barberos[id]))*(INDEX(Jornadas[comision_barberos],1)/100)))</f>
        <v>0</v>
      </c>
      <c r="F172" s="20" cm="1">
        <f t="array" ref="F172">IF(ISERROR(INDEX(Jornadas[id],ROW()-5)),"",SUMIFS(Cortes[propina],Cortes[id_jornada],INDEX(Jornadas[id],ROW()-5),Cortes[id_barbero],LOOKUP($D$4,Barberos[nombre],Barberos[id])))</f>
        <v>0</v>
      </c>
      <c r="G172" s="20" cm="1">
        <f t="array" ref="G172">IF(ISERROR(INDEX(Jornadas[id],ROW()-5)),"",SUMIFS(Adelantos[importe],Adelantos[id_jornada],INDEX(Jornadas[id],ROW()-5),Adelantos[id_barbero],LOOKUP($D$4,Barberos[nombre],Barberos[id])))</f>
        <v>0</v>
      </c>
      <c r="H172" s="20" cm="1">
        <f t="array" ref="H172">IF(ISERROR(INDEX(Jornadas[id],ROW()-5)),"",E172+F172-G172)</f>
        <v>0</v>
      </c>
      <c r="I172" s="1" cm="1">
        <f t="array" ref="I172">IF(ISERROR(INDEX(Jornadas[id],ROW()-5)),"",COUNTIFS(_Cortes!$C:$C,INDEX(Jornadas[id],ROW()-5),_Cortes!$B:$B,LOOKUP($I$4,_Barberos!$B:$B,_Barberos!$A:$A)))</f>
        <v>17</v>
      </c>
      <c r="J172" s="20" cm="1">
        <f t="array" ref="J172">IF(ISERROR(INDEX(Jornadas[id],ROW()-5)),"",INT(SUMIFS(Cortes[importe],Cortes[id_jornada],INDEX(Jornadas[id],ROW()-5),Cortes[id_barbero],LOOKUP($I$4,Barberos[nombre],Barberos[id]))*(INDEX(Jornadas[comision_barberos],1)/100)))</f>
        <v>68000</v>
      </c>
      <c r="K172" s="20" cm="1">
        <f t="array" ref="K172">IF(ISERROR(INDEX(Jornadas[id],ROW()-5)),"",SUMIFS(Cortes[propina],Cortes[id_jornada],INDEX(Jornadas[id],ROW()-5),Cortes[id_barbero],LOOKUP($I$4,Barberos[nombre],Barberos[id])))</f>
        <v>5000</v>
      </c>
      <c r="L172" s="20" cm="1">
        <f t="array" ref="L172">IF(ISERROR(INDEX(Jornadas[id],ROW()-5)),"",SUMIFS(Adelantos[importe],Adelantos[id_jornada],INDEX(Jornadas[id],ROW()-5),Adelantos[id_barbero],LOOKUP($I$4,Barberos[nombre],Barberos[id])))</f>
        <v>0</v>
      </c>
      <c r="M172" s="20" cm="1">
        <f t="array" ref="M172">IF(ISERROR(INDEX(Jornadas[id],ROW()-5)),"",J172+K172-L172)</f>
        <v>73000</v>
      </c>
      <c r="N172" s="1" cm="1">
        <f t="array" ref="N172">IF(ISERROR(INDEX(Jornadas[id],ROW()-5)),"",COUNTIFS(_Cortes!$C:$C,INDEX(Jornadas[id],ROW()-5),_Cortes!$B:$B,LOOKUP($N$4,_Barberos!$B:$B,_Barberos!$A:$A)))</f>
        <v>0</v>
      </c>
      <c r="O172" s="20" cm="1">
        <f t="array" ref="O172">IF(ISERROR(INDEX(Jornadas[id],ROW()-5)),"",INT(SUMIFS(Cortes[importe],Cortes[id_jornada],INDEX(Jornadas[id],ROW()-5),Cortes[id_barbero],LOOKUP($N$4,Barberos[nombre],Barberos[id]))*(INDEX(Jornadas[comision_barberos],1)/100)))</f>
        <v>0</v>
      </c>
      <c r="P172" s="20" cm="1">
        <f t="array" ref="P172">IF(ISERROR(INDEX(Jornadas[id],ROW()-5)),"",SUMIFS(Cortes[propina],Cortes[id_jornada],INDEX(Jornadas[id],ROW()-5),Cortes[id_barbero],LOOKUP($N$4,Barberos[nombre],Barberos[id])))</f>
        <v>0</v>
      </c>
      <c r="Q172" s="20" cm="1">
        <f t="array" ref="Q172">IF(ISERROR(INDEX(Jornadas[id],ROW()-5)),"",SUMIFS(Adelantos[importe],Adelantos[id_jornada],INDEX(Jornadas[id],ROW()-5),Adelantos[id_barbero],LOOKUP($N$4,Barberos[nombre],Barberos[id])))</f>
        <v>0</v>
      </c>
      <c r="R172" s="20" cm="1">
        <f t="array" ref="R172">IF(ISERROR(INDEX(Jornadas[id],ROW()-5)),"",O172+P172-Q172)</f>
        <v>0</v>
      </c>
      <c r="S172" s="1" cm="1">
        <f t="array" ref="S172">IF(ISERROR(INDEX(Jornadas[id],ROW()-5)),"",COUNTIFS(_Cortes!$C:$C,INDEX(Jornadas[id],ROW()-5),_Cortes!$B:$B,LOOKUP($S$4,_Barberos!$B:$B,_Barberos!$A:$A)))</f>
        <v>8</v>
      </c>
      <c r="T172" s="20" cm="1">
        <f t="array" ref="T172">IF(ISERROR(INDEX(Jornadas[id],ROW()-5)),"",INT(SUMIFS(Cortes[importe],Cortes[id_jornada],INDEX(Jornadas[id],ROW()-5),Cortes[id_barbero],LOOKUP($S$4,Barberos[nombre],Barberos[id]))*(INDEX(Jornadas[comision_barberos],1)/100)))</f>
        <v>32000</v>
      </c>
      <c r="U172" s="20" cm="1">
        <f t="array" ref="U172">IF(ISERROR(INDEX(Jornadas[id],ROW()-5)),"",SUMIFS(Cortes[propina],Cortes[id_jornada],INDEX(Jornadas[id],ROW()-5),Cortes[id_barbero],LOOKUP($S$4,Barberos[nombre],Barberos[id])))</f>
        <v>1000</v>
      </c>
      <c r="V172" s="20" cm="1">
        <f t="array" ref="V172">IF(ISERROR(INDEX(Jornadas[id],ROW()-5)),"",SUMIFS(Adelantos[importe],Adelantos[id_jornada],INDEX(Jornadas[id],ROW()-5),Adelantos[id_barbero],LOOKUP($S$4,Barberos[nombre],Barberos[id])))</f>
        <v>0</v>
      </c>
      <c r="W172" s="20" cm="1">
        <f t="array" ref="W172">IF(ISERROR(INDEX(Jornadas[id],ROW()-5)),"",T172+U172-V172)</f>
        <v>33000</v>
      </c>
      <c r="X172" s="1" cm="1">
        <f t="array" ref="X172">IF(ISERROR(INDEX(Jornadas[id],ROW()-5)),"",COUNTIFS(_Cortes!$C:$C,INDEX(Jornadas[id],ROW()-5),_Cortes!$B:$B,LOOKUP($X$4,_Barberos!$B:$B,_Barberos!$A:$A)))</f>
        <v>10</v>
      </c>
      <c r="Y172" s="20" cm="1">
        <f t="array" ref="Y172">IF(ISERROR(INDEX(Jornadas[id],ROW()-5)),"",INT(SUMIFS(Cortes[importe],Cortes[id_jornada],INDEX(Jornadas[id],ROW()-5),Cortes[id_barbero],LOOKUP($X$4,Barberos[nombre],Barberos[id]))*(INDEX(Jornadas[comision_barberos],1)/100)))</f>
        <v>40000</v>
      </c>
      <c r="Z172" s="20" cm="1">
        <f t="array" ref="Z172">IF(ISERROR(INDEX(Jornadas[id],ROW()-5)),"",SUMIFS(Cortes[propina],Cortes[id_jornada],INDEX(Jornadas[id],ROW()-5),Cortes[id_barbero],LOOKUP($X$4,Barberos[nombre],Barberos[id])))</f>
        <v>0</v>
      </c>
      <c r="AA172" s="20" cm="1">
        <f t="array" ref="AA172">IF(ISERROR(INDEX(Jornadas[id],ROW()-5)),"",SUMIFS(Adelantos[importe],Adelantos[id_jornada],INDEX(Jornadas[id],ROW()-5),Adelantos[id_barbero],LOOKUP($X$4,Barberos[nombre],Barberos[id])))</f>
        <v>0</v>
      </c>
      <c r="AB172" s="20" cm="1">
        <f t="array" ref="AB172">IF(ISERROR(INDEX(Jornadas[id],ROW()-5)),"",Y172+Z172-AA172)</f>
        <v>40000</v>
      </c>
      <c r="AC172" s="1" cm="1">
        <f t="array" ref="AC172">IF(ISERROR(INDEX(Jornadas[id],ROW()-5)),"",COUNTIFS(_Cortes!$C:$C,INDEX(Jornadas[id],ROW()-5),_Cortes!$B:$B,LOOKUP($AC$4,_Barberos!$B:$B,_Barberos!$A:$A)))</f>
        <v>11</v>
      </c>
      <c r="AD172" s="20" cm="1">
        <f t="array" ref="AD172">IF(ISERROR(INDEX(Jornadas[id],ROW()-5)),"",INT(SUMIFS(Cortes[importe],Cortes[id_jornada],INDEX(Jornadas[id],ROW()-5),Cortes[id_barbero],LOOKUP($AC$4,Barberos[nombre],Barberos[id]))*(INDEX(Jornadas[comision_barberos],1)/100)))</f>
        <v>45000</v>
      </c>
      <c r="AE172" s="20" cm="1">
        <f t="array" ref="AE172">IF(ISERROR(INDEX(Jornadas[id],ROW()-5)),"",SUMIFS(Cortes[propina],Cortes[id_jornada],INDEX(Jornadas[id],ROW()-5),Cortes[id_barbero],LOOKUP($AC$4,Barberos[nombre],Barberos[id])))</f>
        <v>2000</v>
      </c>
      <c r="AF172" s="20" cm="1">
        <f t="array" ref="AF172">IF(ISERROR(INDEX(Jornadas[id],ROW()-5)),"",SUMIFS(Adelantos[importe],Adelantos[id_jornada],INDEX(Jornadas[id],ROW()-5),Adelantos[id_barbero],LOOKUP($AC$4,Barberos[nombre],Barberos[id])))</f>
        <v>0</v>
      </c>
      <c r="AG172" s="20" cm="1">
        <f t="array" ref="AG172">IF(ISERROR(INDEX(Jornadas[id],ROW()-5)),"",AD172+AE172-AF172)</f>
        <v>47000</v>
      </c>
      <c r="AH172" s="1" cm="1">
        <f t="array" ref="AH172">IF(ISERROR(INDEX(Jornadas[id],ROW()-5)),"",COUNTIFS(_Cortes!$C:$C,INDEX(Jornadas[id],ROW()-5),_Cortes!$B:$B,LOOKUP($AH$4,_Barberos!$B:$B,_Barberos!$A:$A)))</f>
        <v>0</v>
      </c>
      <c r="AI172" s="20" cm="1">
        <f t="array" ref="AI172">IF(ISERROR(INDEX(Jornadas[id],ROW()-5)),"",INT(SUMIFS(Cortes[importe],Cortes[id_jornada],INDEX(Jornadas[id],ROW()-5),Cortes[id_barbero],LOOKUP($AH$4,Barberos[nombre],Barberos[id]))*(INDEX(Jornadas[comision_barberos],1)/100)))</f>
        <v>0</v>
      </c>
      <c r="AJ172" s="20" cm="1">
        <f t="array" ref="AJ172">IF(ISERROR(INDEX(Jornadas[id],ROW()-5)),"",SUMIFS(Cortes[propina],Cortes[id_jornada],INDEX(Jornadas[id],ROW()-5),Cortes[id_barbero],LOOKUP($AH$4,Barberos[nombre],Barberos[id])))</f>
        <v>0</v>
      </c>
      <c r="AK172" s="20" cm="1">
        <f t="array" ref="AK172">IF(ISERROR(INDEX(Jornadas[id],ROW()-5)),"",SUMIFS(Adelantos[importe],Adelantos[id_jornada],INDEX(Jornadas[id],ROW()-5),Adelantos[id_barbero],LOOKUP($AH$4,Barberos[nombre],Barberos[id])))</f>
        <v>0</v>
      </c>
      <c r="AL172" s="20" cm="1">
        <f t="array" ref="AL172">IF(ISERROR(INDEX(Jornadas[id],ROW()-5)),"",AI172+AJ172-AK172)</f>
        <v>0</v>
      </c>
      <c r="AM172" s="1" cm="1">
        <f t="array" ref="AM172">IF(ISERROR(INDEX(Jornadas[id],ROW()-5)),"",COUNTIFS(_Cortes!$C:$C,INDEX(Jornadas[id],ROW()-5),_Cortes!$B:$B,LOOKUP($AM$4,_Barberos!$B:$B,_Barberos!$A:$A)))</f>
        <v>0</v>
      </c>
      <c r="AN172" s="20" cm="1">
        <f t="array" ref="AN172">IF(ISERROR(INDEX(Jornadas[id],ROW()-5)),"",INT(SUMIFS(Cortes[importe],Cortes[id_jornada],INDEX(Jornadas[id],ROW()-5),Cortes[id_barbero],LOOKUP($AM$4,Barberos[nombre],Barberos[id]))*(INDEX(Jornadas[comision_barberos],1)/100)))</f>
        <v>0</v>
      </c>
      <c r="AO172" s="20" cm="1">
        <f t="array" ref="AO172">IF(ISERROR(INDEX(Jornadas[id],ROW()-5)),"",SUMIFS(Cortes[propina],Cortes[id_jornada],INDEX(Jornadas[id],ROW()-5),Cortes[id_barbero],LOOKUP($AM$4,Barberos[nombre],Barberos[id])))</f>
        <v>0</v>
      </c>
      <c r="AP172" s="20" cm="1">
        <f t="array" ref="AP172">IF(ISERROR(INDEX(Jornadas[id],ROW()-5)),"",SUMIFS(Adelantos[importe],Adelantos[id_jornada],INDEX(Jornadas[id],ROW()-5),Adelantos[id_barbero],LOOKUP($AM$4,Barberos[nombre],Barberos[id])))</f>
        <v>0</v>
      </c>
      <c r="AQ172" s="20" cm="1">
        <f t="array" ref="AQ172">IF(ISERROR(INDEX(Jornadas[id],ROW()-5)),"",AN172+AO172-AP172)</f>
        <v>0</v>
      </c>
      <c r="AR172" s="1" cm="1">
        <f t="array" ref="AR172">IF(ISERROR(INDEX(Jornadas[id],ROW()-5)),"",COUNTIFS(_Cortes!$C:$C,INDEX(Jornadas[id],ROW()-5),_Cortes!$B:$B,LOOKUP($AR$4,_Barberos!$B:$B,_Barberos!$A:$A)))</f>
        <v>0</v>
      </c>
      <c r="AS172" s="20" cm="1">
        <f t="array" ref="AS172">IF(ISERROR(INDEX(Jornadas[id],ROW()-5)),"",INT(SUMIFS(Cortes[importe],Cortes[id_jornada],INDEX(Jornadas[id],ROW()-5),Cortes[id_barbero],LOOKUP($AR$4,Barberos[nombre],Barberos[id]))*(INDEX(Jornadas[comision_barberos],1)/100)))</f>
        <v>0</v>
      </c>
      <c r="AT172" s="20" cm="1">
        <f t="array" ref="AT172">IF(ISERROR(INDEX(Jornadas[id],ROW()-5)),"",SUMIFS(Cortes[propina],Cortes[id_jornada],INDEX(Jornadas[id],ROW()-5),Cortes[id_barbero],LOOKUP($AR$4,Barberos[nombre],Barberos[id])))</f>
        <v>0</v>
      </c>
      <c r="AU172" s="20" cm="1">
        <f t="array" ref="AU172">IF(ISERROR(INDEX(Jornadas[id],ROW()-5)),"",SUMIFS(Adelantos[importe],Adelantos[id_jornada],INDEX(Jornadas[id],ROW()-5),Adelantos[id_barbero],LOOKUP($AR$4,Barberos[nombre],Barberos[id])))</f>
        <v>0</v>
      </c>
      <c r="AV172" s="20" cm="1">
        <f t="array" ref="AV172">IF(ISERROR(INDEX(Jornadas[id],ROW()-5)),"",AS172+AT172-AU172)</f>
        <v>0</v>
      </c>
    </row>
    <row r="173" spans="1:48" ht="15" hidden="1" customHeight="1" x14ac:dyDescent="0.3">
      <c r="A173" s="51" t="str">
        <f t="shared" si="2"/>
        <v>Friday</v>
      </c>
      <c r="B173" s="52"/>
      <c r="C173" s="36" cm="1">
        <f t="array" ref="C173">IF(ISERROR(INDEX(Jornadas[id],ROW()-5)),"",INDEX(Jornadas[fecha],ROW()-5))</f>
        <v>45856</v>
      </c>
      <c r="D173" s="2" cm="1">
        <f t="array" ref="D173">IF(ISERROR(INDEX(Jornadas[id],ROW()-5)),"",COUNTIFS(_Cortes!$C:$C,INDEX(Jornadas[id],ROW()-5),_Cortes!$B:$B,LOOKUP($D$4,_Barberos!$B:$B,_Barberos!$A:$A)))</f>
        <v>0</v>
      </c>
      <c r="E173" s="21" cm="1">
        <f t="array" ref="E173">IF(ISERROR(INDEX(Jornadas[id],ROW()-5)),"",INT(SUMIFS(Cortes[importe],Cortes[id_jornada],INDEX(Jornadas[id],ROW()-5),Cortes[id_barbero],LOOKUP($D$4,Barberos[nombre],Barberos[id]))*(INDEX(Jornadas[comision_barberos],1)/100)))</f>
        <v>0</v>
      </c>
      <c r="F173" s="21" cm="1">
        <f t="array" ref="F173">IF(ISERROR(INDEX(Jornadas[id],ROW()-5)),"",SUMIFS(Cortes[propina],Cortes[id_jornada],INDEX(Jornadas[id],ROW()-5),Cortes[id_barbero],LOOKUP($D$4,Barberos[nombre],Barberos[id])))</f>
        <v>0</v>
      </c>
      <c r="G173" s="21" cm="1">
        <f t="array" ref="G173">IF(ISERROR(INDEX(Jornadas[id],ROW()-5)),"",SUMIFS(Adelantos[importe],Adelantos[id_jornada],INDEX(Jornadas[id],ROW()-5),Adelantos[id_barbero],LOOKUP($D$4,Barberos[nombre],Barberos[id])))</f>
        <v>0</v>
      </c>
      <c r="H173" s="21" cm="1">
        <f t="array" ref="H173">IF(ISERROR(INDEX(Jornadas[id],ROW()-5)),"",E173+F173-G173)</f>
        <v>0</v>
      </c>
      <c r="I173" s="2" cm="1">
        <f t="array" ref="I173">IF(ISERROR(INDEX(Jornadas[id],ROW()-5)),"",COUNTIFS(_Cortes!$C:$C,INDEX(Jornadas[id],ROW()-5),_Cortes!$B:$B,LOOKUP($I$4,_Barberos!$B:$B,_Barberos!$A:$A)))</f>
        <v>15</v>
      </c>
      <c r="J173" s="21" cm="1">
        <f t="array" ref="J173">IF(ISERROR(INDEX(Jornadas[id],ROW()-5)),"",INT(SUMIFS(Cortes[importe],Cortes[id_jornada],INDEX(Jornadas[id],ROW()-5),Cortes[id_barbero],LOOKUP($I$4,Barberos[nombre],Barberos[id]))*(INDEX(Jornadas[comision_barberos],1)/100)))</f>
        <v>61000</v>
      </c>
      <c r="K173" s="21" cm="1">
        <f t="array" ref="K173">IF(ISERROR(INDEX(Jornadas[id],ROW()-5)),"",SUMIFS(Cortes[propina],Cortes[id_jornada],INDEX(Jornadas[id],ROW()-5),Cortes[id_barbero],LOOKUP($I$4,Barberos[nombre],Barberos[id])))</f>
        <v>2000</v>
      </c>
      <c r="L173" s="21" cm="1">
        <f t="array" ref="L173">IF(ISERROR(INDEX(Jornadas[id],ROW()-5)),"",SUMIFS(Adelantos[importe],Adelantos[id_jornada],INDEX(Jornadas[id],ROW()-5),Adelantos[id_barbero],LOOKUP($I$4,Barberos[nombre],Barberos[id])))</f>
        <v>0</v>
      </c>
      <c r="M173" s="21" cm="1">
        <f t="array" ref="M173">IF(ISERROR(INDEX(Jornadas[id],ROW()-5)),"",J173+K173-L173)</f>
        <v>63000</v>
      </c>
      <c r="N173" s="2" cm="1">
        <f t="array" ref="N173">IF(ISERROR(INDEX(Jornadas[id],ROW()-5)),"",COUNTIFS(_Cortes!$C:$C,INDEX(Jornadas[id],ROW()-5),_Cortes!$B:$B,LOOKUP($N$4,_Barberos!$B:$B,_Barberos!$A:$A)))</f>
        <v>17</v>
      </c>
      <c r="O173" s="21" cm="1">
        <f t="array" ref="O173">IF(ISERROR(INDEX(Jornadas[id],ROW()-5)),"",INT(SUMIFS(Cortes[importe],Cortes[id_jornada],INDEX(Jornadas[id],ROW()-5),Cortes[id_barbero],LOOKUP($N$4,Barberos[nombre],Barberos[id]))*(INDEX(Jornadas[comision_barberos],1)/100)))</f>
        <v>69000</v>
      </c>
      <c r="P173" s="21" cm="1">
        <f t="array" ref="P173">IF(ISERROR(INDEX(Jornadas[id],ROW()-5)),"",SUMIFS(Cortes[propina],Cortes[id_jornada],INDEX(Jornadas[id],ROW()-5),Cortes[id_barbero],LOOKUP($N$4,Barberos[nombre],Barberos[id])))</f>
        <v>10000</v>
      </c>
      <c r="Q173" s="21" cm="1">
        <f t="array" ref="Q173">IF(ISERROR(INDEX(Jornadas[id],ROW()-5)),"",SUMIFS(Adelantos[importe],Adelantos[id_jornada],INDEX(Jornadas[id],ROW()-5),Adelantos[id_barbero],LOOKUP($N$4,Barberos[nombre],Barberos[id])))</f>
        <v>0</v>
      </c>
      <c r="R173" s="21" cm="1">
        <f t="array" ref="R173">IF(ISERROR(INDEX(Jornadas[id],ROW()-5)),"",O173+P173-Q173)</f>
        <v>79000</v>
      </c>
      <c r="S173" s="2" cm="1">
        <f t="array" ref="S173">IF(ISERROR(INDEX(Jornadas[id],ROW()-5)),"",COUNTIFS(_Cortes!$C:$C,INDEX(Jornadas[id],ROW()-5),_Cortes!$B:$B,LOOKUP($S$4,_Barberos!$B:$B,_Barberos!$A:$A)))</f>
        <v>11</v>
      </c>
      <c r="T173" s="21" cm="1">
        <f t="array" ref="T173">IF(ISERROR(INDEX(Jornadas[id],ROW()-5)),"",INT(SUMIFS(Cortes[importe],Cortes[id_jornada],INDEX(Jornadas[id],ROW()-5),Cortes[id_barbero],LOOKUP($S$4,Barberos[nombre],Barberos[id]))*(INDEX(Jornadas[comision_barberos],1)/100)))</f>
        <v>47000</v>
      </c>
      <c r="U173" s="21" cm="1">
        <f t="array" ref="U173">IF(ISERROR(INDEX(Jornadas[id],ROW()-5)),"",SUMIFS(Cortes[propina],Cortes[id_jornada],INDEX(Jornadas[id],ROW()-5),Cortes[id_barbero],LOOKUP($S$4,Barberos[nombre],Barberos[id])))</f>
        <v>0</v>
      </c>
      <c r="V173" s="21" cm="1">
        <f t="array" ref="V173">IF(ISERROR(INDEX(Jornadas[id],ROW()-5)),"",SUMIFS(Adelantos[importe],Adelantos[id_jornada],INDEX(Jornadas[id],ROW()-5),Adelantos[id_barbero],LOOKUP($S$4,Barberos[nombre],Barberos[id])))</f>
        <v>0</v>
      </c>
      <c r="W173" s="21" cm="1">
        <f t="array" ref="W173">IF(ISERROR(INDEX(Jornadas[id],ROW()-5)),"",T173+U173-V173)</f>
        <v>47000</v>
      </c>
      <c r="X173" s="2" cm="1">
        <f t="array" ref="X173">IF(ISERROR(INDEX(Jornadas[id],ROW()-5)),"",COUNTIFS(_Cortes!$C:$C,INDEX(Jornadas[id],ROW()-5),_Cortes!$B:$B,LOOKUP($X$4,_Barberos!$B:$B,_Barberos!$A:$A)))</f>
        <v>13</v>
      </c>
      <c r="Y173" s="21" cm="1">
        <f t="array" ref="Y173">IF(ISERROR(INDEX(Jornadas[id],ROW()-5)),"",INT(SUMIFS(Cortes[importe],Cortes[id_jornada],INDEX(Jornadas[id],ROW()-5),Cortes[id_barbero],LOOKUP($X$4,Barberos[nombre],Barberos[id]))*(INDEX(Jornadas[comision_barberos],1)/100)))</f>
        <v>54000</v>
      </c>
      <c r="Z173" s="21" cm="1">
        <f t="array" ref="Z173">IF(ISERROR(INDEX(Jornadas[id],ROW()-5)),"",SUMIFS(Cortes[propina],Cortes[id_jornada],INDEX(Jornadas[id],ROW()-5),Cortes[id_barbero],LOOKUP($X$4,Barberos[nombre],Barberos[id])))</f>
        <v>2000</v>
      </c>
      <c r="AA173" s="21" cm="1">
        <f t="array" ref="AA173">IF(ISERROR(INDEX(Jornadas[id],ROW()-5)),"",SUMIFS(Adelantos[importe],Adelantos[id_jornada],INDEX(Jornadas[id],ROW()-5),Adelantos[id_barbero],LOOKUP($X$4,Barberos[nombre],Barberos[id])))</f>
        <v>0</v>
      </c>
      <c r="AB173" s="21" cm="1">
        <f t="array" ref="AB173">IF(ISERROR(INDEX(Jornadas[id],ROW()-5)),"",Y173+Z173-AA173)</f>
        <v>56000</v>
      </c>
      <c r="AC173" s="2" cm="1">
        <f t="array" ref="AC173">IF(ISERROR(INDEX(Jornadas[id],ROW()-5)),"",COUNTIFS(_Cortes!$C:$C,INDEX(Jornadas[id],ROW()-5),_Cortes!$B:$B,LOOKUP($AC$4,_Barberos!$B:$B,_Barberos!$A:$A)))</f>
        <v>16</v>
      </c>
      <c r="AD173" s="21" cm="1">
        <f t="array" ref="AD173">IF(ISERROR(INDEX(Jornadas[id],ROW()-5)),"",INT(SUMIFS(Cortes[importe],Cortes[id_jornada],INDEX(Jornadas[id],ROW()-5),Cortes[id_barbero],LOOKUP($AC$4,Barberos[nombre],Barberos[id]))*(INDEX(Jornadas[comision_barberos],1)/100)))</f>
        <v>65000</v>
      </c>
      <c r="AE173" s="21" cm="1">
        <f t="array" ref="AE173">IF(ISERROR(INDEX(Jornadas[id],ROW()-5)),"",SUMIFS(Cortes[propina],Cortes[id_jornada],INDEX(Jornadas[id],ROW()-5),Cortes[id_barbero],LOOKUP($AC$4,Barberos[nombre],Barberos[id])))</f>
        <v>3000</v>
      </c>
      <c r="AF173" s="21" cm="1">
        <f t="array" ref="AF173">IF(ISERROR(INDEX(Jornadas[id],ROW()-5)),"",SUMIFS(Adelantos[importe],Adelantos[id_jornada],INDEX(Jornadas[id],ROW()-5),Adelantos[id_barbero],LOOKUP($AC$4,Barberos[nombre],Barberos[id])))</f>
        <v>0</v>
      </c>
      <c r="AG173" s="21" cm="1">
        <f t="array" ref="AG173">IF(ISERROR(INDEX(Jornadas[id],ROW()-5)),"",AD173+AE173-AF173)</f>
        <v>68000</v>
      </c>
      <c r="AH173" s="2" cm="1">
        <f t="array" ref="AH173">IF(ISERROR(INDEX(Jornadas[id],ROW()-5)),"",COUNTIFS(_Cortes!$C:$C,INDEX(Jornadas[id],ROW()-5),_Cortes!$B:$B,LOOKUP($AH$4,_Barberos!$B:$B,_Barberos!$A:$A)))</f>
        <v>0</v>
      </c>
      <c r="AI173" s="21" cm="1">
        <f t="array" ref="AI173">IF(ISERROR(INDEX(Jornadas[id],ROW()-5)),"",INT(SUMIFS(Cortes[importe],Cortes[id_jornada],INDEX(Jornadas[id],ROW()-5),Cortes[id_barbero],LOOKUP($AH$4,Barberos[nombre],Barberos[id]))*(INDEX(Jornadas[comision_barberos],1)/100)))</f>
        <v>0</v>
      </c>
      <c r="AJ173" s="21" cm="1">
        <f t="array" ref="AJ173">IF(ISERROR(INDEX(Jornadas[id],ROW()-5)),"",SUMIFS(Cortes[propina],Cortes[id_jornada],INDEX(Jornadas[id],ROW()-5),Cortes[id_barbero],LOOKUP($AH$4,Barberos[nombre],Barberos[id])))</f>
        <v>0</v>
      </c>
      <c r="AK173" s="21" cm="1">
        <f t="array" ref="AK173">IF(ISERROR(INDEX(Jornadas[id],ROW()-5)),"",SUMIFS(Adelantos[importe],Adelantos[id_jornada],INDEX(Jornadas[id],ROW()-5),Adelantos[id_barbero],LOOKUP($AH$4,Barberos[nombre],Barberos[id])))</f>
        <v>0</v>
      </c>
      <c r="AL173" s="21" cm="1">
        <f t="array" ref="AL173">IF(ISERROR(INDEX(Jornadas[id],ROW()-5)),"",AI173+AJ173-AK173)</f>
        <v>0</v>
      </c>
      <c r="AM173" s="2" cm="1">
        <f t="array" ref="AM173">IF(ISERROR(INDEX(Jornadas[id],ROW()-5)),"",COUNTIFS(_Cortes!$C:$C,INDEX(Jornadas[id],ROW()-5),_Cortes!$B:$B,LOOKUP($AM$4,_Barberos!$B:$B,_Barberos!$A:$A)))</f>
        <v>0</v>
      </c>
      <c r="AN173" s="21" cm="1">
        <f t="array" ref="AN173">IF(ISERROR(INDEX(Jornadas[id],ROW()-5)),"",INT(SUMIFS(Cortes[importe],Cortes[id_jornada],INDEX(Jornadas[id],ROW()-5),Cortes[id_barbero],LOOKUP($AM$4,Barberos[nombre],Barberos[id]))*(INDEX(Jornadas[comision_barberos],1)/100)))</f>
        <v>0</v>
      </c>
      <c r="AO173" s="21" cm="1">
        <f t="array" ref="AO173">IF(ISERROR(INDEX(Jornadas[id],ROW()-5)),"",SUMIFS(Cortes[propina],Cortes[id_jornada],INDEX(Jornadas[id],ROW()-5),Cortes[id_barbero],LOOKUP($AM$4,Barberos[nombre],Barberos[id])))</f>
        <v>0</v>
      </c>
      <c r="AP173" s="21" cm="1">
        <f t="array" ref="AP173">IF(ISERROR(INDEX(Jornadas[id],ROW()-5)),"",SUMIFS(Adelantos[importe],Adelantos[id_jornada],INDEX(Jornadas[id],ROW()-5),Adelantos[id_barbero],LOOKUP($AM$4,Barberos[nombre],Barberos[id])))</f>
        <v>0</v>
      </c>
      <c r="AQ173" s="21" cm="1">
        <f t="array" ref="AQ173">IF(ISERROR(INDEX(Jornadas[id],ROW()-5)),"",AN173+AO173-AP173)</f>
        <v>0</v>
      </c>
      <c r="AR173" s="2" cm="1">
        <f t="array" ref="AR173">IF(ISERROR(INDEX(Jornadas[id],ROW()-5)),"",COUNTIFS(_Cortes!$C:$C,INDEX(Jornadas[id],ROW()-5),_Cortes!$B:$B,LOOKUP($AR$4,_Barberos!$B:$B,_Barberos!$A:$A)))</f>
        <v>0</v>
      </c>
      <c r="AS173" s="21" cm="1">
        <f t="array" ref="AS173">IF(ISERROR(INDEX(Jornadas[id],ROW()-5)),"",INT(SUMIFS(Cortes[importe],Cortes[id_jornada],INDEX(Jornadas[id],ROW()-5),Cortes[id_barbero],LOOKUP($AR$4,Barberos[nombre],Barberos[id]))*(INDEX(Jornadas[comision_barberos],1)/100)))</f>
        <v>0</v>
      </c>
      <c r="AT173" s="21" cm="1">
        <f t="array" ref="AT173">IF(ISERROR(INDEX(Jornadas[id],ROW()-5)),"",SUMIFS(Cortes[propina],Cortes[id_jornada],INDEX(Jornadas[id],ROW()-5),Cortes[id_barbero],LOOKUP($AR$4,Barberos[nombre],Barberos[id])))</f>
        <v>0</v>
      </c>
      <c r="AU173" s="21" cm="1">
        <f t="array" ref="AU173">IF(ISERROR(INDEX(Jornadas[id],ROW()-5)),"",SUMIFS(Adelantos[importe],Adelantos[id_jornada],INDEX(Jornadas[id],ROW()-5),Adelantos[id_barbero],LOOKUP($AR$4,Barberos[nombre],Barberos[id])))</f>
        <v>0</v>
      </c>
      <c r="AV173" s="21" cm="1">
        <f t="array" ref="AV173">IF(ISERROR(INDEX(Jornadas[id],ROW()-5)),"",AS173+AT173-AU173)</f>
        <v>0</v>
      </c>
    </row>
    <row r="174" spans="1:48" ht="15" hidden="1" customHeight="1" x14ac:dyDescent="0.3">
      <c r="A174" s="53" t="str">
        <f t="shared" si="2"/>
        <v>Saturday</v>
      </c>
      <c r="B174" s="54"/>
      <c r="C174" s="38" cm="1">
        <f t="array" ref="C174">IF(ISERROR(INDEX(Jornadas[id],ROW()-5)),"",INDEX(Jornadas[fecha],ROW()-5))</f>
        <v>45857</v>
      </c>
      <c r="D174" s="1" cm="1">
        <f t="array" ref="D174">IF(ISERROR(INDEX(Jornadas[id],ROW()-5)),"",COUNTIFS(_Cortes!$C:$C,INDEX(Jornadas[id],ROW()-5),_Cortes!$B:$B,LOOKUP($D$4,_Barberos!$B:$B,_Barberos!$A:$A)))</f>
        <v>0</v>
      </c>
      <c r="E174" s="20" cm="1">
        <f t="array" ref="E174">IF(ISERROR(INDEX(Jornadas[id],ROW()-5)),"",INT(SUMIFS(Cortes[importe],Cortes[id_jornada],INDEX(Jornadas[id],ROW()-5),Cortes[id_barbero],LOOKUP($D$4,Barberos[nombre],Barberos[id]))*(INDEX(Jornadas[comision_barberos],1)/100)))</f>
        <v>0</v>
      </c>
      <c r="F174" s="20" cm="1">
        <f t="array" ref="F174">IF(ISERROR(INDEX(Jornadas[id],ROW()-5)),"",SUMIFS(Cortes[propina],Cortes[id_jornada],INDEX(Jornadas[id],ROW()-5),Cortes[id_barbero],LOOKUP($D$4,Barberos[nombre],Barberos[id])))</f>
        <v>0</v>
      </c>
      <c r="G174" s="20" cm="1">
        <f t="array" ref="G174">IF(ISERROR(INDEX(Jornadas[id],ROW()-5)),"",SUMIFS(Adelantos[importe],Adelantos[id_jornada],INDEX(Jornadas[id],ROW()-5),Adelantos[id_barbero],LOOKUP($D$4,Barberos[nombre],Barberos[id])))</f>
        <v>0</v>
      </c>
      <c r="H174" s="20" cm="1">
        <f t="array" ref="H174">IF(ISERROR(INDEX(Jornadas[id],ROW()-5)),"",E174+F174-G174)</f>
        <v>0</v>
      </c>
      <c r="I174" s="1" cm="1">
        <f t="array" ref="I174">IF(ISERROR(INDEX(Jornadas[id],ROW()-5)),"",COUNTIFS(_Cortes!$C:$C,INDEX(Jornadas[id],ROW()-5),_Cortes!$B:$B,LOOKUP($I$4,_Barberos!$B:$B,_Barberos!$A:$A)))</f>
        <v>14</v>
      </c>
      <c r="J174" s="20" cm="1">
        <f t="array" ref="J174">IF(ISERROR(INDEX(Jornadas[id],ROW()-5)),"",INT(SUMIFS(Cortes[importe],Cortes[id_jornada],INDEX(Jornadas[id],ROW()-5),Cortes[id_barbero],LOOKUP($I$4,Barberos[nombre],Barberos[id]))*(INDEX(Jornadas[comision_barberos],1)/100)))</f>
        <v>58000</v>
      </c>
      <c r="K174" s="20" cm="1">
        <f t="array" ref="K174">IF(ISERROR(INDEX(Jornadas[id],ROW()-5)),"",SUMIFS(Cortes[propina],Cortes[id_jornada],INDEX(Jornadas[id],ROW()-5),Cortes[id_barbero],LOOKUP($I$4,Barberos[nombre],Barberos[id])))</f>
        <v>4000</v>
      </c>
      <c r="L174" s="20" cm="1">
        <f t="array" ref="L174">IF(ISERROR(INDEX(Jornadas[id],ROW()-5)),"",SUMIFS(Adelantos[importe],Adelantos[id_jornada],INDEX(Jornadas[id],ROW()-5),Adelantos[id_barbero],LOOKUP($I$4,Barberos[nombre],Barberos[id])))</f>
        <v>0</v>
      </c>
      <c r="M174" s="20" cm="1">
        <f t="array" ref="M174">IF(ISERROR(INDEX(Jornadas[id],ROW()-5)),"",J174+K174-L174)</f>
        <v>62000</v>
      </c>
      <c r="N174" s="1" cm="1">
        <f t="array" ref="N174">IF(ISERROR(INDEX(Jornadas[id],ROW()-5)),"",COUNTIFS(_Cortes!$C:$C,INDEX(Jornadas[id],ROW()-5),_Cortes!$B:$B,LOOKUP($N$4,_Barberos!$B:$B,_Barberos!$A:$A)))</f>
        <v>17</v>
      </c>
      <c r="O174" s="20" cm="1">
        <f t="array" ref="O174">IF(ISERROR(INDEX(Jornadas[id],ROW()-5)),"",INT(SUMIFS(Cortes[importe],Cortes[id_jornada],INDEX(Jornadas[id],ROW()-5),Cortes[id_barbero],LOOKUP($N$4,Barberos[nombre],Barberos[id]))*(INDEX(Jornadas[comision_barberos],1)/100)))</f>
        <v>70000</v>
      </c>
      <c r="P174" s="20" cm="1">
        <f t="array" ref="P174">IF(ISERROR(INDEX(Jornadas[id],ROW()-5)),"",SUMIFS(Cortes[propina],Cortes[id_jornada],INDEX(Jornadas[id],ROW()-5),Cortes[id_barbero],LOOKUP($N$4,Barberos[nombre],Barberos[id])))</f>
        <v>7000</v>
      </c>
      <c r="Q174" s="20" cm="1">
        <f t="array" ref="Q174">IF(ISERROR(INDEX(Jornadas[id],ROW()-5)),"",SUMIFS(Adelantos[importe],Adelantos[id_jornada],INDEX(Jornadas[id],ROW()-5),Adelantos[id_barbero],LOOKUP($N$4,Barberos[nombre],Barberos[id])))</f>
        <v>0</v>
      </c>
      <c r="R174" s="20" cm="1">
        <f t="array" ref="R174">IF(ISERROR(INDEX(Jornadas[id],ROW()-5)),"",O174+P174-Q174)</f>
        <v>77000</v>
      </c>
      <c r="S174" s="1" cm="1">
        <f t="array" ref="S174">IF(ISERROR(INDEX(Jornadas[id],ROW()-5)),"",COUNTIFS(_Cortes!$C:$C,INDEX(Jornadas[id],ROW()-5),_Cortes!$B:$B,LOOKUP($S$4,_Barberos!$B:$B,_Barberos!$A:$A)))</f>
        <v>11</v>
      </c>
      <c r="T174" s="20" cm="1">
        <f t="array" ref="T174">IF(ISERROR(INDEX(Jornadas[id],ROW()-5)),"",INT(SUMIFS(Cortes[importe],Cortes[id_jornada],INDEX(Jornadas[id],ROW()-5),Cortes[id_barbero],LOOKUP($S$4,Barberos[nombre],Barberos[id]))*(INDEX(Jornadas[comision_barberos],1)/100)))</f>
        <v>44000</v>
      </c>
      <c r="U174" s="20" cm="1">
        <f t="array" ref="U174">IF(ISERROR(INDEX(Jornadas[id],ROW()-5)),"",SUMIFS(Cortes[propina],Cortes[id_jornada],INDEX(Jornadas[id],ROW()-5),Cortes[id_barbero],LOOKUP($S$4,Barberos[nombre],Barberos[id])))</f>
        <v>2000</v>
      </c>
      <c r="V174" s="20" cm="1">
        <f t="array" ref="V174">IF(ISERROR(INDEX(Jornadas[id],ROW()-5)),"",SUMIFS(Adelantos[importe],Adelantos[id_jornada],INDEX(Jornadas[id],ROW()-5),Adelantos[id_barbero],LOOKUP($S$4,Barberos[nombre],Barberos[id])))</f>
        <v>0</v>
      </c>
      <c r="W174" s="20" cm="1">
        <f t="array" ref="W174">IF(ISERROR(INDEX(Jornadas[id],ROW()-5)),"",T174+U174-V174)</f>
        <v>46000</v>
      </c>
      <c r="X174" s="1" cm="1">
        <f t="array" ref="X174">IF(ISERROR(INDEX(Jornadas[id],ROW()-5)),"",COUNTIFS(_Cortes!$C:$C,INDEX(Jornadas[id],ROW()-5),_Cortes!$B:$B,LOOKUP($X$4,_Barberos!$B:$B,_Barberos!$A:$A)))</f>
        <v>14</v>
      </c>
      <c r="Y174" s="20" cm="1">
        <f t="array" ref="Y174">IF(ISERROR(INDEX(Jornadas[id],ROW()-5)),"",INT(SUMIFS(Cortes[importe],Cortes[id_jornada],INDEX(Jornadas[id],ROW()-5),Cortes[id_barbero],LOOKUP($X$4,Barberos[nombre],Barberos[id]))*(INDEX(Jornadas[comision_barberos],1)/100)))</f>
        <v>58000</v>
      </c>
      <c r="Z174" s="20" cm="1">
        <f t="array" ref="Z174">IF(ISERROR(INDEX(Jornadas[id],ROW()-5)),"",SUMIFS(Cortes[propina],Cortes[id_jornada],INDEX(Jornadas[id],ROW()-5),Cortes[id_barbero],LOOKUP($X$4,Barberos[nombre],Barberos[id])))</f>
        <v>2500</v>
      </c>
      <c r="AA174" s="20" cm="1">
        <f t="array" ref="AA174">IF(ISERROR(INDEX(Jornadas[id],ROW()-5)),"",SUMIFS(Adelantos[importe],Adelantos[id_jornada],INDEX(Jornadas[id],ROW()-5),Adelantos[id_barbero],LOOKUP($X$4,Barberos[nombre],Barberos[id])))</f>
        <v>0</v>
      </c>
      <c r="AB174" s="20" cm="1">
        <f t="array" ref="AB174">IF(ISERROR(INDEX(Jornadas[id],ROW()-5)),"",Y174+Z174-AA174)</f>
        <v>60500</v>
      </c>
      <c r="AC174" s="1" cm="1">
        <f t="array" ref="AC174">IF(ISERROR(INDEX(Jornadas[id],ROW()-5)),"",COUNTIFS(_Cortes!$C:$C,INDEX(Jornadas[id],ROW()-5),_Cortes!$B:$B,LOOKUP($AC$4,_Barberos!$B:$B,_Barberos!$A:$A)))</f>
        <v>13</v>
      </c>
      <c r="AD174" s="20" cm="1">
        <f t="array" ref="AD174">IF(ISERROR(INDEX(Jornadas[id],ROW()-5)),"",INT(SUMIFS(Cortes[importe],Cortes[id_jornada],INDEX(Jornadas[id],ROW()-5),Cortes[id_barbero],LOOKUP($AC$4,Barberos[nombre],Barberos[id]))*(INDEX(Jornadas[comision_barberos],1)/100)))</f>
        <v>54000</v>
      </c>
      <c r="AE174" s="20" cm="1">
        <f t="array" ref="AE174">IF(ISERROR(INDEX(Jornadas[id],ROW()-5)),"",SUMIFS(Cortes[propina],Cortes[id_jornada],INDEX(Jornadas[id],ROW()-5),Cortes[id_barbero],LOOKUP($AC$4,Barberos[nombre],Barberos[id])))</f>
        <v>0</v>
      </c>
      <c r="AF174" s="20" cm="1">
        <f t="array" ref="AF174">IF(ISERROR(INDEX(Jornadas[id],ROW()-5)),"",SUMIFS(Adelantos[importe],Adelantos[id_jornada],INDEX(Jornadas[id],ROW()-5),Adelantos[id_barbero],LOOKUP($AC$4,Barberos[nombre],Barberos[id])))</f>
        <v>0</v>
      </c>
      <c r="AG174" s="20" cm="1">
        <f t="array" ref="AG174">IF(ISERROR(INDEX(Jornadas[id],ROW()-5)),"",AD174+AE174-AF174)</f>
        <v>54000</v>
      </c>
      <c r="AH174" s="1" cm="1">
        <f t="array" ref="AH174">IF(ISERROR(INDEX(Jornadas[id],ROW()-5)),"",COUNTIFS(_Cortes!$C:$C,INDEX(Jornadas[id],ROW()-5),_Cortes!$B:$B,LOOKUP($AH$4,_Barberos!$B:$B,_Barberos!$A:$A)))</f>
        <v>0</v>
      </c>
      <c r="AI174" s="20" cm="1">
        <f t="array" ref="AI174">IF(ISERROR(INDEX(Jornadas[id],ROW()-5)),"",INT(SUMIFS(Cortes[importe],Cortes[id_jornada],INDEX(Jornadas[id],ROW()-5),Cortes[id_barbero],LOOKUP($AH$4,Barberos[nombre],Barberos[id]))*(INDEX(Jornadas[comision_barberos],1)/100)))</f>
        <v>0</v>
      </c>
      <c r="AJ174" s="20" cm="1">
        <f t="array" ref="AJ174">IF(ISERROR(INDEX(Jornadas[id],ROW()-5)),"",SUMIFS(Cortes[propina],Cortes[id_jornada],INDEX(Jornadas[id],ROW()-5),Cortes[id_barbero],LOOKUP($AH$4,Barberos[nombre],Barberos[id])))</f>
        <v>0</v>
      </c>
      <c r="AK174" s="20" cm="1">
        <f t="array" ref="AK174">IF(ISERROR(INDEX(Jornadas[id],ROW()-5)),"",SUMIFS(Adelantos[importe],Adelantos[id_jornada],INDEX(Jornadas[id],ROW()-5),Adelantos[id_barbero],LOOKUP($AH$4,Barberos[nombre],Barberos[id])))</f>
        <v>0</v>
      </c>
      <c r="AL174" s="20" cm="1">
        <f t="array" ref="AL174">IF(ISERROR(INDEX(Jornadas[id],ROW()-5)),"",AI174+AJ174-AK174)</f>
        <v>0</v>
      </c>
      <c r="AM174" s="1" cm="1">
        <f t="array" ref="AM174">IF(ISERROR(INDEX(Jornadas[id],ROW()-5)),"",COUNTIFS(_Cortes!$C:$C,INDEX(Jornadas[id],ROW()-5),_Cortes!$B:$B,LOOKUP($AM$4,_Barberos!$B:$B,_Barberos!$A:$A)))</f>
        <v>9</v>
      </c>
      <c r="AN174" s="20" cm="1">
        <f t="array" ref="AN174">IF(ISERROR(INDEX(Jornadas[id],ROW()-5)),"",INT(SUMIFS(Cortes[importe],Cortes[id_jornada],INDEX(Jornadas[id],ROW()-5),Cortes[id_barbero],LOOKUP($AM$4,Barberos[nombre],Barberos[id]))*(INDEX(Jornadas[comision_barberos],1)/100)))</f>
        <v>38000</v>
      </c>
      <c r="AO174" s="20" cm="1">
        <f t="array" ref="AO174">IF(ISERROR(INDEX(Jornadas[id],ROW()-5)),"",SUMIFS(Cortes[propina],Cortes[id_jornada],INDEX(Jornadas[id],ROW()-5),Cortes[id_barbero],LOOKUP($AM$4,Barberos[nombre],Barberos[id])))</f>
        <v>8200</v>
      </c>
      <c r="AP174" s="20" cm="1">
        <f t="array" ref="AP174">IF(ISERROR(INDEX(Jornadas[id],ROW()-5)),"",SUMIFS(Adelantos[importe],Adelantos[id_jornada],INDEX(Jornadas[id],ROW()-5),Adelantos[id_barbero],LOOKUP($AM$4,Barberos[nombre],Barberos[id])))</f>
        <v>0</v>
      </c>
      <c r="AQ174" s="20" cm="1">
        <f t="array" ref="AQ174">IF(ISERROR(INDEX(Jornadas[id],ROW()-5)),"",AN174+AO174-AP174)</f>
        <v>46200</v>
      </c>
      <c r="AR174" s="1" cm="1">
        <f t="array" ref="AR174">IF(ISERROR(INDEX(Jornadas[id],ROW()-5)),"",COUNTIFS(_Cortes!$C:$C,INDEX(Jornadas[id],ROW()-5),_Cortes!$B:$B,LOOKUP($AR$4,_Barberos!$B:$B,_Barberos!$A:$A)))</f>
        <v>0</v>
      </c>
      <c r="AS174" s="20" cm="1">
        <f t="array" ref="AS174">IF(ISERROR(INDEX(Jornadas[id],ROW()-5)),"",INT(SUMIFS(Cortes[importe],Cortes[id_jornada],INDEX(Jornadas[id],ROW()-5),Cortes[id_barbero],LOOKUP($AR$4,Barberos[nombre],Barberos[id]))*(INDEX(Jornadas[comision_barberos],1)/100)))</f>
        <v>0</v>
      </c>
      <c r="AT174" s="20" cm="1">
        <f t="array" ref="AT174">IF(ISERROR(INDEX(Jornadas[id],ROW()-5)),"",SUMIFS(Cortes[propina],Cortes[id_jornada],INDEX(Jornadas[id],ROW()-5),Cortes[id_barbero],LOOKUP($AR$4,Barberos[nombre],Barberos[id])))</f>
        <v>0</v>
      </c>
      <c r="AU174" s="20" cm="1">
        <f t="array" ref="AU174">IF(ISERROR(INDEX(Jornadas[id],ROW()-5)),"",SUMIFS(Adelantos[importe],Adelantos[id_jornada],INDEX(Jornadas[id],ROW()-5),Adelantos[id_barbero],LOOKUP($AR$4,Barberos[nombre],Barberos[id])))</f>
        <v>0</v>
      </c>
      <c r="AV174" s="20" cm="1">
        <f t="array" ref="AV174">IF(ISERROR(INDEX(Jornadas[id],ROW()-5)),"",AS174+AT174-AU174)</f>
        <v>0</v>
      </c>
    </row>
    <row r="175" spans="1:48" ht="15" hidden="1" customHeight="1" x14ac:dyDescent="0.3">
      <c r="A175" s="51" t="str">
        <f t="shared" si="2"/>
        <v>Monday</v>
      </c>
      <c r="B175" s="52"/>
      <c r="C175" s="36" cm="1">
        <f t="array" ref="C175">IF(ISERROR(INDEX(Jornadas[id],ROW()-5)),"",INDEX(Jornadas[fecha],ROW()-5))</f>
        <v>45859</v>
      </c>
      <c r="D175" s="2" cm="1">
        <f t="array" ref="D175">IF(ISERROR(INDEX(Jornadas[id],ROW()-5)),"",COUNTIFS(_Cortes!$C:$C,INDEX(Jornadas[id],ROW()-5),_Cortes!$B:$B,LOOKUP($D$4,_Barberos!$B:$B,_Barberos!$A:$A)))</f>
        <v>8</v>
      </c>
      <c r="E175" s="21" cm="1">
        <f t="array" ref="E175">IF(ISERROR(INDEX(Jornadas[id],ROW()-5)),"",INT(SUMIFS(Cortes[importe],Cortes[id_jornada],INDEX(Jornadas[id],ROW()-5),Cortes[id_barbero],LOOKUP($D$4,Barberos[nombre],Barberos[id]))*(INDEX(Jornadas[comision_barberos],1)/100)))</f>
        <v>32000</v>
      </c>
      <c r="F175" s="21" cm="1">
        <f t="array" ref="F175">IF(ISERROR(INDEX(Jornadas[id],ROW()-5)),"",SUMIFS(Cortes[propina],Cortes[id_jornada],INDEX(Jornadas[id],ROW()-5),Cortes[id_barbero],LOOKUP($D$4,Barberos[nombre],Barberos[id])))</f>
        <v>2000</v>
      </c>
      <c r="G175" s="21" cm="1">
        <f t="array" ref="G175">IF(ISERROR(INDEX(Jornadas[id],ROW()-5)),"",SUMIFS(Adelantos[importe],Adelantos[id_jornada],INDEX(Jornadas[id],ROW()-5),Adelantos[id_barbero],LOOKUP($D$4,Barberos[nombre],Barberos[id])))</f>
        <v>0</v>
      </c>
      <c r="H175" s="21" cm="1">
        <f t="array" ref="H175">IF(ISERROR(INDEX(Jornadas[id],ROW()-5)),"",E175+F175-G175)</f>
        <v>34000</v>
      </c>
      <c r="I175" s="2" cm="1">
        <f t="array" ref="I175">IF(ISERROR(INDEX(Jornadas[id],ROW()-5)),"",COUNTIFS(_Cortes!$C:$C,INDEX(Jornadas[id],ROW()-5),_Cortes!$B:$B,LOOKUP($I$4,_Barberos!$B:$B,_Barberos!$A:$A)))</f>
        <v>0</v>
      </c>
      <c r="J175" s="21" cm="1">
        <f t="array" ref="J175">IF(ISERROR(INDEX(Jornadas[id],ROW()-5)),"",INT(SUMIFS(Cortes[importe],Cortes[id_jornada],INDEX(Jornadas[id],ROW()-5),Cortes[id_barbero],LOOKUP($I$4,Barberos[nombre],Barberos[id]))*(INDEX(Jornadas[comision_barberos],1)/100)))</f>
        <v>0</v>
      </c>
      <c r="K175" s="21" cm="1">
        <f t="array" ref="K175">IF(ISERROR(INDEX(Jornadas[id],ROW()-5)),"",SUMIFS(Cortes[propina],Cortes[id_jornada],INDEX(Jornadas[id],ROW()-5),Cortes[id_barbero],LOOKUP($I$4,Barberos[nombre],Barberos[id])))</f>
        <v>0</v>
      </c>
      <c r="L175" s="21" cm="1">
        <f t="array" ref="L175">IF(ISERROR(INDEX(Jornadas[id],ROW()-5)),"",SUMIFS(Adelantos[importe],Adelantos[id_jornada],INDEX(Jornadas[id],ROW()-5),Adelantos[id_barbero],LOOKUP($I$4,Barberos[nombre],Barberos[id])))</f>
        <v>0</v>
      </c>
      <c r="M175" s="21" cm="1">
        <f t="array" ref="M175">IF(ISERROR(INDEX(Jornadas[id],ROW()-5)),"",J175+K175-L175)</f>
        <v>0</v>
      </c>
      <c r="N175" s="2" cm="1">
        <f t="array" ref="N175">IF(ISERROR(INDEX(Jornadas[id],ROW()-5)),"",COUNTIFS(_Cortes!$C:$C,INDEX(Jornadas[id],ROW()-5),_Cortes!$B:$B,LOOKUP($N$4,_Barberos!$B:$B,_Barberos!$A:$A)))</f>
        <v>16</v>
      </c>
      <c r="O175" s="21" cm="1">
        <f t="array" ref="O175">IF(ISERROR(INDEX(Jornadas[id],ROW()-5)),"",INT(SUMIFS(Cortes[importe],Cortes[id_jornada],INDEX(Jornadas[id],ROW()-5),Cortes[id_barbero],LOOKUP($N$4,Barberos[nombre],Barberos[id]))*(INDEX(Jornadas[comision_barberos],1)/100)))</f>
        <v>64500</v>
      </c>
      <c r="P175" s="21" cm="1">
        <f t="array" ref="P175">IF(ISERROR(INDEX(Jornadas[id],ROW()-5)),"",SUMIFS(Cortes[propina],Cortes[id_jornada],INDEX(Jornadas[id],ROW()-5),Cortes[id_barbero],LOOKUP($N$4,Barberos[nombre],Barberos[id])))</f>
        <v>13000</v>
      </c>
      <c r="Q175" s="21" cm="1">
        <f t="array" ref="Q175">IF(ISERROR(INDEX(Jornadas[id],ROW()-5)),"",SUMIFS(Adelantos[importe],Adelantos[id_jornada],INDEX(Jornadas[id],ROW()-5),Adelantos[id_barbero],LOOKUP($N$4,Barberos[nombre],Barberos[id])))</f>
        <v>0</v>
      </c>
      <c r="R175" s="21" cm="1">
        <f t="array" ref="R175">IF(ISERROR(INDEX(Jornadas[id],ROW()-5)),"",O175+P175-Q175)</f>
        <v>77500</v>
      </c>
      <c r="S175" s="2" cm="1">
        <f t="array" ref="S175">IF(ISERROR(INDEX(Jornadas[id],ROW()-5)),"",COUNTIFS(_Cortes!$C:$C,INDEX(Jornadas[id],ROW()-5),_Cortes!$B:$B,LOOKUP($S$4,_Barberos!$B:$B,_Barberos!$A:$A)))</f>
        <v>0</v>
      </c>
      <c r="T175" s="21" cm="1">
        <f t="array" ref="T175">IF(ISERROR(INDEX(Jornadas[id],ROW()-5)),"",INT(SUMIFS(Cortes[importe],Cortes[id_jornada],INDEX(Jornadas[id],ROW()-5),Cortes[id_barbero],LOOKUP($S$4,Barberos[nombre],Barberos[id]))*(INDEX(Jornadas[comision_barberos],1)/100)))</f>
        <v>0</v>
      </c>
      <c r="U175" s="21" cm="1">
        <f t="array" ref="U175">IF(ISERROR(INDEX(Jornadas[id],ROW()-5)),"",SUMIFS(Cortes[propina],Cortes[id_jornada],INDEX(Jornadas[id],ROW()-5),Cortes[id_barbero],LOOKUP($S$4,Barberos[nombre],Barberos[id])))</f>
        <v>0</v>
      </c>
      <c r="V175" s="21" cm="1">
        <f t="array" ref="V175">IF(ISERROR(INDEX(Jornadas[id],ROW()-5)),"",SUMIFS(Adelantos[importe],Adelantos[id_jornada],INDEX(Jornadas[id],ROW()-5),Adelantos[id_barbero],LOOKUP($S$4,Barberos[nombre],Barberos[id])))</f>
        <v>0</v>
      </c>
      <c r="W175" s="21" cm="1">
        <f t="array" ref="W175">IF(ISERROR(INDEX(Jornadas[id],ROW()-5)),"",T175+U175-V175)</f>
        <v>0</v>
      </c>
      <c r="X175" s="2" cm="1">
        <f t="array" ref="X175">IF(ISERROR(INDEX(Jornadas[id],ROW()-5)),"",COUNTIFS(_Cortes!$C:$C,INDEX(Jornadas[id],ROW()-5),_Cortes!$B:$B,LOOKUP($X$4,_Barberos!$B:$B,_Barberos!$A:$A)))</f>
        <v>10</v>
      </c>
      <c r="Y175" s="21" cm="1">
        <f t="array" ref="Y175">IF(ISERROR(INDEX(Jornadas[id],ROW()-5)),"",INT(SUMIFS(Cortes[importe],Cortes[id_jornada],INDEX(Jornadas[id],ROW()-5),Cortes[id_barbero],LOOKUP($X$4,Barberos[nombre],Barberos[id]))*(INDEX(Jornadas[comision_barberos],1)/100)))</f>
        <v>40000</v>
      </c>
      <c r="Z175" s="21" cm="1">
        <f t="array" ref="Z175">IF(ISERROR(INDEX(Jornadas[id],ROW()-5)),"",SUMIFS(Cortes[propina],Cortes[id_jornada],INDEX(Jornadas[id],ROW()-5),Cortes[id_barbero],LOOKUP($X$4,Barberos[nombre],Barberos[id])))</f>
        <v>0</v>
      </c>
      <c r="AA175" s="21" cm="1">
        <f t="array" ref="AA175">IF(ISERROR(INDEX(Jornadas[id],ROW()-5)),"",SUMIFS(Adelantos[importe],Adelantos[id_jornada],INDEX(Jornadas[id],ROW()-5),Adelantos[id_barbero],LOOKUP($X$4,Barberos[nombre],Barberos[id])))</f>
        <v>0</v>
      </c>
      <c r="AB175" s="21" cm="1">
        <f t="array" ref="AB175">IF(ISERROR(INDEX(Jornadas[id],ROW()-5)),"",Y175+Z175-AA175)</f>
        <v>40000</v>
      </c>
      <c r="AC175" s="2" cm="1">
        <f t="array" ref="AC175">IF(ISERROR(INDEX(Jornadas[id],ROW()-5)),"",COUNTIFS(_Cortes!$C:$C,INDEX(Jornadas[id],ROW()-5),_Cortes!$B:$B,LOOKUP($AC$4,_Barberos!$B:$B,_Barberos!$A:$A)))</f>
        <v>0</v>
      </c>
      <c r="AD175" s="21" cm="1">
        <f t="array" ref="AD175">IF(ISERROR(INDEX(Jornadas[id],ROW()-5)),"",INT(SUMIFS(Cortes[importe],Cortes[id_jornada],INDEX(Jornadas[id],ROW()-5),Cortes[id_barbero],LOOKUP($AC$4,Barberos[nombre],Barberos[id]))*(INDEX(Jornadas[comision_barberos],1)/100)))</f>
        <v>0</v>
      </c>
      <c r="AE175" s="21" cm="1">
        <f t="array" ref="AE175">IF(ISERROR(INDEX(Jornadas[id],ROW()-5)),"",SUMIFS(Cortes[propina],Cortes[id_jornada],INDEX(Jornadas[id],ROW()-5),Cortes[id_barbero],LOOKUP($AC$4,Barberos[nombre],Barberos[id])))</f>
        <v>0</v>
      </c>
      <c r="AF175" s="21" cm="1">
        <f t="array" ref="AF175">IF(ISERROR(INDEX(Jornadas[id],ROW()-5)),"",SUMIFS(Adelantos[importe],Adelantos[id_jornada],INDEX(Jornadas[id],ROW()-5),Adelantos[id_barbero],LOOKUP($AC$4,Barberos[nombre],Barberos[id])))</f>
        <v>0</v>
      </c>
      <c r="AG175" s="21" cm="1">
        <f t="array" ref="AG175">IF(ISERROR(INDEX(Jornadas[id],ROW()-5)),"",AD175+AE175-AF175)</f>
        <v>0</v>
      </c>
      <c r="AH175" s="2" cm="1">
        <f t="array" ref="AH175">IF(ISERROR(INDEX(Jornadas[id],ROW()-5)),"",COUNTIFS(_Cortes!$C:$C,INDEX(Jornadas[id],ROW()-5),_Cortes!$B:$B,LOOKUP($AH$4,_Barberos!$B:$B,_Barberos!$A:$A)))</f>
        <v>0</v>
      </c>
      <c r="AI175" s="21" cm="1">
        <f t="array" ref="AI175">IF(ISERROR(INDEX(Jornadas[id],ROW()-5)),"",INT(SUMIFS(Cortes[importe],Cortes[id_jornada],INDEX(Jornadas[id],ROW()-5),Cortes[id_barbero],LOOKUP($AH$4,Barberos[nombre],Barberos[id]))*(INDEX(Jornadas[comision_barberos],1)/100)))</f>
        <v>0</v>
      </c>
      <c r="AJ175" s="21" cm="1">
        <f t="array" ref="AJ175">IF(ISERROR(INDEX(Jornadas[id],ROW()-5)),"",SUMIFS(Cortes[propina],Cortes[id_jornada],INDEX(Jornadas[id],ROW()-5),Cortes[id_barbero],LOOKUP($AH$4,Barberos[nombre],Barberos[id])))</f>
        <v>0</v>
      </c>
      <c r="AK175" s="21" cm="1">
        <f t="array" ref="AK175">IF(ISERROR(INDEX(Jornadas[id],ROW()-5)),"",SUMIFS(Adelantos[importe],Adelantos[id_jornada],INDEX(Jornadas[id],ROW()-5),Adelantos[id_barbero],LOOKUP($AH$4,Barberos[nombre],Barberos[id])))</f>
        <v>0</v>
      </c>
      <c r="AL175" s="21" cm="1">
        <f t="array" ref="AL175">IF(ISERROR(INDEX(Jornadas[id],ROW()-5)),"",AI175+AJ175-AK175)</f>
        <v>0</v>
      </c>
      <c r="AM175" s="2" cm="1">
        <f t="array" ref="AM175">IF(ISERROR(INDEX(Jornadas[id],ROW()-5)),"",COUNTIFS(_Cortes!$C:$C,INDEX(Jornadas[id],ROW()-5),_Cortes!$B:$B,LOOKUP($AM$4,_Barberos!$B:$B,_Barberos!$A:$A)))</f>
        <v>0</v>
      </c>
      <c r="AN175" s="21" cm="1">
        <f t="array" ref="AN175">IF(ISERROR(INDEX(Jornadas[id],ROW()-5)),"",INT(SUMIFS(Cortes[importe],Cortes[id_jornada],INDEX(Jornadas[id],ROW()-5),Cortes[id_barbero],LOOKUP($AM$4,Barberos[nombre],Barberos[id]))*(INDEX(Jornadas[comision_barberos],1)/100)))</f>
        <v>0</v>
      </c>
      <c r="AO175" s="21" cm="1">
        <f t="array" ref="AO175">IF(ISERROR(INDEX(Jornadas[id],ROW()-5)),"",SUMIFS(Cortes[propina],Cortes[id_jornada],INDEX(Jornadas[id],ROW()-5),Cortes[id_barbero],LOOKUP($AM$4,Barberos[nombre],Barberos[id])))</f>
        <v>0</v>
      </c>
      <c r="AP175" s="21" cm="1">
        <f t="array" ref="AP175">IF(ISERROR(INDEX(Jornadas[id],ROW()-5)),"",SUMIFS(Adelantos[importe],Adelantos[id_jornada],INDEX(Jornadas[id],ROW()-5),Adelantos[id_barbero],LOOKUP($AM$4,Barberos[nombre],Barberos[id])))</f>
        <v>0</v>
      </c>
      <c r="AQ175" s="21" cm="1">
        <f t="array" ref="AQ175">IF(ISERROR(INDEX(Jornadas[id],ROW()-5)),"",AN175+AO175-AP175)</f>
        <v>0</v>
      </c>
      <c r="AR175" s="2" cm="1">
        <f t="array" ref="AR175">IF(ISERROR(INDEX(Jornadas[id],ROW()-5)),"",COUNTIFS(_Cortes!$C:$C,INDEX(Jornadas[id],ROW()-5),_Cortes!$B:$B,LOOKUP($AR$4,_Barberos!$B:$B,_Barberos!$A:$A)))</f>
        <v>0</v>
      </c>
      <c r="AS175" s="21" cm="1">
        <f t="array" ref="AS175">IF(ISERROR(INDEX(Jornadas[id],ROW()-5)),"",INT(SUMIFS(Cortes[importe],Cortes[id_jornada],INDEX(Jornadas[id],ROW()-5),Cortes[id_barbero],LOOKUP($AR$4,Barberos[nombre],Barberos[id]))*(INDEX(Jornadas[comision_barberos],1)/100)))</f>
        <v>0</v>
      </c>
      <c r="AT175" s="21" cm="1">
        <f t="array" ref="AT175">IF(ISERROR(INDEX(Jornadas[id],ROW()-5)),"",SUMIFS(Cortes[propina],Cortes[id_jornada],INDEX(Jornadas[id],ROW()-5),Cortes[id_barbero],LOOKUP($AR$4,Barberos[nombre],Barberos[id])))</f>
        <v>0</v>
      </c>
      <c r="AU175" s="21" cm="1">
        <f t="array" ref="AU175">IF(ISERROR(INDEX(Jornadas[id],ROW()-5)),"",SUMIFS(Adelantos[importe],Adelantos[id_jornada],INDEX(Jornadas[id],ROW()-5),Adelantos[id_barbero],LOOKUP($AR$4,Barberos[nombre],Barberos[id])))</f>
        <v>0</v>
      </c>
      <c r="AV175" s="21" cm="1">
        <f t="array" ref="AV175">IF(ISERROR(INDEX(Jornadas[id],ROW()-5)),"",AS175+AT175-AU175)</f>
        <v>0</v>
      </c>
    </row>
    <row r="176" spans="1:48" ht="15" hidden="1" customHeight="1" x14ac:dyDescent="0.3">
      <c r="A176" s="53" t="str">
        <f t="shared" si="2"/>
        <v>Tuesday</v>
      </c>
      <c r="B176" s="54"/>
      <c r="C176" s="38" cm="1">
        <f t="array" ref="C176">IF(ISERROR(INDEX(Jornadas[id],ROW()-5)),"",INDEX(Jornadas[fecha],ROW()-5))</f>
        <v>45860</v>
      </c>
      <c r="D176" s="1" cm="1">
        <f t="array" ref="D176">IF(ISERROR(INDEX(Jornadas[id],ROW()-5)),"",COUNTIFS(_Cortes!$C:$C,INDEX(Jornadas[id],ROW()-5),_Cortes!$B:$B,LOOKUP($D$4,_Barberos!$B:$B,_Barberos!$A:$A)))</f>
        <v>6</v>
      </c>
      <c r="E176" s="20" cm="1">
        <f t="array" ref="E176">IF(ISERROR(INDEX(Jornadas[id],ROW()-5)),"",INT(SUMIFS(Cortes[importe],Cortes[id_jornada],INDEX(Jornadas[id],ROW()-5),Cortes[id_barbero],LOOKUP($D$4,Barberos[nombre],Barberos[id]))*(INDEX(Jornadas[comision_barberos],1)/100)))</f>
        <v>24000</v>
      </c>
      <c r="F176" s="20" cm="1">
        <f t="array" ref="F176">IF(ISERROR(INDEX(Jornadas[id],ROW()-5)),"",SUMIFS(Cortes[propina],Cortes[id_jornada],INDEX(Jornadas[id],ROW()-5),Cortes[id_barbero],LOOKUP($D$4,Barberos[nombre],Barberos[id])))</f>
        <v>1000</v>
      </c>
      <c r="G176" s="20" cm="1">
        <f t="array" ref="G176">IF(ISERROR(INDEX(Jornadas[id],ROW()-5)),"",SUMIFS(Adelantos[importe],Adelantos[id_jornada],INDEX(Jornadas[id],ROW()-5),Adelantos[id_barbero],LOOKUP($D$4,Barberos[nombre],Barberos[id])))</f>
        <v>0</v>
      </c>
      <c r="H176" s="20" cm="1">
        <f t="array" ref="H176">IF(ISERROR(INDEX(Jornadas[id],ROW()-5)),"",E176+F176-G176)</f>
        <v>25000</v>
      </c>
      <c r="I176" s="1" cm="1">
        <f t="array" ref="I176">IF(ISERROR(INDEX(Jornadas[id],ROW()-5)),"",COUNTIFS(_Cortes!$C:$C,INDEX(Jornadas[id],ROW()-5),_Cortes!$B:$B,LOOKUP($I$4,_Barberos!$B:$B,_Barberos!$A:$A)))</f>
        <v>12</v>
      </c>
      <c r="J176" s="20" cm="1">
        <f t="array" ref="J176">IF(ISERROR(INDEX(Jornadas[id],ROW()-5)),"",INT(SUMIFS(Cortes[importe],Cortes[id_jornada],INDEX(Jornadas[id],ROW()-5),Cortes[id_barbero],LOOKUP($I$4,Barberos[nombre],Barberos[id]))*(INDEX(Jornadas[comision_barberos],1)/100)))</f>
        <v>49000</v>
      </c>
      <c r="K176" s="20" cm="1">
        <f t="array" ref="K176">IF(ISERROR(INDEX(Jornadas[id],ROW()-5)),"",SUMIFS(Cortes[propina],Cortes[id_jornada],INDEX(Jornadas[id],ROW()-5),Cortes[id_barbero],LOOKUP($I$4,Barberos[nombre],Barberos[id])))</f>
        <v>1000</v>
      </c>
      <c r="L176" s="20" cm="1">
        <f t="array" ref="L176">IF(ISERROR(INDEX(Jornadas[id],ROW()-5)),"",SUMIFS(Adelantos[importe],Adelantos[id_jornada],INDEX(Jornadas[id],ROW()-5),Adelantos[id_barbero],LOOKUP($I$4,Barberos[nombre],Barberos[id])))</f>
        <v>0</v>
      </c>
      <c r="M176" s="20" cm="1">
        <f t="array" ref="M176">IF(ISERROR(INDEX(Jornadas[id],ROW()-5)),"",J176+K176-L176)</f>
        <v>50000</v>
      </c>
      <c r="N176" s="1" cm="1">
        <f t="array" ref="N176">IF(ISERROR(INDEX(Jornadas[id],ROW()-5)),"",COUNTIFS(_Cortes!$C:$C,INDEX(Jornadas[id],ROW()-5),_Cortes!$B:$B,LOOKUP($N$4,_Barberos!$B:$B,_Barberos!$A:$A)))</f>
        <v>0</v>
      </c>
      <c r="O176" s="20" cm="1">
        <f t="array" ref="O176">IF(ISERROR(INDEX(Jornadas[id],ROW()-5)),"",INT(SUMIFS(Cortes[importe],Cortes[id_jornada],INDEX(Jornadas[id],ROW()-5),Cortes[id_barbero],LOOKUP($N$4,Barberos[nombre],Barberos[id]))*(INDEX(Jornadas[comision_barberos],1)/100)))</f>
        <v>0</v>
      </c>
      <c r="P176" s="20" cm="1">
        <f t="array" ref="P176">IF(ISERROR(INDEX(Jornadas[id],ROW()-5)),"",SUMIFS(Cortes[propina],Cortes[id_jornada],INDEX(Jornadas[id],ROW()-5),Cortes[id_barbero],LOOKUP($N$4,Barberos[nombre],Barberos[id])))</f>
        <v>0</v>
      </c>
      <c r="Q176" s="20" cm="1">
        <f t="array" ref="Q176">IF(ISERROR(INDEX(Jornadas[id],ROW()-5)),"",SUMIFS(Adelantos[importe],Adelantos[id_jornada],INDEX(Jornadas[id],ROW()-5),Adelantos[id_barbero],LOOKUP($N$4,Barberos[nombre],Barberos[id])))</f>
        <v>0</v>
      </c>
      <c r="R176" s="20" cm="1">
        <f t="array" ref="R176">IF(ISERROR(INDEX(Jornadas[id],ROW()-5)),"",O176+P176-Q176)</f>
        <v>0</v>
      </c>
      <c r="S176" s="1" cm="1">
        <f t="array" ref="S176">IF(ISERROR(INDEX(Jornadas[id],ROW()-5)),"",COUNTIFS(_Cortes!$C:$C,INDEX(Jornadas[id],ROW()-5),_Cortes!$B:$B,LOOKUP($S$4,_Barberos!$B:$B,_Barberos!$A:$A)))</f>
        <v>6</v>
      </c>
      <c r="T176" s="20" cm="1">
        <f t="array" ref="T176">IF(ISERROR(INDEX(Jornadas[id],ROW()-5)),"",INT(SUMIFS(Cortes[importe],Cortes[id_jornada],INDEX(Jornadas[id],ROW()-5),Cortes[id_barbero],LOOKUP($S$4,Barberos[nombre],Barberos[id]))*(INDEX(Jornadas[comision_barberos],1)/100)))</f>
        <v>25000</v>
      </c>
      <c r="U176" s="20" cm="1">
        <f t="array" ref="U176">IF(ISERROR(INDEX(Jornadas[id],ROW()-5)),"",SUMIFS(Cortes[propina],Cortes[id_jornada],INDEX(Jornadas[id],ROW()-5),Cortes[id_barbero],LOOKUP($S$4,Barberos[nombre],Barberos[id])))</f>
        <v>0</v>
      </c>
      <c r="V176" s="20" cm="1">
        <f t="array" ref="V176">IF(ISERROR(INDEX(Jornadas[id],ROW()-5)),"",SUMIFS(Adelantos[importe],Adelantos[id_jornada],INDEX(Jornadas[id],ROW()-5),Adelantos[id_barbero],LOOKUP($S$4,Barberos[nombre],Barberos[id])))</f>
        <v>0</v>
      </c>
      <c r="W176" s="20" cm="1">
        <f t="array" ref="W176">IF(ISERROR(INDEX(Jornadas[id],ROW()-5)),"",T176+U176-V176)</f>
        <v>25000</v>
      </c>
      <c r="X176" s="1" cm="1">
        <f t="array" ref="X176">IF(ISERROR(INDEX(Jornadas[id],ROW()-5)),"",COUNTIFS(_Cortes!$C:$C,INDEX(Jornadas[id],ROW()-5),_Cortes!$B:$B,LOOKUP($X$4,_Barberos!$B:$B,_Barberos!$A:$A)))</f>
        <v>6</v>
      </c>
      <c r="Y176" s="20" cm="1">
        <f t="array" ref="Y176">IF(ISERROR(INDEX(Jornadas[id],ROW()-5)),"",INT(SUMIFS(Cortes[importe],Cortes[id_jornada],INDEX(Jornadas[id],ROW()-5),Cortes[id_barbero],LOOKUP($X$4,Barberos[nombre],Barberos[id]))*(INDEX(Jornadas[comision_barberos],1)/100)))</f>
        <v>24000</v>
      </c>
      <c r="Z176" s="20" cm="1">
        <f t="array" ref="Z176">IF(ISERROR(INDEX(Jornadas[id],ROW()-5)),"",SUMIFS(Cortes[propina],Cortes[id_jornada],INDEX(Jornadas[id],ROW()-5),Cortes[id_barbero],LOOKUP($X$4,Barberos[nombre],Barberos[id])))</f>
        <v>4000</v>
      </c>
      <c r="AA176" s="20" cm="1">
        <f t="array" ref="AA176">IF(ISERROR(INDEX(Jornadas[id],ROW()-5)),"",SUMIFS(Adelantos[importe],Adelantos[id_jornada],INDEX(Jornadas[id],ROW()-5),Adelantos[id_barbero],LOOKUP($X$4,Barberos[nombre],Barberos[id])))</f>
        <v>0</v>
      </c>
      <c r="AB176" s="20" cm="1">
        <f t="array" ref="AB176">IF(ISERROR(INDEX(Jornadas[id],ROW()-5)),"",Y176+Z176-AA176)</f>
        <v>28000</v>
      </c>
      <c r="AC176" s="1" cm="1">
        <f t="array" ref="AC176">IF(ISERROR(INDEX(Jornadas[id],ROW()-5)),"",COUNTIFS(_Cortes!$C:$C,INDEX(Jornadas[id],ROW()-5),_Cortes!$B:$B,LOOKUP($AC$4,_Barberos!$B:$B,_Barberos!$A:$A)))</f>
        <v>6</v>
      </c>
      <c r="AD176" s="20" cm="1">
        <f t="array" ref="AD176">IF(ISERROR(INDEX(Jornadas[id],ROW()-5)),"",INT(SUMIFS(Cortes[importe],Cortes[id_jornada],INDEX(Jornadas[id],ROW()-5),Cortes[id_barbero],LOOKUP($AC$4,Barberos[nombre],Barberos[id]))*(INDEX(Jornadas[comision_barberos],1)/100)))</f>
        <v>25000</v>
      </c>
      <c r="AE176" s="20" cm="1">
        <f t="array" ref="AE176">IF(ISERROR(INDEX(Jornadas[id],ROW()-5)),"",SUMIFS(Cortes[propina],Cortes[id_jornada],INDEX(Jornadas[id],ROW()-5),Cortes[id_barbero],LOOKUP($AC$4,Barberos[nombre],Barberos[id])))</f>
        <v>0</v>
      </c>
      <c r="AF176" s="20" cm="1">
        <f t="array" ref="AF176">IF(ISERROR(INDEX(Jornadas[id],ROW()-5)),"",SUMIFS(Adelantos[importe],Adelantos[id_jornada],INDEX(Jornadas[id],ROW()-5),Adelantos[id_barbero],LOOKUP($AC$4,Barberos[nombre],Barberos[id])))</f>
        <v>0</v>
      </c>
      <c r="AG176" s="20" cm="1">
        <f t="array" ref="AG176">IF(ISERROR(INDEX(Jornadas[id],ROW()-5)),"",AD176+AE176-AF176)</f>
        <v>25000</v>
      </c>
      <c r="AH176" s="1" cm="1">
        <f t="array" ref="AH176">IF(ISERROR(INDEX(Jornadas[id],ROW()-5)),"",COUNTIFS(_Cortes!$C:$C,INDEX(Jornadas[id],ROW()-5),_Cortes!$B:$B,LOOKUP($AH$4,_Barberos!$B:$B,_Barberos!$A:$A)))</f>
        <v>0</v>
      </c>
      <c r="AI176" s="20" cm="1">
        <f t="array" ref="AI176">IF(ISERROR(INDEX(Jornadas[id],ROW()-5)),"",INT(SUMIFS(Cortes[importe],Cortes[id_jornada],INDEX(Jornadas[id],ROW()-5),Cortes[id_barbero],LOOKUP($AH$4,Barberos[nombre],Barberos[id]))*(INDEX(Jornadas[comision_barberos],1)/100)))</f>
        <v>0</v>
      </c>
      <c r="AJ176" s="20" cm="1">
        <f t="array" ref="AJ176">IF(ISERROR(INDEX(Jornadas[id],ROW()-5)),"",SUMIFS(Cortes[propina],Cortes[id_jornada],INDEX(Jornadas[id],ROW()-5),Cortes[id_barbero],LOOKUP($AH$4,Barberos[nombre],Barberos[id])))</f>
        <v>0</v>
      </c>
      <c r="AK176" s="20" cm="1">
        <f t="array" ref="AK176">IF(ISERROR(INDEX(Jornadas[id],ROW()-5)),"",SUMIFS(Adelantos[importe],Adelantos[id_jornada],INDEX(Jornadas[id],ROW()-5),Adelantos[id_barbero],LOOKUP($AH$4,Barberos[nombre],Barberos[id])))</f>
        <v>0</v>
      </c>
      <c r="AL176" s="20" cm="1">
        <f t="array" ref="AL176">IF(ISERROR(INDEX(Jornadas[id],ROW()-5)),"",AI176+AJ176-AK176)</f>
        <v>0</v>
      </c>
      <c r="AM176" s="1" cm="1">
        <f t="array" ref="AM176">IF(ISERROR(INDEX(Jornadas[id],ROW()-5)),"",COUNTIFS(_Cortes!$C:$C,INDEX(Jornadas[id],ROW()-5),_Cortes!$B:$B,LOOKUP($AM$4,_Barberos!$B:$B,_Barberos!$A:$A)))</f>
        <v>0</v>
      </c>
      <c r="AN176" s="20" cm="1">
        <f t="array" ref="AN176">IF(ISERROR(INDEX(Jornadas[id],ROW()-5)),"",INT(SUMIFS(Cortes[importe],Cortes[id_jornada],INDEX(Jornadas[id],ROW()-5),Cortes[id_barbero],LOOKUP($AM$4,Barberos[nombre],Barberos[id]))*(INDEX(Jornadas[comision_barberos],1)/100)))</f>
        <v>0</v>
      </c>
      <c r="AO176" s="20" cm="1">
        <f t="array" ref="AO176">IF(ISERROR(INDEX(Jornadas[id],ROW()-5)),"",SUMIFS(Cortes[propina],Cortes[id_jornada],INDEX(Jornadas[id],ROW()-5),Cortes[id_barbero],LOOKUP($AM$4,Barberos[nombre],Barberos[id])))</f>
        <v>0</v>
      </c>
      <c r="AP176" s="20" cm="1">
        <f t="array" ref="AP176">IF(ISERROR(INDEX(Jornadas[id],ROW()-5)),"",SUMIFS(Adelantos[importe],Adelantos[id_jornada],INDEX(Jornadas[id],ROW()-5),Adelantos[id_barbero],LOOKUP($AM$4,Barberos[nombre],Barberos[id])))</f>
        <v>0</v>
      </c>
      <c r="AQ176" s="20" cm="1">
        <f t="array" ref="AQ176">IF(ISERROR(INDEX(Jornadas[id],ROW()-5)),"",AN176+AO176-AP176)</f>
        <v>0</v>
      </c>
      <c r="AR176" s="1" cm="1">
        <f t="array" ref="AR176">IF(ISERROR(INDEX(Jornadas[id],ROW()-5)),"",COUNTIFS(_Cortes!$C:$C,INDEX(Jornadas[id],ROW()-5),_Cortes!$B:$B,LOOKUP($AR$4,_Barberos!$B:$B,_Barberos!$A:$A)))</f>
        <v>0</v>
      </c>
      <c r="AS176" s="20" cm="1">
        <f t="array" ref="AS176">IF(ISERROR(INDEX(Jornadas[id],ROW()-5)),"",INT(SUMIFS(Cortes[importe],Cortes[id_jornada],INDEX(Jornadas[id],ROW()-5),Cortes[id_barbero],LOOKUP($AR$4,Barberos[nombre],Barberos[id]))*(INDEX(Jornadas[comision_barberos],1)/100)))</f>
        <v>0</v>
      </c>
      <c r="AT176" s="20" cm="1">
        <f t="array" ref="AT176">IF(ISERROR(INDEX(Jornadas[id],ROW()-5)),"",SUMIFS(Cortes[propina],Cortes[id_jornada],INDEX(Jornadas[id],ROW()-5),Cortes[id_barbero],LOOKUP($AR$4,Barberos[nombre],Barberos[id])))</f>
        <v>0</v>
      </c>
      <c r="AU176" s="20" cm="1">
        <f t="array" ref="AU176">IF(ISERROR(INDEX(Jornadas[id],ROW()-5)),"",SUMIFS(Adelantos[importe],Adelantos[id_jornada],INDEX(Jornadas[id],ROW()-5),Adelantos[id_barbero],LOOKUP($AR$4,Barberos[nombre],Barberos[id])))</f>
        <v>0</v>
      </c>
      <c r="AV176" s="20" cm="1">
        <f t="array" ref="AV176">IF(ISERROR(INDEX(Jornadas[id],ROW()-5)),"",AS176+AT176-AU176)</f>
        <v>0</v>
      </c>
    </row>
    <row r="177" spans="1:48" ht="15" hidden="1" customHeight="1" x14ac:dyDescent="0.3">
      <c r="A177" s="51" t="str">
        <f t="shared" si="2"/>
        <v>Wednesday</v>
      </c>
      <c r="B177" s="52"/>
      <c r="C177" s="36" cm="1">
        <f t="array" ref="C177">IF(ISERROR(INDEX(Jornadas[id],ROW()-5)),"",INDEX(Jornadas[fecha],ROW()-5))</f>
        <v>45861</v>
      </c>
      <c r="D177" s="2" cm="1">
        <f t="array" ref="D177">IF(ISERROR(INDEX(Jornadas[id],ROW()-5)),"",COUNTIFS(_Cortes!$C:$C,INDEX(Jornadas[id],ROW()-5),_Cortes!$B:$B,LOOKUP($D$4,_Barberos!$B:$B,_Barberos!$A:$A)))</f>
        <v>0</v>
      </c>
      <c r="E177" s="21" cm="1">
        <f t="array" ref="E177">IF(ISERROR(INDEX(Jornadas[id],ROW()-5)),"",INT(SUMIFS(Cortes[importe],Cortes[id_jornada],INDEX(Jornadas[id],ROW()-5),Cortes[id_barbero],LOOKUP($D$4,Barberos[nombre],Barberos[id]))*(INDEX(Jornadas[comision_barberos],1)/100)))</f>
        <v>0</v>
      </c>
      <c r="F177" s="21" cm="1">
        <f t="array" ref="F177">IF(ISERROR(INDEX(Jornadas[id],ROW()-5)),"",SUMIFS(Cortes[propina],Cortes[id_jornada],INDEX(Jornadas[id],ROW()-5),Cortes[id_barbero],LOOKUP($D$4,Barberos[nombre],Barberos[id])))</f>
        <v>0</v>
      </c>
      <c r="G177" s="21" cm="1">
        <f t="array" ref="G177">IF(ISERROR(INDEX(Jornadas[id],ROW()-5)),"",SUMIFS(Adelantos[importe],Adelantos[id_jornada],INDEX(Jornadas[id],ROW()-5),Adelantos[id_barbero],LOOKUP($D$4,Barberos[nombre],Barberos[id])))</f>
        <v>0</v>
      </c>
      <c r="H177" s="21" cm="1">
        <f t="array" ref="H177">IF(ISERROR(INDEX(Jornadas[id],ROW()-5)),"",E177+F177-G177)</f>
        <v>0</v>
      </c>
      <c r="I177" s="2" cm="1">
        <f t="array" ref="I177">IF(ISERROR(INDEX(Jornadas[id],ROW()-5)),"",COUNTIFS(_Cortes!$C:$C,INDEX(Jornadas[id],ROW()-5),_Cortes!$B:$B,LOOKUP($I$4,_Barberos!$B:$B,_Barberos!$A:$A)))</f>
        <v>9</v>
      </c>
      <c r="J177" s="21" cm="1">
        <f t="array" ref="J177">IF(ISERROR(INDEX(Jornadas[id],ROW()-5)),"",INT(SUMIFS(Cortes[importe],Cortes[id_jornada],INDEX(Jornadas[id],ROW()-5),Cortes[id_barbero],LOOKUP($I$4,Barberos[nombre],Barberos[id]))*(INDEX(Jornadas[comision_barberos],1)/100)))</f>
        <v>38000</v>
      </c>
      <c r="K177" s="21" cm="1">
        <f t="array" ref="K177">IF(ISERROR(INDEX(Jornadas[id],ROW()-5)),"",SUMIFS(Cortes[propina],Cortes[id_jornada],INDEX(Jornadas[id],ROW()-5),Cortes[id_barbero],LOOKUP($I$4,Barberos[nombre],Barberos[id])))</f>
        <v>7000</v>
      </c>
      <c r="L177" s="21" cm="1">
        <f t="array" ref="L177">IF(ISERROR(INDEX(Jornadas[id],ROW()-5)),"",SUMIFS(Adelantos[importe],Adelantos[id_jornada],INDEX(Jornadas[id],ROW()-5),Adelantos[id_barbero],LOOKUP($I$4,Barberos[nombre],Barberos[id])))</f>
        <v>0</v>
      </c>
      <c r="M177" s="21" cm="1">
        <f t="array" ref="M177">IF(ISERROR(INDEX(Jornadas[id],ROW()-5)),"",J177+K177-L177)</f>
        <v>45000</v>
      </c>
      <c r="N177" s="2" cm="1">
        <f t="array" ref="N177">IF(ISERROR(INDEX(Jornadas[id],ROW()-5)),"",COUNTIFS(_Cortes!$C:$C,INDEX(Jornadas[id],ROW()-5),_Cortes!$B:$B,LOOKUP($N$4,_Barberos!$B:$B,_Barberos!$A:$A)))</f>
        <v>8</v>
      </c>
      <c r="O177" s="21" cm="1">
        <f t="array" ref="O177">IF(ISERROR(INDEX(Jornadas[id],ROW()-5)),"",INT(SUMIFS(Cortes[importe],Cortes[id_jornada],INDEX(Jornadas[id],ROW()-5),Cortes[id_barbero],LOOKUP($N$4,Barberos[nombre],Barberos[id]))*(INDEX(Jornadas[comision_barberos],1)/100)))</f>
        <v>33000</v>
      </c>
      <c r="P177" s="21" cm="1">
        <f t="array" ref="P177">IF(ISERROR(INDEX(Jornadas[id],ROW()-5)),"",SUMIFS(Cortes[propina],Cortes[id_jornada],INDEX(Jornadas[id],ROW()-5),Cortes[id_barbero],LOOKUP($N$4,Barberos[nombre],Barberos[id])))</f>
        <v>6000</v>
      </c>
      <c r="Q177" s="21" cm="1">
        <f t="array" ref="Q177">IF(ISERROR(INDEX(Jornadas[id],ROW()-5)),"",SUMIFS(Adelantos[importe],Adelantos[id_jornada],INDEX(Jornadas[id],ROW()-5),Adelantos[id_barbero],LOOKUP($N$4,Barberos[nombre],Barberos[id])))</f>
        <v>0</v>
      </c>
      <c r="R177" s="21" cm="1">
        <f t="array" ref="R177">IF(ISERROR(INDEX(Jornadas[id],ROW()-5)),"",O177+P177-Q177)</f>
        <v>39000</v>
      </c>
      <c r="S177" s="2" cm="1">
        <f t="array" ref="S177">IF(ISERROR(INDEX(Jornadas[id],ROW()-5)),"",COUNTIFS(_Cortes!$C:$C,INDEX(Jornadas[id],ROW()-5),_Cortes!$B:$B,LOOKUP($S$4,_Barberos!$B:$B,_Barberos!$A:$A)))</f>
        <v>6</v>
      </c>
      <c r="T177" s="21" cm="1">
        <f t="array" ref="T177">IF(ISERROR(INDEX(Jornadas[id],ROW()-5)),"",INT(SUMIFS(Cortes[importe],Cortes[id_jornada],INDEX(Jornadas[id],ROW()-5),Cortes[id_barbero],LOOKUP($S$4,Barberos[nombre],Barberos[id]))*(INDEX(Jornadas[comision_barberos],1)/100)))</f>
        <v>25000</v>
      </c>
      <c r="U177" s="21" cm="1">
        <f t="array" ref="U177">IF(ISERROR(INDEX(Jornadas[id],ROW()-5)),"",SUMIFS(Cortes[propina],Cortes[id_jornada],INDEX(Jornadas[id],ROW()-5),Cortes[id_barbero],LOOKUP($S$4,Barberos[nombre],Barberos[id])))</f>
        <v>3000</v>
      </c>
      <c r="V177" s="21" cm="1">
        <f t="array" ref="V177">IF(ISERROR(INDEX(Jornadas[id],ROW()-5)),"",SUMIFS(Adelantos[importe],Adelantos[id_jornada],INDEX(Jornadas[id],ROW()-5),Adelantos[id_barbero],LOOKUP($S$4,Barberos[nombre],Barberos[id])))</f>
        <v>0</v>
      </c>
      <c r="W177" s="21" cm="1">
        <f t="array" ref="W177">IF(ISERROR(INDEX(Jornadas[id],ROW()-5)),"",T177+U177-V177)</f>
        <v>28000</v>
      </c>
      <c r="X177" s="2" cm="1">
        <f t="array" ref="X177">IF(ISERROR(INDEX(Jornadas[id],ROW()-5)),"",COUNTIFS(_Cortes!$C:$C,INDEX(Jornadas[id],ROW()-5),_Cortes!$B:$B,LOOKUP($X$4,_Barberos!$B:$B,_Barberos!$A:$A)))</f>
        <v>0</v>
      </c>
      <c r="Y177" s="21" cm="1">
        <f t="array" ref="Y177">IF(ISERROR(INDEX(Jornadas[id],ROW()-5)),"",INT(SUMIFS(Cortes[importe],Cortes[id_jornada],INDEX(Jornadas[id],ROW()-5),Cortes[id_barbero],LOOKUP($X$4,Barberos[nombre],Barberos[id]))*(INDEX(Jornadas[comision_barberos],1)/100)))</f>
        <v>0</v>
      </c>
      <c r="Z177" s="21" cm="1">
        <f t="array" ref="Z177">IF(ISERROR(INDEX(Jornadas[id],ROW()-5)),"",SUMIFS(Cortes[propina],Cortes[id_jornada],INDEX(Jornadas[id],ROW()-5),Cortes[id_barbero],LOOKUP($X$4,Barberos[nombre],Barberos[id])))</f>
        <v>0</v>
      </c>
      <c r="AA177" s="21" cm="1">
        <f t="array" ref="AA177">IF(ISERROR(INDEX(Jornadas[id],ROW()-5)),"",SUMIFS(Adelantos[importe],Adelantos[id_jornada],INDEX(Jornadas[id],ROW()-5),Adelantos[id_barbero],LOOKUP($X$4,Barberos[nombre],Barberos[id])))</f>
        <v>0</v>
      </c>
      <c r="AB177" s="21" cm="1">
        <f t="array" ref="AB177">IF(ISERROR(INDEX(Jornadas[id],ROW()-5)),"",Y177+Z177-AA177)</f>
        <v>0</v>
      </c>
      <c r="AC177" s="2" cm="1">
        <f t="array" ref="AC177">IF(ISERROR(INDEX(Jornadas[id],ROW()-5)),"",COUNTIFS(_Cortes!$C:$C,INDEX(Jornadas[id],ROW()-5),_Cortes!$B:$B,LOOKUP($AC$4,_Barberos!$B:$B,_Barberos!$A:$A)))</f>
        <v>6</v>
      </c>
      <c r="AD177" s="21" cm="1">
        <f t="array" ref="AD177">IF(ISERROR(INDEX(Jornadas[id],ROW()-5)),"",INT(SUMIFS(Cortes[importe],Cortes[id_jornada],INDEX(Jornadas[id],ROW()-5),Cortes[id_barbero],LOOKUP($AC$4,Barberos[nombre],Barberos[id]))*(INDEX(Jornadas[comision_barberos],1)/100)))</f>
        <v>24000</v>
      </c>
      <c r="AE177" s="21" cm="1">
        <f t="array" ref="AE177">IF(ISERROR(INDEX(Jornadas[id],ROW()-5)),"",SUMIFS(Cortes[propina],Cortes[id_jornada],INDEX(Jornadas[id],ROW()-5),Cortes[id_barbero],LOOKUP($AC$4,Barberos[nombre],Barberos[id])))</f>
        <v>0</v>
      </c>
      <c r="AF177" s="21" cm="1">
        <f t="array" ref="AF177">IF(ISERROR(INDEX(Jornadas[id],ROW()-5)),"",SUMIFS(Adelantos[importe],Adelantos[id_jornada],INDEX(Jornadas[id],ROW()-5),Adelantos[id_barbero],LOOKUP($AC$4,Barberos[nombre],Barberos[id])))</f>
        <v>0</v>
      </c>
      <c r="AG177" s="21" cm="1">
        <f t="array" ref="AG177">IF(ISERROR(INDEX(Jornadas[id],ROW()-5)),"",AD177+AE177-AF177)</f>
        <v>24000</v>
      </c>
      <c r="AH177" s="2" cm="1">
        <f t="array" ref="AH177">IF(ISERROR(INDEX(Jornadas[id],ROW()-5)),"",COUNTIFS(_Cortes!$C:$C,INDEX(Jornadas[id],ROW()-5),_Cortes!$B:$B,LOOKUP($AH$4,_Barberos!$B:$B,_Barberos!$A:$A)))</f>
        <v>0</v>
      </c>
      <c r="AI177" s="21" cm="1">
        <f t="array" ref="AI177">IF(ISERROR(INDEX(Jornadas[id],ROW()-5)),"",INT(SUMIFS(Cortes[importe],Cortes[id_jornada],INDEX(Jornadas[id],ROW()-5),Cortes[id_barbero],LOOKUP($AH$4,Barberos[nombre],Barberos[id]))*(INDEX(Jornadas[comision_barberos],1)/100)))</f>
        <v>0</v>
      </c>
      <c r="AJ177" s="21" cm="1">
        <f t="array" ref="AJ177">IF(ISERROR(INDEX(Jornadas[id],ROW()-5)),"",SUMIFS(Cortes[propina],Cortes[id_jornada],INDEX(Jornadas[id],ROW()-5),Cortes[id_barbero],LOOKUP($AH$4,Barberos[nombre],Barberos[id])))</f>
        <v>0</v>
      </c>
      <c r="AK177" s="21" cm="1">
        <f t="array" ref="AK177">IF(ISERROR(INDEX(Jornadas[id],ROW()-5)),"",SUMIFS(Adelantos[importe],Adelantos[id_jornada],INDEX(Jornadas[id],ROW()-5),Adelantos[id_barbero],LOOKUP($AH$4,Barberos[nombre],Barberos[id])))</f>
        <v>0</v>
      </c>
      <c r="AL177" s="21" cm="1">
        <f t="array" ref="AL177">IF(ISERROR(INDEX(Jornadas[id],ROW()-5)),"",AI177+AJ177-AK177)</f>
        <v>0</v>
      </c>
      <c r="AM177" s="2" cm="1">
        <f t="array" ref="AM177">IF(ISERROR(INDEX(Jornadas[id],ROW()-5)),"",COUNTIFS(_Cortes!$C:$C,INDEX(Jornadas[id],ROW()-5),_Cortes!$B:$B,LOOKUP($AM$4,_Barberos!$B:$B,_Barberos!$A:$A)))</f>
        <v>0</v>
      </c>
      <c r="AN177" s="21" cm="1">
        <f t="array" ref="AN177">IF(ISERROR(INDEX(Jornadas[id],ROW()-5)),"",INT(SUMIFS(Cortes[importe],Cortes[id_jornada],INDEX(Jornadas[id],ROW()-5),Cortes[id_barbero],LOOKUP($AM$4,Barberos[nombre],Barberos[id]))*(INDEX(Jornadas[comision_barberos],1)/100)))</f>
        <v>0</v>
      </c>
      <c r="AO177" s="21" cm="1">
        <f t="array" ref="AO177">IF(ISERROR(INDEX(Jornadas[id],ROW()-5)),"",SUMIFS(Cortes[propina],Cortes[id_jornada],INDEX(Jornadas[id],ROW()-5),Cortes[id_barbero],LOOKUP($AM$4,Barberos[nombre],Barberos[id])))</f>
        <v>0</v>
      </c>
      <c r="AP177" s="21" cm="1">
        <f t="array" ref="AP177">IF(ISERROR(INDEX(Jornadas[id],ROW()-5)),"",SUMIFS(Adelantos[importe],Adelantos[id_jornada],INDEX(Jornadas[id],ROW()-5),Adelantos[id_barbero],LOOKUP($AM$4,Barberos[nombre],Barberos[id])))</f>
        <v>0</v>
      </c>
      <c r="AQ177" s="21" cm="1">
        <f t="array" ref="AQ177">IF(ISERROR(INDEX(Jornadas[id],ROW()-5)),"",AN177+AO177-AP177)</f>
        <v>0</v>
      </c>
      <c r="AR177" s="2" cm="1">
        <f t="array" ref="AR177">IF(ISERROR(INDEX(Jornadas[id],ROW()-5)),"",COUNTIFS(_Cortes!$C:$C,INDEX(Jornadas[id],ROW()-5),_Cortes!$B:$B,LOOKUP($AR$4,_Barberos!$B:$B,_Barberos!$A:$A)))</f>
        <v>0</v>
      </c>
      <c r="AS177" s="21" cm="1">
        <f t="array" ref="AS177">IF(ISERROR(INDEX(Jornadas[id],ROW()-5)),"",INT(SUMIFS(Cortes[importe],Cortes[id_jornada],INDEX(Jornadas[id],ROW()-5),Cortes[id_barbero],LOOKUP($AR$4,Barberos[nombre],Barberos[id]))*(INDEX(Jornadas[comision_barberos],1)/100)))</f>
        <v>0</v>
      </c>
      <c r="AT177" s="21" cm="1">
        <f t="array" ref="AT177">IF(ISERROR(INDEX(Jornadas[id],ROW()-5)),"",SUMIFS(Cortes[propina],Cortes[id_jornada],INDEX(Jornadas[id],ROW()-5),Cortes[id_barbero],LOOKUP($AR$4,Barberos[nombre],Barberos[id])))</f>
        <v>0</v>
      </c>
      <c r="AU177" s="21" cm="1">
        <f t="array" ref="AU177">IF(ISERROR(INDEX(Jornadas[id],ROW()-5)),"",SUMIFS(Adelantos[importe],Adelantos[id_jornada],INDEX(Jornadas[id],ROW()-5),Adelantos[id_barbero],LOOKUP($AR$4,Barberos[nombre],Barberos[id])))</f>
        <v>0</v>
      </c>
      <c r="AV177" s="21" cm="1">
        <f t="array" ref="AV177">IF(ISERROR(INDEX(Jornadas[id],ROW()-5)),"",AS177+AT177-AU177)</f>
        <v>0</v>
      </c>
    </row>
    <row r="178" spans="1:48" ht="15" hidden="1" customHeight="1" x14ac:dyDescent="0.3">
      <c r="A178" s="53" t="str">
        <f t="shared" si="2"/>
        <v>Thursday</v>
      </c>
      <c r="B178" s="54"/>
      <c r="C178" s="38" cm="1">
        <f t="array" ref="C178">IF(ISERROR(INDEX(Jornadas[id],ROW()-5)),"",INDEX(Jornadas[fecha],ROW()-5))</f>
        <v>45862</v>
      </c>
      <c r="D178" s="1" cm="1">
        <f t="array" ref="D178">IF(ISERROR(INDEX(Jornadas[id],ROW()-5)),"",COUNTIFS(_Cortes!$C:$C,INDEX(Jornadas[id],ROW()-5),_Cortes!$B:$B,LOOKUP($D$4,_Barberos!$B:$B,_Barberos!$A:$A)))</f>
        <v>0</v>
      </c>
      <c r="E178" s="20" cm="1">
        <f t="array" ref="E178">IF(ISERROR(INDEX(Jornadas[id],ROW()-5)),"",INT(SUMIFS(Cortes[importe],Cortes[id_jornada],INDEX(Jornadas[id],ROW()-5),Cortes[id_barbero],LOOKUP($D$4,Barberos[nombre],Barberos[id]))*(INDEX(Jornadas[comision_barberos],1)/100)))</f>
        <v>0</v>
      </c>
      <c r="F178" s="20" cm="1">
        <f t="array" ref="F178">IF(ISERROR(INDEX(Jornadas[id],ROW()-5)),"",SUMIFS(Cortes[propina],Cortes[id_jornada],INDEX(Jornadas[id],ROW()-5),Cortes[id_barbero],LOOKUP($D$4,Barberos[nombre],Barberos[id])))</f>
        <v>0</v>
      </c>
      <c r="G178" s="20" cm="1">
        <f t="array" ref="G178">IF(ISERROR(INDEX(Jornadas[id],ROW()-5)),"",SUMIFS(Adelantos[importe],Adelantos[id_jornada],INDEX(Jornadas[id],ROW()-5),Adelantos[id_barbero],LOOKUP($D$4,Barberos[nombre],Barberos[id])))</f>
        <v>0</v>
      </c>
      <c r="H178" s="20" cm="1">
        <f t="array" ref="H178">IF(ISERROR(INDEX(Jornadas[id],ROW()-5)),"",E178+F178-G178)</f>
        <v>0</v>
      </c>
      <c r="I178" s="1" cm="1">
        <f t="array" ref="I178">IF(ISERROR(INDEX(Jornadas[id],ROW()-5)),"",COUNTIFS(_Cortes!$C:$C,INDEX(Jornadas[id],ROW()-5),_Cortes!$B:$B,LOOKUP($I$4,_Barberos!$B:$B,_Barberos!$A:$A)))</f>
        <v>13</v>
      </c>
      <c r="J178" s="20" cm="1">
        <f t="array" ref="J178">IF(ISERROR(INDEX(Jornadas[id],ROW()-5)),"",INT(SUMIFS(Cortes[importe],Cortes[id_jornada],INDEX(Jornadas[id],ROW()-5),Cortes[id_barbero],LOOKUP($I$4,Barberos[nombre],Barberos[id]))*(INDEX(Jornadas[comision_barberos],1)/100)))</f>
        <v>52000</v>
      </c>
      <c r="K178" s="20" cm="1">
        <f t="array" ref="K178">IF(ISERROR(INDEX(Jornadas[id],ROW()-5)),"",SUMIFS(Cortes[propina],Cortes[id_jornada],INDEX(Jornadas[id],ROW()-5),Cortes[id_barbero],LOOKUP($I$4,Barberos[nombre],Barberos[id])))</f>
        <v>0</v>
      </c>
      <c r="L178" s="20" cm="1">
        <f t="array" ref="L178">IF(ISERROR(INDEX(Jornadas[id],ROW()-5)),"",SUMIFS(Adelantos[importe],Adelantos[id_jornada],INDEX(Jornadas[id],ROW()-5),Adelantos[id_barbero],LOOKUP($I$4,Barberos[nombre],Barberos[id])))</f>
        <v>0</v>
      </c>
      <c r="M178" s="20" cm="1">
        <f t="array" ref="M178">IF(ISERROR(INDEX(Jornadas[id],ROW()-5)),"",J178+K178-L178)</f>
        <v>52000</v>
      </c>
      <c r="N178" s="1" cm="1">
        <f t="array" ref="N178">IF(ISERROR(INDEX(Jornadas[id],ROW()-5)),"",COUNTIFS(_Cortes!$C:$C,INDEX(Jornadas[id],ROW()-5),_Cortes!$B:$B,LOOKUP($N$4,_Barberos!$B:$B,_Barberos!$A:$A)))</f>
        <v>11</v>
      </c>
      <c r="O178" s="20" cm="1">
        <f t="array" ref="O178">IF(ISERROR(INDEX(Jornadas[id],ROW()-5)),"",INT(SUMIFS(Cortes[importe],Cortes[id_jornada],INDEX(Jornadas[id],ROW()-5),Cortes[id_barbero],LOOKUP($N$4,Barberos[nombre],Barberos[id]))*(INDEX(Jornadas[comision_barberos],1)/100)))</f>
        <v>45000</v>
      </c>
      <c r="P178" s="20" cm="1">
        <f t="array" ref="P178">IF(ISERROR(INDEX(Jornadas[id],ROW()-5)),"",SUMIFS(Cortes[propina],Cortes[id_jornada],INDEX(Jornadas[id],ROW()-5),Cortes[id_barbero],LOOKUP($N$4,Barberos[nombre],Barberos[id])))</f>
        <v>4000</v>
      </c>
      <c r="Q178" s="20" cm="1">
        <f t="array" ref="Q178">IF(ISERROR(INDEX(Jornadas[id],ROW()-5)),"",SUMIFS(Adelantos[importe],Adelantos[id_jornada],INDEX(Jornadas[id],ROW()-5),Adelantos[id_barbero],LOOKUP($N$4,Barberos[nombre],Barberos[id])))</f>
        <v>0</v>
      </c>
      <c r="R178" s="20" cm="1">
        <f t="array" ref="R178">IF(ISERROR(INDEX(Jornadas[id],ROW()-5)),"",O178+P178-Q178)</f>
        <v>49000</v>
      </c>
      <c r="S178" s="1" cm="1">
        <f t="array" ref="S178">IF(ISERROR(INDEX(Jornadas[id],ROW()-5)),"",COUNTIFS(_Cortes!$C:$C,INDEX(Jornadas[id],ROW()-5),_Cortes!$B:$B,LOOKUP($S$4,_Barberos!$B:$B,_Barberos!$A:$A)))</f>
        <v>0</v>
      </c>
      <c r="T178" s="20" cm="1">
        <f t="array" ref="T178">IF(ISERROR(INDEX(Jornadas[id],ROW()-5)),"",INT(SUMIFS(Cortes[importe],Cortes[id_jornada],INDEX(Jornadas[id],ROW()-5),Cortes[id_barbero],LOOKUP($S$4,Barberos[nombre],Barberos[id]))*(INDEX(Jornadas[comision_barberos],1)/100)))</f>
        <v>0</v>
      </c>
      <c r="U178" s="20" cm="1">
        <f t="array" ref="U178">IF(ISERROR(INDEX(Jornadas[id],ROW()-5)),"",SUMIFS(Cortes[propina],Cortes[id_jornada],INDEX(Jornadas[id],ROW()-5),Cortes[id_barbero],LOOKUP($S$4,Barberos[nombre],Barberos[id])))</f>
        <v>0</v>
      </c>
      <c r="V178" s="20" cm="1">
        <f t="array" ref="V178">IF(ISERROR(INDEX(Jornadas[id],ROW()-5)),"",SUMIFS(Adelantos[importe],Adelantos[id_jornada],INDEX(Jornadas[id],ROW()-5),Adelantos[id_barbero],LOOKUP($S$4,Barberos[nombre],Barberos[id])))</f>
        <v>0</v>
      </c>
      <c r="W178" s="20" cm="1">
        <f t="array" ref="W178">IF(ISERROR(INDEX(Jornadas[id],ROW()-5)),"",T178+U178-V178)</f>
        <v>0</v>
      </c>
      <c r="X178" s="1" cm="1">
        <f t="array" ref="X178">IF(ISERROR(INDEX(Jornadas[id],ROW()-5)),"",COUNTIFS(_Cortes!$C:$C,INDEX(Jornadas[id],ROW()-5),_Cortes!$B:$B,LOOKUP($X$4,_Barberos!$B:$B,_Barberos!$A:$A)))</f>
        <v>6</v>
      </c>
      <c r="Y178" s="20" cm="1">
        <f t="array" ref="Y178">IF(ISERROR(INDEX(Jornadas[id],ROW()-5)),"",INT(SUMIFS(Cortes[importe],Cortes[id_jornada],INDEX(Jornadas[id],ROW()-5),Cortes[id_barbero],LOOKUP($X$4,Barberos[nombre],Barberos[id]))*(INDEX(Jornadas[comision_barberos],1)/100)))</f>
        <v>24000</v>
      </c>
      <c r="Z178" s="20" cm="1">
        <f t="array" ref="Z178">IF(ISERROR(INDEX(Jornadas[id],ROW()-5)),"",SUMIFS(Cortes[propina],Cortes[id_jornada],INDEX(Jornadas[id],ROW()-5),Cortes[id_barbero],LOOKUP($X$4,Barberos[nombre],Barberos[id])))</f>
        <v>0</v>
      </c>
      <c r="AA178" s="20" cm="1">
        <f t="array" ref="AA178">IF(ISERROR(INDEX(Jornadas[id],ROW()-5)),"",SUMIFS(Adelantos[importe],Adelantos[id_jornada],INDEX(Jornadas[id],ROW()-5),Adelantos[id_barbero],LOOKUP($X$4,Barberos[nombre],Barberos[id])))</f>
        <v>0</v>
      </c>
      <c r="AB178" s="20" cm="1">
        <f t="array" ref="AB178">IF(ISERROR(INDEX(Jornadas[id],ROW()-5)),"",Y178+Z178-AA178)</f>
        <v>24000</v>
      </c>
      <c r="AC178" s="1" cm="1">
        <f t="array" ref="AC178">IF(ISERROR(INDEX(Jornadas[id],ROW()-5)),"",COUNTIFS(_Cortes!$C:$C,INDEX(Jornadas[id],ROW()-5),_Cortes!$B:$B,LOOKUP($AC$4,_Barberos!$B:$B,_Barberos!$A:$A)))</f>
        <v>10</v>
      </c>
      <c r="AD178" s="20" cm="1">
        <f t="array" ref="AD178">IF(ISERROR(INDEX(Jornadas[id],ROW()-5)),"",INT(SUMIFS(Cortes[importe],Cortes[id_jornada],INDEX(Jornadas[id],ROW()-5),Cortes[id_barbero],LOOKUP($AC$4,Barberos[nombre],Barberos[id]))*(INDEX(Jornadas[comision_barberos],1)/100)))</f>
        <v>41000</v>
      </c>
      <c r="AE178" s="20" cm="1">
        <f t="array" ref="AE178">IF(ISERROR(INDEX(Jornadas[id],ROW()-5)),"",SUMIFS(Cortes[propina],Cortes[id_jornada],INDEX(Jornadas[id],ROW()-5),Cortes[id_barbero],LOOKUP($AC$4,Barberos[nombre],Barberos[id])))</f>
        <v>0</v>
      </c>
      <c r="AF178" s="20" cm="1">
        <f t="array" ref="AF178">IF(ISERROR(INDEX(Jornadas[id],ROW()-5)),"",SUMIFS(Adelantos[importe],Adelantos[id_jornada],INDEX(Jornadas[id],ROW()-5),Adelantos[id_barbero],LOOKUP($AC$4,Barberos[nombre],Barberos[id])))</f>
        <v>0</v>
      </c>
      <c r="AG178" s="20" cm="1">
        <f t="array" ref="AG178">IF(ISERROR(INDEX(Jornadas[id],ROW()-5)),"",AD178+AE178-AF178)</f>
        <v>41000</v>
      </c>
      <c r="AH178" s="1" cm="1">
        <f t="array" ref="AH178">IF(ISERROR(INDEX(Jornadas[id],ROW()-5)),"",COUNTIFS(_Cortes!$C:$C,INDEX(Jornadas[id],ROW()-5),_Cortes!$B:$B,LOOKUP($AH$4,_Barberos!$B:$B,_Barberos!$A:$A)))</f>
        <v>0</v>
      </c>
      <c r="AI178" s="20" cm="1">
        <f t="array" ref="AI178">IF(ISERROR(INDEX(Jornadas[id],ROW()-5)),"",INT(SUMIFS(Cortes[importe],Cortes[id_jornada],INDEX(Jornadas[id],ROW()-5),Cortes[id_barbero],LOOKUP($AH$4,Barberos[nombre],Barberos[id]))*(INDEX(Jornadas[comision_barberos],1)/100)))</f>
        <v>0</v>
      </c>
      <c r="AJ178" s="20" cm="1">
        <f t="array" ref="AJ178">IF(ISERROR(INDEX(Jornadas[id],ROW()-5)),"",SUMIFS(Cortes[propina],Cortes[id_jornada],INDEX(Jornadas[id],ROW()-5),Cortes[id_barbero],LOOKUP($AH$4,Barberos[nombre],Barberos[id])))</f>
        <v>0</v>
      </c>
      <c r="AK178" s="20" cm="1">
        <f t="array" ref="AK178">IF(ISERROR(INDEX(Jornadas[id],ROW()-5)),"",SUMIFS(Adelantos[importe],Adelantos[id_jornada],INDEX(Jornadas[id],ROW()-5),Adelantos[id_barbero],LOOKUP($AH$4,Barberos[nombre],Barberos[id])))</f>
        <v>0</v>
      </c>
      <c r="AL178" s="20" cm="1">
        <f t="array" ref="AL178">IF(ISERROR(INDEX(Jornadas[id],ROW()-5)),"",AI178+AJ178-AK178)</f>
        <v>0</v>
      </c>
      <c r="AM178" s="1" cm="1">
        <f t="array" ref="AM178">IF(ISERROR(INDEX(Jornadas[id],ROW()-5)),"",COUNTIFS(_Cortes!$C:$C,INDEX(Jornadas[id],ROW()-5),_Cortes!$B:$B,LOOKUP($AM$4,_Barberos!$B:$B,_Barberos!$A:$A)))</f>
        <v>0</v>
      </c>
      <c r="AN178" s="20" cm="1">
        <f t="array" ref="AN178">IF(ISERROR(INDEX(Jornadas[id],ROW()-5)),"",INT(SUMIFS(Cortes[importe],Cortes[id_jornada],INDEX(Jornadas[id],ROW()-5),Cortes[id_barbero],LOOKUP($AM$4,Barberos[nombre],Barberos[id]))*(INDEX(Jornadas[comision_barberos],1)/100)))</f>
        <v>0</v>
      </c>
      <c r="AO178" s="20" cm="1">
        <f t="array" ref="AO178">IF(ISERROR(INDEX(Jornadas[id],ROW()-5)),"",SUMIFS(Cortes[propina],Cortes[id_jornada],INDEX(Jornadas[id],ROW()-5),Cortes[id_barbero],LOOKUP($AM$4,Barberos[nombre],Barberos[id])))</f>
        <v>0</v>
      </c>
      <c r="AP178" s="20" cm="1">
        <f t="array" ref="AP178">IF(ISERROR(INDEX(Jornadas[id],ROW()-5)),"",SUMIFS(Adelantos[importe],Adelantos[id_jornada],INDEX(Jornadas[id],ROW()-5),Adelantos[id_barbero],LOOKUP($AM$4,Barberos[nombre],Barberos[id])))</f>
        <v>0</v>
      </c>
      <c r="AQ178" s="20" cm="1">
        <f t="array" ref="AQ178">IF(ISERROR(INDEX(Jornadas[id],ROW()-5)),"",AN178+AO178-AP178)</f>
        <v>0</v>
      </c>
      <c r="AR178" s="1" cm="1">
        <f t="array" ref="AR178">IF(ISERROR(INDEX(Jornadas[id],ROW()-5)),"",COUNTIFS(_Cortes!$C:$C,INDEX(Jornadas[id],ROW()-5),_Cortes!$B:$B,LOOKUP($AR$4,_Barberos!$B:$B,_Barberos!$A:$A)))</f>
        <v>0</v>
      </c>
      <c r="AS178" s="20" cm="1">
        <f t="array" ref="AS178">IF(ISERROR(INDEX(Jornadas[id],ROW()-5)),"",INT(SUMIFS(Cortes[importe],Cortes[id_jornada],INDEX(Jornadas[id],ROW()-5),Cortes[id_barbero],LOOKUP($AR$4,Barberos[nombre],Barberos[id]))*(INDEX(Jornadas[comision_barberos],1)/100)))</f>
        <v>0</v>
      </c>
      <c r="AT178" s="20" cm="1">
        <f t="array" ref="AT178">IF(ISERROR(INDEX(Jornadas[id],ROW()-5)),"",SUMIFS(Cortes[propina],Cortes[id_jornada],INDEX(Jornadas[id],ROW()-5),Cortes[id_barbero],LOOKUP($AR$4,Barberos[nombre],Barberos[id])))</f>
        <v>0</v>
      </c>
      <c r="AU178" s="20" cm="1">
        <f t="array" ref="AU178">IF(ISERROR(INDEX(Jornadas[id],ROW()-5)),"",SUMIFS(Adelantos[importe],Adelantos[id_jornada],INDEX(Jornadas[id],ROW()-5),Adelantos[id_barbero],LOOKUP($AR$4,Barberos[nombre],Barberos[id])))</f>
        <v>0</v>
      </c>
      <c r="AV178" s="20" cm="1">
        <f t="array" ref="AV178">IF(ISERROR(INDEX(Jornadas[id],ROW()-5)),"",AS178+AT178-AU178)</f>
        <v>0</v>
      </c>
    </row>
    <row r="179" spans="1:48" ht="15" hidden="1" customHeight="1" x14ac:dyDescent="0.3">
      <c r="A179" s="51" t="str">
        <f t="shared" si="2"/>
        <v>Friday</v>
      </c>
      <c r="B179" s="52"/>
      <c r="C179" s="36" cm="1">
        <f t="array" ref="C179">IF(ISERROR(INDEX(Jornadas[id],ROW()-5)),"",INDEX(Jornadas[fecha],ROW()-5))</f>
        <v>45863</v>
      </c>
      <c r="D179" s="2" cm="1">
        <f t="array" ref="D179">IF(ISERROR(INDEX(Jornadas[id],ROW()-5)),"",COUNTIFS(_Cortes!$C:$C,INDEX(Jornadas[id],ROW()-5),_Cortes!$B:$B,LOOKUP($D$4,_Barberos!$B:$B,_Barberos!$A:$A)))</f>
        <v>12</v>
      </c>
      <c r="E179" s="21" cm="1">
        <f t="array" ref="E179">IF(ISERROR(INDEX(Jornadas[id],ROW()-5)),"",INT(SUMIFS(Cortes[importe],Cortes[id_jornada],INDEX(Jornadas[id],ROW()-5),Cortes[id_barbero],LOOKUP($D$4,Barberos[nombre],Barberos[id]))*(INDEX(Jornadas[comision_barberos],1)/100)))</f>
        <v>49000</v>
      </c>
      <c r="F179" s="21" cm="1">
        <f t="array" ref="F179">IF(ISERROR(INDEX(Jornadas[id],ROW()-5)),"",SUMIFS(Cortes[propina],Cortes[id_jornada],INDEX(Jornadas[id],ROW()-5),Cortes[id_barbero],LOOKUP($D$4,Barberos[nombre],Barberos[id])))</f>
        <v>4000</v>
      </c>
      <c r="G179" s="21" cm="1">
        <f t="array" ref="G179">IF(ISERROR(INDEX(Jornadas[id],ROW()-5)),"",SUMIFS(Adelantos[importe],Adelantos[id_jornada],INDEX(Jornadas[id],ROW()-5),Adelantos[id_barbero],LOOKUP($D$4,Barberos[nombre],Barberos[id])))</f>
        <v>0</v>
      </c>
      <c r="H179" s="21" cm="1">
        <f t="array" ref="H179">IF(ISERROR(INDEX(Jornadas[id],ROW()-5)),"",E179+F179-G179)</f>
        <v>53000</v>
      </c>
      <c r="I179" s="2" cm="1">
        <f t="array" ref="I179">IF(ISERROR(INDEX(Jornadas[id],ROW()-5)),"",COUNTIFS(_Cortes!$C:$C,INDEX(Jornadas[id],ROW()-5),_Cortes!$B:$B,LOOKUP($I$4,_Barberos!$B:$B,_Barberos!$A:$A)))</f>
        <v>15</v>
      </c>
      <c r="J179" s="21" cm="1">
        <f t="array" ref="J179">IF(ISERROR(INDEX(Jornadas[id],ROW()-5)),"",INT(SUMIFS(Cortes[importe],Cortes[id_jornada],INDEX(Jornadas[id],ROW()-5),Cortes[id_barbero],LOOKUP($I$4,Barberos[nombre],Barberos[id]))*(INDEX(Jornadas[comision_barberos],1)/100)))</f>
        <v>61000</v>
      </c>
      <c r="K179" s="21" cm="1">
        <f t="array" ref="K179">IF(ISERROR(INDEX(Jornadas[id],ROW()-5)),"",SUMIFS(Cortes[propina],Cortes[id_jornada],INDEX(Jornadas[id],ROW()-5),Cortes[id_barbero],LOOKUP($I$4,Barberos[nombre],Barberos[id])))</f>
        <v>4000</v>
      </c>
      <c r="L179" s="21" cm="1">
        <f t="array" ref="L179">IF(ISERROR(INDEX(Jornadas[id],ROW()-5)),"",SUMIFS(Adelantos[importe],Adelantos[id_jornada],INDEX(Jornadas[id],ROW()-5),Adelantos[id_barbero],LOOKUP($I$4,Barberos[nombre],Barberos[id])))</f>
        <v>0</v>
      </c>
      <c r="M179" s="21" cm="1">
        <f t="array" ref="M179">IF(ISERROR(INDEX(Jornadas[id],ROW()-5)),"",J179+K179-L179)</f>
        <v>65000</v>
      </c>
      <c r="N179" s="2" cm="1">
        <f t="array" ref="N179">IF(ISERROR(INDEX(Jornadas[id],ROW()-5)),"",COUNTIFS(_Cortes!$C:$C,INDEX(Jornadas[id],ROW()-5),_Cortes!$B:$B,LOOKUP($N$4,_Barberos!$B:$B,_Barberos!$A:$A)))</f>
        <v>11</v>
      </c>
      <c r="O179" s="21" cm="1">
        <f t="array" ref="O179">IF(ISERROR(INDEX(Jornadas[id],ROW()-5)),"",INT(SUMIFS(Cortes[importe],Cortes[id_jornada],INDEX(Jornadas[id],ROW()-5),Cortes[id_barbero],LOOKUP($N$4,Barberos[nombre],Barberos[id]))*(INDEX(Jornadas[comision_barberos],1)/100)))</f>
        <v>46000</v>
      </c>
      <c r="P179" s="21" cm="1">
        <f t="array" ref="P179">IF(ISERROR(INDEX(Jornadas[id],ROW()-5)),"",SUMIFS(Cortes[propina],Cortes[id_jornada],INDEX(Jornadas[id],ROW()-5),Cortes[id_barbero],LOOKUP($N$4,Barberos[nombre],Barberos[id])))</f>
        <v>14000</v>
      </c>
      <c r="Q179" s="21" cm="1">
        <f t="array" ref="Q179">IF(ISERROR(INDEX(Jornadas[id],ROW()-5)),"",SUMIFS(Adelantos[importe],Adelantos[id_jornada],INDEX(Jornadas[id],ROW()-5),Adelantos[id_barbero],LOOKUP($N$4,Barberos[nombre],Barberos[id])))</f>
        <v>0</v>
      </c>
      <c r="R179" s="21" cm="1">
        <f t="array" ref="R179">IF(ISERROR(INDEX(Jornadas[id],ROW()-5)),"",O179+P179-Q179)</f>
        <v>60000</v>
      </c>
      <c r="S179" s="2" cm="1">
        <f t="array" ref="S179">IF(ISERROR(INDEX(Jornadas[id],ROW()-5)),"",COUNTIFS(_Cortes!$C:$C,INDEX(Jornadas[id],ROW()-5),_Cortes!$B:$B,LOOKUP($S$4,_Barberos!$B:$B,_Barberos!$A:$A)))</f>
        <v>8</v>
      </c>
      <c r="T179" s="21" cm="1">
        <f t="array" ref="T179">IF(ISERROR(INDEX(Jornadas[id],ROW()-5)),"",INT(SUMIFS(Cortes[importe],Cortes[id_jornada],INDEX(Jornadas[id],ROW()-5),Cortes[id_barbero],LOOKUP($S$4,Barberos[nombre],Barberos[id]))*(INDEX(Jornadas[comision_barberos],1)/100)))</f>
        <v>33000</v>
      </c>
      <c r="U179" s="21" cm="1">
        <f t="array" ref="U179">IF(ISERROR(INDEX(Jornadas[id],ROW()-5)),"",SUMIFS(Cortes[propina],Cortes[id_jornada],INDEX(Jornadas[id],ROW()-5),Cortes[id_barbero],LOOKUP($S$4,Barberos[nombre],Barberos[id])))</f>
        <v>0</v>
      </c>
      <c r="V179" s="21" cm="1">
        <f t="array" ref="V179">IF(ISERROR(INDEX(Jornadas[id],ROW()-5)),"",SUMIFS(Adelantos[importe],Adelantos[id_jornada],INDEX(Jornadas[id],ROW()-5),Adelantos[id_barbero],LOOKUP($S$4,Barberos[nombre],Barberos[id])))</f>
        <v>0</v>
      </c>
      <c r="W179" s="21" cm="1">
        <f t="array" ref="W179">IF(ISERROR(INDEX(Jornadas[id],ROW()-5)),"",T179+U179-V179)</f>
        <v>33000</v>
      </c>
      <c r="X179" s="2" cm="1">
        <f t="array" ref="X179">IF(ISERROR(INDEX(Jornadas[id],ROW()-5)),"",COUNTIFS(_Cortes!$C:$C,INDEX(Jornadas[id],ROW()-5),_Cortes!$B:$B,LOOKUP($X$4,_Barberos!$B:$B,_Barberos!$A:$A)))</f>
        <v>6</v>
      </c>
      <c r="Y179" s="21" cm="1">
        <f t="array" ref="Y179">IF(ISERROR(INDEX(Jornadas[id],ROW()-5)),"",INT(SUMIFS(Cortes[importe],Cortes[id_jornada],INDEX(Jornadas[id],ROW()-5),Cortes[id_barbero],LOOKUP($X$4,Barberos[nombre],Barberos[id]))*(INDEX(Jornadas[comision_barberos],1)/100)))</f>
        <v>24000</v>
      </c>
      <c r="Z179" s="21" cm="1">
        <f t="array" ref="Z179">IF(ISERROR(INDEX(Jornadas[id],ROW()-5)),"",SUMIFS(Cortes[propina],Cortes[id_jornada],INDEX(Jornadas[id],ROW()-5),Cortes[id_barbero],LOOKUP($X$4,Barberos[nombre],Barberos[id])))</f>
        <v>2000</v>
      </c>
      <c r="AA179" s="21" cm="1">
        <f t="array" ref="AA179">IF(ISERROR(INDEX(Jornadas[id],ROW()-5)),"",SUMIFS(Adelantos[importe],Adelantos[id_jornada],INDEX(Jornadas[id],ROW()-5),Adelantos[id_barbero],LOOKUP($X$4,Barberos[nombre],Barberos[id])))</f>
        <v>0</v>
      </c>
      <c r="AB179" s="21" cm="1">
        <f t="array" ref="AB179">IF(ISERROR(INDEX(Jornadas[id],ROW()-5)),"",Y179+Z179-AA179)</f>
        <v>26000</v>
      </c>
      <c r="AC179" s="2" cm="1">
        <f t="array" ref="AC179">IF(ISERROR(INDEX(Jornadas[id],ROW()-5)),"",COUNTIFS(_Cortes!$C:$C,INDEX(Jornadas[id],ROW()-5),_Cortes!$B:$B,LOOKUP($AC$4,_Barberos!$B:$B,_Barberos!$A:$A)))</f>
        <v>8</v>
      </c>
      <c r="AD179" s="21" cm="1">
        <f t="array" ref="AD179">IF(ISERROR(INDEX(Jornadas[id],ROW()-5)),"",INT(SUMIFS(Cortes[importe],Cortes[id_jornada],INDEX(Jornadas[id],ROW()-5),Cortes[id_barbero],LOOKUP($AC$4,Barberos[nombre],Barberos[id]))*(INDEX(Jornadas[comision_barberos],1)/100)))</f>
        <v>32000</v>
      </c>
      <c r="AE179" s="21" cm="1">
        <f t="array" ref="AE179">IF(ISERROR(INDEX(Jornadas[id],ROW()-5)),"",SUMIFS(Cortes[propina],Cortes[id_jornada],INDEX(Jornadas[id],ROW()-5),Cortes[id_barbero],LOOKUP($AC$4,Barberos[nombre],Barberos[id])))</f>
        <v>0</v>
      </c>
      <c r="AF179" s="21" cm="1">
        <f t="array" ref="AF179">IF(ISERROR(INDEX(Jornadas[id],ROW()-5)),"",SUMIFS(Adelantos[importe],Adelantos[id_jornada],INDEX(Jornadas[id],ROW()-5),Adelantos[id_barbero],LOOKUP($AC$4,Barberos[nombre],Barberos[id])))</f>
        <v>0</v>
      </c>
      <c r="AG179" s="21" cm="1">
        <f t="array" ref="AG179">IF(ISERROR(INDEX(Jornadas[id],ROW()-5)),"",AD179+AE179-AF179)</f>
        <v>32000</v>
      </c>
      <c r="AH179" s="2" cm="1">
        <f t="array" ref="AH179">IF(ISERROR(INDEX(Jornadas[id],ROW()-5)),"",COUNTIFS(_Cortes!$C:$C,INDEX(Jornadas[id],ROW()-5),_Cortes!$B:$B,LOOKUP($AH$4,_Barberos!$B:$B,_Barberos!$A:$A)))</f>
        <v>0</v>
      </c>
      <c r="AI179" s="21" cm="1">
        <f t="array" ref="AI179">IF(ISERROR(INDEX(Jornadas[id],ROW()-5)),"",INT(SUMIFS(Cortes[importe],Cortes[id_jornada],INDEX(Jornadas[id],ROW()-5),Cortes[id_barbero],LOOKUP($AH$4,Barberos[nombre],Barberos[id]))*(INDEX(Jornadas[comision_barberos],1)/100)))</f>
        <v>0</v>
      </c>
      <c r="AJ179" s="21" cm="1">
        <f t="array" ref="AJ179">IF(ISERROR(INDEX(Jornadas[id],ROW()-5)),"",SUMIFS(Cortes[propina],Cortes[id_jornada],INDEX(Jornadas[id],ROW()-5),Cortes[id_barbero],LOOKUP($AH$4,Barberos[nombre],Barberos[id])))</f>
        <v>0</v>
      </c>
      <c r="AK179" s="21" cm="1">
        <f t="array" ref="AK179">IF(ISERROR(INDEX(Jornadas[id],ROW()-5)),"",SUMIFS(Adelantos[importe],Adelantos[id_jornada],INDEX(Jornadas[id],ROW()-5),Adelantos[id_barbero],LOOKUP($AH$4,Barberos[nombre],Barberos[id])))</f>
        <v>0</v>
      </c>
      <c r="AL179" s="21" cm="1">
        <f t="array" ref="AL179">IF(ISERROR(INDEX(Jornadas[id],ROW()-5)),"",AI179+AJ179-AK179)</f>
        <v>0</v>
      </c>
      <c r="AM179" s="2" cm="1">
        <f t="array" ref="AM179">IF(ISERROR(INDEX(Jornadas[id],ROW()-5)),"",COUNTIFS(_Cortes!$C:$C,INDEX(Jornadas[id],ROW()-5),_Cortes!$B:$B,LOOKUP($AM$4,_Barberos!$B:$B,_Barberos!$A:$A)))</f>
        <v>0</v>
      </c>
      <c r="AN179" s="21" cm="1">
        <f t="array" ref="AN179">IF(ISERROR(INDEX(Jornadas[id],ROW()-5)),"",INT(SUMIFS(Cortes[importe],Cortes[id_jornada],INDEX(Jornadas[id],ROW()-5),Cortes[id_barbero],LOOKUP($AM$4,Barberos[nombre],Barberos[id]))*(INDEX(Jornadas[comision_barberos],1)/100)))</f>
        <v>0</v>
      </c>
      <c r="AO179" s="21" cm="1">
        <f t="array" ref="AO179">IF(ISERROR(INDEX(Jornadas[id],ROW()-5)),"",SUMIFS(Cortes[propina],Cortes[id_jornada],INDEX(Jornadas[id],ROW()-5),Cortes[id_barbero],LOOKUP($AM$4,Barberos[nombre],Barberos[id])))</f>
        <v>0</v>
      </c>
      <c r="AP179" s="21" cm="1">
        <f t="array" ref="AP179">IF(ISERROR(INDEX(Jornadas[id],ROW()-5)),"",SUMIFS(Adelantos[importe],Adelantos[id_jornada],INDEX(Jornadas[id],ROW()-5),Adelantos[id_barbero],LOOKUP($AM$4,Barberos[nombre],Barberos[id])))</f>
        <v>0</v>
      </c>
      <c r="AQ179" s="21" cm="1">
        <f t="array" ref="AQ179">IF(ISERROR(INDEX(Jornadas[id],ROW()-5)),"",AN179+AO179-AP179)</f>
        <v>0</v>
      </c>
      <c r="AR179" s="2" cm="1">
        <f t="array" ref="AR179">IF(ISERROR(INDEX(Jornadas[id],ROW()-5)),"",COUNTIFS(_Cortes!$C:$C,INDEX(Jornadas[id],ROW()-5),_Cortes!$B:$B,LOOKUP($AR$4,_Barberos!$B:$B,_Barberos!$A:$A)))</f>
        <v>0</v>
      </c>
      <c r="AS179" s="21" cm="1">
        <f t="array" ref="AS179">IF(ISERROR(INDEX(Jornadas[id],ROW()-5)),"",INT(SUMIFS(Cortes[importe],Cortes[id_jornada],INDEX(Jornadas[id],ROW()-5),Cortes[id_barbero],LOOKUP($AR$4,Barberos[nombre],Barberos[id]))*(INDEX(Jornadas[comision_barberos],1)/100)))</f>
        <v>0</v>
      </c>
      <c r="AT179" s="21" cm="1">
        <f t="array" ref="AT179">IF(ISERROR(INDEX(Jornadas[id],ROW()-5)),"",SUMIFS(Cortes[propina],Cortes[id_jornada],INDEX(Jornadas[id],ROW()-5),Cortes[id_barbero],LOOKUP($AR$4,Barberos[nombre],Barberos[id])))</f>
        <v>0</v>
      </c>
      <c r="AU179" s="21" cm="1">
        <f t="array" ref="AU179">IF(ISERROR(INDEX(Jornadas[id],ROW()-5)),"",SUMIFS(Adelantos[importe],Adelantos[id_jornada],INDEX(Jornadas[id],ROW()-5),Adelantos[id_barbero],LOOKUP($AR$4,Barberos[nombre],Barberos[id])))</f>
        <v>0</v>
      </c>
      <c r="AV179" s="21" cm="1">
        <f t="array" ref="AV179">IF(ISERROR(INDEX(Jornadas[id],ROW()-5)),"",AS179+AT179-AU179)</f>
        <v>0</v>
      </c>
    </row>
    <row r="180" spans="1:48" ht="15" hidden="1" customHeight="1" x14ac:dyDescent="0.3">
      <c r="A180" s="53" t="str">
        <f t="shared" si="2"/>
        <v>Saturday</v>
      </c>
      <c r="B180" s="54"/>
      <c r="C180" s="38" cm="1">
        <f t="array" ref="C180">IF(ISERROR(INDEX(Jornadas[id],ROW()-5)),"",INDEX(Jornadas[fecha],ROW()-5))</f>
        <v>45864</v>
      </c>
      <c r="D180" s="1" cm="1">
        <f t="array" ref="D180">IF(ISERROR(INDEX(Jornadas[id],ROW()-5)),"",COUNTIFS(_Cortes!$C:$C,INDEX(Jornadas[id],ROW()-5),_Cortes!$B:$B,LOOKUP($D$4,_Barberos!$B:$B,_Barberos!$A:$A)))</f>
        <v>0</v>
      </c>
      <c r="E180" s="20" cm="1">
        <f t="array" ref="E180">IF(ISERROR(INDEX(Jornadas[id],ROW()-5)),"",INT(SUMIFS(Cortes[importe],Cortes[id_jornada],INDEX(Jornadas[id],ROW()-5),Cortes[id_barbero],LOOKUP($D$4,Barberos[nombre],Barberos[id]))*(INDEX(Jornadas[comision_barberos],1)/100)))</f>
        <v>0</v>
      </c>
      <c r="F180" s="20" cm="1">
        <f t="array" ref="F180">IF(ISERROR(INDEX(Jornadas[id],ROW()-5)),"",SUMIFS(Cortes[propina],Cortes[id_jornada],INDEX(Jornadas[id],ROW()-5),Cortes[id_barbero],LOOKUP($D$4,Barberos[nombre],Barberos[id])))</f>
        <v>0</v>
      </c>
      <c r="G180" s="20" cm="1">
        <f t="array" ref="G180">IF(ISERROR(INDEX(Jornadas[id],ROW()-5)),"",SUMIFS(Adelantos[importe],Adelantos[id_jornada],INDEX(Jornadas[id],ROW()-5),Adelantos[id_barbero],LOOKUP($D$4,Barberos[nombre],Barberos[id])))</f>
        <v>0</v>
      </c>
      <c r="H180" s="20" cm="1">
        <f t="array" ref="H180">IF(ISERROR(INDEX(Jornadas[id],ROW()-5)),"",E180+F180-G180)</f>
        <v>0</v>
      </c>
      <c r="I180" s="1" cm="1">
        <f t="array" ref="I180">IF(ISERROR(INDEX(Jornadas[id],ROW()-5)),"",COUNTIFS(_Cortes!$C:$C,INDEX(Jornadas[id],ROW()-5),_Cortes!$B:$B,LOOKUP($I$4,_Barberos!$B:$B,_Barberos!$A:$A)))</f>
        <v>16</v>
      </c>
      <c r="J180" s="20" cm="1">
        <f t="array" ref="J180">IF(ISERROR(INDEX(Jornadas[id],ROW()-5)),"",INT(SUMIFS(Cortes[importe],Cortes[id_jornada],INDEX(Jornadas[id],ROW()-5),Cortes[id_barbero],LOOKUP($I$4,Barberos[nombre],Barberos[id]))*(INDEX(Jornadas[comision_barberos],1)/100)))</f>
        <v>64000</v>
      </c>
      <c r="K180" s="20" cm="1">
        <f t="array" ref="K180">IF(ISERROR(INDEX(Jornadas[id],ROW()-5)),"",SUMIFS(Cortes[propina],Cortes[id_jornada],INDEX(Jornadas[id],ROW()-5),Cortes[id_barbero],LOOKUP($I$4,Barberos[nombre],Barberos[id])))</f>
        <v>4000</v>
      </c>
      <c r="L180" s="20" cm="1">
        <f t="array" ref="L180">IF(ISERROR(INDEX(Jornadas[id],ROW()-5)),"",SUMIFS(Adelantos[importe],Adelantos[id_jornada],INDEX(Jornadas[id],ROW()-5),Adelantos[id_barbero],LOOKUP($I$4,Barberos[nombre],Barberos[id])))</f>
        <v>0</v>
      </c>
      <c r="M180" s="20" cm="1">
        <f t="array" ref="M180">IF(ISERROR(INDEX(Jornadas[id],ROW()-5)),"",J180+K180-L180)</f>
        <v>68000</v>
      </c>
      <c r="N180" s="1" cm="1">
        <f t="array" ref="N180">IF(ISERROR(INDEX(Jornadas[id],ROW()-5)),"",COUNTIFS(_Cortes!$C:$C,INDEX(Jornadas[id],ROW()-5),_Cortes!$B:$B,LOOKUP($N$4,_Barberos!$B:$B,_Barberos!$A:$A)))</f>
        <v>12</v>
      </c>
      <c r="O180" s="20" cm="1">
        <f t="array" ref="O180">IF(ISERROR(INDEX(Jornadas[id],ROW()-5)),"",INT(SUMIFS(Cortes[importe],Cortes[id_jornada],INDEX(Jornadas[id],ROW()-5),Cortes[id_barbero],LOOKUP($N$4,Barberos[nombre],Barberos[id]))*(INDEX(Jornadas[comision_barberos],1)/100)))</f>
        <v>49000</v>
      </c>
      <c r="P180" s="20" cm="1">
        <f t="array" ref="P180">IF(ISERROR(INDEX(Jornadas[id],ROW()-5)),"",SUMIFS(Cortes[propina],Cortes[id_jornada],INDEX(Jornadas[id],ROW()-5),Cortes[id_barbero],LOOKUP($N$4,Barberos[nombre],Barberos[id])))</f>
        <v>7000</v>
      </c>
      <c r="Q180" s="20" cm="1">
        <f t="array" ref="Q180">IF(ISERROR(INDEX(Jornadas[id],ROW()-5)),"",SUMIFS(Adelantos[importe],Adelantos[id_jornada],INDEX(Jornadas[id],ROW()-5),Adelantos[id_barbero],LOOKUP($N$4,Barberos[nombre],Barberos[id])))</f>
        <v>0</v>
      </c>
      <c r="R180" s="20" cm="1">
        <f t="array" ref="R180">IF(ISERROR(INDEX(Jornadas[id],ROW()-5)),"",O180+P180-Q180)</f>
        <v>56000</v>
      </c>
      <c r="S180" s="1" cm="1">
        <f t="array" ref="S180">IF(ISERROR(INDEX(Jornadas[id],ROW()-5)),"",COUNTIFS(_Cortes!$C:$C,INDEX(Jornadas[id],ROW()-5),_Cortes!$B:$B,LOOKUP($S$4,_Barberos!$B:$B,_Barberos!$A:$A)))</f>
        <v>9</v>
      </c>
      <c r="T180" s="20" cm="1">
        <f t="array" ref="T180">IF(ISERROR(INDEX(Jornadas[id],ROW()-5)),"",INT(SUMIFS(Cortes[importe],Cortes[id_jornada],INDEX(Jornadas[id],ROW()-5),Cortes[id_barbero],LOOKUP($S$4,Barberos[nombre],Barberos[id]))*(INDEX(Jornadas[comision_barberos],1)/100)))</f>
        <v>38000</v>
      </c>
      <c r="U180" s="20" cm="1">
        <f t="array" ref="U180">IF(ISERROR(INDEX(Jornadas[id],ROW()-5)),"",SUMIFS(Cortes[propina],Cortes[id_jornada],INDEX(Jornadas[id],ROW()-5),Cortes[id_barbero],LOOKUP($S$4,Barberos[nombre],Barberos[id])))</f>
        <v>3000</v>
      </c>
      <c r="V180" s="20" cm="1">
        <f t="array" ref="V180">IF(ISERROR(INDEX(Jornadas[id],ROW()-5)),"",SUMIFS(Adelantos[importe],Adelantos[id_jornada],INDEX(Jornadas[id],ROW()-5),Adelantos[id_barbero],LOOKUP($S$4,Barberos[nombre],Barberos[id])))</f>
        <v>0</v>
      </c>
      <c r="W180" s="20" cm="1">
        <f t="array" ref="W180">IF(ISERROR(INDEX(Jornadas[id],ROW()-5)),"",T180+U180-V180)</f>
        <v>41000</v>
      </c>
      <c r="X180" s="1" cm="1">
        <f t="array" ref="X180">IF(ISERROR(INDEX(Jornadas[id],ROW()-5)),"",COUNTIFS(_Cortes!$C:$C,INDEX(Jornadas[id],ROW()-5),_Cortes!$B:$B,LOOKUP($X$4,_Barberos!$B:$B,_Barberos!$A:$A)))</f>
        <v>11</v>
      </c>
      <c r="Y180" s="20" cm="1">
        <f t="array" ref="Y180">IF(ISERROR(INDEX(Jornadas[id],ROW()-5)),"",INT(SUMIFS(Cortes[importe],Cortes[id_jornada],INDEX(Jornadas[id],ROW()-5),Cortes[id_barbero],LOOKUP($X$4,Barberos[nombre],Barberos[id]))*(INDEX(Jornadas[comision_barberos],1)/100)))</f>
        <v>46000</v>
      </c>
      <c r="Z180" s="20" cm="1">
        <f t="array" ref="Z180">IF(ISERROR(INDEX(Jornadas[id],ROW()-5)),"",SUMIFS(Cortes[propina],Cortes[id_jornada],INDEX(Jornadas[id],ROW()-5),Cortes[id_barbero],LOOKUP($X$4,Barberos[nombre],Barberos[id])))</f>
        <v>4000</v>
      </c>
      <c r="AA180" s="20" cm="1">
        <f t="array" ref="AA180">IF(ISERROR(INDEX(Jornadas[id],ROW()-5)),"",SUMIFS(Adelantos[importe],Adelantos[id_jornada],INDEX(Jornadas[id],ROW()-5),Adelantos[id_barbero],LOOKUP($X$4,Barberos[nombre],Barberos[id])))</f>
        <v>0</v>
      </c>
      <c r="AB180" s="20" cm="1">
        <f t="array" ref="AB180">IF(ISERROR(INDEX(Jornadas[id],ROW()-5)),"",Y180+Z180-AA180)</f>
        <v>50000</v>
      </c>
      <c r="AC180" s="1" cm="1">
        <f t="array" ref="AC180">IF(ISERROR(INDEX(Jornadas[id],ROW()-5)),"",COUNTIFS(_Cortes!$C:$C,INDEX(Jornadas[id],ROW()-5),_Cortes!$B:$B,LOOKUP($AC$4,_Barberos!$B:$B,_Barberos!$A:$A)))</f>
        <v>13</v>
      </c>
      <c r="AD180" s="20" cm="1">
        <f t="array" ref="AD180">IF(ISERROR(INDEX(Jornadas[id],ROW()-5)),"",INT(SUMIFS(Cortes[importe],Cortes[id_jornada],INDEX(Jornadas[id],ROW()-5),Cortes[id_barbero],LOOKUP($AC$4,Barberos[nombre],Barberos[id]))*(INDEX(Jornadas[comision_barberos],1)/100)))</f>
        <v>52000</v>
      </c>
      <c r="AE180" s="20" cm="1">
        <f t="array" ref="AE180">IF(ISERROR(INDEX(Jornadas[id],ROW()-5)),"",SUMIFS(Cortes[propina],Cortes[id_jornada],INDEX(Jornadas[id],ROW()-5),Cortes[id_barbero],LOOKUP($AC$4,Barberos[nombre],Barberos[id])))</f>
        <v>2000</v>
      </c>
      <c r="AF180" s="20" cm="1">
        <f t="array" ref="AF180">IF(ISERROR(INDEX(Jornadas[id],ROW()-5)),"",SUMIFS(Adelantos[importe],Adelantos[id_jornada],INDEX(Jornadas[id],ROW()-5),Adelantos[id_barbero],LOOKUP($AC$4,Barberos[nombre],Barberos[id])))</f>
        <v>0</v>
      </c>
      <c r="AG180" s="20" cm="1">
        <f t="array" ref="AG180">IF(ISERROR(INDEX(Jornadas[id],ROW()-5)),"",AD180+AE180-AF180)</f>
        <v>54000</v>
      </c>
      <c r="AH180" s="1" cm="1">
        <f t="array" ref="AH180">IF(ISERROR(INDEX(Jornadas[id],ROW()-5)),"",COUNTIFS(_Cortes!$C:$C,INDEX(Jornadas[id],ROW()-5),_Cortes!$B:$B,LOOKUP($AH$4,_Barberos!$B:$B,_Barberos!$A:$A)))</f>
        <v>0</v>
      </c>
      <c r="AI180" s="20" cm="1">
        <f t="array" ref="AI180">IF(ISERROR(INDEX(Jornadas[id],ROW()-5)),"",INT(SUMIFS(Cortes[importe],Cortes[id_jornada],INDEX(Jornadas[id],ROW()-5),Cortes[id_barbero],LOOKUP($AH$4,Barberos[nombre],Barberos[id]))*(INDEX(Jornadas[comision_barberos],1)/100)))</f>
        <v>0</v>
      </c>
      <c r="AJ180" s="20" cm="1">
        <f t="array" ref="AJ180">IF(ISERROR(INDEX(Jornadas[id],ROW()-5)),"",SUMIFS(Cortes[propina],Cortes[id_jornada],INDEX(Jornadas[id],ROW()-5),Cortes[id_barbero],LOOKUP($AH$4,Barberos[nombre],Barberos[id])))</f>
        <v>0</v>
      </c>
      <c r="AK180" s="20" cm="1">
        <f t="array" ref="AK180">IF(ISERROR(INDEX(Jornadas[id],ROW()-5)),"",SUMIFS(Adelantos[importe],Adelantos[id_jornada],INDEX(Jornadas[id],ROW()-5),Adelantos[id_barbero],LOOKUP($AH$4,Barberos[nombre],Barberos[id])))</f>
        <v>0</v>
      </c>
      <c r="AL180" s="20" cm="1">
        <f t="array" ref="AL180">IF(ISERROR(INDEX(Jornadas[id],ROW()-5)),"",AI180+AJ180-AK180)</f>
        <v>0</v>
      </c>
      <c r="AM180" s="1" cm="1">
        <f t="array" ref="AM180">IF(ISERROR(INDEX(Jornadas[id],ROW()-5)),"",COUNTIFS(_Cortes!$C:$C,INDEX(Jornadas[id],ROW()-5),_Cortes!$B:$B,LOOKUP($AM$4,_Barberos!$B:$B,_Barberos!$A:$A)))</f>
        <v>5</v>
      </c>
      <c r="AN180" s="20" cm="1">
        <f t="array" ref="AN180">IF(ISERROR(INDEX(Jornadas[id],ROW()-5)),"",INT(SUMIFS(Cortes[importe],Cortes[id_jornada],INDEX(Jornadas[id],ROW()-5),Cortes[id_barbero],LOOKUP($AM$4,Barberos[nombre],Barberos[id]))*(INDEX(Jornadas[comision_barberos],1)/100)))</f>
        <v>20000</v>
      </c>
      <c r="AO180" s="20" cm="1">
        <f t="array" ref="AO180">IF(ISERROR(INDEX(Jornadas[id],ROW()-5)),"",SUMIFS(Cortes[propina],Cortes[id_jornada],INDEX(Jornadas[id],ROW()-5),Cortes[id_barbero],LOOKUP($AM$4,Barberos[nombre],Barberos[id])))</f>
        <v>0</v>
      </c>
      <c r="AP180" s="20" cm="1">
        <f t="array" ref="AP180">IF(ISERROR(INDEX(Jornadas[id],ROW()-5)),"",SUMIFS(Adelantos[importe],Adelantos[id_jornada],INDEX(Jornadas[id],ROW()-5),Adelantos[id_barbero],LOOKUP($AM$4,Barberos[nombre],Barberos[id])))</f>
        <v>0</v>
      </c>
      <c r="AQ180" s="20" cm="1">
        <f t="array" ref="AQ180">IF(ISERROR(INDEX(Jornadas[id],ROW()-5)),"",AN180+AO180-AP180)</f>
        <v>20000</v>
      </c>
      <c r="AR180" s="1" cm="1">
        <f t="array" ref="AR180">IF(ISERROR(INDEX(Jornadas[id],ROW()-5)),"",COUNTIFS(_Cortes!$C:$C,INDEX(Jornadas[id],ROW()-5),_Cortes!$B:$B,LOOKUP($AR$4,_Barberos!$B:$B,_Barberos!$A:$A)))</f>
        <v>0</v>
      </c>
      <c r="AS180" s="20" cm="1">
        <f t="array" ref="AS180">IF(ISERROR(INDEX(Jornadas[id],ROW()-5)),"",INT(SUMIFS(Cortes[importe],Cortes[id_jornada],INDEX(Jornadas[id],ROW()-5),Cortes[id_barbero],LOOKUP($AR$4,Barberos[nombre],Barberos[id]))*(INDEX(Jornadas[comision_barberos],1)/100)))</f>
        <v>0</v>
      </c>
      <c r="AT180" s="20" cm="1">
        <f t="array" ref="AT180">IF(ISERROR(INDEX(Jornadas[id],ROW()-5)),"",SUMIFS(Cortes[propina],Cortes[id_jornada],INDEX(Jornadas[id],ROW()-5),Cortes[id_barbero],LOOKUP($AR$4,Barberos[nombre],Barberos[id])))</f>
        <v>0</v>
      </c>
      <c r="AU180" s="20" cm="1">
        <f t="array" ref="AU180">IF(ISERROR(INDEX(Jornadas[id],ROW()-5)),"",SUMIFS(Adelantos[importe],Adelantos[id_jornada],INDEX(Jornadas[id],ROW()-5),Adelantos[id_barbero],LOOKUP($AR$4,Barberos[nombre],Barberos[id])))</f>
        <v>0</v>
      </c>
      <c r="AV180" s="20" cm="1">
        <f t="array" ref="AV180">IF(ISERROR(INDEX(Jornadas[id],ROW()-5)),"",AS180+AT180-AU180)</f>
        <v>0</v>
      </c>
    </row>
    <row r="181" spans="1:48" ht="15" hidden="1" customHeight="1" x14ac:dyDescent="0.3">
      <c r="A181" s="51" t="str">
        <f t="shared" si="2"/>
        <v>Monday</v>
      </c>
      <c r="B181" s="52"/>
      <c r="C181" s="36" cm="1">
        <f t="array" ref="C181">IF(ISERROR(INDEX(Jornadas[id],ROW()-5)),"",INDEX(Jornadas[fecha],ROW()-5))</f>
        <v>45866</v>
      </c>
      <c r="D181" s="2" cm="1">
        <f t="array" ref="D181">IF(ISERROR(INDEX(Jornadas[id],ROW()-5)),"",COUNTIFS(_Cortes!$C:$C,INDEX(Jornadas[id],ROW()-5),_Cortes!$B:$B,LOOKUP($D$4,_Barberos!$B:$B,_Barberos!$A:$A)))</f>
        <v>8</v>
      </c>
      <c r="E181" s="21" cm="1">
        <f t="array" ref="E181">IF(ISERROR(INDEX(Jornadas[id],ROW()-5)),"",INT(SUMIFS(Cortes[importe],Cortes[id_jornada],INDEX(Jornadas[id],ROW()-5),Cortes[id_barbero],LOOKUP($D$4,Barberos[nombre],Barberos[id]))*(INDEX(Jornadas[comision_barberos],1)/100)))</f>
        <v>52000</v>
      </c>
      <c r="F181" s="21" cm="1">
        <f t="array" ref="F181">IF(ISERROR(INDEX(Jornadas[id],ROW()-5)),"",SUMIFS(Cortes[propina],Cortes[id_jornada],INDEX(Jornadas[id],ROW()-5),Cortes[id_barbero],LOOKUP($D$4,Barberos[nombre],Barberos[id])))</f>
        <v>3100</v>
      </c>
      <c r="G181" s="21" cm="1">
        <f t="array" ref="G181">IF(ISERROR(INDEX(Jornadas[id],ROW()-5)),"",SUMIFS(Adelantos[importe],Adelantos[id_jornada],INDEX(Jornadas[id],ROW()-5),Adelantos[id_barbero],LOOKUP($D$4,Barberos[nombre],Barberos[id])))</f>
        <v>4000</v>
      </c>
      <c r="H181" s="21" cm="1">
        <f t="array" ref="H181">IF(ISERROR(INDEX(Jornadas[id],ROW()-5)),"",E181+F181-G181)</f>
        <v>51100</v>
      </c>
      <c r="I181" s="2" cm="1">
        <f t="array" ref="I181">IF(ISERROR(INDEX(Jornadas[id],ROW()-5)),"",COUNTIFS(_Cortes!$C:$C,INDEX(Jornadas[id],ROW()-5),_Cortes!$B:$B,LOOKUP($I$4,_Barberos!$B:$B,_Barberos!$A:$A)))</f>
        <v>11</v>
      </c>
      <c r="J181" s="21" cm="1">
        <f t="array" ref="J181">IF(ISERROR(INDEX(Jornadas[id],ROW()-5)),"",INT(SUMIFS(Cortes[importe],Cortes[id_jornada],INDEX(Jornadas[id],ROW()-5),Cortes[id_barbero],LOOKUP($I$4,Barberos[nombre],Barberos[id]))*(INDEX(Jornadas[comision_barberos],1)/100)))</f>
        <v>45000</v>
      </c>
      <c r="K181" s="21" cm="1">
        <f t="array" ref="K181">IF(ISERROR(INDEX(Jornadas[id],ROW()-5)),"",SUMIFS(Cortes[propina],Cortes[id_jornada],INDEX(Jornadas[id],ROW()-5),Cortes[id_barbero],LOOKUP($I$4,Barberos[nombre],Barberos[id])))</f>
        <v>6000</v>
      </c>
      <c r="L181" s="21" cm="1">
        <f t="array" ref="L181">IF(ISERROR(INDEX(Jornadas[id],ROW()-5)),"",SUMIFS(Adelantos[importe],Adelantos[id_jornada],INDEX(Jornadas[id],ROW()-5),Adelantos[id_barbero],LOOKUP($I$4,Barberos[nombre],Barberos[id])))</f>
        <v>500</v>
      </c>
      <c r="M181" s="21" cm="1">
        <f t="array" ref="M181">IF(ISERROR(INDEX(Jornadas[id],ROW()-5)),"",J181+K181-L181)</f>
        <v>50500</v>
      </c>
      <c r="N181" s="2" cm="1">
        <f t="array" ref="N181">IF(ISERROR(INDEX(Jornadas[id],ROW()-5)),"",COUNTIFS(_Cortes!$C:$C,INDEX(Jornadas[id],ROW()-5),_Cortes!$B:$B,LOOKUP($N$4,_Barberos!$B:$B,_Barberos!$A:$A)))</f>
        <v>12</v>
      </c>
      <c r="O181" s="21" cm="1">
        <f t="array" ref="O181">IF(ISERROR(INDEX(Jornadas[id],ROW()-5)),"",INT(SUMIFS(Cortes[importe],Cortes[id_jornada],INDEX(Jornadas[id],ROW()-5),Cortes[id_barbero],LOOKUP($N$4,Barberos[nombre],Barberos[id]))*(INDEX(Jornadas[comision_barberos],1)/100)))</f>
        <v>49000</v>
      </c>
      <c r="P181" s="21" cm="1">
        <f t="array" ref="P181">IF(ISERROR(INDEX(Jornadas[id],ROW()-5)),"",SUMIFS(Cortes[propina],Cortes[id_jornada],INDEX(Jornadas[id],ROW()-5),Cortes[id_barbero],LOOKUP($N$4,Barberos[nombre],Barberos[id])))</f>
        <v>13300</v>
      </c>
      <c r="Q181" s="21" cm="1">
        <f t="array" ref="Q181">IF(ISERROR(INDEX(Jornadas[id],ROW()-5)),"",SUMIFS(Adelantos[importe],Adelantos[id_jornada],INDEX(Jornadas[id],ROW()-5),Adelantos[id_barbero],LOOKUP($N$4,Barberos[nombre],Barberos[id])))</f>
        <v>0</v>
      </c>
      <c r="R181" s="21" cm="1">
        <f t="array" ref="R181">IF(ISERROR(INDEX(Jornadas[id],ROW()-5)),"",O181+P181-Q181)</f>
        <v>62300</v>
      </c>
      <c r="S181" s="2" cm="1">
        <f t="array" ref="S181">IF(ISERROR(INDEX(Jornadas[id],ROW()-5)),"",COUNTIFS(_Cortes!$C:$C,INDEX(Jornadas[id],ROW()-5),_Cortes!$B:$B,LOOKUP($S$4,_Barberos!$B:$B,_Barberos!$A:$A)))</f>
        <v>9</v>
      </c>
      <c r="T181" s="21" cm="1">
        <f t="array" ref="T181">IF(ISERROR(INDEX(Jornadas[id],ROW()-5)),"",INT(SUMIFS(Cortes[importe],Cortes[id_jornada],INDEX(Jornadas[id],ROW()-5),Cortes[id_barbero],LOOKUP($S$4,Barberos[nombre],Barberos[id]))*(INDEX(Jornadas[comision_barberos],1)/100)))</f>
        <v>36000</v>
      </c>
      <c r="U181" s="21" cm="1">
        <f t="array" ref="U181">IF(ISERROR(INDEX(Jornadas[id],ROW()-5)),"",SUMIFS(Cortes[propina],Cortes[id_jornada],INDEX(Jornadas[id],ROW()-5),Cortes[id_barbero],LOOKUP($S$4,Barberos[nombre],Barberos[id])))</f>
        <v>5000</v>
      </c>
      <c r="V181" s="21" cm="1">
        <f t="array" ref="V181">IF(ISERROR(INDEX(Jornadas[id],ROW()-5)),"",SUMIFS(Adelantos[importe],Adelantos[id_jornada],INDEX(Jornadas[id],ROW()-5),Adelantos[id_barbero],LOOKUP($S$4,Barberos[nombre],Barberos[id])))</f>
        <v>500</v>
      </c>
      <c r="W181" s="21" cm="1">
        <f t="array" ref="W181">IF(ISERROR(INDEX(Jornadas[id],ROW()-5)),"",T181+U181-V181)</f>
        <v>40500</v>
      </c>
      <c r="X181" s="2" cm="1">
        <f t="array" ref="X181">IF(ISERROR(INDEX(Jornadas[id],ROW()-5)),"",COUNTIFS(_Cortes!$C:$C,INDEX(Jornadas[id],ROW()-5),_Cortes!$B:$B,LOOKUP($X$4,_Barberos!$B:$B,_Barberos!$A:$A)))</f>
        <v>0</v>
      </c>
      <c r="Y181" s="21" cm="1">
        <f t="array" ref="Y181">IF(ISERROR(INDEX(Jornadas[id],ROW()-5)),"",INT(SUMIFS(Cortes[importe],Cortes[id_jornada],INDEX(Jornadas[id],ROW()-5),Cortes[id_barbero],LOOKUP($X$4,Barberos[nombre],Barberos[id]))*(INDEX(Jornadas[comision_barberos],1)/100)))</f>
        <v>0</v>
      </c>
      <c r="Z181" s="21" cm="1">
        <f t="array" ref="Z181">IF(ISERROR(INDEX(Jornadas[id],ROW()-5)),"",SUMIFS(Cortes[propina],Cortes[id_jornada],INDEX(Jornadas[id],ROW()-5),Cortes[id_barbero],LOOKUP($X$4,Barberos[nombre],Barberos[id])))</f>
        <v>0</v>
      </c>
      <c r="AA181" s="21" cm="1">
        <f t="array" ref="AA181">IF(ISERROR(INDEX(Jornadas[id],ROW()-5)),"",SUMIFS(Adelantos[importe],Adelantos[id_jornada],INDEX(Jornadas[id],ROW()-5),Adelantos[id_barbero],LOOKUP($X$4,Barberos[nombre],Barberos[id])))</f>
        <v>0</v>
      </c>
      <c r="AB181" s="21" cm="1">
        <f t="array" ref="AB181">IF(ISERROR(INDEX(Jornadas[id],ROW()-5)),"",Y181+Z181-AA181)</f>
        <v>0</v>
      </c>
      <c r="AC181" s="2" cm="1">
        <f t="array" ref="AC181">IF(ISERROR(INDEX(Jornadas[id],ROW()-5)),"",COUNTIFS(_Cortes!$C:$C,INDEX(Jornadas[id],ROW()-5),_Cortes!$B:$B,LOOKUP($AC$4,_Barberos!$B:$B,_Barberos!$A:$A)))</f>
        <v>10</v>
      </c>
      <c r="AD181" s="21" cm="1">
        <f t="array" ref="AD181">IF(ISERROR(INDEX(Jornadas[id],ROW()-5)),"",INT(SUMIFS(Cortes[importe],Cortes[id_jornada],INDEX(Jornadas[id],ROW()-5),Cortes[id_barbero],LOOKUP($AC$4,Barberos[nombre],Barberos[id]))*(INDEX(Jornadas[comision_barberos],1)/100)))</f>
        <v>41000</v>
      </c>
      <c r="AE181" s="21" cm="1">
        <f t="array" ref="AE181">IF(ISERROR(INDEX(Jornadas[id],ROW()-5)),"",SUMIFS(Cortes[propina],Cortes[id_jornada],INDEX(Jornadas[id],ROW()-5),Cortes[id_barbero],LOOKUP($AC$4,Barberos[nombre],Barberos[id])))</f>
        <v>0</v>
      </c>
      <c r="AF181" s="21" cm="1">
        <f t="array" ref="AF181">IF(ISERROR(INDEX(Jornadas[id],ROW()-5)),"",SUMIFS(Adelantos[importe],Adelantos[id_jornada],INDEX(Jornadas[id],ROW()-5),Adelantos[id_barbero],LOOKUP($AC$4,Barberos[nombre],Barberos[id])))</f>
        <v>0</v>
      </c>
      <c r="AG181" s="21" cm="1">
        <f t="array" ref="AG181">IF(ISERROR(INDEX(Jornadas[id],ROW()-5)),"",AD181+AE181-AF181)</f>
        <v>41000</v>
      </c>
      <c r="AH181" s="2" cm="1">
        <f t="array" ref="AH181">IF(ISERROR(INDEX(Jornadas[id],ROW()-5)),"",COUNTIFS(_Cortes!$C:$C,INDEX(Jornadas[id],ROW()-5),_Cortes!$B:$B,LOOKUP($AH$4,_Barberos!$B:$B,_Barberos!$A:$A)))</f>
        <v>0</v>
      </c>
      <c r="AI181" s="21" cm="1">
        <f t="array" ref="AI181">IF(ISERROR(INDEX(Jornadas[id],ROW()-5)),"",INT(SUMIFS(Cortes[importe],Cortes[id_jornada],INDEX(Jornadas[id],ROW()-5),Cortes[id_barbero],LOOKUP($AH$4,Barberos[nombre],Barberos[id]))*(INDEX(Jornadas[comision_barberos],1)/100)))</f>
        <v>0</v>
      </c>
      <c r="AJ181" s="21" cm="1">
        <f t="array" ref="AJ181">IF(ISERROR(INDEX(Jornadas[id],ROW()-5)),"",SUMIFS(Cortes[propina],Cortes[id_jornada],INDEX(Jornadas[id],ROW()-5),Cortes[id_barbero],LOOKUP($AH$4,Barberos[nombre],Barberos[id])))</f>
        <v>0</v>
      </c>
      <c r="AK181" s="21" cm="1">
        <f t="array" ref="AK181">IF(ISERROR(INDEX(Jornadas[id],ROW()-5)),"",SUMIFS(Adelantos[importe],Adelantos[id_jornada],INDEX(Jornadas[id],ROW()-5),Adelantos[id_barbero],LOOKUP($AH$4,Barberos[nombre],Barberos[id])))</f>
        <v>0</v>
      </c>
      <c r="AL181" s="21" cm="1">
        <f t="array" ref="AL181">IF(ISERROR(INDEX(Jornadas[id],ROW()-5)),"",AI181+AJ181-AK181)</f>
        <v>0</v>
      </c>
      <c r="AM181" s="2" cm="1">
        <f t="array" ref="AM181">IF(ISERROR(INDEX(Jornadas[id],ROW()-5)),"",COUNTIFS(_Cortes!$C:$C,INDEX(Jornadas[id],ROW()-5),_Cortes!$B:$B,LOOKUP($AM$4,_Barberos!$B:$B,_Barberos!$A:$A)))</f>
        <v>0</v>
      </c>
      <c r="AN181" s="21" cm="1">
        <f t="array" ref="AN181">IF(ISERROR(INDEX(Jornadas[id],ROW()-5)),"",INT(SUMIFS(Cortes[importe],Cortes[id_jornada],INDEX(Jornadas[id],ROW()-5),Cortes[id_barbero],LOOKUP($AM$4,Barberos[nombre],Barberos[id]))*(INDEX(Jornadas[comision_barberos],1)/100)))</f>
        <v>0</v>
      </c>
      <c r="AO181" s="21" cm="1">
        <f t="array" ref="AO181">IF(ISERROR(INDEX(Jornadas[id],ROW()-5)),"",SUMIFS(Cortes[propina],Cortes[id_jornada],INDEX(Jornadas[id],ROW()-5),Cortes[id_barbero],LOOKUP($AM$4,Barberos[nombre],Barberos[id])))</f>
        <v>0</v>
      </c>
      <c r="AP181" s="21" cm="1">
        <f t="array" ref="AP181">IF(ISERROR(INDEX(Jornadas[id],ROW()-5)),"",SUMIFS(Adelantos[importe],Adelantos[id_jornada],INDEX(Jornadas[id],ROW()-5),Adelantos[id_barbero],LOOKUP($AM$4,Barberos[nombre],Barberos[id])))</f>
        <v>0</v>
      </c>
      <c r="AQ181" s="21" cm="1">
        <f t="array" ref="AQ181">IF(ISERROR(INDEX(Jornadas[id],ROW()-5)),"",AN181+AO181-AP181)</f>
        <v>0</v>
      </c>
      <c r="AR181" s="2" cm="1">
        <f t="array" ref="AR181">IF(ISERROR(INDEX(Jornadas[id],ROW()-5)),"",COUNTIFS(_Cortes!$C:$C,INDEX(Jornadas[id],ROW()-5),_Cortes!$B:$B,LOOKUP($AR$4,_Barberos!$B:$B,_Barberos!$A:$A)))</f>
        <v>0</v>
      </c>
      <c r="AS181" s="21" cm="1">
        <f t="array" ref="AS181">IF(ISERROR(INDEX(Jornadas[id],ROW()-5)),"",INT(SUMIFS(Cortes[importe],Cortes[id_jornada],INDEX(Jornadas[id],ROW()-5),Cortes[id_barbero],LOOKUP($AR$4,Barberos[nombre],Barberos[id]))*(INDEX(Jornadas[comision_barberos],1)/100)))</f>
        <v>0</v>
      </c>
      <c r="AT181" s="21" cm="1">
        <f t="array" ref="AT181">IF(ISERROR(INDEX(Jornadas[id],ROW()-5)),"",SUMIFS(Cortes[propina],Cortes[id_jornada],INDEX(Jornadas[id],ROW()-5),Cortes[id_barbero],LOOKUP($AR$4,Barberos[nombre],Barberos[id])))</f>
        <v>0</v>
      </c>
      <c r="AU181" s="21" cm="1">
        <f t="array" ref="AU181">IF(ISERROR(INDEX(Jornadas[id],ROW()-5)),"",SUMIFS(Adelantos[importe],Adelantos[id_jornada],INDEX(Jornadas[id],ROW()-5),Adelantos[id_barbero],LOOKUP($AR$4,Barberos[nombre],Barberos[id])))</f>
        <v>0</v>
      </c>
      <c r="AV181" s="21" cm="1">
        <f t="array" ref="AV181">IF(ISERROR(INDEX(Jornadas[id],ROW()-5)),"",AS181+AT181-AU181)</f>
        <v>0</v>
      </c>
    </row>
    <row r="182" spans="1:48" ht="15" hidden="1" customHeight="1" x14ac:dyDescent="0.3">
      <c r="A182" s="53" t="str">
        <f t="shared" si="2"/>
        <v>Tuesday</v>
      </c>
      <c r="B182" s="54"/>
      <c r="C182" s="38" cm="1">
        <f t="array" ref="C182">IF(ISERROR(INDEX(Jornadas[id],ROW()-5)),"",INDEX(Jornadas[fecha],ROW()-5))</f>
        <v>45867</v>
      </c>
      <c r="D182" s="1" cm="1">
        <f t="array" ref="D182">IF(ISERROR(INDEX(Jornadas[id],ROW()-5)),"",COUNTIFS(_Cortes!$C:$C,INDEX(Jornadas[id],ROW()-5),_Cortes!$B:$B,LOOKUP($D$4,_Barberos!$B:$B,_Barberos!$A:$A)))</f>
        <v>0</v>
      </c>
      <c r="E182" s="20" cm="1">
        <f t="array" ref="E182">IF(ISERROR(INDEX(Jornadas[id],ROW()-5)),"",INT(SUMIFS(Cortes[importe],Cortes[id_jornada],INDEX(Jornadas[id],ROW()-5),Cortes[id_barbero],LOOKUP($D$4,Barberos[nombre],Barberos[id]))*(INDEX(Jornadas[comision_barberos],1)/100)))</f>
        <v>0</v>
      </c>
      <c r="F182" s="20" cm="1">
        <f t="array" ref="F182">IF(ISERROR(INDEX(Jornadas[id],ROW()-5)),"",SUMIFS(Cortes[propina],Cortes[id_jornada],INDEX(Jornadas[id],ROW()-5),Cortes[id_barbero],LOOKUP($D$4,Barberos[nombre],Barberos[id])))</f>
        <v>0</v>
      </c>
      <c r="G182" s="20" cm="1">
        <f t="array" ref="G182">IF(ISERROR(INDEX(Jornadas[id],ROW()-5)),"",SUMIFS(Adelantos[importe],Adelantos[id_jornada],INDEX(Jornadas[id],ROW()-5),Adelantos[id_barbero],LOOKUP($D$4,Barberos[nombre],Barberos[id])))</f>
        <v>0</v>
      </c>
      <c r="H182" s="20" cm="1">
        <f t="array" ref="H182">IF(ISERROR(INDEX(Jornadas[id],ROW()-5)),"",E182+F182-G182)</f>
        <v>0</v>
      </c>
      <c r="I182" s="1" cm="1">
        <f t="array" ref="I182">IF(ISERROR(INDEX(Jornadas[id],ROW()-5)),"",COUNTIFS(_Cortes!$C:$C,INDEX(Jornadas[id],ROW()-5),_Cortes!$B:$B,LOOKUP($I$4,_Barberos!$B:$B,_Barberos!$A:$A)))</f>
        <v>0</v>
      </c>
      <c r="J182" s="20" cm="1">
        <f t="array" ref="J182">IF(ISERROR(INDEX(Jornadas[id],ROW()-5)),"",INT(SUMIFS(Cortes[importe],Cortes[id_jornada],INDEX(Jornadas[id],ROW()-5),Cortes[id_barbero],LOOKUP($I$4,Barberos[nombre],Barberos[id]))*(INDEX(Jornadas[comision_barberos],1)/100)))</f>
        <v>0</v>
      </c>
      <c r="K182" s="20" cm="1">
        <f t="array" ref="K182">IF(ISERROR(INDEX(Jornadas[id],ROW()-5)),"",SUMIFS(Cortes[propina],Cortes[id_jornada],INDEX(Jornadas[id],ROW()-5),Cortes[id_barbero],LOOKUP($I$4,Barberos[nombre],Barberos[id])))</f>
        <v>0</v>
      </c>
      <c r="L182" s="20" cm="1">
        <f t="array" ref="L182">IF(ISERROR(INDEX(Jornadas[id],ROW()-5)),"",SUMIFS(Adelantos[importe],Adelantos[id_jornada],INDEX(Jornadas[id],ROW()-5),Adelantos[id_barbero],LOOKUP($I$4,Barberos[nombre],Barberos[id])))</f>
        <v>0</v>
      </c>
      <c r="M182" s="20" cm="1">
        <f t="array" ref="M182">IF(ISERROR(INDEX(Jornadas[id],ROW()-5)),"",J182+K182-L182)</f>
        <v>0</v>
      </c>
      <c r="N182" s="1" cm="1">
        <f t="array" ref="N182">IF(ISERROR(INDEX(Jornadas[id],ROW()-5)),"",COUNTIFS(_Cortes!$C:$C,INDEX(Jornadas[id],ROW()-5),_Cortes!$B:$B,LOOKUP($N$4,_Barberos!$B:$B,_Barberos!$A:$A)))</f>
        <v>10</v>
      </c>
      <c r="O182" s="20" cm="1">
        <f t="array" ref="O182">IF(ISERROR(INDEX(Jornadas[id],ROW()-5)),"",INT(SUMIFS(Cortes[importe],Cortes[id_jornada],INDEX(Jornadas[id],ROW()-5),Cortes[id_barbero],LOOKUP($N$4,Barberos[nombre],Barberos[id]))*(INDEX(Jornadas[comision_barberos],1)/100)))</f>
        <v>39500</v>
      </c>
      <c r="P182" s="20" cm="1">
        <f t="array" ref="P182">IF(ISERROR(INDEX(Jornadas[id],ROW()-5)),"",SUMIFS(Cortes[propina],Cortes[id_jornada],INDEX(Jornadas[id],ROW()-5),Cortes[id_barbero],LOOKUP($N$4,Barberos[nombre],Barberos[id])))</f>
        <v>6000</v>
      </c>
      <c r="Q182" s="20" cm="1">
        <f t="array" ref="Q182">IF(ISERROR(INDEX(Jornadas[id],ROW()-5)),"",SUMIFS(Adelantos[importe],Adelantos[id_jornada],INDEX(Jornadas[id],ROW()-5),Adelantos[id_barbero],LOOKUP($N$4,Barberos[nombre],Barberos[id])))</f>
        <v>0</v>
      </c>
      <c r="R182" s="20" cm="1">
        <f t="array" ref="R182">IF(ISERROR(INDEX(Jornadas[id],ROW()-5)),"",O182+P182-Q182)</f>
        <v>45500</v>
      </c>
      <c r="S182" s="1" cm="1">
        <f t="array" ref="S182">IF(ISERROR(INDEX(Jornadas[id],ROW()-5)),"",COUNTIFS(_Cortes!$C:$C,INDEX(Jornadas[id],ROW()-5),_Cortes!$B:$B,LOOKUP($S$4,_Barberos!$B:$B,_Barberos!$A:$A)))</f>
        <v>9</v>
      </c>
      <c r="T182" s="20" cm="1">
        <f t="array" ref="T182">IF(ISERROR(INDEX(Jornadas[id],ROW()-5)),"",INT(SUMIFS(Cortes[importe],Cortes[id_jornada],INDEX(Jornadas[id],ROW()-5),Cortes[id_barbero],LOOKUP($S$4,Barberos[nombre],Barberos[id]))*(INDEX(Jornadas[comision_barberos],1)/100)))</f>
        <v>37000</v>
      </c>
      <c r="U182" s="20" cm="1">
        <f t="array" ref="U182">IF(ISERROR(INDEX(Jornadas[id],ROW()-5)),"",SUMIFS(Cortes[propina],Cortes[id_jornada],INDEX(Jornadas[id],ROW()-5),Cortes[id_barbero],LOOKUP($S$4,Barberos[nombre],Barberos[id])))</f>
        <v>2000</v>
      </c>
      <c r="V182" s="20" cm="1">
        <f t="array" ref="V182">IF(ISERROR(INDEX(Jornadas[id],ROW()-5)),"",SUMIFS(Adelantos[importe],Adelantos[id_jornada],INDEX(Jornadas[id],ROW()-5),Adelantos[id_barbero],LOOKUP($S$4,Barberos[nombre],Barberos[id])))</f>
        <v>0</v>
      </c>
      <c r="W182" s="20" cm="1">
        <f t="array" ref="W182">IF(ISERROR(INDEX(Jornadas[id],ROW()-5)),"",T182+U182-V182)</f>
        <v>39000</v>
      </c>
      <c r="X182" s="1" cm="1">
        <f t="array" ref="X182">IF(ISERROR(INDEX(Jornadas[id],ROW()-5)),"",COUNTIFS(_Cortes!$C:$C,INDEX(Jornadas[id],ROW()-5),_Cortes!$B:$B,LOOKUP($X$4,_Barberos!$B:$B,_Barberos!$A:$A)))</f>
        <v>8</v>
      </c>
      <c r="Y182" s="20" cm="1">
        <f t="array" ref="Y182">IF(ISERROR(INDEX(Jornadas[id],ROW()-5)),"",INT(SUMIFS(Cortes[importe],Cortes[id_jornada],INDEX(Jornadas[id],ROW()-5),Cortes[id_barbero],LOOKUP($X$4,Barberos[nombre],Barberos[id]))*(INDEX(Jornadas[comision_barberos],1)/100)))</f>
        <v>34000</v>
      </c>
      <c r="Z182" s="20" cm="1">
        <f t="array" ref="Z182">IF(ISERROR(INDEX(Jornadas[id],ROW()-5)),"",SUMIFS(Cortes[propina],Cortes[id_jornada],INDEX(Jornadas[id],ROW()-5),Cortes[id_barbero],LOOKUP($X$4,Barberos[nombre],Barberos[id])))</f>
        <v>2000</v>
      </c>
      <c r="AA182" s="20" cm="1">
        <f t="array" ref="AA182">IF(ISERROR(INDEX(Jornadas[id],ROW()-5)),"",SUMIFS(Adelantos[importe],Adelantos[id_jornada],INDEX(Jornadas[id],ROW()-5),Adelantos[id_barbero],LOOKUP($X$4,Barberos[nombre],Barberos[id])))</f>
        <v>0</v>
      </c>
      <c r="AB182" s="20" cm="1">
        <f t="array" ref="AB182">IF(ISERROR(INDEX(Jornadas[id],ROW()-5)),"",Y182+Z182-AA182)</f>
        <v>36000</v>
      </c>
      <c r="AC182" s="1" cm="1">
        <f t="array" ref="AC182">IF(ISERROR(INDEX(Jornadas[id],ROW()-5)),"",COUNTIFS(_Cortes!$C:$C,INDEX(Jornadas[id],ROW()-5),_Cortes!$B:$B,LOOKUP($AC$4,_Barberos!$B:$B,_Barberos!$A:$A)))</f>
        <v>0</v>
      </c>
      <c r="AD182" s="20" cm="1">
        <f t="array" ref="AD182">IF(ISERROR(INDEX(Jornadas[id],ROW()-5)),"",INT(SUMIFS(Cortes[importe],Cortes[id_jornada],INDEX(Jornadas[id],ROW()-5),Cortes[id_barbero],LOOKUP($AC$4,Barberos[nombre],Barberos[id]))*(INDEX(Jornadas[comision_barberos],1)/100)))</f>
        <v>0</v>
      </c>
      <c r="AE182" s="20" cm="1">
        <f t="array" ref="AE182">IF(ISERROR(INDEX(Jornadas[id],ROW()-5)),"",SUMIFS(Cortes[propina],Cortes[id_jornada],INDEX(Jornadas[id],ROW()-5),Cortes[id_barbero],LOOKUP($AC$4,Barberos[nombre],Barberos[id])))</f>
        <v>0</v>
      </c>
      <c r="AF182" s="20" cm="1">
        <f t="array" ref="AF182">IF(ISERROR(INDEX(Jornadas[id],ROW()-5)),"",SUMIFS(Adelantos[importe],Adelantos[id_jornada],INDEX(Jornadas[id],ROW()-5),Adelantos[id_barbero],LOOKUP($AC$4,Barberos[nombre],Barberos[id])))</f>
        <v>0</v>
      </c>
      <c r="AG182" s="20" cm="1">
        <f t="array" ref="AG182">IF(ISERROR(INDEX(Jornadas[id],ROW()-5)),"",AD182+AE182-AF182)</f>
        <v>0</v>
      </c>
      <c r="AH182" s="1" cm="1">
        <f t="array" ref="AH182">IF(ISERROR(INDEX(Jornadas[id],ROW()-5)),"",COUNTIFS(_Cortes!$C:$C,INDEX(Jornadas[id],ROW()-5),_Cortes!$B:$B,LOOKUP($AH$4,_Barberos!$B:$B,_Barberos!$A:$A)))</f>
        <v>0</v>
      </c>
      <c r="AI182" s="20" cm="1">
        <f t="array" ref="AI182">IF(ISERROR(INDEX(Jornadas[id],ROW()-5)),"",INT(SUMIFS(Cortes[importe],Cortes[id_jornada],INDEX(Jornadas[id],ROW()-5),Cortes[id_barbero],LOOKUP($AH$4,Barberos[nombre],Barberos[id]))*(INDEX(Jornadas[comision_barberos],1)/100)))</f>
        <v>0</v>
      </c>
      <c r="AJ182" s="20" cm="1">
        <f t="array" ref="AJ182">IF(ISERROR(INDEX(Jornadas[id],ROW()-5)),"",SUMIFS(Cortes[propina],Cortes[id_jornada],INDEX(Jornadas[id],ROW()-5),Cortes[id_barbero],LOOKUP($AH$4,Barberos[nombre],Barberos[id])))</f>
        <v>0</v>
      </c>
      <c r="AK182" s="20" cm="1">
        <f t="array" ref="AK182">IF(ISERROR(INDEX(Jornadas[id],ROW()-5)),"",SUMIFS(Adelantos[importe],Adelantos[id_jornada],INDEX(Jornadas[id],ROW()-5),Adelantos[id_barbero],LOOKUP($AH$4,Barberos[nombre],Barberos[id])))</f>
        <v>0</v>
      </c>
      <c r="AL182" s="20" cm="1">
        <f t="array" ref="AL182">IF(ISERROR(INDEX(Jornadas[id],ROW()-5)),"",AI182+AJ182-AK182)</f>
        <v>0</v>
      </c>
      <c r="AM182" s="1" cm="1">
        <f t="array" ref="AM182">IF(ISERROR(INDEX(Jornadas[id],ROW()-5)),"",COUNTIFS(_Cortes!$C:$C,INDEX(Jornadas[id],ROW()-5),_Cortes!$B:$B,LOOKUP($AM$4,_Barberos!$B:$B,_Barberos!$A:$A)))</f>
        <v>0</v>
      </c>
      <c r="AN182" s="20" cm="1">
        <f t="array" ref="AN182">IF(ISERROR(INDEX(Jornadas[id],ROW()-5)),"",INT(SUMIFS(Cortes[importe],Cortes[id_jornada],INDEX(Jornadas[id],ROW()-5),Cortes[id_barbero],LOOKUP($AM$4,Barberos[nombre],Barberos[id]))*(INDEX(Jornadas[comision_barberos],1)/100)))</f>
        <v>0</v>
      </c>
      <c r="AO182" s="20" cm="1">
        <f t="array" ref="AO182">IF(ISERROR(INDEX(Jornadas[id],ROW()-5)),"",SUMIFS(Cortes[propina],Cortes[id_jornada],INDEX(Jornadas[id],ROW()-5),Cortes[id_barbero],LOOKUP($AM$4,Barberos[nombre],Barberos[id])))</f>
        <v>0</v>
      </c>
      <c r="AP182" s="20" cm="1">
        <f t="array" ref="AP182">IF(ISERROR(INDEX(Jornadas[id],ROW()-5)),"",SUMIFS(Adelantos[importe],Adelantos[id_jornada],INDEX(Jornadas[id],ROW()-5),Adelantos[id_barbero],LOOKUP($AM$4,Barberos[nombre],Barberos[id])))</f>
        <v>0</v>
      </c>
      <c r="AQ182" s="20" cm="1">
        <f t="array" ref="AQ182">IF(ISERROR(INDEX(Jornadas[id],ROW()-5)),"",AN182+AO182-AP182)</f>
        <v>0</v>
      </c>
      <c r="AR182" s="1" cm="1">
        <f t="array" ref="AR182">IF(ISERROR(INDEX(Jornadas[id],ROW()-5)),"",COUNTIFS(_Cortes!$C:$C,INDEX(Jornadas[id],ROW()-5),_Cortes!$B:$B,LOOKUP($AR$4,_Barberos!$B:$B,_Barberos!$A:$A)))</f>
        <v>0</v>
      </c>
      <c r="AS182" s="20" cm="1">
        <f t="array" ref="AS182">IF(ISERROR(INDEX(Jornadas[id],ROW()-5)),"",INT(SUMIFS(Cortes[importe],Cortes[id_jornada],INDEX(Jornadas[id],ROW()-5),Cortes[id_barbero],LOOKUP($AR$4,Barberos[nombre],Barberos[id]))*(INDEX(Jornadas[comision_barberos],1)/100)))</f>
        <v>0</v>
      </c>
      <c r="AT182" s="20" cm="1">
        <f t="array" ref="AT182">IF(ISERROR(INDEX(Jornadas[id],ROW()-5)),"",SUMIFS(Cortes[propina],Cortes[id_jornada],INDEX(Jornadas[id],ROW()-5),Cortes[id_barbero],LOOKUP($AR$4,Barberos[nombre],Barberos[id])))</f>
        <v>0</v>
      </c>
      <c r="AU182" s="20" cm="1">
        <f t="array" ref="AU182">IF(ISERROR(INDEX(Jornadas[id],ROW()-5)),"",SUMIFS(Adelantos[importe],Adelantos[id_jornada],INDEX(Jornadas[id],ROW()-5),Adelantos[id_barbero],LOOKUP($AR$4,Barberos[nombre],Barberos[id])))</f>
        <v>0</v>
      </c>
      <c r="AV182" s="20" cm="1">
        <f t="array" ref="AV182">IF(ISERROR(INDEX(Jornadas[id],ROW()-5)),"",AS182+AT182-AU182)</f>
        <v>0</v>
      </c>
    </row>
    <row r="183" spans="1:48" ht="15" hidden="1" customHeight="1" x14ac:dyDescent="0.3">
      <c r="A183" s="51" t="str">
        <f t="shared" si="2"/>
        <v>Wednesday</v>
      </c>
      <c r="B183" s="52"/>
      <c r="C183" s="36" cm="1">
        <f t="array" ref="C183">IF(ISERROR(INDEX(Jornadas[id],ROW()-5)),"",INDEX(Jornadas[fecha],ROW()-5))</f>
        <v>45868</v>
      </c>
      <c r="D183" s="2" cm="1">
        <f t="array" ref="D183">IF(ISERROR(INDEX(Jornadas[id],ROW()-5)),"",COUNTIFS(_Cortes!$C:$C,INDEX(Jornadas[id],ROW()-5),_Cortes!$B:$B,LOOKUP($D$4,_Barberos!$B:$B,_Barberos!$A:$A)))</f>
        <v>0</v>
      </c>
      <c r="E183" s="21" cm="1">
        <f t="array" ref="E183">IF(ISERROR(INDEX(Jornadas[id],ROW()-5)),"",INT(SUMIFS(Cortes[importe],Cortes[id_jornada],INDEX(Jornadas[id],ROW()-5),Cortes[id_barbero],LOOKUP($D$4,Barberos[nombre],Barberos[id]))*(INDEX(Jornadas[comision_barberos],1)/100)))</f>
        <v>0</v>
      </c>
      <c r="F183" s="21" cm="1">
        <f t="array" ref="F183">IF(ISERROR(INDEX(Jornadas[id],ROW()-5)),"",SUMIFS(Cortes[propina],Cortes[id_jornada],INDEX(Jornadas[id],ROW()-5),Cortes[id_barbero],LOOKUP($D$4,Barberos[nombre],Barberos[id])))</f>
        <v>0</v>
      </c>
      <c r="G183" s="21" cm="1">
        <f t="array" ref="G183">IF(ISERROR(INDEX(Jornadas[id],ROW()-5)),"",SUMIFS(Adelantos[importe],Adelantos[id_jornada],INDEX(Jornadas[id],ROW()-5),Adelantos[id_barbero],LOOKUP($D$4,Barberos[nombre],Barberos[id])))</f>
        <v>0</v>
      </c>
      <c r="H183" s="21" cm="1">
        <f t="array" ref="H183">IF(ISERROR(INDEX(Jornadas[id],ROW()-5)),"",E183+F183-G183)</f>
        <v>0</v>
      </c>
      <c r="I183" s="2" cm="1">
        <f t="array" ref="I183">IF(ISERROR(INDEX(Jornadas[id],ROW()-5)),"",COUNTIFS(_Cortes!$C:$C,INDEX(Jornadas[id],ROW()-5),_Cortes!$B:$B,LOOKUP($I$4,_Barberos!$B:$B,_Barberos!$A:$A)))</f>
        <v>10</v>
      </c>
      <c r="J183" s="21" cm="1">
        <f t="array" ref="J183">IF(ISERROR(INDEX(Jornadas[id],ROW()-5)),"",INT(SUMIFS(Cortes[importe],Cortes[id_jornada],INDEX(Jornadas[id],ROW()-5),Cortes[id_barbero],LOOKUP($I$4,Barberos[nombre],Barberos[id]))*(INDEX(Jornadas[comision_barberos],1)/100)))</f>
        <v>41000</v>
      </c>
      <c r="K183" s="21" cm="1">
        <f t="array" ref="K183">IF(ISERROR(INDEX(Jornadas[id],ROW()-5)),"",SUMIFS(Cortes[propina],Cortes[id_jornada],INDEX(Jornadas[id],ROW()-5),Cortes[id_barbero],LOOKUP($I$4,Barberos[nombre],Barberos[id])))</f>
        <v>3000</v>
      </c>
      <c r="L183" s="21" cm="1">
        <f t="array" ref="L183">IF(ISERROR(INDEX(Jornadas[id],ROW()-5)),"",SUMIFS(Adelantos[importe],Adelantos[id_jornada],INDEX(Jornadas[id],ROW()-5),Adelantos[id_barbero],LOOKUP($I$4,Barberos[nombre],Barberos[id])))</f>
        <v>0</v>
      </c>
      <c r="M183" s="21" cm="1">
        <f t="array" ref="M183">IF(ISERROR(INDEX(Jornadas[id],ROW()-5)),"",J183+K183-L183)</f>
        <v>44000</v>
      </c>
      <c r="N183" s="2" cm="1">
        <f t="array" ref="N183">IF(ISERROR(INDEX(Jornadas[id],ROW()-5)),"",COUNTIFS(_Cortes!$C:$C,INDEX(Jornadas[id],ROW()-5),_Cortes!$B:$B,LOOKUP($N$4,_Barberos!$B:$B,_Barberos!$A:$A)))</f>
        <v>0</v>
      </c>
      <c r="O183" s="21" cm="1">
        <f t="array" ref="O183">IF(ISERROR(INDEX(Jornadas[id],ROW()-5)),"",INT(SUMIFS(Cortes[importe],Cortes[id_jornada],INDEX(Jornadas[id],ROW()-5),Cortes[id_barbero],LOOKUP($N$4,Barberos[nombre],Barberos[id]))*(INDEX(Jornadas[comision_barberos],1)/100)))</f>
        <v>0</v>
      </c>
      <c r="P183" s="21" cm="1">
        <f t="array" ref="P183">IF(ISERROR(INDEX(Jornadas[id],ROW()-5)),"",SUMIFS(Cortes[propina],Cortes[id_jornada],INDEX(Jornadas[id],ROW()-5),Cortes[id_barbero],LOOKUP($N$4,Barberos[nombre],Barberos[id])))</f>
        <v>0</v>
      </c>
      <c r="Q183" s="21" cm="1">
        <f t="array" ref="Q183">IF(ISERROR(INDEX(Jornadas[id],ROW()-5)),"",SUMIFS(Adelantos[importe],Adelantos[id_jornada],INDEX(Jornadas[id],ROW()-5),Adelantos[id_barbero],LOOKUP($N$4,Barberos[nombre],Barberos[id])))</f>
        <v>0</v>
      </c>
      <c r="R183" s="21" cm="1">
        <f t="array" ref="R183">IF(ISERROR(INDEX(Jornadas[id],ROW()-5)),"",O183+P183-Q183)</f>
        <v>0</v>
      </c>
      <c r="S183" s="2" cm="1">
        <f t="array" ref="S183">IF(ISERROR(INDEX(Jornadas[id],ROW()-5)),"",COUNTIFS(_Cortes!$C:$C,INDEX(Jornadas[id],ROW()-5),_Cortes!$B:$B,LOOKUP($S$4,_Barberos!$B:$B,_Barberos!$A:$A)))</f>
        <v>8</v>
      </c>
      <c r="T183" s="21" cm="1">
        <f t="array" ref="T183">IF(ISERROR(INDEX(Jornadas[id],ROW()-5)),"",INT(SUMIFS(Cortes[importe],Cortes[id_jornada],INDEX(Jornadas[id],ROW()-5),Cortes[id_barbero],LOOKUP($S$4,Barberos[nombre],Barberos[id]))*(INDEX(Jornadas[comision_barberos],1)/100)))</f>
        <v>33000</v>
      </c>
      <c r="U183" s="21" cm="1">
        <f t="array" ref="U183">IF(ISERROR(INDEX(Jornadas[id],ROW()-5)),"",SUMIFS(Cortes[propina],Cortes[id_jornada],INDEX(Jornadas[id],ROW()-5),Cortes[id_barbero],LOOKUP($S$4,Barberos[nombre],Barberos[id])))</f>
        <v>5800</v>
      </c>
      <c r="V183" s="21" cm="1">
        <f t="array" ref="V183">IF(ISERROR(INDEX(Jornadas[id],ROW()-5)),"",SUMIFS(Adelantos[importe],Adelantos[id_jornada],INDEX(Jornadas[id],ROW()-5),Adelantos[id_barbero],LOOKUP($S$4,Barberos[nombre],Barberos[id])))</f>
        <v>500</v>
      </c>
      <c r="W183" s="21" cm="1">
        <f t="array" ref="W183">IF(ISERROR(INDEX(Jornadas[id],ROW()-5)),"",T183+U183-V183)</f>
        <v>38300</v>
      </c>
      <c r="X183" s="2" cm="1">
        <f t="array" ref="X183">IF(ISERROR(INDEX(Jornadas[id],ROW()-5)),"",COUNTIFS(_Cortes!$C:$C,INDEX(Jornadas[id],ROW()-5),_Cortes!$B:$B,LOOKUP($X$4,_Barberos!$B:$B,_Barberos!$A:$A)))</f>
        <v>8</v>
      </c>
      <c r="Y183" s="21" cm="1">
        <f t="array" ref="Y183">IF(ISERROR(INDEX(Jornadas[id],ROW()-5)),"",INT(SUMIFS(Cortes[importe],Cortes[id_jornada],INDEX(Jornadas[id],ROW()-5),Cortes[id_barbero],LOOKUP($X$4,Barberos[nombre],Barberos[id]))*(INDEX(Jornadas[comision_barberos],1)/100)))</f>
        <v>32000</v>
      </c>
      <c r="Z183" s="21" cm="1">
        <f t="array" ref="Z183">IF(ISERROR(INDEX(Jornadas[id],ROW()-5)),"",SUMIFS(Cortes[propina],Cortes[id_jornada],INDEX(Jornadas[id],ROW()-5),Cortes[id_barbero],LOOKUP($X$4,Barberos[nombre],Barberos[id])))</f>
        <v>2800</v>
      </c>
      <c r="AA183" s="21" cm="1">
        <f t="array" ref="AA183">IF(ISERROR(INDEX(Jornadas[id],ROW()-5)),"",SUMIFS(Adelantos[importe],Adelantos[id_jornada],INDEX(Jornadas[id],ROW()-5),Adelantos[id_barbero],LOOKUP($X$4,Barberos[nombre],Barberos[id])))</f>
        <v>0</v>
      </c>
      <c r="AB183" s="21" cm="1">
        <f t="array" ref="AB183">IF(ISERROR(INDEX(Jornadas[id],ROW()-5)),"",Y183+Z183-AA183)</f>
        <v>34800</v>
      </c>
      <c r="AC183" s="2" cm="1">
        <f t="array" ref="AC183">IF(ISERROR(INDEX(Jornadas[id],ROW()-5)),"",COUNTIFS(_Cortes!$C:$C,INDEX(Jornadas[id],ROW()-5),_Cortes!$B:$B,LOOKUP($AC$4,_Barberos!$B:$B,_Barberos!$A:$A)))</f>
        <v>9</v>
      </c>
      <c r="AD183" s="21" cm="1">
        <f t="array" ref="AD183">IF(ISERROR(INDEX(Jornadas[id],ROW()-5)),"",INT(SUMIFS(Cortes[importe],Cortes[id_jornada],INDEX(Jornadas[id],ROW()-5),Cortes[id_barbero],LOOKUP($AC$4,Barberos[nombre],Barberos[id]))*(INDEX(Jornadas[comision_barberos],1)/100)))</f>
        <v>37000</v>
      </c>
      <c r="AE183" s="21" cm="1">
        <f t="array" ref="AE183">IF(ISERROR(INDEX(Jornadas[id],ROW()-5)),"",SUMIFS(Cortes[propina],Cortes[id_jornada],INDEX(Jornadas[id],ROW()-5),Cortes[id_barbero],LOOKUP($AC$4,Barberos[nombre],Barberos[id])))</f>
        <v>3000</v>
      </c>
      <c r="AF183" s="21" cm="1">
        <f t="array" ref="AF183">IF(ISERROR(INDEX(Jornadas[id],ROW()-5)),"",SUMIFS(Adelantos[importe],Adelantos[id_jornada],INDEX(Jornadas[id],ROW()-5),Adelantos[id_barbero],LOOKUP($AC$4,Barberos[nombre],Barberos[id])))</f>
        <v>0</v>
      </c>
      <c r="AG183" s="21" cm="1">
        <f t="array" ref="AG183">IF(ISERROR(INDEX(Jornadas[id],ROW()-5)),"",AD183+AE183-AF183)</f>
        <v>40000</v>
      </c>
      <c r="AH183" s="2" cm="1">
        <f t="array" ref="AH183">IF(ISERROR(INDEX(Jornadas[id],ROW()-5)),"",COUNTIFS(_Cortes!$C:$C,INDEX(Jornadas[id],ROW()-5),_Cortes!$B:$B,LOOKUP($AH$4,_Barberos!$B:$B,_Barberos!$A:$A)))</f>
        <v>0</v>
      </c>
      <c r="AI183" s="21" cm="1">
        <f t="array" ref="AI183">IF(ISERROR(INDEX(Jornadas[id],ROW()-5)),"",INT(SUMIFS(Cortes[importe],Cortes[id_jornada],INDEX(Jornadas[id],ROW()-5),Cortes[id_barbero],LOOKUP($AH$4,Barberos[nombre],Barberos[id]))*(INDEX(Jornadas[comision_barberos],1)/100)))</f>
        <v>0</v>
      </c>
      <c r="AJ183" s="21" cm="1">
        <f t="array" ref="AJ183">IF(ISERROR(INDEX(Jornadas[id],ROW()-5)),"",SUMIFS(Cortes[propina],Cortes[id_jornada],INDEX(Jornadas[id],ROW()-5),Cortes[id_barbero],LOOKUP($AH$4,Barberos[nombre],Barberos[id])))</f>
        <v>0</v>
      </c>
      <c r="AK183" s="21" cm="1">
        <f t="array" ref="AK183">IF(ISERROR(INDEX(Jornadas[id],ROW()-5)),"",SUMIFS(Adelantos[importe],Adelantos[id_jornada],INDEX(Jornadas[id],ROW()-5),Adelantos[id_barbero],LOOKUP($AH$4,Barberos[nombre],Barberos[id])))</f>
        <v>0</v>
      </c>
      <c r="AL183" s="21" cm="1">
        <f t="array" ref="AL183">IF(ISERROR(INDEX(Jornadas[id],ROW()-5)),"",AI183+AJ183-AK183)</f>
        <v>0</v>
      </c>
      <c r="AM183" s="2" cm="1">
        <f t="array" ref="AM183">IF(ISERROR(INDEX(Jornadas[id],ROW()-5)),"",COUNTIFS(_Cortes!$C:$C,INDEX(Jornadas[id],ROW()-5),_Cortes!$B:$B,LOOKUP($AM$4,_Barberos!$B:$B,_Barberos!$A:$A)))</f>
        <v>0</v>
      </c>
      <c r="AN183" s="21" cm="1">
        <f t="array" ref="AN183">IF(ISERROR(INDEX(Jornadas[id],ROW()-5)),"",INT(SUMIFS(Cortes[importe],Cortes[id_jornada],INDEX(Jornadas[id],ROW()-5),Cortes[id_barbero],LOOKUP($AM$4,Barberos[nombre],Barberos[id]))*(INDEX(Jornadas[comision_barberos],1)/100)))</f>
        <v>0</v>
      </c>
      <c r="AO183" s="21" cm="1">
        <f t="array" ref="AO183">IF(ISERROR(INDEX(Jornadas[id],ROW()-5)),"",SUMIFS(Cortes[propina],Cortes[id_jornada],INDEX(Jornadas[id],ROW()-5),Cortes[id_barbero],LOOKUP($AM$4,Barberos[nombre],Barberos[id])))</f>
        <v>0</v>
      </c>
      <c r="AP183" s="21" cm="1">
        <f t="array" ref="AP183">IF(ISERROR(INDEX(Jornadas[id],ROW()-5)),"",SUMIFS(Adelantos[importe],Adelantos[id_jornada],INDEX(Jornadas[id],ROW()-5),Adelantos[id_barbero],LOOKUP($AM$4,Barberos[nombre],Barberos[id])))</f>
        <v>0</v>
      </c>
      <c r="AQ183" s="21" cm="1">
        <f t="array" ref="AQ183">IF(ISERROR(INDEX(Jornadas[id],ROW()-5)),"",AN183+AO183-AP183)</f>
        <v>0</v>
      </c>
      <c r="AR183" s="2" cm="1">
        <f t="array" ref="AR183">IF(ISERROR(INDEX(Jornadas[id],ROW()-5)),"",COUNTIFS(_Cortes!$C:$C,INDEX(Jornadas[id],ROW()-5),_Cortes!$B:$B,LOOKUP($AR$4,_Barberos!$B:$B,_Barberos!$A:$A)))</f>
        <v>0</v>
      </c>
      <c r="AS183" s="21" cm="1">
        <f t="array" ref="AS183">IF(ISERROR(INDEX(Jornadas[id],ROW()-5)),"",INT(SUMIFS(Cortes[importe],Cortes[id_jornada],INDEX(Jornadas[id],ROW()-5),Cortes[id_barbero],LOOKUP($AR$4,Barberos[nombre],Barberos[id]))*(INDEX(Jornadas[comision_barberos],1)/100)))</f>
        <v>0</v>
      </c>
      <c r="AT183" s="21" cm="1">
        <f t="array" ref="AT183">IF(ISERROR(INDEX(Jornadas[id],ROW()-5)),"",SUMIFS(Cortes[propina],Cortes[id_jornada],INDEX(Jornadas[id],ROW()-5),Cortes[id_barbero],LOOKUP($AR$4,Barberos[nombre],Barberos[id])))</f>
        <v>0</v>
      </c>
      <c r="AU183" s="21" cm="1">
        <f t="array" ref="AU183">IF(ISERROR(INDEX(Jornadas[id],ROW()-5)),"",SUMIFS(Adelantos[importe],Adelantos[id_jornada],INDEX(Jornadas[id],ROW()-5),Adelantos[id_barbero],LOOKUP($AR$4,Barberos[nombre],Barberos[id])))</f>
        <v>0</v>
      </c>
      <c r="AV183" s="21" cm="1">
        <f t="array" ref="AV183">IF(ISERROR(INDEX(Jornadas[id],ROW()-5)),"",AS183+AT183-AU183)</f>
        <v>0</v>
      </c>
    </row>
    <row r="184" spans="1:48" ht="15" hidden="1" customHeight="1" x14ac:dyDescent="0.3">
      <c r="A184" s="53" t="str">
        <f t="shared" si="2"/>
        <v>Thursday</v>
      </c>
      <c r="B184" s="54"/>
      <c r="C184" s="38" cm="1">
        <f t="array" ref="C184">IF(ISERROR(INDEX(Jornadas[id],ROW()-5)),"",INDEX(Jornadas[fecha],ROW()-5))</f>
        <v>45869</v>
      </c>
      <c r="D184" s="1" cm="1">
        <f t="array" ref="D184">IF(ISERROR(INDEX(Jornadas[id],ROW()-5)),"",COUNTIFS(_Cortes!$C:$C,INDEX(Jornadas[id],ROW()-5),_Cortes!$B:$B,LOOKUP($D$4,_Barberos!$B:$B,_Barberos!$A:$A)))</f>
        <v>7</v>
      </c>
      <c r="E184" s="20" cm="1">
        <f t="array" ref="E184">IF(ISERROR(INDEX(Jornadas[id],ROW()-5)),"",INT(SUMIFS(Cortes[importe],Cortes[id_jornada],INDEX(Jornadas[id],ROW()-5),Cortes[id_barbero],LOOKUP($D$4,Barberos[nombre],Barberos[id]))*(INDEX(Jornadas[comision_barberos],1)/100)))</f>
        <v>28000</v>
      </c>
      <c r="F184" s="20" cm="1">
        <f t="array" ref="F184">IF(ISERROR(INDEX(Jornadas[id],ROW()-5)),"",SUMIFS(Cortes[propina],Cortes[id_jornada],INDEX(Jornadas[id],ROW()-5),Cortes[id_barbero],LOOKUP($D$4,Barberos[nombre],Barberos[id])))</f>
        <v>4000</v>
      </c>
      <c r="G184" s="20" cm="1">
        <f t="array" ref="G184">IF(ISERROR(INDEX(Jornadas[id],ROW()-5)),"",SUMIFS(Adelantos[importe],Adelantos[id_jornada],INDEX(Jornadas[id],ROW()-5),Adelantos[id_barbero],LOOKUP($D$4,Barberos[nombre],Barberos[id])))</f>
        <v>0</v>
      </c>
      <c r="H184" s="20" cm="1">
        <f t="array" ref="H184">IF(ISERROR(INDEX(Jornadas[id],ROW()-5)),"",E184+F184-G184)</f>
        <v>32000</v>
      </c>
      <c r="I184" s="1" cm="1">
        <f t="array" ref="I184">IF(ISERROR(INDEX(Jornadas[id],ROW()-5)),"",COUNTIFS(_Cortes!$C:$C,INDEX(Jornadas[id],ROW()-5),_Cortes!$B:$B,LOOKUP($I$4,_Barberos!$B:$B,_Barberos!$A:$A)))</f>
        <v>13</v>
      </c>
      <c r="J184" s="20" cm="1">
        <f t="array" ref="J184">IF(ISERROR(INDEX(Jornadas[id],ROW()-5)),"",INT(SUMIFS(Cortes[importe],Cortes[id_jornada],INDEX(Jornadas[id],ROW()-5),Cortes[id_barbero],LOOKUP($I$4,Barberos[nombre],Barberos[id]))*(INDEX(Jornadas[comision_barberos],1)/100)))</f>
        <v>52000</v>
      </c>
      <c r="K184" s="20" cm="1">
        <f t="array" ref="K184">IF(ISERROR(INDEX(Jornadas[id],ROW()-5)),"",SUMIFS(Cortes[propina],Cortes[id_jornada],INDEX(Jornadas[id],ROW()-5),Cortes[id_barbero],LOOKUP($I$4,Barberos[nombre],Barberos[id])))</f>
        <v>6000</v>
      </c>
      <c r="L184" s="20" cm="1">
        <f t="array" ref="L184">IF(ISERROR(INDEX(Jornadas[id],ROW()-5)),"",SUMIFS(Adelantos[importe],Adelantos[id_jornada],INDEX(Jornadas[id],ROW()-5),Adelantos[id_barbero],LOOKUP($I$4,Barberos[nombre],Barberos[id])))</f>
        <v>0</v>
      </c>
      <c r="M184" s="20" cm="1">
        <f t="array" ref="M184">IF(ISERROR(INDEX(Jornadas[id],ROW()-5)),"",J184+K184-L184)</f>
        <v>58000</v>
      </c>
      <c r="N184" s="1" cm="1">
        <f t="array" ref="N184">IF(ISERROR(INDEX(Jornadas[id],ROW()-5)),"",COUNTIFS(_Cortes!$C:$C,INDEX(Jornadas[id],ROW()-5),_Cortes!$B:$B,LOOKUP($N$4,_Barberos!$B:$B,_Barberos!$A:$A)))</f>
        <v>14</v>
      </c>
      <c r="O184" s="20" cm="1">
        <f t="array" ref="O184">IF(ISERROR(INDEX(Jornadas[id],ROW()-5)),"",INT(SUMIFS(Cortes[importe],Cortes[id_jornada],INDEX(Jornadas[id],ROW()-5),Cortes[id_barbero],LOOKUP($N$4,Barberos[nombre],Barberos[id]))*(INDEX(Jornadas[comision_barberos],1)/100)))</f>
        <v>59000</v>
      </c>
      <c r="P184" s="20" cm="1">
        <f t="array" ref="P184">IF(ISERROR(INDEX(Jornadas[id],ROW()-5)),"",SUMIFS(Cortes[propina],Cortes[id_jornada],INDEX(Jornadas[id],ROW()-5),Cortes[id_barbero],LOOKUP($N$4,Barberos[nombre],Barberos[id])))</f>
        <v>5000</v>
      </c>
      <c r="Q184" s="20" cm="1">
        <f t="array" ref="Q184">IF(ISERROR(INDEX(Jornadas[id],ROW()-5)),"",SUMIFS(Adelantos[importe],Adelantos[id_jornada],INDEX(Jornadas[id],ROW()-5),Adelantos[id_barbero],LOOKUP($N$4,Barberos[nombre],Barberos[id])))</f>
        <v>0</v>
      </c>
      <c r="R184" s="20" cm="1">
        <f t="array" ref="R184">IF(ISERROR(INDEX(Jornadas[id],ROW()-5)),"",O184+P184-Q184)</f>
        <v>64000</v>
      </c>
      <c r="S184" s="1" cm="1">
        <f t="array" ref="S184">IF(ISERROR(INDEX(Jornadas[id],ROW()-5)),"",COUNTIFS(_Cortes!$C:$C,INDEX(Jornadas[id],ROW()-5),_Cortes!$B:$B,LOOKUP($S$4,_Barberos!$B:$B,_Barberos!$A:$A)))</f>
        <v>0</v>
      </c>
      <c r="T184" s="20" cm="1">
        <f t="array" ref="T184">IF(ISERROR(INDEX(Jornadas[id],ROW()-5)),"",INT(SUMIFS(Cortes[importe],Cortes[id_jornada],INDEX(Jornadas[id],ROW()-5),Cortes[id_barbero],LOOKUP($S$4,Barberos[nombre],Barberos[id]))*(INDEX(Jornadas[comision_barberos],1)/100)))</f>
        <v>0</v>
      </c>
      <c r="U184" s="20" cm="1">
        <f t="array" ref="U184">IF(ISERROR(INDEX(Jornadas[id],ROW()-5)),"",SUMIFS(Cortes[propina],Cortes[id_jornada],INDEX(Jornadas[id],ROW()-5),Cortes[id_barbero],LOOKUP($S$4,Barberos[nombre],Barberos[id])))</f>
        <v>0</v>
      </c>
      <c r="V184" s="20" cm="1">
        <f t="array" ref="V184">IF(ISERROR(INDEX(Jornadas[id],ROW()-5)),"",SUMIFS(Adelantos[importe],Adelantos[id_jornada],INDEX(Jornadas[id],ROW()-5),Adelantos[id_barbero],LOOKUP($S$4,Barberos[nombre],Barberos[id])))</f>
        <v>0</v>
      </c>
      <c r="W184" s="20" cm="1">
        <f t="array" ref="W184">IF(ISERROR(INDEX(Jornadas[id],ROW()-5)),"",T184+U184-V184)</f>
        <v>0</v>
      </c>
      <c r="X184" s="1" cm="1">
        <f t="array" ref="X184">IF(ISERROR(INDEX(Jornadas[id],ROW()-5)),"",COUNTIFS(_Cortes!$C:$C,INDEX(Jornadas[id],ROW()-5),_Cortes!$B:$B,LOOKUP($X$4,_Barberos!$B:$B,_Barberos!$A:$A)))</f>
        <v>10</v>
      </c>
      <c r="Y184" s="20" cm="1">
        <f t="array" ref="Y184">IF(ISERROR(INDEX(Jornadas[id],ROW()-5)),"",INT(SUMIFS(Cortes[importe],Cortes[id_jornada],INDEX(Jornadas[id],ROW()-5),Cortes[id_barbero],LOOKUP($X$4,Barberos[nombre],Barberos[id]))*(INDEX(Jornadas[comision_barberos],1)/100)))</f>
        <v>41000</v>
      </c>
      <c r="Z184" s="20" cm="1">
        <f t="array" ref="Z184">IF(ISERROR(INDEX(Jornadas[id],ROW()-5)),"",SUMIFS(Cortes[propina],Cortes[id_jornada],INDEX(Jornadas[id],ROW()-5),Cortes[id_barbero],LOOKUP($X$4,Barberos[nombre],Barberos[id])))</f>
        <v>2000</v>
      </c>
      <c r="AA184" s="20" cm="1">
        <f t="array" ref="AA184">IF(ISERROR(INDEX(Jornadas[id],ROW()-5)),"",SUMIFS(Adelantos[importe],Adelantos[id_jornada],INDEX(Jornadas[id],ROW()-5),Adelantos[id_barbero],LOOKUP($X$4,Barberos[nombre],Barberos[id])))</f>
        <v>0</v>
      </c>
      <c r="AB184" s="20" cm="1">
        <f t="array" ref="AB184">IF(ISERROR(INDEX(Jornadas[id],ROW()-5)),"",Y184+Z184-AA184)</f>
        <v>43000</v>
      </c>
      <c r="AC184" s="1" cm="1">
        <f t="array" ref="AC184">IF(ISERROR(INDEX(Jornadas[id],ROW()-5)),"",COUNTIFS(_Cortes!$C:$C,INDEX(Jornadas[id],ROW()-5),_Cortes!$B:$B,LOOKUP($AC$4,_Barberos!$B:$B,_Barberos!$A:$A)))</f>
        <v>14</v>
      </c>
      <c r="AD184" s="20" cm="1">
        <f t="array" ref="AD184">IF(ISERROR(INDEX(Jornadas[id],ROW()-5)),"",INT(SUMIFS(Cortes[importe],Cortes[id_jornada],INDEX(Jornadas[id],ROW()-5),Cortes[id_barbero],LOOKUP($AC$4,Barberos[nombre],Barberos[id]))*(INDEX(Jornadas[comision_barberos],1)/100)))</f>
        <v>57000</v>
      </c>
      <c r="AE184" s="20" cm="1">
        <f t="array" ref="AE184">IF(ISERROR(INDEX(Jornadas[id],ROW()-5)),"",SUMIFS(Cortes[propina],Cortes[id_jornada],INDEX(Jornadas[id],ROW()-5),Cortes[id_barbero],LOOKUP($AC$4,Barberos[nombre],Barberos[id])))</f>
        <v>6000</v>
      </c>
      <c r="AF184" s="20" cm="1">
        <f t="array" ref="AF184">IF(ISERROR(INDEX(Jornadas[id],ROW()-5)),"",SUMIFS(Adelantos[importe],Adelantos[id_jornada],INDEX(Jornadas[id],ROW()-5),Adelantos[id_barbero],LOOKUP($AC$4,Barberos[nombre],Barberos[id])))</f>
        <v>0</v>
      </c>
      <c r="AG184" s="20" cm="1">
        <f t="array" ref="AG184">IF(ISERROR(INDEX(Jornadas[id],ROW()-5)),"",AD184+AE184-AF184)</f>
        <v>63000</v>
      </c>
      <c r="AH184" s="1" cm="1">
        <f t="array" ref="AH184">IF(ISERROR(INDEX(Jornadas[id],ROW()-5)),"",COUNTIFS(_Cortes!$C:$C,INDEX(Jornadas[id],ROW()-5),_Cortes!$B:$B,LOOKUP($AH$4,_Barberos!$B:$B,_Barberos!$A:$A)))</f>
        <v>0</v>
      </c>
      <c r="AI184" s="20" cm="1">
        <f t="array" ref="AI184">IF(ISERROR(INDEX(Jornadas[id],ROW()-5)),"",INT(SUMIFS(Cortes[importe],Cortes[id_jornada],INDEX(Jornadas[id],ROW()-5),Cortes[id_barbero],LOOKUP($AH$4,Barberos[nombre],Barberos[id]))*(INDEX(Jornadas[comision_barberos],1)/100)))</f>
        <v>0</v>
      </c>
      <c r="AJ184" s="20" cm="1">
        <f t="array" ref="AJ184">IF(ISERROR(INDEX(Jornadas[id],ROW()-5)),"",SUMIFS(Cortes[propina],Cortes[id_jornada],INDEX(Jornadas[id],ROW()-5),Cortes[id_barbero],LOOKUP($AH$4,Barberos[nombre],Barberos[id])))</f>
        <v>0</v>
      </c>
      <c r="AK184" s="20" cm="1">
        <f t="array" ref="AK184">IF(ISERROR(INDEX(Jornadas[id],ROW()-5)),"",SUMIFS(Adelantos[importe],Adelantos[id_jornada],INDEX(Jornadas[id],ROW()-5),Adelantos[id_barbero],LOOKUP($AH$4,Barberos[nombre],Barberos[id])))</f>
        <v>0</v>
      </c>
      <c r="AL184" s="20" cm="1">
        <f t="array" ref="AL184">IF(ISERROR(INDEX(Jornadas[id],ROW()-5)),"",AI184+AJ184-AK184)</f>
        <v>0</v>
      </c>
      <c r="AM184" s="1" cm="1">
        <f t="array" ref="AM184">IF(ISERROR(INDEX(Jornadas[id],ROW()-5)),"",COUNTIFS(_Cortes!$C:$C,INDEX(Jornadas[id],ROW()-5),_Cortes!$B:$B,LOOKUP($AM$4,_Barberos!$B:$B,_Barberos!$A:$A)))</f>
        <v>0</v>
      </c>
      <c r="AN184" s="20" cm="1">
        <f t="array" ref="AN184">IF(ISERROR(INDEX(Jornadas[id],ROW()-5)),"",INT(SUMIFS(Cortes[importe],Cortes[id_jornada],INDEX(Jornadas[id],ROW()-5),Cortes[id_barbero],LOOKUP($AM$4,Barberos[nombre],Barberos[id]))*(INDEX(Jornadas[comision_barberos],1)/100)))</f>
        <v>0</v>
      </c>
      <c r="AO184" s="20" cm="1">
        <f t="array" ref="AO184">IF(ISERROR(INDEX(Jornadas[id],ROW()-5)),"",SUMIFS(Cortes[propina],Cortes[id_jornada],INDEX(Jornadas[id],ROW()-5),Cortes[id_barbero],LOOKUP($AM$4,Barberos[nombre],Barberos[id])))</f>
        <v>0</v>
      </c>
      <c r="AP184" s="20" cm="1">
        <f t="array" ref="AP184">IF(ISERROR(INDEX(Jornadas[id],ROW()-5)),"",SUMIFS(Adelantos[importe],Adelantos[id_jornada],INDEX(Jornadas[id],ROW()-5),Adelantos[id_barbero],LOOKUP($AM$4,Barberos[nombre],Barberos[id])))</f>
        <v>0</v>
      </c>
      <c r="AQ184" s="20" cm="1">
        <f t="array" ref="AQ184">IF(ISERROR(INDEX(Jornadas[id],ROW()-5)),"",AN184+AO184-AP184)</f>
        <v>0</v>
      </c>
      <c r="AR184" s="1" cm="1">
        <f t="array" ref="AR184">IF(ISERROR(INDEX(Jornadas[id],ROW()-5)),"",COUNTIFS(_Cortes!$C:$C,INDEX(Jornadas[id],ROW()-5),_Cortes!$B:$B,LOOKUP($AR$4,_Barberos!$B:$B,_Barberos!$A:$A)))</f>
        <v>0</v>
      </c>
      <c r="AS184" s="20" cm="1">
        <f t="array" ref="AS184">IF(ISERROR(INDEX(Jornadas[id],ROW()-5)),"",INT(SUMIFS(Cortes[importe],Cortes[id_jornada],INDEX(Jornadas[id],ROW()-5),Cortes[id_barbero],LOOKUP($AR$4,Barberos[nombre],Barberos[id]))*(INDEX(Jornadas[comision_barberos],1)/100)))</f>
        <v>0</v>
      </c>
      <c r="AT184" s="20" cm="1">
        <f t="array" ref="AT184">IF(ISERROR(INDEX(Jornadas[id],ROW()-5)),"",SUMIFS(Cortes[propina],Cortes[id_jornada],INDEX(Jornadas[id],ROW()-5),Cortes[id_barbero],LOOKUP($AR$4,Barberos[nombre],Barberos[id])))</f>
        <v>0</v>
      </c>
      <c r="AU184" s="20" cm="1">
        <f t="array" ref="AU184">IF(ISERROR(INDEX(Jornadas[id],ROW()-5)),"",SUMIFS(Adelantos[importe],Adelantos[id_jornada],INDEX(Jornadas[id],ROW()-5),Adelantos[id_barbero],LOOKUP($AR$4,Barberos[nombre],Barberos[id])))</f>
        <v>0</v>
      </c>
      <c r="AV184" s="20" cm="1">
        <f t="array" ref="AV184">IF(ISERROR(INDEX(Jornadas[id],ROW()-5)),"",AS184+AT184-AU184)</f>
        <v>0</v>
      </c>
    </row>
    <row r="185" spans="1:48" ht="15" hidden="1" customHeight="1" x14ac:dyDescent="0.3">
      <c r="A185" s="51" t="str">
        <f t="shared" si="2"/>
        <v>Friday</v>
      </c>
      <c r="B185" s="52"/>
      <c r="C185" s="36" cm="1">
        <f t="array" ref="C185">IF(ISERROR(INDEX(Jornadas[id],ROW()-5)),"",INDEX(Jornadas[fecha],ROW()-5))</f>
        <v>45870</v>
      </c>
      <c r="D185" s="2" cm="1">
        <f t="array" ref="D185">IF(ISERROR(INDEX(Jornadas[id],ROW()-5)),"",COUNTIFS(_Cortes!$C:$C,INDEX(Jornadas[id],ROW()-5),_Cortes!$B:$B,LOOKUP($D$4,_Barberos!$B:$B,_Barberos!$A:$A)))</f>
        <v>2</v>
      </c>
      <c r="E185" s="21" cm="1">
        <f t="array" ref="E185">IF(ISERROR(INDEX(Jornadas[id],ROW()-5)),"",INT(SUMIFS(Cortes[importe],Cortes[id_jornada],INDEX(Jornadas[id],ROW()-5),Cortes[id_barbero],LOOKUP($D$4,Barberos[nombre],Barberos[id]))*(INDEX(Jornadas[comision_barberos],1)/100)))</f>
        <v>8000</v>
      </c>
      <c r="F185" s="21" cm="1">
        <f t="array" ref="F185">IF(ISERROR(INDEX(Jornadas[id],ROW()-5)),"",SUMIFS(Cortes[propina],Cortes[id_jornada],INDEX(Jornadas[id],ROW()-5),Cortes[id_barbero],LOOKUP($D$4,Barberos[nombre],Barberos[id])))</f>
        <v>2000</v>
      </c>
      <c r="G185" s="21" cm="1">
        <f t="array" ref="G185">IF(ISERROR(INDEX(Jornadas[id],ROW()-5)),"",SUMIFS(Adelantos[importe],Adelantos[id_jornada],INDEX(Jornadas[id],ROW()-5),Adelantos[id_barbero],LOOKUP($D$4,Barberos[nombre],Barberos[id])))</f>
        <v>0</v>
      </c>
      <c r="H185" s="21" cm="1">
        <f t="array" ref="H185">IF(ISERROR(INDEX(Jornadas[id],ROW()-5)),"",E185+F185-G185)</f>
        <v>10000</v>
      </c>
      <c r="I185" s="2" cm="1">
        <f t="array" ref="I185">IF(ISERROR(INDEX(Jornadas[id],ROW()-5)),"",COUNTIFS(_Cortes!$C:$C,INDEX(Jornadas[id],ROW()-5),_Cortes!$B:$B,LOOKUP($I$4,_Barberos!$B:$B,_Barberos!$A:$A)))</f>
        <v>14</v>
      </c>
      <c r="J185" s="21" cm="1">
        <f t="array" ref="J185">IF(ISERROR(INDEX(Jornadas[id],ROW()-5)),"",INT(SUMIFS(Cortes[importe],Cortes[id_jornada],INDEX(Jornadas[id],ROW()-5),Cortes[id_barbero],LOOKUP($I$4,Barberos[nombre],Barberos[id]))*(INDEX(Jornadas[comision_barberos],1)/100)))</f>
        <v>57000</v>
      </c>
      <c r="K185" s="21" cm="1">
        <f t="array" ref="K185">IF(ISERROR(INDEX(Jornadas[id],ROW()-5)),"",SUMIFS(Cortes[propina],Cortes[id_jornada],INDEX(Jornadas[id],ROW()-5),Cortes[id_barbero],LOOKUP($I$4,Barberos[nombre],Barberos[id])))</f>
        <v>5000</v>
      </c>
      <c r="L185" s="21" cm="1">
        <f t="array" ref="L185">IF(ISERROR(INDEX(Jornadas[id],ROW()-5)),"",SUMIFS(Adelantos[importe],Adelantos[id_jornada],INDEX(Jornadas[id],ROW()-5),Adelantos[id_barbero],LOOKUP($I$4,Barberos[nombre],Barberos[id])))</f>
        <v>0</v>
      </c>
      <c r="M185" s="21" cm="1">
        <f t="array" ref="M185">IF(ISERROR(INDEX(Jornadas[id],ROW()-5)),"",J185+K185-L185)</f>
        <v>62000</v>
      </c>
      <c r="N185" s="2" cm="1">
        <f t="array" ref="N185">IF(ISERROR(INDEX(Jornadas[id],ROW()-5)),"",COUNTIFS(_Cortes!$C:$C,INDEX(Jornadas[id],ROW()-5),_Cortes!$B:$B,LOOKUP($N$4,_Barberos!$B:$B,_Barberos!$A:$A)))</f>
        <v>14</v>
      </c>
      <c r="O185" s="21" cm="1">
        <f t="array" ref="O185">IF(ISERROR(INDEX(Jornadas[id],ROW()-5)),"",INT(SUMIFS(Cortes[importe],Cortes[id_jornada],INDEX(Jornadas[id],ROW()-5),Cortes[id_barbero],LOOKUP($N$4,Barberos[nombre],Barberos[id]))*(INDEX(Jornadas[comision_barberos],1)/100)))</f>
        <v>56000</v>
      </c>
      <c r="P185" s="21" cm="1">
        <f t="array" ref="P185">IF(ISERROR(INDEX(Jornadas[id],ROW()-5)),"",SUMIFS(Cortes[propina],Cortes[id_jornada],INDEX(Jornadas[id],ROW()-5),Cortes[id_barbero],LOOKUP($N$4,Barberos[nombre],Barberos[id])))</f>
        <v>6600</v>
      </c>
      <c r="Q185" s="21" cm="1">
        <f t="array" ref="Q185">IF(ISERROR(INDEX(Jornadas[id],ROW()-5)),"",SUMIFS(Adelantos[importe],Adelantos[id_jornada],INDEX(Jornadas[id],ROW()-5),Adelantos[id_barbero],LOOKUP($N$4,Barberos[nombre],Barberos[id])))</f>
        <v>0</v>
      </c>
      <c r="R185" s="21" cm="1">
        <f t="array" ref="R185">IF(ISERROR(INDEX(Jornadas[id],ROW()-5)),"",O185+P185-Q185)</f>
        <v>62600</v>
      </c>
      <c r="S185" s="2" cm="1">
        <f t="array" ref="S185">IF(ISERROR(INDEX(Jornadas[id],ROW()-5)),"",COUNTIFS(_Cortes!$C:$C,INDEX(Jornadas[id],ROW()-5),_Cortes!$B:$B,LOOKUP($S$4,_Barberos!$B:$B,_Barberos!$A:$A)))</f>
        <v>9</v>
      </c>
      <c r="T185" s="21" cm="1">
        <f t="array" ref="T185">IF(ISERROR(INDEX(Jornadas[id],ROW()-5)),"",INT(SUMIFS(Cortes[importe],Cortes[id_jornada],INDEX(Jornadas[id],ROW()-5),Cortes[id_barbero],LOOKUP($S$4,Barberos[nombre],Barberos[id]))*(INDEX(Jornadas[comision_barberos],1)/100)))</f>
        <v>36000</v>
      </c>
      <c r="U185" s="21" cm="1">
        <f t="array" ref="U185">IF(ISERROR(INDEX(Jornadas[id],ROW()-5)),"",SUMIFS(Cortes[propina],Cortes[id_jornada],INDEX(Jornadas[id],ROW()-5),Cortes[id_barbero],LOOKUP($S$4,Barberos[nombre],Barberos[id])))</f>
        <v>3000</v>
      </c>
      <c r="V185" s="21" cm="1">
        <f t="array" ref="V185">IF(ISERROR(INDEX(Jornadas[id],ROW()-5)),"",SUMIFS(Adelantos[importe],Adelantos[id_jornada],INDEX(Jornadas[id],ROW()-5),Adelantos[id_barbero],LOOKUP($S$4,Barberos[nombre],Barberos[id])))</f>
        <v>0</v>
      </c>
      <c r="W185" s="21" cm="1">
        <f t="array" ref="W185">IF(ISERROR(INDEX(Jornadas[id],ROW()-5)),"",T185+U185-V185)</f>
        <v>39000</v>
      </c>
      <c r="X185" s="2" cm="1">
        <f t="array" ref="X185">IF(ISERROR(INDEX(Jornadas[id],ROW()-5)),"",COUNTIFS(_Cortes!$C:$C,INDEX(Jornadas[id],ROW()-5),_Cortes!$B:$B,LOOKUP($X$4,_Barberos!$B:$B,_Barberos!$A:$A)))</f>
        <v>9</v>
      </c>
      <c r="Y185" s="21" cm="1">
        <f t="array" ref="Y185">IF(ISERROR(INDEX(Jornadas[id],ROW()-5)),"",INT(SUMIFS(Cortes[importe],Cortes[id_jornada],INDEX(Jornadas[id],ROW()-5),Cortes[id_barbero],LOOKUP($X$4,Barberos[nombre],Barberos[id]))*(INDEX(Jornadas[comision_barberos],1)/100)))</f>
        <v>37000</v>
      </c>
      <c r="Z185" s="21" cm="1">
        <f t="array" ref="Z185">IF(ISERROR(INDEX(Jornadas[id],ROW()-5)),"",SUMIFS(Cortes[propina],Cortes[id_jornada],INDEX(Jornadas[id],ROW()-5),Cortes[id_barbero],LOOKUP($X$4,Barberos[nombre],Barberos[id])))</f>
        <v>1000</v>
      </c>
      <c r="AA185" s="21" cm="1">
        <f t="array" ref="AA185">IF(ISERROR(INDEX(Jornadas[id],ROW()-5)),"",SUMIFS(Adelantos[importe],Adelantos[id_jornada],INDEX(Jornadas[id],ROW()-5),Adelantos[id_barbero],LOOKUP($X$4,Barberos[nombre],Barberos[id])))</f>
        <v>10100</v>
      </c>
      <c r="AB185" s="21" cm="1">
        <f t="array" ref="AB185">IF(ISERROR(INDEX(Jornadas[id],ROW()-5)),"",Y185+Z185-AA185)</f>
        <v>27900</v>
      </c>
      <c r="AC185" s="2" cm="1">
        <f t="array" ref="AC185">IF(ISERROR(INDEX(Jornadas[id],ROW()-5)),"",COUNTIFS(_Cortes!$C:$C,INDEX(Jornadas[id],ROW()-5),_Cortes!$B:$B,LOOKUP($AC$4,_Barberos!$B:$B,_Barberos!$A:$A)))</f>
        <v>13</v>
      </c>
      <c r="AD185" s="21" cm="1">
        <f t="array" ref="AD185">IF(ISERROR(INDEX(Jornadas[id],ROW()-5)),"",INT(SUMIFS(Cortes[importe],Cortes[id_jornada],INDEX(Jornadas[id],ROW()-5),Cortes[id_barbero],LOOKUP($AC$4,Barberos[nombre],Barberos[id]))*(INDEX(Jornadas[comision_barberos],1)/100)))</f>
        <v>54000</v>
      </c>
      <c r="AE185" s="21" cm="1">
        <f t="array" ref="AE185">IF(ISERROR(INDEX(Jornadas[id],ROW()-5)),"",SUMIFS(Cortes[propina],Cortes[id_jornada],INDEX(Jornadas[id],ROW()-5),Cortes[id_barbero],LOOKUP($AC$4,Barberos[nombre],Barberos[id])))</f>
        <v>2000</v>
      </c>
      <c r="AF185" s="21" cm="1">
        <f t="array" ref="AF185">IF(ISERROR(INDEX(Jornadas[id],ROW()-5)),"",SUMIFS(Adelantos[importe],Adelantos[id_jornada],INDEX(Jornadas[id],ROW()-5),Adelantos[id_barbero],LOOKUP($AC$4,Barberos[nombre],Barberos[id])))</f>
        <v>0</v>
      </c>
      <c r="AG185" s="21" cm="1">
        <f t="array" ref="AG185">IF(ISERROR(INDEX(Jornadas[id],ROW()-5)),"",AD185+AE185-AF185)</f>
        <v>56000</v>
      </c>
      <c r="AH185" s="2" cm="1">
        <f t="array" ref="AH185">IF(ISERROR(INDEX(Jornadas[id],ROW()-5)),"",COUNTIFS(_Cortes!$C:$C,INDEX(Jornadas[id],ROW()-5),_Cortes!$B:$B,LOOKUP($AH$4,_Barberos!$B:$B,_Barberos!$A:$A)))</f>
        <v>0</v>
      </c>
      <c r="AI185" s="21" cm="1">
        <f t="array" ref="AI185">IF(ISERROR(INDEX(Jornadas[id],ROW()-5)),"",INT(SUMIFS(Cortes[importe],Cortes[id_jornada],INDEX(Jornadas[id],ROW()-5),Cortes[id_barbero],LOOKUP($AH$4,Barberos[nombre],Barberos[id]))*(INDEX(Jornadas[comision_barberos],1)/100)))</f>
        <v>0</v>
      </c>
      <c r="AJ185" s="21" cm="1">
        <f t="array" ref="AJ185">IF(ISERROR(INDEX(Jornadas[id],ROW()-5)),"",SUMIFS(Cortes[propina],Cortes[id_jornada],INDEX(Jornadas[id],ROW()-5),Cortes[id_barbero],LOOKUP($AH$4,Barberos[nombre],Barberos[id])))</f>
        <v>0</v>
      </c>
      <c r="AK185" s="21" cm="1">
        <f t="array" ref="AK185">IF(ISERROR(INDEX(Jornadas[id],ROW()-5)),"",SUMIFS(Adelantos[importe],Adelantos[id_jornada],INDEX(Jornadas[id],ROW()-5),Adelantos[id_barbero],LOOKUP($AH$4,Barberos[nombre],Barberos[id])))</f>
        <v>0</v>
      </c>
      <c r="AL185" s="21" cm="1">
        <f t="array" ref="AL185">IF(ISERROR(INDEX(Jornadas[id],ROW()-5)),"",AI185+AJ185-AK185)</f>
        <v>0</v>
      </c>
      <c r="AM185" s="2" cm="1">
        <f t="array" ref="AM185">IF(ISERROR(INDEX(Jornadas[id],ROW()-5)),"",COUNTIFS(_Cortes!$C:$C,INDEX(Jornadas[id],ROW()-5),_Cortes!$B:$B,LOOKUP($AM$4,_Barberos!$B:$B,_Barberos!$A:$A)))</f>
        <v>0</v>
      </c>
      <c r="AN185" s="21" cm="1">
        <f t="array" ref="AN185">IF(ISERROR(INDEX(Jornadas[id],ROW()-5)),"",INT(SUMIFS(Cortes[importe],Cortes[id_jornada],INDEX(Jornadas[id],ROW()-5),Cortes[id_barbero],LOOKUP($AM$4,Barberos[nombre],Barberos[id]))*(INDEX(Jornadas[comision_barberos],1)/100)))</f>
        <v>0</v>
      </c>
      <c r="AO185" s="21" cm="1">
        <f t="array" ref="AO185">IF(ISERROR(INDEX(Jornadas[id],ROW()-5)),"",SUMIFS(Cortes[propina],Cortes[id_jornada],INDEX(Jornadas[id],ROW()-5),Cortes[id_barbero],LOOKUP($AM$4,Barberos[nombre],Barberos[id])))</f>
        <v>0</v>
      </c>
      <c r="AP185" s="21" cm="1">
        <f t="array" ref="AP185">IF(ISERROR(INDEX(Jornadas[id],ROW()-5)),"",SUMIFS(Adelantos[importe],Adelantos[id_jornada],INDEX(Jornadas[id],ROW()-5),Adelantos[id_barbero],LOOKUP($AM$4,Barberos[nombre],Barberos[id])))</f>
        <v>0</v>
      </c>
      <c r="AQ185" s="21" cm="1">
        <f t="array" ref="AQ185">IF(ISERROR(INDEX(Jornadas[id],ROW()-5)),"",AN185+AO185-AP185)</f>
        <v>0</v>
      </c>
      <c r="AR185" s="2" cm="1">
        <f t="array" ref="AR185">IF(ISERROR(INDEX(Jornadas[id],ROW()-5)),"",COUNTIFS(_Cortes!$C:$C,INDEX(Jornadas[id],ROW()-5),_Cortes!$B:$B,LOOKUP($AR$4,_Barberos!$B:$B,_Barberos!$A:$A)))</f>
        <v>0</v>
      </c>
      <c r="AS185" s="21" cm="1">
        <f t="array" ref="AS185">IF(ISERROR(INDEX(Jornadas[id],ROW()-5)),"",INT(SUMIFS(Cortes[importe],Cortes[id_jornada],INDEX(Jornadas[id],ROW()-5),Cortes[id_barbero],LOOKUP($AR$4,Barberos[nombre],Barberos[id]))*(INDEX(Jornadas[comision_barberos],1)/100)))</f>
        <v>0</v>
      </c>
      <c r="AT185" s="21" cm="1">
        <f t="array" ref="AT185">IF(ISERROR(INDEX(Jornadas[id],ROW()-5)),"",SUMIFS(Cortes[propina],Cortes[id_jornada],INDEX(Jornadas[id],ROW()-5),Cortes[id_barbero],LOOKUP($AR$4,Barberos[nombre],Barberos[id])))</f>
        <v>0</v>
      </c>
      <c r="AU185" s="21" cm="1">
        <f t="array" ref="AU185">IF(ISERROR(INDEX(Jornadas[id],ROW()-5)),"",SUMIFS(Adelantos[importe],Adelantos[id_jornada],INDEX(Jornadas[id],ROW()-5),Adelantos[id_barbero],LOOKUP($AR$4,Barberos[nombre],Barberos[id])))</f>
        <v>0</v>
      </c>
      <c r="AV185" s="21" cm="1">
        <f t="array" ref="AV185">IF(ISERROR(INDEX(Jornadas[id],ROW()-5)),"",AS185+AT185-AU185)</f>
        <v>0</v>
      </c>
    </row>
    <row r="186" spans="1:48" ht="15" hidden="1" customHeight="1" x14ac:dyDescent="0.3">
      <c r="A186" s="53" t="str">
        <f t="shared" si="2"/>
        <v>Saturday</v>
      </c>
      <c r="B186" s="54"/>
      <c r="C186" s="38" cm="1">
        <f t="array" ref="C186">IF(ISERROR(INDEX(Jornadas[id],ROW()-5)),"",INDEX(Jornadas[fecha],ROW()-5))</f>
        <v>45871</v>
      </c>
      <c r="D186" s="1" cm="1">
        <f t="array" ref="D186">IF(ISERROR(INDEX(Jornadas[id],ROW()-5)),"",COUNTIFS(_Cortes!$C:$C,INDEX(Jornadas[id],ROW()-5),_Cortes!$B:$B,LOOKUP($D$4,_Barberos!$B:$B,_Barberos!$A:$A)))</f>
        <v>0</v>
      </c>
      <c r="E186" s="20" cm="1">
        <f t="array" ref="E186">IF(ISERROR(INDEX(Jornadas[id],ROW()-5)),"",INT(SUMIFS(Cortes[importe],Cortes[id_jornada],INDEX(Jornadas[id],ROW()-5),Cortes[id_barbero],LOOKUP($D$4,Barberos[nombre],Barberos[id]))*(INDEX(Jornadas[comision_barberos],1)/100)))</f>
        <v>0</v>
      </c>
      <c r="F186" s="20" cm="1">
        <f t="array" ref="F186">IF(ISERROR(INDEX(Jornadas[id],ROW()-5)),"",SUMIFS(Cortes[propina],Cortes[id_jornada],INDEX(Jornadas[id],ROW()-5),Cortes[id_barbero],LOOKUP($D$4,Barberos[nombre],Barberos[id])))</f>
        <v>0</v>
      </c>
      <c r="G186" s="20" cm="1">
        <f t="array" ref="G186">IF(ISERROR(INDEX(Jornadas[id],ROW()-5)),"",SUMIFS(Adelantos[importe],Adelantos[id_jornada],INDEX(Jornadas[id],ROW()-5),Adelantos[id_barbero],LOOKUP($D$4,Barberos[nombre],Barberos[id])))</f>
        <v>0</v>
      </c>
      <c r="H186" s="20" cm="1">
        <f t="array" ref="H186">IF(ISERROR(INDEX(Jornadas[id],ROW()-5)),"",E186+F186-G186)</f>
        <v>0</v>
      </c>
      <c r="I186" s="1" cm="1">
        <f t="array" ref="I186">IF(ISERROR(INDEX(Jornadas[id],ROW()-5)),"",COUNTIFS(_Cortes!$C:$C,INDEX(Jornadas[id],ROW()-5),_Cortes!$B:$B,LOOKUP($I$4,_Barberos!$B:$B,_Barberos!$A:$A)))</f>
        <v>14</v>
      </c>
      <c r="J186" s="20" cm="1">
        <f t="array" ref="J186">IF(ISERROR(INDEX(Jornadas[id],ROW()-5)),"",INT(SUMIFS(Cortes[importe],Cortes[id_jornada],INDEX(Jornadas[id],ROW()-5),Cortes[id_barbero],LOOKUP($I$4,Barberos[nombre],Barberos[id]))*(INDEX(Jornadas[comision_barberos],1)/100)))</f>
        <v>57000</v>
      </c>
      <c r="K186" s="20" cm="1">
        <f t="array" ref="K186">IF(ISERROR(INDEX(Jornadas[id],ROW()-5)),"",SUMIFS(Cortes[propina],Cortes[id_jornada],INDEX(Jornadas[id],ROW()-5),Cortes[id_barbero],LOOKUP($I$4,Barberos[nombre],Barberos[id])))</f>
        <v>2500</v>
      </c>
      <c r="L186" s="20" cm="1">
        <f t="array" ref="L186">IF(ISERROR(INDEX(Jornadas[id],ROW()-5)),"",SUMIFS(Adelantos[importe],Adelantos[id_jornada],INDEX(Jornadas[id],ROW()-5),Adelantos[id_barbero],LOOKUP($I$4,Barberos[nombre],Barberos[id])))</f>
        <v>0</v>
      </c>
      <c r="M186" s="20" cm="1">
        <f t="array" ref="M186">IF(ISERROR(INDEX(Jornadas[id],ROW()-5)),"",J186+K186-L186)</f>
        <v>59500</v>
      </c>
      <c r="N186" s="1" cm="1">
        <f t="array" ref="N186">IF(ISERROR(INDEX(Jornadas[id],ROW()-5)),"",COUNTIFS(_Cortes!$C:$C,INDEX(Jornadas[id],ROW()-5),_Cortes!$B:$B,LOOKUP($N$4,_Barberos!$B:$B,_Barberos!$A:$A)))</f>
        <v>20</v>
      </c>
      <c r="O186" s="20" cm="1">
        <f t="array" ref="O186">IF(ISERROR(INDEX(Jornadas[id],ROW()-5)),"",INT(SUMIFS(Cortes[importe],Cortes[id_jornada],INDEX(Jornadas[id],ROW()-5),Cortes[id_barbero],LOOKUP($N$4,Barberos[nombre],Barberos[id]))*(INDEX(Jornadas[comision_barberos],1)/100)))</f>
        <v>80000</v>
      </c>
      <c r="P186" s="20" cm="1">
        <f t="array" ref="P186">IF(ISERROR(INDEX(Jornadas[id],ROW()-5)),"",SUMIFS(Cortes[propina],Cortes[id_jornada],INDEX(Jornadas[id],ROW()-5),Cortes[id_barbero],LOOKUP($N$4,Barberos[nombre],Barberos[id])))</f>
        <v>13000</v>
      </c>
      <c r="Q186" s="20" cm="1">
        <f t="array" ref="Q186">IF(ISERROR(INDEX(Jornadas[id],ROW()-5)),"",SUMIFS(Adelantos[importe],Adelantos[id_jornada],INDEX(Jornadas[id],ROW()-5),Adelantos[id_barbero],LOOKUP($N$4,Barberos[nombre],Barberos[id])))</f>
        <v>0</v>
      </c>
      <c r="R186" s="20" cm="1">
        <f t="array" ref="R186">IF(ISERROR(INDEX(Jornadas[id],ROW()-5)),"",O186+P186-Q186)</f>
        <v>93000</v>
      </c>
      <c r="S186" s="1" cm="1">
        <f t="array" ref="S186">IF(ISERROR(INDEX(Jornadas[id],ROW()-5)),"",COUNTIFS(_Cortes!$C:$C,INDEX(Jornadas[id],ROW()-5),_Cortes!$B:$B,LOOKUP($S$4,_Barberos!$B:$B,_Barberos!$A:$A)))</f>
        <v>16</v>
      </c>
      <c r="T186" s="20" cm="1">
        <f t="array" ref="T186">IF(ISERROR(INDEX(Jornadas[id],ROW()-5)),"",INT(SUMIFS(Cortes[importe],Cortes[id_jornada],INDEX(Jornadas[id],ROW()-5),Cortes[id_barbero],LOOKUP($S$4,Barberos[nombre],Barberos[id]))*(INDEX(Jornadas[comision_barberos],1)/100)))</f>
        <v>64000</v>
      </c>
      <c r="U186" s="20" cm="1">
        <f t="array" ref="U186">IF(ISERROR(INDEX(Jornadas[id],ROW()-5)),"",SUMIFS(Cortes[propina],Cortes[id_jornada],INDEX(Jornadas[id],ROW()-5),Cortes[id_barbero],LOOKUP($S$4,Barberos[nombre],Barberos[id])))</f>
        <v>7000</v>
      </c>
      <c r="V186" s="20" cm="1">
        <f t="array" ref="V186">IF(ISERROR(INDEX(Jornadas[id],ROW()-5)),"",SUMIFS(Adelantos[importe],Adelantos[id_jornada],INDEX(Jornadas[id],ROW()-5),Adelantos[id_barbero],LOOKUP($S$4,Barberos[nombre],Barberos[id])))</f>
        <v>500</v>
      </c>
      <c r="W186" s="20" cm="1">
        <f t="array" ref="W186">IF(ISERROR(INDEX(Jornadas[id],ROW()-5)),"",T186+U186-V186)</f>
        <v>70500</v>
      </c>
      <c r="X186" s="1" cm="1">
        <f t="array" ref="X186">IF(ISERROR(INDEX(Jornadas[id],ROW()-5)),"",COUNTIFS(_Cortes!$C:$C,INDEX(Jornadas[id],ROW()-5),_Cortes!$B:$B,LOOKUP($X$4,_Barberos!$B:$B,_Barberos!$A:$A)))</f>
        <v>14</v>
      </c>
      <c r="Y186" s="20" cm="1">
        <f t="array" ref="Y186">IF(ISERROR(INDEX(Jornadas[id],ROW()-5)),"",INT(SUMIFS(Cortes[importe],Cortes[id_jornada],INDEX(Jornadas[id],ROW()-5),Cortes[id_barbero],LOOKUP($X$4,Barberos[nombre],Barberos[id]))*(INDEX(Jornadas[comision_barberos],1)/100)))</f>
        <v>57000</v>
      </c>
      <c r="Z186" s="20" cm="1">
        <f t="array" ref="Z186">IF(ISERROR(INDEX(Jornadas[id],ROW()-5)),"",SUMIFS(Cortes[propina],Cortes[id_jornada],INDEX(Jornadas[id],ROW()-5),Cortes[id_barbero],LOOKUP($X$4,Barberos[nombre],Barberos[id])))</f>
        <v>7000</v>
      </c>
      <c r="AA186" s="20" cm="1">
        <f t="array" ref="AA186">IF(ISERROR(INDEX(Jornadas[id],ROW()-5)),"",SUMIFS(Adelantos[importe],Adelantos[id_jornada],INDEX(Jornadas[id],ROW()-5),Adelantos[id_barbero],LOOKUP($X$4,Barberos[nombre],Barberos[id])))</f>
        <v>0</v>
      </c>
      <c r="AB186" s="20" cm="1">
        <f t="array" ref="AB186">IF(ISERROR(INDEX(Jornadas[id],ROW()-5)),"",Y186+Z186-AA186)</f>
        <v>64000</v>
      </c>
      <c r="AC186" s="1" cm="1">
        <f t="array" ref="AC186">IF(ISERROR(INDEX(Jornadas[id],ROW()-5)),"",COUNTIFS(_Cortes!$C:$C,INDEX(Jornadas[id],ROW()-5),_Cortes!$B:$B,LOOKUP($AC$4,_Barberos!$B:$B,_Barberos!$A:$A)))</f>
        <v>17</v>
      </c>
      <c r="AD186" s="20" cm="1">
        <f t="array" ref="AD186">IF(ISERROR(INDEX(Jornadas[id],ROW()-5)),"",INT(SUMIFS(Cortes[importe],Cortes[id_jornada],INDEX(Jornadas[id],ROW()-5),Cortes[id_barbero],LOOKUP($AC$4,Barberos[nombre],Barberos[id]))*(INDEX(Jornadas[comision_barberos],1)/100)))</f>
        <v>70000</v>
      </c>
      <c r="AE186" s="20" cm="1">
        <f t="array" ref="AE186">IF(ISERROR(INDEX(Jornadas[id],ROW()-5)),"",SUMIFS(Cortes[propina],Cortes[id_jornada],INDEX(Jornadas[id],ROW()-5),Cortes[id_barbero],LOOKUP($AC$4,Barberos[nombre],Barberos[id])))</f>
        <v>4000</v>
      </c>
      <c r="AF186" s="20" cm="1">
        <f t="array" ref="AF186">IF(ISERROR(INDEX(Jornadas[id],ROW()-5)),"",SUMIFS(Adelantos[importe],Adelantos[id_jornada],INDEX(Jornadas[id],ROW()-5),Adelantos[id_barbero],LOOKUP($AC$4,Barberos[nombre],Barberos[id])))</f>
        <v>0</v>
      </c>
      <c r="AG186" s="20" cm="1">
        <f t="array" ref="AG186">IF(ISERROR(INDEX(Jornadas[id],ROW()-5)),"",AD186+AE186-AF186)</f>
        <v>74000</v>
      </c>
      <c r="AH186" s="1" cm="1">
        <f t="array" ref="AH186">IF(ISERROR(INDEX(Jornadas[id],ROW()-5)),"",COUNTIFS(_Cortes!$C:$C,INDEX(Jornadas[id],ROW()-5),_Cortes!$B:$B,LOOKUP($AH$4,_Barberos!$B:$B,_Barberos!$A:$A)))</f>
        <v>0</v>
      </c>
      <c r="AI186" s="20" cm="1">
        <f t="array" ref="AI186">IF(ISERROR(INDEX(Jornadas[id],ROW()-5)),"",INT(SUMIFS(Cortes[importe],Cortes[id_jornada],INDEX(Jornadas[id],ROW()-5),Cortes[id_barbero],LOOKUP($AH$4,Barberos[nombre],Barberos[id]))*(INDEX(Jornadas[comision_barberos],1)/100)))</f>
        <v>0</v>
      </c>
      <c r="AJ186" s="20" cm="1">
        <f t="array" ref="AJ186">IF(ISERROR(INDEX(Jornadas[id],ROW()-5)),"",SUMIFS(Cortes[propina],Cortes[id_jornada],INDEX(Jornadas[id],ROW()-5),Cortes[id_barbero],LOOKUP($AH$4,Barberos[nombre],Barberos[id])))</f>
        <v>0</v>
      </c>
      <c r="AK186" s="20" cm="1">
        <f t="array" ref="AK186">IF(ISERROR(INDEX(Jornadas[id],ROW()-5)),"",SUMIFS(Adelantos[importe],Adelantos[id_jornada],INDEX(Jornadas[id],ROW()-5),Adelantos[id_barbero],LOOKUP($AH$4,Barberos[nombre],Barberos[id])))</f>
        <v>0</v>
      </c>
      <c r="AL186" s="20" cm="1">
        <f t="array" ref="AL186">IF(ISERROR(INDEX(Jornadas[id],ROW()-5)),"",AI186+AJ186-AK186)</f>
        <v>0</v>
      </c>
      <c r="AM186" s="1" cm="1">
        <f t="array" ref="AM186">IF(ISERROR(INDEX(Jornadas[id],ROW()-5)),"",COUNTIFS(_Cortes!$C:$C,INDEX(Jornadas[id],ROW()-5),_Cortes!$B:$B,LOOKUP($AM$4,_Barberos!$B:$B,_Barberos!$A:$A)))</f>
        <v>7</v>
      </c>
      <c r="AN186" s="20" cm="1">
        <f t="array" ref="AN186">IF(ISERROR(INDEX(Jornadas[id],ROW()-5)),"",INT(SUMIFS(Cortes[importe],Cortes[id_jornada],INDEX(Jornadas[id],ROW()-5),Cortes[id_barbero],LOOKUP($AM$4,Barberos[nombre],Barberos[id]))*(INDEX(Jornadas[comision_barberos],1)/100)))</f>
        <v>28000</v>
      </c>
      <c r="AO186" s="20" cm="1">
        <f t="array" ref="AO186">IF(ISERROR(INDEX(Jornadas[id],ROW()-5)),"",SUMIFS(Cortes[propina],Cortes[id_jornada],INDEX(Jornadas[id],ROW()-5),Cortes[id_barbero],LOOKUP($AM$4,Barberos[nombre],Barberos[id])))</f>
        <v>0</v>
      </c>
      <c r="AP186" s="20" cm="1">
        <f t="array" ref="AP186">IF(ISERROR(INDEX(Jornadas[id],ROW()-5)),"",SUMIFS(Adelantos[importe],Adelantos[id_jornada],INDEX(Jornadas[id],ROW()-5),Adelantos[id_barbero],LOOKUP($AM$4,Barberos[nombre],Barberos[id])))</f>
        <v>0</v>
      </c>
      <c r="AQ186" s="20" cm="1">
        <f t="array" ref="AQ186">IF(ISERROR(INDEX(Jornadas[id],ROW()-5)),"",AN186+AO186-AP186)</f>
        <v>28000</v>
      </c>
      <c r="AR186" s="1" cm="1">
        <f t="array" ref="AR186">IF(ISERROR(INDEX(Jornadas[id],ROW()-5)),"",COUNTIFS(_Cortes!$C:$C,INDEX(Jornadas[id],ROW()-5),_Cortes!$B:$B,LOOKUP($AR$4,_Barberos!$B:$B,_Barberos!$A:$A)))</f>
        <v>0</v>
      </c>
      <c r="AS186" s="20" cm="1">
        <f t="array" ref="AS186">IF(ISERROR(INDEX(Jornadas[id],ROW()-5)),"",INT(SUMIFS(Cortes[importe],Cortes[id_jornada],INDEX(Jornadas[id],ROW()-5),Cortes[id_barbero],LOOKUP($AR$4,Barberos[nombre],Barberos[id]))*(INDEX(Jornadas[comision_barberos],1)/100)))</f>
        <v>0</v>
      </c>
      <c r="AT186" s="20" cm="1">
        <f t="array" ref="AT186">IF(ISERROR(INDEX(Jornadas[id],ROW()-5)),"",SUMIFS(Cortes[propina],Cortes[id_jornada],INDEX(Jornadas[id],ROW()-5),Cortes[id_barbero],LOOKUP($AR$4,Barberos[nombre],Barberos[id])))</f>
        <v>0</v>
      </c>
      <c r="AU186" s="20" cm="1">
        <f t="array" ref="AU186">IF(ISERROR(INDEX(Jornadas[id],ROW()-5)),"",SUMIFS(Adelantos[importe],Adelantos[id_jornada],INDEX(Jornadas[id],ROW()-5),Adelantos[id_barbero],LOOKUP($AR$4,Barberos[nombre],Barberos[id])))</f>
        <v>0</v>
      </c>
      <c r="AV186" s="20" cm="1">
        <f t="array" ref="AV186">IF(ISERROR(INDEX(Jornadas[id],ROW()-5)),"",AS186+AT186-AU186)</f>
        <v>0</v>
      </c>
    </row>
    <row r="187" spans="1:48" ht="15" hidden="1" customHeight="1" x14ac:dyDescent="0.3">
      <c r="A187" s="51" t="str">
        <f t="shared" si="2"/>
        <v>Monday</v>
      </c>
      <c r="B187" s="52"/>
      <c r="C187" s="36" cm="1">
        <f t="array" ref="C187">IF(ISERROR(INDEX(Jornadas[id],ROW()-5)),"",INDEX(Jornadas[fecha],ROW()-5))</f>
        <v>45873</v>
      </c>
      <c r="D187" s="2" cm="1">
        <f t="array" ref="D187">IF(ISERROR(INDEX(Jornadas[id],ROW()-5)),"",COUNTIFS(_Cortes!$C:$C,INDEX(Jornadas[id],ROW()-5),_Cortes!$B:$B,LOOKUP($D$4,_Barberos!$B:$B,_Barberos!$A:$A)))</f>
        <v>6</v>
      </c>
      <c r="E187" s="21" cm="1">
        <f t="array" ref="E187">IF(ISERROR(INDEX(Jornadas[id],ROW()-5)),"",INT(SUMIFS(Cortes[importe],Cortes[id_jornada],INDEX(Jornadas[id],ROW()-5),Cortes[id_barbero],LOOKUP($D$4,Barberos[nombre],Barberos[id]))*(INDEX(Jornadas[comision_barberos],1)/100)))</f>
        <v>26000</v>
      </c>
      <c r="F187" s="21" cm="1">
        <f t="array" ref="F187">IF(ISERROR(INDEX(Jornadas[id],ROW()-5)),"",SUMIFS(Cortes[propina],Cortes[id_jornada],INDEX(Jornadas[id],ROW()-5),Cortes[id_barbero],LOOKUP($D$4,Barberos[nombre],Barberos[id])))</f>
        <v>3000</v>
      </c>
      <c r="G187" s="21" cm="1">
        <f t="array" ref="G187">IF(ISERROR(INDEX(Jornadas[id],ROW()-5)),"",SUMIFS(Adelantos[importe],Adelantos[id_jornada],INDEX(Jornadas[id],ROW()-5),Adelantos[id_barbero],LOOKUP($D$4,Barberos[nombre],Barberos[id])))</f>
        <v>0</v>
      </c>
      <c r="H187" s="21" cm="1">
        <f t="array" ref="H187">IF(ISERROR(INDEX(Jornadas[id],ROW()-5)),"",E187+F187-G187)</f>
        <v>29000</v>
      </c>
      <c r="I187" s="2" cm="1">
        <f t="array" ref="I187">IF(ISERROR(INDEX(Jornadas[id],ROW()-5)),"",COUNTIFS(_Cortes!$C:$C,INDEX(Jornadas[id],ROW()-5),_Cortes!$B:$B,LOOKUP($I$4,_Barberos!$B:$B,_Barberos!$A:$A)))</f>
        <v>15</v>
      </c>
      <c r="J187" s="21" cm="1">
        <f t="array" ref="J187">IF(ISERROR(INDEX(Jornadas[id],ROW()-5)),"",INT(SUMIFS(Cortes[importe],Cortes[id_jornada],INDEX(Jornadas[id],ROW()-5),Cortes[id_barbero],LOOKUP($I$4,Barberos[nombre],Barberos[id]))*(INDEX(Jornadas[comision_barberos],1)/100)))</f>
        <v>60000</v>
      </c>
      <c r="K187" s="21" cm="1">
        <f t="array" ref="K187">IF(ISERROR(INDEX(Jornadas[id],ROW()-5)),"",SUMIFS(Cortes[propina],Cortes[id_jornada],INDEX(Jornadas[id],ROW()-5),Cortes[id_barbero],LOOKUP($I$4,Barberos[nombre],Barberos[id])))</f>
        <v>3000</v>
      </c>
      <c r="L187" s="21" cm="1">
        <f t="array" ref="L187">IF(ISERROR(INDEX(Jornadas[id],ROW()-5)),"",SUMIFS(Adelantos[importe],Adelantos[id_jornada],INDEX(Jornadas[id],ROW()-5),Adelantos[id_barbero],LOOKUP($I$4,Barberos[nombre],Barberos[id])))</f>
        <v>0</v>
      </c>
      <c r="M187" s="21" cm="1">
        <f t="array" ref="M187">IF(ISERROR(INDEX(Jornadas[id],ROW()-5)),"",J187+K187-L187)</f>
        <v>63000</v>
      </c>
      <c r="N187" s="2" cm="1">
        <f t="array" ref="N187">IF(ISERROR(INDEX(Jornadas[id],ROW()-5)),"",COUNTIFS(_Cortes!$C:$C,INDEX(Jornadas[id],ROW()-5),_Cortes!$B:$B,LOOKUP($N$4,_Barberos!$B:$B,_Barberos!$A:$A)))</f>
        <v>14</v>
      </c>
      <c r="O187" s="21" cm="1">
        <f t="array" ref="O187">IF(ISERROR(INDEX(Jornadas[id],ROW()-5)),"",INT(SUMIFS(Cortes[importe],Cortes[id_jornada],INDEX(Jornadas[id],ROW()-5),Cortes[id_barbero],LOOKUP($N$4,Barberos[nombre],Barberos[id]))*(INDEX(Jornadas[comision_barberos],1)/100)))</f>
        <v>59000</v>
      </c>
      <c r="P187" s="21" cm="1">
        <f t="array" ref="P187">IF(ISERROR(INDEX(Jornadas[id],ROW()-5)),"",SUMIFS(Cortes[propina],Cortes[id_jornada],INDEX(Jornadas[id],ROW()-5),Cortes[id_barbero],LOOKUP($N$4,Barberos[nombre],Barberos[id])))</f>
        <v>7000</v>
      </c>
      <c r="Q187" s="21" cm="1">
        <f t="array" ref="Q187">IF(ISERROR(INDEX(Jornadas[id],ROW()-5)),"",SUMIFS(Adelantos[importe],Adelantos[id_jornada],INDEX(Jornadas[id],ROW()-5),Adelantos[id_barbero],LOOKUP($N$4,Barberos[nombre],Barberos[id])))</f>
        <v>0</v>
      </c>
      <c r="R187" s="21" cm="1">
        <f t="array" ref="R187">IF(ISERROR(INDEX(Jornadas[id],ROW()-5)),"",O187+P187-Q187)</f>
        <v>66000</v>
      </c>
      <c r="S187" s="2" cm="1">
        <f t="array" ref="S187">IF(ISERROR(INDEX(Jornadas[id],ROW()-5)),"",COUNTIFS(_Cortes!$C:$C,INDEX(Jornadas[id],ROW()-5),_Cortes!$B:$B,LOOKUP($S$4,_Barberos!$B:$B,_Barberos!$A:$A)))</f>
        <v>10</v>
      </c>
      <c r="T187" s="21" cm="1">
        <f t="array" ref="T187">IF(ISERROR(INDEX(Jornadas[id],ROW()-5)),"",INT(SUMIFS(Cortes[importe],Cortes[id_jornada],INDEX(Jornadas[id],ROW()-5),Cortes[id_barbero],LOOKUP($S$4,Barberos[nombre],Barberos[id]))*(INDEX(Jornadas[comision_barberos],1)/100)))</f>
        <v>40000</v>
      </c>
      <c r="U187" s="21" cm="1">
        <f t="array" ref="U187">IF(ISERROR(INDEX(Jornadas[id],ROW()-5)),"",SUMIFS(Cortes[propina],Cortes[id_jornada],INDEX(Jornadas[id],ROW()-5),Cortes[id_barbero],LOOKUP($S$4,Barberos[nombre],Barberos[id])))</f>
        <v>3000</v>
      </c>
      <c r="V187" s="21" cm="1">
        <f t="array" ref="V187">IF(ISERROR(INDEX(Jornadas[id],ROW()-5)),"",SUMIFS(Adelantos[importe],Adelantos[id_jornada],INDEX(Jornadas[id],ROW()-5),Adelantos[id_barbero],LOOKUP($S$4,Barberos[nombre],Barberos[id])))</f>
        <v>0</v>
      </c>
      <c r="W187" s="21" cm="1">
        <f t="array" ref="W187">IF(ISERROR(INDEX(Jornadas[id],ROW()-5)),"",T187+U187-V187)</f>
        <v>43000</v>
      </c>
      <c r="X187" s="2" cm="1">
        <f t="array" ref="X187">IF(ISERROR(INDEX(Jornadas[id],ROW()-5)),"",COUNTIFS(_Cortes!$C:$C,INDEX(Jornadas[id],ROW()-5),_Cortes!$B:$B,LOOKUP($X$4,_Barberos!$B:$B,_Barberos!$A:$A)))</f>
        <v>0</v>
      </c>
      <c r="Y187" s="21" cm="1">
        <f t="array" ref="Y187">IF(ISERROR(INDEX(Jornadas[id],ROW()-5)),"",INT(SUMIFS(Cortes[importe],Cortes[id_jornada],INDEX(Jornadas[id],ROW()-5),Cortes[id_barbero],LOOKUP($X$4,Barberos[nombre],Barberos[id]))*(INDEX(Jornadas[comision_barberos],1)/100)))</f>
        <v>0</v>
      </c>
      <c r="Z187" s="21" cm="1">
        <f t="array" ref="Z187">IF(ISERROR(INDEX(Jornadas[id],ROW()-5)),"",SUMIFS(Cortes[propina],Cortes[id_jornada],INDEX(Jornadas[id],ROW()-5),Cortes[id_barbero],LOOKUP($X$4,Barberos[nombre],Barberos[id])))</f>
        <v>0</v>
      </c>
      <c r="AA187" s="21" cm="1">
        <f t="array" ref="AA187">IF(ISERROR(INDEX(Jornadas[id],ROW()-5)),"",SUMIFS(Adelantos[importe],Adelantos[id_jornada],INDEX(Jornadas[id],ROW()-5),Adelantos[id_barbero],LOOKUP($X$4,Barberos[nombre],Barberos[id])))</f>
        <v>0</v>
      </c>
      <c r="AB187" s="21" cm="1">
        <f t="array" ref="AB187">IF(ISERROR(INDEX(Jornadas[id],ROW()-5)),"",Y187+Z187-AA187)</f>
        <v>0</v>
      </c>
      <c r="AC187" s="2" cm="1">
        <f t="array" ref="AC187">IF(ISERROR(INDEX(Jornadas[id],ROW()-5)),"",COUNTIFS(_Cortes!$C:$C,INDEX(Jornadas[id],ROW()-5),_Cortes!$B:$B,LOOKUP($AC$4,_Barberos!$B:$B,_Barberos!$A:$A)))</f>
        <v>12</v>
      </c>
      <c r="AD187" s="21" cm="1">
        <f t="array" ref="AD187">IF(ISERROR(INDEX(Jornadas[id],ROW()-5)),"",INT(SUMIFS(Cortes[importe],Cortes[id_jornada],INDEX(Jornadas[id],ROW()-5),Cortes[id_barbero],LOOKUP($AC$4,Barberos[nombre],Barberos[id]))*(INDEX(Jornadas[comision_barberos],1)/100)))</f>
        <v>48000</v>
      </c>
      <c r="AE187" s="21" cm="1">
        <f t="array" ref="AE187">IF(ISERROR(INDEX(Jornadas[id],ROW()-5)),"",SUMIFS(Cortes[propina],Cortes[id_jornada],INDEX(Jornadas[id],ROW()-5),Cortes[id_barbero],LOOKUP($AC$4,Barberos[nombre],Barberos[id])))</f>
        <v>4000</v>
      </c>
      <c r="AF187" s="21" cm="1">
        <f t="array" ref="AF187">IF(ISERROR(INDEX(Jornadas[id],ROW()-5)),"",SUMIFS(Adelantos[importe],Adelantos[id_jornada],INDEX(Jornadas[id],ROW()-5),Adelantos[id_barbero],LOOKUP($AC$4,Barberos[nombre],Barberos[id])))</f>
        <v>0</v>
      </c>
      <c r="AG187" s="21" cm="1">
        <f t="array" ref="AG187">IF(ISERROR(INDEX(Jornadas[id],ROW()-5)),"",AD187+AE187-AF187)</f>
        <v>52000</v>
      </c>
      <c r="AH187" s="2" cm="1">
        <f t="array" ref="AH187">IF(ISERROR(INDEX(Jornadas[id],ROW()-5)),"",COUNTIFS(_Cortes!$C:$C,INDEX(Jornadas[id],ROW()-5),_Cortes!$B:$B,LOOKUP($AH$4,_Barberos!$B:$B,_Barberos!$A:$A)))</f>
        <v>0</v>
      </c>
      <c r="AI187" s="21" cm="1">
        <f t="array" ref="AI187">IF(ISERROR(INDEX(Jornadas[id],ROW()-5)),"",INT(SUMIFS(Cortes[importe],Cortes[id_jornada],INDEX(Jornadas[id],ROW()-5),Cortes[id_barbero],LOOKUP($AH$4,Barberos[nombre],Barberos[id]))*(INDEX(Jornadas[comision_barberos],1)/100)))</f>
        <v>0</v>
      </c>
      <c r="AJ187" s="21" cm="1">
        <f t="array" ref="AJ187">IF(ISERROR(INDEX(Jornadas[id],ROW()-5)),"",SUMIFS(Cortes[propina],Cortes[id_jornada],INDEX(Jornadas[id],ROW()-5),Cortes[id_barbero],LOOKUP($AH$4,Barberos[nombre],Barberos[id])))</f>
        <v>0</v>
      </c>
      <c r="AK187" s="21" cm="1">
        <f t="array" ref="AK187">IF(ISERROR(INDEX(Jornadas[id],ROW()-5)),"",SUMIFS(Adelantos[importe],Adelantos[id_jornada],INDEX(Jornadas[id],ROW()-5),Adelantos[id_barbero],LOOKUP($AH$4,Barberos[nombre],Barberos[id])))</f>
        <v>0</v>
      </c>
      <c r="AL187" s="21" cm="1">
        <f t="array" ref="AL187">IF(ISERROR(INDEX(Jornadas[id],ROW()-5)),"",AI187+AJ187-AK187)</f>
        <v>0</v>
      </c>
      <c r="AM187" s="2" cm="1">
        <f t="array" ref="AM187">IF(ISERROR(INDEX(Jornadas[id],ROW()-5)),"",COUNTIFS(_Cortes!$C:$C,INDEX(Jornadas[id],ROW()-5),_Cortes!$B:$B,LOOKUP($AM$4,_Barberos!$B:$B,_Barberos!$A:$A)))</f>
        <v>0</v>
      </c>
      <c r="AN187" s="21" cm="1">
        <f t="array" ref="AN187">IF(ISERROR(INDEX(Jornadas[id],ROW()-5)),"",INT(SUMIFS(Cortes[importe],Cortes[id_jornada],INDEX(Jornadas[id],ROW()-5),Cortes[id_barbero],LOOKUP($AM$4,Barberos[nombre],Barberos[id]))*(INDEX(Jornadas[comision_barberos],1)/100)))</f>
        <v>0</v>
      </c>
      <c r="AO187" s="21" cm="1">
        <f t="array" ref="AO187">IF(ISERROR(INDEX(Jornadas[id],ROW()-5)),"",SUMIFS(Cortes[propina],Cortes[id_jornada],INDEX(Jornadas[id],ROW()-5),Cortes[id_barbero],LOOKUP($AM$4,Barberos[nombre],Barberos[id])))</f>
        <v>0</v>
      </c>
      <c r="AP187" s="21" cm="1">
        <f t="array" ref="AP187">IF(ISERROR(INDEX(Jornadas[id],ROW()-5)),"",SUMIFS(Adelantos[importe],Adelantos[id_jornada],INDEX(Jornadas[id],ROW()-5),Adelantos[id_barbero],LOOKUP($AM$4,Barberos[nombre],Barberos[id])))</f>
        <v>0</v>
      </c>
      <c r="AQ187" s="21" cm="1">
        <f t="array" ref="AQ187">IF(ISERROR(INDEX(Jornadas[id],ROW()-5)),"",AN187+AO187-AP187)</f>
        <v>0</v>
      </c>
      <c r="AR187" s="2" cm="1">
        <f t="array" ref="AR187">IF(ISERROR(INDEX(Jornadas[id],ROW()-5)),"",COUNTIFS(_Cortes!$C:$C,INDEX(Jornadas[id],ROW()-5),_Cortes!$B:$B,LOOKUP($AR$4,_Barberos!$B:$B,_Barberos!$A:$A)))</f>
        <v>0</v>
      </c>
      <c r="AS187" s="21" cm="1">
        <f t="array" ref="AS187">IF(ISERROR(INDEX(Jornadas[id],ROW()-5)),"",INT(SUMIFS(Cortes[importe],Cortes[id_jornada],INDEX(Jornadas[id],ROW()-5),Cortes[id_barbero],LOOKUP($AR$4,Barberos[nombre],Barberos[id]))*(INDEX(Jornadas[comision_barberos],1)/100)))</f>
        <v>0</v>
      </c>
      <c r="AT187" s="21" cm="1">
        <f t="array" ref="AT187">IF(ISERROR(INDEX(Jornadas[id],ROW()-5)),"",SUMIFS(Cortes[propina],Cortes[id_jornada],INDEX(Jornadas[id],ROW()-5),Cortes[id_barbero],LOOKUP($AR$4,Barberos[nombre],Barberos[id])))</f>
        <v>0</v>
      </c>
      <c r="AU187" s="21" cm="1">
        <f t="array" ref="AU187">IF(ISERROR(INDEX(Jornadas[id],ROW()-5)),"",SUMIFS(Adelantos[importe],Adelantos[id_jornada],INDEX(Jornadas[id],ROW()-5),Adelantos[id_barbero],LOOKUP($AR$4,Barberos[nombre],Barberos[id])))</f>
        <v>0</v>
      </c>
      <c r="AV187" s="21" cm="1">
        <f t="array" ref="AV187">IF(ISERROR(INDEX(Jornadas[id],ROW()-5)),"",AS187+AT187-AU187)</f>
        <v>0</v>
      </c>
    </row>
    <row r="188" spans="1:48" ht="15" hidden="1" customHeight="1" x14ac:dyDescent="0.3">
      <c r="A188" s="53" t="str">
        <f t="shared" si="2"/>
        <v>Tuesday</v>
      </c>
      <c r="B188" s="54"/>
      <c r="C188" s="38" cm="1">
        <f t="array" ref="C188">IF(ISERROR(INDEX(Jornadas[id],ROW()-5)),"",INDEX(Jornadas[fecha],ROW()-5))</f>
        <v>45874</v>
      </c>
      <c r="D188" s="1" cm="1">
        <f t="array" ref="D188">IF(ISERROR(INDEX(Jornadas[id],ROW()-5)),"",COUNTIFS(_Cortes!$C:$C,INDEX(Jornadas[id],ROW()-5),_Cortes!$B:$B,LOOKUP($D$4,_Barberos!$B:$B,_Barberos!$A:$A)))</f>
        <v>4</v>
      </c>
      <c r="E188" s="20" cm="1">
        <f t="array" ref="E188">IF(ISERROR(INDEX(Jornadas[id],ROW()-5)),"",INT(SUMIFS(Cortes[importe],Cortes[id_jornada],INDEX(Jornadas[id],ROW()-5),Cortes[id_barbero],LOOKUP($D$4,Barberos[nombre],Barberos[id]))*(INDEX(Jornadas[comision_barberos],1)/100)))</f>
        <v>16000</v>
      </c>
      <c r="F188" s="20" cm="1">
        <f t="array" ref="F188">IF(ISERROR(INDEX(Jornadas[id],ROW()-5)),"",SUMIFS(Cortes[propina],Cortes[id_jornada],INDEX(Jornadas[id],ROW()-5),Cortes[id_barbero],LOOKUP($D$4,Barberos[nombre],Barberos[id])))</f>
        <v>0</v>
      </c>
      <c r="G188" s="20" cm="1">
        <f t="array" ref="G188">IF(ISERROR(INDEX(Jornadas[id],ROW()-5)),"",SUMIFS(Adelantos[importe],Adelantos[id_jornada],INDEX(Jornadas[id],ROW()-5),Adelantos[id_barbero],LOOKUP($D$4,Barberos[nombre],Barberos[id])))</f>
        <v>10000</v>
      </c>
      <c r="H188" s="20" cm="1">
        <f t="array" ref="H188">IF(ISERROR(INDEX(Jornadas[id],ROW()-5)),"",E188+F188-G188)</f>
        <v>6000</v>
      </c>
      <c r="I188" s="1" cm="1">
        <f t="array" ref="I188">IF(ISERROR(INDEX(Jornadas[id],ROW()-5)),"",COUNTIFS(_Cortes!$C:$C,INDEX(Jornadas[id],ROW()-5),_Cortes!$B:$B,LOOKUP($I$4,_Barberos!$B:$B,_Barberos!$A:$A)))</f>
        <v>13</v>
      </c>
      <c r="J188" s="20" cm="1">
        <f t="array" ref="J188">IF(ISERROR(INDEX(Jornadas[id],ROW()-5)),"",INT(SUMIFS(Cortes[importe],Cortes[id_jornada],INDEX(Jornadas[id],ROW()-5),Cortes[id_barbero],LOOKUP($I$4,Barberos[nombre],Barberos[id]))*(INDEX(Jornadas[comision_barberos],1)/100)))</f>
        <v>52000</v>
      </c>
      <c r="K188" s="20" cm="1">
        <f t="array" ref="K188">IF(ISERROR(INDEX(Jornadas[id],ROW()-5)),"",SUMIFS(Cortes[propina],Cortes[id_jornada],INDEX(Jornadas[id],ROW()-5),Cortes[id_barbero],LOOKUP($I$4,Barberos[nombre],Barberos[id])))</f>
        <v>3000</v>
      </c>
      <c r="L188" s="20" cm="1">
        <f t="array" ref="L188">IF(ISERROR(INDEX(Jornadas[id],ROW()-5)),"",SUMIFS(Adelantos[importe],Adelantos[id_jornada],INDEX(Jornadas[id],ROW()-5),Adelantos[id_barbero],LOOKUP($I$4,Barberos[nombre],Barberos[id])))</f>
        <v>0</v>
      </c>
      <c r="M188" s="20" cm="1">
        <f t="array" ref="M188">IF(ISERROR(INDEX(Jornadas[id],ROW()-5)),"",J188+K188-L188)</f>
        <v>55000</v>
      </c>
      <c r="N188" s="1" cm="1">
        <f t="array" ref="N188">IF(ISERROR(INDEX(Jornadas[id],ROW()-5)),"",COUNTIFS(_Cortes!$C:$C,INDEX(Jornadas[id],ROW()-5),_Cortes!$B:$B,LOOKUP($N$4,_Barberos!$B:$B,_Barberos!$A:$A)))</f>
        <v>10</v>
      </c>
      <c r="O188" s="20" cm="1">
        <f t="array" ref="O188">IF(ISERROR(INDEX(Jornadas[id],ROW()-5)),"",INT(SUMIFS(Cortes[importe],Cortes[id_jornada],INDEX(Jornadas[id],ROW()-5),Cortes[id_barbero],LOOKUP($N$4,Barberos[nombre],Barberos[id]))*(INDEX(Jornadas[comision_barberos],1)/100)))</f>
        <v>40000</v>
      </c>
      <c r="P188" s="20" cm="1">
        <f t="array" ref="P188">IF(ISERROR(INDEX(Jornadas[id],ROW()-5)),"",SUMIFS(Cortes[propina],Cortes[id_jornada],INDEX(Jornadas[id],ROW()-5),Cortes[id_barbero],LOOKUP($N$4,Barberos[nombre],Barberos[id])))</f>
        <v>4000</v>
      </c>
      <c r="Q188" s="20" cm="1">
        <f t="array" ref="Q188">IF(ISERROR(INDEX(Jornadas[id],ROW()-5)),"",SUMIFS(Adelantos[importe],Adelantos[id_jornada],INDEX(Jornadas[id],ROW()-5),Adelantos[id_barbero],LOOKUP($N$4,Barberos[nombre],Barberos[id])))</f>
        <v>0</v>
      </c>
      <c r="R188" s="20" cm="1">
        <f t="array" ref="R188">IF(ISERROR(INDEX(Jornadas[id],ROW()-5)),"",O188+P188-Q188)</f>
        <v>44000</v>
      </c>
      <c r="S188" s="1" cm="1">
        <f t="array" ref="S188">IF(ISERROR(INDEX(Jornadas[id],ROW()-5)),"",COUNTIFS(_Cortes!$C:$C,INDEX(Jornadas[id],ROW()-5),_Cortes!$B:$B,LOOKUP($S$4,_Barberos!$B:$B,_Barberos!$A:$A)))</f>
        <v>11</v>
      </c>
      <c r="T188" s="20" cm="1">
        <f t="array" ref="T188">IF(ISERROR(INDEX(Jornadas[id],ROW()-5)),"",INT(SUMIFS(Cortes[importe],Cortes[id_jornada],INDEX(Jornadas[id],ROW()-5),Cortes[id_barbero],LOOKUP($S$4,Barberos[nombre],Barberos[id]))*(INDEX(Jornadas[comision_barberos],1)/100)))</f>
        <v>45000</v>
      </c>
      <c r="U188" s="20" cm="1">
        <f t="array" ref="U188">IF(ISERROR(INDEX(Jornadas[id],ROW()-5)),"",SUMIFS(Cortes[propina],Cortes[id_jornada],INDEX(Jornadas[id],ROW()-5),Cortes[id_barbero],LOOKUP($S$4,Barberos[nombre],Barberos[id])))</f>
        <v>5300</v>
      </c>
      <c r="V188" s="20" cm="1">
        <f t="array" ref="V188">IF(ISERROR(INDEX(Jornadas[id],ROW()-5)),"",SUMIFS(Adelantos[importe],Adelantos[id_jornada],INDEX(Jornadas[id],ROW()-5),Adelantos[id_barbero],LOOKUP($S$4,Barberos[nombre],Barberos[id])))</f>
        <v>0</v>
      </c>
      <c r="W188" s="20" cm="1">
        <f t="array" ref="W188">IF(ISERROR(INDEX(Jornadas[id],ROW()-5)),"",T188+U188-V188)</f>
        <v>50300</v>
      </c>
      <c r="X188" s="1" cm="1">
        <f t="array" ref="X188">IF(ISERROR(INDEX(Jornadas[id],ROW()-5)),"",COUNTIFS(_Cortes!$C:$C,INDEX(Jornadas[id],ROW()-5),_Cortes!$B:$B,LOOKUP($X$4,_Barberos!$B:$B,_Barberos!$A:$A)))</f>
        <v>9</v>
      </c>
      <c r="Y188" s="20" cm="1">
        <f t="array" ref="Y188">IF(ISERROR(INDEX(Jornadas[id],ROW()-5)),"",INT(SUMIFS(Cortes[importe],Cortes[id_jornada],INDEX(Jornadas[id],ROW()-5),Cortes[id_barbero],LOOKUP($X$4,Barberos[nombre],Barberos[id]))*(INDEX(Jornadas[comision_barberos],1)/100)))</f>
        <v>37000</v>
      </c>
      <c r="Z188" s="20" cm="1">
        <f t="array" ref="Z188">IF(ISERROR(INDEX(Jornadas[id],ROW()-5)),"",SUMIFS(Cortes[propina],Cortes[id_jornada],INDEX(Jornadas[id],ROW()-5),Cortes[id_barbero],LOOKUP($X$4,Barberos[nombre],Barberos[id])))</f>
        <v>9000</v>
      </c>
      <c r="AA188" s="20" cm="1">
        <f t="array" ref="AA188">IF(ISERROR(INDEX(Jornadas[id],ROW()-5)),"",SUMIFS(Adelantos[importe],Adelantos[id_jornada],INDEX(Jornadas[id],ROW()-5),Adelantos[id_barbero],LOOKUP($X$4,Barberos[nombre],Barberos[id])))</f>
        <v>0</v>
      </c>
      <c r="AB188" s="20" cm="1">
        <f t="array" ref="AB188">IF(ISERROR(INDEX(Jornadas[id],ROW()-5)),"",Y188+Z188-AA188)</f>
        <v>46000</v>
      </c>
      <c r="AC188" s="1" cm="1">
        <f t="array" ref="AC188">IF(ISERROR(INDEX(Jornadas[id],ROW()-5)),"",COUNTIFS(_Cortes!$C:$C,INDEX(Jornadas[id],ROW()-5),_Cortes!$B:$B,LOOKUP($AC$4,_Barberos!$B:$B,_Barberos!$A:$A)))</f>
        <v>0</v>
      </c>
      <c r="AD188" s="20" cm="1">
        <f t="array" ref="AD188">IF(ISERROR(INDEX(Jornadas[id],ROW()-5)),"",INT(SUMIFS(Cortes[importe],Cortes[id_jornada],INDEX(Jornadas[id],ROW()-5),Cortes[id_barbero],LOOKUP($AC$4,Barberos[nombre],Barberos[id]))*(INDEX(Jornadas[comision_barberos],1)/100)))</f>
        <v>0</v>
      </c>
      <c r="AE188" s="20" cm="1">
        <f t="array" ref="AE188">IF(ISERROR(INDEX(Jornadas[id],ROW()-5)),"",SUMIFS(Cortes[propina],Cortes[id_jornada],INDEX(Jornadas[id],ROW()-5),Cortes[id_barbero],LOOKUP($AC$4,Barberos[nombre],Barberos[id])))</f>
        <v>0</v>
      </c>
      <c r="AF188" s="20" cm="1">
        <f t="array" ref="AF188">IF(ISERROR(INDEX(Jornadas[id],ROW()-5)),"",SUMIFS(Adelantos[importe],Adelantos[id_jornada],INDEX(Jornadas[id],ROW()-5),Adelantos[id_barbero],LOOKUP($AC$4,Barberos[nombre],Barberos[id])))</f>
        <v>0</v>
      </c>
      <c r="AG188" s="20" cm="1">
        <f t="array" ref="AG188">IF(ISERROR(INDEX(Jornadas[id],ROW()-5)),"",AD188+AE188-AF188)</f>
        <v>0</v>
      </c>
      <c r="AH188" s="1" cm="1">
        <f t="array" ref="AH188">IF(ISERROR(INDEX(Jornadas[id],ROW()-5)),"",COUNTIFS(_Cortes!$C:$C,INDEX(Jornadas[id],ROW()-5),_Cortes!$B:$B,LOOKUP($AH$4,_Barberos!$B:$B,_Barberos!$A:$A)))</f>
        <v>0</v>
      </c>
      <c r="AI188" s="20" cm="1">
        <f t="array" ref="AI188">IF(ISERROR(INDEX(Jornadas[id],ROW()-5)),"",INT(SUMIFS(Cortes[importe],Cortes[id_jornada],INDEX(Jornadas[id],ROW()-5),Cortes[id_barbero],LOOKUP($AH$4,Barberos[nombre],Barberos[id]))*(INDEX(Jornadas[comision_barberos],1)/100)))</f>
        <v>0</v>
      </c>
      <c r="AJ188" s="20" cm="1">
        <f t="array" ref="AJ188">IF(ISERROR(INDEX(Jornadas[id],ROW()-5)),"",SUMIFS(Cortes[propina],Cortes[id_jornada],INDEX(Jornadas[id],ROW()-5),Cortes[id_barbero],LOOKUP($AH$4,Barberos[nombre],Barberos[id])))</f>
        <v>0</v>
      </c>
      <c r="AK188" s="20" cm="1">
        <f t="array" ref="AK188">IF(ISERROR(INDEX(Jornadas[id],ROW()-5)),"",SUMIFS(Adelantos[importe],Adelantos[id_jornada],INDEX(Jornadas[id],ROW()-5),Adelantos[id_barbero],LOOKUP($AH$4,Barberos[nombre],Barberos[id])))</f>
        <v>0</v>
      </c>
      <c r="AL188" s="20" cm="1">
        <f t="array" ref="AL188">IF(ISERROR(INDEX(Jornadas[id],ROW()-5)),"",AI188+AJ188-AK188)</f>
        <v>0</v>
      </c>
      <c r="AM188" s="1" cm="1">
        <f t="array" ref="AM188">IF(ISERROR(INDEX(Jornadas[id],ROW()-5)),"",COUNTIFS(_Cortes!$C:$C,INDEX(Jornadas[id],ROW()-5),_Cortes!$B:$B,LOOKUP($AM$4,_Barberos!$B:$B,_Barberos!$A:$A)))</f>
        <v>0</v>
      </c>
      <c r="AN188" s="20" cm="1">
        <f t="array" ref="AN188">IF(ISERROR(INDEX(Jornadas[id],ROW()-5)),"",INT(SUMIFS(Cortes[importe],Cortes[id_jornada],INDEX(Jornadas[id],ROW()-5),Cortes[id_barbero],LOOKUP($AM$4,Barberos[nombre],Barberos[id]))*(INDEX(Jornadas[comision_barberos],1)/100)))</f>
        <v>0</v>
      </c>
      <c r="AO188" s="20" cm="1">
        <f t="array" ref="AO188">IF(ISERROR(INDEX(Jornadas[id],ROW()-5)),"",SUMIFS(Cortes[propina],Cortes[id_jornada],INDEX(Jornadas[id],ROW()-5),Cortes[id_barbero],LOOKUP($AM$4,Barberos[nombre],Barberos[id])))</f>
        <v>0</v>
      </c>
      <c r="AP188" s="20" cm="1">
        <f t="array" ref="AP188">IF(ISERROR(INDEX(Jornadas[id],ROW()-5)),"",SUMIFS(Adelantos[importe],Adelantos[id_jornada],INDEX(Jornadas[id],ROW()-5),Adelantos[id_barbero],LOOKUP($AM$4,Barberos[nombre],Barberos[id])))</f>
        <v>0</v>
      </c>
      <c r="AQ188" s="20" cm="1">
        <f t="array" ref="AQ188">IF(ISERROR(INDEX(Jornadas[id],ROW()-5)),"",AN188+AO188-AP188)</f>
        <v>0</v>
      </c>
      <c r="AR188" s="1" cm="1">
        <f t="array" ref="AR188">IF(ISERROR(INDEX(Jornadas[id],ROW()-5)),"",COUNTIFS(_Cortes!$C:$C,INDEX(Jornadas[id],ROW()-5),_Cortes!$B:$B,LOOKUP($AR$4,_Barberos!$B:$B,_Barberos!$A:$A)))</f>
        <v>0</v>
      </c>
      <c r="AS188" s="20" cm="1">
        <f t="array" ref="AS188">IF(ISERROR(INDEX(Jornadas[id],ROW()-5)),"",INT(SUMIFS(Cortes[importe],Cortes[id_jornada],INDEX(Jornadas[id],ROW()-5),Cortes[id_barbero],LOOKUP($AR$4,Barberos[nombre],Barberos[id]))*(INDEX(Jornadas[comision_barberos],1)/100)))</f>
        <v>0</v>
      </c>
      <c r="AT188" s="20" cm="1">
        <f t="array" ref="AT188">IF(ISERROR(INDEX(Jornadas[id],ROW()-5)),"",SUMIFS(Cortes[propina],Cortes[id_jornada],INDEX(Jornadas[id],ROW()-5),Cortes[id_barbero],LOOKUP($AR$4,Barberos[nombre],Barberos[id])))</f>
        <v>0</v>
      </c>
      <c r="AU188" s="20" cm="1">
        <f t="array" ref="AU188">IF(ISERROR(INDEX(Jornadas[id],ROW()-5)),"",SUMIFS(Adelantos[importe],Adelantos[id_jornada],INDEX(Jornadas[id],ROW()-5),Adelantos[id_barbero],LOOKUP($AR$4,Barberos[nombre],Barberos[id])))</f>
        <v>0</v>
      </c>
      <c r="AV188" s="20" cm="1">
        <f t="array" ref="AV188">IF(ISERROR(INDEX(Jornadas[id],ROW()-5)),"",AS188+AT188-AU188)</f>
        <v>0</v>
      </c>
    </row>
    <row r="189" spans="1:48" ht="15" hidden="1" customHeight="1" x14ac:dyDescent="0.3">
      <c r="A189" s="51" t="str">
        <f t="shared" si="2"/>
        <v>Wednesday</v>
      </c>
      <c r="B189" s="52"/>
      <c r="C189" s="36" cm="1">
        <f t="array" ref="C189">IF(ISERROR(INDEX(Jornadas[id],ROW()-5)),"",INDEX(Jornadas[fecha],ROW()-5))</f>
        <v>45875</v>
      </c>
      <c r="D189" s="2" cm="1">
        <f t="array" ref="D189">IF(ISERROR(INDEX(Jornadas[id],ROW()-5)),"",COUNTIFS(_Cortes!$C:$C,INDEX(Jornadas[id],ROW()-5),_Cortes!$B:$B,LOOKUP($D$4,_Barberos!$B:$B,_Barberos!$A:$A)))</f>
        <v>8</v>
      </c>
      <c r="E189" s="21" cm="1">
        <f t="array" ref="E189">IF(ISERROR(INDEX(Jornadas[id],ROW()-5)),"",INT(SUMIFS(Cortes[importe],Cortes[id_jornada],INDEX(Jornadas[id],ROW()-5),Cortes[id_barbero],LOOKUP($D$4,Barberos[nombre],Barberos[id]))*(INDEX(Jornadas[comision_barberos],1)/100)))</f>
        <v>32000</v>
      </c>
      <c r="F189" s="21" cm="1">
        <f t="array" ref="F189">IF(ISERROR(INDEX(Jornadas[id],ROW()-5)),"",SUMIFS(Cortes[propina],Cortes[id_jornada],INDEX(Jornadas[id],ROW()-5),Cortes[id_barbero],LOOKUP($D$4,Barberos[nombre],Barberos[id])))</f>
        <v>2500</v>
      </c>
      <c r="G189" s="21" cm="1">
        <f t="array" ref="G189">IF(ISERROR(INDEX(Jornadas[id],ROW()-5)),"",SUMIFS(Adelantos[importe],Adelantos[id_jornada],INDEX(Jornadas[id],ROW()-5),Adelantos[id_barbero],LOOKUP($D$4,Barberos[nombre],Barberos[id])))</f>
        <v>0</v>
      </c>
      <c r="H189" s="21" cm="1">
        <f t="array" ref="H189">IF(ISERROR(INDEX(Jornadas[id],ROW()-5)),"",E189+F189-G189)</f>
        <v>34500</v>
      </c>
      <c r="I189" s="2" cm="1">
        <f t="array" ref="I189">IF(ISERROR(INDEX(Jornadas[id],ROW()-5)),"",COUNTIFS(_Cortes!$C:$C,INDEX(Jornadas[id],ROW()-5),_Cortes!$B:$B,LOOKUP($I$4,_Barberos!$B:$B,_Barberos!$A:$A)))</f>
        <v>0</v>
      </c>
      <c r="J189" s="21" cm="1">
        <f t="array" ref="J189">IF(ISERROR(INDEX(Jornadas[id],ROW()-5)),"",INT(SUMIFS(Cortes[importe],Cortes[id_jornada],INDEX(Jornadas[id],ROW()-5),Cortes[id_barbero],LOOKUP($I$4,Barberos[nombre],Barberos[id]))*(INDEX(Jornadas[comision_barberos],1)/100)))</f>
        <v>0</v>
      </c>
      <c r="K189" s="21" cm="1">
        <f t="array" ref="K189">IF(ISERROR(INDEX(Jornadas[id],ROW()-5)),"",SUMIFS(Cortes[propina],Cortes[id_jornada],INDEX(Jornadas[id],ROW()-5),Cortes[id_barbero],LOOKUP($I$4,Barberos[nombre],Barberos[id])))</f>
        <v>0</v>
      </c>
      <c r="L189" s="21" cm="1">
        <f t="array" ref="L189">IF(ISERROR(INDEX(Jornadas[id],ROW()-5)),"",SUMIFS(Adelantos[importe],Adelantos[id_jornada],INDEX(Jornadas[id],ROW()-5),Adelantos[id_barbero],LOOKUP($I$4,Barberos[nombre],Barberos[id])))</f>
        <v>0</v>
      </c>
      <c r="M189" s="21" cm="1">
        <f t="array" ref="M189">IF(ISERROR(INDEX(Jornadas[id],ROW()-5)),"",J189+K189-L189)</f>
        <v>0</v>
      </c>
      <c r="N189" s="2" cm="1">
        <f t="array" ref="N189">IF(ISERROR(INDEX(Jornadas[id],ROW()-5)),"",COUNTIFS(_Cortes!$C:$C,INDEX(Jornadas[id],ROW()-5),_Cortes!$B:$B,LOOKUP($N$4,_Barberos!$B:$B,_Barberos!$A:$A)))</f>
        <v>0</v>
      </c>
      <c r="O189" s="21" cm="1">
        <f t="array" ref="O189">IF(ISERROR(INDEX(Jornadas[id],ROW()-5)),"",INT(SUMIFS(Cortes[importe],Cortes[id_jornada],INDEX(Jornadas[id],ROW()-5),Cortes[id_barbero],LOOKUP($N$4,Barberos[nombre],Barberos[id]))*(INDEX(Jornadas[comision_barberos],1)/100)))</f>
        <v>0</v>
      </c>
      <c r="P189" s="21" cm="1">
        <f t="array" ref="P189">IF(ISERROR(INDEX(Jornadas[id],ROW()-5)),"",SUMIFS(Cortes[propina],Cortes[id_jornada],INDEX(Jornadas[id],ROW()-5),Cortes[id_barbero],LOOKUP($N$4,Barberos[nombre],Barberos[id])))</f>
        <v>0</v>
      </c>
      <c r="Q189" s="21" cm="1">
        <f t="array" ref="Q189">IF(ISERROR(INDEX(Jornadas[id],ROW()-5)),"",SUMIFS(Adelantos[importe],Adelantos[id_jornada],INDEX(Jornadas[id],ROW()-5),Adelantos[id_barbero],LOOKUP($N$4,Barberos[nombre],Barberos[id])))</f>
        <v>0</v>
      </c>
      <c r="R189" s="21" cm="1">
        <f t="array" ref="R189">IF(ISERROR(INDEX(Jornadas[id],ROW()-5)),"",O189+P189-Q189)</f>
        <v>0</v>
      </c>
      <c r="S189" s="2" cm="1">
        <f t="array" ref="S189">IF(ISERROR(INDEX(Jornadas[id],ROW()-5)),"",COUNTIFS(_Cortes!$C:$C,INDEX(Jornadas[id],ROW()-5),_Cortes!$B:$B,LOOKUP($S$4,_Barberos!$B:$B,_Barberos!$A:$A)))</f>
        <v>12</v>
      </c>
      <c r="T189" s="21" cm="1">
        <f t="array" ref="T189">IF(ISERROR(INDEX(Jornadas[id],ROW()-5)),"",INT(SUMIFS(Cortes[importe],Cortes[id_jornada],INDEX(Jornadas[id],ROW()-5),Cortes[id_barbero],LOOKUP($S$4,Barberos[nombre],Barberos[id]))*(INDEX(Jornadas[comision_barberos],1)/100)))</f>
        <v>50000</v>
      </c>
      <c r="U189" s="21" cm="1">
        <f t="array" ref="U189">IF(ISERROR(INDEX(Jornadas[id],ROW()-5)),"",SUMIFS(Cortes[propina],Cortes[id_jornada],INDEX(Jornadas[id],ROW()-5),Cortes[id_barbero],LOOKUP($S$4,Barberos[nombre],Barberos[id])))</f>
        <v>11800</v>
      </c>
      <c r="V189" s="21" cm="1">
        <f t="array" ref="V189">IF(ISERROR(INDEX(Jornadas[id],ROW()-5)),"",SUMIFS(Adelantos[importe],Adelantos[id_jornada],INDEX(Jornadas[id],ROW()-5),Adelantos[id_barbero],LOOKUP($S$4,Barberos[nombre],Barberos[id])))</f>
        <v>0</v>
      </c>
      <c r="W189" s="21" cm="1">
        <f t="array" ref="W189">IF(ISERROR(INDEX(Jornadas[id],ROW()-5)),"",T189+U189-V189)</f>
        <v>61800</v>
      </c>
      <c r="X189" s="2" cm="1">
        <f t="array" ref="X189">IF(ISERROR(INDEX(Jornadas[id],ROW()-5)),"",COUNTIFS(_Cortes!$C:$C,INDEX(Jornadas[id],ROW()-5),_Cortes!$B:$B,LOOKUP($X$4,_Barberos!$B:$B,_Barberos!$A:$A)))</f>
        <v>9</v>
      </c>
      <c r="Y189" s="21" cm="1">
        <f t="array" ref="Y189">IF(ISERROR(INDEX(Jornadas[id],ROW()-5)),"",INT(SUMIFS(Cortes[importe],Cortes[id_jornada],INDEX(Jornadas[id],ROW()-5),Cortes[id_barbero],LOOKUP($X$4,Barberos[nombre],Barberos[id]))*(INDEX(Jornadas[comision_barberos],1)/100)))</f>
        <v>37000</v>
      </c>
      <c r="Z189" s="21" cm="1">
        <f t="array" ref="Z189">IF(ISERROR(INDEX(Jornadas[id],ROW()-5)),"",SUMIFS(Cortes[propina],Cortes[id_jornada],INDEX(Jornadas[id],ROW()-5),Cortes[id_barbero],LOOKUP($X$4,Barberos[nombre],Barberos[id])))</f>
        <v>0</v>
      </c>
      <c r="AA189" s="21" cm="1">
        <f t="array" ref="AA189">IF(ISERROR(INDEX(Jornadas[id],ROW()-5)),"",SUMIFS(Adelantos[importe],Adelantos[id_jornada],INDEX(Jornadas[id],ROW()-5),Adelantos[id_barbero],LOOKUP($X$4,Barberos[nombre],Barberos[id])))</f>
        <v>0</v>
      </c>
      <c r="AB189" s="21" cm="1">
        <f t="array" ref="AB189">IF(ISERROR(INDEX(Jornadas[id],ROW()-5)),"",Y189+Z189-AA189)</f>
        <v>37000</v>
      </c>
      <c r="AC189" s="2" cm="1">
        <f t="array" ref="AC189">IF(ISERROR(INDEX(Jornadas[id],ROW()-5)),"",COUNTIFS(_Cortes!$C:$C,INDEX(Jornadas[id],ROW()-5),_Cortes!$B:$B,LOOKUP($AC$4,_Barberos!$B:$B,_Barberos!$A:$A)))</f>
        <v>12</v>
      </c>
      <c r="AD189" s="21" cm="1">
        <f t="array" ref="AD189">IF(ISERROR(INDEX(Jornadas[id],ROW()-5)),"",INT(SUMIFS(Cortes[importe],Cortes[id_jornada],INDEX(Jornadas[id],ROW()-5),Cortes[id_barbero],LOOKUP($AC$4,Barberos[nombre],Barberos[id]))*(INDEX(Jornadas[comision_barberos],1)/100)))</f>
        <v>50000</v>
      </c>
      <c r="AE189" s="21" cm="1">
        <f t="array" ref="AE189">IF(ISERROR(INDEX(Jornadas[id],ROW()-5)),"",SUMIFS(Cortes[propina],Cortes[id_jornada],INDEX(Jornadas[id],ROW()-5),Cortes[id_barbero],LOOKUP($AC$4,Barberos[nombre],Barberos[id])))</f>
        <v>5000</v>
      </c>
      <c r="AF189" s="21" cm="1">
        <f t="array" ref="AF189">IF(ISERROR(INDEX(Jornadas[id],ROW()-5)),"",SUMIFS(Adelantos[importe],Adelantos[id_jornada],INDEX(Jornadas[id],ROW()-5),Adelantos[id_barbero],LOOKUP($AC$4,Barberos[nombre],Barberos[id])))</f>
        <v>0</v>
      </c>
      <c r="AG189" s="21" cm="1">
        <f t="array" ref="AG189">IF(ISERROR(INDEX(Jornadas[id],ROW()-5)),"",AD189+AE189-AF189)</f>
        <v>55000</v>
      </c>
      <c r="AH189" s="2" cm="1">
        <f t="array" ref="AH189">IF(ISERROR(INDEX(Jornadas[id],ROW()-5)),"",COUNTIFS(_Cortes!$C:$C,INDEX(Jornadas[id],ROW()-5),_Cortes!$B:$B,LOOKUP($AH$4,_Barberos!$B:$B,_Barberos!$A:$A)))</f>
        <v>0</v>
      </c>
      <c r="AI189" s="21" cm="1">
        <f t="array" ref="AI189">IF(ISERROR(INDEX(Jornadas[id],ROW()-5)),"",INT(SUMIFS(Cortes[importe],Cortes[id_jornada],INDEX(Jornadas[id],ROW()-5),Cortes[id_barbero],LOOKUP($AH$4,Barberos[nombre],Barberos[id]))*(INDEX(Jornadas[comision_barberos],1)/100)))</f>
        <v>0</v>
      </c>
      <c r="AJ189" s="21" cm="1">
        <f t="array" ref="AJ189">IF(ISERROR(INDEX(Jornadas[id],ROW()-5)),"",SUMIFS(Cortes[propina],Cortes[id_jornada],INDEX(Jornadas[id],ROW()-5),Cortes[id_barbero],LOOKUP($AH$4,Barberos[nombre],Barberos[id])))</f>
        <v>0</v>
      </c>
      <c r="AK189" s="21" cm="1">
        <f t="array" ref="AK189">IF(ISERROR(INDEX(Jornadas[id],ROW()-5)),"",SUMIFS(Adelantos[importe],Adelantos[id_jornada],INDEX(Jornadas[id],ROW()-5),Adelantos[id_barbero],LOOKUP($AH$4,Barberos[nombre],Barberos[id])))</f>
        <v>0</v>
      </c>
      <c r="AL189" s="21" cm="1">
        <f t="array" ref="AL189">IF(ISERROR(INDEX(Jornadas[id],ROW()-5)),"",AI189+AJ189-AK189)</f>
        <v>0</v>
      </c>
      <c r="AM189" s="2" cm="1">
        <f t="array" ref="AM189">IF(ISERROR(INDEX(Jornadas[id],ROW()-5)),"",COUNTIFS(_Cortes!$C:$C,INDEX(Jornadas[id],ROW()-5),_Cortes!$B:$B,LOOKUP($AM$4,_Barberos!$B:$B,_Barberos!$A:$A)))</f>
        <v>0</v>
      </c>
      <c r="AN189" s="21" cm="1">
        <f t="array" ref="AN189">IF(ISERROR(INDEX(Jornadas[id],ROW()-5)),"",INT(SUMIFS(Cortes[importe],Cortes[id_jornada],INDEX(Jornadas[id],ROW()-5),Cortes[id_barbero],LOOKUP($AM$4,Barberos[nombre],Barberos[id]))*(INDEX(Jornadas[comision_barberos],1)/100)))</f>
        <v>0</v>
      </c>
      <c r="AO189" s="21" cm="1">
        <f t="array" ref="AO189">IF(ISERROR(INDEX(Jornadas[id],ROW()-5)),"",SUMIFS(Cortes[propina],Cortes[id_jornada],INDEX(Jornadas[id],ROW()-5),Cortes[id_barbero],LOOKUP($AM$4,Barberos[nombre],Barberos[id])))</f>
        <v>0</v>
      </c>
      <c r="AP189" s="21" cm="1">
        <f t="array" ref="AP189">IF(ISERROR(INDEX(Jornadas[id],ROW()-5)),"",SUMIFS(Adelantos[importe],Adelantos[id_jornada],INDEX(Jornadas[id],ROW()-5),Adelantos[id_barbero],LOOKUP($AM$4,Barberos[nombre],Barberos[id])))</f>
        <v>0</v>
      </c>
      <c r="AQ189" s="21" cm="1">
        <f t="array" ref="AQ189">IF(ISERROR(INDEX(Jornadas[id],ROW()-5)),"",AN189+AO189-AP189)</f>
        <v>0</v>
      </c>
      <c r="AR189" s="2" cm="1">
        <f t="array" ref="AR189">IF(ISERROR(INDEX(Jornadas[id],ROW()-5)),"",COUNTIFS(_Cortes!$C:$C,INDEX(Jornadas[id],ROW()-5),_Cortes!$B:$B,LOOKUP($AR$4,_Barberos!$B:$B,_Barberos!$A:$A)))</f>
        <v>0</v>
      </c>
      <c r="AS189" s="21" cm="1">
        <f t="array" ref="AS189">IF(ISERROR(INDEX(Jornadas[id],ROW()-5)),"",INT(SUMIFS(Cortes[importe],Cortes[id_jornada],INDEX(Jornadas[id],ROW()-5),Cortes[id_barbero],LOOKUP($AR$4,Barberos[nombre],Barberos[id]))*(INDEX(Jornadas[comision_barberos],1)/100)))</f>
        <v>0</v>
      </c>
      <c r="AT189" s="21" cm="1">
        <f t="array" ref="AT189">IF(ISERROR(INDEX(Jornadas[id],ROW()-5)),"",SUMIFS(Cortes[propina],Cortes[id_jornada],INDEX(Jornadas[id],ROW()-5),Cortes[id_barbero],LOOKUP($AR$4,Barberos[nombre],Barberos[id])))</f>
        <v>0</v>
      </c>
      <c r="AU189" s="21" cm="1">
        <f t="array" ref="AU189">IF(ISERROR(INDEX(Jornadas[id],ROW()-5)),"",SUMIFS(Adelantos[importe],Adelantos[id_jornada],INDEX(Jornadas[id],ROW()-5),Adelantos[id_barbero],LOOKUP($AR$4,Barberos[nombre],Barberos[id])))</f>
        <v>0</v>
      </c>
      <c r="AV189" s="21" cm="1">
        <f t="array" ref="AV189">IF(ISERROR(INDEX(Jornadas[id],ROW()-5)),"",AS189+AT189-AU189)</f>
        <v>0</v>
      </c>
    </row>
    <row r="190" spans="1:48" ht="15" hidden="1" customHeight="1" x14ac:dyDescent="0.3">
      <c r="A190" s="53" t="str">
        <f t="shared" si="2"/>
        <v>Thursday</v>
      </c>
      <c r="B190" s="54"/>
      <c r="C190" s="38" cm="1">
        <f t="array" ref="C190">IF(ISERROR(INDEX(Jornadas[id],ROW()-5)),"",INDEX(Jornadas[fecha],ROW()-5))</f>
        <v>45876</v>
      </c>
      <c r="D190" s="1" cm="1">
        <f t="array" ref="D190">IF(ISERROR(INDEX(Jornadas[id],ROW()-5)),"",COUNTIFS(_Cortes!$C:$C,INDEX(Jornadas[id],ROW()-5),_Cortes!$B:$B,LOOKUP($D$4,_Barberos!$B:$B,_Barberos!$A:$A)))</f>
        <v>0</v>
      </c>
      <c r="E190" s="20" cm="1">
        <f t="array" ref="E190">IF(ISERROR(INDEX(Jornadas[id],ROW()-5)),"",INT(SUMIFS(Cortes[importe],Cortes[id_jornada],INDEX(Jornadas[id],ROW()-5),Cortes[id_barbero],LOOKUP($D$4,Barberos[nombre],Barberos[id]))*(INDEX(Jornadas[comision_barberos],1)/100)))</f>
        <v>0</v>
      </c>
      <c r="F190" s="20" cm="1">
        <f t="array" ref="F190">IF(ISERROR(INDEX(Jornadas[id],ROW()-5)),"",SUMIFS(Cortes[propina],Cortes[id_jornada],INDEX(Jornadas[id],ROW()-5),Cortes[id_barbero],LOOKUP($D$4,Barberos[nombre],Barberos[id])))</f>
        <v>0</v>
      </c>
      <c r="G190" s="20" cm="1">
        <f t="array" ref="G190">IF(ISERROR(INDEX(Jornadas[id],ROW()-5)),"",SUMIFS(Adelantos[importe],Adelantos[id_jornada],INDEX(Jornadas[id],ROW()-5),Adelantos[id_barbero],LOOKUP($D$4,Barberos[nombre],Barberos[id])))</f>
        <v>0</v>
      </c>
      <c r="H190" s="20" cm="1">
        <f t="array" ref="H190">IF(ISERROR(INDEX(Jornadas[id],ROW()-5)),"",E190+F190-G190)</f>
        <v>0</v>
      </c>
      <c r="I190" s="1" cm="1">
        <f t="array" ref="I190">IF(ISERROR(INDEX(Jornadas[id],ROW()-5)),"",COUNTIFS(_Cortes!$C:$C,INDEX(Jornadas[id],ROW()-5),_Cortes!$B:$B,LOOKUP($I$4,_Barberos!$B:$B,_Barberos!$A:$A)))</f>
        <v>15</v>
      </c>
      <c r="J190" s="20" cm="1">
        <f t="array" ref="J190">IF(ISERROR(INDEX(Jornadas[id],ROW()-5)),"",INT(SUMIFS(Cortes[importe],Cortes[id_jornada],INDEX(Jornadas[id],ROW()-5),Cortes[id_barbero],LOOKUP($I$4,Barberos[nombre],Barberos[id]))*(INDEX(Jornadas[comision_barberos],1)/100)))</f>
        <v>60000</v>
      </c>
      <c r="K190" s="20" cm="1">
        <f t="array" ref="K190">IF(ISERROR(INDEX(Jornadas[id],ROW()-5)),"",SUMIFS(Cortes[propina],Cortes[id_jornada],INDEX(Jornadas[id],ROW()-5),Cortes[id_barbero],LOOKUP($I$4,Barberos[nombre],Barberos[id])))</f>
        <v>3000</v>
      </c>
      <c r="L190" s="20" cm="1">
        <f t="array" ref="L190">IF(ISERROR(INDEX(Jornadas[id],ROW()-5)),"",SUMIFS(Adelantos[importe],Adelantos[id_jornada],INDEX(Jornadas[id],ROW()-5),Adelantos[id_barbero],LOOKUP($I$4,Barberos[nombre],Barberos[id])))</f>
        <v>0</v>
      </c>
      <c r="M190" s="20" cm="1">
        <f t="array" ref="M190">IF(ISERROR(INDEX(Jornadas[id],ROW()-5)),"",J190+K190-L190)</f>
        <v>63000</v>
      </c>
      <c r="N190" s="1" cm="1">
        <f t="array" ref="N190">IF(ISERROR(INDEX(Jornadas[id],ROW()-5)),"",COUNTIFS(_Cortes!$C:$C,INDEX(Jornadas[id],ROW()-5),_Cortes!$B:$B,LOOKUP($N$4,_Barberos!$B:$B,_Barberos!$A:$A)))</f>
        <v>15</v>
      </c>
      <c r="O190" s="20" cm="1">
        <f t="array" ref="O190">IF(ISERROR(INDEX(Jornadas[id],ROW()-5)),"",INT(SUMIFS(Cortes[importe],Cortes[id_jornada],INDEX(Jornadas[id],ROW()-5),Cortes[id_barbero],LOOKUP($N$4,Barberos[nombre],Barberos[id]))*(INDEX(Jornadas[comision_barberos],1)/100)))</f>
        <v>63000</v>
      </c>
      <c r="P190" s="20" cm="1">
        <f t="array" ref="P190">IF(ISERROR(INDEX(Jornadas[id],ROW()-5)),"",SUMIFS(Cortes[propina],Cortes[id_jornada],INDEX(Jornadas[id],ROW()-5),Cortes[id_barbero],LOOKUP($N$4,Barberos[nombre],Barberos[id])))</f>
        <v>18000</v>
      </c>
      <c r="Q190" s="20" cm="1">
        <f t="array" ref="Q190">IF(ISERROR(INDEX(Jornadas[id],ROW()-5)),"",SUMIFS(Adelantos[importe],Adelantos[id_jornada],INDEX(Jornadas[id],ROW()-5),Adelantos[id_barbero],LOOKUP($N$4,Barberos[nombre],Barberos[id])))</f>
        <v>0</v>
      </c>
      <c r="R190" s="20" cm="1">
        <f t="array" ref="R190">IF(ISERROR(INDEX(Jornadas[id],ROW()-5)),"",O190+P190-Q190)</f>
        <v>81000</v>
      </c>
      <c r="S190" s="1" cm="1">
        <f t="array" ref="S190">IF(ISERROR(INDEX(Jornadas[id],ROW()-5)),"",COUNTIFS(_Cortes!$C:$C,INDEX(Jornadas[id],ROW()-5),_Cortes!$B:$B,LOOKUP($S$4,_Barberos!$B:$B,_Barberos!$A:$A)))</f>
        <v>0</v>
      </c>
      <c r="T190" s="20" cm="1">
        <f t="array" ref="T190">IF(ISERROR(INDEX(Jornadas[id],ROW()-5)),"",INT(SUMIFS(Cortes[importe],Cortes[id_jornada],INDEX(Jornadas[id],ROW()-5),Cortes[id_barbero],LOOKUP($S$4,Barberos[nombre],Barberos[id]))*(INDEX(Jornadas[comision_barberos],1)/100)))</f>
        <v>0</v>
      </c>
      <c r="U190" s="20" cm="1">
        <f t="array" ref="U190">IF(ISERROR(INDEX(Jornadas[id],ROW()-5)),"",SUMIFS(Cortes[propina],Cortes[id_jornada],INDEX(Jornadas[id],ROW()-5),Cortes[id_barbero],LOOKUP($S$4,Barberos[nombre],Barberos[id])))</f>
        <v>0</v>
      </c>
      <c r="V190" s="20" cm="1">
        <f t="array" ref="V190">IF(ISERROR(INDEX(Jornadas[id],ROW()-5)),"",SUMIFS(Adelantos[importe],Adelantos[id_jornada],INDEX(Jornadas[id],ROW()-5),Adelantos[id_barbero],LOOKUP($S$4,Barberos[nombre],Barberos[id])))</f>
        <v>0</v>
      </c>
      <c r="W190" s="20" cm="1">
        <f t="array" ref="W190">IF(ISERROR(INDEX(Jornadas[id],ROW()-5)),"",T190+U190-V190)</f>
        <v>0</v>
      </c>
      <c r="X190" s="1" cm="1">
        <f t="array" ref="X190">IF(ISERROR(INDEX(Jornadas[id],ROW()-5)),"",COUNTIFS(_Cortes!$C:$C,INDEX(Jornadas[id],ROW()-5),_Cortes!$B:$B,LOOKUP($X$4,_Barberos!$B:$B,_Barberos!$A:$A)))</f>
        <v>11</v>
      </c>
      <c r="Y190" s="20" cm="1">
        <f t="array" ref="Y190">IF(ISERROR(INDEX(Jornadas[id],ROW()-5)),"",INT(SUMIFS(Cortes[importe],Cortes[id_jornada],INDEX(Jornadas[id],ROW()-5),Cortes[id_barbero],LOOKUP($X$4,Barberos[nombre],Barberos[id]))*(INDEX(Jornadas[comision_barberos],1)/100)))</f>
        <v>44000</v>
      </c>
      <c r="Z190" s="20" cm="1">
        <f t="array" ref="Z190">IF(ISERROR(INDEX(Jornadas[id],ROW()-5)),"",SUMIFS(Cortes[propina],Cortes[id_jornada],INDEX(Jornadas[id],ROW()-5),Cortes[id_barbero],LOOKUP($X$4,Barberos[nombre],Barberos[id])))</f>
        <v>7000</v>
      </c>
      <c r="AA190" s="20" cm="1">
        <f t="array" ref="AA190">IF(ISERROR(INDEX(Jornadas[id],ROW()-5)),"",SUMIFS(Adelantos[importe],Adelantos[id_jornada],INDEX(Jornadas[id],ROW()-5),Adelantos[id_barbero],LOOKUP($X$4,Barberos[nombre],Barberos[id])))</f>
        <v>0</v>
      </c>
      <c r="AB190" s="20" cm="1">
        <f t="array" ref="AB190">IF(ISERROR(INDEX(Jornadas[id],ROW()-5)),"",Y190+Z190-AA190)</f>
        <v>51000</v>
      </c>
      <c r="AC190" s="1" cm="1">
        <f t="array" ref="AC190">IF(ISERROR(INDEX(Jornadas[id],ROW()-5)),"",COUNTIFS(_Cortes!$C:$C,INDEX(Jornadas[id],ROW()-5),_Cortes!$B:$B,LOOKUP($AC$4,_Barberos!$B:$B,_Barberos!$A:$A)))</f>
        <v>14</v>
      </c>
      <c r="AD190" s="20" cm="1">
        <f t="array" ref="AD190">IF(ISERROR(INDEX(Jornadas[id],ROW()-5)),"",INT(SUMIFS(Cortes[importe],Cortes[id_jornada],INDEX(Jornadas[id],ROW()-5),Cortes[id_barbero],LOOKUP($AC$4,Barberos[nombre],Barberos[id]))*(INDEX(Jornadas[comision_barberos],1)/100)))</f>
        <v>56000</v>
      </c>
      <c r="AE190" s="20" cm="1">
        <f t="array" ref="AE190">IF(ISERROR(INDEX(Jornadas[id],ROW()-5)),"",SUMIFS(Cortes[propina],Cortes[id_jornada],INDEX(Jornadas[id],ROW()-5),Cortes[id_barbero],LOOKUP($AC$4,Barberos[nombre],Barberos[id])))</f>
        <v>2000</v>
      </c>
      <c r="AF190" s="20" cm="1">
        <f t="array" ref="AF190">IF(ISERROR(INDEX(Jornadas[id],ROW()-5)),"",SUMIFS(Adelantos[importe],Adelantos[id_jornada],INDEX(Jornadas[id],ROW()-5),Adelantos[id_barbero],LOOKUP($AC$4,Barberos[nombre],Barberos[id])))</f>
        <v>0</v>
      </c>
      <c r="AG190" s="20" cm="1">
        <f t="array" ref="AG190">IF(ISERROR(INDEX(Jornadas[id],ROW()-5)),"",AD190+AE190-AF190)</f>
        <v>58000</v>
      </c>
      <c r="AH190" s="1" cm="1">
        <f t="array" ref="AH190">IF(ISERROR(INDEX(Jornadas[id],ROW()-5)),"",COUNTIFS(_Cortes!$C:$C,INDEX(Jornadas[id],ROW()-5),_Cortes!$B:$B,LOOKUP($AH$4,_Barberos!$B:$B,_Barberos!$A:$A)))</f>
        <v>0</v>
      </c>
      <c r="AI190" s="20" cm="1">
        <f t="array" ref="AI190">IF(ISERROR(INDEX(Jornadas[id],ROW()-5)),"",INT(SUMIFS(Cortes[importe],Cortes[id_jornada],INDEX(Jornadas[id],ROW()-5),Cortes[id_barbero],LOOKUP($AH$4,Barberos[nombre],Barberos[id]))*(INDEX(Jornadas[comision_barberos],1)/100)))</f>
        <v>0</v>
      </c>
      <c r="AJ190" s="20" cm="1">
        <f t="array" ref="AJ190">IF(ISERROR(INDEX(Jornadas[id],ROW()-5)),"",SUMIFS(Cortes[propina],Cortes[id_jornada],INDEX(Jornadas[id],ROW()-5),Cortes[id_barbero],LOOKUP($AH$4,Barberos[nombre],Barberos[id])))</f>
        <v>0</v>
      </c>
      <c r="AK190" s="20" cm="1">
        <f t="array" ref="AK190">IF(ISERROR(INDEX(Jornadas[id],ROW()-5)),"",SUMIFS(Adelantos[importe],Adelantos[id_jornada],INDEX(Jornadas[id],ROW()-5),Adelantos[id_barbero],LOOKUP($AH$4,Barberos[nombre],Barberos[id])))</f>
        <v>0</v>
      </c>
      <c r="AL190" s="20" cm="1">
        <f t="array" ref="AL190">IF(ISERROR(INDEX(Jornadas[id],ROW()-5)),"",AI190+AJ190-AK190)</f>
        <v>0</v>
      </c>
      <c r="AM190" s="1" cm="1">
        <f t="array" ref="AM190">IF(ISERROR(INDEX(Jornadas[id],ROW()-5)),"",COUNTIFS(_Cortes!$C:$C,INDEX(Jornadas[id],ROW()-5),_Cortes!$B:$B,LOOKUP($AM$4,_Barberos!$B:$B,_Barberos!$A:$A)))</f>
        <v>0</v>
      </c>
      <c r="AN190" s="20" cm="1">
        <f t="array" ref="AN190">IF(ISERROR(INDEX(Jornadas[id],ROW()-5)),"",INT(SUMIFS(Cortes[importe],Cortes[id_jornada],INDEX(Jornadas[id],ROW()-5),Cortes[id_barbero],LOOKUP($AM$4,Barberos[nombre],Barberos[id]))*(INDEX(Jornadas[comision_barberos],1)/100)))</f>
        <v>0</v>
      </c>
      <c r="AO190" s="20" cm="1">
        <f t="array" ref="AO190">IF(ISERROR(INDEX(Jornadas[id],ROW()-5)),"",SUMIFS(Cortes[propina],Cortes[id_jornada],INDEX(Jornadas[id],ROW()-5),Cortes[id_barbero],LOOKUP($AM$4,Barberos[nombre],Barberos[id])))</f>
        <v>0</v>
      </c>
      <c r="AP190" s="20" cm="1">
        <f t="array" ref="AP190">IF(ISERROR(INDEX(Jornadas[id],ROW()-5)),"",SUMIFS(Adelantos[importe],Adelantos[id_jornada],INDEX(Jornadas[id],ROW()-5),Adelantos[id_barbero],LOOKUP($AM$4,Barberos[nombre],Barberos[id])))</f>
        <v>0</v>
      </c>
      <c r="AQ190" s="20" cm="1">
        <f t="array" ref="AQ190">IF(ISERROR(INDEX(Jornadas[id],ROW()-5)),"",AN190+AO190-AP190)</f>
        <v>0</v>
      </c>
      <c r="AR190" s="1" cm="1">
        <f t="array" ref="AR190">IF(ISERROR(INDEX(Jornadas[id],ROW()-5)),"",COUNTIFS(_Cortes!$C:$C,INDEX(Jornadas[id],ROW()-5),_Cortes!$B:$B,LOOKUP($AR$4,_Barberos!$B:$B,_Barberos!$A:$A)))</f>
        <v>0</v>
      </c>
      <c r="AS190" s="20" cm="1">
        <f t="array" ref="AS190">IF(ISERROR(INDEX(Jornadas[id],ROW()-5)),"",INT(SUMIFS(Cortes[importe],Cortes[id_jornada],INDEX(Jornadas[id],ROW()-5),Cortes[id_barbero],LOOKUP($AR$4,Barberos[nombre],Barberos[id]))*(INDEX(Jornadas[comision_barberos],1)/100)))</f>
        <v>0</v>
      </c>
      <c r="AT190" s="20" cm="1">
        <f t="array" ref="AT190">IF(ISERROR(INDEX(Jornadas[id],ROW()-5)),"",SUMIFS(Cortes[propina],Cortes[id_jornada],INDEX(Jornadas[id],ROW()-5),Cortes[id_barbero],LOOKUP($AR$4,Barberos[nombre],Barberos[id])))</f>
        <v>0</v>
      </c>
      <c r="AU190" s="20" cm="1">
        <f t="array" ref="AU190">IF(ISERROR(INDEX(Jornadas[id],ROW()-5)),"",SUMIFS(Adelantos[importe],Adelantos[id_jornada],INDEX(Jornadas[id],ROW()-5),Adelantos[id_barbero],LOOKUP($AR$4,Barberos[nombre],Barberos[id])))</f>
        <v>0</v>
      </c>
      <c r="AV190" s="20" cm="1">
        <f t="array" ref="AV190">IF(ISERROR(INDEX(Jornadas[id],ROW()-5)),"",AS190+AT190-AU190)</f>
        <v>0</v>
      </c>
    </row>
    <row r="191" spans="1:48" ht="15" hidden="1" customHeight="1" x14ac:dyDescent="0.3">
      <c r="A191" s="51" t="str">
        <f t="shared" si="2"/>
        <v>Friday</v>
      </c>
      <c r="B191" s="52"/>
      <c r="C191" s="36" cm="1">
        <f t="array" ref="C191">IF(ISERROR(INDEX(Jornadas[id],ROW()-5)),"",INDEX(Jornadas[fecha],ROW()-5))</f>
        <v>45877</v>
      </c>
      <c r="D191" s="2" cm="1">
        <f t="array" ref="D191">IF(ISERROR(INDEX(Jornadas[id],ROW()-5)),"",COUNTIFS(_Cortes!$C:$C,INDEX(Jornadas[id],ROW()-5),_Cortes!$B:$B,LOOKUP($D$4,_Barberos!$B:$B,_Barberos!$A:$A)))</f>
        <v>17</v>
      </c>
      <c r="E191" s="21" cm="1">
        <f t="array" ref="E191">IF(ISERROR(INDEX(Jornadas[id],ROW()-5)),"",INT(SUMIFS(Cortes[importe],Cortes[id_jornada],INDEX(Jornadas[id],ROW()-5),Cortes[id_barbero],LOOKUP($D$4,Barberos[nombre],Barberos[id]))*(INDEX(Jornadas[comision_barberos],1)/100)))</f>
        <v>71000</v>
      </c>
      <c r="F191" s="21" cm="1">
        <f t="array" ref="F191">IF(ISERROR(INDEX(Jornadas[id],ROW()-5)),"",SUMIFS(Cortes[propina],Cortes[id_jornada],INDEX(Jornadas[id],ROW()-5),Cortes[id_barbero],LOOKUP($D$4,Barberos[nombre],Barberos[id])))</f>
        <v>10000</v>
      </c>
      <c r="G191" s="21" cm="1">
        <f t="array" ref="G191">IF(ISERROR(INDEX(Jornadas[id],ROW()-5)),"",SUMIFS(Adelantos[importe],Adelantos[id_jornada],INDEX(Jornadas[id],ROW()-5),Adelantos[id_barbero],LOOKUP($D$4,Barberos[nombre],Barberos[id])))</f>
        <v>0</v>
      </c>
      <c r="H191" s="21" cm="1">
        <f t="array" ref="H191">IF(ISERROR(INDEX(Jornadas[id],ROW()-5)),"",E191+F191-G191)</f>
        <v>81000</v>
      </c>
      <c r="I191" s="2" cm="1">
        <f t="array" ref="I191">IF(ISERROR(INDEX(Jornadas[id],ROW()-5)),"",COUNTIFS(_Cortes!$C:$C,INDEX(Jornadas[id],ROW()-5),_Cortes!$B:$B,LOOKUP($I$4,_Barberos!$B:$B,_Barberos!$A:$A)))</f>
        <v>16</v>
      </c>
      <c r="J191" s="21" cm="1">
        <f t="array" ref="J191">IF(ISERROR(INDEX(Jornadas[id],ROW()-5)),"",INT(SUMIFS(Cortes[importe],Cortes[id_jornada],INDEX(Jornadas[id],ROW()-5),Cortes[id_barbero],LOOKUP($I$4,Barberos[nombre],Barberos[id]))*(INDEX(Jornadas[comision_barberos],1)/100)))</f>
        <v>64000</v>
      </c>
      <c r="K191" s="21" cm="1">
        <f t="array" ref="K191">IF(ISERROR(INDEX(Jornadas[id],ROW()-5)),"",SUMIFS(Cortes[propina],Cortes[id_jornada],INDEX(Jornadas[id],ROW()-5),Cortes[id_barbero],LOOKUP($I$4,Barberos[nombre],Barberos[id])))</f>
        <v>19000</v>
      </c>
      <c r="L191" s="21" cm="1">
        <f t="array" ref="L191">IF(ISERROR(INDEX(Jornadas[id],ROW()-5)),"",SUMIFS(Adelantos[importe],Adelantos[id_jornada],INDEX(Jornadas[id],ROW()-5),Adelantos[id_barbero],LOOKUP($I$4,Barberos[nombre],Barberos[id])))</f>
        <v>500</v>
      </c>
      <c r="M191" s="21" cm="1">
        <f t="array" ref="M191">IF(ISERROR(INDEX(Jornadas[id],ROW()-5)),"",J191+K191-L191)</f>
        <v>82500</v>
      </c>
      <c r="N191" s="2" cm="1">
        <f t="array" ref="N191">IF(ISERROR(INDEX(Jornadas[id],ROW()-5)),"",COUNTIFS(_Cortes!$C:$C,INDEX(Jornadas[id],ROW()-5),_Cortes!$B:$B,LOOKUP($N$4,_Barberos!$B:$B,_Barberos!$A:$A)))</f>
        <v>21</v>
      </c>
      <c r="O191" s="21" cm="1">
        <f t="array" ref="O191">IF(ISERROR(INDEX(Jornadas[id],ROW()-5)),"",INT(SUMIFS(Cortes[importe],Cortes[id_jornada],INDEX(Jornadas[id],ROW()-5),Cortes[id_barbero],LOOKUP($N$4,Barberos[nombre],Barberos[id]))*(INDEX(Jornadas[comision_barberos],1)/100)))</f>
        <v>86000</v>
      </c>
      <c r="P191" s="21" cm="1">
        <f t="array" ref="P191">IF(ISERROR(INDEX(Jornadas[id],ROW()-5)),"",SUMIFS(Cortes[propina],Cortes[id_jornada],INDEX(Jornadas[id],ROW()-5),Cortes[id_barbero],LOOKUP($N$4,Barberos[nombre],Barberos[id])))</f>
        <v>12800</v>
      </c>
      <c r="Q191" s="21" cm="1">
        <f t="array" ref="Q191">IF(ISERROR(INDEX(Jornadas[id],ROW()-5)),"",SUMIFS(Adelantos[importe],Adelantos[id_jornada],INDEX(Jornadas[id],ROW()-5),Adelantos[id_barbero],LOOKUP($N$4,Barberos[nombre],Barberos[id])))</f>
        <v>0</v>
      </c>
      <c r="R191" s="21" cm="1">
        <f t="array" ref="R191">IF(ISERROR(INDEX(Jornadas[id],ROW()-5)),"",O191+P191-Q191)</f>
        <v>98800</v>
      </c>
      <c r="S191" s="2" cm="1">
        <f t="array" ref="S191">IF(ISERROR(INDEX(Jornadas[id],ROW()-5)),"",COUNTIFS(_Cortes!$C:$C,INDEX(Jornadas[id],ROW()-5),_Cortes!$B:$B,LOOKUP($S$4,_Barberos!$B:$B,_Barberos!$A:$A)))</f>
        <v>9</v>
      </c>
      <c r="T191" s="21" cm="1">
        <f t="array" ref="T191">IF(ISERROR(INDEX(Jornadas[id],ROW()-5)),"",INT(SUMIFS(Cortes[importe],Cortes[id_jornada],INDEX(Jornadas[id],ROW()-5),Cortes[id_barbero],LOOKUP($S$4,Barberos[nombre],Barberos[id]))*(INDEX(Jornadas[comision_barberos],1)/100)))</f>
        <v>37000</v>
      </c>
      <c r="U191" s="21" cm="1">
        <f t="array" ref="U191">IF(ISERROR(INDEX(Jornadas[id],ROW()-5)),"",SUMIFS(Cortes[propina],Cortes[id_jornada],INDEX(Jornadas[id],ROW()-5),Cortes[id_barbero],LOOKUP($S$4,Barberos[nombre],Barberos[id])))</f>
        <v>8500</v>
      </c>
      <c r="V191" s="21" cm="1">
        <f t="array" ref="V191">IF(ISERROR(INDEX(Jornadas[id],ROW()-5)),"",SUMIFS(Adelantos[importe],Adelantos[id_jornada],INDEX(Jornadas[id],ROW()-5),Adelantos[id_barbero],LOOKUP($S$4,Barberos[nombre],Barberos[id])))</f>
        <v>2100</v>
      </c>
      <c r="W191" s="21" cm="1">
        <f t="array" ref="W191">IF(ISERROR(INDEX(Jornadas[id],ROW()-5)),"",T191+U191-V191)</f>
        <v>43400</v>
      </c>
      <c r="X191" s="2" cm="1">
        <f t="array" ref="X191">IF(ISERROR(INDEX(Jornadas[id],ROW()-5)),"",COUNTIFS(_Cortes!$C:$C,INDEX(Jornadas[id],ROW()-5),_Cortes!$B:$B,LOOKUP($X$4,_Barberos!$B:$B,_Barberos!$A:$A)))</f>
        <v>6</v>
      </c>
      <c r="Y191" s="21" cm="1">
        <f t="array" ref="Y191">IF(ISERROR(INDEX(Jornadas[id],ROW()-5)),"",INT(SUMIFS(Cortes[importe],Cortes[id_jornada],INDEX(Jornadas[id],ROW()-5),Cortes[id_barbero],LOOKUP($X$4,Barberos[nombre],Barberos[id]))*(INDEX(Jornadas[comision_barberos],1)/100)))</f>
        <v>25000</v>
      </c>
      <c r="Z191" s="21" cm="1">
        <f t="array" ref="Z191">IF(ISERROR(INDEX(Jornadas[id],ROW()-5)),"",SUMIFS(Cortes[propina],Cortes[id_jornada],INDEX(Jornadas[id],ROW()-5),Cortes[id_barbero],LOOKUP($X$4,Barberos[nombre],Barberos[id])))</f>
        <v>8000</v>
      </c>
      <c r="AA191" s="21" cm="1">
        <f t="array" ref="AA191">IF(ISERROR(INDEX(Jornadas[id],ROW()-5)),"",SUMIFS(Adelantos[importe],Adelantos[id_jornada],INDEX(Jornadas[id],ROW()-5),Adelantos[id_barbero],LOOKUP($X$4,Barberos[nombre],Barberos[id])))</f>
        <v>0</v>
      </c>
      <c r="AB191" s="21" cm="1">
        <f t="array" ref="AB191">IF(ISERROR(INDEX(Jornadas[id],ROW()-5)),"",Y191+Z191-AA191)</f>
        <v>33000</v>
      </c>
      <c r="AC191" s="2" cm="1">
        <f t="array" ref="AC191">IF(ISERROR(INDEX(Jornadas[id],ROW()-5)),"",COUNTIFS(_Cortes!$C:$C,INDEX(Jornadas[id],ROW()-5),_Cortes!$B:$B,LOOKUP($AC$4,_Barberos!$B:$B,_Barberos!$A:$A)))</f>
        <v>11</v>
      </c>
      <c r="AD191" s="21" cm="1">
        <f t="array" ref="AD191">IF(ISERROR(INDEX(Jornadas[id],ROW()-5)),"",INT(SUMIFS(Cortes[importe],Cortes[id_jornada],INDEX(Jornadas[id],ROW()-5),Cortes[id_barbero],LOOKUP($AC$4,Barberos[nombre],Barberos[id]))*(INDEX(Jornadas[comision_barberos],1)/100)))</f>
        <v>44000</v>
      </c>
      <c r="AE191" s="21" cm="1">
        <f t="array" ref="AE191">IF(ISERROR(INDEX(Jornadas[id],ROW()-5)),"",SUMIFS(Cortes[propina],Cortes[id_jornada],INDEX(Jornadas[id],ROW()-5),Cortes[id_barbero],LOOKUP($AC$4,Barberos[nombre],Barberos[id])))</f>
        <v>0</v>
      </c>
      <c r="AF191" s="21" cm="1">
        <f t="array" ref="AF191">IF(ISERROR(INDEX(Jornadas[id],ROW()-5)),"",SUMIFS(Adelantos[importe],Adelantos[id_jornada],INDEX(Jornadas[id],ROW()-5),Adelantos[id_barbero],LOOKUP($AC$4,Barberos[nombre],Barberos[id])))</f>
        <v>0</v>
      </c>
      <c r="AG191" s="21" cm="1">
        <f t="array" ref="AG191">IF(ISERROR(INDEX(Jornadas[id],ROW()-5)),"",AD191+AE191-AF191)</f>
        <v>44000</v>
      </c>
      <c r="AH191" s="2" cm="1">
        <f t="array" ref="AH191">IF(ISERROR(INDEX(Jornadas[id],ROW()-5)),"",COUNTIFS(_Cortes!$C:$C,INDEX(Jornadas[id],ROW()-5),_Cortes!$B:$B,LOOKUP($AH$4,_Barberos!$B:$B,_Barberos!$A:$A)))</f>
        <v>0</v>
      </c>
      <c r="AI191" s="21" cm="1">
        <f t="array" ref="AI191">IF(ISERROR(INDEX(Jornadas[id],ROW()-5)),"",INT(SUMIFS(Cortes[importe],Cortes[id_jornada],INDEX(Jornadas[id],ROW()-5),Cortes[id_barbero],LOOKUP($AH$4,Barberos[nombre],Barberos[id]))*(INDEX(Jornadas[comision_barberos],1)/100)))</f>
        <v>0</v>
      </c>
      <c r="AJ191" s="21" cm="1">
        <f t="array" ref="AJ191">IF(ISERROR(INDEX(Jornadas[id],ROW()-5)),"",SUMIFS(Cortes[propina],Cortes[id_jornada],INDEX(Jornadas[id],ROW()-5),Cortes[id_barbero],LOOKUP($AH$4,Barberos[nombre],Barberos[id])))</f>
        <v>0</v>
      </c>
      <c r="AK191" s="21" cm="1">
        <f t="array" ref="AK191">IF(ISERROR(INDEX(Jornadas[id],ROW()-5)),"",SUMIFS(Adelantos[importe],Adelantos[id_jornada],INDEX(Jornadas[id],ROW()-5),Adelantos[id_barbero],LOOKUP($AH$4,Barberos[nombre],Barberos[id])))</f>
        <v>0</v>
      </c>
      <c r="AL191" s="21" cm="1">
        <f t="array" ref="AL191">IF(ISERROR(INDEX(Jornadas[id],ROW()-5)),"",AI191+AJ191-AK191)</f>
        <v>0</v>
      </c>
      <c r="AM191" s="2" cm="1">
        <f t="array" ref="AM191">IF(ISERROR(INDEX(Jornadas[id],ROW()-5)),"",COUNTIFS(_Cortes!$C:$C,INDEX(Jornadas[id],ROW()-5),_Cortes!$B:$B,LOOKUP($AM$4,_Barberos!$B:$B,_Barberos!$A:$A)))</f>
        <v>0</v>
      </c>
      <c r="AN191" s="21" cm="1">
        <f t="array" ref="AN191">IF(ISERROR(INDEX(Jornadas[id],ROW()-5)),"",INT(SUMIFS(Cortes[importe],Cortes[id_jornada],INDEX(Jornadas[id],ROW()-5),Cortes[id_barbero],LOOKUP($AM$4,Barberos[nombre],Barberos[id]))*(INDEX(Jornadas[comision_barberos],1)/100)))</f>
        <v>0</v>
      </c>
      <c r="AO191" s="21" cm="1">
        <f t="array" ref="AO191">IF(ISERROR(INDEX(Jornadas[id],ROW()-5)),"",SUMIFS(Cortes[propina],Cortes[id_jornada],INDEX(Jornadas[id],ROW()-5),Cortes[id_barbero],LOOKUP($AM$4,Barberos[nombre],Barberos[id])))</f>
        <v>0</v>
      </c>
      <c r="AP191" s="21" cm="1">
        <f t="array" ref="AP191">IF(ISERROR(INDEX(Jornadas[id],ROW()-5)),"",SUMIFS(Adelantos[importe],Adelantos[id_jornada],INDEX(Jornadas[id],ROW()-5),Adelantos[id_barbero],LOOKUP($AM$4,Barberos[nombre],Barberos[id])))</f>
        <v>0</v>
      </c>
      <c r="AQ191" s="21" cm="1">
        <f t="array" ref="AQ191">IF(ISERROR(INDEX(Jornadas[id],ROW()-5)),"",AN191+AO191-AP191)</f>
        <v>0</v>
      </c>
      <c r="AR191" s="2" cm="1">
        <f t="array" ref="AR191">IF(ISERROR(INDEX(Jornadas[id],ROW()-5)),"",COUNTIFS(_Cortes!$C:$C,INDEX(Jornadas[id],ROW()-5),_Cortes!$B:$B,LOOKUP($AR$4,_Barberos!$B:$B,_Barberos!$A:$A)))</f>
        <v>0</v>
      </c>
      <c r="AS191" s="21" cm="1">
        <f t="array" ref="AS191">IF(ISERROR(INDEX(Jornadas[id],ROW()-5)),"",INT(SUMIFS(Cortes[importe],Cortes[id_jornada],INDEX(Jornadas[id],ROW()-5),Cortes[id_barbero],LOOKUP($AR$4,Barberos[nombre],Barberos[id]))*(INDEX(Jornadas[comision_barberos],1)/100)))</f>
        <v>0</v>
      </c>
      <c r="AT191" s="21" cm="1">
        <f t="array" ref="AT191">IF(ISERROR(INDEX(Jornadas[id],ROW()-5)),"",SUMIFS(Cortes[propina],Cortes[id_jornada],INDEX(Jornadas[id],ROW()-5),Cortes[id_barbero],LOOKUP($AR$4,Barberos[nombre],Barberos[id])))</f>
        <v>0</v>
      </c>
      <c r="AU191" s="21" cm="1">
        <f t="array" ref="AU191">IF(ISERROR(INDEX(Jornadas[id],ROW()-5)),"",SUMIFS(Adelantos[importe],Adelantos[id_jornada],INDEX(Jornadas[id],ROW()-5),Adelantos[id_barbero],LOOKUP($AR$4,Barberos[nombre],Barberos[id])))</f>
        <v>0</v>
      </c>
      <c r="AV191" s="21" cm="1">
        <f t="array" ref="AV191">IF(ISERROR(INDEX(Jornadas[id],ROW()-5)),"",AS191+AT191-AU191)</f>
        <v>0</v>
      </c>
    </row>
    <row r="192" spans="1:48" ht="15" hidden="1" customHeight="1" x14ac:dyDescent="0.3">
      <c r="A192" s="53" t="str">
        <f t="shared" si="2"/>
        <v>Saturday</v>
      </c>
      <c r="B192" s="54"/>
      <c r="C192" s="38" cm="1">
        <f t="array" ref="C192">IF(ISERROR(INDEX(Jornadas[id],ROW()-5)),"",INDEX(Jornadas[fecha],ROW()-5))</f>
        <v>45878</v>
      </c>
      <c r="D192" s="1" cm="1">
        <f t="array" ref="D192">IF(ISERROR(INDEX(Jornadas[id],ROW()-5)),"",COUNTIFS(_Cortes!$C:$C,INDEX(Jornadas[id],ROW()-5),_Cortes!$B:$B,LOOKUP($D$4,_Barberos!$B:$B,_Barberos!$A:$A)))</f>
        <v>0</v>
      </c>
      <c r="E192" s="20" cm="1">
        <f t="array" ref="E192">IF(ISERROR(INDEX(Jornadas[id],ROW()-5)),"",INT(SUMIFS(Cortes[importe],Cortes[id_jornada],INDEX(Jornadas[id],ROW()-5),Cortes[id_barbero],LOOKUP($D$4,Barberos[nombre],Barberos[id]))*(INDEX(Jornadas[comision_barberos],1)/100)))</f>
        <v>0</v>
      </c>
      <c r="F192" s="20" cm="1">
        <f t="array" ref="F192">IF(ISERROR(INDEX(Jornadas[id],ROW()-5)),"",SUMIFS(Cortes[propina],Cortes[id_jornada],INDEX(Jornadas[id],ROW()-5),Cortes[id_barbero],LOOKUP($D$4,Barberos[nombre],Barberos[id])))</f>
        <v>0</v>
      </c>
      <c r="G192" s="20" cm="1">
        <f t="array" ref="G192">IF(ISERROR(INDEX(Jornadas[id],ROW()-5)),"",SUMIFS(Adelantos[importe],Adelantos[id_jornada],INDEX(Jornadas[id],ROW()-5),Adelantos[id_barbero],LOOKUP($D$4,Barberos[nombre],Barberos[id])))</f>
        <v>0</v>
      </c>
      <c r="H192" s="20" cm="1">
        <f t="array" ref="H192">IF(ISERROR(INDEX(Jornadas[id],ROW()-5)),"",E192+F192-G192)</f>
        <v>0</v>
      </c>
      <c r="I192" s="1" cm="1">
        <f t="array" ref="I192">IF(ISERROR(INDEX(Jornadas[id],ROW()-5)),"",COUNTIFS(_Cortes!$C:$C,INDEX(Jornadas[id],ROW()-5),_Cortes!$B:$B,LOOKUP($I$4,_Barberos!$B:$B,_Barberos!$A:$A)))</f>
        <v>14</v>
      </c>
      <c r="J192" s="20" cm="1">
        <f t="array" ref="J192">IF(ISERROR(INDEX(Jornadas[id],ROW()-5)),"",INT(SUMIFS(Cortes[importe],Cortes[id_jornada],INDEX(Jornadas[id],ROW()-5),Cortes[id_barbero],LOOKUP($I$4,Barberos[nombre],Barberos[id]))*(INDEX(Jornadas[comision_barberos],1)/100)))</f>
        <v>56000</v>
      </c>
      <c r="K192" s="20" cm="1">
        <f t="array" ref="K192">IF(ISERROR(INDEX(Jornadas[id],ROW()-5)),"",SUMIFS(Cortes[propina],Cortes[id_jornada],INDEX(Jornadas[id],ROW()-5),Cortes[id_barbero],LOOKUP($I$4,Barberos[nombre],Barberos[id])))</f>
        <v>0</v>
      </c>
      <c r="L192" s="20" cm="1">
        <f t="array" ref="L192">IF(ISERROR(INDEX(Jornadas[id],ROW()-5)),"",SUMIFS(Adelantos[importe],Adelantos[id_jornada],INDEX(Jornadas[id],ROW()-5),Adelantos[id_barbero],LOOKUP($I$4,Barberos[nombre],Barberos[id])))</f>
        <v>0</v>
      </c>
      <c r="M192" s="20" cm="1">
        <f t="array" ref="M192">IF(ISERROR(INDEX(Jornadas[id],ROW()-5)),"",J192+K192-L192)</f>
        <v>56000</v>
      </c>
      <c r="N192" s="1" cm="1">
        <f t="array" ref="N192">IF(ISERROR(INDEX(Jornadas[id],ROW()-5)),"",COUNTIFS(_Cortes!$C:$C,INDEX(Jornadas[id],ROW()-5),_Cortes!$B:$B,LOOKUP($N$4,_Barberos!$B:$B,_Barberos!$A:$A)))</f>
        <v>11</v>
      </c>
      <c r="O192" s="20" cm="1">
        <f t="array" ref="O192">IF(ISERROR(INDEX(Jornadas[id],ROW()-5)),"",INT(SUMIFS(Cortes[importe],Cortes[id_jornada],INDEX(Jornadas[id],ROW()-5),Cortes[id_barbero],LOOKUP($N$4,Barberos[nombre],Barberos[id]))*(INDEX(Jornadas[comision_barberos],1)/100)))</f>
        <v>44000</v>
      </c>
      <c r="P192" s="20" cm="1">
        <f t="array" ref="P192">IF(ISERROR(INDEX(Jornadas[id],ROW()-5)),"",SUMIFS(Cortes[propina],Cortes[id_jornada],INDEX(Jornadas[id],ROW()-5),Cortes[id_barbero],LOOKUP($N$4,Barberos[nombre],Barberos[id])))</f>
        <v>8000</v>
      </c>
      <c r="Q192" s="20" cm="1">
        <f t="array" ref="Q192">IF(ISERROR(INDEX(Jornadas[id],ROW()-5)),"",SUMIFS(Adelantos[importe],Adelantos[id_jornada],INDEX(Jornadas[id],ROW()-5),Adelantos[id_barbero],LOOKUP($N$4,Barberos[nombre],Barberos[id])))</f>
        <v>0</v>
      </c>
      <c r="R192" s="20" cm="1">
        <f t="array" ref="R192">IF(ISERROR(INDEX(Jornadas[id],ROW()-5)),"",O192+P192-Q192)</f>
        <v>52000</v>
      </c>
      <c r="S192" s="1" cm="1">
        <f t="array" ref="S192">IF(ISERROR(INDEX(Jornadas[id],ROW()-5)),"",COUNTIFS(_Cortes!$C:$C,INDEX(Jornadas[id],ROW()-5),_Cortes!$B:$B,LOOKUP($S$4,_Barberos!$B:$B,_Barberos!$A:$A)))</f>
        <v>7</v>
      </c>
      <c r="T192" s="20" cm="1">
        <f t="array" ref="T192">IF(ISERROR(INDEX(Jornadas[id],ROW()-5)),"",INT(SUMIFS(Cortes[importe],Cortes[id_jornada],INDEX(Jornadas[id],ROW()-5),Cortes[id_barbero],LOOKUP($S$4,Barberos[nombre],Barberos[id]))*(INDEX(Jornadas[comision_barberos],1)/100)))</f>
        <v>29000</v>
      </c>
      <c r="U192" s="20" cm="1">
        <f t="array" ref="U192">IF(ISERROR(INDEX(Jornadas[id],ROW()-5)),"",SUMIFS(Cortes[propina],Cortes[id_jornada],INDEX(Jornadas[id],ROW()-5),Cortes[id_barbero],LOOKUP($S$4,Barberos[nombre],Barberos[id])))</f>
        <v>6000</v>
      </c>
      <c r="V192" s="20" cm="1">
        <f t="array" ref="V192">IF(ISERROR(INDEX(Jornadas[id],ROW()-5)),"",SUMIFS(Adelantos[importe],Adelantos[id_jornada],INDEX(Jornadas[id],ROW()-5),Adelantos[id_barbero],LOOKUP($S$4,Barberos[nombre],Barberos[id])))</f>
        <v>500</v>
      </c>
      <c r="W192" s="20" cm="1">
        <f t="array" ref="W192">IF(ISERROR(INDEX(Jornadas[id],ROW()-5)),"",T192+U192-V192)</f>
        <v>34500</v>
      </c>
      <c r="X192" s="1" cm="1">
        <f t="array" ref="X192">IF(ISERROR(INDEX(Jornadas[id],ROW()-5)),"",COUNTIFS(_Cortes!$C:$C,INDEX(Jornadas[id],ROW()-5),_Cortes!$B:$B,LOOKUP($X$4,_Barberos!$B:$B,_Barberos!$A:$A)))</f>
        <v>8</v>
      </c>
      <c r="Y192" s="20" cm="1">
        <f t="array" ref="Y192">IF(ISERROR(INDEX(Jornadas[id],ROW()-5)),"",INT(SUMIFS(Cortes[importe],Cortes[id_jornada],INDEX(Jornadas[id],ROW()-5),Cortes[id_barbero],LOOKUP($X$4,Barberos[nombre],Barberos[id]))*(INDEX(Jornadas[comision_barberos],1)/100)))</f>
        <v>33000</v>
      </c>
      <c r="Z192" s="20" cm="1">
        <f t="array" ref="Z192">IF(ISERROR(INDEX(Jornadas[id],ROW()-5)),"",SUMIFS(Cortes[propina],Cortes[id_jornada],INDEX(Jornadas[id],ROW()-5),Cortes[id_barbero],LOOKUP($X$4,Barberos[nombre],Barberos[id])))</f>
        <v>8800</v>
      </c>
      <c r="AA192" s="20" cm="1">
        <f t="array" ref="AA192">IF(ISERROR(INDEX(Jornadas[id],ROW()-5)),"",SUMIFS(Adelantos[importe],Adelantos[id_jornada],INDEX(Jornadas[id],ROW()-5),Adelantos[id_barbero],LOOKUP($X$4,Barberos[nombre],Barberos[id])))</f>
        <v>0</v>
      </c>
      <c r="AB192" s="20" cm="1">
        <f t="array" ref="AB192">IF(ISERROR(INDEX(Jornadas[id],ROW()-5)),"",Y192+Z192-AA192)</f>
        <v>41800</v>
      </c>
      <c r="AC192" s="1" cm="1">
        <f t="array" ref="AC192">IF(ISERROR(INDEX(Jornadas[id],ROW()-5)),"",COUNTIFS(_Cortes!$C:$C,INDEX(Jornadas[id],ROW()-5),_Cortes!$B:$B,LOOKUP($AC$4,_Barberos!$B:$B,_Barberos!$A:$A)))</f>
        <v>11</v>
      </c>
      <c r="AD192" s="20" cm="1">
        <f t="array" ref="AD192">IF(ISERROR(INDEX(Jornadas[id],ROW()-5)),"",INT(SUMIFS(Cortes[importe],Cortes[id_jornada],INDEX(Jornadas[id],ROW()-5),Cortes[id_barbero],LOOKUP($AC$4,Barberos[nombre],Barberos[id]))*(INDEX(Jornadas[comision_barberos],1)/100)))</f>
        <v>47000</v>
      </c>
      <c r="AE192" s="20" cm="1">
        <f t="array" ref="AE192">IF(ISERROR(INDEX(Jornadas[id],ROW()-5)),"",SUMIFS(Cortes[propina],Cortes[id_jornada],INDEX(Jornadas[id],ROW()-5),Cortes[id_barbero],LOOKUP($AC$4,Barberos[nombre],Barberos[id])))</f>
        <v>5000</v>
      </c>
      <c r="AF192" s="20" cm="1">
        <f t="array" ref="AF192">IF(ISERROR(INDEX(Jornadas[id],ROW()-5)),"",SUMIFS(Adelantos[importe],Adelantos[id_jornada],INDEX(Jornadas[id],ROW()-5),Adelantos[id_barbero],LOOKUP($AC$4,Barberos[nombre],Barberos[id])))</f>
        <v>0</v>
      </c>
      <c r="AG192" s="20" cm="1">
        <f t="array" ref="AG192">IF(ISERROR(INDEX(Jornadas[id],ROW()-5)),"",AD192+AE192-AF192)</f>
        <v>52000</v>
      </c>
      <c r="AH192" s="1" cm="1">
        <f t="array" ref="AH192">IF(ISERROR(INDEX(Jornadas[id],ROW()-5)),"",COUNTIFS(_Cortes!$C:$C,INDEX(Jornadas[id],ROW()-5),_Cortes!$B:$B,LOOKUP($AH$4,_Barberos!$B:$B,_Barberos!$A:$A)))</f>
        <v>0</v>
      </c>
      <c r="AI192" s="20" cm="1">
        <f t="array" ref="AI192">IF(ISERROR(INDEX(Jornadas[id],ROW()-5)),"",INT(SUMIFS(Cortes[importe],Cortes[id_jornada],INDEX(Jornadas[id],ROW()-5),Cortes[id_barbero],LOOKUP($AH$4,Barberos[nombre],Barberos[id]))*(INDEX(Jornadas[comision_barberos],1)/100)))</f>
        <v>0</v>
      </c>
      <c r="AJ192" s="20" cm="1">
        <f t="array" ref="AJ192">IF(ISERROR(INDEX(Jornadas[id],ROW()-5)),"",SUMIFS(Cortes[propina],Cortes[id_jornada],INDEX(Jornadas[id],ROW()-5),Cortes[id_barbero],LOOKUP($AH$4,Barberos[nombre],Barberos[id])))</f>
        <v>0</v>
      </c>
      <c r="AK192" s="20" cm="1">
        <f t="array" ref="AK192">IF(ISERROR(INDEX(Jornadas[id],ROW()-5)),"",SUMIFS(Adelantos[importe],Adelantos[id_jornada],INDEX(Jornadas[id],ROW()-5),Adelantos[id_barbero],LOOKUP($AH$4,Barberos[nombre],Barberos[id])))</f>
        <v>0</v>
      </c>
      <c r="AL192" s="20" cm="1">
        <f t="array" ref="AL192">IF(ISERROR(INDEX(Jornadas[id],ROW()-5)),"",AI192+AJ192-AK192)</f>
        <v>0</v>
      </c>
      <c r="AM192" s="1" cm="1">
        <f t="array" ref="AM192">IF(ISERROR(INDEX(Jornadas[id],ROW()-5)),"",COUNTIFS(_Cortes!$C:$C,INDEX(Jornadas[id],ROW()-5),_Cortes!$B:$B,LOOKUP($AM$4,_Barberos!$B:$B,_Barberos!$A:$A)))</f>
        <v>5</v>
      </c>
      <c r="AN192" s="20" cm="1">
        <f t="array" ref="AN192">IF(ISERROR(INDEX(Jornadas[id],ROW()-5)),"",INT(SUMIFS(Cortes[importe],Cortes[id_jornada],INDEX(Jornadas[id],ROW()-5),Cortes[id_barbero],LOOKUP($AM$4,Barberos[nombre],Barberos[id]))*(INDEX(Jornadas[comision_barberos],1)/100)))</f>
        <v>22000</v>
      </c>
      <c r="AO192" s="20" cm="1">
        <f t="array" ref="AO192">IF(ISERROR(INDEX(Jornadas[id],ROW()-5)),"",SUMIFS(Cortes[propina],Cortes[id_jornada],INDEX(Jornadas[id],ROW()-5),Cortes[id_barbero],LOOKUP($AM$4,Barberos[nombre],Barberos[id])))</f>
        <v>1000</v>
      </c>
      <c r="AP192" s="20" cm="1">
        <f t="array" ref="AP192">IF(ISERROR(INDEX(Jornadas[id],ROW()-5)),"",SUMIFS(Adelantos[importe],Adelantos[id_jornada],INDEX(Jornadas[id],ROW()-5),Adelantos[id_barbero],LOOKUP($AM$4,Barberos[nombre],Barberos[id])))</f>
        <v>0</v>
      </c>
      <c r="AQ192" s="20" cm="1">
        <f t="array" ref="AQ192">IF(ISERROR(INDEX(Jornadas[id],ROW()-5)),"",AN192+AO192-AP192)</f>
        <v>23000</v>
      </c>
      <c r="AR192" s="1" cm="1">
        <f t="array" ref="AR192">IF(ISERROR(INDEX(Jornadas[id],ROW()-5)),"",COUNTIFS(_Cortes!$C:$C,INDEX(Jornadas[id],ROW()-5),_Cortes!$B:$B,LOOKUP($AR$4,_Barberos!$B:$B,_Barberos!$A:$A)))</f>
        <v>0</v>
      </c>
      <c r="AS192" s="20" cm="1">
        <f t="array" ref="AS192">IF(ISERROR(INDEX(Jornadas[id],ROW()-5)),"",INT(SUMIFS(Cortes[importe],Cortes[id_jornada],INDEX(Jornadas[id],ROW()-5),Cortes[id_barbero],LOOKUP($AR$4,Barberos[nombre],Barberos[id]))*(INDEX(Jornadas[comision_barberos],1)/100)))</f>
        <v>0</v>
      </c>
      <c r="AT192" s="20" cm="1">
        <f t="array" ref="AT192">IF(ISERROR(INDEX(Jornadas[id],ROW()-5)),"",SUMIFS(Cortes[propina],Cortes[id_jornada],INDEX(Jornadas[id],ROW()-5),Cortes[id_barbero],LOOKUP($AR$4,Barberos[nombre],Barberos[id])))</f>
        <v>0</v>
      </c>
      <c r="AU192" s="20" cm="1">
        <f t="array" ref="AU192">IF(ISERROR(INDEX(Jornadas[id],ROW()-5)),"",SUMIFS(Adelantos[importe],Adelantos[id_jornada],INDEX(Jornadas[id],ROW()-5),Adelantos[id_barbero],LOOKUP($AR$4,Barberos[nombre],Barberos[id])))</f>
        <v>0</v>
      </c>
      <c r="AV192" s="20" cm="1">
        <f t="array" ref="AV192">IF(ISERROR(INDEX(Jornadas[id],ROW()-5)),"",AS192+AT192-AU192)</f>
        <v>0</v>
      </c>
    </row>
    <row r="193" spans="1:48" ht="15" hidden="1" customHeight="1" x14ac:dyDescent="0.3">
      <c r="A193" s="51" t="str">
        <f t="shared" si="2"/>
        <v>Monday</v>
      </c>
      <c r="B193" s="52"/>
      <c r="C193" s="36" cm="1">
        <f t="array" ref="C193">IF(ISERROR(INDEX(Jornadas[id],ROW()-5)),"",INDEX(Jornadas[fecha],ROW()-5))</f>
        <v>45880</v>
      </c>
      <c r="D193" s="2" cm="1">
        <f t="array" ref="D193">IF(ISERROR(INDEX(Jornadas[id],ROW()-5)),"",COUNTIFS(_Cortes!$C:$C,INDEX(Jornadas[id],ROW()-5),_Cortes!$B:$B,LOOKUP($D$4,_Barberos!$B:$B,_Barberos!$A:$A)))</f>
        <v>7</v>
      </c>
      <c r="E193" s="21" cm="1">
        <f t="array" ref="E193">IF(ISERROR(INDEX(Jornadas[id],ROW()-5)),"",INT(SUMIFS(Cortes[importe],Cortes[id_jornada],INDEX(Jornadas[id],ROW()-5),Cortes[id_barbero],LOOKUP($D$4,Barberos[nombre],Barberos[id]))*(INDEX(Jornadas[comision_barberos],1)/100)))</f>
        <v>29000</v>
      </c>
      <c r="F193" s="21" cm="1">
        <f t="array" ref="F193">IF(ISERROR(INDEX(Jornadas[id],ROW()-5)),"",SUMIFS(Cortes[propina],Cortes[id_jornada],INDEX(Jornadas[id],ROW()-5),Cortes[id_barbero],LOOKUP($D$4,Barberos[nombre],Barberos[id])))</f>
        <v>1000</v>
      </c>
      <c r="G193" s="21" cm="1">
        <f t="array" ref="G193">IF(ISERROR(INDEX(Jornadas[id],ROW()-5)),"",SUMIFS(Adelantos[importe],Adelantos[id_jornada],INDEX(Jornadas[id],ROW()-5),Adelantos[id_barbero],LOOKUP($D$4,Barberos[nombre],Barberos[id])))</f>
        <v>0</v>
      </c>
      <c r="H193" s="21" cm="1">
        <f t="array" ref="H193">IF(ISERROR(INDEX(Jornadas[id],ROW()-5)),"",E193+F193-G193)</f>
        <v>30000</v>
      </c>
      <c r="I193" s="2" cm="1">
        <f t="array" ref="I193">IF(ISERROR(INDEX(Jornadas[id],ROW()-5)),"",COUNTIFS(_Cortes!$C:$C,INDEX(Jornadas[id],ROW()-5),_Cortes!$B:$B,LOOKUP($I$4,_Barberos!$B:$B,_Barberos!$A:$A)))</f>
        <v>14</v>
      </c>
      <c r="J193" s="21" cm="1">
        <f t="array" ref="J193">IF(ISERROR(INDEX(Jornadas[id],ROW()-5)),"",INT(SUMIFS(Cortes[importe],Cortes[id_jornada],INDEX(Jornadas[id],ROW()-5),Cortes[id_barbero],LOOKUP($I$4,Barberos[nombre],Barberos[id]))*(INDEX(Jornadas[comision_barberos],1)/100)))</f>
        <v>56000</v>
      </c>
      <c r="K193" s="21" cm="1">
        <f t="array" ref="K193">IF(ISERROR(INDEX(Jornadas[id],ROW()-5)),"",SUMIFS(Cortes[propina],Cortes[id_jornada],INDEX(Jornadas[id],ROW()-5),Cortes[id_barbero],LOOKUP($I$4,Barberos[nombre],Barberos[id])))</f>
        <v>7000</v>
      </c>
      <c r="L193" s="21" cm="1">
        <f t="array" ref="L193">IF(ISERROR(INDEX(Jornadas[id],ROW()-5)),"",SUMIFS(Adelantos[importe],Adelantos[id_jornada],INDEX(Jornadas[id],ROW()-5),Adelantos[id_barbero],LOOKUP($I$4,Barberos[nombre],Barberos[id])))</f>
        <v>500</v>
      </c>
      <c r="M193" s="21" cm="1">
        <f t="array" ref="M193">IF(ISERROR(INDEX(Jornadas[id],ROW()-5)),"",J193+K193-L193)</f>
        <v>62500</v>
      </c>
      <c r="N193" s="2" cm="1">
        <f t="array" ref="N193">IF(ISERROR(INDEX(Jornadas[id],ROW()-5)),"",COUNTIFS(_Cortes!$C:$C,INDEX(Jornadas[id],ROW()-5),_Cortes!$B:$B,LOOKUP($N$4,_Barberos!$B:$B,_Barberos!$A:$A)))</f>
        <v>12</v>
      </c>
      <c r="O193" s="21" cm="1">
        <f t="array" ref="O193">IF(ISERROR(INDEX(Jornadas[id],ROW()-5)),"",INT(SUMIFS(Cortes[importe],Cortes[id_jornada],INDEX(Jornadas[id],ROW()-5),Cortes[id_barbero],LOOKUP($N$4,Barberos[nombre],Barberos[id]))*(INDEX(Jornadas[comision_barberos],1)/100)))</f>
        <v>49000</v>
      </c>
      <c r="P193" s="21" cm="1">
        <f t="array" ref="P193">IF(ISERROR(INDEX(Jornadas[id],ROW()-5)),"",SUMIFS(Cortes[propina],Cortes[id_jornada],INDEX(Jornadas[id],ROW()-5),Cortes[id_barbero],LOOKUP($N$4,Barberos[nombre],Barberos[id])))</f>
        <v>6000</v>
      </c>
      <c r="Q193" s="21" cm="1">
        <f t="array" ref="Q193">IF(ISERROR(INDEX(Jornadas[id],ROW()-5)),"",SUMIFS(Adelantos[importe],Adelantos[id_jornada],INDEX(Jornadas[id],ROW()-5),Adelantos[id_barbero],LOOKUP($N$4,Barberos[nombre],Barberos[id])))</f>
        <v>0</v>
      </c>
      <c r="R193" s="21" cm="1">
        <f t="array" ref="R193">IF(ISERROR(INDEX(Jornadas[id],ROW()-5)),"",O193+P193-Q193)</f>
        <v>55000</v>
      </c>
      <c r="S193" s="2" cm="1">
        <f t="array" ref="S193">IF(ISERROR(INDEX(Jornadas[id],ROW()-5)),"",COUNTIFS(_Cortes!$C:$C,INDEX(Jornadas[id],ROW()-5),_Cortes!$B:$B,LOOKUP($S$4,_Barberos!$B:$B,_Barberos!$A:$A)))</f>
        <v>10</v>
      </c>
      <c r="T193" s="21" cm="1">
        <f t="array" ref="T193">IF(ISERROR(INDEX(Jornadas[id],ROW()-5)),"",INT(SUMIFS(Cortes[importe],Cortes[id_jornada],INDEX(Jornadas[id],ROW()-5),Cortes[id_barbero],LOOKUP($S$4,Barberos[nombre],Barberos[id]))*(INDEX(Jornadas[comision_barberos],1)/100)))</f>
        <v>42000</v>
      </c>
      <c r="U193" s="21" cm="1">
        <f t="array" ref="U193">IF(ISERROR(INDEX(Jornadas[id],ROW()-5)),"",SUMIFS(Cortes[propina],Cortes[id_jornada],INDEX(Jornadas[id],ROW()-5),Cortes[id_barbero],LOOKUP($S$4,Barberos[nombre],Barberos[id])))</f>
        <v>5000</v>
      </c>
      <c r="V193" s="21" cm="1">
        <f t="array" ref="V193">IF(ISERROR(INDEX(Jornadas[id],ROW()-5)),"",SUMIFS(Adelantos[importe],Adelantos[id_jornada],INDEX(Jornadas[id],ROW()-5),Adelantos[id_barbero],LOOKUP($S$4,Barberos[nombre],Barberos[id])))</f>
        <v>500</v>
      </c>
      <c r="W193" s="21" cm="1">
        <f t="array" ref="W193">IF(ISERROR(INDEX(Jornadas[id],ROW()-5)),"",T193+U193-V193)</f>
        <v>46500</v>
      </c>
      <c r="X193" s="2" cm="1">
        <f t="array" ref="X193">IF(ISERROR(INDEX(Jornadas[id],ROW()-5)),"",COUNTIFS(_Cortes!$C:$C,INDEX(Jornadas[id],ROW()-5),_Cortes!$B:$B,LOOKUP($X$4,_Barberos!$B:$B,_Barberos!$A:$A)))</f>
        <v>0</v>
      </c>
      <c r="Y193" s="21" cm="1">
        <f t="array" ref="Y193">IF(ISERROR(INDEX(Jornadas[id],ROW()-5)),"",INT(SUMIFS(Cortes[importe],Cortes[id_jornada],INDEX(Jornadas[id],ROW()-5),Cortes[id_barbero],LOOKUP($X$4,Barberos[nombre],Barberos[id]))*(INDEX(Jornadas[comision_barberos],1)/100)))</f>
        <v>0</v>
      </c>
      <c r="Z193" s="21" cm="1">
        <f t="array" ref="Z193">IF(ISERROR(INDEX(Jornadas[id],ROW()-5)),"",SUMIFS(Cortes[propina],Cortes[id_jornada],INDEX(Jornadas[id],ROW()-5),Cortes[id_barbero],LOOKUP($X$4,Barberos[nombre],Barberos[id])))</f>
        <v>0</v>
      </c>
      <c r="AA193" s="21" cm="1">
        <f t="array" ref="AA193">IF(ISERROR(INDEX(Jornadas[id],ROW()-5)),"",SUMIFS(Adelantos[importe],Adelantos[id_jornada],INDEX(Jornadas[id],ROW()-5),Adelantos[id_barbero],LOOKUP($X$4,Barberos[nombre],Barberos[id])))</f>
        <v>0</v>
      </c>
      <c r="AB193" s="21" cm="1">
        <f t="array" ref="AB193">IF(ISERROR(INDEX(Jornadas[id],ROW()-5)),"",Y193+Z193-AA193)</f>
        <v>0</v>
      </c>
      <c r="AC193" s="2" cm="1">
        <f t="array" ref="AC193">IF(ISERROR(INDEX(Jornadas[id],ROW()-5)),"",COUNTIFS(_Cortes!$C:$C,INDEX(Jornadas[id],ROW()-5),_Cortes!$B:$B,LOOKUP($AC$4,_Barberos!$B:$B,_Barberos!$A:$A)))</f>
        <v>0</v>
      </c>
      <c r="AD193" s="21" cm="1">
        <f t="array" ref="AD193">IF(ISERROR(INDEX(Jornadas[id],ROW()-5)),"",INT(SUMIFS(Cortes[importe],Cortes[id_jornada],INDEX(Jornadas[id],ROW()-5),Cortes[id_barbero],LOOKUP($AC$4,Barberos[nombre],Barberos[id]))*(INDEX(Jornadas[comision_barberos],1)/100)))</f>
        <v>0</v>
      </c>
      <c r="AE193" s="21" cm="1">
        <f t="array" ref="AE193">IF(ISERROR(INDEX(Jornadas[id],ROW()-5)),"",SUMIFS(Cortes[propina],Cortes[id_jornada],INDEX(Jornadas[id],ROW()-5),Cortes[id_barbero],LOOKUP($AC$4,Barberos[nombre],Barberos[id])))</f>
        <v>0</v>
      </c>
      <c r="AF193" s="21" cm="1">
        <f t="array" ref="AF193">IF(ISERROR(INDEX(Jornadas[id],ROW()-5)),"",SUMIFS(Adelantos[importe],Adelantos[id_jornada],INDEX(Jornadas[id],ROW()-5),Adelantos[id_barbero],LOOKUP($AC$4,Barberos[nombre],Barberos[id])))</f>
        <v>0</v>
      </c>
      <c r="AG193" s="21" cm="1">
        <f t="array" ref="AG193">IF(ISERROR(INDEX(Jornadas[id],ROW()-5)),"",AD193+AE193-AF193)</f>
        <v>0</v>
      </c>
      <c r="AH193" s="2" cm="1">
        <f t="array" ref="AH193">IF(ISERROR(INDEX(Jornadas[id],ROW()-5)),"",COUNTIFS(_Cortes!$C:$C,INDEX(Jornadas[id],ROW()-5),_Cortes!$B:$B,LOOKUP($AH$4,_Barberos!$B:$B,_Barberos!$A:$A)))</f>
        <v>0</v>
      </c>
      <c r="AI193" s="21" cm="1">
        <f t="array" ref="AI193">IF(ISERROR(INDEX(Jornadas[id],ROW()-5)),"",INT(SUMIFS(Cortes[importe],Cortes[id_jornada],INDEX(Jornadas[id],ROW()-5),Cortes[id_barbero],LOOKUP($AH$4,Barberos[nombre],Barberos[id]))*(INDEX(Jornadas[comision_barberos],1)/100)))</f>
        <v>0</v>
      </c>
      <c r="AJ193" s="21" cm="1">
        <f t="array" ref="AJ193">IF(ISERROR(INDEX(Jornadas[id],ROW()-5)),"",SUMIFS(Cortes[propina],Cortes[id_jornada],INDEX(Jornadas[id],ROW()-5),Cortes[id_barbero],LOOKUP($AH$4,Barberos[nombre],Barberos[id])))</f>
        <v>0</v>
      </c>
      <c r="AK193" s="21" cm="1">
        <f t="array" ref="AK193">IF(ISERROR(INDEX(Jornadas[id],ROW()-5)),"",SUMIFS(Adelantos[importe],Adelantos[id_jornada],INDEX(Jornadas[id],ROW()-5),Adelantos[id_barbero],LOOKUP($AH$4,Barberos[nombre],Barberos[id])))</f>
        <v>0</v>
      </c>
      <c r="AL193" s="21" cm="1">
        <f t="array" ref="AL193">IF(ISERROR(INDEX(Jornadas[id],ROW()-5)),"",AI193+AJ193-AK193)</f>
        <v>0</v>
      </c>
      <c r="AM193" s="2" cm="1">
        <f t="array" ref="AM193">IF(ISERROR(INDEX(Jornadas[id],ROW()-5)),"",COUNTIFS(_Cortes!$C:$C,INDEX(Jornadas[id],ROW()-5),_Cortes!$B:$B,LOOKUP($AM$4,_Barberos!$B:$B,_Barberos!$A:$A)))</f>
        <v>0</v>
      </c>
      <c r="AN193" s="21" cm="1">
        <f t="array" ref="AN193">IF(ISERROR(INDEX(Jornadas[id],ROW()-5)),"",INT(SUMIFS(Cortes[importe],Cortes[id_jornada],INDEX(Jornadas[id],ROW()-5),Cortes[id_barbero],LOOKUP($AM$4,Barberos[nombre],Barberos[id]))*(INDEX(Jornadas[comision_barberos],1)/100)))</f>
        <v>0</v>
      </c>
      <c r="AO193" s="21" cm="1">
        <f t="array" ref="AO193">IF(ISERROR(INDEX(Jornadas[id],ROW()-5)),"",SUMIFS(Cortes[propina],Cortes[id_jornada],INDEX(Jornadas[id],ROW()-5),Cortes[id_barbero],LOOKUP($AM$4,Barberos[nombre],Barberos[id])))</f>
        <v>0</v>
      </c>
      <c r="AP193" s="21" cm="1">
        <f t="array" ref="AP193">IF(ISERROR(INDEX(Jornadas[id],ROW()-5)),"",SUMIFS(Adelantos[importe],Adelantos[id_jornada],INDEX(Jornadas[id],ROW()-5),Adelantos[id_barbero],LOOKUP($AM$4,Barberos[nombre],Barberos[id])))</f>
        <v>0</v>
      </c>
      <c r="AQ193" s="21" cm="1">
        <f t="array" ref="AQ193">IF(ISERROR(INDEX(Jornadas[id],ROW()-5)),"",AN193+AO193-AP193)</f>
        <v>0</v>
      </c>
      <c r="AR193" s="2" cm="1">
        <f t="array" ref="AR193">IF(ISERROR(INDEX(Jornadas[id],ROW()-5)),"",COUNTIFS(_Cortes!$C:$C,INDEX(Jornadas[id],ROW()-5),_Cortes!$B:$B,LOOKUP($AR$4,_Barberos!$B:$B,_Barberos!$A:$A)))</f>
        <v>0</v>
      </c>
      <c r="AS193" s="21" cm="1">
        <f t="array" ref="AS193">IF(ISERROR(INDEX(Jornadas[id],ROW()-5)),"",INT(SUMIFS(Cortes[importe],Cortes[id_jornada],INDEX(Jornadas[id],ROW()-5),Cortes[id_barbero],LOOKUP($AR$4,Barberos[nombre],Barberos[id]))*(INDEX(Jornadas[comision_barberos],1)/100)))</f>
        <v>0</v>
      </c>
      <c r="AT193" s="21" cm="1">
        <f t="array" ref="AT193">IF(ISERROR(INDEX(Jornadas[id],ROW()-5)),"",SUMIFS(Cortes[propina],Cortes[id_jornada],INDEX(Jornadas[id],ROW()-5),Cortes[id_barbero],LOOKUP($AR$4,Barberos[nombre],Barberos[id])))</f>
        <v>0</v>
      </c>
      <c r="AU193" s="21" cm="1">
        <f t="array" ref="AU193">IF(ISERROR(INDEX(Jornadas[id],ROW()-5)),"",SUMIFS(Adelantos[importe],Adelantos[id_jornada],INDEX(Jornadas[id],ROW()-5),Adelantos[id_barbero],LOOKUP($AR$4,Barberos[nombre],Barberos[id])))</f>
        <v>0</v>
      </c>
      <c r="AV193" s="21" cm="1">
        <f t="array" ref="AV193">IF(ISERROR(INDEX(Jornadas[id],ROW()-5)),"",AS193+AT193-AU193)</f>
        <v>0</v>
      </c>
    </row>
    <row r="194" spans="1:48" ht="15" hidden="1" customHeight="1" x14ac:dyDescent="0.3">
      <c r="A194" s="53" t="str">
        <f t="shared" si="2"/>
        <v>Tuesday</v>
      </c>
      <c r="B194" s="54"/>
      <c r="C194" s="38" cm="1">
        <f t="array" ref="C194">IF(ISERROR(INDEX(Jornadas[id],ROW()-5)),"",INDEX(Jornadas[fecha],ROW()-5))</f>
        <v>45881</v>
      </c>
      <c r="D194" s="1" cm="1">
        <f t="array" ref="D194">IF(ISERROR(INDEX(Jornadas[id],ROW()-5)),"",COUNTIFS(_Cortes!$C:$C,INDEX(Jornadas[id],ROW()-5),_Cortes!$B:$B,LOOKUP($D$4,_Barberos!$B:$B,_Barberos!$A:$A)))</f>
        <v>11</v>
      </c>
      <c r="E194" s="20" cm="1">
        <f t="array" ref="E194">IF(ISERROR(INDEX(Jornadas[id],ROW()-5)),"",INT(SUMIFS(Cortes[importe],Cortes[id_jornada],INDEX(Jornadas[id],ROW()-5),Cortes[id_barbero],LOOKUP($D$4,Barberos[nombre],Barberos[id]))*(INDEX(Jornadas[comision_barberos],1)/100)))</f>
        <v>45000</v>
      </c>
      <c r="F194" s="20" cm="1">
        <f t="array" ref="F194">IF(ISERROR(INDEX(Jornadas[id],ROW()-5)),"",SUMIFS(Cortes[propina],Cortes[id_jornada],INDEX(Jornadas[id],ROW()-5),Cortes[id_barbero],LOOKUP($D$4,Barberos[nombre],Barberos[id])))</f>
        <v>7400</v>
      </c>
      <c r="G194" s="20" cm="1">
        <f t="array" ref="G194">IF(ISERROR(INDEX(Jornadas[id],ROW()-5)),"",SUMIFS(Adelantos[importe],Adelantos[id_jornada],INDEX(Jornadas[id],ROW()-5),Adelantos[id_barbero],LOOKUP($D$4,Barberos[nombre],Barberos[id])))</f>
        <v>0</v>
      </c>
      <c r="H194" s="20" cm="1">
        <f t="array" ref="H194">IF(ISERROR(INDEX(Jornadas[id],ROW()-5)),"",E194+F194-G194)</f>
        <v>52400</v>
      </c>
      <c r="I194" s="1" cm="1">
        <f t="array" ref="I194">IF(ISERROR(INDEX(Jornadas[id],ROW()-5)),"",COUNTIFS(_Cortes!$C:$C,INDEX(Jornadas[id],ROW()-5),_Cortes!$B:$B,LOOKUP($I$4,_Barberos!$B:$B,_Barberos!$A:$A)))</f>
        <v>8</v>
      </c>
      <c r="J194" s="20" cm="1">
        <f t="array" ref="J194">IF(ISERROR(INDEX(Jornadas[id],ROW()-5)),"",INT(SUMIFS(Cortes[importe],Cortes[id_jornada],INDEX(Jornadas[id],ROW()-5),Cortes[id_barbero],LOOKUP($I$4,Barberos[nombre],Barberos[id]))*(INDEX(Jornadas[comision_barberos],1)/100)))</f>
        <v>48000</v>
      </c>
      <c r="K194" s="20" cm="1">
        <f t="array" ref="K194">IF(ISERROR(INDEX(Jornadas[id],ROW()-5)),"",SUMIFS(Cortes[propina],Cortes[id_jornada],INDEX(Jornadas[id],ROW()-5),Cortes[id_barbero],LOOKUP($I$4,Barberos[nombre],Barberos[id])))</f>
        <v>0</v>
      </c>
      <c r="L194" s="20" cm="1">
        <f t="array" ref="L194">IF(ISERROR(INDEX(Jornadas[id],ROW()-5)),"",SUMIFS(Adelantos[importe],Adelantos[id_jornada],INDEX(Jornadas[id],ROW()-5),Adelantos[id_barbero],LOOKUP($I$4,Barberos[nombre],Barberos[id])))</f>
        <v>0</v>
      </c>
      <c r="M194" s="20" cm="1">
        <f t="array" ref="M194">IF(ISERROR(INDEX(Jornadas[id],ROW()-5)),"",J194+K194-L194)</f>
        <v>48000</v>
      </c>
      <c r="N194" s="1" cm="1">
        <f t="array" ref="N194">IF(ISERROR(INDEX(Jornadas[id],ROW()-5)),"",COUNTIFS(_Cortes!$C:$C,INDEX(Jornadas[id],ROW()-5),_Cortes!$B:$B,LOOKUP($N$4,_Barberos!$B:$B,_Barberos!$A:$A)))</f>
        <v>0</v>
      </c>
      <c r="O194" s="20" cm="1">
        <f t="array" ref="O194">IF(ISERROR(INDEX(Jornadas[id],ROW()-5)),"",INT(SUMIFS(Cortes[importe],Cortes[id_jornada],INDEX(Jornadas[id],ROW()-5),Cortes[id_barbero],LOOKUP($N$4,Barberos[nombre],Barberos[id]))*(INDEX(Jornadas[comision_barberos],1)/100)))</f>
        <v>0</v>
      </c>
      <c r="P194" s="20" cm="1">
        <f t="array" ref="P194">IF(ISERROR(INDEX(Jornadas[id],ROW()-5)),"",SUMIFS(Cortes[propina],Cortes[id_jornada],INDEX(Jornadas[id],ROW()-5),Cortes[id_barbero],LOOKUP($N$4,Barberos[nombre],Barberos[id])))</f>
        <v>0</v>
      </c>
      <c r="Q194" s="20" cm="1">
        <f t="array" ref="Q194">IF(ISERROR(INDEX(Jornadas[id],ROW()-5)),"",SUMIFS(Adelantos[importe],Adelantos[id_jornada],INDEX(Jornadas[id],ROW()-5),Adelantos[id_barbero],LOOKUP($N$4,Barberos[nombre],Barberos[id])))</f>
        <v>0</v>
      </c>
      <c r="R194" s="20" cm="1">
        <f t="array" ref="R194">IF(ISERROR(INDEX(Jornadas[id],ROW()-5)),"",O194+P194-Q194)</f>
        <v>0</v>
      </c>
      <c r="S194" s="1" cm="1">
        <f t="array" ref="S194">IF(ISERROR(INDEX(Jornadas[id],ROW()-5)),"",COUNTIFS(_Cortes!$C:$C,INDEX(Jornadas[id],ROW()-5),_Cortes!$B:$B,LOOKUP($S$4,_Barberos!$B:$B,_Barberos!$A:$A)))</f>
        <v>1</v>
      </c>
      <c r="T194" s="20" cm="1">
        <f t="array" ref="T194">IF(ISERROR(INDEX(Jornadas[id],ROW()-5)),"",INT(SUMIFS(Cortes[importe],Cortes[id_jornada],INDEX(Jornadas[id],ROW()-5),Cortes[id_barbero],LOOKUP($S$4,Barberos[nombre],Barberos[id]))*(INDEX(Jornadas[comision_barberos],1)/100)))</f>
        <v>4000</v>
      </c>
      <c r="U194" s="20" cm="1">
        <f t="array" ref="U194">IF(ISERROR(INDEX(Jornadas[id],ROW()-5)),"",SUMIFS(Cortes[propina],Cortes[id_jornada],INDEX(Jornadas[id],ROW()-5),Cortes[id_barbero],LOOKUP($S$4,Barberos[nombre],Barberos[id])))</f>
        <v>3000</v>
      </c>
      <c r="V194" s="20" cm="1">
        <f t="array" ref="V194">IF(ISERROR(INDEX(Jornadas[id],ROW()-5)),"",SUMIFS(Adelantos[importe],Adelantos[id_jornada],INDEX(Jornadas[id],ROW()-5),Adelantos[id_barbero],LOOKUP($S$4,Barberos[nombre],Barberos[id])))</f>
        <v>0</v>
      </c>
      <c r="W194" s="20" cm="1">
        <f t="array" ref="W194">IF(ISERROR(INDEX(Jornadas[id],ROW()-5)),"",T194+U194-V194)</f>
        <v>7000</v>
      </c>
      <c r="X194" s="1" cm="1">
        <f t="array" ref="X194">IF(ISERROR(INDEX(Jornadas[id],ROW()-5)),"",COUNTIFS(_Cortes!$C:$C,INDEX(Jornadas[id],ROW()-5),_Cortes!$B:$B,LOOKUP($X$4,_Barberos!$B:$B,_Barberos!$A:$A)))</f>
        <v>12</v>
      </c>
      <c r="Y194" s="20" cm="1">
        <f t="array" ref="Y194">IF(ISERROR(INDEX(Jornadas[id],ROW()-5)),"",INT(SUMIFS(Cortes[importe],Cortes[id_jornada],INDEX(Jornadas[id],ROW()-5),Cortes[id_barbero],LOOKUP($X$4,Barberos[nombre],Barberos[id]))*(INDEX(Jornadas[comision_barberos],1)/100)))</f>
        <v>52000</v>
      </c>
      <c r="Z194" s="20" cm="1">
        <f t="array" ref="Z194">IF(ISERROR(INDEX(Jornadas[id],ROW()-5)),"",SUMIFS(Cortes[propina],Cortes[id_jornada],INDEX(Jornadas[id],ROW()-5),Cortes[id_barbero],LOOKUP($X$4,Barberos[nombre],Barberos[id])))</f>
        <v>4000</v>
      </c>
      <c r="AA194" s="20" cm="1">
        <f t="array" ref="AA194">IF(ISERROR(INDEX(Jornadas[id],ROW()-5)),"",SUMIFS(Adelantos[importe],Adelantos[id_jornada],INDEX(Jornadas[id],ROW()-5),Adelantos[id_barbero],LOOKUP($X$4,Barberos[nombre],Barberos[id])))</f>
        <v>0</v>
      </c>
      <c r="AB194" s="20" cm="1">
        <f t="array" ref="AB194">IF(ISERROR(INDEX(Jornadas[id],ROW()-5)),"",Y194+Z194-AA194)</f>
        <v>56000</v>
      </c>
      <c r="AC194" s="1" cm="1">
        <f t="array" ref="AC194">IF(ISERROR(INDEX(Jornadas[id],ROW()-5)),"",COUNTIFS(_Cortes!$C:$C,INDEX(Jornadas[id],ROW()-5),_Cortes!$B:$B,LOOKUP($AC$4,_Barberos!$B:$B,_Barberos!$A:$A)))</f>
        <v>14</v>
      </c>
      <c r="AD194" s="20" cm="1">
        <f t="array" ref="AD194">IF(ISERROR(INDEX(Jornadas[id],ROW()-5)),"",INT(SUMIFS(Cortes[importe],Cortes[id_jornada],INDEX(Jornadas[id],ROW()-5),Cortes[id_barbero],LOOKUP($AC$4,Barberos[nombre],Barberos[id]))*(INDEX(Jornadas[comision_barberos],1)/100)))</f>
        <v>56000</v>
      </c>
      <c r="AE194" s="20" cm="1">
        <f t="array" ref="AE194">IF(ISERROR(INDEX(Jornadas[id],ROW()-5)),"",SUMIFS(Cortes[propina],Cortes[id_jornada],INDEX(Jornadas[id],ROW()-5),Cortes[id_barbero],LOOKUP($AC$4,Barberos[nombre],Barberos[id])))</f>
        <v>1400</v>
      </c>
      <c r="AF194" s="20" cm="1">
        <f t="array" ref="AF194">IF(ISERROR(INDEX(Jornadas[id],ROW()-5)),"",SUMIFS(Adelantos[importe],Adelantos[id_jornada],INDEX(Jornadas[id],ROW()-5),Adelantos[id_barbero],LOOKUP($AC$4,Barberos[nombre],Barberos[id])))</f>
        <v>0</v>
      </c>
      <c r="AG194" s="20" cm="1">
        <f t="array" ref="AG194">IF(ISERROR(INDEX(Jornadas[id],ROW()-5)),"",AD194+AE194-AF194)</f>
        <v>57400</v>
      </c>
      <c r="AH194" s="1" cm="1">
        <f t="array" ref="AH194">IF(ISERROR(INDEX(Jornadas[id],ROW()-5)),"",COUNTIFS(_Cortes!$C:$C,INDEX(Jornadas[id],ROW()-5),_Cortes!$B:$B,LOOKUP($AH$4,_Barberos!$B:$B,_Barberos!$A:$A)))</f>
        <v>0</v>
      </c>
      <c r="AI194" s="20" cm="1">
        <f t="array" ref="AI194">IF(ISERROR(INDEX(Jornadas[id],ROW()-5)),"",INT(SUMIFS(Cortes[importe],Cortes[id_jornada],INDEX(Jornadas[id],ROW()-5),Cortes[id_barbero],LOOKUP($AH$4,Barberos[nombre],Barberos[id]))*(INDEX(Jornadas[comision_barberos],1)/100)))</f>
        <v>0</v>
      </c>
      <c r="AJ194" s="20" cm="1">
        <f t="array" ref="AJ194">IF(ISERROR(INDEX(Jornadas[id],ROW()-5)),"",SUMIFS(Cortes[propina],Cortes[id_jornada],INDEX(Jornadas[id],ROW()-5),Cortes[id_barbero],LOOKUP($AH$4,Barberos[nombre],Barberos[id])))</f>
        <v>0</v>
      </c>
      <c r="AK194" s="20" cm="1">
        <f t="array" ref="AK194">IF(ISERROR(INDEX(Jornadas[id],ROW()-5)),"",SUMIFS(Adelantos[importe],Adelantos[id_jornada],INDEX(Jornadas[id],ROW()-5),Adelantos[id_barbero],LOOKUP($AH$4,Barberos[nombre],Barberos[id])))</f>
        <v>0</v>
      </c>
      <c r="AL194" s="20" cm="1">
        <f t="array" ref="AL194">IF(ISERROR(INDEX(Jornadas[id],ROW()-5)),"",AI194+AJ194-AK194)</f>
        <v>0</v>
      </c>
      <c r="AM194" s="1" cm="1">
        <f t="array" ref="AM194">IF(ISERROR(INDEX(Jornadas[id],ROW()-5)),"",COUNTIFS(_Cortes!$C:$C,INDEX(Jornadas[id],ROW()-5),_Cortes!$B:$B,LOOKUP($AM$4,_Barberos!$B:$B,_Barberos!$A:$A)))</f>
        <v>0</v>
      </c>
      <c r="AN194" s="20" cm="1">
        <f t="array" ref="AN194">IF(ISERROR(INDEX(Jornadas[id],ROW()-5)),"",INT(SUMIFS(Cortes[importe],Cortes[id_jornada],INDEX(Jornadas[id],ROW()-5),Cortes[id_barbero],LOOKUP($AM$4,Barberos[nombre],Barberos[id]))*(INDEX(Jornadas[comision_barberos],1)/100)))</f>
        <v>0</v>
      </c>
      <c r="AO194" s="20" cm="1">
        <f t="array" ref="AO194">IF(ISERROR(INDEX(Jornadas[id],ROW()-5)),"",SUMIFS(Cortes[propina],Cortes[id_jornada],INDEX(Jornadas[id],ROW()-5),Cortes[id_barbero],LOOKUP($AM$4,Barberos[nombre],Barberos[id])))</f>
        <v>0</v>
      </c>
      <c r="AP194" s="20" cm="1">
        <f t="array" ref="AP194">IF(ISERROR(INDEX(Jornadas[id],ROW()-5)),"",SUMIFS(Adelantos[importe],Adelantos[id_jornada],INDEX(Jornadas[id],ROW()-5),Adelantos[id_barbero],LOOKUP($AM$4,Barberos[nombre],Barberos[id])))</f>
        <v>0</v>
      </c>
      <c r="AQ194" s="20" cm="1">
        <f t="array" ref="AQ194">IF(ISERROR(INDEX(Jornadas[id],ROW()-5)),"",AN194+AO194-AP194)</f>
        <v>0</v>
      </c>
      <c r="AR194" s="1" cm="1">
        <f t="array" ref="AR194">IF(ISERROR(INDEX(Jornadas[id],ROW()-5)),"",COUNTIFS(_Cortes!$C:$C,INDEX(Jornadas[id],ROW()-5),_Cortes!$B:$B,LOOKUP($AR$4,_Barberos!$B:$B,_Barberos!$A:$A)))</f>
        <v>0</v>
      </c>
      <c r="AS194" s="20" cm="1">
        <f t="array" ref="AS194">IF(ISERROR(INDEX(Jornadas[id],ROW()-5)),"",INT(SUMIFS(Cortes[importe],Cortes[id_jornada],INDEX(Jornadas[id],ROW()-5),Cortes[id_barbero],LOOKUP($AR$4,Barberos[nombre],Barberos[id]))*(INDEX(Jornadas[comision_barberos],1)/100)))</f>
        <v>0</v>
      </c>
      <c r="AT194" s="20" cm="1">
        <f t="array" ref="AT194">IF(ISERROR(INDEX(Jornadas[id],ROW()-5)),"",SUMIFS(Cortes[propina],Cortes[id_jornada],INDEX(Jornadas[id],ROW()-5),Cortes[id_barbero],LOOKUP($AR$4,Barberos[nombre],Barberos[id])))</f>
        <v>0</v>
      </c>
      <c r="AU194" s="20" cm="1">
        <f t="array" ref="AU194">IF(ISERROR(INDEX(Jornadas[id],ROW()-5)),"",SUMIFS(Adelantos[importe],Adelantos[id_jornada],INDEX(Jornadas[id],ROW()-5),Adelantos[id_barbero],LOOKUP($AR$4,Barberos[nombre],Barberos[id])))</f>
        <v>0</v>
      </c>
      <c r="AV194" s="20" cm="1">
        <f t="array" ref="AV194">IF(ISERROR(INDEX(Jornadas[id],ROW()-5)),"",AS194+AT194-AU194)</f>
        <v>0</v>
      </c>
    </row>
    <row r="195" spans="1:48" ht="15" hidden="1" customHeight="1" x14ac:dyDescent="0.3">
      <c r="A195" s="51" t="str">
        <f t="shared" si="2"/>
        <v>Wednesday</v>
      </c>
      <c r="B195" s="52"/>
      <c r="C195" s="36" cm="1">
        <f t="array" ref="C195">IF(ISERROR(INDEX(Jornadas[id],ROW()-5)),"",INDEX(Jornadas[fecha],ROW()-5))</f>
        <v>45882</v>
      </c>
      <c r="D195" s="2" cm="1">
        <f t="array" ref="D195">IF(ISERROR(INDEX(Jornadas[id],ROW()-5)),"",COUNTIFS(_Cortes!$C:$C,INDEX(Jornadas[id],ROW()-5),_Cortes!$B:$B,LOOKUP($D$4,_Barberos!$B:$B,_Barberos!$A:$A)))</f>
        <v>7</v>
      </c>
      <c r="E195" s="21" cm="1">
        <f t="array" ref="E195">IF(ISERROR(INDEX(Jornadas[id],ROW()-5)),"",INT(SUMIFS(Cortes[importe],Cortes[id_jornada],INDEX(Jornadas[id],ROW()-5),Cortes[id_barbero],LOOKUP($D$4,Barberos[nombre],Barberos[id]))*(INDEX(Jornadas[comision_barberos],1)/100)))</f>
        <v>29000</v>
      </c>
      <c r="F195" s="21" cm="1">
        <f t="array" ref="F195">IF(ISERROR(INDEX(Jornadas[id],ROW()-5)),"",SUMIFS(Cortes[propina],Cortes[id_jornada],INDEX(Jornadas[id],ROW()-5),Cortes[id_barbero],LOOKUP($D$4,Barberos[nombre],Barberos[id])))</f>
        <v>3000</v>
      </c>
      <c r="G195" s="21" cm="1">
        <f t="array" ref="G195">IF(ISERROR(INDEX(Jornadas[id],ROW()-5)),"",SUMIFS(Adelantos[importe],Adelantos[id_jornada],INDEX(Jornadas[id],ROW()-5),Adelantos[id_barbero],LOOKUP($D$4,Barberos[nombre],Barberos[id])))</f>
        <v>0</v>
      </c>
      <c r="H195" s="21" cm="1">
        <f t="array" ref="H195">IF(ISERROR(INDEX(Jornadas[id],ROW()-5)),"",E195+F195-G195)</f>
        <v>32000</v>
      </c>
      <c r="I195" s="2" cm="1">
        <f t="array" ref="I195">IF(ISERROR(INDEX(Jornadas[id],ROW()-5)),"",COUNTIFS(_Cortes!$C:$C,INDEX(Jornadas[id],ROW()-5),_Cortes!$B:$B,LOOKUP($I$4,_Barberos!$B:$B,_Barberos!$A:$A)))</f>
        <v>0</v>
      </c>
      <c r="J195" s="21" cm="1">
        <f t="array" ref="J195">IF(ISERROR(INDEX(Jornadas[id],ROW()-5)),"",INT(SUMIFS(Cortes[importe],Cortes[id_jornada],INDEX(Jornadas[id],ROW()-5),Cortes[id_barbero],LOOKUP($I$4,Barberos[nombre],Barberos[id]))*(INDEX(Jornadas[comision_barberos],1)/100)))</f>
        <v>0</v>
      </c>
      <c r="K195" s="21" cm="1">
        <f t="array" ref="K195">IF(ISERROR(INDEX(Jornadas[id],ROW()-5)),"",SUMIFS(Cortes[propina],Cortes[id_jornada],INDEX(Jornadas[id],ROW()-5),Cortes[id_barbero],LOOKUP($I$4,Barberos[nombre],Barberos[id])))</f>
        <v>0</v>
      </c>
      <c r="L195" s="21" cm="1">
        <f t="array" ref="L195">IF(ISERROR(INDEX(Jornadas[id],ROW()-5)),"",SUMIFS(Adelantos[importe],Adelantos[id_jornada],INDEX(Jornadas[id],ROW()-5),Adelantos[id_barbero],LOOKUP($I$4,Barberos[nombre],Barberos[id])))</f>
        <v>0</v>
      </c>
      <c r="M195" s="21" cm="1">
        <f t="array" ref="M195">IF(ISERROR(INDEX(Jornadas[id],ROW()-5)),"",J195+K195-L195)</f>
        <v>0</v>
      </c>
      <c r="N195" s="2" cm="1">
        <f t="array" ref="N195">IF(ISERROR(INDEX(Jornadas[id],ROW()-5)),"",COUNTIFS(_Cortes!$C:$C,INDEX(Jornadas[id],ROW()-5),_Cortes!$B:$B,LOOKUP($N$4,_Barberos!$B:$B,_Barberos!$A:$A)))</f>
        <v>11</v>
      </c>
      <c r="O195" s="21" cm="1">
        <f t="array" ref="O195">IF(ISERROR(INDEX(Jornadas[id],ROW()-5)),"",INT(SUMIFS(Cortes[importe],Cortes[id_jornada],INDEX(Jornadas[id],ROW()-5),Cortes[id_barbero],LOOKUP($N$4,Barberos[nombre],Barberos[id]))*(INDEX(Jornadas[comision_barberos],1)/100)))</f>
        <v>45000</v>
      </c>
      <c r="P195" s="21" cm="1">
        <f t="array" ref="P195">IF(ISERROR(INDEX(Jornadas[id],ROW()-5)),"",SUMIFS(Cortes[propina],Cortes[id_jornada],INDEX(Jornadas[id],ROW()-5),Cortes[id_barbero],LOOKUP($N$4,Barberos[nombre],Barberos[id])))</f>
        <v>15000</v>
      </c>
      <c r="Q195" s="21" cm="1">
        <f t="array" ref="Q195">IF(ISERROR(INDEX(Jornadas[id],ROW()-5)),"",SUMIFS(Adelantos[importe],Adelantos[id_jornada],INDEX(Jornadas[id],ROW()-5),Adelantos[id_barbero],LOOKUP($N$4,Barberos[nombre],Barberos[id])))</f>
        <v>0</v>
      </c>
      <c r="R195" s="21" cm="1">
        <f t="array" ref="R195">IF(ISERROR(INDEX(Jornadas[id],ROW()-5)),"",O195+P195-Q195)</f>
        <v>60000</v>
      </c>
      <c r="S195" s="2" cm="1">
        <f t="array" ref="S195">IF(ISERROR(INDEX(Jornadas[id],ROW()-5)),"",COUNTIFS(_Cortes!$C:$C,INDEX(Jornadas[id],ROW()-5),_Cortes!$B:$B,LOOKUP($S$4,_Barberos!$B:$B,_Barberos!$A:$A)))</f>
        <v>0</v>
      </c>
      <c r="T195" s="21" cm="1">
        <f t="array" ref="T195">IF(ISERROR(INDEX(Jornadas[id],ROW()-5)),"",INT(SUMIFS(Cortes[importe],Cortes[id_jornada],INDEX(Jornadas[id],ROW()-5),Cortes[id_barbero],LOOKUP($S$4,Barberos[nombre],Barberos[id]))*(INDEX(Jornadas[comision_barberos],1)/100)))</f>
        <v>0</v>
      </c>
      <c r="U195" s="21" cm="1">
        <f t="array" ref="U195">IF(ISERROR(INDEX(Jornadas[id],ROW()-5)),"",SUMIFS(Cortes[propina],Cortes[id_jornada],INDEX(Jornadas[id],ROW()-5),Cortes[id_barbero],LOOKUP($S$4,Barberos[nombre],Barberos[id])))</f>
        <v>0</v>
      </c>
      <c r="V195" s="21" cm="1">
        <f t="array" ref="V195">IF(ISERROR(INDEX(Jornadas[id],ROW()-5)),"",SUMIFS(Adelantos[importe],Adelantos[id_jornada],INDEX(Jornadas[id],ROW()-5),Adelantos[id_barbero],LOOKUP($S$4,Barberos[nombre],Barberos[id])))</f>
        <v>0</v>
      </c>
      <c r="W195" s="21" cm="1">
        <f t="array" ref="W195">IF(ISERROR(INDEX(Jornadas[id],ROW()-5)),"",T195+U195-V195)</f>
        <v>0</v>
      </c>
      <c r="X195" s="2" cm="1">
        <f t="array" ref="X195">IF(ISERROR(INDEX(Jornadas[id],ROW()-5)),"",COUNTIFS(_Cortes!$C:$C,INDEX(Jornadas[id],ROW()-5),_Cortes!$B:$B,LOOKUP($X$4,_Barberos!$B:$B,_Barberos!$A:$A)))</f>
        <v>8</v>
      </c>
      <c r="Y195" s="21" cm="1">
        <f t="array" ref="Y195">IF(ISERROR(INDEX(Jornadas[id],ROW()-5)),"",INT(SUMIFS(Cortes[importe],Cortes[id_jornada],INDEX(Jornadas[id],ROW()-5),Cortes[id_barbero],LOOKUP($X$4,Barberos[nombre],Barberos[id]))*(INDEX(Jornadas[comision_barberos],1)/100)))</f>
        <v>32000</v>
      </c>
      <c r="Z195" s="21" cm="1">
        <f t="array" ref="Z195">IF(ISERROR(INDEX(Jornadas[id],ROW()-5)),"",SUMIFS(Cortes[propina],Cortes[id_jornada],INDEX(Jornadas[id],ROW()-5),Cortes[id_barbero],LOOKUP($X$4,Barberos[nombre],Barberos[id])))</f>
        <v>9000</v>
      </c>
      <c r="AA195" s="21" cm="1">
        <f t="array" ref="AA195">IF(ISERROR(INDEX(Jornadas[id],ROW()-5)),"",SUMIFS(Adelantos[importe],Adelantos[id_jornada],INDEX(Jornadas[id],ROW()-5),Adelantos[id_barbero],LOOKUP($X$4,Barberos[nombre],Barberos[id])))</f>
        <v>0</v>
      </c>
      <c r="AB195" s="21" cm="1">
        <f t="array" ref="AB195">IF(ISERROR(INDEX(Jornadas[id],ROW()-5)),"",Y195+Z195-AA195)</f>
        <v>41000</v>
      </c>
      <c r="AC195" s="2" cm="1">
        <f t="array" ref="AC195">IF(ISERROR(INDEX(Jornadas[id],ROW()-5)),"",COUNTIFS(_Cortes!$C:$C,INDEX(Jornadas[id],ROW()-5),_Cortes!$B:$B,LOOKUP($AC$4,_Barberos!$B:$B,_Barberos!$A:$A)))</f>
        <v>10</v>
      </c>
      <c r="AD195" s="21" cm="1">
        <f t="array" ref="AD195">IF(ISERROR(INDEX(Jornadas[id],ROW()-5)),"",INT(SUMIFS(Cortes[importe],Cortes[id_jornada],INDEX(Jornadas[id],ROW()-5),Cortes[id_barbero],LOOKUP($AC$4,Barberos[nombre],Barberos[id]))*(INDEX(Jornadas[comision_barberos],1)/100)))</f>
        <v>41000</v>
      </c>
      <c r="AE195" s="21" cm="1">
        <f t="array" ref="AE195">IF(ISERROR(INDEX(Jornadas[id],ROW()-5)),"",SUMIFS(Cortes[propina],Cortes[id_jornada],INDEX(Jornadas[id],ROW()-5),Cortes[id_barbero],LOOKUP($AC$4,Barberos[nombre],Barberos[id])))</f>
        <v>0</v>
      </c>
      <c r="AF195" s="21" cm="1">
        <f t="array" ref="AF195">IF(ISERROR(INDEX(Jornadas[id],ROW()-5)),"",SUMIFS(Adelantos[importe],Adelantos[id_jornada],INDEX(Jornadas[id],ROW()-5),Adelantos[id_barbero],LOOKUP($AC$4,Barberos[nombre],Barberos[id])))</f>
        <v>0</v>
      </c>
      <c r="AG195" s="21" cm="1">
        <f t="array" ref="AG195">IF(ISERROR(INDEX(Jornadas[id],ROW()-5)),"",AD195+AE195-AF195)</f>
        <v>41000</v>
      </c>
      <c r="AH195" s="2" cm="1">
        <f t="array" ref="AH195">IF(ISERROR(INDEX(Jornadas[id],ROW()-5)),"",COUNTIFS(_Cortes!$C:$C,INDEX(Jornadas[id],ROW()-5),_Cortes!$B:$B,LOOKUP($AH$4,_Barberos!$B:$B,_Barberos!$A:$A)))</f>
        <v>0</v>
      </c>
      <c r="AI195" s="21" cm="1">
        <f t="array" ref="AI195">IF(ISERROR(INDEX(Jornadas[id],ROW()-5)),"",INT(SUMIFS(Cortes[importe],Cortes[id_jornada],INDEX(Jornadas[id],ROW()-5),Cortes[id_barbero],LOOKUP($AH$4,Barberos[nombre],Barberos[id]))*(INDEX(Jornadas[comision_barberos],1)/100)))</f>
        <v>0</v>
      </c>
      <c r="AJ195" s="21" cm="1">
        <f t="array" ref="AJ195">IF(ISERROR(INDEX(Jornadas[id],ROW()-5)),"",SUMIFS(Cortes[propina],Cortes[id_jornada],INDEX(Jornadas[id],ROW()-5),Cortes[id_barbero],LOOKUP($AH$4,Barberos[nombre],Barberos[id])))</f>
        <v>0</v>
      </c>
      <c r="AK195" s="21" cm="1">
        <f t="array" ref="AK195">IF(ISERROR(INDEX(Jornadas[id],ROW()-5)),"",SUMIFS(Adelantos[importe],Adelantos[id_jornada],INDEX(Jornadas[id],ROW()-5),Adelantos[id_barbero],LOOKUP($AH$4,Barberos[nombre],Barberos[id])))</f>
        <v>0</v>
      </c>
      <c r="AL195" s="21" cm="1">
        <f t="array" ref="AL195">IF(ISERROR(INDEX(Jornadas[id],ROW()-5)),"",AI195+AJ195-AK195)</f>
        <v>0</v>
      </c>
      <c r="AM195" s="2" cm="1">
        <f t="array" ref="AM195">IF(ISERROR(INDEX(Jornadas[id],ROW()-5)),"",COUNTIFS(_Cortes!$C:$C,INDEX(Jornadas[id],ROW()-5),_Cortes!$B:$B,LOOKUP($AM$4,_Barberos!$B:$B,_Barberos!$A:$A)))</f>
        <v>0</v>
      </c>
      <c r="AN195" s="21" cm="1">
        <f t="array" ref="AN195">IF(ISERROR(INDEX(Jornadas[id],ROW()-5)),"",INT(SUMIFS(Cortes[importe],Cortes[id_jornada],INDEX(Jornadas[id],ROW()-5),Cortes[id_barbero],LOOKUP($AM$4,Barberos[nombre],Barberos[id]))*(INDEX(Jornadas[comision_barberos],1)/100)))</f>
        <v>0</v>
      </c>
      <c r="AO195" s="21" cm="1">
        <f t="array" ref="AO195">IF(ISERROR(INDEX(Jornadas[id],ROW()-5)),"",SUMIFS(Cortes[propina],Cortes[id_jornada],INDEX(Jornadas[id],ROW()-5),Cortes[id_barbero],LOOKUP($AM$4,Barberos[nombre],Barberos[id])))</f>
        <v>0</v>
      </c>
      <c r="AP195" s="21" cm="1">
        <f t="array" ref="AP195">IF(ISERROR(INDEX(Jornadas[id],ROW()-5)),"",SUMIFS(Adelantos[importe],Adelantos[id_jornada],INDEX(Jornadas[id],ROW()-5),Adelantos[id_barbero],LOOKUP($AM$4,Barberos[nombre],Barberos[id])))</f>
        <v>0</v>
      </c>
      <c r="AQ195" s="21" cm="1">
        <f t="array" ref="AQ195">IF(ISERROR(INDEX(Jornadas[id],ROW()-5)),"",AN195+AO195-AP195)</f>
        <v>0</v>
      </c>
      <c r="AR195" s="2" cm="1">
        <f t="array" ref="AR195">IF(ISERROR(INDEX(Jornadas[id],ROW()-5)),"",COUNTIFS(_Cortes!$C:$C,INDEX(Jornadas[id],ROW()-5),_Cortes!$B:$B,LOOKUP($AR$4,_Barberos!$B:$B,_Barberos!$A:$A)))</f>
        <v>0</v>
      </c>
      <c r="AS195" s="21" cm="1">
        <f t="array" ref="AS195">IF(ISERROR(INDEX(Jornadas[id],ROW()-5)),"",INT(SUMIFS(Cortes[importe],Cortes[id_jornada],INDEX(Jornadas[id],ROW()-5),Cortes[id_barbero],LOOKUP($AR$4,Barberos[nombre],Barberos[id]))*(INDEX(Jornadas[comision_barberos],1)/100)))</f>
        <v>0</v>
      </c>
      <c r="AT195" s="21" cm="1">
        <f t="array" ref="AT195">IF(ISERROR(INDEX(Jornadas[id],ROW()-5)),"",SUMIFS(Cortes[propina],Cortes[id_jornada],INDEX(Jornadas[id],ROW()-5),Cortes[id_barbero],LOOKUP($AR$4,Barberos[nombre],Barberos[id])))</f>
        <v>0</v>
      </c>
      <c r="AU195" s="21" cm="1">
        <f t="array" ref="AU195">IF(ISERROR(INDEX(Jornadas[id],ROW()-5)),"",SUMIFS(Adelantos[importe],Adelantos[id_jornada],INDEX(Jornadas[id],ROW()-5),Adelantos[id_barbero],LOOKUP($AR$4,Barberos[nombre],Barberos[id])))</f>
        <v>0</v>
      </c>
      <c r="AV195" s="21" cm="1">
        <f t="array" ref="AV195">IF(ISERROR(INDEX(Jornadas[id],ROW()-5)),"",AS195+AT195-AU195)</f>
        <v>0</v>
      </c>
    </row>
    <row r="196" spans="1:48" ht="15" hidden="1" customHeight="1" x14ac:dyDescent="0.3">
      <c r="A196" s="53" t="str">
        <f t="shared" si="2"/>
        <v>Thursday</v>
      </c>
      <c r="B196" s="54"/>
      <c r="C196" s="38" cm="1">
        <f t="array" ref="C196">IF(ISERROR(INDEX(Jornadas[id],ROW()-5)),"",INDEX(Jornadas[fecha],ROW()-5))</f>
        <v>45883</v>
      </c>
      <c r="D196" s="1" cm="1">
        <f t="array" ref="D196">IF(ISERROR(INDEX(Jornadas[id],ROW()-5)),"",COUNTIFS(_Cortes!$C:$C,INDEX(Jornadas[id],ROW()-5),_Cortes!$B:$B,LOOKUP($D$4,_Barberos!$B:$B,_Barberos!$A:$A)))</f>
        <v>0</v>
      </c>
      <c r="E196" s="20" cm="1">
        <f t="array" ref="E196">IF(ISERROR(INDEX(Jornadas[id],ROW()-5)),"",INT(SUMIFS(Cortes[importe],Cortes[id_jornada],INDEX(Jornadas[id],ROW()-5),Cortes[id_barbero],LOOKUP($D$4,Barberos[nombre],Barberos[id]))*(INDEX(Jornadas[comision_barberos],1)/100)))</f>
        <v>0</v>
      </c>
      <c r="F196" s="20" cm="1">
        <f t="array" ref="F196">IF(ISERROR(INDEX(Jornadas[id],ROW()-5)),"",SUMIFS(Cortes[propina],Cortes[id_jornada],INDEX(Jornadas[id],ROW()-5),Cortes[id_barbero],LOOKUP($D$4,Barberos[nombre],Barberos[id])))</f>
        <v>0</v>
      </c>
      <c r="G196" s="20" cm="1">
        <f t="array" ref="G196">IF(ISERROR(INDEX(Jornadas[id],ROW()-5)),"",SUMIFS(Adelantos[importe],Adelantos[id_jornada],INDEX(Jornadas[id],ROW()-5),Adelantos[id_barbero],LOOKUP($D$4,Barberos[nombre],Barberos[id])))</f>
        <v>0</v>
      </c>
      <c r="H196" s="20" cm="1">
        <f t="array" ref="H196">IF(ISERROR(INDEX(Jornadas[id],ROW()-5)),"",E196+F196-G196)</f>
        <v>0</v>
      </c>
      <c r="I196" s="1" cm="1">
        <f t="array" ref="I196">IF(ISERROR(INDEX(Jornadas[id],ROW()-5)),"",COUNTIFS(_Cortes!$C:$C,INDEX(Jornadas[id],ROW()-5),_Cortes!$B:$B,LOOKUP($I$4,_Barberos!$B:$B,_Barberos!$A:$A)))</f>
        <v>18</v>
      </c>
      <c r="J196" s="20" cm="1">
        <f t="array" ref="J196">IF(ISERROR(INDEX(Jornadas[id],ROW()-5)),"",INT(SUMIFS(Cortes[importe],Cortes[id_jornada],INDEX(Jornadas[id],ROW()-5),Cortes[id_barbero],LOOKUP($I$4,Barberos[nombre],Barberos[id]))*(INDEX(Jornadas[comision_barberos],1)/100)))</f>
        <v>72000</v>
      </c>
      <c r="K196" s="20" cm="1">
        <f t="array" ref="K196">IF(ISERROR(INDEX(Jornadas[id],ROW()-5)),"",SUMIFS(Cortes[propina],Cortes[id_jornada],INDEX(Jornadas[id],ROW()-5),Cortes[id_barbero],LOOKUP($I$4,Barberos[nombre],Barberos[id])))</f>
        <v>4000</v>
      </c>
      <c r="L196" s="20" cm="1">
        <f t="array" ref="L196">IF(ISERROR(INDEX(Jornadas[id],ROW()-5)),"",SUMIFS(Adelantos[importe],Adelantos[id_jornada],INDEX(Jornadas[id],ROW()-5),Adelantos[id_barbero],LOOKUP($I$4,Barberos[nombre],Barberos[id])))</f>
        <v>4000</v>
      </c>
      <c r="M196" s="20" cm="1">
        <f t="array" ref="M196">IF(ISERROR(INDEX(Jornadas[id],ROW()-5)),"",J196+K196-L196)</f>
        <v>72000</v>
      </c>
      <c r="N196" s="1" cm="1">
        <f t="array" ref="N196">IF(ISERROR(INDEX(Jornadas[id],ROW()-5)),"",COUNTIFS(_Cortes!$C:$C,INDEX(Jornadas[id],ROW()-5),_Cortes!$B:$B,LOOKUP($N$4,_Barberos!$B:$B,_Barberos!$A:$A)))</f>
        <v>15</v>
      </c>
      <c r="O196" s="20" cm="1">
        <f t="array" ref="O196">IF(ISERROR(INDEX(Jornadas[id],ROW()-5)),"",INT(SUMIFS(Cortes[importe],Cortes[id_jornada],INDEX(Jornadas[id],ROW()-5),Cortes[id_barbero],LOOKUP($N$4,Barberos[nombre],Barberos[id]))*(INDEX(Jornadas[comision_barberos],1)/100)))</f>
        <v>63000</v>
      </c>
      <c r="P196" s="20" cm="1">
        <f t="array" ref="P196">IF(ISERROR(INDEX(Jornadas[id],ROW()-5)),"",SUMIFS(Cortes[propina],Cortes[id_jornada],INDEX(Jornadas[id],ROW()-5),Cortes[id_barbero],LOOKUP($N$4,Barberos[nombre],Barberos[id])))</f>
        <v>14000</v>
      </c>
      <c r="Q196" s="20" cm="1">
        <f t="array" ref="Q196">IF(ISERROR(INDEX(Jornadas[id],ROW()-5)),"",SUMIFS(Adelantos[importe],Adelantos[id_jornada],INDEX(Jornadas[id],ROW()-5),Adelantos[id_barbero],LOOKUP($N$4,Barberos[nombre],Barberos[id])))</f>
        <v>0</v>
      </c>
      <c r="R196" s="20" cm="1">
        <f t="array" ref="R196">IF(ISERROR(INDEX(Jornadas[id],ROW()-5)),"",O196+P196-Q196)</f>
        <v>77000</v>
      </c>
      <c r="S196" s="1" cm="1">
        <f t="array" ref="S196">IF(ISERROR(INDEX(Jornadas[id],ROW()-5)),"",COUNTIFS(_Cortes!$C:$C,INDEX(Jornadas[id],ROW()-5),_Cortes!$B:$B,LOOKUP($S$4,_Barberos!$B:$B,_Barberos!$A:$A)))</f>
        <v>0</v>
      </c>
      <c r="T196" s="20" cm="1">
        <f t="array" ref="T196">IF(ISERROR(INDEX(Jornadas[id],ROW()-5)),"",INT(SUMIFS(Cortes[importe],Cortes[id_jornada],INDEX(Jornadas[id],ROW()-5),Cortes[id_barbero],LOOKUP($S$4,Barberos[nombre],Barberos[id]))*(INDEX(Jornadas[comision_barberos],1)/100)))</f>
        <v>0</v>
      </c>
      <c r="U196" s="20" cm="1">
        <f t="array" ref="U196">IF(ISERROR(INDEX(Jornadas[id],ROW()-5)),"",SUMIFS(Cortes[propina],Cortes[id_jornada],INDEX(Jornadas[id],ROW()-5),Cortes[id_barbero],LOOKUP($S$4,Barberos[nombre],Barberos[id])))</f>
        <v>0</v>
      </c>
      <c r="V196" s="20" cm="1">
        <f t="array" ref="V196">IF(ISERROR(INDEX(Jornadas[id],ROW()-5)),"",SUMIFS(Adelantos[importe],Adelantos[id_jornada],INDEX(Jornadas[id],ROW()-5),Adelantos[id_barbero],LOOKUP($S$4,Barberos[nombre],Barberos[id])))</f>
        <v>0</v>
      </c>
      <c r="W196" s="20" cm="1">
        <f t="array" ref="W196">IF(ISERROR(INDEX(Jornadas[id],ROW()-5)),"",T196+U196-V196)</f>
        <v>0</v>
      </c>
      <c r="X196" s="1" cm="1">
        <f t="array" ref="X196">IF(ISERROR(INDEX(Jornadas[id],ROW()-5)),"",COUNTIFS(_Cortes!$C:$C,INDEX(Jornadas[id],ROW()-5),_Cortes!$B:$B,LOOKUP($X$4,_Barberos!$B:$B,_Barberos!$A:$A)))</f>
        <v>9</v>
      </c>
      <c r="Y196" s="20" cm="1">
        <f t="array" ref="Y196">IF(ISERROR(INDEX(Jornadas[id],ROW()-5)),"",INT(SUMIFS(Cortes[importe],Cortes[id_jornada],INDEX(Jornadas[id],ROW()-5),Cortes[id_barbero],LOOKUP($X$4,Barberos[nombre],Barberos[id]))*(INDEX(Jornadas[comision_barberos],1)/100)))</f>
        <v>36000</v>
      </c>
      <c r="Z196" s="20" cm="1">
        <f t="array" ref="Z196">IF(ISERROR(INDEX(Jornadas[id],ROW()-5)),"",SUMIFS(Cortes[propina],Cortes[id_jornada],INDEX(Jornadas[id],ROW()-5),Cortes[id_barbero],LOOKUP($X$4,Barberos[nombre],Barberos[id])))</f>
        <v>1000</v>
      </c>
      <c r="AA196" s="20" cm="1">
        <f t="array" ref="AA196">IF(ISERROR(INDEX(Jornadas[id],ROW()-5)),"",SUMIFS(Adelantos[importe],Adelantos[id_jornada],INDEX(Jornadas[id],ROW()-5),Adelantos[id_barbero],LOOKUP($X$4,Barberos[nombre],Barberos[id])))</f>
        <v>1200</v>
      </c>
      <c r="AB196" s="20" cm="1">
        <f t="array" ref="AB196">IF(ISERROR(INDEX(Jornadas[id],ROW()-5)),"",Y196+Z196-AA196)</f>
        <v>35800</v>
      </c>
      <c r="AC196" s="1" cm="1">
        <f t="array" ref="AC196">IF(ISERROR(INDEX(Jornadas[id],ROW()-5)),"",COUNTIFS(_Cortes!$C:$C,INDEX(Jornadas[id],ROW()-5),_Cortes!$B:$B,LOOKUP($AC$4,_Barberos!$B:$B,_Barberos!$A:$A)))</f>
        <v>12</v>
      </c>
      <c r="AD196" s="20" cm="1">
        <f t="array" ref="AD196">IF(ISERROR(INDEX(Jornadas[id],ROW()-5)),"",INT(SUMIFS(Cortes[importe],Cortes[id_jornada],INDEX(Jornadas[id],ROW()-5),Cortes[id_barbero],LOOKUP($AC$4,Barberos[nombre],Barberos[id]))*(INDEX(Jornadas[comision_barberos],1)/100)))</f>
        <v>50000</v>
      </c>
      <c r="AE196" s="20" cm="1">
        <f t="array" ref="AE196">IF(ISERROR(INDEX(Jornadas[id],ROW()-5)),"",SUMIFS(Cortes[propina],Cortes[id_jornada],INDEX(Jornadas[id],ROW()-5),Cortes[id_barbero],LOOKUP($AC$4,Barberos[nombre],Barberos[id])))</f>
        <v>0</v>
      </c>
      <c r="AF196" s="20" cm="1">
        <f t="array" ref="AF196">IF(ISERROR(INDEX(Jornadas[id],ROW()-5)),"",SUMIFS(Adelantos[importe],Adelantos[id_jornada],INDEX(Jornadas[id],ROW()-5),Adelantos[id_barbero],LOOKUP($AC$4,Barberos[nombre],Barberos[id])))</f>
        <v>0</v>
      </c>
      <c r="AG196" s="20" cm="1">
        <f t="array" ref="AG196">IF(ISERROR(INDEX(Jornadas[id],ROW()-5)),"",AD196+AE196-AF196)</f>
        <v>50000</v>
      </c>
      <c r="AH196" s="1" cm="1">
        <f t="array" ref="AH196">IF(ISERROR(INDEX(Jornadas[id],ROW()-5)),"",COUNTIFS(_Cortes!$C:$C,INDEX(Jornadas[id],ROW()-5),_Cortes!$B:$B,LOOKUP($AH$4,_Barberos!$B:$B,_Barberos!$A:$A)))</f>
        <v>0</v>
      </c>
      <c r="AI196" s="20" cm="1">
        <f t="array" ref="AI196">IF(ISERROR(INDEX(Jornadas[id],ROW()-5)),"",INT(SUMIFS(Cortes[importe],Cortes[id_jornada],INDEX(Jornadas[id],ROW()-5),Cortes[id_barbero],LOOKUP($AH$4,Barberos[nombre],Barberos[id]))*(INDEX(Jornadas[comision_barberos],1)/100)))</f>
        <v>0</v>
      </c>
      <c r="AJ196" s="20" cm="1">
        <f t="array" ref="AJ196">IF(ISERROR(INDEX(Jornadas[id],ROW()-5)),"",SUMIFS(Cortes[propina],Cortes[id_jornada],INDEX(Jornadas[id],ROW()-5),Cortes[id_barbero],LOOKUP($AH$4,Barberos[nombre],Barberos[id])))</f>
        <v>0</v>
      </c>
      <c r="AK196" s="20" cm="1">
        <f t="array" ref="AK196">IF(ISERROR(INDEX(Jornadas[id],ROW()-5)),"",SUMIFS(Adelantos[importe],Adelantos[id_jornada],INDEX(Jornadas[id],ROW()-5),Adelantos[id_barbero],LOOKUP($AH$4,Barberos[nombre],Barberos[id])))</f>
        <v>0</v>
      </c>
      <c r="AL196" s="20" cm="1">
        <f t="array" ref="AL196">IF(ISERROR(INDEX(Jornadas[id],ROW()-5)),"",AI196+AJ196-AK196)</f>
        <v>0</v>
      </c>
      <c r="AM196" s="1" cm="1">
        <f t="array" ref="AM196">IF(ISERROR(INDEX(Jornadas[id],ROW()-5)),"",COUNTIFS(_Cortes!$C:$C,INDEX(Jornadas[id],ROW()-5),_Cortes!$B:$B,LOOKUP($AM$4,_Barberos!$B:$B,_Barberos!$A:$A)))</f>
        <v>0</v>
      </c>
      <c r="AN196" s="20" cm="1">
        <f t="array" ref="AN196">IF(ISERROR(INDEX(Jornadas[id],ROW()-5)),"",INT(SUMIFS(Cortes[importe],Cortes[id_jornada],INDEX(Jornadas[id],ROW()-5),Cortes[id_barbero],LOOKUP($AM$4,Barberos[nombre],Barberos[id]))*(INDEX(Jornadas[comision_barberos],1)/100)))</f>
        <v>0</v>
      </c>
      <c r="AO196" s="20" cm="1">
        <f t="array" ref="AO196">IF(ISERROR(INDEX(Jornadas[id],ROW()-5)),"",SUMIFS(Cortes[propina],Cortes[id_jornada],INDEX(Jornadas[id],ROW()-5),Cortes[id_barbero],LOOKUP($AM$4,Barberos[nombre],Barberos[id])))</f>
        <v>0</v>
      </c>
      <c r="AP196" s="20" cm="1">
        <f t="array" ref="AP196">IF(ISERROR(INDEX(Jornadas[id],ROW()-5)),"",SUMIFS(Adelantos[importe],Adelantos[id_jornada],INDEX(Jornadas[id],ROW()-5),Adelantos[id_barbero],LOOKUP($AM$4,Barberos[nombre],Barberos[id])))</f>
        <v>0</v>
      </c>
      <c r="AQ196" s="20" cm="1">
        <f t="array" ref="AQ196">IF(ISERROR(INDEX(Jornadas[id],ROW()-5)),"",AN196+AO196-AP196)</f>
        <v>0</v>
      </c>
      <c r="AR196" s="1" cm="1">
        <f t="array" ref="AR196">IF(ISERROR(INDEX(Jornadas[id],ROW()-5)),"",COUNTIFS(_Cortes!$C:$C,INDEX(Jornadas[id],ROW()-5),_Cortes!$B:$B,LOOKUP($AR$4,_Barberos!$B:$B,_Barberos!$A:$A)))</f>
        <v>0</v>
      </c>
      <c r="AS196" s="20" cm="1">
        <f t="array" ref="AS196">IF(ISERROR(INDEX(Jornadas[id],ROW()-5)),"",INT(SUMIFS(Cortes[importe],Cortes[id_jornada],INDEX(Jornadas[id],ROW()-5),Cortes[id_barbero],LOOKUP($AR$4,Barberos[nombre],Barberos[id]))*(INDEX(Jornadas[comision_barberos],1)/100)))</f>
        <v>0</v>
      </c>
      <c r="AT196" s="20" cm="1">
        <f t="array" ref="AT196">IF(ISERROR(INDEX(Jornadas[id],ROW()-5)),"",SUMIFS(Cortes[propina],Cortes[id_jornada],INDEX(Jornadas[id],ROW()-5),Cortes[id_barbero],LOOKUP($AR$4,Barberos[nombre],Barberos[id])))</f>
        <v>0</v>
      </c>
      <c r="AU196" s="20" cm="1">
        <f t="array" ref="AU196">IF(ISERROR(INDEX(Jornadas[id],ROW()-5)),"",SUMIFS(Adelantos[importe],Adelantos[id_jornada],INDEX(Jornadas[id],ROW()-5),Adelantos[id_barbero],LOOKUP($AR$4,Barberos[nombre],Barberos[id])))</f>
        <v>0</v>
      </c>
      <c r="AV196" s="20" cm="1">
        <f t="array" ref="AV196">IF(ISERROR(INDEX(Jornadas[id],ROW()-5)),"",AS196+AT196-AU196)</f>
        <v>0</v>
      </c>
    </row>
    <row r="197" spans="1:48" ht="15" hidden="1" customHeight="1" x14ac:dyDescent="0.3">
      <c r="A197" s="51" t="str">
        <f t="shared" si="2"/>
        <v>Friday</v>
      </c>
      <c r="B197" s="52"/>
      <c r="C197" s="36" cm="1">
        <f t="array" ref="C197">IF(ISERROR(INDEX(Jornadas[id],ROW()-5)),"",INDEX(Jornadas[fecha],ROW()-5))</f>
        <v>45884</v>
      </c>
      <c r="D197" s="2" cm="1">
        <f t="array" ref="D197">IF(ISERROR(INDEX(Jornadas[id],ROW()-5)),"",COUNTIFS(_Cortes!$C:$C,INDEX(Jornadas[id],ROW()-5),_Cortes!$B:$B,LOOKUP($D$4,_Barberos!$B:$B,_Barberos!$A:$A)))</f>
        <v>6</v>
      </c>
      <c r="E197" s="21" cm="1">
        <f t="array" ref="E197">IF(ISERROR(INDEX(Jornadas[id],ROW()-5)),"",INT(SUMIFS(Cortes[importe],Cortes[id_jornada],INDEX(Jornadas[id],ROW()-5),Cortes[id_barbero],LOOKUP($D$4,Barberos[nombre],Barberos[id]))*(INDEX(Jornadas[comision_barberos],1)/100)))</f>
        <v>24000</v>
      </c>
      <c r="F197" s="21" cm="1">
        <f t="array" ref="F197">IF(ISERROR(INDEX(Jornadas[id],ROW()-5)),"",SUMIFS(Cortes[propina],Cortes[id_jornada],INDEX(Jornadas[id],ROW()-5),Cortes[id_barbero],LOOKUP($D$4,Barberos[nombre],Barberos[id])))</f>
        <v>2000</v>
      </c>
      <c r="G197" s="21" cm="1">
        <f t="array" ref="G197">IF(ISERROR(INDEX(Jornadas[id],ROW()-5)),"",SUMIFS(Adelantos[importe],Adelantos[id_jornada],INDEX(Jornadas[id],ROW()-5),Adelantos[id_barbero],LOOKUP($D$4,Barberos[nombre],Barberos[id])))</f>
        <v>0</v>
      </c>
      <c r="H197" s="21" cm="1">
        <f t="array" ref="H197">IF(ISERROR(INDEX(Jornadas[id],ROW()-5)),"",E197+F197-G197)</f>
        <v>26000</v>
      </c>
      <c r="I197" s="2" cm="1">
        <f t="array" ref="I197">IF(ISERROR(INDEX(Jornadas[id],ROW()-5)),"",COUNTIFS(_Cortes!$C:$C,INDEX(Jornadas[id],ROW()-5),_Cortes!$B:$B,LOOKUP($I$4,_Barberos!$B:$B,_Barberos!$A:$A)))</f>
        <v>19</v>
      </c>
      <c r="J197" s="21" cm="1">
        <f t="array" ref="J197">IF(ISERROR(INDEX(Jornadas[id],ROW()-5)),"",INT(SUMIFS(Cortes[importe],Cortes[id_jornada],INDEX(Jornadas[id],ROW()-5),Cortes[id_barbero],LOOKUP($I$4,Barberos[nombre],Barberos[id]))*(INDEX(Jornadas[comision_barberos],1)/100)))</f>
        <v>77000</v>
      </c>
      <c r="K197" s="21" cm="1">
        <f t="array" ref="K197">IF(ISERROR(INDEX(Jornadas[id],ROW()-5)),"",SUMIFS(Cortes[propina],Cortes[id_jornada],INDEX(Jornadas[id],ROW()-5),Cortes[id_barbero],LOOKUP($I$4,Barberos[nombre],Barberos[id])))</f>
        <v>2500</v>
      </c>
      <c r="L197" s="21" cm="1">
        <f t="array" ref="L197">IF(ISERROR(INDEX(Jornadas[id],ROW()-5)),"",SUMIFS(Adelantos[importe],Adelantos[id_jornada],INDEX(Jornadas[id],ROW()-5),Adelantos[id_barbero],LOOKUP($I$4,Barberos[nombre],Barberos[id])))</f>
        <v>6000</v>
      </c>
      <c r="M197" s="21" cm="1">
        <f t="array" ref="M197">IF(ISERROR(INDEX(Jornadas[id],ROW()-5)),"",J197+K197-L197)</f>
        <v>73500</v>
      </c>
      <c r="N197" s="2" cm="1">
        <f t="array" ref="N197">IF(ISERROR(INDEX(Jornadas[id],ROW()-5)),"",COUNTIFS(_Cortes!$C:$C,INDEX(Jornadas[id],ROW()-5),_Cortes!$B:$B,LOOKUP($N$4,_Barberos!$B:$B,_Barberos!$A:$A)))</f>
        <v>16</v>
      </c>
      <c r="O197" s="21" cm="1">
        <f t="array" ref="O197">IF(ISERROR(INDEX(Jornadas[id],ROW()-5)),"",INT(SUMIFS(Cortes[importe],Cortes[id_jornada],INDEX(Jornadas[id],ROW()-5),Cortes[id_barbero],LOOKUP($N$4,Barberos[nombre],Barberos[id]))*(INDEX(Jornadas[comision_barberos],1)/100)))</f>
        <v>65000</v>
      </c>
      <c r="P197" s="21" cm="1">
        <f t="array" ref="P197">IF(ISERROR(INDEX(Jornadas[id],ROW()-5)),"",SUMIFS(Cortes[propina],Cortes[id_jornada],INDEX(Jornadas[id],ROW()-5),Cortes[id_barbero],LOOKUP($N$4,Barberos[nombre],Barberos[id])))</f>
        <v>5000</v>
      </c>
      <c r="Q197" s="21" cm="1">
        <f t="array" ref="Q197">IF(ISERROR(INDEX(Jornadas[id],ROW()-5)),"",SUMIFS(Adelantos[importe],Adelantos[id_jornada],INDEX(Jornadas[id],ROW()-5),Adelantos[id_barbero],LOOKUP($N$4,Barberos[nombre],Barberos[id])))</f>
        <v>0</v>
      </c>
      <c r="R197" s="21" cm="1">
        <f t="array" ref="R197">IF(ISERROR(INDEX(Jornadas[id],ROW()-5)),"",O197+P197-Q197)</f>
        <v>70000</v>
      </c>
      <c r="S197" s="2" cm="1">
        <f t="array" ref="S197">IF(ISERROR(INDEX(Jornadas[id],ROW()-5)),"",COUNTIFS(_Cortes!$C:$C,INDEX(Jornadas[id],ROW()-5),_Cortes!$B:$B,LOOKUP($S$4,_Barberos!$B:$B,_Barberos!$A:$A)))</f>
        <v>12</v>
      </c>
      <c r="T197" s="21" cm="1">
        <f t="array" ref="T197">IF(ISERROR(INDEX(Jornadas[id],ROW()-5)),"",INT(SUMIFS(Cortes[importe],Cortes[id_jornada],INDEX(Jornadas[id],ROW()-5),Cortes[id_barbero],LOOKUP($S$4,Barberos[nombre],Barberos[id]))*(INDEX(Jornadas[comision_barberos],1)/100)))</f>
        <v>48000</v>
      </c>
      <c r="U197" s="21" cm="1">
        <f t="array" ref="U197">IF(ISERROR(INDEX(Jornadas[id],ROW()-5)),"",SUMIFS(Cortes[propina],Cortes[id_jornada],INDEX(Jornadas[id],ROW()-5),Cortes[id_barbero],LOOKUP($S$4,Barberos[nombre],Barberos[id])))</f>
        <v>8000</v>
      </c>
      <c r="V197" s="21" cm="1">
        <f t="array" ref="V197">IF(ISERROR(INDEX(Jornadas[id],ROW()-5)),"",SUMIFS(Adelantos[importe],Adelantos[id_jornada],INDEX(Jornadas[id],ROW()-5),Adelantos[id_barbero],LOOKUP($S$4,Barberos[nombre],Barberos[id])))</f>
        <v>0</v>
      </c>
      <c r="W197" s="21" cm="1">
        <f t="array" ref="W197">IF(ISERROR(INDEX(Jornadas[id],ROW()-5)),"",T197+U197-V197)</f>
        <v>56000</v>
      </c>
      <c r="X197" s="2" cm="1">
        <f t="array" ref="X197">IF(ISERROR(INDEX(Jornadas[id],ROW()-5)),"",COUNTIFS(_Cortes!$C:$C,INDEX(Jornadas[id],ROW()-5),_Cortes!$B:$B,LOOKUP($X$4,_Barberos!$B:$B,_Barberos!$A:$A)))</f>
        <v>5</v>
      </c>
      <c r="Y197" s="21" cm="1">
        <f t="array" ref="Y197">IF(ISERROR(INDEX(Jornadas[id],ROW()-5)),"",INT(SUMIFS(Cortes[importe],Cortes[id_jornada],INDEX(Jornadas[id],ROW()-5),Cortes[id_barbero],LOOKUP($X$4,Barberos[nombre],Barberos[id]))*(INDEX(Jornadas[comision_barberos],1)/100)))</f>
        <v>20000</v>
      </c>
      <c r="Z197" s="21" cm="1">
        <f t="array" ref="Z197">IF(ISERROR(INDEX(Jornadas[id],ROW()-5)),"",SUMIFS(Cortes[propina],Cortes[id_jornada],INDEX(Jornadas[id],ROW()-5),Cortes[id_barbero],LOOKUP($X$4,Barberos[nombre],Barberos[id])))</f>
        <v>500</v>
      </c>
      <c r="AA197" s="21" cm="1">
        <f t="array" ref="AA197">IF(ISERROR(INDEX(Jornadas[id],ROW()-5)),"",SUMIFS(Adelantos[importe],Adelantos[id_jornada],INDEX(Jornadas[id],ROW()-5),Adelantos[id_barbero],LOOKUP($X$4,Barberos[nombre],Barberos[id])))</f>
        <v>0</v>
      </c>
      <c r="AB197" s="21" cm="1">
        <f t="array" ref="AB197">IF(ISERROR(INDEX(Jornadas[id],ROW()-5)),"",Y197+Z197-AA197)</f>
        <v>20500</v>
      </c>
      <c r="AC197" s="2" cm="1">
        <f t="array" ref="AC197">IF(ISERROR(INDEX(Jornadas[id],ROW()-5)),"",COUNTIFS(_Cortes!$C:$C,INDEX(Jornadas[id],ROW()-5),_Cortes!$B:$B,LOOKUP($AC$4,_Barberos!$B:$B,_Barberos!$A:$A)))</f>
        <v>15</v>
      </c>
      <c r="AD197" s="21" cm="1">
        <f t="array" ref="AD197">IF(ISERROR(INDEX(Jornadas[id],ROW()-5)),"",INT(SUMIFS(Cortes[importe],Cortes[id_jornada],INDEX(Jornadas[id],ROW()-5),Cortes[id_barbero],LOOKUP($AC$4,Barberos[nombre],Barberos[id]))*(INDEX(Jornadas[comision_barberos],1)/100)))</f>
        <v>61000</v>
      </c>
      <c r="AE197" s="21" cm="1">
        <f t="array" ref="AE197">IF(ISERROR(INDEX(Jornadas[id],ROW()-5)),"",SUMIFS(Cortes[propina],Cortes[id_jornada],INDEX(Jornadas[id],ROW()-5),Cortes[id_barbero],LOOKUP($AC$4,Barberos[nombre],Barberos[id])))</f>
        <v>0</v>
      </c>
      <c r="AF197" s="21" cm="1">
        <f t="array" ref="AF197">IF(ISERROR(INDEX(Jornadas[id],ROW()-5)),"",SUMIFS(Adelantos[importe],Adelantos[id_jornada],INDEX(Jornadas[id],ROW()-5),Adelantos[id_barbero],LOOKUP($AC$4,Barberos[nombre],Barberos[id])))</f>
        <v>0</v>
      </c>
      <c r="AG197" s="21" cm="1">
        <f t="array" ref="AG197">IF(ISERROR(INDEX(Jornadas[id],ROW()-5)),"",AD197+AE197-AF197)</f>
        <v>61000</v>
      </c>
      <c r="AH197" s="2" cm="1">
        <f t="array" ref="AH197">IF(ISERROR(INDEX(Jornadas[id],ROW()-5)),"",COUNTIFS(_Cortes!$C:$C,INDEX(Jornadas[id],ROW()-5),_Cortes!$B:$B,LOOKUP($AH$4,_Barberos!$B:$B,_Barberos!$A:$A)))</f>
        <v>0</v>
      </c>
      <c r="AI197" s="21" cm="1">
        <f t="array" ref="AI197">IF(ISERROR(INDEX(Jornadas[id],ROW()-5)),"",INT(SUMIFS(Cortes[importe],Cortes[id_jornada],INDEX(Jornadas[id],ROW()-5),Cortes[id_barbero],LOOKUP($AH$4,Barberos[nombre],Barberos[id]))*(INDEX(Jornadas[comision_barberos],1)/100)))</f>
        <v>0</v>
      </c>
      <c r="AJ197" s="21" cm="1">
        <f t="array" ref="AJ197">IF(ISERROR(INDEX(Jornadas[id],ROW()-5)),"",SUMIFS(Cortes[propina],Cortes[id_jornada],INDEX(Jornadas[id],ROW()-5),Cortes[id_barbero],LOOKUP($AH$4,Barberos[nombre],Barberos[id])))</f>
        <v>0</v>
      </c>
      <c r="AK197" s="21" cm="1">
        <f t="array" ref="AK197">IF(ISERROR(INDEX(Jornadas[id],ROW()-5)),"",SUMIFS(Adelantos[importe],Adelantos[id_jornada],INDEX(Jornadas[id],ROW()-5),Adelantos[id_barbero],LOOKUP($AH$4,Barberos[nombre],Barberos[id])))</f>
        <v>0</v>
      </c>
      <c r="AL197" s="21" cm="1">
        <f t="array" ref="AL197">IF(ISERROR(INDEX(Jornadas[id],ROW()-5)),"",AI197+AJ197-AK197)</f>
        <v>0</v>
      </c>
      <c r="AM197" s="2" cm="1">
        <f t="array" ref="AM197">IF(ISERROR(INDEX(Jornadas[id],ROW()-5)),"",COUNTIFS(_Cortes!$C:$C,INDEX(Jornadas[id],ROW()-5),_Cortes!$B:$B,LOOKUP($AM$4,_Barberos!$B:$B,_Barberos!$A:$A)))</f>
        <v>0</v>
      </c>
      <c r="AN197" s="21" cm="1">
        <f t="array" ref="AN197">IF(ISERROR(INDEX(Jornadas[id],ROW()-5)),"",INT(SUMIFS(Cortes[importe],Cortes[id_jornada],INDEX(Jornadas[id],ROW()-5),Cortes[id_barbero],LOOKUP($AM$4,Barberos[nombre],Barberos[id]))*(INDEX(Jornadas[comision_barberos],1)/100)))</f>
        <v>0</v>
      </c>
      <c r="AO197" s="21" cm="1">
        <f t="array" ref="AO197">IF(ISERROR(INDEX(Jornadas[id],ROW()-5)),"",SUMIFS(Cortes[propina],Cortes[id_jornada],INDEX(Jornadas[id],ROW()-5),Cortes[id_barbero],LOOKUP($AM$4,Barberos[nombre],Barberos[id])))</f>
        <v>0</v>
      </c>
      <c r="AP197" s="21" cm="1">
        <f t="array" ref="AP197">IF(ISERROR(INDEX(Jornadas[id],ROW()-5)),"",SUMIFS(Adelantos[importe],Adelantos[id_jornada],INDEX(Jornadas[id],ROW()-5),Adelantos[id_barbero],LOOKUP($AM$4,Barberos[nombre],Barberos[id])))</f>
        <v>0</v>
      </c>
      <c r="AQ197" s="21" cm="1">
        <f t="array" ref="AQ197">IF(ISERROR(INDEX(Jornadas[id],ROW()-5)),"",AN197+AO197-AP197)</f>
        <v>0</v>
      </c>
      <c r="AR197" s="2" cm="1">
        <f t="array" ref="AR197">IF(ISERROR(INDEX(Jornadas[id],ROW()-5)),"",COUNTIFS(_Cortes!$C:$C,INDEX(Jornadas[id],ROW()-5),_Cortes!$B:$B,LOOKUP($AR$4,_Barberos!$B:$B,_Barberos!$A:$A)))</f>
        <v>0</v>
      </c>
      <c r="AS197" s="21" cm="1">
        <f t="array" ref="AS197">IF(ISERROR(INDEX(Jornadas[id],ROW()-5)),"",INT(SUMIFS(Cortes[importe],Cortes[id_jornada],INDEX(Jornadas[id],ROW()-5),Cortes[id_barbero],LOOKUP($AR$4,Barberos[nombre],Barberos[id]))*(INDEX(Jornadas[comision_barberos],1)/100)))</f>
        <v>0</v>
      </c>
      <c r="AT197" s="21" cm="1">
        <f t="array" ref="AT197">IF(ISERROR(INDEX(Jornadas[id],ROW()-5)),"",SUMIFS(Cortes[propina],Cortes[id_jornada],INDEX(Jornadas[id],ROW()-5),Cortes[id_barbero],LOOKUP($AR$4,Barberos[nombre],Barberos[id])))</f>
        <v>0</v>
      </c>
      <c r="AU197" s="21" cm="1">
        <f t="array" ref="AU197">IF(ISERROR(INDEX(Jornadas[id],ROW()-5)),"",SUMIFS(Adelantos[importe],Adelantos[id_jornada],INDEX(Jornadas[id],ROW()-5),Adelantos[id_barbero],LOOKUP($AR$4,Barberos[nombre],Barberos[id])))</f>
        <v>0</v>
      </c>
      <c r="AV197" s="21" cm="1">
        <f t="array" ref="AV197">IF(ISERROR(INDEX(Jornadas[id],ROW()-5)),"",AS197+AT197-AU197)</f>
        <v>0</v>
      </c>
    </row>
    <row r="198" spans="1:48" ht="15" hidden="1" customHeight="1" x14ac:dyDescent="0.3">
      <c r="A198" s="53" t="str">
        <f t="shared" si="2"/>
        <v>Saturday</v>
      </c>
      <c r="B198" s="54"/>
      <c r="C198" s="38" cm="1">
        <f t="array" ref="C198">IF(ISERROR(INDEX(Jornadas[id],ROW()-5)),"",INDEX(Jornadas[fecha],ROW()-5))</f>
        <v>45885</v>
      </c>
      <c r="D198" s="1" cm="1">
        <f t="array" ref="D198">IF(ISERROR(INDEX(Jornadas[id],ROW()-5)),"",COUNTIFS(_Cortes!$C:$C,INDEX(Jornadas[id],ROW()-5),_Cortes!$B:$B,LOOKUP($D$4,_Barberos!$B:$B,_Barberos!$A:$A)))</f>
        <v>0</v>
      </c>
      <c r="E198" s="20" cm="1">
        <f t="array" ref="E198">IF(ISERROR(INDEX(Jornadas[id],ROW()-5)),"",INT(SUMIFS(Cortes[importe],Cortes[id_jornada],INDEX(Jornadas[id],ROW()-5),Cortes[id_barbero],LOOKUP($D$4,Barberos[nombre],Barberos[id]))*(INDEX(Jornadas[comision_barberos],1)/100)))</f>
        <v>0</v>
      </c>
      <c r="F198" s="20" cm="1">
        <f t="array" ref="F198">IF(ISERROR(INDEX(Jornadas[id],ROW()-5)),"",SUMIFS(Cortes[propina],Cortes[id_jornada],INDEX(Jornadas[id],ROW()-5),Cortes[id_barbero],LOOKUP($D$4,Barberos[nombre],Barberos[id])))</f>
        <v>0</v>
      </c>
      <c r="G198" s="20" cm="1">
        <f t="array" ref="G198">IF(ISERROR(INDEX(Jornadas[id],ROW()-5)),"",SUMIFS(Adelantos[importe],Adelantos[id_jornada],INDEX(Jornadas[id],ROW()-5),Adelantos[id_barbero],LOOKUP($D$4,Barberos[nombre],Barberos[id])))</f>
        <v>0</v>
      </c>
      <c r="H198" s="20" cm="1">
        <f t="array" ref="H198">IF(ISERROR(INDEX(Jornadas[id],ROW()-5)),"",E198+F198-G198)</f>
        <v>0</v>
      </c>
      <c r="I198" s="1" cm="1">
        <f t="array" ref="I198">IF(ISERROR(INDEX(Jornadas[id],ROW()-5)),"",COUNTIFS(_Cortes!$C:$C,INDEX(Jornadas[id],ROW()-5),_Cortes!$B:$B,LOOKUP($I$4,_Barberos!$B:$B,_Barberos!$A:$A)))</f>
        <v>13</v>
      </c>
      <c r="J198" s="20" cm="1">
        <f t="array" ref="J198">IF(ISERROR(INDEX(Jornadas[id],ROW()-5)),"",INT(SUMIFS(Cortes[importe],Cortes[id_jornada],INDEX(Jornadas[id],ROW()-5),Cortes[id_barbero],LOOKUP($I$4,Barberos[nombre],Barberos[id]))*(INDEX(Jornadas[comision_barberos],1)/100)))</f>
        <v>52000</v>
      </c>
      <c r="K198" s="20" cm="1">
        <f t="array" ref="K198">IF(ISERROR(INDEX(Jornadas[id],ROW()-5)),"",SUMIFS(Cortes[propina],Cortes[id_jornada],INDEX(Jornadas[id],ROW()-5),Cortes[id_barbero],LOOKUP($I$4,Barberos[nombre],Barberos[id])))</f>
        <v>25000</v>
      </c>
      <c r="L198" s="20" cm="1">
        <f t="array" ref="L198">IF(ISERROR(INDEX(Jornadas[id],ROW()-5)),"",SUMIFS(Adelantos[importe],Adelantos[id_jornada],INDEX(Jornadas[id],ROW()-5),Adelantos[id_barbero],LOOKUP($I$4,Barberos[nombre],Barberos[id])))</f>
        <v>0</v>
      </c>
      <c r="M198" s="20" cm="1">
        <f t="array" ref="M198">IF(ISERROR(INDEX(Jornadas[id],ROW()-5)),"",J198+K198-L198)</f>
        <v>77000</v>
      </c>
      <c r="N198" s="1" cm="1">
        <f t="array" ref="N198">IF(ISERROR(INDEX(Jornadas[id],ROW()-5)),"",COUNTIFS(_Cortes!$C:$C,INDEX(Jornadas[id],ROW()-5),_Cortes!$B:$B,LOOKUP($N$4,_Barberos!$B:$B,_Barberos!$A:$A)))</f>
        <v>14</v>
      </c>
      <c r="O198" s="20" cm="1">
        <f t="array" ref="O198">IF(ISERROR(INDEX(Jornadas[id],ROW()-5)),"",INT(SUMIFS(Cortes[importe],Cortes[id_jornada],INDEX(Jornadas[id],ROW()-5),Cortes[id_barbero],LOOKUP($N$4,Barberos[nombre],Barberos[id]))*(INDEX(Jornadas[comision_barberos],1)/100)))</f>
        <v>57000</v>
      </c>
      <c r="P198" s="20" cm="1">
        <f t="array" ref="P198">IF(ISERROR(INDEX(Jornadas[id],ROW()-5)),"",SUMIFS(Cortes[propina],Cortes[id_jornada],INDEX(Jornadas[id],ROW()-5),Cortes[id_barbero],LOOKUP($N$4,Barberos[nombre],Barberos[id])))</f>
        <v>7000</v>
      </c>
      <c r="Q198" s="20" cm="1">
        <f t="array" ref="Q198">IF(ISERROR(INDEX(Jornadas[id],ROW()-5)),"",SUMIFS(Adelantos[importe],Adelantos[id_jornada],INDEX(Jornadas[id],ROW()-5),Adelantos[id_barbero],LOOKUP($N$4,Barberos[nombre],Barberos[id])))</f>
        <v>0</v>
      </c>
      <c r="R198" s="20" cm="1">
        <f t="array" ref="R198">IF(ISERROR(INDEX(Jornadas[id],ROW()-5)),"",O198+P198-Q198)</f>
        <v>64000</v>
      </c>
      <c r="S198" s="1" cm="1">
        <f t="array" ref="S198">IF(ISERROR(INDEX(Jornadas[id],ROW()-5)),"",COUNTIFS(_Cortes!$C:$C,INDEX(Jornadas[id],ROW()-5),_Cortes!$B:$B,LOOKUP($S$4,_Barberos!$B:$B,_Barberos!$A:$A)))</f>
        <v>9</v>
      </c>
      <c r="T198" s="20" cm="1">
        <f t="array" ref="T198">IF(ISERROR(INDEX(Jornadas[id],ROW()-5)),"",INT(SUMIFS(Cortes[importe],Cortes[id_jornada],INDEX(Jornadas[id],ROW()-5),Cortes[id_barbero],LOOKUP($S$4,Barberos[nombre],Barberos[id]))*(INDEX(Jornadas[comision_barberos],1)/100)))</f>
        <v>36000</v>
      </c>
      <c r="U198" s="20" cm="1">
        <f t="array" ref="U198">IF(ISERROR(INDEX(Jornadas[id],ROW()-5)),"",SUMIFS(Cortes[propina],Cortes[id_jornada],INDEX(Jornadas[id],ROW()-5),Cortes[id_barbero],LOOKUP($S$4,Barberos[nombre],Barberos[id])))</f>
        <v>4000</v>
      </c>
      <c r="V198" s="20" cm="1">
        <f t="array" ref="V198">IF(ISERROR(INDEX(Jornadas[id],ROW()-5)),"",SUMIFS(Adelantos[importe],Adelantos[id_jornada],INDEX(Jornadas[id],ROW()-5),Adelantos[id_barbero],LOOKUP($S$4,Barberos[nombre],Barberos[id])))</f>
        <v>0</v>
      </c>
      <c r="W198" s="20" cm="1">
        <f t="array" ref="W198">IF(ISERROR(INDEX(Jornadas[id],ROW()-5)),"",T198+U198-V198)</f>
        <v>40000</v>
      </c>
      <c r="X198" s="1" cm="1">
        <f t="array" ref="X198">IF(ISERROR(INDEX(Jornadas[id],ROW()-5)),"",COUNTIFS(_Cortes!$C:$C,INDEX(Jornadas[id],ROW()-5),_Cortes!$B:$B,LOOKUP($X$4,_Barberos!$B:$B,_Barberos!$A:$A)))</f>
        <v>9</v>
      </c>
      <c r="Y198" s="20" cm="1">
        <f t="array" ref="Y198">IF(ISERROR(INDEX(Jornadas[id],ROW()-5)),"",INT(SUMIFS(Cortes[importe],Cortes[id_jornada],INDEX(Jornadas[id],ROW()-5),Cortes[id_barbero],LOOKUP($X$4,Barberos[nombre],Barberos[id]))*(INDEX(Jornadas[comision_barberos],1)/100)))</f>
        <v>36000</v>
      </c>
      <c r="Z198" s="20" cm="1">
        <f t="array" ref="Z198">IF(ISERROR(INDEX(Jornadas[id],ROW()-5)),"",SUMIFS(Cortes[propina],Cortes[id_jornada],INDEX(Jornadas[id],ROW()-5),Cortes[id_barbero],LOOKUP($X$4,Barberos[nombre],Barberos[id])))</f>
        <v>6000</v>
      </c>
      <c r="AA198" s="20" cm="1">
        <f t="array" ref="AA198">IF(ISERROR(INDEX(Jornadas[id],ROW()-5)),"",SUMIFS(Adelantos[importe],Adelantos[id_jornada],INDEX(Jornadas[id],ROW()-5),Adelantos[id_barbero],LOOKUP($X$4,Barberos[nombre],Barberos[id])))</f>
        <v>0</v>
      </c>
      <c r="AB198" s="20" cm="1">
        <f t="array" ref="AB198">IF(ISERROR(INDEX(Jornadas[id],ROW()-5)),"",Y198+Z198-AA198)</f>
        <v>42000</v>
      </c>
      <c r="AC198" s="1" cm="1">
        <f t="array" ref="AC198">IF(ISERROR(INDEX(Jornadas[id],ROW()-5)),"",COUNTIFS(_Cortes!$C:$C,INDEX(Jornadas[id],ROW()-5),_Cortes!$B:$B,LOOKUP($AC$4,_Barberos!$B:$B,_Barberos!$A:$A)))</f>
        <v>11</v>
      </c>
      <c r="AD198" s="20" cm="1">
        <f t="array" ref="AD198">IF(ISERROR(INDEX(Jornadas[id],ROW()-5)),"",INT(SUMIFS(Cortes[importe],Cortes[id_jornada],INDEX(Jornadas[id],ROW()-5),Cortes[id_barbero],LOOKUP($AC$4,Barberos[nombre],Barberos[id]))*(INDEX(Jornadas[comision_barberos],1)/100)))</f>
        <v>45000</v>
      </c>
      <c r="AE198" s="20" cm="1">
        <f t="array" ref="AE198">IF(ISERROR(INDEX(Jornadas[id],ROW()-5)),"",SUMIFS(Cortes[propina],Cortes[id_jornada],INDEX(Jornadas[id],ROW()-5),Cortes[id_barbero],LOOKUP($AC$4,Barberos[nombre],Barberos[id])))</f>
        <v>2000</v>
      </c>
      <c r="AF198" s="20" cm="1">
        <f t="array" ref="AF198">IF(ISERROR(INDEX(Jornadas[id],ROW()-5)),"",SUMIFS(Adelantos[importe],Adelantos[id_jornada],INDEX(Jornadas[id],ROW()-5),Adelantos[id_barbero],LOOKUP($AC$4,Barberos[nombre],Barberos[id])))</f>
        <v>0</v>
      </c>
      <c r="AG198" s="20" cm="1">
        <f t="array" ref="AG198">IF(ISERROR(INDEX(Jornadas[id],ROW()-5)),"",AD198+AE198-AF198)</f>
        <v>47000</v>
      </c>
      <c r="AH198" s="1" cm="1">
        <f t="array" ref="AH198">IF(ISERROR(INDEX(Jornadas[id],ROW()-5)),"",COUNTIFS(_Cortes!$C:$C,INDEX(Jornadas[id],ROW()-5),_Cortes!$B:$B,LOOKUP($AH$4,_Barberos!$B:$B,_Barberos!$A:$A)))</f>
        <v>0</v>
      </c>
      <c r="AI198" s="20" cm="1">
        <f t="array" ref="AI198">IF(ISERROR(INDEX(Jornadas[id],ROW()-5)),"",INT(SUMIFS(Cortes[importe],Cortes[id_jornada],INDEX(Jornadas[id],ROW()-5),Cortes[id_barbero],LOOKUP($AH$4,Barberos[nombre],Barberos[id]))*(INDEX(Jornadas[comision_barberos],1)/100)))</f>
        <v>0</v>
      </c>
      <c r="AJ198" s="20" cm="1">
        <f t="array" ref="AJ198">IF(ISERROR(INDEX(Jornadas[id],ROW()-5)),"",SUMIFS(Cortes[propina],Cortes[id_jornada],INDEX(Jornadas[id],ROW()-5),Cortes[id_barbero],LOOKUP($AH$4,Barberos[nombre],Barberos[id])))</f>
        <v>0</v>
      </c>
      <c r="AK198" s="20" cm="1">
        <f t="array" ref="AK198">IF(ISERROR(INDEX(Jornadas[id],ROW()-5)),"",SUMIFS(Adelantos[importe],Adelantos[id_jornada],INDEX(Jornadas[id],ROW()-5),Adelantos[id_barbero],LOOKUP($AH$4,Barberos[nombre],Barberos[id])))</f>
        <v>0</v>
      </c>
      <c r="AL198" s="20" cm="1">
        <f t="array" ref="AL198">IF(ISERROR(INDEX(Jornadas[id],ROW()-5)),"",AI198+AJ198-AK198)</f>
        <v>0</v>
      </c>
      <c r="AM198" s="1" cm="1">
        <f t="array" ref="AM198">IF(ISERROR(INDEX(Jornadas[id],ROW()-5)),"",COUNTIFS(_Cortes!$C:$C,INDEX(Jornadas[id],ROW()-5),_Cortes!$B:$B,LOOKUP($AM$4,_Barberos!$B:$B,_Barberos!$A:$A)))</f>
        <v>0</v>
      </c>
      <c r="AN198" s="20" cm="1">
        <f t="array" ref="AN198">IF(ISERROR(INDEX(Jornadas[id],ROW()-5)),"",INT(SUMIFS(Cortes[importe],Cortes[id_jornada],INDEX(Jornadas[id],ROW()-5),Cortes[id_barbero],LOOKUP($AM$4,Barberos[nombre],Barberos[id]))*(INDEX(Jornadas[comision_barberos],1)/100)))</f>
        <v>0</v>
      </c>
      <c r="AO198" s="20" cm="1">
        <f t="array" ref="AO198">IF(ISERROR(INDEX(Jornadas[id],ROW()-5)),"",SUMIFS(Cortes[propina],Cortes[id_jornada],INDEX(Jornadas[id],ROW()-5),Cortes[id_barbero],LOOKUP($AM$4,Barberos[nombre],Barberos[id])))</f>
        <v>0</v>
      </c>
      <c r="AP198" s="20" cm="1">
        <f t="array" ref="AP198">IF(ISERROR(INDEX(Jornadas[id],ROW()-5)),"",SUMIFS(Adelantos[importe],Adelantos[id_jornada],INDEX(Jornadas[id],ROW()-5),Adelantos[id_barbero],LOOKUP($AM$4,Barberos[nombre],Barberos[id])))</f>
        <v>0</v>
      </c>
      <c r="AQ198" s="20" cm="1">
        <f t="array" ref="AQ198">IF(ISERROR(INDEX(Jornadas[id],ROW()-5)),"",AN198+AO198-AP198)</f>
        <v>0</v>
      </c>
      <c r="AR198" s="1" cm="1">
        <f t="array" ref="AR198">IF(ISERROR(INDEX(Jornadas[id],ROW()-5)),"",COUNTIFS(_Cortes!$C:$C,INDEX(Jornadas[id],ROW()-5),_Cortes!$B:$B,LOOKUP($AR$4,_Barberos!$B:$B,_Barberos!$A:$A)))</f>
        <v>0</v>
      </c>
      <c r="AS198" s="20" cm="1">
        <f t="array" ref="AS198">IF(ISERROR(INDEX(Jornadas[id],ROW()-5)),"",INT(SUMIFS(Cortes[importe],Cortes[id_jornada],INDEX(Jornadas[id],ROW()-5),Cortes[id_barbero],LOOKUP($AR$4,Barberos[nombre],Barberos[id]))*(INDEX(Jornadas[comision_barberos],1)/100)))</f>
        <v>0</v>
      </c>
      <c r="AT198" s="20" cm="1">
        <f t="array" ref="AT198">IF(ISERROR(INDEX(Jornadas[id],ROW()-5)),"",SUMIFS(Cortes[propina],Cortes[id_jornada],INDEX(Jornadas[id],ROW()-5),Cortes[id_barbero],LOOKUP($AR$4,Barberos[nombre],Barberos[id])))</f>
        <v>0</v>
      </c>
      <c r="AU198" s="20" cm="1">
        <f t="array" ref="AU198">IF(ISERROR(INDEX(Jornadas[id],ROW()-5)),"",SUMIFS(Adelantos[importe],Adelantos[id_jornada],INDEX(Jornadas[id],ROW()-5),Adelantos[id_barbero],LOOKUP($AR$4,Barberos[nombre],Barberos[id])))</f>
        <v>0</v>
      </c>
      <c r="AV198" s="20" cm="1">
        <f t="array" ref="AV198">IF(ISERROR(INDEX(Jornadas[id],ROW()-5)),"",AS198+AT198-AU198)</f>
        <v>0</v>
      </c>
    </row>
    <row r="199" spans="1:48" ht="15" hidden="1" customHeight="1" x14ac:dyDescent="0.3">
      <c r="A199" s="51" t="str">
        <f t="shared" ref="A199:A262" si="3">PROPER(TEXT($C199,"dddd"))</f>
        <v>Monday</v>
      </c>
      <c r="B199" s="52"/>
      <c r="C199" s="36" cm="1">
        <f t="array" ref="C199">IF(ISERROR(INDEX(Jornadas[id],ROW()-5)),"",INDEX(Jornadas[fecha],ROW()-5))</f>
        <v>45887</v>
      </c>
      <c r="D199" s="2" cm="1">
        <f t="array" ref="D199">IF(ISERROR(INDEX(Jornadas[id],ROW()-5)),"",COUNTIFS(_Cortes!$C:$C,INDEX(Jornadas[id],ROW()-5),_Cortes!$B:$B,LOOKUP($D$4,_Barberos!$B:$B,_Barberos!$A:$A)))</f>
        <v>0</v>
      </c>
      <c r="E199" s="21" cm="1">
        <f t="array" ref="E199">IF(ISERROR(INDEX(Jornadas[id],ROW()-5)),"",INT(SUMIFS(Cortes[importe],Cortes[id_jornada],INDEX(Jornadas[id],ROW()-5),Cortes[id_barbero],LOOKUP($D$4,Barberos[nombre],Barberos[id]))*(INDEX(Jornadas[comision_barberos],1)/100)))</f>
        <v>0</v>
      </c>
      <c r="F199" s="21" cm="1">
        <f t="array" ref="F199">IF(ISERROR(INDEX(Jornadas[id],ROW()-5)),"",SUMIFS(Cortes[propina],Cortes[id_jornada],INDEX(Jornadas[id],ROW()-5),Cortes[id_barbero],LOOKUP($D$4,Barberos[nombre],Barberos[id])))</f>
        <v>0</v>
      </c>
      <c r="G199" s="21" cm="1">
        <f t="array" ref="G199">IF(ISERROR(INDEX(Jornadas[id],ROW()-5)),"",SUMIFS(Adelantos[importe],Adelantos[id_jornada],INDEX(Jornadas[id],ROW()-5),Adelantos[id_barbero],LOOKUP($D$4,Barberos[nombre],Barberos[id])))</f>
        <v>0</v>
      </c>
      <c r="H199" s="21" cm="1">
        <f t="array" ref="H199">IF(ISERROR(INDEX(Jornadas[id],ROW()-5)),"",E199+F199-G199)</f>
        <v>0</v>
      </c>
      <c r="I199" s="2" cm="1">
        <f t="array" ref="I199">IF(ISERROR(INDEX(Jornadas[id],ROW()-5)),"",COUNTIFS(_Cortes!$C:$C,INDEX(Jornadas[id],ROW()-5),_Cortes!$B:$B,LOOKUP($I$4,_Barberos!$B:$B,_Barberos!$A:$A)))</f>
        <v>0</v>
      </c>
      <c r="J199" s="21" cm="1">
        <f t="array" ref="J199">IF(ISERROR(INDEX(Jornadas[id],ROW()-5)),"",INT(SUMIFS(Cortes[importe],Cortes[id_jornada],INDEX(Jornadas[id],ROW()-5),Cortes[id_barbero],LOOKUP($I$4,Barberos[nombre],Barberos[id]))*(INDEX(Jornadas[comision_barberos],1)/100)))</f>
        <v>0</v>
      </c>
      <c r="K199" s="21" cm="1">
        <f t="array" ref="K199">IF(ISERROR(INDEX(Jornadas[id],ROW()-5)),"",SUMIFS(Cortes[propina],Cortes[id_jornada],INDEX(Jornadas[id],ROW()-5),Cortes[id_barbero],LOOKUP($I$4,Barberos[nombre],Barberos[id])))</f>
        <v>0</v>
      </c>
      <c r="L199" s="21" cm="1">
        <f t="array" ref="L199">IF(ISERROR(INDEX(Jornadas[id],ROW()-5)),"",SUMIFS(Adelantos[importe],Adelantos[id_jornada],INDEX(Jornadas[id],ROW()-5),Adelantos[id_barbero],LOOKUP($I$4,Barberos[nombre],Barberos[id])))</f>
        <v>0</v>
      </c>
      <c r="M199" s="21" cm="1">
        <f t="array" ref="M199">IF(ISERROR(INDEX(Jornadas[id],ROW()-5)),"",J199+K199-L199)</f>
        <v>0</v>
      </c>
      <c r="N199" s="2" cm="1">
        <f t="array" ref="N199">IF(ISERROR(INDEX(Jornadas[id],ROW()-5)),"",COUNTIFS(_Cortes!$C:$C,INDEX(Jornadas[id],ROW()-5),_Cortes!$B:$B,LOOKUP($N$4,_Barberos!$B:$B,_Barberos!$A:$A)))</f>
        <v>9</v>
      </c>
      <c r="O199" s="21" cm="1">
        <f t="array" ref="O199">IF(ISERROR(INDEX(Jornadas[id],ROW()-5)),"",INT(SUMIFS(Cortes[importe],Cortes[id_jornada],INDEX(Jornadas[id],ROW()-5),Cortes[id_barbero],LOOKUP($N$4,Barberos[nombre],Barberos[id]))*(INDEX(Jornadas[comision_barberos],1)/100)))</f>
        <v>37000</v>
      </c>
      <c r="P199" s="21" cm="1">
        <f t="array" ref="P199">IF(ISERROR(INDEX(Jornadas[id],ROW()-5)),"",SUMIFS(Cortes[propina],Cortes[id_jornada],INDEX(Jornadas[id],ROW()-5),Cortes[id_barbero],LOOKUP($N$4,Barberos[nombre],Barberos[id])))</f>
        <v>4200</v>
      </c>
      <c r="Q199" s="21" cm="1">
        <f t="array" ref="Q199">IF(ISERROR(INDEX(Jornadas[id],ROW()-5)),"",SUMIFS(Adelantos[importe],Adelantos[id_jornada],INDEX(Jornadas[id],ROW()-5),Adelantos[id_barbero],LOOKUP($N$4,Barberos[nombre],Barberos[id])))</f>
        <v>0</v>
      </c>
      <c r="R199" s="21" cm="1">
        <f t="array" ref="R199">IF(ISERROR(INDEX(Jornadas[id],ROW()-5)),"",O199+P199-Q199)</f>
        <v>41200</v>
      </c>
      <c r="S199" s="2" cm="1">
        <f t="array" ref="S199">IF(ISERROR(INDEX(Jornadas[id],ROW()-5)),"",COUNTIFS(_Cortes!$C:$C,INDEX(Jornadas[id],ROW()-5),_Cortes!$B:$B,LOOKUP($S$4,_Barberos!$B:$B,_Barberos!$A:$A)))</f>
        <v>7</v>
      </c>
      <c r="T199" s="21" cm="1">
        <f t="array" ref="T199">IF(ISERROR(INDEX(Jornadas[id],ROW()-5)),"",INT(SUMIFS(Cortes[importe],Cortes[id_jornada],INDEX(Jornadas[id],ROW()-5),Cortes[id_barbero],LOOKUP($S$4,Barberos[nombre],Barberos[id]))*(INDEX(Jornadas[comision_barberos],1)/100)))</f>
        <v>28000</v>
      </c>
      <c r="U199" s="21" cm="1">
        <f t="array" ref="U199">IF(ISERROR(INDEX(Jornadas[id],ROW()-5)),"",SUMIFS(Cortes[propina],Cortes[id_jornada],INDEX(Jornadas[id],ROW()-5),Cortes[id_barbero],LOOKUP($S$4,Barberos[nombre],Barberos[id])))</f>
        <v>5000</v>
      </c>
      <c r="V199" s="21" cm="1">
        <f t="array" ref="V199">IF(ISERROR(INDEX(Jornadas[id],ROW()-5)),"",SUMIFS(Adelantos[importe],Adelantos[id_jornada],INDEX(Jornadas[id],ROW()-5),Adelantos[id_barbero],LOOKUP($S$4,Barberos[nombre],Barberos[id])))</f>
        <v>2500</v>
      </c>
      <c r="W199" s="21" cm="1">
        <f t="array" ref="W199">IF(ISERROR(INDEX(Jornadas[id],ROW()-5)),"",T199+U199-V199)</f>
        <v>30500</v>
      </c>
      <c r="X199" s="2" cm="1">
        <f t="array" ref="X199">IF(ISERROR(INDEX(Jornadas[id],ROW()-5)),"",COUNTIFS(_Cortes!$C:$C,INDEX(Jornadas[id],ROW()-5),_Cortes!$B:$B,LOOKUP($X$4,_Barberos!$B:$B,_Barberos!$A:$A)))</f>
        <v>5</v>
      </c>
      <c r="Y199" s="21" cm="1">
        <f t="array" ref="Y199">IF(ISERROR(INDEX(Jornadas[id],ROW()-5)),"",INT(SUMIFS(Cortes[importe],Cortes[id_jornada],INDEX(Jornadas[id],ROW()-5),Cortes[id_barbero],LOOKUP($X$4,Barberos[nombre],Barberos[id]))*(INDEX(Jornadas[comision_barberos],1)/100)))</f>
        <v>21000</v>
      </c>
      <c r="Z199" s="21" cm="1">
        <f t="array" ref="Z199">IF(ISERROR(INDEX(Jornadas[id],ROW()-5)),"",SUMIFS(Cortes[propina],Cortes[id_jornada],INDEX(Jornadas[id],ROW()-5),Cortes[id_barbero],LOOKUP($X$4,Barberos[nombre],Barberos[id])))</f>
        <v>0</v>
      </c>
      <c r="AA199" s="21" cm="1">
        <f t="array" ref="AA199">IF(ISERROR(INDEX(Jornadas[id],ROW()-5)),"",SUMIFS(Adelantos[importe],Adelantos[id_jornada],INDEX(Jornadas[id],ROW()-5),Adelantos[id_barbero],LOOKUP($X$4,Barberos[nombre],Barberos[id])))</f>
        <v>0</v>
      </c>
      <c r="AB199" s="21" cm="1">
        <f t="array" ref="AB199">IF(ISERROR(INDEX(Jornadas[id],ROW()-5)),"",Y199+Z199-AA199)</f>
        <v>21000</v>
      </c>
      <c r="AC199" s="2" cm="1">
        <f t="array" ref="AC199">IF(ISERROR(INDEX(Jornadas[id],ROW()-5)),"",COUNTIFS(_Cortes!$C:$C,INDEX(Jornadas[id],ROW()-5),_Cortes!$B:$B,LOOKUP($AC$4,_Barberos!$B:$B,_Barberos!$A:$A)))</f>
        <v>6</v>
      </c>
      <c r="AD199" s="21" cm="1">
        <f t="array" ref="AD199">IF(ISERROR(INDEX(Jornadas[id],ROW()-5)),"",INT(SUMIFS(Cortes[importe],Cortes[id_jornada],INDEX(Jornadas[id],ROW()-5),Cortes[id_barbero],LOOKUP($AC$4,Barberos[nombre],Barberos[id]))*(INDEX(Jornadas[comision_barberos],1)/100)))</f>
        <v>25000</v>
      </c>
      <c r="AE199" s="21" cm="1">
        <f t="array" ref="AE199">IF(ISERROR(INDEX(Jornadas[id],ROW()-5)),"",SUMIFS(Cortes[propina],Cortes[id_jornada],INDEX(Jornadas[id],ROW()-5),Cortes[id_barbero],LOOKUP($AC$4,Barberos[nombre],Barberos[id])))</f>
        <v>2000</v>
      </c>
      <c r="AF199" s="21" cm="1">
        <f t="array" ref="AF199">IF(ISERROR(INDEX(Jornadas[id],ROW()-5)),"",SUMIFS(Adelantos[importe],Adelantos[id_jornada],INDEX(Jornadas[id],ROW()-5),Adelantos[id_barbero],LOOKUP($AC$4,Barberos[nombre],Barberos[id])))</f>
        <v>0</v>
      </c>
      <c r="AG199" s="21" cm="1">
        <f t="array" ref="AG199">IF(ISERROR(INDEX(Jornadas[id],ROW()-5)),"",AD199+AE199-AF199)</f>
        <v>27000</v>
      </c>
      <c r="AH199" s="2" cm="1">
        <f t="array" ref="AH199">IF(ISERROR(INDEX(Jornadas[id],ROW()-5)),"",COUNTIFS(_Cortes!$C:$C,INDEX(Jornadas[id],ROW()-5),_Cortes!$B:$B,LOOKUP($AH$4,_Barberos!$B:$B,_Barberos!$A:$A)))</f>
        <v>0</v>
      </c>
      <c r="AI199" s="21" cm="1">
        <f t="array" ref="AI199">IF(ISERROR(INDEX(Jornadas[id],ROW()-5)),"",INT(SUMIFS(Cortes[importe],Cortes[id_jornada],INDEX(Jornadas[id],ROW()-5),Cortes[id_barbero],LOOKUP($AH$4,Barberos[nombre],Barberos[id]))*(INDEX(Jornadas[comision_barberos],1)/100)))</f>
        <v>0</v>
      </c>
      <c r="AJ199" s="21" cm="1">
        <f t="array" ref="AJ199">IF(ISERROR(INDEX(Jornadas[id],ROW()-5)),"",SUMIFS(Cortes[propina],Cortes[id_jornada],INDEX(Jornadas[id],ROW()-5),Cortes[id_barbero],LOOKUP($AH$4,Barberos[nombre],Barberos[id])))</f>
        <v>0</v>
      </c>
      <c r="AK199" s="21" cm="1">
        <f t="array" ref="AK199">IF(ISERROR(INDEX(Jornadas[id],ROW()-5)),"",SUMIFS(Adelantos[importe],Adelantos[id_jornada],INDEX(Jornadas[id],ROW()-5),Adelantos[id_barbero],LOOKUP($AH$4,Barberos[nombre],Barberos[id])))</f>
        <v>0</v>
      </c>
      <c r="AL199" s="21" cm="1">
        <f t="array" ref="AL199">IF(ISERROR(INDEX(Jornadas[id],ROW()-5)),"",AI199+AJ199-AK199)</f>
        <v>0</v>
      </c>
      <c r="AM199" s="2" cm="1">
        <f t="array" ref="AM199">IF(ISERROR(INDEX(Jornadas[id],ROW()-5)),"",COUNTIFS(_Cortes!$C:$C,INDEX(Jornadas[id],ROW()-5),_Cortes!$B:$B,LOOKUP($AM$4,_Barberos!$B:$B,_Barberos!$A:$A)))</f>
        <v>0</v>
      </c>
      <c r="AN199" s="21" cm="1">
        <f t="array" ref="AN199">IF(ISERROR(INDEX(Jornadas[id],ROW()-5)),"",INT(SUMIFS(Cortes[importe],Cortes[id_jornada],INDEX(Jornadas[id],ROW()-5),Cortes[id_barbero],LOOKUP($AM$4,Barberos[nombre],Barberos[id]))*(INDEX(Jornadas[comision_barberos],1)/100)))</f>
        <v>0</v>
      </c>
      <c r="AO199" s="21" cm="1">
        <f t="array" ref="AO199">IF(ISERROR(INDEX(Jornadas[id],ROW()-5)),"",SUMIFS(Cortes[propina],Cortes[id_jornada],INDEX(Jornadas[id],ROW()-5),Cortes[id_barbero],LOOKUP($AM$4,Barberos[nombre],Barberos[id])))</f>
        <v>0</v>
      </c>
      <c r="AP199" s="21" cm="1">
        <f t="array" ref="AP199">IF(ISERROR(INDEX(Jornadas[id],ROW()-5)),"",SUMIFS(Adelantos[importe],Adelantos[id_jornada],INDEX(Jornadas[id],ROW()-5),Adelantos[id_barbero],LOOKUP($AM$4,Barberos[nombre],Barberos[id])))</f>
        <v>0</v>
      </c>
      <c r="AQ199" s="21" cm="1">
        <f t="array" ref="AQ199">IF(ISERROR(INDEX(Jornadas[id],ROW()-5)),"",AN199+AO199-AP199)</f>
        <v>0</v>
      </c>
      <c r="AR199" s="2" cm="1">
        <f t="array" ref="AR199">IF(ISERROR(INDEX(Jornadas[id],ROW()-5)),"",COUNTIFS(_Cortes!$C:$C,INDEX(Jornadas[id],ROW()-5),_Cortes!$B:$B,LOOKUP($AR$4,_Barberos!$B:$B,_Barberos!$A:$A)))</f>
        <v>0</v>
      </c>
      <c r="AS199" s="21" cm="1">
        <f t="array" ref="AS199">IF(ISERROR(INDEX(Jornadas[id],ROW()-5)),"",INT(SUMIFS(Cortes[importe],Cortes[id_jornada],INDEX(Jornadas[id],ROW()-5),Cortes[id_barbero],LOOKUP($AR$4,Barberos[nombre],Barberos[id]))*(INDEX(Jornadas[comision_barberos],1)/100)))</f>
        <v>0</v>
      </c>
      <c r="AT199" s="21" cm="1">
        <f t="array" ref="AT199">IF(ISERROR(INDEX(Jornadas[id],ROW()-5)),"",SUMIFS(Cortes[propina],Cortes[id_jornada],INDEX(Jornadas[id],ROW()-5),Cortes[id_barbero],LOOKUP($AR$4,Barberos[nombre],Barberos[id])))</f>
        <v>0</v>
      </c>
      <c r="AU199" s="21" cm="1">
        <f t="array" ref="AU199">IF(ISERROR(INDEX(Jornadas[id],ROW()-5)),"",SUMIFS(Adelantos[importe],Adelantos[id_jornada],INDEX(Jornadas[id],ROW()-5),Adelantos[id_barbero],LOOKUP($AR$4,Barberos[nombre],Barberos[id])))</f>
        <v>0</v>
      </c>
      <c r="AV199" s="21" cm="1">
        <f t="array" ref="AV199">IF(ISERROR(INDEX(Jornadas[id],ROW()-5)),"",AS199+AT199-AU199)</f>
        <v>0</v>
      </c>
    </row>
    <row r="200" spans="1:48" ht="15" hidden="1" customHeight="1" x14ac:dyDescent="0.3">
      <c r="A200" s="53" t="str">
        <f t="shared" si="3"/>
        <v>Tuesday</v>
      </c>
      <c r="B200" s="54"/>
      <c r="C200" s="38" cm="1">
        <f t="array" ref="C200">IF(ISERROR(INDEX(Jornadas[id],ROW()-5)),"",INDEX(Jornadas[fecha],ROW()-5))</f>
        <v>45888</v>
      </c>
      <c r="D200" s="1" cm="1">
        <f t="array" ref="D200">IF(ISERROR(INDEX(Jornadas[id],ROW()-5)),"",COUNTIFS(_Cortes!$C:$C,INDEX(Jornadas[id],ROW()-5),_Cortes!$B:$B,LOOKUP($D$4,_Barberos!$B:$B,_Barberos!$A:$A)))</f>
        <v>0</v>
      </c>
      <c r="E200" s="20" cm="1">
        <f t="array" ref="E200">IF(ISERROR(INDEX(Jornadas[id],ROW()-5)),"",INT(SUMIFS(Cortes[importe],Cortes[id_jornada],INDEX(Jornadas[id],ROW()-5),Cortes[id_barbero],LOOKUP($D$4,Barberos[nombre],Barberos[id]))*(INDEX(Jornadas[comision_barberos],1)/100)))</f>
        <v>0</v>
      </c>
      <c r="F200" s="20" cm="1">
        <f t="array" ref="F200">IF(ISERROR(INDEX(Jornadas[id],ROW()-5)),"",SUMIFS(Cortes[propina],Cortes[id_jornada],INDEX(Jornadas[id],ROW()-5),Cortes[id_barbero],LOOKUP($D$4,Barberos[nombre],Barberos[id])))</f>
        <v>0</v>
      </c>
      <c r="G200" s="20" cm="1">
        <f t="array" ref="G200">IF(ISERROR(INDEX(Jornadas[id],ROW()-5)),"",SUMIFS(Adelantos[importe],Adelantos[id_jornada],INDEX(Jornadas[id],ROW()-5),Adelantos[id_barbero],LOOKUP($D$4,Barberos[nombre],Barberos[id])))</f>
        <v>0</v>
      </c>
      <c r="H200" s="20" cm="1">
        <f t="array" ref="H200">IF(ISERROR(INDEX(Jornadas[id],ROW()-5)),"",E200+F200-G200)</f>
        <v>0</v>
      </c>
      <c r="I200" s="1" cm="1">
        <f t="array" ref="I200">IF(ISERROR(INDEX(Jornadas[id],ROW()-5)),"",COUNTIFS(_Cortes!$C:$C,INDEX(Jornadas[id],ROW()-5),_Cortes!$B:$B,LOOKUP($I$4,_Barberos!$B:$B,_Barberos!$A:$A)))</f>
        <v>8</v>
      </c>
      <c r="J200" s="20" cm="1">
        <f t="array" ref="J200">IF(ISERROR(INDEX(Jornadas[id],ROW()-5)),"",INT(SUMIFS(Cortes[importe],Cortes[id_jornada],INDEX(Jornadas[id],ROW()-5),Cortes[id_barbero],LOOKUP($I$4,Barberos[nombre],Barberos[id]))*(INDEX(Jornadas[comision_barberos],1)/100)))</f>
        <v>32000</v>
      </c>
      <c r="K200" s="20" cm="1">
        <f t="array" ref="K200">IF(ISERROR(INDEX(Jornadas[id],ROW()-5)),"",SUMIFS(Cortes[propina],Cortes[id_jornada],INDEX(Jornadas[id],ROW()-5),Cortes[id_barbero],LOOKUP($I$4,Barberos[nombre],Barberos[id])))</f>
        <v>4000</v>
      </c>
      <c r="L200" s="20" cm="1">
        <f t="array" ref="L200">IF(ISERROR(INDEX(Jornadas[id],ROW()-5)),"",SUMIFS(Adelantos[importe],Adelantos[id_jornada],INDEX(Jornadas[id],ROW()-5),Adelantos[id_barbero],LOOKUP($I$4,Barberos[nombre],Barberos[id])))</f>
        <v>0</v>
      </c>
      <c r="M200" s="20" cm="1">
        <f t="array" ref="M200">IF(ISERROR(INDEX(Jornadas[id],ROW()-5)),"",J200+K200-L200)</f>
        <v>36000</v>
      </c>
      <c r="N200" s="1" cm="1">
        <f t="array" ref="N200">IF(ISERROR(INDEX(Jornadas[id],ROW()-5)),"",COUNTIFS(_Cortes!$C:$C,INDEX(Jornadas[id],ROW()-5),_Cortes!$B:$B,LOOKUP($N$4,_Barberos!$B:$B,_Barberos!$A:$A)))</f>
        <v>5</v>
      </c>
      <c r="O200" s="20" cm="1">
        <f t="array" ref="O200">IF(ISERROR(INDEX(Jornadas[id],ROW()-5)),"",INT(SUMIFS(Cortes[importe],Cortes[id_jornada],INDEX(Jornadas[id],ROW()-5),Cortes[id_barbero],LOOKUP($N$4,Barberos[nombre],Barberos[id]))*(INDEX(Jornadas[comision_barberos],1)/100)))</f>
        <v>38500</v>
      </c>
      <c r="P200" s="20" cm="1">
        <f t="array" ref="P200">IF(ISERROR(INDEX(Jornadas[id],ROW()-5)),"",SUMIFS(Cortes[propina],Cortes[id_jornada],INDEX(Jornadas[id],ROW()-5),Cortes[id_barbero],LOOKUP($N$4,Barberos[nombre],Barberos[id])))</f>
        <v>14900</v>
      </c>
      <c r="Q200" s="20" cm="1">
        <f t="array" ref="Q200">IF(ISERROR(INDEX(Jornadas[id],ROW()-5)),"",SUMIFS(Adelantos[importe],Adelantos[id_jornada],INDEX(Jornadas[id],ROW()-5),Adelantos[id_barbero],LOOKUP($N$4,Barberos[nombre],Barberos[id])))</f>
        <v>0</v>
      </c>
      <c r="R200" s="20" cm="1">
        <f t="array" ref="R200">IF(ISERROR(INDEX(Jornadas[id],ROW()-5)),"",O200+P200-Q200)</f>
        <v>53400</v>
      </c>
      <c r="S200" s="1" cm="1">
        <f t="array" ref="S200">IF(ISERROR(INDEX(Jornadas[id],ROW()-5)),"",COUNTIFS(_Cortes!$C:$C,INDEX(Jornadas[id],ROW()-5),_Cortes!$B:$B,LOOKUP($S$4,_Barberos!$B:$B,_Barberos!$A:$A)))</f>
        <v>8</v>
      </c>
      <c r="T200" s="20" cm="1">
        <f t="array" ref="T200">IF(ISERROR(INDEX(Jornadas[id],ROW()-5)),"",INT(SUMIFS(Cortes[importe],Cortes[id_jornada],INDEX(Jornadas[id],ROW()-5),Cortes[id_barbero],LOOKUP($S$4,Barberos[nombre],Barberos[id]))*(INDEX(Jornadas[comision_barberos],1)/100)))</f>
        <v>33000</v>
      </c>
      <c r="U200" s="20" cm="1">
        <f t="array" ref="U200">IF(ISERROR(INDEX(Jornadas[id],ROW()-5)),"",SUMIFS(Cortes[propina],Cortes[id_jornada],INDEX(Jornadas[id],ROW()-5),Cortes[id_barbero],LOOKUP($S$4,Barberos[nombre],Barberos[id])))</f>
        <v>3300</v>
      </c>
      <c r="V200" s="20" cm="1">
        <f t="array" ref="V200">IF(ISERROR(INDEX(Jornadas[id],ROW()-5)),"",SUMIFS(Adelantos[importe],Adelantos[id_jornada],INDEX(Jornadas[id],ROW()-5),Adelantos[id_barbero],LOOKUP($S$4,Barberos[nombre],Barberos[id])))</f>
        <v>0</v>
      </c>
      <c r="W200" s="20" cm="1">
        <f t="array" ref="W200">IF(ISERROR(INDEX(Jornadas[id],ROW()-5)),"",T200+U200-V200)</f>
        <v>36300</v>
      </c>
      <c r="X200" s="1" cm="1">
        <f t="array" ref="X200">IF(ISERROR(INDEX(Jornadas[id],ROW()-5)),"",COUNTIFS(_Cortes!$C:$C,INDEX(Jornadas[id],ROW()-5),_Cortes!$B:$B,LOOKUP($X$4,_Barberos!$B:$B,_Barberos!$A:$A)))</f>
        <v>0</v>
      </c>
      <c r="Y200" s="20" cm="1">
        <f t="array" ref="Y200">IF(ISERROR(INDEX(Jornadas[id],ROW()-5)),"",INT(SUMIFS(Cortes[importe],Cortes[id_jornada],INDEX(Jornadas[id],ROW()-5),Cortes[id_barbero],LOOKUP($X$4,Barberos[nombre],Barberos[id]))*(INDEX(Jornadas[comision_barberos],1)/100)))</f>
        <v>0</v>
      </c>
      <c r="Z200" s="20" cm="1">
        <f t="array" ref="Z200">IF(ISERROR(INDEX(Jornadas[id],ROW()-5)),"",SUMIFS(Cortes[propina],Cortes[id_jornada],INDEX(Jornadas[id],ROW()-5),Cortes[id_barbero],LOOKUP($X$4,Barberos[nombre],Barberos[id])))</f>
        <v>0</v>
      </c>
      <c r="AA200" s="20" cm="1">
        <f t="array" ref="AA200">IF(ISERROR(INDEX(Jornadas[id],ROW()-5)),"",SUMIFS(Adelantos[importe],Adelantos[id_jornada],INDEX(Jornadas[id],ROW()-5),Adelantos[id_barbero],LOOKUP($X$4,Barberos[nombre],Barberos[id])))</f>
        <v>0</v>
      </c>
      <c r="AB200" s="20" cm="1">
        <f t="array" ref="AB200">IF(ISERROR(INDEX(Jornadas[id],ROW()-5)),"",Y200+Z200-AA200)</f>
        <v>0</v>
      </c>
      <c r="AC200" s="1" cm="1">
        <f t="array" ref="AC200">IF(ISERROR(INDEX(Jornadas[id],ROW()-5)),"",COUNTIFS(_Cortes!$C:$C,INDEX(Jornadas[id],ROW()-5),_Cortes!$B:$B,LOOKUP($AC$4,_Barberos!$B:$B,_Barberos!$A:$A)))</f>
        <v>0</v>
      </c>
      <c r="AD200" s="20" cm="1">
        <f t="array" ref="AD200">IF(ISERROR(INDEX(Jornadas[id],ROW()-5)),"",INT(SUMIFS(Cortes[importe],Cortes[id_jornada],INDEX(Jornadas[id],ROW()-5),Cortes[id_barbero],LOOKUP($AC$4,Barberos[nombre],Barberos[id]))*(INDEX(Jornadas[comision_barberos],1)/100)))</f>
        <v>0</v>
      </c>
      <c r="AE200" s="20" cm="1">
        <f t="array" ref="AE200">IF(ISERROR(INDEX(Jornadas[id],ROW()-5)),"",SUMIFS(Cortes[propina],Cortes[id_jornada],INDEX(Jornadas[id],ROW()-5),Cortes[id_barbero],LOOKUP($AC$4,Barberos[nombre],Barberos[id])))</f>
        <v>0</v>
      </c>
      <c r="AF200" s="20" cm="1">
        <f t="array" ref="AF200">IF(ISERROR(INDEX(Jornadas[id],ROW()-5)),"",SUMIFS(Adelantos[importe],Adelantos[id_jornada],INDEX(Jornadas[id],ROW()-5),Adelantos[id_barbero],LOOKUP($AC$4,Barberos[nombre],Barberos[id])))</f>
        <v>0</v>
      </c>
      <c r="AG200" s="20" cm="1">
        <f t="array" ref="AG200">IF(ISERROR(INDEX(Jornadas[id],ROW()-5)),"",AD200+AE200-AF200)</f>
        <v>0</v>
      </c>
      <c r="AH200" s="1" cm="1">
        <f t="array" ref="AH200">IF(ISERROR(INDEX(Jornadas[id],ROW()-5)),"",COUNTIFS(_Cortes!$C:$C,INDEX(Jornadas[id],ROW()-5),_Cortes!$B:$B,LOOKUP($AH$4,_Barberos!$B:$B,_Barberos!$A:$A)))</f>
        <v>0</v>
      </c>
      <c r="AI200" s="20" cm="1">
        <f t="array" ref="AI200">IF(ISERROR(INDEX(Jornadas[id],ROW()-5)),"",INT(SUMIFS(Cortes[importe],Cortes[id_jornada],INDEX(Jornadas[id],ROW()-5),Cortes[id_barbero],LOOKUP($AH$4,Barberos[nombre],Barberos[id]))*(INDEX(Jornadas[comision_barberos],1)/100)))</f>
        <v>0</v>
      </c>
      <c r="AJ200" s="20" cm="1">
        <f t="array" ref="AJ200">IF(ISERROR(INDEX(Jornadas[id],ROW()-5)),"",SUMIFS(Cortes[propina],Cortes[id_jornada],INDEX(Jornadas[id],ROW()-5),Cortes[id_barbero],LOOKUP($AH$4,Barberos[nombre],Barberos[id])))</f>
        <v>0</v>
      </c>
      <c r="AK200" s="20" cm="1">
        <f t="array" ref="AK200">IF(ISERROR(INDEX(Jornadas[id],ROW()-5)),"",SUMIFS(Adelantos[importe],Adelantos[id_jornada],INDEX(Jornadas[id],ROW()-5),Adelantos[id_barbero],LOOKUP($AH$4,Barberos[nombre],Barberos[id])))</f>
        <v>0</v>
      </c>
      <c r="AL200" s="20" cm="1">
        <f t="array" ref="AL200">IF(ISERROR(INDEX(Jornadas[id],ROW()-5)),"",AI200+AJ200-AK200)</f>
        <v>0</v>
      </c>
      <c r="AM200" s="1" cm="1">
        <f t="array" ref="AM200">IF(ISERROR(INDEX(Jornadas[id],ROW()-5)),"",COUNTIFS(_Cortes!$C:$C,INDEX(Jornadas[id],ROW()-5),_Cortes!$B:$B,LOOKUP($AM$4,_Barberos!$B:$B,_Barberos!$A:$A)))</f>
        <v>0</v>
      </c>
      <c r="AN200" s="20" cm="1">
        <f t="array" ref="AN200">IF(ISERROR(INDEX(Jornadas[id],ROW()-5)),"",INT(SUMIFS(Cortes[importe],Cortes[id_jornada],INDEX(Jornadas[id],ROW()-5),Cortes[id_barbero],LOOKUP($AM$4,Barberos[nombre],Barberos[id]))*(INDEX(Jornadas[comision_barberos],1)/100)))</f>
        <v>0</v>
      </c>
      <c r="AO200" s="20" cm="1">
        <f t="array" ref="AO200">IF(ISERROR(INDEX(Jornadas[id],ROW()-5)),"",SUMIFS(Cortes[propina],Cortes[id_jornada],INDEX(Jornadas[id],ROW()-5),Cortes[id_barbero],LOOKUP($AM$4,Barberos[nombre],Barberos[id])))</f>
        <v>0</v>
      </c>
      <c r="AP200" s="20" cm="1">
        <f t="array" ref="AP200">IF(ISERROR(INDEX(Jornadas[id],ROW()-5)),"",SUMIFS(Adelantos[importe],Adelantos[id_jornada],INDEX(Jornadas[id],ROW()-5),Adelantos[id_barbero],LOOKUP($AM$4,Barberos[nombre],Barberos[id])))</f>
        <v>0</v>
      </c>
      <c r="AQ200" s="20" cm="1">
        <f t="array" ref="AQ200">IF(ISERROR(INDEX(Jornadas[id],ROW()-5)),"",AN200+AO200-AP200)</f>
        <v>0</v>
      </c>
      <c r="AR200" s="1" cm="1">
        <f t="array" ref="AR200">IF(ISERROR(INDEX(Jornadas[id],ROW()-5)),"",COUNTIFS(_Cortes!$C:$C,INDEX(Jornadas[id],ROW()-5),_Cortes!$B:$B,LOOKUP($AR$4,_Barberos!$B:$B,_Barberos!$A:$A)))</f>
        <v>0</v>
      </c>
      <c r="AS200" s="20" cm="1">
        <f t="array" ref="AS200">IF(ISERROR(INDEX(Jornadas[id],ROW()-5)),"",INT(SUMIFS(Cortes[importe],Cortes[id_jornada],INDEX(Jornadas[id],ROW()-5),Cortes[id_barbero],LOOKUP($AR$4,Barberos[nombre],Barberos[id]))*(INDEX(Jornadas[comision_barberos],1)/100)))</f>
        <v>0</v>
      </c>
      <c r="AT200" s="20" cm="1">
        <f t="array" ref="AT200">IF(ISERROR(INDEX(Jornadas[id],ROW()-5)),"",SUMIFS(Cortes[propina],Cortes[id_jornada],INDEX(Jornadas[id],ROW()-5),Cortes[id_barbero],LOOKUP($AR$4,Barberos[nombre],Barberos[id])))</f>
        <v>0</v>
      </c>
      <c r="AU200" s="20" cm="1">
        <f t="array" ref="AU200">IF(ISERROR(INDEX(Jornadas[id],ROW()-5)),"",SUMIFS(Adelantos[importe],Adelantos[id_jornada],INDEX(Jornadas[id],ROW()-5),Adelantos[id_barbero],LOOKUP($AR$4,Barberos[nombre],Barberos[id])))</f>
        <v>0</v>
      </c>
      <c r="AV200" s="20" cm="1">
        <f t="array" ref="AV200">IF(ISERROR(INDEX(Jornadas[id],ROW()-5)),"",AS200+AT200-AU200)</f>
        <v>0</v>
      </c>
    </row>
    <row r="201" spans="1:48" ht="15" hidden="1" customHeight="1" x14ac:dyDescent="0.3">
      <c r="A201" s="51" t="str">
        <f t="shared" si="3"/>
        <v>Wednesday</v>
      </c>
      <c r="B201" s="52"/>
      <c r="C201" s="36" cm="1">
        <f t="array" ref="C201">IF(ISERROR(INDEX(Jornadas[id],ROW()-5)),"",INDEX(Jornadas[fecha],ROW()-5))</f>
        <v>45889</v>
      </c>
      <c r="D201" s="2" cm="1">
        <f t="array" ref="D201">IF(ISERROR(INDEX(Jornadas[id],ROW()-5)),"",COUNTIFS(_Cortes!$C:$C,INDEX(Jornadas[id],ROW()-5),_Cortes!$B:$B,LOOKUP($D$4,_Barberos!$B:$B,_Barberos!$A:$A)))</f>
        <v>10</v>
      </c>
      <c r="E201" s="21" cm="1">
        <f t="array" ref="E201">IF(ISERROR(INDEX(Jornadas[id],ROW()-5)),"",INT(SUMIFS(Cortes[importe],Cortes[id_jornada],INDEX(Jornadas[id],ROW()-5),Cortes[id_barbero],LOOKUP($D$4,Barberos[nombre],Barberos[id]))*(INDEX(Jornadas[comision_barberos],1)/100)))</f>
        <v>41000</v>
      </c>
      <c r="F201" s="21" cm="1">
        <f t="array" ref="F201">IF(ISERROR(INDEX(Jornadas[id],ROW()-5)),"",SUMIFS(Cortes[propina],Cortes[id_jornada],INDEX(Jornadas[id],ROW()-5),Cortes[id_barbero],LOOKUP($D$4,Barberos[nombre],Barberos[id])))</f>
        <v>8000</v>
      </c>
      <c r="G201" s="21" cm="1">
        <f t="array" ref="G201">IF(ISERROR(INDEX(Jornadas[id],ROW()-5)),"",SUMIFS(Adelantos[importe],Adelantos[id_jornada],INDEX(Jornadas[id],ROW()-5),Adelantos[id_barbero],LOOKUP($D$4,Barberos[nombre],Barberos[id])))</f>
        <v>0</v>
      </c>
      <c r="H201" s="21" cm="1">
        <f t="array" ref="H201">IF(ISERROR(INDEX(Jornadas[id],ROW()-5)),"",E201+F201-G201)</f>
        <v>49000</v>
      </c>
      <c r="I201" s="2" cm="1">
        <f t="array" ref="I201">IF(ISERROR(INDEX(Jornadas[id],ROW()-5)),"",COUNTIFS(_Cortes!$C:$C,INDEX(Jornadas[id],ROW()-5),_Cortes!$B:$B,LOOKUP($I$4,_Barberos!$B:$B,_Barberos!$A:$A)))</f>
        <v>11</v>
      </c>
      <c r="J201" s="21" cm="1">
        <f t="array" ref="J201">IF(ISERROR(INDEX(Jornadas[id],ROW()-5)),"",INT(SUMIFS(Cortes[importe],Cortes[id_jornada],INDEX(Jornadas[id],ROW()-5),Cortes[id_barbero],LOOKUP($I$4,Barberos[nombre],Barberos[id]))*(INDEX(Jornadas[comision_barberos],1)/100)))</f>
        <v>45000</v>
      </c>
      <c r="K201" s="21" cm="1">
        <f t="array" ref="K201">IF(ISERROR(INDEX(Jornadas[id],ROW()-5)),"",SUMIFS(Cortes[propina],Cortes[id_jornada],INDEX(Jornadas[id],ROW()-5),Cortes[id_barbero],LOOKUP($I$4,Barberos[nombre],Barberos[id])))</f>
        <v>6000</v>
      </c>
      <c r="L201" s="21" cm="1">
        <f t="array" ref="L201">IF(ISERROR(INDEX(Jornadas[id],ROW()-5)),"",SUMIFS(Adelantos[importe],Adelantos[id_jornada],INDEX(Jornadas[id],ROW()-5),Adelantos[id_barbero],LOOKUP($I$4,Barberos[nombre],Barberos[id])))</f>
        <v>0</v>
      </c>
      <c r="M201" s="21" cm="1">
        <f t="array" ref="M201">IF(ISERROR(INDEX(Jornadas[id],ROW()-5)),"",J201+K201-L201)</f>
        <v>51000</v>
      </c>
      <c r="N201" s="2" cm="1">
        <f t="array" ref="N201">IF(ISERROR(INDEX(Jornadas[id],ROW()-5)),"",COUNTIFS(_Cortes!$C:$C,INDEX(Jornadas[id],ROW()-5),_Cortes!$B:$B,LOOKUP($N$4,_Barberos!$B:$B,_Barberos!$A:$A)))</f>
        <v>0</v>
      </c>
      <c r="O201" s="21" cm="1">
        <f t="array" ref="O201">IF(ISERROR(INDEX(Jornadas[id],ROW()-5)),"",INT(SUMIFS(Cortes[importe],Cortes[id_jornada],INDEX(Jornadas[id],ROW()-5),Cortes[id_barbero],LOOKUP($N$4,Barberos[nombre],Barberos[id]))*(INDEX(Jornadas[comision_barberos],1)/100)))</f>
        <v>0</v>
      </c>
      <c r="P201" s="21" cm="1">
        <f t="array" ref="P201">IF(ISERROR(INDEX(Jornadas[id],ROW()-5)),"",SUMIFS(Cortes[propina],Cortes[id_jornada],INDEX(Jornadas[id],ROW()-5),Cortes[id_barbero],LOOKUP($N$4,Barberos[nombre],Barberos[id])))</f>
        <v>0</v>
      </c>
      <c r="Q201" s="21" cm="1">
        <f t="array" ref="Q201">IF(ISERROR(INDEX(Jornadas[id],ROW()-5)),"",SUMIFS(Adelantos[importe],Adelantos[id_jornada],INDEX(Jornadas[id],ROW()-5),Adelantos[id_barbero],LOOKUP($N$4,Barberos[nombre],Barberos[id])))</f>
        <v>0</v>
      </c>
      <c r="R201" s="21" cm="1">
        <f t="array" ref="R201">IF(ISERROR(INDEX(Jornadas[id],ROW()-5)),"",O201+P201-Q201)</f>
        <v>0</v>
      </c>
      <c r="S201" s="2" cm="1">
        <f t="array" ref="S201">IF(ISERROR(INDEX(Jornadas[id],ROW()-5)),"",COUNTIFS(_Cortes!$C:$C,INDEX(Jornadas[id],ROW()-5),_Cortes!$B:$B,LOOKUP($S$4,_Barberos!$B:$B,_Barberos!$A:$A)))</f>
        <v>10</v>
      </c>
      <c r="T201" s="21" cm="1">
        <f t="array" ref="T201">IF(ISERROR(INDEX(Jornadas[id],ROW()-5)),"",INT(SUMIFS(Cortes[importe],Cortes[id_jornada],INDEX(Jornadas[id],ROW()-5),Cortes[id_barbero],LOOKUP($S$4,Barberos[nombre],Barberos[id]))*(INDEX(Jornadas[comision_barberos],1)/100)))</f>
        <v>41000</v>
      </c>
      <c r="U201" s="21" cm="1">
        <f t="array" ref="U201">IF(ISERROR(INDEX(Jornadas[id],ROW()-5)),"",SUMIFS(Cortes[propina],Cortes[id_jornada],INDEX(Jornadas[id],ROW()-5),Cortes[id_barbero],LOOKUP($S$4,Barberos[nombre],Barberos[id])))</f>
        <v>2000</v>
      </c>
      <c r="V201" s="21" cm="1">
        <f t="array" ref="V201">IF(ISERROR(INDEX(Jornadas[id],ROW()-5)),"",SUMIFS(Adelantos[importe],Adelantos[id_jornada],INDEX(Jornadas[id],ROW()-5),Adelantos[id_barbero],LOOKUP($S$4,Barberos[nombre],Barberos[id])))</f>
        <v>500</v>
      </c>
      <c r="W201" s="21" cm="1">
        <f t="array" ref="W201">IF(ISERROR(INDEX(Jornadas[id],ROW()-5)),"",T201+U201-V201)</f>
        <v>42500</v>
      </c>
      <c r="X201" s="2" cm="1">
        <f t="array" ref="X201">IF(ISERROR(INDEX(Jornadas[id],ROW()-5)),"",COUNTIFS(_Cortes!$C:$C,INDEX(Jornadas[id],ROW()-5),_Cortes!$B:$B,LOOKUP($X$4,_Barberos!$B:$B,_Barberos!$A:$A)))</f>
        <v>10</v>
      </c>
      <c r="Y201" s="21" cm="1">
        <f t="array" ref="Y201">IF(ISERROR(INDEX(Jornadas[id],ROW()-5)),"",INT(SUMIFS(Cortes[importe],Cortes[id_jornada],INDEX(Jornadas[id],ROW()-5),Cortes[id_barbero],LOOKUP($X$4,Barberos[nombre],Barberos[id]))*(INDEX(Jornadas[comision_barberos],1)/100)))</f>
        <v>40000</v>
      </c>
      <c r="Z201" s="21" cm="1">
        <f t="array" ref="Z201">IF(ISERROR(INDEX(Jornadas[id],ROW()-5)),"",SUMIFS(Cortes[propina],Cortes[id_jornada],INDEX(Jornadas[id],ROW()-5),Cortes[id_barbero],LOOKUP($X$4,Barberos[nombre],Barberos[id])))</f>
        <v>5500</v>
      </c>
      <c r="AA201" s="21" cm="1">
        <f t="array" ref="AA201">IF(ISERROR(INDEX(Jornadas[id],ROW()-5)),"",SUMIFS(Adelantos[importe],Adelantos[id_jornada],INDEX(Jornadas[id],ROW()-5),Adelantos[id_barbero],LOOKUP($X$4,Barberos[nombre],Barberos[id])))</f>
        <v>0</v>
      </c>
      <c r="AB201" s="21" cm="1">
        <f t="array" ref="AB201">IF(ISERROR(INDEX(Jornadas[id],ROW()-5)),"",Y201+Z201-AA201)</f>
        <v>45500</v>
      </c>
      <c r="AC201" s="2" cm="1">
        <f t="array" ref="AC201">IF(ISERROR(INDEX(Jornadas[id],ROW()-5)),"",COUNTIFS(_Cortes!$C:$C,INDEX(Jornadas[id],ROW()-5),_Cortes!$B:$B,LOOKUP($AC$4,_Barberos!$B:$B,_Barberos!$A:$A)))</f>
        <v>12</v>
      </c>
      <c r="AD201" s="21" cm="1">
        <f t="array" ref="AD201">IF(ISERROR(INDEX(Jornadas[id],ROW()-5)),"",INT(SUMIFS(Cortes[importe],Cortes[id_jornada],INDEX(Jornadas[id],ROW()-5),Cortes[id_barbero],LOOKUP($AC$4,Barberos[nombre],Barberos[id]))*(INDEX(Jornadas[comision_barberos],1)/100)))</f>
        <v>49000</v>
      </c>
      <c r="AE201" s="21" cm="1">
        <f t="array" ref="AE201">IF(ISERROR(INDEX(Jornadas[id],ROW()-5)),"",SUMIFS(Cortes[propina],Cortes[id_jornada],INDEX(Jornadas[id],ROW()-5),Cortes[id_barbero],LOOKUP($AC$4,Barberos[nombre],Barberos[id])))</f>
        <v>1000</v>
      </c>
      <c r="AF201" s="21" cm="1">
        <f t="array" ref="AF201">IF(ISERROR(INDEX(Jornadas[id],ROW()-5)),"",SUMIFS(Adelantos[importe],Adelantos[id_jornada],INDEX(Jornadas[id],ROW()-5),Adelantos[id_barbero],LOOKUP($AC$4,Barberos[nombre],Barberos[id])))</f>
        <v>0</v>
      </c>
      <c r="AG201" s="21" cm="1">
        <f t="array" ref="AG201">IF(ISERROR(INDEX(Jornadas[id],ROW()-5)),"",AD201+AE201-AF201)</f>
        <v>50000</v>
      </c>
      <c r="AH201" s="2" cm="1">
        <f t="array" ref="AH201">IF(ISERROR(INDEX(Jornadas[id],ROW()-5)),"",COUNTIFS(_Cortes!$C:$C,INDEX(Jornadas[id],ROW()-5),_Cortes!$B:$B,LOOKUP($AH$4,_Barberos!$B:$B,_Barberos!$A:$A)))</f>
        <v>0</v>
      </c>
      <c r="AI201" s="21" cm="1">
        <f t="array" ref="AI201">IF(ISERROR(INDEX(Jornadas[id],ROW()-5)),"",INT(SUMIFS(Cortes[importe],Cortes[id_jornada],INDEX(Jornadas[id],ROW()-5),Cortes[id_barbero],LOOKUP($AH$4,Barberos[nombre],Barberos[id]))*(INDEX(Jornadas[comision_barberos],1)/100)))</f>
        <v>0</v>
      </c>
      <c r="AJ201" s="21" cm="1">
        <f t="array" ref="AJ201">IF(ISERROR(INDEX(Jornadas[id],ROW()-5)),"",SUMIFS(Cortes[propina],Cortes[id_jornada],INDEX(Jornadas[id],ROW()-5),Cortes[id_barbero],LOOKUP($AH$4,Barberos[nombre],Barberos[id])))</f>
        <v>0</v>
      </c>
      <c r="AK201" s="21" cm="1">
        <f t="array" ref="AK201">IF(ISERROR(INDEX(Jornadas[id],ROW()-5)),"",SUMIFS(Adelantos[importe],Adelantos[id_jornada],INDEX(Jornadas[id],ROW()-5),Adelantos[id_barbero],LOOKUP($AH$4,Barberos[nombre],Barberos[id])))</f>
        <v>0</v>
      </c>
      <c r="AL201" s="21" cm="1">
        <f t="array" ref="AL201">IF(ISERROR(INDEX(Jornadas[id],ROW()-5)),"",AI201+AJ201-AK201)</f>
        <v>0</v>
      </c>
      <c r="AM201" s="2" cm="1">
        <f t="array" ref="AM201">IF(ISERROR(INDEX(Jornadas[id],ROW()-5)),"",COUNTIFS(_Cortes!$C:$C,INDEX(Jornadas[id],ROW()-5),_Cortes!$B:$B,LOOKUP($AM$4,_Barberos!$B:$B,_Barberos!$A:$A)))</f>
        <v>0</v>
      </c>
      <c r="AN201" s="21" cm="1">
        <f t="array" ref="AN201">IF(ISERROR(INDEX(Jornadas[id],ROW()-5)),"",INT(SUMIFS(Cortes[importe],Cortes[id_jornada],INDEX(Jornadas[id],ROW()-5),Cortes[id_barbero],LOOKUP($AM$4,Barberos[nombre],Barberos[id]))*(INDEX(Jornadas[comision_barberos],1)/100)))</f>
        <v>0</v>
      </c>
      <c r="AO201" s="21" cm="1">
        <f t="array" ref="AO201">IF(ISERROR(INDEX(Jornadas[id],ROW()-5)),"",SUMIFS(Cortes[propina],Cortes[id_jornada],INDEX(Jornadas[id],ROW()-5),Cortes[id_barbero],LOOKUP($AM$4,Barberos[nombre],Barberos[id])))</f>
        <v>0</v>
      </c>
      <c r="AP201" s="21" cm="1">
        <f t="array" ref="AP201">IF(ISERROR(INDEX(Jornadas[id],ROW()-5)),"",SUMIFS(Adelantos[importe],Adelantos[id_jornada],INDEX(Jornadas[id],ROW()-5),Adelantos[id_barbero],LOOKUP($AM$4,Barberos[nombre],Barberos[id])))</f>
        <v>0</v>
      </c>
      <c r="AQ201" s="21" cm="1">
        <f t="array" ref="AQ201">IF(ISERROR(INDEX(Jornadas[id],ROW()-5)),"",AN201+AO201-AP201)</f>
        <v>0</v>
      </c>
      <c r="AR201" s="2" cm="1">
        <f t="array" ref="AR201">IF(ISERROR(INDEX(Jornadas[id],ROW()-5)),"",COUNTIFS(_Cortes!$C:$C,INDEX(Jornadas[id],ROW()-5),_Cortes!$B:$B,LOOKUP($AR$4,_Barberos!$B:$B,_Barberos!$A:$A)))</f>
        <v>0</v>
      </c>
      <c r="AS201" s="21" cm="1">
        <f t="array" ref="AS201">IF(ISERROR(INDEX(Jornadas[id],ROW()-5)),"",INT(SUMIFS(Cortes[importe],Cortes[id_jornada],INDEX(Jornadas[id],ROW()-5),Cortes[id_barbero],LOOKUP($AR$4,Barberos[nombre],Barberos[id]))*(INDEX(Jornadas[comision_barberos],1)/100)))</f>
        <v>0</v>
      </c>
      <c r="AT201" s="21" cm="1">
        <f t="array" ref="AT201">IF(ISERROR(INDEX(Jornadas[id],ROW()-5)),"",SUMIFS(Cortes[propina],Cortes[id_jornada],INDEX(Jornadas[id],ROW()-5),Cortes[id_barbero],LOOKUP($AR$4,Barberos[nombre],Barberos[id])))</f>
        <v>0</v>
      </c>
      <c r="AU201" s="21" cm="1">
        <f t="array" ref="AU201">IF(ISERROR(INDEX(Jornadas[id],ROW()-5)),"",SUMIFS(Adelantos[importe],Adelantos[id_jornada],INDEX(Jornadas[id],ROW()-5),Adelantos[id_barbero],LOOKUP($AR$4,Barberos[nombre],Barberos[id])))</f>
        <v>0</v>
      </c>
      <c r="AV201" s="21" cm="1">
        <f t="array" ref="AV201">IF(ISERROR(INDEX(Jornadas[id],ROW()-5)),"",AS201+AT201-AU201)</f>
        <v>0</v>
      </c>
    </row>
    <row r="202" spans="1:48" ht="15" hidden="1" customHeight="1" x14ac:dyDescent="0.3">
      <c r="A202" s="53" t="str">
        <f t="shared" si="3"/>
        <v>Thursday</v>
      </c>
      <c r="B202" s="54"/>
      <c r="C202" s="38" cm="1">
        <f t="array" ref="C202">IF(ISERROR(INDEX(Jornadas[id],ROW()-5)),"",INDEX(Jornadas[fecha],ROW()-5))</f>
        <v>45890</v>
      </c>
      <c r="D202" s="1" cm="1">
        <f t="array" ref="D202">IF(ISERROR(INDEX(Jornadas[id],ROW()-5)),"",COUNTIFS(_Cortes!$C:$C,INDEX(Jornadas[id],ROW()-5),_Cortes!$B:$B,LOOKUP($D$4,_Barberos!$B:$B,_Barberos!$A:$A)))</f>
        <v>10</v>
      </c>
      <c r="E202" s="20" cm="1">
        <f t="array" ref="E202">IF(ISERROR(INDEX(Jornadas[id],ROW()-5)),"",INT(SUMIFS(Cortes[importe],Cortes[id_jornada],INDEX(Jornadas[id],ROW()-5),Cortes[id_barbero],LOOKUP($D$4,Barberos[nombre],Barberos[id]))*(INDEX(Jornadas[comision_barberos],1)/100)))</f>
        <v>53500</v>
      </c>
      <c r="F202" s="20" cm="1">
        <f t="array" ref="F202">IF(ISERROR(INDEX(Jornadas[id],ROW()-5)),"",SUMIFS(Cortes[propina],Cortes[id_jornada],INDEX(Jornadas[id],ROW()-5),Cortes[id_barbero],LOOKUP($D$4,Barberos[nombre],Barberos[id])))</f>
        <v>3000</v>
      </c>
      <c r="G202" s="20" cm="1">
        <f t="array" ref="G202">IF(ISERROR(INDEX(Jornadas[id],ROW()-5)),"",SUMIFS(Adelantos[importe],Adelantos[id_jornada],INDEX(Jornadas[id],ROW()-5),Adelantos[id_barbero],LOOKUP($D$4,Barberos[nombre],Barberos[id])))</f>
        <v>4000</v>
      </c>
      <c r="H202" s="20" cm="1">
        <f t="array" ref="H202">IF(ISERROR(INDEX(Jornadas[id],ROW()-5)),"",E202+F202-G202)</f>
        <v>52500</v>
      </c>
      <c r="I202" s="1" cm="1">
        <f t="array" ref="I202">IF(ISERROR(INDEX(Jornadas[id],ROW()-5)),"",COUNTIFS(_Cortes!$C:$C,INDEX(Jornadas[id],ROW()-5),_Cortes!$B:$B,LOOKUP($I$4,_Barberos!$B:$B,_Barberos!$A:$A)))</f>
        <v>13</v>
      </c>
      <c r="J202" s="20" cm="1">
        <f t="array" ref="J202">IF(ISERROR(INDEX(Jornadas[id],ROW()-5)),"",INT(SUMIFS(Cortes[importe],Cortes[id_jornada],INDEX(Jornadas[id],ROW()-5),Cortes[id_barbero],LOOKUP($I$4,Barberos[nombre],Barberos[id]))*(INDEX(Jornadas[comision_barberos],1)/100)))</f>
        <v>53000</v>
      </c>
      <c r="K202" s="20" cm="1">
        <f t="array" ref="K202">IF(ISERROR(INDEX(Jornadas[id],ROW()-5)),"",SUMIFS(Cortes[propina],Cortes[id_jornada],INDEX(Jornadas[id],ROW()-5),Cortes[id_barbero],LOOKUP($I$4,Barberos[nombre],Barberos[id])))</f>
        <v>9500</v>
      </c>
      <c r="L202" s="20" cm="1">
        <f t="array" ref="L202">IF(ISERROR(INDEX(Jornadas[id],ROW()-5)),"",SUMIFS(Adelantos[importe],Adelantos[id_jornada],INDEX(Jornadas[id],ROW()-5),Adelantos[id_barbero],LOOKUP($I$4,Barberos[nombre],Barberos[id])))</f>
        <v>0</v>
      </c>
      <c r="M202" s="20" cm="1">
        <f t="array" ref="M202">IF(ISERROR(INDEX(Jornadas[id],ROW()-5)),"",J202+K202-L202)</f>
        <v>62500</v>
      </c>
      <c r="N202" s="1" cm="1">
        <f t="array" ref="N202">IF(ISERROR(INDEX(Jornadas[id],ROW()-5)),"",COUNTIFS(_Cortes!$C:$C,INDEX(Jornadas[id],ROW()-5),_Cortes!$B:$B,LOOKUP($N$4,_Barberos!$B:$B,_Barberos!$A:$A)))</f>
        <v>13</v>
      </c>
      <c r="O202" s="20" cm="1">
        <f t="array" ref="O202">IF(ISERROR(INDEX(Jornadas[id],ROW()-5)),"",INT(SUMIFS(Cortes[importe],Cortes[id_jornada],INDEX(Jornadas[id],ROW()-5),Cortes[id_barbero],LOOKUP($N$4,Barberos[nombre],Barberos[id]))*(INDEX(Jornadas[comision_barberos],1)/100)))</f>
        <v>56250</v>
      </c>
      <c r="P202" s="20" cm="1">
        <f t="array" ref="P202">IF(ISERROR(INDEX(Jornadas[id],ROW()-5)),"",SUMIFS(Cortes[propina],Cortes[id_jornada],INDEX(Jornadas[id],ROW()-5),Cortes[id_barbero],LOOKUP($N$4,Barberos[nombre],Barberos[id])))</f>
        <v>6000</v>
      </c>
      <c r="Q202" s="20" cm="1">
        <f t="array" ref="Q202">IF(ISERROR(INDEX(Jornadas[id],ROW()-5)),"",SUMIFS(Adelantos[importe],Adelantos[id_jornada],INDEX(Jornadas[id],ROW()-5),Adelantos[id_barbero],LOOKUP($N$4,Barberos[nombre],Barberos[id])))</f>
        <v>0</v>
      </c>
      <c r="R202" s="20" cm="1">
        <f t="array" ref="R202">IF(ISERROR(INDEX(Jornadas[id],ROW()-5)),"",O202+P202-Q202)</f>
        <v>62250</v>
      </c>
      <c r="S202" s="1" cm="1">
        <f t="array" ref="S202">IF(ISERROR(INDEX(Jornadas[id],ROW()-5)),"",COUNTIFS(_Cortes!$C:$C,INDEX(Jornadas[id],ROW()-5),_Cortes!$B:$B,LOOKUP($S$4,_Barberos!$B:$B,_Barberos!$A:$A)))</f>
        <v>0</v>
      </c>
      <c r="T202" s="20" cm="1">
        <f t="array" ref="T202">IF(ISERROR(INDEX(Jornadas[id],ROW()-5)),"",INT(SUMIFS(Cortes[importe],Cortes[id_jornada],INDEX(Jornadas[id],ROW()-5),Cortes[id_barbero],LOOKUP($S$4,Barberos[nombre],Barberos[id]))*(INDEX(Jornadas[comision_barberos],1)/100)))</f>
        <v>0</v>
      </c>
      <c r="U202" s="20" cm="1">
        <f t="array" ref="U202">IF(ISERROR(INDEX(Jornadas[id],ROW()-5)),"",SUMIFS(Cortes[propina],Cortes[id_jornada],INDEX(Jornadas[id],ROW()-5),Cortes[id_barbero],LOOKUP($S$4,Barberos[nombre],Barberos[id])))</f>
        <v>0</v>
      </c>
      <c r="V202" s="20" cm="1">
        <f t="array" ref="V202">IF(ISERROR(INDEX(Jornadas[id],ROW()-5)),"",SUMIFS(Adelantos[importe],Adelantos[id_jornada],INDEX(Jornadas[id],ROW()-5),Adelantos[id_barbero],LOOKUP($S$4,Barberos[nombre],Barberos[id])))</f>
        <v>0</v>
      </c>
      <c r="W202" s="20" cm="1">
        <f t="array" ref="W202">IF(ISERROR(INDEX(Jornadas[id],ROW()-5)),"",T202+U202-V202)</f>
        <v>0</v>
      </c>
      <c r="X202" s="1" cm="1">
        <f t="array" ref="X202">IF(ISERROR(INDEX(Jornadas[id],ROW()-5)),"",COUNTIFS(_Cortes!$C:$C,INDEX(Jornadas[id],ROW()-5),_Cortes!$B:$B,LOOKUP($X$4,_Barberos!$B:$B,_Barberos!$A:$A)))</f>
        <v>11</v>
      </c>
      <c r="Y202" s="20" cm="1">
        <f t="array" ref="Y202">IF(ISERROR(INDEX(Jornadas[id],ROW()-5)),"",INT(SUMIFS(Cortes[importe],Cortes[id_jornada],INDEX(Jornadas[id],ROW()-5),Cortes[id_barbero],LOOKUP($X$4,Barberos[nombre],Barberos[id]))*(INDEX(Jornadas[comision_barberos],1)/100)))</f>
        <v>45000</v>
      </c>
      <c r="Z202" s="20" cm="1">
        <f t="array" ref="Z202">IF(ISERROR(INDEX(Jornadas[id],ROW()-5)),"",SUMIFS(Cortes[propina],Cortes[id_jornada],INDEX(Jornadas[id],ROW()-5),Cortes[id_barbero],LOOKUP($X$4,Barberos[nombre],Barberos[id])))</f>
        <v>4000</v>
      </c>
      <c r="AA202" s="20" cm="1">
        <f t="array" ref="AA202">IF(ISERROR(INDEX(Jornadas[id],ROW()-5)),"",SUMIFS(Adelantos[importe],Adelantos[id_jornada],INDEX(Jornadas[id],ROW()-5),Adelantos[id_barbero],LOOKUP($X$4,Barberos[nombre],Barberos[id])))</f>
        <v>0</v>
      </c>
      <c r="AB202" s="20" cm="1">
        <f t="array" ref="AB202">IF(ISERROR(INDEX(Jornadas[id],ROW()-5)),"",Y202+Z202-AA202)</f>
        <v>49000</v>
      </c>
      <c r="AC202" s="1" cm="1">
        <f t="array" ref="AC202">IF(ISERROR(INDEX(Jornadas[id],ROW()-5)),"",COUNTIFS(_Cortes!$C:$C,INDEX(Jornadas[id],ROW()-5),_Cortes!$B:$B,LOOKUP($AC$4,_Barberos!$B:$B,_Barberos!$A:$A)))</f>
        <v>13</v>
      </c>
      <c r="AD202" s="20" cm="1">
        <f t="array" ref="AD202">IF(ISERROR(INDEX(Jornadas[id],ROW()-5)),"",INT(SUMIFS(Cortes[importe],Cortes[id_jornada],INDEX(Jornadas[id],ROW()-5),Cortes[id_barbero],LOOKUP($AC$4,Barberos[nombre],Barberos[id]))*(INDEX(Jornadas[comision_barberos],1)/100)))</f>
        <v>52000</v>
      </c>
      <c r="AE202" s="20" cm="1">
        <f t="array" ref="AE202">IF(ISERROR(INDEX(Jornadas[id],ROW()-5)),"",SUMIFS(Cortes[propina],Cortes[id_jornada],INDEX(Jornadas[id],ROW()-5),Cortes[id_barbero],LOOKUP($AC$4,Barberos[nombre],Barberos[id])))</f>
        <v>0</v>
      </c>
      <c r="AF202" s="20" cm="1">
        <f t="array" ref="AF202">IF(ISERROR(INDEX(Jornadas[id],ROW()-5)),"",SUMIFS(Adelantos[importe],Adelantos[id_jornada],INDEX(Jornadas[id],ROW()-5),Adelantos[id_barbero],LOOKUP($AC$4,Barberos[nombre],Barberos[id])))</f>
        <v>0</v>
      </c>
      <c r="AG202" s="20" cm="1">
        <f t="array" ref="AG202">IF(ISERROR(INDEX(Jornadas[id],ROW()-5)),"",AD202+AE202-AF202)</f>
        <v>52000</v>
      </c>
      <c r="AH202" s="1" cm="1">
        <f t="array" ref="AH202">IF(ISERROR(INDEX(Jornadas[id],ROW()-5)),"",COUNTIFS(_Cortes!$C:$C,INDEX(Jornadas[id],ROW()-5),_Cortes!$B:$B,LOOKUP($AH$4,_Barberos!$B:$B,_Barberos!$A:$A)))</f>
        <v>0</v>
      </c>
      <c r="AI202" s="20" cm="1">
        <f t="array" ref="AI202">IF(ISERROR(INDEX(Jornadas[id],ROW()-5)),"",INT(SUMIFS(Cortes[importe],Cortes[id_jornada],INDEX(Jornadas[id],ROW()-5),Cortes[id_barbero],LOOKUP($AH$4,Barberos[nombre],Barberos[id]))*(INDEX(Jornadas[comision_barberos],1)/100)))</f>
        <v>0</v>
      </c>
      <c r="AJ202" s="20" cm="1">
        <f t="array" ref="AJ202">IF(ISERROR(INDEX(Jornadas[id],ROW()-5)),"",SUMIFS(Cortes[propina],Cortes[id_jornada],INDEX(Jornadas[id],ROW()-5),Cortes[id_barbero],LOOKUP($AH$4,Barberos[nombre],Barberos[id])))</f>
        <v>0</v>
      </c>
      <c r="AK202" s="20" cm="1">
        <f t="array" ref="AK202">IF(ISERROR(INDEX(Jornadas[id],ROW()-5)),"",SUMIFS(Adelantos[importe],Adelantos[id_jornada],INDEX(Jornadas[id],ROW()-5),Adelantos[id_barbero],LOOKUP($AH$4,Barberos[nombre],Barberos[id])))</f>
        <v>0</v>
      </c>
      <c r="AL202" s="20" cm="1">
        <f t="array" ref="AL202">IF(ISERROR(INDEX(Jornadas[id],ROW()-5)),"",AI202+AJ202-AK202)</f>
        <v>0</v>
      </c>
      <c r="AM202" s="1" cm="1">
        <f t="array" ref="AM202">IF(ISERROR(INDEX(Jornadas[id],ROW()-5)),"",COUNTIFS(_Cortes!$C:$C,INDEX(Jornadas[id],ROW()-5),_Cortes!$B:$B,LOOKUP($AM$4,_Barberos!$B:$B,_Barberos!$A:$A)))</f>
        <v>0</v>
      </c>
      <c r="AN202" s="20" cm="1">
        <f t="array" ref="AN202">IF(ISERROR(INDEX(Jornadas[id],ROW()-5)),"",INT(SUMIFS(Cortes[importe],Cortes[id_jornada],INDEX(Jornadas[id],ROW()-5),Cortes[id_barbero],LOOKUP($AM$4,Barberos[nombre],Barberos[id]))*(INDEX(Jornadas[comision_barberos],1)/100)))</f>
        <v>0</v>
      </c>
      <c r="AO202" s="20" cm="1">
        <f t="array" ref="AO202">IF(ISERROR(INDEX(Jornadas[id],ROW()-5)),"",SUMIFS(Cortes[propina],Cortes[id_jornada],INDEX(Jornadas[id],ROW()-5),Cortes[id_barbero],LOOKUP($AM$4,Barberos[nombre],Barberos[id])))</f>
        <v>0</v>
      </c>
      <c r="AP202" s="20" cm="1">
        <f t="array" ref="AP202">IF(ISERROR(INDEX(Jornadas[id],ROW()-5)),"",SUMIFS(Adelantos[importe],Adelantos[id_jornada],INDEX(Jornadas[id],ROW()-5),Adelantos[id_barbero],LOOKUP($AM$4,Barberos[nombre],Barberos[id])))</f>
        <v>0</v>
      </c>
      <c r="AQ202" s="20" cm="1">
        <f t="array" ref="AQ202">IF(ISERROR(INDEX(Jornadas[id],ROW()-5)),"",AN202+AO202-AP202)</f>
        <v>0</v>
      </c>
      <c r="AR202" s="1" cm="1">
        <f t="array" ref="AR202">IF(ISERROR(INDEX(Jornadas[id],ROW()-5)),"",COUNTIFS(_Cortes!$C:$C,INDEX(Jornadas[id],ROW()-5),_Cortes!$B:$B,LOOKUP($AR$4,_Barberos!$B:$B,_Barberos!$A:$A)))</f>
        <v>0</v>
      </c>
      <c r="AS202" s="20" cm="1">
        <f t="array" ref="AS202">IF(ISERROR(INDEX(Jornadas[id],ROW()-5)),"",INT(SUMIFS(Cortes[importe],Cortes[id_jornada],INDEX(Jornadas[id],ROW()-5),Cortes[id_barbero],LOOKUP($AR$4,Barberos[nombre],Barberos[id]))*(INDEX(Jornadas[comision_barberos],1)/100)))</f>
        <v>0</v>
      </c>
      <c r="AT202" s="20" cm="1">
        <f t="array" ref="AT202">IF(ISERROR(INDEX(Jornadas[id],ROW()-5)),"",SUMIFS(Cortes[propina],Cortes[id_jornada],INDEX(Jornadas[id],ROW()-5),Cortes[id_barbero],LOOKUP($AR$4,Barberos[nombre],Barberos[id])))</f>
        <v>0</v>
      </c>
      <c r="AU202" s="20" cm="1">
        <f t="array" ref="AU202">IF(ISERROR(INDEX(Jornadas[id],ROW()-5)),"",SUMIFS(Adelantos[importe],Adelantos[id_jornada],INDEX(Jornadas[id],ROW()-5),Adelantos[id_barbero],LOOKUP($AR$4,Barberos[nombre],Barberos[id])))</f>
        <v>0</v>
      </c>
      <c r="AV202" s="20" cm="1">
        <f t="array" ref="AV202">IF(ISERROR(INDEX(Jornadas[id],ROW()-5)),"",AS202+AT202-AU202)</f>
        <v>0</v>
      </c>
    </row>
    <row r="203" spans="1:48" ht="15" hidden="1" customHeight="1" x14ac:dyDescent="0.3">
      <c r="A203" s="51" t="str">
        <f t="shared" si="3"/>
        <v>Friday</v>
      </c>
      <c r="B203" s="52"/>
      <c r="C203" s="36" cm="1">
        <f t="array" ref="C203">IF(ISERROR(INDEX(Jornadas[id],ROW()-5)),"",INDEX(Jornadas[fecha],ROW()-5))</f>
        <v>45891</v>
      </c>
      <c r="D203" s="2" cm="1">
        <f t="array" ref="D203">IF(ISERROR(INDEX(Jornadas[id],ROW()-5)),"",COUNTIFS(_Cortes!$C:$C,INDEX(Jornadas[id],ROW()-5),_Cortes!$B:$B,LOOKUP($D$4,_Barberos!$B:$B,_Barberos!$A:$A)))</f>
        <v>12</v>
      </c>
      <c r="E203" s="21" cm="1">
        <f t="array" ref="E203">IF(ISERROR(INDEX(Jornadas[id],ROW()-5)),"",INT(SUMIFS(Cortes[importe],Cortes[id_jornada],INDEX(Jornadas[id],ROW()-5),Cortes[id_barbero],LOOKUP($D$4,Barberos[nombre],Barberos[id]))*(INDEX(Jornadas[comision_barberos],1)/100)))</f>
        <v>50000</v>
      </c>
      <c r="F203" s="21" cm="1">
        <f t="array" ref="F203">IF(ISERROR(INDEX(Jornadas[id],ROW()-5)),"",SUMIFS(Cortes[propina],Cortes[id_jornada],INDEX(Jornadas[id],ROW()-5),Cortes[id_barbero],LOOKUP($D$4,Barberos[nombre],Barberos[id])))</f>
        <v>5000</v>
      </c>
      <c r="G203" s="21" cm="1">
        <f t="array" ref="G203">IF(ISERROR(INDEX(Jornadas[id],ROW()-5)),"",SUMIFS(Adelantos[importe],Adelantos[id_jornada],INDEX(Jornadas[id],ROW()-5),Adelantos[id_barbero],LOOKUP($D$4,Barberos[nombre],Barberos[id])))</f>
        <v>0</v>
      </c>
      <c r="H203" s="21" cm="1">
        <f t="array" ref="H203">IF(ISERROR(INDEX(Jornadas[id],ROW()-5)),"",E203+F203-G203)</f>
        <v>55000</v>
      </c>
      <c r="I203" s="2" cm="1">
        <f t="array" ref="I203">IF(ISERROR(INDEX(Jornadas[id],ROW()-5)),"",COUNTIFS(_Cortes!$C:$C,INDEX(Jornadas[id],ROW()-5),_Cortes!$B:$B,LOOKUP($I$4,_Barberos!$B:$B,_Barberos!$A:$A)))</f>
        <v>12</v>
      </c>
      <c r="J203" s="21" cm="1">
        <f t="array" ref="J203">IF(ISERROR(INDEX(Jornadas[id],ROW()-5)),"",INT(SUMIFS(Cortes[importe],Cortes[id_jornada],INDEX(Jornadas[id],ROW()-5),Cortes[id_barbero],LOOKUP($I$4,Barberos[nombre],Barberos[id]))*(INDEX(Jornadas[comision_barberos],1)/100)))</f>
        <v>48000</v>
      </c>
      <c r="K203" s="21" cm="1">
        <f t="array" ref="K203">IF(ISERROR(INDEX(Jornadas[id],ROW()-5)),"",SUMIFS(Cortes[propina],Cortes[id_jornada],INDEX(Jornadas[id],ROW()-5),Cortes[id_barbero],LOOKUP($I$4,Barberos[nombre],Barberos[id])))</f>
        <v>2000</v>
      </c>
      <c r="L203" s="21" cm="1">
        <f t="array" ref="L203">IF(ISERROR(INDEX(Jornadas[id],ROW()-5)),"",SUMIFS(Adelantos[importe],Adelantos[id_jornada],INDEX(Jornadas[id],ROW()-5),Adelantos[id_barbero],LOOKUP($I$4,Barberos[nombre],Barberos[id])))</f>
        <v>0</v>
      </c>
      <c r="M203" s="21" cm="1">
        <f t="array" ref="M203">IF(ISERROR(INDEX(Jornadas[id],ROW()-5)),"",J203+K203-L203)</f>
        <v>50000</v>
      </c>
      <c r="N203" s="2" cm="1">
        <f t="array" ref="N203">IF(ISERROR(INDEX(Jornadas[id],ROW()-5)),"",COUNTIFS(_Cortes!$C:$C,INDEX(Jornadas[id],ROW()-5),_Cortes!$B:$B,LOOKUP($N$4,_Barberos!$B:$B,_Barberos!$A:$A)))</f>
        <v>16</v>
      </c>
      <c r="O203" s="21" cm="1">
        <f t="array" ref="O203">IF(ISERROR(INDEX(Jornadas[id],ROW()-5)),"",INT(SUMIFS(Cortes[importe],Cortes[id_jornada],INDEX(Jornadas[id],ROW()-5),Cortes[id_barbero],LOOKUP($N$4,Barberos[nombre],Barberos[id]))*(INDEX(Jornadas[comision_barberos],1)/100)))</f>
        <v>64000</v>
      </c>
      <c r="P203" s="21" cm="1">
        <f t="array" ref="P203">IF(ISERROR(INDEX(Jornadas[id],ROW()-5)),"",SUMIFS(Cortes[propina],Cortes[id_jornada],INDEX(Jornadas[id],ROW()-5),Cortes[id_barbero],LOOKUP($N$4,Barberos[nombre],Barberos[id])))</f>
        <v>15500</v>
      </c>
      <c r="Q203" s="21" cm="1">
        <f t="array" ref="Q203">IF(ISERROR(INDEX(Jornadas[id],ROW()-5)),"",SUMIFS(Adelantos[importe],Adelantos[id_jornada],INDEX(Jornadas[id],ROW()-5),Adelantos[id_barbero],LOOKUP($N$4,Barberos[nombre],Barberos[id])))</f>
        <v>0</v>
      </c>
      <c r="R203" s="21" cm="1">
        <f t="array" ref="R203">IF(ISERROR(INDEX(Jornadas[id],ROW()-5)),"",O203+P203-Q203)</f>
        <v>79500</v>
      </c>
      <c r="S203" s="2" cm="1">
        <f t="array" ref="S203">IF(ISERROR(INDEX(Jornadas[id],ROW()-5)),"",COUNTIFS(_Cortes!$C:$C,INDEX(Jornadas[id],ROW()-5),_Cortes!$B:$B,LOOKUP($S$4,_Barberos!$B:$B,_Barberos!$A:$A)))</f>
        <v>13</v>
      </c>
      <c r="T203" s="21" cm="1">
        <f t="array" ref="T203">IF(ISERROR(INDEX(Jornadas[id],ROW()-5)),"",INT(SUMIFS(Cortes[importe],Cortes[id_jornada],INDEX(Jornadas[id],ROW()-5),Cortes[id_barbero],LOOKUP($S$4,Barberos[nombre],Barberos[id]))*(INDEX(Jornadas[comision_barberos],1)/100)))</f>
        <v>54000</v>
      </c>
      <c r="U203" s="21" cm="1">
        <f t="array" ref="U203">IF(ISERROR(INDEX(Jornadas[id],ROW()-5)),"",SUMIFS(Cortes[propina],Cortes[id_jornada],INDEX(Jornadas[id],ROW()-5),Cortes[id_barbero],LOOKUP($S$4,Barberos[nombre],Barberos[id])))</f>
        <v>3000</v>
      </c>
      <c r="V203" s="21" cm="1">
        <f t="array" ref="V203">IF(ISERROR(INDEX(Jornadas[id],ROW()-5)),"",SUMIFS(Adelantos[importe],Adelantos[id_jornada],INDEX(Jornadas[id],ROW()-5),Adelantos[id_barbero],LOOKUP($S$4,Barberos[nombre],Barberos[id])))</f>
        <v>500</v>
      </c>
      <c r="W203" s="21" cm="1">
        <f t="array" ref="W203">IF(ISERROR(INDEX(Jornadas[id],ROW()-5)),"",T203+U203-V203)</f>
        <v>56500</v>
      </c>
      <c r="X203" s="2" cm="1">
        <f t="array" ref="X203">IF(ISERROR(INDEX(Jornadas[id],ROW()-5)),"",COUNTIFS(_Cortes!$C:$C,INDEX(Jornadas[id],ROW()-5),_Cortes!$B:$B,LOOKUP($X$4,_Barberos!$B:$B,_Barberos!$A:$A)))</f>
        <v>8</v>
      </c>
      <c r="Y203" s="21" cm="1">
        <f t="array" ref="Y203">IF(ISERROR(INDEX(Jornadas[id],ROW()-5)),"",INT(SUMIFS(Cortes[importe],Cortes[id_jornada],INDEX(Jornadas[id],ROW()-5),Cortes[id_barbero],LOOKUP($X$4,Barberos[nombre],Barberos[id]))*(INDEX(Jornadas[comision_barberos],1)/100)))</f>
        <v>32000</v>
      </c>
      <c r="Z203" s="21" cm="1">
        <f t="array" ref="Z203">IF(ISERROR(INDEX(Jornadas[id],ROW()-5)),"",SUMIFS(Cortes[propina],Cortes[id_jornada],INDEX(Jornadas[id],ROW()-5),Cortes[id_barbero],LOOKUP($X$4,Barberos[nombre],Barberos[id])))</f>
        <v>0</v>
      </c>
      <c r="AA203" s="21" cm="1">
        <f t="array" ref="AA203">IF(ISERROR(INDEX(Jornadas[id],ROW()-5)),"",SUMIFS(Adelantos[importe],Adelantos[id_jornada],INDEX(Jornadas[id],ROW()-5),Adelantos[id_barbero],LOOKUP($X$4,Barberos[nombre],Barberos[id])))</f>
        <v>0</v>
      </c>
      <c r="AB203" s="21" cm="1">
        <f t="array" ref="AB203">IF(ISERROR(INDEX(Jornadas[id],ROW()-5)),"",Y203+Z203-AA203)</f>
        <v>32000</v>
      </c>
      <c r="AC203" s="2" cm="1">
        <f t="array" ref="AC203">IF(ISERROR(INDEX(Jornadas[id],ROW()-5)),"",COUNTIFS(_Cortes!$C:$C,INDEX(Jornadas[id],ROW()-5),_Cortes!$B:$B,LOOKUP($AC$4,_Barberos!$B:$B,_Barberos!$A:$A)))</f>
        <v>14</v>
      </c>
      <c r="AD203" s="21" cm="1">
        <f t="array" ref="AD203">IF(ISERROR(INDEX(Jornadas[id],ROW()-5)),"",INT(SUMIFS(Cortes[importe],Cortes[id_jornada],INDEX(Jornadas[id],ROW()-5),Cortes[id_barbero],LOOKUP($AC$4,Barberos[nombre],Barberos[id]))*(INDEX(Jornadas[comision_barberos],1)/100)))</f>
        <v>59000</v>
      </c>
      <c r="AE203" s="21" cm="1">
        <f t="array" ref="AE203">IF(ISERROR(INDEX(Jornadas[id],ROW()-5)),"",SUMIFS(Cortes[propina],Cortes[id_jornada],INDEX(Jornadas[id],ROW()-5),Cortes[id_barbero],LOOKUP($AC$4,Barberos[nombre],Barberos[id])))</f>
        <v>2000</v>
      </c>
      <c r="AF203" s="21" cm="1">
        <f t="array" ref="AF203">IF(ISERROR(INDEX(Jornadas[id],ROW()-5)),"",SUMIFS(Adelantos[importe],Adelantos[id_jornada],INDEX(Jornadas[id],ROW()-5),Adelantos[id_barbero],LOOKUP($AC$4,Barberos[nombre],Barberos[id])))</f>
        <v>0</v>
      </c>
      <c r="AG203" s="21" cm="1">
        <f t="array" ref="AG203">IF(ISERROR(INDEX(Jornadas[id],ROW()-5)),"",AD203+AE203-AF203)</f>
        <v>61000</v>
      </c>
      <c r="AH203" s="2" cm="1">
        <f t="array" ref="AH203">IF(ISERROR(INDEX(Jornadas[id],ROW()-5)),"",COUNTIFS(_Cortes!$C:$C,INDEX(Jornadas[id],ROW()-5),_Cortes!$B:$B,LOOKUP($AH$4,_Barberos!$B:$B,_Barberos!$A:$A)))</f>
        <v>0</v>
      </c>
      <c r="AI203" s="21" cm="1">
        <f t="array" ref="AI203">IF(ISERROR(INDEX(Jornadas[id],ROW()-5)),"",INT(SUMIFS(Cortes[importe],Cortes[id_jornada],INDEX(Jornadas[id],ROW()-5),Cortes[id_barbero],LOOKUP($AH$4,Barberos[nombre],Barberos[id]))*(INDEX(Jornadas[comision_barberos],1)/100)))</f>
        <v>0</v>
      </c>
      <c r="AJ203" s="21" cm="1">
        <f t="array" ref="AJ203">IF(ISERROR(INDEX(Jornadas[id],ROW()-5)),"",SUMIFS(Cortes[propina],Cortes[id_jornada],INDEX(Jornadas[id],ROW()-5),Cortes[id_barbero],LOOKUP($AH$4,Barberos[nombre],Barberos[id])))</f>
        <v>0</v>
      </c>
      <c r="AK203" s="21" cm="1">
        <f t="array" ref="AK203">IF(ISERROR(INDEX(Jornadas[id],ROW()-5)),"",SUMIFS(Adelantos[importe],Adelantos[id_jornada],INDEX(Jornadas[id],ROW()-5),Adelantos[id_barbero],LOOKUP($AH$4,Barberos[nombre],Barberos[id])))</f>
        <v>0</v>
      </c>
      <c r="AL203" s="21" cm="1">
        <f t="array" ref="AL203">IF(ISERROR(INDEX(Jornadas[id],ROW()-5)),"",AI203+AJ203-AK203)</f>
        <v>0</v>
      </c>
      <c r="AM203" s="2" cm="1">
        <f t="array" ref="AM203">IF(ISERROR(INDEX(Jornadas[id],ROW()-5)),"",COUNTIFS(_Cortes!$C:$C,INDEX(Jornadas[id],ROW()-5),_Cortes!$B:$B,LOOKUP($AM$4,_Barberos!$B:$B,_Barberos!$A:$A)))</f>
        <v>0</v>
      </c>
      <c r="AN203" s="21" cm="1">
        <f t="array" ref="AN203">IF(ISERROR(INDEX(Jornadas[id],ROW()-5)),"",INT(SUMIFS(Cortes[importe],Cortes[id_jornada],INDEX(Jornadas[id],ROW()-5),Cortes[id_barbero],LOOKUP($AM$4,Barberos[nombre],Barberos[id]))*(INDEX(Jornadas[comision_barberos],1)/100)))</f>
        <v>0</v>
      </c>
      <c r="AO203" s="21" cm="1">
        <f t="array" ref="AO203">IF(ISERROR(INDEX(Jornadas[id],ROW()-5)),"",SUMIFS(Cortes[propina],Cortes[id_jornada],INDEX(Jornadas[id],ROW()-5),Cortes[id_barbero],LOOKUP($AM$4,Barberos[nombre],Barberos[id])))</f>
        <v>0</v>
      </c>
      <c r="AP203" s="21" cm="1">
        <f t="array" ref="AP203">IF(ISERROR(INDEX(Jornadas[id],ROW()-5)),"",SUMIFS(Adelantos[importe],Adelantos[id_jornada],INDEX(Jornadas[id],ROW()-5),Adelantos[id_barbero],LOOKUP($AM$4,Barberos[nombre],Barberos[id])))</f>
        <v>0</v>
      </c>
      <c r="AQ203" s="21" cm="1">
        <f t="array" ref="AQ203">IF(ISERROR(INDEX(Jornadas[id],ROW()-5)),"",AN203+AO203-AP203)</f>
        <v>0</v>
      </c>
      <c r="AR203" s="2" cm="1">
        <f t="array" ref="AR203">IF(ISERROR(INDEX(Jornadas[id],ROW()-5)),"",COUNTIFS(_Cortes!$C:$C,INDEX(Jornadas[id],ROW()-5),_Cortes!$B:$B,LOOKUP($AR$4,_Barberos!$B:$B,_Barberos!$A:$A)))</f>
        <v>0</v>
      </c>
      <c r="AS203" s="21" cm="1">
        <f t="array" ref="AS203">IF(ISERROR(INDEX(Jornadas[id],ROW()-5)),"",INT(SUMIFS(Cortes[importe],Cortes[id_jornada],INDEX(Jornadas[id],ROW()-5),Cortes[id_barbero],LOOKUP($AR$4,Barberos[nombre],Barberos[id]))*(INDEX(Jornadas[comision_barberos],1)/100)))</f>
        <v>0</v>
      </c>
      <c r="AT203" s="21" cm="1">
        <f t="array" ref="AT203">IF(ISERROR(INDEX(Jornadas[id],ROW()-5)),"",SUMIFS(Cortes[propina],Cortes[id_jornada],INDEX(Jornadas[id],ROW()-5),Cortes[id_barbero],LOOKUP($AR$4,Barberos[nombre],Barberos[id])))</f>
        <v>0</v>
      </c>
      <c r="AU203" s="21" cm="1">
        <f t="array" ref="AU203">IF(ISERROR(INDEX(Jornadas[id],ROW()-5)),"",SUMIFS(Adelantos[importe],Adelantos[id_jornada],INDEX(Jornadas[id],ROW()-5),Adelantos[id_barbero],LOOKUP($AR$4,Barberos[nombre],Barberos[id])))</f>
        <v>0</v>
      </c>
      <c r="AV203" s="21" cm="1">
        <f t="array" ref="AV203">IF(ISERROR(INDEX(Jornadas[id],ROW()-5)),"",AS203+AT203-AU203)</f>
        <v>0</v>
      </c>
    </row>
    <row r="204" spans="1:48" ht="15" hidden="1" customHeight="1" x14ac:dyDescent="0.3">
      <c r="A204" s="53" t="str">
        <f t="shared" si="3"/>
        <v>Saturday</v>
      </c>
      <c r="B204" s="54"/>
      <c r="C204" s="38" cm="1">
        <f t="array" ref="C204">IF(ISERROR(INDEX(Jornadas[id],ROW()-5)),"",INDEX(Jornadas[fecha],ROW()-5))</f>
        <v>45892</v>
      </c>
      <c r="D204" s="1" cm="1">
        <f t="array" ref="D204">IF(ISERROR(INDEX(Jornadas[id],ROW()-5)),"",COUNTIFS(_Cortes!$C:$C,INDEX(Jornadas[id],ROW()-5),_Cortes!$B:$B,LOOKUP($D$4,_Barberos!$B:$B,_Barberos!$A:$A)))</f>
        <v>0</v>
      </c>
      <c r="E204" s="20" cm="1">
        <f t="array" ref="E204">IF(ISERROR(INDEX(Jornadas[id],ROW()-5)),"",INT(SUMIFS(Cortes[importe],Cortes[id_jornada],INDEX(Jornadas[id],ROW()-5),Cortes[id_barbero],LOOKUP($D$4,Barberos[nombre],Barberos[id]))*(INDEX(Jornadas[comision_barberos],1)/100)))</f>
        <v>0</v>
      </c>
      <c r="F204" s="20" cm="1">
        <f t="array" ref="F204">IF(ISERROR(INDEX(Jornadas[id],ROW()-5)),"",SUMIFS(Cortes[propina],Cortes[id_jornada],INDEX(Jornadas[id],ROW()-5),Cortes[id_barbero],LOOKUP($D$4,Barberos[nombre],Barberos[id])))</f>
        <v>0</v>
      </c>
      <c r="G204" s="20" cm="1">
        <f t="array" ref="G204">IF(ISERROR(INDEX(Jornadas[id],ROW()-5)),"",SUMIFS(Adelantos[importe],Adelantos[id_jornada],INDEX(Jornadas[id],ROW()-5),Adelantos[id_barbero],LOOKUP($D$4,Barberos[nombre],Barberos[id])))</f>
        <v>0</v>
      </c>
      <c r="H204" s="20" cm="1">
        <f t="array" ref="H204">IF(ISERROR(INDEX(Jornadas[id],ROW()-5)),"",E204+F204-G204)</f>
        <v>0</v>
      </c>
      <c r="I204" s="1" cm="1">
        <f t="array" ref="I204">IF(ISERROR(INDEX(Jornadas[id],ROW()-5)),"",COUNTIFS(_Cortes!$C:$C,INDEX(Jornadas[id],ROW()-5),_Cortes!$B:$B,LOOKUP($I$4,_Barberos!$B:$B,_Barberos!$A:$A)))</f>
        <v>16</v>
      </c>
      <c r="J204" s="20" cm="1">
        <f t="array" ref="J204">IF(ISERROR(INDEX(Jornadas[id],ROW()-5)),"",INT(SUMIFS(Cortes[importe],Cortes[id_jornada],INDEX(Jornadas[id],ROW()-5),Cortes[id_barbero],LOOKUP($I$4,Barberos[nombre],Barberos[id]))*(INDEX(Jornadas[comision_barberos],1)/100)))</f>
        <v>65000</v>
      </c>
      <c r="K204" s="20" cm="1">
        <f t="array" ref="K204">IF(ISERROR(INDEX(Jornadas[id],ROW()-5)),"",SUMIFS(Cortes[propina],Cortes[id_jornada],INDEX(Jornadas[id],ROW()-5),Cortes[id_barbero],LOOKUP($I$4,Barberos[nombre],Barberos[id])))</f>
        <v>3000</v>
      </c>
      <c r="L204" s="20" cm="1">
        <f t="array" ref="L204">IF(ISERROR(INDEX(Jornadas[id],ROW()-5)),"",SUMIFS(Adelantos[importe],Adelantos[id_jornada],INDEX(Jornadas[id],ROW()-5),Adelantos[id_barbero],LOOKUP($I$4,Barberos[nombre],Barberos[id])))</f>
        <v>0</v>
      </c>
      <c r="M204" s="20" cm="1">
        <f t="array" ref="M204">IF(ISERROR(INDEX(Jornadas[id],ROW()-5)),"",J204+K204-L204)</f>
        <v>68000</v>
      </c>
      <c r="N204" s="1" cm="1">
        <f t="array" ref="N204">IF(ISERROR(INDEX(Jornadas[id],ROW()-5)),"",COUNTIFS(_Cortes!$C:$C,INDEX(Jornadas[id],ROW()-5),_Cortes!$B:$B,LOOKUP($N$4,_Barberos!$B:$B,_Barberos!$A:$A)))</f>
        <v>16</v>
      </c>
      <c r="O204" s="20" cm="1">
        <f t="array" ref="O204">IF(ISERROR(INDEX(Jornadas[id],ROW()-5)),"",INT(SUMIFS(Cortes[importe],Cortes[id_jornada],INDEX(Jornadas[id],ROW()-5),Cortes[id_barbero],LOOKUP($N$4,Barberos[nombre],Barberos[id]))*(INDEX(Jornadas[comision_barberos],1)/100)))</f>
        <v>64000</v>
      </c>
      <c r="P204" s="20" cm="1">
        <f t="array" ref="P204">IF(ISERROR(INDEX(Jornadas[id],ROW()-5)),"",SUMIFS(Cortes[propina],Cortes[id_jornada],INDEX(Jornadas[id],ROW()-5),Cortes[id_barbero],LOOKUP($N$4,Barberos[nombre],Barberos[id])))</f>
        <v>22000</v>
      </c>
      <c r="Q204" s="20" cm="1">
        <f t="array" ref="Q204">IF(ISERROR(INDEX(Jornadas[id],ROW()-5)),"",SUMIFS(Adelantos[importe],Adelantos[id_jornada],INDEX(Jornadas[id],ROW()-5),Adelantos[id_barbero],LOOKUP($N$4,Barberos[nombre],Barberos[id])))</f>
        <v>0</v>
      </c>
      <c r="R204" s="20" cm="1">
        <f t="array" ref="R204">IF(ISERROR(INDEX(Jornadas[id],ROW()-5)),"",O204+P204-Q204)</f>
        <v>86000</v>
      </c>
      <c r="S204" s="1" cm="1">
        <f t="array" ref="S204">IF(ISERROR(INDEX(Jornadas[id],ROW()-5)),"",COUNTIFS(_Cortes!$C:$C,INDEX(Jornadas[id],ROW()-5),_Cortes!$B:$B,LOOKUP($S$4,_Barberos!$B:$B,_Barberos!$A:$A)))</f>
        <v>11</v>
      </c>
      <c r="T204" s="20" cm="1">
        <f t="array" ref="T204">IF(ISERROR(INDEX(Jornadas[id],ROW()-5)),"",INT(SUMIFS(Cortes[importe],Cortes[id_jornada],INDEX(Jornadas[id],ROW()-5),Cortes[id_barbero],LOOKUP($S$4,Barberos[nombre],Barberos[id]))*(INDEX(Jornadas[comision_barberos],1)/100)))</f>
        <v>45000</v>
      </c>
      <c r="U204" s="20" cm="1">
        <f t="array" ref="U204">IF(ISERROR(INDEX(Jornadas[id],ROW()-5)),"",SUMIFS(Cortes[propina],Cortes[id_jornada],INDEX(Jornadas[id],ROW()-5),Cortes[id_barbero],LOOKUP($S$4,Barberos[nombre],Barberos[id])))</f>
        <v>10800</v>
      </c>
      <c r="V204" s="20" cm="1">
        <f t="array" ref="V204">IF(ISERROR(INDEX(Jornadas[id],ROW()-5)),"",SUMIFS(Adelantos[importe],Adelantos[id_jornada],INDEX(Jornadas[id],ROW()-5),Adelantos[id_barbero],LOOKUP($S$4,Barberos[nombre],Barberos[id])))</f>
        <v>500</v>
      </c>
      <c r="W204" s="20" cm="1">
        <f t="array" ref="W204">IF(ISERROR(INDEX(Jornadas[id],ROW()-5)),"",T204+U204-V204)</f>
        <v>55300</v>
      </c>
      <c r="X204" s="1" cm="1">
        <f t="array" ref="X204">IF(ISERROR(INDEX(Jornadas[id],ROW()-5)),"",COUNTIFS(_Cortes!$C:$C,INDEX(Jornadas[id],ROW()-5),_Cortes!$B:$B,LOOKUP($X$4,_Barberos!$B:$B,_Barberos!$A:$A)))</f>
        <v>13</v>
      </c>
      <c r="Y204" s="20" cm="1">
        <f t="array" ref="Y204">IF(ISERROR(INDEX(Jornadas[id],ROW()-5)),"",INT(SUMIFS(Cortes[importe],Cortes[id_jornada],INDEX(Jornadas[id],ROW()-5),Cortes[id_barbero],LOOKUP($X$4,Barberos[nombre],Barberos[id]))*(INDEX(Jornadas[comision_barberos],1)/100)))</f>
        <v>58000</v>
      </c>
      <c r="Z204" s="20" cm="1">
        <f t="array" ref="Z204">IF(ISERROR(INDEX(Jornadas[id],ROW()-5)),"",SUMIFS(Cortes[propina],Cortes[id_jornada],INDEX(Jornadas[id],ROW()-5),Cortes[id_barbero],LOOKUP($X$4,Barberos[nombre],Barberos[id])))</f>
        <v>500</v>
      </c>
      <c r="AA204" s="20" cm="1">
        <f t="array" ref="AA204">IF(ISERROR(INDEX(Jornadas[id],ROW()-5)),"",SUMIFS(Adelantos[importe],Adelantos[id_jornada],INDEX(Jornadas[id],ROW()-5),Adelantos[id_barbero],LOOKUP($X$4,Barberos[nombre],Barberos[id])))</f>
        <v>0</v>
      </c>
      <c r="AB204" s="20" cm="1">
        <f t="array" ref="AB204">IF(ISERROR(INDEX(Jornadas[id],ROW()-5)),"",Y204+Z204-AA204)</f>
        <v>58500</v>
      </c>
      <c r="AC204" s="1" cm="1">
        <f t="array" ref="AC204">IF(ISERROR(INDEX(Jornadas[id],ROW()-5)),"",COUNTIFS(_Cortes!$C:$C,INDEX(Jornadas[id],ROW()-5),_Cortes!$B:$B,LOOKUP($AC$4,_Barberos!$B:$B,_Barberos!$A:$A)))</f>
        <v>14</v>
      </c>
      <c r="AD204" s="20" cm="1">
        <f t="array" ref="AD204">IF(ISERROR(INDEX(Jornadas[id],ROW()-5)),"",INT(SUMIFS(Cortes[importe],Cortes[id_jornada],INDEX(Jornadas[id],ROW()-5),Cortes[id_barbero],LOOKUP($AC$4,Barberos[nombre],Barberos[id]))*(INDEX(Jornadas[comision_barberos],1)/100)))</f>
        <v>60000</v>
      </c>
      <c r="AE204" s="20" cm="1">
        <f t="array" ref="AE204">IF(ISERROR(INDEX(Jornadas[id],ROW()-5)),"",SUMIFS(Cortes[propina],Cortes[id_jornada],INDEX(Jornadas[id],ROW()-5),Cortes[id_barbero],LOOKUP($AC$4,Barberos[nombre],Barberos[id])))</f>
        <v>6000</v>
      </c>
      <c r="AF204" s="20" cm="1">
        <f t="array" ref="AF204">IF(ISERROR(INDEX(Jornadas[id],ROW()-5)),"",SUMIFS(Adelantos[importe],Adelantos[id_jornada],INDEX(Jornadas[id],ROW()-5),Adelantos[id_barbero],LOOKUP($AC$4,Barberos[nombre],Barberos[id])))</f>
        <v>0</v>
      </c>
      <c r="AG204" s="20" cm="1">
        <f t="array" ref="AG204">IF(ISERROR(INDEX(Jornadas[id],ROW()-5)),"",AD204+AE204-AF204)</f>
        <v>66000</v>
      </c>
      <c r="AH204" s="1" cm="1">
        <f t="array" ref="AH204">IF(ISERROR(INDEX(Jornadas[id],ROW()-5)),"",COUNTIFS(_Cortes!$C:$C,INDEX(Jornadas[id],ROW()-5),_Cortes!$B:$B,LOOKUP($AH$4,_Barberos!$B:$B,_Barberos!$A:$A)))</f>
        <v>0</v>
      </c>
      <c r="AI204" s="20" cm="1">
        <f t="array" ref="AI204">IF(ISERROR(INDEX(Jornadas[id],ROW()-5)),"",INT(SUMIFS(Cortes[importe],Cortes[id_jornada],INDEX(Jornadas[id],ROW()-5),Cortes[id_barbero],LOOKUP($AH$4,Barberos[nombre],Barberos[id]))*(INDEX(Jornadas[comision_barberos],1)/100)))</f>
        <v>0</v>
      </c>
      <c r="AJ204" s="20" cm="1">
        <f t="array" ref="AJ204">IF(ISERROR(INDEX(Jornadas[id],ROW()-5)),"",SUMIFS(Cortes[propina],Cortes[id_jornada],INDEX(Jornadas[id],ROW()-5),Cortes[id_barbero],LOOKUP($AH$4,Barberos[nombre],Barberos[id])))</f>
        <v>0</v>
      </c>
      <c r="AK204" s="20" cm="1">
        <f t="array" ref="AK204">IF(ISERROR(INDEX(Jornadas[id],ROW()-5)),"",SUMIFS(Adelantos[importe],Adelantos[id_jornada],INDEX(Jornadas[id],ROW()-5),Adelantos[id_barbero],LOOKUP($AH$4,Barberos[nombre],Barberos[id])))</f>
        <v>0</v>
      </c>
      <c r="AL204" s="20" cm="1">
        <f t="array" ref="AL204">IF(ISERROR(INDEX(Jornadas[id],ROW()-5)),"",AI204+AJ204-AK204)</f>
        <v>0</v>
      </c>
      <c r="AM204" s="1" cm="1">
        <f t="array" ref="AM204">IF(ISERROR(INDEX(Jornadas[id],ROW()-5)),"",COUNTIFS(_Cortes!$C:$C,INDEX(Jornadas[id],ROW()-5),_Cortes!$B:$B,LOOKUP($AM$4,_Barberos!$B:$B,_Barberos!$A:$A)))</f>
        <v>4</v>
      </c>
      <c r="AN204" s="20" cm="1">
        <f t="array" ref="AN204">IF(ISERROR(INDEX(Jornadas[id],ROW()-5)),"",INT(SUMIFS(Cortes[importe],Cortes[id_jornada],INDEX(Jornadas[id],ROW()-5),Cortes[id_barbero],LOOKUP($AM$4,Barberos[nombre],Barberos[id]))*(INDEX(Jornadas[comision_barberos],1)/100)))</f>
        <v>16000</v>
      </c>
      <c r="AO204" s="20" cm="1">
        <f t="array" ref="AO204">IF(ISERROR(INDEX(Jornadas[id],ROW()-5)),"",SUMIFS(Cortes[propina],Cortes[id_jornada],INDEX(Jornadas[id],ROW()-5),Cortes[id_barbero],LOOKUP($AM$4,Barberos[nombre],Barberos[id])))</f>
        <v>2000</v>
      </c>
      <c r="AP204" s="20" cm="1">
        <f t="array" ref="AP204">IF(ISERROR(INDEX(Jornadas[id],ROW()-5)),"",SUMIFS(Adelantos[importe],Adelantos[id_jornada],INDEX(Jornadas[id],ROW()-5),Adelantos[id_barbero],LOOKUP($AM$4,Barberos[nombre],Barberos[id])))</f>
        <v>0</v>
      </c>
      <c r="AQ204" s="20" cm="1">
        <f t="array" ref="AQ204">IF(ISERROR(INDEX(Jornadas[id],ROW()-5)),"",AN204+AO204-AP204)</f>
        <v>18000</v>
      </c>
      <c r="AR204" s="1" cm="1">
        <f t="array" ref="AR204">IF(ISERROR(INDEX(Jornadas[id],ROW()-5)),"",COUNTIFS(_Cortes!$C:$C,INDEX(Jornadas[id],ROW()-5),_Cortes!$B:$B,LOOKUP($AR$4,_Barberos!$B:$B,_Barberos!$A:$A)))</f>
        <v>0</v>
      </c>
      <c r="AS204" s="20" cm="1">
        <f t="array" ref="AS204">IF(ISERROR(INDEX(Jornadas[id],ROW()-5)),"",INT(SUMIFS(Cortes[importe],Cortes[id_jornada],INDEX(Jornadas[id],ROW()-5),Cortes[id_barbero],LOOKUP($AR$4,Barberos[nombre],Barberos[id]))*(INDEX(Jornadas[comision_barberos],1)/100)))</f>
        <v>0</v>
      </c>
      <c r="AT204" s="20" cm="1">
        <f t="array" ref="AT204">IF(ISERROR(INDEX(Jornadas[id],ROW()-5)),"",SUMIFS(Cortes[propina],Cortes[id_jornada],INDEX(Jornadas[id],ROW()-5),Cortes[id_barbero],LOOKUP($AR$4,Barberos[nombre],Barberos[id])))</f>
        <v>0</v>
      </c>
      <c r="AU204" s="20" cm="1">
        <f t="array" ref="AU204">IF(ISERROR(INDEX(Jornadas[id],ROW()-5)),"",SUMIFS(Adelantos[importe],Adelantos[id_jornada],INDEX(Jornadas[id],ROW()-5),Adelantos[id_barbero],LOOKUP($AR$4,Barberos[nombre],Barberos[id])))</f>
        <v>0</v>
      </c>
      <c r="AV204" s="20" cm="1">
        <f t="array" ref="AV204">IF(ISERROR(INDEX(Jornadas[id],ROW()-5)),"",AS204+AT204-AU204)</f>
        <v>0</v>
      </c>
    </row>
    <row r="205" spans="1:48" ht="15" hidden="1" customHeight="1" x14ac:dyDescent="0.3">
      <c r="A205" s="51" t="str">
        <f t="shared" si="3"/>
        <v>Monday</v>
      </c>
      <c r="B205" s="52"/>
      <c r="C205" s="36" cm="1">
        <f t="array" ref="C205">IF(ISERROR(INDEX(Jornadas[id],ROW()-5)),"",INDEX(Jornadas[fecha],ROW()-5))</f>
        <v>45894</v>
      </c>
      <c r="D205" s="2" cm="1">
        <f t="array" ref="D205">IF(ISERROR(INDEX(Jornadas[id],ROW()-5)),"",COUNTIFS(_Cortes!$C:$C,INDEX(Jornadas[id],ROW()-5),_Cortes!$B:$B,LOOKUP($D$4,_Barberos!$B:$B,_Barberos!$A:$A)))</f>
        <v>9</v>
      </c>
      <c r="E205" s="21" cm="1">
        <f t="array" ref="E205">IF(ISERROR(INDEX(Jornadas[id],ROW()-5)),"",INT(SUMIFS(Cortes[importe],Cortes[id_jornada],INDEX(Jornadas[id],ROW()-5),Cortes[id_barbero],LOOKUP($D$4,Barberos[nombre],Barberos[id]))*(INDEX(Jornadas[comision_barberos],1)/100)))</f>
        <v>37000</v>
      </c>
      <c r="F205" s="21" cm="1">
        <f t="array" ref="F205">IF(ISERROR(INDEX(Jornadas[id],ROW()-5)),"",SUMIFS(Cortes[propina],Cortes[id_jornada],INDEX(Jornadas[id],ROW()-5),Cortes[id_barbero],LOOKUP($D$4,Barberos[nombre],Barberos[id])))</f>
        <v>4000</v>
      </c>
      <c r="G205" s="21" cm="1">
        <f t="array" ref="G205">IF(ISERROR(INDEX(Jornadas[id],ROW()-5)),"",SUMIFS(Adelantos[importe],Adelantos[id_jornada],INDEX(Jornadas[id],ROW()-5),Adelantos[id_barbero],LOOKUP($D$4,Barberos[nombre],Barberos[id])))</f>
        <v>15000</v>
      </c>
      <c r="H205" s="21" cm="1">
        <f t="array" ref="H205">IF(ISERROR(INDEX(Jornadas[id],ROW()-5)),"",E205+F205-G205)</f>
        <v>26000</v>
      </c>
      <c r="I205" s="2" cm="1">
        <f t="array" ref="I205">IF(ISERROR(INDEX(Jornadas[id],ROW()-5)),"",COUNTIFS(_Cortes!$C:$C,INDEX(Jornadas[id],ROW()-5),_Cortes!$B:$B,LOOKUP($I$4,_Barberos!$B:$B,_Barberos!$A:$A)))</f>
        <v>15</v>
      </c>
      <c r="J205" s="21" cm="1">
        <f t="array" ref="J205">IF(ISERROR(INDEX(Jornadas[id],ROW()-5)),"",INT(SUMIFS(Cortes[importe],Cortes[id_jornada],INDEX(Jornadas[id],ROW()-5),Cortes[id_barbero],LOOKUP($I$4,Barberos[nombre],Barberos[id]))*(INDEX(Jornadas[comision_barberos],1)/100)))</f>
        <v>62000</v>
      </c>
      <c r="K205" s="21" cm="1">
        <f t="array" ref="K205">IF(ISERROR(INDEX(Jornadas[id],ROW()-5)),"",SUMIFS(Cortes[propina],Cortes[id_jornada],INDEX(Jornadas[id],ROW()-5),Cortes[id_barbero],LOOKUP($I$4,Barberos[nombre],Barberos[id])))</f>
        <v>4000</v>
      </c>
      <c r="L205" s="21" cm="1">
        <f t="array" ref="L205">IF(ISERROR(INDEX(Jornadas[id],ROW()-5)),"",SUMIFS(Adelantos[importe],Adelantos[id_jornada],INDEX(Jornadas[id],ROW()-5),Adelantos[id_barbero],LOOKUP($I$4,Barberos[nombre],Barberos[id])))</f>
        <v>0</v>
      </c>
      <c r="M205" s="21" cm="1">
        <f t="array" ref="M205">IF(ISERROR(INDEX(Jornadas[id],ROW()-5)),"",J205+K205-L205)</f>
        <v>66000</v>
      </c>
      <c r="N205" s="2" cm="1">
        <f t="array" ref="N205">IF(ISERROR(INDEX(Jornadas[id],ROW()-5)),"",COUNTIFS(_Cortes!$C:$C,INDEX(Jornadas[id],ROW()-5),_Cortes!$B:$B,LOOKUP($N$4,_Barberos!$B:$B,_Barberos!$A:$A)))</f>
        <v>13</v>
      </c>
      <c r="O205" s="21" cm="1">
        <f t="array" ref="O205">IF(ISERROR(INDEX(Jornadas[id],ROW()-5)),"",INT(SUMIFS(Cortes[importe],Cortes[id_jornada],INDEX(Jornadas[id],ROW()-5),Cortes[id_barbero],LOOKUP($N$4,Barberos[nombre],Barberos[id]))*(INDEX(Jornadas[comision_barberos],1)/100)))</f>
        <v>52000</v>
      </c>
      <c r="P205" s="21" cm="1">
        <f t="array" ref="P205">IF(ISERROR(INDEX(Jornadas[id],ROW()-5)),"",SUMIFS(Cortes[propina],Cortes[id_jornada],INDEX(Jornadas[id],ROW()-5),Cortes[id_barbero],LOOKUP($N$4,Barberos[nombre],Barberos[id])))</f>
        <v>5500</v>
      </c>
      <c r="Q205" s="21" cm="1">
        <f t="array" ref="Q205">IF(ISERROR(INDEX(Jornadas[id],ROW()-5)),"",SUMIFS(Adelantos[importe],Adelantos[id_jornada],INDEX(Jornadas[id],ROW()-5),Adelantos[id_barbero],LOOKUP($N$4,Barberos[nombre],Barberos[id])))</f>
        <v>0</v>
      </c>
      <c r="R205" s="21" cm="1">
        <f t="array" ref="R205">IF(ISERROR(INDEX(Jornadas[id],ROW()-5)),"",O205+P205-Q205)</f>
        <v>57500</v>
      </c>
      <c r="S205" s="2" cm="1">
        <f t="array" ref="S205">IF(ISERROR(INDEX(Jornadas[id],ROW()-5)),"",COUNTIFS(_Cortes!$C:$C,INDEX(Jornadas[id],ROW()-5),_Cortes!$B:$B,LOOKUP($S$4,_Barberos!$B:$B,_Barberos!$A:$A)))</f>
        <v>9</v>
      </c>
      <c r="T205" s="21" cm="1">
        <f t="array" ref="T205">IF(ISERROR(INDEX(Jornadas[id],ROW()-5)),"",INT(SUMIFS(Cortes[importe],Cortes[id_jornada],INDEX(Jornadas[id],ROW()-5),Cortes[id_barbero],LOOKUP($S$4,Barberos[nombre],Barberos[id]))*(INDEX(Jornadas[comision_barberos],1)/100)))</f>
        <v>38000</v>
      </c>
      <c r="U205" s="21" cm="1">
        <f t="array" ref="U205">IF(ISERROR(INDEX(Jornadas[id],ROW()-5)),"",SUMIFS(Cortes[propina],Cortes[id_jornada],INDEX(Jornadas[id],ROW()-5),Cortes[id_barbero],LOOKUP($S$4,Barberos[nombre],Barberos[id])))</f>
        <v>3000</v>
      </c>
      <c r="V205" s="21" cm="1">
        <f t="array" ref="V205">IF(ISERROR(INDEX(Jornadas[id],ROW()-5)),"",SUMIFS(Adelantos[importe],Adelantos[id_jornada],INDEX(Jornadas[id],ROW()-5),Adelantos[id_barbero],LOOKUP($S$4,Barberos[nombre],Barberos[id])))</f>
        <v>0</v>
      </c>
      <c r="W205" s="21" cm="1">
        <f t="array" ref="W205">IF(ISERROR(INDEX(Jornadas[id],ROW()-5)),"",T205+U205-V205)</f>
        <v>41000</v>
      </c>
      <c r="X205" s="2" cm="1">
        <f t="array" ref="X205">IF(ISERROR(INDEX(Jornadas[id],ROW()-5)),"",COUNTIFS(_Cortes!$C:$C,INDEX(Jornadas[id],ROW()-5),_Cortes!$B:$B,LOOKUP($X$4,_Barberos!$B:$B,_Barberos!$A:$A)))</f>
        <v>0</v>
      </c>
      <c r="Y205" s="21" cm="1">
        <f t="array" ref="Y205">IF(ISERROR(INDEX(Jornadas[id],ROW()-5)),"",INT(SUMIFS(Cortes[importe],Cortes[id_jornada],INDEX(Jornadas[id],ROW()-5),Cortes[id_barbero],LOOKUP($X$4,Barberos[nombre],Barberos[id]))*(INDEX(Jornadas[comision_barberos],1)/100)))</f>
        <v>0</v>
      </c>
      <c r="Z205" s="21" cm="1">
        <f t="array" ref="Z205">IF(ISERROR(INDEX(Jornadas[id],ROW()-5)),"",SUMIFS(Cortes[propina],Cortes[id_jornada],INDEX(Jornadas[id],ROW()-5),Cortes[id_barbero],LOOKUP($X$4,Barberos[nombre],Barberos[id])))</f>
        <v>0</v>
      </c>
      <c r="AA205" s="21" cm="1">
        <f t="array" ref="AA205">IF(ISERROR(INDEX(Jornadas[id],ROW()-5)),"",SUMIFS(Adelantos[importe],Adelantos[id_jornada],INDEX(Jornadas[id],ROW()-5),Adelantos[id_barbero],LOOKUP($X$4,Barberos[nombre],Barberos[id])))</f>
        <v>0</v>
      </c>
      <c r="AB205" s="21" cm="1">
        <f t="array" ref="AB205">IF(ISERROR(INDEX(Jornadas[id],ROW()-5)),"",Y205+Z205-AA205)</f>
        <v>0</v>
      </c>
      <c r="AC205" s="2" cm="1">
        <f t="array" ref="AC205">IF(ISERROR(INDEX(Jornadas[id],ROW()-5)),"",COUNTIFS(_Cortes!$C:$C,INDEX(Jornadas[id],ROW()-5),_Cortes!$B:$B,LOOKUP($AC$4,_Barberos!$B:$B,_Barberos!$A:$A)))</f>
        <v>12</v>
      </c>
      <c r="AD205" s="21" cm="1">
        <f t="array" ref="AD205">IF(ISERROR(INDEX(Jornadas[id],ROW()-5)),"",INT(SUMIFS(Cortes[importe],Cortes[id_jornada],INDEX(Jornadas[id],ROW()-5),Cortes[id_barbero],LOOKUP($AC$4,Barberos[nombre],Barberos[id]))*(INDEX(Jornadas[comision_barberos],1)/100)))</f>
        <v>48000</v>
      </c>
      <c r="AE205" s="21" cm="1">
        <f t="array" ref="AE205">IF(ISERROR(INDEX(Jornadas[id],ROW()-5)),"",SUMIFS(Cortes[propina],Cortes[id_jornada],INDEX(Jornadas[id],ROW()-5),Cortes[id_barbero],LOOKUP($AC$4,Barberos[nombre],Barberos[id])))</f>
        <v>0</v>
      </c>
      <c r="AF205" s="21" cm="1">
        <f t="array" ref="AF205">IF(ISERROR(INDEX(Jornadas[id],ROW()-5)),"",SUMIFS(Adelantos[importe],Adelantos[id_jornada],INDEX(Jornadas[id],ROW()-5),Adelantos[id_barbero],LOOKUP($AC$4,Barberos[nombre],Barberos[id])))</f>
        <v>0</v>
      </c>
      <c r="AG205" s="21" cm="1">
        <f t="array" ref="AG205">IF(ISERROR(INDEX(Jornadas[id],ROW()-5)),"",AD205+AE205-AF205)</f>
        <v>48000</v>
      </c>
      <c r="AH205" s="2" cm="1">
        <f t="array" ref="AH205">IF(ISERROR(INDEX(Jornadas[id],ROW()-5)),"",COUNTIFS(_Cortes!$C:$C,INDEX(Jornadas[id],ROW()-5),_Cortes!$B:$B,LOOKUP($AH$4,_Barberos!$B:$B,_Barberos!$A:$A)))</f>
        <v>0</v>
      </c>
      <c r="AI205" s="21" cm="1">
        <f t="array" ref="AI205">IF(ISERROR(INDEX(Jornadas[id],ROW()-5)),"",INT(SUMIFS(Cortes[importe],Cortes[id_jornada],INDEX(Jornadas[id],ROW()-5),Cortes[id_barbero],LOOKUP($AH$4,Barberos[nombre],Barberos[id]))*(INDEX(Jornadas[comision_barberos],1)/100)))</f>
        <v>0</v>
      </c>
      <c r="AJ205" s="21" cm="1">
        <f t="array" ref="AJ205">IF(ISERROR(INDEX(Jornadas[id],ROW()-5)),"",SUMIFS(Cortes[propina],Cortes[id_jornada],INDEX(Jornadas[id],ROW()-5),Cortes[id_barbero],LOOKUP($AH$4,Barberos[nombre],Barberos[id])))</f>
        <v>0</v>
      </c>
      <c r="AK205" s="21" cm="1">
        <f t="array" ref="AK205">IF(ISERROR(INDEX(Jornadas[id],ROW()-5)),"",SUMIFS(Adelantos[importe],Adelantos[id_jornada],INDEX(Jornadas[id],ROW()-5),Adelantos[id_barbero],LOOKUP($AH$4,Barberos[nombre],Barberos[id])))</f>
        <v>0</v>
      </c>
      <c r="AL205" s="21" cm="1">
        <f t="array" ref="AL205">IF(ISERROR(INDEX(Jornadas[id],ROW()-5)),"",AI205+AJ205-AK205)</f>
        <v>0</v>
      </c>
      <c r="AM205" s="2" cm="1">
        <f t="array" ref="AM205">IF(ISERROR(INDEX(Jornadas[id],ROW()-5)),"",COUNTIFS(_Cortes!$C:$C,INDEX(Jornadas[id],ROW()-5),_Cortes!$B:$B,LOOKUP($AM$4,_Barberos!$B:$B,_Barberos!$A:$A)))</f>
        <v>0</v>
      </c>
      <c r="AN205" s="21" cm="1">
        <f t="array" ref="AN205">IF(ISERROR(INDEX(Jornadas[id],ROW()-5)),"",INT(SUMIFS(Cortes[importe],Cortes[id_jornada],INDEX(Jornadas[id],ROW()-5),Cortes[id_barbero],LOOKUP($AM$4,Barberos[nombre],Barberos[id]))*(INDEX(Jornadas[comision_barberos],1)/100)))</f>
        <v>0</v>
      </c>
      <c r="AO205" s="21" cm="1">
        <f t="array" ref="AO205">IF(ISERROR(INDEX(Jornadas[id],ROW()-5)),"",SUMIFS(Cortes[propina],Cortes[id_jornada],INDEX(Jornadas[id],ROW()-5),Cortes[id_barbero],LOOKUP($AM$4,Barberos[nombre],Barberos[id])))</f>
        <v>0</v>
      </c>
      <c r="AP205" s="21" cm="1">
        <f t="array" ref="AP205">IF(ISERROR(INDEX(Jornadas[id],ROW()-5)),"",SUMIFS(Adelantos[importe],Adelantos[id_jornada],INDEX(Jornadas[id],ROW()-5),Adelantos[id_barbero],LOOKUP($AM$4,Barberos[nombre],Barberos[id])))</f>
        <v>0</v>
      </c>
      <c r="AQ205" s="21" cm="1">
        <f t="array" ref="AQ205">IF(ISERROR(INDEX(Jornadas[id],ROW()-5)),"",AN205+AO205-AP205)</f>
        <v>0</v>
      </c>
      <c r="AR205" s="2" cm="1">
        <f t="array" ref="AR205">IF(ISERROR(INDEX(Jornadas[id],ROW()-5)),"",COUNTIFS(_Cortes!$C:$C,INDEX(Jornadas[id],ROW()-5),_Cortes!$B:$B,LOOKUP($AR$4,_Barberos!$B:$B,_Barberos!$A:$A)))</f>
        <v>0</v>
      </c>
      <c r="AS205" s="21" cm="1">
        <f t="array" ref="AS205">IF(ISERROR(INDEX(Jornadas[id],ROW()-5)),"",INT(SUMIFS(Cortes[importe],Cortes[id_jornada],INDEX(Jornadas[id],ROW()-5),Cortes[id_barbero],LOOKUP($AR$4,Barberos[nombre],Barberos[id]))*(INDEX(Jornadas[comision_barberos],1)/100)))</f>
        <v>0</v>
      </c>
      <c r="AT205" s="21" cm="1">
        <f t="array" ref="AT205">IF(ISERROR(INDEX(Jornadas[id],ROW()-5)),"",SUMIFS(Cortes[propina],Cortes[id_jornada],INDEX(Jornadas[id],ROW()-5),Cortes[id_barbero],LOOKUP($AR$4,Barberos[nombre],Barberos[id])))</f>
        <v>0</v>
      </c>
      <c r="AU205" s="21" cm="1">
        <f t="array" ref="AU205">IF(ISERROR(INDEX(Jornadas[id],ROW()-5)),"",SUMIFS(Adelantos[importe],Adelantos[id_jornada],INDEX(Jornadas[id],ROW()-5),Adelantos[id_barbero],LOOKUP($AR$4,Barberos[nombre],Barberos[id])))</f>
        <v>0</v>
      </c>
      <c r="AV205" s="21" cm="1">
        <f t="array" ref="AV205">IF(ISERROR(INDEX(Jornadas[id],ROW()-5)),"",AS205+AT205-AU205)</f>
        <v>0</v>
      </c>
    </row>
    <row r="206" spans="1:48" ht="15" hidden="1" customHeight="1" x14ac:dyDescent="0.3">
      <c r="A206" s="53" t="str">
        <f t="shared" si="3"/>
        <v>Tuesday</v>
      </c>
      <c r="B206" s="54"/>
      <c r="C206" s="38" cm="1">
        <f t="array" ref="C206">IF(ISERROR(INDEX(Jornadas[id],ROW()-5)),"",INDEX(Jornadas[fecha],ROW()-5))</f>
        <v>45895</v>
      </c>
      <c r="D206" s="1" cm="1">
        <f t="array" ref="D206">IF(ISERROR(INDEX(Jornadas[id],ROW()-5)),"",COUNTIFS(_Cortes!$C:$C,INDEX(Jornadas[id],ROW()-5),_Cortes!$B:$B,LOOKUP($D$4,_Barberos!$B:$B,_Barberos!$A:$A)))</f>
        <v>10</v>
      </c>
      <c r="E206" s="20" cm="1">
        <f t="array" ref="E206">IF(ISERROR(INDEX(Jornadas[id],ROW()-5)),"",INT(SUMIFS(Cortes[importe],Cortes[id_jornada],INDEX(Jornadas[id],ROW()-5),Cortes[id_barbero],LOOKUP($D$4,Barberos[nombre],Barberos[id]))*(INDEX(Jornadas[comision_barberos],1)/100)))</f>
        <v>40000</v>
      </c>
      <c r="F206" s="20" cm="1">
        <f t="array" ref="F206">IF(ISERROR(INDEX(Jornadas[id],ROW()-5)),"",SUMIFS(Cortes[propina],Cortes[id_jornada],INDEX(Jornadas[id],ROW()-5),Cortes[id_barbero],LOOKUP($D$4,Barberos[nombre],Barberos[id])))</f>
        <v>3000</v>
      </c>
      <c r="G206" s="20" cm="1">
        <f t="array" ref="G206">IF(ISERROR(INDEX(Jornadas[id],ROW()-5)),"",SUMIFS(Adelantos[importe],Adelantos[id_jornada],INDEX(Jornadas[id],ROW()-5),Adelantos[id_barbero],LOOKUP($D$4,Barberos[nombre],Barberos[id])))</f>
        <v>0</v>
      </c>
      <c r="H206" s="20" cm="1">
        <f t="array" ref="H206">IF(ISERROR(INDEX(Jornadas[id],ROW()-5)),"",E206+F206-G206)</f>
        <v>43000</v>
      </c>
      <c r="I206" s="1" cm="1">
        <f t="array" ref="I206">IF(ISERROR(INDEX(Jornadas[id],ROW()-5)),"",COUNTIFS(_Cortes!$C:$C,INDEX(Jornadas[id],ROW()-5),_Cortes!$B:$B,LOOKUP($I$4,_Barberos!$B:$B,_Barberos!$A:$A)))</f>
        <v>0</v>
      </c>
      <c r="J206" s="20" cm="1">
        <f t="array" ref="J206">IF(ISERROR(INDEX(Jornadas[id],ROW()-5)),"",INT(SUMIFS(Cortes[importe],Cortes[id_jornada],INDEX(Jornadas[id],ROW()-5),Cortes[id_barbero],LOOKUP($I$4,Barberos[nombre],Barberos[id]))*(INDEX(Jornadas[comision_barberos],1)/100)))</f>
        <v>0</v>
      </c>
      <c r="K206" s="20" cm="1">
        <f t="array" ref="K206">IF(ISERROR(INDEX(Jornadas[id],ROW()-5)),"",SUMIFS(Cortes[propina],Cortes[id_jornada],INDEX(Jornadas[id],ROW()-5),Cortes[id_barbero],LOOKUP($I$4,Barberos[nombre],Barberos[id])))</f>
        <v>0</v>
      </c>
      <c r="L206" s="20" cm="1">
        <f t="array" ref="L206">IF(ISERROR(INDEX(Jornadas[id],ROW()-5)),"",SUMIFS(Adelantos[importe],Adelantos[id_jornada],INDEX(Jornadas[id],ROW()-5),Adelantos[id_barbero],LOOKUP($I$4,Barberos[nombre],Barberos[id])))</f>
        <v>0</v>
      </c>
      <c r="M206" s="20" cm="1">
        <f t="array" ref="M206">IF(ISERROR(INDEX(Jornadas[id],ROW()-5)),"",J206+K206-L206)</f>
        <v>0</v>
      </c>
      <c r="N206" s="1" cm="1">
        <f t="array" ref="N206">IF(ISERROR(INDEX(Jornadas[id],ROW()-5)),"",COUNTIFS(_Cortes!$C:$C,INDEX(Jornadas[id],ROW()-5),_Cortes!$B:$B,LOOKUP($N$4,_Barberos!$B:$B,_Barberos!$A:$A)))</f>
        <v>11</v>
      </c>
      <c r="O206" s="20" cm="1">
        <f t="array" ref="O206">IF(ISERROR(INDEX(Jornadas[id],ROW()-5)),"",INT(SUMIFS(Cortes[importe],Cortes[id_jornada],INDEX(Jornadas[id],ROW()-5),Cortes[id_barbero],LOOKUP($N$4,Barberos[nombre],Barberos[id]))*(INDEX(Jornadas[comision_barberos],1)/100)))</f>
        <v>45000</v>
      </c>
      <c r="P206" s="20" cm="1">
        <f t="array" ref="P206">IF(ISERROR(INDEX(Jornadas[id],ROW()-5)),"",SUMIFS(Cortes[propina],Cortes[id_jornada],INDEX(Jornadas[id],ROW()-5),Cortes[id_barbero],LOOKUP($N$4,Barberos[nombre],Barberos[id])))</f>
        <v>6500</v>
      </c>
      <c r="Q206" s="20" cm="1">
        <f t="array" ref="Q206">IF(ISERROR(INDEX(Jornadas[id],ROW()-5)),"",SUMIFS(Adelantos[importe],Adelantos[id_jornada],INDEX(Jornadas[id],ROW()-5),Adelantos[id_barbero],LOOKUP($N$4,Barberos[nombre],Barberos[id])))</f>
        <v>0</v>
      </c>
      <c r="R206" s="20" cm="1">
        <f t="array" ref="R206">IF(ISERROR(INDEX(Jornadas[id],ROW()-5)),"",O206+P206-Q206)</f>
        <v>51500</v>
      </c>
      <c r="S206" s="1" cm="1">
        <f t="array" ref="S206">IF(ISERROR(INDEX(Jornadas[id],ROW()-5)),"",COUNTIFS(_Cortes!$C:$C,INDEX(Jornadas[id],ROW()-5),_Cortes!$B:$B,LOOKUP($S$4,_Barberos!$B:$B,_Barberos!$A:$A)))</f>
        <v>8</v>
      </c>
      <c r="T206" s="20" cm="1">
        <f t="array" ref="T206">IF(ISERROR(INDEX(Jornadas[id],ROW()-5)),"",INT(SUMIFS(Cortes[importe],Cortes[id_jornada],INDEX(Jornadas[id],ROW()-5),Cortes[id_barbero],LOOKUP($S$4,Barberos[nombre],Barberos[id]))*(INDEX(Jornadas[comision_barberos],1)/100)))</f>
        <v>32000</v>
      </c>
      <c r="U206" s="20" cm="1">
        <f t="array" ref="U206">IF(ISERROR(INDEX(Jornadas[id],ROW()-5)),"",SUMIFS(Cortes[propina],Cortes[id_jornada],INDEX(Jornadas[id],ROW()-5),Cortes[id_barbero],LOOKUP($S$4,Barberos[nombre],Barberos[id])))</f>
        <v>6000</v>
      </c>
      <c r="V206" s="20" cm="1">
        <f t="array" ref="V206">IF(ISERROR(INDEX(Jornadas[id],ROW()-5)),"",SUMIFS(Adelantos[importe],Adelantos[id_jornada],INDEX(Jornadas[id],ROW()-5),Adelantos[id_barbero],LOOKUP($S$4,Barberos[nombre],Barberos[id])))</f>
        <v>0</v>
      </c>
      <c r="W206" s="20" cm="1">
        <f t="array" ref="W206">IF(ISERROR(INDEX(Jornadas[id],ROW()-5)),"",T206+U206-V206)</f>
        <v>38000</v>
      </c>
      <c r="X206" s="1" cm="1">
        <f t="array" ref="X206">IF(ISERROR(INDEX(Jornadas[id],ROW()-5)),"",COUNTIFS(_Cortes!$C:$C,INDEX(Jornadas[id],ROW()-5),_Cortes!$B:$B,LOOKUP($X$4,_Barberos!$B:$B,_Barberos!$A:$A)))</f>
        <v>10</v>
      </c>
      <c r="Y206" s="20" cm="1">
        <f t="array" ref="Y206">IF(ISERROR(INDEX(Jornadas[id],ROW()-5)),"",INT(SUMIFS(Cortes[importe],Cortes[id_jornada],INDEX(Jornadas[id],ROW()-5),Cortes[id_barbero],LOOKUP($X$4,Barberos[nombre],Barberos[id]))*(INDEX(Jornadas[comision_barberos],1)/100)))</f>
        <v>41000</v>
      </c>
      <c r="Z206" s="20" cm="1">
        <f t="array" ref="Z206">IF(ISERROR(INDEX(Jornadas[id],ROW()-5)),"",SUMIFS(Cortes[propina],Cortes[id_jornada],INDEX(Jornadas[id],ROW()-5),Cortes[id_barbero],LOOKUP($X$4,Barberos[nombre],Barberos[id])))</f>
        <v>13000</v>
      </c>
      <c r="AA206" s="20" cm="1">
        <f t="array" ref="AA206">IF(ISERROR(INDEX(Jornadas[id],ROW()-5)),"",SUMIFS(Adelantos[importe],Adelantos[id_jornada],INDEX(Jornadas[id],ROW()-5),Adelantos[id_barbero],LOOKUP($X$4,Barberos[nombre],Barberos[id])))</f>
        <v>0</v>
      </c>
      <c r="AB206" s="20" cm="1">
        <f t="array" ref="AB206">IF(ISERROR(INDEX(Jornadas[id],ROW()-5)),"",Y206+Z206-AA206)</f>
        <v>54000</v>
      </c>
      <c r="AC206" s="1" cm="1">
        <f t="array" ref="AC206">IF(ISERROR(INDEX(Jornadas[id],ROW()-5)),"",COUNTIFS(_Cortes!$C:$C,INDEX(Jornadas[id],ROW()-5),_Cortes!$B:$B,LOOKUP($AC$4,_Barberos!$B:$B,_Barberos!$A:$A)))</f>
        <v>0</v>
      </c>
      <c r="AD206" s="20" cm="1">
        <f t="array" ref="AD206">IF(ISERROR(INDEX(Jornadas[id],ROW()-5)),"",INT(SUMIFS(Cortes[importe],Cortes[id_jornada],INDEX(Jornadas[id],ROW()-5),Cortes[id_barbero],LOOKUP($AC$4,Barberos[nombre],Barberos[id]))*(INDEX(Jornadas[comision_barberos],1)/100)))</f>
        <v>0</v>
      </c>
      <c r="AE206" s="20" cm="1">
        <f t="array" ref="AE206">IF(ISERROR(INDEX(Jornadas[id],ROW()-5)),"",SUMIFS(Cortes[propina],Cortes[id_jornada],INDEX(Jornadas[id],ROW()-5),Cortes[id_barbero],LOOKUP($AC$4,Barberos[nombre],Barberos[id])))</f>
        <v>0</v>
      </c>
      <c r="AF206" s="20" cm="1">
        <f t="array" ref="AF206">IF(ISERROR(INDEX(Jornadas[id],ROW()-5)),"",SUMIFS(Adelantos[importe],Adelantos[id_jornada],INDEX(Jornadas[id],ROW()-5),Adelantos[id_barbero],LOOKUP($AC$4,Barberos[nombre],Barberos[id])))</f>
        <v>0</v>
      </c>
      <c r="AG206" s="20" cm="1">
        <f t="array" ref="AG206">IF(ISERROR(INDEX(Jornadas[id],ROW()-5)),"",AD206+AE206-AF206)</f>
        <v>0</v>
      </c>
      <c r="AH206" s="1" cm="1">
        <f t="array" ref="AH206">IF(ISERROR(INDEX(Jornadas[id],ROW()-5)),"",COUNTIFS(_Cortes!$C:$C,INDEX(Jornadas[id],ROW()-5),_Cortes!$B:$B,LOOKUP($AH$4,_Barberos!$B:$B,_Barberos!$A:$A)))</f>
        <v>0</v>
      </c>
      <c r="AI206" s="20" cm="1">
        <f t="array" ref="AI206">IF(ISERROR(INDEX(Jornadas[id],ROW()-5)),"",INT(SUMIFS(Cortes[importe],Cortes[id_jornada],INDEX(Jornadas[id],ROW()-5),Cortes[id_barbero],LOOKUP($AH$4,Barberos[nombre],Barberos[id]))*(INDEX(Jornadas[comision_barberos],1)/100)))</f>
        <v>0</v>
      </c>
      <c r="AJ206" s="20" cm="1">
        <f t="array" ref="AJ206">IF(ISERROR(INDEX(Jornadas[id],ROW()-5)),"",SUMIFS(Cortes[propina],Cortes[id_jornada],INDEX(Jornadas[id],ROW()-5),Cortes[id_barbero],LOOKUP($AH$4,Barberos[nombre],Barberos[id])))</f>
        <v>0</v>
      </c>
      <c r="AK206" s="20" cm="1">
        <f t="array" ref="AK206">IF(ISERROR(INDEX(Jornadas[id],ROW()-5)),"",SUMIFS(Adelantos[importe],Adelantos[id_jornada],INDEX(Jornadas[id],ROW()-5),Adelantos[id_barbero],LOOKUP($AH$4,Barberos[nombre],Barberos[id])))</f>
        <v>0</v>
      </c>
      <c r="AL206" s="20" cm="1">
        <f t="array" ref="AL206">IF(ISERROR(INDEX(Jornadas[id],ROW()-5)),"",AI206+AJ206-AK206)</f>
        <v>0</v>
      </c>
      <c r="AM206" s="1" cm="1">
        <f t="array" ref="AM206">IF(ISERROR(INDEX(Jornadas[id],ROW()-5)),"",COUNTIFS(_Cortes!$C:$C,INDEX(Jornadas[id],ROW()-5),_Cortes!$B:$B,LOOKUP($AM$4,_Barberos!$B:$B,_Barberos!$A:$A)))</f>
        <v>0</v>
      </c>
      <c r="AN206" s="20" cm="1">
        <f t="array" ref="AN206">IF(ISERROR(INDEX(Jornadas[id],ROW()-5)),"",INT(SUMIFS(Cortes[importe],Cortes[id_jornada],INDEX(Jornadas[id],ROW()-5),Cortes[id_barbero],LOOKUP($AM$4,Barberos[nombre],Barberos[id]))*(INDEX(Jornadas[comision_barberos],1)/100)))</f>
        <v>0</v>
      </c>
      <c r="AO206" s="20" cm="1">
        <f t="array" ref="AO206">IF(ISERROR(INDEX(Jornadas[id],ROW()-5)),"",SUMIFS(Cortes[propina],Cortes[id_jornada],INDEX(Jornadas[id],ROW()-5),Cortes[id_barbero],LOOKUP($AM$4,Barberos[nombre],Barberos[id])))</f>
        <v>0</v>
      </c>
      <c r="AP206" s="20" cm="1">
        <f t="array" ref="AP206">IF(ISERROR(INDEX(Jornadas[id],ROW()-5)),"",SUMIFS(Adelantos[importe],Adelantos[id_jornada],INDEX(Jornadas[id],ROW()-5),Adelantos[id_barbero],LOOKUP($AM$4,Barberos[nombre],Barberos[id])))</f>
        <v>0</v>
      </c>
      <c r="AQ206" s="20" cm="1">
        <f t="array" ref="AQ206">IF(ISERROR(INDEX(Jornadas[id],ROW()-5)),"",AN206+AO206-AP206)</f>
        <v>0</v>
      </c>
      <c r="AR206" s="1" cm="1">
        <f t="array" ref="AR206">IF(ISERROR(INDEX(Jornadas[id],ROW()-5)),"",COUNTIFS(_Cortes!$C:$C,INDEX(Jornadas[id],ROW()-5),_Cortes!$B:$B,LOOKUP($AR$4,_Barberos!$B:$B,_Barberos!$A:$A)))</f>
        <v>0</v>
      </c>
      <c r="AS206" s="20" cm="1">
        <f t="array" ref="AS206">IF(ISERROR(INDEX(Jornadas[id],ROW()-5)),"",INT(SUMIFS(Cortes[importe],Cortes[id_jornada],INDEX(Jornadas[id],ROW()-5),Cortes[id_barbero],LOOKUP($AR$4,Barberos[nombre],Barberos[id]))*(INDEX(Jornadas[comision_barberos],1)/100)))</f>
        <v>0</v>
      </c>
      <c r="AT206" s="20" cm="1">
        <f t="array" ref="AT206">IF(ISERROR(INDEX(Jornadas[id],ROW()-5)),"",SUMIFS(Cortes[propina],Cortes[id_jornada],INDEX(Jornadas[id],ROW()-5),Cortes[id_barbero],LOOKUP($AR$4,Barberos[nombre],Barberos[id])))</f>
        <v>0</v>
      </c>
      <c r="AU206" s="20" cm="1">
        <f t="array" ref="AU206">IF(ISERROR(INDEX(Jornadas[id],ROW()-5)),"",SUMIFS(Adelantos[importe],Adelantos[id_jornada],INDEX(Jornadas[id],ROW()-5),Adelantos[id_barbero],LOOKUP($AR$4,Barberos[nombre],Barberos[id])))</f>
        <v>0</v>
      </c>
      <c r="AV206" s="20" cm="1">
        <f t="array" ref="AV206">IF(ISERROR(INDEX(Jornadas[id],ROW()-5)),"",AS206+AT206-AU206)</f>
        <v>0</v>
      </c>
    </row>
    <row r="207" spans="1:48" ht="15" hidden="1" customHeight="1" x14ac:dyDescent="0.3">
      <c r="A207" s="51" t="str">
        <f t="shared" si="3"/>
        <v>Wednesday</v>
      </c>
      <c r="B207" s="52"/>
      <c r="C207" s="36" cm="1">
        <f t="array" ref="C207">IF(ISERROR(INDEX(Jornadas[id],ROW()-5)),"",INDEX(Jornadas[fecha],ROW()-5))</f>
        <v>45896</v>
      </c>
      <c r="D207" s="2" cm="1">
        <f t="array" ref="D207">IF(ISERROR(INDEX(Jornadas[id],ROW()-5)),"",COUNTIFS(_Cortes!$C:$C,INDEX(Jornadas[id],ROW()-5),_Cortes!$B:$B,LOOKUP($D$4,_Barberos!$B:$B,_Barberos!$A:$A)))</f>
        <v>3</v>
      </c>
      <c r="E207" s="21" cm="1">
        <f t="array" ref="E207">IF(ISERROR(INDEX(Jornadas[id],ROW()-5)),"",INT(SUMIFS(Cortes[importe],Cortes[id_jornada],INDEX(Jornadas[id],ROW()-5),Cortes[id_barbero],LOOKUP($D$4,Barberos[nombre],Barberos[id]))*(INDEX(Jornadas[comision_barberos],1)/100)))</f>
        <v>13000</v>
      </c>
      <c r="F207" s="21" cm="1">
        <f t="array" ref="F207">IF(ISERROR(INDEX(Jornadas[id],ROW()-5)),"",SUMIFS(Cortes[propina],Cortes[id_jornada],INDEX(Jornadas[id],ROW()-5),Cortes[id_barbero],LOOKUP($D$4,Barberos[nombre],Barberos[id])))</f>
        <v>4000</v>
      </c>
      <c r="G207" s="21" cm="1">
        <f t="array" ref="G207">IF(ISERROR(INDEX(Jornadas[id],ROW()-5)),"",SUMIFS(Adelantos[importe],Adelantos[id_jornada],INDEX(Jornadas[id],ROW()-5),Adelantos[id_barbero],LOOKUP($D$4,Barberos[nombre],Barberos[id])))</f>
        <v>0</v>
      </c>
      <c r="H207" s="21" cm="1">
        <f t="array" ref="H207">IF(ISERROR(INDEX(Jornadas[id],ROW()-5)),"",E207+F207-G207)</f>
        <v>17000</v>
      </c>
      <c r="I207" s="2" cm="1">
        <f t="array" ref="I207">IF(ISERROR(INDEX(Jornadas[id],ROW()-5)),"",COUNTIFS(_Cortes!$C:$C,INDEX(Jornadas[id],ROW()-5),_Cortes!$B:$B,LOOKUP($I$4,_Barberos!$B:$B,_Barberos!$A:$A)))</f>
        <v>16</v>
      </c>
      <c r="J207" s="21" cm="1">
        <f t="array" ref="J207">IF(ISERROR(INDEX(Jornadas[id],ROW()-5)),"",INT(SUMIFS(Cortes[importe],Cortes[id_jornada],INDEX(Jornadas[id],ROW()-5),Cortes[id_barbero],LOOKUP($I$4,Barberos[nombre],Barberos[id]))*(INDEX(Jornadas[comision_barberos],1)/100)))</f>
        <v>65000</v>
      </c>
      <c r="K207" s="21" cm="1">
        <f t="array" ref="K207">IF(ISERROR(INDEX(Jornadas[id],ROW()-5)),"",SUMIFS(Cortes[propina],Cortes[id_jornada],INDEX(Jornadas[id],ROW()-5),Cortes[id_barbero],LOOKUP($I$4,Barberos[nombre],Barberos[id])))</f>
        <v>3000</v>
      </c>
      <c r="L207" s="21" cm="1">
        <f t="array" ref="L207">IF(ISERROR(INDEX(Jornadas[id],ROW()-5)),"",SUMIFS(Adelantos[importe],Adelantos[id_jornada],INDEX(Jornadas[id],ROW()-5),Adelantos[id_barbero],LOOKUP($I$4,Barberos[nombre],Barberos[id])))</f>
        <v>500</v>
      </c>
      <c r="M207" s="21" cm="1">
        <f t="array" ref="M207">IF(ISERROR(INDEX(Jornadas[id],ROW()-5)),"",J207+K207-L207)</f>
        <v>67500</v>
      </c>
      <c r="N207" s="2" cm="1">
        <f t="array" ref="N207">IF(ISERROR(INDEX(Jornadas[id],ROW()-5)),"",COUNTIFS(_Cortes!$C:$C,INDEX(Jornadas[id],ROW()-5),_Cortes!$B:$B,LOOKUP($N$4,_Barberos!$B:$B,_Barberos!$A:$A)))</f>
        <v>0</v>
      </c>
      <c r="O207" s="21" cm="1">
        <f t="array" ref="O207">IF(ISERROR(INDEX(Jornadas[id],ROW()-5)),"",INT(SUMIFS(Cortes[importe],Cortes[id_jornada],INDEX(Jornadas[id],ROW()-5),Cortes[id_barbero],LOOKUP($N$4,Barberos[nombre],Barberos[id]))*(INDEX(Jornadas[comision_barberos],1)/100)))</f>
        <v>0</v>
      </c>
      <c r="P207" s="21" cm="1">
        <f t="array" ref="P207">IF(ISERROR(INDEX(Jornadas[id],ROW()-5)),"",SUMIFS(Cortes[propina],Cortes[id_jornada],INDEX(Jornadas[id],ROW()-5),Cortes[id_barbero],LOOKUP($N$4,Barberos[nombre],Barberos[id])))</f>
        <v>0</v>
      </c>
      <c r="Q207" s="21" cm="1">
        <f t="array" ref="Q207">IF(ISERROR(INDEX(Jornadas[id],ROW()-5)),"",SUMIFS(Adelantos[importe],Adelantos[id_jornada],INDEX(Jornadas[id],ROW()-5),Adelantos[id_barbero],LOOKUP($N$4,Barberos[nombre],Barberos[id])))</f>
        <v>0</v>
      </c>
      <c r="R207" s="21" cm="1">
        <f t="array" ref="R207">IF(ISERROR(INDEX(Jornadas[id],ROW()-5)),"",O207+P207-Q207)</f>
        <v>0</v>
      </c>
      <c r="S207" s="2" cm="1">
        <f t="array" ref="S207">IF(ISERROR(INDEX(Jornadas[id],ROW()-5)),"",COUNTIFS(_Cortes!$C:$C,INDEX(Jornadas[id],ROW()-5),_Cortes!$B:$B,LOOKUP($S$4,_Barberos!$B:$B,_Barberos!$A:$A)))</f>
        <v>11</v>
      </c>
      <c r="T207" s="21" cm="1">
        <f t="array" ref="T207">IF(ISERROR(INDEX(Jornadas[id],ROW()-5)),"",INT(SUMIFS(Cortes[importe],Cortes[id_jornada],INDEX(Jornadas[id],ROW()-5),Cortes[id_barbero],LOOKUP($S$4,Barberos[nombre],Barberos[id]))*(INDEX(Jornadas[comision_barberos],1)/100)))</f>
        <v>42000</v>
      </c>
      <c r="U207" s="21" cm="1">
        <f t="array" ref="U207">IF(ISERROR(INDEX(Jornadas[id],ROW()-5)),"",SUMIFS(Cortes[propina],Cortes[id_jornada],INDEX(Jornadas[id],ROW()-5),Cortes[id_barbero],LOOKUP($S$4,Barberos[nombre],Barberos[id])))</f>
        <v>8000</v>
      </c>
      <c r="V207" s="21" cm="1">
        <f t="array" ref="V207">IF(ISERROR(INDEX(Jornadas[id],ROW()-5)),"",SUMIFS(Adelantos[importe],Adelantos[id_jornada],INDEX(Jornadas[id],ROW()-5),Adelantos[id_barbero],LOOKUP($S$4,Barberos[nombre],Barberos[id])))</f>
        <v>0</v>
      </c>
      <c r="W207" s="21" cm="1">
        <f t="array" ref="W207">IF(ISERROR(INDEX(Jornadas[id],ROW()-5)),"",T207+U207-V207)</f>
        <v>50000</v>
      </c>
      <c r="X207" s="2" cm="1">
        <f t="array" ref="X207">IF(ISERROR(INDEX(Jornadas[id],ROW()-5)),"",COUNTIFS(_Cortes!$C:$C,INDEX(Jornadas[id],ROW()-5),_Cortes!$B:$B,LOOKUP($X$4,_Barberos!$B:$B,_Barberos!$A:$A)))</f>
        <v>13</v>
      </c>
      <c r="Y207" s="21" cm="1">
        <f t="array" ref="Y207">IF(ISERROR(INDEX(Jornadas[id],ROW()-5)),"",INT(SUMIFS(Cortes[importe],Cortes[id_jornada],INDEX(Jornadas[id],ROW()-5),Cortes[id_barbero],LOOKUP($X$4,Barberos[nombre],Barberos[id]))*(INDEX(Jornadas[comision_barberos],1)/100)))</f>
        <v>54000</v>
      </c>
      <c r="Z207" s="21" cm="1">
        <f t="array" ref="Z207">IF(ISERROR(INDEX(Jornadas[id],ROW()-5)),"",SUMIFS(Cortes[propina],Cortes[id_jornada],INDEX(Jornadas[id],ROW()-5),Cortes[id_barbero],LOOKUP($X$4,Barberos[nombre],Barberos[id])))</f>
        <v>5000</v>
      </c>
      <c r="AA207" s="21" cm="1">
        <f t="array" ref="AA207">IF(ISERROR(INDEX(Jornadas[id],ROW()-5)),"",SUMIFS(Adelantos[importe],Adelantos[id_jornada],INDEX(Jornadas[id],ROW()-5),Adelantos[id_barbero],LOOKUP($X$4,Barberos[nombre],Barberos[id])))</f>
        <v>0</v>
      </c>
      <c r="AB207" s="21" cm="1">
        <f t="array" ref="AB207">IF(ISERROR(INDEX(Jornadas[id],ROW()-5)),"",Y207+Z207-AA207)</f>
        <v>59000</v>
      </c>
      <c r="AC207" s="2" cm="1">
        <f t="array" ref="AC207">IF(ISERROR(INDEX(Jornadas[id],ROW()-5)),"",COUNTIFS(_Cortes!$C:$C,INDEX(Jornadas[id],ROW()-5),_Cortes!$B:$B,LOOKUP($AC$4,_Barberos!$B:$B,_Barberos!$A:$A)))</f>
        <v>0</v>
      </c>
      <c r="AD207" s="21" cm="1">
        <f t="array" ref="AD207">IF(ISERROR(INDEX(Jornadas[id],ROW()-5)),"",INT(SUMIFS(Cortes[importe],Cortes[id_jornada],INDEX(Jornadas[id],ROW()-5),Cortes[id_barbero],LOOKUP($AC$4,Barberos[nombre],Barberos[id]))*(INDEX(Jornadas[comision_barberos],1)/100)))</f>
        <v>0</v>
      </c>
      <c r="AE207" s="21" cm="1">
        <f t="array" ref="AE207">IF(ISERROR(INDEX(Jornadas[id],ROW()-5)),"",SUMIFS(Cortes[propina],Cortes[id_jornada],INDEX(Jornadas[id],ROW()-5),Cortes[id_barbero],LOOKUP($AC$4,Barberos[nombre],Barberos[id])))</f>
        <v>0</v>
      </c>
      <c r="AF207" s="21" cm="1">
        <f t="array" ref="AF207">IF(ISERROR(INDEX(Jornadas[id],ROW()-5)),"",SUMIFS(Adelantos[importe],Adelantos[id_jornada],INDEX(Jornadas[id],ROW()-5),Adelantos[id_barbero],LOOKUP($AC$4,Barberos[nombre],Barberos[id])))</f>
        <v>0</v>
      </c>
      <c r="AG207" s="21" cm="1">
        <f t="array" ref="AG207">IF(ISERROR(INDEX(Jornadas[id],ROW()-5)),"",AD207+AE207-AF207)</f>
        <v>0</v>
      </c>
      <c r="AH207" s="2" cm="1">
        <f t="array" ref="AH207">IF(ISERROR(INDEX(Jornadas[id],ROW()-5)),"",COUNTIFS(_Cortes!$C:$C,INDEX(Jornadas[id],ROW()-5),_Cortes!$B:$B,LOOKUP($AH$4,_Barberos!$B:$B,_Barberos!$A:$A)))</f>
        <v>0</v>
      </c>
      <c r="AI207" s="21" cm="1">
        <f t="array" ref="AI207">IF(ISERROR(INDEX(Jornadas[id],ROW()-5)),"",INT(SUMIFS(Cortes[importe],Cortes[id_jornada],INDEX(Jornadas[id],ROW()-5),Cortes[id_barbero],LOOKUP($AH$4,Barberos[nombre],Barberos[id]))*(INDEX(Jornadas[comision_barberos],1)/100)))</f>
        <v>0</v>
      </c>
      <c r="AJ207" s="21" cm="1">
        <f t="array" ref="AJ207">IF(ISERROR(INDEX(Jornadas[id],ROW()-5)),"",SUMIFS(Cortes[propina],Cortes[id_jornada],INDEX(Jornadas[id],ROW()-5),Cortes[id_barbero],LOOKUP($AH$4,Barberos[nombre],Barberos[id])))</f>
        <v>0</v>
      </c>
      <c r="AK207" s="21" cm="1">
        <f t="array" ref="AK207">IF(ISERROR(INDEX(Jornadas[id],ROW()-5)),"",SUMIFS(Adelantos[importe],Adelantos[id_jornada],INDEX(Jornadas[id],ROW()-5),Adelantos[id_barbero],LOOKUP($AH$4,Barberos[nombre],Barberos[id])))</f>
        <v>0</v>
      </c>
      <c r="AL207" s="21" cm="1">
        <f t="array" ref="AL207">IF(ISERROR(INDEX(Jornadas[id],ROW()-5)),"",AI207+AJ207-AK207)</f>
        <v>0</v>
      </c>
      <c r="AM207" s="2" cm="1">
        <f t="array" ref="AM207">IF(ISERROR(INDEX(Jornadas[id],ROW()-5)),"",COUNTIFS(_Cortes!$C:$C,INDEX(Jornadas[id],ROW()-5),_Cortes!$B:$B,LOOKUP($AM$4,_Barberos!$B:$B,_Barberos!$A:$A)))</f>
        <v>0</v>
      </c>
      <c r="AN207" s="21" cm="1">
        <f t="array" ref="AN207">IF(ISERROR(INDEX(Jornadas[id],ROW()-5)),"",INT(SUMIFS(Cortes[importe],Cortes[id_jornada],INDEX(Jornadas[id],ROW()-5),Cortes[id_barbero],LOOKUP($AM$4,Barberos[nombre],Barberos[id]))*(INDEX(Jornadas[comision_barberos],1)/100)))</f>
        <v>0</v>
      </c>
      <c r="AO207" s="21" cm="1">
        <f t="array" ref="AO207">IF(ISERROR(INDEX(Jornadas[id],ROW()-5)),"",SUMIFS(Cortes[propina],Cortes[id_jornada],INDEX(Jornadas[id],ROW()-5),Cortes[id_barbero],LOOKUP($AM$4,Barberos[nombre],Barberos[id])))</f>
        <v>0</v>
      </c>
      <c r="AP207" s="21" cm="1">
        <f t="array" ref="AP207">IF(ISERROR(INDEX(Jornadas[id],ROW()-5)),"",SUMIFS(Adelantos[importe],Adelantos[id_jornada],INDEX(Jornadas[id],ROW()-5),Adelantos[id_barbero],LOOKUP($AM$4,Barberos[nombre],Barberos[id])))</f>
        <v>0</v>
      </c>
      <c r="AQ207" s="21" cm="1">
        <f t="array" ref="AQ207">IF(ISERROR(INDEX(Jornadas[id],ROW()-5)),"",AN207+AO207-AP207)</f>
        <v>0</v>
      </c>
      <c r="AR207" s="2" cm="1">
        <f t="array" ref="AR207">IF(ISERROR(INDEX(Jornadas[id],ROW()-5)),"",COUNTIFS(_Cortes!$C:$C,INDEX(Jornadas[id],ROW()-5),_Cortes!$B:$B,LOOKUP($AR$4,_Barberos!$B:$B,_Barberos!$A:$A)))</f>
        <v>0</v>
      </c>
      <c r="AS207" s="21" cm="1">
        <f t="array" ref="AS207">IF(ISERROR(INDEX(Jornadas[id],ROW()-5)),"",INT(SUMIFS(Cortes[importe],Cortes[id_jornada],INDEX(Jornadas[id],ROW()-5),Cortes[id_barbero],LOOKUP($AR$4,Barberos[nombre],Barberos[id]))*(INDEX(Jornadas[comision_barberos],1)/100)))</f>
        <v>0</v>
      </c>
      <c r="AT207" s="21" cm="1">
        <f t="array" ref="AT207">IF(ISERROR(INDEX(Jornadas[id],ROW()-5)),"",SUMIFS(Cortes[propina],Cortes[id_jornada],INDEX(Jornadas[id],ROW()-5),Cortes[id_barbero],LOOKUP($AR$4,Barberos[nombre],Barberos[id])))</f>
        <v>0</v>
      </c>
      <c r="AU207" s="21" cm="1">
        <f t="array" ref="AU207">IF(ISERROR(INDEX(Jornadas[id],ROW()-5)),"",SUMIFS(Adelantos[importe],Adelantos[id_jornada],INDEX(Jornadas[id],ROW()-5),Adelantos[id_barbero],LOOKUP($AR$4,Barberos[nombre],Barberos[id])))</f>
        <v>0</v>
      </c>
      <c r="AV207" s="21" cm="1">
        <f t="array" ref="AV207">IF(ISERROR(INDEX(Jornadas[id],ROW()-5)),"",AS207+AT207-AU207)</f>
        <v>0</v>
      </c>
    </row>
    <row r="208" spans="1:48" ht="15" hidden="1" customHeight="1" x14ac:dyDescent="0.3">
      <c r="A208" s="53" t="str">
        <f t="shared" si="3"/>
        <v>Thursday</v>
      </c>
      <c r="B208" s="54"/>
      <c r="C208" s="38" cm="1">
        <f t="array" ref="C208">IF(ISERROR(INDEX(Jornadas[id],ROW()-5)),"",INDEX(Jornadas[fecha],ROW()-5))</f>
        <v>45897</v>
      </c>
      <c r="D208" s="1" cm="1">
        <f t="array" ref="D208">IF(ISERROR(INDEX(Jornadas[id],ROW()-5)),"",COUNTIFS(_Cortes!$C:$C,INDEX(Jornadas[id],ROW()-5),_Cortes!$B:$B,LOOKUP($D$4,_Barberos!$B:$B,_Barberos!$A:$A)))</f>
        <v>9</v>
      </c>
      <c r="E208" s="20" cm="1">
        <f t="array" ref="E208">IF(ISERROR(INDEX(Jornadas[id],ROW()-5)),"",INT(SUMIFS(Cortes[importe],Cortes[id_jornada],INDEX(Jornadas[id],ROW()-5),Cortes[id_barbero],LOOKUP($D$4,Barberos[nombre],Barberos[id]))*(INDEX(Jornadas[comision_barberos],1)/100)))</f>
        <v>57000</v>
      </c>
      <c r="F208" s="20" cm="1">
        <f t="array" ref="F208">IF(ISERROR(INDEX(Jornadas[id],ROW()-5)),"",SUMIFS(Cortes[propina],Cortes[id_jornada],INDEX(Jornadas[id],ROW()-5),Cortes[id_barbero],LOOKUP($D$4,Barberos[nombre],Barberos[id])))</f>
        <v>7000</v>
      </c>
      <c r="G208" s="20" cm="1">
        <f t="array" ref="G208">IF(ISERROR(INDEX(Jornadas[id],ROW()-5)),"",SUMIFS(Adelantos[importe],Adelantos[id_jornada],INDEX(Jornadas[id],ROW()-5),Adelantos[id_barbero],LOOKUP($D$4,Barberos[nombre],Barberos[id])))</f>
        <v>4000</v>
      </c>
      <c r="H208" s="20" cm="1">
        <f t="array" ref="H208">IF(ISERROR(INDEX(Jornadas[id],ROW()-5)),"",E208+F208-G208)</f>
        <v>60000</v>
      </c>
      <c r="I208" s="1" cm="1">
        <f t="array" ref="I208">IF(ISERROR(INDEX(Jornadas[id],ROW()-5)),"",COUNTIFS(_Cortes!$C:$C,INDEX(Jornadas[id],ROW()-5),_Cortes!$B:$B,LOOKUP($I$4,_Barberos!$B:$B,_Barberos!$A:$A)))</f>
        <v>14</v>
      </c>
      <c r="J208" s="20" cm="1">
        <f t="array" ref="J208">IF(ISERROR(INDEX(Jornadas[id],ROW()-5)),"",INT(SUMIFS(Cortes[importe],Cortes[id_jornada],INDEX(Jornadas[id],ROW()-5),Cortes[id_barbero],LOOKUP($I$4,Barberos[nombre],Barberos[id]))*(INDEX(Jornadas[comision_barberos],1)/100)))</f>
        <v>56000</v>
      </c>
      <c r="K208" s="20" cm="1">
        <f t="array" ref="K208">IF(ISERROR(INDEX(Jornadas[id],ROW()-5)),"",SUMIFS(Cortes[propina],Cortes[id_jornada],INDEX(Jornadas[id],ROW()-5),Cortes[id_barbero],LOOKUP($I$4,Barberos[nombre],Barberos[id])))</f>
        <v>14000</v>
      </c>
      <c r="L208" s="20" cm="1">
        <f t="array" ref="L208">IF(ISERROR(INDEX(Jornadas[id],ROW()-5)),"",SUMIFS(Adelantos[importe],Adelantos[id_jornada],INDEX(Jornadas[id],ROW()-5),Adelantos[id_barbero],LOOKUP($I$4,Barberos[nombre],Barberos[id])))</f>
        <v>4000</v>
      </c>
      <c r="M208" s="20" cm="1">
        <f t="array" ref="M208">IF(ISERROR(INDEX(Jornadas[id],ROW()-5)),"",J208+K208-L208)</f>
        <v>66000</v>
      </c>
      <c r="N208" s="1" cm="1">
        <f t="array" ref="N208">IF(ISERROR(INDEX(Jornadas[id],ROW()-5)),"",COUNTIFS(_Cortes!$C:$C,INDEX(Jornadas[id],ROW()-5),_Cortes!$B:$B,LOOKUP($N$4,_Barberos!$B:$B,_Barberos!$A:$A)))</f>
        <v>13</v>
      </c>
      <c r="O208" s="20" cm="1">
        <f t="array" ref="O208">IF(ISERROR(INDEX(Jornadas[id],ROW()-5)),"",INT(SUMIFS(Cortes[importe],Cortes[id_jornada],INDEX(Jornadas[id],ROW()-5),Cortes[id_barbero],LOOKUP($N$4,Barberos[nombre],Barberos[id]))*(INDEX(Jornadas[comision_barberos],1)/100)))</f>
        <v>54000</v>
      </c>
      <c r="P208" s="20" cm="1">
        <f t="array" ref="P208">IF(ISERROR(INDEX(Jornadas[id],ROW()-5)),"",SUMIFS(Cortes[propina],Cortes[id_jornada],INDEX(Jornadas[id],ROW()-5),Cortes[id_barbero],LOOKUP($N$4,Barberos[nombre],Barberos[id])))</f>
        <v>3000</v>
      </c>
      <c r="Q208" s="20" cm="1">
        <f t="array" ref="Q208">IF(ISERROR(INDEX(Jornadas[id],ROW()-5)),"",SUMIFS(Adelantos[importe],Adelantos[id_jornada],INDEX(Jornadas[id],ROW()-5),Adelantos[id_barbero],LOOKUP($N$4,Barberos[nombre],Barberos[id])))</f>
        <v>0</v>
      </c>
      <c r="R208" s="20" cm="1">
        <f t="array" ref="R208">IF(ISERROR(INDEX(Jornadas[id],ROW()-5)),"",O208+P208-Q208)</f>
        <v>57000</v>
      </c>
      <c r="S208" s="1" cm="1">
        <f t="array" ref="S208">IF(ISERROR(INDEX(Jornadas[id],ROW()-5)),"",COUNTIFS(_Cortes!$C:$C,INDEX(Jornadas[id],ROW()-5),_Cortes!$B:$B,LOOKUP($S$4,_Barberos!$B:$B,_Barberos!$A:$A)))</f>
        <v>0</v>
      </c>
      <c r="T208" s="20" cm="1">
        <f t="array" ref="T208">IF(ISERROR(INDEX(Jornadas[id],ROW()-5)),"",INT(SUMIFS(Cortes[importe],Cortes[id_jornada],INDEX(Jornadas[id],ROW()-5),Cortes[id_barbero],LOOKUP($S$4,Barberos[nombre],Barberos[id]))*(INDEX(Jornadas[comision_barberos],1)/100)))</f>
        <v>0</v>
      </c>
      <c r="U208" s="20" cm="1">
        <f t="array" ref="U208">IF(ISERROR(INDEX(Jornadas[id],ROW()-5)),"",SUMIFS(Cortes[propina],Cortes[id_jornada],INDEX(Jornadas[id],ROW()-5),Cortes[id_barbero],LOOKUP($S$4,Barberos[nombre],Barberos[id])))</f>
        <v>0</v>
      </c>
      <c r="V208" s="20" cm="1">
        <f t="array" ref="V208">IF(ISERROR(INDEX(Jornadas[id],ROW()-5)),"",SUMIFS(Adelantos[importe],Adelantos[id_jornada],INDEX(Jornadas[id],ROW()-5),Adelantos[id_barbero],LOOKUP($S$4,Barberos[nombre],Barberos[id])))</f>
        <v>0</v>
      </c>
      <c r="W208" s="20" cm="1">
        <f t="array" ref="W208">IF(ISERROR(INDEX(Jornadas[id],ROW()-5)),"",T208+U208-V208)</f>
        <v>0</v>
      </c>
      <c r="X208" s="1" cm="1">
        <f t="array" ref="X208">IF(ISERROR(INDEX(Jornadas[id],ROW()-5)),"",COUNTIFS(_Cortes!$C:$C,INDEX(Jornadas[id],ROW()-5),_Cortes!$B:$B,LOOKUP($X$4,_Barberos!$B:$B,_Barberos!$A:$A)))</f>
        <v>9</v>
      </c>
      <c r="Y208" s="20" cm="1">
        <f t="array" ref="Y208">IF(ISERROR(INDEX(Jornadas[id],ROW()-5)),"",INT(SUMIFS(Cortes[importe],Cortes[id_jornada],INDEX(Jornadas[id],ROW()-5),Cortes[id_barbero],LOOKUP($X$4,Barberos[nombre],Barberos[id]))*(INDEX(Jornadas[comision_barberos],1)/100)))</f>
        <v>38000</v>
      </c>
      <c r="Z208" s="20" cm="1">
        <f t="array" ref="Z208">IF(ISERROR(INDEX(Jornadas[id],ROW()-5)),"",SUMIFS(Cortes[propina],Cortes[id_jornada],INDEX(Jornadas[id],ROW()-5),Cortes[id_barbero],LOOKUP($X$4,Barberos[nombre],Barberos[id])))</f>
        <v>0</v>
      </c>
      <c r="AA208" s="20" cm="1">
        <f t="array" ref="AA208">IF(ISERROR(INDEX(Jornadas[id],ROW()-5)),"",SUMIFS(Adelantos[importe],Adelantos[id_jornada],INDEX(Jornadas[id],ROW()-5),Adelantos[id_barbero],LOOKUP($X$4,Barberos[nombre],Barberos[id])))</f>
        <v>0</v>
      </c>
      <c r="AB208" s="20" cm="1">
        <f t="array" ref="AB208">IF(ISERROR(INDEX(Jornadas[id],ROW()-5)),"",Y208+Z208-AA208)</f>
        <v>38000</v>
      </c>
      <c r="AC208" s="1" cm="1">
        <f t="array" ref="AC208">IF(ISERROR(INDEX(Jornadas[id],ROW()-5)),"",COUNTIFS(_Cortes!$C:$C,INDEX(Jornadas[id],ROW()-5),_Cortes!$B:$B,LOOKUP($AC$4,_Barberos!$B:$B,_Barberos!$A:$A)))</f>
        <v>11</v>
      </c>
      <c r="AD208" s="20" cm="1">
        <f t="array" ref="AD208">IF(ISERROR(INDEX(Jornadas[id],ROW()-5)),"",INT(SUMIFS(Cortes[importe],Cortes[id_jornada],INDEX(Jornadas[id],ROW()-5),Cortes[id_barbero],LOOKUP($AC$4,Barberos[nombre],Barberos[id]))*(INDEX(Jornadas[comision_barberos],1)/100)))</f>
        <v>45000</v>
      </c>
      <c r="AE208" s="20" cm="1">
        <f t="array" ref="AE208">IF(ISERROR(INDEX(Jornadas[id],ROW()-5)),"",SUMIFS(Cortes[propina],Cortes[id_jornada],INDEX(Jornadas[id],ROW()-5),Cortes[id_barbero],LOOKUP($AC$4,Barberos[nombre],Barberos[id])))</f>
        <v>0</v>
      </c>
      <c r="AF208" s="20" cm="1">
        <f t="array" ref="AF208">IF(ISERROR(INDEX(Jornadas[id],ROW()-5)),"",SUMIFS(Adelantos[importe],Adelantos[id_jornada],INDEX(Jornadas[id],ROW()-5),Adelantos[id_barbero],LOOKUP($AC$4,Barberos[nombre],Barberos[id])))</f>
        <v>0</v>
      </c>
      <c r="AG208" s="20" cm="1">
        <f t="array" ref="AG208">IF(ISERROR(INDEX(Jornadas[id],ROW()-5)),"",AD208+AE208-AF208)</f>
        <v>45000</v>
      </c>
      <c r="AH208" s="1" cm="1">
        <f t="array" ref="AH208">IF(ISERROR(INDEX(Jornadas[id],ROW()-5)),"",COUNTIFS(_Cortes!$C:$C,INDEX(Jornadas[id],ROW()-5),_Cortes!$B:$B,LOOKUP($AH$4,_Barberos!$B:$B,_Barberos!$A:$A)))</f>
        <v>0</v>
      </c>
      <c r="AI208" s="20" cm="1">
        <f t="array" ref="AI208">IF(ISERROR(INDEX(Jornadas[id],ROW()-5)),"",INT(SUMIFS(Cortes[importe],Cortes[id_jornada],INDEX(Jornadas[id],ROW()-5),Cortes[id_barbero],LOOKUP($AH$4,Barberos[nombre],Barberos[id]))*(INDEX(Jornadas[comision_barberos],1)/100)))</f>
        <v>0</v>
      </c>
      <c r="AJ208" s="20" cm="1">
        <f t="array" ref="AJ208">IF(ISERROR(INDEX(Jornadas[id],ROW()-5)),"",SUMIFS(Cortes[propina],Cortes[id_jornada],INDEX(Jornadas[id],ROW()-5),Cortes[id_barbero],LOOKUP($AH$4,Barberos[nombre],Barberos[id])))</f>
        <v>0</v>
      </c>
      <c r="AK208" s="20" cm="1">
        <f t="array" ref="AK208">IF(ISERROR(INDEX(Jornadas[id],ROW()-5)),"",SUMIFS(Adelantos[importe],Adelantos[id_jornada],INDEX(Jornadas[id],ROW()-5),Adelantos[id_barbero],LOOKUP($AH$4,Barberos[nombre],Barberos[id])))</f>
        <v>0</v>
      </c>
      <c r="AL208" s="20" cm="1">
        <f t="array" ref="AL208">IF(ISERROR(INDEX(Jornadas[id],ROW()-5)),"",AI208+AJ208-AK208)</f>
        <v>0</v>
      </c>
      <c r="AM208" s="1" cm="1">
        <f t="array" ref="AM208">IF(ISERROR(INDEX(Jornadas[id],ROW()-5)),"",COUNTIFS(_Cortes!$C:$C,INDEX(Jornadas[id],ROW()-5),_Cortes!$B:$B,LOOKUP($AM$4,_Barberos!$B:$B,_Barberos!$A:$A)))</f>
        <v>0</v>
      </c>
      <c r="AN208" s="20" cm="1">
        <f t="array" ref="AN208">IF(ISERROR(INDEX(Jornadas[id],ROW()-5)),"",INT(SUMIFS(Cortes[importe],Cortes[id_jornada],INDEX(Jornadas[id],ROW()-5),Cortes[id_barbero],LOOKUP($AM$4,Barberos[nombre],Barberos[id]))*(INDEX(Jornadas[comision_barberos],1)/100)))</f>
        <v>0</v>
      </c>
      <c r="AO208" s="20" cm="1">
        <f t="array" ref="AO208">IF(ISERROR(INDEX(Jornadas[id],ROW()-5)),"",SUMIFS(Cortes[propina],Cortes[id_jornada],INDEX(Jornadas[id],ROW()-5),Cortes[id_barbero],LOOKUP($AM$4,Barberos[nombre],Barberos[id])))</f>
        <v>0</v>
      </c>
      <c r="AP208" s="20" cm="1">
        <f t="array" ref="AP208">IF(ISERROR(INDEX(Jornadas[id],ROW()-5)),"",SUMIFS(Adelantos[importe],Adelantos[id_jornada],INDEX(Jornadas[id],ROW()-5),Adelantos[id_barbero],LOOKUP($AM$4,Barberos[nombre],Barberos[id])))</f>
        <v>0</v>
      </c>
      <c r="AQ208" s="20" cm="1">
        <f t="array" ref="AQ208">IF(ISERROR(INDEX(Jornadas[id],ROW()-5)),"",AN208+AO208-AP208)</f>
        <v>0</v>
      </c>
      <c r="AR208" s="1" cm="1">
        <f t="array" ref="AR208">IF(ISERROR(INDEX(Jornadas[id],ROW()-5)),"",COUNTIFS(_Cortes!$C:$C,INDEX(Jornadas[id],ROW()-5),_Cortes!$B:$B,LOOKUP($AR$4,_Barberos!$B:$B,_Barberos!$A:$A)))</f>
        <v>0</v>
      </c>
      <c r="AS208" s="20" cm="1">
        <f t="array" ref="AS208">IF(ISERROR(INDEX(Jornadas[id],ROW()-5)),"",INT(SUMIFS(Cortes[importe],Cortes[id_jornada],INDEX(Jornadas[id],ROW()-5),Cortes[id_barbero],LOOKUP($AR$4,Barberos[nombre],Barberos[id]))*(INDEX(Jornadas[comision_barberos],1)/100)))</f>
        <v>0</v>
      </c>
      <c r="AT208" s="20" cm="1">
        <f t="array" ref="AT208">IF(ISERROR(INDEX(Jornadas[id],ROW()-5)),"",SUMIFS(Cortes[propina],Cortes[id_jornada],INDEX(Jornadas[id],ROW()-5),Cortes[id_barbero],LOOKUP($AR$4,Barberos[nombre],Barberos[id])))</f>
        <v>0</v>
      </c>
      <c r="AU208" s="20" cm="1">
        <f t="array" ref="AU208">IF(ISERROR(INDEX(Jornadas[id],ROW()-5)),"",SUMIFS(Adelantos[importe],Adelantos[id_jornada],INDEX(Jornadas[id],ROW()-5),Adelantos[id_barbero],LOOKUP($AR$4,Barberos[nombre],Barberos[id])))</f>
        <v>0</v>
      </c>
      <c r="AV208" s="20" cm="1">
        <f t="array" ref="AV208">IF(ISERROR(INDEX(Jornadas[id],ROW()-5)),"",AS208+AT208-AU208)</f>
        <v>0</v>
      </c>
    </row>
    <row r="209" spans="1:48" ht="15" hidden="1" customHeight="1" x14ac:dyDescent="0.3">
      <c r="A209" s="51" t="str">
        <f t="shared" si="3"/>
        <v>Friday</v>
      </c>
      <c r="B209" s="52"/>
      <c r="C209" s="36" cm="1">
        <f t="array" ref="C209">IF(ISERROR(INDEX(Jornadas[id],ROW()-5)),"",INDEX(Jornadas[fecha],ROW()-5))</f>
        <v>45898</v>
      </c>
      <c r="D209" s="2" cm="1">
        <f t="array" ref="D209">IF(ISERROR(INDEX(Jornadas[id],ROW()-5)),"",COUNTIFS(_Cortes!$C:$C,INDEX(Jornadas[id],ROW()-5),_Cortes!$B:$B,LOOKUP($D$4,_Barberos!$B:$B,_Barberos!$A:$A)))</f>
        <v>11</v>
      </c>
      <c r="E209" s="21" cm="1">
        <f t="array" ref="E209">IF(ISERROR(INDEX(Jornadas[id],ROW()-5)),"",INT(SUMIFS(Cortes[importe],Cortes[id_jornada],INDEX(Jornadas[id],ROW()-5),Cortes[id_barbero],LOOKUP($D$4,Barberos[nombre],Barberos[id]))*(INDEX(Jornadas[comision_barberos],1)/100)))</f>
        <v>47000</v>
      </c>
      <c r="F209" s="21" cm="1">
        <f t="array" ref="F209">IF(ISERROR(INDEX(Jornadas[id],ROW()-5)),"",SUMIFS(Cortes[propina],Cortes[id_jornada],INDEX(Jornadas[id],ROW()-5),Cortes[id_barbero],LOOKUP($D$4,Barberos[nombre],Barberos[id])))</f>
        <v>5000</v>
      </c>
      <c r="G209" s="21" cm="1">
        <f t="array" ref="G209">IF(ISERROR(INDEX(Jornadas[id],ROW()-5)),"",SUMIFS(Adelantos[importe],Adelantos[id_jornada],INDEX(Jornadas[id],ROW()-5),Adelantos[id_barbero],LOOKUP($D$4,Barberos[nombre],Barberos[id])))</f>
        <v>0</v>
      </c>
      <c r="H209" s="21" cm="1">
        <f t="array" ref="H209">IF(ISERROR(INDEX(Jornadas[id],ROW()-5)),"",E209+F209-G209)</f>
        <v>52000</v>
      </c>
      <c r="I209" s="2" cm="1">
        <f t="array" ref="I209">IF(ISERROR(INDEX(Jornadas[id],ROW()-5)),"",COUNTIFS(_Cortes!$C:$C,INDEX(Jornadas[id],ROW()-5),_Cortes!$B:$B,LOOKUP($I$4,_Barberos!$B:$B,_Barberos!$A:$A)))</f>
        <v>19</v>
      </c>
      <c r="J209" s="21" cm="1">
        <f t="array" ref="J209">IF(ISERROR(INDEX(Jornadas[id],ROW()-5)),"",INT(SUMIFS(Cortes[importe],Cortes[id_jornada],INDEX(Jornadas[id],ROW()-5),Cortes[id_barbero],LOOKUP($I$4,Barberos[nombre],Barberos[id]))*(INDEX(Jornadas[comision_barberos],1)/100)))</f>
        <v>77000</v>
      </c>
      <c r="K209" s="21" cm="1">
        <f t="array" ref="K209">IF(ISERROR(INDEX(Jornadas[id],ROW()-5)),"",SUMIFS(Cortes[propina],Cortes[id_jornada],INDEX(Jornadas[id],ROW()-5),Cortes[id_barbero],LOOKUP($I$4,Barberos[nombre],Barberos[id])))</f>
        <v>6300</v>
      </c>
      <c r="L209" s="21" cm="1">
        <f t="array" ref="L209">IF(ISERROR(INDEX(Jornadas[id],ROW()-5)),"",SUMIFS(Adelantos[importe],Adelantos[id_jornada],INDEX(Jornadas[id],ROW()-5),Adelantos[id_barbero],LOOKUP($I$4,Barberos[nombre],Barberos[id])))</f>
        <v>0</v>
      </c>
      <c r="M209" s="21" cm="1">
        <f t="array" ref="M209">IF(ISERROR(INDEX(Jornadas[id],ROW()-5)),"",J209+K209-L209)</f>
        <v>83300</v>
      </c>
      <c r="N209" s="2" cm="1">
        <f t="array" ref="N209">IF(ISERROR(INDEX(Jornadas[id],ROW()-5)),"",COUNTIFS(_Cortes!$C:$C,INDEX(Jornadas[id],ROW()-5),_Cortes!$B:$B,LOOKUP($N$4,_Barberos!$B:$B,_Barberos!$A:$A)))</f>
        <v>16</v>
      </c>
      <c r="O209" s="21" cm="1">
        <f t="array" ref="O209">IF(ISERROR(INDEX(Jornadas[id],ROW()-5)),"",INT(SUMIFS(Cortes[importe],Cortes[id_jornada],INDEX(Jornadas[id],ROW()-5),Cortes[id_barbero],LOOKUP($N$4,Barberos[nombre],Barberos[id]))*(INDEX(Jornadas[comision_barberos],1)/100)))</f>
        <v>67000</v>
      </c>
      <c r="P209" s="21" cm="1">
        <f t="array" ref="P209">IF(ISERROR(INDEX(Jornadas[id],ROW()-5)),"",SUMIFS(Cortes[propina],Cortes[id_jornada],INDEX(Jornadas[id],ROW()-5),Cortes[id_barbero],LOOKUP($N$4,Barberos[nombre],Barberos[id])))</f>
        <v>7800</v>
      </c>
      <c r="Q209" s="21" cm="1">
        <f t="array" ref="Q209">IF(ISERROR(INDEX(Jornadas[id],ROW()-5)),"",SUMIFS(Adelantos[importe],Adelantos[id_jornada],INDEX(Jornadas[id],ROW()-5),Adelantos[id_barbero],LOOKUP($N$4,Barberos[nombre],Barberos[id])))</f>
        <v>0</v>
      </c>
      <c r="R209" s="21" cm="1">
        <f t="array" ref="R209">IF(ISERROR(INDEX(Jornadas[id],ROW()-5)),"",O209+P209-Q209)</f>
        <v>74800</v>
      </c>
      <c r="S209" s="2" cm="1">
        <f t="array" ref="S209">IF(ISERROR(INDEX(Jornadas[id],ROW()-5)),"",COUNTIFS(_Cortes!$C:$C,INDEX(Jornadas[id],ROW()-5),_Cortes!$B:$B,LOOKUP($S$4,_Barberos!$B:$B,_Barberos!$A:$A)))</f>
        <v>10</v>
      </c>
      <c r="T209" s="21" cm="1">
        <f t="array" ref="T209">IF(ISERROR(INDEX(Jornadas[id],ROW()-5)),"",INT(SUMIFS(Cortes[importe],Cortes[id_jornada],INDEX(Jornadas[id],ROW()-5),Cortes[id_barbero],LOOKUP($S$4,Barberos[nombre],Barberos[id]))*(INDEX(Jornadas[comision_barberos],1)/100)))</f>
        <v>40000</v>
      </c>
      <c r="U209" s="21" cm="1">
        <f t="array" ref="U209">IF(ISERROR(INDEX(Jornadas[id],ROW()-5)),"",SUMIFS(Cortes[propina],Cortes[id_jornada],INDEX(Jornadas[id],ROW()-5),Cortes[id_barbero],LOOKUP($S$4,Barberos[nombre],Barberos[id])))</f>
        <v>8000</v>
      </c>
      <c r="V209" s="21" cm="1">
        <f t="array" ref="V209">IF(ISERROR(INDEX(Jornadas[id],ROW()-5)),"",SUMIFS(Adelantos[importe],Adelantos[id_jornada],INDEX(Jornadas[id],ROW()-5),Adelantos[id_barbero],LOOKUP($S$4,Barberos[nombre],Barberos[id])))</f>
        <v>0</v>
      </c>
      <c r="W209" s="21" cm="1">
        <f t="array" ref="W209">IF(ISERROR(INDEX(Jornadas[id],ROW()-5)),"",T209+U209-V209)</f>
        <v>48000</v>
      </c>
      <c r="X209" s="2" cm="1">
        <f t="array" ref="X209">IF(ISERROR(INDEX(Jornadas[id],ROW()-5)),"",COUNTIFS(_Cortes!$C:$C,INDEX(Jornadas[id],ROW()-5),_Cortes!$B:$B,LOOKUP($X$4,_Barberos!$B:$B,_Barberos!$A:$A)))</f>
        <v>4</v>
      </c>
      <c r="Y209" s="21" cm="1">
        <f t="array" ref="Y209">IF(ISERROR(INDEX(Jornadas[id],ROW()-5)),"",INT(SUMIFS(Cortes[importe],Cortes[id_jornada],INDEX(Jornadas[id],ROW()-5),Cortes[id_barbero],LOOKUP($X$4,Barberos[nombre],Barberos[id]))*(INDEX(Jornadas[comision_barberos],1)/100)))</f>
        <v>16000</v>
      </c>
      <c r="Z209" s="21" cm="1">
        <f t="array" ref="Z209">IF(ISERROR(INDEX(Jornadas[id],ROW()-5)),"",SUMIFS(Cortes[propina],Cortes[id_jornada],INDEX(Jornadas[id],ROW()-5),Cortes[id_barbero],LOOKUP($X$4,Barberos[nombre],Barberos[id])))</f>
        <v>2000</v>
      </c>
      <c r="AA209" s="21" cm="1">
        <f t="array" ref="AA209">IF(ISERROR(INDEX(Jornadas[id],ROW()-5)),"",SUMIFS(Adelantos[importe],Adelantos[id_jornada],INDEX(Jornadas[id],ROW()-5),Adelantos[id_barbero],LOOKUP($X$4,Barberos[nombre],Barberos[id])))</f>
        <v>3000</v>
      </c>
      <c r="AB209" s="21" cm="1">
        <f t="array" ref="AB209">IF(ISERROR(INDEX(Jornadas[id],ROW()-5)),"",Y209+Z209-AA209)</f>
        <v>15000</v>
      </c>
      <c r="AC209" s="2" cm="1">
        <f t="array" ref="AC209">IF(ISERROR(INDEX(Jornadas[id],ROW()-5)),"",COUNTIFS(_Cortes!$C:$C,INDEX(Jornadas[id],ROW()-5),_Cortes!$B:$B,LOOKUP($AC$4,_Barberos!$B:$B,_Barberos!$A:$A)))</f>
        <v>14</v>
      </c>
      <c r="AD209" s="21" cm="1">
        <f t="array" ref="AD209">IF(ISERROR(INDEX(Jornadas[id],ROW()-5)),"",INT(SUMIFS(Cortes[importe],Cortes[id_jornada],INDEX(Jornadas[id],ROW()-5),Cortes[id_barbero],LOOKUP($AC$4,Barberos[nombre],Barberos[id]))*(INDEX(Jornadas[comision_barberos],1)/100)))</f>
        <v>59000</v>
      </c>
      <c r="AE209" s="21" cm="1">
        <f t="array" ref="AE209">IF(ISERROR(INDEX(Jornadas[id],ROW()-5)),"",SUMIFS(Cortes[propina],Cortes[id_jornada],INDEX(Jornadas[id],ROW()-5),Cortes[id_barbero],LOOKUP($AC$4,Barberos[nombre],Barberos[id])))</f>
        <v>2000</v>
      </c>
      <c r="AF209" s="21" cm="1">
        <f t="array" ref="AF209">IF(ISERROR(INDEX(Jornadas[id],ROW()-5)),"",SUMIFS(Adelantos[importe],Adelantos[id_jornada],INDEX(Jornadas[id],ROW()-5),Adelantos[id_barbero],LOOKUP($AC$4,Barberos[nombre],Barberos[id])))</f>
        <v>0</v>
      </c>
      <c r="AG209" s="21" cm="1">
        <f t="array" ref="AG209">IF(ISERROR(INDEX(Jornadas[id],ROW()-5)),"",AD209+AE209-AF209)</f>
        <v>61000</v>
      </c>
      <c r="AH209" s="2" cm="1">
        <f t="array" ref="AH209">IF(ISERROR(INDEX(Jornadas[id],ROW()-5)),"",COUNTIFS(_Cortes!$C:$C,INDEX(Jornadas[id],ROW()-5),_Cortes!$B:$B,LOOKUP($AH$4,_Barberos!$B:$B,_Barberos!$A:$A)))</f>
        <v>0</v>
      </c>
      <c r="AI209" s="21" cm="1">
        <f t="array" ref="AI209">IF(ISERROR(INDEX(Jornadas[id],ROW()-5)),"",INT(SUMIFS(Cortes[importe],Cortes[id_jornada],INDEX(Jornadas[id],ROW()-5),Cortes[id_barbero],LOOKUP($AH$4,Barberos[nombre],Barberos[id]))*(INDEX(Jornadas[comision_barberos],1)/100)))</f>
        <v>0</v>
      </c>
      <c r="AJ209" s="21" cm="1">
        <f t="array" ref="AJ209">IF(ISERROR(INDEX(Jornadas[id],ROW()-5)),"",SUMIFS(Cortes[propina],Cortes[id_jornada],INDEX(Jornadas[id],ROW()-5),Cortes[id_barbero],LOOKUP($AH$4,Barberos[nombre],Barberos[id])))</f>
        <v>0</v>
      </c>
      <c r="AK209" s="21" cm="1">
        <f t="array" ref="AK209">IF(ISERROR(INDEX(Jornadas[id],ROW()-5)),"",SUMIFS(Adelantos[importe],Adelantos[id_jornada],INDEX(Jornadas[id],ROW()-5),Adelantos[id_barbero],LOOKUP($AH$4,Barberos[nombre],Barberos[id])))</f>
        <v>0</v>
      </c>
      <c r="AL209" s="21" cm="1">
        <f t="array" ref="AL209">IF(ISERROR(INDEX(Jornadas[id],ROW()-5)),"",AI209+AJ209-AK209)</f>
        <v>0</v>
      </c>
      <c r="AM209" s="2" cm="1">
        <f t="array" ref="AM209">IF(ISERROR(INDEX(Jornadas[id],ROW()-5)),"",COUNTIFS(_Cortes!$C:$C,INDEX(Jornadas[id],ROW()-5),_Cortes!$B:$B,LOOKUP($AM$4,_Barberos!$B:$B,_Barberos!$A:$A)))</f>
        <v>0</v>
      </c>
      <c r="AN209" s="21" cm="1">
        <f t="array" ref="AN209">IF(ISERROR(INDEX(Jornadas[id],ROW()-5)),"",INT(SUMIFS(Cortes[importe],Cortes[id_jornada],INDEX(Jornadas[id],ROW()-5),Cortes[id_barbero],LOOKUP($AM$4,Barberos[nombre],Barberos[id]))*(INDEX(Jornadas[comision_barberos],1)/100)))</f>
        <v>0</v>
      </c>
      <c r="AO209" s="21" cm="1">
        <f t="array" ref="AO209">IF(ISERROR(INDEX(Jornadas[id],ROW()-5)),"",SUMIFS(Cortes[propina],Cortes[id_jornada],INDEX(Jornadas[id],ROW()-5),Cortes[id_barbero],LOOKUP($AM$4,Barberos[nombre],Barberos[id])))</f>
        <v>0</v>
      </c>
      <c r="AP209" s="21" cm="1">
        <f t="array" ref="AP209">IF(ISERROR(INDEX(Jornadas[id],ROW()-5)),"",SUMIFS(Adelantos[importe],Adelantos[id_jornada],INDEX(Jornadas[id],ROW()-5),Adelantos[id_barbero],LOOKUP($AM$4,Barberos[nombre],Barberos[id])))</f>
        <v>0</v>
      </c>
      <c r="AQ209" s="21" cm="1">
        <f t="array" ref="AQ209">IF(ISERROR(INDEX(Jornadas[id],ROW()-5)),"",AN209+AO209-AP209)</f>
        <v>0</v>
      </c>
      <c r="AR209" s="2" cm="1">
        <f t="array" ref="AR209">IF(ISERROR(INDEX(Jornadas[id],ROW()-5)),"",COUNTIFS(_Cortes!$C:$C,INDEX(Jornadas[id],ROW()-5),_Cortes!$B:$B,LOOKUP($AR$4,_Barberos!$B:$B,_Barberos!$A:$A)))</f>
        <v>0</v>
      </c>
      <c r="AS209" s="21" cm="1">
        <f t="array" ref="AS209">IF(ISERROR(INDEX(Jornadas[id],ROW()-5)),"",INT(SUMIFS(Cortes[importe],Cortes[id_jornada],INDEX(Jornadas[id],ROW()-5),Cortes[id_barbero],LOOKUP($AR$4,Barberos[nombre],Barberos[id]))*(INDEX(Jornadas[comision_barberos],1)/100)))</f>
        <v>0</v>
      </c>
      <c r="AT209" s="21" cm="1">
        <f t="array" ref="AT209">IF(ISERROR(INDEX(Jornadas[id],ROW()-5)),"",SUMIFS(Cortes[propina],Cortes[id_jornada],INDEX(Jornadas[id],ROW()-5),Cortes[id_barbero],LOOKUP($AR$4,Barberos[nombre],Barberos[id])))</f>
        <v>0</v>
      </c>
      <c r="AU209" s="21" cm="1">
        <f t="array" ref="AU209">IF(ISERROR(INDEX(Jornadas[id],ROW()-5)),"",SUMIFS(Adelantos[importe],Adelantos[id_jornada],INDEX(Jornadas[id],ROW()-5),Adelantos[id_barbero],LOOKUP($AR$4,Barberos[nombre],Barberos[id])))</f>
        <v>0</v>
      </c>
      <c r="AV209" s="21" cm="1">
        <f t="array" ref="AV209">IF(ISERROR(INDEX(Jornadas[id],ROW()-5)),"",AS209+AT209-AU209)</f>
        <v>0</v>
      </c>
    </row>
    <row r="210" spans="1:48" ht="15" hidden="1" customHeight="1" x14ac:dyDescent="0.3">
      <c r="A210" s="53" t="str">
        <f t="shared" si="3"/>
        <v>Saturday</v>
      </c>
      <c r="B210" s="54"/>
      <c r="C210" s="38" cm="1">
        <f t="array" ref="C210">IF(ISERROR(INDEX(Jornadas[id],ROW()-5)),"",INDEX(Jornadas[fecha],ROW()-5))</f>
        <v>45899</v>
      </c>
      <c r="D210" s="1" cm="1">
        <f t="array" ref="D210">IF(ISERROR(INDEX(Jornadas[id],ROW()-5)),"",COUNTIFS(_Cortes!$C:$C,INDEX(Jornadas[id],ROW()-5),_Cortes!$B:$B,LOOKUP($D$4,_Barberos!$B:$B,_Barberos!$A:$A)))</f>
        <v>0</v>
      </c>
      <c r="E210" s="20" cm="1">
        <f t="array" ref="E210">IF(ISERROR(INDEX(Jornadas[id],ROW()-5)),"",INT(SUMIFS(Cortes[importe],Cortes[id_jornada],INDEX(Jornadas[id],ROW()-5),Cortes[id_barbero],LOOKUP($D$4,Barberos[nombre],Barberos[id]))*(INDEX(Jornadas[comision_barberos],1)/100)))</f>
        <v>0</v>
      </c>
      <c r="F210" s="20" cm="1">
        <f t="array" ref="F210">IF(ISERROR(INDEX(Jornadas[id],ROW()-5)),"",SUMIFS(Cortes[propina],Cortes[id_jornada],INDEX(Jornadas[id],ROW()-5),Cortes[id_barbero],LOOKUP($D$4,Barberos[nombre],Barberos[id])))</f>
        <v>0</v>
      </c>
      <c r="G210" s="20" cm="1">
        <f t="array" ref="G210">IF(ISERROR(INDEX(Jornadas[id],ROW()-5)),"",SUMIFS(Adelantos[importe],Adelantos[id_jornada],INDEX(Jornadas[id],ROW()-5),Adelantos[id_barbero],LOOKUP($D$4,Barberos[nombre],Barberos[id])))</f>
        <v>0</v>
      </c>
      <c r="H210" s="20" cm="1">
        <f t="array" ref="H210">IF(ISERROR(INDEX(Jornadas[id],ROW()-5)),"",E210+F210-G210)</f>
        <v>0</v>
      </c>
      <c r="I210" s="1" cm="1">
        <f t="array" ref="I210">IF(ISERROR(INDEX(Jornadas[id],ROW()-5)),"",COUNTIFS(_Cortes!$C:$C,INDEX(Jornadas[id],ROW()-5),_Cortes!$B:$B,LOOKUP($I$4,_Barberos!$B:$B,_Barberos!$A:$A)))</f>
        <v>16</v>
      </c>
      <c r="J210" s="20" cm="1">
        <f t="array" ref="J210">IF(ISERROR(INDEX(Jornadas[id],ROW()-5)),"",INT(SUMIFS(Cortes[importe],Cortes[id_jornada],INDEX(Jornadas[id],ROW()-5),Cortes[id_barbero],LOOKUP($I$4,Barberos[nombre],Barberos[id]))*(INDEX(Jornadas[comision_barberos],1)/100)))</f>
        <v>66000</v>
      </c>
      <c r="K210" s="20" cm="1">
        <f t="array" ref="K210">IF(ISERROR(INDEX(Jornadas[id],ROW()-5)),"",SUMIFS(Cortes[propina],Cortes[id_jornada],INDEX(Jornadas[id],ROW()-5),Cortes[id_barbero],LOOKUP($I$4,Barberos[nombre],Barberos[id])))</f>
        <v>14500</v>
      </c>
      <c r="L210" s="20" cm="1">
        <f t="array" ref="L210">IF(ISERROR(INDEX(Jornadas[id],ROW()-5)),"",SUMIFS(Adelantos[importe],Adelantos[id_jornada],INDEX(Jornadas[id],ROW()-5),Adelantos[id_barbero],LOOKUP($I$4,Barberos[nombre],Barberos[id])))</f>
        <v>2100</v>
      </c>
      <c r="M210" s="20" cm="1">
        <f t="array" ref="M210">IF(ISERROR(INDEX(Jornadas[id],ROW()-5)),"",J210+K210-L210)</f>
        <v>78400</v>
      </c>
      <c r="N210" s="1" cm="1">
        <f t="array" ref="N210">IF(ISERROR(INDEX(Jornadas[id],ROW()-5)),"",COUNTIFS(_Cortes!$C:$C,INDEX(Jornadas[id],ROW()-5),_Cortes!$B:$B,LOOKUP($N$4,_Barberos!$B:$B,_Barberos!$A:$A)))</f>
        <v>14</v>
      </c>
      <c r="O210" s="20" cm="1">
        <f t="array" ref="O210">IF(ISERROR(INDEX(Jornadas[id],ROW()-5)),"",INT(SUMIFS(Cortes[importe],Cortes[id_jornada],INDEX(Jornadas[id],ROW()-5),Cortes[id_barbero],LOOKUP($N$4,Barberos[nombre],Barberos[id]))*(INDEX(Jornadas[comision_barberos],1)/100)))</f>
        <v>57000</v>
      </c>
      <c r="P210" s="20" cm="1">
        <f t="array" ref="P210">IF(ISERROR(INDEX(Jornadas[id],ROW()-5)),"",SUMIFS(Cortes[propina],Cortes[id_jornada],INDEX(Jornadas[id],ROW()-5),Cortes[id_barbero],LOOKUP($N$4,Barberos[nombre],Barberos[id])))</f>
        <v>8000</v>
      </c>
      <c r="Q210" s="20" cm="1">
        <f t="array" ref="Q210">IF(ISERROR(INDEX(Jornadas[id],ROW()-5)),"",SUMIFS(Adelantos[importe],Adelantos[id_jornada],INDEX(Jornadas[id],ROW()-5),Adelantos[id_barbero],LOOKUP($N$4,Barberos[nombre],Barberos[id])))</f>
        <v>0</v>
      </c>
      <c r="R210" s="20" cm="1">
        <f t="array" ref="R210">IF(ISERROR(INDEX(Jornadas[id],ROW()-5)),"",O210+P210-Q210)</f>
        <v>65000</v>
      </c>
      <c r="S210" s="1" cm="1">
        <f t="array" ref="S210">IF(ISERROR(INDEX(Jornadas[id],ROW()-5)),"",COUNTIFS(_Cortes!$C:$C,INDEX(Jornadas[id],ROW()-5),_Cortes!$B:$B,LOOKUP($S$4,_Barberos!$B:$B,_Barberos!$A:$A)))</f>
        <v>12</v>
      </c>
      <c r="T210" s="20" cm="1">
        <f t="array" ref="T210">IF(ISERROR(INDEX(Jornadas[id],ROW()-5)),"",INT(SUMIFS(Cortes[importe],Cortes[id_jornada],INDEX(Jornadas[id],ROW()-5),Cortes[id_barbero],LOOKUP($S$4,Barberos[nombre],Barberos[id]))*(INDEX(Jornadas[comision_barberos],1)/100)))</f>
        <v>49000</v>
      </c>
      <c r="U210" s="20" cm="1">
        <f t="array" ref="U210">IF(ISERROR(INDEX(Jornadas[id],ROW()-5)),"",SUMIFS(Cortes[propina],Cortes[id_jornada],INDEX(Jornadas[id],ROW()-5),Cortes[id_barbero],LOOKUP($S$4,Barberos[nombre],Barberos[id])))</f>
        <v>12000</v>
      </c>
      <c r="V210" s="20" cm="1">
        <f t="array" ref="V210">IF(ISERROR(INDEX(Jornadas[id],ROW()-5)),"",SUMIFS(Adelantos[importe],Adelantos[id_jornada],INDEX(Jornadas[id],ROW()-5),Adelantos[id_barbero],LOOKUP($S$4,Barberos[nombre],Barberos[id])))</f>
        <v>0</v>
      </c>
      <c r="W210" s="20" cm="1">
        <f t="array" ref="W210">IF(ISERROR(INDEX(Jornadas[id],ROW()-5)),"",T210+U210-V210)</f>
        <v>61000</v>
      </c>
      <c r="X210" s="1" cm="1">
        <f t="array" ref="X210">IF(ISERROR(INDEX(Jornadas[id],ROW()-5)),"",COUNTIFS(_Cortes!$C:$C,INDEX(Jornadas[id],ROW()-5),_Cortes!$B:$B,LOOKUP($X$4,_Barberos!$B:$B,_Barberos!$A:$A)))</f>
        <v>15</v>
      </c>
      <c r="Y210" s="20" cm="1">
        <f t="array" ref="Y210">IF(ISERROR(INDEX(Jornadas[id],ROW()-5)),"",INT(SUMIFS(Cortes[importe],Cortes[id_jornada],INDEX(Jornadas[id],ROW()-5),Cortes[id_barbero],LOOKUP($X$4,Barberos[nombre],Barberos[id]))*(INDEX(Jornadas[comision_barberos],1)/100)))</f>
        <v>60000</v>
      </c>
      <c r="Z210" s="20" cm="1">
        <f t="array" ref="Z210">IF(ISERROR(INDEX(Jornadas[id],ROW()-5)),"",SUMIFS(Cortes[propina],Cortes[id_jornada],INDEX(Jornadas[id],ROW()-5),Cortes[id_barbero],LOOKUP($X$4,Barberos[nombre],Barberos[id])))</f>
        <v>4000</v>
      </c>
      <c r="AA210" s="20" cm="1">
        <f t="array" ref="AA210">IF(ISERROR(INDEX(Jornadas[id],ROW()-5)),"",SUMIFS(Adelantos[importe],Adelantos[id_jornada],INDEX(Jornadas[id],ROW()-5),Adelantos[id_barbero],LOOKUP($X$4,Barberos[nombre],Barberos[id])))</f>
        <v>0</v>
      </c>
      <c r="AB210" s="20" cm="1">
        <f t="array" ref="AB210">IF(ISERROR(INDEX(Jornadas[id],ROW()-5)),"",Y210+Z210-AA210)</f>
        <v>64000</v>
      </c>
      <c r="AC210" s="1" cm="1">
        <f t="array" ref="AC210">IF(ISERROR(INDEX(Jornadas[id],ROW()-5)),"",COUNTIFS(_Cortes!$C:$C,INDEX(Jornadas[id],ROW()-5),_Cortes!$B:$B,LOOKUP($AC$4,_Barberos!$B:$B,_Barberos!$A:$A)))</f>
        <v>14</v>
      </c>
      <c r="AD210" s="20" cm="1">
        <f t="array" ref="AD210">IF(ISERROR(INDEX(Jornadas[id],ROW()-5)),"",INT(SUMIFS(Cortes[importe],Cortes[id_jornada],INDEX(Jornadas[id],ROW()-5),Cortes[id_barbero],LOOKUP($AC$4,Barberos[nombre],Barberos[id]))*(INDEX(Jornadas[comision_barberos],1)/100)))</f>
        <v>57000</v>
      </c>
      <c r="AE210" s="20" cm="1">
        <f t="array" ref="AE210">IF(ISERROR(INDEX(Jornadas[id],ROW()-5)),"",SUMIFS(Cortes[propina],Cortes[id_jornada],INDEX(Jornadas[id],ROW()-5),Cortes[id_barbero],LOOKUP($AC$4,Barberos[nombre],Barberos[id])))</f>
        <v>2000</v>
      </c>
      <c r="AF210" s="20" cm="1">
        <f t="array" ref="AF210">IF(ISERROR(INDEX(Jornadas[id],ROW()-5)),"",SUMIFS(Adelantos[importe],Adelantos[id_jornada],INDEX(Jornadas[id],ROW()-5),Adelantos[id_barbero],LOOKUP($AC$4,Barberos[nombre],Barberos[id])))</f>
        <v>0</v>
      </c>
      <c r="AG210" s="20" cm="1">
        <f t="array" ref="AG210">IF(ISERROR(INDEX(Jornadas[id],ROW()-5)),"",AD210+AE210-AF210)</f>
        <v>59000</v>
      </c>
      <c r="AH210" s="1" cm="1">
        <f t="array" ref="AH210">IF(ISERROR(INDEX(Jornadas[id],ROW()-5)),"",COUNTIFS(_Cortes!$C:$C,INDEX(Jornadas[id],ROW()-5),_Cortes!$B:$B,LOOKUP($AH$4,_Barberos!$B:$B,_Barberos!$A:$A)))</f>
        <v>0</v>
      </c>
      <c r="AI210" s="20" cm="1">
        <f t="array" ref="AI210">IF(ISERROR(INDEX(Jornadas[id],ROW()-5)),"",INT(SUMIFS(Cortes[importe],Cortes[id_jornada],INDEX(Jornadas[id],ROW()-5),Cortes[id_barbero],LOOKUP($AH$4,Barberos[nombre],Barberos[id]))*(INDEX(Jornadas[comision_barberos],1)/100)))</f>
        <v>0</v>
      </c>
      <c r="AJ210" s="20" cm="1">
        <f t="array" ref="AJ210">IF(ISERROR(INDEX(Jornadas[id],ROW()-5)),"",SUMIFS(Cortes[propina],Cortes[id_jornada],INDEX(Jornadas[id],ROW()-5),Cortes[id_barbero],LOOKUP($AH$4,Barberos[nombre],Barberos[id])))</f>
        <v>0</v>
      </c>
      <c r="AK210" s="20" cm="1">
        <f t="array" ref="AK210">IF(ISERROR(INDEX(Jornadas[id],ROW()-5)),"",SUMIFS(Adelantos[importe],Adelantos[id_jornada],INDEX(Jornadas[id],ROW()-5),Adelantos[id_barbero],LOOKUP($AH$4,Barberos[nombre],Barberos[id])))</f>
        <v>0</v>
      </c>
      <c r="AL210" s="20" cm="1">
        <f t="array" ref="AL210">IF(ISERROR(INDEX(Jornadas[id],ROW()-5)),"",AI210+AJ210-AK210)</f>
        <v>0</v>
      </c>
      <c r="AM210" s="1" cm="1">
        <f t="array" ref="AM210">IF(ISERROR(INDEX(Jornadas[id],ROW()-5)),"",COUNTIFS(_Cortes!$C:$C,INDEX(Jornadas[id],ROW()-5),_Cortes!$B:$B,LOOKUP($AM$4,_Barberos!$B:$B,_Barberos!$A:$A)))</f>
        <v>4</v>
      </c>
      <c r="AN210" s="20" cm="1">
        <f t="array" ref="AN210">IF(ISERROR(INDEX(Jornadas[id],ROW()-5)),"",INT(SUMIFS(Cortes[importe],Cortes[id_jornada],INDEX(Jornadas[id],ROW()-5),Cortes[id_barbero],LOOKUP($AM$4,Barberos[nombre],Barberos[id]))*(INDEX(Jornadas[comision_barberos],1)/100)))</f>
        <v>17000</v>
      </c>
      <c r="AO210" s="20" cm="1">
        <f t="array" ref="AO210">IF(ISERROR(INDEX(Jornadas[id],ROW()-5)),"",SUMIFS(Cortes[propina],Cortes[id_jornada],INDEX(Jornadas[id],ROW()-5),Cortes[id_barbero],LOOKUP($AM$4,Barberos[nombre],Barberos[id])))</f>
        <v>5000</v>
      </c>
      <c r="AP210" s="20" cm="1">
        <f t="array" ref="AP210">IF(ISERROR(INDEX(Jornadas[id],ROW()-5)),"",SUMIFS(Adelantos[importe],Adelantos[id_jornada],INDEX(Jornadas[id],ROW()-5),Adelantos[id_barbero],LOOKUP($AM$4,Barberos[nombre],Barberos[id])))</f>
        <v>2100</v>
      </c>
      <c r="AQ210" s="20" cm="1">
        <f t="array" ref="AQ210">IF(ISERROR(INDEX(Jornadas[id],ROW()-5)),"",AN210+AO210-AP210)</f>
        <v>19900</v>
      </c>
      <c r="AR210" s="1" cm="1">
        <f t="array" ref="AR210">IF(ISERROR(INDEX(Jornadas[id],ROW()-5)),"",COUNTIFS(_Cortes!$C:$C,INDEX(Jornadas[id],ROW()-5),_Cortes!$B:$B,LOOKUP($AR$4,_Barberos!$B:$B,_Barberos!$A:$A)))</f>
        <v>0</v>
      </c>
      <c r="AS210" s="20" cm="1">
        <f t="array" ref="AS210">IF(ISERROR(INDEX(Jornadas[id],ROW()-5)),"",INT(SUMIFS(Cortes[importe],Cortes[id_jornada],INDEX(Jornadas[id],ROW()-5),Cortes[id_barbero],LOOKUP($AR$4,Barberos[nombre],Barberos[id]))*(INDEX(Jornadas[comision_barberos],1)/100)))</f>
        <v>0</v>
      </c>
      <c r="AT210" s="20" cm="1">
        <f t="array" ref="AT210">IF(ISERROR(INDEX(Jornadas[id],ROW()-5)),"",SUMIFS(Cortes[propina],Cortes[id_jornada],INDEX(Jornadas[id],ROW()-5),Cortes[id_barbero],LOOKUP($AR$4,Barberos[nombre],Barberos[id])))</f>
        <v>0</v>
      </c>
      <c r="AU210" s="20" cm="1">
        <f t="array" ref="AU210">IF(ISERROR(INDEX(Jornadas[id],ROW()-5)),"",SUMIFS(Adelantos[importe],Adelantos[id_jornada],INDEX(Jornadas[id],ROW()-5),Adelantos[id_barbero],LOOKUP($AR$4,Barberos[nombre],Barberos[id])))</f>
        <v>0</v>
      </c>
      <c r="AV210" s="20" cm="1">
        <f t="array" ref="AV210">IF(ISERROR(INDEX(Jornadas[id],ROW()-5)),"",AS210+AT210-AU210)</f>
        <v>0</v>
      </c>
    </row>
    <row r="211" spans="1:48" ht="15" hidden="1" customHeight="1" x14ac:dyDescent="0.3">
      <c r="A211" s="51" t="str">
        <f t="shared" si="3"/>
        <v>Monday</v>
      </c>
      <c r="B211" s="52"/>
      <c r="C211" s="36" cm="1">
        <f t="array" ref="C211">IF(ISERROR(INDEX(Jornadas[id],ROW()-5)),"",INDEX(Jornadas[fecha],ROW()-5))</f>
        <v>45901</v>
      </c>
      <c r="D211" s="2" cm="1">
        <f t="array" ref="D211">IF(ISERROR(INDEX(Jornadas[id],ROW()-5)),"",COUNTIFS(_Cortes!$C:$C,INDEX(Jornadas[id],ROW()-5),_Cortes!$B:$B,LOOKUP($D$4,_Barberos!$B:$B,_Barberos!$A:$A)))</f>
        <v>0</v>
      </c>
      <c r="E211" s="21" cm="1">
        <f t="array" ref="E211">IF(ISERROR(INDEX(Jornadas[id],ROW()-5)),"",INT(SUMIFS(Cortes[importe],Cortes[id_jornada],INDEX(Jornadas[id],ROW()-5),Cortes[id_barbero],LOOKUP($D$4,Barberos[nombre],Barberos[id]))*(INDEX(Jornadas[comision_barberos],1)/100)))</f>
        <v>0</v>
      </c>
      <c r="F211" s="21" cm="1">
        <f t="array" ref="F211">IF(ISERROR(INDEX(Jornadas[id],ROW()-5)),"",SUMIFS(Cortes[propina],Cortes[id_jornada],INDEX(Jornadas[id],ROW()-5),Cortes[id_barbero],LOOKUP($D$4,Barberos[nombre],Barberos[id])))</f>
        <v>0</v>
      </c>
      <c r="G211" s="21" cm="1">
        <f t="array" ref="G211">IF(ISERROR(INDEX(Jornadas[id],ROW()-5)),"",SUMIFS(Adelantos[importe],Adelantos[id_jornada],INDEX(Jornadas[id],ROW()-5),Adelantos[id_barbero],LOOKUP($D$4,Barberos[nombre],Barberos[id])))</f>
        <v>0</v>
      </c>
      <c r="H211" s="21" cm="1">
        <f t="array" ref="H211">IF(ISERROR(INDEX(Jornadas[id],ROW()-5)),"",E211+F211-G211)</f>
        <v>0</v>
      </c>
      <c r="I211" s="2" cm="1">
        <f t="array" ref="I211">IF(ISERROR(INDEX(Jornadas[id],ROW()-5)),"",COUNTIFS(_Cortes!$C:$C,INDEX(Jornadas[id],ROW()-5),_Cortes!$B:$B,LOOKUP($I$4,_Barberos!$B:$B,_Barberos!$A:$A)))</f>
        <v>12</v>
      </c>
      <c r="J211" s="21" cm="1">
        <f t="array" ref="J211">IF(ISERROR(INDEX(Jornadas[id],ROW()-5)),"",INT(SUMIFS(Cortes[importe],Cortes[id_jornada],INDEX(Jornadas[id],ROW()-5),Cortes[id_barbero],LOOKUP($I$4,Barberos[nombre],Barberos[id]))*(INDEX(Jornadas[comision_barberos],1)/100)))</f>
        <v>49000</v>
      </c>
      <c r="K211" s="21" cm="1">
        <f t="array" ref="K211">IF(ISERROR(INDEX(Jornadas[id],ROW()-5)),"",SUMIFS(Cortes[propina],Cortes[id_jornada],INDEX(Jornadas[id],ROW()-5),Cortes[id_barbero],LOOKUP($I$4,Barberos[nombre],Barberos[id])))</f>
        <v>16400</v>
      </c>
      <c r="L211" s="21" cm="1">
        <f t="array" ref="L211">IF(ISERROR(INDEX(Jornadas[id],ROW()-5)),"",SUMIFS(Adelantos[importe],Adelantos[id_jornada],INDEX(Jornadas[id],ROW()-5),Adelantos[id_barbero],LOOKUP($I$4,Barberos[nombre],Barberos[id])))</f>
        <v>0</v>
      </c>
      <c r="M211" s="21" cm="1">
        <f t="array" ref="M211">IF(ISERROR(INDEX(Jornadas[id],ROW()-5)),"",J211+K211-L211)</f>
        <v>65400</v>
      </c>
      <c r="N211" s="2" cm="1">
        <f t="array" ref="N211">IF(ISERROR(INDEX(Jornadas[id],ROW()-5)),"",COUNTIFS(_Cortes!$C:$C,INDEX(Jornadas[id],ROW()-5),_Cortes!$B:$B,LOOKUP($N$4,_Barberos!$B:$B,_Barberos!$A:$A)))</f>
        <v>13</v>
      </c>
      <c r="O211" s="21" cm="1">
        <f t="array" ref="O211">IF(ISERROR(INDEX(Jornadas[id],ROW()-5)),"",INT(SUMIFS(Cortes[importe],Cortes[id_jornada],INDEX(Jornadas[id],ROW()-5),Cortes[id_barbero],LOOKUP($N$4,Barberos[nombre],Barberos[id]))*(INDEX(Jornadas[comision_barberos],1)/100)))</f>
        <v>54000</v>
      </c>
      <c r="P211" s="21" cm="1">
        <f t="array" ref="P211">IF(ISERROR(INDEX(Jornadas[id],ROW()-5)),"",SUMIFS(Cortes[propina],Cortes[id_jornada],INDEX(Jornadas[id],ROW()-5),Cortes[id_barbero],LOOKUP($N$4,Barberos[nombre],Barberos[id])))</f>
        <v>12000</v>
      </c>
      <c r="Q211" s="21" cm="1">
        <f t="array" ref="Q211">IF(ISERROR(INDEX(Jornadas[id],ROW()-5)),"",SUMIFS(Adelantos[importe],Adelantos[id_jornada],INDEX(Jornadas[id],ROW()-5),Adelantos[id_barbero],LOOKUP($N$4,Barberos[nombre],Barberos[id])))</f>
        <v>0</v>
      </c>
      <c r="R211" s="21" cm="1">
        <f t="array" ref="R211">IF(ISERROR(INDEX(Jornadas[id],ROW()-5)),"",O211+P211-Q211)</f>
        <v>66000</v>
      </c>
      <c r="S211" s="2" cm="1">
        <f t="array" ref="S211">IF(ISERROR(INDEX(Jornadas[id],ROW()-5)),"",COUNTIFS(_Cortes!$C:$C,INDEX(Jornadas[id],ROW()-5),_Cortes!$B:$B,LOOKUP($S$4,_Barberos!$B:$B,_Barberos!$A:$A)))</f>
        <v>10</v>
      </c>
      <c r="T211" s="21" cm="1">
        <f t="array" ref="T211">IF(ISERROR(INDEX(Jornadas[id],ROW()-5)),"",INT(SUMIFS(Cortes[importe],Cortes[id_jornada],INDEX(Jornadas[id],ROW()-5),Cortes[id_barbero],LOOKUP($S$4,Barberos[nombre],Barberos[id]))*(INDEX(Jornadas[comision_barberos],1)/100)))</f>
        <v>42000</v>
      </c>
      <c r="U211" s="21" cm="1">
        <f t="array" ref="U211">IF(ISERROR(INDEX(Jornadas[id],ROW()-5)),"",SUMIFS(Cortes[propina],Cortes[id_jornada],INDEX(Jornadas[id],ROW()-5),Cortes[id_barbero],LOOKUP($S$4,Barberos[nombre],Barberos[id])))</f>
        <v>4000</v>
      </c>
      <c r="V211" s="21" cm="1">
        <f t="array" ref="V211">IF(ISERROR(INDEX(Jornadas[id],ROW()-5)),"",SUMIFS(Adelantos[importe],Adelantos[id_jornada],INDEX(Jornadas[id],ROW()-5),Adelantos[id_barbero],LOOKUP($S$4,Barberos[nombre],Barberos[id])))</f>
        <v>0</v>
      </c>
      <c r="W211" s="21" cm="1">
        <f t="array" ref="W211">IF(ISERROR(INDEX(Jornadas[id],ROW()-5)),"",T211+U211-V211)</f>
        <v>46000</v>
      </c>
      <c r="X211" s="2" cm="1">
        <f t="array" ref="X211">IF(ISERROR(INDEX(Jornadas[id],ROW()-5)),"",COUNTIFS(_Cortes!$C:$C,INDEX(Jornadas[id],ROW()-5),_Cortes!$B:$B,LOOKUP($X$4,_Barberos!$B:$B,_Barberos!$A:$A)))</f>
        <v>10</v>
      </c>
      <c r="Y211" s="21" cm="1">
        <f t="array" ref="Y211">IF(ISERROR(INDEX(Jornadas[id],ROW()-5)),"",INT(SUMIFS(Cortes[importe],Cortes[id_jornada],INDEX(Jornadas[id],ROW()-5),Cortes[id_barbero],LOOKUP($X$4,Barberos[nombre],Barberos[id]))*(INDEX(Jornadas[comision_barberos],1)/100)))</f>
        <v>43000</v>
      </c>
      <c r="Z211" s="21" cm="1">
        <f t="array" ref="Z211">IF(ISERROR(INDEX(Jornadas[id],ROW()-5)),"",SUMIFS(Cortes[propina],Cortes[id_jornada],INDEX(Jornadas[id],ROW()-5),Cortes[id_barbero],LOOKUP($X$4,Barberos[nombre],Barberos[id])))</f>
        <v>3000</v>
      </c>
      <c r="AA211" s="21" cm="1">
        <f t="array" ref="AA211">IF(ISERROR(INDEX(Jornadas[id],ROW()-5)),"",SUMIFS(Adelantos[importe],Adelantos[id_jornada],INDEX(Jornadas[id],ROW()-5),Adelantos[id_barbero],LOOKUP($X$4,Barberos[nombre],Barberos[id])))</f>
        <v>0</v>
      </c>
      <c r="AB211" s="21" cm="1">
        <f t="array" ref="AB211">IF(ISERROR(INDEX(Jornadas[id],ROW()-5)),"",Y211+Z211-AA211)</f>
        <v>46000</v>
      </c>
      <c r="AC211" s="2" cm="1">
        <f t="array" ref="AC211">IF(ISERROR(INDEX(Jornadas[id],ROW()-5)),"",COUNTIFS(_Cortes!$C:$C,INDEX(Jornadas[id],ROW()-5),_Cortes!$B:$B,LOOKUP($AC$4,_Barberos!$B:$B,_Barberos!$A:$A)))</f>
        <v>11</v>
      </c>
      <c r="AD211" s="21" cm="1">
        <f t="array" ref="AD211">IF(ISERROR(INDEX(Jornadas[id],ROW()-5)),"",INT(SUMIFS(Cortes[importe],Cortes[id_jornada],INDEX(Jornadas[id],ROW()-5),Cortes[id_barbero],LOOKUP($AC$4,Barberos[nombre],Barberos[id]))*(INDEX(Jornadas[comision_barberos],1)/100)))</f>
        <v>45000</v>
      </c>
      <c r="AE211" s="21" cm="1">
        <f t="array" ref="AE211">IF(ISERROR(INDEX(Jornadas[id],ROW()-5)),"",SUMIFS(Cortes[propina],Cortes[id_jornada],INDEX(Jornadas[id],ROW()-5),Cortes[id_barbero],LOOKUP($AC$4,Barberos[nombre],Barberos[id])))</f>
        <v>5000</v>
      </c>
      <c r="AF211" s="21" cm="1">
        <f t="array" ref="AF211">IF(ISERROR(INDEX(Jornadas[id],ROW()-5)),"",SUMIFS(Adelantos[importe],Adelantos[id_jornada],INDEX(Jornadas[id],ROW()-5),Adelantos[id_barbero],LOOKUP($AC$4,Barberos[nombre],Barberos[id])))</f>
        <v>0</v>
      </c>
      <c r="AG211" s="21" cm="1">
        <f t="array" ref="AG211">IF(ISERROR(INDEX(Jornadas[id],ROW()-5)),"",AD211+AE211-AF211)</f>
        <v>50000</v>
      </c>
      <c r="AH211" s="2" cm="1">
        <f t="array" ref="AH211">IF(ISERROR(INDEX(Jornadas[id],ROW()-5)),"",COUNTIFS(_Cortes!$C:$C,INDEX(Jornadas[id],ROW()-5),_Cortes!$B:$B,LOOKUP($AH$4,_Barberos!$B:$B,_Barberos!$A:$A)))</f>
        <v>0</v>
      </c>
      <c r="AI211" s="21" cm="1">
        <f t="array" ref="AI211">IF(ISERROR(INDEX(Jornadas[id],ROW()-5)),"",INT(SUMIFS(Cortes[importe],Cortes[id_jornada],INDEX(Jornadas[id],ROW()-5),Cortes[id_barbero],LOOKUP($AH$4,Barberos[nombre],Barberos[id]))*(INDEX(Jornadas[comision_barberos],1)/100)))</f>
        <v>0</v>
      </c>
      <c r="AJ211" s="21" cm="1">
        <f t="array" ref="AJ211">IF(ISERROR(INDEX(Jornadas[id],ROW()-5)),"",SUMIFS(Cortes[propina],Cortes[id_jornada],INDEX(Jornadas[id],ROW()-5),Cortes[id_barbero],LOOKUP($AH$4,Barberos[nombre],Barberos[id])))</f>
        <v>0</v>
      </c>
      <c r="AK211" s="21" cm="1">
        <f t="array" ref="AK211">IF(ISERROR(INDEX(Jornadas[id],ROW()-5)),"",SUMIFS(Adelantos[importe],Adelantos[id_jornada],INDEX(Jornadas[id],ROW()-5),Adelantos[id_barbero],LOOKUP($AH$4,Barberos[nombre],Barberos[id])))</f>
        <v>0</v>
      </c>
      <c r="AL211" s="21" cm="1">
        <f t="array" ref="AL211">IF(ISERROR(INDEX(Jornadas[id],ROW()-5)),"",AI211+AJ211-AK211)</f>
        <v>0</v>
      </c>
      <c r="AM211" s="2" cm="1">
        <f t="array" ref="AM211">IF(ISERROR(INDEX(Jornadas[id],ROW()-5)),"",COUNTIFS(_Cortes!$C:$C,INDEX(Jornadas[id],ROW()-5),_Cortes!$B:$B,LOOKUP($AM$4,_Barberos!$B:$B,_Barberos!$A:$A)))</f>
        <v>0</v>
      </c>
      <c r="AN211" s="21" cm="1">
        <f t="array" ref="AN211">IF(ISERROR(INDEX(Jornadas[id],ROW()-5)),"",INT(SUMIFS(Cortes[importe],Cortes[id_jornada],INDEX(Jornadas[id],ROW()-5),Cortes[id_barbero],LOOKUP($AM$4,Barberos[nombre],Barberos[id]))*(INDEX(Jornadas[comision_barberos],1)/100)))</f>
        <v>0</v>
      </c>
      <c r="AO211" s="21" cm="1">
        <f t="array" ref="AO211">IF(ISERROR(INDEX(Jornadas[id],ROW()-5)),"",SUMIFS(Cortes[propina],Cortes[id_jornada],INDEX(Jornadas[id],ROW()-5),Cortes[id_barbero],LOOKUP($AM$4,Barberos[nombre],Barberos[id])))</f>
        <v>0</v>
      </c>
      <c r="AP211" s="21" cm="1">
        <f t="array" ref="AP211">IF(ISERROR(INDEX(Jornadas[id],ROW()-5)),"",SUMIFS(Adelantos[importe],Adelantos[id_jornada],INDEX(Jornadas[id],ROW()-5),Adelantos[id_barbero],LOOKUP($AM$4,Barberos[nombre],Barberos[id])))</f>
        <v>0</v>
      </c>
      <c r="AQ211" s="21" cm="1">
        <f t="array" ref="AQ211">IF(ISERROR(INDEX(Jornadas[id],ROW()-5)),"",AN211+AO211-AP211)</f>
        <v>0</v>
      </c>
      <c r="AR211" s="2" cm="1">
        <f t="array" ref="AR211">IF(ISERROR(INDEX(Jornadas[id],ROW()-5)),"",COUNTIFS(_Cortes!$C:$C,INDEX(Jornadas[id],ROW()-5),_Cortes!$B:$B,LOOKUP($AR$4,_Barberos!$B:$B,_Barberos!$A:$A)))</f>
        <v>0</v>
      </c>
      <c r="AS211" s="21" cm="1">
        <f t="array" ref="AS211">IF(ISERROR(INDEX(Jornadas[id],ROW()-5)),"",INT(SUMIFS(Cortes[importe],Cortes[id_jornada],INDEX(Jornadas[id],ROW()-5),Cortes[id_barbero],LOOKUP($AR$4,Barberos[nombre],Barberos[id]))*(INDEX(Jornadas[comision_barberos],1)/100)))</f>
        <v>0</v>
      </c>
      <c r="AT211" s="21" cm="1">
        <f t="array" ref="AT211">IF(ISERROR(INDEX(Jornadas[id],ROW()-5)),"",SUMIFS(Cortes[propina],Cortes[id_jornada],INDEX(Jornadas[id],ROW()-5),Cortes[id_barbero],LOOKUP($AR$4,Barberos[nombre],Barberos[id])))</f>
        <v>0</v>
      </c>
      <c r="AU211" s="21" cm="1">
        <f t="array" ref="AU211">IF(ISERROR(INDEX(Jornadas[id],ROW()-5)),"",SUMIFS(Adelantos[importe],Adelantos[id_jornada],INDEX(Jornadas[id],ROW()-5),Adelantos[id_barbero],LOOKUP($AR$4,Barberos[nombre],Barberos[id])))</f>
        <v>0</v>
      </c>
      <c r="AV211" s="21" cm="1">
        <f t="array" ref="AV211">IF(ISERROR(INDEX(Jornadas[id],ROW()-5)),"",AS211+AT211-AU211)</f>
        <v>0</v>
      </c>
    </row>
    <row r="212" spans="1:48" ht="15" hidden="1" customHeight="1" x14ac:dyDescent="0.3">
      <c r="A212" s="53" t="str">
        <f t="shared" si="3"/>
        <v>Tuesday</v>
      </c>
      <c r="B212" s="54"/>
      <c r="C212" s="38" cm="1">
        <f t="array" ref="C212">IF(ISERROR(INDEX(Jornadas[id],ROW()-5)),"",INDEX(Jornadas[fecha],ROW()-5))</f>
        <v>45902</v>
      </c>
      <c r="D212" s="1" cm="1">
        <f t="array" ref="D212">IF(ISERROR(INDEX(Jornadas[id],ROW()-5)),"",COUNTIFS(_Cortes!$C:$C,INDEX(Jornadas[id],ROW()-5),_Cortes!$B:$B,LOOKUP($D$4,_Barberos!$B:$B,_Barberos!$A:$A)))</f>
        <v>0</v>
      </c>
      <c r="E212" s="20" cm="1">
        <f t="array" ref="E212">IF(ISERROR(INDEX(Jornadas[id],ROW()-5)),"",INT(SUMIFS(Cortes[importe],Cortes[id_jornada],INDEX(Jornadas[id],ROW()-5),Cortes[id_barbero],LOOKUP($D$4,Barberos[nombre],Barberos[id]))*(INDEX(Jornadas[comision_barberos],1)/100)))</f>
        <v>0</v>
      </c>
      <c r="F212" s="20" cm="1">
        <f t="array" ref="F212">IF(ISERROR(INDEX(Jornadas[id],ROW()-5)),"",SUMIFS(Cortes[propina],Cortes[id_jornada],INDEX(Jornadas[id],ROW()-5),Cortes[id_barbero],LOOKUP($D$4,Barberos[nombre],Barberos[id])))</f>
        <v>0</v>
      </c>
      <c r="G212" s="20" cm="1">
        <f t="array" ref="G212">IF(ISERROR(INDEX(Jornadas[id],ROW()-5)),"",SUMIFS(Adelantos[importe],Adelantos[id_jornada],INDEX(Jornadas[id],ROW()-5),Adelantos[id_barbero],LOOKUP($D$4,Barberos[nombre],Barberos[id])))</f>
        <v>0</v>
      </c>
      <c r="H212" s="20" cm="1">
        <f t="array" ref="H212">IF(ISERROR(INDEX(Jornadas[id],ROW()-5)),"",E212+F212-G212)</f>
        <v>0</v>
      </c>
      <c r="I212" s="1" cm="1">
        <f t="array" ref="I212">IF(ISERROR(INDEX(Jornadas[id],ROW()-5)),"",COUNTIFS(_Cortes!$C:$C,INDEX(Jornadas[id],ROW()-5),_Cortes!$B:$B,LOOKUP($I$4,_Barberos!$B:$B,_Barberos!$A:$A)))</f>
        <v>13</v>
      </c>
      <c r="J212" s="20" cm="1">
        <f t="array" ref="J212">IF(ISERROR(INDEX(Jornadas[id],ROW()-5)),"",INT(SUMIFS(Cortes[importe],Cortes[id_jornada],INDEX(Jornadas[id],ROW()-5),Cortes[id_barbero],LOOKUP($I$4,Barberos[nombre],Barberos[id]))*(INDEX(Jornadas[comision_barberos],1)/100)))</f>
        <v>69500</v>
      </c>
      <c r="K212" s="20" cm="1">
        <f t="array" ref="K212">IF(ISERROR(INDEX(Jornadas[id],ROW()-5)),"",SUMIFS(Cortes[propina],Cortes[id_jornada],INDEX(Jornadas[id],ROW()-5),Cortes[id_barbero],LOOKUP($I$4,Barberos[nombre],Barberos[id])))</f>
        <v>6000</v>
      </c>
      <c r="L212" s="20" cm="1">
        <f t="array" ref="L212">IF(ISERROR(INDEX(Jornadas[id],ROW()-5)),"",SUMIFS(Adelantos[importe],Adelantos[id_jornada],INDEX(Jornadas[id],ROW()-5),Adelantos[id_barbero],LOOKUP($I$4,Barberos[nombre],Barberos[id])))</f>
        <v>0</v>
      </c>
      <c r="M212" s="20" cm="1">
        <f t="array" ref="M212">IF(ISERROR(INDEX(Jornadas[id],ROW()-5)),"",J212+K212-L212)</f>
        <v>75500</v>
      </c>
      <c r="N212" s="1" cm="1">
        <f t="array" ref="N212">IF(ISERROR(INDEX(Jornadas[id],ROW()-5)),"",COUNTIFS(_Cortes!$C:$C,INDEX(Jornadas[id],ROW()-5),_Cortes!$B:$B,LOOKUP($N$4,_Barberos!$B:$B,_Barberos!$A:$A)))</f>
        <v>11</v>
      </c>
      <c r="O212" s="20" cm="1">
        <f t="array" ref="O212">IF(ISERROR(INDEX(Jornadas[id],ROW()-5)),"",INT(SUMIFS(Cortes[importe],Cortes[id_jornada],INDEX(Jornadas[id],ROW()-5),Cortes[id_barbero],LOOKUP($N$4,Barberos[nombre],Barberos[id]))*(INDEX(Jornadas[comision_barberos],1)/100)))</f>
        <v>45000</v>
      </c>
      <c r="P212" s="20" cm="1">
        <f t="array" ref="P212">IF(ISERROR(INDEX(Jornadas[id],ROW()-5)),"",SUMIFS(Cortes[propina],Cortes[id_jornada],INDEX(Jornadas[id],ROW()-5),Cortes[id_barbero],LOOKUP($N$4,Barberos[nombre],Barberos[id])))</f>
        <v>11500</v>
      </c>
      <c r="Q212" s="20" cm="1">
        <f t="array" ref="Q212">IF(ISERROR(INDEX(Jornadas[id],ROW()-5)),"",SUMIFS(Adelantos[importe],Adelantos[id_jornada],INDEX(Jornadas[id],ROW()-5),Adelantos[id_barbero],LOOKUP($N$4,Barberos[nombre],Barberos[id])))</f>
        <v>0</v>
      </c>
      <c r="R212" s="20" cm="1">
        <f t="array" ref="R212">IF(ISERROR(INDEX(Jornadas[id],ROW()-5)),"",O212+P212-Q212)</f>
        <v>56500</v>
      </c>
      <c r="S212" s="1" cm="1">
        <f t="array" ref="S212">IF(ISERROR(INDEX(Jornadas[id],ROW()-5)),"",COUNTIFS(_Cortes!$C:$C,INDEX(Jornadas[id],ROW()-5),_Cortes!$B:$B,LOOKUP($S$4,_Barberos!$B:$B,_Barberos!$A:$A)))</f>
        <v>10</v>
      </c>
      <c r="T212" s="20" cm="1">
        <f t="array" ref="T212">IF(ISERROR(INDEX(Jornadas[id],ROW()-5)),"",INT(SUMIFS(Cortes[importe],Cortes[id_jornada],INDEX(Jornadas[id],ROW()-5),Cortes[id_barbero],LOOKUP($S$4,Barberos[nombre],Barberos[id]))*(INDEX(Jornadas[comision_barberos],1)/100)))</f>
        <v>41000</v>
      </c>
      <c r="U212" s="20" cm="1">
        <f t="array" ref="U212">IF(ISERROR(INDEX(Jornadas[id],ROW()-5)),"",SUMIFS(Cortes[propina],Cortes[id_jornada],INDEX(Jornadas[id],ROW()-5),Cortes[id_barbero],LOOKUP($S$4,Barberos[nombre],Barberos[id])))</f>
        <v>9000</v>
      </c>
      <c r="V212" s="20" cm="1">
        <f t="array" ref="V212">IF(ISERROR(INDEX(Jornadas[id],ROW()-5)),"",SUMIFS(Adelantos[importe],Adelantos[id_jornada],INDEX(Jornadas[id],ROW()-5),Adelantos[id_barbero],LOOKUP($S$4,Barberos[nombre],Barberos[id])))</f>
        <v>0</v>
      </c>
      <c r="W212" s="20" cm="1">
        <f t="array" ref="W212">IF(ISERROR(INDEX(Jornadas[id],ROW()-5)),"",T212+U212-V212)</f>
        <v>50000</v>
      </c>
      <c r="X212" s="1" cm="1">
        <f t="array" ref="X212">IF(ISERROR(INDEX(Jornadas[id],ROW()-5)),"",COUNTIFS(_Cortes!$C:$C,INDEX(Jornadas[id],ROW()-5),_Cortes!$B:$B,LOOKUP($X$4,_Barberos!$B:$B,_Barberos!$A:$A)))</f>
        <v>0</v>
      </c>
      <c r="Y212" s="20" cm="1">
        <f t="array" ref="Y212">IF(ISERROR(INDEX(Jornadas[id],ROW()-5)),"",INT(SUMIFS(Cortes[importe],Cortes[id_jornada],INDEX(Jornadas[id],ROW()-5),Cortes[id_barbero],LOOKUP($X$4,Barberos[nombre],Barberos[id]))*(INDEX(Jornadas[comision_barberos],1)/100)))</f>
        <v>0</v>
      </c>
      <c r="Z212" s="20" cm="1">
        <f t="array" ref="Z212">IF(ISERROR(INDEX(Jornadas[id],ROW()-5)),"",SUMIFS(Cortes[propina],Cortes[id_jornada],INDEX(Jornadas[id],ROW()-5),Cortes[id_barbero],LOOKUP($X$4,Barberos[nombre],Barberos[id])))</f>
        <v>0</v>
      </c>
      <c r="AA212" s="20" cm="1">
        <f t="array" ref="AA212">IF(ISERROR(INDEX(Jornadas[id],ROW()-5)),"",SUMIFS(Adelantos[importe],Adelantos[id_jornada],INDEX(Jornadas[id],ROW()-5),Adelantos[id_barbero],LOOKUP($X$4,Barberos[nombre],Barberos[id])))</f>
        <v>0</v>
      </c>
      <c r="AB212" s="20" cm="1">
        <f t="array" ref="AB212">IF(ISERROR(INDEX(Jornadas[id],ROW()-5)),"",Y212+Z212-AA212)</f>
        <v>0</v>
      </c>
      <c r="AC212" s="1" cm="1">
        <f t="array" ref="AC212">IF(ISERROR(INDEX(Jornadas[id],ROW()-5)),"",COUNTIFS(_Cortes!$C:$C,INDEX(Jornadas[id],ROW()-5),_Cortes!$B:$B,LOOKUP($AC$4,_Barberos!$B:$B,_Barberos!$A:$A)))</f>
        <v>0</v>
      </c>
      <c r="AD212" s="20" cm="1">
        <f t="array" ref="AD212">IF(ISERROR(INDEX(Jornadas[id],ROW()-5)),"",INT(SUMIFS(Cortes[importe],Cortes[id_jornada],INDEX(Jornadas[id],ROW()-5),Cortes[id_barbero],LOOKUP($AC$4,Barberos[nombre],Barberos[id]))*(INDEX(Jornadas[comision_barberos],1)/100)))</f>
        <v>0</v>
      </c>
      <c r="AE212" s="20" cm="1">
        <f t="array" ref="AE212">IF(ISERROR(INDEX(Jornadas[id],ROW()-5)),"",SUMIFS(Cortes[propina],Cortes[id_jornada],INDEX(Jornadas[id],ROW()-5),Cortes[id_barbero],LOOKUP($AC$4,Barberos[nombre],Barberos[id])))</f>
        <v>0</v>
      </c>
      <c r="AF212" s="20" cm="1">
        <f t="array" ref="AF212">IF(ISERROR(INDEX(Jornadas[id],ROW()-5)),"",SUMIFS(Adelantos[importe],Adelantos[id_jornada],INDEX(Jornadas[id],ROW()-5),Adelantos[id_barbero],LOOKUP($AC$4,Barberos[nombre],Barberos[id])))</f>
        <v>0</v>
      </c>
      <c r="AG212" s="20" cm="1">
        <f t="array" ref="AG212">IF(ISERROR(INDEX(Jornadas[id],ROW()-5)),"",AD212+AE212-AF212)</f>
        <v>0</v>
      </c>
      <c r="AH212" s="1" cm="1">
        <f t="array" ref="AH212">IF(ISERROR(INDEX(Jornadas[id],ROW()-5)),"",COUNTIFS(_Cortes!$C:$C,INDEX(Jornadas[id],ROW()-5),_Cortes!$B:$B,LOOKUP($AH$4,_Barberos!$B:$B,_Barberos!$A:$A)))</f>
        <v>0</v>
      </c>
      <c r="AI212" s="20" cm="1">
        <f t="array" ref="AI212">IF(ISERROR(INDEX(Jornadas[id],ROW()-5)),"",INT(SUMIFS(Cortes[importe],Cortes[id_jornada],INDEX(Jornadas[id],ROW()-5),Cortes[id_barbero],LOOKUP($AH$4,Barberos[nombre],Barberos[id]))*(INDEX(Jornadas[comision_barberos],1)/100)))</f>
        <v>0</v>
      </c>
      <c r="AJ212" s="20" cm="1">
        <f t="array" ref="AJ212">IF(ISERROR(INDEX(Jornadas[id],ROW()-5)),"",SUMIFS(Cortes[propina],Cortes[id_jornada],INDEX(Jornadas[id],ROW()-5),Cortes[id_barbero],LOOKUP($AH$4,Barberos[nombre],Barberos[id])))</f>
        <v>0</v>
      </c>
      <c r="AK212" s="20" cm="1">
        <f t="array" ref="AK212">IF(ISERROR(INDEX(Jornadas[id],ROW()-5)),"",SUMIFS(Adelantos[importe],Adelantos[id_jornada],INDEX(Jornadas[id],ROW()-5),Adelantos[id_barbero],LOOKUP($AH$4,Barberos[nombre],Barberos[id])))</f>
        <v>0</v>
      </c>
      <c r="AL212" s="20" cm="1">
        <f t="array" ref="AL212">IF(ISERROR(INDEX(Jornadas[id],ROW()-5)),"",AI212+AJ212-AK212)</f>
        <v>0</v>
      </c>
      <c r="AM212" s="1" cm="1">
        <f t="array" ref="AM212">IF(ISERROR(INDEX(Jornadas[id],ROW()-5)),"",COUNTIFS(_Cortes!$C:$C,INDEX(Jornadas[id],ROW()-5),_Cortes!$B:$B,LOOKUP($AM$4,_Barberos!$B:$B,_Barberos!$A:$A)))</f>
        <v>0</v>
      </c>
      <c r="AN212" s="20" cm="1">
        <f t="array" ref="AN212">IF(ISERROR(INDEX(Jornadas[id],ROW()-5)),"",INT(SUMIFS(Cortes[importe],Cortes[id_jornada],INDEX(Jornadas[id],ROW()-5),Cortes[id_barbero],LOOKUP($AM$4,Barberos[nombre],Barberos[id]))*(INDEX(Jornadas[comision_barberos],1)/100)))</f>
        <v>0</v>
      </c>
      <c r="AO212" s="20" cm="1">
        <f t="array" ref="AO212">IF(ISERROR(INDEX(Jornadas[id],ROW()-5)),"",SUMIFS(Cortes[propina],Cortes[id_jornada],INDEX(Jornadas[id],ROW()-5),Cortes[id_barbero],LOOKUP($AM$4,Barberos[nombre],Barberos[id])))</f>
        <v>0</v>
      </c>
      <c r="AP212" s="20" cm="1">
        <f t="array" ref="AP212">IF(ISERROR(INDEX(Jornadas[id],ROW()-5)),"",SUMIFS(Adelantos[importe],Adelantos[id_jornada],INDEX(Jornadas[id],ROW()-5),Adelantos[id_barbero],LOOKUP($AM$4,Barberos[nombre],Barberos[id])))</f>
        <v>0</v>
      </c>
      <c r="AQ212" s="20" cm="1">
        <f t="array" ref="AQ212">IF(ISERROR(INDEX(Jornadas[id],ROW()-5)),"",AN212+AO212-AP212)</f>
        <v>0</v>
      </c>
      <c r="AR212" s="1" cm="1">
        <f t="array" ref="AR212">IF(ISERROR(INDEX(Jornadas[id],ROW()-5)),"",COUNTIFS(_Cortes!$C:$C,INDEX(Jornadas[id],ROW()-5),_Cortes!$B:$B,LOOKUP($AR$4,_Barberos!$B:$B,_Barberos!$A:$A)))</f>
        <v>0</v>
      </c>
      <c r="AS212" s="20" cm="1">
        <f t="array" ref="AS212">IF(ISERROR(INDEX(Jornadas[id],ROW()-5)),"",INT(SUMIFS(Cortes[importe],Cortes[id_jornada],INDEX(Jornadas[id],ROW()-5),Cortes[id_barbero],LOOKUP($AR$4,Barberos[nombre],Barberos[id]))*(INDEX(Jornadas[comision_barberos],1)/100)))</f>
        <v>0</v>
      </c>
      <c r="AT212" s="20" cm="1">
        <f t="array" ref="AT212">IF(ISERROR(INDEX(Jornadas[id],ROW()-5)),"",SUMIFS(Cortes[propina],Cortes[id_jornada],INDEX(Jornadas[id],ROW()-5),Cortes[id_barbero],LOOKUP($AR$4,Barberos[nombre],Barberos[id])))</f>
        <v>0</v>
      </c>
      <c r="AU212" s="20" cm="1">
        <f t="array" ref="AU212">IF(ISERROR(INDEX(Jornadas[id],ROW()-5)),"",SUMIFS(Adelantos[importe],Adelantos[id_jornada],INDEX(Jornadas[id],ROW()-5),Adelantos[id_barbero],LOOKUP($AR$4,Barberos[nombre],Barberos[id])))</f>
        <v>0</v>
      </c>
      <c r="AV212" s="20" cm="1">
        <f t="array" ref="AV212">IF(ISERROR(INDEX(Jornadas[id],ROW()-5)),"",AS212+AT212-AU212)</f>
        <v>0</v>
      </c>
    </row>
    <row r="213" spans="1:48" ht="15" hidden="1" customHeight="1" x14ac:dyDescent="0.3">
      <c r="A213" s="51" t="str">
        <f t="shared" si="3"/>
        <v>Wednesday</v>
      </c>
      <c r="B213" s="52"/>
      <c r="C213" s="36" cm="1">
        <f t="array" ref="C213">IF(ISERROR(INDEX(Jornadas[id],ROW()-5)),"",INDEX(Jornadas[fecha],ROW()-5))</f>
        <v>45903</v>
      </c>
      <c r="D213" s="2" cm="1">
        <f t="array" ref="D213">IF(ISERROR(INDEX(Jornadas[id],ROW()-5)),"",COUNTIFS(_Cortes!$C:$C,INDEX(Jornadas[id],ROW()-5),_Cortes!$B:$B,LOOKUP($D$4,_Barberos!$B:$B,_Barberos!$A:$A)))</f>
        <v>0</v>
      </c>
      <c r="E213" s="21" cm="1">
        <f t="array" ref="E213">IF(ISERROR(INDEX(Jornadas[id],ROW()-5)),"",INT(SUMIFS(Cortes[importe],Cortes[id_jornada],INDEX(Jornadas[id],ROW()-5),Cortes[id_barbero],LOOKUP($D$4,Barberos[nombre],Barberos[id]))*(INDEX(Jornadas[comision_barberos],1)/100)))</f>
        <v>0</v>
      </c>
      <c r="F213" s="21" cm="1">
        <f t="array" ref="F213">IF(ISERROR(INDEX(Jornadas[id],ROW()-5)),"",SUMIFS(Cortes[propina],Cortes[id_jornada],INDEX(Jornadas[id],ROW()-5),Cortes[id_barbero],LOOKUP($D$4,Barberos[nombre],Barberos[id])))</f>
        <v>0</v>
      </c>
      <c r="G213" s="21" cm="1">
        <f t="array" ref="G213">IF(ISERROR(INDEX(Jornadas[id],ROW()-5)),"",SUMIFS(Adelantos[importe],Adelantos[id_jornada],INDEX(Jornadas[id],ROW()-5),Adelantos[id_barbero],LOOKUP($D$4,Barberos[nombre],Barberos[id])))</f>
        <v>0</v>
      </c>
      <c r="H213" s="21" cm="1">
        <f t="array" ref="H213">IF(ISERROR(INDEX(Jornadas[id],ROW()-5)),"",E213+F213-G213)</f>
        <v>0</v>
      </c>
      <c r="I213" s="2" cm="1">
        <f t="array" ref="I213">IF(ISERROR(INDEX(Jornadas[id],ROW()-5)),"",COUNTIFS(_Cortes!$C:$C,INDEX(Jornadas[id],ROW()-5),_Cortes!$B:$B,LOOKUP($I$4,_Barberos!$B:$B,_Barberos!$A:$A)))</f>
        <v>0</v>
      </c>
      <c r="J213" s="21" cm="1">
        <f t="array" ref="J213">IF(ISERROR(INDEX(Jornadas[id],ROW()-5)),"",INT(SUMIFS(Cortes[importe],Cortes[id_jornada],INDEX(Jornadas[id],ROW()-5),Cortes[id_barbero],LOOKUP($I$4,Barberos[nombre],Barberos[id]))*(INDEX(Jornadas[comision_barberos],1)/100)))</f>
        <v>0</v>
      </c>
      <c r="K213" s="21" cm="1">
        <f t="array" ref="K213">IF(ISERROR(INDEX(Jornadas[id],ROW()-5)),"",SUMIFS(Cortes[propina],Cortes[id_jornada],INDEX(Jornadas[id],ROW()-5),Cortes[id_barbero],LOOKUP($I$4,Barberos[nombre],Barberos[id])))</f>
        <v>0</v>
      </c>
      <c r="L213" s="21" cm="1">
        <f t="array" ref="L213">IF(ISERROR(INDEX(Jornadas[id],ROW()-5)),"",SUMIFS(Adelantos[importe],Adelantos[id_jornada],INDEX(Jornadas[id],ROW()-5),Adelantos[id_barbero],LOOKUP($I$4,Barberos[nombre],Barberos[id])))</f>
        <v>0</v>
      </c>
      <c r="M213" s="21" cm="1">
        <f t="array" ref="M213">IF(ISERROR(INDEX(Jornadas[id],ROW()-5)),"",J213+K213-L213)</f>
        <v>0</v>
      </c>
      <c r="N213" s="2" cm="1">
        <f t="array" ref="N213">IF(ISERROR(INDEX(Jornadas[id],ROW()-5)),"",COUNTIFS(_Cortes!$C:$C,INDEX(Jornadas[id],ROW()-5),_Cortes!$B:$B,LOOKUP($N$4,_Barberos!$B:$B,_Barberos!$A:$A)))</f>
        <v>0</v>
      </c>
      <c r="O213" s="21" cm="1">
        <f t="array" ref="O213">IF(ISERROR(INDEX(Jornadas[id],ROW()-5)),"",INT(SUMIFS(Cortes[importe],Cortes[id_jornada],INDEX(Jornadas[id],ROW()-5),Cortes[id_barbero],LOOKUP($N$4,Barberos[nombre],Barberos[id]))*(INDEX(Jornadas[comision_barberos],1)/100)))</f>
        <v>0</v>
      </c>
      <c r="P213" s="21" cm="1">
        <f t="array" ref="P213">IF(ISERROR(INDEX(Jornadas[id],ROW()-5)),"",SUMIFS(Cortes[propina],Cortes[id_jornada],INDEX(Jornadas[id],ROW()-5),Cortes[id_barbero],LOOKUP($N$4,Barberos[nombre],Barberos[id])))</f>
        <v>0</v>
      </c>
      <c r="Q213" s="21" cm="1">
        <f t="array" ref="Q213">IF(ISERROR(INDEX(Jornadas[id],ROW()-5)),"",SUMIFS(Adelantos[importe],Adelantos[id_jornada],INDEX(Jornadas[id],ROW()-5),Adelantos[id_barbero],LOOKUP($N$4,Barberos[nombre],Barberos[id])))</f>
        <v>0</v>
      </c>
      <c r="R213" s="21" cm="1">
        <f t="array" ref="R213">IF(ISERROR(INDEX(Jornadas[id],ROW()-5)),"",O213+P213-Q213)</f>
        <v>0</v>
      </c>
      <c r="S213" s="2" cm="1">
        <f t="array" ref="S213">IF(ISERROR(INDEX(Jornadas[id],ROW()-5)),"",COUNTIFS(_Cortes!$C:$C,INDEX(Jornadas[id],ROW()-5),_Cortes!$B:$B,LOOKUP($S$4,_Barberos!$B:$B,_Barberos!$A:$A)))</f>
        <v>1</v>
      </c>
      <c r="T213" s="21" cm="1">
        <f t="array" ref="T213">IF(ISERROR(INDEX(Jornadas[id],ROW()-5)),"",INT(SUMIFS(Cortes[importe],Cortes[id_jornada],INDEX(Jornadas[id],ROW()-5),Cortes[id_barbero],LOOKUP($S$4,Barberos[nombre],Barberos[id]))*(INDEX(Jornadas[comision_barberos],1)/100)))</f>
        <v>4000</v>
      </c>
      <c r="U213" s="21" cm="1">
        <f t="array" ref="U213">IF(ISERROR(INDEX(Jornadas[id],ROW()-5)),"",SUMIFS(Cortes[propina],Cortes[id_jornada],INDEX(Jornadas[id],ROW()-5),Cortes[id_barbero],LOOKUP($S$4,Barberos[nombre],Barberos[id])))</f>
        <v>0</v>
      </c>
      <c r="V213" s="21" cm="1">
        <f t="array" ref="V213">IF(ISERROR(INDEX(Jornadas[id],ROW()-5)),"",SUMIFS(Adelantos[importe],Adelantos[id_jornada],INDEX(Jornadas[id],ROW()-5),Adelantos[id_barbero],LOOKUP($S$4,Barberos[nombre],Barberos[id])))</f>
        <v>0</v>
      </c>
      <c r="W213" s="21" cm="1">
        <f t="array" ref="W213">IF(ISERROR(INDEX(Jornadas[id],ROW()-5)),"",T213+U213-V213)</f>
        <v>4000</v>
      </c>
      <c r="X213" s="2" cm="1">
        <f t="array" ref="X213">IF(ISERROR(INDEX(Jornadas[id],ROW()-5)),"",COUNTIFS(_Cortes!$C:$C,INDEX(Jornadas[id],ROW()-5),_Cortes!$B:$B,LOOKUP($X$4,_Barberos!$B:$B,_Barberos!$A:$A)))</f>
        <v>1</v>
      </c>
      <c r="Y213" s="21" cm="1">
        <f t="array" ref="Y213">IF(ISERROR(INDEX(Jornadas[id],ROW()-5)),"",INT(SUMIFS(Cortes[importe],Cortes[id_jornada],INDEX(Jornadas[id],ROW()-5),Cortes[id_barbero],LOOKUP($X$4,Barberos[nombre],Barberos[id]))*(INDEX(Jornadas[comision_barberos],1)/100)))</f>
        <v>4000</v>
      </c>
      <c r="Z213" s="21" cm="1">
        <f t="array" ref="Z213">IF(ISERROR(INDEX(Jornadas[id],ROW()-5)),"",SUMIFS(Cortes[propina],Cortes[id_jornada],INDEX(Jornadas[id],ROW()-5),Cortes[id_barbero],LOOKUP($X$4,Barberos[nombre],Barberos[id])))</f>
        <v>0</v>
      </c>
      <c r="AA213" s="21" cm="1">
        <f t="array" ref="AA213">IF(ISERROR(INDEX(Jornadas[id],ROW()-5)),"",SUMIFS(Adelantos[importe],Adelantos[id_jornada],INDEX(Jornadas[id],ROW()-5),Adelantos[id_barbero],LOOKUP($X$4,Barberos[nombre],Barberos[id])))</f>
        <v>0</v>
      </c>
      <c r="AB213" s="21" cm="1">
        <f t="array" ref="AB213">IF(ISERROR(INDEX(Jornadas[id],ROW()-5)),"",Y213+Z213-AA213)</f>
        <v>4000</v>
      </c>
      <c r="AC213" s="2" cm="1">
        <f t="array" ref="AC213">IF(ISERROR(INDEX(Jornadas[id],ROW()-5)),"",COUNTIFS(_Cortes!$C:$C,INDEX(Jornadas[id],ROW()-5),_Cortes!$B:$B,LOOKUP($AC$4,_Barberos!$B:$B,_Barberos!$A:$A)))</f>
        <v>2</v>
      </c>
      <c r="AD213" s="21" cm="1">
        <f t="array" ref="AD213">IF(ISERROR(INDEX(Jornadas[id],ROW()-5)),"",INT(SUMIFS(Cortes[importe],Cortes[id_jornada],INDEX(Jornadas[id],ROW()-5),Cortes[id_barbero],LOOKUP($AC$4,Barberos[nombre],Barberos[id]))*(INDEX(Jornadas[comision_barberos],1)/100)))</f>
        <v>8000</v>
      </c>
      <c r="AE213" s="21" cm="1">
        <f t="array" ref="AE213">IF(ISERROR(INDEX(Jornadas[id],ROW()-5)),"",SUMIFS(Cortes[propina],Cortes[id_jornada],INDEX(Jornadas[id],ROW()-5),Cortes[id_barbero],LOOKUP($AC$4,Barberos[nombre],Barberos[id])))</f>
        <v>0</v>
      </c>
      <c r="AF213" s="21" cm="1">
        <f t="array" ref="AF213">IF(ISERROR(INDEX(Jornadas[id],ROW()-5)),"",SUMIFS(Adelantos[importe],Adelantos[id_jornada],INDEX(Jornadas[id],ROW()-5),Adelantos[id_barbero],LOOKUP($AC$4,Barberos[nombre],Barberos[id])))</f>
        <v>0</v>
      </c>
      <c r="AG213" s="21" cm="1">
        <f t="array" ref="AG213">IF(ISERROR(INDEX(Jornadas[id],ROW()-5)),"",AD213+AE213-AF213)</f>
        <v>8000</v>
      </c>
      <c r="AH213" s="2" cm="1">
        <f t="array" ref="AH213">IF(ISERROR(INDEX(Jornadas[id],ROW()-5)),"",COUNTIFS(_Cortes!$C:$C,INDEX(Jornadas[id],ROW()-5),_Cortes!$B:$B,LOOKUP($AH$4,_Barberos!$B:$B,_Barberos!$A:$A)))</f>
        <v>0</v>
      </c>
      <c r="AI213" s="21" cm="1">
        <f t="array" ref="AI213">IF(ISERROR(INDEX(Jornadas[id],ROW()-5)),"",INT(SUMIFS(Cortes[importe],Cortes[id_jornada],INDEX(Jornadas[id],ROW()-5),Cortes[id_barbero],LOOKUP($AH$4,Barberos[nombre],Barberos[id]))*(INDEX(Jornadas[comision_barberos],1)/100)))</f>
        <v>0</v>
      </c>
      <c r="AJ213" s="21" cm="1">
        <f t="array" ref="AJ213">IF(ISERROR(INDEX(Jornadas[id],ROW()-5)),"",SUMIFS(Cortes[propina],Cortes[id_jornada],INDEX(Jornadas[id],ROW()-5),Cortes[id_barbero],LOOKUP($AH$4,Barberos[nombre],Barberos[id])))</f>
        <v>0</v>
      </c>
      <c r="AK213" s="21" cm="1">
        <f t="array" ref="AK213">IF(ISERROR(INDEX(Jornadas[id],ROW()-5)),"",SUMIFS(Adelantos[importe],Adelantos[id_jornada],INDEX(Jornadas[id],ROW()-5),Adelantos[id_barbero],LOOKUP($AH$4,Barberos[nombre],Barberos[id])))</f>
        <v>0</v>
      </c>
      <c r="AL213" s="21" cm="1">
        <f t="array" ref="AL213">IF(ISERROR(INDEX(Jornadas[id],ROW()-5)),"",AI213+AJ213-AK213)</f>
        <v>0</v>
      </c>
      <c r="AM213" s="2" cm="1">
        <f t="array" ref="AM213">IF(ISERROR(INDEX(Jornadas[id],ROW()-5)),"",COUNTIFS(_Cortes!$C:$C,INDEX(Jornadas[id],ROW()-5),_Cortes!$B:$B,LOOKUP($AM$4,_Barberos!$B:$B,_Barberos!$A:$A)))</f>
        <v>0</v>
      </c>
      <c r="AN213" s="21" cm="1">
        <f t="array" ref="AN213">IF(ISERROR(INDEX(Jornadas[id],ROW()-5)),"",INT(SUMIFS(Cortes[importe],Cortes[id_jornada],INDEX(Jornadas[id],ROW()-5),Cortes[id_barbero],LOOKUP($AM$4,Barberos[nombre],Barberos[id]))*(INDEX(Jornadas[comision_barberos],1)/100)))</f>
        <v>0</v>
      </c>
      <c r="AO213" s="21" cm="1">
        <f t="array" ref="AO213">IF(ISERROR(INDEX(Jornadas[id],ROW()-5)),"",SUMIFS(Cortes[propina],Cortes[id_jornada],INDEX(Jornadas[id],ROW()-5),Cortes[id_barbero],LOOKUP($AM$4,Barberos[nombre],Barberos[id])))</f>
        <v>0</v>
      </c>
      <c r="AP213" s="21" cm="1">
        <f t="array" ref="AP213">IF(ISERROR(INDEX(Jornadas[id],ROW()-5)),"",SUMIFS(Adelantos[importe],Adelantos[id_jornada],INDEX(Jornadas[id],ROW()-5),Adelantos[id_barbero],LOOKUP($AM$4,Barberos[nombre],Barberos[id])))</f>
        <v>0</v>
      </c>
      <c r="AQ213" s="21" cm="1">
        <f t="array" ref="AQ213">IF(ISERROR(INDEX(Jornadas[id],ROW()-5)),"",AN213+AO213-AP213)</f>
        <v>0</v>
      </c>
      <c r="AR213" s="2" cm="1">
        <f t="array" ref="AR213">IF(ISERROR(INDEX(Jornadas[id],ROW()-5)),"",COUNTIFS(_Cortes!$C:$C,INDEX(Jornadas[id],ROW()-5),_Cortes!$B:$B,LOOKUP($AR$4,_Barberos!$B:$B,_Barberos!$A:$A)))</f>
        <v>0</v>
      </c>
      <c r="AS213" s="21" cm="1">
        <f t="array" ref="AS213">IF(ISERROR(INDEX(Jornadas[id],ROW()-5)),"",INT(SUMIFS(Cortes[importe],Cortes[id_jornada],INDEX(Jornadas[id],ROW()-5),Cortes[id_barbero],LOOKUP($AR$4,Barberos[nombre],Barberos[id]))*(INDEX(Jornadas[comision_barberos],1)/100)))</f>
        <v>0</v>
      </c>
      <c r="AT213" s="21" cm="1">
        <f t="array" ref="AT213">IF(ISERROR(INDEX(Jornadas[id],ROW()-5)),"",SUMIFS(Cortes[propina],Cortes[id_jornada],INDEX(Jornadas[id],ROW()-5),Cortes[id_barbero],LOOKUP($AR$4,Barberos[nombre],Barberos[id])))</f>
        <v>0</v>
      </c>
      <c r="AU213" s="21" cm="1">
        <f t="array" ref="AU213">IF(ISERROR(INDEX(Jornadas[id],ROW()-5)),"",SUMIFS(Adelantos[importe],Adelantos[id_jornada],INDEX(Jornadas[id],ROW()-5),Adelantos[id_barbero],LOOKUP($AR$4,Barberos[nombre],Barberos[id])))</f>
        <v>0</v>
      </c>
      <c r="AV213" s="21" cm="1">
        <f t="array" ref="AV213">IF(ISERROR(INDEX(Jornadas[id],ROW()-5)),"",AS213+AT213-AU213)</f>
        <v>0</v>
      </c>
    </row>
    <row r="214" spans="1:48" ht="15" hidden="1" customHeight="1" x14ac:dyDescent="0.3">
      <c r="A214" s="53" t="str">
        <f t="shared" si="3"/>
        <v>Thursday</v>
      </c>
      <c r="B214" s="54"/>
      <c r="C214" s="38" cm="1">
        <f t="array" ref="C214">IF(ISERROR(INDEX(Jornadas[id],ROW()-5)),"",INDEX(Jornadas[fecha],ROW()-5))</f>
        <v>45904</v>
      </c>
      <c r="D214" s="1" cm="1">
        <f t="array" ref="D214">IF(ISERROR(INDEX(Jornadas[id],ROW()-5)),"",COUNTIFS(_Cortes!$C:$C,INDEX(Jornadas[id],ROW()-5),_Cortes!$B:$B,LOOKUP($D$4,_Barberos!$B:$B,_Barberos!$A:$A)))</f>
        <v>10</v>
      </c>
      <c r="E214" s="20" cm="1">
        <f t="array" ref="E214">IF(ISERROR(INDEX(Jornadas[id],ROW()-5)),"",INT(SUMIFS(Cortes[importe],Cortes[id_jornada],INDEX(Jornadas[id],ROW()-5),Cortes[id_barbero],LOOKUP($D$4,Barberos[nombre],Barberos[id]))*(INDEX(Jornadas[comision_barberos],1)/100)))</f>
        <v>40000</v>
      </c>
      <c r="F214" s="20" cm="1">
        <f t="array" ref="F214">IF(ISERROR(INDEX(Jornadas[id],ROW()-5)),"",SUMIFS(Cortes[propina],Cortes[id_jornada],INDEX(Jornadas[id],ROW()-5),Cortes[id_barbero],LOOKUP($D$4,Barberos[nombre],Barberos[id])))</f>
        <v>1000</v>
      </c>
      <c r="G214" s="20" cm="1">
        <f t="array" ref="G214">IF(ISERROR(INDEX(Jornadas[id],ROW()-5)),"",SUMIFS(Adelantos[importe],Adelantos[id_jornada],INDEX(Jornadas[id],ROW()-5),Adelantos[id_barbero],LOOKUP($D$4,Barberos[nombre],Barberos[id])))</f>
        <v>0</v>
      </c>
      <c r="H214" s="20" cm="1">
        <f t="array" ref="H214">IF(ISERROR(INDEX(Jornadas[id],ROW()-5)),"",E214+F214-G214)</f>
        <v>41000</v>
      </c>
      <c r="I214" s="1" cm="1">
        <f t="array" ref="I214">IF(ISERROR(INDEX(Jornadas[id],ROW()-5)),"",COUNTIFS(_Cortes!$C:$C,INDEX(Jornadas[id],ROW()-5),_Cortes!$B:$B,LOOKUP($I$4,_Barberos!$B:$B,_Barberos!$A:$A)))</f>
        <v>15</v>
      </c>
      <c r="J214" s="20" cm="1">
        <f t="array" ref="J214">IF(ISERROR(INDEX(Jornadas[id],ROW()-5)),"",INT(SUMIFS(Cortes[importe],Cortes[id_jornada],INDEX(Jornadas[id],ROW()-5),Cortes[id_barbero],LOOKUP($I$4,Barberos[nombre],Barberos[id]))*(INDEX(Jornadas[comision_barberos],1)/100)))</f>
        <v>60000</v>
      </c>
      <c r="K214" s="20" cm="1">
        <f t="array" ref="K214">IF(ISERROR(INDEX(Jornadas[id],ROW()-5)),"",SUMIFS(Cortes[propina],Cortes[id_jornada],INDEX(Jornadas[id],ROW()-5),Cortes[id_barbero],LOOKUP($I$4,Barberos[nombre],Barberos[id])))</f>
        <v>6000</v>
      </c>
      <c r="L214" s="20" cm="1">
        <f t="array" ref="L214">IF(ISERROR(INDEX(Jornadas[id],ROW()-5)),"",SUMIFS(Adelantos[importe],Adelantos[id_jornada],INDEX(Jornadas[id],ROW()-5),Adelantos[id_barbero],LOOKUP($I$4,Barberos[nombre],Barberos[id])))</f>
        <v>0</v>
      </c>
      <c r="M214" s="20" cm="1">
        <f t="array" ref="M214">IF(ISERROR(INDEX(Jornadas[id],ROW()-5)),"",J214+K214-L214)</f>
        <v>66000</v>
      </c>
      <c r="N214" s="1" cm="1">
        <f t="array" ref="N214">IF(ISERROR(INDEX(Jornadas[id],ROW()-5)),"",COUNTIFS(_Cortes!$C:$C,INDEX(Jornadas[id],ROW()-5),_Cortes!$B:$B,LOOKUP($N$4,_Barberos!$B:$B,_Barberos!$A:$A)))</f>
        <v>13</v>
      </c>
      <c r="O214" s="20" cm="1">
        <f t="array" ref="O214">IF(ISERROR(INDEX(Jornadas[id],ROW()-5)),"",INT(SUMIFS(Cortes[importe],Cortes[id_jornada],INDEX(Jornadas[id],ROW()-5),Cortes[id_barbero],LOOKUP($N$4,Barberos[nombre],Barberos[id]))*(INDEX(Jornadas[comision_barberos],1)/100)))</f>
        <v>53000</v>
      </c>
      <c r="P214" s="20" cm="1">
        <f t="array" ref="P214">IF(ISERROR(INDEX(Jornadas[id],ROW()-5)),"",SUMIFS(Cortes[propina],Cortes[id_jornada],INDEX(Jornadas[id],ROW()-5),Cortes[id_barbero],LOOKUP($N$4,Barberos[nombre],Barberos[id])))</f>
        <v>8000</v>
      </c>
      <c r="Q214" s="20" cm="1">
        <f t="array" ref="Q214">IF(ISERROR(INDEX(Jornadas[id],ROW()-5)),"",SUMIFS(Adelantos[importe],Adelantos[id_jornada],INDEX(Jornadas[id],ROW()-5),Adelantos[id_barbero],LOOKUP($N$4,Barberos[nombre],Barberos[id])))</f>
        <v>0</v>
      </c>
      <c r="R214" s="20" cm="1">
        <f t="array" ref="R214">IF(ISERROR(INDEX(Jornadas[id],ROW()-5)),"",O214+P214-Q214)</f>
        <v>61000</v>
      </c>
      <c r="S214" s="1" cm="1">
        <f t="array" ref="S214">IF(ISERROR(INDEX(Jornadas[id],ROW()-5)),"",COUNTIFS(_Cortes!$C:$C,INDEX(Jornadas[id],ROW()-5),_Cortes!$B:$B,LOOKUP($S$4,_Barberos!$B:$B,_Barberos!$A:$A)))</f>
        <v>0</v>
      </c>
      <c r="T214" s="20" cm="1">
        <f t="array" ref="T214">IF(ISERROR(INDEX(Jornadas[id],ROW()-5)),"",INT(SUMIFS(Cortes[importe],Cortes[id_jornada],INDEX(Jornadas[id],ROW()-5),Cortes[id_barbero],LOOKUP($S$4,Barberos[nombre],Barberos[id]))*(INDEX(Jornadas[comision_barberos],1)/100)))</f>
        <v>0</v>
      </c>
      <c r="U214" s="20" cm="1">
        <f t="array" ref="U214">IF(ISERROR(INDEX(Jornadas[id],ROW()-5)),"",SUMIFS(Cortes[propina],Cortes[id_jornada],INDEX(Jornadas[id],ROW()-5),Cortes[id_barbero],LOOKUP($S$4,Barberos[nombre],Barberos[id])))</f>
        <v>0</v>
      </c>
      <c r="V214" s="20" cm="1">
        <f t="array" ref="V214">IF(ISERROR(INDEX(Jornadas[id],ROW()-5)),"",SUMIFS(Adelantos[importe],Adelantos[id_jornada],INDEX(Jornadas[id],ROW()-5),Adelantos[id_barbero],LOOKUP($S$4,Barberos[nombre],Barberos[id])))</f>
        <v>0</v>
      </c>
      <c r="W214" s="20" cm="1">
        <f t="array" ref="W214">IF(ISERROR(INDEX(Jornadas[id],ROW()-5)),"",T214+U214-V214)</f>
        <v>0</v>
      </c>
      <c r="X214" s="1" cm="1">
        <f t="array" ref="X214">IF(ISERROR(INDEX(Jornadas[id],ROW()-5)),"",COUNTIFS(_Cortes!$C:$C,INDEX(Jornadas[id],ROW()-5),_Cortes!$B:$B,LOOKUP($X$4,_Barberos!$B:$B,_Barberos!$A:$A)))</f>
        <v>11</v>
      </c>
      <c r="Y214" s="20" cm="1">
        <f t="array" ref="Y214">IF(ISERROR(INDEX(Jornadas[id],ROW()-5)),"",INT(SUMIFS(Cortes[importe],Cortes[id_jornada],INDEX(Jornadas[id],ROW()-5),Cortes[id_barbero],LOOKUP($X$4,Barberos[nombre],Barberos[id]))*(INDEX(Jornadas[comision_barberos],1)/100)))</f>
        <v>44000</v>
      </c>
      <c r="Z214" s="20" cm="1">
        <f t="array" ref="Z214">IF(ISERROR(INDEX(Jornadas[id],ROW()-5)),"",SUMIFS(Cortes[propina],Cortes[id_jornada],INDEX(Jornadas[id],ROW()-5),Cortes[id_barbero],LOOKUP($X$4,Barberos[nombre],Barberos[id])))</f>
        <v>7400</v>
      </c>
      <c r="AA214" s="20" cm="1">
        <f t="array" ref="AA214">IF(ISERROR(INDEX(Jornadas[id],ROW()-5)),"",SUMIFS(Adelantos[importe],Adelantos[id_jornada],INDEX(Jornadas[id],ROW()-5),Adelantos[id_barbero],LOOKUP($X$4,Barberos[nombre],Barberos[id])))</f>
        <v>0</v>
      </c>
      <c r="AB214" s="20" cm="1">
        <f t="array" ref="AB214">IF(ISERROR(INDEX(Jornadas[id],ROW()-5)),"",Y214+Z214-AA214)</f>
        <v>51400</v>
      </c>
      <c r="AC214" s="1" cm="1">
        <f t="array" ref="AC214">IF(ISERROR(INDEX(Jornadas[id],ROW()-5)),"",COUNTIFS(_Cortes!$C:$C,INDEX(Jornadas[id],ROW()-5),_Cortes!$B:$B,LOOKUP($AC$4,_Barberos!$B:$B,_Barberos!$A:$A)))</f>
        <v>13</v>
      </c>
      <c r="AD214" s="20" cm="1">
        <f t="array" ref="AD214">IF(ISERROR(INDEX(Jornadas[id],ROW()-5)),"",INT(SUMIFS(Cortes[importe],Cortes[id_jornada],INDEX(Jornadas[id],ROW()-5),Cortes[id_barbero],LOOKUP($AC$4,Barberos[nombre],Barberos[id]))*(INDEX(Jornadas[comision_barberos],1)/100)))</f>
        <v>53000</v>
      </c>
      <c r="AE214" s="20" cm="1">
        <f t="array" ref="AE214">IF(ISERROR(INDEX(Jornadas[id],ROW()-5)),"",SUMIFS(Cortes[propina],Cortes[id_jornada],INDEX(Jornadas[id],ROW()-5),Cortes[id_barbero],LOOKUP($AC$4,Barberos[nombre],Barberos[id])))</f>
        <v>0</v>
      </c>
      <c r="AF214" s="20" cm="1">
        <f t="array" ref="AF214">IF(ISERROR(INDEX(Jornadas[id],ROW()-5)),"",SUMIFS(Adelantos[importe],Adelantos[id_jornada],INDEX(Jornadas[id],ROW()-5),Adelantos[id_barbero],LOOKUP($AC$4,Barberos[nombre],Barberos[id])))</f>
        <v>0</v>
      </c>
      <c r="AG214" s="20" cm="1">
        <f t="array" ref="AG214">IF(ISERROR(INDEX(Jornadas[id],ROW()-5)),"",AD214+AE214-AF214)</f>
        <v>53000</v>
      </c>
      <c r="AH214" s="1" cm="1">
        <f t="array" ref="AH214">IF(ISERROR(INDEX(Jornadas[id],ROW()-5)),"",COUNTIFS(_Cortes!$C:$C,INDEX(Jornadas[id],ROW()-5),_Cortes!$B:$B,LOOKUP($AH$4,_Barberos!$B:$B,_Barberos!$A:$A)))</f>
        <v>0</v>
      </c>
      <c r="AI214" s="20" cm="1">
        <f t="array" ref="AI214">IF(ISERROR(INDEX(Jornadas[id],ROW()-5)),"",INT(SUMIFS(Cortes[importe],Cortes[id_jornada],INDEX(Jornadas[id],ROW()-5),Cortes[id_barbero],LOOKUP($AH$4,Barberos[nombre],Barberos[id]))*(INDEX(Jornadas[comision_barberos],1)/100)))</f>
        <v>0</v>
      </c>
      <c r="AJ214" s="20" cm="1">
        <f t="array" ref="AJ214">IF(ISERROR(INDEX(Jornadas[id],ROW()-5)),"",SUMIFS(Cortes[propina],Cortes[id_jornada],INDEX(Jornadas[id],ROW()-5),Cortes[id_barbero],LOOKUP($AH$4,Barberos[nombre],Barberos[id])))</f>
        <v>0</v>
      </c>
      <c r="AK214" s="20" cm="1">
        <f t="array" ref="AK214">IF(ISERROR(INDEX(Jornadas[id],ROW()-5)),"",SUMIFS(Adelantos[importe],Adelantos[id_jornada],INDEX(Jornadas[id],ROW()-5),Adelantos[id_barbero],LOOKUP($AH$4,Barberos[nombre],Barberos[id])))</f>
        <v>0</v>
      </c>
      <c r="AL214" s="20" cm="1">
        <f t="array" ref="AL214">IF(ISERROR(INDEX(Jornadas[id],ROW()-5)),"",AI214+AJ214-AK214)</f>
        <v>0</v>
      </c>
      <c r="AM214" s="1" cm="1">
        <f t="array" ref="AM214">IF(ISERROR(INDEX(Jornadas[id],ROW()-5)),"",COUNTIFS(_Cortes!$C:$C,INDEX(Jornadas[id],ROW()-5),_Cortes!$B:$B,LOOKUP($AM$4,_Barberos!$B:$B,_Barberos!$A:$A)))</f>
        <v>0</v>
      </c>
      <c r="AN214" s="20" cm="1">
        <f t="array" ref="AN214">IF(ISERROR(INDEX(Jornadas[id],ROW()-5)),"",INT(SUMIFS(Cortes[importe],Cortes[id_jornada],INDEX(Jornadas[id],ROW()-5),Cortes[id_barbero],LOOKUP($AM$4,Barberos[nombre],Barberos[id]))*(INDEX(Jornadas[comision_barberos],1)/100)))</f>
        <v>0</v>
      </c>
      <c r="AO214" s="20" cm="1">
        <f t="array" ref="AO214">IF(ISERROR(INDEX(Jornadas[id],ROW()-5)),"",SUMIFS(Cortes[propina],Cortes[id_jornada],INDEX(Jornadas[id],ROW()-5),Cortes[id_barbero],LOOKUP($AM$4,Barberos[nombre],Barberos[id])))</f>
        <v>0</v>
      </c>
      <c r="AP214" s="20" cm="1">
        <f t="array" ref="AP214">IF(ISERROR(INDEX(Jornadas[id],ROW()-5)),"",SUMIFS(Adelantos[importe],Adelantos[id_jornada],INDEX(Jornadas[id],ROW()-5),Adelantos[id_barbero],LOOKUP($AM$4,Barberos[nombre],Barberos[id])))</f>
        <v>0</v>
      </c>
      <c r="AQ214" s="20" cm="1">
        <f t="array" ref="AQ214">IF(ISERROR(INDEX(Jornadas[id],ROW()-5)),"",AN214+AO214-AP214)</f>
        <v>0</v>
      </c>
      <c r="AR214" s="1" cm="1">
        <f t="array" ref="AR214">IF(ISERROR(INDEX(Jornadas[id],ROW()-5)),"",COUNTIFS(_Cortes!$C:$C,INDEX(Jornadas[id],ROW()-5),_Cortes!$B:$B,LOOKUP($AR$4,_Barberos!$B:$B,_Barberos!$A:$A)))</f>
        <v>0</v>
      </c>
      <c r="AS214" s="20" cm="1">
        <f t="array" ref="AS214">IF(ISERROR(INDEX(Jornadas[id],ROW()-5)),"",INT(SUMIFS(Cortes[importe],Cortes[id_jornada],INDEX(Jornadas[id],ROW()-5),Cortes[id_barbero],LOOKUP($AR$4,Barberos[nombre],Barberos[id]))*(INDEX(Jornadas[comision_barberos],1)/100)))</f>
        <v>0</v>
      </c>
      <c r="AT214" s="20" cm="1">
        <f t="array" ref="AT214">IF(ISERROR(INDEX(Jornadas[id],ROW()-5)),"",SUMIFS(Cortes[propina],Cortes[id_jornada],INDEX(Jornadas[id],ROW()-5),Cortes[id_barbero],LOOKUP($AR$4,Barberos[nombre],Barberos[id])))</f>
        <v>0</v>
      </c>
      <c r="AU214" s="20" cm="1">
        <f t="array" ref="AU214">IF(ISERROR(INDEX(Jornadas[id],ROW()-5)),"",SUMIFS(Adelantos[importe],Adelantos[id_jornada],INDEX(Jornadas[id],ROW()-5),Adelantos[id_barbero],LOOKUP($AR$4,Barberos[nombre],Barberos[id])))</f>
        <v>0</v>
      </c>
      <c r="AV214" s="20" cm="1">
        <f t="array" ref="AV214">IF(ISERROR(INDEX(Jornadas[id],ROW()-5)),"",AS214+AT214-AU214)</f>
        <v>0</v>
      </c>
    </row>
    <row r="215" spans="1:48" ht="15" hidden="1" customHeight="1" x14ac:dyDescent="0.3">
      <c r="A215" s="51" t="str">
        <f t="shared" si="3"/>
        <v>Friday</v>
      </c>
      <c r="B215" s="52"/>
      <c r="C215" s="36" cm="1">
        <f t="array" ref="C215">IF(ISERROR(INDEX(Jornadas[id],ROW()-5)),"",INDEX(Jornadas[fecha],ROW()-5))</f>
        <v>45905</v>
      </c>
      <c r="D215" s="2" cm="1">
        <f t="array" ref="D215">IF(ISERROR(INDEX(Jornadas[id],ROW()-5)),"",COUNTIFS(_Cortes!$C:$C,INDEX(Jornadas[id],ROW()-5),_Cortes!$B:$B,LOOKUP($D$4,_Barberos!$B:$B,_Barberos!$A:$A)))</f>
        <v>13</v>
      </c>
      <c r="E215" s="21" cm="1">
        <f t="array" ref="E215">IF(ISERROR(INDEX(Jornadas[id],ROW()-5)),"",INT(SUMIFS(Cortes[importe],Cortes[id_jornada],INDEX(Jornadas[id],ROW()-5),Cortes[id_barbero],LOOKUP($D$4,Barberos[nombre],Barberos[id]))*(INDEX(Jornadas[comision_barberos],1)/100)))</f>
        <v>55000</v>
      </c>
      <c r="F215" s="21" cm="1">
        <f t="array" ref="F215">IF(ISERROR(INDEX(Jornadas[id],ROW()-5)),"",SUMIFS(Cortes[propina],Cortes[id_jornada],INDEX(Jornadas[id],ROW()-5),Cortes[id_barbero],LOOKUP($D$4,Barberos[nombre],Barberos[id])))</f>
        <v>7000</v>
      </c>
      <c r="G215" s="21" cm="1">
        <f t="array" ref="G215">IF(ISERROR(INDEX(Jornadas[id],ROW()-5)),"",SUMIFS(Adelantos[importe],Adelantos[id_jornada],INDEX(Jornadas[id],ROW()-5),Adelantos[id_barbero],LOOKUP($D$4,Barberos[nombre],Barberos[id])))</f>
        <v>40000</v>
      </c>
      <c r="H215" s="21" cm="1">
        <f t="array" ref="H215">IF(ISERROR(INDEX(Jornadas[id],ROW()-5)),"",E215+F215-G215)</f>
        <v>22000</v>
      </c>
      <c r="I215" s="2" cm="1">
        <f t="array" ref="I215">IF(ISERROR(INDEX(Jornadas[id],ROW()-5)),"",COUNTIFS(_Cortes!$C:$C,INDEX(Jornadas[id],ROW()-5),_Cortes!$B:$B,LOOKUP($I$4,_Barberos!$B:$B,_Barberos!$A:$A)))</f>
        <v>17</v>
      </c>
      <c r="J215" s="21" cm="1">
        <f t="array" ref="J215">IF(ISERROR(INDEX(Jornadas[id],ROW()-5)),"",INT(SUMIFS(Cortes[importe],Cortes[id_jornada],INDEX(Jornadas[id],ROW()-5),Cortes[id_barbero],LOOKUP($I$4,Barberos[nombre],Barberos[id]))*(INDEX(Jornadas[comision_barberos],1)/100)))</f>
        <v>70000</v>
      </c>
      <c r="K215" s="21" cm="1">
        <f t="array" ref="K215">IF(ISERROR(INDEX(Jornadas[id],ROW()-5)),"",SUMIFS(Cortes[propina],Cortes[id_jornada],INDEX(Jornadas[id],ROW()-5),Cortes[id_barbero],LOOKUP($I$4,Barberos[nombre],Barberos[id])))</f>
        <v>10000</v>
      </c>
      <c r="L215" s="21" cm="1">
        <f t="array" ref="L215">IF(ISERROR(INDEX(Jornadas[id],ROW()-5)),"",SUMIFS(Adelantos[importe],Adelantos[id_jornada],INDEX(Jornadas[id],ROW()-5),Adelantos[id_barbero],LOOKUP($I$4,Barberos[nombre],Barberos[id])))</f>
        <v>2100</v>
      </c>
      <c r="M215" s="21" cm="1">
        <f t="array" ref="M215">IF(ISERROR(INDEX(Jornadas[id],ROW()-5)),"",J215+K215-L215)</f>
        <v>77900</v>
      </c>
      <c r="N215" s="2" cm="1">
        <f t="array" ref="N215">IF(ISERROR(INDEX(Jornadas[id],ROW()-5)),"",COUNTIFS(_Cortes!$C:$C,INDEX(Jornadas[id],ROW()-5),_Cortes!$B:$B,LOOKUP($N$4,_Barberos!$B:$B,_Barberos!$A:$A)))</f>
        <v>16</v>
      </c>
      <c r="O215" s="21" cm="1">
        <f t="array" ref="O215">IF(ISERROR(INDEX(Jornadas[id],ROW()-5)),"",INT(SUMIFS(Cortes[importe],Cortes[id_jornada],INDEX(Jornadas[id],ROW()-5),Cortes[id_barbero],LOOKUP($N$4,Barberos[nombre],Barberos[id]))*(INDEX(Jornadas[comision_barberos],1)/100)))</f>
        <v>66000</v>
      </c>
      <c r="P215" s="21" cm="1">
        <f t="array" ref="P215">IF(ISERROR(INDEX(Jornadas[id],ROW()-5)),"",SUMIFS(Cortes[propina],Cortes[id_jornada],INDEX(Jornadas[id],ROW()-5),Cortes[id_barbero],LOOKUP($N$4,Barberos[nombre],Barberos[id])))</f>
        <v>14000</v>
      </c>
      <c r="Q215" s="21" cm="1">
        <f t="array" ref="Q215">IF(ISERROR(INDEX(Jornadas[id],ROW()-5)),"",SUMIFS(Adelantos[importe],Adelantos[id_jornada],INDEX(Jornadas[id],ROW()-5),Adelantos[id_barbero],LOOKUP($N$4,Barberos[nombre],Barberos[id])))</f>
        <v>0</v>
      </c>
      <c r="R215" s="21" cm="1">
        <f t="array" ref="R215">IF(ISERROR(INDEX(Jornadas[id],ROW()-5)),"",O215+P215-Q215)</f>
        <v>80000</v>
      </c>
      <c r="S215" s="2" cm="1">
        <f t="array" ref="S215">IF(ISERROR(INDEX(Jornadas[id],ROW()-5)),"",COUNTIFS(_Cortes!$C:$C,INDEX(Jornadas[id],ROW()-5),_Cortes!$B:$B,LOOKUP($S$4,_Barberos!$B:$B,_Barberos!$A:$A)))</f>
        <v>12</v>
      </c>
      <c r="T215" s="21" cm="1">
        <f t="array" ref="T215">IF(ISERROR(INDEX(Jornadas[id],ROW()-5)),"",INT(SUMIFS(Cortes[importe],Cortes[id_jornada],INDEX(Jornadas[id],ROW()-5),Cortes[id_barbero],LOOKUP($S$4,Barberos[nombre],Barberos[id]))*(INDEX(Jornadas[comision_barberos],1)/100)))</f>
        <v>48000</v>
      </c>
      <c r="U215" s="21" cm="1">
        <f t="array" ref="U215">IF(ISERROR(INDEX(Jornadas[id],ROW()-5)),"",SUMIFS(Cortes[propina],Cortes[id_jornada],INDEX(Jornadas[id],ROW()-5),Cortes[id_barbero],LOOKUP($S$4,Barberos[nombre],Barberos[id])))</f>
        <v>1000</v>
      </c>
      <c r="V215" s="21" cm="1">
        <f t="array" ref="V215">IF(ISERROR(INDEX(Jornadas[id],ROW()-5)),"",SUMIFS(Adelantos[importe],Adelantos[id_jornada],INDEX(Jornadas[id],ROW()-5),Adelantos[id_barbero],LOOKUP($S$4,Barberos[nombre],Barberos[id])))</f>
        <v>0</v>
      </c>
      <c r="W215" s="21" cm="1">
        <f t="array" ref="W215">IF(ISERROR(INDEX(Jornadas[id],ROW()-5)),"",T215+U215-V215)</f>
        <v>49000</v>
      </c>
      <c r="X215" s="2" cm="1">
        <f t="array" ref="X215">IF(ISERROR(INDEX(Jornadas[id],ROW()-5)),"",COUNTIFS(_Cortes!$C:$C,INDEX(Jornadas[id],ROW()-5),_Cortes!$B:$B,LOOKUP($X$4,_Barberos!$B:$B,_Barberos!$A:$A)))</f>
        <v>6</v>
      </c>
      <c r="Y215" s="21" cm="1">
        <f t="array" ref="Y215">IF(ISERROR(INDEX(Jornadas[id],ROW()-5)),"",INT(SUMIFS(Cortes[importe],Cortes[id_jornada],INDEX(Jornadas[id],ROW()-5),Cortes[id_barbero],LOOKUP($X$4,Barberos[nombre],Barberos[id]))*(INDEX(Jornadas[comision_barberos],1)/100)))</f>
        <v>24000</v>
      </c>
      <c r="Z215" s="21" cm="1">
        <f t="array" ref="Z215">IF(ISERROR(INDEX(Jornadas[id],ROW()-5)),"",SUMIFS(Cortes[propina],Cortes[id_jornada],INDEX(Jornadas[id],ROW()-5),Cortes[id_barbero],LOOKUP($X$4,Barberos[nombre],Barberos[id])))</f>
        <v>4000</v>
      </c>
      <c r="AA215" s="21" cm="1">
        <f t="array" ref="AA215">IF(ISERROR(INDEX(Jornadas[id],ROW()-5)),"",SUMIFS(Adelantos[importe],Adelantos[id_jornada],INDEX(Jornadas[id],ROW()-5),Adelantos[id_barbero],LOOKUP($X$4,Barberos[nombre],Barberos[id])))</f>
        <v>5000</v>
      </c>
      <c r="AB215" s="21" cm="1">
        <f t="array" ref="AB215">IF(ISERROR(INDEX(Jornadas[id],ROW()-5)),"",Y215+Z215-AA215)</f>
        <v>23000</v>
      </c>
      <c r="AC215" s="2" cm="1">
        <f t="array" ref="AC215">IF(ISERROR(INDEX(Jornadas[id],ROW()-5)),"",COUNTIFS(_Cortes!$C:$C,INDEX(Jornadas[id],ROW()-5),_Cortes!$B:$B,LOOKUP($AC$4,_Barberos!$B:$B,_Barberos!$A:$A)))</f>
        <v>14</v>
      </c>
      <c r="AD215" s="21" cm="1">
        <f t="array" ref="AD215">IF(ISERROR(INDEX(Jornadas[id],ROW()-5)),"",INT(SUMIFS(Cortes[importe],Cortes[id_jornada],INDEX(Jornadas[id],ROW()-5),Cortes[id_barbero],LOOKUP($AC$4,Barberos[nombre],Barberos[id]))*(INDEX(Jornadas[comision_barberos],1)/100)))</f>
        <v>56000</v>
      </c>
      <c r="AE215" s="21" cm="1">
        <f t="array" ref="AE215">IF(ISERROR(INDEX(Jornadas[id],ROW()-5)),"",SUMIFS(Cortes[propina],Cortes[id_jornada],INDEX(Jornadas[id],ROW()-5),Cortes[id_barbero],LOOKUP($AC$4,Barberos[nombre],Barberos[id])))</f>
        <v>3000</v>
      </c>
      <c r="AF215" s="21" cm="1">
        <f t="array" ref="AF215">IF(ISERROR(INDEX(Jornadas[id],ROW()-5)),"",SUMIFS(Adelantos[importe],Adelantos[id_jornada],INDEX(Jornadas[id],ROW()-5),Adelantos[id_barbero],LOOKUP($AC$4,Barberos[nombre],Barberos[id])))</f>
        <v>0</v>
      </c>
      <c r="AG215" s="21" cm="1">
        <f t="array" ref="AG215">IF(ISERROR(INDEX(Jornadas[id],ROW()-5)),"",AD215+AE215-AF215)</f>
        <v>59000</v>
      </c>
      <c r="AH215" s="2" cm="1">
        <f t="array" ref="AH215">IF(ISERROR(INDEX(Jornadas[id],ROW()-5)),"",COUNTIFS(_Cortes!$C:$C,INDEX(Jornadas[id],ROW()-5),_Cortes!$B:$B,LOOKUP($AH$4,_Barberos!$B:$B,_Barberos!$A:$A)))</f>
        <v>0</v>
      </c>
      <c r="AI215" s="21" cm="1">
        <f t="array" ref="AI215">IF(ISERROR(INDEX(Jornadas[id],ROW()-5)),"",INT(SUMIFS(Cortes[importe],Cortes[id_jornada],INDEX(Jornadas[id],ROW()-5),Cortes[id_barbero],LOOKUP($AH$4,Barberos[nombre],Barberos[id]))*(INDEX(Jornadas[comision_barberos],1)/100)))</f>
        <v>0</v>
      </c>
      <c r="AJ215" s="21" cm="1">
        <f t="array" ref="AJ215">IF(ISERROR(INDEX(Jornadas[id],ROW()-5)),"",SUMIFS(Cortes[propina],Cortes[id_jornada],INDEX(Jornadas[id],ROW()-5),Cortes[id_barbero],LOOKUP($AH$4,Barberos[nombre],Barberos[id])))</f>
        <v>0</v>
      </c>
      <c r="AK215" s="21" cm="1">
        <f t="array" ref="AK215">IF(ISERROR(INDEX(Jornadas[id],ROW()-5)),"",SUMIFS(Adelantos[importe],Adelantos[id_jornada],INDEX(Jornadas[id],ROW()-5),Adelantos[id_barbero],LOOKUP($AH$4,Barberos[nombre],Barberos[id])))</f>
        <v>0</v>
      </c>
      <c r="AL215" s="21" cm="1">
        <f t="array" ref="AL215">IF(ISERROR(INDEX(Jornadas[id],ROW()-5)),"",AI215+AJ215-AK215)</f>
        <v>0</v>
      </c>
      <c r="AM215" s="2" cm="1">
        <f t="array" ref="AM215">IF(ISERROR(INDEX(Jornadas[id],ROW()-5)),"",COUNTIFS(_Cortes!$C:$C,INDEX(Jornadas[id],ROW()-5),_Cortes!$B:$B,LOOKUP($AM$4,_Barberos!$B:$B,_Barberos!$A:$A)))</f>
        <v>0</v>
      </c>
      <c r="AN215" s="21" cm="1">
        <f t="array" ref="AN215">IF(ISERROR(INDEX(Jornadas[id],ROW()-5)),"",INT(SUMIFS(Cortes[importe],Cortes[id_jornada],INDEX(Jornadas[id],ROW()-5),Cortes[id_barbero],LOOKUP($AM$4,Barberos[nombre],Barberos[id]))*(INDEX(Jornadas[comision_barberos],1)/100)))</f>
        <v>0</v>
      </c>
      <c r="AO215" s="21" cm="1">
        <f t="array" ref="AO215">IF(ISERROR(INDEX(Jornadas[id],ROW()-5)),"",SUMIFS(Cortes[propina],Cortes[id_jornada],INDEX(Jornadas[id],ROW()-5),Cortes[id_barbero],LOOKUP($AM$4,Barberos[nombre],Barberos[id])))</f>
        <v>0</v>
      </c>
      <c r="AP215" s="21" cm="1">
        <f t="array" ref="AP215">IF(ISERROR(INDEX(Jornadas[id],ROW()-5)),"",SUMIFS(Adelantos[importe],Adelantos[id_jornada],INDEX(Jornadas[id],ROW()-5),Adelantos[id_barbero],LOOKUP($AM$4,Barberos[nombre],Barberos[id])))</f>
        <v>0</v>
      </c>
      <c r="AQ215" s="21" cm="1">
        <f t="array" ref="AQ215">IF(ISERROR(INDEX(Jornadas[id],ROW()-5)),"",AN215+AO215-AP215)</f>
        <v>0</v>
      </c>
      <c r="AR215" s="2" cm="1">
        <f t="array" ref="AR215">IF(ISERROR(INDEX(Jornadas[id],ROW()-5)),"",COUNTIFS(_Cortes!$C:$C,INDEX(Jornadas[id],ROW()-5),_Cortes!$B:$B,LOOKUP($AR$4,_Barberos!$B:$B,_Barberos!$A:$A)))</f>
        <v>0</v>
      </c>
      <c r="AS215" s="21" cm="1">
        <f t="array" ref="AS215">IF(ISERROR(INDEX(Jornadas[id],ROW()-5)),"",INT(SUMIFS(Cortes[importe],Cortes[id_jornada],INDEX(Jornadas[id],ROW()-5),Cortes[id_barbero],LOOKUP($AR$4,Barberos[nombre],Barberos[id]))*(INDEX(Jornadas[comision_barberos],1)/100)))</f>
        <v>0</v>
      </c>
      <c r="AT215" s="21" cm="1">
        <f t="array" ref="AT215">IF(ISERROR(INDEX(Jornadas[id],ROW()-5)),"",SUMIFS(Cortes[propina],Cortes[id_jornada],INDEX(Jornadas[id],ROW()-5),Cortes[id_barbero],LOOKUP($AR$4,Barberos[nombre],Barberos[id])))</f>
        <v>0</v>
      </c>
      <c r="AU215" s="21" cm="1">
        <f t="array" ref="AU215">IF(ISERROR(INDEX(Jornadas[id],ROW()-5)),"",SUMIFS(Adelantos[importe],Adelantos[id_jornada],INDEX(Jornadas[id],ROW()-5),Adelantos[id_barbero],LOOKUP($AR$4,Barberos[nombre],Barberos[id])))</f>
        <v>0</v>
      </c>
      <c r="AV215" s="21" cm="1">
        <f t="array" ref="AV215">IF(ISERROR(INDEX(Jornadas[id],ROW()-5)),"",AS215+AT215-AU215)</f>
        <v>0</v>
      </c>
    </row>
    <row r="216" spans="1:48" ht="15" hidden="1" customHeight="1" x14ac:dyDescent="0.3">
      <c r="A216" s="53" t="str">
        <f t="shared" si="3"/>
        <v>Saturday</v>
      </c>
      <c r="B216" s="54"/>
      <c r="C216" s="38" cm="1">
        <f t="array" ref="C216">IF(ISERROR(INDEX(Jornadas[id],ROW()-5)),"",INDEX(Jornadas[fecha],ROW()-5))</f>
        <v>45906</v>
      </c>
      <c r="D216" s="1" cm="1">
        <f t="array" ref="D216">IF(ISERROR(INDEX(Jornadas[id],ROW()-5)),"",COUNTIFS(_Cortes!$C:$C,INDEX(Jornadas[id],ROW()-5),_Cortes!$B:$B,LOOKUP($D$4,_Barberos!$B:$B,_Barberos!$A:$A)))</f>
        <v>0</v>
      </c>
      <c r="E216" s="20" cm="1">
        <f t="array" ref="E216">IF(ISERROR(INDEX(Jornadas[id],ROW()-5)),"",INT(SUMIFS(Cortes[importe],Cortes[id_jornada],INDEX(Jornadas[id],ROW()-5),Cortes[id_barbero],LOOKUP($D$4,Barberos[nombre],Barberos[id]))*(INDEX(Jornadas[comision_barberos],1)/100)))</f>
        <v>0</v>
      </c>
      <c r="F216" s="20" cm="1">
        <f t="array" ref="F216">IF(ISERROR(INDEX(Jornadas[id],ROW()-5)),"",SUMIFS(Cortes[propina],Cortes[id_jornada],INDEX(Jornadas[id],ROW()-5),Cortes[id_barbero],LOOKUP($D$4,Barberos[nombre],Barberos[id])))</f>
        <v>0</v>
      </c>
      <c r="G216" s="20" cm="1">
        <f t="array" ref="G216">IF(ISERROR(INDEX(Jornadas[id],ROW()-5)),"",SUMIFS(Adelantos[importe],Adelantos[id_jornada],INDEX(Jornadas[id],ROW()-5),Adelantos[id_barbero],LOOKUP($D$4,Barberos[nombre],Barberos[id])))</f>
        <v>0</v>
      </c>
      <c r="H216" s="20" cm="1">
        <f t="array" ref="H216">IF(ISERROR(INDEX(Jornadas[id],ROW()-5)),"",E216+F216-G216)</f>
        <v>0</v>
      </c>
      <c r="I216" s="1" cm="1">
        <f t="array" ref="I216">IF(ISERROR(INDEX(Jornadas[id],ROW()-5)),"",COUNTIFS(_Cortes!$C:$C,INDEX(Jornadas[id],ROW()-5),_Cortes!$B:$B,LOOKUP($I$4,_Barberos!$B:$B,_Barberos!$A:$A)))</f>
        <v>17</v>
      </c>
      <c r="J216" s="20" cm="1">
        <f t="array" ref="J216">IF(ISERROR(INDEX(Jornadas[id],ROW()-5)),"",INT(SUMIFS(Cortes[importe],Cortes[id_jornada],INDEX(Jornadas[id],ROW()-5),Cortes[id_barbero],LOOKUP($I$4,Barberos[nombre],Barberos[id]))*(INDEX(Jornadas[comision_barberos],1)/100)))</f>
        <v>68000</v>
      </c>
      <c r="K216" s="20" cm="1">
        <f t="array" ref="K216">IF(ISERROR(INDEX(Jornadas[id],ROW()-5)),"",SUMIFS(Cortes[propina],Cortes[id_jornada],INDEX(Jornadas[id],ROW()-5),Cortes[id_barbero],LOOKUP($I$4,Barberos[nombre],Barberos[id])))</f>
        <v>8000</v>
      </c>
      <c r="L216" s="20" cm="1">
        <f t="array" ref="L216">IF(ISERROR(INDEX(Jornadas[id],ROW()-5)),"",SUMIFS(Adelantos[importe],Adelantos[id_jornada],INDEX(Jornadas[id],ROW()-5),Adelantos[id_barbero],LOOKUP($I$4,Barberos[nombre],Barberos[id])))</f>
        <v>0</v>
      </c>
      <c r="M216" s="20" cm="1">
        <f t="array" ref="M216">IF(ISERROR(INDEX(Jornadas[id],ROW()-5)),"",J216+K216-L216)</f>
        <v>76000</v>
      </c>
      <c r="N216" s="1" cm="1">
        <f t="array" ref="N216">IF(ISERROR(INDEX(Jornadas[id],ROW()-5)),"",COUNTIFS(_Cortes!$C:$C,INDEX(Jornadas[id],ROW()-5),_Cortes!$B:$B,LOOKUP($N$4,_Barberos!$B:$B,_Barberos!$A:$A)))</f>
        <v>0</v>
      </c>
      <c r="O216" s="20" cm="1">
        <f t="array" ref="O216">IF(ISERROR(INDEX(Jornadas[id],ROW()-5)),"",INT(SUMIFS(Cortes[importe],Cortes[id_jornada],INDEX(Jornadas[id],ROW()-5),Cortes[id_barbero],LOOKUP($N$4,Barberos[nombre],Barberos[id]))*(INDEX(Jornadas[comision_barberos],1)/100)))</f>
        <v>0</v>
      </c>
      <c r="P216" s="20" cm="1">
        <f t="array" ref="P216">IF(ISERROR(INDEX(Jornadas[id],ROW()-5)),"",SUMIFS(Cortes[propina],Cortes[id_jornada],INDEX(Jornadas[id],ROW()-5),Cortes[id_barbero],LOOKUP($N$4,Barberos[nombre],Barberos[id])))</f>
        <v>0</v>
      </c>
      <c r="Q216" s="20" cm="1">
        <f t="array" ref="Q216">IF(ISERROR(INDEX(Jornadas[id],ROW()-5)),"",SUMIFS(Adelantos[importe],Adelantos[id_jornada],INDEX(Jornadas[id],ROW()-5),Adelantos[id_barbero],LOOKUP($N$4,Barberos[nombre],Barberos[id])))</f>
        <v>0</v>
      </c>
      <c r="R216" s="20" cm="1">
        <f t="array" ref="R216">IF(ISERROR(INDEX(Jornadas[id],ROW()-5)),"",O216+P216-Q216)</f>
        <v>0</v>
      </c>
      <c r="S216" s="1" cm="1">
        <f t="array" ref="S216">IF(ISERROR(INDEX(Jornadas[id],ROW()-5)),"",COUNTIFS(_Cortes!$C:$C,INDEX(Jornadas[id],ROW()-5),_Cortes!$B:$B,LOOKUP($S$4,_Barberos!$B:$B,_Barberos!$A:$A)))</f>
        <v>14</v>
      </c>
      <c r="T216" s="20" cm="1">
        <f t="array" ref="T216">IF(ISERROR(INDEX(Jornadas[id],ROW()-5)),"",INT(SUMIFS(Cortes[importe],Cortes[id_jornada],INDEX(Jornadas[id],ROW()-5),Cortes[id_barbero],LOOKUP($S$4,Barberos[nombre],Barberos[id]))*(INDEX(Jornadas[comision_barberos],1)/100)))</f>
        <v>58000</v>
      </c>
      <c r="U216" s="20" cm="1">
        <f t="array" ref="U216">IF(ISERROR(INDEX(Jornadas[id],ROW()-5)),"",SUMIFS(Cortes[propina],Cortes[id_jornada],INDEX(Jornadas[id],ROW()-5),Cortes[id_barbero],LOOKUP($S$4,Barberos[nombre],Barberos[id])))</f>
        <v>19600</v>
      </c>
      <c r="V216" s="20" cm="1">
        <f t="array" ref="V216">IF(ISERROR(INDEX(Jornadas[id],ROW()-5)),"",SUMIFS(Adelantos[importe],Adelantos[id_jornada],INDEX(Jornadas[id],ROW()-5),Adelantos[id_barbero],LOOKUP($S$4,Barberos[nombre],Barberos[id])))</f>
        <v>2100</v>
      </c>
      <c r="W216" s="20" cm="1">
        <f t="array" ref="W216">IF(ISERROR(INDEX(Jornadas[id],ROW()-5)),"",T216+U216-V216)</f>
        <v>75500</v>
      </c>
      <c r="X216" s="1" cm="1">
        <f t="array" ref="X216">IF(ISERROR(INDEX(Jornadas[id],ROW()-5)),"",COUNTIFS(_Cortes!$C:$C,INDEX(Jornadas[id],ROW()-5),_Cortes!$B:$B,LOOKUP($X$4,_Barberos!$B:$B,_Barberos!$A:$A)))</f>
        <v>13</v>
      </c>
      <c r="Y216" s="20" cm="1">
        <f t="array" ref="Y216">IF(ISERROR(INDEX(Jornadas[id],ROW()-5)),"",INT(SUMIFS(Cortes[importe],Cortes[id_jornada],INDEX(Jornadas[id],ROW()-5),Cortes[id_barbero],LOOKUP($X$4,Barberos[nombre],Barberos[id]))*(INDEX(Jornadas[comision_barberos],1)/100)))</f>
        <v>53000</v>
      </c>
      <c r="Z216" s="20" cm="1">
        <f t="array" ref="Z216">IF(ISERROR(INDEX(Jornadas[id],ROW()-5)),"",SUMIFS(Cortes[propina],Cortes[id_jornada],INDEX(Jornadas[id],ROW()-5),Cortes[id_barbero],LOOKUP($X$4,Barberos[nombre],Barberos[id])))</f>
        <v>2000</v>
      </c>
      <c r="AA216" s="20" cm="1">
        <f t="array" ref="AA216">IF(ISERROR(INDEX(Jornadas[id],ROW()-5)),"",SUMIFS(Adelantos[importe],Adelantos[id_jornada],INDEX(Jornadas[id],ROW()-5),Adelantos[id_barbero],LOOKUP($X$4,Barberos[nombre],Barberos[id])))</f>
        <v>0</v>
      </c>
      <c r="AB216" s="20" cm="1">
        <f t="array" ref="AB216">IF(ISERROR(INDEX(Jornadas[id],ROW()-5)),"",Y216+Z216-AA216)</f>
        <v>55000</v>
      </c>
      <c r="AC216" s="1" cm="1">
        <f t="array" ref="AC216">IF(ISERROR(INDEX(Jornadas[id],ROW()-5)),"",COUNTIFS(_Cortes!$C:$C,INDEX(Jornadas[id],ROW()-5),_Cortes!$B:$B,LOOKUP($AC$4,_Barberos!$B:$B,_Barberos!$A:$A)))</f>
        <v>15</v>
      </c>
      <c r="AD216" s="20" cm="1">
        <f t="array" ref="AD216">IF(ISERROR(INDEX(Jornadas[id],ROW()-5)),"",INT(SUMIFS(Cortes[importe],Cortes[id_jornada],INDEX(Jornadas[id],ROW()-5),Cortes[id_barbero],LOOKUP($AC$4,Barberos[nombre],Barberos[id]))*(INDEX(Jornadas[comision_barberos],1)/100)))</f>
        <v>61000</v>
      </c>
      <c r="AE216" s="20" cm="1">
        <f t="array" ref="AE216">IF(ISERROR(INDEX(Jornadas[id],ROW()-5)),"",SUMIFS(Cortes[propina],Cortes[id_jornada],INDEX(Jornadas[id],ROW()-5),Cortes[id_barbero],LOOKUP($AC$4,Barberos[nombre],Barberos[id])))</f>
        <v>3000</v>
      </c>
      <c r="AF216" s="20" cm="1">
        <f t="array" ref="AF216">IF(ISERROR(INDEX(Jornadas[id],ROW()-5)),"",SUMIFS(Adelantos[importe],Adelantos[id_jornada],INDEX(Jornadas[id],ROW()-5),Adelantos[id_barbero],LOOKUP($AC$4,Barberos[nombre],Barberos[id])))</f>
        <v>0</v>
      </c>
      <c r="AG216" s="20" cm="1">
        <f t="array" ref="AG216">IF(ISERROR(INDEX(Jornadas[id],ROW()-5)),"",AD216+AE216-AF216)</f>
        <v>64000</v>
      </c>
      <c r="AH216" s="1" cm="1">
        <f t="array" ref="AH216">IF(ISERROR(INDEX(Jornadas[id],ROW()-5)),"",COUNTIFS(_Cortes!$C:$C,INDEX(Jornadas[id],ROW()-5),_Cortes!$B:$B,LOOKUP($AH$4,_Barberos!$B:$B,_Barberos!$A:$A)))</f>
        <v>0</v>
      </c>
      <c r="AI216" s="20" cm="1">
        <f t="array" ref="AI216">IF(ISERROR(INDEX(Jornadas[id],ROW()-5)),"",INT(SUMIFS(Cortes[importe],Cortes[id_jornada],INDEX(Jornadas[id],ROW()-5),Cortes[id_barbero],LOOKUP($AH$4,Barberos[nombre],Barberos[id]))*(INDEX(Jornadas[comision_barberos],1)/100)))</f>
        <v>0</v>
      </c>
      <c r="AJ216" s="20" cm="1">
        <f t="array" ref="AJ216">IF(ISERROR(INDEX(Jornadas[id],ROW()-5)),"",SUMIFS(Cortes[propina],Cortes[id_jornada],INDEX(Jornadas[id],ROW()-5),Cortes[id_barbero],LOOKUP($AH$4,Barberos[nombre],Barberos[id])))</f>
        <v>0</v>
      </c>
      <c r="AK216" s="20" cm="1">
        <f t="array" ref="AK216">IF(ISERROR(INDEX(Jornadas[id],ROW()-5)),"",SUMIFS(Adelantos[importe],Adelantos[id_jornada],INDEX(Jornadas[id],ROW()-5),Adelantos[id_barbero],LOOKUP($AH$4,Barberos[nombre],Barberos[id])))</f>
        <v>0</v>
      </c>
      <c r="AL216" s="20" cm="1">
        <f t="array" ref="AL216">IF(ISERROR(INDEX(Jornadas[id],ROW()-5)),"",AI216+AJ216-AK216)</f>
        <v>0</v>
      </c>
      <c r="AM216" s="1" cm="1">
        <f t="array" ref="AM216">IF(ISERROR(INDEX(Jornadas[id],ROW()-5)),"",COUNTIFS(_Cortes!$C:$C,INDEX(Jornadas[id],ROW()-5),_Cortes!$B:$B,LOOKUP($AM$4,_Barberos!$B:$B,_Barberos!$A:$A)))</f>
        <v>12</v>
      </c>
      <c r="AN216" s="20" cm="1">
        <f t="array" ref="AN216">IF(ISERROR(INDEX(Jornadas[id],ROW()-5)),"",INT(SUMIFS(Cortes[importe],Cortes[id_jornada],INDEX(Jornadas[id],ROW()-5),Cortes[id_barbero],LOOKUP($AM$4,Barberos[nombre],Barberos[id]))*(INDEX(Jornadas[comision_barberos],1)/100)))</f>
        <v>49000</v>
      </c>
      <c r="AO216" s="20" cm="1">
        <f t="array" ref="AO216">IF(ISERROR(INDEX(Jornadas[id],ROW()-5)),"",SUMIFS(Cortes[propina],Cortes[id_jornada],INDEX(Jornadas[id],ROW()-5),Cortes[id_barbero],LOOKUP($AM$4,Barberos[nombre],Barberos[id])))</f>
        <v>7000</v>
      </c>
      <c r="AP216" s="20" cm="1">
        <f t="array" ref="AP216">IF(ISERROR(INDEX(Jornadas[id],ROW()-5)),"",SUMIFS(Adelantos[importe],Adelantos[id_jornada],INDEX(Jornadas[id],ROW()-5),Adelantos[id_barbero],LOOKUP($AM$4,Barberos[nombre],Barberos[id])))</f>
        <v>0</v>
      </c>
      <c r="AQ216" s="20" cm="1">
        <f t="array" ref="AQ216">IF(ISERROR(INDEX(Jornadas[id],ROW()-5)),"",AN216+AO216-AP216)</f>
        <v>56000</v>
      </c>
      <c r="AR216" s="1" cm="1">
        <f t="array" ref="AR216">IF(ISERROR(INDEX(Jornadas[id],ROW()-5)),"",COUNTIFS(_Cortes!$C:$C,INDEX(Jornadas[id],ROW()-5),_Cortes!$B:$B,LOOKUP($AR$4,_Barberos!$B:$B,_Barberos!$A:$A)))</f>
        <v>0</v>
      </c>
      <c r="AS216" s="20" cm="1">
        <f t="array" ref="AS216">IF(ISERROR(INDEX(Jornadas[id],ROW()-5)),"",INT(SUMIFS(Cortes[importe],Cortes[id_jornada],INDEX(Jornadas[id],ROW()-5),Cortes[id_barbero],LOOKUP($AR$4,Barberos[nombre],Barberos[id]))*(INDEX(Jornadas[comision_barberos],1)/100)))</f>
        <v>0</v>
      </c>
      <c r="AT216" s="20" cm="1">
        <f t="array" ref="AT216">IF(ISERROR(INDEX(Jornadas[id],ROW()-5)),"",SUMIFS(Cortes[propina],Cortes[id_jornada],INDEX(Jornadas[id],ROW()-5),Cortes[id_barbero],LOOKUP($AR$4,Barberos[nombre],Barberos[id])))</f>
        <v>0</v>
      </c>
      <c r="AU216" s="20" cm="1">
        <f t="array" ref="AU216">IF(ISERROR(INDEX(Jornadas[id],ROW()-5)),"",SUMIFS(Adelantos[importe],Adelantos[id_jornada],INDEX(Jornadas[id],ROW()-5),Adelantos[id_barbero],LOOKUP($AR$4,Barberos[nombre],Barberos[id])))</f>
        <v>0</v>
      </c>
      <c r="AV216" s="20" cm="1">
        <f t="array" ref="AV216">IF(ISERROR(INDEX(Jornadas[id],ROW()-5)),"",AS216+AT216-AU216)</f>
        <v>0</v>
      </c>
    </row>
    <row r="217" spans="1:48" ht="15" hidden="1" customHeight="1" x14ac:dyDescent="0.3">
      <c r="A217" s="51" t="str">
        <f t="shared" si="3"/>
        <v>Monday</v>
      </c>
      <c r="B217" s="52"/>
      <c r="C217" s="36" cm="1">
        <f t="array" ref="C217">IF(ISERROR(INDEX(Jornadas[id],ROW()-5)),"",INDEX(Jornadas[fecha],ROW()-5))</f>
        <v>45908</v>
      </c>
      <c r="D217" s="2" cm="1">
        <f t="array" ref="D217">IF(ISERROR(INDEX(Jornadas[id],ROW()-5)),"",COUNTIFS(_Cortes!$C:$C,INDEX(Jornadas[id],ROW()-5),_Cortes!$B:$B,LOOKUP($D$4,_Barberos!$B:$B,_Barberos!$A:$A)))</f>
        <v>8</v>
      </c>
      <c r="E217" s="21" cm="1">
        <f t="array" ref="E217">IF(ISERROR(INDEX(Jornadas[id],ROW()-5)),"",INT(SUMIFS(Cortes[importe],Cortes[id_jornada],INDEX(Jornadas[id],ROW()-5),Cortes[id_barbero],LOOKUP($D$4,Barberos[nombre],Barberos[id]))*(INDEX(Jornadas[comision_barberos],1)/100)))</f>
        <v>33000</v>
      </c>
      <c r="F217" s="21" cm="1">
        <f t="array" ref="F217">IF(ISERROR(INDEX(Jornadas[id],ROW()-5)),"",SUMIFS(Cortes[propina],Cortes[id_jornada],INDEX(Jornadas[id],ROW()-5),Cortes[id_barbero],LOOKUP($D$4,Barberos[nombre],Barberos[id])))</f>
        <v>3000</v>
      </c>
      <c r="G217" s="21" cm="1">
        <f t="array" ref="G217">IF(ISERROR(INDEX(Jornadas[id],ROW()-5)),"",SUMIFS(Adelantos[importe],Adelantos[id_jornada],INDEX(Jornadas[id],ROW()-5),Adelantos[id_barbero],LOOKUP($D$4,Barberos[nombre],Barberos[id])))</f>
        <v>0</v>
      </c>
      <c r="H217" s="21" cm="1">
        <f t="array" ref="H217">IF(ISERROR(INDEX(Jornadas[id],ROW()-5)),"",E217+F217-G217)</f>
        <v>36000</v>
      </c>
      <c r="I217" s="2" cm="1">
        <f t="array" ref="I217">IF(ISERROR(INDEX(Jornadas[id],ROW()-5)),"",COUNTIFS(_Cortes!$C:$C,INDEX(Jornadas[id],ROW()-5),_Cortes!$B:$B,LOOKUP($I$4,_Barberos!$B:$B,_Barberos!$A:$A)))</f>
        <v>14</v>
      </c>
      <c r="J217" s="21" cm="1">
        <f t="array" ref="J217">IF(ISERROR(INDEX(Jornadas[id],ROW()-5)),"",INT(SUMIFS(Cortes[importe],Cortes[id_jornada],INDEX(Jornadas[id],ROW()-5),Cortes[id_barbero],LOOKUP($I$4,Barberos[nombre],Barberos[id]))*(INDEX(Jornadas[comision_barberos],1)/100)))</f>
        <v>57000</v>
      </c>
      <c r="K217" s="21" cm="1">
        <f t="array" ref="K217">IF(ISERROR(INDEX(Jornadas[id],ROW()-5)),"",SUMIFS(Cortes[propina],Cortes[id_jornada],INDEX(Jornadas[id],ROW()-5),Cortes[id_barbero],LOOKUP($I$4,Barberos[nombre],Barberos[id])))</f>
        <v>2000</v>
      </c>
      <c r="L217" s="21" cm="1">
        <f t="array" ref="L217">IF(ISERROR(INDEX(Jornadas[id],ROW()-5)),"",SUMIFS(Adelantos[importe],Adelantos[id_jornada],INDEX(Jornadas[id],ROW()-5),Adelantos[id_barbero],LOOKUP($I$4,Barberos[nombre],Barberos[id])))</f>
        <v>0</v>
      </c>
      <c r="M217" s="21" cm="1">
        <f t="array" ref="M217">IF(ISERROR(INDEX(Jornadas[id],ROW()-5)),"",J217+K217-L217)</f>
        <v>59000</v>
      </c>
      <c r="N217" s="2" cm="1">
        <f t="array" ref="N217">IF(ISERROR(INDEX(Jornadas[id],ROW()-5)),"",COUNTIFS(_Cortes!$C:$C,INDEX(Jornadas[id],ROW()-5),_Cortes!$B:$B,LOOKUP($N$4,_Barberos!$B:$B,_Barberos!$A:$A)))</f>
        <v>0</v>
      </c>
      <c r="O217" s="21" cm="1">
        <f t="array" ref="O217">IF(ISERROR(INDEX(Jornadas[id],ROW()-5)),"",INT(SUMIFS(Cortes[importe],Cortes[id_jornada],INDEX(Jornadas[id],ROW()-5),Cortes[id_barbero],LOOKUP($N$4,Barberos[nombre],Barberos[id]))*(INDEX(Jornadas[comision_barberos],1)/100)))</f>
        <v>0</v>
      </c>
      <c r="P217" s="21" cm="1">
        <f t="array" ref="P217">IF(ISERROR(INDEX(Jornadas[id],ROW()-5)),"",SUMIFS(Cortes[propina],Cortes[id_jornada],INDEX(Jornadas[id],ROW()-5),Cortes[id_barbero],LOOKUP($N$4,Barberos[nombre],Barberos[id])))</f>
        <v>0</v>
      </c>
      <c r="Q217" s="21" cm="1">
        <f t="array" ref="Q217">IF(ISERROR(INDEX(Jornadas[id],ROW()-5)),"",SUMIFS(Adelantos[importe],Adelantos[id_jornada],INDEX(Jornadas[id],ROW()-5),Adelantos[id_barbero],LOOKUP($N$4,Barberos[nombre],Barberos[id])))</f>
        <v>0</v>
      </c>
      <c r="R217" s="21" cm="1">
        <f t="array" ref="R217">IF(ISERROR(INDEX(Jornadas[id],ROW()-5)),"",O217+P217-Q217)</f>
        <v>0</v>
      </c>
      <c r="S217" s="2" cm="1">
        <f t="array" ref="S217">IF(ISERROR(INDEX(Jornadas[id],ROW()-5)),"",COUNTIFS(_Cortes!$C:$C,INDEX(Jornadas[id],ROW()-5),_Cortes!$B:$B,LOOKUP($S$4,_Barberos!$B:$B,_Barberos!$A:$A)))</f>
        <v>11</v>
      </c>
      <c r="T217" s="21" cm="1">
        <f t="array" ref="T217">IF(ISERROR(INDEX(Jornadas[id],ROW()-5)),"",INT(SUMIFS(Cortes[importe],Cortes[id_jornada],INDEX(Jornadas[id],ROW()-5),Cortes[id_barbero],LOOKUP($S$4,Barberos[nombre],Barberos[id]))*(INDEX(Jornadas[comision_barberos],1)/100)))</f>
        <v>45000</v>
      </c>
      <c r="U217" s="21" cm="1">
        <f t="array" ref="U217">IF(ISERROR(INDEX(Jornadas[id],ROW()-5)),"",SUMIFS(Cortes[propina],Cortes[id_jornada],INDEX(Jornadas[id],ROW()-5),Cortes[id_barbero],LOOKUP($S$4,Barberos[nombre],Barberos[id])))</f>
        <v>14000</v>
      </c>
      <c r="V217" s="21" cm="1">
        <f t="array" ref="V217">IF(ISERROR(INDEX(Jornadas[id],ROW()-5)),"",SUMIFS(Adelantos[importe],Adelantos[id_jornada],INDEX(Jornadas[id],ROW()-5),Adelantos[id_barbero],LOOKUP($S$4,Barberos[nombre],Barberos[id])))</f>
        <v>0</v>
      </c>
      <c r="W217" s="21" cm="1">
        <f t="array" ref="W217">IF(ISERROR(INDEX(Jornadas[id],ROW()-5)),"",T217+U217-V217)</f>
        <v>59000</v>
      </c>
      <c r="X217" s="2" cm="1">
        <f t="array" ref="X217">IF(ISERROR(INDEX(Jornadas[id],ROW()-5)),"",COUNTIFS(_Cortes!$C:$C,INDEX(Jornadas[id],ROW()-5),_Cortes!$B:$B,LOOKUP($X$4,_Barberos!$B:$B,_Barberos!$A:$A)))</f>
        <v>0</v>
      </c>
      <c r="Y217" s="21" cm="1">
        <f t="array" ref="Y217">IF(ISERROR(INDEX(Jornadas[id],ROW()-5)),"",INT(SUMIFS(Cortes[importe],Cortes[id_jornada],INDEX(Jornadas[id],ROW()-5),Cortes[id_barbero],LOOKUP($X$4,Barberos[nombre],Barberos[id]))*(INDEX(Jornadas[comision_barberos],1)/100)))</f>
        <v>0</v>
      </c>
      <c r="Z217" s="21" cm="1">
        <f t="array" ref="Z217">IF(ISERROR(INDEX(Jornadas[id],ROW()-5)),"",SUMIFS(Cortes[propina],Cortes[id_jornada],INDEX(Jornadas[id],ROW()-5),Cortes[id_barbero],LOOKUP($X$4,Barberos[nombre],Barberos[id])))</f>
        <v>0</v>
      </c>
      <c r="AA217" s="21" cm="1">
        <f t="array" ref="AA217">IF(ISERROR(INDEX(Jornadas[id],ROW()-5)),"",SUMIFS(Adelantos[importe],Adelantos[id_jornada],INDEX(Jornadas[id],ROW()-5),Adelantos[id_barbero],LOOKUP($X$4,Barberos[nombre],Barberos[id])))</f>
        <v>0</v>
      </c>
      <c r="AB217" s="21" cm="1">
        <f t="array" ref="AB217">IF(ISERROR(INDEX(Jornadas[id],ROW()-5)),"",Y217+Z217-AA217)</f>
        <v>0</v>
      </c>
      <c r="AC217" s="2" cm="1">
        <f t="array" ref="AC217">IF(ISERROR(INDEX(Jornadas[id],ROW()-5)),"",COUNTIFS(_Cortes!$C:$C,INDEX(Jornadas[id],ROW()-5),_Cortes!$B:$B,LOOKUP($AC$4,_Barberos!$B:$B,_Barberos!$A:$A)))</f>
        <v>11</v>
      </c>
      <c r="AD217" s="21" cm="1">
        <f t="array" ref="AD217">IF(ISERROR(INDEX(Jornadas[id],ROW()-5)),"",INT(SUMIFS(Cortes[importe],Cortes[id_jornada],INDEX(Jornadas[id],ROW()-5),Cortes[id_barbero],LOOKUP($AC$4,Barberos[nombre],Barberos[id]))*(INDEX(Jornadas[comision_barberos],1)/100)))</f>
        <v>44000</v>
      </c>
      <c r="AE217" s="21" cm="1">
        <f t="array" ref="AE217">IF(ISERROR(INDEX(Jornadas[id],ROW()-5)),"",SUMIFS(Cortes[propina],Cortes[id_jornada],INDEX(Jornadas[id],ROW()-5),Cortes[id_barbero],LOOKUP($AC$4,Barberos[nombre],Barberos[id])))</f>
        <v>0</v>
      </c>
      <c r="AF217" s="21" cm="1">
        <f t="array" ref="AF217">IF(ISERROR(INDEX(Jornadas[id],ROW()-5)),"",SUMIFS(Adelantos[importe],Adelantos[id_jornada],INDEX(Jornadas[id],ROW()-5),Adelantos[id_barbero],LOOKUP($AC$4,Barberos[nombre],Barberos[id])))</f>
        <v>0</v>
      </c>
      <c r="AG217" s="21" cm="1">
        <f t="array" ref="AG217">IF(ISERROR(INDEX(Jornadas[id],ROW()-5)),"",AD217+AE217-AF217)</f>
        <v>44000</v>
      </c>
      <c r="AH217" s="2" cm="1">
        <f t="array" ref="AH217">IF(ISERROR(INDEX(Jornadas[id],ROW()-5)),"",COUNTIFS(_Cortes!$C:$C,INDEX(Jornadas[id],ROW()-5),_Cortes!$B:$B,LOOKUP($AH$4,_Barberos!$B:$B,_Barberos!$A:$A)))</f>
        <v>0</v>
      </c>
      <c r="AI217" s="21" cm="1">
        <f t="array" ref="AI217">IF(ISERROR(INDEX(Jornadas[id],ROW()-5)),"",INT(SUMIFS(Cortes[importe],Cortes[id_jornada],INDEX(Jornadas[id],ROW()-5),Cortes[id_barbero],LOOKUP($AH$4,Barberos[nombre],Barberos[id]))*(INDEX(Jornadas[comision_barberos],1)/100)))</f>
        <v>0</v>
      </c>
      <c r="AJ217" s="21" cm="1">
        <f t="array" ref="AJ217">IF(ISERROR(INDEX(Jornadas[id],ROW()-5)),"",SUMIFS(Cortes[propina],Cortes[id_jornada],INDEX(Jornadas[id],ROW()-5),Cortes[id_barbero],LOOKUP($AH$4,Barberos[nombre],Barberos[id])))</f>
        <v>0</v>
      </c>
      <c r="AK217" s="21" cm="1">
        <f t="array" ref="AK217">IF(ISERROR(INDEX(Jornadas[id],ROW()-5)),"",SUMIFS(Adelantos[importe],Adelantos[id_jornada],INDEX(Jornadas[id],ROW()-5),Adelantos[id_barbero],LOOKUP($AH$4,Barberos[nombre],Barberos[id])))</f>
        <v>0</v>
      </c>
      <c r="AL217" s="21" cm="1">
        <f t="array" ref="AL217">IF(ISERROR(INDEX(Jornadas[id],ROW()-5)),"",AI217+AJ217-AK217)</f>
        <v>0</v>
      </c>
      <c r="AM217" s="2" cm="1">
        <f t="array" ref="AM217">IF(ISERROR(INDEX(Jornadas[id],ROW()-5)),"",COUNTIFS(_Cortes!$C:$C,INDEX(Jornadas[id],ROW()-5),_Cortes!$B:$B,LOOKUP($AM$4,_Barberos!$B:$B,_Barberos!$A:$A)))</f>
        <v>0</v>
      </c>
      <c r="AN217" s="21" cm="1">
        <f t="array" ref="AN217">IF(ISERROR(INDEX(Jornadas[id],ROW()-5)),"",INT(SUMIFS(Cortes[importe],Cortes[id_jornada],INDEX(Jornadas[id],ROW()-5),Cortes[id_barbero],LOOKUP($AM$4,Barberos[nombre],Barberos[id]))*(INDEX(Jornadas[comision_barberos],1)/100)))</f>
        <v>0</v>
      </c>
      <c r="AO217" s="21" cm="1">
        <f t="array" ref="AO217">IF(ISERROR(INDEX(Jornadas[id],ROW()-5)),"",SUMIFS(Cortes[propina],Cortes[id_jornada],INDEX(Jornadas[id],ROW()-5),Cortes[id_barbero],LOOKUP($AM$4,Barberos[nombre],Barberos[id])))</f>
        <v>0</v>
      </c>
      <c r="AP217" s="21" cm="1">
        <f t="array" ref="AP217">IF(ISERROR(INDEX(Jornadas[id],ROW()-5)),"",SUMIFS(Adelantos[importe],Adelantos[id_jornada],INDEX(Jornadas[id],ROW()-5),Adelantos[id_barbero],LOOKUP($AM$4,Barberos[nombre],Barberos[id])))</f>
        <v>0</v>
      </c>
      <c r="AQ217" s="21" cm="1">
        <f t="array" ref="AQ217">IF(ISERROR(INDEX(Jornadas[id],ROW()-5)),"",AN217+AO217-AP217)</f>
        <v>0</v>
      </c>
      <c r="AR217" s="2" cm="1">
        <f t="array" ref="AR217">IF(ISERROR(INDEX(Jornadas[id],ROW()-5)),"",COUNTIFS(_Cortes!$C:$C,INDEX(Jornadas[id],ROW()-5),_Cortes!$B:$B,LOOKUP($AR$4,_Barberos!$B:$B,_Barberos!$A:$A)))</f>
        <v>0</v>
      </c>
      <c r="AS217" s="21" cm="1">
        <f t="array" ref="AS217">IF(ISERROR(INDEX(Jornadas[id],ROW()-5)),"",INT(SUMIFS(Cortes[importe],Cortes[id_jornada],INDEX(Jornadas[id],ROW()-5),Cortes[id_barbero],LOOKUP($AR$4,Barberos[nombre],Barberos[id]))*(INDEX(Jornadas[comision_barberos],1)/100)))</f>
        <v>0</v>
      </c>
      <c r="AT217" s="21" cm="1">
        <f t="array" ref="AT217">IF(ISERROR(INDEX(Jornadas[id],ROW()-5)),"",SUMIFS(Cortes[propina],Cortes[id_jornada],INDEX(Jornadas[id],ROW()-5),Cortes[id_barbero],LOOKUP($AR$4,Barberos[nombre],Barberos[id])))</f>
        <v>0</v>
      </c>
      <c r="AU217" s="21" cm="1">
        <f t="array" ref="AU217">IF(ISERROR(INDEX(Jornadas[id],ROW()-5)),"",SUMIFS(Adelantos[importe],Adelantos[id_jornada],INDEX(Jornadas[id],ROW()-5),Adelantos[id_barbero],LOOKUP($AR$4,Barberos[nombre],Barberos[id])))</f>
        <v>0</v>
      </c>
      <c r="AV217" s="21" cm="1">
        <f t="array" ref="AV217">IF(ISERROR(INDEX(Jornadas[id],ROW()-5)),"",AS217+AT217-AU217)</f>
        <v>0</v>
      </c>
    </row>
    <row r="218" spans="1:48" ht="15" hidden="1" customHeight="1" x14ac:dyDescent="0.3">
      <c r="A218" s="53" t="str">
        <f t="shared" si="3"/>
        <v>Tuesday</v>
      </c>
      <c r="B218" s="54"/>
      <c r="C218" s="38" cm="1">
        <f t="array" ref="C218">IF(ISERROR(INDEX(Jornadas[id],ROW()-5)),"",INDEX(Jornadas[fecha],ROW()-5))</f>
        <v>45909</v>
      </c>
      <c r="D218" s="1" cm="1">
        <f t="array" ref="D218">IF(ISERROR(INDEX(Jornadas[id],ROW()-5)),"",COUNTIFS(_Cortes!$C:$C,INDEX(Jornadas[id],ROW()-5),_Cortes!$B:$B,LOOKUP($D$4,_Barberos!$B:$B,_Barberos!$A:$A)))</f>
        <v>8</v>
      </c>
      <c r="E218" s="20" cm="1">
        <f t="array" ref="E218">IF(ISERROR(INDEX(Jornadas[id],ROW()-5)),"",INT(SUMIFS(Cortes[importe],Cortes[id_jornada],INDEX(Jornadas[id],ROW()-5),Cortes[id_barbero],LOOKUP($D$4,Barberos[nombre],Barberos[id]))*(INDEX(Jornadas[comision_barberos],1)/100)))</f>
        <v>33000</v>
      </c>
      <c r="F218" s="20" cm="1">
        <f t="array" ref="F218">IF(ISERROR(INDEX(Jornadas[id],ROW()-5)),"",SUMIFS(Cortes[propina],Cortes[id_jornada],INDEX(Jornadas[id],ROW()-5),Cortes[id_barbero],LOOKUP($D$4,Barberos[nombre],Barberos[id])))</f>
        <v>4000</v>
      </c>
      <c r="G218" s="20" cm="1">
        <f t="array" ref="G218">IF(ISERROR(INDEX(Jornadas[id],ROW()-5)),"",SUMIFS(Adelantos[importe],Adelantos[id_jornada],INDEX(Jornadas[id],ROW()-5),Adelantos[id_barbero],LOOKUP($D$4,Barberos[nombre],Barberos[id])))</f>
        <v>0</v>
      </c>
      <c r="H218" s="20" cm="1">
        <f t="array" ref="H218">IF(ISERROR(INDEX(Jornadas[id],ROW()-5)),"",E218+F218-G218)</f>
        <v>37000</v>
      </c>
      <c r="I218" s="1" cm="1">
        <f t="array" ref="I218">IF(ISERROR(INDEX(Jornadas[id],ROW()-5)),"",COUNTIFS(_Cortes!$C:$C,INDEX(Jornadas[id],ROW()-5),_Cortes!$B:$B,LOOKUP($I$4,_Barberos!$B:$B,_Barberos!$A:$A)))</f>
        <v>0</v>
      </c>
      <c r="J218" s="20" cm="1">
        <f t="array" ref="J218">IF(ISERROR(INDEX(Jornadas[id],ROW()-5)),"",INT(SUMIFS(Cortes[importe],Cortes[id_jornada],INDEX(Jornadas[id],ROW()-5),Cortes[id_barbero],LOOKUP($I$4,Barberos[nombre],Barberos[id]))*(INDEX(Jornadas[comision_barberos],1)/100)))</f>
        <v>0</v>
      </c>
      <c r="K218" s="20" cm="1">
        <f t="array" ref="K218">IF(ISERROR(INDEX(Jornadas[id],ROW()-5)),"",SUMIFS(Cortes[propina],Cortes[id_jornada],INDEX(Jornadas[id],ROW()-5),Cortes[id_barbero],LOOKUP($I$4,Barberos[nombre],Barberos[id])))</f>
        <v>0</v>
      </c>
      <c r="L218" s="20" cm="1">
        <f t="array" ref="L218">IF(ISERROR(INDEX(Jornadas[id],ROW()-5)),"",SUMIFS(Adelantos[importe],Adelantos[id_jornada],INDEX(Jornadas[id],ROW()-5),Adelantos[id_barbero],LOOKUP($I$4,Barberos[nombre],Barberos[id])))</f>
        <v>0</v>
      </c>
      <c r="M218" s="20" cm="1">
        <f t="array" ref="M218">IF(ISERROR(INDEX(Jornadas[id],ROW()-5)),"",J218+K218-L218)</f>
        <v>0</v>
      </c>
      <c r="N218" s="1" cm="1">
        <f t="array" ref="N218">IF(ISERROR(INDEX(Jornadas[id],ROW()-5)),"",COUNTIFS(_Cortes!$C:$C,INDEX(Jornadas[id],ROW()-5),_Cortes!$B:$B,LOOKUP($N$4,_Barberos!$B:$B,_Barberos!$A:$A)))</f>
        <v>13</v>
      </c>
      <c r="O218" s="20" cm="1">
        <f t="array" ref="O218">IF(ISERROR(INDEX(Jornadas[id],ROW()-5)),"",INT(SUMIFS(Cortes[importe],Cortes[id_jornada],INDEX(Jornadas[id],ROW()-5),Cortes[id_barbero],LOOKUP($N$4,Barberos[nombre],Barberos[id]))*(INDEX(Jornadas[comision_barberos],1)/100)))</f>
        <v>54000</v>
      </c>
      <c r="P218" s="20" cm="1">
        <f t="array" ref="P218">IF(ISERROR(INDEX(Jornadas[id],ROW()-5)),"",SUMIFS(Cortes[propina],Cortes[id_jornada],INDEX(Jornadas[id],ROW()-5),Cortes[id_barbero],LOOKUP($N$4,Barberos[nombre],Barberos[id])))</f>
        <v>500</v>
      </c>
      <c r="Q218" s="20" cm="1">
        <f t="array" ref="Q218">IF(ISERROR(INDEX(Jornadas[id],ROW()-5)),"",SUMIFS(Adelantos[importe],Adelantos[id_jornada],INDEX(Jornadas[id],ROW()-5),Adelantos[id_barbero],LOOKUP($N$4,Barberos[nombre],Barberos[id])))</f>
        <v>0</v>
      </c>
      <c r="R218" s="20" cm="1">
        <f t="array" ref="R218">IF(ISERROR(INDEX(Jornadas[id],ROW()-5)),"",O218+P218-Q218)</f>
        <v>54500</v>
      </c>
      <c r="S218" s="1" cm="1">
        <f t="array" ref="S218">IF(ISERROR(INDEX(Jornadas[id],ROW()-5)),"",COUNTIFS(_Cortes!$C:$C,INDEX(Jornadas[id],ROW()-5),_Cortes!$B:$B,LOOKUP($S$4,_Barberos!$B:$B,_Barberos!$A:$A)))</f>
        <v>9</v>
      </c>
      <c r="T218" s="20" cm="1">
        <f t="array" ref="T218">IF(ISERROR(INDEX(Jornadas[id],ROW()-5)),"",INT(SUMIFS(Cortes[importe],Cortes[id_jornada],INDEX(Jornadas[id],ROW()-5),Cortes[id_barbero],LOOKUP($S$4,Barberos[nombre],Barberos[id]))*(INDEX(Jornadas[comision_barberos],1)/100)))</f>
        <v>38000</v>
      </c>
      <c r="U218" s="20" cm="1">
        <f t="array" ref="U218">IF(ISERROR(INDEX(Jornadas[id],ROW()-5)),"",SUMIFS(Cortes[propina],Cortes[id_jornada],INDEX(Jornadas[id],ROW()-5),Cortes[id_barbero],LOOKUP($S$4,Barberos[nombre],Barberos[id])))</f>
        <v>12000</v>
      </c>
      <c r="V218" s="20" cm="1">
        <f t="array" ref="V218">IF(ISERROR(INDEX(Jornadas[id],ROW()-5)),"",SUMIFS(Adelantos[importe],Adelantos[id_jornada],INDEX(Jornadas[id],ROW()-5),Adelantos[id_barbero],LOOKUP($S$4,Barberos[nombre],Barberos[id])))</f>
        <v>0</v>
      </c>
      <c r="W218" s="20" cm="1">
        <f t="array" ref="W218">IF(ISERROR(INDEX(Jornadas[id],ROW()-5)),"",T218+U218-V218)</f>
        <v>50000</v>
      </c>
      <c r="X218" s="1" cm="1">
        <f t="array" ref="X218">IF(ISERROR(INDEX(Jornadas[id],ROW()-5)),"",COUNTIFS(_Cortes!$C:$C,INDEX(Jornadas[id],ROW()-5),_Cortes!$B:$B,LOOKUP($X$4,_Barberos!$B:$B,_Barberos!$A:$A)))</f>
        <v>10</v>
      </c>
      <c r="Y218" s="20" cm="1">
        <f t="array" ref="Y218">IF(ISERROR(INDEX(Jornadas[id],ROW()-5)),"",INT(SUMIFS(Cortes[importe],Cortes[id_jornada],INDEX(Jornadas[id],ROW()-5),Cortes[id_barbero],LOOKUP($X$4,Barberos[nombre],Barberos[id]))*(INDEX(Jornadas[comision_barberos],1)/100)))</f>
        <v>40000</v>
      </c>
      <c r="Z218" s="20" cm="1">
        <f t="array" ref="Z218">IF(ISERROR(INDEX(Jornadas[id],ROW()-5)),"",SUMIFS(Cortes[propina],Cortes[id_jornada],INDEX(Jornadas[id],ROW()-5),Cortes[id_barbero],LOOKUP($X$4,Barberos[nombre],Barberos[id])))</f>
        <v>5000</v>
      </c>
      <c r="AA218" s="20" cm="1">
        <f t="array" ref="AA218">IF(ISERROR(INDEX(Jornadas[id],ROW()-5)),"",SUMIFS(Adelantos[importe],Adelantos[id_jornada],INDEX(Jornadas[id],ROW()-5),Adelantos[id_barbero],LOOKUP($X$4,Barberos[nombre],Barberos[id])))</f>
        <v>0</v>
      </c>
      <c r="AB218" s="20" cm="1">
        <f t="array" ref="AB218">IF(ISERROR(INDEX(Jornadas[id],ROW()-5)),"",Y218+Z218-AA218)</f>
        <v>45000</v>
      </c>
      <c r="AC218" s="1" cm="1">
        <f t="array" ref="AC218">IF(ISERROR(INDEX(Jornadas[id],ROW()-5)),"",COUNTIFS(_Cortes!$C:$C,INDEX(Jornadas[id],ROW()-5),_Cortes!$B:$B,LOOKUP($AC$4,_Barberos!$B:$B,_Barberos!$A:$A)))</f>
        <v>0</v>
      </c>
      <c r="AD218" s="20" cm="1">
        <f t="array" ref="AD218">IF(ISERROR(INDEX(Jornadas[id],ROW()-5)),"",INT(SUMIFS(Cortes[importe],Cortes[id_jornada],INDEX(Jornadas[id],ROW()-5),Cortes[id_barbero],LOOKUP($AC$4,Barberos[nombre],Barberos[id]))*(INDEX(Jornadas[comision_barberos],1)/100)))</f>
        <v>0</v>
      </c>
      <c r="AE218" s="20" cm="1">
        <f t="array" ref="AE218">IF(ISERROR(INDEX(Jornadas[id],ROW()-5)),"",SUMIFS(Cortes[propina],Cortes[id_jornada],INDEX(Jornadas[id],ROW()-5),Cortes[id_barbero],LOOKUP($AC$4,Barberos[nombre],Barberos[id])))</f>
        <v>0</v>
      </c>
      <c r="AF218" s="20" cm="1">
        <f t="array" ref="AF218">IF(ISERROR(INDEX(Jornadas[id],ROW()-5)),"",SUMIFS(Adelantos[importe],Adelantos[id_jornada],INDEX(Jornadas[id],ROW()-5),Adelantos[id_barbero],LOOKUP($AC$4,Barberos[nombre],Barberos[id])))</f>
        <v>0</v>
      </c>
      <c r="AG218" s="20" cm="1">
        <f t="array" ref="AG218">IF(ISERROR(INDEX(Jornadas[id],ROW()-5)),"",AD218+AE218-AF218)</f>
        <v>0</v>
      </c>
      <c r="AH218" s="1" cm="1">
        <f t="array" ref="AH218">IF(ISERROR(INDEX(Jornadas[id],ROW()-5)),"",COUNTIFS(_Cortes!$C:$C,INDEX(Jornadas[id],ROW()-5),_Cortes!$B:$B,LOOKUP($AH$4,_Barberos!$B:$B,_Barberos!$A:$A)))</f>
        <v>0</v>
      </c>
      <c r="AI218" s="20" cm="1">
        <f t="array" ref="AI218">IF(ISERROR(INDEX(Jornadas[id],ROW()-5)),"",INT(SUMIFS(Cortes[importe],Cortes[id_jornada],INDEX(Jornadas[id],ROW()-5),Cortes[id_barbero],LOOKUP($AH$4,Barberos[nombre],Barberos[id]))*(INDEX(Jornadas[comision_barberos],1)/100)))</f>
        <v>0</v>
      </c>
      <c r="AJ218" s="20" cm="1">
        <f t="array" ref="AJ218">IF(ISERROR(INDEX(Jornadas[id],ROW()-5)),"",SUMIFS(Cortes[propina],Cortes[id_jornada],INDEX(Jornadas[id],ROW()-5),Cortes[id_barbero],LOOKUP($AH$4,Barberos[nombre],Barberos[id])))</f>
        <v>0</v>
      </c>
      <c r="AK218" s="20" cm="1">
        <f t="array" ref="AK218">IF(ISERROR(INDEX(Jornadas[id],ROW()-5)),"",SUMIFS(Adelantos[importe],Adelantos[id_jornada],INDEX(Jornadas[id],ROW()-5),Adelantos[id_barbero],LOOKUP($AH$4,Barberos[nombre],Barberos[id])))</f>
        <v>0</v>
      </c>
      <c r="AL218" s="20" cm="1">
        <f t="array" ref="AL218">IF(ISERROR(INDEX(Jornadas[id],ROW()-5)),"",AI218+AJ218-AK218)</f>
        <v>0</v>
      </c>
      <c r="AM218" s="1" cm="1">
        <f t="array" ref="AM218">IF(ISERROR(INDEX(Jornadas[id],ROW()-5)),"",COUNTIFS(_Cortes!$C:$C,INDEX(Jornadas[id],ROW()-5),_Cortes!$B:$B,LOOKUP($AM$4,_Barberos!$B:$B,_Barberos!$A:$A)))</f>
        <v>0</v>
      </c>
      <c r="AN218" s="20" cm="1">
        <f t="array" ref="AN218">IF(ISERROR(INDEX(Jornadas[id],ROW()-5)),"",INT(SUMIFS(Cortes[importe],Cortes[id_jornada],INDEX(Jornadas[id],ROW()-5),Cortes[id_barbero],LOOKUP($AM$4,Barberos[nombre],Barberos[id]))*(INDEX(Jornadas[comision_barberos],1)/100)))</f>
        <v>0</v>
      </c>
      <c r="AO218" s="20" cm="1">
        <f t="array" ref="AO218">IF(ISERROR(INDEX(Jornadas[id],ROW()-5)),"",SUMIFS(Cortes[propina],Cortes[id_jornada],INDEX(Jornadas[id],ROW()-5),Cortes[id_barbero],LOOKUP($AM$4,Barberos[nombre],Barberos[id])))</f>
        <v>0</v>
      </c>
      <c r="AP218" s="20" cm="1">
        <f t="array" ref="AP218">IF(ISERROR(INDEX(Jornadas[id],ROW()-5)),"",SUMIFS(Adelantos[importe],Adelantos[id_jornada],INDEX(Jornadas[id],ROW()-5),Adelantos[id_barbero],LOOKUP($AM$4,Barberos[nombre],Barberos[id])))</f>
        <v>0</v>
      </c>
      <c r="AQ218" s="20" cm="1">
        <f t="array" ref="AQ218">IF(ISERROR(INDEX(Jornadas[id],ROW()-5)),"",AN218+AO218-AP218)</f>
        <v>0</v>
      </c>
      <c r="AR218" s="1" cm="1">
        <f t="array" ref="AR218">IF(ISERROR(INDEX(Jornadas[id],ROW()-5)),"",COUNTIFS(_Cortes!$C:$C,INDEX(Jornadas[id],ROW()-5),_Cortes!$B:$B,LOOKUP($AR$4,_Barberos!$B:$B,_Barberos!$A:$A)))</f>
        <v>0</v>
      </c>
      <c r="AS218" s="20" cm="1">
        <f t="array" ref="AS218">IF(ISERROR(INDEX(Jornadas[id],ROW()-5)),"",INT(SUMIFS(Cortes[importe],Cortes[id_jornada],INDEX(Jornadas[id],ROW()-5),Cortes[id_barbero],LOOKUP($AR$4,Barberos[nombre],Barberos[id]))*(INDEX(Jornadas[comision_barberos],1)/100)))</f>
        <v>0</v>
      </c>
      <c r="AT218" s="20" cm="1">
        <f t="array" ref="AT218">IF(ISERROR(INDEX(Jornadas[id],ROW()-5)),"",SUMIFS(Cortes[propina],Cortes[id_jornada],INDEX(Jornadas[id],ROW()-5),Cortes[id_barbero],LOOKUP($AR$4,Barberos[nombre],Barberos[id])))</f>
        <v>0</v>
      </c>
      <c r="AU218" s="20" cm="1">
        <f t="array" ref="AU218">IF(ISERROR(INDEX(Jornadas[id],ROW()-5)),"",SUMIFS(Adelantos[importe],Adelantos[id_jornada],INDEX(Jornadas[id],ROW()-5),Adelantos[id_barbero],LOOKUP($AR$4,Barberos[nombre],Barberos[id])))</f>
        <v>0</v>
      </c>
      <c r="AV218" s="20" cm="1">
        <f t="array" ref="AV218">IF(ISERROR(INDEX(Jornadas[id],ROW()-5)),"",AS218+AT218-AU218)</f>
        <v>0</v>
      </c>
    </row>
    <row r="219" spans="1:48" ht="15" hidden="1" customHeight="1" x14ac:dyDescent="0.3">
      <c r="A219" s="51" t="str">
        <f t="shared" si="3"/>
        <v>Wednesday</v>
      </c>
      <c r="B219" s="52"/>
      <c r="C219" s="36" cm="1">
        <f t="array" ref="C219">IF(ISERROR(INDEX(Jornadas[id],ROW()-5)),"",INDEX(Jornadas[fecha],ROW()-5))</f>
        <v>45910</v>
      </c>
      <c r="D219" s="2" cm="1">
        <f t="array" ref="D219">IF(ISERROR(INDEX(Jornadas[id],ROW()-5)),"",COUNTIFS(_Cortes!$C:$C,INDEX(Jornadas[id],ROW()-5),_Cortes!$B:$B,LOOKUP($D$4,_Barberos!$B:$B,_Barberos!$A:$A)))</f>
        <v>0</v>
      </c>
      <c r="E219" s="21" cm="1">
        <f t="array" ref="E219">IF(ISERROR(INDEX(Jornadas[id],ROW()-5)),"",INT(SUMIFS(Cortes[importe],Cortes[id_jornada],INDEX(Jornadas[id],ROW()-5),Cortes[id_barbero],LOOKUP($D$4,Barberos[nombre],Barberos[id]))*(INDEX(Jornadas[comision_barberos],1)/100)))</f>
        <v>0</v>
      </c>
      <c r="F219" s="21" cm="1">
        <f t="array" ref="F219">IF(ISERROR(INDEX(Jornadas[id],ROW()-5)),"",SUMIFS(Cortes[propina],Cortes[id_jornada],INDEX(Jornadas[id],ROW()-5),Cortes[id_barbero],LOOKUP($D$4,Barberos[nombre],Barberos[id])))</f>
        <v>0</v>
      </c>
      <c r="G219" s="21" cm="1">
        <f t="array" ref="G219">IF(ISERROR(INDEX(Jornadas[id],ROW()-5)),"",SUMIFS(Adelantos[importe],Adelantos[id_jornada],INDEX(Jornadas[id],ROW()-5),Adelantos[id_barbero],LOOKUP($D$4,Barberos[nombre],Barberos[id])))</f>
        <v>0</v>
      </c>
      <c r="H219" s="21" cm="1">
        <f t="array" ref="H219">IF(ISERROR(INDEX(Jornadas[id],ROW()-5)),"",E219+F219-G219)</f>
        <v>0</v>
      </c>
      <c r="I219" s="2" cm="1">
        <f t="array" ref="I219">IF(ISERROR(INDEX(Jornadas[id],ROW()-5)),"",COUNTIFS(_Cortes!$C:$C,INDEX(Jornadas[id],ROW()-5),_Cortes!$B:$B,LOOKUP($I$4,_Barberos!$B:$B,_Barberos!$A:$A)))</f>
        <v>14</v>
      </c>
      <c r="J219" s="21" cm="1">
        <f t="array" ref="J219">IF(ISERROR(INDEX(Jornadas[id],ROW()-5)),"",INT(SUMIFS(Cortes[importe],Cortes[id_jornada],INDEX(Jornadas[id],ROW()-5),Cortes[id_barbero],LOOKUP($I$4,Barberos[nombre],Barberos[id]))*(INDEX(Jornadas[comision_barberos],1)/100)))</f>
        <v>56000</v>
      </c>
      <c r="K219" s="21" cm="1">
        <f t="array" ref="K219">IF(ISERROR(INDEX(Jornadas[id],ROW()-5)),"",SUMIFS(Cortes[propina],Cortes[id_jornada],INDEX(Jornadas[id],ROW()-5),Cortes[id_barbero],LOOKUP($I$4,Barberos[nombre],Barberos[id])))</f>
        <v>5000</v>
      </c>
      <c r="L219" s="21" cm="1">
        <f t="array" ref="L219">IF(ISERROR(INDEX(Jornadas[id],ROW()-5)),"",SUMIFS(Adelantos[importe],Adelantos[id_jornada],INDEX(Jornadas[id],ROW()-5),Adelantos[id_barbero],LOOKUP($I$4,Barberos[nombre],Barberos[id])))</f>
        <v>0</v>
      </c>
      <c r="M219" s="21" cm="1">
        <f t="array" ref="M219">IF(ISERROR(INDEX(Jornadas[id],ROW()-5)),"",J219+K219-L219)</f>
        <v>61000</v>
      </c>
      <c r="N219" s="2" cm="1">
        <f t="array" ref="N219">IF(ISERROR(INDEX(Jornadas[id],ROW()-5)),"",COUNTIFS(_Cortes!$C:$C,INDEX(Jornadas[id],ROW()-5),_Cortes!$B:$B,LOOKUP($N$4,_Barberos!$B:$B,_Barberos!$A:$A)))</f>
        <v>10</v>
      </c>
      <c r="O219" s="21" cm="1">
        <f t="array" ref="O219">IF(ISERROR(INDEX(Jornadas[id],ROW()-5)),"",INT(SUMIFS(Cortes[importe],Cortes[id_jornada],INDEX(Jornadas[id],ROW()-5),Cortes[id_barbero],LOOKUP($N$4,Barberos[nombre],Barberos[id]))*(INDEX(Jornadas[comision_barberos],1)/100)))</f>
        <v>58500</v>
      </c>
      <c r="P219" s="21" cm="1">
        <f t="array" ref="P219">IF(ISERROR(INDEX(Jornadas[id],ROW()-5)),"",SUMIFS(Cortes[propina],Cortes[id_jornada],INDEX(Jornadas[id],ROW()-5),Cortes[id_barbero],LOOKUP($N$4,Barberos[nombre],Barberos[id])))</f>
        <v>5000</v>
      </c>
      <c r="Q219" s="21" cm="1">
        <f t="array" ref="Q219">IF(ISERROR(INDEX(Jornadas[id],ROW()-5)),"",SUMIFS(Adelantos[importe],Adelantos[id_jornada],INDEX(Jornadas[id],ROW()-5),Adelantos[id_barbero],LOOKUP($N$4,Barberos[nombre],Barberos[id])))</f>
        <v>0</v>
      </c>
      <c r="R219" s="21" cm="1">
        <f t="array" ref="R219">IF(ISERROR(INDEX(Jornadas[id],ROW()-5)),"",O219+P219-Q219)</f>
        <v>63500</v>
      </c>
      <c r="S219" s="2" cm="1">
        <f t="array" ref="S219">IF(ISERROR(INDEX(Jornadas[id],ROW()-5)),"",COUNTIFS(_Cortes!$C:$C,INDEX(Jornadas[id],ROW()-5),_Cortes!$B:$B,LOOKUP($S$4,_Barberos!$B:$B,_Barberos!$A:$A)))</f>
        <v>9</v>
      </c>
      <c r="T219" s="21" cm="1">
        <f t="array" ref="T219">IF(ISERROR(INDEX(Jornadas[id],ROW()-5)),"",INT(SUMIFS(Cortes[importe],Cortes[id_jornada],INDEX(Jornadas[id],ROW()-5),Cortes[id_barbero],LOOKUP($S$4,Barberos[nombre],Barberos[id]))*(INDEX(Jornadas[comision_barberos],1)/100)))</f>
        <v>36000</v>
      </c>
      <c r="U219" s="21" cm="1">
        <f t="array" ref="U219">IF(ISERROR(INDEX(Jornadas[id],ROW()-5)),"",SUMIFS(Cortes[propina],Cortes[id_jornada],INDEX(Jornadas[id],ROW()-5),Cortes[id_barbero],LOOKUP($S$4,Barberos[nombre],Barberos[id])))</f>
        <v>5500</v>
      </c>
      <c r="V219" s="21" cm="1">
        <f t="array" ref="V219">IF(ISERROR(INDEX(Jornadas[id],ROW()-5)),"",SUMIFS(Adelantos[importe],Adelantos[id_jornada],INDEX(Jornadas[id],ROW()-5),Adelantos[id_barbero],LOOKUP($S$4,Barberos[nombre],Barberos[id])))</f>
        <v>0</v>
      </c>
      <c r="W219" s="21" cm="1">
        <f t="array" ref="W219">IF(ISERROR(INDEX(Jornadas[id],ROW()-5)),"",T219+U219-V219)</f>
        <v>41500</v>
      </c>
      <c r="X219" s="2" cm="1">
        <f t="array" ref="X219">IF(ISERROR(INDEX(Jornadas[id],ROW()-5)),"",COUNTIFS(_Cortes!$C:$C,INDEX(Jornadas[id],ROW()-5),_Cortes!$B:$B,LOOKUP($X$4,_Barberos!$B:$B,_Barberos!$A:$A)))</f>
        <v>9</v>
      </c>
      <c r="Y219" s="21" cm="1">
        <f t="array" ref="Y219">IF(ISERROR(INDEX(Jornadas[id],ROW()-5)),"",INT(SUMIFS(Cortes[importe],Cortes[id_jornada],INDEX(Jornadas[id],ROW()-5),Cortes[id_barbero],LOOKUP($X$4,Barberos[nombre],Barberos[id]))*(INDEX(Jornadas[comision_barberos],1)/100)))</f>
        <v>36000</v>
      </c>
      <c r="Z219" s="21" cm="1">
        <f t="array" ref="Z219">IF(ISERROR(INDEX(Jornadas[id],ROW()-5)),"",SUMIFS(Cortes[propina],Cortes[id_jornada],INDEX(Jornadas[id],ROW()-5),Cortes[id_barbero],LOOKUP($X$4,Barberos[nombre],Barberos[id])))</f>
        <v>6000</v>
      </c>
      <c r="AA219" s="21" cm="1">
        <f t="array" ref="AA219">IF(ISERROR(INDEX(Jornadas[id],ROW()-5)),"",SUMIFS(Adelantos[importe],Adelantos[id_jornada],INDEX(Jornadas[id],ROW()-5),Adelantos[id_barbero],LOOKUP($X$4,Barberos[nombre],Barberos[id])))</f>
        <v>0</v>
      </c>
      <c r="AB219" s="21" cm="1">
        <f t="array" ref="AB219">IF(ISERROR(INDEX(Jornadas[id],ROW()-5)),"",Y219+Z219-AA219)</f>
        <v>42000</v>
      </c>
      <c r="AC219" s="2" cm="1">
        <f t="array" ref="AC219">IF(ISERROR(INDEX(Jornadas[id],ROW()-5)),"",COUNTIFS(_Cortes!$C:$C,INDEX(Jornadas[id],ROW()-5),_Cortes!$B:$B,LOOKUP($AC$4,_Barberos!$B:$B,_Barberos!$A:$A)))</f>
        <v>12</v>
      </c>
      <c r="AD219" s="21" cm="1">
        <f t="array" ref="AD219">IF(ISERROR(INDEX(Jornadas[id],ROW()-5)),"",INT(SUMIFS(Cortes[importe],Cortes[id_jornada],INDEX(Jornadas[id],ROW()-5),Cortes[id_barbero],LOOKUP($AC$4,Barberos[nombre],Barberos[id]))*(INDEX(Jornadas[comision_barberos],1)/100)))</f>
        <v>49000</v>
      </c>
      <c r="AE219" s="21" cm="1">
        <f t="array" ref="AE219">IF(ISERROR(INDEX(Jornadas[id],ROW()-5)),"",SUMIFS(Cortes[propina],Cortes[id_jornada],INDEX(Jornadas[id],ROW()-5),Cortes[id_barbero],LOOKUP($AC$4,Barberos[nombre],Barberos[id])))</f>
        <v>2000</v>
      </c>
      <c r="AF219" s="21" cm="1">
        <f t="array" ref="AF219">IF(ISERROR(INDEX(Jornadas[id],ROW()-5)),"",SUMIFS(Adelantos[importe],Adelantos[id_jornada],INDEX(Jornadas[id],ROW()-5),Adelantos[id_barbero],LOOKUP($AC$4,Barberos[nombre],Barberos[id])))</f>
        <v>0</v>
      </c>
      <c r="AG219" s="21" cm="1">
        <f t="array" ref="AG219">IF(ISERROR(INDEX(Jornadas[id],ROW()-5)),"",AD219+AE219-AF219)</f>
        <v>51000</v>
      </c>
      <c r="AH219" s="2" cm="1">
        <f t="array" ref="AH219">IF(ISERROR(INDEX(Jornadas[id],ROW()-5)),"",COUNTIFS(_Cortes!$C:$C,INDEX(Jornadas[id],ROW()-5),_Cortes!$B:$B,LOOKUP($AH$4,_Barberos!$B:$B,_Barberos!$A:$A)))</f>
        <v>0</v>
      </c>
      <c r="AI219" s="21" cm="1">
        <f t="array" ref="AI219">IF(ISERROR(INDEX(Jornadas[id],ROW()-5)),"",INT(SUMIFS(Cortes[importe],Cortes[id_jornada],INDEX(Jornadas[id],ROW()-5),Cortes[id_barbero],LOOKUP($AH$4,Barberos[nombre],Barberos[id]))*(INDEX(Jornadas[comision_barberos],1)/100)))</f>
        <v>0</v>
      </c>
      <c r="AJ219" s="21" cm="1">
        <f t="array" ref="AJ219">IF(ISERROR(INDEX(Jornadas[id],ROW()-5)),"",SUMIFS(Cortes[propina],Cortes[id_jornada],INDEX(Jornadas[id],ROW()-5),Cortes[id_barbero],LOOKUP($AH$4,Barberos[nombre],Barberos[id])))</f>
        <v>0</v>
      </c>
      <c r="AK219" s="21" cm="1">
        <f t="array" ref="AK219">IF(ISERROR(INDEX(Jornadas[id],ROW()-5)),"",SUMIFS(Adelantos[importe],Adelantos[id_jornada],INDEX(Jornadas[id],ROW()-5),Adelantos[id_barbero],LOOKUP($AH$4,Barberos[nombre],Barberos[id])))</f>
        <v>0</v>
      </c>
      <c r="AL219" s="21" cm="1">
        <f t="array" ref="AL219">IF(ISERROR(INDEX(Jornadas[id],ROW()-5)),"",AI219+AJ219-AK219)</f>
        <v>0</v>
      </c>
      <c r="AM219" s="2" cm="1">
        <f t="array" ref="AM219">IF(ISERROR(INDEX(Jornadas[id],ROW()-5)),"",COUNTIFS(_Cortes!$C:$C,INDEX(Jornadas[id],ROW()-5),_Cortes!$B:$B,LOOKUP($AM$4,_Barberos!$B:$B,_Barberos!$A:$A)))</f>
        <v>0</v>
      </c>
      <c r="AN219" s="21" cm="1">
        <f t="array" ref="AN219">IF(ISERROR(INDEX(Jornadas[id],ROW()-5)),"",INT(SUMIFS(Cortes[importe],Cortes[id_jornada],INDEX(Jornadas[id],ROW()-5),Cortes[id_barbero],LOOKUP($AM$4,Barberos[nombre],Barberos[id]))*(INDEX(Jornadas[comision_barberos],1)/100)))</f>
        <v>0</v>
      </c>
      <c r="AO219" s="21" cm="1">
        <f t="array" ref="AO219">IF(ISERROR(INDEX(Jornadas[id],ROW()-5)),"",SUMIFS(Cortes[propina],Cortes[id_jornada],INDEX(Jornadas[id],ROW()-5),Cortes[id_barbero],LOOKUP($AM$4,Barberos[nombre],Barberos[id])))</f>
        <v>0</v>
      </c>
      <c r="AP219" s="21" cm="1">
        <f t="array" ref="AP219">IF(ISERROR(INDEX(Jornadas[id],ROW()-5)),"",SUMIFS(Adelantos[importe],Adelantos[id_jornada],INDEX(Jornadas[id],ROW()-5),Adelantos[id_barbero],LOOKUP($AM$4,Barberos[nombre],Barberos[id])))</f>
        <v>0</v>
      </c>
      <c r="AQ219" s="21" cm="1">
        <f t="array" ref="AQ219">IF(ISERROR(INDEX(Jornadas[id],ROW()-5)),"",AN219+AO219-AP219)</f>
        <v>0</v>
      </c>
      <c r="AR219" s="2" cm="1">
        <f t="array" ref="AR219">IF(ISERROR(INDEX(Jornadas[id],ROW()-5)),"",COUNTIFS(_Cortes!$C:$C,INDEX(Jornadas[id],ROW()-5),_Cortes!$B:$B,LOOKUP($AR$4,_Barberos!$B:$B,_Barberos!$A:$A)))</f>
        <v>0</v>
      </c>
      <c r="AS219" s="21" cm="1">
        <f t="array" ref="AS219">IF(ISERROR(INDEX(Jornadas[id],ROW()-5)),"",INT(SUMIFS(Cortes[importe],Cortes[id_jornada],INDEX(Jornadas[id],ROW()-5),Cortes[id_barbero],LOOKUP($AR$4,Barberos[nombre],Barberos[id]))*(INDEX(Jornadas[comision_barberos],1)/100)))</f>
        <v>0</v>
      </c>
      <c r="AT219" s="21" cm="1">
        <f t="array" ref="AT219">IF(ISERROR(INDEX(Jornadas[id],ROW()-5)),"",SUMIFS(Cortes[propina],Cortes[id_jornada],INDEX(Jornadas[id],ROW()-5),Cortes[id_barbero],LOOKUP($AR$4,Barberos[nombre],Barberos[id])))</f>
        <v>0</v>
      </c>
      <c r="AU219" s="21" cm="1">
        <f t="array" ref="AU219">IF(ISERROR(INDEX(Jornadas[id],ROW()-5)),"",SUMIFS(Adelantos[importe],Adelantos[id_jornada],INDEX(Jornadas[id],ROW()-5),Adelantos[id_barbero],LOOKUP($AR$4,Barberos[nombre],Barberos[id])))</f>
        <v>0</v>
      </c>
      <c r="AV219" s="21" cm="1">
        <f t="array" ref="AV219">IF(ISERROR(INDEX(Jornadas[id],ROW()-5)),"",AS219+AT219-AU219)</f>
        <v>0</v>
      </c>
    </row>
    <row r="220" spans="1:48" ht="15" hidden="1" customHeight="1" x14ac:dyDescent="0.3">
      <c r="A220" s="53" t="str">
        <f t="shared" si="3"/>
        <v>Thursday</v>
      </c>
      <c r="B220" s="54"/>
      <c r="C220" s="38" cm="1">
        <f t="array" ref="C220">IF(ISERROR(INDEX(Jornadas[id],ROW()-5)),"",INDEX(Jornadas[fecha],ROW()-5))</f>
        <v>45911</v>
      </c>
      <c r="D220" s="1" cm="1">
        <f t="array" ref="D220">IF(ISERROR(INDEX(Jornadas[id],ROW()-5)),"",COUNTIFS(_Cortes!$C:$C,INDEX(Jornadas[id],ROW()-5),_Cortes!$B:$B,LOOKUP($D$4,_Barberos!$B:$B,_Barberos!$A:$A)))</f>
        <v>1</v>
      </c>
      <c r="E220" s="20" cm="1">
        <f t="array" ref="E220">IF(ISERROR(INDEX(Jornadas[id],ROW()-5)),"",INT(SUMIFS(Cortes[importe],Cortes[id_jornada],INDEX(Jornadas[id],ROW()-5),Cortes[id_barbero],LOOKUP($D$4,Barberos[nombre],Barberos[id]))*(INDEX(Jornadas[comision_barberos],1)/100)))</f>
        <v>4000</v>
      </c>
      <c r="F220" s="20" cm="1">
        <f t="array" ref="F220">IF(ISERROR(INDEX(Jornadas[id],ROW()-5)),"",SUMIFS(Cortes[propina],Cortes[id_jornada],INDEX(Jornadas[id],ROW()-5),Cortes[id_barbero],LOOKUP($D$4,Barberos[nombre],Barberos[id])))</f>
        <v>0</v>
      </c>
      <c r="G220" s="20" cm="1">
        <f t="array" ref="G220">IF(ISERROR(INDEX(Jornadas[id],ROW()-5)),"",SUMIFS(Adelantos[importe],Adelantos[id_jornada],INDEX(Jornadas[id],ROW()-5),Adelantos[id_barbero],LOOKUP($D$4,Barberos[nombre],Barberos[id])))</f>
        <v>0</v>
      </c>
      <c r="H220" s="20" cm="1">
        <f t="array" ref="H220">IF(ISERROR(INDEX(Jornadas[id],ROW()-5)),"",E220+F220-G220)</f>
        <v>4000</v>
      </c>
      <c r="I220" s="1" cm="1">
        <f t="array" ref="I220">IF(ISERROR(INDEX(Jornadas[id],ROW()-5)),"",COUNTIFS(_Cortes!$C:$C,INDEX(Jornadas[id],ROW()-5),_Cortes!$B:$B,LOOKUP($I$4,_Barberos!$B:$B,_Barberos!$A:$A)))</f>
        <v>17</v>
      </c>
      <c r="J220" s="20" cm="1">
        <f t="array" ref="J220">IF(ISERROR(INDEX(Jornadas[id],ROW()-5)),"",INT(SUMIFS(Cortes[importe],Cortes[id_jornada],INDEX(Jornadas[id],ROW()-5),Cortes[id_barbero],LOOKUP($I$4,Barberos[nombre],Barberos[id]))*(INDEX(Jornadas[comision_barberos],1)/100)))</f>
        <v>69000</v>
      </c>
      <c r="K220" s="20" cm="1">
        <f t="array" ref="K220">IF(ISERROR(INDEX(Jornadas[id],ROW()-5)),"",SUMIFS(Cortes[propina],Cortes[id_jornada],INDEX(Jornadas[id],ROW()-5),Cortes[id_barbero],LOOKUP($I$4,Barberos[nombre],Barberos[id])))</f>
        <v>3500</v>
      </c>
      <c r="L220" s="20" cm="1">
        <f t="array" ref="L220">IF(ISERROR(INDEX(Jornadas[id],ROW()-5)),"",SUMIFS(Adelantos[importe],Adelantos[id_jornada],INDEX(Jornadas[id],ROW()-5),Adelantos[id_barbero],LOOKUP($I$4,Barberos[nombre],Barberos[id])))</f>
        <v>0</v>
      </c>
      <c r="M220" s="20" cm="1">
        <f t="array" ref="M220">IF(ISERROR(INDEX(Jornadas[id],ROW()-5)),"",J220+K220-L220)</f>
        <v>72500</v>
      </c>
      <c r="N220" s="1" cm="1">
        <f t="array" ref="N220">IF(ISERROR(INDEX(Jornadas[id],ROW()-5)),"",COUNTIFS(_Cortes!$C:$C,INDEX(Jornadas[id],ROW()-5),_Cortes!$B:$B,LOOKUP($N$4,_Barberos!$B:$B,_Barberos!$A:$A)))</f>
        <v>16</v>
      </c>
      <c r="O220" s="20" cm="1">
        <f t="array" ref="O220">IF(ISERROR(INDEX(Jornadas[id],ROW()-5)),"",INT(SUMIFS(Cortes[importe],Cortes[id_jornada],INDEX(Jornadas[id],ROW()-5),Cortes[id_barbero],LOOKUP($N$4,Barberos[nombre],Barberos[id]))*(INDEX(Jornadas[comision_barberos],1)/100)))</f>
        <v>65000</v>
      </c>
      <c r="P220" s="20" cm="1">
        <f t="array" ref="P220">IF(ISERROR(INDEX(Jornadas[id],ROW()-5)),"",SUMIFS(Cortes[propina],Cortes[id_jornada],INDEX(Jornadas[id],ROW()-5),Cortes[id_barbero],LOOKUP($N$4,Barberos[nombre],Barberos[id])))</f>
        <v>14000</v>
      </c>
      <c r="Q220" s="20" cm="1">
        <f t="array" ref="Q220">IF(ISERROR(INDEX(Jornadas[id],ROW()-5)),"",SUMIFS(Adelantos[importe],Adelantos[id_jornada],INDEX(Jornadas[id],ROW()-5),Adelantos[id_barbero],LOOKUP($N$4,Barberos[nombre],Barberos[id])))</f>
        <v>0</v>
      </c>
      <c r="R220" s="20" cm="1">
        <f t="array" ref="R220">IF(ISERROR(INDEX(Jornadas[id],ROW()-5)),"",O220+P220-Q220)</f>
        <v>79000</v>
      </c>
      <c r="S220" s="1" cm="1">
        <f t="array" ref="S220">IF(ISERROR(INDEX(Jornadas[id],ROW()-5)),"",COUNTIFS(_Cortes!$C:$C,INDEX(Jornadas[id],ROW()-5),_Cortes!$B:$B,LOOKUP($S$4,_Barberos!$B:$B,_Barberos!$A:$A)))</f>
        <v>0</v>
      </c>
      <c r="T220" s="20" cm="1">
        <f t="array" ref="T220">IF(ISERROR(INDEX(Jornadas[id],ROW()-5)),"",INT(SUMIFS(Cortes[importe],Cortes[id_jornada],INDEX(Jornadas[id],ROW()-5),Cortes[id_barbero],LOOKUP($S$4,Barberos[nombre],Barberos[id]))*(INDEX(Jornadas[comision_barberos],1)/100)))</f>
        <v>0</v>
      </c>
      <c r="U220" s="20" cm="1">
        <f t="array" ref="U220">IF(ISERROR(INDEX(Jornadas[id],ROW()-5)),"",SUMIFS(Cortes[propina],Cortes[id_jornada],INDEX(Jornadas[id],ROW()-5),Cortes[id_barbero],LOOKUP($S$4,Barberos[nombre],Barberos[id])))</f>
        <v>0</v>
      </c>
      <c r="V220" s="20" cm="1">
        <f t="array" ref="V220">IF(ISERROR(INDEX(Jornadas[id],ROW()-5)),"",SUMIFS(Adelantos[importe],Adelantos[id_jornada],INDEX(Jornadas[id],ROW()-5),Adelantos[id_barbero],LOOKUP($S$4,Barberos[nombre],Barberos[id])))</f>
        <v>0</v>
      </c>
      <c r="W220" s="20" cm="1">
        <f t="array" ref="W220">IF(ISERROR(INDEX(Jornadas[id],ROW()-5)),"",T220+U220-V220)</f>
        <v>0</v>
      </c>
      <c r="X220" s="1" cm="1">
        <f t="array" ref="X220">IF(ISERROR(INDEX(Jornadas[id],ROW()-5)),"",COUNTIFS(_Cortes!$C:$C,INDEX(Jornadas[id],ROW()-5),_Cortes!$B:$B,LOOKUP($X$4,_Barberos!$B:$B,_Barberos!$A:$A)))</f>
        <v>8</v>
      </c>
      <c r="Y220" s="20" cm="1">
        <f t="array" ref="Y220">IF(ISERROR(INDEX(Jornadas[id],ROW()-5)),"",INT(SUMIFS(Cortes[importe],Cortes[id_jornada],INDEX(Jornadas[id],ROW()-5),Cortes[id_barbero],LOOKUP($X$4,Barberos[nombre],Barberos[id]))*(INDEX(Jornadas[comision_barberos],1)/100)))</f>
        <v>33000</v>
      </c>
      <c r="Z220" s="20" cm="1">
        <f t="array" ref="Z220">IF(ISERROR(INDEX(Jornadas[id],ROW()-5)),"",SUMIFS(Cortes[propina],Cortes[id_jornada],INDEX(Jornadas[id],ROW()-5),Cortes[id_barbero],LOOKUP($X$4,Barberos[nombre],Barberos[id])))</f>
        <v>1300</v>
      </c>
      <c r="AA220" s="20" cm="1">
        <f t="array" ref="AA220">IF(ISERROR(INDEX(Jornadas[id],ROW()-5)),"",SUMIFS(Adelantos[importe],Adelantos[id_jornada],INDEX(Jornadas[id],ROW()-5),Adelantos[id_barbero],LOOKUP($X$4,Barberos[nombre],Barberos[id])))</f>
        <v>0</v>
      </c>
      <c r="AB220" s="20" cm="1">
        <f t="array" ref="AB220">IF(ISERROR(INDEX(Jornadas[id],ROW()-5)),"",Y220+Z220-AA220)</f>
        <v>34300</v>
      </c>
      <c r="AC220" s="1" cm="1">
        <f t="array" ref="AC220">IF(ISERROR(INDEX(Jornadas[id],ROW()-5)),"",COUNTIFS(_Cortes!$C:$C,INDEX(Jornadas[id],ROW()-5),_Cortes!$B:$B,LOOKUP($AC$4,_Barberos!$B:$B,_Barberos!$A:$A)))</f>
        <v>14</v>
      </c>
      <c r="AD220" s="20" cm="1">
        <f t="array" ref="AD220">IF(ISERROR(INDEX(Jornadas[id],ROW()-5)),"",INT(SUMIFS(Cortes[importe],Cortes[id_jornada],INDEX(Jornadas[id],ROW()-5),Cortes[id_barbero],LOOKUP($AC$4,Barberos[nombre],Barberos[id]))*(INDEX(Jornadas[comision_barberos],1)/100)))</f>
        <v>56000</v>
      </c>
      <c r="AE220" s="20" cm="1">
        <f t="array" ref="AE220">IF(ISERROR(INDEX(Jornadas[id],ROW()-5)),"",SUMIFS(Cortes[propina],Cortes[id_jornada],INDEX(Jornadas[id],ROW()-5),Cortes[id_barbero],LOOKUP($AC$4,Barberos[nombre],Barberos[id])))</f>
        <v>2000</v>
      </c>
      <c r="AF220" s="20" cm="1">
        <f t="array" ref="AF220">IF(ISERROR(INDEX(Jornadas[id],ROW()-5)),"",SUMIFS(Adelantos[importe],Adelantos[id_jornada],INDEX(Jornadas[id],ROW()-5),Adelantos[id_barbero],LOOKUP($AC$4,Barberos[nombre],Barberos[id])))</f>
        <v>0</v>
      </c>
      <c r="AG220" s="20" cm="1">
        <f t="array" ref="AG220">IF(ISERROR(INDEX(Jornadas[id],ROW()-5)),"",AD220+AE220-AF220)</f>
        <v>58000</v>
      </c>
      <c r="AH220" s="1" cm="1">
        <f t="array" ref="AH220">IF(ISERROR(INDEX(Jornadas[id],ROW()-5)),"",COUNTIFS(_Cortes!$C:$C,INDEX(Jornadas[id],ROW()-5),_Cortes!$B:$B,LOOKUP($AH$4,_Barberos!$B:$B,_Barberos!$A:$A)))</f>
        <v>0</v>
      </c>
      <c r="AI220" s="20" cm="1">
        <f t="array" ref="AI220">IF(ISERROR(INDEX(Jornadas[id],ROW()-5)),"",INT(SUMIFS(Cortes[importe],Cortes[id_jornada],INDEX(Jornadas[id],ROW()-5),Cortes[id_barbero],LOOKUP($AH$4,Barberos[nombre],Barberos[id]))*(INDEX(Jornadas[comision_barberos],1)/100)))</f>
        <v>0</v>
      </c>
      <c r="AJ220" s="20" cm="1">
        <f t="array" ref="AJ220">IF(ISERROR(INDEX(Jornadas[id],ROW()-5)),"",SUMIFS(Cortes[propina],Cortes[id_jornada],INDEX(Jornadas[id],ROW()-5),Cortes[id_barbero],LOOKUP($AH$4,Barberos[nombre],Barberos[id])))</f>
        <v>0</v>
      </c>
      <c r="AK220" s="20" cm="1">
        <f t="array" ref="AK220">IF(ISERROR(INDEX(Jornadas[id],ROW()-5)),"",SUMIFS(Adelantos[importe],Adelantos[id_jornada],INDEX(Jornadas[id],ROW()-5),Adelantos[id_barbero],LOOKUP($AH$4,Barberos[nombre],Barberos[id])))</f>
        <v>0</v>
      </c>
      <c r="AL220" s="20" cm="1">
        <f t="array" ref="AL220">IF(ISERROR(INDEX(Jornadas[id],ROW()-5)),"",AI220+AJ220-AK220)</f>
        <v>0</v>
      </c>
      <c r="AM220" s="1" cm="1">
        <f t="array" ref="AM220">IF(ISERROR(INDEX(Jornadas[id],ROW()-5)),"",COUNTIFS(_Cortes!$C:$C,INDEX(Jornadas[id],ROW()-5),_Cortes!$B:$B,LOOKUP($AM$4,_Barberos!$B:$B,_Barberos!$A:$A)))</f>
        <v>0</v>
      </c>
      <c r="AN220" s="20" cm="1">
        <f t="array" ref="AN220">IF(ISERROR(INDEX(Jornadas[id],ROW()-5)),"",INT(SUMIFS(Cortes[importe],Cortes[id_jornada],INDEX(Jornadas[id],ROW()-5),Cortes[id_barbero],LOOKUP($AM$4,Barberos[nombre],Barberos[id]))*(INDEX(Jornadas[comision_barberos],1)/100)))</f>
        <v>0</v>
      </c>
      <c r="AO220" s="20" cm="1">
        <f t="array" ref="AO220">IF(ISERROR(INDEX(Jornadas[id],ROW()-5)),"",SUMIFS(Cortes[propina],Cortes[id_jornada],INDEX(Jornadas[id],ROW()-5),Cortes[id_barbero],LOOKUP($AM$4,Barberos[nombre],Barberos[id])))</f>
        <v>0</v>
      </c>
      <c r="AP220" s="20" cm="1">
        <f t="array" ref="AP220">IF(ISERROR(INDEX(Jornadas[id],ROW()-5)),"",SUMIFS(Adelantos[importe],Adelantos[id_jornada],INDEX(Jornadas[id],ROW()-5),Adelantos[id_barbero],LOOKUP($AM$4,Barberos[nombre],Barberos[id])))</f>
        <v>0</v>
      </c>
      <c r="AQ220" s="20" cm="1">
        <f t="array" ref="AQ220">IF(ISERROR(INDEX(Jornadas[id],ROW()-5)),"",AN220+AO220-AP220)</f>
        <v>0</v>
      </c>
      <c r="AR220" s="1" cm="1">
        <f t="array" ref="AR220">IF(ISERROR(INDEX(Jornadas[id],ROW()-5)),"",COUNTIFS(_Cortes!$C:$C,INDEX(Jornadas[id],ROW()-5),_Cortes!$B:$B,LOOKUP($AR$4,_Barberos!$B:$B,_Barberos!$A:$A)))</f>
        <v>0</v>
      </c>
      <c r="AS220" s="20" cm="1">
        <f t="array" ref="AS220">IF(ISERROR(INDEX(Jornadas[id],ROW()-5)),"",INT(SUMIFS(Cortes[importe],Cortes[id_jornada],INDEX(Jornadas[id],ROW()-5),Cortes[id_barbero],LOOKUP($AR$4,Barberos[nombre],Barberos[id]))*(INDEX(Jornadas[comision_barberos],1)/100)))</f>
        <v>0</v>
      </c>
      <c r="AT220" s="20" cm="1">
        <f t="array" ref="AT220">IF(ISERROR(INDEX(Jornadas[id],ROW()-5)),"",SUMIFS(Cortes[propina],Cortes[id_jornada],INDEX(Jornadas[id],ROW()-5),Cortes[id_barbero],LOOKUP($AR$4,Barberos[nombre],Barberos[id])))</f>
        <v>0</v>
      </c>
      <c r="AU220" s="20" cm="1">
        <f t="array" ref="AU220">IF(ISERROR(INDEX(Jornadas[id],ROW()-5)),"",SUMIFS(Adelantos[importe],Adelantos[id_jornada],INDEX(Jornadas[id],ROW()-5),Adelantos[id_barbero],LOOKUP($AR$4,Barberos[nombre],Barberos[id])))</f>
        <v>0</v>
      </c>
      <c r="AV220" s="20" cm="1">
        <f t="array" ref="AV220">IF(ISERROR(INDEX(Jornadas[id],ROW()-5)),"",AS220+AT220-AU220)</f>
        <v>0</v>
      </c>
    </row>
    <row r="221" spans="1:48" ht="15" hidden="1" customHeight="1" x14ac:dyDescent="0.3">
      <c r="A221" s="51" t="str">
        <f t="shared" si="3"/>
        <v>Friday</v>
      </c>
      <c r="B221" s="52"/>
      <c r="C221" s="36" cm="1">
        <f t="array" ref="C221">IF(ISERROR(INDEX(Jornadas[id],ROW()-5)),"",INDEX(Jornadas[fecha],ROW()-5))</f>
        <v>45912</v>
      </c>
      <c r="D221" s="2" cm="1">
        <f t="array" ref="D221">IF(ISERROR(INDEX(Jornadas[id],ROW()-5)),"",COUNTIFS(_Cortes!$C:$C,INDEX(Jornadas[id],ROW()-5),_Cortes!$B:$B,LOOKUP($D$4,_Barberos!$B:$B,_Barberos!$A:$A)))</f>
        <v>0</v>
      </c>
      <c r="E221" s="21" cm="1">
        <f t="array" ref="E221">IF(ISERROR(INDEX(Jornadas[id],ROW()-5)),"",INT(SUMIFS(Cortes[importe],Cortes[id_jornada],INDEX(Jornadas[id],ROW()-5),Cortes[id_barbero],LOOKUP($D$4,Barberos[nombre],Barberos[id]))*(INDEX(Jornadas[comision_barberos],1)/100)))</f>
        <v>0</v>
      </c>
      <c r="F221" s="21" cm="1">
        <f t="array" ref="F221">IF(ISERROR(INDEX(Jornadas[id],ROW()-5)),"",SUMIFS(Cortes[propina],Cortes[id_jornada],INDEX(Jornadas[id],ROW()-5),Cortes[id_barbero],LOOKUP($D$4,Barberos[nombre],Barberos[id])))</f>
        <v>0</v>
      </c>
      <c r="G221" s="21" cm="1">
        <f t="array" ref="G221">IF(ISERROR(INDEX(Jornadas[id],ROW()-5)),"",SUMIFS(Adelantos[importe],Adelantos[id_jornada],INDEX(Jornadas[id],ROW()-5),Adelantos[id_barbero],LOOKUP($D$4,Barberos[nombre],Barberos[id])))</f>
        <v>0</v>
      </c>
      <c r="H221" s="21" cm="1">
        <f t="array" ref="H221">IF(ISERROR(INDEX(Jornadas[id],ROW()-5)),"",E221+F221-G221)</f>
        <v>0</v>
      </c>
      <c r="I221" s="2" cm="1">
        <f t="array" ref="I221">IF(ISERROR(INDEX(Jornadas[id],ROW()-5)),"",COUNTIFS(_Cortes!$C:$C,INDEX(Jornadas[id],ROW()-5),_Cortes!$B:$B,LOOKUP($I$4,_Barberos!$B:$B,_Barberos!$A:$A)))</f>
        <v>18</v>
      </c>
      <c r="J221" s="21" cm="1">
        <f t="array" ref="J221">IF(ISERROR(INDEX(Jornadas[id],ROW()-5)),"",INT(SUMIFS(Cortes[importe],Cortes[id_jornada],INDEX(Jornadas[id],ROW()-5),Cortes[id_barbero],LOOKUP($I$4,Barberos[nombre],Barberos[id]))*(INDEX(Jornadas[comision_barberos],1)/100)))</f>
        <v>72000</v>
      </c>
      <c r="K221" s="21" cm="1">
        <f t="array" ref="K221">IF(ISERROR(INDEX(Jornadas[id],ROW()-5)),"",SUMIFS(Cortes[propina],Cortes[id_jornada],INDEX(Jornadas[id],ROW()-5),Cortes[id_barbero],LOOKUP($I$4,Barberos[nombre],Barberos[id])))</f>
        <v>2150</v>
      </c>
      <c r="L221" s="21" cm="1">
        <f t="array" ref="L221">IF(ISERROR(INDEX(Jornadas[id],ROW()-5)),"",SUMIFS(Adelantos[importe],Adelantos[id_jornada],INDEX(Jornadas[id],ROW()-5),Adelantos[id_barbero],LOOKUP($I$4,Barberos[nombre],Barberos[id])))</f>
        <v>0</v>
      </c>
      <c r="M221" s="21" cm="1">
        <f t="array" ref="M221">IF(ISERROR(INDEX(Jornadas[id],ROW()-5)),"",J221+K221-L221)</f>
        <v>74150</v>
      </c>
      <c r="N221" s="2" cm="1">
        <f t="array" ref="N221">IF(ISERROR(INDEX(Jornadas[id],ROW()-5)),"",COUNTIFS(_Cortes!$C:$C,INDEX(Jornadas[id],ROW()-5),_Cortes!$B:$B,LOOKUP($N$4,_Barberos!$B:$B,_Barberos!$A:$A)))</f>
        <v>15</v>
      </c>
      <c r="O221" s="21" cm="1">
        <f t="array" ref="O221">IF(ISERROR(INDEX(Jornadas[id],ROW()-5)),"",INT(SUMIFS(Cortes[importe],Cortes[id_jornada],INDEX(Jornadas[id],ROW()-5),Cortes[id_barbero],LOOKUP($N$4,Barberos[nombre],Barberos[id]))*(INDEX(Jornadas[comision_barberos],1)/100)))</f>
        <v>63000</v>
      </c>
      <c r="P221" s="21" cm="1">
        <f t="array" ref="P221">IF(ISERROR(INDEX(Jornadas[id],ROW()-5)),"",SUMIFS(Cortes[propina],Cortes[id_jornada],INDEX(Jornadas[id],ROW()-5),Cortes[id_barbero],LOOKUP($N$4,Barberos[nombre],Barberos[id])))</f>
        <v>6000</v>
      </c>
      <c r="Q221" s="21" cm="1">
        <f t="array" ref="Q221">IF(ISERROR(INDEX(Jornadas[id],ROW()-5)),"",SUMIFS(Adelantos[importe],Adelantos[id_jornada],INDEX(Jornadas[id],ROW()-5),Adelantos[id_barbero],LOOKUP($N$4,Barberos[nombre],Barberos[id])))</f>
        <v>0</v>
      </c>
      <c r="R221" s="21" cm="1">
        <f t="array" ref="R221">IF(ISERROR(INDEX(Jornadas[id],ROW()-5)),"",O221+P221-Q221)</f>
        <v>69000</v>
      </c>
      <c r="S221" s="2" cm="1">
        <f t="array" ref="S221">IF(ISERROR(INDEX(Jornadas[id],ROW()-5)),"",COUNTIFS(_Cortes!$C:$C,INDEX(Jornadas[id],ROW()-5),_Cortes!$B:$B,LOOKUP($S$4,_Barberos!$B:$B,_Barberos!$A:$A)))</f>
        <v>11</v>
      </c>
      <c r="T221" s="21" cm="1">
        <f t="array" ref="T221">IF(ISERROR(INDEX(Jornadas[id],ROW()-5)),"",INT(SUMIFS(Cortes[importe],Cortes[id_jornada],INDEX(Jornadas[id],ROW()-5),Cortes[id_barbero],LOOKUP($S$4,Barberos[nombre],Barberos[id]))*(INDEX(Jornadas[comision_barberos],1)/100)))</f>
        <v>44000</v>
      </c>
      <c r="U221" s="21" cm="1">
        <f t="array" ref="U221">IF(ISERROR(INDEX(Jornadas[id],ROW()-5)),"",SUMIFS(Cortes[propina],Cortes[id_jornada],INDEX(Jornadas[id],ROW()-5),Cortes[id_barbero],LOOKUP($S$4,Barberos[nombre],Barberos[id])))</f>
        <v>7000</v>
      </c>
      <c r="V221" s="21" cm="1">
        <f t="array" ref="V221">IF(ISERROR(INDEX(Jornadas[id],ROW()-5)),"",SUMIFS(Adelantos[importe],Adelantos[id_jornada],INDEX(Jornadas[id],ROW()-5),Adelantos[id_barbero],LOOKUP($S$4,Barberos[nombre],Barberos[id])))</f>
        <v>2100</v>
      </c>
      <c r="W221" s="21" cm="1">
        <f t="array" ref="W221">IF(ISERROR(INDEX(Jornadas[id],ROW()-5)),"",T221+U221-V221)</f>
        <v>48900</v>
      </c>
      <c r="X221" s="2" cm="1">
        <f t="array" ref="X221">IF(ISERROR(INDEX(Jornadas[id],ROW()-5)),"",COUNTIFS(_Cortes!$C:$C,INDEX(Jornadas[id],ROW()-5),_Cortes!$B:$B,LOOKUP($X$4,_Barberos!$B:$B,_Barberos!$A:$A)))</f>
        <v>10</v>
      </c>
      <c r="Y221" s="21" cm="1">
        <f t="array" ref="Y221">IF(ISERROR(INDEX(Jornadas[id],ROW()-5)),"",INT(SUMIFS(Cortes[importe],Cortes[id_jornada],INDEX(Jornadas[id],ROW()-5),Cortes[id_barbero],LOOKUP($X$4,Barberos[nombre],Barberos[id]))*(INDEX(Jornadas[comision_barberos],1)/100)))</f>
        <v>41000</v>
      </c>
      <c r="Z221" s="21" cm="1">
        <f t="array" ref="Z221">IF(ISERROR(INDEX(Jornadas[id],ROW()-5)),"",SUMIFS(Cortes[propina],Cortes[id_jornada],INDEX(Jornadas[id],ROW()-5),Cortes[id_barbero],LOOKUP($X$4,Barberos[nombre],Barberos[id])))</f>
        <v>5000</v>
      </c>
      <c r="AA221" s="21" cm="1">
        <f t="array" ref="AA221">IF(ISERROR(INDEX(Jornadas[id],ROW()-5)),"",SUMIFS(Adelantos[importe],Adelantos[id_jornada],INDEX(Jornadas[id],ROW()-5),Adelantos[id_barbero],LOOKUP($X$4,Barberos[nombre],Barberos[id])))</f>
        <v>0</v>
      </c>
      <c r="AB221" s="21" cm="1">
        <f t="array" ref="AB221">IF(ISERROR(INDEX(Jornadas[id],ROW()-5)),"",Y221+Z221-AA221)</f>
        <v>46000</v>
      </c>
      <c r="AC221" s="2" cm="1">
        <f t="array" ref="AC221">IF(ISERROR(INDEX(Jornadas[id],ROW()-5)),"",COUNTIFS(_Cortes!$C:$C,INDEX(Jornadas[id],ROW()-5),_Cortes!$B:$B,LOOKUP($AC$4,_Barberos!$B:$B,_Barberos!$A:$A)))</f>
        <v>11</v>
      </c>
      <c r="AD221" s="21" cm="1">
        <f t="array" ref="AD221">IF(ISERROR(INDEX(Jornadas[id],ROW()-5)),"",INT(SUMIFS(Cortes[importe],Cortes[id_jornada],INDEX(Jornadas[id],ROW()-5),Cortes[id_barbero],LOOKUP($AC$4,Barberos[nombre],Barberos[id]))*(INDEX(Jornadas[comision_barberos],1)/100)))</f>
        <v>46000</v>
      </c>
      <c r="AE221" s="21" cm="1">
        <f t="array" ref="AE221">IF(ISERROR(INDEX(Jornadas[id],ROW()-5)),"",SUMIFS(Cortes[propina],Cortes[id_jornada],INDEX(Jornadas[id],ROW()-5),Cortes[id_barbero],LOOKUP($AC$4,Barberos[nombre],Barberos[id])))</f>
        <v>2000</v>
      </c>
      <c r="AF221" s="21" cm="1">
        <f t="array" ref="AF221">IF(ISERROR(INDEX(Jornadas[id],ROW()-5)),"",SUMIFS(Adelantos[importe],Adelantos[id_jornada],INDEX(Jornadas[id],ROW()-5),Adelantos[id_barbero],LOOKUP($AC$4,Barberos[nombre],Barberos[id])))</f>
        <v>0</v>
      </c>
      <c r="AG221" s="21" cm="1">
        <f t="array" ref="AG221">IF(ISERROR(INDEX(Jornadas[id],ROW()-5)),"",AD221+AE221-AF221)</f>
        <v>48000</v>
      </c>
      <c r="AH221" s="2" cm="1">
        <f t="array" ref="AH221">IF(ISERROR(INDEX(Jornadas[id],ROW()-5)),"",COUNTIFS(_Cortes!$C:$C,INDEX(Jornadas[id],ROW()-5),_Cortes!$B:$B,LOOKUP($AH$4,_Barberos!$B:$B,_Barberos!$A:$A)))</f>
        <v>0</v>
      </c>
      <c r="AI221" s="21" cm="1">
        <f t="array" ref="AI221">IF(ISERROR(INDEX(Jornadas[id],ROW()-5)),"",INT(SUMIFS(Cortes[importe],Cortes[id_jornada],INDEX(Jornadas[id],ROW()-5),Cortes[id_barbero],LOOKUP($AH$4,Barberos[nombre],Barberos[id]))*(INDEX(Jornadas[comision_barberos],1)/100)))</f>
        <v>0</v>
      </c>
      <c r="AJ221" s="21" cm="1">
        <f t="array" ref="AJ221">IF(ISERROR(INDEX(Jornadas[id],ROW()-5)),"",SUMIFS(Cortes[propina],Cortes[id_jornada],INDEX(Jornadas[id],ROW()-5),Cortes[id_barbero],LOOKUP($AH$4,Barberos[nombre],Barberos[id])))</f>
        <v>0</v>
      </c>
      <c r="AK221" s="21" cm="1">
        <f t="array" ref="AK221">IF(ISERROR(INDEX(Jornadas[id],ROW()-5)),"",SUMIFS(Adelantos[importe],Adelantos[id_jornada],INDEX(Jornadas[id],ROW()-5),Adelantos[id_barbero],LOOKUP($AH$4,Barberos[nombre],Barberos[id])))</f>
        <v>0</v>
      </c>
      <c r="AL221" s="21" cm="1">
        <f t="array" ref="AL221">IF(ISERROR(INDEX(Jornadas[id],ROW()-5)),"",AI221+AJ221-AK221)</f>
        <v>0</v>
      </c>
      <c r="AM221" s="2" cm="1">
        <f t="array" ref="AM221">IF(ISERROR(INDEX(Jornadas[id],ROW()-5)),"",COUNTIFS(_Cortes!$C:$C,INDEX(Jornadas[id],ROW()-5),_Cortes!$B:$B,LOOKUP($AM$4,_Barberos!$B:$B,_Barberos!$A:$A)))</f>
        <v>0</v>
      </c>
      <c r="AN221" s="21" cm="1">
        <f t="array" ref="AN221">IF(ISERROR(INDEX(Jornadas[id],ROW()-5)),"",INT(SUMIFS(Cortes[importe],Cortes[id_jornada],INDEX(Jornadas[id],ROW()-5),Cortes[id_barbero],LOOKUP($AM$4,Barberos[nombre],Barberos[id]))*(INDEX(Jornadas[comision_barberos],1)/100)))</f>
        <v>0</v>
      </c>
      <c r="AO221" s="21" cm="1">
        <f t="array" ref="AO221">IF(ISERROR(INDEX(Jornadas[id],ROW()-5)),"",SUMIFS(Cortes[propina],Cortes[id_jornada],INDEX(Jornadas[id],ROW()-5),Cortes[id_barbero],LOOKUP($AM$4,Barberos[nombre],Barberos[id])))</f>
        <v>0</v>
      </c>
      <c r="AP221" s="21" cm="1">
        <f t="array" ref="AP221">IF(ISERROR(INDEX(Jornadas[id],ROW()-5)),"",SUMIFS(Adelantos[importe],Adelantos[id_jornada],INDEX(Jornadas[id],ROW()-5),Adelantos[id_barbero],LOOKUP($AM$4,Barberos[nombre],Barberos[id])))</f>
        <v>0</v>
      </c>
      <c r="AQ221" s="21" cm="1">
        <f t="array" ref="AQ221">IF(ISERROR(INDEX(Jornadas[id],ROW()-5)),"",AN221+AO221-AP221)</f>
        <v>0</v>
      </c>
      <c r="AR221" s="2" cm="1">
        <f t="array" ref="AR221">IF(ISERROR(INDEX(Jornadas[id],ROW()-5)),"",COUNTIFS(_Cortes!$C:$C,INDEX(Jornadas[id],ROW()-5),_Cortes!$B:$B,LOOKUP($AR$4,_Barberos!$B:$B,_Barberos!$A:$A)))</f>
        <v>0</v>
      </c>
      <c r="AS221" s="21" cm="1">
        <f t="array" ref="AS221">IF(ISERROR(INDEX(Jornadas[id],ROW()-5)),"",INT(SUMIFS(Cortes[importe],Cortes[id_jornada],INDEX(Jornadas[id],ROW()-5),Cortes[id_barbero],LOOKUP($AR$4,Barberos[nombre],Barberos[id]))*(INDEX(Jornadas[comision_barberos],1)/100)))</f>
        <v>0</v>
      </c>
      <c r="AT221" s="21" cm="1">
        <f t="array" ref="AT221">IF(ISERROR(INDEX(Jornadas[id],ROW()-5)),"",SUMIFS(Cortes[propina],Cortes[id_jornada],INDEX(Jornadas[id],ROW()-5),Cortes[id_barbero],LOOKUP($AR$4,Barberos[nombre],Barberos[id])))</f>
        <v>0</v>
      </c>
      <c r="AU221" s="21" cm="1">
        <f t="array" ref="AU221">IF(ISERROR(INDEX(Jornadas[id],ROW()-5)),"",SUMIFS(Adelantos[importe],Adelantos[id_jornada],INDEX(Jornadas[id],ROW()-5),Adelantos[id_barbero],LOOKUP($AR$4,Barberos[nombre],Barberos[id])))</f>
        <v>0</v>
      </c>
      <c r="AV221" s="21" cm="1">
        <f t="array" ref="AV221">IF(ISERROR(INDEX(Jornadas[id],ROW()-5)),"",AS221+AT221-AU221)</f>
        <v>0</v>
      </c>
    </row>
    <row r="222" spans="1:48" ht="15" hidden="1" customHeight="1" x14ac:dyDescent="0.3">
      <c r="A222" s="53" t="str">
        <f t="shared" si="3"/>
        <v>Saturday</v>
      </c>
      <c r="B222" s="54"/>
      <c r="C222" s="38" cm="1">
        <f t="array" ref="C222">IF(ISERROR(INDEX(Jornadas[id],ROW()-5)),"",INDEX(Jornadas[fecha],ROW()-5))</f>
        <v>45913</v>
      </c>
      <c r="D222" s="1" cm="1">
        <f t="array" ref="D222">IF(ISERROR(INDEX(Jornadas[id],ROW()-5)),"",COUNTIFS(_Cortes!$C:$C,INDEX(Jornadas[id],ROW()-5),_Cortes!$B:$B,LOOKUP($D$4,_Barberos!$B:$B,_Barberos!$A:$A)))</f>
        <v>0</v>
      </c>
      <c r="E222" s="20" cm="1">
        <f t="array" ref="E222">IF(ISERROR(INDEX(Jornadas[id],ROW()-5)),"",INT(SUMIFS(Cortes[importe],Cortes[id_jornada],INDEX(Jornadas[id],ROW()-5),Cortes[id_barbero],LOOKUP($D$4,Barberos[nombre],Barberos[id]))*(INDEX(Jornadas[comision_barberos],1)/100)))</f>
        <v>0</v>
      </c>
      <c r="F222" s="20" cm="1">
        <f t="array" ref="F222">IF(ISERROR(INDEX(Jornadas[id],ROW()-5)),"",SUMIFS(Cortes[propina],Cortes[id_jornada],INDEX(Jornadas[id],ROW()-5),Cortes[id_barbero],LOOKUP($D$4,Barberos[nombre],Barberos[id])))</f>
        <v>0</v>
      </c>
      <c r="G222" s="20" cm="1">
        <f t="array" ref="G222">IF(ISERROR(INDEX(Jornadas[id],ROW()-5)),"",SUMIFS(Adelantos[importe],Adelantos[id_jornada],INDEX(Jornadas[id],ROW()-5),Adelantos[id_barbero],LOOKUP($D$4,Barberos[nombre],Barberos[id])))</f>
        <v>0</v>
      </c>
      <c r="H222" s="20" cm="1">
        <f t="array" ref="H222">IF(ISERROR(INDEX(Jornadas[id],ROW()-5)),"",E222+F222-G222)</f>
        <v>0</v>
      </c>
      <c r="I222" s="1" cm="1">
        <f t="array" ref="I222">IF(ISERROR(INDEX(Jornadas[id],ROW()-5)),"",COUNTIFS(_Cortes!$C:$C,INDEX(Jornadas[id],ROW()-5),_Cortes!$B:$B,LOOKUP($I$4,_Barberos!$B:$B,_Barberos!$A:$A)))</f>
        <v>15</v>
      </c>
      <c r="J222" s="20" cm="1">
        <f t="array" ref="J222">IF(ISERROR(INDEX(Jornadas[id],ROW()-5)),"",INT(SUMIFS(Cortes[importe],Cortes[id_jornada],INDEX(Jornadas[id],ROW()-5),Cortes[id_barbero],LOOKUP($I$4,Barberos[nombre],Barberos[id]))*(INDEX(Jornadas[comision_barberos],1)/100)))</f>
        <v>60000</v>
      </c>
      <c r="K222" s="20" cm="1">
        <f t="array" ref="K222">IF(ISERROR(INDEX(Jornadas[id],ROW()-5)),"",SUMIFS(Cortes[propina],Cortes[id_jornada],INDEX(Jornadas[id],ROW()-5),Cortes[id_barbero],LOOKUP($I$4,Barberos[nombre],Barberos[id])))</f>
        <v>10000</v>
      </c>
      <c r="L222" s="20" cm="1">
        <f t="array" ref="L222">IF(ISERROR(INDEX(Jornadas[id],ROW()-5)),"",SUMIFS(Adelantos[importe],Adelantos[id_jornada],INDEX(Jornadas[id],ROW()-5),Adelantos[id_barbero],LOOKUP($I$4,Barberos[nombre],Barberos[id])))</f>
        <v>0</v>
      </c>
      <c r="M222" s="20" cm="1">
        <f t="array" ref="M222">IF(ISERROR(INDEX(Jornadas[id],ROW()-5)),"",J222+K222-L222)</f>
        <v>70000</v>
      </c>
      <c r="N222" s="1" cm="1">
        <f t="array" ref="N222">IF(ISERROR(INDEX(Jornadas[id],ROW()-5)),"",COUNTIFS(_Cortes!$C:$C,INDEX(Jornadas[id],ROW()-5),_Cortes!$B:$B,LOOKUP($N$4,_Barberos!$B:$B,_Barberos!$A:$A)))</f>
        <v>16</v>
      </c>
      <c r="O222" s="20" cm="1">
        <f t="array" ref="O222">IF(ISERROR(INDEX(Jornadas[id],ROW()-5)),"",INT(SUMIFS(Cortes[importe],Cortes[id_jornada],INDEX(Jornadas[id],ROW()-5),Cortes[id_barbero],LOOKUP($N$4,Barberos[nombre],Barberos[id]))*(INDEX(Jornadas[comision_barberos],1)/100)))</f>
        <v>65000</v>
      </c>
      <c r="P222" s="20" cm="1">
        <f t="array" ref="P222">IF(ISERROR(INDEX(Jornadas[id],ROW()-5)),"",SUMIFS(Cortes[propina],Cortes[id_jornada],INDEX(Jornadas[id],ROW()-5),Cortes[id_barbero],LOOKUP($N$4,Barberos[nombre],Barberos[id])))</f>
        <v>7000</v>
      </c>
      <c r="Q222" s="20" cm="1">
        <f t="array" ref="Q222">IF(ISERROR(INDEX(Jornadas[id],ROW()-5)),"",SUMIFS(Adelantos[importe],Adelantos[id_jornada],INDEX(Jornadas[id],ROW()-5),Adelantos[id_barbero],LOOKUP($N$4,Barberos[nombre],Barberos[id])))</f>
        <v>2100</v>
      </c>
      <c r="R222" s="20" cm="1">
        <f t="array" ref="R222">IF(ISERROR(INDEX(Jornadas[id],ROW()-5)),"",O222+P222-Q222)</f>
        <v>69900</v>
      </c>
      <c r="S222" s="1" cm="1">
        <f t="array" ref="S222">IF(ISERROR(INDEX(Jornadas[id],ROW()-5)),"",COUNTIFS(_Cortes!$C:$C,INDEX(Jornadas[id],ROW()-5),_Cortes!$B:$B,LOOKUP($S$4,_Barberos!$B:$B,_Barberos!$A:$A)))</f>
        <v>13</v>
      </c>
      <c r="T222" s="20" cm="1">
        <f t="array" ref="T222">IF(ISERROR(INDEX(Jornadas[id],ROW()-5)),"",INT(SUMIFS(Cortes[importe],Cortes[id_jornada],INDEX(Jornadas[id],ROW()-5),Cortes[id_barbero],LOOKUP($S$4,Barberos[nombre],Barberos[id]))*(INDEX(Jornadas[comision_barberos],1)/100)))</f>
        <v>53000</v>
      </c>
      <c r="U222" s="20" cm="1">
        <f t="array" ref="U222">IF(ISERROR(INDEX(Jornadas[id],ROW()-5)),"",SUMIFS(Cortes[propina],Cortes[id_jornada],INDEX(Jornadas[id],ROW()-5),Cortes[id_barbero],LOOKUP($S$4,Barberos[nombre],Barberos[id])))</f>
        <v>5800</v>
      </c>
      <c r="V222" s="20" cm="1">
        <f t="array" ref="V222">IF(ISERROR(INDEX(Jornadas[id],ROW()-5)),"",SUMIFS(Adelantos[importe],Adelantos[id_jornada],INDEX(Jornadas[id],ROW()-5),Adelantos[id_barbero],LOOKUP($S$4,Barberos[nombre],Barberos[id])))</f>
        <v>2100</v>
      </c>
      <c r="W222" s="20" cm="1">
        <f t="array" ref="W222">IF(ISERROR(INDEX(Jornadas[id],ROW()-5)),"",T222+U222-V222)</f>
        <v>56700</v>
      </c>
      <c r="X222" s="1" cm="1">
        <f t="array" ref="X222">IF(ISERROR(INDEX(Jornadas[id],ROW()-5)),"",COUNTIFS(_Cortes!$C:$C,INDEX(Jornadas[id],ROW()-5),_Cortes!$B:$B,LOOKUP($X$4,_Barberos!$B:$B,_Barberos!$A:$A)))</f>
        <v>13</v>
      </c>
      <c r="Y222" s="20" cm="1">
        <f t="array" ref="Y222">IF(ISERROR(INDEX(Jornadas[id],ROW()-5)),"",INT(SUMIFS(Cortes[importe],Cortes[id_jornada],INDEX(Jornadas[id],ROW()-5),Cortes[id_barbero],LOOKUP($X$4,Barberos[nombre],Barberos[id]))*(INDEX(Jornadas[comision_barberos],1)/100)))</f>
        <v>52000</v>
      </c>
      <c r="Z222" s="20" cm="1">
        <f t="array" ref="Z222">IF(ISERROR(INDEX(Jornadas[id],ROW()-5)),"",SUMIFS(Cortes[propina],Cortes[id_jornada],INDEX(Jornadas[id],ROW()-5),Cortes[id_barbero],LOOKUP($X$4,Barberos[nombre],Barberos[id])))</f>
        <v>4000</v>
      </c>
      <c r="AA222" s="20" cm="1">
        <f t="array" ref="AA222">IF(ISERROR(INDEX(Jornadas[id],ROW()-5)),"",SUMIFS(Adelantos[importe],Adelantos[id_jornada],INDEX(Jornadas[id],ROW()-5),Adelantos[id_barbero],LOOKUP($X$4,Barberos[nombre],Barberos[id])))</f>
        <v>0</v>
      </c>
      <c r="AB222" s="20" cm="1">
        <f t="array" ref="AB222">IF(ISERROR(INDEX(Jornadas[id],ROW()-5)),"",Y222+Z222-AA222)</f>
        <v>56000</v>
      </c>
      <c r="AC222" s="1" cm="1">
        <f t="array" ref="AC222">IF(ISERROR(INDEX(Jornadas[id],ROW()-5)),"",COUNTIFS(_Cortes!$C:$C,INDEX(Jornadas[id],ROW()-5),_Cortes!$B:$B,LOOKUP($AC$4,_Barberos!$B:$B,_Barberos!$A:$A)))</f>
        <v>18</v>
      </c>
      <c r="AD222" s="20" cm="1">
        <f t="array" ref="AD222">IF(ISERROR(INDEX(Jornadas[id],ROW()-5)),"",INT(SUMIFS(Cortes[importe],Cortes[id_jornada],INDEX(Jornadas[id],ROW()-5),Cortes[id_barbero],LOOKUP($AC$4,Barberos[nombre],Barberos[id]))*(INDEX(Jornadas[comision_barberos],1)/100)))</f>
        <v>76000</v>
      </c>
      <c r="AE222" s="20" cm="1">
        <f t="array" ref="AE222">IF(ISERROR(INDEX(Jornadas[id],ROW()-5)),"",SUMIFS(Cortes[propina],Cortes[id_jornada],INDEX(Jornadas[id],ROW()-5),Cortes[id_barbero],LOOKUP($AC$4,Barberos[nombre],Barberos[id])))</f>
        <v>1000</v>
      </c>
      <c r="AF222" s="20" cm="1">
        <f t="array" ref="AF222">IF(ISERROR(INDEX(Jornadas[id],ROW()-5)),"",SUMIFS(Adelantos[importe],Adelantos[id_jornada],INDEX(Jornadas[id],ROW()-5),Adelantos[id_barbero],LOOKUP($AC$4,Barberos[nombre],Barberos[id])))</f>
        <v>0</v>
      </c>
      <c r="AG222" s="20" cm="1">
        <f t="array" ref="AG222">IF(ISERROR(INDEX(Jornadas[id],ROW()-5)),"",AD222+AE222-AF222)</f>
        <v>77000</v>
      </c>
      <c r="AH222" s="1" cm="1">
        <f t="array" ref="AH222">IF(ISERROR(INDEX(Jornadas[id],ROW()-5)),"",COUNTIFS(_Cortes!$C:$C,INDEX(Jornadas[id],ROW()-5),_Cortes!$B:$B,LOOKUP($AH$4,_Barberos!$B:$B,_Barberos!$A:$A)))</f>
        <v>0</v>
      </c>
      <c r="AI222" s="20" cm="1">
        <f t="array" ref="AI222">IF(ISERROR(INDEX(Jornadas[id],ROW()-5)),"",INT(SUMIFS(Cortes[importe],Cortes[id_jornada],INDEX(Jornadas[id],ROW()-5),Cortes[id_barbero],LOOKUP($AH$4,Barberos[nombre],Barberos[id]))*(INDEX(Jornadas[comision_barberos],1)/100)))</f>
        <v>0</v>
      </c>
      <c r="AJ222" s="20" cm="1">
        <f t="array" ref="AJ222">IF(ISERROR(INDEX(Jornadas[id],ROW()-5)),"",SUMIFS(Cortes[propina],Cortes[id_jornada],INDEX(Jornadas[id],ROW()-5),Cortes[id_barbero],LOOKUP($AH$4,Barberos[nombre],Barberos[id])))</f>
        <v>0</v>
      </c>
      <c r="AK222" s="20" cm="1">
        <f t="array" ref="AK222">IF(ISERROR(INDEX(Jornadas[id],ROW()-5)),"",SUMIFS(Adelantos[importe],Adelantos[id_jornada],INDEX(Jornadas[id],ROW()-5),Adelantos[id_barbero],LOOKUP($AH$4,Barberos[nombre],Barberos[id])))</f>
        <v>0</v>
      </c>
      <c r="AL222" s="20" cm="1">
        <f t="array" ref="AL222">IF(ISERROR(INDEX(Jornadas[id],ROW()-5)),"",AI222+AJ222-AK222)</f>
        <v>0</v>
      </c>
      <c r="AM222" s="1" cm="1">
        <f t="array" ref="AM222">IF(ISERROR(INDEX(Jornadas[id],ROW()-5)),"",COUNTIFS(_Cortes!$C:$C,INDEX(Jornadas[id],ROW()-5),_Cortes!$B:$B,LOOKUP($AM$4,_Barberos!$B:$B,_Barberos!$A:$A)))</f>
        <v>3</v>
      </c>
      <c r="AN222" s="20" cm="1">
        <f t="array" ref="AN222">IF(ISERROR(INDEX(Jornadas[id],ROW()-5)),"",INT(SUMIFS(Cortes[importe],Cortes[id_jornada],INDEX(Jornadas[id],ROW()-5),Cortes[id_barbero],LOOKUP($AM$4,Barberos[nombre],Barberos[id]))*(INDEX(Jornadas[comision_barberos],1)/100)))</f>
        <v>12000</v>
      </c>
      <c r="AO222" s="20" cm="1">
        <f t="array" ref="AO222">IF(ISERROR(INDEX(Jornadas[id],ROW()-5)),"",SUMIFS(Cortes[propina],Cortes[id_jornada],INDEX(Jornadas[id],ROW()-5),Cortes[id_barbero],LOOKUP($AM$4,Barberos[nombre],Barberos[id])))</f>
        <v>2000</v>
      </c>
      <c r="AP222" s="20" cm="1">
        <f t="array" ref="AP222">IF(ISERROR(INDEX(Jornadas[id],ROW()-5)),"",SUMIFS(Adelantos[importe],Adelantos[id_jornada],INDEX(Jornadas[id],ROW()-5),Adelantos[id_barbero],LOOKUP($AM$4,Barberos[nombre],Barberos[id])))</f>
        <v>0</v>
      </c>
      <c r="AQ222" s="20" cm="1">
        <f t="array" ref="AQ222">IF(ISERROR(INDEX(Jornadas[id],ROW()-5)),"",AN222+AO222-AP222)</f>
        <v>14000</v>
      </c>
      <c r="AR222" s="1" cm="1">
        <f t="array" ref="AR222">IF(ISERROR(INDEX(Jornadas[id],ROW()-5)),"",COUNTIFS(_Cortes!$C:$C,INDEX(Jornadas[id],ROW()-5),_Cortes!$B:$B,LOOKUP($AR$4,_Barberos!$B:$B,_Barberos!$A:$A)))</f>
        <v>0</v>
      </c>
      <c r="AS222" s="20" cm="1">
        <f t="array" ref="AS222">IF(ISERROR(INDEX(Jornadas[id],ROW()-5)),"",INT(SUMIFS(Cortes[importe],Cortes[id_jornada],INDEX(Jornadas[id],ROW()-5),Cortes[id_barbero],LOOKUP($AR$4,Barberos[nombre],Barberos[id]))*(INDEX(Jornadas[comision_barberos],1)/100)))</f>
        <v>0</v>
      </c>
      <c r="AT222" s="20" cm="1">
        <f t="array" ref="AT222">IF(ISERROR(INDEX(Jornadas[id],ROW()-5)),"",SUMIFS(Cortes[propina],Cortes[id_jornada],INDEX(Jornadas[id],ROW()-5),Cortes[id_barbero],LOOKUP($AR$4,Barberos[nombre],Barberos[id])))</f>
        <v>0</v>
      </c>
      <c r="AU222" s="20" cm="1">
        <f t="array" ref="AU222">IF(ISERROR(INDEX(Jornadas[id],ROW()-5)),"",SUMIFS(Adelantos[importe],Adelantos[id_jornada],INDEX(Jornadas[id],ROW()-5),Adelantos[id_barbero],LOOKUP($AR$4,Barberos[nombre],Barberos[id])))</f>
        <v>0</v>
      </c>
      <c r="AV222" s="20" cm="1">
        <f t="array" ref="AV222">IF(ISERROR(INDEX(Jornadas[id],ROW()-5)),"",AS222+AT222-AU222)</f>
        <v>0</v>
      </c>
    </row>
    <row r="223" spans="1:48" ht="15" hidden="1" customHeight="1" x14ac:dyDescent="0.3">
      <c r="A223" s="51" t="str">
        <f t="shared" si="3"/>
        <v>Monday</v>
      </c>
      <c r="B223" s="52"/>
      <c r="C223" s="36" cm="1">
        <f t="array" ref="C223">IF(ISERROR(INDEX(Jornadas[id],ROW()-5)),"",INDEX(Jornadas[fecha],ROW()-5))</f>
        <v>45915</v>
      </c>
      <c r="D223" s="2" cm="1">
        <f t="array" ref="D223">IF(ISERROR(INDEX(Jornadas[id],ROW()-5)),"",COUNTIFS(_Cortes!$C:$C,INDEX(Jornadas[id],ROW()-5),_Cortes!$B:$B,LOOKUP($D$4,_Barberos!$B:$B,_Barberos!$A:$A)))</f>
        <v>0</v>
      </c>
      <c r="E223" s="21" cm="1">
        <f t="array" ref="E223">IF(ISERROR(INDEX(Jornadas[id],ROW()-5)),"",INT(SUMIFS(Cortes[importe],Cortes[id_jornada],INDEX(Jornadas[id],ROW()-5),Cortes[id_barbero],LOOKUP($D$4,Barberos[nombre],Barberos[id]))*(INDEX(Jornadas[comision_barberos],1)/100)))</f>
        <v>0</v>
      </c>
      <c r="F223" s="21" cm="1">
        <f t="array" ref="F223">IF(ISERROR(INDEX(Jornadas[id],ROW()-5)),"",SUMIFS(Cortes[propina],Cortes[id_jornada],INDEX(Jornadas[id],ROW()-5),Cortes[id_barbero],LOOKUP($D$4,Barberos[nombre],Barberos[id])))</f>
        <v>0</v>
      </c>
      <c r="G223" s="21" cm="1">
        <f t="array" ref="G223">IF(ISERROR(INDEX(Jornadas[id],ROW()-5)),"",SUMIFS(Adelantos[importe],Adelantos[id_jornada],INDEX(Jornadas[id],ROW()-5),Adelantos[id_barbero],LOOKUP($D$4,Barberos[nombre],Barberos[id])))</f>
        <v>0</v>
      </c>
      <c r="H223" s="21" cm="1">
        <f t="array" ref="H223">IF(ISERROR(INDEX(Jornadas[id],ROW()-5)),"",E223+F223-G223)</f>
        <v>0</v>
      </c>
      <c r="I223" s="2" cm="1">
        <f t="array" ref="I223">IF(ISERROR(INDEX(Jornadas[id],ROW()-5)),"",COUNTIFS(_Cortes!$C:$C,INDEX(Jornadas[id],ROW()-5),_Cortes!$B:$B,LOOKUP($I$4,_Barberos!$B:$B,_Barberos!$A:$A)))</f>
        <v>11</v>
      </c>
      <c r="J223" s="21" cm="1">
        <f t="array" ref="J223">IF(ISERROR(INDEX(Jornadas[id],ROW()-5)),"",INT(SUMIFS(Cortes[importe],Cortes[id_jornada],INDEX(Jornadas[id],ROW()-5),Cortes[id_barbero],LOOKUP($I$4,Barberos[nombre],Barberos[id]))*(INDEX(Jornadas[comision_barberos],1)/100)))</f>
        <v>45000</v>
      </c>
      <c r="K223" s="21" cm="1">
        <f t="array" ref="K223">IF(ISERROR(INDEX(Jornadas[id],ROW()-5)),"",SUMIFS(Cortes[propina],Cortes[id_jornada],INDEX(Jornadas[id],ROW()-5),Cortes[id_barbero],LOOKUP($I$4,Barberos[nombre],Barberos[id])))</f>
        <v>8500</v>
      </c>
      <c r="L223" s="21" cm="1">
        <f t="array" ref="L223">IF(ISERROR(INDEX(Jornadas[id],ROW()-5)),"",SUMIFS(Adelantos[importe],Adelantos[id_jornada],INDEX(Jornadas[id],ROW()-5),Adelantos[id_barbero],LOOKUP($I$4,Barberos[nombre],Barberos[id])))</f>
        <v>0</v>
      </c>
      <c r="M223" s="21" cm="1">
        <f t="array" ref="M223">IF(ISERROR(INDEX(Jornadas[id],ROW()-5)),"",J223+K223-L223)</f>
        <v>53500</v>
      </c>
      <c r="N223" s="2" cm="1">
        <f t="array" ref="N223">IF(ISERROR(INDEX(Jornadas[id],ROW()-5)),"",COUNTIFS(_Cortes!$C:$C,INDEX(Jornadas[id],ROW()-5),_Cortes!$B:$B,LOOKUP($N$4,_Barberos!$B:$B,_Barberos!$A:$A)))</f>
        <v>12</v>
      </c>
      <c r="O223" s="21" cm="1">
        <f t="array" ref="O223">IF(ISERROR(INDEX(Jornadas[id],ROW()-5)),"",INT(SUMIFS(Cortes[importe],Cortes[id_jornada],INDEX(Jornadas[id],ROW()-5),Cortes[id_barbero],LOOKUP($N$4,Barberos[nombre],Barberos[id]))*(INDEX(Jornadas[comision_barberos],1)/100)))</f>
        <v>49000</v>
      </c>
      <c r="P223" s="21" cm="1">
        <f t="array" ref="P223">IF(ISERROR(INDEX(Jornadas[id],ROW()-5)),"",SUMIFS(Cortes[propina],Cortes[id_jornada],INDEX(Jornadas[id],ROW()-5),Cortes[id_barbero],LOOKUP($N$4,Barberos[nombre],Barberos[id])))</f>
        <v>6000</v>
      </c>
      <c r="Q223" s="21" cm="1">
        <f t="array" ref="Q223">IF(ISERROR(INDEX(Jornadas[id],ROW()-5)),"",SUMIFS(Adelantos[importe],Adelantos[id_jornada],INDEX(Jornadas[id],ROW()-5),Adelantos[id_barbero],LOOKUP($N$4,Barberos[nombre],Barberos[id])))</f>
        <v>0</v>
      </c>
      <c r="R223" s="21" cm="1">
        <f t="array" ref="R223">IF(ISERROR(INDEX(Jornadas[id],ROW()-5)),"",O223+P223-Q223)</f>
        <v>55000</v>
      </c>
      <c r="S223" s="2" cm="1">
        <f t="array" ref="S223">IF(ISERROR(INDEX(Jornadas[id],ROW()-5)),"",COUNTIFS(_Cortes!$C:$C,INDEX(Jornadas[id],ROW()-5),_Cortes!$B:$B,LOOKUP($S$4,_Barberos!$B:$B,_Barberos!$A:$A)))</f>
        <v>10</v>
      </c>
      <c r="T223" s="21" cm="1">
        <f t="array" ref="T223">IF(ISERROR(INDEX(Jornadas[id],ROW()-5)),"",INT(SUMIFS(Cortes[importe],Cortes[id_jornada],INDEX(Jornadas[id],ROW()-5),Cortes[id_barbero],LOOKUP($S$4,Barberos[nombre],Barberos[id]))*(INDEX(Jornadas[comision_barberos],1)/100)))</f>
        <v>42000</v>
      </c>
      <c r="U223" s="21" cm="1">
        <f t="array" ref="U223">IF(ISERROR(INDEX(Jornadas[id],ROW()-5)),"",SUMIFS(Cortes[propina],Cortes[id_jornada],INDEX(Jornadas[id],ROW()-5),Cortes[id_barbero],LOOKUP($S$4,Barberos[nombre],Barberos[id])))</f>
        <v>4000</v>
      </c>
      <c r="V223" s="21" cm="1">
        <f t="array" ref="V223">IF(ISERROR(INDEX(Jornadas[id],ROW()-5)),"",SUMIFS(Adelantos[importe],Adelantos[id_jornada],INDEX(Jornadas[id],ROW()-5),Adelantos[id_barbero],LOOKUP($S$4,Barberos[nombre],Barberos[id])))</f>
        <v>0</v>
      </c>
      <c r="W223" s="21" cm="1">
        <f t="array" ref="W223">IF(ISERROR(INDEX(Jornadas[id],ROW()-5)),"",T223+U223-V223)</f>
        <v>46000</v>
      </c>
      <c r="X223" s="2" cm="1">
        <f t="array" ref="X223">IF(ISERROR(INDEX(Jornadas[id],ROW()-5)),"",COUNTIFS(_Cortes!$C:$C,INDEX(Jornadas[id],ROW()-5),_Cortes!$B:$B,LOOKUP($X$4,_Barberos!$B:$B,_Barberos!$A:$A)))</f>
        <v>0</v>
      </c>
      <c r="Y223" s="21" cm="1">
        <f t="array" ref="Y223">IF(ISERROR(INDEX(Jornadas[id],ROW()-5)),"",INT(SUMIFS(Cortes[importe],Cortes[id_jornada],INDEX(Jornadas[id],ROW()-5),Cortes[id_barbero],LOOKUP($X$4,Barberos[nombre],Barberos[id]))*(INDEX(Jornadas[comision_barberos],1)/100)))</f>
        <v>0</v>
      </c>
      <c r="Z223" s="21" cm="1">
        <f t="array" ref="Z223">IF(ISERROR(INDEX(Jornadas[id],ROW()-5)),"",SUMIFS(Cortes[propina],Cortes[id_jornada],INDEX(Jornadas[id],ROW()-5),Cortes[id_barbero],LOOKUP($X$4,Barberos[nombre],Barberos[id])))</f>
        <v>0</v>
      </c>
      <c r="AA223" s="21" cm="1">
        <f t="array" ref="AA223">IF(ISERROR(INDEX(Jornadas[id],ROW()-5)),"",SUMIFS(Adelantos[importe],Adelantos[id_jornada],INDEX(Jornadas[id],ROW()-5),Adelantos[id_barbero],LOOKUP($X$4,Barberos[nombre],Barberos[id])))</f>
        <v>0</v>
      </c>
      <c r="AB223" s="21" cm="1">
        <f t="array" ref="AB223">IF(ISERROR(INDEX(Jornadas[id],ROW()-5)),"",Y223+Z223-AA223)</f>
        <v>0</v>
      </c>
      <c r="AC223" s="2" cm="1">
        <f t="array" ref="AC223">IF(ISERROR(INDEX(Jornadas[id],ROW()-5)),"",COUNTIFS(_Cortes!$C:$C,INDEX(Jornadas[id],ROW()-5),_Cortes!$B:$B,LOOKUP($AC$4,_Barberos!$B:$B,_Barberos!$A:$A)))</f>
        <v>12</v>
      </c>
      <c r="AD223" s="21" cm="1">
        <f t="array" ref="AD223">IF(ISERROR(INDEX(Jornadas[id],ROW()-5)),"",INT(SUMIFS(Cortes[importe],Cortes[id_jornada],INDEX(Jornadas[id],ROW()-5),Cortes[id_barbero],LOOKUP($AC$4,Barberos[nombre],Barberos[id]))*(INDEX(Jornadas[comision_barberos],1)/100)))</f>
        <v>50000</v>
      </c>
      <c r="AE223" s="21" cm="1">
        <f t="array" ref="AE223">IF(ISERROR(INDEX(Jornadas[id],ROW()-5)),"",SUMIFS(Cortes[propina],Cortes[id_jornada],INDEX(Jornadas[id],ROW()-5),Cortes[id_barbero],LOOKUP($AC$4,Barberos[nombre],Barberos[id])))</f>
        <v>0</v>
      </c>
      <c r="AF223" s="21" cm="1">
        <f t="array" ref="AF223">IF(ISERROR(INDEX(Jornadas[id],ROW()-5)),"",SUMIFS(Adelantos[importe],Adelantos[id_jornada],INDEX(Jornadas[id],ROW()-5),Adelantos[id_barbero],LOOKUP($AC$4,Barberos[nombre],Barberos[id])))</f>
        <v>0</v>
      </c>
      <c r="AG223" s="21" cm="1">
        <f t="array" ref="AG223">IF(ISERROR(INDEX(Jornadas[id],ROW()-5)),"",AD223+AE223-AF223)</f>
        <v>50000</v>
      </c>
      <c r="AH223" s="2" cm="1">
        <f t="array" ref="AH223">IF(ISERROR(INDEX(Jornadas[id],ROW()-5)),"",COUNTIFS(_Cortes!$C:$C,INDEX(Jornadas[id],ROW()-5),_Cortes!$B:$B,LOOKUP($AH$4,_Barberos!$B:$B,_Barberos!$A:$A)))</f>
        <v>0</v>
      </c>
      <c r="AI223" s="21" cm="1">
        <f t="array" ref="AI223">IF(ISERROR(INDEX(Jornadas[id],ROW()-5)),"",INT(SUMIFS(Cortes[importe],Cortes[id_jornada],INDEX(Jornadas[id],ROW()-5),Cortes[id_barbero],LOOKUP($AH$4,Barberos[nombre],Barberos[id]))*(INDEX(Jornadas[comision_barberos],1)/100)))</f>
        <v>0</v>
      </c>
      <c r="AJ223" s="21" cm="1">
        <f t="array" ref="AJ223">IF(ISERROR(INDEX(Jornadas[id],ROW()-5)),"",SUMIFS(Cortes[propina],Cortes[id_jornada],INDEX(Jornadas[id],ROW()-5),Cortes[id_barbero],LOOKUP($AH$4,Barberos[nombre],Barberos[id])))</f>
        <v>0</v>
      </c>
      <c r="AK223" s="21" cm="1">
        <f t="array" ref="AK223">IF(ISERROR(INDEX(Jornadas[id],ROW()-5)),"",SUMIFS(Adelantos[importe],Adelantos[id_jornada],INDEX(Jornadas[id],ROW()-5),Adelantos[id_barbero],LOOKUP($AH$4,Barberos[nombre],Barberos[id])))</f>
        <v>0</v>
      </c>
      <c r="AL223" s="21" cm="1">
        <f t="array" ref="AL223">IF(ISERROR(INDEX(Jornadas[id],ROW()-5)),"",AI223+AJ223-AK223)</f>
        <v>0</v>
      </c>
      <c r="AM223" s="2" cm="1">
        <f t="array" ref="AM223">IF(ISERROR(INDEX(Jornadas[id],ROW()-5)),"",COUNTIFS(_Cortes!$C:$C,INDEX(Jornadas[id],ROW()-5),_Cortes!$B:$B,LOOKUP($AM$4,_Barberos!$B:$B,_Barberos!$A:$A)))</f>
        <v>0</v>
      </c>
      <c r="AN223" s="21" cm="1">
        <f t="array" ref="AN223">IF(ISERROR(INDEX(Jornadas[id],ROW()-5)),"",INT(SUMIFS(Cortes[importe],Cortes[id_jornada],INDEX(Jornadas[id],ROW()-5),Cortes[id_barbero],LOOKUP($AM$4,Barberos[nombre],Barberos[id]))*(INDEX(Jornadas[comision_barberos],1)/100)))</f>
        <v>0</v>
      </c>
      <c r="AO223" s="21" cm="1">
        <f t="array" ref="AO223">IF(ISERROR(INDEX(Jornadas[id],ROW()-5)),"",SUMIFS(Cortes[propina],Cortes[id_jornada],INDEX(Jornadas[id],ROW()-5),Cortes[id_barbero],LOOKUP($AM$4,Barberos[nombre],Barberos[id])))</f>
        <v>0</v>
      </c>
      <c r="AP223" s="21" cm="1">
        <f t="array" ref="AP223">IF(ISERROR(INDEX(Jornadas[id],ROW()-5)),"",SUMIFS(Adelantos[importe],Adelantos[id_jornada],INDEX(Jornadas[id],ROW()-5),Adelantos[id_barbero],LOOKUP($AM$4,Barberos[nombre],Barberos[id])))</f>
        <v>0</v>
      </c>
      <c r="AQ223" s="21" cm="1">
        <f t="array" ref="AQ223">IF(ISERROR(INDEX(Jornadas[id],ROW()-5)),"",AN223+AO223-AP223)</f>
        <v>0</v>
      </c>
      <c r="AR223" s="2" cm="1">
        <f t="array" ref="AR223">IF(ISERROR(INDEX(Jornadas[id],ROW()-5)),"",COUNTIFS(_Cortes!$C:$C,INDEX(Jornadas[id],ROW()-5),_Cortes!$B:$B,LOOKUP($AR$4,_Barberos!$B:$B,_Barberos!$A:$A)))</f>
        <v>0</v>
      </c>
      <c r="AS223" s="21" cm="1">
        <f t="array" ref="AS223">IF(ISERROR(INDEX(Jornadas[id],ROW()-5)),"",INT(SUMIFS(Cortes[importe],Cortes[id_jornada],INDEX(Jornadas[id],ROW()-5),Cortes[id_barbero],LOOKUP($AR$4,Barberos[nombre],Barberos[id]))*(INDEX(Jornadas[comision_barberos],1)/100)))</f>
        <v>0</v>
      </c>
      <c r="AT223" s="21" cm="1">
        <f t="array" ref="AT223">IF(ISERROR(INDEX(Jornadas[id],ROW()-5)),"",SUMIFS(Cortes[propina],Cortes[id_jornada],INDEX(Jornadas[id],ROW()-5),Cortes[id_barbero],LOOKUP($AR$4,Barberos[nombre],Barberos[id])))</f>
        <v>0</v>
      </c>
      <c r="AU223" s="21" cm="1">
        <f t="array" ref="AU223">IF(ISERROR(INDEX(Jornadas[id],ROW()-5)),"",SUMIFS(Adelantos[importe],Adelantos[id_jornada],INDEX(Jornadas[id],ROW()-5),Adelantos[id_barbero],LOOKUP($AR$4,Barberos[nombre],Barberos[id])))</f>
        <v>0</v>
      </c>
      <c r="AV223" s="21" cm="1">
        <f t="array" ref="AV223">IF(ISERROR(INDEX(Jornadas[id],ROW()-5)),"",AS223+AT223-AU223)</f>
        <v>0</v>
      </c>
    </row>
    <row r="224" spans="1:48" ht="15" hidden="1" customHeight="1" x14ac:dyDescent="0.3">
      <c r="A224" s="53" t="str">
        <f t="shared" si="3"/>
        <v>Tuesday</v>
      </c>
      <c r="B224" s="54"/>
      <c r="C224" s="38" cm="1">
        <f t="array" ref="C224">IF(ISERROR(INDEX(Jornadas[id],ROW()-5)),"",INDEX(Jornadas[fecha],ROW()-5))</f>
        <v>45916</v>
      </c>
      <c r="D224" s="1" cm="1">
        <f t="array" ref="D224">IF(ISERROR(INDEX(Jornadas[id],ROW()-5)),"",COUNTIFS(_Cortes!$C:$C,INDEX(Jornadas[id],ROW()-5),_Cortes!$B:$B,LOOKUP($D$4,_Barberos!$B:$B,_Barberos!$A:$A)))</f>
        <v>0</v>
      </c>
      <c r="E224" s="20" cm="1">
        <f t="array" ref="E224">IF(ISERROR(INDEX(Jornadas[id],ROW()-5)),"",INT(SUMIFS(Cortes[importe],Cortes[id_jornada],INDEX(Jornadas[id],ROW()-5),Cortes[id_barbero],LOOKUP($D$4,Barberos[nombre],Barberos[id]))*(INDEX(Jornadas[comision_barberos],1)/100)))</f>
        <v>0</v>
      </c>
      <c r="F224" s="20" cm="1">
        <f t="array" ref="F224">IF(ISERROR(INDEX(Jornadas[id],ROW()-5)),"",SUMIFS(Cortes[propina],Cortes[id_jornada],INDEX(Jornadas[id],ROW()-5),Cortes[id_barbero],LOOKUP($D$4,Barberos[nombre],Barberos[id])))</f>
        <v>0</v>
      </c>
      <c r="G224" s="20" cm="1">
        <f t="array" ref="G224">IF(ISERROR(INDEX(Jornadas[id],ROW()-5)),"",SUMIFS(Adelantos[importe],Adelantos[id_jornada],INDEX(Jornadas[id],ROW()-5),Adelantos[id_barbero],LOOKUP($D$4,Barberos[nombre],Barberos[id])))</f>
        <v>0</v>
      </c>
      <c r="H224" s="20" cm="1">
        <f t="array" ref="H224">IF(ISERROR(INDEX(Jornadas[id],ROW()-5)),"",E224+F224-G224)</f>
        <v>0</v>
      </c>
      <c r="I224" s="1" cm="1">
        <f t="array" ref="I224">IF(ISERROR(INDEX(Jornadas[id],ROW()-5)),"",COUNTIFS(_Cortes!$C:$C,INDEX(Jornadas[id],ROW()-5),_Cortes!$B:$B,LOOKUP($I$4,_Barberos!$B:$B,_Barberos!$A:$A)))</f>
        <v>0</v>
      </c>
      <c r="J224" s="20" cm="1">
        <f t="array" ref="J224">IF(ISERROR(INDEX(Jornadas[id],ROW()-5)),"",INT(SUMIFS(Cortes[importe],Cortes[id_jornada],INDEX(Jornadas[id],ROW()-5),Cortes[id_barbero],LOOKUP($I$4,Barberos[nombre],Barberos[id]))*(INDEX(Jornadas[comision_barberos],1)/100)))</f>
        <v>0</v>
      </c>
      <c r="K224" s="20" cm="1">
        <f t="array" ref="K224">IF(ISERROR(INDEX(Jornadas[id],ROW()-5)),"",SUMIFS(Cortes[propina],Cortes[id_jornada],INDEX(Jornadas[id],ROW()-5),Cortes[id_barbero],LOOKUP($I$4,Barberos[nombre],Barberos[id])))</f>
        <v>0</v>
      </c>
      <c r="L224" s="20" cm="1">
        <f t="array" ref="L224">IF(ISERROR(INDEX(Jornadas[id],ROW()-5)),"",SUMIFS(Adelantos[importe],Adelantos[id_jornada],INDEX(Jornadas[id],ROW()-5),Adelantos[id_barbero],LOOKUP($I$4,Barberos[nombre],Barberos[id])))</f>
        <v>0</v>
      </c>
      <c r="M224" s="20" cm="1">
        <f t="array" ref="M224">IF(ISERROR(INDEX(Jornadas[id],ROW()-5)),"",J224+K224-L224)</f>
        <v>0</v>
      </c>
      <c r="N224" s="1" cm="1">
        <f t="array" ref="N224">IF(ISERROR(INDEX(Jornadas[id],ROW()-5)),"",COUNTIFS(_Cortes!$C:$C,INDEX(Jornadas[id],ROW()-5),_Cortes!$B:$B,LOOKUP($N$4,_Barberos!$B:$B,_Barberos!$A:$A)))</f>
        <v>0</v>
      </c>
      <c r="O224" s="20" cm="1">
        <f t="array" ref="O224">IF(ISERROR(INDEX(Jornadas[id],ROW()-5)),"",INT(SUMIFS(Cortes[importe],Cortes[id_jornada],INDEX(Jornadas[id],ROW()-5),Cortes[id_barbero],LOOKUP($N$4,Barberos[nombre],Barberos[id]))*(INDEX(Jornadas[comision_barberos],1)/100)))</f>
        <v>0</v>
      </c>
      <c r="P224" s="20" cm="1">
        <f t="array" ref="P224">IF(ISERROR(INDEX(Jornadas[id],ROW()-5)),"",SUMIFS(Cortes[propina],Cortes[id_jornada],INDEX(Jornadas[id],ROW()-5),Cortes[id_barbero],LOOKUP($N$4,Barberos[nombre],Barberos[id])))</f>
        <v>0</v>
      </c>
      <c r="Q224" s="20" cm="1">
        <f t="array" ref="Q224">IF(ISERROR(INDEX(Jornadas[id],ROW()-5)),"",SUMIFS(Adelantos[importe],Adelantos[id_jornada],INDEX(Jornadas[id],ROW()-5),Adelantos[id_barbero],LOOKUP($N$4,Barberos[nombre],Barberos[id])))</f>
        <v>0</v>
      </c>
      <c r="R224" s="20" cm="1">
        <f t="array" ref="R224">IF(ISERROR(INDEX(Jornadas[id],ROW()-5)),"",O224+P224-Q224)</f>
        <v>0</v>
      </c>
      <c r="S224" s="1" cm="1">
        <f t="array" ref="S224">IF(ISERROR(INDEX(Jornadas[id],ROW()-5)),"",COUNTIFS(_Cortes!$C:$C,INDEX(Jornadas[id],ROW()-5),_Cortes!$B:$B,LOOKUP($S$4,_Barberos!$B:$B,_Barberos!$A:$A)))</f>
        <v>10</v>
      </c>
      <c r="T224" s="20" cm="1">
        <f t="array" ref="T224">IF(ISERROR(INDEX(Jornadas[id],ROW()-5)),"",INT(SUMIFS(Cortes[importe],Cortes[id_jornada],INDEX(Jornadas[id],ROW()-5),Cortes[id_barbero],LOOKUP($S$4,Barberos[nombre],Barberos[id]))*(INDEX(Jornadas[comision_barberos],1)/100)))</f>
        <v>42000</v>
      </c>
      <c r="U224" s="20" cm="1">
        <f t="array" ref="U224">IF(ISERROR(INDEX(Jornadas[id],ROW()-5)),"",SUMIFS(Cortes[propina],Cortes[id_jornada],INDEX(Jornadas[id],ROW()-5),Cortes[id_barbero],LOOKUP($S$4,Barberos[nombre],Barberos[id])))</f>
        <v>10000</v>
      </c>
      <c r="V224" s="20" cm="1">
        <f t="array" ref="V224">IF(ISERROR(INDEX(Jornadas[id],ROW()-5)),"",SUMIFS(Adelantos[importe],Adelantos[id_jornada],INDEX(Jornadas[id],ROW()-5),Adelantos[id_barbero],LOOKUP($S$4,Barberos[nombre],Barberos[id])))</f>
        <v>0</v>
      </c>
      <c r="W224" s="20" cm="1">
        <f t="array" ref="W224">IF(ISERROR(INDEX(Jornadas[id],ROW()-5)),"",T224+U224-V224)</f>
        <v>52000</v>
      </c>
      <c r="X224" s="1" cm="1">
        <f t="array" ref="X224">IF(ISERROR(INDEX(Jornadas[id],ROW()-5)),"",COUNTIFS(_Cortes!$C:$C,INDEX(Jornadas[id],ROW()-5),_Cortes!$B:$B,LOOKUP($X$4,_Barberos!$B:$B,_Barberos!$A:$A)))</f>
        <v>10</v>
      </c>
      <c r="Y224" s="20" cm="1">
        <f t="array" ref="Y224">IF(ISERROR(INDEX(Jornadas[id],ROW()-5)),"",INT(SUMIFS(Cortes[importe],Cortes[id_jornada],INDEX(Jornadas[id],ROW()-5),Cortes[id_barbero],LOOKUP($X$4,Barberos[nombre],Barberos[id]))*(INDEX(Jornadas[comision_barberos],1)/100)))</f>
        <v>42000</v>
      </c>
      <c r="Z224" s="20" cm="1">
        <f t="array" ref="Z224">IF(ISERROR(INDEX(Jornadas[id],ROW()-5)),"",SUMIFS(Cortes[propina],Cortes[id_jornada],INDEX(Jornadas[id],ROW()-5),Cortes[id_barbero],LOOKUP($X$4,Barberos[nombre],Barberos[id])))</f>
        <v>1000</v>
      </c>
      <c r="AA224" s="20" cm="1">
        <f t="array" ref="AA224">IF(ISERROR(INDEX(Jornadas[id],ROW()-5)),"",SUMIFS(Adelantos[importe],Adelantos[id_jornada],INDEX(Jornadas[id],ROW()-5),Adelantos[id_barbero],LOOKUP($X$4,Barberos[nombre],Barberos[id])))</f>
        <v>0</v>
      </c>
      <c r="AB224" s="20" cm="1">
        <f t="array" ref="AB224">IF(ISERROR(INDEX(Jornadas[id],ROW()-5)),"",Y224+Z224-AA224)</f>
        <v>43000</v>
      </c>
      <c r="AC224" s="1" cm="1">
        <f t="array" ref="AC224">IF(ISERROR(INDEX(Jornadas[id],ROW()-5)),"",COUNTIFS(_Cortes!$C:$C,INDEX(Jornadas[id],ROW()-5),_Cortes!$B:$B,LOOKUP($AC$4,_Barberos!$B:$B,_Barberos!$A:$A)))</f>
        <v>13</v>
      </c>
      <c r="AD224" s="20" cm="1">
        <f t="array" ref="AD224">IF(ISERROR(INDEX(Jornadas[id],ROW()-5)),"",INT(SUMIFS(Cortes[importe],Cortes[id_jornada],INDEX(Jornadas[id],ROW()-5),Cortes[id_barbero],LOOKUP($AC$4,Barberos[nombre],Barberos[id]))*(INDEX(Jornadas[comision_barberos],1)/100)))</f>
        <v>53000</v>
      </c>
      <c r="AE224" s="20" cm="1">
        <f t="array" ref="AE224">IF(ISERROR(INDEX(Jornadas[id],ROW()-5)),"",SUMIFS(Cortes[propina],Cortes[id_jornada],INDEX(Jornadas[id],ROW()-5),Cortes[id_barbero],LOOKUP($AC$4,Barberos[nombre],Barberos[id])))</f>
        <v>4000</v>
      </c>
      <c r="AF224" s="20" cm="1">
        <f t="array" ref="AF224">IF(ISERROR(INDEX(Jornadas[id],ROW()-5)),"",SUMIFS(Adelantos[importe],Adelantos[id_jornada],INDEX(Jornadas[id],ROW()-5),Adelantos[id_barbero],LOOKUP($AC$4,Barberos[nombre],Barberos[id])))</f>
        <v>0</v>
      </c>
      <c r="AG224" s="20" cm="1">
        <f t="array" ref="AG224">IF(ISERROR(INDEX(Jornadas[id],ROW()-5)),"",AD224+AE224-AF224)</f>
        <v>57000</v>
      </c>
      <c r="AH224" s="1" cm="1">
        <f t="array" ref="AH224">IF(ISERROR(INDEX(Jornadas[id],ROW()-5)),"",COUNTIFS(_Cortes!$C:$C,INDEX(Jornadas[id],ROW()-5),_Cortes!$B:$B,LOOKUP($AH$4,_Barberos!$B:$B,_Barberos!$A:$A)))</f>
        <v>0</v>
      </c>
      <c r="AI224" s="20" cm="1">
        <f t="array" ref="AI224">IF(ISERROR(INDEX(Jornadas[id],ROW()-5)),"",INT(SUMIFS(Cortes[importe],Cortes[id_jornada],INDEX(Jornadas[id],ROW()-5),Cortes[id_barbero],LOOKUP($AH$4,Barberos[nombre],Barberos[id]))*(INDEX(Jornadas[comision_barberos],1)/100)))</f>
        <v>0</v>
      </c>
      <c r="AJ224" s="20" cm="1">
        <f t="array" ref="AJ224">IF(ISERROR(INDEX(Jornadas[id],ROW()-5)),"",SUMIFS(Cortes[propina],Cortes[id_jornada],INDEX(Jornadas[id],ROW()-5),Cortes[id_barbero],LOOKUP($AH$4,Barberos[nombre],Barberos[id])))</f>
        <v>0</v>
      </c>
      <c r="AK224" s="20" cm="1">
        <f t="array" ref="AK224">IF(ISERROR(INDEX(Jornadas[id],ROW()-5)),"",SUMIFS(Adelantos[importe],Adelantos[id_jornada],INDEX(Jornadas[id],ROW()-5),Adelantos[id_barbero],LOOKUP($AH$4,Barberos[nombre],Barberos[id])))</f>
        <v>0</v>
      </c>
      <c r="AL224" s="20" cm="1">
        <f t="array" ref="AL224">IF(ISERROR(INDEX(Jornadas[id],ROW()-5)),"",AI224+AJ224-AK224)</f>
        <v>0</v>
      </c>
      <c r="AM224" s="1" cm="1">
        <f t="array" ref="AM224">IF(ISERROR(INDEX(Jornadas[id],ROW()-5)),"",COUNTIFS(_Cortes!$C:$C,INDEX(Jornadas[id],ROW()-5),_Cortes!$B:$B,LOOKUP($AM$4,_Barberos!$B:$B,_Barberos!$A:$A)))</f>
        <v>0</v>
      </c>
      <c r="AN224" s="20" cm="1">
        <f t="array" ref="AN224">IF(ISERROR(INDEX(Jornadas[id],ROW()-5)),"",INT(SUMIFS(Cortes[importe],Cortes[id_jornada],INDEX(Jornadas[id],ROW()-5),Cortes[id_barbero],LOOKUP($AM$4,Barberos[nombre],Barberos[id]))*(INDEX(Jornadas[comision_barberos],1)/100)))</f>
        <v>0</v>
      </c>
      <c r="AO224" s="20" cm="1">
        <f t="array" ref="AO224">IF(ISERROR(INDEX(Jornadas[id],ROW()-5)),"",SUMIFS(Cortes[propina],Cortes[id_jornada],INDEX(Jornadas[id],ROW()-5),Cortes[id_barbero],LOOKUP($AM$4,Barberos[nombre],Barberos[id])))</f>
        <v>0</v>
      </c>
      <c r="AP224" s="20" cm="1">
        <f t="array" ref="AP224">IF(ISERROR(INDEX(Jornadas[id],ROW()-5)),"",SUMIFS(Adelantos[importe],Adelantos[id_jornada],INDEX(Jornadas[id],ROW()-5),Adelantos[id_barbero],LOOKUP($AM$4,Barberos[nombre],Barberos[id])))</f>
        <v>0</v>
      </c>
      <c r="AQ224" s="20" cm="1">
        <f t="array" ref="AQ224">IF(ISERROR(INDEX(Jornadas[id],ROW()-5)),"",AN224+AO224-AP224)</f>
        <v>0</v>
      </c>
      <c r="AR224" s="1" cm="1">
        <f t="array" ref="AR224">IF(ISERROR(INDEX(Jornadas[id],ROW()-5)),"",COUNTIFS(_Cortes!$C:$C,INDEX(Jornadas[id],ROW()-5),_Cortes!$B:$B,LOOKUP($AR$4,_Barberos!$B:$B,_Barberos!$A:$A)))</f>
        <v>0</v>
      </c>
      <c r="AS224" s="20" cm="1">
        <f t="array" ref="AS224">IF(ISERROR(INDEX(Jornadas[id],ROW()-5)),"",INT(SUMIFS(Cortes[importe],Cortes[id_jornada],INDEX(Jornadas[id],ROW()-5),Cortes[id_barbero],LOOKUP($AR$4,Barberos[nombre],Barberos[id]))*(INDEX(Jornadas[comision_barberos],1)/100)))</f>
        <v>0</v>
      </c>
      <c r="AT224" s="20" cm="1">
        <f t="array" ref="AT224">IF(ISERROR(INDEX(Jornadas[id],ROW()-5)),"",SUMIFS(Cortes[propina],Cortes[id_jornada],INDEX(Jornadas[id],ROW()-5),Cortes[id_barbero],LOOKUP($AR$4,Barberos[nombre],Barberos[id])))</f>
        <v>0</v>
      </c>
      <c r="AU224" s="20" cm="1">
        <f t="array" ref="AU224">IF(ISERROR(INDEX(Jornadas[id],ROW()-5)),"",SUMIFS(Adelantos[importe],Adelantos[id_jornada],INDEX(Jornadas[id],ROW()-5),Adelantos[id_barbero],LOOKUP($AR$4,Barberos[nombre],Barberos[id])))</f>
        <v>0</v>
      </c>
      <c r="AV224" s="20" cm="1">
        <f t="array" ref="AV224">IF(ISERROR(INDEX(Jornadas[id],ROW()-5)),"",AS224+AT224-AU224)</f>
        <v>0</v>
      </c>
    </row>
    <row r="225" spans="1:48" ht="15" hidden="1" customHeight="1" x14ac:dyDescent="0.3">
      <c r="A225" s="51" t="str">
        <f t="shared" si="3"/>
        <v>Wednesday</v>
      </c>
      <c r="B225" s="52"/>
      <c r="C225" s="36" cm="1">
        <f t="array" ref="C225">IF(ISERROR(INDEX(Jornadas[id],ROW()-5)),"",INDEX(Jornadas[fecha],ROW()-5))</f>
        <v>45917</v>
      </c>
      <c r="D225" s="2" cm="1">
        <f t="array" ref="D225">IF(ISERROR(INDEX(Jornadas[id],ROW()-5)),"",COUNTIFS(_Cortes!$C:$C,INDEX(Jornadas[id],ROW()-5),_Cortes!$B:$B,LOOKUP($D$4,_Barberos!$B:$B,_Barberos!$A:$A)))</f>
        <v>9</v>
      </c>
      <c r="E225" s="21" cm="1">
        <f t="array" ref="E225">IF(ISERROR(INDEX(Jornadas[id],ROW()-5)),"",INT(SUMIFS(Cortes[importe],Cortes[id_jornada],INDEX(Jornadas[id],ROW()-5),Cortes[id_barbero],LOOKUP($D$4,Barberos[nombre],Barberos[id]))*(INDEX(Jornadas[comision_barberos],1)/100)))</f>
        <v>38000</v>
      </c>
      <c r="F225" s="21" cm="1">
        <f t="array" ref="F225">IF(ISERROR(INDEX(Jornadas[id],ROW()-5)),"",SUMIFS(Cortes[propina],Cortes[id_jornada],INDEX(Jornadas[id],ROW()-5),Cortes[id_barbero],LOOKUP($D$4,Barberos[nombre],Barberos[id])))</f>
        <v>4700</v>
      </c>
      <c r="G225" s="21" cm="1">
        <f t="array" ref="G225">IF(ISERROR(INDEX(Jornadas[id],ROW()-5)),"",SUMIFS(Adelantos[importe],Adelantos[id_jornada],INDEX(Jornadas[id],ROW()-5),Adelantos[id_barbero],LOOKUP($D$4,Barberos[nombre],Barberos[id])))</f>
        <v>4800</v>
      </c>
      <c r="H225" s="21" cm="1">
        <f t="array" ref="H225">IF(ISERROR(INDEX(Jornadas[id],ROW()-5)),"",E225+F225-G225)</f>
        <v>37900</v>
      </c>
      <c r="I225" s="2" cm="1">
        <f t="array" ref="I225">IF(ISERROR(INDEX(Jornadas[id],ROW()-5)),"",COUNTIFS(_Cortes!$C:$C,INDEX(Jornadas[id],ROW()-5),_Cortes!$B:$B,LOOKUP($I$4,_Barberos!$B:$B,_Barberos!$A:$A)))</f>
        <v>15</v>
      </c>
      <c r="J225" s="21" cm="1">
        <f t="array" ref="J225">IF(ISERROR(INDEX(Jornadas[id],ROW()-5)),"",INT(SUMIFS(Cortes[importe],Cortes[id_jornada],INDEX(Jornadas[id],ROW()-5),Cortes[id_barbero],LOOKUP($I$4,Barberos[nombre],Barberos[id]))*(INDEX(Jornadas[comision_barberos],1)/100)))</f>
        <v>61000</v>
      </c>
      <c r="K225" s="21" cm="1">
        <f t="array" ref="K225">IF(ISERROR(INDEX(Jornadas[id],ROW()-5)),"",SUMIFS(Cortes[propina],Cortes[id_jornada],INDEX(Jornadas[id],ROW()-5),Cortes[id_barbero],LOOKUP($I$4,Barberos[nombre],Barberos[id])))</f>
        <v>2000</v>
      </c>
      <c r="L225" s="21" cm="1">
        <f t="array" ref="L225">IF(ISERROR(INDEX(Jornadas[id],ROW()-5)),"",SUMIFS(Adelantos[importe],Adelantos[id_jornada],INDEX(Jornadas[id],ROW()-5),Adelantos[id_barbero],LOOKUP($I$4,Barberos[nombre],Barberos[id])))</f>
        <v>0</v>
      </c>
      <c r="M225" s="21" cm="1">
        <f t="array" ref="M225">IF(ISERROR(INDEX(Jornadas[id],ROW()-5)),"",J225+K225-L225)</f>
        <v>63000</v>
      </c>
      <c r="N225" s="2" cm="1">
        <f t="array" ref="N225">IF(ISERROR(INDEX(Jornadas[id],ROW()-5)),"",COUNTIFS(_Cortes!$C:$C,INDEX(Jornadas[id],ROW()-5),_Cortes!$B:$B,LOOKUP($N$4,_Barberos!$B:$B,_Barberos!$A:$A)))</f>
        <v>13</v>
      </c>
      <c r="O225" s="21" cm="1">
        <f t="array" ref="O225">IF(ISERROR(INDEX(Jornadas[id],ROW()-5)),"",INT(SUMIFS(Cortes[importe],Cortes[id_jornada],INDEX(Jornadas[id],ROW()-5),Cortes[id_barbero],LOOKUP($N$4,Barberos[nombre],Barberos[id]))*(INDEX(Jornadas[comision_barberos],1)/100)))</f>
        <v>53000</v>
      </c>
      <c r="P225" s="21" cm="1">
        <f t="array" ref="P225">IF(ISERROR(INDEX(Jornadas[id],ROW()-5)),"",SUMIFS(Cortes[propina],Cortes[id_jornada],INDEX(Jornadas[id],ROW()-5),Cortes[id_barbero],LOOKUP($N$4,Barberos[nombre],Barberos[id])))</f>
        <v>14500</v>
      </c>
      <c r="Q225" s="21" cm="1">
        <f t="array" ref="Q225">IF(ISERROR(INDEX(Jornadas[id],ROW()-5)),"",SUMIFS(Adelantos[importe],Adelantos[id_jornada],INDEX(Jornadas[id],ROW()-5),Adelantos[id_barbero],LOOKUP($N$4,Barberos[nombre],Barberos[id])))</f>
        <v>0</v>
      </c>
      <c r="R225" s="21" cm="1">
        <f t="array" ref="R225">IF(ISERROR(INDEX(Jornadas[id],ROW()-5)),"",O225+P225-Q225)</f>
        <v>67500</v>
      </c>
      <c r="S225" s="2" cm="1">
        <f t="array" ref="S225">IF(ISERROR(INDEX(Jornadas[id],ROW()-5)),"",COUNTIFS(_Cortes!$C:$C,INDEX(Jornadas[id],ROW()-5),_Cortes!$B:$B,LOOKUP($S$4,_Barberos!$B:$B,_Barberos!$A:$A)))</f>
        <v>10</v>
      </c>
      <c r="T225" s="21" cm="1">
        <f t="array" ref="T225">IF(ISERROR(INDEX(Jornadas[id],ROW()-5)),"",INT(SUMIFS(Cortes[importe],Cortes[id_jornada],INDEX(Jornadas[id],ROW()-5),Cortes[id_barbero],LOOKUP($S$4,Barberos[nombre],Barberos[id]))*(INDEX(Jornadas[comision_barberos],1)/100)))</f>
        <v>41000</v>
      </c>
      <c r="U225" s="21" cm="1">
        <f t="array" ref="U225">IF(ISERROR(INDEX(Jornadas[id],ROW()-5)),"",SUMIFS(Cortes[propina],Cortes[id_jornada],INDEX(Jornadas[id],ROW()-5),Cortes[id_barbero],LOOKUP($S$4,Barberos[nombre],Barberos[id])))</f>
        <v>5000</v>
      </c>
      <c r="V225" s="21" cm="1">
        <f t="array" ref="V225">IF(ISERROR(INDEX(Jornadas[id],ROW()-5)),"",SUMIFS(Adelantos[importe],Adelantos[id_jornada],INDEX(Jornadas[id],ROW()-5),Adelantos[id_barbero],LOOKUP($S$4,Barberos[nombre],Barberos[id])))</f>
        <v>0</v>
      </c>
      <c r="W225" s="21" cm="1">
        <f t="array" ref="W225">IF(ISERROR(INDEX(Jornadas[id],ROW()-5)),"",T225+U225-V225)</f>
        <v>46000</v>
      </c>
      <c r="X225" s="2" cm="1">
        <f t="array" ref="X225">IF(ISERROR(INDEX(Jornadas[id],ROW()-5)),"",COUNTIFS(_Cortes!$C:$C,INDEX(Jornadas[id],ROW()-5),_Cortes!$B:$B,LOOKUP($X$4,_Barberos!$B:$B,_Barberos!$A:$A)))</f>
        <v>10</v>
      </c>
      <c r="Y225" s="21" cm="1">
        <f t="array" ref="Y225">IF(ISERROR(INDEX(Jornadas[id],ROW()-5)),"",INT(SUMIFS(Cortes[importe],Cortes[id_jornada],INDEX(Jornadas[id],ROW()-5),Cortes[id_barbero],LOOKUP($X$4,Barberos[nombre],Barberos[id]))*(INDEX(Jornadas[comision_barberos],1)/100)))</f>
        <v>40000</v>
      </c>
      <c r="Z225" s="21" cm="1">
        <f t="array" ref="Z225">IF(ISERROR(INDEX(Jornadas[id],ROW()-5)),"",SUMIFS(Cortes[propina],Cortes[id_jornada],INDEX(Jornadas[id],ROW()-5),Cortes[id_barbero],LOOKUP($X$4,Barberos[nombre],Barberos[id])))</f>
        <v>0</v>
      </c>
      <c r="AA225" s="21" cm="1">
        <f t="array" ref="AA225">IF(ISERROR(INDEX(Jornadas[id],ROW()-5)),"",SUMIFS(Adelantos[importe],Adelantos[id_jornada],INDEX(Jornadas[id],ROW()-5),Adelantos[id_barbero],LOOKUP($X$4,Barberos[nombre],Barberos[id])))</f>
        <v>10000</v>
      </c>
      <c r="AB225" s="21" cm="1">
        <f t="array" ref="AB225">IF(ISERROR(INDEX(Jornadas[id],ROW()-5)),"",Y225+Z225-AA225)</f>
        <v>30000</v>
      </c>
      <c r="AC225" s="2" cm="1">
        <f t="array" ref="AC225">IF(ISERROR(INDEX(Jornadas[id],ROW()-5)),"",COUNTIFS(_Cortes!$C:$C,INDEX(Jornadas[id],ROW()-5),_Cortes!$B:$B,LOOKUP($AC$4,_Barberos!$B:$B,_Barberos!$A:$A)))</f>
        <v>0</v>
      </c>
      <c r="AD225" s="21" cm="1">
        <f t="array" ref="AD225">IF(ISERROR(INDEX(Jornadas[id],ROW()-5)),"",INT(SUMIFS(Cortes[importe],Cortes[id_jornada],INDEX(Jornadas[id],ROW()-5),Cortes[id_barbero],LOOKUP($AC$4,Barberos[nombre],Barberos[id]))*(INDEX(Jornadas[comision_barberos],1)/100)))</f>
        <v>0</v>
      </c>
      <c r="AE225" s="21" cm="1">
        <f t="array" ref="AE225">IF(ISERROR(INDEX(Jornadas[id],ROW()-5)),"",SUMIFS(Cortes[propina],Cortes[id_jornada],INDEX(Jornadas[id],ROW()-5),Cortes[id_barbero],LOOKUP($AC$4,Barberos[nombre],Barberos[id])))</f>
        <v>0</v>
      </c>
      <c r="AF225" s="21" cm="1">
        <f t="array" ref="AF225">IF(ISERROR(INDEX(Jornadas[id],ROW()-5)),"",SUMIFS(Adelantos[importe],Adelantos[id_jornada],INDEX(Jornadas[id],ROW()-5),Adelantos[id_barbero],LOOKUP($AC$4,Barberos[nombre],Barberos[id])))</f>
        <v>0</v>
      </c>
      <c r="AG225" s="21" cm="1">
        <f t="array" ref="AG225">IF(ISERROR(INDEX(Jornadas[id],ROW()-5)),"",AD225+AE225-AF225)</f>
        <v>0</v>
      </c>
      <c r="AH225" s="2" cm="1">
        <f t="array" ref="AH225">IF(ISERROR(INDEX(Jornadas[id],ROW()-5)),"",COUNTIFS(_Cortes!$C:$C,INDEX(Jornadas[id],ROW()-5),_Cortes!$B:$B,LOOKUP($AH$4,_Barberos!$B:$B,_Barberos!$A:$A)))</f>
        <v>0</v>
      </c>
      <c r="AI225" s="21" cm="1">
        <f t="array" ref="AI225">IF(ISERROR(INDEX(Jornadas[id],ROW()-5)),"",INT(SUMIFS(Cortes[importe],Cortes[id_jornada],INDEX(Jornadas[id],ROW()-5),Cortes[id_barbero],LOOKUP($AH$4,Barberos[nombre],Barberos[id]))*(INDEX(Jornadas[comision_barberos],1)/100)))</f>
        <v>0</v>
      </c>
      <c r="AJ225" s="21" cm="1">
        <f t="array" ref="AJ225">IF(ISERROR(INDEX(Jornadas[id],ROW()-5)),"",SUMIFS(Cortes[propina],Cortes[id_jornada],INDEX(Jornadas[id],ROW()-5),Cortes[id_barbero],LOOKUP($AH$4,Barberos[nombre],Barberos[id])))</f>
        <v>0</v>
      </c>
      <c r="AK225" s="21" cm="1">
        <f t="array" ref="AK225">IF(ISERROR(INDEX(Jornadas[id],ROW()-5)),"",SUMIFS(Adelantos[importe],Adelantos[id_jornada],INDEX(Jornadas[id],ROW()-5),Adelantos[id_barbero],LOOKUP($AH$4,Barberos[nombre],Barberos[id])))</f>
        <v>0</v>
      </c>
      <c r="AL225" s="21" cm="1">
        <f t="array" ref="AL225">IF(ISERROR(INDEX(Jornadas[id],ROW()-5)),"",AI225+AJ225-AK225)</f>
        <v>0</v>
      </c>
      <c r="AM225" s="2" cm="1">
        <f t="array" ref="AM225">IF(ISERROR(INDEX(Jornadas[id],ROW()-5)),"",COUNTIFS(_Cortes!$C:$C,INDEX(Jornadas[id],ROW()-5),_Cortes!$B:$B,LOOKUP($AM$4,_Barberos!$B:$B,_Barberos!$A:$A)))</f>
        <v>0</v>
      </c>
      <c r="AN225" s="21" cm="1">
        <f t="array" ref="AN225">IF(ISERROR(INDEX(Jornadas[id],ROW()-5)),"",INT(SUMIFS(Cortes[importe],Cortes[id_jornada],INDEX(Jornadas[id],ROW()-5),Cortes[id_barbero],LOOKUP($AM$4,Barberos[nombre],Barberos[id]))*(INDEX(Jornadas[comision_barberos],1)/100)))</f>
        <v>0</v>
      </c>
      <c r="AO225" s="21" cm="1">
        <f t="array" ref="AO225">IF(ISERROR(INDEX(Jornadas[id],ROW()-5)),"",SUMIFS(Cortes[propina],Cortes[id_jornada],INDEX(Jornadas[id],ROW()-5),Cortes[id_barbero],LOOKUP($AM$4,Barberos[nombre],Barberos[id])))</f>
        <v>0</v>
      </c>
      <c r="AP225" s="21" cm="1">
        <f t="array" ref="AP225">IF(ISERROR(INDEX(Jornadas[id],ROW()-5)),"",SUMIFS(Adelantos[importe],Adelantos[id_jornada],INDEX(Jornadas[id],ROW()-5),Adelantos[id_barbero],LOOKUP($AM$4,Barberos[nombre],Barberos[id])))</f>
        <v>0</v>
      </c>
      <c r="AQ225" s="21" cm="1">
        <f t="array" ref="AQ225">IF(ISERROR(INDEX(Jornadas[id],ROW()-5)),"",AN225+AO225-AP225)</f>
        <v>0</v>
      </c>
      <c r="AR225" s="2" cm="1">
        <f t="array" ref="AR225">IF(ISERROR(INDEX(Jornadas[id],ROW()-5)),"",COUNTIFS(_Cortes!$C:$C,INDEX(Jornadas[id],ROW()-5),_Cortes!$B:$B,LOOKUP($AR$4,_Barberos!$B:$B,_Barberos!$A:$A)))</f>
        <v>0</v>
      </c>
      <c r="AS225" s="21" cm="1">
        <f t="array" ref="AS225">IF(ISERROR(INDEX(Jornadas[id],ROW()-5)),"",INT(SUMIFS(Cortes[importe],Cortes[id_jornada],INDEX(Jornadas[id],ROW()-5),Cortes[id_barbero],LOOKUP($AR$4,Barberos[nombre],Barberos[id]))*(INDEX(Jornadas[comision_barberos],1)/100)))</f>
        <v>0</v>
      </c>
      <c r="AT225" s="21" cm="1">
        <f t="array" ref="AT225">IF(ISERROR(INDEX(Jornadas[id],ROW()-5)),"",SUMIFS(Cortes[propina],Cortes[id_jornada],INDEX(Jornadas[id],ROW()-5),Cortes[id_barbero],LOOKUP($AR$4,Barberos[nombre],Barberos[id])))</f>
        <v>0</v>
      </c>
      <c r="AU225" s="21" cm="1">
        <f t="array" ref="AU225">IF(ISERROR(INDEX(Jornadas[id],ROW()-5)),"",SUMIFS(Adelantos[importe],Adelantos[id_jornada],INDEX(Jornadas[id],ROW()-5),Adelantos[id_barbero],LOOKUP($AR$4,Barberos[nombre],Barberos[id])))</f>
        <v>0</v>
      </c>
      <c r="AV225" s="21" cm="1">
        <f t="array" ref="AV225">IF(ISERROR(INDEX(Jornadas[id],ROW()-5)),"",AS225+AT225-AU225)</f>
        <v>0</v>
      </c>
    </row>
    <row r="226" spans="1:48" ht="15" hidden="1" customHeight="1" x14ac:dyDescent="0.3">
      <c r="A226" s="53" t="str">
        <f t="shared" si="3"/>
        <v>Thursday</v>
      </c>
      <c r="B226" s="54"/>
      <c r="C226" s="38" cm="1">
        <f t="array" ref="C226">IF(ISERROR(INDEX(Jornadas[id],ROW()-5)),"",INDEX(Jornadas[fecha],ROW()-5))</f>
        <v>45918</v>
      </c>
      <c r="D226" s="1" cm="1">
        <f t="array" ref="D226">IF(ISERROR(INDEX(Jornadas[id],ROW()-5)),"",COUNTIFS(_Cortes!$C:$C,INDEX(Jornadas[id],ROW()-5),_Cortes!$B:$B,LOOKUP($D$4,_Barberos!$B:$B,_Barberos!$A:$A)))</f>
        <v>11</v>
      </c>
      <c r="E226" s="20" cm="1">
        <f t="array" ref="E226">IF(ISERROR(INDEX(Jornadas[id],ROW()-5)),"",INT(SUMIFS(Cortes[importe],Cortes[id_jornada],INDEX(Jornadas[id],ROW()-5),Cortes[id_barbero],LOOKUP($D$4,Barberos[nombre],Barberos[id]))*(INDEX(Jornadas[comision_barberos],1)/100)))</f>
        <v>45000</v>
      </c>
      <c r="F226" s="20" cm="1">
        <f t="array" ref="F226">IF(ISERROR(INDEX(Jornadas[id],ROW()-5)),"",SUMIFS(Cortes[propina],Cortes[id_jornada],INDEX(Jornadas[id],ROW()-5),Cortes[id_barbero],LOOKUP($D$4,Barberos[nombre],Barberos[id])))</f>
        <v>0</v>
      </c>
      <c r="G226" s="20" cm="1">
        <f t="array" ref="G226">IF(ISERROR(INDEX(Jornadas[id],ROW()-5)),"",SUMIFS(Adelantos[importe],Adelantos[id_jornada],INDEX(Jornadas[id],ROW()-5),Adelantos[id_barbero],LOOKUP($D$4,Barberos[nombre],Barberos[id])))</f>
        <v>4800</v>
      </c>
      <c r="H226" s="20" cm="1">
        <f t="array" ref="H226">IF(ISERROR(INDEX(Jornadas[id],ROW()-5)),"",E226+F226-G226)</f>
        <v>40200</v>
      </c>
      <c r="I226" s="1" cm="1">
        <f t="array" ref="I226">IF(ISERROR(INDEX(Jornadas[id],ROW()-5)),"",COUNTIFS(_Cortes!$C:$C,INDEX(Jornadas[id],ROW()-5),_Cortes!$B:$B,LOOKUP($I$4,_Barberos!$B:$B,_Barberos!$A:$A)))</f>
        <v>13</v>
      </c>
      <c r="J226" s="20" cm="1">
        <f t="array" ref="J226">IF(ISERROR(INDEX(Jornadas[id],ROW()-5)),"",INT(SUMIFS(Cortes[importe],Cortes[id_jornada],INDEX(Jornadas[id],ROW()-5),Cortes[id_barbero],LOOKUP($I$4,Barberos[nombre],Barberos[id]))*(INDEX(Jornadas[comision_barberos],1)/100)))</f>
        <v>52000</v>
      </c>
      <c r="K226" s="20" cm="1">
        <f t="array" ref="K226">IF(ISERROR(INDEX(Jornadas[id],ROW()-5)),"",SUMIFS(Cortes[propina],Cortes[id_jornada],INDEX(Jornadas[id],ROW()-5),Cortes[id_barbero],LOOKUP($I$4,Barberos[nombre],Barberos[id])))</f>
        <v>10000</v>
      </c>
      <c r="L226" s="20" cm="1">
        <f t="array" ref="L226">IF(ISERROR(INDEX(Jornadas[id],ROW()-5)),"",SUMIFS(Adelantos[importe],Adelantos[id_jornada],INDEX(Jornadas[id],ROW()-5),Adelantos[id_barbero],LOOKUP($I$4,Barberos[nombre],Barberos[id])))</f>
        <v>0</v>
      </c>
      <c r="M226" s="20" cm="1">
        <f t="array" ref="M226">IF(ISERROR(INDEX(Jornadas[id],ROW()-5)),"",J226+K226-L226)</f>
        <v>62000</v>
      </c>
      <c r="N226" s="1" cm="1">
        <f t="array" ref="N226">IF(ISERROR(INDEX(Jornadas[id],ROW()-5)),"",COUNTIFS(_Cortes!$C:$C,INDEX(Jornadas[id],ROW()-5),_Cortes!$B:$B,LOOKUP($N$4,_Barberos!$B:$B,_Barberos!$A:$A)))</f>
        <v>12</v>
      </c>
      <c r="O226" s="20" cm="1">
        <f t="array" ref="O226">IF(ISERROR(INDEX(Jornadas[id],ROW()-5)),"",INT(SUMIFS(Cortes[importe],Cortes[id_jornada],INDEX(Jornadas[id],ROW()-5),Cortes[id_barbero],LOOKUP($N$4,Barberos[nombre],Barberos[id]))*(INDEX(Jornadas[comision_barberos],1)/100)))</f>
        <v>49000</v>
      </c>
      <c r="P226" s="20" cm="1">
        <f t="array" ref="P226">IF(ISERROR(INDEX(Jornadas[id],ROW()-5)),"",SUMIFS(Cortes[propina],Cortes[id_jornada],INDEX(Jornadas[id],ROW()-5),Cortes[id_barbero],LOOKUP($N$4,Barberos[nombre],Barberos[id])))</f>
        <v>10500</v>
      </c>
      <c r="Q226" s="20" cm="1">
        <f t="array" ref="Q226">IF(ISERROR(INDEX(Jornadas[id],ROW()-5)),"",SUMIFS(Adelantos[importe],Adelantos[id_jornada],INDEX(Jornadas[id],ROW()-5),Adelantos[id_barbero],LOOKUP($N$4,Barberos[nombre],Barberos[id])))</f>
        <v>0</v>
      </c>
      <c r="R226" s="20" cm="1">
        <f t="array" ref="R226">IF(ISERROR(INDEX(Jornadas[id],ROW()-5)),"",O226+P226-Q226)</f>
        <v>59500</v>
      </c>
      <c r="S226" s="1" cm="1">
        <f t="array" ref="S226">IF(ISERROR(INDEX(Jornadas[id],ROW()-5)),"",COUNTIFS(_Cortes!$C:$C,INDEX(Jornadas[id],ROW()-5),_Cortes!$B:$B,LOOKUP($S$4,_Barberos!$B:$B,_Barberos!$A:$A)))</f>
        <v>0</v>
      </c>
      <c r="T226" s="20" cm="1">
        <f t="array" ref="T226">IF(ISERROR(INDEX(Jornadas[id],ROW()-5)),"",INT(SUMIFS(Cortes[importe],Cortes[id_jornada],INDEX(Jornadas[id],ROW()-5),Cortes[id_barbero],LOOKUP($S$4,Barberos[nombre],Barberos[id]))*(INDEX(Jornadas[comision_barberos],1)/100)))</f>
        <v>0</v>
      </c>
      <c r="U226" s="20" cm="1">
        <f t="array" ref="U226">IF(ISERROR(INDEX(Jornadas[id],ROW()-5)),"",SUMIFS(Cortes[propina],Cortes[id_jornada],INDEX(Jornadas[id],ROW()-5),Cortes[id_barbero],LOOKUP($S$4,Barberos[nombre],Barberos[id])))</f>
        <v>0</v>
      </c>
      <c r="V226" s="20" cm="1">
        <f t="array" ref="V226">IF(ISERROR(INDEX(Jornadas[id],ROW()-5)),"",SUMIFS(Adelantos[importe],Adelantos[id_jornada],INDEX(Jornadas[id],ROW()-5),Adelantos[id_barbero],LOOKUP($S$4,Barberos[nombre],Barberos[id])))</f>
        <v>0</v>
      </c>
      <c r="W226" s="20" cm="1">
        <f t="array" ref="W226">IF(ISERROR(INDEX(Jornadas[id],ROW()-5)),"",T226+U226-V226)</f>
        <v>0</v>
      </c>
      <c r="X226" s="1" cm="1">
        <f t="array" ref="X226">IF(ISERROR(INDEX(Jornadas[id],ROW()-5)),"",COUNTIFS(_Cortes!$C:$C,INDEX(Jornadas[id],ROW()-5),_Cortes!$B:$B,LOOKUP($X$4,_Barberos!$B:$B,_Barberos!$A:$A)))</f>
        <v>10</v>
      </c>
      <c r="Y226" s="20" cm="1">
        <f t="array" ref="Y226">IF(ISERROR(INDEX(Jornadas[id],ROW()-5)),"",INT(SUMIFS(Cortes[importe],Cortes[id_jornada],INDEX(Jornadas[id],ROW()-5),Cortes[id_barbero],LOOKUP($X$4,Barberos[nombre],Barberos[id]))*(INDEX(Jornadas[comision_barberos],1)/100)))</f>
        <v>41000</v>
      </c>
      <c r="Z226" s="20" cm="1">
        <f t="array" ref="Z226">IF(ISERROR(INDEX(Jornadas[id],ROW()-5)),"",SUMIFS(Cortes[propina],Cortes[id_jornada],INDEX(Jornadas[id],ROW()-5),Cortes[id_barbero],LOOKUP($X$4,Barberos[nombre],Barberos[id])))</f>
        <v>10000</v>
      </c>
      <c r="AA226" s="20" cm="1">
        <f t="array" ref="AA226">IF(ISERROR(INDEX(Jornadas[id],ROW()-5)),"",SUMIFS(Adelantos[importe],Adelantos[id_jornada],INDEX(Jornadas[id],ROW()-5),Adelantos[id_barbero],LOOKUP($X$4,Barberos[nombre],Barberos[id])))</f>
        <v>0</v>
      </c>
      <c r="AB226" s="20" cm="1">
        <f t="array" ref="AB226">IF(ISERROR(INDEX(Jornadas[id],ROW()-5)),"",Y226+Z226-AA226)</f>
        <v>51000</v>
      </c>
      <c r="AC226" s="1" cm="1">
        <f t="array" ref="AC226">IF(ISERROR(INDEX(Jornadas[id],ROW()-5)),"",COUNTIFS(_Cortes!$C:$C,INDEX(Jornadas[id],ROW()-5),_Cortes!$B:$B,LOOKUP($AC$4,_Barberos!$B:$B,_Barberos!$A:$A)))</f>
        <v>12</v>
      </c>
      <c r="AD226" s="20" cm="1">
        <f t="array" ref="AD226">IF(ISERROR(INDEX(Jornadas[id],ROW()-5)),"",INT(SUMIFS(Cortes[importe],Cortes[id_jornada],INDEX(Jornadas[id],ROW()-5),Cortes[id_barbero],LOOKUP($AC$4,Barberos[nombre],Barberos[id]))*(INDEX(Jornadas[comision_barberos],1)/100)))</f>
        <v>47500</v>
      </c>
      <c r="AE226" s="20" cm="1">
        <f t="array" ref="AE226">IF(ISERROR(INDEX(Jornadas[id],ROW()-5)),"",SUMIFS(Cortes[propina],Cortes[id_jornada],INDEX(Jornadas[id],ROW()-5),Cortes[id_barbero],LOOKUP($AC$4,Barberos[nombre],Barberos[id])))</f>
        <v>1500</v>
      </c>
      <c r="AF226" s="20" cm="1">
        <f t="array" ref="AF226">IF(ISERROR(INDEX(Jornadas[id],ROW()-5)),"",SUMIFS(Adelantos[importe],Adelantos[id_jornada],INDEX(Jornadas[id],ROW()-5),Adelantos[id_barbero],LOOKUP($AC$4,Barberos[nombre],Barberos[id])))</f>
        <v>0</v>
      </c>
      <c r="AG226" s="20" cm="1">
        <f t="array" ref="AG226">IF(ISERROR(INDEX(Jornadas[id],ROW()-5)),"",AD226+AE226-AF226)</f>
        <v>49000</v>
      </c>
      <c r="AH226" s="1" cm="1">
        <f t="array" ref="AH226">IF(ISERROR(INDEX(Jornadas[id],ROW()-5)),"",COUNTIFS(_Cortes!$C:$C,INDEX(Jornadas[id],ROW()-5),_Cortes!$B:$B,LOOKUP($AH$4,_Barberos!$B:$B,_Barberos!$A:$A)))</f>
        <v>0</v>
      </c>
      <c r="AI226" s="20" cm="1">
        <f t="array" ref="AI226">IF(ISERROR(INDEX(Jornadas[id],ROW()-5)),"",INT(SUMIFS(Cortes[importe],Cortes[id_jornada],INDEX(Jornadas[id],ROW()-5),Cortes[id_barbero],LOOKUP($AH$4,Barberos[nombre],Barberos[id]))*(INDEX(Jornadas[comision_barberos],1)/100)))</f>
        <v>0</v>
      </c>
      <c r="AJ226" s="20" cm="1">
        <f t="array" ref="AJ226">IF(ISERROR(INDEX(Jornadas[id],ROW()-5)),"",SUMIFS(Cortes[propina],Cortes[id_jornada],INDEX(Jornadas[id],ROW()-5),Cortes[id_barbero],LOOKUP($AH$4,Barberos[nombre],Barberos[id])))</f>
        <v>0</v>
      </c>
      <c r="AK226" s="20" cm="1">
        <f t="array" ref="AK226">IF(ISERROR(INDEX(Jornadas[id],ROW()-5)),"",SUMIFS(Adelantos[importe],Adelantos[id_jornada],INDEX(Jornadas[id],ROW()-5),Adelantos[id_barbero],LOOKUP($AH$4,Barberos[nombre],Barberos[id])))</f>
        <v>0</v>
      </c>
      <c r="AL226" s="20" cm="1">
        <f t="array" ref="AL226">IF(ISERROR(INDEX(Jornadas[id],ROW()-5)),"",AI226+AJ226-AK226)</f>
        <v>0</v>
      </c>
      <c r="AM226" s="1" cm="1">
        <f t="array" ref="AM226">IF(ISERROR(INDEX(Jornadas[id],ROW()-5)),"",COUNTIFS(_Cortes!$C:$C,INDEX(Jornadas[id],ROW()-5),_Cortes!$B:$B,LOOKUP($AM$4,_Barberos!$B:$B,_Barberos!$A:$A)))</f>
        <v>0</v>
      </c>
      <c r="AN226" s="20" cm="1">
        <f t="array" ref="AN226">IF(ISERROR(INDEX(Jornadas[id],ROW()-5)),"",INT(SUMIFS(Cortes[importe],Cortes[id_jornada],INDEX(Jornadas[id],ROW()-5),Cortes[id_barbero],LOOKUP($AM$4,Barberos[nombre],Barberos[id]))*(INDEX(Jornadas[comision_barberos],1)/100)))</f>
        <v>0</v>
      </c>
      <c r="AO226" s="20" cm="1">
        <f t="array" ref="AO226">IF(ISERROR(INDEX(Jornadas[id],ROW()-5)),"",SUMIFS(Cortes[propina],Cortes[id_jornada],INDEX(Jornadas[id],ROW()-5),Cortes[id_barbero],LOOKUP($AM$4,Barberos[nombre],Barberos[id])))</f>
        <v>0</v>
      </c>
      <c r="AP226" s="20" cm="1">
        <f t="array" ref="AP226">IF(ISERROR(INDEX(Jornadas[id],ROW()-5)),"",SUMIFS(Adelantos[importe],Adelantos[id_jornada],INDEX(Jornadas[id],ROW()-5),Adelantos[id_barbero],LOOKUP($AM$4,Barberos[nombre],Barberos[id])))</f>
        <v>0</v>
      </c>
      <c r="AQ226" s="20" cm="1">
        <f t="array" ref="AQ226">IF(ISERROR(INDEX(Jornadas[id],ROW()-5)),"",AN226+AO226-AP226)</f>
        <v>0</v>
      </c>
      <c r="AR226" s="1" cm="1">
        <f t="array" ref="AR226">IF(ISERROR(INDEX(Jornadas[id],ROW()-5)),"",COUNTIFS(_Cortes!$C:$C,INDEX(Jornadas[id],ROW()-5),_Cortes!$B:$B,LOOKUP($AR$4,_Barberos!$B:$B,_Barberos!$A:$A)))</f>
        <v>0</v>
      </c>
      <c r="AS226" s="20" cm="1">
        <f t="array" ref="AS226">IF(ISERROR(INDEX(Jornadas[id],ROW()-5)),"",INT(SUMIFS(Cortes[importe],Cortes[id_jornada],INDEX(Jornadas[id],ROW()-5),Cortes[id_barbero],LOOKUP($AR$4,Barberos[nombre],Barberos[id]))*(INDEX(Jornadas[comision_barberos],1)/100)))</f>
        <v>0</v>
      </c>
      <c r="AT226" s="20" cm="1">
        <f t="array" ref="AT226">IF(ISERROR(INDEX(Jornadas[id],ROW()-5)),"",SUMIFS(Cortes[propina],Cortes[id_jornada],INDEX(Jornadas[id],ROW()-5),Cortes[id_barbero],LOOKUP($AR$4,Barberos[nombre],Barberos[id])))</f>
        <v>0</v>
      </c>
      <c r="AU226" s="20" cm="1">
        <f t="array" ref="AU226">IF(ISERROR(INDEX(Jornadas[id],ROW()-5)),"",SUMIFS(Adelantos[importe],Adelantos[id_jornada],INDEX(Jornadas[id],ROW()-5),Adelantos[id_barbero],LOOKUP($AR$4,Barberos[nombre],Barberos[id])))</f>
        <v>0</v>
      </c>
      <c r="AV226" s="20" cm="1">
        <f t="array" ref="AV226">IF(ISERROR(INDEX(Jornadas[id],ROW()-5)),"",AS226+AT226-AU226)</f>
        <v>0</v>
      </c>
    </row>
    <row r="227" spans="1:48" ht="15" hidden="1" customHeight="1" x14ac:dyDescent="0.3">
      <c r="A227" s="51" t="str">
        <f t="shared" si="3"/>
        <v>Friday</v>
      </c>
      <c r="B227" s="52"/>
      <c r="C227" s="36" cm="1">
        <f t="array" ref="C227">IF(ISERROR(INDEX(Jornadas[id],ROW()-5)),"",INDEX(Jornadas[fecha],ROW()-5))</f>
        <v>45919</v>
      </c>
      <c r="D227" s="2" cm="1">
        <f t="array" ref="D227">IF(ISERROR(INDEX(Jornadas[id],ROW()-5)),"",COUNTIFS(_Cortes!$C:$C,INDEX(Jornadas[id],ROW()-5),_Cortes!$B:$B,LOOKUP($D$4,_Barberos!$B:$B,_Barberos!$A:$A)))</f>
        <v>11</v>
      </c>
      <c r="E227" s="21" cm="1">
        <f t="array" ref="E227">IF(ISERROR(INDEX(Jornadas[id],ROW()-5)),"",INT(SUMIFS(Cortes[importe],Cortes[id_jornada],INDEX(Jornadas[id],ROW()-5),Cortes[id_barbero],LOOKUP($D$4,Barberos[nombre],Barberos[id]))*(INDEX(Jornadas[comision_barberos],1)/100)))</f>
        <v>46000</v>
      </c>
      <c r="F227" s="21" cm="1">
        <f t="array" ref="F227">IF(ISERROR(INDEX(Jornadas[id],ROW()-5)),"",SUMIFS(Cortes[propina],Cortes[id_jornada],INDEX(Jornadas[id],ROW()-5),Cortes[id_barbero],LOOKUP($D$4,Barberos[nombre],Barberos[id])))</f>
        <v>2000</v>
      </c>
      <c r="G227" s="21" cm="1">
        <f t="array" ref="G227">IF(ISERROR(INDEX(Jornadas[id],ROW()-5)),"",SUMIFS(Adelantos[importe],Adelantos[id_jornada],INDEX(Jornadas[id],ROW()-5),Adelantos[id_barbero],LOOKUP($D$4,Barberos[nombre],Barberos[id])))</f>
        <v>0</v>
      </c>
      <c r="H227" s="21" cm="1">
        <f t="array" ref="H227">IF(ISERROR(INDEX(Jornadas[id],ROW()-5)),"",E227+F227-G227)</f>
        <v>48000</v>
      </c>
      <c r="I227" s="2" cm="1">
        <f t="array" ref="I227">IF(ISERROR(INDEX(Jornadas[id],ROW()-5)),"",COUNTIFS(_Cortes!$C:$C,INDEX(Jornadas[id],ROW()-5),_Cortes!$B:$B,LOOKUP($I$4,_Barberos!$B:$B,_Barberos!$A:$A)))</f>
        <v>14</v>
      </c>
      <c r="J227" s="21" cm="1">
        <f t="array" ref="J227">IF(ISERROR(INDEX(Jornadas[id],ROW()-5)),"",INT(SUMIFS(Cortes[importe],Cortes[id_jornada],INDEX(Jornadas[id],ROW()-5),Cortes[id_barbero],LOOKUP($I$4,Barberos[nombre],Barberos[id]))*(INDEX(Jornadas[comision_barberos],1)/100)))</f>
        <v>56000</v>
      </c>
      <c r="K227" s="21" cm="1">
        <f t="array" ref="K227">IF(ISERROR(INDEX(Jornadas[id],ROW()-5)),"",SUMIFS(Cortes[propina],Cortes[id_jornada],INDEX(Jornadas[id],ROW()-5),Cortes[id_barbero],LOOKUP($I$4,Barberos[nombre],Barberos[id])))</f>
        <v>4000</v>
      </c>
      <c r="L227" s="21" cm="1">
        <f t="array" ref="L227">IF(ISERROR(INDEX(Jornadas[id],ROW()-5)),"",SUMIFS(Adelantos[importe],Adelantos[id_jornada],INDEX(Jornadas[id],ROW()-5),Adelantos[id_barbero],LOOKUP($I$4,Barberos[nombre],Barberos[id])))</f>
        <v>0</v>
      </c>
      <c r="M227" s="21" cm="1">
        <f t="array" ref="M227">IF(ISERROR(INDEX(Jornadas[id],ROW()-5)),"",J227+K227-L227)</f>
        <v>60000</v>
      </c>
      <c r="N227" s="2" cm="1">
        <f t="array" ref="N227">IF(ISERROR(INDEX(Jornadas[id],ROW()-5)),"",COUNTIFS(_Cortes!$C:$C,INDEX(Jornadas[id],ROW()-5),_Cortes!$B:$B,LOOKUP($N$4,_Barberos!$B:$B,_Barberos!$A:$A)))</f>
        <v>12</v>
      </c>
      <c r="O227" s="21" cm="1">
        <f t="array" ref="O227">IF(ISERROR(INDEX(Jornadas[id],ROW()-5)),"",INT(SUMIFS(Cortes[importe],Cortes[id_jornada],INDEX(Jornadas[id],ROW()-5),Cortes[id_barbero],LOOKUP($N$4,Barberos[nombre],Barberos[id]))*(INDEX(Jornadas[comision_barberos],1)/100)))</f>
        <v>49000</v>
      </c>
      <c r="P227" s="21" cm="1">
        <f t="array" ref="P227">IF(ISERROR(INDEX(Jornadas[id],ROW()-5)),"",SUMIFS(Cortes[propina],Cortes[id_jornada],INDEX(Jornadas[id],ROW()-5),Cortes[id_barbero],LOOKUP($N$4,Barberos[nombre],Barberos[id])))</f>
        <v>22000</v>
      </c>
      <c r="Q227" s="21" cm="1">
        <f t="array" ref="Q227">IF(ISERROR(INDEX(Jornadas[id],ROW()-5)),"",SUMIFS(Adelantos[importe],Adelantos[id_jornada],INDEX(Jornadas[id],ROW()-5),Adelantos[id_barbero],LOOKUP($N$4,Barberos[nombre],Barberos[id])))</f>
        <v>0</v>
      </c>
      <c r="R227" s="21" cm="1">
        <f t="array" ref="R227">IF(ISERROR(INDEX(Jornadas[id],ROW()-5)),"",O227+P227-Q227)</f>
        <v>71000</v>
      </c>
      <c r="S227" s="2" cm="1">
        <f t="array" ref="S227">IF(ISERROR(INDEX(Jornadas[id],ROW()-5)),"",COUNTIFS(_Cortes!$C:$C,INDEX(Jornadas[id],ROW()-5),_Cortes!$B:$B,LOOKUP($S$4,_Barberos!$B:$B,_Barberos!$A:$A)))</f>
        <v>8</v>
      </c>
      <c r="T227" s="21" cm="1">
        <f t="array" ref="T227">IF(ISERROR(INDEX(Jornadas[id],ROW()-5)),"",INT(SUMIFS(Cortes[importe],Cortes[id_jornada],INDEX(Jornadas[id],ROW()-5),Cortes[id_barbero],LOOKUP($S$4,Barberos[nombre],Barberos[id]))*(INDEX(Jornadas[comision_barberos],1)/100)))</f>
        <v>33000</v>
      </c>
      <c r="U227" s="21" cm="1">
        <f t="array" ref="U227">IF(ISERROR(INDEX(Jornadas[id],ROW()-5)),"",SUMIFS(Cortes[propina],Cortes[id_jornada],INDEX(Jornadas[id],ROW()-5),Cortes[id_barbero],LOOKUP($S$4,Barberos[nombre],Barberos[id])))</f>
        <v>2000</v>
      </c>
      <c r="V227" s="21" cm="1">
        <f t="array" ref="V227">IF(ISERROR(INDEX(Jornadas[id],ROW()-5)),"",SUMIFS(Adelantos[importe],Adelantos[id_jornada],INDEX(Jornadas[id],ROW()-5),Adelantos[id_barbero],LOOKUP($S$4,Barberos[nombre],Barberos[id])))</f>
        <v>0</v>
      </c>
      <c r="W227" s="21" cm="1">
        <f t="array" ref="W227">IF(ISERROR(INDEX(Jornadas[id],ROW()-5)),"",T227+U227-V227)</f>
        <v>35000</v>
      </c>
      <c r="X227" s="2" cm="1">
        <f t="array" ref="X227">IF(ISERROR(INDEX(Jornadas[id],ROW()-5)),"",COUNTIFS(_Cortes!$C:$C,INDEX(Jornadas[id],ROW()-5),_Cortes!$B:$B,LOOKUP($X$4,_Barberos!$B:$B,_Barberos!$A:$A)))</f>
        <v>1</v>
      </c>
      <c r="Y227" s="21" cm="1">
        <f t="array" ref="Y227">IF(ISERROR(INDEX(Jornadas[id],ROW()-5)),"",INT(SUMIFS(Cortes[importe],Cortes[id_jornada],INDEX(Jornadas[id],ROW()-5),Cortes[id_barbero],LOOKUP($X$4,Barberos[nombre],Barberos[id]))*(INDEX(Jornadas[comision_barberos],1)/100)))</f>
        <v>4000</v>
      </c>
      <c r="Z227" s="21" cm="1">
        <f t="array" ref="Z227">IF(ISERROR(INDEX(Jornadas[id],ROW()-5)),"",SUMIFS(Cortes[propina],Cortes[id_jornada],INDEX(Jornadas[id],ROW()-5),Cortes[id_barbero],LOOKUP($X$4,Barberos[nombre],Barberos[id])))</f>
        <v>1000</v>
      </c>
      <c r="AA227" s="21" cm="1">
        <f t="array" ref="AA227">IF(ISERROR(INDEX(Jornadas[id],ROW()-5)),"",SUMIFS(Adelantos[importe],Adelantos[id_jornada],INDEX(Jornadas[id],ROW()-5),Adelantos[id_barbero],LOOKUP($X$4,Barberos[nombre],Barberos[id])))</f>
        <v>0</v>
      </c>
      <c r="AB227" s="21" cm="1">
        <f t="array" ref="AB227">IF(ISERROR(INDEX(Jornadas[id],ROW()-5)),"",Y227+Z227-AA227)</f>
        <v>5000</v>
      </c>
      <c r="AC227" s="2" cm="1">
        <f t="array" ref="AC227">IF(ISERROR(INDEX(Jornadas[id],ROW()-5)),"",COUNTIFS(_Cortes!$C:$C,INDEX(Jornadas[id],ROW()-5),_Cortes!$B:$B,LOOKUP($AC$4,_Barberos!$B:$B,_Barberos!$A:$A)))</f>
        <v>10</v>
      </c>
      <c r="AD227" s="21" cm="1">
        <f t="array" ref="AD227">IF(ISERROR(INDEX(Jornadas[id],ROW()-5)),"",INT(SUMIFS(Cortes[importe],Cortes[id_jornada],INDEX(Jornadas[id],ROW()-5),Cortes[id_barbero],LOOKUP($AC$4,Barberos[nombre],Barberos[id]))*(INDEX(Jornadas[comision_barberos],1)/100)))</f>
        <v>43000</v>
      </c>
      <c r="AE227" s="21" cm="1">
        <f t="array" ref="AE227">IF(ISERROR(INDEX(Jornadas[id],ROW()-5)),"",SUMIFS(Cortes[propina],Cortes[id_jornada],INDEX(Jornadas[id],ROW()-5),Cortes[id_barbero],LOOKUP($AC$4,Barberos[nombre],Barberos[id])))</f>
        <v>1000</v>
      </c>
      <c r="AF227" s="21" cm="1">
        <f t="array" ref="AF227">IF(ISERROR(INDEX(Jornadas[id],ROW()-5)),"",SUMIFS(Adelantos[importe],Adelantos[id_jornada],INDEX(Jornadas[id],ROW()-5),Adelantos[id_barbero],LOOKUP($AC$4,Barberos[nombre],Barberos[id])))</f>
        <v>0</v>
      </c>
      <c r="AG227" s="21" cm="1">
        <f t="array" ref="AG227">IF(ISERROR(INDEX(Jornadas[id],ROW()-5)),"",AD227+AE227-AF227)</f>
        <v>44000</v>
      </c>
      <c r="AH227" s="2" cm="1">
        <f t="array" ref="AH227">IF(ISERROR(INDEX(Jornadas[id],ROW()-5)),"",COUNTIFS(_Cortes!$C:$C,INDEX(Jornadas[id],ROW()-5),_Cortes!$B:$B,LOOKUP($AH$4,_Barberos!$B:$B,_Barberos!$A:$A)))</f>
        <v>0</v>
      </c>
      <c r="AI227" s="21" cm="1">
        <f t="array" ref="AI227">IF(ISERROR(INDEX(Jornadas[id],ROW()-5)),"",INT(SUMIFS(Cortes[importe],Cortes[id_jornada],INDEX(Jornadas[id],ROW()-5),Cortes[id_barbero],LOOKUP($AH$4,Barberos[nombre],Barberos[id]))*(INDEX(Jornadas[comision_barberos],1)/100)))</f>
        <v>0</v>
      </c>
      <c r="AJ227" s="21" cm="1">
        <f t="array" ref="AJ227">IF(ISERROR(INDEX(Jornadas[id],ROW()-5)),"",SUMIFS(Cortes[propina],Cortes[id_jornada],INDEX(Jornadas[id],ROW()-5),Cortes[id_barbero],LOOKUP($AH$4,Barberos[nombre],Barberos[id])))</f>
        <v>0</v>
      </c>
      <c r="AK227" s="21" cm="1">
        <f t="array" ref="AK227">IF(ISERROR(INDEX(Jornadas[id],ROW()-5)),"",SUMIFS(Adelantos[importe],Adelantos[id_jornada],INDEX(Jornadas[id],ROW()-5),Adelantos[id_barbero],LOOKUP($AH$4,Barberos[nombre],Barberos[id])))</f>
        <v>0</v>
      </c>
      <c r="AL227" s="21" cm="1">
        <f t="array" ref="AL227">IF(ISERROR(INDEX(Jornadas[id],ROW()-5)),"",AI227+AJ227-AK227)</f>
        <v>0</v>
      </c>
      <c r="AM227" s="2" cm="1">
        <f t="array" ref="AM227">IF(ISERROR(INDEX(Jornadas[id],ROW()-5)),"",COUNTIFS(_Cortes!$C:$C,INDEX(Jornadas[id],ROW()-5),_Cortes!$B:$B,LOOKUP($AM$4,_Barberos!$B:$B,_Barberos!$A:$A)))</f>
        <v>0</v>
      </c>
      <c r="AN227" s="21" cm="1">
        <f t="array" ref="AN227">IF(ISERROR(INDEX(Jornadas[id],ROW()-5)),"",INT(SUMIFS(Cortes[importe],Cortes[id_jornada],INDEX(Jornadas[id],ROW()-5),Cortes[id_barbero],LOOKUP($AM$4,Barberos[nombre],Barberos[id]))*(INDEX(Jornadas[comision_barberos],1)/100)))</f>
        <v>0</v>
      </c>
      <c r="AO227" s="21" cm="1">
        <f t="array" ref="AO227">IF(ISERROR(INDEX(Jornadas[id],ROW()-5)),"",SUMIFS(Cortes[propina],Cortes[id_jornada],INDEX(Jornadas[id],ROW()-5),Cortes[id_barbero],LOOKUP($AM$4,Barberos[nombre],Barberos[id])))</f>
        <v>0</v>
      </c>
      <c r="AP227" s="21" cm="1">
        <f t="array" ref="AP227">IF(ISERROR(INDEX(Jornadas[id],ROW()-5)),"",SUMIFS(Adelantos[importe],Adelantos[id_jornada],INDEX(Jornadas[id],ROW()-5),Adelantos[id_barbero],LOOKUP($AM$4,Barberos[nombre],Barberos[id])))</f>
        <v>0</v>
      </c>
      <c r="AQ227" s="21" cm="1">
        <f t="array" ref="AQ227">IF(ISERROR(INDEX(Jornadas[id],ROW()-5)),"",AN227+AO227-AP227)</f>
        <v>0</v>
      </c>
      <c r="AR227" s="2" cm="1">
        <f t="array" ref="AR227">IF(ISERROR(INDEX(Jornadas[id],ROW()-5)),"",COUNTIFS(_Cortes!$C:$C,INDEX(Jornadas[id],ROW()-5),_Cortes!$B:$B,LOOKUP($AR$4,_Barberos!$B:$B,_Barberos!$A:$A)))</f>
        <v>0</v>
      </c>
      <c r="AS227" s="21" cm="1">
        <f t="array" ref="AS227">IF(ISERROR(INDEX(Jornadas[id],ROW()-5)),"",INT(SUMIFS(Cortes[importe],Cortes[id_jornada],INDEX(Jornadas[id],ROW()-5),Cortes[id_barbero],LOOKUP($AR$4,Barberos[nombre],Barberos[id]))*(INDEX(Jornadas[comision_barberos],1)/100)))</f>
        <v>0</v>
      </c>
      <c r="AT227" s="21" cm="1">
        <f t="array" ref="AT227">IF(ISERROR(INDEX(Jornadas[id],ROW()-5)),"",SUMIFS(Cortes[propina],Cortes[id_jornada],INDEX(Jornadas[id],ROW()-5),Cortes[id_barbero],LOOKUP($AR$4,Barberos[nombre],Barberos[id])))</f>
        <v>0</v>
      </c>
      <c r="AU227" s="21" cm="1">
        <f t="array" ref="AU227">IF(ISERROR(INDEX(Jornadas[id],ROW()-5)),"",SUMIFS(Adelantos[importe],Adelantos[id_jornada],INDEX(Jornadas[id],ROW()-5),Adelantos[id_barbero],LOOKUP($AR$4,Barberos[nombre],Barberos[id])))</f>
        <v>0</v>
      </c>
      <c r="AV227" s="21" cm="1">
        <f t="array" ref="AV227">IF(ISERROR(INDEX(Jornadas[id],ROW()-5)),"",AS227+AT227-AU227)</f>
        <v>0</v>
      </c>
    </row>
    <row r="228" spans="1:48" ht="15" hidden="1" customHeight="1" x14ac:dyDescent="0.3">
      <c r="A228" s="53" t="str">
        <f t="shared" si="3"/>
        <v>Saturday</v>
      </c>
      <c r="B228" s="54"/>
      <c r="C228" s="38" cm="1">
        <f t="array" ref="C228">IF(ISERROR(INDEX(Jornadas[id],ROW()-5)),"",INDEX(Jornadas[fecha],ROW()-5))</f>
        <v>45920</v>
      </c>
      <c r="D228" s="1" cm="1">
        <f t="array" ref="D228">IF(ISERROR(INDEX(Jornadas[id],ROW()-5)),"",COUNTIFS(_Cortes!$C:$C,INDEX(Jornadas[id],ROW()-5),_Cortes!$B:$B,LOOKUP($D$4,_Barberos!$B:$B,_Barberos!$A:$A)))</f>
        <v>0</v>
      </c>
      <c r="E228" s="20" cm="1">
        <f t="array" ref="E228">IF(ISERROR(INDEX(Jornadas[id],ROW()-5)),"",INT(SUMIFS(Cortes[importe],Cortes[id_jornada],INDEX(Jornadas[id],ROW()-5),Cortes[id_barbero],LOOKUP($D$4,Barberos[nombre],Barberos[id]))*(INDEX(Jornadas[comision_barberos],1)/100)))</f>
        <v>0</v>
      </c>
      <c r="F228" s="20" cm="1">
        <f t="array" ref="F228">IF(ISERROR(INDEX(Jornadas[id],ROW()-5)),"",SUMIFS(Cortes[propina],Cortes[id_jornada],INDEX(Jornadas[id],ROW()-5),Cortes[id_barbero],LOOKUP($D$4,Barberos[nombre],Barberos[id])))</f>
        <v>0</v>
      </c>
      <c r="G228" s="20" cm="1">
        <f t="array" ref="G228">IF(ISERROR(INDEX(Jornadas[id],ROW()-5)),"",SUMIFS(Adelantos[importe],Adelantos[id_jornada],INDEX(Jornadas[id],ROW()-5),Adelantos[id_barbero],LOOKUP($D$4,Barberos[nombre],Barberos[id])))</f>
        <v>0</v>
      </c>
      <c r="H228" s="20" cm="1">
        <f t="array" ref="H228">IF(ISERROR(INDEX(Jornadas[id],ROW()-5)),"",E228+F228-G228)</f>
        <v>0</v>
      </c>
      <c r="I228" s="1" cm="1">
        <f t="array" ref="I228">IF(ISERROR(INDEX(Jornadas[id],ROW()-5)),"",COUNTIFS(_Cortes!$C:$C,INDEX(Jornadas[id],ROW()-5),_Cortes!$B:$B,LOOKUP($I$4,_Barberos!$B:$B,_Barberos!$A:$A)))</f>
        <v>19</v>
      </c>
      <c r="J228" s="20" cm="1">
        <f t="array" ref="J228">IF(ISERROR(INDEX(Jornadas[id],ROW()-5)),"",INT(SUMIFS(Cortes[importe],Cortes[id_jornada],INDEX(Jornadas[id],ROW()-5),Cortes[id_barbero],LOOKUP($I$4,Barberos[nombre],Barberos[id]))*(INDEX(Jornadas[comision_barberos],1)/100)))</f>
        <v>77000</v>
      </c>
      <c r="K228" s="20" cm="1">
        <f t="array" ref="K228">IF(ISERROR(INDEX(Jornadas[id],ROW()-5)),"",SUMIFS(Cortes[propina],Cortes[id_jornada],INDEX(Jornadas[id],ROW()-5),Cortes[id_barbero],LOOKUP($I$4,Barberos[nombre],Barberos[id])))</f>
        <v>4000</v>
      </c>
      <c r="L228" s="20" cm="1">
        <f t="array" ref="L228">IF(ISERROR(INDEX(Jornadas[id],ROW()-5)),"",SUMIFS(Adelantos[importe],Adelantos[id_jornada],INDEX(Jornadas[id],ROW()-5),Adelantos[id_barbero],LOOKUP($I$4,Barberos[nombre],Barberos[id])))</f>
        <v>2200</v>
      </c>
      <c r="M228" s="20" cm="1">
        <f t="array" ref="M228">IF(ISERROR(INDEX(Jornadas[id],ROW()-5)),"",J228+K228-L228)</f>
        <v>78800</v>
      </c>
      <c r="N228" s="1" cm="1">
        <f t="array" ref="N228">IF(ISERROR(INDEX(Jornadas[id],ROW()-5)),"",COUNTIFS(_Cortes!$C:$C,INDEX(Jornadas[id],ROW()-5),_Cortes!$B:$B,LOOKUP($N$4,_Barberos!$B:$B,_Barberos!$A:$A)))</f>
        <v>15</v>
      </c>
      <c r="O228" s="20" cm="1">
        <f t="array" ref="O228">IF(ISERROR(INDEX(Jornadas[id],ROW()-5)),"",INT(SUMIFS(Cortes[importe],Cortes[id_jornada],INDEX(Jornadas[id],ROW()-5),Cortes[id_barbero],LOOKUP($N$4,Barberos[nombre],Barberos[id]))*(INDEX(Jornadas[comision_barberos],1)/100)))</f>
        <v>60000</v>
      </c>
      <c r="P228" s="20" cm="1">
        <f t="array" ref="P228">IF(ISERROR(INDEX(Jornadas[id],ROW()-5)),"",SUMIFS(Cortes[propina],Cortes[id_jornada],INDEX(Jornadas[id],ROW()-5),Cortes[id_barbero],LOOKUP($N$4,Barberos[nombre],Barberos[id])))</f>
        <v>17700</v>
      </c>
      <c r="Q228" s="20" cm="1">
        <f t="array" ref="Q228">IF(ISERROR(INDEX(Jornadas[id],ROW()-5)),"",SUMIFS(Adelantos[importe],Adelantos[id_jornada],INDEX(Jornadas[id],ROW()-5),Adelantos[id_barbero],LOOKUP($N$4,Barberos[nombre],Barberos[id])))</f>
        <v>0</v>
      </c>
      <c r="R228" s="20" cm="1">
        <f t="array" ref="R228">IF(ISERROR(INDEX(Jornadas[id],ROW()-5)),"",O228+P228-Q228)</f>
        <v>77700</v>
      </c>
      <c r="S228" s="1" cm="1">
        <f t="array" ref="S228">IF(ISERROR(INDEX(Jornadas[id],ROW()-5)),"",COUNTIFS(_Cortes!$C:$C,INDEX(Jornadas[id],ROW()-5),_Cortes!$B:$B,LOOKUP($S$4,_Barberos!$B:$B,_Barberos!$A:$A)))</f>
        <v>0</v>
      </c>
      <c r="T228" s="20" cm="1">
        <f t="array" ref="T228">IF(ISERROR(INDEX(Jornadas[id],ROW()-5)),"",INT(SUMIFS(Cortes[importe],Cortes[id_jornada],INDEX(Jornadas[id],ROW()-5),Cortes[id_barbero],LOOKUP($S$4,Barberos[nombre],Barberos[id]))*(INDEX(Jornadas[comision_barberos],1)/100)))</f>
        <v>0</v>
      </c>
      <c r="U228" s="20" cm="1">
        <f t="array" ref="U228">IF(ISERROR(INDEX(Jornadas[id],ROW()-5)),"",SUMIFS(Cortes[propina],Cortes[id_jornada],INDEX(Jornadas[id],ROW()-5),Cortes[id_barbero],LOOKUP($S$4,Barberos[nombre],Barberos[id])))</f>
        <v>0</v>
      </c>
      <c r="V228" s="20" cm="1">
        <f t="array" ref="V228">IF(ISERROR(INDEX(Jornadas[id],ROW()-5)),"",SUMIFS(Adelantos[importe],Adelantos[id_jornada],INDEX(Jornadas[id],ROW()-5),Adelantos[id_barbero],LOOKUP($S$4,Barberos[nombre],Barberos[id])))</f>
        <v>0</v>
      </c>
      <c r="W228" s="20" cm="1">
        <f t="array" ref="W228">IF(ISERROR(INDEX(Jornadas[id],ROW()-5)),"",T228+U228-V228)</f>
        <v>0</v>
      </c>
      <c r="X228" s="1" cm="1">
        <f t="array" ref="X228">IF(ISERROR(INDEX(Jornadas[id],ROW()-5)),"",COUNTIFS(_Cortes!$C:$C,INDEX(Jornadas[id],ROW()-5),_Cortes!$B:$B,LOOKUP($X$4,_Barberos!$B:$B,_Barberos!$A:$A)))</f>
        <v>12</v>
      </c>
      <c r="Y228" s="20" cm="1">
        <f t="array" ref="Y228">IF(ISERROR(INDEX(Jornadas[id],ROW()-5)),"",INT(SUMIFS(Cortes[importe],Cortes[id_jornada],INDEX(Jornadas[id],ROW()-5),Cortes[id_barbero],LOOKUP($X$4,Barberos[nombre],Barberos[id]))*(INDEX(Jornadas[comision_barberos],1)/100)))</f>
        <v>51000</v>
      </c>
      <c r="Z228" s="20" cm="1">
        <f t="array" ref="Z228">IF(ISERROR(INDEX(Jornadas[id],ROW()-5)),"",SUMIFS(Cortes[propina],Cortes[id_jornada],INDEX(Jornadas[id],ROW()-5),Cortes[id_barbero],LOOKUP($X$4,Barberos[nombre],Barberos[id])))</f>
        <v>6000</v>
      </c>
      <c r="AA228" s="20" cm="1">
        <f t="array" ref="AA228">IF(ISERROR(INDEX(Jornadas[id],ROW()-5)),"",SUMIFS(Adelantos[importe],Adelantos[id_jornada],INDEX(Jornadas[id],ROW()-5),Adelantos[id_barbero],LOOKUP($X$4,Barberos[nombre],Barberos[id])))</f>
        <v>1100</v>
      </c>
      <c r="AB228" s="20" cm="1">
        <f t="array" ref="AB228">IF(ISERROR(INDEX(Jornadas[id],ROW()-5)),"",Y228+Z228-AA228)</f>
        <v>55900</v>
      </c>
      <c r="AC228" s="1" cm="1">
        <f t="array" ref="AC228">IF(ISERROR(INDEX(Jornadas[id],ROW()-5)),"",COUNTIFS(_Cortes!$C:$C,INDEX(Jornadas[id],ROW()-5),_Cortes!$B:$B,LOOKUP($AC$4,_Barberos!$B:$B,_Barberos!$A:$A)))</f>
        <v>15</v>
      </c>
      <c r="AD228" s="20" cm="1">
        <f t="array" ref="AD228">IF(ISERROR(INDEX(Jornadas[id],ROW()-5)),"",INT(SUMIFS(Cortes[importe],Cortes[id_jornada],INDEX(Jornadas[id],ROW()-5),Cortes[id_barbero],LOOKUP($AC$4,Barberos[nombre],Barberos[id]))*(INDEX(Jornadas[comision_barberos],1)/100)))</f>
        <v>61000</v>
      </c>
      <c r="AE228" s="20" cm="1">
        <f t="array" ref="AE228">IF(ISERROR(INDEX(Jornadas[id],ROW()-5)),"",SUMIFS(Cortes[propina],Cortes[id_jornada],INDEX(Jornadas[id],ROW()-5),Cortes[id_barbero],LOOKUP($AC$4,Barberos[nombre],Barberos[id])))</f>
        <v>0</v>
      </c>
      <c r="AF228" s="20" cm="1">
        <f t="array" ref="AF228">IF(ISERROR(INDEX(Jornadas[id],ROW()-5)),"",SUMIFS(Adelantos[importe],Adelantos[id_jornada],INDEX(Jornadas[id],ROW()-5),Adelantos[id_barbero],LOOKUP($AC$4,Barberos[nombre],Barberos[id])))</f>
        <v>0</v>
      </c>
      <c r="AG228" s="20" cm="1">
        <f t="array" ref="AG228">IF(ISERROR(INDEX(Jornadas[id],ROW()-5)),"",AD228+AE228-AF228)</f>
        <v>61000</v>
      </c>
      <c r="AH228" s="1" cm="1">
        <f t="array" ref="AH228">IF(ISERROR(INDEX(Jornadas[id],ROW()-5)),"",COUNTIFS(_Cortes!$C:$C,INDEX(Jornadas[id],ROW()-5),_Cortes!$B:$B,LOOKUP($AH$4,_Barberos!$B:$B,_Barberos!$A:$A)))</f>
        <v>0</v>
      </c>
      <c r="AI228" s="20" cm="1">
        <f t="array" ref="AI228">IF(ISERROR(INDEX(Jornadas[id],ROW()-5)),"",INT(SUMIFS(Cortes[importe],Cortes[id_jornada],INDEX(Jornadas[id],ROW()-5),Cortes[id_barbero],LOOKUP($AH$4,Barberos[nombre],Barberos[id]))*(INDEX(Jornadas[comision_barberos],1)/100)))</f>
        <v>0</v>
      </c>
      <c r="AJ228" s="20" cm="1">
        <f t="array" ref="AJ228">IF(ISERROR(INDEX(Jornadas[id],ROW()-5)),"",SUMIFS(Cortes[propina],Cortes[id_jornada],INDEX(Jornadas[id],ROW()-5),Cortes[id_barbero],LOOKUP($AH$4,Barberos[nombre],Barberos[id])))</f>
        <v>0</v>
      </c>
      <c r="AK228" s="20" cm="1">
        <f t="array" ref="AK228">IF(ISERROR(INDEX(Jornadas[id],ROW()-5)),"",SUMIFS(Adelantos[importe],Adelantos[id_jornada],INDEX(Jornadas[id],ROW()-5),Adelantos[id_barbero],LOOKUP($AH$4,Barberos[nombre],Barberos[id])))</f>
        <v>0</v>
      </c>
      <c r="AL228" s="20" cm="1">
        <f t="array" ref="AL228">IF(ISERROR(INDEX(Jornadas[id],ROW()-5)),"",AI228+AJ228-AK228)</f>
        <v>0</v>
      </c>
      <c r="AM228" s="1" cm="1">
        <f t="array" ref="AM228">IF(ISERROR(INDEX(Jornadas[id],ROW()-5)),"",COUNTIFS(_Cortes!$C:$C,INDEX(Jornadas[id],ROW()-5),_Cortes!$B:$B,LOOKUP($AM$4,_Barberos!$B:$B,_Barberos!$A:$A)))</f>
        <v>15</v>
      </c>
      <c r="AN228" s="20" cm="1">
        <f t="array" ref="AN228">IF(ISERROR(INDEX(Jornadas[id],ROW()-5)),"",INT(SUMIFS(Cortes[importe],Cortes[id_jornada],INDEX(Jornadas[id],ROW()-5),Cortes[id_barbero],LOOKUP($AM$4,Barberos[nombre],Barberos[id]))*(INDEX(Jornadas[comision_barberos],1)/100)))</f>
        <v>61000</v>
      </c>
      <c r="AO228" s="20" cm="1">
        <f t="array" ref="AO228">IF(ISERROR(INDEX(Jornadas[id],ROW()-5)),"",SUMIFS(Cortes[propina],Cortes[id_jornada],INDEX(Jornadas[id],ROW()-5),Cortes[id_barbero],LOOKUP($AM$4,Barberos[nombre],Barberos[id])))</f>
        <v>7000</v>
      </c>
      <c r="AP228" s="20" cm="1">
        <f t="array" ref="AP228">IF(ISERROR(INDEX(Jornadas[id],ROW()-5)),"",SUMIFS(Adelantos[importe],Adelantos[id_jornada],INDEX(Jornadas[id],ROW()-5),Adelantos[id_barbero],LOOKUP($AM$4,Barberos[nombre],Barberos[id])))</f>
        <v>2200</v>
      </c>
      <c r="AQ228" s="20" cm="1">
        <f t="array" ref="AQ228">IF(ISERROR(INDEX(Jornadas[id],ROW()-5)),"",AN228+AO228-AP228)</f>
        <v>65800</v>
      </c>
      <c r="AR228" s="1" cm="1">
        <f t="array" ref="AR228">IF(ISERROR(INDEX(Jornadas[id],ROW()-5)),"",COUNTIFS(_Cortes!$C:$C,INDEX(Jornadas[id],ROW()-5),_Cortes!$B:$B,LOOKUP($AR$4,_Barberos!$B:$B,_Barberos!$A:$A)))</f>
        <v>0</v>
      </c>
      <c r="AS228" s="20" cm="1">
        <f t="array" ref="AS228">IF(ISERROR(INDEX(Jornadas[id],ROW()-5)),"",INT(SUMIFS(Cortes[importe],Cortes[id_jornada],INDEX(Jornadas[id],ROW()-5),Cortes[id_barbero],LOOKUP($AR$4,Barberos[nombre],Barberos[id]))*(INDEX(Jornadas[comision_barberos],1)/100)))</f>
        <v>0</v>
      </c>
      <c r="AT228" s="20" cm="1">
        <f t="array" ref="AT228">IF(ISERROR(INDEX(Jornadas[id],ROW()-5)),"",SUMIFS(Cortes[propina],Cortes[id_jornada],INDEX(Jornadas[id],ROW()-5),Cortes[id_barbero],LOOKUP($AR$4,Barberos[nombre],Barberos[id])))</f>
        <v>0</v>
      </c>
      <c r="AU228" s="20" cm="1">
        <f t="array" ref="AU228">IF(ISERROR(INDEX(Jornadas[id],ROW()-5)),"",SUMIFS(Adelantos[importe],Adelantos[id_jornada],INDEX(Jornadas[id],ROW()-5),Adelantos[id_barbero],LOOKUP($AR$4,Barberos[nombre],Barberos[id])))</f>
        <v>0</v>
      </c>
      <c r="AV228" s="20" cm="1">
        <f t="array" ref="AV228">IF(ISERROR(INDEX(Jornadas[id],ROW()-5)),"",AS228+AT228-AU228)</f>
        <v>0</v>
      </c>
    </row>
    <row r="229" spans="1:48" ht="15" hidden="1" customHeight="1" x14ac:dyDescent="0.3">
      <c r="A229" s="51" t="str">
        <f t="shared" si="3"/>
        <v>Monday</v>
      </c>
      <c r="B229" s="52"/>
      <c r="C229" s="36" cm="1">
        <f t="array" ref="C229">IF(ISERROR(INDEX(Jornadas[id],ROW()-5)),"",INDEX(Jornadas[fecha],ROW()-5))</f>
        <v>45922</v>
      </c>
      <c r="D229" s="2" cm="1">
        <f t="array" ref="D229">IF(ISERROR(INDEX(Jornadas[id],ROW()-5)),"",COUNTIFS(_Cortes!$C:$C,INDEX(Jornadas[id],ROW()-5),_Cortes!$B:$B,LOOKUP($D$4,_Barberos!$B:$B,_Barberos!$A:$A)))</f>
        <v>3</v>
      </c>
      <c r="E229" s="21" cm="1">
        <f t="array" ref="E229">IF(ISERROR(INDEX(Jornadas[id],ROW()-5)),"",INT(SUMIFS(Cortes[importe],Cortes[id_jornada],INDEX(Jornadas[id],ROW()-5),Cortes[id_barbero],LOOKUP($D$4,Barberos[nombre],Barberos[id]))*(INDEX(Jornadas[comision_barberos],1)/100)))</f>
        <v>13000</v>
      </c>
      <c r="F229" s="21" cm="1">
        <f t="array" ref="F229">IF(ISERROR(INDEX(Jornadas[id],ROW()-5)),"",SUMIFS(Cortes[propina],Cortes[id_jornada],INDEX(Jornadas[id],ROW()-5),Cortes[id_barbero],LOOKUP($D$4,Barberos[nombre],Barberos[id])))</f>
        <v>0</v>
      </c>
      <c r="G229" s="21" cm="1">
        <f t="array" ref="G229">IF(ISERROR(INDEX(Jornadas[id],ROW()-5)),"",SUMIFS(Adelantos[importe],Adelantos[id_jornada],INDEX(Jornadas[id],ROW()-5),Adelantos[id_barbero],LOOKUP($D$4,Barberos[nombre],Barberos[id])))</f>
        <v>0</v>
      </c>
      <c r="H229" s="21" cm="1">
        <f t="array" ref="H229">IF(ISERROR(INDEX(Jornadas[id],ROW()-5)),"",E229+F229-G229)</f>
        <v>13000</v>
      </c>
      <c r="I229" s="2" cm="1">
        <f t="array" ref="I229">IF(ISERROR(INDEX(Jornadas[id],ROW()-5)),"",COUNTIFS(_Cortes!$C:$C,INDEX(Jornadas[id],ROW()-5),_Cortes!$B:$B,LOOKUP($I$4,_Barberos!$B:$B,_Barberos!$A:$A)))</f>
        <v>13</v>
      </c>
      <c r="J229" s="21" cm="1">
        <f t="array" ref="J229">IF(ISERROR(INDEX(Jornadas[id],ROW()-5)),"",INT(SUMIFS(Cortes[importe],Cortes[id_jornada],INDEX(Jornadas[id],ROW()-5),Cortes[id_barbero],LOOKUP($I$4,Barberos[nombre],Barberos[id]))*(INDEX(Jornadas[comision_barberos],1)/100)))</f>
        <v>52000</v>
      </c>
      <c r="K229" s="21" cm="1">
        <f t="array" ref="K229">IF(ISERROR(INDEX(Jornadas[id],ROW()-5)),"",SUMIFS(Cortes[propina],Cortes[id_jornada],INDEX(Jornadas[id],ROW()-5),Cortes[id_barbero],LOOKUP($I$4,Barberos[nombre],Barberos[id])))</f>
        <v>7500</v>
      </c>
      <c r="L229" s="21" cm="1">
        <f t="array" ref="L229">IF(ISERROR(INDEX(Jornadas[id],ROW()-5)),"",SUMIFS(Adelantos[importe],Adelantos[id_jornada],INDEX(Jornadas[id],ROW()-5),Adelantos[id_barbero],LOOKUP($I$4,Barberos[nombre],Barberos[id])))</f>
        <v>0</v>
      </c>
      <c r="M229" s="21" cm="1">
        <f t="array" ref="M229">IF(ISERROR(INDEX(Jornadas[id],ROW()-5)),"",J229+K229-L229)</f>
        <v>59500</v>
      </c>
      <c r="N229" s="2" cm="1">
        <f t="array" ref="N229">IF(ISERROR(INDEX(Jornadas[id],ROW()-5)),"",COUNTIFS(_Cortes!$C:$C,INDEX(Jornadas[id],ROW()-5),_Cortes!$B:$B,LOOKUP($N$4,_Barberos!$B:$B,_Barberos!$A:$A)))</f>
        <v>10</v>
      </c>
      <c r="O229" s="21" cm="1">
        <f t="array" ref="O229">IF(ISERROR(INDEX(Jornadas[id],ROW()-5)),"",INT(SUMIFS(Cortes[importe],Cortes[id_jornada],INDEX(Jornadas[id],ROW()-5),Cortes[id_barbero],LOOKUP($N$4,Barberos[nombre],Barberos[id]))*(INDEX(Jornadas[comision_barberos],1)/100)))</f>
        <v>42000</v>
      </c>
      <c r="P229" s="21" cm="1">
        <f t="array" ref="P229">IF(ISERROR(INDEX(Jornadas[id],ROW()-5)),"",SUMIFS(Cortes[propina],Cortes[id_jornada],INDEX(Jornadas[id],ROW()-5),Cortes[id_barbero],LOOKUP($N$4,Barberos[nombre],Barberos[id])))</f>
        <v>5000</v>
      </c>
      <c r="Q229" s="21" cm="1">
        <f t="array" ref="Q229">IF(ISERROR(INDEX(Jornadas[id],ROW()-5)),"",SUMIFS(Adelantos[importe],Adelantos[id_jornada],INDEX(Jornadas[id],ROW()-5),Adelantos[id_barbero],LOOKUP($N$4,Barberos[nombre],Barberos[id])))</f>
        <v>0</v>
      </c>
      <c r="R229" s="21" cm="1">
        <f t="array" ref="R229">IF(ISERROR(INDEX(Jornadas[id],ROW()-5)),"",O229+P229-Q229)</f>
        <v>47000</v>
      </c>
      <c r="S229" s="2" cm="1">
        <f t="array" ref="S229">IF(ISERROR(INDEX(Jornadas[id],ROW()-5)),"",COUNTIFS(_Cortes!$C:$C,INDEX(Jornadas[id],ROW()-5),_Cortes!$B:$B,LOOKUP($S$4,_Barberos!$B:$B,_Barberos!$A:$A)))</f>
        <v>7</v>
      </c>
      <c r="T229" s="21" cm="1">
        <f t="array" ref="T229">IF(ISERROR(INDEX(Jornadas[id],ROW()-5)),"",INT(SUMIFS(Cortes[importe],Cortes[id_jornada],INDEX(Jornadas[id],ROW()-5),Cortes[id_barbero],LOOKUP($S$4,Barberos[nombre],Barberos[id]))*(INDEX(Jornadas[comision_barberos],1)/100)))</f>
        <v>29000</v>
      </c>
      <c r="U229" s="21" cm="1">
        <f t="array" ref="U229">IF(ISERROR(INDEX(Jornadas[id],ROW()-5)),"",SUMIFS(Cortes[propina],Cortes[id_jornada],INDEX(Jornadas[id],ROW()-5),Cortes[id_barbero],LOOKUP($S$4,Barberos[nombre],Barberos[id])))</f>
        <v>7000</v>
      </c>
      <c r="V229" s="21" cm="1">
        <f t="array" ref="V229">IF(ISERROR(INDEX(Jornadas[id],ROW()-5)),"",SUMIFS(Adelantos[importe],Adelantos[id_jornada],INDEX(Jornadas[id],ROW()-5),Adelantos[id_barbero],LOOKUP($S$4,Barberos[nombre],Barberos[id])))</f>
        <v>0</v>
      </c>
      <c r="W229" s="21" cm="1">
        <f t="array" ref="W229">IF(ISERROR(INDEX(Jornadas[id],ROW()-5)),"",T229+U229-V229)</f>
        <v>36000</v>
      </c>
      <c r="X229" s="2" cm="1">
        <f t="array" ref="X229">IF(ISERROR(INDEX(Jornadas[id],ROW()-5)),"",COUNTIFS(_Cortes!$C:$C,INDEX(Jornadas[id],ROW()-5),_Cortes!$B:$B,LOOKUP($X$4,_Barberos!$B:$B,_Barberos!$A:$A)))</f>
        <v>10</v>
      </c>
      <c r="Y229" s="21" cm="1">
        <f t="array" ref="Y229">IF(ISERROR(INDEX(Jornadas[id],ROW()-5)),"",INT(SUMIFS(Cortes[importe],Cortes[id_jornada],INDEX(Jornadas[id],ROW()-5),Cortes[id_barbero],LOOKUP($X$4,Barberos[nombre],Barberos[id]))*(INDEX(Jornadas[comision_barberos],1)/100)))</f>
        <v>40000</v>
      </c>
      <c r="Z229" s="21" cm="1">
        <f t="array" ref="Z229">IF(ISERROR(INDEX(Jornadas[id],ROW()-5)),"",SUMIFS(Cortes[propina],Cortes[id_jornada],INDEX(Jornadas[id],ROW()-5),Cortes[id_barbero],LOOKUP($X$4,Barberos[nombre],Barberos[id])))</f>
        <v>3000</v>
      </c>
      <c r="AA229" s="21" cm="1">
        <f t="array" ref="AA229">IF(ISERROR(INDEX(Jornadas[id],ROW()-5)),"",SUMIFS(Adelantos[importe],Adelantos[id_jornada],INDEX(Jornadas[id],ROW()-5),Adelantos[id_barbero],LOOKUP($X$4,Barberos[nombre],Barberos[id])))</f>
        <v>0</v>
      </c>
      <c r="AB229" s="21" cm="1">
        <f t="array" ref="AB229">IF(ISERROR(INDEX(Jornadas[id],ROW()-5)),"",Y229+Z229-AA229)</f>
        <v>43000</v>
      </c>
      <c r="AC229" s="2" cm="1">
        <f t="array" ref="AC229">IF(ISERROR(INDEX(Jornadas[id],ROW()-5)),"",COUNTIFS(_Cortes!$C:$C,INDEX(Jornadas[id],ROW()-5),_Cortes!$B:$B,LOOKUP($AC$4,_Barberos!$B:$B,_Barberos!$A:$A)))</f>
        <v>10</v>
      </c>
      <c r="AD229" s="21" cm="1">
        <f t="array" ref="AD229">IF(ISERROR(INDEX(Jornadas[id],ROW()-5)),"",INT(SUMIFS(Cortes[importe],Cortes[id_jornada],INDEX(Jornadas[id],ROW()-5),Cortes[id_barbero],LOOKUP($AC$4,Barberos[nombre],Barberos[id]))*(INDEX(Jornadas[comision_barberos],1)/100)))</f>
        <v>40000</v>
      </c>
      <c r="AE229" s="21" cm="1">
        <f t="array" ref="AE229">IF(ISERROR(INDEX(Jornadas[id],ROW()-5)),"",SUMIFS(Cortes[propina],Cortes[id_jornada],INDEX(Jornadas[id],ROW()-5),Cortes[id_barbero],LOOKUP($AC$4,Barberos[nombre],Barberos[id])))</f>
        <v>1000</v>
      </c>
      <c r="AF229" s="21" cm="1">
        <f t="array" ref="AF229">IF(ISERROR(INDEX(Jornadas[id],ROW()-5)),"",SUMIFS(Adelantos[importe],Adelantos[id_jornada],INDEX(Jornadas[id],ROW()-5),Adelantos[id_barbero],LOOKUP($AC$4,Barberos[nombre],Barberos[id])))</f>
        <v>0</v>
      </c>
      <c r="AG229" s="21" cm="1">
        <f t="array" ref="AG229">IF(ISERROR(INDEX(Jornadas[id],ROW()-5)),"",AD229+AE229-AF229)</f>
        <v>41000</v>
      </c>
      <c r="AH229" s="2" cm="1">
        <f t="array" ref="AH229">IF(ISERROR(INDEX(Jornadas[id],ROW()-5)),"",COUNTIFS(_Cortes!$C:$C,INDEX(Jornadas[id],ROW()-5),_Cortes!$B:$B,LOOKUP($AH$4,_Barberos!$B:$B,_Barberos!$A:$A)))</f>
        <v>0</v>
      </c>
      <c r="AI229" s="21" cm="1">
        <f t="array" ref="AI229">IF(ISERROR(INDEX(Jornadas[id],ROW()-5)),"",INT(SUMIFS(Cortes[importe],Cortes[id_jornada],INDEX(Jornadas[id],ROW()-5),Cortes[id_barbero],LOOKUP($AH$4,Barberos[nombre],Barberos[id]))*(INDEX(Jornadas[comision_barberos],1)/100)))</f>
        <v>0</v>
      </c>
      <c r="AJ229" s="21" cm="1">
        <f t="array" ref="AJ229">IF(ISERROR(INDEX(Jornadas[id],ROW()-5)),"",SUMIFS(Cortes[propina],Cortes[id_jornada],INDEX(Jornadas[id],ROW()-5),Cortes[id_barbero],LOOKUP($AH$4,Barberos[nombre],Barberos[id])))</f>
        <v>0</v>
      </c>
      <c r="AK229" s="21" cm="1">
        <f t="array" ref="AK229">IF(ISERROR(INDEX(Jornadas[id],ROW()-5)),"",SUMIFS(Adelantos[importe],Adelantos[id_jornada],INDEX(Jornadas[id],ROW()-5),Adelantos[id_barbero],LOOKUP($AH$4,Barberos[nombre],Barberos[id])))</f>
        <v>0</v>
      </c>
      <c r="AL229" s="21" cm="1">
        <f t="array" ref="AL229">IF(ISERROR(INDEX(Jornadas[id],ROW()-5)),"",AI229+AJ229-AK229)</f>
        <v>0</v>
      </c>
      <c r="AM229" s="2" cm="1">
        <f t="array" ref="AM229">IF(ISERROR(INDEX(Jornadas[id],ROW()-5)),"",COUNTIFS(_Cortes!$C:$C,INDEX(Jornadas[id],ROW()-5),_Cortes!$B:$B,LOOKUP($AM$4,_Barberos!$B:$B,_Barberos!$A:$A)))</f>
        <v>0</v>
      </c>
      <c r="AN229" s="21" cm="1">
        <f t="array" ref="AN229">IF(ISERROR(INDEX(Jornadas[id],ROW()-5)),"",INT(SUMIFS(Cortes[importe],Cortes[id_jornada],INDEX(Jornadas[id],ROW()-5),Cortes[id_barbero],LOOKUP($AM$4,Barberos[nombre],Barberos[id]))*(INDEX(Jornadas[comision_barberos],1)/100)))</f>
        <v>0</v>
      </c>
      <c r="AO229" s="21" cm="1">
        <f t="array" ref="AO229">IF(ISERROR(INDEX(Jornadas[id],ROW()-5)),"",SUMIFS(Cortes[propina],Cortes[id_jornada],INDEX(Jornadas[id],ROW()-5),Cortes[id_barbero],LOOKUP($AM$4,Barberos[nombre],Barberos[id])))</f>
        <v>0</v>
      </c>
      <c r="AP229" s="21" cm="1">
        <f t="array" ref="AP229">IF(ISERROR(INDEX(Jornadas[id],ROW()-5)),"",SUMIFS(Adelantos[importe],Adelantos[id_jornada],INDEX(Jornadas[id],ROW()-5),Adelantos[id_barbero],LOOKUP($AM$4,Barberos[nombre],Barberos[id])))</f>
        <v>0</v>
      </c>
      <c r="AQ229" s="21" cm="1">
        <f t="array" ref="AQ229">IF(ISERROR(INDEX(Jornadas[id],ROW()-5)),"",AN229+AO229-AP229)</f>
        <v>0</v>
      </c>
      <c r="AR229" s="2" cm="1">
        <f t="array" ref="AR229">IF(ISERROR(INDEX(Jornadas[id],ROW()-5)),"",COUNTIFS(_Cortes!$C:$C,INDEX(Jornadas[id],ROW()-5),_Cortes!$B:$B,LOOKUP($AR$4,_Barberos!$B:$B,_Barberos!$A:$A)))</f>
        <v>0</v>
      </c>
      <c r="AS229" s="21" cm="1">
        <f t="array" ref="AS229">IF(ISERROR(INDEX(Jornadas[id],ROW()-5)),"",INT(SUMIFS(Cortes[importe],Cortes[id_jornada],INDEX(Jornadas[id],ROW()-5),Cortes[id_barbero],LOOKUP($AR$4,Barberos[nombre],Barberos[id]))*(INDEX(Jornadas[comision_barberos],1)/100)))</f>
        <v>0</v>
      </c>
      <c r="AT229" s="21" cm="1">
        <f t="array" ref="AT229">IF(ISERROR(INDEX(Jornadas[id],ROW()-5)),"",SUMIFS(Cortes[propina],Cortes[id_jornada],INDEX(Jornadas[id],ROW()-5),Cortes[id_barbero],LOOKUP($AR$4,Barberos[nombre],Barberos[id])))</f>
        <v>0</v>
      </c>
      <c r="AU229" s="21" cm="1">
        <f t="array" ref="AU229">IF(ISERROR(INDEX(Jornadas[id],ROW()-5)),"",SUMIFS(Adelantos[importe],Adelantos[id_jornada],INDEX(Jornadas[id],ROW()-5),Adelantos[id_barbero],LOOKUP($AR$4,Barberos[nombre],Barberos[id])))</f>
        <v>0</v>
      </c>
      <c r="AV229" s="21" cm="1">
        <f t="array" ref="AV229">IF(ISERROR(INDEX(Jornadas[id],ROW()-5)),"",AS229+AT229-AU229)</f>
        <v>0</v>
      </c>
    </row>
    <row r="230" spans="1:48" ht="15" hidden="1" customHeight="1" x14ac:dyDescent="0.3">
      <c r="A230" s="53" t="str">
        <f t="shared" si="3"/>
        <v>Tuesday</v>
      </c>
      <c r="B230" s="54"/>
      <c r="C230" s="38" cm="1">
        <f t="array" ref="C230">IF(ISERROR(INDEX(Jornadas[id],ROW()-5)),"",INDEX(Jornadas[fecha],ROW()-5))</f>
        <v>45923</v>
      </c>
      <c r="D230" s="1" cm="1">
        <f t="array" ref="D230">IF(ISERROR(INDEX(Jornadas[id],ROW()-5)),"",COUNTIFS(_Cortes!$C:$C,INDEX(Jornadas[id],ROW()-5),_Cortes!$B:$B,LOOKUP($D$4,_Barberos!$B:$B,_Barberos!$A:$A)))</f>
        <v>8</v>
      </c>
      <c r="E230" s="20" cm="1">
        <f t="array" ref="E230">IF(ISERROR(INDEX(Jornadas[id],ROW()-5)),"",INT(SUMIFS(Cortes[importe],Cortes[id_jornada],INDEX(Jornadas[id],ROW()-5),Cortes[id_barbero],LOOKUP($D$4,Barberos[nombre],Barberos[id]))*(INDEX(Jornadas[comision_barberos],1)/100)))</f>
        <v>33000</v>
      </c>
      <c r="F230" s="20" cm="1">
        <f t="array" ref="F230">IF(ISERROR(INDEX(Jornadas[id],ROW()-5)),"",SUMIFS(Cortes[propina],Cortes[id_jornada],INDEX(Jornadas[id],ROW()-5),Cortes[id_barbero],LOOKUP($D$4,Barberos[nombre],Barberos[id])))</f>
        <v>7000</v>
      </c>
      <c r="G230" s="20" cm="1">
        <f t="array" ref="G230">IF(ISERROR(INDEX(Jornadas[id],ROW()-5)),"",SUMIFS(Adelantos[importe],Adelantos[id_jornada],INDEX(Jornadas[id],ROW()-5),Adelantos[id_barbero],LOOKUP($D$4,Barberos[nombre],Barberos[id])))</f>
        <v>4300</v>
      </c>
      <c r="H230" s="20" cm="1">
        <f t="array" ref="H230">IF(ISERROR(INDEX(Jornadas[id],ROW()-5)),"",E230+F230-G230)</f>
        <v>35700</v>
      </c>
      <c r="I230" s="1" cm="1">
        <f t="array" ref="I230">IF(ISERROR(INDEX(Jornadas[id],ROW()-5)),"",COUNTIFS(_Cortes!$C:$C,INDEX(Jornadas[id],ROW()-5),_Cortes!$B:$B,LOOKUP($I$4,_Barberos!$B:$B,_Barberos!$A:$A)))</f>
        <v>0</v>
      </c>
      <c r="J230" s="20" cm="1">
        <f t="array" ref="J230">IF(ISERROR(INDEX(Jornadas[id],ROW()-5)),"",INT(SUMIFS(Cortes[importe],Cortes[id_jornada],INDEX(Jornadas[id],ROW()-5),Cortes[id_barbero],LOOKUP($I$4,Barberos[nombre],Barberos[id]))*(INDEX(Jornadas[comision_barberos],1)/100)))</f>
        <v>0</v>
      </c>
      <c r="K230" s="20" cm="1">
        <f t="array" ref="K230">IF(ISERROR(INDEX(Jornadas[id],ROW()-5)),"",SUMIFS(Cortes[propina],Cortes[id_jornada],INDEX(Jornadas[id],ROW()-5),Cortes[id_barbero],LOOKUP($I$4,Barberos[nombre],Barberos[id])))</f>
        <v>0</v>
      </c>
      <c r="L230" s="20" cm="1">
        <f t="array" ref="L230">IF(ISERROR(INDEX(Jornadas[id],ROW()-5)),"",SUMIFS(Adelantos[importe],Adelantos[id_jornada],INDEX(Jornadas[id],ROW()-5),Adelantos[id_barbero],LOOKUP($I$4,Barberos[nombre],Barberos[id])))</f>
        <v>0</v>
      </c>
      <c r="M230" s="20" cm="1">
        <f t="array" ref="M230">IF(ISERROR(INDEX(Jornadas[id],ROW()-5)),"",J230+K230-L230)</f>
        <v>0</v>
      </c>
      <c r="N230" s="1" cm="1">
        <f t="array" ref="N230">IF(ISERROR(INDEX(Jornadas[id],ROW()-5)),"",COUNTIFS(_Cortes!$C:$C,INDEX(Jornadas[id],ROW()-5),_Cortes!$B:$B,LOOKUP($N$4,_Barberos!$B:$B,_Barberos!$A:$A)))</f>
        <v>9</v>
      </c>
      <c r="O230" s="20" cm="1">
        <f t="array" ref="O230">IF(ISERROR(INDEX(Jornadas[id],ROW()-5)),"",INT(SUMIFS(Cortes[importe],Cortes[id_jornada],INDEX(Jornadas[id],ROW()-5),Cortes[id_barbero],LOOKUP($N$4,Barberos[nombre],Barberos[id]))*(INDEX(Jornadas[comision_barberos],1)/100)))</f>
        <v>36000</v>
      </c>
      <c r="P230" s="20" cm="1">
        <f t="array" ref="P230">IF(ISERROR(INDEX(Jornadas[id],ROW()-5)),"",SUMIFS(Cortes[propina],Cortes[id_jornada],INDEX(Jornadas[id],ROW()-5),Cortes[id_barbero],LOOKUP($N$4,Barberos[nombre],Barberos[id])))</f>
        <v>3000</v>
      </c>
      <c r="Q230" s="20" cm="1">
        <f t="array" ref="Q230">IF(ISERROR(INDEX(Jornadas[id],ROW()-5)),"",SUMIFS(Adelantos[importe],Adelantos[id_jornada],INDEX(Jornadas[id],ROW()-5),Adelantos[id_barbero],LOOKUP($N$4,Barberos[nombre],Barberos[id])))</f>
        <v>0</v>
      </c>
      <c r="R230" s="20" cm="1">
        <f t="array" ref="R230">IF(ISERROR(INDEX(Jornadas[id],ROW()-5)),"",O230+P230-Q230)</f>
        <v>39000</v>
      </c>
      <c r="S230" s="1" cm="1">
        <f t="array" ref="S230">IF(ISERROR(INDEX(Jornadas[id],ROW()-5)),"",COUNTIFS(_Cortes!$C:$C,INDEX(Jornadas[id],ROW()-5),_Cortes!$B:$B,LOOKUP($S$4,_Barberos!$B:$B,_Barberos!$A:$A)))</f>
        <v>8</v>
      </c>
      <c r="T230" s="20" cm="1">
        <f t="array" ref="T230">IF(ISERROR(INDEX(Jornadas[id],ROW()-5)),"",INT(SUMIFS(Cortes[importe],Cortes[id_jornada],INDEX(Jornadas[id],ROW()-5),Cortes[id_barbero],LOOKUP($S$4,Barberos[nombre],Barberos[id]))*(INDEX(Jornadas[comision_barberos],1)/100)))</f>
        <v>34000</v>
      </c>
      <c r="U230" s="20" cm="1">
        <f t="array" ref="U230">IF(ISERROR(INDEX(Jornadas[id],ROW()-5)),"",SUMIFS(Cortes[propina],Cortes[id_jornada],INDEX(Jornadas[id],ROW()-5),Cortes[id_barbero],LOOKUP($S$4,Barberos[nombre],Barberos[id])))</f>
        <v>2000</v>
      </c>
      <c r="V230" s="20" cm="1">
        <f t="array" ref="V230">IF(ISERROR(INDEX(Jornadas[id],ROW()-5)),"",SUMIFS(Adelantos[importe],Adelantos[id_jornada],INDEX(Jornadas[id],ROW()-5),Adelantos[id_barbero],LOOKUP($S$4,Barberos[nombre],Barberos[id])))</f>
        <v>0</v>
      </c>
      <c r="W230" s="20" cm="1">
        <f t="array" ref="W230">IF(ISERROR(INDEX(Jornadas[id],ROW()-5)),"",T230+U230-V230)</f>
        <v>36000</v>
      </c>
      <c r="X230" s="1" cm="1">
        <f t="array" ref="X230">IF(ISERROR(INDEX(Jornadas[id],ROW()-5)),"",COUNTIFS(_Cortes!$C:$C,INDEX(Jornadas[id],ROW()-5),_Cortes!$B:$B,LOOKUP($X$4,_Barberos!$B:$B,_Barberos!$A:$A)))</f>
        <v>8</v>
      </c>
      <c r="Y230" s="20" cm="1">
        <f t="array" ref="Y230">IF(ISERROR(INDEX(Jornadas[id],ROW()-5)),"",INT(SUMIFS(Cortes[importe],Cortes[id_jornada],INDEX(Jornadas[id],ROW()-5),Cortes[id_barbero],LOOKUP($X$4,Barberos[nombre],Barberos[id]))*(INDEX(Jornadas[comision_barberos],1)/100)))</f>
        <v>33000</v>
      </c>
      <c r="Z230" s="20" cm="1">
        <f t="array" ref="Z230">IF(ISERROR(INDEX(Jornadas[id],ROW()-5)),"",SUMIFS(Cortes[propina],Cortes[id_jornada],INDEX(Jornadas[id],ROW()-5),Cortes[id_barbero],LOOKUP($X$4,Barberos[nombre],Barberos[id])))</f>
        <v>7000</v>
      </c>
      <c r="AA230" s="20" cm="1">
        <f t="array" ref="AA230">IF(ISERROR(INDEX(Jornadas[id],ROW()-5)),"",SUMIFS(Adelantos[importe],Adelantos[id_jornada],INDEX(Jornadas[id],ROW()-5),Adelantos[id_barbero],LOOKUP($X$4,Barberos[nombre],Barberos[id])))</f>
        <v>0</v>
      </c>
      <c r="AB230" s="20" cm="1">
        <f t="array" ref="AB230">IF(ISERROR(INDEX(Jornadas[id],ROW()-5)),"",Y230+Z230-AA230)</f>
        <v>40000</v>
      </c>
      <c r="AC230" s="1" cm="1">
        <f t="array" ref="AC230">IF(ISERROR(INDEX(Jornadas[id],ROW()-5)),"",COUNTIFS(_Cortes!$C:$C,INDEX(Jornadas[id],ROW()-5),_Cortes!$B:$B,LOOKUP($AC$4,_Barberos!$B:$B,_Barberos!$A:$A)))</f>
        <v>0</v>
      </c>
      <c r="AD230" s="20" cm="1">
        <f t="array" ref="AD230">IF(ISERROR(INDEX(Jornadas[id],ROW()-5)),"",INT(SUMIFS(Cortes[importe],Cortes[id_jornada],INDEX(Jornadas[id],ROW()-5),Cortes[id_barbero],LOOKUP($AC$4,Barberos[nombre],Barberos[id]))*(INDEX(Jornadas[comision_barberos],1)/100)))</f>
        <v>0</v>
      </c>
      <c r="AE230" s="20" cm="1">
        <f t="array" ref="AE230">IF(ISERROR(INDEX(Jornadas[id],ROW()-5)),"",SUMIFS(Cortes[propina],Cortes[id_jornada],INDEX(Jornadas[id],ROW()-5),Cortes[id_barbero],LOOKUP($AC$4,Barberos[nombre],Barberos[id])))</f>
        <v>0</v>
      </c>
      <c r="AF230" s="20" cm="1">
        <f t="array" ref="AF230">IF(ISERROR(INDEX(Jornadas[id],ROW()-5)),"",SUMIFS(Adelantos[importe],Adelantos[id_jornada],INDEX(Jornadas[id],ROW()-5),Adelantos[id_barbero],LOOKUP($AC$4,Barberos[nombre],Barberos[id])))</f>
        <v>0</v>
      </c>
      <c r="AG230" s="20" cm="1">
        <f t="array" ref="AG230">IF(ISERROR(INDEX(Jornadas[id],ROW()-5)),"",AD230+AE230-AF230)</f>
        <v>0</v>
      </c>
      <c r="AH230" s="1" cm="1">
        <f t="array" ref="AH230">IF(ISERROR(INDEX(Jornadas[id],ROW()-5)),"",COUNTIFS(_Cortes!$C:$C,INDEX(Jornadas[id],ROW()-5),_Cortes!$B:$B,LOOKUP($AH$4,_Barberos!$B:$B,_Barberos!$A:$A)))</f>
        <v>0</v>
      </c>
      <c r="AI230" s="20" cm="1">
        <f t="array" ref="AI230">IF(ISERROR(INDEX(Jornadas[id],ROW()-5)),"",INT(SUMIFS(Cortes[importe],Cortes[id_jornada],INDEX(Jornadas[id],ROW()-5),Cortes[id_barbero],LOOKUP($AH$4,Barberos[nombre],Barberos[id]))*(INDEX(Jornadas[comision_barberos],1)/100)))</f>
        <v>0</v>
      </c>
      <c r="AJ230" s="20" cm="1">
        <f t="array" ref="AJ230">IF(ISERROR(INDEX(Jornadas[id],ROW()-5)),"",SUMIFS(Cortes[propina],Cortes[id_jornada],INDEX(Jornadas[id],ROW()-5),Cortes[id_barbero],LOOKUP($AH$4,Barberos[nombre],Barberos[id])))</f>
        <v>0</v>
      </c>
      <c r="AK230" s="20" cm="1">
        <f t="array" ref="AK230">IF(ISERROR(INDEX(Jornadas[id],ROW()-5)),"",SUMIFS(Adelantos[importe],Adelantos[id_jornada],INDEX(Jornadas[id],ROW()-5),Adelantos[id_barbero],LOOKUP($AH$4,Barberos[nombre],Barberos[id])))</f>
        <v>0</v>
      </c>
      <c r="AL230" s="20" cm="1">
        <f t="array" ref="AL230">IF(ISERROR(INDEX(Jornadas[id],ROW()-5)),"",AI230+AJ230-AK230)</f>
        <v>0</v>
      </c>
      <c r="AM230" s="1" cm="1">
        <f t="array" ref="AM230">IF(ISERROR(INDEX(Jornadas[id],ROW()-5)),"",COUNTIFS(_Cortes!$C:$C,INDEX(Jornadas[id],ROW()-5),_Cortes!$B:$B,LOOKUP($AM$4,_Barberos!$B:$B,_Barberos!$A:$A)))</f>
        <v>0</v>
      </c>
      <c r="AN230" s="20" cm="1">
        <f t="array" ref="AN230">IF(ISERROR(INDEX(Jornadas[id],ROW()-5)),"",INT(SUMIFS(Cortes[importe],Cortes[id_jornada],INDEX(Jornadas[id],ROW()-5),Cortes[id_barbero],LOOKUP($AM$4,Barberos[nombre],Barberos[id]))*(INDEX(Jornadas[comision_barberos],1)/100)))</f>
        <v>0</v>
      </c>
      <c r="AO230" s="20" cm="1">
        <f t="array" ref="AO230">IF(ISERROR(INDEX(Jornadas[id],ROW()-5)),"",SUMIFS(Cortes[propina],Cortes[id_jornada],INDEX(Jornadas[id],ROW()-5),Cortes[id_barbero],LOOKUP($AM$4,Barberos[nombre],Barberos[id])))</f>
        <v>0</v>
      </c>
      <c r="AP230" s="20" cm="1">
        <f t="array" ref="AP230">IF(ISERROR(INDEX(Jornadas[id],ROW()-5)),"",SUMIFS(Adelantos[importe],Adelantos[id_jornada],INDEX(Jornadas[id],ROW()-5),Adelantos[id_barbero],LOOKUP($AM$4,Barberos[nombre],Barberos[id])))</f>
        <v>0</v>
      </c>
      <c r="AQ230" s="20" cm="1">
        <f t="array" ref="AQ230">IF(ISERROR(INDEX(Jornadas[id],ROW()-5)),"",AN230+AO230-AP230)</f>
        <v>0</v>
      </c>
      <c r="AR230" s="1" cm="1">
        <f t="array" ref="AR230">IF(ISERROR(INDEX(Jornadas[id],ROW()-5)),"",COUNTIFS(_Cortes!$C:$C,INDEX(Jornadas[id],ROW()-5),_Cortes!$B:$B,LOOKUP($AR$4,_Barberos!$B:$B,_Barberos!$A:$A)))</f>
        <v>0</v>
      </c>
      <c r="AS230" s="20" cm="1">
        <f t="array" ref="AS230">IF(ISERROR(INDEX(Jornadas[id],ROW()-5)),"",INT(SUMIFS(Cortes[importe],Cortes[id_jornada],INDEX(Jornadas[id],ROW()-5),Cortes[id_barbero],LOOKUP($AR$4,Barberos[nombre],Barberos[id]))*(INDEX(Jornadas[comision_barberos],1)/100)))</f>
        <v>0</v>
      </c>
      <c r="AT230" s="20" cm="1">
        <f t="array" ref="AT230">IF(ISERROR(INDEX(Jornadas[id],ROW()-5)),"",SUMIFS(Cortes[propina],Cortes[id_jornada],INDEX(Jornadas[id],ROW()-5),Cortes[id_barbero],LOOKUP($AR$4,Barberos[nombre],Barberos[id])))</f>
        <v>0</v>
      </c>
      <c r="AU230" s="20" cm="1">
        <f t="array" ref="AU230">IF(ISERROR(INDEX(Jornadas[id],ROW()-5)),"",SUMIFS(Adelantos[importe],Adelantos[id_jornada],INDEX(Jornadas[id],ROW()-5),Adelantos[id_barbero],LOOKUP($AR$4,Barberos[nombre],Barberos[id])))</f>
        <v>0</v>
      </c>
      <c r="AV230" s="20" cm="1">
        <f t="array" ref="AV230">IF(ISERROR(INDEX(Jornadas[id],ROW()-5)),"",AS230+AT230-AU230)</f>
        <v>0</v>
      </c>
    </row>
    <row r="231" spans="1:48" ht="15" hidden="1" customHeight="1" x14ac:dyDescent="0.3">
      <c r="A231" s="51" t="str">
        <f t="shared" si="3"/>
        <v>Wednesday</v>
      </c>
      <c r="B231" s="52"/>
      <c r="C231" s="36" cm="1">
        <f t="array" ref="C231">IF(ISERROR(INDEX(Jornadas[id],ROW()-5)),"",INDEX(Jornadas[fecha],ROW()-5))</f>
        <v>45924</v>
      </c>
      <c r="D231" s="2" cm="1">
        <f t="array" ref="D231">IF(ISERROR(INDEX(Jornadas[id],ROW()-5)),"",COUNTIFS(_Cortes!$C:$C,INDEX(Jornadas[id],ROW()-5),_Cortes!$B:$B,LOOKUP($D$4,_Barberos!$B:$B,_Barberos!$A:$A)))</f>
        <v>10</v>
      </c>
      <c r="E231" s="21" cm="1">
        <f t="array" ref="E231">IF(ISERROR(INDEX(Jornadas[id],ROW()-5)),"",INT(SUMIFS(Cortes[importe],Cortes[id_jornada],INDEX(Jornadas[id],ROW()-5),Cortes[id_barbero],LOOKUP($D$4,Barberos[nombre],Barberos[id]))*(INDEX(Jornadas[comision_barberos],1)/100)))</f>
        <v>42000</v>
      </c>
      <c r="F231" s="21" cm="1">
        <f t="array" ref="F231">IF(ISERROR(INDEX(Jornadas[id],ROW()-5)),"",SUMIFS(Cortes[propina],Cortes[id_jornada],INDEX(Jornadas[id],ROW()-5),Cortes[id_barbero],LOOKUP($D$4,Barberos[nombre],Barberos[id])))</f>
        <v>2000</v>
      </c>
      <c r="G231" s="21" cm="1">
        <f t="array" ref="G231">IF(ISERROR(INDEX(Jornadas[id],ROW()-5)),"",SUMIFS(Adelantos[importe],Adelantos[id_jornada],INDEX(Jornadas[id],ROW()-5),Adelantos[id_barbero],LOOKUP($D$4,Barberos[nombre],Barberos[id])))</f>
        <v>0</v>
      </c>
      <c r="H231" s="21" cm="1">
        <f t="array" ref="H231">IF(ISERROR(INDEX(Jornadas[id],ROW()-5)),"",E231+F231-G231)</f>
        <v>44000</v>
      </c>
      <c r="I231" s="2" cm="1">
        <f t="array" ref="I231">IF(ISERROR(INDEX(Jornadas[id],ROW()-5)),"",COUNTIFS(_Cortes!$C:$C,INDEX(Jornadas[id],ROW()-5),_Cortes!$B:$B,LOOKUP($I$4,_Barberos!$B:$B,_Barberos!$A:$A)))</f>
        <v>12</v>
      </c>
      <c r="J231" s="21" cm="1">
        <f t="array" ref="J231">IF(ISERROR(INDEX(Jornadas[id],ROW()-5)),"",INT(SUMIFS(Cortes[importe],Cortes[id_jornada],INDEX(Jornadas[id],ROW()-5),Cortes[id_barbero],LOOKUP($I$4,Barberos[nombre],Barberos[id]))*(INDEX(Jornadas[comision_barberos],1)/100)))</f>
        <v>48000</v>
      </c>
      <c r="K231" s="21" cm="1">
        <f t="array" ref="K231">IF(ISERROR(INDEX(Jornadas[id],ROW()-5)),"",SUMIFS(Cortes[propina],Cortes[id_jornada],INDEX(Jornadas[id],ROW()-5),Cortes[id_barbero],LOOKUP($I$4,Barberos[nombre],Barberos[id])))</f>
        <v>2700</v>
      </c>
      <c r="L231" s="21" cm="1">
        <f t="array" ref="L231">IF(ISERROR(INDEX(Jornadas[id],ROW()-5)),"",SUMIFS(Adelantos[importe],Adelantos[id_jornada],INDEX(Jornadas[id],ROW()-5),Adelantos[id_barbero],LOOKUP($I$4,Barberos[nombre],Barberos[id])))</f>
        <v>0</v>
      </c>
      <c r="M231" s="21" cm="1">
        <f t="array" ref="M231">IF(ISERROR(INDEX(Jornadas[id],ROW()-5)),"",J231+K231-L231)</f>
        <v>50700</v>
      </c>
      <c r="N231" s="2" cm="1">
        <f t="array" ref="N231">IF(ISERROR(INDEX(Jornadas[id],ROW()-5)),"",COUNTIFS(_Cortes!$C:$C,INDEX(Jornadas[id],ROW()-5),_Cortes!$B:$B,LOOKUP($N$4,_Barberos!$B:$B,_Barberos!$A:$A)))</f>
        <v>0</v>
      </c>
      <c r="O231" s="21" cm="1">
        <f t="array" ref="O231">IF(ISERROR(INDEX(Jornadas[id],ROW()-5)),"",INT(SUMIFS(Cortes[importe],Cortes[id_jornada],INDEX(Jornadas[id],ROW()-5),Cortes[id_barbero],LOOKUP($N$4,Barberos[nombre],Barberos[id]))*(INDEX(Jornadas[comision_barberos],1)/100)))</f>
        <v>0</v>
      </c>
      <c r="P231" s="21" cm="1">
        <f t="array" ref="P231">IF(ISERROR(INDEX(Jornadas[id],ROW()-5)),"",SUMIFS(Cortes[propina],Cortes[id_jornada],INDEX(Jornadas[id],ROW()-5),Cortes[id_barbero],LOOKUP($N$4,Barberos[nombre],Barberos[id])))</f>
        <v>0</v>
      </c>
      <c r="Q231" s="21" cm="1">
        <f t="array" ref="Q231">IF(ISERROR(INDEX(Jornadas[id],ROW()-5)),"",SUMIFS(Adelantos[importe],Adelantos[id_jornada],INDEX(Jornadas[id],ROW()-5),Adelantos[id_barbero],LOOKUP($N$4,Barberos[nombre],Barberos[id])))</f>
        <v>0</v>
      </c>
      <c r="R231" s="21" cm="1">
        <f t="array" ref="R231">IF(ISERROR(INDEX(Jornadas[id],ROW()-5)),"",O231+P231-Q231)</f>
        <v>0</v>
      </c>
      <c r="S231" s="2" cm="1">
        <f t="array" ref="S231">IF(ISERROR(INDEX(Jornadas[id],ROW()-5)),"",COUNTIFS(_Cortes!$C:$C,INDEX(Jornadas[id],ROW()-5),_Cortes!$B:$B,LOOKUP($S$4,_Barberos!$B:$B,_Barberos!$A:$A)))</f>
        <v>10</v>
      </c>
      <c r="T231" s="21" cm="1">
        <f t="array" ref="T231">IF(ISERROR(INDEX(Jornadas[id],ROW()-5)),"",INT(SUMIFS(Cortes[importe],Cortes[id_jornada],INDEX(Jornadas[id],ROW()-5),Cortes[id_barbero],LOOKUP($S$4,Barberos[nombre],Barberos[id]))*(INDEX(Jornadas[comision_barberos],1)/100)))</f>
        <v>40000</v>
      </c>
      <c r="U231" s="21" cm="1">
        <f t="array" ref="U231">IF(ISERROR(INDEX(Jornadas[id],ROW()-5)),"",SUMIFS(Cortes[propina],Cortes[id_jornada],INDEX(Jornadas[id],ROW()-5),Cortes[id_barbero],LOOKUP($S$4,Barberos[nombre],Barberos[id])))</f>
        <v>13500</v>
      </c>
      <c r="V231" s="21" cm="1">
        <f t="array" ref="V231">IF(ISERROR(INDEX(Jornadas[id],ROW()-5)),"",SUMIFS(Adelantos[importe],Adelantos[id_jornada],INDEX(Jornadas[id],ROW()-5),Adelantos[id_barbero],LOOKUP($S$4,Barberos[nombre],Barberos[id])))</f>
        <v>0</v>
      </c>
      <c r="W231" s="21" cm="1">
        <f t="array" ref="W231">IF(ISERROR(INDEX(Jornadas[id],ROW()-5)),"",T231+U231-V231)</f>
        <v>53500</v>
      </c>
      <c r="X231" s="2" cm="1">
        <f t="array" ref="X231">IF(ISERROR(INDEX(Jornadas[id],ROW()-5)),"",COUNTIFS(_Cortes!$C:$C,INDEX(Jornadas[id],ROW()-5),_Cortes!$B:$B,LOOKUP($X$4,_Barberos!$B:$B,_Barberos!$A:$A)))</f>
        <v>0</v>
      </c>
      <c r="Y231" s="21" cm="1">
        <f t="array" ref="Y231">IF(ISERROR(INDEX(Jornadas[id],ROW()-5)),"",INT(SUMIFS(Cortes[importe],Cortes[id_jornada],INDEX(Jornadas[id],ROW()-5),Cortes[id_barbero],LOOKUP($X$4,Barberos[nombre],Barberos[id]))*(INDEX(Jornadas[comision_barberos],1)/100)))</f>
        <v>0</v>
      </c>
      <c r="Z231" s="21" cm="1">
        <f t="array" ref="Z231">IF(ISERROR(INDEX(Jornadas[id],ROW()-5)),"",SUMIFS(Cortes[propina],Cortes[id_jornada],INDEX(Jornadas[id],ROW()-5),Cortes[id_barbero],LOOKUP($X$4,Barberos[nombre],Barberos[id])))</f>
        <v>0</v>
      </c>
      <c r="AA231" s="21" cm="1">
        <f t="array" ref="AA231">IF(ISERROR(INDEX(Jornadas[id],ROW()-5)),"",SUMIFS(Adelantos[importe],Adelantos[id_jornada],INDEX(Jornadas[id],ROW()-5),Adelantos[id_barbero],LOOKUP($X$4,Barberos[nombre],Barberos[id])))</f>
        <v>0</v>
      </c>
      <c r="AB231" s="21" cm="1">
        <f t="array" ref="AB231">IF(ISERROR(INDEX(Jornadas[id],ROW()-5)),"",Y231+Z231-AA231)</f>
        <v>0</v>
      </c>
      <c r="AC231" s="2" cm="1">
        <f t="array" ref="AC231">IF(ISERROR(INDEX(Jornadas[id],ROW()-5)),"",COUNTIFS(_Cortes!$C:$C,INDEX(Jornadas[id],ROW()-5),_Cortes!$B:$B,LOOKUP($AC$4,_Barberos!$B:$B,_Barberos!$A:$A)))</f>
        <v>10</v>
      </c>
      <c r="AD231" s="21" cm="1">
        <f t="array" ref="AD231">IF(ISERROR(INDEX(Jornadas[id],ROW()-5)),"",INT(SUMIFS(Cortes[importe],Cortes[id_jornada],INDEX(Jornadas[id],ROW()-5),Cortes[id_barbero],LOOKUP($AC$4,Barberos[nombre],Barberos[id]))*(INDEX(Jornadas[comision_barberos],1)/100)))</f>
        <v>40000</v>
      </c>
      <c r="AE231" s="21" cm="1">
        <f t="array" ref="AE231">IF(ISERROR(INDEX(Jornadas[id],ROW()-5)),"",SUMIFS(Cortes[propina],Cortes[id_jornada],INDEX(Jornadas[id],ROW()-5),Cortes[id_barbero],LOOKUP($AC$4,Barberos[nombre],Barberos[id])))</f>
        <v>0</v>
      </c>
      <c r="AF231" s="21" cm="1">
        <f t="array" ref="AF231">IF(ISERROR(INDEX(Jornadas[id],ROW()-5)),"",SUMIFS(Adelantos[importe],Adelantos[id_jornada],INDEX(Jornadas[id],ROW()-5),Adelantos[id_barbero],LOOKUP($AC$4,Barberos[nombre],Barberos[id])))</f>
        <v>0</v>
      </c>
      <c r="AG231" s="21" cm="1">
        <f t="array" ref="AG231">IF(ISERROR(INDEX(Jornadas[id],ROW()-5)),"",AD231+AE231-AF231)</f>
        <v>40000</v>
      </c>
      <c r="AH231" s="2" cm="1">
        <f t="array" ref="AH231">IF(ISERROR(INDEX(Jornadas[id],ROW()-5)),"",COUNTIFS(_Cortes!$C:$C,INDEX(Jornadas[id],ROW()-5),_Cortes!$B:$B,LOOKUP($AH$4,_Barberos!$B:$B,_Barberos!$A:$A)))</f>
        <v>0</v>
      </c>
      <c r="AI231" s="21" cm="1">
        <f t="array" ref="AI231">IF(ISERROR(INDEX(Jornadas[id],ROW()-5)),"",INT(SUMIFS(Cortes[importe],Cortes[id_jornada],INDEX(Jornadas[id],ROW()-5),Cortes[id_barbero],LOOKUP($AH$4,Barberos[nombre],Barberos[id]))*(INDEX(Jornadas[comision_barberos],1)/100)))</f>
        <v>0</v>
      </c>
      <c r="AJ231" s="21" cm="1">
        <f t="array" ref="AJ231">IF(ISERROR(INDEX(Jornadas[id],ROW()-5)),"",SUMIFS(Cortes[propina],Cortes[id_jornada],INDEX(Jornadas[id],ROW()-5),Cortes[id_barbero],LOOKUP($AH$4,Barberos[nombre],Barberos[id])))</f>
        <v>0</v>
      </c>
      <c r="AK231" s="21" cm="1">
        <f t="array" ref="AK231">IF(ISERROR(INDEX(Jornadas[id],ROW()-5)),"",SUMIFS(Adelantos[importe],Adelantos[id_jornada],INDEX(Jornadas[id],ROW()-5),Adelantos[id_barbero],LOOKUP($AH$4,Barberos[nombre],Barberos[id])))</f>
        <v>0</v>
      </c>
      <c r="AL231" s="21" cm="1">
        <f t="array" ref="AL231">IF(ISERROR(INDEX(Jornadas[id],ROW()-5)),"",AI231+AJ231-AK231)</f>
        <v>0</v>
      </c>
      <c r="AM231" s="2" cm="1">
        <f t="array" ref="AM231">IF(ISERROR(INDEX(Jornadas[id],ROW()-5)),"",COUNTIFS(_Cortes!$C:$C,INDEX(Jornadas[id],ROW()-5),_Cortes!$B:$B,LOOKUP($AM$4,_Barberos!$B:$B,_Barberos!$A:$A)))</f>
        <v>0</v>
      </c>
      <c r="AN231" s="21" cm="1">
        <f t="array" ref="AN231">IF(ISERROR(INDEX(Jornadas[id],ROW()-5)),"",INT(SUMIFS(Cortes[importe],Cortes[id_jornada],INDEX(Jornadas[id],ROW()-5),Cortes[id_barbero],LOOKUP($AM$4,Barberos[nombre],Barberos[id]))*(INDEX(Jornadas[comision_barberos],1)/100)))</f>
        <v>0</v>
      </c>
      <c r="AO231" s="21" cm="1">
        <f t="array" ref="AO231">IF(ISERROR(INDEX(Jornadas[id],ROW()-5)),"",SUMIFS(Cortes[propina],Cortes[id_jornada],INDEX(Jornadas[id],ROW()-5),Cortes[id_barbero],LOOKUP($AM$4,Barberos[nombre],Barberos[id])))</f>
        <v>0</v>
      </c>
      <c r="AP231" s="21" cm="1">
        <f t="array" ref="AP231">IF(ISERROR(INDEX(Jornadas[id],ROW()-5)),"",SUMIFS(Adelantos[importe],Adelantos[id_jornada],INDEX(Jornadas[id],ROW()-5),Adelantos[id_barbero],LOOKUP($AM$4,Barberos[nombre],Barberos[id])))</f>
        <v>0</v>
      </c>
      <c r="AQ231" s="21" cm="1">
        <f t="array" ref="AQ231">IF(ISERROR(INDEX(Jornadas[id],ROW()-5)),"",AN231+AO231-AP231)</f>
        <v>0</v>
      </c>
      <c r="AR231" s="2" cm="1">
        <f t="array" ref="AR231">IF(ISERROR(INDEX(Jornadas[id],ROW()-5)),"",COUNTIFS(_Cortes!$C:$C,INDEX(Jornadas[id],ROW()-5),_Cortes!$B:$B,LOOKUP($AR$4,_Barberos!$B:$B,_Barberos!$A:$A)))</f>
        <v>0</v>
      </c>
      <c r="AS231" s="21" cm="1">
        <f t="array" ref="AS231">IF(ISERROR(INDEX(Jornadas[id],ROW()-5)),"",INT(SUMIFS(Cortes[importe],Cortes[id_jornada],INDEX(Jornadas[id],ROW()-5),Cortes[id_barbero],LOOKUP($AR$4,Barberos[nombre],Barberos[id]))*(INDEX(Jornadas[comision_barberos],1)/100)))</f>
        <v>0</v>
      </c>
      <c r="AT231" s="21" cm="1">
        <f t="array" ref="AT231">IF(ISERROR(INDEX(Jornadas[id],ROW()-5)),"",SUMIFS(Cortes[propina],Cortes[id_jornada],INDEX(Jornadas[id],ROW()-5),Cortes[id_barbero],LOOKUP($AR$4,Barberos[nombre],Barberos[id])))</f>
        <v>0</v>
      </c>
      <c r="AU231" s="21" cm="1">
        <f t="array" ref="AU231">IF(ISERROR(INDEX(Jornadas[id],ROW()-5)),"",SUMIFS(Adelantos[importe],Adelantos[id_jornada],INDEX(Jornadas[id],ROW()-5),Adelantos[id_barbero],LOOKUP($AR$4,Barberos[nombre],Barberos[id])))</f>
        <v>0</v>
      </c>
      <c r="AV231" s="21" cm="1">
        <f t="array" ref="AV231">IF(ISERROR(INDEX(Jornadas[id],ROW()-5)),"",AS231+AT231-AU231)</f>
        <v>0</v>
      </c>
    </row>
    <row r="232" spans="1:48" ht="15" hidden="1" customHeight="1" x14ac:dyDescent="0.3">
      <c r="A232" s="53" t="str">
        <f t="shared" si="3"/>
        <v>Thursday</v>
      </c>
      <c r="B232" s="54"/>
      <c r="C232" s="38" cm="1">
        <f t="array" ref="C232">IF(ISERROR(INDEX(Jornadas[id],ROW()-5)),"",INDEX(Jornadas[fecha],ROW()-5))</f>
        <v>45925</v>
      </c>
      <c r="D232" s="1" cm="1">
        <f t="array" ref="D232">IF(ISERROR(INDEX(Jornadas[id],ROW()-5)),"",COUNTIFS(_Cortes!$C:$C,INDEX(Jornadas[id],ROW()-5),_Cortes!$B:$B,LOOKUP($D$4,_Barberos!$B:$B,_Barberos!$A:$A)))</f>
        <v>10</v>
      </c>
      <c r="E232" s="20" cm="1">
        <f t="array" ref="E232">IF(ISERROR(INDEX(Jornadas[id],ROW()-5)),"",INT(SUMIFS(Cortes[importe],Cortes[id_jornada],INDEX(Jornadas[id],ROW()-5),Cortes[id_barbero],LOOKUP($D$4,Barberos[nombre],Barberos[id]))*(INDEX(Jornadas[comision_barberos],1)/100)))</f>
        <v>41000</v>
      </c>
      <c r="F232" s="20" cm="1">
        <f t="array" ref="F232">IF(ISERROR(INDEX(Jornadas[id],ROW()-5)),"",SUMIFS(Cortes[propina],Cortes[id_jornada],INDEX(Jornadas[id],ROW()-5),Cortes[id_barbero],LOOKUP($D$4,Barberos[nombre],Barberos[id])))</f>
        <v>2000</v>
      </c>
      <c r="G232" s="20" cm="1">
        <f t="array" ref="G232">IF(ISERROR(INDEX(Jornadas[id],ROW()-5)),"",SUMIFS(Adelantos[importe],Adelantos[id_jornada],INDEX(Jornadas[id],ROW()-5),Adelantos[id_barbero],LOOKUP($D$4,Barberos[nombre],Barberos[id])))</f>
        <v>4800</v>
      </c>
      <c r="H232" s="20" cm="1">
        <f t="array" ref="H232">IF(ISERROR(INDEX(Jornadas[id],ROW()-5)),"",E232+F232-G232)</f>
        <v>38200</v>
      </c>
      <c r="I232" s="1" cm="1">
        <f t="array" ref="I232">IF(ISERROR(INDEX(Jornadas[id],ROW()-5)),"",COUNTIFS(_Cortes!$C:$C,INDEX(Jornadas[id],ROW()-5),_Cortes!$B:$B,LOOKUP($I$4,_Barberos!$B:$B,_Barberos!$A:$A)))</f>
        <v>0</v>
      </c>
      <c r="J232" s="20" cm="1">
        <f t="array" ref="J232">IF(ISERROR(INDEX(Jornadas[id],ROW()-5)),"",INT(SUMIFS(Cortes[importe],Cortes[id_jornada],INDEX(Jornadas[id],ROW()-5),Cortes[id_barbero],LOOKUP($I$4,Barberos[nombre],Barberos[id]))*(INDEX(Jornadas[comision_barberos],1)/100)))</f>
        <v>0</v>
      </c>
      <c r="K232" s="20" cm="1">
        <f t="array" ref="K232">IF(ISERROR(INDEX(Jornadas[id],ROW()-5)),"",SUMIFS(Cortes[propina],Cortes[id_jornada],INDEX(Jornadas[id],ROW()-5),Cortes[id_barbero],LOOKUP($I$4,Barberos[nombre],Barberos[id])))</f>
        <v>0</v>
      </c>
      <c r="L232" s="20" cm="1">
        <f t="array" ref="L232">IF(ISERROR(INDEX(Jornadas[id],ROW()-5)),"",SUMIFS(Adelantos[importe],Adelantos[id_jornada],INDEX(Jornadas[id],ROW()-5),Adelantos[id_barbero],LOOKUP($I$4,Barberos[nombre],Barberos[id])))</f>
        <v>0</v>
      </c>
      <c r="M232" s="20" cm="1">
        <f t="array" ref="M232">IF(ISERROR(INDEX(Jornadas[id],ROW()-5)),"",J232+K232-L232)</f>
        <v>0</v>
      </c>
      <c r="N232" s="1" cm="1">
        <f t="array" ref="N232">IF(ISERROR(INDEX(Jornadas[id],ROW()-5)),"",COUNTIFS(_Cortes!$C:$C,INDEX(Jornadas[id],ROW()-5),_Cortes!$B:$B,LOOKUP($N$4,_Barberos!$B:$B,_Barberos!$A:$A)))</f>
        <v>14</v>
      </c>
      <c r="O232" s="20" cm="1">
        <f t="array" ref="O232">IF(ISERROR(INDEX(Jornadas[id],ROW()-5)),"",INT(SUMIFS(Cortes[importe],Cortes[id_jornada],INDEX(Jornadas[id],ROW()-5),Cortes[id_barbero],LOOKUP($N$4,Barberos[nombre],Barberos[id]))*(INDEX(Jornadas[comision_barberos],1)/100)))</f>
        <v>56000</v>
      </c>
      <c r="P232" s="20" cm="1">
        <f t="array" ref="P232">IF(ISERROR(INDEX(Jornadas[id],ROW()-5)),"",SUMIFS(Cortes[propina],Cortes[id_jornada],INDEX(Jornadas[id],ROW()-5),Cortes[id_barbero],LOOKUP($N$4,Barberos[nombre],Barberos[id])))</f>
        <v>6500</v>
      </c>
      <c r="Q232" s="20" cm="1">
        <f t="array" ref="Q232">IF(ISERROR(INDEX(Jornadas[id],ROW()-5)),"",SUMIFS(Adelantos[importe],Adelantos[id_jornada],INDEX(Jornadas[id],ROW()-5),Adelantos[id_barbero],LOOKUP($N$4,Barberos[nombre],Barberos[id])))</f>
        <v>0</v>
      </c>
      <c r="R232" s="20" cm="1">
        <f t="array" ref="R232">IF(ISERROR(INDEX(Jornadas[id],ROW()-5)),"",O232+P232-Q232)</f>
        <v>62500</v>
      </c>
      <c r="S232" s="1" cm="1">
        <f t="array" ref="S232">IF(ISERROR(INDEX(Jornadas[id],ROW()-5)),"",COUNTIFS(_Cortes!$C:$C,INDEX(Jornadas[id],ROW()-5),_Cortes!$B:$B,LOOKUP($S$4,_Barberos!$B:$B,_Barberos!$A:$A)))</f>
        <v>10</v>
      </c>
      <c r="T232" s="20" cm="1">
        <f t="array" ref="T232">IF(ISERROR(INDEX(Jornadas[id],ROW()-5)),"",INT(SUMIFS(Cortes[importe],Cortes[id_jornada],INDEX(Jornadas[id],ROW()-5),Cortes[id_barbero],LOOKUP($S$4,Barberos[nombre],Barberos[id]))*(INDEX(Jornadas[comision_barberos],1)/100)))</f>
        <v>42000</v>
      </c>
      <c r="U232" s="20" cm="1">
        <f t="array" ref="U232">IF(ISERROR(INDEX(Jornadas[id],ROW()-5)),"",SUMIFS(Cortes[propina],Cortes[id_jornada],INDEX(Jornadas[id],ROW()-5),Cortes[id_barbero],LOOKUP($S$4,Barberos[nombre],Barberos[id])))</f>
        <v>17000</v>
      </c>
      <c r="V232" s="20" cm="1">
        <f t="array" ref="V232">IF(ISERROR(INDEX(Jornadas[id],ROW()-5)),"",SUMIFS(Adelantos[importe],Adelantos[id_jornada],INDEX(Jornadas[id],ROW()-5),Adelantos[id_barbero],LOOKUP($S$4,Barberos[nombre],Barberos[id])))</f>
        <v>0</v>
      </c>
      <c r="W232" s="20" cm="1">
        <f t="array" ref="W232">IF(ISERROR(INDEX(Jornadas[id],ROW()-5)),"",T232+U232-V232)</f>
        <v>59000</v>
      </c>
      <c r="X232" s="1" cm="1">
        <f t="array" ref="X232">IF(ISERROR(INDEX(Jornadas[id],ROW()-5)),"",COUNTIFS(_Cortes!$C:$C,INDEX(Jornadas[id],ROW()-5),_Cortes!$B:$B,LOOKUP($X$4,_Barberos!$B:$B,_Barberos!$A:$A)))</f>
        <v>0</v>
      </c>
      <c r="Y232" s="20" cm="1">
        <f t="array" ref="Y232">IF(ISERROR(INDEX(Jornadas[id],ROW()-5)),"",INT(SUMIFS(Cortes[importe],Cortes[id_jornada],INDEX(Jornadas[id],ROW()-5),Cortes[id_barbero],LOOKUP($X$4,Barberos[nombre],Barberos[id]))*(INDEX(Jornadas[comision_barberos],1)/100)))</f>
        <v>0</v>
      </c>
      <c r="Z232" s="20" cm="1">
        <f t="array" ref="Z232">IF(ISERROR(INDEX(Jornadas[id],ROW()-5)),"",SUMIFS(Cortes[propina],Cortes[id_jornada],INDEX(Jornadas[id],ROW()-5),Cortes[id_barbero],LOOKUP($X$4,Barberos[nombre],Barberos[id])))</f>
        <v>0</v>
      </c>
      <c r="AA232" s="20" cm="1">
        <f t="array" ref="AA232">IF(ISERROR(INDEX(Jornadas[id],ROW()-5)),"",SUMIFS(Adelantos[importe],Adelantos[id_jornada],INDEX(Jornadas[id],ROW()-5),Adelantos[id_barbero],LOOKUP($X$4,Barberos[nombre],Barberos[id])))</f>
        <v>0</v>
      </c>
      <c r="AB232" s="20" cm="1">
        <f t="array" ref="AB232">IF(ISERROR(INDEX(Jornadas[id],ROW()-5)),"",Y232+Z232-AA232)</f>
        <v>0</v>
      </c>
      <c r="AC232" s="1" cm="1">
        <f t="array" ref="AC232">IF(ISERROR(INDEX(Jornadas[id],ROW()-5)),"",COUNTIFS(_Cortes!$C:$C,INDEX(Jornadas[id],ROW()-5),_Cortes!$B:$B,LOOKUP($AC$4,_Barberos!$B:$B,_Barberos!$A:$A)))</f>
        <v>13</v>
      </c>
      <c r="AD232" s="20" cm="1">
        <f t="array" ref="AD232">IF(ISERROR(INDEX(Jornadas[id],ROW()-5)),"",INT(SUMIFS(Cortes[importe],Cortes[id_jornada],INDEX(Jornadas[id],ROW()-5),Cortes[id_barbero],LOOKUP($AC$4,Barberos[nombre],Barberos[id]))*(INDEX(Jornadas[comision_barberos],1)/100)))</f>
        <v>52000</v>
      </c>
      <c r="AE232" s="20" cm="1">
        <f t="array" ref="AE232">IF(ISERROR(INDEX(Jornadas[id],ROW()-5)),"",SUMIFS(Cortes[propina],Cortes[id_jornada],INDEX(Jornadas[id],ROW()-5),Cortes[id_barbero],LOOKUP($AC$4,Barberos[nombre],Barberos[id])))</f>
        <v>0</v>
      </c>
      <c r="AF232" s="20" cm="1">
        <f t="array" ref="AF232">IF(ISERROR(INDEX(Jornadas[id],ROW()-5)),"",SUMIFS(Adelantos[importe],Adelantos[id_jornada],INDEX(Jornadas[id],ROW()-5),Adelantos[id_barbero],LOOKUP($AC$4,Barberos[nombre],Barberos[id])))</f>
        <v>0</v>
      </c>
      <c r="AG232" s="20" cm="1">
        <f t="array" ref="AG232">IF(ISERROR(INDEX(Jornadas[id],ROW()-5)),"",AD232+AE232-AF232)</f>
        <v>52000</v>
      </c>
      <c r="AH232" s="1" cm="1">
        <f t="array" ref="AH232">IF(ISERROR(INDEX(Jornadas[id],ROW()-5)),"",COUNTIFS(_Cortes!$C:$C,INDEX(Jornadas[id],ROW()-5),_Cortes!$B:$B,LOOKUP($AH$4,_Barberos!$B:$B,_Barberos!$A:$A)))</f>
        <v>0</v>
      </c>
      <c r="AI232" s="20" cm="1">
        <f t="array" ref="AI232">IF(ISERROR(INDEX(Jornadas[id],ROW()-5)),"",INT(SUMIFS(Cortes[importe],Cortes[id_jornada],INDEX(Jornadas[id],ROW()-5),Cortes[id_barbero],LOOKUP($AH$4,Barberos[nombre],Barberos[id]))*(INDEX(Jornadas[comision_barberos],1)/100)))</f>
        <v>0</v>
      </c>
      <c r="AJ232" s="20" cm="1">
        <f t="array" ref="AJ232">IF(ISERROR(INDEX(Jornadas[id],ROW()-5)),"",SUMIFS(Cortes[propina],Cortes[id_jornada],INDEX(Jornadas[id],ROW()-5),Cortes[id_barbero],LOOKUP($AH$4,Barberos[nombre],Barberos[id])))</f>
        <v>0</v>
      </c>
      <c r="AK232" s="20" cm="1">
        <f t="array" ref="AK232">IF(ISERROR(INDEX(Jornadas[id],ROW()-5)),"",SUMIFS(Adelantos[importe],Adelantos[id_jornada],INDEX(Jornadas[id],ROW()-5),Adelantos[id_barbero],LOOKUP($AH$4,Barberos[nombre],Barberos[id])))</f>
        <v>0</v>
      </c>
      <c r="AL232" s="20" cm="1">
        <f t="array" ref="AL232">IF(ISERROR(INDEX(Jornadas[id],ROW()-5)),"",AI232+AJ232-AK232)</f>
        <v>0</v>
      </c>
      <c r="AM232" s="1" cm="1">
        <f t="array" ref="AM232">IF(ISERROR(INDEX(Jornadas[id],ROW()-5)),"",COUNTIFS(_Cortes!$C:$C,INDEX(Jornadas[id],ROW()-5),_Cortes!$B:$B,LOOKUP($AM$4,_Barberos!$B:$B,_Barberos!$A:$A)))</f>
        <v>0</v>
      </c>
      <c r="AN232" s="20" cm="1">
        <f t="array" ref="AN232">IF(ISERROR(INDEX(Jornadas[id],ROW()-5)),"",INT(SUMIFS(Cortes[importe],Cortes[id_jornada],INDEX(Jornadas[id],ROW()-5),Cortes[id_barbero],LOOKUP($AM$4,Barberos[nombre],Barberos[id]))*(INDEX(Jornadas[comision_barberos],1)/100)))</f>
        <v>0</v>
      </c>
      <c r="AO232" s="20" cm="1">
        <f t="array" ref="AO232">IF(ISERROR(INDEX(Jornadas[id],ROW()-5)),"",SUMIFS(Cortes[propina],Cortes[id_jornada],INDEX(Jornadas[id],ROW()-5),Cortes[id_barbero],LOOKUP($AM$4,Barberos[nombre],Barberos[id])))</f>
        <v>0</v>
      </c>
      <c r="AP232" s="20" cm="1">
        <f t="array" ref="AP232">IF(ISERROR(INDEX(Jornadas[id],ROW()-5)),"",SUMIFS(Adelantos[importe],Adelantos[id_jornada],INDEX(Jornadas[id],ROW()-5),Adelantos[id_barbero],LOOKUP($AM$4,Barberos[nombre],Barberos[id])))</f>
        <v>0</v>
      </c>
      <c r="AQ232" s="20" cm="1">
        <f t="array" ref="AQ232">IF(ISERROR(INDEX(Jornadas[id],ROW()-5)),"",AN232+AO232-AP232)</f>
        <v>0</v>
      </c>
      <c r="AR232" s="1" cm="1">
        <f t="array" ref="AR232">IF(ISERROR(INDEX(Jornadas[id],ROW()-5)),"",COUNTIFS(_Cortes!$C:$C,INDEX(Jornadas[id],ROW()-5),_Cortes!$B:$B,LOOKUP($AR$4,_Barberos!$B:$B,_Barberos!$A:$A)))</f>
        <v>0</v>
      </c>
      <c r="AS232" s="20" cm="1">
        <f t="array" ref="AS232">IF(ISERROR(INDEX(Jornadas[id],ROW()-5)),"",INT(SUMIFS(Cortes[importe],Cortes[id_jornada],INDEX(Jornadas[id],ROW()-5),Cortes[id_barbero],LOOKUP($AR$4,Barberos[nombre],Barberos[id]))*(INDEX(Jornadas[comision_barberos],1)/100)))</f>
        <v>0</v>
      </c>
      <c r="AT232" s="20" cm="1">
        <f t="array" ref="AT232">IF(ISERROR(INDEX(Jornadas[id],ROW()-5)),"",SUMIFS(Cortes[propina],Cortes[id_jornada],INDEX(Jornadas[id],ROW()-5),Cortes[id_barbero],LOOKUP($AR$4,Barberos[nombre],Barberos[id])))</f>
        <v>0</v>
      </c>
      <c r="AU232" s="20" cm="1">
        <f t="array" ref="AU232">IF(ISERROR(INDEX(Jornadas[id],ROW()-5)),"",SUMIFS(Adelantos[importe],Adelantos[id_jornada],INDEX(Jornadas[id],ROW()-5),Adelantos[id_barbero],LOOKUP($AR$4,Barberos[nombre],Barberos[id])))</f>
        <v>0</v>
      </c>
      <c r="AV232" s="20" cm="1">
        <f t="array" ref="AV232">IF(ISERROR(INDEX(Jornadas[id],ROW()-5)),"",AS232+AT232-AU232)</f>
        <v>0</v>
      </c>
    </row>
    <row r="233" spans="1:48" ht="15" hidden="1" customHeight="1" x14ac:dyDescent="0.3">
      <c r="A233" s="51" t="str">
        <f t="shared" si="3"/>
        <v>Friday</v>
      </c>
      <c r="B233" s="52"/>
      <c r="C233" s="36" cm="1">
        <f t="array" ref="C233">IF(ISERROR(INDEX(Jornadas[id],ROW()-5)),"",INDEX(Jornadas[fecha],ROW()-5))</f>
        <v>45926</v>
      </c>
      <c r="D233" s="2" cm="1">
        <f t="array" ref="D233">IF(ISERROR(INDEX(Jornadas[id],ROW()-5)),"",COUNTIFS(_Cortes!$C:$C,INDEX(Jornadas[id],ROW()-5),_Cortes!$B:$B,LOOKUP($D$4,_Barberos!$B:$B,_Barberos!$A:$A)))</f>
        <v>16</v>
      </c>
      <c r="E233" s="21" cm="1">
        <f t="array" ref="E233">IF(ISERROR(INDEX(Jornadas[id],ROW()-5)),"",INT(SUMIFS(Cortes[importe],Cortes[id_jornada],INDEX(Jornadas[id],ROW()-5),Cortes[id_barbero],LOOKUP($D$4,Barberos[nombre],Barberos[id]))*(INDEX(Jornadas[comision_barberos],1)/100)))</f>
        <v>66000</v>
      </c>
      <c r="F233" s="21" cm="1">
        <f t="array" ref="F233">IF(ISERROR(INDEX(Jornadas[id],ROW()-5)),"",SUMIFS(Cortes[propina],Cortes[id_jornada],INDEX(Jornadas[id],ROW()-5),Cortes[id_barbero],LOOKUP($D$4,Barberos[nombre],Barberos[id])))</f>
        <v>14700</v>
      </c>
      <c r="G233" s="21" cm="1">
        <f t="array" ref="G233">IF(ISERROR(INDEX(Jornadas[id],ROW()-5)),"",SUMIFS(Adelantos[importe],Adelantos[id_jornada],INDEX(Jornadas[id],ROW()-5),Adelantos[id_barbero],LOOKUP($D$4,Barberos[nombre],Barberos[id])))</f>
        <v>5400</v>
      </c>
      <c r="H233" s="21" cm="1">
        <f t="array" ref="H233">IF(ISERROR(INDEX(Jornadas[id],ROW()-5)),"",E233+F233-G233)</f>
        <v>75300</v>
      </c>
      <c r="I233" s="2" cm="1">
        <f t="array" ref="I233">IF(ISERROR(INDEX(Jornadas[id],ROW()-5)),"",COUNTIFS(_Cortes!$C:$C,INDEX(Jornadas[id],ROW()-5),_Cortes!$B:$B,LOOKUP($I$4,_Barberos!$B:$B,_Barberos!$A:$A)))</f>
        <v>18</v>
      </c>
      <c r="J233" s="21" cm="1">
        <f t="array" ref="J233">IF(ISERROR(INDEX(Jornadas[id],ROW()-5)),"",INT(SUMIFS(Cortes[importe],Cortes[id_jornada],INDEX(Jornadas[id],ROW()-5),Cortes[id_barbero],LOOKUP($I$4,Barberos[nombre],Barberos[id]))*(INDEX(Jornadas[comision_barberos],1)/100)))</f>
        <v>70500</v>
      </c>
      <c r="K233" s="21" cm="1">
        <f t="array" ref="K233">IF(ISERROR(INDEX(Jornadas[id],ROW()-5)),"",SUMIFS(Cortes[propina],Cortes[id_jornada],INDEX(Jornadas[id],ROW()-5),Cortes[id_barbero],LOOKUP($I$4,Barberos[nombre],Barberos[id])))</f>
        <v>13000</v>
      </c>
      <c r="L233" s="21" cm="1">
        <f t="array" ref="L233">IF(ISERROR(INDEX(Jornadas[id],ROW()-5)),"",SUMIFS(Adelantos[importe],Adelantos[id_jornada],INDEX(Jornadas[id],ROW()-5),Adelantos[id_barbero],LOOKUP($I$4,Barberos[nombre],Barberos[id])))</f>
        <v>4000</v>
      </c>
      <c r="M233" s="21" cm="1">
        <f t="array" ref="M233">IF(ISERROR(INDEX(Jornadas[id],ROW()-5)),"",J233+K233-L233)</f>
        <v>79500</v>
      </c>
      <c r="N233" s="2" cm="1">
        <f t="array" ref="N233">IF(ISERROR(INDEX(Jornadas[id],ROW()-5)),"",COUNTIFS(_Cortes!$C:$C,INDEX(Jornadas[id],ROW()-5),_Cortes!$B:$B,LOOKUP($N$4,_Barberos!$B:$B,_Barberos!$A:$A)))</f>
        <v>15</v>
      </c>
      <c r="O233" s="21" cm="1">
        <f t="array" ref="O233">IF(ISERROR(INDEX(Jornadas[id],ROW()-5)),"",INT(SUMIFS(Cortes[importe],Cortes[id_jornada],INDEX(Jornadas[id],ROW()-5),Cortes[id_barbero],LOOKUP($N$4,Barberos[nombre],Barberos[id]))*(INDEX(Jornadas[comision_barberos],1)/100)))</f>
        <v>60000</v>
      </c>
      <c r="P233" s="21" cm="1">
        <f t="array" ref="P233">IF(ISERROR(INDEX(Jornadas[id],ROW()-5)),"",SUMIFS(Cortes[propina],Cortes[id_jornada],INDEX(Jornadas[id],ROW()-5),Cortes[id_barbero],LOOKUP($N$4,Barberos[nombre],Barberos[id])))</f>
        <v>7300</v>
      </c>
      <c r="Q233" s="21" cm="1">
        <f t="array" ref="Q233">IF(ISERROR(INDEX(Jornadas[id],ROW()-5)),"",SUMIFS(Adelantos[importe],Adelantos[id_jornada],INDEX(Jornadas[id],ROW()-5),Adelantos[id_barbero],LOOKUP($N$4,Barberos[nombre],Barberos[id])))</f>
        <v>0</v>
      </c>
      <c r="R233" s="21" cm="1">
        <f t="array" ref="R233">IF(ISERROR(INDEX(Jornadas[id],ROW()-5)),"",O233+P233-Q233)</f>
        <v>67300</v>
      </c>
      <c r="S233" s="2" cm="1">
        <f t="array" ref="S233">IF(ISERROR(INDEX(Jornadas[id],ROW()-5)),"",COUNTIFS(_Cortes!$C:$C,INDEX(Jornadas[id],ROW()-5),_Cortes!$B:$B,LOOKUP($S$4,_Barberos!$B:$B,_Barberos!$A:$A)))</f>
        <v>0</v>
      </c>
      <c r="T233" s="21" cm="1">
        <f t="array" ref="T233">IF(ISERROR(INDEX(Jornadas[id],ROW()-5)),"",INT(SUMIFS(Cortes[importe],Cortes[id_jornada],INDEX(Jornadas[id],ROW()-5),Cortes[id_barbero],LOOKUP($S$4,Barberos[nombre],Barberos[id]))*(INDEX(Jornadas[comision_barberos],1)/100)))</f>
        <v>0</v>
      </c>
      <c r="U233" s="21" cm="1">
        <f t="array" ref="U233">IF(ISERROR(INDEX(Jornadas[id],ROW()-5)),"",SUMIFS(Cortes[propina],Cortes[id_jornada],INDEX(Jornadas[id],ROW()-5),Cortes[id_barbero],LOOKUP($S$4,Barberos[nombre],Barberos[id])))</f>
        <v>0</v>
      </c>
      <c r="V233" s="21" cm="1">
        <f t="array" ref="V233">IF(ISERROR(INDEX(Jornadas[id],ROW()-5)),"",SUMIFS(Adelantos[importe],Adelantos[id_jornada],INDEX(Jornadas[id],ROW()-5),Adelantos[id_barbero],LOOKUP($S$4,Barberos[nombre],Barberos[id])))</f>
        <v>0</v>
      </c>
      <c r="W233" s="21" cm="1">
        <f t="array" ref="W233">IF(ISERROR(INDEX(Jornadas[id],ROW()-5)),"",T233+U233-V233)</f>
        <v>0</v>
      </c>
      <c r="X233" s="2" cm="1">
        <f t="array" ref="X233">IF(ISERROR(INDEX(Jornadas[id],ROW()-5)),"",COUNTIFS(_Cortes!$C:$C,INDEX(Jornadas[id],ROW()-5),_Cortes!$B:$B,LOOKUP($X$4,_Barberos!$B:$B,_Barberos!$A:$A)))</f>
        <v>13</v>
      </c>
      <c r="Y233" s="21" cm="1">
        <f t="array" ref="Y233">IF(ISERROR(INDEX(Jornadas[id],ROW()-5)),"",INT(SUMIFS(Cortes[importe],Cortes[id_jornada],INDEX(Jornadas[id],ROW()-5),Cortes[id_barbero],LOOKUP($X$4,Barberos[nombre],Barberos[id]))*(INDEX(Jornadas[comision_barberos],1)/100)))</f>
        <v>54000</v>
      </c>
      <c r="Z233" s="21" cm="1">
        <f t="array" ref="Z233">IF(ISERROR(INDEX(Jornadas[id],ROW()-5)),"",SUMIFS(Cortes[propina],Cortes[id_jornada],INDEX(Jornadas[id],ROW()-5),Cortes[id_barbero],LOOKUP($X$4,Barberos[nombre],Barberos[id])))</f>
        <v>6000</v>
      </c>
      <c r="AA233" s="21" cm="1">
        <f t="array" ref="AA233">IF(ISERROR(INDEX(Jornadas[id],ROW()-5)),"",SUMIFS(Adelantos[importe],Adelantos[id_jornada],INDEX(Jornadas[id],ROW()-5),Adelantos[id_barbero],LOOKUP($X$4,Barberos[nombre],Barberos[id])))</f>
        <v>0</v>
      </c>
      <c r="AB233" s="21" cm="1">
        <f t="array" ref="AB233">IF(ISERROR(INDEX(Jornadas[id],ROW()-5)),"",Y233+Z233-AA233)</f>
        <v>60000</v>
      </c>
      <c r="AC233" s="2" cm="1">
        <f t="array" ref="AC233">IF(ISERROR(INDEX(Jornadas[id],ROW()-5)),"",COUNTIFS(_Cortes!$C:$C,INDEX(Jornadas[id],ROW()-5),_Cortes!$B:$B,LOOKUP($AC$4,_Barberos!$B:$B,_Barberos!$A:$A)))</f>
        <v>14</v>
      </c>
      <c r="AD233" s="21" cm="1">
        <f t="array" ref="AD233">IF(ISERROR(INDEX(Jornadas[id],ROW()-5)),"",INT(SUMIFS(Cortes[importe],Cortes[id_jornada],INDEX(Jornadas[id],ROW()-5),Cortes[id_barbero],LOOKUP($AC$4,Barberos[nombre],Barberos[id]))*(INDEX(Jornadas[comision_barberos],1)/100)))</f>
        <v>58000</v>
      </c>
      <c r="AE233" s="21" cm="1">
        <f t="array" ref="AE233">IF(ISERROR(INDEX(Jornadas[id],ROW()-5)),"",SUMIFS(Cortes[propina],Cortes[id_jornada],INDEX(Jornadas[id],ROW()-5),Cortes[id_barbero],LOOKUP($AC$4,Barberos[nombre],Barberos[id])))</f>
        <v>0</v>
      </c>
      <c r="AF233" s="21" cm="1">
        <f t="array" ref="AF233">IF(ISERROR(INDEX(Jornadas[id],ROW()-5)),"",SUMIFS(Adelantos[importe],Adelantos[id_jornada],INDEX(Jornadas[id],ROW()-5),Adelantos[id_barbero],LOOKUP($AC$4,Barberos[nombre],Barberos[id])))</f>
        <v>0</v>
      </c>
      <c r="AG233" s="21" cm="1">
        <f t="array" ref="AG233">IF(ISERROR(INDEX(Jornadas[id],ROW()-5)),"",AD233+AE233-AF233)</f>
        <v>58000</v>
      </c>
      <c r="AH233" s="2" cm="1">
        <f t="array" ref="AH233">IF(ISERROR(INDEX(Jornadas[id],ROW()-5)),"",COUNTIFS(_Cortes!$C:$C,INDEX(Jornadas[id],ROW()-5),_Cortes!$B:$B,LOOKUP($AH$4,_Barberos!$B:$B,_Barberos!$A:$A)))</f>
        <v>0</v>
      </c>
      <c r="AI233" s="21" cm="1">
        <f t="array" ref="AI233">IF(ISERROR(INDEX(Jornadas[id],ROW()-5)),"",INT(SUMIFS(Cortes[importe],Cortes[id_jornada],INDEX(Jornadas[id],ROW()-5),Cortes[id_barbero],LOOKUP($AH$4,Barberos[nombre],Barberos[id]))*(INDEX(Jornadas[comision_barberos],1)/100)))</f>
        <v>0</v>
      </c>
      <c r="AJ233" s="21" cm="1">
        <f t="array" ref="AJ233">IF(ISERROR(INDEX(Jornadas[id],ROW()-5)),"",SUMIFS(Cortes[propina],Cortes[id_jornada],INDEX(Jornadas[id],ROW()-5),Cortes[id_barbero],LOOKUP($AH$4,Barberos[nombre],Barberos[id])))</f>
        <v>0</v>
      </c>
      <c r="AK233" s="21" cm="1">
        <f t="array" ref="AK233">IF(ISERROR(INDEX(Jornadas[id],ROW()-5)),"",SUMIFS(Adelantos[importe],Adelantos[id_jornada],INDEX(Jornadas[id],ROW()-5),Adelantos[id_barbero],LOOKUP($AH$4,Barberos[nombre],Barberos[id])))</f>
        <v>0</v>
      </c>
      <c r="AL233" s="21" cm="1">
        <f t="array" ref="AL233">IF(ISERROR(INDEX(Jornadas[id],ROW()-5)),"",AI233+AJ233-AK233)</f>
        <v>0</v>
      </c>
      <c r="AM233" s="2" cm="1">
        <f t="array" ref="AM233">IF(ISERROR(INDEX(Jornadas[id],ROW()-5)),"",COUNTIFS(_Cortes!$C:$C,INDEX(Jornadas[id],ROW()-5),_Cortes!$B:$B,LOOKUP($AM$4,_Barberos!$B:$B,_Barberos!$A:$A)))</f>
        <v>0</v>
      </c>
      <c r="AN233" s="21" cm="1">
        <f t="array" ref="AN233">IF(ISERROR(INDEX(Jornadas[id],ROW()-5)),"",INT(SUMIFS(Cortes[importe],Cortes[id_jornada],INDEX(Jornadas[id],ROW()-5),Cortes[id_barbero],LOOKUP($AM$4,Barberos[nombre],Barberos[id]))*(INDEX(Jornadas[comision_barberos],1)/100)))</f>
        <v>0</v>
      </c>
      <c r="AO233" s="21" cm="1">
        <f t="array" ref="AO233">IF(ISERROR(INDEX(Jornadas[id],ROW()-5)),"",SUMIFS(Cortes[propina],Cortes[id_jornada],INDEX(Jornadas[id],ROW()-5),Cortes[id_barbero],LOOKUP($AM$4,Barberos[nombre],Barberos[id])))</f>
        <v>0</v>
      </c>
      <c r="AP233" s="21" cm="1">
        <f t="array" ref="AP233">IF(ISERROR(INDEX(Jornadas[id],ROW()-5)),"",SUMIFS(Adelantos[importe],Adelantos[id_jornada],INDEX(Jornadas[id],ROW()-5),Adelantos[id_barbero],LOOKUP($AM$4,Barberos[nombre],Barberos[id])))</f>
        <v>0</v>
      </c>
      <c r="AQ233" s="21" cm="1">
        <f t="array" ref="AQ233">IF(ISERROR(INDEX(Jornadas[id],ROW()-5)),"",AN233+AO233-AP233)</f>
        <v>0</v>
      </c>
      <c r="AR233" s="2" cm="1">
        <f t="array" ref="AR233">IF(ISERROR(INDEX(Jornadas[id],ROW()-5)),"",COUNTIFS(_Cortes!$C:$C,INDEX(Jornadas[id],ROW()-5),_Cortes!$B:$B,LOOKUP($AR$4,_Barberos!$B:$B,_Barberos!$A:$A)))</f>
        <v>0</v>
      </c>
      <c r="AS233" s="21" cm="1">
        <f t="array" ref="AS233">IF(ISERROR(INDEX(Jornadas[id],ROW()-5)),"",INT(SUMIFS(Cortes[importe],Cortes[id_jornada],INDEX(Jornadas[id],ROW()-5),Cortes[id_barbero],LOOKUP($AR$4,Barberos[nombre],Barberos[id]))*(INDEX(Jornadas[comision_barberos],1)/100)))</f>
        <v>0</v>
      </c>
      <c r="AT233" s="21" cm="1">
        <f t="array" ref="AT233">IF(ISERROR(INDEX(Jornadas[id],ROW()-5)),"",SUMIFS(Cortes[propina],Cortes[id_jornada],INDEX(Jornadas[id],ROW()-5),Cortes[id_barbero],LOOKUP($AR$4,Barberos[nombre],Barberos[id])))</f>
        <v>0</v>
      </c>
      <c r="AU233" s="21" cm="1">
        <f t="array" ref="AU233">IF(ISERROR(INDEX(Jornadas[id],ROW()-5)),"",SUMIFS(Adelantos[importe],Adelantos[id_jornada],INDEX(Jornadas[id],ROW()-5),Adelantos[id_barbero],LOOKUP($AR$4,Barberos[nombre],Barberos[id])))</f>
        <v>0</v>
      </c>
      <c r="AV233" s="21" cm="1">
        <f t="array" ref="AV233">IF(ISERROR(INDEX(Jornadas[id],ROW()-5)),"",AS233+AT233-AU233)</f>
        <v>0</v>
      </c>
    </row>
    <row r="234" spans="1:48" ht="15" hidden="1" customHeight="1" x14ac:dyDescent="0.3">
      <c r="A234" s="53" t="str">
        <f t="shared" si="3"/>
        <v>Saturday</v>
      </c>
      <c r="B234" s="54"/>
      <c r="C234" s="38" cm="1">
        <f t="array" ref="C234">IF(ISERROR(INDEX(Jornadas[id],ROW()-5)),"",INDEX(Jornadas[fecha],ROW()-5))</f>
        <v>45927</v>
      </c>
      <c r="D234" s="1" cm="1">
        <f t="array" ref="D234">IF(ISERROR(INDEX(Jornadas[id],ROW()-5)),"",COUNTIFS(_Cortes!$C:$C,INDEX(Jornadas[id],ROW()-5),_Cortes!$B:$B,LOOKUP($D$4,_Barberos!$B:$B,_Barberos!$A:$A)))</f>
        <v>0</v>
      </c>
      <c r="E234" s="20" cm="1">
        <f t="array" ref="E234">IF(ISERROR(INDEX(Jornadas[id],ROW()-5)),"",INT(SUMIFS(Cortes[importe],Cortes[id_jornada],INDEX(Jornadas[id],ROW()-5),Cortes[id_barbero],LOOKUP($D$4,Barberos[nombre],Barberos[id]))*(INDEX(Jornadas[comision_barberos],1)/100)))</f>
        <v>0</v>
      </c>
      <c r="F234" s="20" cm="1">
        <f t="array" ref="F234">IF(ISERROR(INDEX(Jornadas[id],ROW()-5)),"",SUMIFS(Cortes[propina],Cortes[id_jornada],INDEX(Jornadas[id],ROW()-5),Cortes[id_barbero],LOOKUP($D$4,Barberos[nombre],Barberos[id])))</f>
        <v>0</v>
      </c>
      <c r="G234" s="20" cm="1">
        <f t="array" ref="G234">IF(ISERROR(INDEX(Jornadas[id],ROW()-5)),"",SUMIFS(Adelantos[importe],Adelantos[id_jornada],INDEX(Jornadas[id],ROW()-5),Adelantos[id_barbero],LOOKUP($D$4,Barberos[nombre],Barberos[id])))</f>
        <v>0</v>
      </c>
      <c r="H234" s="20" cm="1">
        <f t="array" ref="H234">IF(ISERROR(INDEX(Jornadas[id],ROW()-5)),"",E234+F234-G234)</f>
        <v>0</v>
      </c>
      <c r="I234" s="1" cm="1">
        <f t="array" ref="I234">IF(ISERROR(INDEX(Jornadas[id],ROW()-5)),"",COUNTIFS(_Cortes!$C:$C,INDEX(Jornadas[id],ROW()-5),_Cortes!$B:$B,LOOKUP($I$4,_Barberos!$B:$B,_Barberos!$A:$A)))</f>
        <v>18</v>
      </c>
      <c r="J234" s="20" cm="1">
        <f t="array" ref="J234">IF(ISERROR(INDEX(Jornadas[id],ROW()-5)),"",INT(SUMIFS(Cortes[importe],Cortes[id_jornada],INDEX(Jornadas[id],ROW()-5),Cortes[id_barbero],LOOKUP($I$4,Barberos[nombre],Barberos[id]))*(INDEX(Jornadas[comision_barberos],1)/100)))</f>
        <v>72000</v>
      </c>
      <c r="K234" s="20" cm="1">
        <f t="array" ref="K234">IF(ISERROR(INDEX(Jornadas[id],ROW()-5)),"",SUMIFS(Cortes[propina],Cortes[id_jornada],INDEX(Jornadas[id],ROW()-5),Cortes[id_barbero],LOOKUP($I$4,Barberos[nombre],Barberos[id])))</f>
        <v>3000</v>
      </c>
      <c r="L234" s="20" cm="1">
        <f t="array" ref="L234">IF(ISERROR(INDEX(Jornadas[id],ROW()-5)),"",SUMIFS(Adelantos[importe],Adelantos[id_jornada],INDEX(Jornadas[id],ROW()-5),Adelantos[id_barbero],LOOKUP($I$4,Barberos[nombre],Barberos[id])))</f>
        <v>0</v>
      </c>
      <c r="M234" s="20" cm="1">
        <f t="array" ref="M234">IF(ISERROR(INDEX(Jornadas[id],ROW()-5)),"",J234+K234-L234)</f>
        <v>75000</v>
      </c>
      <c r="N234" s="1" cm="1">
        <f t="array" ref="N234">IF(ISERROR(INDEX(Jornadas[id],ROW()-5)),"",COUNTIFS(_Cortes!$C:$C,INDEX(Jornadas[id],ROW()-5),_Cortes!$B:$B,LOOKUP($N$4,_Barberos!$B:$B,_Barberos!$A:$A)))</f>
        <v>12</v>
      </c>
      <c r="O234" s="20" cm="1">
        <f t="array" ref="O234">IF(ISERROR(INDEX(Jornadas[id],ROW()-5)),"",INT(SUMIFS(Cortes[importe],Cortes[id_jornada],INDEX(Jornadas[id],ROW()-5),Cortes[id_barbero],LOOKUP($N$4,Barberos[nombre],Barberos[id]))*(INDEX(Jornadas[comision_barberos],1)/100)))</f>
        <v>48000</v>
      </c>
      <c r="P234" s="20" cm="1">
        <f t="array" ref="P234">IF(ISERROR(INDEX(Jornadas[id],ROW()-5)),"",SUMIFS(Cortes[propina],Cortes[id_jornada],INDEX(Jornadas[id],ROW()-5),Cortes[id_barbero],LOOKUP($N$4,Barberos[nombre],Barberos[id])))</f>
        <v>5000</v>
      </c>
      <c r="Q234" s="20" cm="1">
        <f t="array" ref="Q234">IF(ISERROR(INDEX(Jornadas[id],ROW()-5)),"",SUMIFS(Adelantos[importe],Adelantos[id_jornada],INDEX(Jornadas[id],ROW()-5),Adelantos[id_barbero],LOOKUP($N$4,Barberos[nombre],Barberos[id])))</f>
        <v>0</v>
      </c>
      <c r="R234" s="20" cm="1">
        <f t="array" ref="R234">IF(ISERROR(INDEX(Jornadas[id],ROW()-5)),"",O234+P234-Q234)</f>
        <v>53000</v>
      </c>
      <c r="S234" s="1" cm="1">
        <f t="array" ref="S234">IF(ISERROR(INDEX(Jornadas[id],ROW()-5)),"",COUNTIFS(_Cortes!$C:$C,INDEX(Jornadas[id],ROW()-5),_Cortes!$B:$B,LOOKUP($S$4,_Barberos!$B:$B,_Barberos!$A:$A)))</f>
        <v>9</v>
      </c>
      <c r="T234" s="20" cm="1">
        <f t="array" ref="T234">IF(ISERROR(INDEX(Jornadas[id],ROW()-5)),"",INT(SUMIFS(Cortes[importe],Cortes[id_jornada],INDEX(Jornadas[id],ROW()-5),Cortes[id_barbero],LOOKUP($S$4,Barberos[nombre],Barberos[id]))*(INDEX(Jornadas[comision_barberos],1)/100)))</f>
        <v>36000</v>
      </c>
      <c r="U234" s="20" cm="1">
        <f t="array" ref="U234">IF(ISERROR(INDEX(Jornadas[id],ROW()-5)),"",SUMIFS(Cortes[propina],Cortes[id_jornada],INDEX(Jornadas[id],ROW()-5),Cortes[id_barbero],LOOKUP($S$4,Barberos[nombre],Barberos[id])))</f>
        <v>2000</v>
      </c>
      <c r="V234" s="20" cm="1">
        <f t="array" ref="V234">IF(ISERROR(INDEX(Jornadas[id],ROW()-5)),"",SUMIFS(Adelantos[importe],Adelantos[id_jornada],INDEX(Jornadas[id],ROW()-5),Adelantos[id_barbero],LOOKUP($S$4,Barberos[nombre],Barberos[id])))</f>
        <v>0</v>
      </c>
      <c r="W234" s="20" cm="1">
        <f t="array" ref="W234">IF(ISERROR(INDEX(Jornadas[id],ROW()-5)),"",T234+U234-V234)</f>
        <v>38000</v>
      </c>
      <c r="X234" s="1" cm="1">
        <f t="array" ref="X234">IF(ISERROR(INDEX(Jornadas[id],ROW()-5)),"",COUNTIFS(_Cortes!$C:$C,INDEX(Jornadas[id],ROW()-5),_Cortes!$B:$B,LOOKUP($X$4,_Barberos!$B:$B,_Barberos!$A:$A)))</f>
        <v>10</v>
      </c>
      <c r="Y234" s="20" cm="1">
        <f t="array" ref="Y234">IF(ISERROR(INDEX(Jornadas[id],ROW()-5)),"",INT(SUMIFS(Cortes[importe],Cortes[id_jornada],INDEX(Jornadas[id],ROW()-5),Cortes[id_barbero],LOOKUP($X$4,Barberos[nombre],Barberos[id]))*(INDEX(Jornadas[comision_barberos],1)/100)))</f>
        <v>40000</v>
      </c>
      <c r="Z234" s="20" cm="1">
        <f t="array" ref="Z234">IF(ISERROR(INDEX(Jornadas[id],ROW()-5)),"",SUMIFS(Cortes[propina],Cortes[id_jornada],INDEX(Jornadas[id],ROW()-5),Cortes[id_barbero],LOOKUP($X$4,Barberos[nombre],Barberos[id])))</f>
        <v>8000</v>
      </c>
      <c r="AA234" s="20" cm="1">
        <f t="array" ref="AA234">IF(ISERROR(INDEX(Jornadas[id],ROW()-5)),"",SUMIFS(Adelantos[importe],Adelantos[id_jornada],INDEX(Jornadas[id],ROW()-5),Adelantos[id_barbero],LOOKUP($X$4,Barberos[nombre],Barberos[id])))</f>
        <v>0</v>
      </c>
      <c r="AB234" s="20" cm="1">
        <f t="array" ref="AB234">IF(ISERROR(INDEX(Jornadas[id],ROW()-5)),"",Y234+Z234-AA234)</f>
        <v>48000</v>
      </c>
      <c r="AC234" s="1" cm="1">
        <f t="array" ref="AC234">IF(ISERROR(INDEX(Jornadas[id],ROW()-5)),"",COUNTIFS(_Cortes!$C:$C,INDEX(Jornadas[id],ROW()-5),_Cortes!$B:$B,LOOKUP($AC$4,_Barberos!$B:$B,_Barberos!$A:$A)))</f>
        <v>9</v>
      </c>
      <c r="AD234" s="20" cm="1">
        <f t="array" ref="AD234">IF(ISERROR(INDEX(Jornadas[id],ROW()-5)),"",INT(SUMIFS(Cortes[importe],Cortes[id_jornada],INDEX(Jornadas[id],ROW()-5),Cortes[id_barbero],LOOKUP($AC$4,Barberos[nombre],Barberos[id]))*(INDEX(Jornadas[comision_barberos],1)/100)))</f>
        <v>36000</v>
      </c>
      <c r="AE234" s="20" cm="1">
        <f t="array" ref="AE234">IF(ISERROR(INDEX(Jornadas[id],ROW()-5)),"",SUMIFS(Cortes[propina],Cortes[id_jornada],INDEX(Jornadas[id],ROW()-5),Cortes[id_barbero],LOOKUP($AC$4,Barberos[nombre],Barberos[id])))</f>
        <v>1000</v>
      </c>
      <c r="AF234" s="20" cm="1">
        <f t="array" ref="AF234">IF(ISERROR(INDEX(Jornadas[id],ROW()-5)),"",SUMIFS(Adelantos[importe],Adelantos[id_jornada],INDEX(Jornadas[id],ROW()-5),Adelantos[id_barbero],LOOKUP($AC$4,Barberos[nombre],Barberos[id])))</f>
        <v>0</v>
      </c>
      <c r="AG234" s="20" cm="1">
        <f t="array" ref="AG234">IF(ISERROR(INDEX(Jornadas[id],ROW()-5)),"",AD234+AE234-AF234)</f>
        <v>37000</v>
      </c>
      <c r="AH234" s="1" cm="1">
        <f t="array" ref="AH234">IF(ISERROR(INDEX(Jornadas[id],ROW()-5)),"",COUNTIFS(_Cortes!$C:$C,INDEX(Jornadas[id],ROW()-5),_Cortes!$B:$B,LOOKUP($AH$4,_Barberos!$B:$B,_Barberos!$A:$A)))</f>
        <v>0</v>
      </c>
      <c r="AI234" s="20" cm="1">
        <f t="array" ref="AI234">IF(ISERROR(INDEX(Jornadas[id],ROW()-5)),"",INT(SUMIFS(Cortes[importe],Cortes[id_jornada],INDEX(Jornadas[id],ROW()-5),Cortes[id_barbero],LOOKUP($AH$4,Barberos[nombre],Barberos[id]))*(INDEX(Jornadas[comision_barberos],1)/100)))</f>
        <v>0</v>
      </c>
      <c r="AJ234" s="20" cm="1">
        <f t="array" ref="AJ234">IF(ISERROR(INDEX(Jornadas[id],ROW()-5)),"",SUMIFS(Cortes[propina],Cortes[id_jornada],INDEX(Jornadas[id],ROW()-5),Cortes[id_barbero],LOOKUP($AH$4,Barberos[nombre],Barberos[id])))</f>
        <v>0</v>
      </c>
      <c r="AK234" s="20" cm="1">
        <f t="array" ref="AK234">IF(ISERROR(INDEX(Jornadas[id],ROW()-5)),"",SUMIFS(Adelantos[importe],Adelantos[id_jornada],INDEX(Jornadas[id],ROW()-5),Adelantos[id_barbero],LOOKUP($AH$4,Barberos[nombre],Barberos[id])))</f>
        <v>0</v>
      </c>
      <c r="AL234" s="20" cm="1">
        <f t="array" ref="AL234">IF(ISERROR(INDEX(Jornadas[id],ROW()-5)),"",AI234+AJ234-AK234)</f>
        <v>0</v>
      </c>
      <c r="AM234" s="1" cm="1">
        <f t="array" ref="AM234">IF(ISERROR(INDEX(Jornadas[id],ROW()-5)),"",COUNTIFS(_Cortes!$C:$C,INDEX(Jornadas[id],ROW()-5),_Cortes!$B:$B,LOOKUP($AM$4,_Barberos!$B:$B,_Barberos!$A:$A)))</f>
        <v>0</v>
      </c>
      <c r="AN234" s="20" cm="1">
        <f t="array" ref="AN234">IF(ISERROR(INDEX(Jornadas[id],ROW()-5)),"",INT(SUMIFS(Cortes[importe],Cortes[id_jornada],INDEX(Jornadas[id],ROW()-5),Cortes[id_barbero],LOOKUP($AM$4,Barberos[nombre],Barberos[id]))*(INDEX(Jornadas[comision_barberos],1)/100)))</f>
        <v>0</v>
      </c>
      <c r="AO234" s="20" cm="1">
        <f t="array" ref="AO234">IF(ISERROR(INDEX(Jornadas[id],ROW()-5)),"",SUMIFS(Cortes[propina],Cortes[id_jornada],INDEX(Jornadas[id],ROW()-5),Cortes[id_barbero],LOOKUP($AM$4,Barberos[nombre],Barberos[id])))</f>
        <v>0</v>
      </c>
      <c r="AP234" s="20" cm="1">
        <f t="array" ref="AP234">IF(ISERROR(INDEX(Jornadas[id],ROW()-5)),"",SUMIFS(Adelantos[importe],Adelantos[id_jornada],INDEX(Jornadas[id],ROW()-5),Adelantos[id_barbero],LOOKUP($AM$4,Barberos[nombre],Barberos[id])))</f>
        <v>0</v>
      </c>
      <c r="AQ234" s="20" cm="1">
        <f t="array" ref="AQ234">IF(ISERROR(INDEX(Jornadas[id],ROW()-5)),"",AN234+AO234-AP234)</f>
        <v>0</v>
      </c>
      <c r="AR234" s="1" cm="1">
        <f t="array" ref="AR234">IF(ISERROR(INDEX(Jornadas[id],ROW()-5)),"",COUNTIFS(_Cortes!$C:$C,INDEX(Jornadas[id],ROW()-5),_Cortes!$B:$B,LOOKUP($AR$4,_Barberos!$B:$B,_Barberos!$A:$A)))</f>
        <v>0</v>
      </c>
      <c r="AS234" s="20" cm="1">
        <f t="array" ref="AS234">IF(ISERROR(INDEX(Jornadas[id],ROW()-5)),"",INT(SUMIFS(Cortes[importe],Cortes[id_jornada],INDEX(Jornadas[id],ROW()-5),Cortes[id_barbero],LOOKUP($AR$4,Barberos[nombre],Barberos[id]))*(INDEX(Jornadas[comision_barberos],1)/100)))</f>
        <v>0</v>
      </c>
      <c r="AT234" s="20" cm="1">
        <f t="array" ref="AT234">IF(ISERROR(INDEX(Jornadas[id],ROW()-5)),"",SUMIFS(Cortes[propina],Cortes[id_jornada],INDEX(Jornadas[id],ROW()-5),Cortes[id_barbero],LOOKUP($AR$4,Barberos[nombre],Barberos[id])))</f>
        <v>0</v>
      </c>
      <c r="AU234" s="20" cm="1">
        <f t="array" ref="AU234">IF(ISERROR(INDEX(Jornadas[id],ROW()-5)),"",SUMIFS(Adelantos[importe],Adelantos[id_jornada],INDEX(Jornadas[id],ROW()-5),Adelantos[id_barbero],LOOKUP($AR$4,Barberos[nombre],Barberos[id])))</f>
        <v>0</v>
      </c>
      <c r="AV234" s="20" cm="1">
        <f t="array" ref="AV234">IF(ISERROR(INDEX(Jornadas[id],ROW()-5)),"",AS234+AT234-AU234)</f>
        <v>0</v>
      </c>
    </row>
    <row r="235" spans="1:48" ht="15" hidden="1" customHeight="1" x14ac:dyDescent="0.3">
      <c r="A235" s="51" t="str">
        <f t="shared" si="3"/>
        <v>Monday</v>
      </c>
      <c r="B235" s="52"/>
      <c r="C235" s="36" cm="1">
        <f t="array" ref="C235">IF(ISERROR(INDEX(Jornadas[id],ROW()-5)),"",INDEX(Jornadas[fecha],ROW()-5))</f>
        <v>45929</v>
      </c>
      <c r="D235" s="2" cm="1">
        <f t="array" ref="D235">IF(ISERROR(INDEX(Jornadas[id],ROW()-5)),"",COUNTIFS(_Cortes!$C:$C,INDEX(Jornadas[id],ROW()-5),_Cortes!$B:$B,LOOKUP($D$4,_Barberos!$B:$B,_Barberos!$A:$A)))</f>
        <v>0</v>
      </c>
      <c r="E235" s="21" cm="1">
        <f t="array" ref="E235">IF(ISERROR(INDEX(Jornadas[id],ROW()-5)),"",INT(SUMIFS(Cortes[importe],Cortes[id_jornada],INDEX(Jornadas[id],ROW()-5),Cortes[id_barbero],LOOKUP($D$4,Barberos[nombre],Barberos[id]))*(INDEX(Jornadas[comision_barberos],1)/100)))</f>
        <v>0</v>
      </c>
      <c r="F235" s="21" cm="1">
        <f t="array" ref="F235">IF(ISERROR(INDEX(Jornadas[id],ROW()-5)),"",SUMIFS(Cortes[propina],Cortes[id_jornada],INDEX(Jornadas[id],ROW()-5),Cortes[id_barbero],LOOKUP($D$4,Barberos[nombre],Barberos[id])))</f>
        <v>0</v>
      </c>
      <c r="G235" s="21" cm="1">
        <f t="array" ref="G235">IF(ISERROR(INDEX(Jornadas[id],ROW()-5)),"",SUMIFS(Adelantos[importe],Adelantos[id_jornada],INDEX(Jornadas[id],ROW()-5),Adelantos[id_barbero],LOOKUP($D$4,Barberos[nombre],Barberos[id])))</f>
        <v>0</v>
      </c>
      <c r="H235" s="21" cm="1">
        <f t="array" ref="H235">IF(ISERROR(INDEX(Jornadas[id],ROW()-5)),"",E235+F235-G235)</f>
        <v>0</v>
      </c>
      <c r="I235" s="2" cm="1">
        <f t="array" ref="I235">IF(ISERROR(INDEX(Jornadas[id],ROW()-5)),"",COUNTIFS(_Cortes!$C:$C,INDEX(Jornadas[id],ROW()-5),_Cortes!$B:$B,LOOKUP($I$4,_Barberos!$B:$B,_Barberos!$A:$A)))</f>
        <v>15</v>
      </c>
      <c r="J235" s="21" cm="1">
        <f t="array" ref="J235">IF(ISERROR(INDEX(Jornadas[id],ROW()-5)),"",INT(SUMIFS(Cortes[importe],Cortes[id_jornada],INDEX(Jornadas[id],ROW()-5),Cortes[id_barbero],LOOKUP($I$4,Barberos[nombre],Barberos[id]))*(INDEX(Jornadas[comision_barberos],1)/100)))</f>
        <v>60000</v>
      </c>
      <c r="K235" s="21" cm="1">
        <f t="array" ref="K235">IF(ISERROR(INDEX(Jornadas[id],ROW()-5)),"",SUMIFS(Cortes[propina],Cortes[id_jornada],INDEX(Jornadas[id],ROW()-5),Cortes[id_barbero],LOOKUP($I$4,Barberos[nombre],Barberos[id])))</f>
        <v>10300</v>
      </c>
      <c r="L235" s="21" cm="1">
        <f t="array" ref="L235">IF(ISERROR(INDEX(Jornadas[id],ROW()-5)),"",SUMIFS(Adelantos[importe],Adelantos[id_jornada],INDEX(Jornadas[id],ROW()-5),Adelantos[id_barbero],LOOKUP($I$4,Barberos[nombre],Barberos[id])))</f>
        <v>0</v>
      </c>
      <c r="M235" s="21" cm="1">
        <f t="array" ref="M235">IF(ISERROR(INDEX(Jornadas[id],ROW()-5)),"",J235+K235-L235)</f>
        <v>70300</v>
      </c>
      <c r="N235" s="2" cm="1">
        <f t="array" ref="N235">IF(ISERROR(INDEX(Jornadas[id],ROW()-5)),"",COUNTIFS(_Cortes!$C:$C,INDEX(Jornadas[id],ROW()-5),_Cortes!$B:$B,LOOKUP($N$4,_Barberos!$B:$B,_Barberos!$A:$A)))</f>
        <v>15</v>
      </c>
      <c r="O235" s="21" cm="1">
        <f t="array" ref="O235">IF(ISERROR(INDEX(Jornadas[id],ROW()-5)),"",INT(SUMIFS(Cortes[importe],Cortes[id_jornada],INDEX(Jornadas[id],ROW()-5),Cortes[id_barbero],LOOKUP($N$4,Barberos[nombre],Barberos[id]))*(INDEX(Jornadas[comision_barberos],1)/100)))</f>
        <v>64000</v>
      </c>
      <c r="P235" s="21" cm="1">
        <f t="array" ref="P235">IF(ISERROR(INDEX(Jornadas[id],ROW()-5)),"",SUMIFS(Cortes[propina],Cortes[id_jornada],INDEX(Jornadas[id],ROW()-5),Cortes[id_barbero],LOOKUP($N$4,Barberos[nombre],Barberos[id])))</f>
        <v>9000</v>
      </c>
      <c r="Q235" s="21" cm="1">
        <f t="array" ref="Q235">IF(ISERROR(INDEX(Jornadas[id],ROW()-5)),"",SUMIFS(Adelantos[importe],Adelantos[id_jornada],INDEX(Jornadas[id],ROW()-5),Adelantos[id_barbero],LOOKUP($N$4,Barberos[nombre],Barberos[id])))</f>
        <v>15000</v>
      </c>
      <c r="R235" s="21" cm="1">
        <f t="array" ref="R235">IF(ISERROR(INDEX(Jornadas[id],ROW()-5)),"",O235+P235-Q235)</f>
        <v>58000</v>
      </c>
      <c r="S235" s="2" cm="1">
        <f t="array" ref="S235">IF(ISERROR(INDEX(Jornadas[id],ROW()-5)),"",COUNTIFS(_Cortes!$C:$C,INDEX(Jornadas[id],ROW()-5),_Cortes!$B:$B,LOOKUP($S$4,_Barberos!$B:$B,_Barberos!$A:$A)))</f>
        <v>8</v>
      </c>
      <c r="T235" s="21" cm="1">
        <f t="array" ref="T235">IF(ISERROR(INDEX(Jornadas[id],ROW()-5)),"",INT(SUMIFS(Cortes[importe],Cortes[id_jornada],INDEX(Jornadas[id],ROW()-5),Cortes[id_barbero],LOOKUP($S$4,Barberos[nombre],Barberos[id]))*(INDEX(Jornadas[comision_barberos],1)/100)))</f>
        <v>33000</v>
      </c>
      <c r="U235" s="21" cm="1">
        <f t="array" ref="U235">IF(ISERROR(INDEX(Jornadas[id],ROW()-5)),"",SUMIFS(Cortes[propina],Cortes[id_jornada],INDEX(Jornadas[id],ROW()-5),Cortes[id_barbero],LOOKUP($S$4,Barberos[nombre],Barberos[id])))</f>
        <v>4000</v>
      </c>
      <c r="V235" s="21" cm="1">
        <f t="array" ref="V235">IF(ISERROR(INDEX(Jornadas[id],ROW()-5)),"",SUMIFS(Adelantos[importe],Adelantos[id_jornada],INDEX(Jornadas[id],ROW()-5),Adelantos[id_barbero],LOOKUP($S$4,Barberos[nombre],Barberos[id])))</f>
        <v>1100</v>
      </c>
      <c r="W235" s="21" cm="1">
        <f t="array" ref="W235">IF(ISERROR(INDEX(Jornadas[id],ROW()-5)),"",T235+U235-V235)</f>
        <v>35900</v>
      </c>
      <c r="X235" s="2" cm="1">
        <f t="array" ref="X235">IF(ISERROR(INDEX(Jornadas[id],ROW()-5)),"",COUNTIFS(_Cortes!$C:$C,INDEX(Jornadas[id],ROW()-5),_Cortes!$B:$B,LOOKUP($X$4,_Barberos!$B:$B,_Barberos!$A:$A)))</f>
        <v>10</v>
      </c>
      <c r="Y235" s="21" cm="1">
        <f t="array" ref="Y235">IF(ISERROR(INDEX(Jornadas[id],ROW()-5)),"",INT(SUMIFS(Cortes[importe],Cortes[id_jornada],INDEX(Jornadas[id],ROW()-5),Cortes[id_barbero],LOOKUP($X$4,Barberos[nombre],Barberos[id]))*(INDEX(Jornadas[comision_barberos],1)/100)))</f>
        <v>40500</v>
      </c>
      <c r="Z235" s="21" cm="1">
        <f t="array" ref="Z235">IF(ISERROR(INDEX(Jornadas[id],ROW()-5)),"",SUMIFS(Cortes[propina],Cortes[id_jornada],INDEX(Jornadas[id],ROW()-5),Cortes[id_barbero],LOOKUP($X$4,Barberos[nombre],Barberos[id])))</f>
        <v>8500</v>
      </c>
      <c r="AA235" s="21" cm="1">
        <f t="array" ref="AA235">IF(ISERROR(INDEX(Jornadas[id],ROW()-5)),"",SUMIFS(Adelantos[importe],Adelantos[id_jornada],INDEX(Jornadas[id],ROW()-5),Adelantos[id_barbero],LOOKUP($X$4,Barberos[nombre],Barberos[id])))</f>
        <v>0</v>
      </c>
      <c r="AB235" s="21" cm="1">
        <f t="array" ref="AB235">IF(ISERROR(INDEX(Jornadas[id],ROW()-5)),"",Y235+Z235-AA235)</f>
        <v>49000</v>
      </c>
      <c r="AC235" s="2" cm="1">
        <f t="array" ref="AC235">IF(ISERROR(INDEX(Jornadas[id],ROW()-5)),"",COUNTIFS(_Cortes!$C:$C,INDEX(Jornadas[id],ROW()-5),_Cortes!$B:$B,LOOKUP($AC$4,_Barberos!$B:$B,_Barberos!$A:$A)))</f>
        <v>13</v>
      </c>
      <c r="AD235" s="21" cm="1">
        <f t="array" ref="AD235">IF(ISERROR(INDEX(Jornadas[id],ROW()-5)),"",INT(SUMIFS(Cortes[importe],Cortes[id_jornada],INDEX(Jornadas[id],ROW()-5),Cortes[id_barbero],LOOKUP($AC$4,Barberos[nombre],Barberos[id]))*(INDEX(Jornadas[comision_barberos],1)/100)))</f>
        <v>54000</v>
      </c>
      <c r="AE235" s="21" cm="1">
        <f t="array" ref="AE235">IF(ISERROR(INDEX(Jornadas[id],ROW()-5)),"",SUMIFS(Cortes[propina],Cortes[id_jornada],INDEX(Jornadas[id],ROW()-5),Cortes[id_barbero],LOOKUP($AC$4,Barberos[nombre],Barberos[id])))</f>
        <v>0</v>
      </c>
      <c r="AF235" s="21" cm="1">
        <f t="array" ref="AF235">IF(ISERROR(INDEX(Jornadas[id],ROW()-5)),"",SUMIFS(Adelantos[importe],Adelantos[id_jornada],INDEX(Jornadas[id],ROW()-5),Adelantos[id_barbero],LOOKUP($AC$4,Barberos[nombre],Barberos[id])))</f>
        <v>0</v>
      </c>
      <c r="AG235" s="21" cm="1">
        <f t="array" ref="AG235">IF(ISERROR(INDEX(Jornadas[id],ROW()-5)),"",AD235+AE235-AF235)</f>
        <v>54000</v>
      </c>
      <c r="AH235" s="2" cm="1">
        <f t="array" ref="AH235">IF(ISERROR(INDEX(Jornadas[id],ROW()-5)),"",COUNTIFS(_Cortes!$C:$C,INDEX(Jornadas[id],ROW()-5),_Cortes!$B:$B,LOOKUP($AH$4,_Barberos!$B:$B,_Barberos!$A:$A)))</f>
        <v>0</v>
      </c>
      <c r="AI235" s="21" cm="1">
        <f t="array" ref="AI235">IF(ISERROR(INDEX(Jornadas[id],ROW()-5)),"",INT(SUMIFS(Cortes[importe],Cortes[id_jornada],INDEX(Jornadas[id],ROW()-5),Cortes[id_barbero],LOOKUP($AH$4,Barberos[nombre],Barberos[id]))*(INDEX(Jornadas[comision_barberos],1)/100)))</f>
        <v>0</v>
      </c>
      <c r="AJ235" s="21" cm="1">
        <f t="array" ref="AJ235">IF(ISERROR(INDEX(Jornadas[id],ROW()-5)),"",SUMIFS(Cortes[propina],Cortes[id_jornada],INDEX(Jornadas[id],ROW()-5),Cortes[id_barbero],LOOKUP($AH$4,Barberos[nombre],Barberos[id])))</f>
        <v>0</v>
      </c>
      <c r="AK235" s="21" cm="1">
        <f t="array" ref="AK235">IF(ISERROR(INDEX(Jornadas[id],ROW()-5)),"",SUMIFS(Adelantos[importe],Adelantos[id_jornada],INDEX(Jornadas[id],ROW()-5),Adelantos[id_barbero],LOOKUP($AH$4,Barberos[nombre],Barberos[id])))</f>
        <v>0</v>
      </c>
      <c r="AL235" s="21" cm="1">
        <f t="array" ref="AL235">IF(ISERROR(INDEX(Jornadas[id],ROW()-5)),"",AI235+AJ235-AK235)</f>
        <v>0</v>
      </c>
      <c r="AM235" s="2" cm="1">
        <f t="array" ref="AM235">IF(ISERROR(INDEX(Jornadas[id],ROW()-5)),"",COUNTIFS(_Cortes!$C:$C,INDEX(Jornadas[id],ROW()-5),_Cortes!$B:$B,LOOKUP($AM$4,_Barberos!$B:$B,_Barberos!$A:$A)))</f>
        <v>0</v>
      </c>
      <c r="AN235" s="21" cm="1">
        <f t="array" ref="AN235">IF(ISERROR(INDEX(Jornadas[id],ROW()-5)),"",INT(SUMIFS(Cortes[importe],Cortes[id_jornada],INDEX(Jornadas[id],ROW()-5),Cortes[id_barbero],LOOKUP($AM$4,Barberos[nombre],Barberos[id]))*(INDEX(Jornadas[comision_barberos],1)/100)))</f>
        <v>0</v>
      </c>
      <c r="AO235" s="21" cm="1">
        <f t="array" ref="AO235">IF(ISERROR(INDEX(Jornadas[id],ROW()-5)),"",SUMIFS(Cortes[propina],Cortes[id_jornada],INDEX(Jornadas[id],ROW()-5),Cortes[id_barbero],LOOKUP($AM$4,Barberos[nombre],Barberos[id])))</f>
        <v>0</v>
      </c>
      <c r="AP235" s="21" cm="1">
        <f t="array" ref="AP235">IF(ISERROR(INDEX(Jornadas[id],ROW()-5)),"",SUMIFS(Adelantos[importe],Adelantos[id_jornada],INDEX(Jornadas[id],ROW()-5),Adelantos[id_barbero],LOOKUP($AM$4,Barberos[nombre],Barberos[id])))</f>
        <v>0</v>
      </c>
      <c r="AQ235" s="21" cm="1">
        <f t="array" ref="AQ235">IF(ISERROR(INDEX(Jornadas[id],ROW()-5)),"",AN235+AO235-AP235)</f>
        <v>0</v>
      </c>
      <c r="AR235" s="2" cm="1">
        <f t="array" ref="AR235">IF(ISERROR(INDEX(Jornadas[id],ROW()-5)),"",COUNTIFS(_Cortes!$C:$C,INDEX(Jornadas[id],ROW()-5),_Cortes!$B:$B,LOOKUP($AR$4,_Barberos!$B:$B,_Barberos!$A:$A)))</f>
        <v>0</v>
      </c>
      <c r="AS235" s="21" cm="1">
        <f t="array" ref="AS235">IF(ISERROR(INDEX(Jornadas[id],ROW()-5)),"",INT(SUMIFS(Cortes[importe],Cortes[id_jornada],INDEX(Jornadas[id],ROW()-5),Cortes[id_barbero],LOOKUP($AR$4,Barberos[nombre],Barberos[id]))*(INDEX(Jornadas[comision_barberos],1)/100)))</f>
        <v>0</v>
      </c>
      <c r="AT235" s="21" cm="1">
        <f t="array" ref="AT235">IF(ISERROR(INDEX(Jornadas[id],ROW()-5)),"",SUMIFS(Cortes[propina],Cortes[id_jornada],INDEX(Jornadas[id],ROW()-5),Cortes[id_barbero],LOOKUP($AR$4,Barberos[nombre],Barberos[id])))</f>
        <v>0</v>
      </c>
      <c r="AU235" s="21" cm="1">
        <f t="array" ref="AU235">IF(ISERROR(INDEX(Jornadas[id],ROW()-5)),"",SUMIFS(Adelantos[importe],Adelantos[id_jornada],INDEX(Jornadas[id],ROW()-5),Adelantos[id_barbero],LOOKUP($AR$4,Barberos[nombre],Barberos[id])))</f>
        <v>0</v>
      </c>
      <c r="AV235" s="21" cm="1">
        <f t="array" ref="AV235">IF(ISERROR(INDEX(Jornadas[id],ROW()-5)),"",AS235+AT235-AU235)</f>
        <v>0</v>
      </c>
    </row>
    <row r="236" spans="1:48" ht="15" hidden="1" customHeight="1" x14ac:dyDescent="0.3">
      <c r="A236" s="53" t="str">
        <f t="shared" si="3"/>
        <v>Tuesday</v>
      </c>
      <c r="B236" s="54"/>
      <c r="C236" s="38" cm="1">
        <f t="array" ref="C236">IF(ISERROR(INDEX(Jornadas[id],ROW()-5)),"",INDEX(Jornadas[fecha],ROW()-5))</f>
        <v>45930</v>
      </c>
      <c r="D236" s="1" cm="1">
        <f t="array" ref="D236">IF(ISERROR(INDEX(Jornadas[id],ROW()-5)),"",COUNTIFS(_Cortes!$C:$C,INDEX(Jornadas[id],ROW()-5),_Cortes!$B:$B,LOOKUP($D$4,_Barberos!$B:$B,_Barberos!$A:$A)))</f>
        <v>8</v>
      </c>
      <c r="E236" s="20" cm="1">
        <f t="array" ref="E236">IF(ISERROR(INDEX(Jornadas[id],ROW()-5)),"",INT(SUMIFS(Cortes[importe],Cortes[id_jornada],INDEX(Jornadas[id],ROW()-5),Cortes[id_barbero],LOOKUP($D$4,Barberos[nombre],Barberos[id]))*(INDEX(Jornadas[comision_barberos],1)/100)))</f>
        <v>33000</v>
      </c>
      <c r="F236" s="20" cm="1">
        <f t="array" ref="F236">IF(ISERROR(INDEX(Jornadas[id],ROW()-5)),"",SUMIFS(Cortes[propina],Cortes[id_jornada],INDEX(Jornadas[id],ROW()-5),Cortes[id_barbero],LOOKUP($D$4,Barberos[nombre],Barberos[id])))</f>
        <v>3000</v>
      </c>
      <c r="G236" s="20" cm="1">
        <f t="array" ref="G236">IF(ISERROR(INDEX(Jornadas[id],ROW()-5)),"",SUMIFS(Adelantos[importe],Adelantos[id_jornada],INDEX(Jornadas[id],ROW()-5),Adelantos[id_barbero],LOOKUP($D$4,Barberos[nombre],Barberos[id])))</f>
        <v>0</v>
      </c>
      <c r="H236" s="20" cm="1">
        <f t="array" ref="H236">IF(ISERROR(INDEX(Jornadas[id],ROW()-5)),"",E236+F236-G236)</f>
        <v>36000</v>
      </c>
      <c r="I236" s="1" cm="1">
        <f t="array" ref="I236">IF(ISERROR(INDEX(Jornadas[id],ROW()-5)),"",COUNTIFS(_Cortes!$C:$C,INDEX(Jornadas[id],ROW()-5),_Cortes!$B:$B,LOOKUP($I$4,_Barberos!$B:$B,_Barberos!$A:$A)))</f>
        <v>11</v>
      </c>
      <c r="J236" s="20" cm="1">
        <f t="array" ref="J236">IF(ISERROR(INDEX(Jornadas[id],ROW()-5)),"",INT(SUMIFS(Cortes[importe],Cortes[id_jornada],INDEX(Jornadas[id],ROW()-5),Cortes[id_barbero],LOOKUP($I$4,Barberos[nombre],Barberos[id]))*(INDEX(Jornadas[comision_barberos],1)/100)))</f>
        <v>45000</v>
      </c>
      <c r="K236" s="20" cm="1">
        <f t="array" ref="K236">IF(ISERROR(INDEX(Jornadas[id],ROW()-5)),"",SUMIFS(Cortes[propina],Cortes[id_jornada],INDEX(Jornadas[id],ROW()-5),Cortes[id_barbero],LOOKUP($I$4,Barberos[nombre],Barberos[id])))</f>
        <v>6000</v>
      </c>
      <c r="L236" s="20" cm="1">
        <f t="array" ref="L236">IF(ISERROR(INDEX(Jornadas[id],ROW()-5)),"",SUMIFS(Adelantos[importe],Adelantos[id_jornada],INDEX(Jornadas[id],ROW()-5),Adelantos[id_barbero],LOOKUP($I$4,Barberos[nombre],Barberos[id])))</f>
        <v>0</v>
      </c>
      <c r="M236" s="20" cm="1">
        <f t="array" ref="M236">IF(ISERROR(INDEX(Jornadas[id],ROW()-5)),"",J236+K236-L236)</f>
        <v>51000</v>
      </c>
      <c r="N236" s="1" cm="1">
        <f t="array" ref="N236">IF(ISERROR(INDEX(Jornadas[id],ROW()-5)),"",COUNTIFS(_Cortes!$C:$C,INDEX(Jornadas[id],ROW()-5),_Cortes!$B:$B,LOOKUP($N$4,_Barberos!$B:$B,_Barberos!$A:$A)))</f>
        <v>0</v>
      </c>
      <c r="O236" s="20" cm="1">
        <f t="array" ref="O236">IF(ISERROR(INDEX(Jornadas[id],ROW()-5)),"",INT(SUMIFS(Cortes[importe],Cortes[id_jornada],INDEX(Jornadas[id],ROW()-5),Cortes[id_barbero],LOOKUP($N$4,Barberos[nombre],Barberos[id]))*(INDEX(Jornadas[comision_barberos],1)/100)))</f>
        <v>0</v>
      </c>
      <c r="P236" s="20" cm="1">
        <f t="array" ref="P236">IF(ISERROR(INDEX(Jornadas[id],ROW()-5)),"",SUMIFS(Cortes[propina],Cortes[id_jornada],INDEX(Jornadas[id],ROW()-5),Cortes[id_barbero],LOOKUP($N$4,Barberos[nombre],Barberos[id])))</f>
        <v>0</v>
      </c>
      <c r="Q236" s="20" cm="1">
        <f t="array" ref="Q236">IF(ISERROR(INDEX(Jornadas[id],ROW()-5)),"",SUMIFS(Adelantos[importe],Adelantos[id_jornada],INDEX(Jornadas[id],ROW()-5),Adelantos[id_barbero],LOOKUP($N$4,Barberos[nombre],Barberos[id])))</f>
        <v>0</v>
      </c>
      <c r="R236" s="20" cm="1">
        <f t="array" ref="R236">IF(ISERROR(INDEX(Jornadas[id],ROW()-5)),"",O236+P236-Q236)</f>
        <v>0</v>
      </c>
      <c r="S236" s="1" cm="1">
        <f t="array" ref="S236">IF(ISERROR(INDEX(Jornadas[id],ROW()-5)),"",COUNTIFS(_Cortes!$C:$C,INDEX(Jornadas[id],ROW()-5),_Cortes!$B:$B,LOOKUP($S$4,_Barberos!$B:$B,_Barberos!$A:$A)))</f>
        <v>10</v>
      </c>
      <c r="T236" s="20" cm="1">
        <f t="array" ref="T236">IF(ISERROR(INDEX(Jornadas[id],ROW()-5)),"",INT(SUMIFS(Cortes[importe],Cortes[id_jornada],INDEX(Jornadas[id],ROW()-5),Cortes[id_barbero],LOOKUP($S$4,Barberos[nombre],Barberos[id]))*(INDEX(Jornadas[comision_barberos],1)/100)))</f>
        <v>43000</v>
      </c>
      <c r="U236" s="20" cm="1">
        <f t="array" ref="U236">IF(ISERROR(INDEX(Jornadas[id],ROW()-5)),"",SUMIFS(Cortes[propina],Cortes[id_jornada],INDEX(Jornadas[id],ROW()-5),Cortes[id_barbero],LOOKUP($S$4,Barberos[nombre],Barberos[id])))</f>
        <v>11500</v>
      </c>
      <c r="V236" s="20" cm="1">
        <f t="array" ref="V236">IF(ISERROR(INDEX(Jornadas[id],ROW()-5)),"",SUMIFS(Adelantos[importe],Adelantos[id_jornada],INDEX(Jornadas[id],ROW()-5),Adelantos[id_barbero],LOOKUP($S$4,Barberos[nombre],Barberos[id])))</f>
        <v>0</v>
      </c>
      <c r="W236" s="20" cm="1">
        <f t="array" ref="W236">IF(ISERROR(INDEX(Jornadas[id],ROW()-5)),"",T236+U236-V236)</f>
        <v>54500</v>
      </c>
      <c r="X236" s="1" cm="1">
        <f t="array" ref="X236">IF(ISERROR(INDEX(Jornadas[id],ROW()-5)),"",COUNTIFS(_Cortes!$C:$C,INDEX(Jornadas[id],ROW()-5),_Cortes!$B:$B,LOOKUP($X$4,_Barberos!$B:$B,_Barberos!$A:$A)))</f>
        <v>0</v>
      </c>
      <c r="Y236" s="20" cm="1">
        <f t="array" ref="Y236">IF(ISERROR(INDEX(Jornadas[id],ROW()-5)),"",INT(SUMIFS(Cortes[importe],Cortes[id_jornada],INDEX(Jornadas[id],ROW()-5),Cortes[id_barbero],LOOKUP($X$4,Barberos[nombre],Barberos[id]))*(INDEX(Jornadas[comision_barberos],1)/100)))</f>
        <v>0</v>
      </c>
      <c r="Z236" s="20" cm="1">
        <f t="array" ref="Z236">IF(ISERROR(INDEX(Jornadas[id],ROW()-5)),"",SUMIFS(Cortes[propina],Cortes[id_jornada],INDEX(Jornadas[id],ROW()-5),Cortes[id_barbero],LOOKUP($X$4,Barberos[nombre],Barberos[id])))</f>
        <v>0</v>
      </c>
      <c r="AA236" s="20" cm="1">
        <f t="array" ref="AA236">IF(ISERROR(INDEX(Jornadas[id],ROW()-5)),"",SUMIFS(Adelantos[importe],Adelantos[id_jornada],INDEX(Jornadas[id],ROW()-5),Adelantos[id_barbero],LOOKUP($X$4,Barberos[nombre],Barberos[id])))</f>
        <v>0</v>
      </c>
      <c r="AB236" s="20" cm="1">
        <f t="array" ref="AB236">IF(ISERROR(INDEX(Jornadas[id],ROW()-5)),"",Y236+Z236-AA236)</f>
        <v>0</v>
      </c>
      <c r="AC236" s="1" cm="1">
        <f t="array" ref="AC236">IF(ISERROR(INDEX(Jornadas[id],ROW()-5)),"",COUNTIFS(_Cortes!$C:$C,INDEX(Jornadas[id],ROW()-5),_Cortes!$B:$B,LOOKUP($AC$4,_Barberos!$B:$B,_Barberos!$A:$A)))</f>
        <v>0</v>
      </c>
      <c r="AD236" s="20" cm="1">
        <f t="array" ref="AD236">IF(ISERROR(INDEX(Jornadas[id],ROW()-5)),"",INT(SUMIFS(Cortes[importe],Cortes[id_jornada],INDEX(Jornadas[id],ROW()-5),Cortes[id_barbero],LOOKUP($AC$4,Barberos[nombre],Barberos[id]))*(INDEX(Jornadas[comision_barberos],1)/100)))</f>
        <v>0</v>
      </c>
      <c r="AE236" s="20" cm="1">
        <f t="array" ref="AE236">IF(ISERROR(INDEX(Jornadas[id],ROW()-5)),"",SUMIFS(Cortes[propina],Cortes[id_jornada],INDEX(Jornadas[id],ROW()-5),Cortes[id_barbero],LOOKUP($AC$4,Barberos[nombre],Barberos[id])))</f>
        <v>0</v>
      </c>
      <c r="AF236" s="20" cm="1">
        <f t="array" ref="AF236">IF(ISERROR(INDEX(Jornadas[id],ROW()-5)),"",SUMIFS(Adelantos[importe],Adelantos[id_jornada],INDEX(Jornadas[id],ROW()-5),Adelantos[id_barbero],LOOKUP($AC$4,Barberos[nombre],Barberos[id])))</f>
        <v>0</v>
      </c>
      <c r="AG236" s="20" cm="1">
        <f t="array" ref="AG236">IF(ISERROR(INDEX(Jornadas[id],ROW()-5)),"",AD236+AE236-AF236)</f>
        <v>0</v>
      </c>
      <c r="AH236" s="1" cm="1">
        <f t="array" ref="AH236">IF(ISERROR(INDEX(Jornadas[id],ROW()-5)),"",COUNTIFS(_Cortes!$C:$C,INDEX(Jornadas[id],ROW()-5),_Cortes!$B:$B,LOOKUP($AH$4,_Barberos!$B:$B,_Barberos!$A:$A)))</f>
        <v>0</v>
      </c>
      <c r="AI236" s="20" cm="1">
        <f t="array" ref="AI236">IF(ISERROR(INDEX(Jornadas[id],ROW()-5)),"",INT(SUMIFS(Cortes[importe],Cortes[id_jornada],INDEX(Jornadas[id],ROW()-5),Cortes[id_barbero],LOOKUP($AH$4,Barberos[nombre],Barberos[id]))*(INDEX(Jornadas[comision_barberos],1)/100)))</f>
        <v>0</v>
      </c>
      <c r="AJ236" s="20" cm="1">
        <f t="array" ref="AJ236">IF(ISERROR(INDEX(Jornadas[id],ROW()-5)),"",SUMIFS(Cortes[propina],Cortes[id_jornada],INDEX(Jornadas[id],ROW()-5),Cortes[id_barbero],LOOKUP($AH$4,Barberos[nombre],Barberos[id])))</f>
        <v>0</v>
      </c>
      <c r="AK236" s="20" cm="1">
        <f t="array" ref="AK236">IF(ISERROR(INDEX(Jornadas[id],ROW()-5)),"",SUMIFS(Adelantos[importe],Adelantos[id_jornada],INDEX(Jornadas[id],ROW()-5),Adelantos[id_barbero],LOOKUP($AH$4,Barberos[nombre],Barberos[id])))</f>
        <v>0</v>
      </c>
      <c r="AL236" s="20" cm="1">
        <f t="array" ref="AL236">IF(ISERROR(INDEX(Jornadas[id],ROW()-5)),"",AI236+AJ236-AK236)</f>
        <v>0</v>
      </c>
      <c r="AM236" s="1" cm="1">
        <f t="array" ref="AM236">IF(ISERROR(INDEX(Jornadas[id],ROW()-5)),"",COUNTIFS(_Cortes!$C:$C,INDEX(Jornadas[id],ROW()-5),_Cortes!$B:$B,LOOKUP($AM$4,_Barberos!$B:$B,_Barberos!$A:$A)))</f>
        <v>12</v>
      </c>
      <c r="AN236" s="20" cm="1">
        <f t="array" ref="AN236">IF(ISERROR(INDEX(Jornadas[id],ROW()-5)),"",INT(SUMIFS(Cortes[importe],Cortes[id_jornada],INDEX(Jornadas[id],ROW()-5),Cortes[id_barbero],LOOKUP($AM$4,Barberos[nombre],Barberos[id]))*(INDEX(Jornadas[comision_barberos],1)/100)))</f>
        <v>49000</v>
      </c>
      <c r="AO236" s="20" cm="1">
        <f t="array" ref="AO236">IF(ISERROR(INDEX(Jornadas[id],ROW()-5)),"",SUMIFS(Cortes[propina],Cortes[id_jornada],INDEX(Jornadas[id],ROW()-5),Cortes[id_barbero],LOOKUP($AM$4,Barberos[nombre],Barberos[id])))</f>
        <v>2000</v>
      </c>
      <c r="AP236" s="20" cm="1">
        <f t="array" ref="AP236">IF(ISERROR(INDEX(Jornadas[id],ROW()-5)),"",SUMIFS(Adelantos[importe],Adelantos[id_jornada],INDEX(Jornadas[id],ROW()-5),Adelantos[id_barbero],LOOKUP($AM$4,Barberos[nombre],Barberos[id])))</f>
        <v>0</v>
      </c>
      <c r="AQ236" s="20" cm="1">
        <f t="array" ref="AQ236">IF(ISERROR(INDEX(Jornadas[id],ROW()-5)),"",AN236+AO236-AP236)</f>
        <v>51000</v>
      </c>
      <c r="AR236" s="1" cm="1">
        <f t="array" ref="AR236">IF(ISERROR(INDEX(Jornadas[id],ROW()-5)),"",COUNTIFS(_Cortes!$C:$C,INDEX(Jornadas[id],ROW()-5),_Cortes!$B:$B,LOOKUP($AR$4,_Barberos!$B:$B,_Barberos!$A:$A)))</f>
        <v>0</v>
      </c>
      <c r="AS236" s="20" cm="1">
        <f t="array" ref="AS236">IF(ISERROR(INDEX(Jornadas[id],ROW()-5)),"",INT(SUMIFS(Cortes[importe],Cortes[id_jornada],INDEX(Jornadas[id],ROW()-5),Cortes[id_barbero],LOOKUP($AR$4,Barberos[nombre],Barberos[id]))*(INDEX(Jornadas[comision_barberos],1)/100)))</f>
        <v>0</v>
      </c>
      <c r="AT236" s="20" cm="1">
        <f t="array" ref="AT236">IF(ISERROR(INDEX(Jornadas[id],ROW()-5)),"",SUMIFS(Cortes[propina],Cortes[id_jornada],INDEX(Jornadas[id],ROW()-5),Cortes[id_barbero],LOOKUP($AR$4,Barberos[nombre],Barberos[id])))</f>
        <v>0</v>
      </c>
      <c r="AU236" s="20" cm="1">
        <f t="array" ref="AU236">IF(ISERROR(INDEX(Jornadas[id],ROW()-5)),"",SUMIFS(Adelantos[importe],Adelantos[id_jornada],INDEX(Jornadas[id],ROW()-5),Adelantos[id_barbero],LOOKUP($AR$4,Barberos[nombre],Barberos[id])))</f>
        <v>0</v>
      </c>
      <c r="AV236" s="20" cm="1">
        <f t="array" ref="AV236">IF(ISERROR(INDEX(Jornadas[id],ROW()-5)),"",AS236+AT236-AU236)</f>
        <v>0</v>
      </c>
    </row>
    <row r="237" spans="1:48" ht="15" hidden="1" customHeight="1" x14ac:dyDescent="0.3">
      <c r="A237" s="51" t="str">
        <f t="shared" si="3"/>
        <v>Wednesday</v>
      </c>
      <c r="B237" s="52"/>
      <c r="C237" s="36" cm="1">
        <f t="array" ref="C237">IF(ISERROR(INDEX(Jornadas[id],ROW()-5)),"",INDEX(Jornadas[fecha],ROW()-5))</f>
        <v>45931</v>
      </c>
      <c r="D237" s="2" cm="1">
        <f t="array" ref="D237">IF(ISERROR(INDEX(Jornadas[id],ROW()-5)),"",COUNTIFS(_Cortes!$C:$C,INDEX(Jornadas[id],ROW()-5),_Cortes!$B:$B,LOOKUP($D$4,_Barberos!$B:$B,_Barberos!$A:$A)))</f>
        <v>10</v>
      </c>
      <c r="E237" s="21" cm="1">
        <f t="array" ref="E237">IF(ISERROR(INDEX(Jornadas[id],ROW()-5)),"",INT(SUMIFS(Cortes[importe],Cortes[id_jornada],INDEX(Jornadas[id],ROW()-5),Cortes[id_barbero],LOOKUP($D$4,Barberos[nombre],Barberos[id]))*(INDEX(Jornadas[comision_barberos],1)/100)))</f>
        <v>41000</v>
      </c>
      <c r="F237" s="21" cm="1">
        <f t="array" ref="F237">IF(ISERROR(INDEX(Jornadas[id],ROW()-5)),"",SUMIFS(Cortes[propina],Cortes[id_jornada],INDEX(Jornadas[id],ROW()-5),Cortes[id_barbero],LOOKUP($D$4,Barberos[nombre],Barberos[id])))</f>
        <v>4500</v>
      </c>
      <c r="G237" s="21" cm="1">
        <f t="array" ref="G237">IF(ISERROR(INDEX(Jornadas[id],ROW()-5)),"",SUMIFS(Adelantos[importe],Adelantos[id_jornada],INDEX(Jornadas[id],ROW()-5),Adelantos[id_barbero],LOOKUP($D$4,Barberos[nombre],Barberos[id])))</f>
        <v>0</v>
      </c>
      <c r="H237" s="21" cm="1">
        <f t="array" ref="H237">IF(ISERROR(INDEX(Jornadas[id],ROW()-5)),"",E237+F237-G237)</f>
        <v>45500</v>
      </c>
      <c r="I237" s="2" cm="1">
        <f t="array" ref="I237">IF(ISERROR(INDEX(Jornadas[id],ROW()-5)),"",COUNTIFS(_Cortes!$C:$C,INDEX(Jornadas[id],ROW()-5),_Cortes!$B:$B,LOOKUP($I$4,_Barberos!$B:$B,_Barberos!$A:$A)))</f>
        <v>0</v>
      </c>
      <c r="J237" s="21" cm="1">
        <f t="array" ref="J237">IF(ISERROR(INDEX(Jornadas[id],ROW()-5)),"",INT(SUMIFS(Cortes[importe],Cortes[id_jornada],INDEX(Jornadas[id],ROW()-5),Cortes[id_barbero],LOOKUP($I$4,Barberos[nombre],Barberos[id]))*(INDEX(Jornadas[comision_barberos],1)/100)))</f>
        <v>0</v>
      </c>
      <c r="K237" s="21" cm="1">
        <f t="array" ref="K237">IF(ISERROR(INDEX(Jornadas[id],ROW()-5)),"",SUMIFS(Cortes[propina],Cortes[id_jornada],INDEX(Jornadas[id],ROW()-5),Cortes[id_barbero],LOOKUP($I$4,Barberos[nombre],Barberos[id])))</f>
        <v>0</v>
      </c>
      <c r="L237" s="21" cm="1">
        <f t="array" ref="L237">IF(ISERROR(INDEX(Jornadas[id],ROW()-5)),"",SUMIFS(Adelantos[importe],Adelantos[id_jornada],INDEX(Jornadas[id],ROW()-5),Adelantos[id_barbero],LOOKUP($I$4,Barberos[nombre],Barberos[id])))</f>
        <v>0</v>
      </c>
      <c r="M237" s="21" cm="1">
        <f t="array" ref="M237">IF(ISERROR(INDEX(Jornadas[id],ROW()-5)),"",J237+K237-L237)</f>
        <v>0</v>
      </c>
      <c r="N237" s="2" cm="1">
        <f t="array" ref="N237">IF(ISERROR(INDEX(Jornadas[id],ROW()-5)),"",COUNTIFS(_Cortes!$C:$C,INDEX(Jornadas[id],ROW()-5),_Cortes!$B:$B,LOOKUP($N$4,_Barberos!$B:$B,_Barberos!$A:$A)))</f>
        <v>0</v>
      </c>
      <c r="O237" s="21" cm="1">
        <f t="array" ref="O237">IF(ISERROR(INDEX(Jornadas[id],ROW()-5)),"",INT(SUMIFS(Cortes[importe],Cortes[id_jornada],INDEX(Jornadas[id],ROW()-5),Cortes[id_barbero],LOOKUP($N$4,Barberos[nombre],Barberos[id]))*(INDEX(Jornadas[comision_barberos],1)/100)))</f>
        <v>0</v>
      </c>
      <c r="P237" s="21" cm="1">
        <f t="array" ref="P237">IF(ISERROR(INDEX(Jornadas[id],ROW()-5)),"",SUMIFS(Cortes[propina],Cortes[id_jornada],INDEX(Jornadas[id],ROW()-5),Cortes[id_barbero],LOOKUP($N$4,Barberos[nombre],Barberos[id])))</f>
        <v>0</v>
      </c>
      <c r="Q237" s="21" cm="1">
        <f t="array" ref="Q237">IF(ISERROR(INDEX(Jornadas[id],ROW()-5)),"",SUMIFS(Adelantos[importe],Adelantos[id_jornada],INDEX(Jornadas[id],ROW()-5),Adelantos[id_barbero],LOOKUP($N$4,Barberos[nombre],Barberos[id])))</f>
        <v>0</v>
      </c>
      <c r="R237" s="21" cm="1">
        <f t="array" ref="R237">IF(ISERROR(INDEX(Jornadas[id],ROW()-5)),"",O237+P237-Q237)</f>
        <v>0</v>
      </c>
      <c r="S237" s="2" cm="1">
        <f t="array" ref="S237">IF(ISERROR(INDEX(Jornadas[id],ROW()-5)),"",COUNTIFS(_Cortes!$C:$C,INDEX(Jornadas[id],ROW()-5),_Cortes!$B:$B,LOOKUP($S$4,_Barberos!$B:$B,_Barberos!$A:$A)))</f>
        <v>14</v>
      </c>
      <c r="T237" s="21" cm="1">
        <f t="array" ref="T237">IF(ISERROR(INDEX(Jornadas[id],ROW()-5)),"",INT(SUMIFS(Cortes[importe],Cortes[id_jornada],INDEX(Jornadas[id],ROW()-5),Cortes[id_barbero],LOOKUP($S$4,Barberos[nombre],Barberos[id]))*(INDEX(Jornadas[comision_barberos],1)/100)))</f>
        <v>57000</v>
      </c>
      <c r="U237" s="21" cm="1">
        <f t="array" ref="U237">IF(ISERROR(INDEX(Jornadas[id],ROW()-5)),"",SUMIFS(Cortes[propina],Cortes[id_jornada],INDEX(Jornadas[id],ROW()-5),Cortes[id_barbero],LOOKUP($S$4,Barberos[nombre],Barberos[id])))</f>
        <v>8000</v>
      </c>
      <c r="V237" s="21" cm="1">
        <f t="array" ref="V237">IF(ISERROR(INDEX(Jornadas[id],ROW()-5)),"",SUMIFS(Adelantos[importe],Adelantos[id_jornada],INDEX(Jornadas[id],ROW()-5),Adelantos[id_barbero],LOOKUP($S$4,Barberos[nombre],Barberos[id])))</f>
        <v>0</v>
      </c>
      <c r="W237" s="21" cm="1">
        <f t="array" ref="W237">IF(ISERROR(INDEX(Jornadas[id],ROW()-5)),"",T237+U237-V237)</f>
        <v>65000</v>
      </c>
      <c r="X237" s="2" cm="1">
        <f t="array" ref="X237">IF(ISERROR(INDEX(Jornadas[id],ROW()-5)),"",COUNTIFS(_Cortes!$C:$C,INDEX(Jornadas[id],ROW()-5),_Cortes!$B:$B,LOOKUP($X$4,_Barberos!$B:$B,_Barberos!$A:$A)))</f>
        <v>13</v>
      </c>
      <c r="Y237" s="21" cm="1">
        <f t="array" ref="Y237">IF(ISERROR(INDEX(Jornadas[id],ROW()-5)),"",INT(SUMIFS(Cortes[importe],Cortes[id_jornada],INDEX(Jornadas[id],ROW()-5),Cortes[id_barbero],LOOKUP($X$4,Barberos[nombre],Barberos[id]))*(INDEX(Jornadas[comision_barberos],1)/100)))</f>
        <v>53000</v>
      </c>
      <c r="Z237" s="21" cm="1">
        <f t="array" ref="Z237">IF(ISERROR(INDEX(Jornadas[id],ROW()-5)),"",SUMIFS(Cortes[propina],Cortes[id_jornada],INDEX(Jornadas[id],ROW()-5),Cortes[id_barbero],LOOKUP($X$4,Barberos[nombre],Barberos[id])))</f>
        <v>5500</v>
      </c>
      <c r="AA237" s="21" cm="1">
        <f t="array" ref="AA237">IF(ISERROR(INDEX(Jornadas[id],ROW()-5)),"",SUMIFS(Adelantos[importe],Adelantos[id_jornada],INDEX(Jornadas[id],ROW()-5),Adelantos[id_barbero],LOOKUP($X$4,Barberos[nombre],Barberos[id])))</f>
        <v>0</v>
      </c>
      <c r="AB237" s="21" cm="1">
        <f t="array" ref="AB237">IF(ISERROR(INDEX(Jornadas[id],ROW()-5)),"",Y237+Z237-AA237)</f>
        <v>58500</v>
      </c>
      <c r="AC237" s="2" cm="1">
        <f t="array" ref="AC237">IF(ISERROR(INDEX(Jornadas[id],ROW()-5)),"",COUNTIFS(_Cortes!$C:$C,INDEX(Jornadas[id],ROW()-5),_Cortes!$B:$B,LOOKUP($AC$4,_Barberos!$B:$B,_Barberos!$A:$A)))</f>
        <v>13</v>
      </c>
      <c r="AD237" s="21" cm="1">
        <f t="array" ref="AD237">IF(ISERROR(INDEX(Jornadas[id],ROW()-5)),"",INT(SUMIFS(Cortes[importe],Cortes[id_jornada],INDEX(Jornadas[id],ROW()-5),Cortes[id_barbero],LOOKUP($AC$4,Barberos[nombre],Barberos[id]))*(INDEX(Jornadas[comision_barberos],1)/100)))</f>
        <v>53000</v>
      </c>
      <c r="AE237" s="21" cm="1">
        <f t="array" ref="AE237">IF(ISERROR(INDEX(Jornadas[id],ROW()-5)),"",SUMIFS(Cortes[propina],Cortes[id_jornada],INDEX(Jornadas[id],ROW()-5),Cortes[id_barbero],LOOKUP($AC$4,Barberos[nombre],Barberos[id])))</f>
        <v>3000</v>
      </c>
      <c r="AF237" s="21" cm="1">
        <f t="array" ref="AF237">IF(ISERROR(INDEX(Jornadas[id],ROW()-5)),"",SUMIFS(Adelantos[importe],Adelantos[id_jornada],INDEX(Jornadas[id],ROW()-5),Adelantos[id_barbero],LOOKUP($AC$4,Barberos[nombre],Barberos[id])))</f>
        <v>0</v>
      </c>
      <c r="AG237" s="21" cm="1">
        <f t="array" ref="AG237">IF(ISERROR(INDEX(Jornadas[id],ROW()-5)),"",AD237+AE237-AF237)</f>
        <v>56000</v>
      </c>
      <c r="AH237" s="2" cm="1">
        <f t="array" ref="AH237">IF(ISERROR(INDEX(Jornadas[id],ROW()-5)),"",COUNTIFS(_Cortes!$C:$C,INDEX(Jornadas[id],ROW()-5),_Cortes!$B:$B,LOOKUP($AH$4,_Barberos!$B:$B,_Barberos!$A:$A)))</f>
        <v>0</v>
      </c>
      <c r="AI237" s="21" cm="1">
        <f t="array" ref="AI237">IF(ISERROR(INDEX(Jornadas[id],ROW()-5)),"",INT(SUMIFS(Cortes[importe],Cortes[id_jornada],INDEX(Jornadas[id],ROW()-5),Cortes[id_barbero],LOOKUP($AH$4,Barberos[nombre],Barberos[id]))*(INDEX(Jornadas[comision_barberos],1)/100)))</f>
        <v>0</v>
      </c>
      <c r="AJ237" s="21" cm="1">
        <f t="array" ref="AJ237">IF(ISERROR(INDEX(Jornadas[id],ROW()-5)),"",SUMIFS(Cortes[propina],Cortes[id_jornada],INDEX(Jornadas[id],ROW()-5),Cortes[id_barbero],LOOKUP($AH$4,Barberos[nombre],Barberos[id])))</f>
        <v>0</v>
      </c>
      <c r="AK237" s="21" cm="1">
        <f t="array" ref="AK237">IF(ISERROR(INDEX(Jornadas[id],ROW()-5)),"",SUMIFS(Adelantos[importe],Adelantos[id_jornada],INDEX(Jornadas[id],ROW()-5),Adelantos[id_barbero],LOOKUP($AH$4,Barberos[nombre],Barberos[id])))</f>
        <v>0</v>
      </c>
      <c r="AL237" s="21" cm="1">
        <f t="array" ref="AL237">IF(ISERROR(INDEX(Jornadas[id],ROW()-5)),"",AI237+AJ237-AK237)</f>
        <v>0</v>
      </c>
      <c r="AM237" s="2" cm="1">
        <f t="array" ref="AM237">IF(ISERROR(INDEX(Jornadas[id],ROW()-5)),"",COUNTIFS(_Cortes!$C:$C,INDEX(Jornadas[id],ROW()-5),_Cortes!$B:$B,LOOKUP($AM$4,_Barberos!$B:$B,_Barberos!$A:$A)))</f>
        <v>0</v>
      </c>
      <c r="AN237" s="21" cm="1">
        <f t="array" ref="AN237">IF(ISERROR(INDEX(Jornadas[id],ROW()-5)),"",INT(SUMIFS(Cortes[importe],Cortes[id_jornada],INDEX(Jornadas[id],ROW()-5),Cortes[id_barbero],LOOKUP($AM$4,Barberos[nombre],Barberos[id]))*(INDEX(Jornadas[comision_barberos],1)/100)))</f>
        <v>0</v>
      </c>
      <c r="AO237" s="21" cm="1">
        <f t="array" ref="AO237">IF(ISERROR(INDEX(Jornadas[id],ROW()-5)),"",SUMIFS(Cortes[propina],Cortes[id_jornada],INDEX(Jornadas[id],ROW()-5),Cortes[id_barbero],LOOKUP($AM$4,Barberos[nombre],Barberos[id])))</f>
        <v>0</v>
      </c>
      <c r="AP237" s="21" cm="1">
        <f t="array" ref="AP237">IF(ISERROR(INDEX(Jornadas[id],ROW()-5)),"",SUMIFS(Adelantos[importe],Adelantos[id_jornada],INDEX(Jornadas[id],ROW()-5),Adelantos[id_barbero],LOOKUP($AM$4,Barberos[nombre],Barberos[id])))</f>
        <v>0</v>
      </c>
      <c r="AQ237" s="21" cm="1">
        <f t="array" ref="AQ237">IF(ISERROR(INDEX(Jornadas[id],ROW()-5)),"",AN237+AO237-AP237)</f>
        <v>0</v>
      </c>
      <c r="AR237" s="2" cm="1">
        <f t="array" ref="AR237">IF(ISERROR(INDEX(Jornadas[id],ROW()-5)),"",COUNTIFS(_Cortes!$C:$C,INDEX(Jornadas[id],ROW()-5),_Cortes!$B:$B,LOOKUP($AR$4,_Barberos!$B:$B,_Barberos!$A:$A)))</f>
        <v>0</v>
      </c>
      <c r="AS237" s="21" cm="1">
        <f t="array" ref="AS237">IF(ISERROR(INDEX(Jornadas[id],ROW()-5)),"",INT(SUMIFS(Cortes[importe],Cortes[id_jornada],INDEX(Jornadas[id],ROW()-5),Cortes[id_barbero],LOOKUP($AR$4,Barberos[nombre],Barberos[id]))*(INDEX(Jornadas[comision_barberos],1)/100)))</f>
        <v>0</v>
      </c>
      <c r="AT237" s="21" cm="1">
        <f t="array" ref="AT237">IF(ISERROR(INDEX(Jornadas[id],ROW()-5)),"",SUMIFS(Cortes[propina],Cortes[id_jornada],INDEX(Jornadas[id],ROW()-5),Cortes[id_barbero],LOOKUP($AR$4,Barberos[nombre],Barberos[id])))</f>
        <v>0</v>
      </c>
      <c r="AU237" s="21" cm="1">
        <f t="array" ref="AU237">IF(ISERROR(INDEX(Jornadas[id],ROW()-5)),"",SUMIFS(Adelantos[importe],Adelantos[id_jornada],INDEX(Jornadas[id],ROW()-5),Adelantos[id_barbero],LOOKUP($AR$4,Barberos[nombre],Barberos[id])))</f>
        <v>0</v>
      </c>
      <c r="AV237" s="21" cm="1">
        <f t="array" ref="AV237">IF(ISERROR(INDEX(Jornadas[id],ROW()-5)),"",AS237+AT237-AU237)</f>
        <v>0</v>
      </c>
    </row>
    <row r="238" spans="1:48" ht="15" hidden="1" customHeight="1" x14ac:dyDescent="0.3">
      <c r="A238" s="53" t="str">
        <f t="shared" si="3"/>
        <v>Thursday</v>
      </c>
      <c r="B238" s="54"/>
      <c r="C238" s="38" cm="1">
        <f t="array" ref="C238">IF(ISERROR(INDEX(Jornadas[id],ROW()-5)),"",INDEX(Jornadas[fecha],ROW()-5))</f>
        <v>45932</v>
      </c>
      <c r="D238" s="1" cm="1">
        <f t="array" ref="D238">IF(ISERROR(INDEX(Jornadas[id],ROW()-5)),"",COUNTIFS(_Cortes!$C:$C,INDEX(Jornadas[id],ROW()-5),_Cortes!$B:$B,LOOKUP($D$4,_Barberos!$B:$B,_Barberos!$A:$A)))</f>
        <v>0</v>
      </c>
      <c r="E238" s="20" cm="1">
        <f t="array" ref="E238">IF(ISERROR(INDEX(Jornadas[id],ROW()-5)),"",INT(SUMIFS(Cortes[importe],Cortes[id_jornada],INDEX(Jornadas[id],ROW()-5),Cortes[id_barbero],LOOKUP($D$4,Barberos[nombre],Barberos[id]))*(INDEX(Jornadas[comision_barberos],1)/100)))</f>
        <v>0</v>
      </c>
      <c r="F238" s="20" cm="1">
        <f t="array" ref="F238">IF(ISERROR(INDEX(Jornadas[id],ROW()-5)),"",SUMIFS(Cortes[propina],Cortes[id_jornada],INDEX(Jornadas[id],ROW()-5),Cortes[id_barbero],LOOKUP($D$4,Barberos[nombre],Barberos[id])))</f>
        <v>0</v>
      </c>
      <c r="G238" s="20" cm="1">
        <f t="array" ref="G238">IF(ISERROR(INDEX(Jornadas[id],ROW()-5)),"",SUMIFS(Adelantos[importe],Adelantos[id_jornada],INDEX(Jornadas[id],ROW()-5),Adelantos[id_barbero],LOOKUP($D$4,Barberos[nombre],Barberos[id])))</f>
        <v>0</v>
      </c>
      <c r="H238" s="20" cm="1">
        <f t="array" ref="H238">IF(ISERROR(INDEX(Jornadas[id],ROW()-5)),"",E238+F238-G238)</f>
        <v>0</v>
      </c>
      <c r="I238" s="1" cm="1">
        <f t="array" ref="I238">IF(ISERROR(INDEX(Jornadas[id],ROW()-5)),"",COUNTIFS(_Cortes!$C:$C,INDEX(Jornadas[id],ROW()-5),_Cortes!$B:$B,LOOKUP($I$4,_Barberos!$B:$B,_Barberos!$A:$A)))</f>
        <v>18</v>
      </c>
      <c r="J238" s="20" cm="1">
        <f t="array" ref="J238">IF(ISERROR(INDEX(Jornadas[id],ROW()-5)),"",INT(SUMIFS(Cortes[importe],Cortes[id_jornada],INDEX(Jornadas[id],ROW()-5),Cortes[id_barbero],LOOKUP($I$4,Barberos[nombre],Barberos[id]))*(INDEX(Jornadas[comision_barberos],1)/100)))</f>
        <v>72000</v>
      </c>
      <c r="K238" s="20" cm="1">
        <f t="array" ref="K238">IF(ISERROR(INDEX(Jornadas[id],ROW()-5)),"",SUMIFS(Cortes[propina],Cortes[id_jornada],INDEX(Jornadas[id],ROW()-5),Cortes[id_barbero],LOOKUP($I$4,Barberos[nombre],Barberos[id])))</f>
        <v>9000</v>
      </c>
      <c r="L238" s="20" cm="1">
        <f t="array" ref="L238">IF(ISERROR(INDEX(Jornadas[id],ROW()-5)),"",SUMIFS(Adelantos[importe],Adelantos[id_jornada],INDEX(Jornadas[id],ROW()-5),Adelantos[id_barbero],LOOKUP($I$4,Barberos[nombre],Barberos[id])))</f>
        <v>4000</v>
      </c>
      <c r="M238" s="20" cm="1">
        <f t="array" ref="M238">IF(ISERROR(INDEX(Jornadas[id],ROW()-5)),"",J238+K238-L238)</f>
        <v>77000</v>
      </c>
      <c r="N238" s="1" cm="1">
        <f t="array" ref="N238">IF(ISERROR(INDEX(Jornadas[id],ROW()-5)),"",COUNTIFS(_Cortes!$C:$C,INDEX(Jornadas[id],ROW()-5),_Cortes!$B:$B,LOOKUP($N$4,_Barberos!$B:$B,_Barberos!$A:$A)))</f>
        <v>14</v>
      </c>
      <c r="O238" s="20" cm="1">
        <f t="array" ref="O238">IF(ISERROR(INDEX(Jornadas[id],ROW()-5)),"",INT(SUMIFS(Cortes[importe],Cortes[id_jornada],INDEX(Jornadas[id],ROW()-5),Cortes[id_barbero],LOOKUP($N$4,Barberos[nombre],Barberos[id]))*(INDEX(Jornadas[comision_barberos],1)/100)))</f>
        <v>59000</v>
      </c>
      <c r="P238" s="20" cm="1">
        <f t="array" ref="P238">IF(ISERROR(INDEX(Jornadas[id],ROW()-5)),"",SUMIFS(Cortes[propina],Cortes[id_jornada],INDEX(Jornadas[id],ROW()-5),Cortes[id_barbero],LOOKUP($N$4,Barberos[nombre],Barberos[id])))</f>
        <v>16100</v>
      </c>
      <c r="Q238" s="20" cm="1">
        <f t="array" ref="Q238">IF(ISERROR(INDEX(Jornadas[id],ROW()-5)),"",SUMIFS(Adelantos[importe],Adelantos[id_jornada],INDEX(Jornadas[id],ROW()-5),Adelantos[id_barbero],LOOKUP($N$4,Barberos[nombre],Barberos[id])))</f>
        <v>2500</v>
      </c>
      <c r="R238" s="20" cm="1">
        <f t="array" ref="R238">IF(ISERROR(INDEX(Jornadas[id],ROW()-5)),"",O238+P238-Q238)</f>
        <v>72600</v>
      </c>
      <c r="S238" s="1" cm="1">
        <f t="array" ref="S238">IF(ISERROR(INDEX(Jornadas[id],ROW()-5)),"",COUNTIFS(_Cortes!$C:$C,INDEX(Jornadas[id],ROW()-5),_Cortes!$B:$B,LOOKUP($S$4,_Barberos!$B:$B,_Barberos!$A:$A)))</f>
        <v>0</v>
      </c>
      <c r="T238" s="20" cm="1">
        <f t="array" ref="T238">IF(ISERROR(INDEX(Jornadas[id],ROW()-5)),"",INT(SUMIFS(Cortes[importe],Cortes[id_jornada],INDEX(Jornadas[id],ROW()-5),Cortes[id_barbero],LOOKUP($S$4,Barberos[nombre],Barberos[id]))*(INDEX(Jornadas[comision_barberos],1)/100)))</f>
        <v>0</v>
      </c>
      <c r="U238" s="20" cm="1">
        <f t="array" ref="U238">IF(ISERROR(INDEX(Jornadas[id],ROW()-5)),"",SUMIFS(Cortes[propina],Cortes[id_jornada],INDEX(Jornadas[id],ROW()-5),Cortes[id_barbero],LOOKUP($S$4,Barberos[nombre],Barberos[id])))</f>
        <v>0</v>
      </c>
      <c r="V238" s="20" cm="1">
        <f t="array" ref="V238">IF(ISERROR(INDEX(Jornadas[id],ROW()-5)),"",SUMIFS(Adelantos[importe],Adelantos[id_jornada],INDEX(Jornadas[id],ROW()-5),Adelantos[id_barbero],LOOKUP($S$4,Barberos[nombre],Barberos[id])))</f>
        <v>0</v>
      </c>
      <c r="W238" s="20" cm="1">
        <f t="array" ref="W238">IF(ISERROR(INDEX(Jornadas[id],ROW()-5)),"",T238+U238-V238)</f>
        <v>0</v>
      </c>
      <c r="X238" s="1" cm="1">
        <f t="array" ref="X238">IF(ISERROR(INDEX(Jornadas[id],ROW()-5)),"",COUNTIFS(_Cortes!$C:$C,INDEX(Jornadas[id],ROW()-5),_Cortes!$B:$B,LOOKUP($X$4,_Barberos!$B:$B,_Barberos!$A:$A)))</f>
        <v>10</v>
      </c>
      <c r="Y238" s="20" cm="1">
        <f t="array" ref="Y238">IF(ISERROR(INDEX(Jornadas[id],ROW()-5)),"",INT(SUMIFS(Cortes[importe],Cortes[id_jornada],INDEX(Jornadas[id],ROW()-5),Cortes[id_barbero],LOOKUP($X$4,Barberos[nombre],Barberos[id]))*(INDEX(Jornadas[comision_barberos],1)/100)))</f>
        <v>41000</v>
      </c>
      <c r="Z238" s="20" cm="1">
        <f t="array" ref="Z238">IF(ISERROR(INDEX(Jornadas[id],ROW()-5)),"",SUMIFS(Cortes[propina],Cortes[id_jornada],INDEX(Jornadas[id],ROW()-5),Cortes[id_barbero],LOOKUP($X$4,Barberos[nombre],Barberos[id])))</f>
        <v>8000</v>
      </c>
      <c r="AA238" s="20" cm="1">
        <f t="array" ref="AA238">IF(ISERROR(INDEX(Jornadas[id],ROW()-5)),"",SUMIFS(Adelantos[importe],Adelantos[id_jornada],INDEX(Jornadas[id],ROW()-5),Adelantos[id_barbero],LOOKUP($X$4,Barberos[nombre],Barberos[id])))</f>
        <v>0</v>
      </c>
      <c r="AB238" s="20" cm="1">
        <f t="array" ref="AB238">IF(ISERROR(INDEX(Jornadas[id],ROW()-5)),"",Y238+Z238-AA238)</f>
        <v>49000</v>
      </c>
      <c r="AC238" s="1" cm="1">
        <f t="array" ref="AC238">IF(ISERROR(INDEX(Jornadas[id],ROW()-5)),"",COUNTIFS(_Cortes!$C:$C,INDEX(Jornadas[id],ROW()-5),_Cortes!$B:$B,LOOKUP($AC$4,_Barberos!$B:$B,_Barberos!$A:$A)))</f>
        <v>15</v>
      </c>
      <c r="AD238" s="20" cm="1">
        <f t="array" ref="AD238">IF(ISERROR(INDEX(Jornadas[id],ROW()-5)),"",INT(SUMIFS(Cortes[importe],Cortes[id_jornada],INDEX(Jornadas[id],ROW()-5),Cortes[id_barbero],LOOKUP($AC$4,Barberos[nombre],Barberos[id]))*(INDEX(Jornadas[comision_barberos],1)/100)))</f>
        <v>61000</v>
      </c>
      <c r="AE238" s="20" cm="1">
        <f t="array" ref="AE238">IF(ISERROR(INDEX(Jornadas[id],ROW()-5)),"",SUMIFS(Cortes[propina],Cortes[id_jornada],INDEX(Jornadas[id],ROW()-5),Cortes[id_barbero],LOOKUP($AC$4,Barberos[nombre],Barberos[id])))</f>
        <v>4000</v>
      </c>
      <c r="AF238" s="20" cm="1">
        <f t="array" ref="AF238">IF(ISERROR(INDEX(Jornadas[id],ROW()-5)),"",SUMIFS(Adelantos[importe],Adelantos[id_jornada],INDEX(Jornadas[id],ROW()-5),Adelantos[id_barbero],LOOKUP($AC$4,Barberos[nombre],Barberos[id])))</f>
        <v>0</v>
      </c>
      <c r="AG238" s="20" cm="1">
        <f t="array" ref="AG238">IF(ISERROR(INDEX(Jornadas[id],ROW()-5)),"",AD238+AE238-AF238)</f>
        <v>65000</v>
      </c>
      <c r="AH238" s="1" cm="1">
        <f t="array" ref="AH238">IF(ISERROR(INDEX(Jornadas[id],ROW()-5)),"",COUNTIFS(_Cortes!$C:$C,INDEX(Jornadas[id],ROW()-5),_Cortes!$B:$B,LOOKUP($AH$4,_Barberos!$B:$B,_Barberos!$A:$A)))</f>
        <v>0</v>
      </c>
      <c r="AI238" s="20" cm="1">
        <f t="array" ref="AI238">IF(ISERROR(INDEX(Jornadas[id],ROW()-5)),"",INT(SUMIFS(Cortes[importe],Cortes[id_jornada],INDEX(Jornadas[id],ROW()-5),Cortes[id_barbero],LOOKUP($AH$4,Barberos[nombre],Barberos[id]))*(INDEX(Jornadas[comision_barberos],1)/100)))</f>
        <v>0</v>
      </c>
      <c r="AJ238" s="20" cm="1">
        <f t="array" ref="AJ238">IF(ISERROR(INDEX(Jornadas[id],ROW()-5)),"",SUMIFS(Cortes[propina],Cortes[id_jornada],INDEX(Jornadas[id],ROW()-5),Cortes[id_barbero],LOOKUP($AH$4,Barberos[nombre],Barberos[id])))</f>
        <v>0</v>
      </c>
      <c r="AK238" s="20" cm="1">
        <f t="array" ref="AK238">IF(ISERROR(INDEX(Jornadas[id],ROW()-5)),"",SUMIFS(Adelantos[importe],Adelantos[id_jornada],INDEX(Jornadas[id],ROW()-5),Adelantos[id_barbero],LOOKUP($AH$4,Barberos[nombre],Barberos[id])))</f>
        <v>0</v>
      </c>
      <c r="AL238" s="20" cm="1">
        <f t="array" ref="AL238">IF(ISERROR(INDEX(Jornadas[id],ROW()-5)),"",AI238+AJ238-AK238)</f>
        <v>0</v>
      </c>
      <c r="AM238" s="1" cm="1">
        <f t="array" ref="AM238">IF(ISERROR(INDEX(Jornadas[id],ROW()-5)),"",COUNTIFS(_Cortes!$C:$C,INDEX(Jornadas[id],ROW()-5),_Cortes!$B:$B,LOOKUP($AM$4,_Barberos!$B:$B,_Barberos!$A:$A)))</f>
        <v>0</v>
      </c>
      <c r="AN238" s="20" cm="1">
        <f t="array" ref="AN238">IF(ISERROR(INDEX(Jornadas[id],ROW()-5)),"",INT(SUMIFS(Cortes[importe],Cortes[id_jornada],INDEX(Jornadas[id],ROW()-5),Cortes[id_barbero],LOOKUP($AM$4,Barberos[nombre],Barberos[id]))*(INDEX(Jornadas[comision_barberos],1)/100)))</f>
        <v>0</v>
      </c>
      <c r="AO238" s="20" cm="1">
        <f t="array" ref="AO238">IF(ISERROR(INDEX(Jornadas[id],ROW()-5)),"",SUMIFS(Cortes[propina],Cortes[id_jornada],INDEX(Jornadas[id],ROW()-5),Cortes[id_barbero],LOOKUP($AM$4,Barberos[nombre],Barberos[id])))</f>
        <v>0</v>
      </c>
      <c r="AP238" s="20" cm="1">
        <f t="array" ref="AP238">IF(ISERROR(INDEX(Jornadas[id],ROW()-5)),"",SUMIFS(Adelantos[importe],Adelantos[id_jornada],INDEX(Jornadas[id],ROW()-5),Adelantos[id_barbero],LOOKUP($AM$4,Barberos[nombre],Barberos[id])))</f>
        <v>0</v>
      </c>
      <c r="AQ238" s="20" cm="1">
        <f t="array" ref="AQ238">IF(ISERROR(INDEX(Jornadas[id],ROW()-5)),"",AN238+AO238-AP238)</f>
        <v>0</v>
      </c>
      <c r="AR238" s="1" cm="1">
        <f t="array" ref="AR238">IF(ISERROR(INDEX(Jornadas[id],ROW()-5)),"",COUNTIFS(_Cortes!$C:$C,INDEX(Jornadas[id],ROW()-5),_Cortes!$B:$B,LOOKUP($AR$4,_Barberos!$B:$B,_Barberos!$A:$A)))</f>
        <v>0</v>
      </c>
      <c r="AS238" s="20" cm="1">
        <f t="array" ref="AS238">IF(ISERROR(INDEX(Jornadas[id],ROW()-5)),"",INT(SUMIFS(Cortes[importe],Cortes[id_jornada],INDEX(Jornadas[id],ROW()-5),Cortes[id_barbero],LOOKUP($AR$4,Barberos[nombre],Barberos[id]))*(INDEX(Jornadas[comision_barberos],1)/100)))</f>
        <v>0</v>
      </c>
      <c r="AT238" s="20" cm="1">
        <f t="array" ref="AT238">IF(ISERROR(INDEX(Jornadas[id],ROW()-5)),"",SUMIFS(Cortes[propina],Cortes[id_jornada],INDEX(Jornadas[id],ROW()-5),Cortes[id_barbero],LOOKUP($AR$4,Barberos[nombre],Barberos[id])))</f>
        <v>0</v>
      </c>
      <c r="AU238" s="20" cm="1">
        <f t="array" ref="AU238">IF(ISERROR(INDEX(Jornadas[id],ROW()-5)),"",SUMIFS(Adelantos[importe],Adelantos[id_jornada],INDEX(Jornadas[id],ROW()-5),Adelantos[id_barbero],LOOKUP($AR$4,Barberos[nombre],Barberos[id])))</f>
        <v>0</v>
      </c>
      <c r="AV238" s="20" cm="1">
        <f t="array" ref="AV238">IF(ISERROR(INDEX(Jornadas[id],ROW()-5)),"",AS238+AT238-AU238)</f>
        <v>0</v>
      </c>
    </row>
    <row r="239" spans="1:48" ht="15" hidden="1" customHeight="1" x14ac:dyDescent="0.3">
      <c r="A239" s="51" t="str">
        <f t="shared" si="3"/>
        <v>Friday</v>
      </c>
      <c r="B239" s="52"/>
      <c r="C239" s="36" cm="1">
        <f t="array" ref="C239">IF(ISERROR(INDEX(Jornadas[id],ROW()-5)),"",INDEX(Jornadas[fecha],ROW()-5))</f>
        <v>45933</v>
      </c>
      <c r="D239" s="2" cm="1">
        <f t="array" ref="D239">IF(ISERROR(INDEX(Jornadas[id],ROW()-5)),"",COUNTIFS(_Cortes!$C:$C,INDEX(Jornadas[id],ROW()-5),_Cortes!$B:$B,LOOKUP($D$4,_Barberos!$B:$B,_Barberos!$A:$A)))</f>
        <v>0</v>
      </c>
      <c r="E239" s="21" cm="1">
        <f t="array" ref="E239">IF(ISERROR(INDEX(Jornadas[id],ROW()-5)),"",INT(SUMIFS(Cortes[importe],Cortes[id_jornada],INDEX(Jornadas[id],ROW()-5),Cortes[id_barbero],LOOKUP($D$4,Barberos[nombre],Barberos[id]))*(INDEX(Jornadas[comision_barberos],1)/100)))</f>
        <v>0</v>
      </c>
      <c r="F239" s="21" cm="1">
        <f t="array" ref="F239">IF(ISERROR(INDEX(Jornadas[id],ROW()-5)),"",SUMIFS(Cortes[propina],Cortes[id_jornada],INDEX(Jornadas[id],ROW()-5),Cortes[id_barbero],LOOKUP($D$4,Barberos[nombre],Barberos[id])))</f>
        <v>0</v>
      </c>
      <c r="G239" s="21" cm="1">
        <f t="array" ref="G239">IF(ISERROR(INDEX(Jornadas[id],ROW()-5)),"",SUMIFS(Adelantos[importe],Adelantos[id_jornada],INDEX(Jornadas[id],ROW()-5),Adelantos[id_barbero],LOOKUP($D$4,Barberos[nombre],Barberos[id])))</f>
        <v>0</v>
      </c>
      <c r="H239" s="21" cm="1">
        <f t="array" ref="H239">IF(ISERROR(INDEX(Jornadas[id],ROW()-5)),"",E239+F239-G239)</f>
        <v>0</v>
      </c>
      <c r="I239" s="2" cm="1">
        <f t="array" ref="I239">IF(ISERROR(INDEX(Jornadas[id],ROW()-5)),"",COUNTIFS(_Cortes!$C:$C,INDEX(Jornadas[id],ROW()-5),_Cortes!$B:$B,LOOKUP($I$4,_Barberos!$B:$B,_Barberos!$A:$A)))</f>
        <v>18</v>
      </c>
      <c r="J239" s="21" cm="1">
        <f t="array" ref="J239">IF(ISERROR(INDEX(Jornadas[id],ROW()-5)),"",INT(SUMIFS(Cortes[importe],Cortes[id_jornada],INDEX(Jornadas[id],ROW()-5),Cortes[id_barbero],LOOKUP($I$4,Barberos[nombre],Barberos[id]))*(INDEX(Jornadas[comision_barberos],1)/100)))</f>
        <v>72000</v>
      </c>
      <c r="K239" s="21" cm="1">
        <f t="array" ref="K239">IF(ISERROR(INDEX(Jornadas[id],ROW()-5)),"",SUMIFS(Cortes[propina],Cortes[id_jornada],INDEX(Jornadas[id],ROW()-5),Cortes[id_barbero],LOOKUP($I$4,Barberos[nombre],Barberos[id])))</f>
        <v>8000</v>
      </c>
      <c r="L239" s="21" cm="1">
        <f t="array" ref="L239">IF(ISERROR(INDEX(Jornadas[id],ROW()-5)),"",SUMIFS(Adelantos[importe],Adelantos[id_jornada],INDEX(Jornadas[id],ROW()-5),Adelantos[id_barbero],LOOKUP($I$4,Barberos[nombre],Barberos[id])))</f>
        <v>0</v>
      </c>
      <c r="M239" s="21" cm="1">
        <f t="array" ref="M239">IF(ISERROR(INDEX(Jornadas[id],ROW()-5)),"",J239+K239-L239)</f>
        <v>80000</v>
      </c>
      <c r="N239" s="2" cm="1">
        <f t="array" ref="N239">IF(ISERROR(INDEX(Jornadas[id],ROW()-5)),"",COUNTIFS(_Cortes!$C:$C,INDEX(Jornadas[id],ROW()-5),_Cortes!$B:$B,LOOKUP($N$4,_Barberos!$B:$B,_Barberos!$A:$A)))</f>
        <v>12</v>
      </c>
      <c r="O239" s="21" cm="1">
        <f t="array" ref="O239">IF(ISERROR(INDEX(Jornadas[id],ROW()-5)),"",INT(SUMIFS(Cortes[importe],Cortes[id_jornada],INDEX(Jornadas[id],ROW()-5),Cortes[id_barbero],LOOKUP($N$4,Barberos[nombre],Barberos[id]))*(INDEX(Jornadas[comision_barberos],1)/100)))</f>
        <v>50000</v>
      </c>
      <c r="P239" s="21" cm="1">
        <f t="array" ref="P239">IF(ISERROR(INDEX(Jornadas[id],ROW()-5)),"",SUMIFS(Cortes[propina],Cortes[id_jornada],INDEX(Jornadas[id],ROW()-5),Cortes[id_barbero],LOOKUP($N$4,Barberos[nombre],Barberos[id])))</f>
        <v>5000</v>
      </c>
      <c r="Q239" s="21" cm="1">
        <f t="array" ref="Q239">IF(ISERROR(INDEX(Jornadas[id],ROW()-5)),"",SUMIFS(Adelantos[importe],Adelantos[id_jornada],INDEX(Jornadas[id],ROW()-5),Adelantos[id_barbero],LOOKUP($N$4,Barberos[nombre],Barberos[id])))</f>
        <v>0</v>
      </c>
      <c r="R239" s="21" cm="1">
        <f t="array" ref="R239">IF(ISERROR(INDEX(Jornadas[id],ROW()-5)),"",O239+P239-Q239)</f>
        <v>55000</v>
      </c>
      <c r="S239" s="2" cm="1">
        <f t="array" ref="S239">IF(ISERROR(INDEX(Jornadas[id],ROW()-5)),"",COUNTIFS(_Cortes!$C:$C,INDEX(Jornadas[id],ROW()-5),_Cortes!$B:$B,LOOKUP($S$4,_Barberos!$B:$B,_Barberos!$A:$A)))</f>
        <v>10</v>
      </c>
      <c r="T239" s="21" cm="1">
        <f t="array" ref="T239">IF(ISERROR(INDEX(Jornadas[id],ROW()-5)),"",INT(SUMIFS(Cortes[importe],Cortes[id_jornada],INDEX(Jornadas[id],ROW()-5),Cortes[id_barbero],LOOKUP($S$4,Barberos[nombre],Barberos[id]))*(INDEX(Jornadas[comision_barberos],1)/100)))</f>
        <v>41000</v>
      </c>
      <c r="U239" s="21" cm="1">
        <f t="array" ref="U239">IF(ISERROR(INDEX(Jornadas[id],ROW()-5)),"",SUMIFS(Cortes[propina],Cortes[id_jornada],INDEX(Jornadas[id],ROW()-5),Cortes[id_barbero],LOOKUP($S$4,Barberos[nombre],Barberos[id])))</f>
        <v>0</v>
      </c>
      <c r="V239" s="21" cm="1">
        <f t="array" ref="V239">IF(ISERROR(INDEX(Jornadas[id],ROW()-5)),"",SUMIFS(Adelantos[importe],Adelantos[id_jornada],INDEX(Jornadas[id],ROW()-5),Adelantos[id_barbero],LOOKUP($S$4,Barberos[nombre],Barberos[id])))</f>
        <v>0</v>
      </c>
      <c r="W239" s="21" cm="1">
        <f t="array" ref="W239">IF(ISERROR(INDEX(Jornadas[id],ROW()-5)),"",T239+U239-V239)</f>
        <v>41000</v>
      </c>
      <c r="X239" s="2" cm="1">
        <f t="array" ref="X239">IF(ISERROR(INDEX(Jornadas[id],ROW()-5)),"",COUNTIFS(_Cortes!$C:$C,INDEX(Jornadas[id],ROW()-5),_Cortes!$B:$B,LOOKUP($X$4,_Barberos!$B:$B,_Barberos!$A:$A)))</f>
        <v>13</v>
      </c>
      <c r="Y239" s="21" cm="1">
        <f t="array" ref="Y239">IF(ISERROR(INDEX(Jornadas[id],ROW()-5)),"",INT(SUMIFS(Cortes[importe],Cortes[id_jornada],INDEX(Jornadas[id],ROW()-5),Cortes[id_barbero],LOOKUP($X$4,Barberos[nombre],Barberos[id]))*(INDEX(Jornadas[comision_barberos],1)/100)))</f>
        <v>53000</v>
      </c>
      <c r="Z239" s="21" cm="1">
        <f t="array" ref="Z239">IF(ISERROR(INDEX(Jornadas[id],ROW()-5)),"",SUMIFS(Cortes[propina],Cortes[id_jornada],INDEX(Jornadas[id],ROW()-5),Cortes[id_barbero],LOOKUP($X$4,Barberos[nombre],Barberos[id])))</f>
        <v>7000</v>
      </c>
      <c r="AA239" s="21" cm="1">
        <f t="array" ref="AA239">IF(ISERROR(INDEX(Jornadas[id],ROW()-5)),"",SUMIFS(Adelantos[importe],Adelantos[id_jornada],INDEX(Jornadas[id],ROW()-5),Adelantos[id_barbero],LOOKUP($X$4,Barberos[nombre],Barberos[id])))</f>
        <v>500</v>
      </c>
      <c r="AB239" s="21" cm="1">
        <f t="array" ref="AB239">IF(ISERROR(INDEX(Jornadas[id],ROW()-5)),"",Y239+Z239-AA239)</f>
        <v>59500</v>
      </c>
      <c r="AC239" s="2" cm="1">
        <f t="array" ref="AC239">IF(ISERROR(INDEX(Jornadas[id],ROW()-5)),"",COUNTIFS(_Cortes!$C:$C,INDEX(Jornadas[id],ROW()-5),_Cortes!$B:$B,LOOKUP($AC$4,_Barberos!$B:$B,_Barberos!$A:$A)))</f>
        <v>14</v>
      </c>
      <c r="AD239" s="21" cm="1">
        <f t="array" ref="AD239">IF(ISERROR(INDEX(Jornadas[id],ROW()-5)),"",INT(SUMIFS(Cortes[importe],Cortes[id_jornada],INDEX(Jornadas[id],ROW()-5),Cortes[id_barbero],LOOKUP($AC$4,Barberos[nombre],Barberos[id]))*(INDEX(Jornadas[comision_barberos],1)/100)))</f>
        <v>56000</v>
      </c>
      <c r="AE239" s="21" cm="1">
        <f t="array" ref="AE239">IF(ISERROR(INDEX(Jornadas[id],ROW()-5)),"",SUMIFS(Cortes[propina],Cortes[id_jornada],INDEX(Jornadas[id],ROW()-5),Cortes[id_barbero],LOOKUP($AC$4,Barberos[nombre],Barberos[id])))</f>
        <v>2000</v>
      </c>
      <c r="AF239" s="21" cm="1">
        <f t="array" ref="AF239">IF(ISERROR(INDEX(Jornadas[id],ROW()-5)),"",SUMIFS(Adelantos[importe],Adelantos[id_jornada],INDEX(Jornadas[id],ROW()-5),Adelantos[id_barbero],LOOKUP($AC$4,Barberos[nombre],Barberos[id])))</f>
        <v>0</v>
      </c>
      <c r="AG239" s="21" cm="1">
        <f t="array" ref="AG239">IF(ISERROR(INDEX(Jornadas[id],ROW()-5)),"",AD239+AE239-AF239)</f>
        <v>58000</v>
      </c>
      <c r="AH239" s="2" cm="1">
        <f t="array" ref="AH239">IF(ISERROR(INDEX(Jornadas[id],ROW()-5)),"",COUNTIFS(_Cortes!$C:$C,INDEX(Jornadas[id],ROW()-5),_Cortes!$B:$B,LOOKUP($AH$4,_Barberos!$B:$B,_Barberos!$A:$A)))</f>
        <v>0</v>
      </c>
      <c r="AI239" s="21" cm="1">
        <f t="array" ref="AI239">IF(ISERROR(INDEX(Jornadas[id],ROW()-5)),"",INT(SUMIFS(Cortes[importe],Cortes[id_jornada],INDEX(Jornadas[id],ROW()-5),Cortes[id_barbero],LOOKUP($AH$4,Barberos[nombre],Barberos[id]))*(INDEX(Jornadas[comision_barberos],1)/100)))</f>
        <v>0</v>
      </c>
      <c r="AJ239" s="21" cm="1">
        <f t="array" ref="AJ239">IF(ISERROR(INDEX(Jornadas[id],ROW()-5)),"",SUMIFS(Cortes[propina],Cortes[id_jornada],INDEX(Jornadas[id],ROW()-5),Cortes[id_barbero],LOOKUP($AH$4,Barberos[nombre],Barberos[id])))</f>
        <v>0</v>
      </c>
      <c r="AK239" s="21" cm="1">
        <f t="array" ref="AK239">IF(ISERROR(INDEX(Jornadas[id],ROW()-5)),"",SUMIFS(Adelantos[importe],Adelantos[id_jornada],INDEX(Jornadas[id],ROW()-5),Adelantos[id_barbero],LOOKUP($AH$4,Barberos[nombre],Barberos[id])))</f>
        <v>0</v>
      </c>
      <c r="AL239" s="21" cm="1">
        <f t="array" ref="AL239">IF(ISERROR(INDEX(Jornadas[id],ROW()-5)),"",AI239+AJ239-AK239)</f>
        <v>0</v>
      </c>
      <c r="AM239" s="2" cm="1">
        <f t="array" ref="AM239">IF(ISERROR(INDEX(Jornadas[id],ROW()-5)),"",COUNTIFS(_Cortes!$C:$C,INDEX(Jornadas[id],ROW()-5),_Cortes!$B:$B,LOOKUP($AM$4,_Barberos!$B:$B,_Barberos!$A:$A)))</f>
        <v>0</v>
      </c>
      <c r="AN239" s="21" cm="1">
        <f t="array" ref="AN239">IF(ISERROR(INDEX(Jornadas[id],ROW()-5)),"",INT(SUMIFS(Cortes[importe],Cortes[id_jornada],INDEX(Jornadas[id],ROW()-5),Cortes[id_barbero],LOOKUP($AM$4,Barberos[nombre],Barberos[id]))*(INDEX(Jornadas[comision_barberos],1)/100)))</f>
        <v>0</v>
      </c>
      <c r="AO239" s="21" cm="1">
        <f t="array" ref="AO239">IF(ISERROR(INDEX(Jornadas[id],ROW()-5)),"",SUMIFS(Cortes[propina],Cortes[id_jornada],INDEX(Jornadas[id],ROW()-5),Cortes[id_barbero],LOOKUP($AM$4,Barberos[nombre],Barberos[id])))</f>
        <v>0</v>
      </c>
      <c r="AP239" s="21" cm="1">
        <f t="array" ref="AP239">IF(ISERROR(INDEX(Jornadas[id],ROW()-5)),"",SUMIFS(Adelantos[importe],Adelantos[id_jornada],INDEX(Jornadas[id],ROW()-5),Adelantos[id_barbero],LOOKUP($AM$4,Barberos[nombre],Barberos[id])))</f>
        <v>0</v>
      </c>
      <c r="AQ239" s="21" cm="1">
        <f t="array" ref="AQ239">IF(ISERROR(INDEX(Jornadas[id],ROW()-5)),"",AN239+AO239-AP239)</f>
        <v>0</v>
      </c>
      <c r="AR239" s="2" cm="1">
        <f t="array" ref="AR239">IF(ISERROR(INDEX(Jornadas[id],ROW()-5)),"",COUNTIFS(_Cortes!$C:$C,INDEX(Jornadas[id],ROW()-5),_Cortes!$B:$B,LOOKUP($AR$4,_Barberos!$B:$B,_Barberos!$A:$A)))</f>
        <v>0</v>
      </c>
      <c r="AS239" s="21" cm="1">
        <f t="array" ref="AS239">IF(ISERROR(INDEX(Jornadas[id],ROW()-5)),"",INT(SUMIFS(Cortes[importe],Cortes[id_jornada],INDEX(Jornadas[id],ROW()-5),Cortes[id_barbero],LOOKUP($AR$4,Barberos[nombre],Barberos[id]))*(INDEX(Jornadas[comision_barberos],1)/100)))</f>
        <v>0</v>
      </c>
      <c r="AT239" s="21" cm="1">
        <f t="array" ref="AT239">IF(ISERROR(INDEX(Jornadas[id],ROW()-5)),"",SUMIFS(Cortes[propina],Cortes[id_jornada],INDEX(Jornadas[id],ROW()-5),Cortes[id_barbero],LOOKUP($AR$4,Barberos[nombre],Barberos[id])))</f>
        <v>0</v>
      </c>
      <c r="AU239" s="21" cm="1">
        <f t="array" ref="AU239">IF(ISERROR(INDEX(Jornadas[id],ROW()-5)),"",SUMIFS(Adelantos[importe],Adelantos[id_jornada],INDEX(Jornadas[id],ROW()-5),Adelantos[id_barbero],LOOKUP($AR$4,Barberos[nombre],Barberos[id])))</f>
        <v>0</v>
      </c>
      <c r="AV239" s="21" cm="1">
        <f t="array" ref="AV239">IF(ISERROR(INDEX(Jornadas[id],ROW()-5)),"",AS239+AT239-AU239)</f>
        <v>0</v>
      </c>
    </row>
    <row r="240" spans="1:48" ht="15" hidden="1" customHeight="1" x14ac:dyDescent="0.3">
      <c r="A240" s="53" t="str">
        <f t="shared" si="3"/>
        <v>Saturday</v>
      </c>
      <c r="B240" s="54"/>
      <c r="C240" s="38" cm="1">
        <f t="array" ref="C240">IF(ISERROR(INDEX(Jornadas[id],ROW()-5)),"",INDEX(Jornadas[fecha],ROW()-5))</f>
        <v>45934</v>
      </c>
      <c r="D240" s="1" cm="1">
        <f t="array" ref="D240">IF(ISERROR(INDEX(Jornadas[id],ROW()-5)),"",COUNTIFS(_Cortes!$C:$C,INDEX(Jornadas[id],ROW()-5),_Cortes!$B:$B,LOOKUP($D$4,_Barberos!$B:$B,_Barberos!$A:$A)))</f>
        <v>0</v>
      </c>
      <c r="E240" s="20" cm="1">
        <f t="array" ref="E240">IF(ISERROR(INDEX(Jornadas[id],ROW()-5)),"",INT(SUMIFS(Cortes[importe],Cortes[id_jornada],INDEX(Jornadas[id],ROW()-5),Cortes[id_barbero],LOOKUP($D$4,Barberos[nombre],Barberos[id]))*(INDEX(Jornadas[comision_barberos],1)/100)))</f>
        <v>0</v>
      </c>
      <c r="F240" s="20" cm="1">
        <f t="array" ref="F240">IF(ISERROR(INDEX(Jornadas[id],ROW()-5)),"",SUMIFS(Cortes[propina],Cortes[id_jornada],INDEX(Jornadas[id],ROW()-5),Cortes[id_barbero],LOOKUP($D$4,Barberos[nombre],Barberos[id])))</f>
        <v>0</v>
      </c>
      <c r="G240" s="20" cm="1">
        <f t="array" ref="G240">IF(ISERROR(INDEX(Jornadas[id],ROW()-5)),"",SUMIFS(Adelantos[importe],Adelantos[id_jornada],INDEX(Jornadas[id],ROW()-5),Adelantos[id_barbero],LOOKUP($D$4,Barberos[nombre],Barberos[id])))</f>
        <v>0</v>
      </c>
      <c r="H240" s="20" cm="1">
        <f t="array" ref="H240">IF(ISERROR(INDEX(Jornadas[id],ROW()-5)),"",E240+F240-G240)</f>
        <v>0</v>
      </c>
      <c r="I240" s="1" cm="1">
        <f t="array" ref="I240">IF(ISERROR(INDEX(Jornadas[id],ROW()-5)),"",COUNTIFS(_Cortes!$C:$C,INDEX(Jornadas[id],ROW()-5),_Cortes!$B:$B,LOOKUP($I$4,_Barberos!$B:$B,_Barberos!$A:$A)))</f>
        <v>19</v>
      </c>
      <c r="J240" s="20" cm="1">
        <f t="array" ref="J240">IF(ISERROR(INDEX(Jornadas[id],ROW()-5)),"",INT(SUMIFS(Cortes[importe],Cortes[id_jornada],INDEX(Jornadas[id],ROW()-5),Cortes[id_barbero],LOOKUP($I$4,Barberos[nombre],Barberos[id]))*(INDEX(Jornadas[comision_barberos],1)/100)))</f>
        <v>79000</v>
      </c>
      <c r="K240" s="20" cm="1">
        <f t="array" ref="K240">IF(ISERROR(INDEX(Jornadas[id],ROW()-5)),"",SUMIFS(Cortes[propina],Cortes[id_jornada],INDEX(Jornadas[id],ROW()-5),Cortes[id_barbero],LOOKUP($I$4,Barberos[nombre],Barberos[id])))</f>
        <v>5000</v>
      </c>
      <c r="L240" s="20" cm="1">
        <f t="array" ref="L240">IF(ISERROR(INDEX(Jornadas[id],ROW()-5)),"",SUMIFS(Adelantos[importe],Adelantos[id_jornada],INDEX(Jornadas[id],ROW()-5),Adelantos[id_barbero],LOOKUP($I$4,Barberos[nombre],Barberos[id])))</f>
        <v>0</v>
      </c>
      <c r="M240" s="20" cm="1">
        <f t="array" ref="M240">IF(ISERROR(INDEX(Jornadas[id],ROW()-5)),"",J240+K240-L240)</f>
        <v>84000</v>
      </c>
      <c r="N240" s="1" cm="1">
        <f t="array" ref="N240">IF(ISERROR(INDEX(Jornadas[id],ROW()-5)),"",COUNTIFS(_Cortes!$C:$C,INDEX(Jornadas[id],ROW()-5),_Cortes!$B:$B,LOOKUP($N$4,_Barberos!$B:$B,_Barberos!$A:$A)))</f>
        <v>15</v>
      </c>
      <c r="O240" s="20" cm="1">
        <f t="array" ref="O240">IF(ISERROR(INDEX(Jornadas[id],ROW()-5)),"",INT(SUMIFS(Cortes[importe],Cortes[id_jornada],INDEX(Jornadas[id],ROW()-5),Cortes[id_barbero],LOOKUP($N$4,Barberos[nombre],Barberos[id]))*(INDEX(Jornadas[comision_barberos],1)/100)))</f>
        <v>61000</v>
      </c>
      <c r="P240" s="20" cm="1">
        <f t="array" ref="P240">IF(ISERROR(INDEX(Jornadas[id],ROW()-5)),"",SUMIFS(Cortes[propina],Cortes[id_jornada],INDEX(Jornadas[id],ROW()-5),Cortes[id_barbero],LOOKUP($N$4,Barberos[nombre],Barberos[id])))</f>
        <v>8500</v>
      </c>
      <c r="Q240" s="20" cm="1">
        <f t="array" ref="Q240">IF(ISERROR(INDEX(Jornadas[id],ROW()-5)),"",SUMIFS(Adelantos[importe],Adelantos[id_jornada],INDEX(Jornadas[id],ROW()-5),Adelantos[id_barbero],LOOKUP($N$4,Barberos[nombre],Barberos[id])))</f>
        <v>0</v>
      </c>
      <c r="R240" s="20" cm="1">
        <f t="array" ref="R240">IF(ISERROR(INDEX(Jornadas[id],ROW()-5)),"",O240+P240-Q240)</f>
        <v>69500</v>
      </c>
      <c r="S240" s="1" cm="1">
        <f t="array" ref="S240">IF(ISERROR(INDEX(Jornadas[id],ROW()-5)),"",COUNTIFS(_Cortes!$C:$C,INDEX(Jornadas[id],ROW()-5),_Cortes!$B:$B,LOOKUP($S$4,_Barberos!$B:$B,_Barberos!$A:$A)))</f>
        <v>15</v>
      </c>
      <c r="T240" s="20" cm="1">
        <f t="array" ref="T240">IF(ISERROR(INDEX(Jornadas[id],ROW()-5)),"",INT(SUMIFS(Cortes[importe],Cortes[id_jornada],INDEX(Jornadas[id],ROW()-5),Cortes[id_barbero],LOOKUP($S$4,Barberos[nombre],Barberos[id]))*(INDEX(Jornadas[comision_barberos],1)/100)))</f>
        <v>62000</v>
      </c>
      <c r="U240" s="20" cm="1">
        <f t="array" ref="U240">IF(ISERROR(INDEX(Jornadas[id],ROW()-5)),"",SUMIFS(Cortes[propina],Cortes[id_jornada],INDEX(Jornadas[id],ROW()-5),Cortes[id_barbero],LOOKUP($S$4,Barberos[nombre],Barberos[id])))</f>
        <v>5200</v>
      </c>
      <c r="V240" s="20" cm="1">
        <f t="array" ref="V240">IF(ISERROR(INDEX(Jornadas[id],ROW()-5)),"",SUMIFS(Adelantos[importe],Adelantos[id_jornada],INDEX(Jornadas[id],ROW()-5),Adelantos[id_barbero],LOOKUP($S$4,Barberos[nombre],Barberos[id])))</f>
        <v>500</v>
      </c>
      <c r="W240" s="20" cm="1">
        <f t="array" ref="W240">IF(ISERROR(INDEX(Jornadas[id],ROW()-5)),"",T240+U240-V240)</f>
        <v>66700</v>
      </c>
      <c r="X240" s="1" cm="1">
        <f t="array" ref="X240">IF(ISERROR(INDEX(Jornadas[id],ROW()-5)),"",COUNTIFS(_Cortes!$C:$C,INDEX(Jornadas[id],ROW()-5),_Cortes!$B:$B,LOOKUP($X$4,_Barberos!$B:$B,_Barberos!$A:$A)))</f>
        <v>14</v>
      </c>
      <c r="Y240" s="20" cm="1">
        <f t="array" ref="Y240">IF(ISERROR(INDEX(Jornadas[id],ROW()-5)),"",INT(SUMIFS(Cortes[importe],Cortes[id_jornada],INDEX(Jornadas[id],ROW()-5),Cortes[id_barbero],LOOKUP($X$4,Barberos[nombre],Barberos[id]))*(INDEX(Jornadas[comision_barberos],1)/100)))</f>
        <v>58000</v>
      </c>
      <c r="Z240" s="20" cm="1">
        <f t="array" ref="Z240">IF(ISERROR(INDEX(Jornadas[id],ROW()-5)),"",SUMIFS(Cortes[propina],Cortes[id_jornada],INDEX(Jornadas[id],ROW()-5),Cortes[id_barbero],LOOKUP($X$4,Barberos[nombre],Barberos[id])))</f>
        <v>4200</v>
      </c>
      <c r="AA240" s="20" cm="1">
        <f t="array" ref="AA240">IF(ISERROR(INDEX(Jornadas[id],ROW()-5)),"",SUMIFS(Adelantos[importe],Adelantos[id_jornada],INDEX(Jornadas[id],ROW()-5),Adelantos[id_barbero],LOOKUP($X$4,Barberos[nombre],Barberos[id])))</f>
        <v>0</v>
      </c>
      <c r="AB240" s="20" cm="1">
        <f t="array" ref="AB240">IF(ISERROR(INDEX(Jornadas[id],ROW()-5)),"",Y240+Z240-AA240)</f>
        <v>62200</v>
      </c>
      <c r="AC240" s="1" cm="1">
        <f t="array" ref="AC240">IF(ISERROR(INDEX(Jornadas[id],ROW()-5)),"",COUNTIFS(_Cortes!$C:$C,INDEX(Jornadas[id],ROW()-5),_Cortes!$B:$B,LOOKUP($AC$4,_Barberos!$B:$B,_Barberos!$A:$A)))</f>
        <v>18</v>
      </c>
      <c r="AD240" s="20" cm="1">
        <f t="array" ref="AD240">IF(ISERROR(INDEX(Jornadas[id],ROW()-5)),"",INT(SUMIFS(Cortes[importe],Cortes[id_jornada],INDEX(Jornadas[id],ROW()-5),Cortes[id_barbero],LOOKUP($AC$4,Barberos[nombre],Barberos[id]))*(INDEX(Jornadas[comision_barberos],1)/100)))</f>
        <v>75000</v>
      </c>
      <c r="AE240" s="20" cm="1">
        <f t="array" ref="AE240">IF(ISERROR(INDEX(Jornadas[id],ROW()-5)),"",SUMIFS(Cortes[propina],Cortes[id_jornada],INDEX(Jornadas[id],ROW()-5),Cortes[id_barbero],LOOKUP($AC$4,Barberos[nombre],Barberos[id])))</f>
        <v>0</v>
      </c>
      <c r="AF240" s="20" cm="1">
        <f t="array" ref="AF240">IF(ISERROR(INDEX(Jornadas[id],ROW()-5)),"",SUMIFS(Adelantos[importe],Adelantos[id_jornada],INDEX(Jornadas[id],ROW()-5),Adelantos[id_barbero],LOOKUP($AC$4,Barberos[nombre],Barberos[id])))</f>
        <v>0</v>
      </c>
      <c r="AG240" s="20" cm="1">
        <f t="array" ref="AG240">IF(ISERROR(INDEX(Jornadas[id],ROW()-5)),"",AD240+AE240-AF240)</f>
        <v>75000</v>
      </c>
      <c r="AH240" s="1" cm="1">
        <f t="array" ref="AH240">IF(ISERROR(INDEX(Jornadas[id],ROW()-5)),"",COUNTIFS(_Cortes!$C:$C,INDEX(Jornadas[id],ROW()-5),_Cortes!$B:$B,LOOKUP($AH$4,_Barberos!$B:$B,_Barberos!$A:$A)))</f>
        <v>0</v>
      </c>
      <c r="AI240" s="20" cm="1">
        <f t="array" ref="AI240">IF(ISERROR(INDEX(Jornadas[id],ROW()-5)),"",INT(SUMIFS(Cortes[importe],Cortes[id_jornada],INDEX(Jornadas[id],ROW()-5),Cortes[id_barbero],LOOKUP($AH$4,Barberos[nombre],Barberos[id]))*(INDEX(Jornadas[comision_barberos],1)/100)))</f>
        <v>0</v>
      </c>
      <c r="AJ240" s="20" cm="1">
        <f t="array" ref="AJ240">IF(ISERROR(INDEX(Jornadas[id],ROW()-5)),"",SUMIFS(Cortes[propina],Cortes[id_jornada],INDEX(Jornadas[id],ROW()-5),Cortes[id_barbero],LOOKUP($AH$4,Barberos[nombre],Barberos[id])))</f>
        <v>0</v>
      </c>
      <c r="AK240" s="20" cm="1">
        <f t="array" ref="AK240">IF(ISERROR(INDEX(Jornadas[id],ROW()-5)),"",SUMIFS(Adelantos[importe],Adelantos[id_jornada],INDEX(Jornadas[id],ROW()-5),Adelantos[id_barbero],LOOKUP($AH$4,Barberos[nombre],Barberos[id])))</f>
        <v>0</v>
      </c>
      <c r="AL240" s="20" cm="1">
        <f t="array" ref="AL240">IF(ISERROR(INDEX(Jornadas[id],ROW()-5)),"",AI240+AJ240-AK240)</f>
        <v>0</v>
      </c>
      <c r="AM240" s="1" cm="1">
        <f t="array" ref="AM240">IF(ISERROR(INDEX(Jornadas[id],ROW()-5)),"",COUNTIFS(_Cortes!$C:$C,INDEX(Jornadas[id],ROW()-5),_Cortes!$B:$B,LOOKUP($AM$4,_Barberos!$B:$B,_Barberos!$A:$A)))</f>
        <v>0</v>
      </c>
      <c r="AN240" s="20" cm="1">
        <f t="array" ref="AN240">IF(ISERROR(INDEX(Jornadas[id],ROW()-5)),"",INT(SUMIFS(Cortes[importe],Cortes[id_jornada],INDEX(Jornadas[id],ROW()-5),Cortes[id_barbero],LOOKUP($AM$4,Barberos[nombre],Barberos[id]))*(INDEX(Jornadas[comision_barberos],1)/100)))</f>
        <v>0</v>
      </c>
      <c r="AO240" s="20" cm="1">
        <f t="array" ref="AO240">IF(ISERROR(INDEX(Jornadas[id],ROW()-5)),"",SUMIFS(Cortes[propina],Cortes[id_jornada],INDEX(Jornadas[id],ROW()-5),Cortes[id_barbero],LOOKUP($AM$4,Barberos[nombre],Barberos[id])))</f>
        <v>0</v>
      </c>
      <c r="AP240" s="20" cm="1">
        <f t="array" ref="AP240">IF(ISERROR(INDEX(Jornadas[id],ROW()-5)),"",SUMIFS(Adelantos[importe],Adelantos[id_jornada],INDEX(Jornadas[id],ROW()-5),Adelantos[id_barbero],LOOKUP($AM$4,Barberos[nombre],Barberos[id])))</f>
        <v>0</v>
      </c>
      <c r="AQ240" s="20" cm="1">
        <f t="array" ref="AQ240">IF(ISERROR(INDEX(Jornadas[id],ROW()-5)),"",AN240+AO240-AP240)</f>
        <v>0</v>
      </c>
      <c r="AR240" s="1" cm="1">
        <f t="array" ref="AR240">IF(ISERROR(INDEX(Jornadas[id],ROW()-5)),"",COUNTIFS(_Cortes!$C:$C,INDEX(Jornadas[id],ROW()-5),_Cortes!$B:$B,LOOKUP($AR$4,_Barberos!$B:$B,_Barberos!$A:$A)))</f>
        <v>0</v>
      </c>
      <c r="AS240" s="20" cm="1">
        <f t="array" ref="AS240">IF(ISERROR(INDEX(Jornadas[id],ROW()-5)),"",INT(SUMIFS(Cortes[importe],Cortes[id_jornada],INDEX(Jornadas[id],ROW()-5),Cortes[id_barbero],LOOKUP($AR$4,Barberos[nombre],Barberos[id]))*(INDEX(Jornadas[comision_barberos],1)/100)))</f>
        <v>0</v>
      </c>
      <c r="AT240" s="20" cm="1">
        <f t="array" ref="AT240">IF(ISERROR(INDEX(Jornadas[id],ROW()-5)),"",SUMIFS(Cortes[propina],Cortes[id_jornada],INDEX(Jornadas[id],ROW()-5),Cortes[id_barbero],LOOKUP($AR$4,Barberos[nombre],Barberos[id])))</f>
        <v>0</v>
      </c>
      <c r="AU240" s="20" cm="1">
        <f t="array" ref="AU240">IF(ISERROR(INDEX(Jornadas[id],ROW()-5)),"",SUMIFS(Adelantos[importe],Adelantos[id_jornada],INDEX(Jornadas[id],ROW()-5),Adelantos[id_barbero],LOOKUP($AR$4,Barberos[nombre],Barberos[id])))</f>
        <v>0</v>
      </c>
      <c r="AV240" s="20" cm="1">
        <f t="array" ref="AV240">IF(ISERROR(INDEX(Jornadas[id],ROW()-5)),"",AS240+AT240-AU240)</f>
        <v>0</v>
      </c>
    </row>
    <row r="241" spans="1:48" ht="15" hidden="1" customHeight="1" x14ac:dyDescent="0.3">
      <c r="A241" s="51" t="str">
        <f t="shared" si="3"/>
        <v>Monday</v>
      </c>
      <c r="B241" s="52"/>
      <c r="C241" s="36" cm="1">
        <f t="array" ref="C241">IF(ISERROR(INDEX(Jornadas[id],ROW()-5)),"",INDEX(Jornadas[fecha],ROW()-5))</f>
        <v>45936</v>
      </c>
      <c r="D241" s="2" cm="1">
        <f t="array" ref="D241">IF(ISERROR(INDEX(Jornadas[id],ROW()-5)),"",COUNTIFS(_Cortes!$C:$C,INDEX(Jornadas[id],ROW()-5),_Cortes!$B:$B,LOOKUP($D$4,_Barberos!$B:$B,_Barberos!$A:$A)))</f>
        <v>7</v>
      </c>
      <c r="E241" s="21" cm="1">
        <f t="array" ref="E241">IF(ISERROR(INDEX(Jornadas[id],ROW()-5)),"",INT(SUMIFS(Cortes[importe],Cortes[id_jornada],INDEX(Jornadas[id],ROW()-5),Cortes[id_barbero],LOOKUP($D$4,Barberos[nombre],Barberos[id]))*(INDEX(Jornadas[comision_barberos],1)/100)))</f>
        <v>63000</v>
      </c>
      <c r="F241" s="21" cm="1">
        <f t="array" ref="F241">IF(ISERROR(INDEX(Jornadas[id],ROW()-5)),"",SUMIFS(Cortes[propina],Cortes[id_jornada],INDEX(Jornadas[id],ROW()-5),Cortes[id_barbero],LOOKUP($D$4,Barberos[nombre],Barberos[id])))</f>
        <v>5500</v>
      </c>
      <c r="G241" s="21" cm="1">
        <f t="array" ref="G241">IF(ISERROR(INDEX(Jornadas[id],ROW()-5)),"",SUMIFS(Adelantos[importe],Adelantos[id_jornada],INDEX(Jornadas[id],ROW()-5),Adelantos[id_barbero],LOOKUP($D$4,Barberos[nombre],Barberos[id])))</f>
        <v>5000</v>
      </c>
      <c r="H241" s="21" cm="1">
        <f t="array" ref="H241">IF(ISERROR(INDEX(Jornadas[id],ROW()-5)),"",E241+F241-G241)</f>
        <v>63500</v>
      </c>
      <c r="I241" s="2" cm="1">
        <f t="array" ref="I241">IF(ISERROR(INDEX(Jornadas[id],ROW()-5)),"",COUNTIFS(_Cortes!$C:$C,INDEX(Jornadas[id],ROW()-5),_Cortes!$B:$B,LOOKUP($I$4,_Barberos!$B:$B,_Barberos!$A:$A)))</f>
        <v>12</v>
      </c>
      <c r="J241" s="21" cm="1">
        <f t="array" ref="J241">IF(ISERROR(INDEX(Jornadas[id],ROW()-5)),"",INT(SUMIFS(Cortes[importe],Cortes[id_jornada],INDEX(Jornadas[id],ROW()-5),Cortes[id_barbero],LOOKUP($I$4,Barberos[nombre],Barberos[id]))*(INDEX(Jornadas[comision_barberos],1)/100)))</f>
        <v>61500</v>
      </c>
      <c r="K241" s="21" cm="1">
        <f t="array" ref="K241">IF(ISERROR(INDEX(Jornadas[id],ROW()-5)),"",SUMIFS(Cortes[propina],Cortes[id_jornada],INDEX(Jornadas[id],ROW()-5),Cortes[id_barbero],LOOKUP($I$4,Barberos[nombre],Barberos[id])))</f>
        <v>4500</v>
      </c>
      <c r="L241" s="21" cm="1">
        <f t="array" ref="L241">IF(ISERROR(INDEX(Jornadas[id],ROW()-5)),"",SUMIFS(Adelantos[importe],Adelantos[id_jornada],INDEX(Jornadas[id],ROW()-5),Adelantos[id_barbero],LOOKUP($I$4,Barberos[nombre],Barberos[id])))</f>
        <v>0</v>
      </c>
      <c r="M241" s="21" cm="1">
        <f t="array" ref="M241">IF(ISERROR(INDEX(Jornadas[id],ROW()-5)),"",J241+K241-L241)</f>
        <v>66000</v>
      </c>
      <c r="N241" s="2" cm="1">
        <f t="array" ref="N241">IF(ISERROR(INDEX(Jornadas[id],ROW()-5)),"",COUNTIFS(_Cortes!$C:$C,INDEX(Jornadas[id],ROW()-5),_Cortes!$B:$B,LOOKUP($N$4,_Barberos!$B:$B,_Barberos!$A:$A)))</f>
        <v>13</v>
      </c>
      <c r="O241" s="21" cm="1">
        <f t="array" ref="O241">IF(ISERROR(INDEX(Jornadas[id],ROW()-5)),"",INT(SUMIFS(Cortes[importe],Cortes[id_jornada],INDEX(Jornadas[id],ROW()-5),Cortes[id_barbero],LOOKUP($N$4,Barberos[nombre],Barberos[id]))*(INDEX(Jornadas[comision_barberos],1)/100)))</f>
        <v>68000</v>
      </c>
      <c r="P241" s="21" cm="1">
        <f t="array" ref="P241">IF(ISERROR(INDEX(Jornadas[id],ROW()-5)),"",SUMIFS(Cortes[propina],Cortes[id_jornada],INDEX(Jornadas[id],ROW()-5),Cortes[id_barbero],LOOKUP($N$4,Barberos[nombre],Barberos[id])))</f>
        <v>8000</v>
      </c>
      <c r="Q241" s="21" cm="1">
        <f t="array" ref="Q241">IF(ISERROR(INDEX(Jornadas[id],ROW()-5)),"",SUMIFS(Adelantos[importe],Adelantos[id_jornada],INDEX(Jornadas[id],ROW()-5),Adelantos[id_barbero],LOOKUP($N$4,Barberos[nombre],Barberos[id])))</f>
        <v>0</v>
      </c>
      <c r="R241" s="21" cm="1">
        <f t="array" ref="R241">IF(ISERROR(INDEX(Jornadas[id],ROW()-5)),"",O241+P241-Q241)</f>
        <v>76000</v>
      </c>
      <c r="S241" s="2" cm="1">
        <f t="array" ref="S241">IF(ISERROR(INDEX(Jornadas[id],ROW()-5)),"",COUNTIFS(_Cortes!$C:$C,INDEX(Jornadas[id],ROW()-5),_Cortes!$B:$B,LOOKUP($S$4,_Barberos!$B:$B,_Barberos!$A:$A)))</f>
        <v>10</v>
      </c>
      <c r="T241" s="21" cm="1">
        <f t="array" ref="T241">IF(ISERROR(INDEX(Jornadas[id],ROW()-5)),"",INT(SUMIFS(Cortes[importe],Cortes[id_jornada],INDEX(Jornadas[id],ROW()-5),Cortes[id_barbero],LOOKUP($S$4,Barberos[nombre],Barberos[id]))*(INDEX(Jornadas[comision_barberos],1)/100)))</f>
        <v>51500</v>
      </c>
      <c r="U241" s="21" cm="1">
        <f t="array" ref="U241">IF(ISERROR(INDEX(Jornadas[id],ROW()-5)),"",SUMIFS(Cortes[propina],Cortes[id_jornada],INDEX(Jornadas[id],ROW()-5),Cortes[id_barbero],LOOKUP($S$4,Barberos[nombre],Barberos[id])))</f>
        <v>5000</v>
      </c>
      <c r="V241" s="21" cm="1">
        <f t="array" ref="V241">IF(ISERROR(INDEX(Jornadas[id],ROW()-5)),"",SUMIFS(Adelantos[importe],Adelantos[id_jornada],INDEX(Jornadas[id],ROW()-5),Adelantos[id_barbero],LOOKUP($S$4,Barberos[nombre],Barberos[id])))</f>
        <v>0</v>
      </c>
      <c r="W241" s="21" cm="1">
        <f t="array" ref="W241">IF(ISERROR(INDEX(Jornadas[id],ROW()-5)),"",T241+U241-V241)</f>
        <v>56500</v>
      </c>
      <c r="X241" s="2" cm="1">
        <f t="array" ref="X241">IF(ISERROR(INDEX(Jornadas[id],ROW()-5)),"",COUNTIFS(_Cortes!$C:$C,INDEX(Jornadas[id],ROW()-5),_Cortes!$B:$B,LOOKUP($X$4,_Barberos!$B:$B,_Barberos!$A:$A)))</f>
        <v>0</v>
      </c>
      <c r="Y241" s="21" cm="1">
        <f t="array" ref="Y241">IF(ISERROR(INDEX(Jornadas[id],ROW()-5)),"",INT(SUMIFS(Cortes[importe],Cortes[id_jornada],INDEX(Jornadas[id],ROW()-5),Cortes[id_barbero],LOOKUP($X$4,Barberos[nombre],Barberos[id]))*(INDEX(Jornadas[comision_barberos],1)/100)))</f>
        <v>0</v>
      </c>
      <c r="Z241" s="21" cm="1">
        <f t="array" ref="Z241">IF(ISERROR(INDEX(Jornadas[id],ROW()-5)),"",SUMIFS(Cortes[propina],Cortes[id_jornada],INDEX(Jornadas[id],ROW()-5),Cortes[id_barbero],LOOKUP($X$4,Barberos[nombre],Barberos[id])))</f>
        <v>0</v>
      </c>
      <c r="AA241" s="21" cm="1">
        <f t="array" ref="AA241">IF(ISERROR(INDEX(Jornadas[id],ROW()-5)),"",SUMIFS(Adelantos[importe],Adelantos[id_jornada],INDEX(Jornadas[id],ROW()-5),Adelantos[id_barbero],LOOKUP($X$4,Barberos[nombre],Barberos[id])))</f>
        <v>0</v>
      </c>
      <c r="AB241" s="21" cm="1">
        <f t="array" ref="AB241">IF(ISERROR(INDEX(Jornadas[id],ROW()-5)),"",Y241+Z241-AA241)</f>
        <v>0</v>
      </c>
      <c r="AC241" s="2" cm="1">
        <f t="array" ref="AC241">IF(ISERROR(INDEX(Jornadas[id],ROW()-5)),"",COUNTIFS(_Cortes!$C:$C,INDEX(Jornadas[id],ROW()-5),_Cortes!$B:$B,LOOKUP($AC$4,_Barberos!$B:$B,_Barberos!$A:$A)))</f>
        <v>11</v>
      </c>
      <c r="AD241" s="21" cm="1">
        <f t="array" ref="AD241">IF(ISERROR(INDEX(Jornadas[id],ROW()-5)),"",INT(SUMIFS(Cortes[importe],Cortes[id_jornada],INDEX(Jornadas[id],ROW()-5),Cortes[id_barbero],LOOKUP($AC$4,Barberos[nombre],Barberos[id]))*(INDEX(Jornadas[comision_barberos],1)/100)))</f>
        <v>55000</v>
      </c>
      <c r="AE241" s="21" cm="1">
        <f t="array" ref="AE241">IF(ISERROR(INDEX(Jornadas[id],ROW()-5)),"",SUMIFS(Cortes[propina],Cortes[id_jornada],INDEX(Jornadas[id],ROW()-5),Cortes[id_barbero],LOOKUP($AC$4,Barberos[nombre],Barberos[id])))</f>
        <v>0</v>
      </c>
      <c r="AF241" s="21" cm="1">
        <f t="array" ref="AF241">IF(ISERROR(INDEX(Jornadas[id],ROW()-5)),"",SUMIFS(Adelantos[importe],Adelantos[id_jornada],INDEX(Jornadas[id],ROW()-5),Adelantos[id_barbero],LOOKUP($AC$4,Barberos[nombre],Barberos[id])))</f>
        <v>0</v>
      </c>
      <c r="AG241" s="21" cm="1">
        <f t="array" ref="AG241">IF(ISERROR(INDEX(Jornadas[id],ROW()-5)),"",AD241+AE241-AF241)</f>
        <v>55000</v>
      </c>
      <c r="AH241" s="2" cm="1">
        <f t="array" ref="AH241">IF(ISERROR(INDEX(Jornadas[id],ROW()-5)),"",COUNTIFS(_Cortes!$C:$C,INDEX(Jornadas[id],ROW()-5),_Cortes!$B:$B,LOOKUP($AH$4,_Barberos!$B:$B,_Barberos!$A:$A)))</f>
        <v>0</v>
      </c>
      <c r="AI241" s="21" cm="1">
        <f t="array" ref="AI241">IF(ISERROR(INDEX(Jornadas[id],ROW()-5)),"",INT(SUMIFS(Cortes[importe],Cortes[id_jornada],INDEX(Jornadas[id],ROW()-5),Cortes[id_barbero],LOOKUP($AH$4,Barberos[nombre],Barberos[id]))*(INDEX(Jornadas[comision_barberos],1)/100)))</f>
        <v>0</v>
      </c>
      <c r="AJ241" s="21" cm="1">
        <f t="array" ref="AJ241">IF(ISERROR(INDEX(Jornadas[id],ROW()-5)),"",SUMIFS(Cortes[propina],Cortes[id_jornada],INDEX(Jornadas[id],ROW()-5),Cortes[id_barbero],LOOKUP($AH$4,Barberos[nombre],Barberos[id])))</f>
        <v>0</v>
      </c>
      <c r="AK241" s="21" cm="1">
        <f t="array" ref="AK241">IF(ISERROR(INDEX(Jornadas[id],ROW()-5)),"",SUMIFS(Adelantos[importe],Adelantos[id_jornada],INDEX(Jornadas[id],ROW()-5),Adelantos[id_barbero],LOOKUP($AH$4,Barberos[nombre],Barberos[id])))</f>
        <v>0</v>
      </c>
      <c r="AL241" s="21" cm="1">
        <f t="array" ref="AL241">IF(ISERROR(INDEX(Jornadas[id],ROW()-5)),"",AI241+AJ241-AK241)</f>
        <v>0</v>
      </c>
      <c r="AM241" s="2" cm="1">
        <f t="array" ref="AM241">IF(ISERROR(INDEX(Jornadas[id],ROW()-5)),"",COUNTIFS(_Cortes!$C:$C,INDEX(Jornadas[id],ROW()-5),_Cortes!$B:$B,LOOKUP($AM$4,_Barberos!$B:$B,_Barberos!$A:$A)))</f>
        <v>0</v>
      </c>
      <c r="AN241" s="21" cm="1">
        <f t="array" ref="AN241">IF(ISERROR(INDEX(Jornadas[id],ROW()-5)),"",INT(SUMIFS(Cortes[importe],Cortes[id_jornada],INDEX(Jornadas[id],ROW()-5),Cortes[id_barbero],LOOKUP($AM$4,Barberos[nombre],Barberos[id]))*(INDEX(Jornadas[comision_barberos],1)/100)))</f>
        <v>0</v>
      </c>
      <c r="AO241" s="21" cm="1">
        <f t="array" ref="AO241">IF(ISERROR(INDEX(Jornadas[id],ROW()-5)),"",SUMIFS(Cortes[propina],Cortes[id_jornada],INDEX(Jornadas[id],ROW()-5),Cortes[id_barbero],LOOKUP($AM$4,Barberos[nombre],Barberos[id])))</f>
        <v>0</v>
      </c>
      <c r="AP241" s="21" cm="1">
        <f t="array" ref="AP241">IF(ISERROR(INDEX(Jornadas[id],ROW()-5)),"",SUMIFS(Adelantos[importe],Adelantos[id_jornada],INDEX(Jornadas[id],ROW()-5),Adelantos[id_barbero],LOOKUP($AM$4,Barberos[nombre],Barberos[id])))</f>
        <v>0</v>
      </c>
      <c r="AQ241" s="21" cm="1">
        <f t="array" ref="AQ241">IF(ISERROR(INDEX(Jornadas[id],ROW()-5)),"",AN241+AO241-AP241)</f>
        <v>0</v>
      </c>
      <c r="AR241" s="2" cm="1">
        <f t="array" ref="AR241">IF(ISERROR(INDEX(Jornadas[id],ROW()-5)),"",COUNTIFS(_Cortes!$C:$C,INDEX(Jornadas[id],ROW()-5),_Cortes!$B:$B,LOOKUP($AR$4,_Barberos!$B:$B,_Barberos!$A:$A)))</f>
        <v>0</v>
      </c>
      <c r="AS241" s="21" cm="1">
        <f t="array" ref="AS241">IF(ISERROR(INDEX(Jornadas[id],ROW()-5)),"",INT(SUMIFS(Cortes[importe],Cortes[id_jornada],INDEX(Jornadas[id],ROW()-5),Cortes[id_barbero],LOOKUP($AR$4,Barberos[nombre],Barberos[id]))*(INDEX(Jornadas[comision_barberos],1)/100)))</f>
        <v>0</v>
      </c>
      <c r="AT241" s="21" cm="1">
        <f t="array" ref="AT241">IF(ISERROR(INDEX(Jornadas[id],ROW()-5)),"",SUMIFS(Cortes[propina],Cortes[id_jornada],INDEX(Jornadas[id],ROW()-5),Cortes[id_barbero],LOOKUP($AR$4,Barberos[nombre],Barberos[id])))</f>
        <v>0</v>
      </c>
      <c r="AU241" s="21" cm="1">
        <f t="array" ref="AU241">IF(ISERROR(INDEX(Jornadas[id],ROW()-5)),"",SUMIFS(Adelantos[importe],Adelantos[id_jornada],INDEX(Jornadas[id],ROW()-5),Adelantos[id_barbero],LOOKUP($AR$4,Barberos[nombre],Barberos[id])))</f>
        <v>0</v>
      </c>
      <c r="AV241" s="21" cm="1">
        <f t="array" ref="AV241">IF(ISERROR(INDEX(Jornadas[id],ROW()-5)),"",AS241+AT241-AU241)</f>
        <v>0</v>
      </c>
    </row>
    <row r="242" spans="1:48" ht="15" hidden="1" customHeight="1" x14ac:dyDescent="0.3">
      <c r="A242" s="53" t="str">
        <f t="shared" si="3"/>
        <v>Tuesday</v>
      </c>
      <c r="B242" s="54"/>
      <c r="C242" s="38" cm="1">
        <f t="array" ref="C242">IF(ISERROR(INDEX(Jornadas[id],ROW()-5)),"",INDEX(Jornadas[fecha],ROW()-5))</f>
        <v>45937</v>
      </c>
      <c r="D242" s="1" cm="1">
        <f t="array" ref="D242">IF(ISERROR(INDEX(Jornadas[id],ROW()-5)),"",COUNTIFS(_Cortes!$C:$C,INDEX(Jornadas[id],ROW()-5),_Cortes!$B:$B,LOOKUP($D$4,_Barberos!$B:$B,_Barberos!$A:$A)))</f>
        <v>0</v>
      </c>
      <c r="E242" s="20" cm="1">
        <f t="array" ref="E242">IF(ISERROR(INDEX(Jornadas[id],ROW()-5)),"",INT(SUMIFS(Cortes[importe],Cortes[id_jornada],INDEX(Jornadas[id],ROW()-5),Cortes[id_barbero],LOOKUP($D$4,Barberos[nombre],Barberos[id]))*(INDEX(Jornadas[comision_barberos],1)/100)))</f>
        <v>0</v>
      </c>
      <c r="F242" s="20" cm="1">
        <f t="array" ref="F242">IF(ISERROR(INDEX(Jornadas[id],ROW()-5)),"",SUMIFS(Cortes[propina],Cortes[id_jornada],INDEX(Jornadas[id],ROW()-5),Cortes[id_barbero],LOOKUP($D$4,Barberos[nombre],Barberos[id])))</f>
        <v>0</v>
      </c>
      <c r="G242" s="20" cm="1">
        <f t="array" ref="G242">IF(ISERROR(INDEX(Jornadas[id],ROW()-5)),"",SUMIFS(Adelantos[importe],Adelantos[id_jornada],INDEX(Jornadas[id],ROW()-5),Adelantos[id_barbero],LOOKUP($D$4,Barberos[nombre],Barberos[id])))</f>
        <v>0</v>
      </c>
      <c r="H242" s="20" cm="1">
        <f t="array" ref="H242">IF(ISERROR(INDEX(Jornadas[id],ROW()-5)),"",E242+F242-G242)</f>
        <v>0</v>
      </c>
      <c r="I242" s="1" cm="1">
        <f t="array" ref="I242">IF(ISERROR(INDEX(Jornadas[id],ROW()-5)),"",COUNTIFS(_Cortes!$C:$C,INDEX(Jornadas[id],ROW()-5),_Cortes!$B:$B,LOOKUP($I$4,_Barberos!$B:$B,_Barberos!$A:$A)))</f>
        <v>0</v>
      </c>
      <c r="J242" s="20" cm="1">
        <f t="array" ref="J242">IF(ISERROR(INDEX(Jornadas[id],ROW()-5)),"",INT(SUMIFS(Cortes[importe],Cortes[id_jornada],INDEX(Jornadas[id],ROW()-5),Cortes[id_barbero],LOOKUP($I$4,Barberos[nombre],Barberos[id]))*(INDEX(Jornadas[comision_barberos],1)/100)))</f>
        <v>0</v>
      </c>
      <c r="K242" s="20" cm="1">
        <f t="array" ref="K242">IF(ISERROR(INDEX(Jornadas[id],ROW()-5)),"",SUMIFS(Cortes[propina],Cortes[id_jornada],INDEX(Jornadas[id],ROW()-5),Cortes[id_barbero],LOOKUP($I$4,Barberos[nombre],Barberos[id])))</f>
        <v>0</v>
      </c>
      <c r="L242" s="20" cm="1">
        <f t="array" ref="L242">IF(ISERROR(INDEX(Jornadas[id],ROW()-5)),"",SUMIFS(Adelantos[importe],Adelantos[id_jornada],INDEX(Jornadas[id],ROW()-5),Adelantos[id_barbero],LOOKUP($I$4,Barberos[nombre],Barberos[id])))</f>
        <v>0</v>
      </c>
      <c r="M242" s="20" cm="1">
        <f t="array" ref="M242">IF(ISERROR(INDEX(Jornadas[id],ROW()-5)),"",J242+K242-L242)</f>
        <v>0</v>
      </c>
      <c r="N242" s="1" cm="1">
        <f t="array" ref="N242">IF(ISERROR(INDEX(Jornadas[id],ROW()-5)),"",COUNTIFS(_Cortes!$C:$C,INDEX(Jornadas[id],ROW()-5),_Cortes!$B:$B,LOOKUP($N$4,_Barberos!$B:$B,_Barberos!$A:$A)))</f>
        <v>10</v>
      </c>
      <c r="O242" s="20" cm="1">
        <f t="array" ref="O242">IF(ISERROR(INDEX(Jornadas[id],ROW()-5)),"",INT(SUMIFS(Cortes[importe],Cortes[id_jornada],INDEX(Jornadas[id],ROW()-5),Cortes[id_barbero],LOOKUP($N$4,Barberos[nombre],Barberos[id]))*(INDEX(Jornadas[comision_barberos],1)/100)))</f>
        <v>78000</v>
      </c>
      <c r="P242" s="20" cm="1">
        <f t="array" ref="P242">IF(ISERROR(INDEX(Jornadas[id],ROW()-5)),"",SUMIFS(Cortes[propina],Cortes[id_jornada],INDEX(Jornadas[id],ROW()-5),Cortes[id_barbero],LOOKUP($N$4,Barberos[nombre],Barberos[id])))</f>
        <v>3000</v>
      </c>
      <c r="Q242" s="20" cm="1">
        <f t="array" ref="Q242">IF(ISERROR(INDEX(Jornadas[id],ROW()-5)),"",SUMIFS(Adelantos[importe],Adelantos[id_jornada],INDEX(Jornadas[id],ROW()-5),Adelantos[id_barbero],LOOKUP($N$4,Barberos[nombre],Barberos[id])))</f>
        <v>0</v>
      </c>
      <c r="R242" s="20" cm="1">
        <f t="array" ref="R242">IF(ISERROR(INDEX(Jornadas[id],ROW()-5)),"",O242+P242-Q242)</f>
        <v>81000</v>
      </c>
      <c r="S242" s="1" cm="1">
        <f t="array" ref="S242">IF(ISERROR(INDEX(Jornadas[id],ROW()-5)),"",COUNTIFS(_Cortes!$C:$C,INDEX(Jornadas[id],ROW()-5),_Cortes!$B:$B,LOOKUP($S$4,_Barberos!$B:$B,_Barberos!$A:$A)))</f>
        <v>11</v>
      </c>
      <c r="T242" s="20" cm="1">
        <f t="array" ref="T242">IF(ISERROR(INDEX(Jornadas[id],ROW()-5)),"",INT(SUMIFS(Cortes[importe],Cortes[id_jornada],INDEX(Jornadas[id],ROW()-5),Cortes[id_barbero],LOOKUP($S$4,Barberos[nombre],Barberos[id]))*(INDEX(Jornadas[comision_barberos],1)/100)))</f>
        <v>56500</v>
      </c>
      <c r="U242" s="20" cm="1">
        <f t="array" ref="U242">IF(ISERROR(INDEX(Jornadas[id],ROW()-5)),"",SUMIFS(Cortes[propina],Cortes[id_jornada],INDEX(Jornadas[id],ROW()-5),Cortes[id_barbero],LOOKUP($S$4,Barberos[nombre],Barberos[id])))</f>
        <v>3000</v>
      </c>
      <c r="V242" s="20" cm="1">
        <f t="array" ref="V242">IF(ISERROR(INDEX(Jornadas[id],ROW()-5)),"",SUMIFS(Adelantos[importe],Adelantos[id_jornada],INDEX(Jornadas[id],ROW()-5),Adelantos[id_barbero],LOOKUP($S$4,Barberos[nombre],Barberos[id])))</f>
        <v>0</v>
      </c>
      <c r="W242" s="20" cm="1">
        <f t="array" ref="W242">IF(ISERROR(INDEX(Jornadas[id],ROW()-5)),"",T242+U242-V242)</f>
        <v>59500</v>
      </c>
      <c r="X242" s="1" cm="1">
        <f t="array" ref="X242">IF(ISERROR(INDEX(Jornadas[id],ROW()-5)),"",COUNTIFS(_Cortes!$C:$C,INDEX(Jornadas[id],ROW()-5),_Cortes!$B:$B,LOOKUP($X$4,_Barberos!$B:$B,_Barberos!$A:$A)))</f>
        <v>8</v>
      </c>
      <c r="Y242" s="20" cm="1">
        <f t="array" ref="Y242">IF(ISERROR(INDEX(Jornadas[id],ROW()-5)),"",INT(SUMIFS(Cortes[importe],Cortes[id_jornada],INDEX(Jornadas[id],ROW()-5),Cortes[id_barbero],LOOKUP($X$4,Barberos[nombre],Barberos[id]))*(INDEX(Jornadas[comision_barberos],1)/100)))</f>
        <v>41500</v>
      </c>
      <c r="Z242" s="20" cm="1">
        <f t="array" ref="Z242">IF(ISERROR(INDEX(Jornadas[id],ROW()-5)),"",SUMIFS(Cortes[propina],Cortes[id_jornada],INDEX(Jornadas[id],ROW()-5),Cortes[id_barbero],LOOKUP($X$4,Barberos[nombre],Barberos[id])))</f>
        <v>5000</v>
      </c>
      <c r="AA242" s="20" cm="1">
        <f t="array" ref="AA242">IF(ISERROR(INDEX(Jornadas[id],ROW()-5)),"",SUMIFS(Adelantos[importe],Adelantos[id_jornada],INDEX(Jornadas[id],ROW()-5),Adelantos[id_barbero],LOOKUP($X$4,Barberos[nombre],Barberos[id])))</f>
        <v>0</v>
      </c>
      <c r="AB242" s="20" cm="1">
        <f t="array" ref="AB242">IF(ISERROR(INDEX(Jornadas[id],ROW()-5)),"",Y242+Z242-AA242)</f>
        <v>46500</v>
      </c>
      <c r="AC242" s="1" cm="1">
        <f t="array" ref="AC242">IF(ISERROR(INDEX(Jornadas[id],ROW()-5)),"",COUNTIFS(_Cortes!$C:$C,INDEX(Jornadas[id],ROW()-5),_Cortes!$B:$B,LOOKUP($AC$4,_Barberos!$B:$B,_Barberos!$A:$A)))</f>
        <v>9</v>
      </c>
      <c r="AD242" s="20" cm="1">
        <f t="array" ref="AD242">IF(ISERROR(INDEX(Jornadas[id],ROW()-5)),"",INT(SUMIFS(Cortes[importe],Cortes[id_jornada],INDEX(Jornadas[id],ROW()-5),Cortes[id_barbero],LOOKUP($AC$4,Barberos[nombre],Barberos[id]))*(INDEX(Jornadas[comision_barberos],1)/100)))</f>
        <v>45000</v>
      </c>
      <c r="AE242" s="20" cm="1">
        <f t="array" ref="AE242">IF(ISERROR(INDEX(Jornadas[id],ROW()-5)),"",SUMIFS(Cortes[propina],Cortes[id_jornada],INDEX(Jornadas[id],ROW()-5),Cortes[id_barbero],LOOKUP($AC$4,Barberos[nombre],Barberos[id])))</f>
        <v>2000</v>
      </c>
      <c r="AF242" s="20" cm="1">
        <f t="array" ref="AF242">IF(ISERROR(INDEX(Jornadas[id],ROW()-5)),"",SUMIFS(Adelantos[importe],Adelantos[id_jornada],INDEX(Jornadas[id],ROW()-5),Adelantos[id_barbero],LOOKUP($AC$4,Barberos[nombre],Barberos[id])))</f>
        <v>0</v>
      </c>
      <c r="AG242" s="20" cm="1">
        <f t="array" ref="AG242">IF(ISERROR(INDEX(Jornadas[id],ROW()-5)),"",AD242+AE242-AF242)</f>
        <v>47000</v>
      </c>
      <c r="AH242" s="1" cm="1">
        <f t="array" ref="AH242">IF(ISERROR(INDEX(Jornadas[id],ROW()-5)),"",COUNTIFS(_Cortes!$C:$C,INDEX(Jornadas[id],ROW()-5),_Cortes!$B:$B,LOOKUP($AH$4,_Barberos!$B:$B,_Barberos!$A:$A)))</f>
        <v>0</v>
      </c>
      <c r="AI242" s="20" cm="1">
        <f t="array" ref="AI242">IF(ISERROR(INDEX(Jornadas[id],ROW()-5)),"",INT(SUMIFS(Cortes[importe],Cortes[id_jornada],INDEX(Jornadas[id],ROW()-5),Cortes[id_barbero],LOOKUP($AH$4,Barberos[nombre],Barberos[id]))*(INDEX(Jornadas[comision_barberos],1)/100)))</f>
        <v>0</v>
      </c>
      <c r="AJ242" s="20" cm="1">
        <f t="array" ref="AJ242">IF(ISERROR(INDEX(Jornadas[id],ROW()-5)),"",SUMIFS(Cortes[propina],Cortes[id_jornada],INDEX(Jornadas[id],ROW()-5),Cortes[id_barbero],LOOKUP($AH$4,Barberos[nombre],Barberos[id])))</f>
        <v>0</v>
      </c>
      <c r="AK242" s="20" cm="1">
        <f t="array" ref="AK242">IF(ISERROR(INDEX(Jornadas[id],ROW()-5)),"",SUMIFS(Adelantos[importe],Adelantos[id_jornada],INDEX(Jornadas[id],ROW()-5),Adelantos[id_barbero],LOOKUP($AH$4,Barberos[nombre],Barberos[id])))</f>
        <v>0</v>
      </c>
      <c r="AL242" s="20" cm="1">
        <f t="array" ref="AL242">IF(ISERROR(INDEX(Jornadas[id],ROW()-5)),"",AI242+AJ242-AK242)</f>
        <v>0</v>
      </c>
      <c r="AM242" s="1" cm="1">
        <f t="array" ref="AM242">IF(ISERROR(INDEX(Jornadas[id],ROW()-5)),"",COUNTIFS(_Cortes!$C:$C,INDEX(Jornadas[id],ROW()-5),_Cortes!$B:$B,LOOKUP($AM$4,_Barberos!$B:$B,_Barberos!$A:$A)))</f>
        <v>0</v>
      </c>
      <c r="AN242" s="20" cm="1">
        <f t="array" ref="AN242">IF(ISERROR(INDEX(Jornadas[id],ROW()-5)),"",INT(SUMIFS(Cortes[importe],Cortes[id_jornada],INDEX(Jornadas[id],ROW()-5),Cortes[id_barbero],LOOKUP($AM$4,Barberos[nombre],Barberos[id]))*(INDEX(Jornadas[comision_barberos],1)/100)))</f>
        <v>0</v>
      </c>
      <c r="AO242" s="20" cm="1">
        <f t="array" ref="AO242">IF(ISERROR(INDEX(Jornadas[id],ROW()-5)),"",SUMIFS(Cortes[propina],Cortes[id_jornada],INDEX(Jornadas[id],ROW()-5),Cortes[id_barbero],LOOKUP($AM$4,Barberos[nombre],Barberos[id])))</f>
        <v>0</v>
      </c>
      <c r="AP242" s="20" cm="1">
        <f t="array" ref="AP242">IF(ISERROR(INDEX(Jornadas[id],ROW()-5)),"",SUMIFS(Adelantos[importe],Adelantos[id_jornada],INDEX(Jornadas[id],ROW()-5),Adelantos[id_barbero],LOOKUP($AM$4,Barberos[nombre],Barberos[id])))</f>
        <v>0</v>
      </c>
      <c r="AQ242" s="20" cm="1">
        <f t="array" ref="AQ242">IF(ISERROR(INDEX(Jornadas[id],ROW()-5)),"",AN242+AO242-AP242)</f>
        <v>0</v>
      </c>
      <c r="AR242" s="1" cm="1">
        <f t="array" ref="AR242">IF(ISERROR(INDEX(Jornadas[id],ROW()-5)),"",COUNTIFS(_Cortes!$C:$C,INDEX(Jornadas[id],ROW()-5),_Cortes!$B:$B,LOOKUP($AR$4,_Barberos!$B:$B,_Barberos!$A:$A)))</f>
        <v>0</v>
      </c>
      <c r="AS242" s="20" cm="1">
        <f t="array" ref="AS242">IF(ISERROR(INDEX(Jornadas[id],ROW()-5)),"",INT(SUMIFS(Cortes[importe],Cortes[id_jornada],INDEX(Jornadas[id],ROW()-5),Cortes[id_barbero],LOOKUP($AR$4,Barberos[nombre],Barberos[id]))*(INDEX(Jornadas[comision_barberos],1)/100)))</f>
        <v>0</v>
      </c>
      <c r="AT242" s="20" cm="1">
        <f t="array" ref="AT242">IF(ISERROR(INDEX(Jornadas[id],ROW()-5)),"",SUMIFS(Cortes[propina],Cortes[id_jornada],INDEX(Jornadas[id],ROW()-5),Cortes[id_barbero],LOOKUP($AR$4,Barberos[nombre],Barberos[id])))</f>
        <v>0</v>
      </c>
      <c r="AU242" s="20" cm="1">
        <f t="array" ref="AU242">IF(ISERROR(INDEX(Jornadas[id],ROW()-5)),"",SUMIFS(Adelantos[importe],Adelantos[id_jornada],INDEX(Jornadas[id],ROW()-5),Adelantos[id_barbero],LOOKUP($AR$4,Barberos[nombre],Barberos[id])))</f>
        <v>0</v>
      </c>
      <c r="AV242" s="20" cm="1">
        <f t="array" ref="AV242">IF(ISERROR(INDEX(Jornadas[id],ROW()-5)),"",AS242+AT242-AU242)</f>
        <v>0</v>
      </c>
    </row>
    <row r="243" spans="1:48" ht="15" hidden="1" customHeight="1" x14ac:dyDescent="0.3">
      <c r="A243" s="51" t="str">
        <f t="shared" si="3"/>
        <v>Wednesday</v>
      </c>
      <c r="B243" s="52"/>
      <c r="C243" s="36" cm="1">
        <f t="array" ref="C243">IF(ISERROR(INDEX(Jornadas[id],ROW()-5)),"",INDEX(Jornadas[fecha],ROW()-5))</f>
        <v>45938</v>
      </c>
      <c r="D243" s="2" cm="1">
        <f t="array" ref="D243">IF(ISERROR(INDEX(Jornadas[id],ROW()-5)),"",COUNTIFS(_Cortes!$C:$C,INDEX(Jornadas[id],ROW()-5),_Cortes!$B:$B,LOOKUP($D$4,_Barberos!$B:$B,_Barberos!$A:$A)))</f>
        <v>11</v>
      </c>
      <c r="E243" s="21" cm="1">
        <f t="array" ref="E243">IF(ISERROR(INDEX(Jornadas[id],ROW()-5)),"",INT(SUMIFS(Cortes[importe],Cortes[id_jornada],INDEX(Jornadas[id],ROW()-5),Cortes[id_barbero],LOOKUP($D$4,Barberos[nombre],Barberos[id]))*(INDEX(Jornadas[comision_barberos],1)/100)))</f>
        <v>56500</v>
      </c>
      <c r="F243" s="21" cm="1">
        <f t="array" ref="F243">IF(ISERROR(INDEX(Jornadas[id],ROW()-5)),"",SUMIFS(Cortes[propina],Cortes[id_jornada],INDEX(Jornadas[id],ROW()-5),Cortes[id_barbero],LOOKUP($D$4,Barberos[nombre],Barberos[id])))</f>
        <v>2150</v>
      </c>
      <c r="G243" s="21" cm="1">
        <f t="array" ref="G243">IF(ISERROR(INDEX(Jornadas[id],ROW()-5)),"",SUMIFS(Adelantos[importe],Adelantos[id_jornada],INDEX(Jornadas[id],ROW()-5),Adelantos[id_barbero],LOOKUP($D$4,Barberos[nombre],Barberos[id])))</f>
        <v>0</v>
      </c>
      <c r="H243" s="21" cm="1">
        <f t="array" ref="H243">IF(ISERROR(INDEX(Jornadas[id],ROW()-5)),"",E243+F243-G243)</f>
        <v>58650</v>
      </c>
      <c r="I243" s="2" cm="1">
        <f t="array" ref="I243">IF(ISERROR(INDEX(Jornadas[id],ROW()-5)),"",COUNTIFS(_Cortes!$C:$C,INDEX(Jornadas[id],ROW()-5),_Cortes!$B:$B,LOOKUP($I$4,_Barberos!$B:$B,_Barberos!$A:$A)))</f>
        <v>13</v>
      </c>
      <c r="J243" s="21" cm="1">
        <f t="array" ref="J243">IF(ISERROR(INDEX(Jornadas[id],ROW()-5)),"",INT(SUMIFS(Cortes[importe],Cortes[id_jornada],INDEX(Jornadas[id],ROW()-5),Cortes[id_barbero],LOOKUP($I$4,Barberos[nombre],Barberos[id]))*(INDEX(Jornadas[comision_barberos],1)/100)))</f>
        <v>66500</v>
      </c>
      <c r="K243" s="21" cm="1">
        <f t="array" ref="K243">IF(ISERROR(INDEX(Jornadas[id],ROW()-5)),"",SUMIFS(Cortes[propina],Cortes[id_jornada],INDEX(Jornadas[id],ROW()-5),Cortes[id_barbero],LOOKUP($I$4,Barberos[nombre],Barberos[id])))</f>
        <v>4000</v>
      </c>
      <c r="L243" s="21" cm="1">
        <f t="array" ref="L243">IF(ISERROR(INDEX(Jornadas[id],ROW()-5)),"",SUMIFS(Adelantos[importe],Adelantos[id_jornada],INDEX(Jornadas[id],ROW()-5),Adelantos[id_barbero],LOOKUP($I$4,Barberos[nombre],Barberos[id])))</f>
        <v>0</v>
      </c>
      <c r="M243" s="21" cm="1">
        <f t="array" ref="M243">IF(ISERROR(INDEX(Jornadas[id],ROW()-5)),"",J243+K243-L243)</f>
        <v>70500</v>
      </c>
      <c r="N243" s="2" cm="1">
        <f t="array" ref="N243">IF(ISERROR(INDEX(Jornadas[id],ROW()-5)),"",COUNTIFS(_Cortes!$C:$C,INDEX(Jornadas[id],ROW()-5),_Cortes!$B:$B,LOOKUP($N$4,_Barberos!$B:$B,_Barberos!$A:$A)))</f>
        <v>0</v>
      </c>
      <c r="O243" s="21" cm="1">
        <f t="array" ref="O243">IF(ISERROR(INDEX(Jornadas[id],ROW()-5)),"",INT(SUMIFS(Cortes[importe],Cortes[id_jornada],INDEX(Jornadas[id],ROW()-5),Cortes[id_barbero],LOOKUP($N$4,Barberos[nombre],Barberos[id]))*(INDEX(Jornadas[comision_barberos],1)/100)))</f>
        <v>0</v>
      </c>
      <c r="P243" s="21" cm="1">
        <f t="array" ref="P243">IF(ISERROR(INDEX(Jornadas[id],ROW()-5)),"",SUMIFS(Cortes[propina],Cortes[id_jornada],INDEX(Jornadas[id],ROW()-5),Cortes[id_barbero],LOOKUP($N$4,Barberos[nombre],Barberos[id])))</f>
        <v>0</v>
      </c>
      <c r="Q243" s="21" cm="1">
        <f t="array" ref="Q243">IF(ISERROR(INDEX(Jornadas[id],ROW()-5)),"",SUMIFS(Adelantos[importe],Adelantos[id_jornada],INDEX(Jornadas[id],ROW()-5),Adelantos[id_barbero],LOOKUP($N$4,Barberos[nombre],Barberos[id])))</f>
        <v>0</v>
      </c>
      <c r="R243" s="21" cm="1">
        <f t="array" ref="R243">IF(ISERROR(INDEX(Jornadas[id],ROW()-5)),"",O243+P243-Q243)</f>
        <v>0</v>
      </c>
      <c r="S243" s="2" cm="1">
        <f t="array" ref="S243">IF(ISERROR(INDEX(Jornadas[id],ROW()-5)),"",COUNTIFS(_Cortes!$C:$C,INDEX(Jornadas[id],ROW()-5),_Cortes!$B:$B,LOOKUP($S$4,_Barberos!$B:$B,_Barberos!$A:$A)))</f>
        <v>9</v>
      </c>
      <c r="T243" s="21" cm="1">
        <f t="array" ref="T243">IF(ISERROR(INDEX(Jornadas[id],ROW()-5)),"",INT(SUMIFS(Cortes[importe],Cortes[id_jornada],INDEX(Jornadas[id],ROW()-5),Cortes[id_barbero],LOOKUP($S$4,Barberos[nombre],Barberos[id]))*(INDEX(Jornadas[comision_barberos],1)/100)))</f>
        <v>46500</v>
      </c>
      <c r="U243" s="21" cm="1">
        <f t="array" ref="U243">IF(ISERROR(INDEX(Jornadas[id],ROW()-5)),"",SUMIFS(Cortes[propina],Cortes[id_jornada],INDEX(Jornadas[id],ROW()-5),Cortes[id_barbero],LOOKUP($S$4,Barberos[nombre],Barberos[id])))</f>
        <v>6500</v>
      </c>
      <c r="V243" s="21" cm="1">
        <f t="array" ref="V243">IF(ISERROR(INDEX(Jornadas[id],ROW()-5)),"",SUMIFS(Adelantos[importe],Adelantos[id_jornada],INDEX(Jornadas[id],ROW()-5),Adelantos[id_barbero],LOOKUP($S$4,Barberos[nombre],Barberos[id])))</f>
        <v>0</v>
      </c>
      <c r="W243" s="21" cm="1">
        <f t="array" ref="W243">IF(ISERROR(INDEX(Jornadas[id],ROW()-5)),"",T243+U243-V243)</f>
        <v>53000</v>
      </c>
      <c r="X243" s="2" cm="1">
        <f t="array" ref="X243">IF(ISERROR(INDEX(Jornadas[id],ROW()-5)),"",COUNTIFS(_Cortes!$C:$C,INDEX(Jornadas[id],ROW()-5),_Cortes!$B:$B,LOOKUP($X$4,_Barberos!$B:$B,_Barberos!$A:$A)))</f>
        <v>9</v>
      </c>
      <c r="Y243" s="21" cm="1">
        <f t="array" ref="Y243">IF(ISERROR(INDEX(Jornadas[id],ROW()-5)),"",INT(SUMIFS(Cortes[importe],Cortes[id_jornada],INDEX(Jornadas[id],ROW()-5),Cortes[id_barbero],LOOKUP($X$4,Barberos[nombre],Barberos[id]))*(INDEX(Jornadas[comision_barberos],1)/100)))</f>
        <v>46500</v>
      </c>
      <c r="Z243" s="21" cm="1">
        <f t="array" ref="Z243">IF(ISERROR(INDEX(Jornadas[id],ROW()-5)),"",SUMIFS(Cortes[propina],Cortes[id_jornada],INDEX(Jornadas[id],ROW()-5),Cortes[id_barbero],LOOKUP($X$4,Barberos[nombre],Barberos[id])))</f>
        <v>6000</v>
      </c>
      <c r="AA243" s="21" cm="1">
        <f t="array" ref="AA243">IF(ISERROR(INDEX(Jornadas[id],ROW()-5)),"",SUMIFS(Adelantos[importe],Adelantos[id_jornada],INDEX(Jornadas[id],ROW()-5),Adelantos[id_barbero],LOOKUP($X$4,Barberos[nombre],Barberos[id])))</f>
        <v>500</v>
      </c>
      <c r="AB243" s="21" cm="1">
        <f t="array" ref="AB243">IF(ISERROR(INDEX(Jornadas[id],ROW()-5)),"",Y243+Z243-AA243)</f>
        <v>52000</v>
      </c>
      <c r="AC243" s="2" cm="1">
        <f t="array" ref="AC243">IF(ISERROR(INDEX(Jornadas[id],ROW()-5)),"",COUNTIFS(_Cortes!$C:$C,INDEX(Jornadas[id],ROW()-5),_Cortes!$B:$B,LOOKUP($AC$4,_Barberos!$B:$B,_Barberos!$A:$A)))</f>
        <v>0</v>
      </c>
      <c r="AD243" s="21" cm="1">
        <f t="array" ref="AD243">IF(ISERROR(INDEX(Jornadas[id],ROW()-5)),"",INT(SUMIFS(Cortes[importe],Cortes[id_jornada],INDEX(Jornadas[id],ROW()-5),Cortes[id_barbero],LOOKUP($AC$4,Barberos[nombre],Barberos[id]))*(INDEX(Jornadas[comision_barberos],1)/100)))</f>
        <v>0</v>
      </c>
      <c r="AE243" s="21" cm="1">
        <f t="array" ref="AE243">IF(ISERROR(INDEX(Jornadas[id],ROW()-5)),"",SUMIFS(Cortes[propina],Cortes[id_jornada],INDEX(Jornadas[id],ROW()-5),Cortes[id_barbero],LOOKUP($AC$4,Barberos[nombre],Barberos[id])))</f>
        <v>0</v>
      </c>
      <c r="AF243" s="21" cm="1">
        <f t="array" ref="AF243">IF(ISERROR(INDEX(Jornadas[id],ROW()-5)),"",SUMIFS(Adelantos[importe],Adelantos[id_jornada],INDEX(Jornadas[id],ROW()-5),Adelantos[id_barbero],LOOKUP($AC$4,Barberos[nombre],Barberos[id])))</f>
        <v>0</v>
      </c>
      <c r="AG243" s="21" cm="1">
        <f t="array" ref="AG243">IF(ISERROR(INDEX(Jornadas[id],ROW()-5)),"",AD243+AE243-AF243)</f>
        <v>0</v>
      </c>
      <c r="AH243" s="2" cm="1">
        <f t="array" ref="AH243">IF(ISERROR(INDEX(Jornadas[id],ROW()-5)),"",COUNTIFS(_Cortes!$C:$C,INDEX(Jornadas[id],ROW()-5),_Cortes!$B:$B,LOOKUP($AH$4,_Barberos!$B:$B,_Barberos!$A:$A)))</f>
        <v>0</v>
      </c>
      <c r="AI243" s="21" cm="1">
        <f t="array" ref="AI243">IF(ISERROR(INDEX(Jornadas[id],ROW()-5)),"",INT(SUMIFS(Cortes[importe],Cortes[id_jornada],INDEX(Jornadas[id],ROW()-5),Cortes[id_barbero],LOOKUP($AH$4,Barberos[nombre],Barberos[id]))*(INDEX(Jornadas[comision_barberos],1)/100)))</f>
        <v>0</v>
      </c>
      <c r="AJ243" s="21" cm="1">
        <f t="array" ref="AJ243">IF(ISERROR(INDEX(Jornadas[id],ROW()-5)),"",SUMIFS(Cortes[propina],Cortes[id_jornada],INDEX(Jornadas[id],ROW()-5),Cortes[id_barbero],LOOKUP($AH$4,Barberos[nombre],Barberos[id])))</f>
        <v>0</v>
      </c>
      <c r="AK243" s="21" cm="1">
        <f t="array" ref="AK243">IF(ISERROR(INDEX(Jornadas[id],ROW()-5)),"",SUMIFS(Adelantos[importe],Adelantos[id_jornada],INDEX(Jornadas[id],ROW()-5),Adelantos[id_barbero],LOOKUP($AH$4,Barberos[nombre],Barberos[id])))</f>
        <v>0</v>
      </c>
      <c r="AL243" s="21" cm="1">
        <f t="array" ref="AL243">IF(ISERROR(INDEX(Jornadas[id],ROW()-5)),"",AI243+AJ243-AK243)</f>
        <v>0</v>
      </c>
      <c r="AM243" s="2" cm="1">
        <f t="array" ref="AM243">IF(ISERROR(INDEX(Jornadas[id],ROW()-5)),"",COUNTIFS(_Cortes!$C:$C,INDEX(Jornadas[id],ROW()-5),_Cortes!$B:$B,LOOKUP($AM$4,_Barberos!$B:$B,_Barberos!$A:$A)))</f>
        <v>0</v>
      </c>
      <c r="AN243" s="21" cm="1">
        <f t="array" ref="AN243">IF(ISERROR(INDEX(Jornadas[id],ROW()-5)),"",INT(SUMIFS(Cortes[importe],Cortes[id_jornada],INDEX(Jornadas[id],ROW()-5),Cortes[id_barbero],LOOKUP($AM$4,Barberos[nombre],Barberos[id]))*(INDEX(Jornadas[comision_barberos],1)/100)))</f>
        <v>0</v>
      </c>
      <c r="AO243" s="21" cm="1">
        <f t="array" ref="AO243">IF(ISERROR(INDEX(Jornadas[id],ROW()-5)),"",SUMIFS(Cortes[propina],Cortes[id_jornada],INDEX(Jornadas[id],ROW()-5),Cortes[id_barbero],LOOKUP($AM$4,Barberos[nombre],Barberos[id])))</f>
        <v>0</v>
      </c>
      <c r="AP243" s="21" cm="1">
        <f t="array" ref="AP243">IF(ISERROR(INDEX(Jornadas[id],ROW()-5)),"",SUMIFS(Adelantos[importe],Adelantos[id_jornada],INDEX(Jornadas[id],ROW()-5),Adelantos[id_barbero],LOOKUP($AM$4,Barberos[nombre],Barberos[id])))</f>
        <v>0</v>
      </c>
      <c r="AQ243" s="21" cm="1">
        <f t="array" ref="AQ243">IF(ISERROR(INDEX(Jornadas[id],ROW()-5)),"",AN243+AO243-AP243)</f>
        <v>0</v>
      </c>
      <c r="AR243" s="2" cm="1">
        <f t="array" ref="AR243">IF(ISERROR(INDEX(Jornadas[id],ROW()-5)),"",COUNTIFS(_Cortes!$C:$C,INDEX(Jornadas[id],ROW()-5),_Cortes!$B:$B,LOOKUP($AR$4,_Barberos!$B:$B,_Barberos!$A:$A)))</f>
        <v>0</v>
      </c>
      <c r="AS243" s="21" cm="1">
        <f t="array" ref="AS243">IF(ISERROR(INDEX(Jornadas[id],ROW()-5)),"",INT(SUMIFS(Cortes[importe],Cortes[id_jornada],INDEX(Jornadas[id],ROW()-5),Cortes[id_barbero],LOOKUP($AR$4,Barberos[nombre],Barberos[id]))*(INDEX(Jornadas[comision_barberos],1)/100)))</f>
        <v>0</v>
      </c>
      <c r="AT243" s="21" cm="1">
        <f t="array" ref="AT243">IF(ISERROR(INDEX(Jornadas[id],ROW()-5)),"",SUMIFS(Cortes[propina],Cortes[id_jornada],INDEX(Jornadas[id],ROW()-5),Cortes[id_barbero],LOOKUP($AR$4,Barberos[nombre],Barberos[id])))</f>
        <v>0</v>
      </c>
      <c r="AU243" s="21" cm="1">
        <f t="array" ref="AU243">IF(ISERROR(INDEX(Jornadas[id],ROW()-5)),"",SUMIFS(Adelantos[importe],Adelantos[id_jornada],INDEX(Jornadas[id],ROW()-5),Adelantos[id_barbero],LOOKUP($AR$4,Barberos[nombre],Barberos[id])))</f>
        <v>0</v>
      </c>
      <c r="AV243" s="21" cm="1">
        <f t="array" ref="AV243">IF(ISERROR(INDEX(Jornadas[id],ROW()-5)),"",AS243+AT243-AU243)</f>
        <v>0</v>
      </c>
    </row>
    <row r="244" spans="1:48" ht="15" hidden="1" customHeight="1" x14ac:dyDescent="0.3">
      <c r="A244" s="53" t="str">
        <f t="shared" si="3"/>
        <v>Thursday</v>
      </c>
      <c r="B244" s="54"/>
      <c r="C244" s="38" cm="1">
        <f t="array" ref="C244">IF(ISERROR(INDEX(Jornadas[id],ROW()-5)),"",INDEX(Jornadas[fecha],ROW()-5))</f>
        <v>45939</v>
      </c>
      <c r="D244" s="1" cm="1">
        <f t="array" ref="D244">IF(ISERROR(INDEX(Jornadas[id],ROW()-5)),"",COUNTIFS(_Cortes!$C:$C,INDEX(Jornadas[id],ROW()-5),_Cortes!$B:$B,LOOKUP($D$4,_Barberos!$B:$B,_Barberos!$A:$A)))</f>
        <v>10</v>
      </c>
      <c r="E244" s="20" cm="1">
        <f t="array" ref="E244">IF(ISERROR(INDEX(Jornadas[id],ROW()-5)),"",INT(SUMIFS(Cortes[importe],Cortes[id_jornada],INDEX(Jornadas[id],ROW()-5),Cortes[id_barbero],LOOKUP($D$4,Barberos[nombre],Barberos[id]))*(INDEX(Jornadas[comision_barberos],1)/100)))</f>
        <v>53000</v>
      </c>
      <c r="F244" s="20" cm="1">
        <f t="array" ref="F244">IF(ISERROR(INDEX(Jornadas[id],ROW()-5)),"",SUMIFS(Cortes[propina],Cortes[id_jornada],INDEX(Jornadas[id],ROW()-5),Cortes[id_barbero],LOOKUP($D$4,Barberos[nombre],Barberos[id])))</f>
        <v>4000</v>
      </c>
      <c r="G244" s="20" cm="1">
        <f t="array" ref="G244">IF(ISERROR(INDEX(Jornadas[id],ROW()-5)),"",SUMIFS(Adelantos[importe],Adelantos[id_jornada],INDEX(Jornadas[id],ROW()-5),Adelantos[id_barbero],LOOKUP($D$4,Barberos[nombre],Barberos[id])))</f>
        <v>0</v>
      </c>
      <c r="H244" s="20" cm="1">
        <f t="array" ref="H244">IF(ISERROR(INDEX(Jornadas[id],ROW()-5)),"",E244+F244-G244)</f>
        <v>57000</v>
      </c>
      <c r="I244" s="1" cm="1">
        <f t="array" ref="I244">IF(ISERROR(INDEX(Jornadas[id],ROW()-5)),"",COUNTIFS(_Cortes!$C:$C,INDEX(Jornadas[id],ROW()-5),_Cortes!$B:$B,LOOKUP($I$4,_Barberos!$B:$B,_Barberos!$A:$A)))</f>
        <v>21</v>
      </c>
      <c r="J244" s="20" cm="1">
        <f t="array" ref="J244">IF(ISERROR(INDEX(Jornadas[id],ROW()-5)),"",INT(SUMIFS(Cortes[importe],Cortes[id_jornada],INDEX(Jornadas[id],ROW()-5),Cortes[id_barbero],LOOKUP($I$4,Barberos[nombre],Barberos[id]))*(INDEX(Jornadas[comision_barberos],1)/100)))</f>
        <v>105000</v>
      </c>
      <c r="K244" s="20" cm="1">
        <f t="array" ref="K244">IF(ISERROR(INDEX(Jornadas[id],ROW()-5)),"",SUMIFS(Cortes[propina],Cortes[id_jornada],INDEX(Jornadas[id],ROW()-5),Cortes[id_barbero],LOOKUP($I$4,Barberos[nombre],Barberos[id])))</f>
        <v>6000</v>
      </c>
      <c r="L244" s="20" cm="1">
        <f t="array" ref="L244">IF(ISERROR(INDEX(Jornadas[id],ROW()-5)),"",SUMIFS(Adelantos[importe],Adelantos[id_jornada],INDEX(Jornadas[id],ROW()-5),Adelantos[id_barbero],LOOKUP($I$4,Barberos[nombre],Barberos[id])))</f>
        <v>0</v>
      </c>
      <c r="M244" s="20" cm="1">
        <f t="array" ref="M244">IF(ISERROR(INDEX(Jornadas[id],ROW()-5)),"",J244+K244-L244)</f>
        <v>111000</v>
      </c>
      <c r="N244" s="1" cm="1">
        <f t="array" ref="N244">IF(ISERROR(INDEX(Jornadas[id],ROW()-5)),"",COUNTIFS(_Cortes!$C:$C,INDEX(Jornadas[id],ROW()-5),_Cortes!$B:$B,LOOKUP($N$4,_Barberos!$B:$B,_Barberos!$A:$A)))</f>
        <v>13</v>
      </c>
      <c r="O244" s="20" cm="1">
        <f t="array" ref="O244">IF(ISERROR(INDEX(Jornadas[id],ROW()-5)),"",INT(SUMIFS(Cortes[importe],Cortes[id_jornada],INDEX(Jornadas[id],ROW()-5),Cortes[id_barbero],LOOKUP($N$4,Barberos[nombre],Barberos[id]))*(INDEX(Jornadas[comision_barberos],1)/100)))</f>
        <v>68000</v>
      </c>
      <c r="P244" s="20" cm="1">
        <f t="array" ref="P244">IF(ISERROR(INDEX(Jornadas[id],ROW()-5)),"",SUMIFS(Cortes[propina],Cortes[id_jornada],INDEX(Jornadas[id],ROW()-5),Cortes[id_barbero],LOOKUP($N$4,Barberos[nombre],Barberos[id])))</f>
        <v>16400</v>
      </c>
      <c r="Q244" s="20" cm="1">
        <f t="array" ref="Q244">IF(ISERROR(INDEX(Jornadas[id],ROW()-5)),"",SUMIFS(Adelantos[importe],Adelantos[id_jornada],INDEX(Jornadas[id],ROW()-5),Adelantos[id_barbero],LOOKUP($N$4,Barberos[nombre],Barberos[id])))</f>
        <v>0</v>
      </c>
      <c r="R244" s="20" cm="1">
        <f t="array" ref="R244">IF(ISERROR(INDEX(Jornadas[id],ROW()-5)),"",O244+P244-Q244)</f>
        <v>84400</v>
      </c>
      <c r="S244" s="1" cm="1">
        <f t="array" ref="S244">IF(ISERROR(INDEX(Jornadas[id],ROW()-5)),"",COUNTIFS(_Cortes!$C:$C,INDEX(Jornadas[id],ROW()-5),_Cortes!$B:$B,LOOKUP($S$4,_Barberos!$B:$B,_Barberos!$A:$A)))</f>
        <v>0</v>
      </c>
      <c r="T244" s="20" cm="1">
        <f t="array" ref="T244">IF(ISERROR(INDEX(Jornadas[id],ROW()-5)),"",INT(SUMIFS(Cortes[importe],Cortes[id_jornada],INDEX(Jornadas[id],ROW()-5),Cortes[id_barbero],LOOKUP($S$4,Barberos[nombre],Barberos[id]))*(INDEX(Jornadas[comision_barberos],1)/100)))</f>
        <v>0</v>
      </c>
      <c r="U244" s="20" cm="1">
        <f t="array" ref="U244">IF(ISERROR(INDEX(Jornadas[id],ROW()-5)),"",SUMIFS(Cortes[propina],Cortes[id_jornada],INDEX(Jornadas[id],ROW()-5),Cortes[id_barbero],LOOKUP($S$4,Barberos[nombre],Barberos[id])))</f>
        <v>0</v>
      </c>
      <c r="V244" s="20" cm="1">
        <f t="array" ref="V244">IF(ISERROR(INDEX(Jornadas[id],ROW()-5)),"",SUMIFS(Adelantos[importe],Adelantos[id_jornada],INDEX(Jornadas[id],ROW()-5),Adelantos[id_barbero],LOOKUP($S$4,Barberos[nombre],Barberos[id])))</f>
        <v>0</v>
      </c>
      <c r="W244" s="20" cm="1">
        <f t="array" ref="W244">IF(ISERROR(INDEX(Jornadas[id],ROW()-5)),"",T244+U244-V244)</f>
        <v>0</v>
      </c>
      <c r="X244" s="1" cm="1">
        <f t="array" ref="X244">IF(ISERROR(INDEX(Jornadas[id],ROW()-5)),"",COUNTIFS(_Cortes!$C:$C,INDEX(Jornadas[id],ROW()-5),_Cortes!$B:$B,LOOKUP($X$4,_Barberos!$B:$B,_Barberos!$A:$A)))</f>
        <v>9</v>
      </c>
      <c r="Y244" s="20" cm="1">
        <f t="array" ref="Y244">IF(ISERROR(INDEX(Jornadas[id],ROW()-5)),"",INT(SUMIFS(Cortes[importe],Cortes[id_jornada],INDEX(Jornadas[id],ROW()-5),Cortes[id_barbero],LOOKUP($X$4,Barberos[nombre],Barberos[id]))*(INDEX(Jornadas[comision_barberos],1)/100)))</f>
        <v>45000</v>
      </c>
      <c r="Z244" s="20" cm="1">
        <f t="array" ref="Z244">IF(ISERROR(INDEX(Jornadas[id],ROW()-5)),"",SUMIFS(Cortes[propina],Cortes[id_jornada],INDEX(Jornadas[id],ROW()-5),Cortes[id_barbero],LOOKUP($X$4,Barberos[nombre],Barberos[id])))</f>
        <v>0</v>
      </c>
      <c r="AA244" s="20" cm="1">
        <f t="array" ref="AA244">IF(ISERROR(INDEX(Jornadas[id],ROW()-5)),"",SUMIFS(Adelantos[importe],Adelantos[id_jornada],INDEX(Jornadas[id],ROW()-5),Adelantos[id_barbero],LOOKUP($X$4,Barberos[nombre],Barberos[id])))</f>
        <v>0</v>
      </c>
      <c r="AB244" s="20" cm="1">
        <f t="array" ref="AB244">IF(ISERROR(INDEX(Jornadas[id],ROW()-5)),"",Y244+Z244-AA244)</f>
        <v>45000</v>
      </c>
      <c r="AC244" s="1" cm="1">
        <f t="array" ref="AC244">IF(ISERROR(INDEX(Jornadas[id],ROW()-5)),"",COUNTIFS(_Cortes!$C:$C,INDEX(Jornadas[id],ROW()-5),_Cortes!$B:$B,LOOKUP($AC$4,_Barberos!$B:$B,_Barberos!$A:$A)))</f>
        <v>11</v>
      </c>
      <c r="AD244" s="20" cm="1">
        <f t="array" ref="AD244">IF(ISERROR(INDEX(Jornadas[id],ROW()-5)),"",INT(SUMIFS(Cortes[importe],Cortes[id_jornada],INDEX(Jornadas[id],ROW()-5),Cortes[id_barbero],LOOKUP($AC$4,Barberos[nombre],Barberos[id]))*(INDEX(Jornadas[comision_barberos],1)/100)))</f>
        <v>58000</v>
      </c>
      <c r="AE244" s="20" cm="1">
        <f t="array" ref="AE244">IF(ISERROR(INDEX(Jornadas[id],ROW()-5)),"",SUMIFS(Cortes[propina],Cortes[id_jornada],INDEX(Jornadas[id],ROW()-5),Cortes[id_barbero],LOOKUP($AC$4,Barberos[nombre],Barberos[id])))</f>
        <v>2000</v>
      </c>
      <c r="AF244" s="20" cm="1">
        <f t="array" ref="AF244">IF(ISERROR(INDEX(Jornadas[id],ROW()-5)),"",SUMIFS(Adelantos[importe],Adelantos[id_jornada],INDEX(Jornadas[id],ROW()-5),Adelantos[id_barbero],LOOKUP($AC$4,Barberos[nombre],Barberos[id])))</f>
        <v>0</v>
      </c>
      <c r="AG244" s="20" cm="1">
        <f t="array" ref="AG244">IF(ISERROR(INDEX(Jornadas[id],ROW()-5)),"",AD244+AE244-AF244)</f>
        <v>60000</v>
      </c>
      <c r="AH244" s="1" cm="1">
        <f t="array" ref="AH244">IF(ISERROR(INDEX(Jornadas[id],ROW()-5)),"",COUNTIFS(_Cortes!$C:$C,INDEX(Jornadas[id],ROW()-5),_Cortes!$B:$B,LOOKUP($AH$4,_Barberos!$B:$B,_Barberos!$A:$A)))</f>
        <v>0</v>
      </c>
      <c r="AI244" s="20" cm="1">
        <f t="array" ref="AI244">IF(ISERROR(INDEX(Jornadas[id],ROW()-5)),"",INT(SUMIFS(Cortes[importe],Cortes[id_jornada],INDEX(Jornadas[id],ROW()-5),Cortes[id_barbero],LOOKUP($AH$4,Barberos[nombre],Barberos[id]))*(INDEX(Jornadas[comision_barberos],1)/100)))</f>
        <v>0</v>
      </c>
      <c r="AJ244" s="20" cm="1">
        <f t="array" ref="AJ244">IF(ISERROR(INDEX(Jornadas[id],ROW()-5)),"",SUMIFS(Cortes[propina],Cortes[id_jornada],INDEX(Jornadas[id],ROW()-5),Cortes[id_barbero],LOOKUP($AH$4,Barberos[nombre],Barberos[id])))</f>
        <v>0</v>
      </c>
      <c r="AK244" s="20" cm="1">
        <f t="array" ref="AK244">IF(ISERROR(INDEX(Jornadas[id],ROW()-5)),"",SUMIFS(Adelantos[importe],Adelantos[id_jornada],INDEX(Jornadas[id],ROW()-5),Adelantos[id_barbero],LOOKUP($AH$4,Barberos[nombre],Barberos[id])))</f>
        <v>0</v>
      </c>
      <c r="AL244" s="20" cm="1">
        <f t="array" ref="AL244">IF(ISERROR(INDEX(Jornadas[id],ROW()-5)),"",AI244+AJ244-AK244)</f>
        <v>0</v>
      </c>
      <c r="AM244" s="1" cm="1">
        <f t="array" ref="AM244">IF(ISERROR(INDEX(Jornadas[id],ROW()-5)),"",COUNTIFS(_Cortes!$C:$C,INDEX(Jornadas[id],ROW()-5),_Cortes!$B:$B,LOOKUP($AM$4,_Barberos!$B:$B,_Barberos!$A:$A)))</f>
        <v>0</v>
      </c>
      <c r="AN244" s="20" cm="1">
        <f t="array" ref="AN244">IF(ISERROR(INDEX(Jornadas[id],ROW()-5)),"",INT(SUMIFS(Cortes[importe],Cortes[id_jornada],INDEX(Jornadas[id],ROW()-5),Cortes[id_barbero],LOOKUP($AM$4,Barberos[nombre],Barberos[id]))*(INDEX(Jornadas[comision_barberos],1)/100)))</f>
        <v>0</v>
      </c>
      <c r="AO244" s="20" cm="1">
        <f t="array" ref="AO244">IF(ISERROR(INDEX(Jornadas[id],ROW()-5)),"",SUMIFS(Cortes[propina],Cortes[id_jornada],INDEX(Jornadas[id],ROW()-5),Cortes[id_barbero],LOOKUP($AM$4,Barberos[nombre],Barberos[id])))</f>
        <v>0</v>
      </c>
      <c r="AP244" s="20" cm="1">
        <f t="array" ref="AP244">IF(ISERROR(INDEX(Jornadas[id],ROW()-5)),"",SUMIFS(Adelantos[importe],Adelantos[id_jornada],INDEX(Jornadas[id],ROW()-5),Adelantos[id_barbero],LOOKUP($AM$4,Barberos[nombre],Barberos[id])))</f>
        <v>0</v>
      </c>
      <c r="AQ244" s="20" cm="1">
        <f t="array" ref="AQ244">IF(ISERROR(INDEX(Jornadas[id],ROW()-5)),"",AN244+AO244-AP244)</f>
        <v>0</v>
      </c>
      <c r="AR244" s="1" cm="1">
        <f t="array" ref="AR244">IF(ISERROR(INDEX(Jornadas[id],ROW()-5)),"",COUNTIFS(_Cortes!$C:$C,INDEX(Jornadas[id],ROW()-5),_Cortes!$B:$B,LOOKUP($AR$4,_Barberos!$B:$B,_Barberos!$A:$A)))</f>
        <v>0</v>
      </c>
      <c r="AS244" s="20" cm="1">
        <f t="array" ref="AS244">IF(ISERROR(INDEX(Jornadas[id],ROW()-5)),"",INT(SUMIFS(Cortes[importe],Cortes[id_jornada],INDEX(Jornadas[id],ROW()-5),Cortes[id_barbero],LOOKUP($AR$4,Barberos[nombre],Barberos[id]))*(INDEX(Jornadas[comision_barberos],1)/100)))</f>
        <v>0</v>
      </c>
      <c r="AT244" s="20" cm="1">
        <f t="array" ref="AT244">IF(ISERROR(INDEX(Jornadas[id],ROW()-5)),"",SUMIFS(Cortes[propina],Cortes[id_jornada],INDEX(Jornadas[id],ROW()-5),Cortes[id_barbero],LOOKUP($AR$4,Barberos[nombre],Barberos[id])))</f>
        <v>0</v>
      </c>
      <c r="AU244" s="20" cm="1">
        <f t="array" ref="AU244">IF(ISERROR(INDEX(Jornadas[id],ROW()-5)),"",SUMIFS(Adelantos[importe],Adelantos[id_jornada],INDEX(Jornadas[id],ROW()-5),Adelantos[id_barbero],LOOKUP($AR$4,Barberos[nombre],Barberos[id])))</f>
        <v>0</v>
      </c>
      <c r="AV244" s="20" cm="1">
        <f t="array" ref="AV244">IF(ISERROR(INDEX(Jornadas[id],ROW()-5)),"",AS244+AT244-AU244)</f>
        <v>0</v>
      </c>
    </row>
    <row r="245" spans="1:48" ht="15" hidden="1" customHeight="1" x14ac:dyDescent="0.3">
      <c r="A245" s="51" t="str">
        <f t="shared" si="3"/>
        <v>Friday</v>
      </c>
      <c r="B245" s="52"/>
      <c r="C245" s="36" cm="1">
        <f t="array" ref="C245">IF(ISERROR(INDEX(Jornadas[id],ROW()-5)),"",INDEX(Jornadas[fecha],ROW()-5))</f>
        <v>45940</v>
      </c>
      <c r="D245" s="2" cm="1">
        <f t="array" ref="D245">IF(ISERROR(INDEX(Jornadas[id],ROW()-5)),"",COUNTIFS(_Cortes!$C:$C,INDEX(Jornadas[id],ROW()-5),_Cortes!$B:$B,LOOKUP($D$4,_Barberos!$B:$B,_Barberos!$A:$A)))</f>
        <v>7</v>
      </c>
      <c r="E245" s="21" cm="1">
        <f t="array" ref="E245">IF(ISERROR(INDEX(Jornadas[id],ROW()-5)),"",INT(SUMIFS(Cortes[importe],Cortes[id_jornada],INDEX(Jornadas[id],ROW()-5),Cortes[id_barbero],LOOKUP($D$4,Barberos[nombre],Barberos[id]))*(INDEX(Jornadas[comision_barberos],1)/100)))</f>
        <v>35000</v>
      </c>
      <c r="F245" s="21" cm="1">
        <f t="array" ref="F245">IF(ISERROR(INDEX(Jornadas[id],ROW()-5)),"",SUMIFS(Cortes[propina],Cortes[id_jornada],INDEX(Jornadas[id],ROW()-5),Cortes[id_barbero],LOOKUP($D$4,Barberos[nombre],Barberos[id])))</f>
        <v>6000</v>
      </c>
      <c r="G245" s="21" cm="1">
        <f t="array" ref="G245">IF(ISERROR(INDEX(Jornadas[id],ROW()-5)),"",SUMIFS(Adelantos[importe],Adelantos[id_jornada],INDEX(Jornadas[id],ROW()-5),Adelantos[id_barbero],LOOKUP($D$4,Barberos[nombre],Barberos[id])))</f>
        <v>0</v>
      </c>
      <c r="H245" s="21" cm="1">
        <f t="array" ref="H245">IF(ISERROR(INDEX(Jornadas[id],ROW()-5)),"",E245+F245-G245)</f>
        <v>41000</v>
      </c>
      <c r="I245" s="2" cm="1">
        <f t="array" ref="I245">IF(ISERROR(INDEX(Jornadas[id],ROW()-5)),"",COUNTIFS(_Cortes!$C:$C,INDEX(Jornadas[id],ROW()-5),_Cortes!$B:$B,LOOKUP($I$4,_Barberos!$B:$B,_Barberos!$A:$A)))</f>
        <v>15</v>
      </c>
      <c r="J245" s="21" cm="1">
        <f t="array" ref="J245">IF(ISERROR(INDEX(Jornadas[id],ROW()-5)),"",INT(SUMIFS(Cortes[importe],Cortes[id_jornada],INDEX(Jornadas[id],ROW()-5),Cortes[id_barbero],LOOKUP($I$4,Barberos[nombre],Barberos[id]))*(INDEX(Jornadas[comision_barberos],1)/100)))</f>
        <v>75000</v>
      </c>
      <c r="K245" s="21" cm="1">
        <f t="array" ref="K245">IF(ISERROR(INDEX(Jornadas[id],ROW()-5)),"",SUMIFS(Cortes[propina],Cortes[id_jornada],INDEX(Jornadas[id],ROW()-5),Cortes[id_barbero],LOOKUP($I$4,Barberos[nombre],Barberos[id])))</f>
        <v>9000</v>
      </c>
      <c r="L245" s="21" cm="1">
        <f t="array" ref="L245">IF(ISERROR(INDEX(Jornadas[id],ROW()-5)),"",SUMIFS(Adelantos[importe],Adelantos[id_jornada],INDEX(Jornadas[id],ROW()-5),Adelantos[id_barbero],LOOKUP($I$4,Barberos[nombre],Barberos[id])))</f>
        <v>0</v>
      </c>
      <c r="M245" s="21" cm="1">
        <f t="array" ref="M245">IF(ISERROR(INDEX(Jornadas[id],ROW()-5)),"",J245+K245-L245)</f>
        <v>84000</v>
      </c>
      <c r="N245" s="2" cm="1">
        <f t="array" ref="N245">IF(ISERROR(INDEX(Jornadas[id],ROW()-5)),"",COUNTIFS(_Cortes!$C:$C,INDEX(Jornadas[id],ROW()-5),_Cortes!$B:$B,LOOKUP($N$4,_Barberos!$B:$B,_Barberos!$A:$A)))</f>
        <v>15</v>
      </c>
      <c r="O245" s="21" cm="1">
        <f t="array" ref="O245">IF(ISERROR(INDEX(Jornadas[id],ROW()-5)),"",INT(SUMIFS(Cortes[importe],Cortes[id_jornada],INDEX(Jornadas[id],ROW()-5),Cortes[id_barbero],LOOKUP($N$4,Barberos[nombre],Barberos[id]))*(INDEX(Jornadas[comision_barberos],1)/100)))</f>
        <v>75000</v>
      </c>
      <c r="P245" s="21" cm="1">
        <f t="array" ref="P245">IF(ISERROR(INDEX(Jornadas[id],ROW()-5)),"",SUMIFS(Cortes[propina],Cortes[id_jornada],INDEX(Jornadas[id],ROW()-5),Cortes[id_barbero],LOOKUP($N$4,Barberos[nombre],Barberos[id])))</f>
        <v>3900</v>
      </c>
      <c r="Q245" s="21" cm="1">
        <f t="array" ref="Q245">IF(ISERROR(INDEX(Jornadas[id],ROW()-5)),"",SUMIFS(Adelantos[importe],Adelantos[id_jornada],INDEX(Jornadas[id],ROW()-5),Adelantos[id_barbero],LOOKUP($N$4,Barberos[nombre],Barberos[id])))</f>
        <v>0</v>
      </c>
      <c r="R245" s="21" cm="1">
        <f t="array" ref="R245">IF(ISERROR(INDEX(Jornadas[id],ROW()-5)),"",O245+P245-Q245)</f>
        <v>78900</v>
      </c>
      <c r="S245" s="2" cm="1">
        <f t="array" ref="S245">IF(ISERROR(INDEX(Jornadas[id],ROW()-5)),"",COUNTIFS(_Cortes!$C:$C,INDEX(Jornadas[id],ROW()-5),_Cortes!$B:$B,LOOKUP($S$4,_Barberos!$B:$B,_Barberos!$A:$A)))</f>
        <v>12</v>
      </c>
      <c r="T245" s="21" cm="1">
        <f t="array" ref="T245">IF(ISERROR(INDEX(Jornadas[id],ROW()-5)),"",INT(SUMIFS(Cortes[importe],Cortes[id_jornada],INDEX(Jornadas[id],ROW()-5),Cortes[id_barbero],LOOKUP($S$4,Barberos[nombre],Barberos[id]))*(INDEX(Jornadas[comision_barberos],1)/100)))</f>
        <v>60000</v>
      </c>
      <c r="U245" s="21" cm="1">
        <f t="array" ref="U245">IF(ISERROR(INDEX(Jornadas[id],ROW()-5)),"",SUMIFS(Cortes[propina],Cortes[id_jornada],INDEX(Jornadas[id],ROW()-5),Cortes[id_barbero],LOOKUP($S$4,Barberos[nombre],Barberos[id])))</f>
        <v>4000</v>
      </c>
      <c r="V245" s="21" cm="1">
        <f t="array" ref="V245">IF(ISERROR(INDEX(Jornadas[id],ROW()-5)),"",SUMIFS(Adelantos[importe],Adelantos[id_jornada],INDEX(Jornadas[id],ROW()-5),Adelantos[id_barbero],LOOKUP($S$4,Barberos[nombre],Barberos[id])))</f>
        <v>0</v>
      </c>
      <c r="W245" s="21" cm="1">
        <f t="array" ref="W245">IF(ISERROR(INDEX(Jornadas[id],ROW()-5)),"",T245+U245-V245)</f>
        <v>64000</v>
      </c>
      <c r="X245" s="2" cm="1">
        <f t="array" ref="X245">IF(ISERROR(INDEX(Jornadas[id],ROW()-5)),"",COUNTIFS(_Cortes!$C:$C,INDEX(Jornadas[id],ROW()-5),_Cortes!$B:$B,LOOKUP($X$4,_Barberos!$B:$B,_Barberos!$A:$A)))</f>
        <v>7</v>
      </c>
      <c r="Y245" s="21" cm="1">
        <f t="array" ref="Y245">IF(ISERROR(INDEX(Jornadas[id],ROW()-5)),"",INT(SUMIFS(Cortes[importe],Cortes[id_jornada],INDEX(Jornadas[id],ROW()-5),Cortes[id_barbero],LOOKUP($X$4,Barberos[nombre],Barberos[id]))*(INDEX(Jornadas[comision_barberos],1)/100)))</f>
        <v>36500</v>
      </c>
      <c r="Z245" s="21" cm="1">
        <f t="array" ref="Z245">IF(ISERROR(INDEX(Jornadas[id],ROW()-5)),"",SUMIFS(Cortes[propina],Cortes[id_jornada],INDEX(Jornadas[id],ROW()-5),Cortes[id_barbero],LOOKUP($X$4,Barberos[nombre],Barberos[id])))</f>
        <v>0</v>
      </c>
      <c r="AA245" s="21" cm="1">
        <f t="array" ref="AA245">IF(ISERROR(INDEX(Jornadas[id],ROW()-5)),"",SUMIFS(Adelantos[importe],Adelantos[id_jornada],INDEX(Jornadas[id],ROW()-5),Adelantos[id_barbero],LOOKUP($X$4,Barberos[nombre],Barberos[id])))</f>
        <v>0</v>
      </c>
      <c r="AB245" s="21" cm="1">
        <f t="array" ref="AB245">IF(ISERROR(INDEX(Jornadas[id],ROW()-5)),"",Y245+Z245-AA245)</f>
        <v>36500</v>
      </c>
      <c r="AC245" s="2" cm="1">
        <f t="array" ref="AC245">IF(ISERROR(INDEX(Jornadas[id],ROW()-5)),"",COUNTIFS(_Cortes!$C:$C,INDEX(Jornadas[id],ROW()-5),_Cortes!$B:$B,LOOKUP($AC$4,_Barberos!$B:$B,_Barberos!$A:$A)))</f>
        <v>14</v>
      </c>
      <c r="AD245" s="21" cm="1">
        <f t="array" ref="AD245">IF(ISERROR(INDEX(Jornadas[id],ROW()-5)),"",INT(SUMIFS(Cortes[importe],Cortes[id_jornada],INDEX(Jornadas[id],ROW()-5),Cortes[id_barbero],LOOKUP($AC$4,Barberos[nombre],Barberos[id]))*(INDEX(Jornadas[comision_barberos],1)/100)))</f>
        <v>71500</v>
      </c>
      <c r="AE245" s="21" cm="1">
        <f t="array" ref="AE245">IF(ISERROR(INDEX(Jornadas[id],ROW()-5)),"",SUMIFS(Cortes[propina],Cortes[id_jornada],INDEX(Jornadas[id],ROW()-5),Cortes[id_barbero],LOOKUP($AC$4,Barberos[nombre],Barberos[id])))</f>
        <v>0</v>
      </c>
      <c r="AF245" s="21" cm="1">
        <f t="array" ref="AF245">IF(ISERROR(INDEX(Jornadas[id],ROW()-5)),"",SUMIFS(Adelantos[importe],Adelantos[id_jornada],INDEX(Jornadas[id],ROW()-5),Adelantos[id_barbero],LOOKUP($AC$4,Barberos[nombre],Barberos[id])))</f>
        <v>0</v>
      </c>
      <c r="AG245" s="21" cm="1">
        <f t="array" ref="AG245">IF(ISERROR(INDEX(Jornadas[id],ROW()-5)),"",AD245+AE245-AF245)</f>
        <v>71500</v>
      </c>
      <c r="AH245" s="2" cm="1">
        <f t="array" ref="AH245">IF(ISERROR(INDEX(Jornadas[id],ROW()-5)),"",COUNTIFS(_Cortes!$C:$C,INDEX(Jornadas[id],ROW()-5),_Cortes!$B:$B,LOOKUP($AH$4,_Barberos!$B:$B,_Barberos!$A:$A)))</f>
        <v>0</v>
      </c>
      <c r="AI245" s="21" cm="1">
        <f t="array" ref="AI245">IF(ISERROR(INDEX(Jornadas[id],ROW()-5)),"",INT(SUMIFS(Cortes[importe],Cortes[id_jornada],INDEX(Jornadas[id],ROW()-5),Cortes[id_barbero],LOOKUP($AH$4,Barberos[nombre],Barberos[id]))*(INDEX(Jornadas[comision_barberos],1)/100)))</f>
        <v>0</v>
      </c>
      <c r="AJ245" s="21" cm="1">
        <f t="array" ref="AJ245">IF(ISERROR(INDEX(Jornadas[id],ROW()-5)),"",SUMIFS(Cortes[propina],Cortes[id_jornada],INDEX(Jornadas[id],ROW()-5),Cortes[id_barbero],LOOKUP($AH$4,Barberos[nombre],Barberos[id])))</f>
        <v>0</v>
      </c>
      <c r="AK245" s="21" cm="1">
        <f t="array" ref="AK245">IF(ISERROR(INDEX(Jornadas[id],ROW()-5)),"",SUMIFS(Adelantos[importe],Adelantos[id_jornada],INDEX(Jornadas[id],ROW()-5),Adelantos[id_barbero],LOOKUP($AH$4,Barberos[nombre],Barberos[id])))</f>
        <v>0</v>
      </c>
      <c r="AL245" s="21" cm="1">
        <f t="array" ref="AL245">IF(ISERROR(INDEX(Jornadas[id],ROW()-5)),"",AI245+AJ245-AK245)</f>
        <v>0</v>
      </c>
      <c r="AM245" s="2" cm="1">
        <f t="array" ref="AM245">IF(ISERROR(INDEX(Jornadas[id],ROW()-5)),"",COUNTIFS(_Cortes!$C:$C,INDEX(Jornadas[id],ROW()-5),_Cortes!$B:$B,LOOKUP($AM$4,_Barberos!$B:$B,_Barberos!$A:$A)))</f>
        <v>0</v>
      </c>
      <c r="AN245" s="21" cm="1">
        <f t="array" ref="AN245">IF(ISERROR(INDEX(Jornadas[id],ROW()-5)),"",INT(SUMIFS(Cortes[importe],Cortes[id_jornada],INDEX(Jornadas[id],ROW()-5),Cortes[id_barbero],LOOKUP($AM$4,Barberos[nombre],Barberos[id]))*(INDEX(Jornadas[comision_barberos],1)/100)))</f>
        <v>0</v>
      </c>
      <c r="AO245" s="21" cm="1">
        <f t="array" ref="AO245">IF(ISERROR(INDEX(Jornadas[id],ROW()-5)),"",SUMIFS(Cortes[propina],Cortes[id_jornada],INDEX(Jornadas[id],ROW()-5),Cortes[id_barbero],LOOKUP($AM$4,Barberos[nombre],Barberos[id])))</f>
        <v>0</v>
      </c>
      <c r="AP245" s="21" cm="1">
        <f t="array" ref="AP245">IF(ISERROR(INDEX(Jornadas[id],ROW()-5)),"",SUMIFS(Adelantos[importe],Adelantos[id_jornada],INDEX(Jornadas[id],ROW()-5),Adelantos[id_barbero],LOOKUP($AM$4,Barberos[nombre],Barberos[id])))</f>
        <v>0</v>
      </c>
      <c r="AQ245" s="21" cm="1">
        <f t="array" ref="AQ245">IF(ISERROR(INDEX(Jornadas[id],ROW()-5)),"",AN245+AO245-AP245)</f>
        <v>0</v>
      </c>
      <c r="AR245" s="2" cm="1">
        <f t="array" ref="AR245">IF(ISERROR(INDEX(Jornadas[id],ROW()-5)),"",COUNTIFS(_Cortes!$C:$C,INDEX(Jornadas[id],ROW()-5),_Cortes!$B:$B,LOOKUP($AR$4,_Barberos!$B:$B,_Barberos!$A:$A)))</f>
        <v>0</v>
      </c>
      <c r="AS245" s="21" cm="1">
        <f t="array" ref="AS245">IF(ISERROR(INDEX(Jornadas[id],ROW()-5)),"",INT(SUMIFS(Cortes[importe],Cortes[id_jornada],INDEX(Jornadas[id],ROW()-5),Cortes[id_barbero],LOOKUP($AR$4,Barberos[nombre],Barberos[id]))*(INDEX(Jornadas[comision_barberos],1)/100)))</f>
        <v>0</v>
      </c>
      <c r="AT245" s="21" cm="1">
        <f t="array" ref="AT245">IF(ISERROR(INDEX(Jornadas[id],ROW()-5)),"",SUMIFS(Cortes[propina],Cortes[id_jornada],INDEX(Jornadas[id],ROW()-5),Cortes[id_barbero],LOOKUP($AR$4,Barberos[nombre],Barberos[id])))</f>
        <v>0</v>
      </c>
      <c r="AU245" s="21" cm="1">
        <f t="array" ref="AU245">IF(ISERROR(INDEX(Jornadas[id],ROW()-5)),"",SUMIFS(Adelantos[importe],Adelantos[id_jornada],INDEX(Jornadas[id],ROW()-5),Adelantos[id_barbero],LOOKUP($AR$4,Barberos[nombre],Barberos[id])))</f>
        <v>0</v>
      </c>
      <c r="AV245" s="21" cm="1">
        <f t="array" ref="AV245">IF(ISERROR(INDEX(Jornadas[id],ROW()-5)),"",AS245+AT245-AU245)</f>
        <v>0</v>
      </c>
    </row>
    <row r="246" spans="1:48" ht="15" hidden="1" customHeight="1" x14ac:dyDescent="0.3">
      <c r="A246" s="53" t="str">
        <f t="shared" si="3"/>
        <v>Saturday</v>
      </c>
      <c r="B246" s="54"/>
      <c r="C246" s="38" cm="1">
        <f t="array" ref="C246">IF(ISERROR(INDEX(Jornadas[id],ROW()-5)),"",INDEX(Jornadas[fecha],ROW()-5))</f>
        <v>45941</v>
      </c>
      <c r="D246" s="1" cm="1">
        <f t="array" ref="D246">IF(ISERROR(INDEX(Jornadas[id],ROW()-5)),"",COUNTIFS(_Cortes!$C:$C,INDEX(Jornadas[id],ROW()-5),_Cortes!$B:$B,LOOKUP($D$4,_Barberos!$B:$B,_Barberos!$A:$A)))</f>
        <v>0</v>
      </c>
      <c r="E246" s="20" cm="1">
        <f t="array" ref="E246">IF(ISERROR(INDEX(Jornadas[id],ROW()-5)),"",INT(SUMIFS(Cortes[importe],Cortes[id_jornada],INDEX(Jornadas[id],ROW()-5),Cortes[id_barbero],LOOKUP($D$4,Barberos[nombre],Barberos[id]))*(INDEX(Jornadas[comision_barberos],1)/100)))</f>
        <v>0</v>
      </c>
      <c r="F246" s="20" cm="1">
        <f t="array" ref="F246">IF(ISERROR(INDEX(Jornadas[id],ROW()-5)),"",SUMIFS(Cortes[propina],Cortes[id_jornada],INDEX(Jornadas[id],ROW()-5),Cortes[id_barbero],LOOKUP($D$4,Barberos[nombre],Barberos[id])))</f>
        <v>0</v>
      </c>
      <c r="G246" s="20" cm="1">
        <f t="array" ref="G246">IF(ISERROR(INDEX(Jornadas[id],ROW()-5)),"",SUMIFS(Adelantos[importe],Adelantos[id_jornada],INDEX(Jornadas[id],ROW()-5),Adelantos[id_barbero],LOOKUP($D$4,Barberos[nombre],Barberos[id])))</f>
        <v>0</v>
      </c>
      <c r="H246" s="20" cm="1">
        <f t="array" ref="H246">IF(ISERROR(INDEX(Jornadas[id],ROW()-5)),"",E246+F246-G246)</f>
        <v>0</v>
      </c>
      <c r="I246" s="1" cm="1">
        <f t="array" ref="I246">IF(ISERROR(INDEX(Jornadas[id],ROW()-5)),"",COUNTIFS(_Cortes!$C:$C,INDEX(Jornadas[id],ROW()-5),_Cortes!$B:$B,LOOKUP($I$4,_Barberos!$B:$B,_Barberos!$A:$A)))</f>
        <v>15</v>
      </c>
      <c r="J246" s="20" cm="1">
        <f t="array" ref="J246">IF(ISERROR(INDEX(Jornadas[id],ROW()-5)),"",INT(SUMIFS(Cortes[importe],Cortes[id_jornada],INDEX(Jornadas[id],ROW()-5),Cortes[id_barbero],LOOKUP($I$4,Barberos[nombre],Barberos[id]))*(INDEX(Jornadas[comision_barberos],1)/100)))</f>
        <v>78000</v>
      </c>
      <c r="K246" s="20" cm="1">
        <f t="array" ref="K246">IF(ISERROR(INDEX(Jornadas[id],ROW()-5)),"",SUMIFS(Cortes[propina],Cortes[id_jornada],INDEX(Jornadas[id],ROW()-5),Cortes[id_barbero],LOOKUP($I$4,Barberos[nombre],Barberos[id])))</f>
        <v>2000</v>
      </c>
      <c r="L246" s="20" cm="1">
        <f t="array" ref="L246">IF(ISERROR(INDEX(Jornadas[id],ROW()-5)),"",SUMIFS(Adelantos[importe],Adelantos[id_jornada],INDEX(Jornadas[id],ROW()-5),Adelantos[id_barbero],LOOKUP($I$4,Barberos[nombre],Barberos[id])))</f>
        <v>0</v>
      </c>
      <c r="M246" s="20" cm="1">
        <f t="array" ref="M246">IF(ISERROR(INDEX(Jornadas[id],ROW()-5)),"",J246+K246-L246)</f>
        <v>80000</v>
      </c>
      <c r="N246" s="1" cm="1">
        <f t="array" ref="N246">IF(ISERROR(INDEX(Jornadas[id],ROW()-5)),"",COUNTIFS(_Cortes!$C:$C,INDEX(Jornadas[id],ROW()-5),_Cortes!$B:$B,LOOKUP($N$4,_Barberos!$B:$B,_Barberos!$A:$A)))</f>
        <v>16</v>
      </c>
      <c r="O246" s="20" cm="1">
        <f t="array" ref="O246">IF(ISERROR(INDEX(Jornadas[id],ROW()-5)),"",INT(SUMIFS(Cortes[importe],Cortes[id_jornada],INDEX(Jornadas[id],ROW()-5),Cortes[id_barbero],LOOKUP($N$4,Barberos[nombre],Barberos[id]))*(INDEX(Jornadas[comision_barberos],1)/100)))</f>
        <v>86000</v>
      </c>
      <c r="P246" s="20" cm="1">
        <f t="array" ref="P246">IF(ISERROR(INDEX(Jornadas[id],ROW()-5)),"",SUMIFS(Cortes[propina],Cortes[id_jornada],INDEX(Jornadas[id],ROW()-5),Cortes[id_barbero],LOOKUP($N$4,Barberos[nombre],Barberos[id])))</f>
        <v>17200</v>
      </c>
      <c r="Q246" s="20" cm="1">
        <f t="array" ref="Q246">IF(ISERROR(INDEX(Jornadas[id],ROW()-5)),"",SUMIFS(Adelantos[importe],Adelantos[id_jornada],INDEX(Jornadas[id],ROW()-5),Adelantos[id_barbero],LOOKUP($N$4,Barberos[nombre],Barberos[id])))</f>
        <v>0</v>
      </c>
      <c r="R246" s="20" cm="1">
        <f t="array" ref="R246">IF(ISERROR(INDEX(Jornadas[id],ROW()-5)),"",O246+P246-Q246)</f>
        <v>103200</v>
      </c>
      <c r="S246" s="1" cm="1">
        <f t="array" ref="S246">IF(ISERROR(INDEX(Jornadas[id],ROW()-5)),"",COUNTIFS(_Cortes!$C:$C,INDEX(Jornadas[id],ROW()-5),_Cortes!$B:$B,LOOKUP($S$4,_Barberos!$B:$B,_Barberos!$A:$A)))</f>
        <v>12</v>
      </c>
      <c r="T246" s="20" cm="1">
        <f t="array" ref="T246">IF(ISERROR(INDEX(Jornadas[id],ROW()-5)),"",INT(SUMIFS(Cortes[importe],Cortes[id_jornada],INDEX(Jornadas[id],ROW()-5),Cortes[id_barbero],LOOKUP($S$4,Barberos[nombre],Barberos[id]))*(INDEX(Jornadas[comision_barberos],1)/100)))</f>
        <v>60000</v>
      </c>
      <c r="U246" s="20" cm="1">
        <f t="array" ref="U246">IF(ISERROR(INDEX(Jornadas[id],ROW()-5)),"",SUMIFS(Cortes[propina],Cortes[id_jornada],INDEX(Jornadas[id],ROW()-5),Cortes[id_barbero],LOOKUP($S$4,Barberos[nombre],Barberos[id])))</f>
        <v>0</v>
      </c>
      <c r="V246" s="20" cm="1">
        <f t="array" ref="V246">IF(ISERROR(INDEX(Jornadas[id],ROW()-5)),"",SUMIFS(Adelantos[importe],Adelantos[id_jornada],INDEX(Jornadas[id],ROW()-5),Adelantos[id_barbero],LOOKUP($S$4,Barberos[nombre],Barberos[id])))</f>
        <v>0</v>
      </c>
      <c r="W246" s="20" cm="1">
        <f t="array" ref="W246">IF(ISERROR(INDEX(Jornadas[id],ROW()-5)),"",T246+U246-V246)</f>
        <v>60000</v>
      </c>
      <c r="X246" s="1" cm="1">
        <f t="array" ref="X246">IF(ISERROR(INDEX(Jornadas[id],ROW()-5)),"",COUNTIFS(_Cortes!$C:$C,INDEX(Jornadas[id],ROW()-5),_Cortes!$B:$B,LOOKUP($X$4,_Barberos!$B:$B,_Barberos!$A:$A)))</f>
        <v>12</v>
      </c>
      <c r="Y246" s="20" cm="1">
        <f t="array" ref="Y246">IF(ISERROR(INDEX(Jornadas[id],ROW()-5)),"",INT(SUMIFS(Cortes[importe],Cortes[id_jornada],INDEX(Jornadas[id],ROW()-5),Cortes[id_barbero],LOOKUP($X$4,Barberos[nombre],Barberos[id]))*(INDEX(Jornadas[comision_barberos],1)/100)))</f>
        <v>61500</v>
      </c>
      <c r="Z246" s="20" cm="1">
        <f t="array" ref="Z246">IF(ISERROR(INDEX(Jornadas[id],ROW()-5)),"",SUMIFS(Cortes[propina],Cortes[id_jornada],INDEX(Jornadas[id],ROW()-5),Cortes[id_barbero],LOOKUP($X$4,Barberos[nombre],Barberos[id])))</f>
        <v>1000</v>
      </c>
      <c r="AA246" s="20" cm="1">
        <f t="array" ref="AA246">IF(ISERROR(INDEX(Jornadas[id],ROW()-5)),"",SUMIFS(Adelantos[importe],Adelantos[id_jornada],INDEX(Jornadas[id],ROW()-5),Adelantos[id_barbero],LOOKUP($X$4,Barberos[nombre],Barberos[id])))</f>
        <v>500</v>
      </c>
      <c r="AB246" s="20" cm="1">
        <f t="array" ref="AB246">IF(ISERROR(INDEX(Jornadas[id],ROW()-5)),"",Y246+Z246-AA246)</f>
        <v>62000</v>
      </c>
      <c r="AC246" s="1" cm="1">
        <f t="array" ref="AC246">IF(ISERROR(INDEX(Jornadas[id],ROW()-5)),"",COUNTIFS(_Cortes!$C:$C,INDEX(Jornadas[id],ROW()-5),_Cortes!$B:$B,LOOKUP($AC$4,_Barberos!$B:$B,_Barberos!$A:$A)))</f>
        <v>12</v>
      </c>
      <c r="AD246" s="20" cm="1">
        <f t="array" ref="AD246">IF(ISERROR(INDEX(Jornadas[id],ROW()-5)),"",INT(SUMIFS(Cortes[importe],Cortes[id_jornada],INDEX(Jornadas[id],ROW()-5),Cortes[id_barbero],LOOKUP($AC$4,Barberos[nombre],Barberos[id]))*(INDEX(Jornadas[comision_barberos],1)/100)))</f>
        <v>60000</v>
      </c>
      <c r="AE246" s="20" cm="1">
        <f t="array" ref="AE246">IF(ISERROR(INDEX(Jornadas[id],ROW()-5)),"",SUMIFS(Cortes[propina],Cortes[id_jornada],INDEX(Jornadas[id],ROW()-5),Cortes[id_barbero],LOOKUP($AC$4,Barberos[nombre],Barberos[id])))</f>
        <v>0</v>
      </c>
      <c r="AF246" s="20" cm="1">
        <f t="array" ref="AF246">IF(ISERROR(INDEX(Jornadas[id],ROW()-5)),"",SUMIFS(Adelantos[importe],Adelantos[id_jornada],INDEX(Jornadas[id],ROW()-5),Adelantos[id_barbero],LOOKUP($AC$4,Barberos[nombre],Barberos[id])))</f>
        <v>0</v>
      </c>
      <c r="AG246" s="20" cm="1">
        <f t="array" ref="AG246">IF(ISERROR(INDEX(Jornadas[id],ROW()-5)),"",AD246+AE246-AF246)</f>
        <v>60000</v>
      </c>
      <c r="AH246" s="1" cm="1">
        <f t="array" ref="AH246">IF(ISERROR(INDEX(Jornadas[id],ROW()-5)),"",COUNTIFS(_Cortes!$C:$C,INDEX(Jornadas[id],ROW()-5),_Cortes!$B:$B,LOOKUP($AH$4,_Barberos!$B:$B,_Barberos!$A:$A)))</f>
        <v>0</v>
      </c>
      <c r="AI246" s="20" cm="1">
        <f t="array" ref="AI246">IF(ISERROR(INDEX(Jornadas[id],ROW()-5)),"",INT(SUMIFS(Cortes[importe],Cortes[id_jornada],INDEX(Jornadas[id],ROW()-5),Cortes[id_barbero],LOOKUP($AH$4,Barberos[nombre],Barberos[id]))*(INDEX(Jornadas[comision_barberos],1)/100)))</f>
        <v>0</v>
      </c>
      <c r="AJ246" s="20" cm="1">
        <f t="array" ref="AJ246">IF(ISERROR(INDEX(Jornadas[id],ROW()-5)),"",SUMIFS(Cortes[propina],Cortes[id_jornada],INDEX(Jornadas[id],ROW()-5),Cortes[id_barbero],LOOKUP($AH$4,Barberos[nombre],Barberos[id])))</f>
        <v>0</v>
      </c>
      <c r="AK246" s="20" cm="1">
        <f t="array" ref="AK246">IF(ISERROR(INDEX(Jornadas[id],ROW()-5)),"",SUMIFS(Adelantos[importe],Adelantos[id_jornada],INDEX(Jornadas[id],ROW()-5),Adelantos[id_barbero],LOOKUP($AH$4,Barberos[nombre],Barberos[id])))</f>
        <v>0</v>
      </c>
      <c r="AL246" s="20" cm="1">
        <f t="array" ref="AL246">IF(ISERROR(INDEX(Jornadas[id],ROW()-5)),"",AI246+AJ246-AK246)</f>
        <v>0</v>
      </c>
      <c r="AM246" s="1" cm="1">
        <f t="array" ref="AM246">IF(ISERROR(INDEX(Jornadas[id],ROW()-5)),"",COUNTIFS(_Cortes!$C:$C,INDEX(Jornadas[id],ROW()-5),_Cortes!$B:$B,LOOKUP($AM$4,_Barberos!$B:$B,_Barberos!$A:$A)))</f>
        <v>0</v>
      </c>
      <c r="AN246" s="20" cm="1">
        <f t="array" ref="AN246">IF(ISERROR(INDEX(Jornadas[id],ROW()-5)),"",INT(SUMIFS(Cortes[importe],Cortes[id_jornada],INDEX(Jornadas[id],ROW()-5),Cortes[id_barbero],LOOKUP($AM$4,Barberos[nombre],Barberos[id]))*(INDEX(Jornadas[comision_barberos],1)/100)))</f>
        <v>0</v>
      </c>
      <c r="AO246" s="20" cm="1">
        <f t="array" ref="AO246">IF(ISERROR(INDEX(Jornadas[id],ROW()-5)),"",SUMIFS(Cortes[propina],Cortes[id_jornada],INDEX(Jornadas[id],ROW()-5),Cortes[id_barbero],LOOKUP($AM$4,Barberos[nombre],Barberos[id])))</f>
        <v>0</v>
      </c>
      <c r="AP246" s="20" cm="1">
        <f t="array" ref="AP246">IF(ISERROR(INDEX(Jornadas[id],ROW()-5)),"",SUMIFS(Adelantos[importe],Adelantos[id_jornada],INDEX(Jornadas[id],ROW()-5),Adelantos[id_barbero],LOOKUP($AM$4,Barberos[nombre],Barberos[id])))</f>
        <v>0</v>
      </c>
      <c r="AQ246" s="20" cm="1">
        <f t="array" ref="AQ246">IF(ISERROR(INDEX(Jornadas[id],ROW()-5)),"",AN246+AO246-AP246)</f>
        <v>0</v>
      </c>
      <c r="AR246" s="1" cm="1">
        <f t="array" ref="AR246">IF(ISERROR(INDEX(Jornadas[id],ROW()-5)),"",COUNTIFS(_Cortes!$C:$C,INDEX(Jornadas[id],ROW()-5),_Cortes!$B:$B,LOOKUP($AR$4,_Barberos!$B:$B,_Barberos!$A:$A)))</f>
        <v>0</v>
      </c>
      <c r="AS246" s="20" cm="1">
        <f t="array" ref="AS246">IF(ISERROR(INDEX(Jornadas[id],ROW()-5)),"",INT(SUMIFS(Cortes[importe],Cortes[id_jornada],INDEX(Jornadas[id],ROW()-5),Cortes[id_barbero],LOOKUP($AR$4,Barberos[nombre],Barberos[id]))*(INDEX(Jornadas[comision_barberos],1)/100)))</f>
        <v>0</v>
      </c>
      <c r="AT246" s="20" cm="1">
        <f t="array" ref="AT246">IF(ISERROR(INDEX(Jornadas[id],ROW()-5)),"",SUMIFS(Cortes[propina],Cortes[id_jornada],INDEX(Jornadas[id],ROW()-5),Cortes[id_barbero],LOOKUP($AR$4,Barberos[nombre],Barberos[id])))</f>
        <v>0</v>
      </c>
      <c r="AU246" s="20" cm="1">
        <f t="array" ref="AU246">IF(ISERROR(INDEX(Jornadas[id],ROW()-5)),"",SUMIFS(Adelantos[importe],Adelantos[id_jornada],INDEX(Jornadas[id],ROW()-5),Adelantos[id_barbero],LOOKUP($AR$4,Barberos[nombre],Barberos[id])))</f>
        <v>0</v>
      </c>
      <c r="AV246" s="20" cm="1">
        <f t="array" ref="AV246">IF(ISERROR(INDEX(Jornadas[id],ROW()-5)),"",AS246+AT246-AU246)</f>
        <v>0</v>
      </c>
    </row>
    <row r="247" spans="1:48" ht="15" hidden="1" customHeight="1" x14ac:dyDescent="0.3">
      <c r="A247" s="51" t="str">
        <f t="shared" si="3"/>
        <v>Monday</v>
      </c>
      <c r="B247" s="52"/>
      <c r="C247" s="36" cm="1">
        <f t="array" ref="C247">IF(ISERROR(INDEX(Jornadas[id],ROW()-5)),"",INDEX(Jornadas[fecha],ROW()-5))</f>
        <v>45943</v>
      </c>
      <c r="D247" s="2" cm="1">
        <f t="array" ref="D247">IF(ISERROR(INDEX(Jornadas[id],ROW()-5)),"",COUNTIFS(_Cortes!$C:$C,INDEX(Jornadas[id],ROW()-5),_Cortes!$B:$B,LOOKUP($D$4,_Barberos!$B:$B,_Barberos!$A:$A)))</f>
        <v>4</v>
      </c>
      <c r="E247" s="21" cm="1">
        <f t="array" ref="E247">IF(ISERROR(INDEX(Jornadas[id],ROW()-5)),"",INT(SUMIFS(Cortes[importe],Cortes[id_jornada],INDEX(Jornadas[id],ROW()-5),Cortes[id_barbero],LOOKUP($D$4,Barberos[nombre],Barberos[id]))*(INDEX(Jornadas[comision_barberos],1)/100)))</f>
        <v>20000</v>
      </c>
      <c r="F247" s="21" cm="1">
        <f t="array" ref="F247">IF(ISERROR(INDEX(Jornadas[id],ROW()-5)),"",SUMIFS(Cortes[propina],Cortes[id_jornada],INDEX(Jornadas[id],ROW()-5),Cortes[id_barbero],LOOKUP($D$4,Barberos[nombre],Barberos[id])))</f>
        <v>2000</v>
      </c>
      <c r="G247" s="21" cm="1">
        <f t="array" ref="G247">IF(ISERROR(INDEX(Jornadas[id],ROW()-5)),"",SUMIFS(Adelantos[importe],Adelantos[id_jornada],INDEX(Jornadas[id],ROW()-5),Adelantos[id_barbero],LOOKUP($D$4,Barberos[nombre],Barberos[id])))</f>
        <v>0</v>
      </c>
      <c r="H247" s="21" cm="1">
        <f t="array" ref="H247">IF(ISERROR(INDEX(Jornadas[id],ROW()-5)),"",E247+F247-G247)</f>
        <v>22000</v>
      </c>
      <c r="I247" s="2" cm="1">
        <f t="array" ref="I247">IF(ISERROR(INDEX(Jornadas[id],ROW()-5)),"",COUNTIFS(_Cortes!$C:$C,INDEX(Jornadas[id],ROW()-5),_Cortes!$B:$B,LOOKUP($I$4,_Barberos!$B:$B,_Barberos!$A:$A)))</f>
        <v>16</v>
      </c>
      <c r="J247" s="21" cm="1">
        <f t="array" ref="J247">IF(ISERROR(INDEX(Jornadas[id],ROW()-5)),"",INT(SUMIFS(Cortes[importe],Cortes[id_jornada],INDEX(Jornadas[id],ROW()-5),Cortes[id_barbero],LOOKUP($I$4,Barberos[nombre],Barberos[id]))*(INDEX(Jornadas[comision_barberos],1)/100)))</f>
        <v>80000</v>
      </c>
      <c r="K247" s="21" cm="1">
        <f t="array" ref="K247">IF(ISERROR(INDEX(Jornadas[id],ROW()-5)),"",SUMIFS(Cortes[propina],Cortes[id_jornada],INDEX(Jornadas[id],ROW()-5),Cortes[id_barbero],LOOKUP($I$4,Barberos[nombre],Barberos[id])))</f>
        <v>4000</v>
      </c>
      <c r="L247" s="21" cm="1">
        <f t="array" ref="L247">IF(ISERROR(INDEX(Jornadas[id],ROW()-5)),"",SUMIFS(Adelantos[importe],Adelantos[id_jornada],INDEX(Jornadas[id],ROW()-5),Adelantos[id_barbero],LOOKUP($I$4,Barberos[nombre],Barberos[id])))</f>
        <v>0</v>
      </c>
      <c r="M247" s="21" cm="1">
        <f t="array" ref="M247">IF(ISERROR(INDEX(Jornadas[id],ROW()-5)),"",J247+K247-L247)</f>
        <v>84000</v>
      </c>
      <c r="N247" s="2" cm="1">
        <f t="array" ref="N247">IF(ISERROR(INDEX(Jornadas[id],ROW()-5)),"",COUNTIFS(_Cortes!$C:$C,INDEX(Jornadas[id],ROW()-5),_Cortes!$B:$B,LOOKUP($N$4,_Barberos!$B:$B,_Barberos!$A:$A)))</f>
        <v>16</v>
      </c>
      <c r="O247" s="21" cm="1">
        <f t="array" ref="O247">IF(ISERROR(INDEX(Jornadas[id],ROW()-5)),"",INT(SUMIFS(Cortes[importe],Cortes[id_jornada],INDEX(Jornadas[id],ROW()-5),Cortes[id_barbero],LOOKUP($N$4,Barberos[nombre],Barberos[id]))*(INDEX(Jornadas[comision_barberos],1)/100)))</f>
        <v>83000</v>
      </c>
      <c r="P247" s="21" cm="1">
        <f t="array" ref="P247">IF(ISERROR(INDEX(Jornadas[id],ROW()-5)),"",SUMIFS(Cortes[propina],Cortes[id_jornada],INDEX(Jornadas[id],ROW()-5),Cortes[id_barbero],LOOKUP($N$4,Barberos[nombre],Barberos[id])))</f>
        <v>6000</v>
      </c>
      <c r="Q247" s="21" cm="1">
        <f t="array" ref="Q247">IF(ISERROR(INDEX(Jornadas[id],ROW()-5)),"",SUMIFS(Adelantos[importe],Adelantos[id_jornada],INDEX(Jornadas[id],ROW()-5),Adelantos[id_barbero],LOOKUP($N$4,Barberos[nombre],Barberos[id])))</f>
        <v>0</v>
      </c>
      <c r="R247" s="21" cm="1">
        <f t="array" ref="R247">IF(ISERROR(INDEX(Jornadas[id],ROW()-5)),"",O247+P247-Q247)</f>
        <v>89000</v>
      </c>
      <c r="S247" s="2" cm="1">
        <f t="array" ref="S247">IF(ISERROR(INDEX(Jornadas[id],ROW()-5)),"",COUNTIFS(_Cortes!$C:$C,INDEX(Jornadas[id],ROW()-5),_Cortes!$B:$B,LOOKUP($S$4,_Barberos!$B:$B,_Barberos!$A:$A)))</f>
        <v>13</v>
      </c>
      <c r="T247" s="21" cm="1">
        <f t="array" ref="T247">IF(ISERROR(INDEX(Jornadas[id],ROW()-5)),"",INT(SUMIFS(Cortes[importe],Cortes[id_jornada],INDEX(Jornadas[id],ROW()-5),Cortes[id_barbero],LOOKUP($S$4,Barberos[nombre],Barberos[id]))*(INDEX(Jornadas[comision_barberos],1)/100)))</f>
        <v>65000</v>
      </c>
      <c r="U247" s="21" cm="1">
        <f t="array" ref="U247">IF(ISERROR(INDEX(Jornadas[id],ROW()-5)),"",SUMIFS(Cortes[propina],Cortes[id_jornada],INDEX(Jornadas[id],ROW()-5),Cortes[id_barbero],LOOKUP($S$4,Barberos[nombre],Barberos[id])))</f>
        <v>5000</v>
      </c>
      <c r="V247" s="21" cm="1">
        <f t="array" ref="V247">IF(ISERROR(INDEX(Jornadas[id],ROW()-5)),"",SUMIFS(Adelantos[importe],Adelantos[id_jornada],INDEX(Jornadas[id],ROW()-5),Adelantos[id_barbero],LOOKUP($S$4,Barberos[nombre],Barberos[id])))</f>
        <v>0</v>
      </c>
      <c r="W247" s="21" cm="1">
        <f t="array" ref="W247">IF(ISERROR(INDEX(Jornadas[id],ROW()-5)),"",T247+U247-V247)</f>
        <v>70000</v>
      </c>
      <c r="X247" s="2" cm="1">
        <f t="array" ref="X247">IF(ISERROR(INDEX(Jornadas[id],ROW()-5)),"",COUNTIFS(_Cortes!$C:$C,INDEX(Jornadas[id],ROW()-5),_Cortes!$B:$B,LOOKUP($X$4,_Barberos!$B:$B,_Barberos!$A:$A)))</f>
        <v>0</v>
      </c>
      <c r="Y247" s="21" cm="1">
        <f t="array" ref="Y247">IF(ISERROR(INDEX(Jornadas[id],ROW()-5)),"",INT(SUMIFS(Cortes[importe],Cortes[id_jornada],INDEX(Jornadas[id],ROW()-5),Cortes[id_barbero],LOOKUP($X$4,Barberos[nombre],Barberos[id]))*(INDEX(Jornadas[comision_barberos],1)/100)))</f>
        <v>0</v>
      </c>
      <c r="Z247" s="21" cm="1">
        <f t="array" ref="Z247">IF(ISERROR(INDEX(Jornadas[id],ROW()-5)),"",SUMIFS(Cortes[propina],Cortes[id_jornada],INDEX(Jornadas[id],ROW()-5),Cortes[id_barbero],LOOKUP($X$4,Barberos[nombre],Barberos[id])))</f>
        <v>0</v>
      </c>
      <c r="AA247" s="21" cm="1">
        <f t="array" ref="AA247">IF(ISERROR(INDEX(Jornadas[id],ROW()-5)),"",SUMIFS(Adelantos[importe],Adelantos[id_jornada],INDEX(Jornadas[id],ROW()-5),Adelantos[id_barbero],LOOKUP($X$4,Barberos[nombre],Barberos[id])))</f>
        <v>0</v>
      </c>
      <c r="AB247" s="21" cm="1">
        <f t="array" ref="AB247">IF(ISERROR(INDEX(Jornadas[id],ROW()-5)),"",Y247+Z247-AA247)</f>
        <v>0</v>
      </c>
      <c r="AC247" s="2" cm="1">
        <f t="array" ref="AC247">IF(ISERROR(INDEX(Jornadas[id],ROW()-5)),"",COUNTIFS(_Cortes!$C:$C,INDEX(Jornadas[id],ROW()-5),_Cortes!$B:$B,LOOKUP($AC$4,_Barberos!$B:$B,_Barberos!$A:$A)))</f>
        <v>15</v>
      </c>
      <c r="AD247" s="21" cm="1">
        <f t="array" ref="AD247">IF(ISERROR(INDEX(Jornadas[id],ROW()-5)),"",INT(SUMIFS(Cortes[importe],Cortes[id_jornada],INDEX(Jornadas[id],ROW()-5),Cortes[id_barbero],LOOKUP($AC$4,Barberos[nombre],Barberos[id]))*(INDEX(Jornadas[comision_barberos],1)/100)))</f>
        <v>75000</v>
      </c>
      <c r="AE247" s="21" cm="1">
        <f t="array" ref="AE247">IF(ISERROR(INDEX(Jornadas[id],ROW()-5)),"",SUMIFS(Cortes[propina],Cortes[id_jornada],INDEX(Jornadas[id],ROW()-5),Cortes[id_barbero],LOOKUP($AC$4,Barberos[nombre],Barberos[id])))</f>
        <v>3000</v>
      </c>
      <c r="AF247" s="21" cm="1">
        <f t="array" ref="AF247">IF(ISERROR(INDEX(Jornadas[id],ROW()-5)),"",SUMIFS(Adelantos[importe],Adelantos[id_jornada],INDEX(Jornadas[id],ROW()-5),Adelantos[id_barbero],LOOKUP($AC$4,Barberos[nombre],Barberos[id])))</f>
        <v>0</v>
      </c>
      <c r="AG247" s="21" cm="1">
        <f t="array" ref="AG247">IF(ISERROR(INDEX(Jornadas[id],ROW()-5)),"",AD247+AE247-AF247)</f>
        <v>78000</v>
      </c>
      <c r="AH247" s="2" cm="1">
        <f t="array" ref="AH247">IF(ISERROR(INDEX(Jornadas[id],ROW()-5)),"",COUNTIFS(_Cortes!$C:$C,INDEX(Jornadas[id],ROW()-5),_Cortes!$B:$B,LOOKUP($AH$4,_Barberos!$B:$B,_Barberos!$A:$A)))</f>
        <v>0</v>
      </c>
      <c r="AI247" s="21" cm="1">
        <f t="array" ref="AI247">IF(ISERROR(INDEX(Jornadas[id],ROW()-5)),"",INT(SUMIFS(Cortes[importe],Cortes[id_jornada],INDEX(Jornadas[id],ROW()-5),Cortes[id_barbero],LOOKUP($AH$4,Barberos[nombre],Barberos[id]))*(INDEX(Jornadas[comision_barberos],1)/100)))</f>
        <v>0</v>
      </c>
      <c r="AJ247" s="21" cm="1">
        <f t="array" ref="AJ247">IF(ISERROR(INDEX(Jornadas[id],ROW()-5)),"",SUMIFS(Cortes[propina],Cortes[id_jornada],INDEX(Jornadas[id],ROW()-5),Cortes[id_barbero],LOOKUP($AH$4,Barberos[nombre],Barberos[id])))</f>
        <v>0</v>
      </c>
      <c r="AK247" s="21" cm="1">
        <f t="array" ref="AK247">IF(ISERROR(INDEX(Jornadas[id],ROW()-5)),"",SUMIFS(Adelantos[importe],Adelantos[id_jornada],INDEX(Jornadas[id],ROW()-5),Adelantos[id_barbero],LOOKUP($AH$4,Barberos[nombre],Barberos[id])))</f>
        <v>0</v>
      </c>
      <c r="AL247" s="21" cm="1">
        <f t="array" ref="AL247">IF(ISERROR(INDEX(Jornadas[id],ROW()-5)),"",AI247+AJ247-AK247)</f>
        <v>0</v>
      </c>
      <c r="AM247" s="2" cm="1">
        <f t="array" ref="AM247">IF(ISERROR(INDEX(Jornadas[id],ROW()-5)),"",COUNTIFS(_Cortes!$C:$C,INDEX(Jornadas[id],ROW()-5),_Cortes!$B:$B,LOOKUP($AM$4,_Barberos!$B:$B,_Barberos!$A:$A)))</f>
        <v>0</v>
      </c>
      <c r="AN247" s="21" cm="1">
        <f t="array" ref="AN247">IF(ISERROR(INDEX(Jornadas[id],ROW()-5)),"",INT(SUMIFS(Cortes[importe],Cortes[id_jornada],INDEX(Jornadas[id],ROW()-5),Cortes[id_barbero],LOOKUP($AM$4,Barberos[nombre],Barberos[id]))*(INDEX(Jornadas[comision_barberos],1)/100)))</f>
        <v>0</v>
      </c>
      <c r="AO247" s="21" cm="1">
        <f t="array" ref="AO247">IF(ISERROR(INDEX(Jornadas[id],ROW()-5)),"",SUMIFS(Cortes[propina],Cortes[id_jornada],INDEX(Jornadas[id],ROW()-5),Cortes[id_barbero],LOOKUP($AM$4,Barberos[nombre],Barberos[id])))</f>
        <v>0</v>
      </c>
      <c r="AP247" s="21" cm="1">
        <f t="array" ref="AP247">IF(ISERROR(INDEX(Jornadas[id],ROW()-5)),"",SUMIFS(Adelantos[importe],Adelantos[id_jornada],INDEX(Jornadas[id],ROW()-5),Adelantos[id_barbero],LOOKUP($AM$4,Barberos[nombre],Barberos[id])))</f>
        <v>0</v>
      </c>
      <c r="AQ247" s="21" cm="1">
        <f t="array" ref="AQ247">IF(ISERROR(INDEX(Jornadas[id],ROW()-5)),"",AN247+AO247-AP247)</f>
        <v>0</v>
      </c>
      <c r="AR247" s="2" cm="1">
        <f t="array" ref="AR247">IF(ISERROR(INDEX(Jornadas[id],ROW()-5)),"",COUNTIFS(_Cortes!$C:$C,INDEX(Jornadas[id],ROW()-5),_Cortes!$B:$B,LOOKUP($AR$4,_Barberos!$B:$B,_Barberos!$A:$A)))</f>
        <v>0</v>
      </c>
      <c r="AS247" s="21" cm="1">
        <f t="array" ref="AS247">IF(ISERROR(INDEX(Jornadas[id],ROW()-5)),"",INT(SUMIFS(Cortes[importe],Cortes[id_jornada],INDEX(Jornadas[id],ROW()-5),Cortes[id_barbero],LOOKUP($AR$4,Barberos[nombre],Barberos[id]))*(INDEX(Jornadas[comision_barberos],1)/100)))</f>
        <v>0</v>
      </c>
      <c r="AT247" s="21" cm="1">
        <f t="array" ref="AT247">IF(ISERROR(INDEX(Jornadas[id],ROW()-5)),"",SUMIFS(Cortes[propina],Cortes[id_jornada],INDEX(Jornadas[id],ROW()-5),Cortes[id_barbero],LOOKUP($AR$4,Barberos[nombre],Barberos[id])))</f>
        <v>0</v>
      </c>
      <c r="AU247" s="21" cm="1">
        <f t="array" ref="AU247">IF(ISERROR(INDEX(Jornadas[id],ROW()-5)),"",SUMIFS(Adelantos[importe],Adelantos[id_jornada],INDEX(Jornadas[id],ROW()-5),Adelantos[id_barbero],LOOKUP($AR$4,Barberos[nombre],Barberos[id])))</f>
        <v>0</v>
      </c>
      <c r="AV247" s="21" cm="1">
        <f t="array" ref="AV247">IF(ISERROR(INDEX(Jornadas[id],ROW()-5)),"",AS247+AT247-AU247)</f>
        <v>0</v>
      </c>
    </row>
    <row r="248" spans="1:48" ht="15" hidden="1" customHeight="1" x14ac:dyDescent="0.3">
      <c r="A248" s="53" t="str">
        <f t="shared" si="3"/>
        <v>Tuesday</v>
      </c>
      <c r="B248" s="54"/>
      <c r="C248" s="38" cm="1">
        <f t="array" ref="C248">IF(ISERROR(INDEX(Jornadas[id],ROW()-5)),"",INDEX(Jornadas[fecha],ROW()-5))</f>
        <v>45944</v>
      </c>
      <c r="D248" s="1" cm="1">
        <f t="array" ref="D248">IF(ISERROR(INDEX(Jornadas[id],ROW()-5)),"",COUNTIFS(_Cortes!$C:$C,INDEX(Jornadas[id],ROW()-5),_Cortes!$B:$B,LOOKUP($D$4,_Barberos!$B:$B,_Barberos!$A:$A)))</f>
        <v>5</v>
      </c>
      <c r="E248" s="20" cm="1">
        <f t="array" ref="E248">IF(ISERROR(INDEX(Jornadas[id],ROW()-5)),"",INT(SUMIFS(Cortes[importe],Cortes[id_jornada],INDEX(Jornadas[id],ROW()-5),Cortes[id_barbero],LOOKUP($D$4,Barberos[nombre],Barberos[id]))*(INDEX(Jornadas[comision_barberos],1)/100)))</f>
        <v>26500</v>
      </c>
      <c r="F248" s="20" cm="1">
        <f t="array" ref="F248">IF(ISERROR(INDEX(Jornadas[id],ROW()-5)),"",SUMIFS(Cortes[propina],Cortes[id_jornada],INDEX(Jornadas[id],ROW()-5),Cortes[id_barbero],LOOKUP($D$4,Barberos[nombre],Barberos[id])))</f>
        <v>1000</v>
      </c>
      <c r="G248" s="20" cm="1">
        <f t="array" ref="G248">IF(ISERROR(INDEX(Jornadas[id],ROW()-5)),"",SUMIFS(Adelantos[importe],Adelantos[id_jornada],INDEX(Jornadas[id],ROW()-5),Adelantos[id_barbero],LOOKUP($D$4,Barberos[nombre],Barberos[id])))</f>
        <v>5000</v>
      </c>
      <c r="H248" s="20" cm="1">
        <f t="array" ref="H248">IF(ISERROR(INDEX(Jornadas[id],ROW()-5)),"",E248+F248-G248)</f>
        <v>22500</v>
      </c>
      <c r="I248" s="1" cm="1">
        <f t="array" ref="I248">IF(ISERROR(INDEX(Jornadas[id],ROW()-5)),"",COUNTIFS(_Cortes!$C:$C,INDEX(Jornadas[id],ROW()-5),_Cortes!$B:$B,LOOKUP($I$4,_Barberos!$B:$B,_Barberos!$A:$A)))</f>
        <v>0</v>
      </c>
      <c r="J248" s="20" cm="1">
        <f t="array" ref="J248">IF(ISERROR(INDEX(Jornadas[id],ROW()-5)),"",INT(SUMIFS(Cortes[importe],Cortes[id_jornada],INDEX(Jornadas[id],ROW()-5),Cortes[id_barbero],LOOKUP($I$4,Barberos[nombre],Barberos[id]))*(INDEX(Jornadas[comision_barberos],1)/100)))</f>
        <v>0</v>
      </c>
      <c r="K248" s="20" cm="1">
        <f t="array" ref="K248">IF(ISERROR(INDEX(Jornadas[id],ROW()-5)),"",SUMIFS(Cortes[propina],Cortes[id_jornada],INDEX(Jornadas[id],ROW()-5),Cortes[id_barbero],LOOKUP($I$4,Barberos[nombre],Barberos[id])))</f>
        <v>0</v>
      </c>
      <c r="L248" s="20" cm="1">
        <f t="array" ref="L248">IF(ISERROR(INDEX(Jornadas[id],ROW()-5)),"",SUMIFS(Adelantos[importe],Adelantos[id_jornada],INDEX(Jornadas[id],ROW()-5),Adelantos[id_barbero],LOOKUP($I$4,Barberos[nombre],Barberos[id])))</f>
        <v>0</v>
      </c>
      <c r="M248" s="20" cm="1">
        <f t="array" ref="M248">IF(ISERROR(INDEX(Jornadas[id],ROW()-5)),"",J248+K248-L248)</f>
        <v>0</v>
      </c>
      <c r="N248" s="1" cm="1">
        <f t="array" ref="N248">IF(ISERROR(INDEX(Jornadas[id],ROW()-5)),"",COUNTIFS(_Cortes!$C:$C,INDEX(Jornadas[id],ROW()-5),_Cortes!$B:$B,LOOKUP($N$4,_Barberos!$B:$B,_Barberos!$A:$A)))</f>
        <v>13</v>
      </c>
      <c r="O248" s="20" cm="1">
        <f t="array" ref="O248">IF(ISERROR(INDEX(Jornadas[id],ROW()-5)),"",INT(SUMIFS(Cortes[importe],Cortes[id_jornada],INDEX(Jornadas[id],ROW()-5),Cortes[id_barbero],LOOKUP($N$4,Barberos[nombre],Barberos[id]))*(INDEX(Jornadas[comision_barberos],1)/100)))</f>
        <v>65000</v>
      </c>
      <c r="P248" s="20" cm="1">
        <f t="array" ref="P248">IF(ISERROR(INDEX(Jornadas[id],ROW()-5)),"",SUMIFS(Cortes[propina],Cortes[id_jornada],INDEX(Jornadas[id],ROW()-5),Cortes[id_barbero],LOOKUP($N$4,Barberos[nombre],Barberos[id])))</f>
        <v>3000</v>
      </c>
      <c r="Q248" s="20" cm="1">
        <f t="array" ref="Q248">IF(ISERROR(INDEX(Jornadas[id],ROW()-5)),"",SUMIFS(Adelantos[importe],Adelantos[id_jornada],INDEX(Jornadas[id],ROW()-5),Adelantos[id_barbero],LOOKUP($N$4,Barberos[nombre],Barberos[id])))</f>
        <v>0</v>
      </c>
      <c r="R248" s="20" cm="1">
        <f t="array" ref="R248">IF(ISERROR(INDEX(Jornadas[id],ROW()-5)),"",O248+P248-Q248)</f>
        <v>68000</v>
      </c>
      <c r="S248" s="1" cm="1">
        <f t="array" ref="S248">IF(ISERROR(INDEX(Jornadas[id],ROW()-5)),"",COUNTIFS(_Cortes!$C:$C,INDEX(Jornadas[id],ROW()-5),_Cortes!$B:$B,LOOKUP($S$4,_Barberos!$B:$B,_Barberos!$A:$A)))</f>
        <v>9</v>
      </c>
      <c r="T248" s="20" cm="1">
        <f t="array" ref="T248">IF(ISERROR(INDEX(Jornadas[id],ROW()-5)),"",INT(SUMIFS(Cortes[importe],Cortes[id_jornada],INDEX(Jornadas[id],ROW()-5),Cortes[id_barbero],LOOKUP($S$4,Barberos[nombre],Barberos[id]))*(INDEX(Jornadas[comision_barberos],1)/100)))</f>
        <v>48000</v>
      </c>
      <c r="U248" s="20" cm="1">
        <f t="array" ref="U248">IF(ISERROR(INDEX(Jornadas[id],ROW()-5)),"",SUMIFS(Cortes[propina],Cortes[id_jornada],INDEX(Jornadas[id],ROW()-5),Cortes[id_barbero],LOOKUP($S$4,Barberos[nombre],Barberos[id])))</f>
        <v>2000</v>
      </c>
      <c r="V248" s="20" cm="1">
        <f t="array" ref="V248">IF(ISERROR(INDEX(Jornadas[id],ROW()-5)),"",SUMIFS(Adelantos[importe],Adelantos[id_jornada],INDEX(Jornadas[id],ROW()-5),Adelantos[id_barbero],LOOKUP($S$4,Barberos[nombre],Barberos[id])))</f>
        <v>0</v>
      </c>
      <c r="W248" s="20" cm="1">
        <f t="array" ref="W248">IF(ISERROR(INDEX(Jornadas[id],ROW()-5)),"",T248+U248-V248)</f>
        <v>50000</v>
      </c>
      <c r="X248" s="1" cm="1">
        <f t="array" ref="X248">IF(ISERROR(INDEX(Jornadas[id],ROW()-5)),"",COUNTIFS(_Cortes!$C:$C,INDEX(Jornadas[id],ROW()-5),_Cortes!$B:$B,LOOKUP($X$4,_Barberos!$B:$B,_Barberos!$A:$A)))</f>
        <v>8</v>
      </c>
      <c r="Y248" s="20" cm="1">
        <f t="array" ref="Y248">IF(ISERROR(INDEX(Jornadas[id],ROW()-5)),"",INT(SUMIFS(Cortes[importe],Cortes[id_jornada],INDEX(Jornadas[id],ROW()-5),Cortes[id_barbero],LOOKUP($X$4,Barberos[nombre],Barberos[id]))*(INDEX(Jornadas[comision_barberos],1)/100)))</f>
        <v>40000</v>
      </c>
      <c r="Z248" s="20" cm="1">
        <f t="array" ref="Z248">IF(ISERROR(INDEX(Jornadas[id],ROW()-5)),"",SUMIFS(Cortes[propina],Cortes[id_jornada],INDEX(Jornadas[id],ROW()-5),Cortes[id_barbero],LOOKUP($X$4,Barberos[nombre],Barberos[id])))</f>
        <v>0</v>
      </c>
      <c r="AA248" s="20" cm="1">
        <f t="array" ref="AA248">IF(ISERROR(INDEX(Jornadas[id],ROW()-5)),"",SUMIFS(Adelantos[importe],Adelantos[id_jornada],INDEX(Jornadas[id],ROW()-5),Adelantos[id_barbero],LOOKUP($X$4,Barberos[nombre],Barberos[id])))</f>
        <v>0</v>
      </c>
      <c r="AB248" s="20" cm="1">
        <f t="array" ref="AB248">IF(ISERROR(INDEX(Jornadas[id],ROW()-5)),"",Y248+Z248-AA248)</f>
        <v>40000</v>
      </c>
      <c r="AC248" s="1" cm="1">
        <f t="array" ref="AC248">IF(ISERROR(INDEX(Jornadas[id],ROW()-5)),"",COUNTIFS(_Cortes!$C:$C,INDEX(Jornadas[id],ROW()-5),_Cortes!$B:$B,LOOKUP($AC$4,_Barberos!$B:$B,_Barberos!$A:$A)))</f>
        <v>0</v>
      </c>
      <c r="AD248" s="20" cm="1">
        <f t="array" ref="AD248">IF(ISERROR(INDEX(Jornadas[id],ROW()-5)),"",INT(SUMIFS(Cortes[importe],Cortes[id_jornada],INDEX(Jornadas[id],ROW()-5),Cortes[id_barbero],LOOKUP($AC$4,Barberos[nombre],Barberos[id]))*(INDEX(Jornadas[comision_barberos],1)/100)))</f>
        <v>0</v>
      </c>
      <c r="AE248" s="20" cm="1">
        <f t="array" ref="AE248">IF(ISERROR(INDEX(Jornadas[id],ROW()-5)),"",SUMIFS(Cortes[propina],Cortes[id_jornada],INDEX(Jornadas[id],ROW()-5),Cortes[id_barbero],LOOKUP($AC$4,Barberos[nombre],Barberos[id])))</f>
        <v>0</v>
      </c>
      <c r="AF248" s="20" cm="1">
        <f t="array" ref="AF248">IF(ISERROR(INDEX(Jornadas[id],ROW()-5)),"",SUMIFS(Adelantos[importe],Adelantos[id_jornada],INDEX(Jornadas[id],ROW()-5),Adelantos[id_barbero],LOOKUP($AC$4,Barberos[nombre],Barberos[id])))</f>
        <v>0</v>
      </c>
      <c r="AG248" s="20" cm="1">
        <f t="array" ref="AG248">IF(ISERROR(INDEX(Jornadas[id],ROW()-5)),"",AD248+AE248-AF248)</f>
        <v>0</v>
      </c>
      <c r="AH248" s="1" cm="1">
        <f t="array" ref="AH248">IF(ISERROR(INDEX(Jornadas[id],ROW()-5)),"",COUNTIFS(_Cortes!$C:$C,INDEX(Jornadas[id],ROW()-5),_Cortes!$B:$B,LOOKUP($AH$4,_Barberos!$B:$B,_Barberos!$A:$A)))</f>
        <v>0</v>
      </c>
      <c r="AI248" s="20" cm="1">
        <f t="array" ref="AI248">IF(ISERROR(INDEX(Jornadas[id],ROW()-5)),"",INT(SUMIFS(Cortes[importe],Cortes[id_jornada],INDEX(Jornadas[id],ROW()-5),Cortes[id_barbero],LOOKUP($AH$4,Barberos[nombre],Barberos[id]))*(INDEX(Jornadas[comision_barberos],1)/100)))</f>
        <v>0</v>
      </c>
      <c r="AJ248" s="20" cm="1">
        <f t="array" ref="AJ248">IF(ISERROR(INDEX(Jornadas[id],ROW()-5)),"",SUMIFS(Cortes[propina],Cortes[id_jornada],INDEX(Jornadas[id],ROW()-5),Cortes[id_barbero],LOOKUP($AH$4,Barberos[nombre],Barberos[id])))</f>
        <v>0</v>
      </c>
      <c r="AK248" s="20" cm="1">
        <f t="array" ref="AK248">IF(ISERROR(INDEX(Jornadas[id],ROW()-5)),"",SUMIFS(Adelantos[importe],Adelantos[id_jornada],INDEX(Jornadas[id],ROW()-5),Adelantos[id_barbero],LOOKUP($AH$4,Barberos[nombre],Barberos[id])))</f>
        <v>0</v>
      </c>
      <c r="AL248" s="20" cm="1">
        <f t="array" ref="AL248">IF(ISERROR(INDEX(Jornadas[id],ROW()-5)),"",AI248+AJ248-AK248)</f>
        <v>0</v>
      </c>
      <c r="AM248" s="1" cm="1">
        <f t="array" ref="AM248">IF(ISERROR(INDEX(Jornadas[id],ROW()-5)),"",COUNTIFS(_Cortes!$C:$C,INDEX(Jornadas[id],ROW()-5),_Cortes!$B:$B,LOOKUP($AM$4,_Barberos!$B:$B,_Barberos!$A:$A)))</f>
        <v>0</v>
      </c>
      <c r="AN248" s="20" cm="1">
        <f t="array" ref="AN248">IF(ISERROR(INDEX(Jornadas[id],ROW()-5)),"",INT(SUMIFS(Cortes[importe],Cortes[id_jornada],INDEX(Jornadas[id],ROW()-5),Cortes[id_barbero],LOOKUP($AM$4,Barberos[nombre],Barberos[id]))*(INDEX(Jornadas[comision_barberos],1)/100)))</f>
        <v>0</v>
      </c>
      <c r="AO248" s="20" cm="1">
        <f t="array" ref="AO248">IF(ISERROR(INDEX(Jornadas[id],ROW()-5)),"",SUMIFS(Cortes[propina],Cortes[id_jornada],INDEX(Jornadas[id],ROW()-5),Cortes[id_barbero],LOOKUP($AM$4,Barberos[nombre],Barberos[id])))</f>
        <v>0</v>
      </c>
      <c r="AP248" s="20" cm="1">
        <f t="array" ref="AP248">IF(ISERROR(INDEX(Jornadas[id],ROW()-5)),"",SUMIFS(Adelantos[importe],Adelantos[id_jornada],INDEX(Jornadas[id],ROW()-5),Adelantos[id_barbero],LOOKUP($AM$4,Barberos[nombre],Barberos[id])))</f>
        <v>0</v>
      </c>
      <c r="AQ248" s="20" cm="1">
        <f t="array" ref="AQ248">IF(ISERROR(INDEX(Jornadas[id],ROW()-5)),"",AN248+AO248-AP248)</f>
        <v>0</v>
      </c>
      <c r="AR248" s="1" cm="1">
        <f t="array" ref="AR248">IF(ISERROR(INDEX(Jornadas[id],ROW()-5)),"",COUNTIFS(_Cortes!$C:$C,INDEX(Jornadas[id],ROW()-5),_Cortes!$B:$B,LOOKUP($AR$4,_Barberos!$B:$B,_Barberos!$A:$A)))</f>
        <v>0</v>
      </c>
      <c r="AS248" s="20" cm="1">
        <f t="array" ref="AS248">IF(ISERROR(INDEX(Jornadas[id],ROW()-5)),"",INT(SUMIFS(Cortes[importe],Cortes[id_jornada],INDEX(Jornadas[id],ROW()-5),Cortes[id_barbero],LOOKUP($AR$4,Barberos[nombre],Barberos[id]))*(INDEX(Jornadas[comision_barberos],1)/100)))</f>
        <v>0</v>
      </c>
      <c r="AT248" s="20" cm="1">
        <f t="array" ref="AT248">IF(ISERROR(INDEX(Jornadas[id],ROW()-5)),"",SUMIFS(Cortes[propina],Cortes[id_jornada],INDEX(Jornadas[id],ROW()-5),Cortes[id_barbero],LOOKUP($AR$4,Barberos[nombre],Barberos[id])))</f>
        <v>0</v>
      </c>
      <c r="AU248" s="20" cm="1">
        <f t="array" ref="AU248">IF(ISERROR(INDEX(Jornadas[id],ROW()-5)),"",SUMIFS(Adelantos[importe],Adelantos[id_jornada],INDEX(Jornadas[id],ROW()-5),Adelantos[id_barbero],LOOKUP($AR$4,Barberos[nombre],Barberos[id])))</f>
        <v>0</v>
      </c>
      <c r="AV248" s="20" cm="1">
        <f t="array" ref="AV248">IF(ISERROR(INDEX(Jornadas[id],ROW()-5)),"",AS248+AT248-AU248)</f>
        <v>0</v>
      </c>
    </row>
    <row r="249" spans="1:48" ht="15" hidden="1" customHeight="1" x14ac:dyDescent="0.3">
      <c r="A249" s="51" t="str">
        <f t="shared" si="3"/>
        <v>Wednesday</v>
      </c>
      <c r="B249" s="52"/>
      <c r="C249" s="36" cm="1">
        <f t="array" ref="C249">IF(ISERROR(INDEX(Jornadas[id],ROW()-5)),"",INDEX(Jornadas[fecha],ROW()-5))</f>
        <v>45945</v>
      </c>
      <c r="D249" s="2" cm="1">
        <f t="array" ref="D249">IF(ISERROR(INDEX(Jornadas[id],ROW()-5)),"",COUNTIFS(_Cortes!$C:$C,INDEX(Jornadas[id],ROW()-5),_Cortes!$B:$B,LOOKUP($D$4,_Barberos!$B:$B,_Barberos!$A:$A)))</f>
        <v>4</v>
      </c>
      <c r="E249" s="21" cm="1">
        <f t="array" ref="E249">IF(ISERROR(INDEX(Jornadas[id],ROW()-5)),"",INT(SUMIFS(Cortes[importe],Cortes[id_jornada],INDEX(Jornadas[id],ROW()-5),Cortes[id_barbero],LOOKUP($D$4,Barberos[nombre],Barberos[id]))*(INDEX(Jornadas[comision_barberos],1)/100)))</f>
        <v>21500</v>
      </c>
      <c r="F249" s="21" cm="1">
        <f t="array" ref="F249">IF(ISERROR(INDEX(Jornadas[id],ROW()-5)),"",SUMIFS(Cortes[propina],Cortes[id_jornada],INDEX(Jornadas[id],ROW()-5),Cortes[id_barbero],LOOKUP($D$4,Barberos[nombre],Barberos[id])))</f>
        <v>2000</v>
      </c>
      <c r="G249" s="21" cm="1">
        <f t="array" ref="G249">IF(ISERROR(INDEX(Jornadas[id],ROW()-5)),"",SUMIFS(Adelantos[importe],Adelantos[id_jornada],INDEX(Jornadas[id],ROW()-5),Adelantos[id_barbero],LOOKUP($D$4,Barberos[nombre],Barberos[id])))</f>
        <v>0</v>
      </c>
      <c r="H249" s="21" cm="1">
        <f t="array" ref="H249">IF(ISERROR(INDEX(Jornadas[id],ROW()-5)),"",E249+F249-G249)</f>
        <v>23500</v>
      </c>
      <c r="I249" s="2" cm="1">
        <f t="array" ref="I249">IF(ISERROR(INDEX(Jornadas[id],ROW()-5)),"",COUNTIFS(_Cortes!$C:$C,INDEX(Jornadas[id],ROW()-5),_Cortes!$B:$B,LOOKUP($I$4,_Barberos!$B:$B,_Barberos!$A:$A)))</f>
        <v>14</v>
      </c>
      <c r="J249" s="21" cm="1">
        <f t="array" ref="J249">IF(ISERROR(INDEX(Jornadas[id],ROW()-5)),"",INT(SUMIFS(Cortes[importe],Cortes[id_jornada],INDEX(Jornadas[id],ROW()-5),Cortes[id_barbero],LOOKUP($I$4,Barberos[nombre],Barberos[id]))*(INDEX(Jornadas[comision_barberos],1)/100)))</f>
        <v>71500</v>
      </c>
      <c r="K249" s="21" cm="1">
        <f t="array" ref="K249">IF(ISERROR(INDEX(Jornadas[id],ROW()-5)),"",SUMIFS(Cortes[propina],Cortes[id_jornada],INDEX(Jornadas[id],ROW()-5),Cortes[id_barbero],LOOKUP($I$4,Barberos[nombre],Barberos[id])))</f>
        <v>5000</v>
      </c>
      <c r="L249" s="21" cm="1">
        <f t="array" ref="L249">IF(ISERROR(INDEX(Jornadas[id],ROW()-5)),"",SUMIFS(Adelantos[importe],Adelantos[id_jornada],INDEX(Jornadas[id],ROW()-5),Adelantos[id_barbero],LOOKUP($I$4,Barberos[nombre],Barberos[id])))</f>
        <v>0</v>
      </c>
      <c r="M249" s="21" cm="1">
        <f t="array" ref="M249">IF(ISERROR(INDEX(Jornadas[id],ROW()-5)),"",J249+K249-L249)</f>
        <v>76500</v>
      </c>
      <c r="N249" s="2" cm="1">
        <f t="array" ref="N249">IF(ISERROR(INDEX(Jornadas[id],ROW()-5)),"",COUNTIFS(_Cortes!$C:$C,INDEX(Jornadas[id],ROW()-5),_Cortes!$B:$B,LOOKUP($N$4,_Barberos!$B:$B,_Barberos!$A:$A)))</f>
        <v>0</v>
      </c>
      <c r="O249" s="21" cm="1">
        <f t="array" ref="O249">IF(ISERROR(INDEX(Jornadas[id],ROW()-5)),"",INT(SUMIFS(Cortes[importe],Cortes[id_jornada],INDEX(Jornadas[id],ROW()-5),Cortes[id_barbero],LOOKUP($N$4,Barberos[nombre],Barberos[id]))*(INDEX(Jornadas[comision_barberos],1)/100)))</f>
        <v>0</v>
      </c>
      <c r="P249" s="21" cm="1">
        <f t="array" ref="P249">IF(ISERROR(INDEX(Jornadas[id],ROW()-5)),"",SUMIFS(Cortes[propina],Cortes[id_jornada],INDEX(Jornadas[id],ROW()-5),Cortes[id_barbero],LOOKUP($N$4,Barberos[nombre],Barberos[id])))</f>
        <v>0</v>
      </c>
      <c r="Q249" s="21" cm="1">
        <f t="array" ref="Q249">IF(ISERROR(INDEX(Jornadas[id],ROW()-5)),"",SUMIFS(Adelantos[importe],Adelantos[id_jornada],INDEX(Jornadas[id],ROW()-5),Adelantos[id_barbero],LOOKUP($N$4,Barberos[nombre],Barberos[id])))</f>
        <v>0</v>
      </c>
      <c r="R249" s="21" cm="1">
        <f t="array" ref="R249">IF(ISERROR(INDEX(Jornadas[id],ROW()-5)),"",O249+P249-Q249)</f>
        <v>0</v>
      </c>
      <c r="S249" s="2" cm="1">
        <f t="array" ref="S249">IF(ISERROR(INDEX(Jornadas[id],ROW()-5)),"",COUNTIFS(_Cortes!$C:$C,INDEX(Jornadas[id],ROW()-5),_Cortes!$B:$B,LOOKUP($S$4,_Barberos!$B:$B,_Barberos!$A:$A)))</f>
        <v>0</v>
      </c>
      <c r="T249" s="21" cm="1">
        <f t="array" ref="T249">IF(ISERROR(INDEX(Jornadas[id],ROW()-5)),"",INT(SUMIFS(Cortes[importe],Cortes[id_jornada],INDEX(Jornadas[id],ROW()-5),Cortes[id_barbero],LOOKUP($S$4,Barberos[nombre],Barberos[id]))*(INDEX(Jornadas[comision_barberos],1)/100)))</f>
        <v>0</v>
      </c>
      <c r="U249" s="21" cm="1">
        <f t="array" ref="U249">IF(ISERROR(INDEX(Jornadas[id],ROW()-5)),"",SUMIFS(Cortes[propina],Cortes[id_jornada],INDEX(Jornadas[id],ROW()-5),Cortes[id_barbero],LOOKUP($S$4,Barberos[nombre],Barberos[id])))</f>
        <v>0</v>
      </c>
      <c r="V249" s="21" cm="1">
        <f t="array" ref="V249">IF(ISERROR(INDEX(Jornadas[id],ROW()-5)),"",SUMIFS(Adelantos[importe],Adelantos[id_jornada],INDEX(Jornadas[id],ROW()-5),Adelantos[id_barbero],LOOKUP($S$4,Barberos[nombre],Barberos[id])))</f>
        <v>0</v>
      </c>
      <c r="W249" s="21" cm="1">
        <f t="array" ref="W249">IF(ISERROR(INDEX(Jornadas[id],ROW()-5)),"",T249+U249-V249)</f>
        <v>0</v>
      </c>
      <c r="X249" s="2" cm="1">
        <f t="array" ref="X249">IF(ISERROR(INDEX(Jornadas[id],ROW()-5)),"",COUNTIFS(_Cortes!$C:$C,INDEX(Jornadas[id],ROW()-5),_Cortes!$B:$B,LOOKUP($X$4,_Barberos!$B:$B,_Barberos!$A:$A)))</f>
        <v>9</v>
      </c>
      <c r="Y249" s="21" cm="1">
        <f t="array" ref="Y249">IF(ISERROR(INDEX(Jornadas[id],ROW()-5)),"",INT(SUMIFS(Cortes[importe],Cortes[id_jornada],INDEX(Jornadas[id],ROW()-5),Cortes[id_barbero],LOOKUP($X$4,Barberos[nombre],Barberos[id]))*(INDEX(Jornadas[comision_barberos],1)/100)))</f>
        <v>45000</v>
      </c>
      <c r="Z249" s="21" cm="1">
        <f t="array" ref="Z249">IF(ISERROR(INDEX(Jornadas[id],ROW()-5)),"",SUMIFS(Cortes[propina],Cortes[id_jornada],INDEX(Jornadas[id],ROW()-5),Cortes[id_barbero],LOOKUP($X$4,Barberos[nombre],Barberos[id])))</f>
        <v>3000</v>
      </c>
      <c r="AA249" s="21" cm="1">
        <f t="array" ref="AA249">IF(ISERROR(INDEX(Jornadas[id],ROW()-5)),"",SUMIFS(Adelantos[importe],Adelantos[id_jornada],INDEX(Jornadas[id],ROW()-5),Adelantos[id_barbero],LOOKUP($X$4,Barberos[nombre],Barberos[id])))</f>
        <v>0</v>
      </c>
      <c r="AB249" s="21" cm="1">
        <f t="array" ref="AB249">IF(ISERROR(INDEX(Jornadas[id],ROW()-5)),"",Y249+Z249-AA249)</f>
        <v>48000</v>
      </c>
      <c r="AC249" s="2" cm="1">
        <f t="array" ref="AC249">IF(ISERROR(INDEX(Jornadas[id],ROW()-5)),"",COUNTIFS(_Cortes!$C:$C,INDEX(Jornadas[id],ROW()-5),_Cortes!$B:$B,LOOKUP($AC$4,_Barberos!$B:$B,_Barberos!$A:$A)))</f>
        <v>9</v>
      </c>
      <c r="AD249" s="21" cm="1">
        <f t="array" ref="AD249">IF(ISERROR(INDEX(Jornadas[id],ROW()-5)),"",INT(SUMIFS(Cortes[importe],Cortes[id_jornada],INDEX(Jornadas[id],ROW()-5),Cortes[id_barbero],LOOKUP($AC$4,Barberos[nombre],Barberos[id]))*(INDEX(Jornadas[comision_barberos],1)/100)))</f>
        <v>45000</v>
      </c>
      <c r="AE249" s="21" cm="1">
        <f t="array" ref="AE249">IF(ISERROR(INDEX(Jornadas[id],ROW()-5)),"",SUMIFS(Cortes[propina],Cortes[id_jornada],INDEX(Jornadas[id],ROW()-5),Cortes[id_barbero],LOOKUP($AC$4,Barberos[nombre],Barberos[id])))</f>
        <v>0</v>
      </c>
      <c r="AF249" s="21" cm="1">
        <f t="array" ref="AF249">IF(ISERROR(INDEX(Jornadas[id],ROW()-5)),"",SUMIFS(Adelantos[importe],Adelantos[id_jornada],INDEX(Jornadas[id],ROW()-5),Adelantos[id_barbero],LOOKUP($AC$4,Barberos[nombre],Barberos[id])))</f>
        <v>0</v>
      </c>
      <c r="AG249" s="21" cm="1">
        <f t="array" ref="AG249">IF(ISERROR(INDEX(Jornadas[id],ROW()-5)),"",AD249+AE249-AF249)</f>
        <v>45000</v>
      </c>
      <c r="AH249" s="2" cm="1">
        <f t="array" ref="AH249">IF(ISERROR(INDEX(Jornadas[id],ROW()-5)),"",COUNTIFS(_Cortes!$C:$C,INDEX(Jornadas[id],ROW()-5),_Cortes!$B:$B,LOOKUP($AH$4,_Barberos!$B:$B,_Barberos!$A:$A)))</f>
        <v>0</v>
      </c>
      <c r="AI249" s="21" cm="1">
        <f t="array" ref="AI249">IF(ISERROR(INDEX(Jornadas[id],ROW()-5)),"",INT(SUMIFS(Cortes[importe],Cortes[id_jornada],INDEX(Jornadas[id],ROW()-5),Cortes[id_barbero],LOOKUP($AH$4,Barberos[nombre],Barberos[id]))*(INDEX(Jornadas[comision_barberos],1)/100)))</f>
        <v>0</v>
      </c>
      <c r="AJ249" s="21" cm="1">
        <f t="array" ref="AJ249">IF(ISERROR(INDEX(Jornadas[id],ROW()-5)),"",SUMIFS(Cortes[propina],Cortes[id_jornada],INDEX(Jornadas[id],ROW()-5),Cortes[id_barbero],LOOKUP($AH$4,Barberos[nombre],Barberos[id])))</f>
        <v>0</v>
      </c>
      <c r="AK249" s="21" cm="1">
        <f t="array" ref="AK249">IF(ISERROR(INDEX(Jornadas[id],ROW()-5)),"",SUMIFS(Adelantos[importe],Adelantos[id_jornada],INDEX(Jornadas[id],ROW()-5),Adelantos[id_barbero],LOOKUP($AH$4,Barberos[nombre],Barberos[id])))</f>
        <v>0</v>
      </c>
      <c r="AL249" s="21" cm="1">
        <f t="array" ref="AL249">IF(ISERROR(INDEX(Jornadas[id],ROW()-5)),"",AI249+AJ249-AK249)</f>
        <v>0</v>
      </c>
      <c r="AM249" s="2" cm="1">
        <f t="array" ref="AM249">IF(ISERROR(INDEX(Jornadas[id],ROW()-5)),"",COUNTIFS(_Cortes!$C:$C,INDEX(Jornadas[id],ROW()-5),_Cortes!$B:$B,LOOKUP($AM$4,_Barberos!$B:$B,_Barberos!$A:$A)))</f>
        <v>0</v>
      </c>
      <c r="AN249" s="21" cm="1">
        <f t="array" ref="AN249">IF(ISERROR(INDEX(Jornadas[id],ROW()-5)),"",INT(SUMIFS(Cortes[importe],Cortes[id_jornada],INDEX(Jornadas[id],ROW()-5),Cortes[id_barbero],LOOKUP($AM$4,Barberos[nombre],Barberos[id]))*(INDEX(Jornadas[comision_barberos],1)/100)))</f>
        <v>0</v>
      </c>
      <c r="AO249" s="21" cm="1">
        <f t="array" ref="AO249">IF(ISERROR(INDEX(Jornadas[id],ROW()-5)),"",SUMIFS(Cortes[propina],Cortes[id_jornada],INDEX(Jornadas[id],ROW()-5),Cortes[id_barbero],LOOKUP($AM$4,Barberos[nombre],Barberos[id])))</f>
        <v>0</v>
      </c>
      <c r="AP249" s="21" cm="1">
        <f t="array" ref="AP249">IF(ISERROR(INDEX(Jornadas[id],ROW()-5)),"",SUMIFS(Adelantos[importe],Adelantos[id_jornada],INDEX(Jornadas[id],ROW()-5),Adelantos[id_barbero],LOOKUP($AM$4,Barberos[nombre],Barberos[id])))</f>
        <v>0</v>
      </c>
      <c r="AQ249" s="21" cm="1">
        <f t="array" ref="AQ249">IF(ISERROR(INDEX(Jornadas[id],ROW()-5)),"",AN249+AO249-AP249)</f>
        <v>0</v>
      </c>
      <c r="AR249" s="2" cm="1">
        <f t="array" ref="AR249">IF(ISERROR(INDEX(Jornadas[id],ROW()-5)),"",COUNTIFS(_Cortes!$C:$C,INDEX(Jornadas[id],ROW()-5),_Cortes!$B:$B,LOOKUP($AR$4,_Barberos!$B:$B,_Barberos!$A:$A)))</f>
        <v>0</v>
      </c>
      <c r="AS249" s="21" cm="1">
        <f t="array" ref="AS249">IF(ISERROR(INDEX(Jornadas[id],ROW()-5)),"",INT(SUMIFS(Cortes[importe],Cortes[id_jornada],INDEX(Jornadas[id],ROW()-5),Cortes[id_barbero],LOOKUP($AR$4,Barberos[nombre],Barberos[id]))*(INDEX(Jornadas[comision_barberos],1)/100)))</f>
        <v>0</v>
      </c>
      <c r="AT249" s="21" cm="1">
        <f t="array" ref="AT249">IF(ISERROR(INDEX(Jornadas[id],ROW()-5)),"",SUMIFS(Cortes[propina],Cortes[id_jornada],INDEX(Jornadas[id],ROW()-5),Cortes[id_barbero],LOOKUP($AR$4,Barberos[nombre],Barberos[id])))</f>
        <v>0</v>
      </c>
      <c r="AU249" s="21" cm="1">
        <f t="array" ref="AU249">IF(ISERROR(INDEX(Jornadas[id],ROW()-5)),"",SUMIFS(Adelantos[importe],Adelantos[id_jornada],INDEX(Jornadas[id],ROW()-5),Adelantos[id_barbero],LOOKUP($AR$4,Barberos[nombre],Barberos[id])))</f>
        <v>0</v>
      </c>
      <c r="AV249" s="21" cm="1">
        <f t="array" ref="AV249">IF(ISERROR(INDEX(Jornadas[id],ROW()-5)),"",AS249+AT249-AU249)</f>
        <v>0</v>
      </c>
    </row>
    <row r="250" spans="1:48" ht="15" hidden="1" customHeight="1" x14ac:dyDescent="0.3">
      <c r="A250" s="53" t="str">
        <f t="shared" si="3"/>
        <v>Thursday</v>
      </c>
      <c r="B250" s="54"/>
      <c r="C250" s="38" cm="1">
        <f t="array" ref="C250">IF(ISERROR(INDEX(Jornadas[id],ROW()-5)),"",INDEX(Jornadas[fecha],ROW()-5))</f>
        <v>45946</v>
      </c>
      <c r="D250" s="1" cm="1">
        <f t="array" ref="D250">IF(ISERROR(INDEX(Jornadas[id],ROW()-5)),"",COUNTIFS(_Cortes!$C:$C,INDEX(Jornadas[id],ROW()-5),_Cortes!$B:$B,LOOKUP($D$4,_Barberos!$B:$B,_Barberos!$A:$A)))</f>
        <v>0</v>
      </c>
      <c r="E250" s="20" cm="1">
        <f t="array" ref="E250">IF(ISERROR(INDEX(Jornadas[id],ROW()-5)),"",INT(SUMIFS(Cortes[importe],Cortes[id_jornada],INDEX(Jornadas[id],ROW()-5),Cortes[id_barbero],LOOKUP($D$4,Barberos[nombre],Barberos[id]))*(INDEX(Jornadas[comision_barberos],1)/100)))</f>
        <v>0</v>
      </c>
      <c r="F250" s="20" cm="1">
        <f t="array" ref="F250">IF(ISERROR(INDEX(Jornadas[id],ROW()-5)),"",SUMIFS(Cortes[propina],Cortes[id_jornada],INDEX(Jornadas[id],ROW()-5),Cortes[id_barbero],LOOKUP($D$4,Barberos[nombre],Barberos[id])))</f>
        <v>0</v>
      </c>
      <c r="G250" s="20" cm="1">
        <f t="array" ref="G250">IF(ISERROR(INDEX(Jornadas[id],ROW()-5)),"",SUMIFS(Adelantos[importe],Adelantos[id_jornada],INDEX(Jornadas[id],ROW()-5),Adelantos[id_barbero],LOOKUP($D$4,Barberos[nombre],Barberos[id])))</f>
        <v>0</v>
      </c>
      <c r="H250" s="20" cm="1">
        <f t="array" ref="H250">IF(ISERROR(INDEX(Jornadas[id],ROW()-5)),"",E250+F250-G250)</f>
        <v>0</v>
      </c>
      <c r="I250" s="1" cm="1">
        <f t="array" ref="I250">IF(ISERROR(INDEX(Jornadas[id],ROW()-5)),"",COUNTIFS(_Cortes!$C:$C,INDEX(Jornadas[id],ROW()-5),_Cortes!$B:$B,LOOKUP($I$4,_Barberos!$B:$B,_Barberos!$A:$A)))</f>
        <v>9</v>
      </c>
      <c r="J250" s="20" cm="1">
        <f t="array" ref="J250">IF(ISERROR(INDEX(Jornadas[id],ROW()-5)),"",INT(SUMIFS(Cortes[importe],Cortes[id_jornada],INDEX(Jornadas[id],ROW()-5),Cortes[id_barbero],LOOKUP($I$4,Barberos[nombre],Barberos[id]))*(INDEX(Jornadas[comision_barberos],1)/100)))</f>
        <v>70000</v>
      </c>
      <c r="K250" s="20" cm="1">
        <f t="array" ref="K250">IF(ISERROR(INDEX(Jornadas[id],ROW()-5)),"",SUMIFS(Cortes[propina],Cortes[id_jornada],INDEX(Jornadas[id],ROW()-5),Cortes[id_barbero],LOOKUP($I$4,Barberos[nombre],Barberos[id])))</f>
        <v>0</v>
      </c>
      <c r="L250" s="20" cm="1">
        <f t="array" ref="L250">IF(ISERROR(INDEX(Jornadas[id],ROW()-5)),"",SUMIFS(Adelantos[importe],Adelantos[id_jornada],INDEX(Jornadas[id],ROW()-5),Adelantos[id_barbero],LOOKUP($I$4,Barberos[nombre],Barberos[id])))</f>
        <v>0</v>
      </c>
      <c r="M250" s="20" cm="1">
        <f t="array" ref="M250">IF(ISERROR(INDEX(Jornadas[id],ROW()-5)),"",J250+K250-L250)</f>
        <v>70000</v>
      </c>
      <c r="N250" s="1" cm="1">
        <f t="array" ref="N250">IF(ISERROR(INDEX(Jornadas[id],ROW()-5)),"",COUNTIFS(_Cortes!$C:$C,INDEX(Jornadas[id],ROW()-5),_Cortes!$B:$B,LOOKUP($N$4,_Barberos!$B:$B,_Barberos!$A:$A)))</f>
        <v>13</v>
      </c>
      <c r="O250" s="20" cm="1">
        <f t="array" ref="O250">IF(ISERROR(INDEX(Jornadas[id],ROW()-5)),"",INT(SUMIFS(Cortes[importe],Cortes[id_jornada],INDEX(Jornadas[id],ROW()-5),Cortes[id_barbero],LOOKUP($N$4,Barberos[nombre],Barberos[id]))*(INDEX(Jornadas[comision_barberos],1)/100)))</f>
        <v>65000</v>
      </c>
      <c r="P250" s="20" cm="1">
        <f t="array" ref="P250">IF(ISERROR(INDEX(Jornadas[id],ROW()-5)),"",SUMIFS(Cortes[propina],Cortes[id_jornada],INDEX(Jornadas[id],ROW()-5),Cortes[id_barbero],LOOKUP($N$4,Barberos[nombre],Barberos[id])))</f>
        <v>5000</v>
      </c>
      <c r="Q250" s="20" cm="1">
        <f t="array" ref="Q250">IF(ISERROR(INDEX(Jornadas[id],ROW()-5)),"",SUMIFS(Adelantos[importe],Adelantos[id_jornada],INDEX(Jornadas[id],ROW()-5),Adelantos[id_barbero],LOOKUP($N$4,Barberos[nombre],Barberos[id])))</f>
        <v>0</v>
      </c>
      <c r="R250" s="20" cm="1">
        <f t="array" ref="R250">IF(ISERROR(INDEX(Jornadas[id],ROW()-5)),"",O250+P250-Q250)</f>
        <v>70000</v>
      </c>
      <c r="S250" s="1" cm="1">
        <f t="array" ref="S250">IF(ISERROR(INDEX(Jornadas[id],ROW()-5)),"",COUNTIFS(_Cortes!$C:$C,INDEX(Jornadas[id],ROW()-5),_Cortes!$B:$B,LOOKUP($S$4,_Barberos!$B:$B,_Barberos!$A:$A)))</f>
        <v>9</v>
      </c>
      <c r="T250" s="20" cm="1">
        <f t="array" ref="T250">IF(ISERROR(INDEX(Jornadas[id],ROW()-5)),"",INT(SUMIFS(Cortes[importe],Cortes[id_jornada],INDEX(Jornadas[id],ROW()-5),Cortes[id_barbero],LOOKUP($S$4,Barberos[nombre],Barberos[id]))*(INDEX(Jornadas[comision_barberos],1)/100)))</f>
        <v>45000</v>
      </c>
      <c r="U250" s="20" cm="1">
        <f t="array" ref="U250">IF(ISERROR(INDEX(Jornadas[id],ROW()-5)),"",SUMIFS(Cortes[propina],Cortes[id_jornada],INDEX(Jornadas[id],ROW()-5),Cortes[id_barbero],LOOKUP($S$4,Barberos[nombre],Barberos[id])))</f>
        <v>0</v>
      </c>
      <c r="V250" s="20" cm="1">
        <f t="array" ref="V250">IF(ISERROR(INDEX(Jornadas[id],ROW()-5)),"",SUMIFS(Adelantos[importe],Adelantos[id_jornada],INDEX(Jornadas[id],ROW()-5),Adelantos[id_barbero],LOOKUP($S$4,Barberos[nombre],Barberos[id])))</f>
        <v>500</v>
      </c>
      <c r="W250" s="20" cm="1">
        <f t="array" ref="W250">IF(ISERROR(INDEX(Jornadas[id],ROW()-5)),"",T250+U250-V250)</f>
        <v>44500</v>
      </c>
      <c r="X250" s="1" cm="1">
        <f t="array" ref="X250">IF(ISERROR(INDEX(Jornadas[id],ROW()-5)),"",COUNTIFS(_Cortes!$C:$C,INDEX(Jornadas[id],ROW()-5),_Cortes!$B:$B,LOOKUP($X$4,_Barberos!$B:$B,_Barberos!$A:$A)))</f>
        <v>9</v>
      </c>
      <c r="Y250" s="20" cm="1">
        <f t="array" ref="Y250">IF(ISERROR(INDEX(Jornadas[id],ROW()-5)),"",INT(SUMIFS(Cortes[importe],Cortes[id_jornada],INDEX(Jornadas[id],ROW()-5),Cortes[id_barbero],LOOKUP($X$4,Barberos[nombre],Barberos[id]))*(INDEX(Jornadas[comision_barberos],1)/100)))</f>
        <v>49500</v>
      </c>
      <c r="Z250" s="20" cm="1">
        <f t="array" ref="Z250">IF(ISERROR(INDEX(Jornadas[id],ROW()-5)),"",SUMIFS(Cortes[propina],Cortes[id_jornada],INDEX(Jornadas[id],ROW()-5),Cortes[id_barbero],LOOKUP($X$4,Barberos[nombre],Barberos[id])))</f>
        <v>3000</v>
      </c>
      <c r="AA250" s="20" cm="1">
        <f t="array" ref="AA250">IF(ISERROR(INDEX(Jornadas[id],ROW()-5)),"",SUMIFS(Adelantos[importe],Adelantos[id_jornada],INDEX(Jornadas[id],ROW()-5),Adelantos[id_barbero],LOOKUP($X$4,Barberos[nombre],Barberos[id])))</f>
        <v>0</v>
      </c>
      <c r="AB250" s="20" cm="1">
        <f t="array" ref="AB250">IF(ISERROR(INDEX(Jornadas[id],ROW()-5)),"",Y250+Z250-AA250)</f>
        <v>52500</v>
      </c>
      <c r="AC250" s="1" cm="1">
        <f t="array" ref="AC250">IF(ISERROR(INDEX(Jornadas[id],ROW()-5)),"",COUNTIFS(_Cortes!$C:$C,INDEX(Jornadas[id],ROW()-5),_Cortes!$B:$B,LOOKUP($AC$4,_Barberos!$B:$B,_Barberos!$A:$A)))</f>
        <v>12</v>
      </c>
      <c r="AD250" s="20" cm="1">
        <f t="array" ref="AD250">IF(ISERROR(INDEX(Jornadas[id],ROW()-5)),"",INT(SUMIFS(Cortes[importe],Cortes[id_jornada],INDEX(Jornadas[id],ROW()-5),Cortes[id_barbero],LOOKUP($AC$4,Barberos[nombre],Barberos[id]))*(INDEX(Jornadas[comision_barberos],1)/100)))</f>
        <v>60000</v>
      </c>
      <c r="AE250" s="20" cm="1">
        <f t="array" ref="AE250">IF(ISERROR(INDEX(Jornadas[id],ROW()-5)),"",SUMIFS(Cortes[propina],Cortes[id_jornada],INDEX(Jornadas[id],ROW()-5),Cortes[id_barbero],LOOKUP($AC$4,Barberos[nombre],Barberos[id])))</f>
        <v>2000</v>
      </c>
      <c r="AF250" s="20" cm="1">
        <f t="array" ref="AF250">IF(ISERROR(INDEX(Jornadas[id],ROW()-5)),"",SUMIFS(Adelantos[importe],Adelantos[id_jornada],INDEX(Jornadas[id],ROW()-5),Adelantos[id_barbero],LOOKUP($AC$4,Barberos[nombre],Barberos[id])))</f>
        <v>0</v>
      </c>
      <c r="AG250" s="20" cm="1">
        <f t="array" ref="AG250">IF(ISERROR(INDEX(Jornadas[id],ROW()-5)),"",AD250+AE250-AF250)</f>
        <v>62000</v>
      </c>
      <c r="AH250" s="1" cm="1">
        <f t="array" ref="AH250">IF(ISERROR(INDEX(Jornadas[id],ROW()-5)),"",COUNTIFS(_Cortes!$C:$C,INDEX(Jornadas[id],ROW()-5),_Cortes!$B:$B,LOOKUP($AH$4,_Barberos!$B:$B,_Barberos!$A:$A)))</f>
        <v>0</v>
      </c>
      <c r="AI250" s="20" cm="1">
        <f t="array" ref="AI250">IF(ISERROR(INDEX(Jornadas[id],ROW()-5)),"",INT(SUMIFS(Cortes[importe],Cortes[id_jornada],INDEX(Jornadas[id],ROW()-5),Cortes[id_barbero],LOOKUP($AH$4,Barberos[nombre],Barberos[id]))*(INDEX(Jornadas[comision_barberos],1)/100)))</f>
        <v>0</v>
      </c>
      <c r="AJ250" s="20" cm="1">
        <f t="array" ref="AJ250">IF(ISERROR(INDEX(Jornadas[id],ROW()-5)),"",SUMIFS(Cortes[propina],Cortes[id_jornada],INDEX(Jornadas[id],ROW()-5),Cortes[id_barbero],LOOKUP($AH$4,Barberos[nombre],Barberos[id])))</f>
        <v>0</v>
      </c>
      <c r="AK250" s="20" cm="1">
        <f t="array" ref="AK250">IF(ISERROR(INDEX(Jornadas[id],ROW()-5)),"",SUMIFS(Adelantos[importe],Adelantos[id_jornada],INDEX(Jornadas[id],ROW()-5),Adelantos[id_barbero],LOOKUP($AH$4,Barberos[nombre],Barberos[id])))</f>
        <v>0</v>
      </c>
      <c r="AL250" s="20" cm="1">
        <f t="array" ref="AL250">IF(ISERROR(INDEX(Jornadas[id],ROW()-5)),"",AI250+AJ250-AK250)</f>
        <v>0</v>
      </c>
      <c r="AM250" s="1" cm="1">
        <f t="array" ref="AM250">IF(ISERROR(INDEX(Jornadas[id],ROW()-5)),"",COUNTIFS(_Cortes!$C:$C,INDEX(Jornadas[id],ROW()-5),_Cortes!$B:$B,LOOKUP($AM$4,_Barberos!$B:$B,_Barberos!$A:$A)))</f>
        <v>0</v>
      </c>
      <c r="AN250" s="20" cm="1">
        <f t="array" ref="AN250">IF(ISERROR(INDEX(Jornadas[id],ROW()-5)),"",INT(SUMIFS(Cortes[importe],Cortes[id_jornada],INDEX(Jornadas[id],ROW()-5),Cortes[id_barbero],LOOKUP($AM$4,Barberos[nombre],Barberos[id]))*(INDEX(Jornadas[comision_barberos],1)/100)))</f>
        <v>0</v>
      </c>
      <c r="AO250" s="20" cm="1">
        <f t="array" ref="AO250">IF(ISERROR(INDEX(Jornadas[id],ROW()-5)),"",SUMIFS(Cortes[propina],Cortes[id_jornada],INDEX(Jornadas[id],ROW()-5),Cortes[id_barbero],LOOKUP($AM$4,Barberos[nombre],Barberos[id])))</f>
        <v>0</v>
      </c>
      <c r="AP250" s="20" cm="1">
        <f t="array" ref="AP250">IF(ISERROR(INDEX(Jornadas[id],ROW()-5)),"",SUMIFS(Adelantos[importe],Adelantos[id_jornada],INDEX(Jornadas[id],ROW()-5),Adelantos[id_barbero],LOOKUP($AM$4,Barberos[nombre],Barberos[id])))</f>
        <v>0</v>
      </c>
      <c r="AQ250" s="20" cm="1">
        <f t="array" ref="AQ250">IF(ISERROR(INDEX(Jornadas[id],ROW()-5)),"",AN250+AO250-AP250)</f>
        <v>0</v>
      </c>
      <c r="AR250" s="1" cm="1">
        <f t="array" ref="AR250">IF(ISERROR(INDEX(Jornadas[id],ROW()-5)),"",COUNTIFS(_Cortes!$C:$C,INDEX(Jornadas[id],ROW()-5),_Cortes!$B:$B,LOOKUP($AR$4,_Barberos!$B:$B,_Barberos!$A:$A)))</f>
        <v>0</v>
      </c>
      <c r="AS250" s="20" cm="1">
        <f t="array" ref="AS250">IF(ISERROR(INDEX(Jornadas[id],ROW()-5)),"",INT(SUMIFS(Cortes[importe],Cortes[id_jornada],INDEX(Jornadas[id],ROW()-5),Cortes[id_barbero],LOOKUP($AR$4,Barberos[nombre],Barberos[id]))*(INDEX(Jornadas[comision_barberos],1)/100)))</f>
        <v>0</v>
      </c>
      <c r="AT250" s="20" cm="1">
        <f t="array" ref="AT250">IF(ISERROR(INDEX(Jornadas[id],ROW()-5)),"",SUMIFS(Cortes[propina],Cortes[id_jornada],INDEX(Jornadas[id],ROW()-5),Cortes[id_barbero],LOOKUP($AR$4,Barberos[nombre],Barberos[id])))</f>
        <v>0</v>
      </c>
      <c r="AU250" s="20" cm="1">
        <f t="array" ref="AU250">IF(ISERROR(INDEX(Jornadas[id],ROW()-5)),"",SUMIFS(Adelantos[importe],Adelantos[id_jornada],INDEX(Jornadas[id],ROW()-5),Adelantos[id_barbero],LOOKUP($AR$4,Barberos[nombre],Barberos[id])))</f>
        <v>0</v>
      </c>
      <c r="AV250" s="20" cm="1">
        <f t="array" ref="AV250">IF(ISERROR(INDEX(Jornadas[id],ROW()-5)),"",AS250+AT250-AU250)</f>
        <v>0</v>
      </c>
    </row>
    <row r="251" spans="1:48" ht="15" hidden="1" customHeight="1" x14ac:dyDescent="0.3">
      <c r="A251" s="51" t="str">
        <f t="shared" si="3"/>
        <v>Friday</v>
      </c>
      <c r="B251" s="52"/>
      <c r="C251" s="36" cm="1">
        <f t="array" ref="C251">IF(ISERROR(INDEX(Jornadas[id],ROW()-5)),"",INDEX(Jornadas[fecha],ROW()-5))</f>
        <v>45947</v>
      </c>
      <c r="D251" s="2" cm="1">
        <f t="array" ref="D251">IF(ISERROR(INDEX(Jornadas[id],ROW()-5)),"",COUNTIFS(_Cortes!$C:$C,INDEX(Jornadas[id],ROW()-5),_Cortes!$B:$B,LOOKUP($D$4,_Barberos!$B:$B,_Barberos!$A:$A)))</f>
        <v>0</v>
      </c>
      <c r="E251" s="21" cm="1">
        <f t="array" ref="E251">IF(ISERROR(INDEX(Jornadas[id],ROW()-5)),"",INT(SUMIFS(Cortes[importe],Cortes[id_jornada],INDEX(Jornadas[id],ROW()-5),Cortes[id_barbero],LOOKUP($D$4,Barberos[nombre],Barberos[id]))*(INDEX(Jornadas[comision_barberos],1)/100)))</f>
        <v>0</v>
      </c>
      <c r="F251" s="21" cm="1">
        <f t="array" ref="F251">IF(ISERROR(INDEX(Jornadas[id],ROW()-5)),"",SUMIFS(Cortes[propina],Cortes[id_jornada],INDEX(Jornadas[id],ROW()-5),Cortes[id_barbero],LOOKUP($D$4,Barberos[nombre],Barberos[id])))</f>
        <v>0</v>
      </c>
      <c r="G251" s="21" cm="1">
        <f t="array" ref="G251">IF(ISERROR(INDEX(Jornadas[id],ROW()-5)),"",SUMIFS(Adelantos[importe],Adelantos[id_jornada],INDEX(Jornadas[id],ROW()-5),Adelantos[id_barbero],LOOKUP($D$4,Barberos[nombre],Barberos[id])))</f>
        <v>0</v>
      </c>
      <c r="H251" s="21" cm="1">
        <f t="array" ref="H251">IF(ISERROR(INDEX(Jornadas[id],ROW()-5)),"",E251+F251-G251)</f>
        <v>0</v>
      </c>
      <c r="I251" s="2" cm="1">
        <f t="array" ref="I251">IF(ISERROR(INDEX(Jornadas[id],ROW()-5)),"",COUNTIFS(_Cortes!$C:$C,INDEX(Jornadas[id],ROW()-5),_Cortes!$B:$B,LOOKUP($I$4,_Barberos!$B:$B,_Barberos!$A:$A)))</f>
        <v>16</v>
      </c>
      <c r="J251" s="21" cm="1">
        <f t="array" ref="J251">IF(ISERROR(INDEX(Jornadas[id],ROW()-5)),"",INT(SUMIFS(Cortes[importe],Cortes[id_jornada],INDEX(Jornadas[id],ROW()-5),Cortes[id_barbero],LOOKUP($I$4,Barberos[nombre],Barberos[id]))*(INDEX(Jornadas[comision_barberos],1)/100)))</f>
        <v>81500</v>
      </c>
      <c r="K251" s="21" cm="1">
        <f t="array" ref="K251">IF(ISERROR(INDEX(Jornadas[id],ROW()-5)),"",SUMIFS(Cortes[propina],Cortes[id_jornada],INDEX(Jornadas[id],ROW()-5),Cortes[id_barbero],LOOKUP($I$4,Barberos[nombre],Barberos[id])))</f>
        <v>4800</v>
      </c>
      <c r="L251" s="21" cm="1">
        <f t="array" ref="L251">IF(ISERROR(INDEX(Jornadas[id],ROW()-5)),"",SUMIFS(Adelantos[importe],Adelantos[id_jornada],INDEX(Jornadas[id],ROW()-5),Adelantos[id_barbero],LOOKUP($I$4,Barberos[nombre],Barberos[id])))</f>
        <v>0</v>
      </c>
      <c r="M251" s="21" cm="1">
        <f t="array" ref="M251">IF(ISERROR(INDEX(Jornadas[id],ROW()-5)),"",J251+K251-L251)</f>
        <v>86300</v>
      </c>
      <c r="N251" s="2" cm="1">
        <f t="array" ref="N251">IF(ISERROR(INDEX(Jornadas[id],ROW()-5)),"",COUNTIFS(_Cortes!$C:$C,INDEX(Jornadas[id],ROW()-5),_Cortes!$B:$B,LOOKUP($N$4,_Barberos!$B:$B,_Barberos!$A:$A)))</f>
        <v>15</v>
      </c>
      <c r="O251" s="21" cm="1">
        <f t="array" ref="O251">IF(ISERROR(INDEX(Jornadas[id],ROW()-5)),"",INT(SUMIFS(Cortes[importe],Cortes[id_jornada],INDEX(Jornadas[id],ROW()-5),Cortes[id_barbero],LOOKUP($N$4,Barberos[nombre],Barberos[id]))*(INDEX(Jornadas[comision_barberos],1)/100)))</f>
        <v>79500</v>
      </c>
      <c r="P251" s="21" cm="1">
        <f t="array" ref="P251">IF(ISERROR(INDEX(Jornadas[id],ROW()-5)),"",SUMIFS(Cortes[propina],Cortes[id_jornada],INDEX(Jornadas[id],ROW()-5),Cortes[id_barbero],LOOKUP($N$4,Barberos[nombre],Barberos[id])))</f>
        <v>7000</v>
      </c>
      <c r="Q251" s="21" cm="1">
        <f t="array" ref="Q251">IF(ISERROR(INDEX(Jornadas[id],ROW()-5)),"",SUMIFS(Adelantos[importe],Adelantos[id_jornada],INDEX(Jornadas[id],ROW()-5),Adelantos[id_barbero],LOOKUP($N$4,Barberos[nombre],Barberos[id])))</f>
        <v>6000</v>
      </c>
      <c r="R251" s="21" cm="1">
        <f t="array" ref="R251">IF(ISERROR(INDEX(Jornadas[id],ROW()-5)),"",O251+P251-Q251)</f>
        <v>80500</v>
      </c>
      <c r="S251" s="2" cm="1">
        <f t="array" ref="S251">IF(ISERROR(INDEX(Jornadas[id],ROW()-5)),"",COUNTIFS(_Cortes!$C:$C,INDEX(Jornadas[id],ROW()-5),_Cortes!$B:$B,LOOKUP($S$4,_Barberos!$B:$B,_Barberos!$A:$A)))</f>
        <v>11</v>
      </c>
      <c r="T251" s="21" cm="1">
        <f t="array" ref="T251">IF(ISERROR(INDEX(Jornadas[id],ROW()-5)),"",INT(SUMIFS(Cortes[importe],Cortes[id_jornada],INDEX(Jornadas[id],ROW()-5),Cortes[id_barbero],LOOKUP($S$4,Barberos[nombre],Barberos[id]))*(INDEX(Jornadas[comision_barberos],1)/100)))</f>
        <v>55000</v>
      </c>
      <c r="U251" s="21" cm="1">
        <f t="array" ref="U251">IF(ISERROR(INDEX(Jornadas[id],ROW()-5)),"",SUMIFS(Cortes[propina],Cortes[id_jornada],INDEX(Jornadas[id],ROW()-5),Cortes[id_barbero],LOOKUP($S$4,Barberos[nombre],Barberos[id])))</f>
        <v>8300</v>
      </c>
      <c r="V251" s="21" cm="1">
        <f t="array" ref="V251">IF(ISERROR(INDEX(Jornadas[id],ROW()-5)),"",SUMIFS(Adelantos[importe],Adelantos[id_jornada],INDEX(Jornadas[id],ROW()-5),Adelantos[id_barbero],LOOKUP($S$4,Barberos[nombre],Barberos[id])))</f>
        <v>500</v>
      </c>
      <c r="W251" s="21" cm="1">
        <f t="array" ref="W251">IF(ISERROR(INDEX(Jornadas[id],ROW()-5)),"",T251+U251-V251)</f>
        <v>62800</v>
      </c>
      <c r="X251" s="2" cm="1">
        <f t="array" ref="X251">IF(ISERROR(INDEX(Jornadas[id],ROW()-5)),"",COUNTIFS(_Cortes!$C:$C,INDEX(Jornadas[id],ROW()-5),_Cortes!$B:$B,LOOKUP($X$4,_Barberos!$B:$B,_Barberos!$A:$A)))</f>
        <v>11</v>
      </c>
      <c r="Y251" s="21" cm="1">
        <f t="array" ref="Y251">IF(ISERROR(INDEX(Jornadas[id],ROW()-5)),"",INT(SUMIFS(Cortes[importe],Cortes[id_jornada],INDEX(Jornadas[id],ROW()-5),Cortes[id_barbero],LOOKUP($X$4,Barberos[nombre],Barberos[id]))*(INDEX(Jornadas[comision_barberos],1)/100)))</f>
        <v>58000</v>
      </c>
      <c r="Z251" s="21" cm="1">
        <f t="array" ref="Z251">IF(ISERROR(INDEX(Jornadas[id],ROW()-5)),"",SUMIFS(Cortes[propina],Cortes[id_jornada],INDEX(Jornadas[id],ROW()-5),Cortes[id_barbero],LOOKUP($X$4,Barberos[nombre],Barberos[id])))</f>
        <v>8000</v>
      </c>
      <c r="AA251" s="21" cm="1">
        <f t="array" ref="AA251">IF(ISERROR(INDEX(Jornadas[id],ROW()-5)),"",SUMIFS(Adelantos[importe],Adelantos[id_jornada],INDEX(Jornadas[id],ROW()-5),Adelantos[id_barbero],LOOKUP($X$4,Barberos[nombre],Barberos[id])))</f>
        <v>0</v>
      </c>
      <c r="AB251" s="21" cm="1">
        <f t="array" ref="AB251">IF(ISERROR(INDEX(Jornadas[id],ROW()-5)),"",Y251+Z251-AA251)</f>
        <v>66000</v>
      </c>
      <c r="AC251" s="2" cm="1">
        <f t="array" ref="AC251">IF(ISERROR(INDEX(Jornadas[id],ROW()-5)),"",COUNTIFS(_Cortes!$C:$C,INDEX(Jornadas[id],ROW()-5),_Cortes!$B:$B,LOOKUP($AC$4,_Barberos!$B:$B,_Barberos!$A:$A)))</f>
        <v>12</v>
      </c>
      <c r="AD251" s="21" cm="1">
        <f t="array" ref="AD251">IF(ISERROR(INDEX(Jornadas[id],ROW()-5)),"",INT(SUMIFS(Cortes[importe],Cortes[id_jornada],INDEX(Jornadas[id],ROW()-5),Cortes[id_barbero],LOOKUP($AC$4,Barberos[nombre],Barberos[id]))*(INDEX(Jornadas[comision_barberos],1)/100)))</f>
        <v>63000</v>
      </c>
      <c r="AE251" s="21" cm="1">
        <f t="array" ref="AE251">IF(ISERROR(INDEX(Jornadas[id],ROW()-5)),"",SUMIFS(Cortes[propina],Cortes[id_jornada],INDEX(Jornadas[id],ROW()-5),Cortes[id_barbero],LOOKUP($AC$4,Barberos[nombre],Barberos[id])))</f>
        <v>1000</v>
      </c>
      <c r="AF251" s="21" cm="1">
        <f t="array" ref="AF251">IF(ISERROR(INDEX(Jornadas[id],ROW()-5)),"",SUMIFS(Adelantos[importe],Adelantos[id_jornada],INDEX(Jornadas[id],ROW()-5),Adelantos[id_barbero],LOOKUP($AC$4,Barberos[nombre],Barberos[id])))</f>
        <v>0</v>
      </c>
      <c r="AG251" s="21" cm="1">
        <f t="array" ref="AG251">IF(ISERROR(INDEX(Jornadas[id],ROW()-5)),"",AD251+AE251-AF251)</f>
        <v>64000</v>
      </c>
      <c r="AH251" s="2" cm="1">
        <f t="array" ref="AH251">IF(ISERROR(INDEX(Jornadas[id],ROW()-5)),"",COUNTIFS(_Cortes!$C:$C,INDEX(Jornadas[id],ROW()-5),_Cortes!$B:$B,LOOKUP($AH$4,_Barberos!$B:$B,_Barberos!$A:$A)))</f>
        <v>0</v>
      </c>
      <c r="AI251" s="21" cm="1">
        <f t="array" ref="AI251">IF(ISERROR(INDEX(Jornadas[id],ROW()-5)),"",INT(SUMIFS(Cortes[importe],Cortes[id_jornada],INDEX(Jornadas[id],ROW()-5),Cortes[id_barbero],LOOKUP($AH$4,Barberos[nombre],Barberos[id]))*(INDEX(Jornadas[comision_barberos],1)/100)))</f>
        <v>0</v>
      </c>
      <c r="AJ251" s="21" cm="1">
        <f t="array" ref="AJ251">IF(ISERROR(INDEX(Jornadas[id],ROW()-5)),"",SUMIFS(Cortes[propina],Cortes[id_jornada],INDEX(Jornadas[id],ROW()-5),Cortes[id_barbero],LOOKUP($AH$4,Barberos[nombre],Barberos[id])))</f>
        <v>0</v>
      </c>
      <c r="AK251" s="21" cm="1">
        <f t="array" ref="AK251">IF(ISERROR(INDEX(Jornadas[id],ROW()-5)),"",SUMIFS(Adelantos[importe],Adelantos[id_jornada],INDEX(Jornadas[id],ROW()-5),Adelantos[id_barbero],LOOKUP($AH$4,Barberos[nombre],Barberos[id])))</f>
        <v>0</v>
      </c>
      <c r="AL251" s="21" cm="1">
        <f t="array" ref="AL251">IF(ISERROR(INDEX(Jornadas[id],ROW()-5)),"",AI251+AJ251-AK251)</f>
        <v>0</v>
      </c>
      <c r="AM251" s="2" cm="1">
        <f t="array" ref="AM251">IF(ISERROR(INDEX(Jornadas[id],ROW()-5)),"",COUNTIFS(_Cortes!$C:$C,INDEX(Jornadas[id],ROW()-5),_Cortes!$B:$B,LOOKUP($AM$4,_Barberos!$B:$B,_Barberos!$A:$A)))</f>
        <v>0</v>
      </c>
      <c r="AN251" s="21" cm="1">
        <f t="array" ref="AN251">IF(ISERROR(INDEX(Jornadas[id],ROW()-5)),"",INT(SUMIFS(Cortes[importe],Cortes[id_jornada],INDEX(Jornadas[id],ROW()-5),Cortes[id_barbero],LOOKUP($AM$4,Barberos[nombre],Barberos[id]))*(INDEX(Jornadas[comision_barberos],1)/100)))</f>
        <v>0</v>
      </c>
      <c r="AO251" s="21" cm="1">
        <f t="array" ref="AO251">IF(ISERROR(INDEX(Jornadas[id],ROW()-5)),"",SUMIFS(Cortes[propina],Cortes[id_jornada],INDEX(Jornadas[id],ROW()-5),Cortes[id_barbero],LOOKUP($AM$4,Barberos[nombre],Barberos[id])))</f>
        <v>0</v>
      </c>
      <c r="AP251" s="21" cm="1">
        <f t="array" ref="AP251">IF(ISERROR(INDEX(Jornadas[id],ROW()-5)),"",SUMIFS(Adelantos[importe],Adelantos[id_jornada],INDEX(Jornadas[id],ROW()-5),Adelantos[id_barbero],LOOKUP($AM$4,Barberos[nombre],Barberos[id])))</f>
        <v>0</v>
      </c>
      <c r="AQ251" s="21" cm="1">
        <f t="array" ref="AQ251">IF(ISERROR(INDEX(Jornadas[id],ROW()-5)),"",AN251+AO251-AP251)</f>
        <v>0</v>
      </c>
      <c r="AR251" s="2" cm="1">
        <f t="array" ref="AR251">IF(ISERROR(INDEX(Jornadas[id],ROW()-5)),"",COUNTIFS(_Cortes!$C:$C,INDEX(Jornadas[id],ROW()-5),_Cortes!$B:$B,LOOKUP($AR$4,_Barberos!$B:$B,_Barberos!$A:$A)))</f>
        <v>0</v>
      </c>
      <c r="AS251" s="21" cm="1">
        <f t="array" ref="AS251">IF(ISERROR(INDEX(Jornadas[id],ROW()-5)),"",INT(SUMIFS(Cortes[importe],Cortes[id_jornada],INDEX(Jornadas[id],ROW()-5),Cortes[id_barbero],LOOKUP($AR$4,Barberos[nombre],Barberos[id]))*(INDEX(Jornadas[comision_barberos],1)/100)))</f>
        <v>0</v>
      </c>
      <c r="AT251" s="21" cm="1">
        <f t="array" ref="AT251">IF(ISERROR(INDEX(Jornadas[id],ROW()-5)),"",SUMIFS(Cortes[propina],Cortes[id_jornada],INDEX(Jornadas[id],ROW()-5),Cortes[id_barbero],LOOKUP($AR$4,Barberos[nombre],Barberos[id])))</f>
        <v>0</v>
      </c>
      <c r="AU251" s="21" cm="1">
        <f t="array" ref="AU251">IF(ISERROR(INDEX(Jornadas[id],ROW()-5)),"",SUMIFS(Adelantos[importe],Adelantos[id_jornada],INDEX(Jornadas[id],ROW()-5),Adelantos[id_barbero],LOOKUP($AR$4,Barberos[nombre],Barberos[id])))</f>
        <v>0</v>
      </c>
      <c r="AV251" s="21" cm="1">
        <f t="array" ref="AV251">IF(ISERROR(INDEX(Jornadas[id],ROW()-5)),"",AS251+AT251-AU251)</f>
        <v>0</v>
      </c>
    </row>
    <row r="252" spans="1:48" ht="15" hidden="1" customHeight="1" x14ac:dyDescent="0.3">
      <c r="A252" s="53" t="str">
        <f t="shared" si="3"/>
        <v>Saturday</v>
      </c>
      <c r="B252" s="54"/>
      <c r="C252" s="38" cm="1">
        <f t="array" ref="C252">IF(ISERROR(INDEX(Jornadas[id],ROW()-5)),"",INDEX(Jornadas[fecha],ROW()-5))</f>
        <v>45948</v>
      </c>
      <c r="D252" s="1" cm="1">
        <f t="array" ref="D252">IF(ISERROR(INDEX(Jornadas[id],ROW()-5)),"",COUNTIFS(_Cortes!$C:$C,INDEX(Jornadas[id],ROW()-5),_Cortes!$B:$B,LOOKUP($D$4,_Barberos!$B:$B,_Barberos!$A:$A)))</f>
        <v>0</v>
      </c>
      <c r="E252" s="20" cm="1">
        <f t="array" ref="E252">IF(ISERROR(INDEX(Jornadas[id],ROW()-5)),"",INT(SUMIFS(Cortes[importe],Cortes[id_jornada],INDEX(Jornadas[id],ROW()-5),Cortes[id_barbero],LOOKUP($D$4,Barberos[nombre],Barberos[id]))*(INDEX(Jornadas[comision_barberos],1)/100)))</f>
        <v>0</v>
      </c>
      <c r="F252" s="20" cm="1">
        <f t="array" ref="F252">IF(ISERROR(INDEX(Jornadas[id],ROW()-5)),"",SUMIFS(Cortes[propina],Cortes[id_jornada],INDEX(Jornadas[id],ROW()-5),Cortes[id_barbero],LOOKUP($D$4,Barberos[nombre],Barberos[id])))</f>
        <v>0</v>
      </c>
      <c r="G252" s="20" cm="1">
        <f t="array" ref="G252">IF(ISERROR(INDEX(Jornadas[id],ROW()-5)),"",SUMIFS(Adelantos[importe],Adelantos[id_jornada],INDEX(Jornadas[id],ROW()-5),Adelantos[id_barbero],LOOKUP($D$4,Barberos[nombre],Barberos[id])))</f>
        <v>0</v>
      </c>
      <c r="H252" s="20" cm="1">
        <f t="array" ref="H252">IF(ISERROR(INDEX(Jornadas[id],ROW()-5)),"",E252+F252-G252)</f>
        <v>0</v>
      </c>
      <c r="I252" s="1" cm="1">
        <f t="array" ref="I252">IF(ISERROR(INDEX(Jornadas[id],ROW()-5)),"",COUNTIFS(_Cortes!$C:$C,INDEX(Jornadas[id],ROW()-5),_Cortes!$B:$B,LOOKUP($I$4,_Barberos!$B:$B,_Barberos!$A:$A)))</f>
        <v>18</v>
      </c>
      <c r="J252" s="20" cm="1">
        <f t="array" ref="J252">IF(ISERROR(INDEX(Jornadas[id],ROW()-5)),"",INT(SUMIFS(Cortes[importe],Cortes[id_jornada],INDEX(Jornadas[id],ROW()-5),Cortes[id_barbero],LOOKUP($I$4,Barberos[nombre],Barberos[id]))*(INDEX(Jornadas[comision_barberos],1)/100)))</f>
        <v>91500</v>
      </c>
      <c r="K252" s="20" cm="1">
        <f t="array" ref="K252">IF(ISERROR(INDEX(Jornadas[id],ROW()-5)),"",SUMIFS(Cortes[propina],Cortes[id_jornada],INDEX(Jornadas[id],ROW()-5),Cortes[id_barbero],LOOKUP($I$4,Barberos[nombre],Barberos[id])))</f>
        <v>4000</v>
      </c>
      <c r="L252" s="20" cm="1">
        <f t="array" ref="L252">IF(ISERROR(INDEX(Jornadas[id],ROW()-5)),"",SUMIFS(Adelantos[importe],Adelantos[id_jornada],INDEX(Jornadas[id],ROW()-5),Adelantos[id_barbero],LOOKUP($I$4,Barberos[nombre],Barberos[id])))</f>
        <v>3000</v>
      </c>
      <c r="M252" s="20" cm="1">
        <f t="array" ref="M252">IF(ISERROR(INDEX(Jornadas[id],ROW()-5)),"",J252+K252-L252)</f>
        <v>92500</v>
      </c>
      <c r="N252" s="1" cm="1">
        <f t="array" ref="N252">IF(ISERROR(INDEX(Jornadas[id],ROW()-5)),"",COUNTIFS(_Cortes!$C:$C,INDEX(Jornadas[id],ROW()-5),_Cortes!$B:$B,LOOKUP($N$4,_Barberos!$B:$B,_Barberos!$A:$A)))</f>
        <v>16</v>
      </c>
      <c r="O252" s="20" cm="1">
        <f t="array" ref="O252">IF(ISERROR(INDEX(Jornadas[id],ROW()-5)),"",INT(SUMIFS(Cortes[importe],Cortes[id_jornada],INDEX(Jornadas[id],ROW()-5),Cortes[id_barbero],LOOKUP($N$4,Barberos[nombre],Barberos[id]))*(INDEX(Jornadas[comision_barberos],1)/100)))</f>
        <v>79500</v>
      </c>
      <c r="P252" s="20" cm="1">
        <f t="array" ref="P252">IF(ISERROR(INDEX(Jornadas[id],ROW()-5)),"",SUMIFS(Cortes[propina],Cortes[id_jornada],INDEX(Jornadas[id],ROW()-5),Cortes[id_barbero],LOOKUP($N$4,Barberos[nombre],Barberos[id])))</f>
        <v>6000</v>
      </c>
      <c r="Q252" s="20" cm="1">
        <f t="array" ref="Q252">IF(ISERROR(INDEX(Jornadas[id],ROW()-5)),"",SUMIFS(Adelantos[importe],Adelantos[id_jornada],INDEX(Jornadas[id],ROW()-5),Adelantos[id_barbero],LOOKUP($N$4,Barberos[nombre],Barberos[id])))</f>
        <v>3300</v>
      </c>
      <c r="R252" s="20" cm="1">
        <f t="array" ref="R252">IF(ISERROR(INDEX(Jornadas[id],ROW()-5)),"",O252+P252-Q252)</f>
        <v>82200</v>
      </c>
      <c r="S252" s="1" cm="1">
        <f t="array" ref="S252">IF(ISERROR(INDEX(Jornadas[id],ROW()-5)),"",COUNTIFS(_Cortes!$C:$C,INDEX(Jornadas[id],ROW()-5),_Cortes!$B:$B,LOOKUP($S$4,_Barberos!$B:$B,_Barberos!$A:$A)))</f>
        <v>13</v>
      </c>
      <c r="T252" s="20" cm="1">
        <f t="array" ref="T252">IF(ISERROR(INDEX(Jornadas[id],ROW()-5)),"",INT(SUMIFS(Cortes[importe],Cortes[id_jornada],INDEX(Jornadas[id],ROW()-5),Cortes[id_barbero],LOOKUP($S$4,Barberos[nombre],Barberos[id]))*(INDEX(Jornadas[comision_barberos],1)/100)))</f>
        <v>66500</v>
      </c>
      <c r="U252" s="20" cm="1">
        <f t="array" ref="U252">IF(ISERROR(INDEX(Jornadas[id],ROW()-5)),"",SUMIFS(Cortes[propina],Cortes[id_jornada],INDEX(Jornadas[id],ROW()-5),Cortes[id_barbero],LOOKUP($S$4,Barberos[nombre],Barberos[id])))</f>
        <v>5000</v>
      </c>
      <c r="V252" s="20" cm="1">
        <f t="array" ref="V252">IF(ISERROR(INDEX(Jornadas[id],ROW()-5)),"",SUMIFS(Adelantos[importe],Adelantos[id_jornada],INDEX(Jornadas[id],ROW()-5),Adelantos[id_barbero],LOOKUP($S$4,Barberos[nombre],Barberos[id])))</f>
        <v>1100</v>
      </c>
      <c r="W252" s="20" cm="1">
        <f t="array" ref="W252">IF(ISERROR(INDEX(Jornadas[id],ROW()-5)),"",T252+U252-V252)</f>
        <v>70400</v>
      </c>
      <c r="X252" s="1" cm="1">
        <f t="array" ref="X252">IF(ISERROR(INDEX(Jornadas[id],ROW()-5)),"",COUNTIFS(_Cortes!$C:$C,INDEX(Jornadas[id],ROW()-5),_Cortes!$B:$B,LOOKUP($X$4,_Barberos!$B:$B,_Barberos!$A:$A)))</f>
        <v>14</v>
      </c>
      <c r="Y252" s="20" cm="1">
        <f t="array" ref="Y252">IF(ISERROR(INDEX(Jornadas[id],ROW()-5)),"",INT(SUMIFS(Cortes[importe],Cortes[id_jornada],INDEX(Jornadas[id],ROW()-5),Cortes[id_barbero],LOOKUP($X$4,Barberos[nombre],Barberos[id]))*(INDEX(Jornadas[comision_barberos],1)/100)))</f>
        <v>70000</v>
      </c>
      <c r="Z252" s="20" cm="1">
        <f t="array" ref="Z252">IF(ISERROR(INDEX(Jornadas[id],ROW()-5)),"",SUMIFS(Cortes[propina],Cortes[id_jornada],INDEX(Jornadas[id],ROW()-5),Cortes[id_barbero],LOOKUP($X$4,Barberos[nombre],Barberos[id])))</f>
        <v>8000</v>
      </c>
      <c r="AA252" s="20" cm="1">
        <f t="array" ref="AA252">IF(ISERROR(INDEX(Jornadas[id],ROW()-5)),"",SUMIFS(Adelantos[importe],Adelantos[id_jornada],INDEX(Jornadas[id],ROW()-5),Adelantos[id_barbero],LOOKUP($X$4,Barberos[nombre],Barberos[id])))</f>
        <v>3000</v>
      </c>
      <c r="AB252" s="20" cm="1">
        <f t="array" ref="AB252">IF(ISERROR(INDEX(Jornadas[id],ROW()-5)),"",Y252+Z252-AA252)</f>
        <v>75000</v>
      </c>
      <c r="AC252" s="1" cm="1">
        <f t="array" ref="AC252">IF(ISERROR(INDEX(Jornadas[id],ROW()-5)),"",COUNTIFS(_Cortes!$C:$C,INDEX(Jornadas[id],ROW()-5),_Cortes!$B:$B,LOOKUP($AC$4,_Barberos!$B:$B,_Barberos!$A:$A)))</f>
        <v>14</v>
      </c>
      <c r="AD252" s="20" cm="1">
        <f t="array" ref="AD252">IF(ISERROR(INDEX(Jornadas[id],ROW()-5)),"",INT(SUMIFS(Cortes[importe],Cortes[id_jornada],INDEX(Jornadas[id],ROW()-5),Cortes[id_barbero],LOOKUP($AC$4,Barberos[nombre],Barberos[id]))*(INDEX(Jornadas[comision_barberos],1)/100)))</f>
        <v>76000</v>
      </c>
      <c r="AE252" s="20" cm="1">
        <f t="array" ref="AE252">IF(ISERROR(INDEX(Jornadas[id],ROW()-5)),"",SUMIFS(Cortes[propina],Cortes[id_jornada],INDEX(Jornadas[id],ROW()-5),Cortes[id_barbero],LOOKUP($AC$4,Barberos[nombre],Barberos[id])))</f>
        <v>0</v>
      </c>
      <c r="AF252" s="20" cm="1">
        <f t="array" ref="AF252">IF(ISERROR(INDEX(Jornadas[id],ROW()-5)),"",SUMIFS(Adelantos[importe],Adelantos[id_jornada],INDEX(Jornadas[id],ROW()-5),Adelantos[id_barbero],LOOKUP($AC$4,Barberos[nombre],Barberos[id])))</f>
        <v>0</v>
      </c>
      <c r="AG252" s="20" cm="1">
        <f t="array" ref="AG252">IF(ISERROR(INDEX(Jornadas[id],ROW()-5)),"",AD252+AE252-AF252)</f>
        <v>76000</v>
      </c>
      <c r="AH252" s="1" cm="1">
        <f t="array" ref="AH252">IF(ISERROR(INDEX(Jornadas[id],ROW()-5)),"",COUNTIFS(_Cortes!$C:$C,INDEX(Jornadas[id],ROW()-5),_Cortes!$B:$B,LOOKUP($AH$4,_Barberos!$B:$B,_Barberos!$A:$A)))</f>
        <v>0</v>
      </c>
      <c r="AI252" s="20" cm="1">
        <f t="array" ref="AI252">IF(ISERROR(INDEX(Jornadas[id],ROW()-5)),"",INT(SUMIFS(Cortes[importe],Cortes[id_jornada],INDEX(Jornadas[id],ROW()-5),Cortes[id_barbero],LOOKUP($AH$4,Barberos[nombre],Barberos[id]))*(INDEX(Jornadas[comision_barberos],1)/100)))</f>
        <v>0</v>
      </c>
      <c r="AJ252" s="20" cm="1">
        <f t="array" ref="AJ252">IF(ISERROR(INDEX(Jornadas[id],ROW()-5)),"",SUMIFS(Cortes[propina],Cortes[id_jornada],INDEX(Jornadas[id],ROW()-5),Cortes[id_barbero],LOOKUP($AH$4,Barberos[nombre],Barberos[id])))</f>
        <v>0</v>
      </c>
      <c r="AK252" s="20" cm="1">
        <f t="array" ref="AK252">IF(ISERROR(INDEX(Jornadas[id],ROW()-5)),"",SUMIFS(Adelantos[importe],Adelantos[id_jornada],INDEX(Jornadas[id],ROW()-5),Adelantos[id_barbero],LOOKUP($AH$4,Barberos[nombre],Barberos[id])))</f>
        <v>0</v>
      </c>
      <c r="AL252" s="20" cm="1">
        <f t="array" ref="AL252">IF(ISERROR(INDEX(Jornadas[id],ROW()-5)),"",AI252+AJ252-AK252)</f>
        <v>0</v>
      </c>
      <c r="AM252" s="1" cm="1">
        <f t="array" ref="AM252">IF(ISERROR(INDEX(Jornadas[id],ROW()-5)),"",COUNTIFS(_Cortes!$C:$C,INDEX(Jornadas[id],ROW()-5),_Cortes!$B:$B,LOOKUP($AM$4,_Barberos!$B:$B,_Barberos!$A:$A)))</f>
        <v>0</v>
      </c>
      <c r="AN252" s="20" cm="1">
        <f t="array" ref="AN252">IF(ISERROR(INDEX(Jornadas[id],ROW()-5)),"",INT(SUMIFS(Cortes[importe],Cortes[id_jornada],INDEX(Jornadas[id],ROW()-5),Cortes[id_barbero],LOOKUP($AM$4,Barberos[nombre],Barberos[id]))*(INDEX(Jornadas[comision_barberos],1)/100)))</f>
        <v>0</v>
      </c>
      <c r="AO252" s="20" cm="1">
        <f t="array" ref="AO252">IF(ISERROR(INDEX(Jornadas[id],ROW()-5)),"",SUMIFS(Cortes[propina],Cortes[id_jornada],INDEX(Jornadas[id],ROW()-5),Cortes[id_barbero],LOOKUP($AM$4,Barberos[nombre],Barberos[id])))</f>
        <v>0</v>
      </c>
      <c r="AP252" s="20" cm="1">
        <f t="array" ref="AP252">IF(ISERROR(INDEX(Jornadas[id],ROW()-5)),"",SUMIFS(Adelantos[importe],Adelantos[id_jornada],INDEX(Jornadas[id],ROW()-5),Adelantos[id_barbero],LOOKUP($AM$4,Barberos[nombre],Barberos[id])))</f>
        <v>0</v>
      </c>
      <c r="AQ252" s="20" cm="1">
        <f t="array" ref="AQ252">IF(ISERROR(INDEX(Jornadas[id],ROW()-5)),"",AN252+AO252-AP252)</f>
        <v>0</v>
      </c>
      <c r="AR252" s="1" cm="1">
        <f t="array" ref="AR252">IF(ISERROR(INDEX(Jornadas[id],ROW()-5)),"",COUNTIFS(_Cortes!$C:$C,INDEX(Jornadas[id],ROW()-5),_Cortes!$B:$B,LOOKUP($AR$4,_Barberos!$B:$B,_Barberos!$A:$A)))</f>
        <v>0</v>
      </c>
      <c r="AS252" s="20" cm="1">
        <f t="array" ref="AS252">IF(ISERROR(INDEX(Jornadas[id],ROW()-5)),"",INT(SUMIFS(Cortes[importe],Cortes[id_jornada],INDEX(Jornadas[id],ROW()-5),Cortes[id_barbero],LOOKUP($AR$4,Barberos[nombre],Barberos[id]))*(INDEX(Jornadas[comision_barberos],1)/100)))</f>
        <v>0</v>
      </c>
      <c r="AT252" s="20" cm="1">
        <f t="array" ref="AT252">IF(ISERROR(INDEX(Jornadas[id],ROW()-5)),"",SUMIFS(Cortes[propina],Cortes[id_jornada],INDEX(Jornadas[id],ROW()-5),Cortes[id_barbero],LOOKUP($AR$4,Barberos[nombre],Barberos[id])))</f>
        <v>0</v>
      </c>
      <c r="AU252" s="20" cm="1">
        <f t="array" ref="AU252">IF(ISERROR(INDEX(Jornadas[id],ROW()-5)),"",SUMIFS(Adelantos[importe],Adelantos[id_jornada],INDEX(Jornadas[id],ROW()-5),Adelantos[id_barbero],LOOKUP($AR$4,Barberos[nombre],Barberos[id])))</f>
        <v>0</v>
      </c>
      <c r="AV252" s="20" cm="1">
        <f t="array" ref="AV252">IF(ISERROR(INDEX(Jornadas[id],ROW()-5)),"",AS252+AT252-AU252)</f>
        <v>0</v>
      </c>
    </row>
    <row r="253" spans="1:48" ht="15" hidden="1" customHeight="1" x14ac:dyDescent="0.3">
      <c r="A253" s="51" t="str">
        <f t="shared" si="3"/>
        <v>Monday</v>
      </c>
      <c r="B253" s="52"/>
      <c r="C253" s="36" cm="1">
        <f t="array" ref="C253">IF(ISERROR(INDEX(Jornadas[id],ROW()-5)),"",INDEX(Jornadas[fecha],ROW()-5))</f>
        <v>45950</v>
      </c>
      <c r="D253" s="2" cm="1">
        <f t="array" ref="D253">IF(ISERROR(INDEX(Jornadas[id],ROW()-5)),"",COUNTIFS(_Cortes!$C:$C,INDEX(Jornadas[id],ROW()-5),_Cortes!$B:$B,LOOKUP($D$4,_Barberos!$B:$B,_Barberos!$A:$A)))</f>
        <v>9</v>
      </c>
      <c r="E253" s="21" cm="1">
        <f t="array" ref="E253">IF(ISERROR(INDEX(Jornadas[id],ROW()-5)),"",INT(SUMIFS(Cortes[importe],Cortes[id_jornada],INDEX(Jornadas[id],ROW()-5),Cortes[id_barbero],LOOKUP($D$4,Barberos[nombre],Barberos[id]))*(INDEX(Jornadas[comision_barberos],1)/100)))</f>
        <v>46500</v>
      </c>
      <c r="F253" s="21" cm="1">
        <f t="array" ref="F253">IF(ISERROR(INDEX(Jornadas[id],ROW()-5)),"",SUMIFS(Cortes[propina],Cortes[id_jornada],INDEX(Jornadas[id],ROW()-5),Cortes[id_barbero],LOOKUP($D$4,Barberos[nombre],Barberos[id])))</f>
        <v>0</v>
      </c>
      <c r="G253" s="21" cm="1">
        <f t="array" ref="G253">IF(ISERROR(INDEX(Jornadas[id],ROW()-5)),"",SUMIFS(Adelantos[importe],Adelantos[id_jornada],INDEX(Jornadas[id],ROW()-5),Adelantos[id_barbero],LOOKUP($D$4,Barberos[nombre],Barberos[id])))</f>
        <v>0</v>
      </c>
      <c r="H253" s="21" cm="1">
        <f t="array" ref="H253">IF(ISERROR(INDEX(Jornadas[id],ROW()-5)),"",E253+F253-G253)</f>
        <v>46500</v>
      </c>
      <c r="I253" s="2" cm="1">
        <f t="array" ref="I253">IF(ISERROR(INDEX(Jornadas[id],ROW()-5)),"",COUNTIFS(_Cortes!$C:$C,INDEX(Jornadas[id],ROW()-5),_Cortes!$B:$B,LOOKUP($I$4,_Barberos!$B:$B,_Barberos!$A:$A)))</f>
        <v>12</v>
      </c>
      <c r="J253" s="21" cm="1">
        <f t="array" ref="J253">IF(ISERROR(INDEX(Jornadas[id],ROW()-5)),"",INT(SUMIFS(Cortes[importe],Cortes[id_jornada],INDEX(Jornadas[id],ROW()-5),Cortes[id_barbero],LOOKUP($I$4,Barberos[nombre],Barberos[id]))*(INDEX(Jornadas[comision_barberos],1)/100)))</f>
        <v>60000</v>
      </c>
      <c r="K253" s="21" cm="1">
        <f t="array" ref="K253">IF(ISERROR(INDEX(Jornadas[id],ROW()-5)),"",SUMIFS(Cortes[propina],Cortes[id_jornada],INDEX(Jornadas[id],ROW()-5),Cortes[id_barbero],LOOKUP($I$4,Barberos[nombre],Barberos[id])))</f>
        <v>8000</v>
      </c>
      <c r="L253" s="21" cm="1">
        <f t="array" ref="L253">IF(ISERROR(INDEX(Jornadas[id],ROW()-5)),"",SUMIFS(Adelantos[importe],Adelantos[id_jornada],INDEX(Jornadas[id],ROW()-5),Adelantos[id_barbero],LOOKUP($I$4,Barberos[nombre],Barberos[id])))</f>
        <v>0</v>
      </c>
      <c r="M253" s="21" cm="1">
        <f t="array" ref="M253">IF(ISERROR(INDEX(Jornadas[id],ROW()-5)),"",J253+K253-L253)</f>
        <v>68000</v>
      </c>
      <c r="N253" s="2" cm="1">
        <f t="array" ref="N253">IF(ISERROR(INDEX(Jornadas[id],ROW()-5)),"",COUNTIFS(_Cortes!$C:$C,INDEX(Jornadas[id],ROW()-5),_Cortes!$B:$B,LOOKUP($N$4,_Barberos!$B:$B,_Barberos!$A:$A)))</f>
        <v>12</v>
      </c>
      <c r="O253" s="21" cm="1">
        <f t="array" ref="O253">IF(ISERROR(INDEX(Jornadas[id],ROW()-5)),"",INT(SUMIFS(Cortes[importe],Cortes[id_jornada],INDEX(Jornadas[id],ROW()-5),Cortes[id_barbero],LOOKUP($N$4,Barberos[nombre],Barberos[id]))*(INDEX(Jornadas[comision_barberos],1)/100)))</f>
        <v>63000</v>
      </c>
      <c r="P253" s="21" cm="1">
        <f t="array" ref="P253">IF(ISERROR(INDEX(Jornadas[id],ROW()-5)),"",SUMIFS(Cortes[propina],Cortes[id_jornada],INDEX(Jornadas[id],ROW()-5),Cortes[id_barbero],LOOKUP($N$4,Barberos[nombre],Barberos[id])))</f>
        <v>8000</v>
      </c>
      <c r="Q253" s="21" cm="1">
        <f t="array" ref="Q253">IF(ISERROR(INDEX(Jornadas[id],ROW()-5)),"",SUMIFS(Adelantos[importe],Adelantos[id_jornada],INDEX(Jornadas[id],ROW()-5),Adelantos[id_barbero],LOOKUP($N$4,Barberos[nombre],Barberos[id])))</f>
        <v>0</v>
      </c>
      <c r="R253" s="21" cm="1">
        <f t="array" ref="R253">IF(ISERROR(INDEX(Jornadas[id],ROW()-5)),"",O253+P253-Q253)</f>
        <v>71000</v>
      </c>
      <c r="S253" s="2" cm="1">
        <f t="array" ref="S253">IF(ISERROR(INDEX(Jornadas[id],ROW()-5)),"",COUNTIFS(_Cortes!$C:$C,INDEX(Jornadas[id],ROW()-5),_Cortes!$B:$B,LOOKUP($S$4,_Barberos!$B:$B,_Barberos!$A:$A)))</f>
        <v>6</v>
      </c>
      <c r="T253" s="21" cm="1">
        <f t="array" ref="T253">IF(ISERROR(INDEX(Jornadas[id],ROW()-5)),"",INT(SUMIFS(Cortes[importe],Cortes[id_jornada],INDEX(Jornadas[id],ROW()-5),Cortes[id_barbero],LOOKUP($S$4,Barberos[nombre],Barberos[id]))*(INDEX(Jornadas[comision_barberos],1)/100)))</f>
        <v>30000</v>
      </c>
      <c r="U253" s="21" cm="1">
        <f t="array" ref="U253">IF(ISERROR(INDEX(Jornadas[id],ROW()-5)),"",SUMIFS(Cortes[propina],Cortes[id_jornada],INDEX(Jornadas[id],ROW()-5),Cortes[id_barbero],LOOKUP($S$4,Barberos[nombre],Barberos[id])))</f>
        <v>0</v>
      </c>
      <c r="V253" s="21" cm="1">
        <f t="array" ref="V253">IF(ISERROR(INDEX(Jornadas[id],ROW()-5)),"",SUMIFS(Adelantos[importe],Adelantos[id_jornada],INDEX(Jornadas[id],ROW()-5),Adelantos[id_barbero],LOOKUP($S$4,Barberos[nombre],Barberos[id])))</f>
        <v>0</v>
      </c>
      <c r="W253" s="21" cm="1">
        <f t="array" ref="W253">IF(ISERROR(INDEX(Jornadas[id],ROW()-5)),"",T253+U253-V253)</f>
        <v>30000</v>
      </c>
      <c r="X253" s="2" cm="1">
        <f t="array" ref="X253">IF(ISERROR(INDEX(Jornadas[id],ROW()-5)),"",COUNTIFS(_Cortes!$C:$C,INDEX(Jornadas[id],ROW()-5),_Cortes!$B:$B,LOOKUP($X$4,_Barberos!$B:$B,_Barberos!$A:$A)))</f>
        <v>0</v>
      </c>
      <c r="Y253" s="21" cm="1">
        <f t="array" ref="Y253">IF(ISERROR(INDEX(Jornadas[id],ROW()-5)),"",INT(SUMIFS(Cortes[importe],Cortes[id_jornada],INDEX(Jornadas[id],ROW()-5),Cortes[id_barbero],LOOKUP($X$4,Barberos[nombre],Barberos[id]))*(INDEX(Jornadas[comision_barberos],1)/100)))</f>
        <v>0</v>
      </c>
      <c r="Z253" s="21" cm="1">
        <f t="array" ref="Z253">IF(ISERROR(INDEX(Jornadas[id],ROW()-5)),"",SUMIFS(Cortes[propina],Cortes[id_jornada],INDEX(Jornadas[id],ROW()-5),Cortes[id_barbero],LOOKUP($X$4,Barberos[nombre],Barberos[id])))</f>
        <v>0</v>
      </c>
      <c r="AA253" s="21" cm="1">
        <f t="array" ref="AA253">IF(ISERROR(INDEX(Jornadas[id],ROW()-5)),"",SUMIFS(Adelantos[importe],Adelantos[id_jornada],INDEX(Jornadas[id],ROW()-5),Adelantos[id_barbero],LOOKUP($X$4,Barberos[nombre],Barberos[id])))</f>
        <v>0</v>
      </c>
      <c r="AB253" s="21" cm="1">
        <f t="array" ref="AB253">IF(ISERROR(INDEX(Jornadas[id],ROW()-5)),"",Y253+Z253-AA253)</f>
        <v>0</v>
      </c>
      <c r="AC253" s="2" cm="1">
        <f t="array" ref="AC253">IF(ISERROR(INDEX(Jornadas[id],ROW()-5)),"",COUNTIFS(_Cortes!$C:$C,INDEX(Jornadas[id],ROW()-5),_Cortes!$B:$B,LOOKUP($AC$4,_Barberos!$B:$B,_Barberos!$A:$A)))</f>
        <v>7</v>
      </c>
      <c r="AD253" s="21" cm="1">
        <f t="array" ref="AD253">IF(ISERROR(INDEX(Jornadas[id],ROW()-5)),"",INT(SUMIFS(Cortes[importe],Cortes[id_jornada],INDEX(Jornadas[id],ROW()-5),Cortes[id_barbero],LOOKUP($AC$4,Barberos[nombre],Barberos[id]))*(INDEX(Jornadas[comision_barberos],1)/100)))</f>
        <v>35000</v>
      </c>
      <c r="AE253" s="21" cm="1">
        <f t="array" ref="AE253">IF(ISERROR(INDEX(Jornadas[id],ROW()-5)),"",SUMIFS(Cortes[propina],Cortes[id_jornada],INDEX(Jornadas[id],ROW()-5),Cortes[id_barbero],LOOKUP($AC$4,Barberos[nombre],Barberos[id])))</f>
        <v>1000</v>
      </c>
      <c r="AF253" s="21" cm="1">
        <f t="array" ref="AF253">IF(ISERROR(INDEX(Jornadas[id],ROW()-5)),"",SUMIFS(Adelantos[importe],Adelantos[id_jornada],INDEX(Jornadas[id],ROW()-5),Adelantos[id_barbero],LOOKUP($AC$4,Barberos[nombre],Barberos[id])))</f>
        <v>0</v>
      </c>
      <c r="AG253" s="21" cm="1">
        <f t="array" ref="AG253">IF(ISERROR(INDEX(Jornadas[id],ROW()-5)),"",AD253+AE253-AF253)</f>
        <v>36000</v>
      </c>
      <c r="AH253" s="2" cm="1">
        <f t="array" ref="AH253">IF(ISERROR(INDEX(Jornadas[id],ROW()-5)),"",COUNTIFS(_Cortes!$C:$C,INDEX(Jornadas[id],ROW()-5),_Cortes!$B:$B,LOOKUP($AH$4,_Barberos!$B:$B,_Barberos!$A:$A)))</f>
        <v>0</v>
      </c>
      <c r="AI253" s="21" cm="1">
        <f t="array" ref="AI253">IF(ISERROR(INDEX(Jornadas[id],ROW()-5)),"",INT(SUMIFS(Cortes[importe],Cortes[id_jornada],INDEX(Jornadas[id],ROW()-5),Cortes[id_barbero],LOOKUP($AH$4,Barberos[nombre],Barberos[id]))*(INDEX(Jornadas[comision_barberos],1)/100)))</f>
        <v>0</v>
      </c>
      <c r="AJ253" s="21" cm="1">
        <f t="array" ref="AJ253">IF(ISERROR(INDEX(Jornadas[id],ROW()-5)),"",SUMIFS(Cortes[propina],Cortes[id_jornada],INDEX(Jornadas[id],ROW()-5),Cortes[id_barbero],LOOKUP($AH$4,Barberos[nombre],Barberos[id])))</f>
        <v>0</v>
      </c>
      <c r="AK253" s="21" cm="1">
        <f t="array" ref="AK253">IF(ISERROR(INDEX(Jornadas[id],ROW()-5)),"",SUMIFS(Adelantos[importe],Adelantos[id_jornada],INDEX(Jornadas[id],ROW()-5),Adelantos[id_barbero],LOOKUP($AH$4,Barberos[nombre],Barberos[id])))</f>
        <v>0</v>
      </c>
      <c r="AL253" s="21" cm="1">
        <f t="array" ref="AL253">IF(ISERROR(INDEX(Jornadas[id],ROW()-5)),"",AI253+AJ253-AK253)</f>
        <v>0</v>
      </c>
      <c r="AM253" s="2" cm="1">
        <f t="array" ref="AM253">IF(ISERROR(INDEX(Jornadas[id],ROW()-5)),"",COUNTIFS(_Cortes!$C:$C,INDEX(Jornadas[id],ROW()-5),_Cortes!$B:$B,LOOKUP($AM$4,_Barberos!$B:$B,_Barberos!$A:$A)))</f>
        <v>0</v>
      </c>
      <c r="AN253" s="21" cm="1">
        <f t="array" ref="AN253">IF(ISERROR(INDEX(Jornadas[id],ROW()-5)),"",INT(SUMIFS(Cortes[importe],Cortes[id_jornada],INDEX(Jornadas[id],ROW()-5),Cortes[id_barbero],LOOKUP($AM$4,Barberos[nombre],Barberos[id]))*(INDEX(Jornadas[comision_barberos],1)/100)))</f>
        <v>0</v>
      </c>
      <c r="AO253" s="21" cm="1">
        <f t="array" ref="AO253">IF(ISERROR(INDEX(Jornadas[id],ROW()-5)),"",SUMIFS(Cortes[propina],Cortes[id_jornada],INDEX(Jornadas[id],ROW()-5),Cortes[id_barbero],LOOKUP($AM$4,Barberos[nombre],Barberos[id])))</f>
        <v>0</v>
      </c>
      <c r="AP253" s="21" cm="1">
        <f t="array" ref="AP253">IF(ISERROR(INDEX(Jornadas[id],ROW()-5)),"",SUMIFS(Adelantos[importe],Adelantos[id_jornada],INDEX(Jornadas[id],ROW()-5),Adelantos[id_barbero],LOOKUP($AM$4,Barberos[nombre],Barberos[id])))</f>
        <v>0</v>
      </c>
      <c r="AQ253" s="21" cm="1">
        <f t="array" ref="AQ253">IF(ISERROR(INDEX(Jornadas[id],ROW()-5)),"",AN253+AO253-AP253)</f>
        <v>0</v>
      </c>
      <c r="AR253" s="2" cm="1">
        <f t="array" ref="AR253">IF(ISERROR(INDEX(Jornadas[id],ROW()-5)),"",COUNTIFS(_Cortes!$C:$C,INDEX(Jornadas[id],ROW()-5),_Cortes!$B:$B,LOOKUP($AR$4,_Barberos!$B:$B,_Barberos!$A:$A)))</f>
        <v>0</v>
      </c>
      <c r="AS253" s="21" cm="1">
        <f t="array" ref="AS253">IF(ISERROR(INDEX(Jornadas[id],ROW()-5)),"",INT(SUMIFS(Cortes[importe],Cortes[id_jornada],INDEX(Jornadas[id],ROW()-5),Cortes[id_barbero],LOOKUP($AR$4,Barberos[nombre],Barberos[id]))*(INDEX(Jornadas[comision_barberos],1)/100)))</f>
        <v>0</v>
      </c>
      <c r="AT253" s="21" cm="1">
        <f t="array" ref="AT253">IF(ISERROR(INDEX(Jornadas[id],ROW()-5)),"",SUMIFS(Cortes[propina],Cortes[id_jornada],INDEX(Jornadas[id],ROW()-5),Cortes[id_barbero],LOOKUP($AR$4,Barberos[nombre],Barberos[id])))</f>
        <v>0</v>
      </c>
      <c r="AU253" s="21" cm="1">
        <f t="array" ref="AU253">IF(ISERROR(INDEX(Jornadas[id],ROW()-5)),"",SUMIFS(Adelantos[importe],Adelantos[id_jornada],INDEX(Jornadas[id],ROW()-5),Adelantos[id_barbero],LOOKUP($AR$4,Barberos[nombre],Barberos[id])))</f>
        <v>0</v>
      </c>
      <c r="AV253" s="21" cm="1">
        <f t="array" ref="AV253">IF(ISERROR(INDEX(Jornadas[id],ROW()-5)),"",AS253+AT253-AU253)</f>
        <v>0</v>
      </c>
    </row>
    <row r="254" spans="1:48" ht="15" hidden="1" customHeight="1" x14ac:dyDescent="0.3">
      <c r="A254" s="53" t="str">
        <f t="shared" si="3"/>
        <v>Tuesday</v>
      </c>
      <c r="B254" s="54"/>
      <c r="C254" s="38" cm="1">
        <f t="array" ref="C254">IF(ISERROR(INDEX(Jornadas[id],ROW()-5)),"",INDEX(Jornadas[fecha],ROW()-5))</f>
        <v>45951</v>
      </c>
      <c r="D254" s="1" cm="1">
        <f t="array" ref="D254">IF(ISERROR(INDEX(Jornadas[id],ROW()-5)),"",COUNTIFS(_Cortes!$C:$C,INDEX(Jornadas[id],ROW()-5),_Cortes!$B:$B,LOOKUP($D$4,_Barberos!$B:$B,_Barberos!$A:$A)))</f>
        <v>3</v>
      </c>
      <c r="E254" s="20" cm="1">
        <f t="array" ref="E254">IF(ISERROR(INDEX(Jornadas[id],ROW()-5)),"",INT(SUMIFS(Cortes[importe],Cortes[id_jornada],INDEX(Jornadas[id],ROW()-5),Cortes[id_barbero],LOOKUP($D$4,Barberos[nombre],Barberos[id]))*(INDEX(Jornadas[comision_barberos],1)/100)))</f>
        <v>18000</v>
      </c>
      <c r="F254" s="20" cm="1">
        <f t="array" ref="F254">IF(ISERROR(INDEX(Jornadas[id],ROW()-5)),"",SUMIFS(Cortes[propina],Cortes[id_jornada],INDEX(Jornadas[id],ROW()-5),Cortes[id_barbero],LOOKUP($D$4,Barberos[nombre],Barberos[id])))</f>
        <v>2000</v>
      </c>
      <c r="G254" s="20" cm="1">
        <f t="array" ref="G254">IF(ISERROR(INDEX(Jornadas[id],ROW()-5)),"",SUMIFS(Adelantos[importe],Adelantos[id_jornada],INDEX(Jornadas[id],ROW()-5),Adelantos[id_barbero],LOOKUP($D$4,Barberos[nombre],Barberos[id])))</f>
        <v>0</v>
      </c>
      <c r="H254" s="20" cm="1">
        <f t="array" ref="H254">IF(ISERROR(INDEX(Jornadas[id],ROW()-5)),"",E254+F254-G254)</f>
        <v>20000</v>
      </c>
      <c r="I254" s="1" cm="1">
        <f t="array" ref="I254">IF(ISERROR(INDEX(Jornadas[id],ROW()-5)),"",COUNTIFS(_Cortes!$C:$C,INDEX(Jornadas[id],ROW()-5),_Cortes!$B:$B,LOOKUP($I$4,_Barberos!$B:$B,_Barberos!$A:$A)))</f>
        <v>0</v>
      </c>
      <c r="J254" s="20" cm="1">
        <f t="array" ref="J254">IF(ISERROR(INDEX(Jornadas[id],ROW()-5)),"",INT(SUMIFS(Cortes[importe],Cortes[id_jornada],INDEX(Jornadas[id],ROW()-5),Cortes[id_barbero],LOOKUP($I$4,Barberos[nombre],Barberos[id]))*(INDEX(Jornadas[comision_barberos],1)/100)))</f>
        <v>0</v>
      </c>
      <c r="K254" s="20" cm="1">
        <f t="array" ref="K254">IF(ISERROR(INDEX(Jornadas[id],ROW()-5)),"",SUMIFS(Cortes[propina],Cortes[id_jornada],INDEX(Jornadas[id],ROW()-5),Cortes[id_barbero],LOOKUP($I$4,Barberos[nombre],Barberos[id])))</f>
        <v>0</v>
      </c>
      <c r="L254" s="20" cm="1">
        <f t="array" ref="L254">IF(ISERROR(INDEX(Jornadas[id],ROW()-5)),"",SUMIFS(Adelantos[importe],Adelantos[id_jornada],INDEX(Jornadas[id],ROW()-5),Adelantos[id_barbero],LOOKUP($I$4,Barberos[nombre],Barberos[id])))</f>
        <v>0</v>
      </c>
      <c r="M254" s="20" cm="1">
        <f t="array" ref="M254">IF(ISERROR(INDEX(Jornadas[id],ROW()-5)),"",J254+K254-L254)</f>
        <v>0</v>
      </c>
      <c r="N254" s="1" cm="1">
        <f t="array" ref="N254">IF(ISERROR(INDEX(Jornadas[id],ROW()-5)),"",COUNTIFS(_Cortes!$C:$C,INDEX(Jornadas[id],ROW()-5),_Cortes!$B:$B,LOOKUP($N$4,_Barberos!$B:$B,_Barberos!$A:$A)))</f>
        <v>14</v>
      </c>
      <c r="O254" s="20" cm="1">
        <f t="array" ref="O254">IF(ISERROR(INDEX(Jornadas[id],ROW()-5)),"",INT(SUMIFS(Cortes[importe],Cortes[id_jornada],INDEX(Jornadas[id],ROW()-5),Cortes[id_barbero],LOOKUP($N$4,Barberos[nombre],Barberos[id]))*(INDEX(Jornadas[comision_barberos],1)/100)))</f>
        <v>73000</v>
      </c>
      <c r="P254" s="20" cm="1">
        <f t="array" ref="P254">IF(ISERROR(INDEX(Jornadas[id],ROW()-5)),"",SUMIFS(Cortes[propina],Cortes[id_jornada],INDEX(Jornadas[id],ROW()-5),Cortes[id_barbero],LOOKUP($N$4,Barberos[nombre],Barberos[id])))</f>
        <v>12000</v>
      </c>
      <c r="Q254" s="20" cm="1">
        <f t="array" ref="Q254">IF(ISERROR(INDEX(Jornadas[id],ROW()-5)),"",SUMIFS(Adelantos[importe],Adelantos[id_jornada],INDEX(Jornadas[id],ROW()-5),Adelantos[id_barbero],LOOKUP($N$4,Barberos[nombre],Barberos[id])))</f>
        <v>0</v>
      </c>
      <c r="R254" s="20" cm="1">
        <f t="array" ref="R254">IF(ISERROR(INDEX(Jornadas[id],ROW()-5)),"",O254+P254-Q254)</f>
        <v>85000</v>
      </c>
      <c r="S254" s="1" cm="1">
        <f t="array" ref="S254">IF(ISERROR(INDEX(Jornadas[id],ROW()-5)),"",COUNTIFS(_Cortes!$C:$C,INDEX(Jornadas[id],ROW()-5),_Cortes!$B:$B,LOOKUP($S$4,_Barberos!$B:$B,_Barberos!$A:$A)))</f>
        <v>14</v>
      </c>
      <c r="T254" s="20" cm="1">
        <f t="array" ref="T254">IF(ISERROR(INDEX(Jornadas[id],ROW()-5)),"",INT(SUMIFS(Cortes[importe],Cortes[id_jornada],INDEX(Jornadas[id],ROW()-5),Cortes[id_barbero],LOOKUP($S$4,Barberos[nombre],Barberos[id]))*(INDEX(Jornadas[comision_barberos],1)/100)))</f>
        <v>73000</v>
      </c>
      <c r="U254" s="20" cm="1">
        <f t="array" ref="U254">IF(ISERROR(INDEX(Jornadas[id],ROW()-5)),"",SUMIFS(Cortes[propina],Cortes[id_jornada],INDEX(Jornadas[id],ROW()-5),Cortes[id_barbero],LOOKUP($S$4,Barberos[nombre],Barberos[id])))</f>
        <v>6300</v>
      </c>
      <c r="V254" s="20" cm="1">
        <f t="array" ref="V254">IF(ISERROR(INDEX(Jornadas[id],ROW()-5)),"",SUMIFS(Adelantos[importe],Adelantos[id_jornada],INDEX(Jornadas[id],ROW()-5),Adelantos[id_barbero],LOOKUP($S$4,Barberos[nombre],Barberos[id])))</f>
        <v>0</v>
      </c>
      <c r="W254" s="20" cm="1">
        <f t="array" ref="W254">IF(ISERROR(INDEX(Jornadas[id],ROW()-5)),"",T254+U254-V254)</f>
        <v>79300</v>
      </c>
      <c r="X254" s="1" cm="1">
        <f t="array" ref="X254">IF(ISERROR(INDEX(Jornadas[id],ROW()-5)),"",COUNTIFS(_Cortes!$C:$C,INDEX(Jornadas[id],ROW()-5),_Cortes!$B:$B,LOOKUP($X$4,_Barberos!$B:$B,_Barberos!$A:$A)))</f>
        <v>10</v>
      </c>
      <c r="Y254" s="20" cm="1">
        <f t="array" ref="Y254">IF(ISERROR(INDEX(Jornadas[id],ROW()-5)),"",INT(SUMIFS(Cortes[importe],Cortes[id_jornada],INDEX(Jornadas[id],ROW()-5),Cortes[id_barbero],LOOKUP($X$4,Barberos[nombre],Barberos[id]))*(INDEX(Jornadas[comision_barberos],1)/100)))</f>
        <v>51500</v>
      </c>
      <c r="Z254" s="20" cm="1">
        <f t="array" ref="Z254">IF(ISERROR(INDEX(Jornadas[id],ROW()-5)),"",SUMIFS(Cortes[propina],Cortes[id_jornada],INDEX(Jornadas[id],ROW()-5),Cortes[id_barbero],LOOKUP($X$4,Barberos[nombre],Barberos[id])))</f>
        <v>5000</v>
      </c>
      <c r="AA254" s="20" cm="1">
        <f t="array" ref="AA254">IF(ISERROR(INDEX(Jornadas[id],ROW()-5)),"",SUMIFS(Adelantos[importe],Adelantos[id_jornada],INDEX(Jornadas[id],ROW()-5),Adelantos[id_barbero],LOOKUP($X$4,Barberos[nombre],Barberos[id])))</f>
        <v>0</v>
      </c>
      <c r="AB254" s="20" cm="1">
        <f t="array" ref="AB254">IF(ISERROR(INDEX(Jornadas[id],ROW()-5)),"",Y254+Z254-AA254)</f>
        <v>56500</v>
      </c>
      <c r="AC254" s="1" cm="1">
        <f t="array" ref="AC254">IF(ISERROR(INDEX(Jornadas[id],ROW()-5)),"",COUNTIFS(_Cortes!$C:$C,INDEX(Jornadas[id],ROW()-5),_Cortes!$B:$B,LOOKUP($AC$4,_Barberos!$B:$B,_Barberos!$A:$A)))</f>
        <v>0</v>
      </c>
      <c r="AD254" s="20" cm="1">
        <f t="array" ref="AD254">IF(ISERROR(INDEX(Jornadas[id],ROW()-5)),"",INT(SUMIFS(Cortes[importe],Cortes[id_jornada],INDEX(Jornadas[id],ROW()-5),Cortes[id_barbero],LOOKUP($AC$4,Barberos[nombre],Barberos[id]))*(INDEX(Jornadas[comision_barberos],1)/100)))</f>
        <v>0</v>
      </c>
      <c r="AE254" s="20" cm="1">
        <f t="array" ref="AE254">IF(ISERROR(INDEX(Jornadas[id],ROW()-5)),"",SUMIFS(Cortes[propina],Cortes[id_jornada],INDEX(Jornadas[id],ROW()-5),Cortes[id_barbero],LOOKUP($AC$4,Barberos[nombre],Barberos[id])))</f>
        <v>0</v>
      </c>
      <c r="AF254" s="20" cm="1">
        <f t="array" ref="AF254">IF(ISERROR(INDEX(Jornadas[id],ROW()-5)),"",SUMIFS(Adelantos[importe],Adelantos[id_jornada],INDEX(Jornadas[id],ROW()-5),Adelantos[id_barbero],LOOKUP($AC$4,Barberos[nombre],Barberos[id])))</f>
        <v>0</v>
      </c>
      <c r="AG254" s="20" cm="1">
        <f t="array" ref="AG254">IF(ISERROR(INDEX(Jornadas[id],ROW()-5)),"",AD254+AE254-AF254)</f>
        <v>0</v>
      </c>
      <c r="AH254" s="1" cm="1">
        <f t="array" ref="AH254">IF(ISERROR(INDEX(Jornadas[id],ROW()-5)),"",COUNTIFS(_Cortes!$C:$C,INDEX(Jornadas[id],ROW()-5),_Cortes!$B:$B,LOOKUP($AH$4,_Barberos!$B:$B,_Barberos!$A:$A)))</f>
        <v>0</v>
      </c>
      <c r="AI254" s="20" cm="1">
        <f t="array" ref="AI254">IF(ISERROR(INDEX(Jornadas[id],ROW()-5)),"",INT(SUMIFS(Cortes[importe],Cortes[id_jornada],INDEX(Jornadas[id],ROW()-5),Cortes[id_barbero],LOOKUP($AH$4,Barberos[nombre],Barberos[id]))*(INDEX(Jornadas[comision_barberos],1)/100)))</f>
        <v>0</v>
      </c>
      <c r="AJ254" s="20" cm="1">
        <f t="array" ref="AJ254">IF(ISERROR(INDEX(Jornadas[id],ROW()-5)),"",SUMIFS(Cortes[propina],Cortes[id_jornada],INDEX(Jornadas[id],ROW()-5),Cortes[id_barbero],LOOKUP($AH$4,Barberos[nombre],Barberos[id])))</f>
        <v>0</v>
      </c>
      <c r="AK254" s="20" cm="1">
        <f t="array" ref="AK254">IF(ISERROR(INDEX(Jornadas[id],ROW()-5)),"",SUMIFS(Adelantos[importe],Adelantos[id_jornada],INDEX(Jornadas[id],ROW()-5),Adelantos[id_barbero],LOOKUP($AH$4,Barberos[nombre],Barberos[id])))</f>
        <v>0</v>
      </c>
      <c r="AL254" s="20" cm="1">
        <f t="array" ref="AL254">IF(ISERROR(INDEX(Jornadas[id],ROW()-5)),"",AI254+AJ254-AK254)</f>
        <v>0</v>
      </c>
      <c r="AM254" s="1" cm="1">
        <f t="array" ref="AM254">IF(ISERROR(INDEX(Jornadas[id],ROW()-5)),"",COUNTIFS(_Cortes!$C:$C,INDEX(Jornadas[id],ROW()-5),_Cortes!$B:$B,LOOKUP($AM$4,_Barberos!$B:$B,_Barberos!$A:$A)))</f>
        <v>0</v>
      </c>
      <c r="AN254" s="20" cm="1">
        <f t="array" ref="AN254">IF(ISERROR(INDEX(Jornadas[id],ROW()-5)),"",INT(SUMIFS(Cortes[importe],Cortes[id_jornada],INDEX(Jornadas[id],ROW()-5),Cortes[id_barbero],LOOKUP($AM$4,Barberos[nombre],Barberos[id]))*(INDEX(Jornadas[comision_barberos],1)/100)))</f>
        <v>0</v>
      </c>
      <c r="AO254" s="20" cm="1">
        <f t="array" ref="AO254">IF(ISERROR(INDEX(Jornadas[id],ROW()-5)),"",SUMIFS(Cortes[propina],Cortes[id_jornada],INDEX(Jornadas[id],ROW()-5),Cortes[id_barbero],LOOKUP($AM$4,Barberos[nombre],Barberos[id])))</f>
        <v>0</v>
      </c>
      <c r="AP254" s="20" cm="1">
        <f t="array" ref="AP254">IF(ISERROR(INDEX(Jornadas[id],ROW()-5)),"",SUMIFS(Adelantos[importe],Adelantos[id_jornada],INDEX(Jornadas[id],ROW()-5),Adelantos[id_barbero],LOOKUP($AM$4,Barberos[nombre],Barberos[id])))</f>
        <v>0</v>
      </c>
      <c r="AQ254" s="20" cm="1">
        <f t="array" ref="AQ254">IF(ISERROR(INDEX(Jornadas[id],ROW()-5)),"",AN254+AO254-AP254)</f>
        <v>0</v>
      </c>
      <c r="AR254" s="1" cm="1">
        <f t="array" ref="AR254">IF(ISERROR(INDEX(Jornadas[id],ROW()-5)),"",COUNTIFS(_Cortes!$C:$C,INDEX(Jornadas[id],ROW()-5),_Cortes!$B:$B,LOOKUP($AR$4,_Barberos!$B:$B,_Barberos!$A:$A)))</f>
        <v>0</v>
      </c>
      <c r="AS254" s="20" cm="1">
        <f t="array" ref="AS254">IF(ISERROR(INDEX(Jornadas[id],ROW()-5)),"",INT(SUMIFS(Cortes[importe],Cortes[id_jornada],INDEX(Jornadas[id],ROW()-5),Cortes[id_barbero],LOOKUP($AR$4,Barberos[nombre],Barberos[id]))*(INDEX(Jornadas[comision_barberos],1)/100)))</f>
        <v>0</v>
      </c>
      <c r="AT254" s="20" cm="1">
        <f t="array" ref="AT254">IF(ISERROR(INDEX(Jornadas[id],ROW()-5)),"",SUMIFS(Cortes[propina],Cortes[id_jornada],INDEX(Jornadas[id],ROW()-5),Cortes[id_barbero],LOOKUP($AR$4,Barberos[nombre],Barberos[id])))</f>
        <v>0</v>
      </c>
      <c r="AU254" s="20" cm="1">
        <f t="array" ref="AU254">IF(ISERROR(INDEX(Jornadas[id],ROW()-5)),"",SUMIFS(Adelantos[importe],Adelantos[id_jornada],INDEX(Jornadas[id],ROW()-5),Adelantos[id_barbero],LOOKUP($AR$4,Barberos[nombre],Barberos[id])))</f>
        <v>0</v>
      </c>
      <c r="AV254" s="20" cm="1">
        <f t="array" ref="AV254">IF(ISERROR(INDEX(Jornadas[id],ROW()-5)),"",AS254+AT254-AU254)</f>
        <v>0</v>
      </c>
    </row>
    <row r="255" spans="1:48" ht="15" hidden="1" customHeight="1" x14ac:dyDescent="0.3">
      <c r="A255" s="51" t="str">
        <f t="shared" si="3"/>
        <v>Wednesday</v>
      </c>
      <c r="B255" s="52"/>
      <c r="C255" s="36" cm="1">
        <f t="array" ref="C255">IF(ISERROR(INDEX(Jornadas[id],ROW()-5)),"",INDEX(Jornadas[fecha],ROW()-5))</f>
        <v>45952</v>
      </c>
      <c r="D255" s="2" cm="1">
        <f t="array" ref="D255">IF(ISERROR(INDEX(Jornadas[id],ROW()-5)),"",COUNTIFS(_Cortes!$C:$C,INDEX(Jornadas[id],ROW()-5),_Cortes!$B:$B,LOOKUP($D$4,_Barberos!$B:$B,_Barberos!$A:$A)))</f>
        <v>8</v>
      </c>
      <c r="E255" s="21" cm="1">
        <f t="array" ref="E255">IF(ISERROR(INDEX(Jornadas[id],ROW()-5)),"",INT(SUMIFS(Cortes[importe],Cortes[id_jornada],INDEX(Jornadas[id],ROW()-5),Cortes[id_barbero],LOOKUP($D$4,Barberos[nombre],Barberos[id]))*(INDEX(Jornadas[comision_barberos],1)/100)))</f>
        <v>41500</v>
      </c>
      <c r="F255" s="21" cm="1">
        <f t="array" ref="F255">IF(ISERROR(INDEX(Jornadas[id],ROW()-5)),"",SUMIFS(Cortes[propina],Cortes[id_jornada],INDEX(Jornadas[id],ROW()-5),Cortes[id_barbero],LOOKUP($D$4,Barberos[nombre],Barberos[id])))</f>
        <v>2000</v>
      </c>
      <c r="G255" s="21" cm="1">
        <f t="array" ref="G255">IF(ISERROR(INDEX(Jornadas[id],ROW()-5)),"",SUMIFS(Adelantos[importe],Adelantos[id_jornada],INDEX(Jornadas[id],ROW()-5),Adelantos[id_barbero],LOOKUP($D$4,Barberos[nombre],Barberos[id])))</f>
        <v>0</v>
      </c>
      <c r="H255" s="21" cm="1">
        <f t="array" ref="H255">IF(ISERROR(INDEX(Jornadas[id],ROW()-5)),"",E255+F255-G255)</f>
        <v>43500</v>
      </c>
      <c r="I255" s="2" cm="1">
        <f t="array" ref="I255">IF(ISERROR(INDEX(Jornadas[id],ROW()-5)),"",COUNTIFS(_Cortes!$C:$C,INDEX(Jornadas[id],ROW()-5),_Cortes!$B:$B,LOOKUP($I$4,_Barberos!$B:$B,_Barberos!$A:$A)))</f>
        <v>15</v>
      </c>
      <c r="J255" s="21" cm="1">
        <f t="array" ref="J255">IF(ISERROR(INDEX(Jornadas[id],ROW()-5)),"",INT(SUMIFS(Cortes[importe],Cortes[id_jornada],INDEX(Jornadas[id],ROW()-5),Cortes[id_barbero],LOOKUP($I$4,Barberos[nombre],Barberos[id]))*(INDEX(Jornadas[comision_barberos],1)/100)))</f>
        <v>75000</v>
      </c>
      <c r="K255" s="21" cm="1">
        <f t="array" ref="K255">IF(ISERROR(INDEX(Jornadas[id],ROW()-5)),"",SUMIFS(Cortes[propina],Cortes[id_jornada],INDEX(Jornadas[id],ROW()-5),Cortes[id_barbero],LOOKUP($I$4,Barberos[nombre],Barberos[id])))</f>
        <v>14000</v>
      </c>
      <c r="L255" s="21" cm="1">
        <f t="array" ref="L255">IF(ISERROR(INDEX(Jornadas[id],ROW()-5)),"",SUMIFS(Adelantos[importe],Adelantos[id_jornada],INDEX(Jornadas[id],ROW()-5),Adelantos[id_barbero],LOOKUP($I$4,Barberos[nombre],Barberos[id])))</f>
        <v>4000</v>
      </c>
      <c r="M255" s="21" cm="1">
        <f t="array" ref="M255">IF(ISERROR(INDEX(Jornadas[id],ROW()-5)),"",J255+K255-L255)</f>
        <v>85000</v>
      </c>
      <c r="N255" s="2" cm="1">
        <f t="array" ref="N255">IF(ISERROR(INDEX(Jornadas[id],ROW()-5)),"",COUNTIFS(_Cortes!$C:$C,INDEX(Jornadas[id],ROW()-5),_Cortes!$B:$B,LOOKUP($N$4,_Barberos!$B:$B,_Barberos!$A:$A)))</f>
        <v>0</v>
      </c>
      <c r="O255" s="21" cm="1">
        <f t="array" ref="O255">IF(ISERROR(INDEX(Jornadas[id],ROW()-5)),"",INT(SUMIFS(Cortes[importe],Cortes[id_jornada],INDEX(Jornadas[id],ROW()-5),Cortes[id_barbero],LOOKUP($N$4,Barberos[nombre],Barberos[id]))*(INDEX(Jornadas[comision_barberos],1)/100)))</f>
        <v>0</v>
      </c>
      <c r="P255" s="21" cm="1">
        <f t="array" ref="P255">IF(ISERROR(INDEX(Jornadas[id],ROW()-5)),"",SUMIFS(Cortes[propina],Cortes[id_jornada],INDEX(Jornadas[id],ROW()-5),Cortes[id_barbero],LOOKUP($N$4,Barberos[nombre],Barberos[id])))</f>
        <v>0</v>
      </c>
      <c r="Q255" s="21" cm="1">
        <f t="array" ref="Q255">IF(ISERROR(INDEX(Jornadas[id],ROW()-5)),"",SUMIFS(Adelantos[importe],Adelantos[id_jornada],INDEX(Jornadas[id],ROW()-5),Adelantos[id_barbero],LOOKUP($N$4,Barberos[nombre],Barberos[id])))</f>
        <v>0</v>
      </c>
      <c r="R255" s="21" cm="1">
        <f t="array" ref="R255">IF(ISERROR(INDEX(Jornadas[id],ROW()-5)),"",O255+P255-Q255)</f>
        <v>0</v>
      </c>
      <c r="S255" s="2" cm="1">
        <f t="array" ref="S255">IF(ISERROR(INDEX(Jornadas[id],ROW()-5)),"",COUNTIFS(_Cortes!$C:$C,INDEX(Jornadas[id],ROW()-5),_Cortes!$B:$B,LOOKUP($S$4,_Barberos!$B:$B,_Barberos!$A:$A)))</f>
        <v>0</v>
      </c>
      <c r="T255" s="21" cm="1">
        <f t="array" ref="T255">IF(ISERROR(INDEX(Jornadas[id],ROW()-5)),"",INT(SUMIFS(Cortes[importe],Cortes[id_jornada],INDEX(Jornadas[id],ROW()-5),Cortes[id_barbero],LOOKUP($S$4,Barberos[nombre],Barberos[id]))*(INDEX(Jornadas[comision_barberos],1)/100)))</f>
        <v>0</v>
      </c>
      <c r="U255" s="21" cm="1">
        <f t="array" ref="U255">IF(ISERROR(INDEX(Jornadas[id],ROW()-5)),"",SUMIFS(Cortes[propina],Cortes[id_jornada],INDEX(Jornadas[id],ROW()-5),Cortes[id_barbero],LOOKUP($S$4,Barberos[nombre],Barberos[id])))</f>
        <v>0</v>
      </c>
      <c r="V255" s="21" cm="1">
        <f t="array" ref="V255">IF(ISERROR(INDEX(Jornadas[id],ROW()-5)),"",SUMIFS(Adelantos[importe],Adelantos[id_jornada],INDEX(Jornadas[id],ROW()-5),Adelantos[id_barbero],LOOKUP($S$4,Barberos[nombre],Barberos[id])))</f>
        <v>0</v>
      </c>
      <c r="W255" s="21" cm="1">
        <f t="array" ref="W255">IF(ISERROR(INDEX(Jornadas[id],ROW()-5)),"",T255+U255-V255)</f>
        <v>0</v>
      </c>
      <c r="X255" s="2" cm="1">
        <f t="array" ref="X255">IF(ISERROR(INDEX(Jornadas[id],ROW()-5)),"",COUNTIFS(_Cortes!$C:$C,INDEX(Jornadas[id],ROW()-5),_Cortes!$B:$B,LOOKUP($X$4,_Barberos!$B:$B,_Barberos!$A:$A)))</f>
        <v>9</v>
      </c>
      <c r="Y255" s="21" cm="1">
        <f t="array" ref="Y255">IF(ISERROR(INDEX(Jornadas[id],ROW()-5)),"",INT(SUMIFS(Cortes[importe],Cortes[id_jornada],INDEX(Jornadas[id],ROW()-5),Cortes[id_barbero],LOOKUP($X$4,Barberos[nombre],Barberos[id]))*(INDEX(Jornadas[comision_barberos],1)/100)))</f>
        <v>48000</v>
      </c>
      <c r="Z255" s="21" cm="1">
        <f t="array" ref="Z255">IF(ISERROR(INDEX(Jornadas[id],ROW()-5)),"",SUMIFS(Cortes[propina],Cortes[id_jornada],INDEX(Jornadas[id],ROW()-5),Cortes[id_barbero],LOOKUP($X$4,Barberos[nombre],Barberos[id])))</f>
        <v>7000</v>
      </c>
      <c r="AA255" s="21" cm="1">
        <f t="array" ref="AA255">IF(ISERROR(INDEX(Jornadas[id],ROW()-5)),"",SUMIFS(Adelantos[importe],Adelantos[id_jornada],INDEX(Jornadas[id],ROW()-5),Adelantos[id_barbero],LOOKUP($X$4,Barberos[nombre],Barberos[id])))</f>
        <v>0</v>
      </c>
      <c r="AB255" s="21" cm="1">
        <f t="array" ref="AB255">IF(ISERROR(INDEX(Jornadas[id],ROW()-5)),"",Y255+Z255-AA255)</f>
        <v>55000</v>
      </c>
      <c r="AC255" s="2" cm="1">
        <f t="array" ref="AC255">IF(ISERROR(INDEX(Jornadas[id],ROW()-5)),"",COUNTIFS(_Cortes!$C:$C,INDEX(Jornadas[id],ROW()-5),_Cortes!$B:$B,LOOKUP($AC$4,_Barberos!$B:$B,_Barberos!$A:$A)))</f>
        <v>10</v>
      </c>
      <c r="AD255" s="21" cm="1">
        <f t="array" ref="AD255">IF(ISERROR(INDEX(Jornadas[id],ROW()-5)),"",INT(SUMIFS(Cortes[importe],Cortes[id_jornada],INDEX(Jornadas[id],ROW()-5),Cortes[id_barbero],LOOKUP($AC$4,Barberos[nombre],Barberos[id]))*(INDEX(Jornadas[comision_barberos],1)/100)))</f>
        <v>53000</v>
      </c>
      <c r="AE255" s="21" cm="1">
        <f t="array" ref="AE255">IF(ISERROR(INDEX(Jornadas[id],ROW()-5)),"",SUMIFS(Cortes[propina],Cortes[id_jornada],INDEX(Jornadas[id],ROW()-5),Cortes[id_barbero],LOOKUP($AC$4,Barberos[nombre],Barberos[id])))</f>
        <v>1000</v>
      </c>
      <c r="AF255" s="21" cm="1">
        <f t="array" ref="AF255">IF(ISERROR(INDEX(Jornadas[id],ROW()-5)),"",SUMIFS(Adelantos[importe],Adelantos[id_jornada],INDEX(Jornadas[id],ROW()-5),Adelantos[id_barbero],LOOKUP($AC$4,Barberos[nombre],Barberos[id])))</f>
        <v>0</v>
      </c>
      <c r="AG255" s="21" cm="1">
        <f t="array" ref="AG255">IF(ISERROR(INDEX(Jornadas[id],ROW()-5)),"",AD255+AE255-AF255)</f>
        <v>54000</v>
      </c>
      <c r="AH255" s="2" cm="1">
        <f t="array" ref="AH255">IF(ISERROR(INDEX(Jornadas[id],ROW()-5)),"",COUNTIFS(_Cortes!$C:$C,INDEX(Jornadas[id],ROW()-5),_Cortes!$B:$B,LOOKUP($AH$4,_Barberos!$B:$B,_Barberos!$A:$A)))</f>
        <v>0</v>
      </c>
      <c r="AI255" s="21" cm="1">
        <f t="array" ref="AI255">IF(ISERROR(INDEX(Jornadas[id],ROW()-5)),"",INT(SUMIFS(Cortes[importe],Cortes[id_jornada],INDEX(Jornadas[id],ROW()-5),Cortes[id_barbero],LOOKUP($AH$4,Barberos[nombre],Barberos[id]))*(INDEX(Jornadas[comision_barberos],1)/100)))</f>
        <v>0</v>
      </c>
      <c r="AJ255" s="21" cm="1">
        <f t="array" ref="AJ255">IF(ISERROR(INDEX(Jornadas[id],ROW()-5)),"",SUMIFS(Cortes[propina],Cortes[id_jornada],INDEX(Jornadas[id],ROW()-5),Cortes[id_barbero],LOOKUP($AH$4,Barberos[nombre],Barberos[id])))</f>
        <v>0</v>
      </c>
      <c r="AK255" s="21" cm="1">
        <f t="array" ref="AK255">IF(ISERROR(INDEX(Jornadas[id],ROW()-5)),"",SUMIFS(Adelantos[importe],Adelantos[id_jornada],INDEX(Jornadas[id],ROW()-5),Adelantos[id_barbero],LOOKUP($AH$4,Barberos[nombre],Barberos[id])))</f>
        <v>0</v>
      </c>
      <c r="AL255" s="21" cm="1">
        <f t="array" ref="AL255">IF(ISERROR(INDEX(Jornadas[id],ROW()-5)),"",AI255+AJ255-AK255)</f>
        <v>0</v>
      </c>
      <c r="AM255" s="2" cm="1">
        <f t="array" ref="AM255">IF(ISERROR(INDEX(Jornadas[id],ROW()-5)),"",COUNTIFS(_Cortes!$C:$C,INDEX(Jornadas[id],ROW()-5),_Cortes!$B:$B,LOOKUP($AM$4,_Barberos!$B:$B,_Barberos!$A:$A)))</f>
        <v>0</v>
      </c>
      <c r="AN255" s="21" cm="1">
        <f t="array" ref="AN255">IF(ISERROR(INDEX(Jornadas[id],ROW()-5)),"",INT(SUMIFS(Cortes[importe],Cortes[id_jornada],INDEX(Jornadas[id],ROW()-5),Cortes[id_barbero],LOOKUP($AM$4,Barberos[nombre],Barberos[id]))*(INDEX(Jornadas[comision_barberos],1)/100)))</f>
        <v>0</v>
      </c>
      <c r="AO255" s="21" cm="1">
        <f t="array" ref="AO255">IF(ISERROR(INDEX(Jornadas[id],ROW()-5)),"",SUMIFS(Cortes[propina],Cortes[id_jornada],INDEX(Jornadas[id],ROW()-5),Cortes[id_barbero],LOOKUP($AM$4,Barberos[nombre],Barberos[id])))</f>
        <v>0</v>
      </c>
      <c r="AP255" s="21" cm="1">
        <f t="array" ref="AP255">IF(ISERROR(INDEX(Jornadas[id],ROW()-5)),"",SUMIFS(Adelantos[importe],Adelantos[id_jornada],INDEX(Jornadas[id],ROW()-5),Adelantos[id_barbero],LOOKUP($AM$4,Barberos[nombre],Barberos[id])))</f>
        <v>0</v>
      </c>
      <c r="AQ255" s="21" cm="1">
        <f t="array" ref="AQ255">IF(ISERROR(INDEX(Jornadas[id],ROW()-5)),"",AN255+AO255-AP255)</f>
        <v>0</v>
      </c>
      <c r="AR255" s="2" cm="1">
        <f t="array" ref="AR255">IF(ISERROR(INDEX(Jornadas[id],ROW()-5)),"",COUNTIFS(_Cortes!$C:$C,INDEX(Jornadas[id],ROW()-5),_Cortes!$B:$B,LOOKUP($AR$4,_Barberos!$B:$B,_Barberos!$A:$A)))</f>
        <v>0</v>
      </c>
      <c r="AS255" s="21" cm="1">
        <f t="array" ref="AS255">IF(ISERROR(INDEX(Jornadas[id],ROW()-5)),"",INT(SUMIFS(Cortes[importe],Cortes[id_jornada],INDEX(Jornadas[id],ROW()-5),Cortes[id_barbero],LOOKUP($AR$4,Barberos[nombre],Barberos[id]))*(INDEX(Jornadas[comision_barberos],1)/100)))</f>
        <v>0</v>
      </c>
      <c r="AT255" s="21" cm="1">
        <f t="array" ref="AT255">IF(ISERROR(INDEX(Jornadas[id],ROW()-5)),"",SUMIFS(Cortes[propina],Cortes[id_jornada],INDEX(Jornadas[id],ROW()-5),Cortes[id_barbero],LOOKUP($AR$4,Barberos[nombre],Barberos[id])))</f>
        <v>0</v>
      </c>
      <c r="AU255" s="21" cm="1">
        <f t="array" ref="AU255">IF(ISERROR(INDEX(Jornadas[id],ROW()-5)),"",SUMIFS(Adelantos[importe],Adelantos[id_jornada],INDEX(Jornadas[id],ROW()-5),Adelantos[id_barbero],LOOKUP($AR$4,Barberos[nombre],Barberos[id])))</f>
        <v>0</v>
      </c>
      <c r="AV255" s="21" cm="1">
        <f t="array" ref="AV255">IF(ISERROR(INDEX(Jornadas[id],ROW()-5)),"",AS255+AT255-AU255)</f>
        <v>0</v>
      </c>
    </row>
    <row r="256" spans="1:48" ht="15" hidden="1" customHeight="1" x14ac:dyDescent="0.3">
      <c r="A256" s="53" t="str">
        <f t="shared" si="3"/>
        <v>Thursday</v>
      </c>
      <c r="B256" s="54"/>
      <c r="C256" s="38" cm="1">
        <f t="array" ref="C256">IF(ISERROR(INDEX(Jornadas[id],ROW()-5)),"",INDEX(Jornadas[fecha],ROW()-5))</f>
        <v>45953</v>
      </c>
      <c r="D256" s="1" cm="1">
        <f t="array" ref="D256">IF(ISERROR(INDEX(Jornadas[id],ROW()-5)),"",COUNTIFS(_Cortes!$C:$C,INDEX(Jornadas[id],ROW()-5),_Cortes!$B:$B,LOOKUP($D$4,_Barberos!$B:$B,_Barberos!$A:$A)))</f>
        <v>8</v>
      </c>
      <c r="E256" s="20" cm="1">
        <f t="array" ref="E256">IF(ISERROR(INDEX(Jornadas[id],ROW()-5)),"",INT(SUMIFS(Cortes[importe],Cortes[id_jornada],INDEX(Jornadas[id],ROW()-5),Cortes[id_barbero],LOOKUP($D$4,Barberos[nombre],Barberos[id]))*(INDEX(Jornadas[comision_barberos],1)/100)))</f>
        <v>41500</v>
      </c>
      <c r="F256" s="20" cm="1">
        <f t="array" ref="F256">IF(ISERROR(INDEX(Jornadas[id],ROW()-5)),"",SUMIFS(Cortes[propina],Cortes[id_jornada],INDEX(Jornadas[id],ROW()-5),Cortes[id_barbero],LOOKUP($D$4,Barberos[nombre],Barberos[id])))</f>
        <v>0</v>
      </c>
      <c r="G256" s="20" cm="1">
        <f t="array" ref="G256">IF(ISERROR(INDEX(Jornadas[id],ROW()-5)),"",SUMIFS(Adelantos[importe],Adelantos[id_jornada],INDEX(Jornadas[id],ROW()-5),Adelantos[id_barbero],LOOKUP($D$4,Barberos[nombre],Barberos[id])))</f>
        <v>0</v>
      </c>
      <c r="H256" s="20" cm="1">
        <f t="array" ref="H256">IF(ISERROR(INDEX(Jornadas[id],ROW()-5)),"",E256+F256-G256)</f>
        <v>41500</v>
      </c>
      <c r="I256" s="1" cm="1">
        <f t="array" ref="I256">IF(ISERROR(INDEX(Jornadas[id],ROW()-5)),"",COUNTIFS(_Cortes!$C:$C,INDEX(Jornadas[id],ROW()-5),_Cortes!$B:$B,LOOKUP($I$4,_Barberos!$B:$B,_Barberos!$A:$A)))</f>
        <v>14</v>
      </c>
      <c r="J256" s="20" cm="1">
        <f t="array" ref="J256">IF(ISERROR(INDEX(Jornadas[id],ROW()-5)),"",INT(SUMIFS(Cortes[importe],Cortes[id_jornada],INDEX(Jornadas[id],ROW()-5),Cortes[id_barbero],LOOKUP($I$4,Barberos[nombre],Barberos[id]))*(INDEX(Jornadas[comision_barberos],1)/100)))</f>
        <v>70000</v>
      </c>
      <c r="K256" s="20" cm="1">
        <f t="array" ref="K256">IF(ISERROR(INDEX(Jornadas[id],ROW()-5)),"",SUMIFS(Cortes[propina],Cortes[id_jornada],INDEX(Jornadas[id],ROW()-5),Cortes[id_barbero],LOOKUP($I$4,Barberos[nombre],Barberos[id])))</f>
        <v>0</v>
      </c>
      <c r="L256" s="20" cm="1">
        <f t="array" ref="L256">IF(ISERROR(INDEX(Jornadas[id],ROW()-5)),"",SUMIFS(Adelantos[importe],Adelantos[id_jornada],INDEX(Jornadas[id],ROW()-5),Adelantos[id_barbero],LOOKUP($I$4,Barberos[nombre],Barberos[id])))</f>
        <v>0</v>
      </c>
      <c r="M256" s="20" cm="1">
        <f t="array" ref="M256">IF(ISERROR(INDEX(Jornadas[id],ROW()-5)),"",J256+K256-L256)</f>
        <v>70000</v>
      </c>
      <c r="N256" s="1" cm="1">
        <f t="array" ref="N256">IF(ISERROR(INDEX(Jornadas[id],ROW()-5)),"",COUNTIFS(_Cortes!$C:$C,INDEX(Jornadas[id],ROW()-5),_Cortes!$B:$B,LOOKUP($N$4,_Barberos!$B:$B,_Barberos!$A:$A)))</f>
        <v>0</v>
      </c>
      <c r="O256" s="20" cm="1">
        <f t="array" ref="O256">IF(ISERROR(INDEX(Jornadas[id],ROW()-5)),"",INT(SUMIFS(Cortes[importe],Cortes[id_jornada],INDEX(Jornadas[id],ROW()-5),Cortes[id_barbero],LOOKUP($N$4,Barberos[nombre],Barberos[id]))*(INDEX(Jornadas[comision_barberos],1)/100)))</f>
        <v>0</v>
      </c>
      <c r="P256" s="20" cm="1">
        <f t="array" ref="P256">IF(ISERROR(INDEX(Jornadas[id],ROW()-5)),"",SUMIFS(Cortes[propina],Cortes[id_jornada],INDEX(Jornadas[id],ROW()-5),Cortes[id_barbero],LOOKUP($N$4,Barberos[nombre],Barberos[id])))</f>
        <v>0</v>
      </c>
      <c r="Q256" s="20" cm="1">
        <f t="array" ref="Q256">IF(ISERROR(INDEX(Jornadas[id],ROW()-5)),"",SUMIFS(Adelantos[importe],Adelantos[id_jornada],INDEX(Jornadas[id],ROW()-5),Adelantos[id_barbero],LOOKUP($N$4,Barberos[nombre],Barberos[id])))</f>
        <v>0</v>
      </c>
      <c r="R256" s="20" cm="1">
        <f t="array" ref="R256">IF(ISERROR(INDEX(Jornadas[id],ROW()-5)),"",O256+P256-Q256)</f>
        <v>0</v>
      </c>
      <c r="S256" s="1" cm="1">
        <f t="array" ref="S256">IF(ISERROR(INDEX(Jornadas[id],ROW()-5)),"",COUNTIFS(_Cortes!$C:$C,INDEX(Jornadas[id],ROW()-5),_Cortes!$B:$B,LOOKUP($S$4,_Barberos!$B:$B,_Barberos!$A:$A)))</f>
        <v>9</v>
      </c>
      <c r="T256" s="20" cm="1">
        <f t="array" ref="T256">IF(ISERROR(INDEX(Jornadas[id],ROW()-5)),"",INT(SUMIFS(Cortes[importe],Cortes[id_jornada],INDEX(Jornadas[id],ROW()-5),Cortes[id_barbero],LOOKUP($S$4,Barberos[nombre],Barberos[id]))*(INDEX(Jornadas[comision_barberos],1)/100)))</f>
        <v>46500</v>
      </c>
      <c r="U256" s="20" cm="1">
        <f t="array" ref="U256">IF(ISERROR(INDEX(Jornadas[id],ROW()-5)),"",SUMIFS(Cortes[propina],Cortes[id_jornada],INDEX(Jornadas[id],ROW()-5),Cortes[id_barbero],LOOKUP($S$4,Barberos[nombre],Barberos[id])))</f>
        <v>4000</v>
      </c>
      <c r="V256" s="20" cm="1">
        <f t="array" ref="V256">IF(ISERROR(INDEX(Jornadas[id],ROW()-5)),"",SUMIFS(Adelantos[importe],Adelantos[id_jornada],INDEX(Jornadas[id],ROW()-5),Adelantos[id_barbero],LOOKUP($S$4,Barberos[nombre],Barberos[id])))</f>
        <v>0</v>
      </c>
      <c r="W256" s="20" cm="1">
        <f t="array" ref="W256">IF(ISERROR(INDEX(Jornadas[id],ROW()-5)),"",T256+U256-V256)</f>
        <v>50500</v>
      </c>
      <c r="X256" s="1" cm="1">
        <f t="array" ref="X256">IF(ISERROR(INDEX(Jornadas[id],ROW()-5)),"",COUNTIFS(_Cortes!$C:$C,INDEX(Jornadas[id],ROW()-5),_Cortes!$B:$B,LOOKUP($X$4,_Barberos!$B:$B,_Barberos!$A:$A)))</f>
        <v>10</v>
      </c>
      <c r="Y256" s="20" cm="1">
        <f t="array" ref="Y256">IF(ISERROR(INDEX(Jornadas[id],ROW()-5)),"",INT(SUMIFS(Cortes[importe],Cortes[id_jornada],INDEX(Jornadas[id],ROW()-5),Cortes[id_barbero],LOOKUP($X$4,Barberos[nombre],Barberos[id]))*(INDEX(Jornadas[comision_barberos],1)/100)))</f>
        <v>51500</v>
      </c>
      <c r="Z256" s="20" cm="1">
        <f t="array" ref="Z256">IF(ISERROR(INDEX(Jornadas[id],ROW()-5)),"",SUMIFS(Cortes[propina],Cortes[id_jornada],INDEX(Jornadas[id],ROW()-5),Cortes[id_barbero],LOOKUP($X$4,Barberos[nombre],Barberos[id])))</f>
        <v>6000</v>
      </c>
      <c r="AA256" s="20" cm="1">
        <f t="array" ref="AA256">IF(ISERROR(INDEX(Jornadas[id],ROW()-5)),"",SUMIFS(Adelantos[importe],Adelantos[id_jornada],INDEX(Jornadas[id],ROW()-5),Adelantos[id_barbero],LOOKUP($X$4,Barberos[nombre],Barberos[id])))</f>
        <v>0</v>
      </c>
      <c r="AB256" s="20" cm="1">
        <f t="array" ref="AB256">IF(ISERROR(INDEX(Jornadas[id],ROW()-5)),"",Y256+Z256-AA256)</f>
        <v>57500</v>
      </c>
      <c r="AC256" s="1" cm="1">
        <f t="array" ref="AC256">IF(ISERROR(INDEX(Jornadas[id],ROW()-5)),"",COUNTIFS(_Cortes!$C:$C,INDEX(Jornadas[id],ROW()-5),_Cortes!$B:$B,LOOKUP($AC$4,_Barberos!$B:$B,_Barberos!$A:$A)))</f>
        <v>10</v>
      </c>
      <c r="AD256" s="20" cm="1">
        <f t="array" ref="AD256">IF(ISERROR(INDEX(Jornadas[id],ROW()-5)),"",INT(SUMIFS(Cortes[importe],Cortes[id_jornada],INDEX(Jornadas[id],ROW()-5),Cortes[id_barbero],LOOKUP($AC$4,Barberos[nombre],Barberos[id]))*(INDEX(Jornadas[comision_barberos],1)/100)))</f>
        <v>51500</v>
      </c>
      <c r="AE256" s="20" cm="1">
        <f t="array" ref="AE256">IF(ISERROR(INDEX(Jornadas[id],ROW()-5)),"",SUMIFS(Cortes[propina],Cortes[id_jornada],INDEX(Jornadas[id],ROW()-5),Cortes[id_barbero],LOOKUP($AC$4,Barberos[nombre],Barberos[id])))</f>
        <v>0</v>
      </c>
      <c r="AF256" s="20" cm="1">
        <f t="array" ref="AF256">IF(ISERROR(INDEX(Jornadas[id],ROW()-5)),"",SUMIFS(Adelantos[importe],Adelantos[id_jornada],INDEX(Jornadas[id],ROW()-5),Adelantos[id_barbero],LOOKUP($AC$4,Barberos[nombre],Barberos[id])))</f>
        <v>0</v>
      </c>
      <c r="AG256" s="20" cm="1">
        <f t="array" ref="AG256">IF(ISERROR(INDEX(Jornadas[id],ROW()-5)),"",AD256+AE256-AF256)</f>
        <v>51500</v>
      </c>
      <c r="AH256" s="1" cm="1">
        <f t="array" ref="AH256">IF(ISERROR(INDEX(Jornadas[id],ROW()-5)),"",COUNTIFS(_Cortes!$C:$C,INDEX(Jornadas[id],ROW()-5),_Cortes!$B:$B,LOOKUP($AH$4,_Barberos!$B:$B,_Barberos!$A:$A)))</f>
        <v>0</v>
      </c>
      <c r="AI256" s="20" cm="1">
        <f t="array" ref="AI256">IF(ISERROR(INDEX(Jornadas[id],ROW()-5)),"",INT(SUMIFS(Cortes[importe],Cortes[id_jornada],INDEX(Jornadas[id],ROW()-5),Cortes[id_barbero],LOOKUP($AH$4,Barberos[nombre],Barberos[id]))*(INDEX(Jornadas[comision_barberos],1)/100)))</f>
        <v>0</v>
      </c>
      <c r="AJ256" s="20" cm="1">
        <f t="array" ref="AJ256">IF(ISERROR(INDEX(Jornadas[id],ROW()-5)),"",SUMIFS(Cortes[propina],Cortes[id_jornada],INDEX(Jornadas[id],ROW()-5),Cortes[id_barbero],LOOKUP($AH$4,Barberos[nombre],Barberos[id])))</f>
        <v>0</v>
      </c>
      <c r="AK256" s="20" cm="1">
        <f t="array" ref="AK256">IF(ISERROR(INDEX(Jornadas[id],ROW()-5)),"",SUMIFS(Adelantos[importe],Adelantos[id_jornada],INDEX(Jornadas[id],ROW()-5),Adelantos[id_barbero],LOOKUP($AH$4,Barberos[nombre],Barberos[id])))</f>
        <v>0</v>
      </c>
      <c r="AL256" s="20" cm="1">
        <f t="array" ref="AL256">IF(ISERROR(INDEX(Jornadas[id],ROW()-5)),"",AI256+AJ256-AK256)</f>
        <v>0</v>
      </c>
      <c r="AM256" s="1" cm="1">
        <f t="array" ref="AM256">IF(ISERROR(INDEX(Jornadas[id],ROW()-5)),"",COUNTIFS(_Cortes!$C:$C,INDEX(Jornadas[id],ROW()-5),_Cortes!$B:$B,LOOKUP($AM$4,_Barberos!$B:$B,_Barberos!$A:$A)))</f>
        <v>0</v>
      </c>
      <c r="AN256" s="20" cm="1">
        <f t="array" ref="AN256">IF(ISERROR(INDEX(Jornadas[id],ROW()-5)),"",INT(SUMIFS(Cortes[importe],Cortes[id_jornada],INDEX(Jornadas[id],ROW()-5),Cortes[id_barbero],LOOKUP($AM$4,Barberos[nombre],Barberos[id]))*(INDEX(Jornadas[comision_barberos],1)/100)))</f>
        <v>0</v>
      </c>
      <c r="AO256" s="20" cm="1">
        <f t="array" ref="AO256">IF(ISERROR(INDEX(Jornadas[id],ROW()-5)),"",SUMIFS(Cortes[propina],Cortes[id_jornada],INDEX(Jornadas[id],ROW()-5),Cortes[id_barbero],LOOKUP($AM$4,Barberos[nombre],Barberos[id])))</f>
        <v>0</v>
      </c>
      <c r="AP256" s="20" cm="1">
        <f t="array" ref="AP256">IF(ISERROR(INDEX(Jornadas[id],ROW()-5)),"",SUMIFS(Adelantos[importe],Adelantos[id_jornada],INDEX(Jornadas[id],ROW()-5),Adelantos[id_barbero],LOOKUP($AM$4,Barberos[nombre],Barberos[id])))</f>
        <v>0</v>
      </c>
      <c r="AQ256" s="20" cm="1">
        <f t="array" ref="AQ256">IF(ISERROR(INDEX(Jornadas[id],ROW()-5)),"",AN256+AO256-AP256)</f>
        <v>0</v>
      </c>
      <c r="AR256" s="1" cm="1">
        <f t="array" ref="AR256">IF(ISERROR(INDEX(Jornadas[id],ROW()-5)),"",COUNTIFS(_Cortes!$C:$C,INDEX(Jornadas[id],ROW()-5),_Cortes!$B:$B,LOOKUP($AR$4,_Barberos!$B:$B,_Barberos!$A:$A)))</f>
        <v>0</v>
      </c>
      <c r="AS256" s="20" cm="1">
        <f t="array" ref="AS256">IF(ISERROR(INDEX(Jornadas[id],ROW()-5)),"",INT(SUMIFS(Cortes[importe],Cortes[id_jornada],INDEX(Jornadas[id],ROW()-5),Cortes[id_barbero],LOOKUP($AR$4,Barberos[nombre],Barberos[id]))*(INDEX(Jornadas[comision_barberos],1)/100)))</f>
        <v>0</v>
      </c>
      <c r="AT256" s="20" cm="1">
        <f t="array" ref="AT256">IF(ISERROR(INDEX(Jornadas[id],ROW()-5)),"",SUMIFS(Cortes[propina],Cortes[id_jornada],INDEX(Jornadas[id],ROW()-5),Cortes[id_barbero],LOOKUP($AR$4,Barberos[nombre],Barberos[id])))</f>
        <v>0</v>
      </c>
      <c r="AU256" s="20" cm="1">
        <f t="array" ref="AU256">IF(ISERROR(INDEX(Jornadas[id],ROW()-5)),"",SUMIFS(Adelantos[importe],Adelantos[id_jornada],INDEX(Jornadas[id],ROW()-5),Adelantos[id_barbero],LOOKUP($AR$4,Barberos[nombre],Barberos[id])))</f>
        <v>0</v>
      </c>
      <c r="AV256" s="20" cm="1">
        <f t="array" ref="AV256">IF(ISERROR(INDEX(Jornadas[id],ROW()-5)),"",AS256+AT256-AU256)</f>
        <v>0</v>
      </c>
    </row>
    <row r="257" spans="1:48" ht="15" hidden="1" customHeight="1" x14ac:dyDescent="0.3">
      <c r="A257" s="51" t="str">
        <f t="shared" si="3"/>
        <v>Friday</v>
      </c>
      <c r="B257" s="52"/>
      <c r="C257" s="36" cm="1">
        <f t="array" ref="C257">IF(ISERROR(INDEX(Jornadas[id],ROW()-5)),"",INDEX(Jornadas[fecha],ROW()-5))</f>
        <v>45954</v>
      </c>
      <c r="D257" s="2" cm="1">
        <f t="array" ref="D257">IF(ISERROR(INDEX(Jornadas[id],ROW()-5)),"",COUNTIFS(_Cortes!$C:$C,INDEX(Jornadas[id],ROW()-5),_Cortes!$B:$B,LOOKUP($D$4,_Barberos!$B:$B,_Barberos!$A:$A)))</f>
        <v>0</v>
      </c>
      <c r="E257" s="21" cm="1">
        <f t="array" ref="E257">IF(ISERROR(INDEX(Jornadas[id],ROW()-5)),"",INT(SUMIFS(Cortes[importe],Cortes[id_jornada],INDEX(Jornadas[id],ROW()-5),Cortes[id_barbero],LOOKUP($D$4,Barberos[nombre],Barberos[id]))*(INDEX(Jornadas[comision_barberos],1)/100)))</f>
        <v>0</v>
      </c>
      <c r="F257" s="21" cm="1">
        <f t="array" ref="F257">IF(ISERROR(INDEX(Jornadas[id],ROW()-5)),"",SUMIFS(Cortes[propina],Cortes[id_jornada],INDEX(Jornadas[id],ROW()-5),Cortes[id_barbero],LOOKUP($D$4,Barberos[nombre],Barberos[id])))</f>
        <v>0</v>
      </c>
      <c r="G257" s="21" cm="1">
        <f t="array" ref="G257">IF(ISERROR(INDEX(Jornadas[id],ROW()-5)),"",SUMIFS(Adelantos[importe],Adelantos[id_jornada],INDEX(Jornadas[id],ROW()-5),Adelantos[id_barbero],LOOKUP($D$4,Barberos[nombre],Barberos[id])))</f>
        <v>0</v>
      </c>
      <c r="H257" s="21" cm="1">
        <f t="array" ref="H257">IF(ISERROR(INDEX(Jornadas[id],ROW()-5)),"",E257+F257-G257)</f>
        <v>0</v>
      </c>
      <c r="I257" s="2" cm="1">
        <f t="array" ref="I257">IF(ISERROR(INDEX(Jornadas[id],ROW()-5)),"",COUNTIFS(_Cortes!$C:$C,INDEX(Jornadas[id],ROW()-5),_Cortes!$B:$B,LOOKUP($I$4,_Barberos!$B:$B,_Barberos!$A:$A)))</f>
        <v>14</v>
      </c>
      <c r="J257" s="21" cm="1">
        <f t="array" ref="J257">IF(ISERROR(INDEX(Jornadas[id],ROW()-5)),"",INT(SUMIFS(Cortes[importe],Cortes[id_jornada],INDEX(Jornadas[id],ROW()-5),Cortes[id_barbero],LOOKUP($I$4,Barberos[nombre],Barberos[id]))*(INDEX(Jornadas[comision_barberos],1)/100)))</f>
        <v>70000</v>
      </c>
      <c r="K257" s="21" cm="1">
        <f t="array" ref="K257">IF(ISERROR(INDEX(Jornadas[id],ROW()-5)),"",SUMIFS(Cortes[propina],Cortes[id_jornada],INDEX(Jornadas[id],ROW()-5),Cortes[id_barbero],LOOKUP($I$4,Barberos[nombre],Barberos[id])))</f>
        <v>1000</v>
      </c>
      <c r="L257" s="21" cm="1">
        <f t="array" ref="L257">IF(ISERROR(INDEX(Jornadas[id],ROW()-5)),"",SUMIFS(Adelantos[importe],Adelantos[id_jornada],INDEX(Jornadas[id],ROW()-5),Adelantos[id_barbero],LOOKUP($I$4,Barberos[nombre],Barberos[id])))</f>
        <v>0</v>
      </c>
      <c r="M257" s="21" cm="1">
        <f t="array" ref="M257">IF(ISERROR(INDEX(Jornadas[id],ROW()-5)),"",J257+K257-L257)</f>
        <v>71000</v>
      </c>
      <c r="N257" s="2" cm="1">
        <f t="array" ref="N257">IF(ISERROR(INDEX(Jornadas[id],ROW()-5)),"",COUNTIFS(_Cortes!$C:$C,INDEX(Jornadas[id],ROW()-5),_Cortes!$B:$B,LOOKUP($N$4,_Barberos!$B:$B,_Barberos!$A:$A)))</f>
        <v>11</v>
      </c>
      <c r="O257" s="21" cm="1">
        <f t="array" ref="O257">IF(ISERROR(INDEX(Jornadas[id],ROW()-5)),"",INT(SUMIFS(Cortes[importe],Cortes[id_jornada],INDEX(Jornadas[id],ROW()-5),Cortes[id_barbero],LOOKUP($N$4,Barberos[nombre],Barberos[id]))*(INDEX(Jornadas[comision_barberos],1)/100)))</f>
        <v>56500</v>
      </c>
      <c r="P257" s="21" cm="1">
        <f t="array" ref="P257">IF(ISERROR(INDEX(Jornadas[id],ROW()-5)),"",SUMIFS(Cortes[propina],Cortes[id_jornada],INDEX(Jornadas[id],ROW()-5),Cortes[id_barbero],LOOKUP($N$4,Barberos[nombre],Barberos[id])))</f>
        <v>15000</v>
      </c>
      <c r="Q257" s="21" cm="1">
        <f t="array" ref="Q257">IF(ISERROR(INDEX(Jornadas[id],ROW()-5)),"",SUMIFS(Adelantos[importe],Adelantos[id_jornada],INDEX(Jornadas[id],ROW()-5),Adelantos[id_barbero],LOOKUP($N$4,Barberos[nombre],Barberos[id])))</f>
        <v>0</v>
      </c>
      <c r="R257" s="21" cm="1">
        <f t="array" ref="R257">IF(ISERROR(INDEX(Jornadas[id],ROW()-5)),"",O257+P257-Q257)</f>
        <v>71500</v>
      </c>
      <c r="S257" s="2" cm="1">
        <f t="array" ref="S257">IF(ISERROR(INDEX(Jornadas[id],ROW()-5)),"",COUNTIFS(_Cortes!$C:$C,INDEX(Jornadas[id],ROW()-5),_Cortes!$B:$B,LOOKUP($S$4,_Barberos!$B:$B,_Barberos!$A:$A)))</f>
        <v>7</v>
      </c>
      <c r="T257" s="21" cm="1">
        <f t="array" ref="T257">IF(ISERROR(INDEX(Jornadas[id],ROW()-5)),"",INT(SUMIFS(Cortes[importe],Cortes[id_jornada],INDEX(Jornadas[id],ROW()-5),Cortes[id_barbero],LOOKUP($S$4,Barberos[nombre],Barberos[id]))*(INDEX(Jornadas[comision_barberos],1)/100)))</f>
        <v>35000</v>
      </c>
      <c r="U257" s="21" cm="1">
        <f t="array" ref="U257">IF(ISERROR(INDEX(Jornadas[id],ROW()-5)),"",SUMIFS(Cortes[propina],Cortes[id_jornada],INDEX(Jornadas[id],ROW()-5),Cortes[id_barbero],LOOKUP($S$4,Barberos[nombre],Barberos[id])))</f>
        <v>2000</v>
      </c>
      <c r="V257" s="21" cm="1">
        <f t="array" ref="V257">IF(ISERROR(INDEX(Jornadas[id],ROW()-5)),"",SUMIFS(Adelantos[importe],Adelantos[id_jornada],INDEX(Jornadas[id],ROW()-5),Adelantos[id_barbero],LOOKUP($S$4,Barberos[nombre],Barberos[id])))</f>
        <v>0</v>
      </c>
      <c r="W257" s="21" cm="1">
        <f t="array" ref="W257">IF(ISERROR(INDEX(Jornadas[id],ROW()-5)),"",T257+U257-V257)</f>
        <v>37000</v>
      </c>
      <c r="X257" s="2" cm="1">
        <f t="array" ref="X257">IF(ISERROR(INDEX(Jornadas[id],ROW()-5)),"",COUNTIFS(_Cortes!$C:$C,INDEX(Jornadas[id],ROW()-5),_Cortes!$B:$B,LOOKUP($X$4,_Barberos!$B:$B,_Barberos!$A:$A)))</f>
        <v>8</v>
      </c>
      <c r="Y257" s="21" cm="1">
        <f t="array" ref="Y257">IF(ISERROR(INDEX(Jornadas[id],ROW()-5)),"",INT(SUMIFS(Cortes[importe],Cortes[id_jornada],INDEX(Jornadas[id],ROW()-5),Cortes[id_barbero],LOOKUP($X$4,Barberos[nombre],Barberos[id]))*(INDEX(Jornadas[comision_barberos],1)/100)))</f>
        <v>40000</v>
      </c>
      <c r="Z257" s="21" cm="1">
        <f t="array" ref="Z257">IF(ISERROR(INDEX(Jornadas[id],ROW()-5)),"",SUMIFS(Cortes[propina],Cortes[id_jornada],INDEX(Jornadas[id],ROW()-5),Cortes[id_barbero],LOOKUP($X$4,Barberos[nombre],Barberos[id])))</f>
        <v>4000</v>
      </c>
      <c r="AA257" s="21" cm="1">
        <f t="array" ref="AA257">IF(ISERROR(INDEX(Jornadas[id],ROW()-5)),"",SUMIFS(Adelantos[importe],Adelantos[id_jornada],INDEX(Jornadas[id],ROW()-5),Adelantos[id_barbero],LOOKUP($X$4,Barberos[nombre],Barberos[id])))</f>
        <v>0</v>
      </c>
      <c r="AB257" s="21" cm="1">
        <f t="array" ref="AB257">IF(ISERROR(INDEX(Jornadas[id],ROW()-5)),"",Y257+Z257-AA257)</f>
        <v>44000</v>
      </c>
      <c r="AC257" s="2" cm="1">
        <f t="array" ref="AC257">IF(ISERROR(INDEX(Jornadas[id],ROW()-5)),"",COUNTIFS(_Cortes!$C:$C,INDEX(Jornadas[id],ROW()-5),_Cortes!$B:$B,LOOKUP($AC$4,_Barberos!$B:$B,_Barberos!$A:$A)))</f>
        <v>9</v>
      </c>
      <c r="AD257" s="21" cm="1">
        <f t="array" ref="AD257">IF(ISERROR(INDEX(Jornadas[id],ROW()-5)),"",INT(SUMIFS(Cortes[importe],Cortes[id_jornada],INDEX(Jornadas[id],ROW()-5),Cortes[id_barbero],LOOKUP($AC$4,Barberos[nombre],Barberos[id]))*(INDEX(Jornadas[comision_barberos],1)/100)))</f>
        <v>45000</v>
      </c>
      <c r="AE257" s="21" cm="1">
        <f t="array" ref="AE257">IF(ISERROR(INDEX(Jornadas[id],ROW()-5)),"",SUMIFS(Cortes[propina],Cortes[id_jornada],INDEX(Jornadas[id],ROW()-5),Cortes[id_barbero],LOOKUP($AC$4,Barberos[nombre],Barberos[id])))</f>
        <v>0</v>
      </c>
      <c r="AF257" s="21" cm="1">
        <f t="array" ref="AF257">IF(ISERROR(INDEX(Jornadas[id],ROW()-5)),"",SUMIFS(Adelantos[importe],Adelantos[id_jornada],INDEX(Jornadas[id],ROW()-5),Adelantos[id_barbero],LOOKUP($AC$4,Barberos[nombre],Barberos[id])))</f>
        <v>0</v>
      </c>
      <c r="AG257" s="21" cm="1">
        <f t="array" ref="AG257">IF(ISERROR(INDEX(Jornadas[id],ROW()-5)),"",AD257+AE257-AF257)</f>
        <v>45000</v>
      </c>
      <c r="AH257" s="2" cm="1">
        <f t="array" ref="AH257">IF(ISERROR(INDEX(Jornadas[id],ROW()-5)),"",COUNTIFS(_Cortes!$C:$C,INDEX(Jornadas[id],ROW()-5),_Cortes!$B:$B,LOOKUP($AH$4,_Barberos!$B:$B,_Barberos!$A:$A)))</f>
        <v>0</v>
      </c>
      <c r="AI257" s="21" cm="1">
        <f t="array" ref="AI257">IF(ISERROR(INDEX(Jornadas[id],ROW()-5)),"",INT(SUMIFS(Cortes[importe],Cortes[id_jornada],INDEX(Jornadas[id],ROW()-5),Cortes[id_barbero],LOOKUP($AH$4,Barberos[nombre],Barberos[id]))*(INDEX(Jornadas[comision_barberos],1)/100)))</f>
        <v>0</v>
      </c>
      <c r="AJ257" s="21" cm="1">
        <f t="array" ref="AJ257">IF(ISERROR(INDEX(Jornadas[id],ROW()-5)),"",SUMIFS(Cortes[propina],Cortes[id_jornada],INDEX(Jornadas[id],ROW()-5),Cortes[id_barbero],LOOKUP($AH$4,Barberos[nombre],Barberos[id])))</f>
        <v>0</v>
      </c>
      <c r="AK257" s="21" cm="1">
        <f t="array" ref="AK257">IF(ISERROR(INDEX(Jornadas[id],ROW()-5)),"",SUMIFS(Adelantos[importe],Adelantos[id_jornada],INDEX(Jornadas[id],ROW()-5),Adelantos[id_barbero],LOOKUP($AH$4,Barberos[nombre],Barberos[id])))</f>
        <v>0</v>
      </c>
      <c r="AL257" s="21" cm="1">
        <f t="array" ref="AL257">IF(ISERROR(INDEX(Jornadas[id],ROW()-5)),"",AI257+AJ257-AK257)</f>
        <v>0</v>
      </c>
      <c r="AM257" s="2" cm="1">
        <f t="array" ref="AM257">IF(ISERROR(INDEX(Jornadas[id],ROW()-5)),"",COUNTIFS(_Cortes!$C:$C,INDEX(Jornadas[id],ROW()-5),_Cortes!$B:$B,LOOKUP($AM$4,_Barberos!$B:$B,_Barberos!$A:$A)))</f>
        <v>0</v>
      </c>
      <c r="AN257" s="21" cm="1">
        <f t="array" ref="AN257">IF(ISERROR(INDEX(Jornadas[id],ROW()-5)),"",INT(SUMIFS(Cortes[importe],Cortes[id_jornada],INDEX(Jornadas[id],ROW()-5),Cortes[id_barbero],LOOKUP($AM$4,Barberos[nombre],Barberos[id]))*(INDEX(Jornadas[comision_barberos],1)/100)))</f>
        <v>0</v>
      </c>
      <c r="AO257" s="21" cm="1">
        <f t="array" ref="AO257">IF(ISERROR(INDEX(Jornadas[id],ROW()-5)),"",SUMIFS(Cortes[propina],Cortes[id_jornada],INDEX(Jornadas[id],ROW()-5),Cortes[id_barbero],LOOKUP($AM$4,Barberos[nombre],Barberos[id])))</f>
        <v>0</v>
      </c>
      <c r="AP257" s="21" cm="1">
        <f t="array" ref="AP257">IF(ISERROR(INDEX(Jornadas[id],ROW()-5)),"",SUMIFS(Adelantos[importe],Adelantos[id_jornada],INDEX(Jornadas[id],ROW()-5),Adelantos[id_barbero],LOOKUP($AM$4,Barberos[nombre],Barberos[id])))</f>
        <v>0</v>
      </c>
      <c r="AQ257" s="21" cm="1">
        <f t="array" ref="AQ257">IF(ISERROR(INDEX(Jornadas[id],ROW()-5)),"",AN257+AO257-AP257)</f>
        <v>0</v>
      </c>
      <c r="AR257" s="2" cm="1">
        <f t="array" ref="AR257">IF(ISERROR(INDEX(Jornadas[id],ROW()-5)),"",COUNTIFS(_Cortes!$C:$C,INDEX(Jornadas[id],ROW()-5),_Cortes!$B:$B,LOOKUP($AR$4,_Barberos!$B:$B,_Barberos!$A:$A)))</f>
        <v>0</v>
      </c>
      <c r="AS257" s="21" cm="1">
        <f t="array" ref="AS257">IF(ISERROR(INDEX(Jornadas[id],ROW()-5)),"",INT(SUMIFS(Cortes[importe],Cortes[id_jornada],INDEX(Jornadas[id],ROW()-5),Cortes[id_barbero],LOOKUP($AR$4,Barberos[nombre],Barberos[id]))*(INDEX(Jornadas[comision_barberos],1)/100)))</f>
        <v>0</v>
      </c>
      <c r="AT257" s="21" cm="1">
        <f t="array" ref="AT257">IF(ISERROR(INDEX(Jornadas[id],ROW()-5)),"",SUMIFS(Cortes[propina],Cortes[id_jornada],INDEX(Jornadas[id],ROW()-5),Cortes[id_barbero],LOOKUP($AR$4,Barberos[nombre],Barberos[id])))</f>
        <v>0</v>
      </c>
      <c r="AU257" s="21" cm="1">
        <f t="array" ref="AU257">IF(ISERROR(INDEX(Jornadas[id],ROW()-5)),"",SUMIFS(Adelantos[importe],Adelantos[id_jornada],INDEX(Jornadas[id],ROW()-5),Adelantos[id_barbero],LOOKUP($AR$4,Barberos[nombre],Barberos[id])))</f>
        <v>0</v>
      </c>
      <c r="AV257" s="21" cm="1">
        <f t="array" ref="AV257">IF(ISERROR(INDEX(Jornadas[id],ROW()-5)),"",AS257+AT257-AU257)</f>
        <v>0</v>
      </c>
    </row>
    <row r="258" spans="1:48" ht="15" hidden="1" customHeight="1" x14ac:dyDescent="0.3">
      <c r="A258" s="53" t="str">
        <f t="shared" si="3"/>
        <v>Saturday</v>
      </c>
      <c r="B258" s="54"/>
      <c r="C258" s="38" cm="1">
        <f t="array" ref="C258">IF(ISERROR(INDEX(Jornadas[id],ROW()-5)),"",INDEX(Jornadas[fecha],ROW()-5))</f>
        <v>45955</v>
      </c>
      <c r="D258" s="1" cm="1">
        <f t="array" ref="D258">IF(ISERROR(INDEX(Jornadas[id],ROW()-5)),"",COUNTIFS(_Cortes!$C:$C,INDEX(Jornadas[id],ROW()-5),_Cortes!$B:$B,LOOKUP($D$4,_Barberos!$B:$B,_Barberos!$A:$A)))</f>
        <v>0</v>
      </c>
      <c r="E258" s="20" cm="1">
        <f t="array" ref="E258">IF(ISERROR(INDEX(Jornadas[id],ROW()-5)),"",INT(SUMIFS(Cortes[importe],Cortes[id_jornada],INDEX(Jornadas[id],ROW()-5),Cortes[id_barbero],LOOKUP($D$4,Barberos[nombre],Barberos[id]))*(INDEX(Jornadas[comision_barberos],1)/100)))</f>
        <v>0</v>
      </c>
      <c r="F258" s="20" cm="1">
        <f t="array" ref="F258">IF(ISERROR(INDEX(Jornadas[id],ROW()-5)),"",SUMIFS(Cortes[propina],Cortes[id_jornada],INDEX(Jornadas[id],ROW()-5),Cortes[id_barbero],LOOKUP($D$4,Barberos[nombre],Barberos[id])))</f>
        <v>0</v>
      </c>
      <c r="G258" s="20" cm="1">
        <f t="array" ref="G258">IF(ISERROR(INDEX(Jornadas[id],ROW()-5)),"",SUMIFS(Adelantos[importe],Adelantos[id_jornada],INDEX(Jornadas[id],ROW()-5),Adelantos[id_barbero],LOOKUP($D$4,Barberos[nombre],Barberos[id])))</f>
        <v>0</v>
      </c>
      <c r="H258" s="20" cm="1">
        <f t="array" ref="H258">IF(ISERROR(INDEX(Jornadas[id],ROW()-5)),"",E258+F258-G258)</f>
        <v>0</v>
      </c>
      <c r="I258" s="1" cm="1">
        <f t="array" ref="I258">IF(ISERROR(INDEX(Jornadas[id],ROW()-5)),"",COUNTIFS(_Cortes!$C:$C,INDEX(Jornadas[id],ROW()-5),_Cortes!$B:$B,LOOKUP($I$4,_Barberos!$B:$B,_Barberos!$A:$A)))</f>
        <v>13</v>
      </c>
      <c r="J258" s="20" cm="1">
        <f t="array" ref="J258">IF(ISERROR(INDEX(Jornadas[id],ROW()-5)),"",INT(SUMIFS(Cortes[importe],Cortes[id_jornada],INDEX(Jornadas[id],ROW()-5),Cortes[id_barbero],LOOKUP($I$4,Barberos[nombre],Barberos[id]))*(INDEX(Jornadas[comision_barberos],1)/100)))</f>
        <v>66500</v>
      </c>
      <c r="K258" s="20" cm="1">
        <f t="array" ref="K258">IF(ISERROR(INDEX(Jornadas[id],ROW()-5)),"",SUMIFS(Cortes[propina],Cortes[id_jornada],INDEX(Jornadas[id],ROW()-5),Cortes[id_barbero],LOOKUP($I$4,Barberos[nombre],Barberos[id])))</f>
        <v>8000</v>
      </c>
      <c r="L258" s="20" cm="1">
        <f t="array" ref="L258">IF(ISERROR(INDEX(Jornadas[id],ROW()-5)),"",SUMIFS(Adelantos[importe],Adelantos[id_jornada],INDEX(Jornadas[id],ROW()-5),Adelantos[id_barbero],LOOKUP($I$4,Barberos[nombre],Barberos[id])))</f>
        <v>0</v>
      </c>
      <c r="M258" s="20" cm="1">
        <f t="array" ref="M258">IF(ISERROR(INDEX(Jornadas[id],ROW()-5)),"",J258+K258-L258)</f>
        <v>74500</v>
      </c>
      <c r="N258" s="1" cm="1">
        <f t="array" ref="N258">IF(ISERROR(INDEX(Jornadas[id],ROW()-5)),"",COUNTIFS(_Cortes!$C:$C,INDEX(Jornadas[id],ROW()-5),_Cortes!$B:$B,LOOKUP($N$4,_Barberos!$B:$B,_Barberos!$A:$A)))</f>
        <v>10</v>
      </c>
      <c r="O258" s="20" cm="1">
        <f t="array" ref="O258">IF(ISERROR(INDEX(Jornadas[id],ROW()-5)),"",INT(SUMIFS(Cortes[importe],Cortes[id_jornada],INDEX(Jornadas[id],ROW()-5),Cortes[id_barbero],LOOKUP($N$4,Barberos[nombre],Barberos[id]))*(INDEX(Jornadas[comision_barberos],1)/100)))</f>
        <v>51500</v>
      </c>
      <c r="P258" s="20" cm="1">
        <f t="array" ref="P258">IF(ISERROR(INDEX(Jornadas[id],ROW()-5)),"",SUMIFS(Cortes[propina],Cortes[id_jornada],INDEX(Jornadas[id],ROW()-5),Cortes[id_barbero],LOOKUP($N$4,Barberos[nombre],Barberos[id])))</f>
        <v>2000</v>
      </c>
      <c r="Q258" s="20" cm="1">
        <f t="array" ref="Q258">IF(ISERROR(INDEX(Jornadas[id],ROW()-5)),"",SUMIFS(Adelantos[importe],Adelantos[id_jornada],INDEX(Jornadas[id],ROW()-5),Adelantos[id_barbero],LOOKUP($N$4,Barberos[nombre],Barberos[id])))</f>
        <v>0</v>
      </c>
      <c r="R258" s="20" cm="1">
        <f t="array" ref="R258">IF(ISERROR(INDEX(Jornadas[id],ROW()-5)),"",O258+P258-Q258)</f>
        <v>53500</v>
      </c>
      <c r="S258" s="1" cm="1">
        <f t="array" ref="S258">IF(ISERROR(INDEX(Jornadas[id],ROW()-5)),"",COUNTIFS(_Cortes!$C:$C,INDEX(Jornadas[id],ROW()-5),_Cortes!$B:$B,LOOKUP($S$4,_Barberos!$B:$B,_Barberos!$A:$A)))</f>
        <v>9</v>
      </c>
      <c r="T258" s="20" cm="1">
        <f t="array" ref="T258">IF(ISERROR(INDEX(Jornadas[id],ROW()-5)),"",INT(SUMIFS(Cortes[importe],Cortes[id_jornada],INDEX(Jornadas[id],ROW()-5),Cortes[id_barbero],LOOKUP($S$4,Barberos[nombre],Barberos[id]))*(INDEX(Jornadas[comision_barberos],1)/100)))</f>
        <v>48000</v>
      </c>
      <c r="U258" s="20" cm="1">
        <f t="array" ref="U258">IF(ISERROR(INDEX(Jornadas[id],ROW()-5)),"",SUMIFS(Cortes[propina],Cortes[id_jornada],INDEX(Jornadas[id],ROW()-5),Cortes[id_barbero],LOOKUP($S$4,Barberos[nombre],Barberos[id])))</f>
        <v>5000</v>
      </c>
      <c r="V258" s="20" cm="1">
        <f t="array" ref="V258">IF(ISERROR(INDEX(Jornadas[id],ROW()-5)),"",SUMIFS(Adelantos[importe],Adelantos[id_jornada],INDEX(Jornadas[id],ROW()-5),Adelantos[id_barbero],LOOKUP($S$4,Barberos[nombre],Barberos[id])))</f>
        <v>0</v>
      </c>
      <c r="W258" s="20" cm="1">
        <f t="array" ref="W258">IF(ISERROR(INDEX(Jornadas[id],ROW()-5)),"",T258+U258-V258)</f>
        <v>53000</v>
      </c>
      <c r="X258" s="1" cm="1">
        <f t="array" ref="X258">IF(ISERROR(INDEX(Jornadas[id],ROW()-5)),"",COUNTIFS(_Cortes!$C:$C,INDEX(Jornadas[id],ROW()-5),_Cortes!$B:$B,LOOKUP($X$4,_Barberos!$B:$B,_Barberos!$A:$A)))</f>
        <v>8</v>
      </c>
      <c r="Y258" s="20" cm="1">
        <f t="array" ref="Y258">IF(ISERROR(INDEX(Jornadas[id],ROW()-5)),"",INT(SUMIFS(Cortes[importe],Cortes[id_jornada],INDEX(Jornadas[id],ROW()-5),Cortes[id_barbero],LOOKUP($X$4,Barberos[nombre],Barberos[id]))*(INDEX(Jornadas[comision_barberos],1)/100)))</f>
        <v>41500</v>
      </c>
      <c r="Z258" s="20" cm="1">
        <f t="array" ref="Z258">IF(ISERROR(INDEX(Jornadas[id],ROW()-5)),"",SUMIFS(Cortes[propina],Cortes[id_jornada],INDEX(Jornadas[id],ROW()-5),Cortes[id_barbero],LOOKUP($X$4,Barberos[nombre],Barberos[id])))</f>
        <v>2000</v>
      </c>
      <c r="AA258" s="20" cm="1">
        <f t="array" ref="AA258">IF(ISERROR(INDEX(Jornadas[id],ROW()-5)),"",SUMIFS(Adelantos[importe],Adelantos[id_jornada],INDEX(Jornadas[id],ROW()-5),Adelantos[id_barbero],LOOKUP($X$4,Barberos[nombre],Barberos[id])))</f>
        <v>2200</v>
      </c>
      <c r="AB258" s="20" cm="1">
        <f t="array" ref="AB258">IF(ISERROR(INDEX(Jornadas[id],ROW()-5)),"",Y258+Z258-AA258)</f>
        <v>41300</v>
      </c>
      <c r="AC258" s="1" cm="1">
        <f t="array" ref="AC258">IF(ISERROR(INDEX(Jornadas[id],ROW()-5)),"",COUNTIFS(_Cortes!$C:$C,INDEX(Jornadas[id],ROW()-5),_Cortes!$B:$B,LOOKUP($AC$4,_Barberos!$B:$B,_Barberos!$A:$A)))</f>
        <v>9</v>
      </c>
      <c r="AD258" s="20" cm="1">
        <f t="array" ref="AD258">IF(ISERROR(INDEX(Jornadas[id],ROW()-5)),"",INT(SUMIFS(Cortes[importe],Cortes[id_jornada],INDEX(Jornadas[id],ROW()-5),Cortes[id_barbero],LOOKUP($AC$4,Barberos[nombre],Barberos[id]))*(INDEX(Jornadas[comision_barberos],1)/100)))</f>
        <v>45000</v>
      </c>
      <c r="AE258" s="20" cm="1">
        <f t="array" ref="AE258">IF(ISERROR(INDEX(Jornadas[id],ROW()-5)),"",SUMIFS(Cortes[propina],Cortes[id_jornada],INDEX(Jornadas[id],ROW()-5),Cortes[id_barbero],LOOKUP($AC$4,Barberos[nombre],Barberos[id])))</f>
        <v>0</v>
      </c>
      <c r="AF258" s="20" cm="1">
        <f t="array" ref="AF258">IF(ISERROR(INDEX(Jornadas[id],ROW()-5)),"",SUMIFS(Adelantos[importe],Adelantos[id_jornada],INDEX(Jornadas[id],ROW()-5),Adelantos[id_barbero],LOOKUP($AC$4,Barberos[nombre],Barberos[id])))</f>
        <v>0</v>
      </c>
      <c r="AG258" s="20" cm="1">
        <f t="array" ref="AG258">IF(ISERROR(INDEX(Jornadas[id],ROW()-5)),"",AD258+AE258-AF258)</f>
        <v>45000</v>
      </c>
      <c r="AH258" s="1" cm="1">
        <f t="array" ref="AH258">IF(ISERROR(INDEX(Jornadas[id],ROW()-5)),"",COUNTIFS(_Cortes!$C:$C,INDEX(Jornadas[id],ROW()-5),_Cortes!$B:$B,LOOKUP($AH$4,_Barberos!$B:$B,_Barberos!$A:$A)))</f>
        <v>0</v>
      </c>
      <c r="AI258" s="20" cm="1">
        <f t="array" ref="AI258">IF(ISERROR(INDEX(Jornadas[id],ROW()-5)),"",INT(SUMIFS(Cortes[importe],Cortes[id_jornada],INDEX(Jornadas[id],ROW()-5),Cortes[id_barbero],LOOKUP($AH$4,Barberos[nombre],Barberos[id]))*(INDEX(Jornadas[comision_barberos],1)/100)))</f>
        <v>0</v>
      </c>
      <c r="AJ258" s="20" cm="1">
        <f t="array" ref="AJ258">IF(ISERROR(INDEX(Jornadas[id],ROW()-5)),"",SUMIFS(Cortes[propina],Cortes[id_jornada],INDEX(Jornadas[id],ROW()-5),Cortes[id_barbero],LOOKUP($AH$4,Barberos[nombre],Barberos[id])))</f>
        <v>0</v>
      </c>
      <c r="AK258" s="20" cm="1">
        <f t="array" ref="AK258">IF(ISERROR(INDEX(Jornadas[id],ROW()-5)),"",SUMIFS(Adelantos[importe],Adelantos[id_jornada],INDEX(Jornadas[id],ROW()-5),Adelantos[id_barbero],LOOKUP($AH$4,Barberos[nombre],Barberos[id])))</f>
        <v>0</v>
      </c>
      <c r="AL258" s="20" cm="1">
        <f t="array" ref="AL258">IF(ISERROR(INDEX(Jornadas[id],ROW()-5)),"",AI258+AJ258-AK258)</f>
        <v>0</v>
      </c>
      <c r="AM258" s="1" cm="1">
        <f t="array" ref="AM258">IF(ISERROR(INDEX(Jornadas[id],ROW()-5)),"",COUNTIFS(_Cortes!$C:$C,INDEX(Jornadas[id],ROW()-5),_Cortes!$B:$B,LOOKUP($AM$4,_Barberos!$B:$B,_Barberos!$A:$A)))</f>
        <v>0</v>
      </c>
      <c r="AN258" s="20" cm="1">
        <f t="array" ref="AN258">IF(ISERROR(INDEX(Jornadas[id],ROW()-5)),"",INT(SUMIFS(Cortes[importe],Cortes[id_jornada],INDEX(Jornadas[id],ROW()-5),Cortes[id_barbero],LOOKUP($AM$4,Barberos[nombre],Barberos[id]))*(INDEX(Jornadas[comision_barberos],1)/100)))</f>
        <v>0</v>
      </c>
      <c r="AO258" s="20" cm="1">
        <f t="array" ref="AO258">IF(ISERROR(INDEX(Jornadas[id],ROW()-5)),"",SUMIFS(Cortes[propina],Cortes[id_jornada],INDEX(Jornadas[id],ROW()-5),Cortes[id_barbero],LOOKUP($AM$4,Barberos[nombre],Barberos[id])))</f>
        <v>0</v>
      </c>
      <c r="AP258" s="20" cm="1">
        <f t="array" ref="AP258">IF(ISERROR(INDEX(Jornadas[id],ROW()-5)),"",SUMIFS(Adelantos[importe],Adelantos[id_jornada],INDEX(Jornadas[id],ROW()-5),Adelantos[id_barbero],LOOKUP($AM$4,Barberos[nombre],Barberos[id])))</f>
        <v>0</v>
      </c>
      <c r="AQ258" s="20" cm="1">
        <f t="array" ref="AQ258">IF(ISERROR(INDEX(Jornadas[id],ROW()-5)),"",AN258+AO258-AP258)</f>
        <v>0</v>
      </c>
      <c r="AR258" s="1" cm="1">
        <f t="array" ref="AR258">IF(ISERROR(INDEX(Jornadas[id],ROW()-5)),"",COUNTIFS(_Cortes!$C:$C,INDEX(Jornadas[id],ROW()-5),_Cortes!$B:$B,LOOKUP($AR$4,_Barberos!$B:$B,_Barberos!$A:$A)))</f>
        <v>0</v>
      </c>
      <c r="AS258" s="20" cm="1">
        <f t="array" ref="AS258">IF(ISERROR(INDEX(Jornadas[id],ROW()-5)),"",INT(SUMIFS(Cortes[importe],Cortes[id_jornada],INDEX(Jornadas[id],ROW()-5),Cortes[id_barbero],LOOKUP($AR$4,Barberos[nombre],Barberos[id]))*(INDEX(Jornadas[comision_barberos],1)/100)))</f>
        <v>0</v>
      </c>
      <c r="AT258" s="20" cm="1">
        <f t="array" ref="AT258">IF(ISERROR(INDEX(Jornadas[id],ROW()-5)),"",SUMIFS(Cortes[propina],Cortes[id_jornada],INDEX(Jornadas[id],ROW()-5),Cortes[id_barbero],LOOKUP($AR$4,Barberos[nombre],Barberos[id])))</f>
        <v>0</v>
      </c>
      <c r="AU258" s="20" cm="1">
        <f t="array" ref="AU258">IF(ISERROR(INDEX(Jornadas[id],ROW()-5)),"",SUMIFS(Adelantos[importe],Adelantos[id_jornada],INDEX(Jornadas[id],ROW()-5),Adelantos[id_barbero],LOOKUP($AR$4,Barberos[nombre],Barberos[id])))</f>
        <v>0</v>
      </c>
      <c r="AV258" s="20" cm="1">
        <f t="array" ref="AV258">IF(ISERROR(INDEX(Jornadas[id],ROW()-5)),"",AS258+AT258-AU258)</f>
        <v>0</v>
      </c>
    </row>
    <row r="259" spans="1:48" ht="15" hidden="1" customHeight="1" x14ac:dyDescent="0.3">
      <c r="A259" s="51" t="str">
        <f t="shared" si="3"/>
        <v>Monday</v>
      </c>
      <c r="B259" s="52"/>
      <c r="C259" s="36" cm="1">
        <f t="array" ref="C259">IF(ISERROR(INDEX(Jornadas[id],ROW()-5)),"",INDEX(Jornadas[fecha],ROW()-5))</f>
        <v>45957</v>
      </c>
      <c r="D259" s="2" cm="1">
        <f t="array" ref="D259">IF(ISERROR(INDEX(Jornadas[id],ROW()-5)),"",COUNTIFS(_Cortes!$C:$C,INDEX(Jornadas[id],ROW()-5),_Cortes!$B:$B,LOOKUP($D$4,_Barberos!$B:$B,_Barberos!$A:$A)))</f>
        <v>9</v>
      </c>
      <c r="E259" s="21" cm="1">
        <f t="array" ref="E259">IF(ISERROR(INDEX(Jornadas[id],ROW()-5)),"",INT(SUMIFS(Cortes[importe],Cortes[id_jornada],INDEX(Jornadas[id],ROW()-5),Cortes[id_barbero],LOOKUP($D$4,Barberos[nombre],Barberos[id]))*(INDEX(Jornadas[comision_barberos],1)/100)))</f>
        <v>46500</v>
      </c>
      <c r="F259" s="21" cm="1">
        <f t="array" ref="F259">IF(ISERROR(INDEX(Jornadas[id],ROW()-5)),"",SUMIFS(Cortes[propina],Cortes[id_jornada],INDEX(Jornadas[id],ROW()-5),Cortes[id_barbero],LOOKUP($D$4,Barberos[nombre],Barberos[id])))</f>
        <v>4000</v>
      </c>
      <c r="G259" s="21" cm="1">
        <f t="array" ref="G259">IF(ISERROR(INDEX(Jornadas[id],ROW()-5)),"",SUMIFS(Adelantos[importe],Adelantos[id_jornada],INDEX(Jornadas[id],ROW()-5),Adelantos[id_barbero],LOOKUP($D$4,Barberos[nombre],Barberos[id])))</f>
        <v>0</v>
      </c>
      <c r="H259" s="21" cm="1">
        <f t="array" ref="H259">IF(ISERROR(INDEX(Jornadas[id],ROW()-5)),"",E259+F259-G259)</f>
        <v>50500</v>
      </c>
      <c r="I259" s="2" cm="1">
        <f t="array" ref="I259">IF(ISERROR(INDEX(Jornadas[id],ROW()-5)),"",COUNTIFS(_Cortes!$C:$C,INDEX(Jornadas[id],ROW()-5),_Cortes!$B:$B,LOOKUP($I$4,_Barberos!$B:$B,_Barberos!$A:$A)))</f>
        <v>0</v>
      </c>
      <c r="J259" s="21" cm="1">
        <f t="array" ref="J259">IF(ISERROR(INDEX(Jornadas[id],ROW()-5)),"",INT(SUMIFS(Cortes[importe],Cortes[id_jornada],INDEX(Jornadas[id],ROW()-5),Cortes[id_barbero],LOOKUP($I$4,Barberos[nombre],Barberos[id]))*(INDEX(Jornadas[comision_barberos],1)/100)))</f>
        <v>0</v>
      </c>
      <c r="K259" s="21" cm="1">
        <f t="array" ref="K259">IF(ISERROR(INDEX(Jornadas[id],ROW()-5)),"",SUMIFS(Cortes[propina],Cortes[id_jornada],INDEX(Jornadas[id],ROW()-5),Cortes[id_barbero],LOOKUP($I$4,Barberos[nombre],Barberos[id])))</f>
        <v>0</v>
      </c>
      <c r="L259" s="21" cm="1">
        <f t="array" ref="L259">IF(ISERROR(INDEX(Jornadas[id],ROW()-5)),"",SUMIFS(Adelantos[importe],Adelantos[id_jornada],INDEX(Jornadas[id],ROW()-5),Adelantos[id_barbero],LOOKUP($I$4,Barberos[nombre],Barberos[id])))</f>
        <v>0</v>
      </c>
      <c r="M259" s="21" cm="1">
        <f t="array" ref="M259">IF(ISERROR(INDEX(Jornadas[id],ROW()-5)),"",J259+K259-L259)</f>
        <v>0</v>
      </c>
      <c r="N259" s="2" cm="1">
        <f t="array" ref="N259">IF(ISERROR(INDEX(Jornadas[id],ROW()-5)),"",COUNTIFS(_Cortes!$C:$C,INDEX(Jornadas[id],ROW()-5),_Cortes!$B:$B,LOOKUP($N$4,_Barberos!$B:$B,_Barberos!$A:$A)))</f>
        <v>12</v>
      </c>
      <c r="O259" s="21" cm="1">
        <f t="array" ref="O259">IF(ISERROR(INDEX(Jornadas[id],ROW()-5)),"",INT(SUMIFS(Cortes[importe],Cortes[id_jornada],INDEX(Jornadas[id],ROW()-5),Cortes[id_barbero],LOOKUP($N$4,Barberos[nombre],Barberos[id]))*(INDEX(Jornadas[comision_barberos],1)/100)))</f>
        <v>61500</v>
      </c>
      <c r="P259" s="21" cm="1">
        <f t="array" ref="P259">IF(ISERROR(INDEX(Jornadas[id],ROW()-5)),"",SUMIFS(Cortes[propina],Cortes[id_jornada],INDEX(Jornadas[id],ROW()-5),Cortes[id_barbero],LOOKUP($N$4,Barberos[nombre],Barberos[id])))</f>
        <v>3000</v>
      </c>
      <c r="Q259" s="21" cm="1">
        <f t="array" ref="Q259">IF(ISERROR(INDEX(Jornadas[id],ROW()-5)),"",SUMIFS(Adelantos[importe],Adelantos[id_jornada],INDEX(Jornadas[id],ROW()-5),Adelantos[id_barbero],LOOKUP($N$4,Barberos[nombre],Barberos[id])))</f>
        <v>0</v>
      </c>
      <c r="R259" s="21" cm="1">
        <f t="array" ref="R259">IF(ISERROR(INDEX(Jornadas[id],ROW()-5)),"",O259+P259-Q259)</f>
        <v>64500</v>
      </c>
      <c r="S259" s="2" cm="1">
        <f t="array" ref="S259">IF(ISERROR(INDEX(Jornadas[id],ROW()-5)),"",COUNTIFS(_Cortes!$C:$C,INDEX(Jornadas[id],ROW()-5),_Cortes!$B:$B,LOOKUP($S$4,_Barberos!$B:$B,_Barberos!$A:$A)))</f>
        <v>0</v>
      </c>
      <c r="T259" s="21" cm="1">
        <f t="array" ref="T259">IF(ISERROR(INDEX(Jornadas[id],ROW()-5)),"",INT(SUMIFS(Cortes[importe],Cortes[id_jornada],INDEX(Jornadas[id],ROW()-5),Cortes[id_barbero],LOOKUP($S$4,Barberos[nombre],Barberos[id]))*(INDEX(Jornadas[comision_barberos],1)/100)))</f>
        <v>0</v>
      </c>
      <c r="U259" s="21" cm="1">
        <f t="array" ref="U259">IF(ISERROR(INDEX(Jornadas[id],ROW()-5)),"",SUMIFS(Cortes[propina],Cortes[id_jornada],INDEX(Jornadas[id],ROW()-5),Cortes[id_barbero],LOOKUP($S$4,Barberos[nombre],Barberos[id])))</f>
        <v>0</v>
      </c>
      <c r="V259" s="21" cm="1">
        <f t="array" ref="V259">IF(ISERROR(INDEX(Jornadas[id],ROW()-5)),"",SUMIFS(Adelantos[importe],Adelantos[id_jornada],INDEX(Jornadas[id],ROW()-5),Adelantos[id_barbero],LOOKUP($S$4,Barberos[nombre],Barberos[id])))</f>
        <v>0</v>
      </c>
      <c r="W259" s="21" cm="1">
        <f t="array" ref="W259">IF(ISERROR(INDEX(Jornadas[id],ROW()-5)),"",T259+U259-V259)</f>
        <v>0</v>
      </c>
      <c r="X259" s="2" cm="1">
        <f t="array" ref="X259">IF(ISERROR(INDEX(Jornadas[id],ROW()-5)),"",COUNTIFS(_Cortes!$C:$C,INDEX(Jornadas[id],ROW()-5),_Cortes!$B:$B,LOOKUP($X$4,_Barberos!$B:$B,_Barberos!$A:$A)))</f>
        <v>9</v>
      </c>
      <c r="Y259" s="21" cm="1">
        <f t="array" ref="Y259">IF(ISERROR(INDEX(Jornadas[id],ROW()-5)),"",INT(SUMIFS(Cortes[importe],Cortes[id_jornada],INDEX(Jornadas[id],ROW()-5),Cortes[id_barbero],LOOKUP($X$4,Barberos[nombre],Barberos[id]))*(INDEX(Jornadas[comision_barberos],1)/100)))</f>
        <v>46500</v>
      </c>
      <c r="Z259" s="21" cm="1">
        <f t="array" ref="Z259">IF(ISERROR(INDEX(Jornadas[id],ROW()-5)),"",SUMIFS(Cortes[propina],Cortes[id_jornada],INDEX(Jornadas[id],ROW()-5),Cortes[id_barbero],LOOKUP($X$4,Barberos[nombre],Barberos[id])))</f>
        <v>3900</v>
      </c>
      <c r="AA259" s="21" cm="1">
        <f t="array" ref="AA259">IF(ISERROR(INDEX(Jornadas[id],ROW()-5)),"",SUMIFS(Adelantos[importe],Adelantos[id_jornada],INDEX(Jornadas[id],ROW()-5),Adelantos[id_barbero],LOOKUP($X$4,Barberos[nombre],Barberos[id])))</f>
        <v>0</v>
      </c>
      <c r="AB259" s="21" cm="1">
        <f t="array" ref="AB259">IF(ISERROR(INDEX(Jornadas[id],ROW()-5)),"",Y259+Z259-AA259)</f>
        <v>50400</v>
      </c>
      <c r="AC259" s="2" cm="1">
        <f t="array" ref="AC259">IF(ISERROR(INDEX(Jornadas[id],ROW()-5)),"",COUNTIFS(_Cortes!$C:$C,INDEX(Jornadas[id],ROW()-5),_Cortes!$B:$B,LOOKUP($AC$4,_Barberos!$B:$B,_Barberos!$A:$A)))</f>
        <v>13</v>
      </c>
      <c r="AD259" s="21" cm="1">
        <f t="array" ref="AD259">IF(ISERROR(INDEX(Jornadas[id],ROW()-5)),"",INT(SUMIFS(Cortes[importe],Cortes[id_jornada],INDEX(Jornadas[id],ROW()-5),Cortes[id_barbero],LOOKUP($AC$4,Barberos[nombre],Barberos[id]))*(INDEX(Jornadas[comision_barberos],1)/100)))</f>
        <v>66500</v>
      </c>
      <c r="AE259" s="21" cm="1">
        <f t="array" ref="AE259">IF(ISERROR(INDEX(Jornadas[id],ROW()-5)),"",SUMIFS(Cortes[propina],Cortes[id_jornada],INDEX(Jornadas[id],ROW()-5),Cortes[id_barbero],LOOKUP($AC$4,Barberos[nombre],Barberos[id])))</f>
        <v>0</v>
      </c>
      <c r="AF259" s="21" cm="1">
        <f t="array" ref="AF259">IF(ISERROR(INDEX(Jornadas[id],ROW()-5)),"",SUMIFS(Adelantos[importe],Adelantos[id_jornada],INDEX(Jornadas[id],ROW()-5),Adelantos[id_barbero],LOOKUP($AC$4,Barberos[nombre],Barberos[id])))</f>
        <v>0</v>
      </c>
      <c r="AG259" s="21" cm="1">
        <f t="array" ref="AG259">IF(ISERROR(INDEX(Jornadas[id],ROW()-5)),"",AD259+AE259-AF259)</f>
        <v>66500</v>
      </c>
      <c r="AH259" s="2" cm="1">
        <f t="array" ref="AH259">IF(ISERROR(INDEX(Jornadas[id],ROW()-5)),"",COUNTIFS(_Cortes!$C:$C,INDEX(Jornadas[id],ROW()-5),_Cortes!$B:$B,LOOKUP($AH$4,_Barberos!$B:$B,_Barberos!$A:$A)))</f>
        <v>0</v>
      </c>
      <c r="AI259" s="21" cm="1">
        <f t="array" ref="AI259">IF(ISERROR(INDEX(Jornadas[id],ROW()-5)),"",INT(SUMIFS(Cortes[importe],Cortes[id_jornada],INDEX(Jornadas[id],ROW()-5),Cortes[id_barbero],LOOKUP($AH$4,Barberos[nombre],Barberos[id]))*(INDEX(Jornadas[comision_barberos],1)/100)))</f>
        <v>0</v>
      </c>
      <c r="AJ259" s="21" cm="1">
        <f t="array" ref="AJ259">IF(ISERROR(INDEX(Jornadas[id],ROW()-5)),"",SUMIFS(Cortes[propina],Cortes[id_jornada],INDEX(Jornadas[id],ROW()-5),Cortes[id_barbero],LOOKUP($AH$4,Barberos[nombre],Barberos[id])))</f>
        <v>0</v>
      </c>
      <c r="AK259" s="21" cm="1">
        <f t="array" ref="AK259">IF(ISERROR(INDEX(Jornadas[id],ROW()-5)),"",SUMIFS(Adelantos[importe],Adelantos[id_jornada],INDEX(Jornadas[id],ROW()-5),Adelantos[id_barbero],LOOKUP($AH$4,Barberos[nombre],Barberos[id])))</f>
        <v>0</v>
      </c>
      <c r="AL259" s="21" cm="1">
        <f t="array" ref="AL259">IF(ISERROR(INDEX(Jornadas[id],ROW()-5)),"",AI259+AJ259-AK259)</f>
        <v>0</v>
      </c>
      <c r="AM259" s="2" cm="1">
        <f t="array" ref="AM259">IF(ISERROR(INDEX(Jornadas[id],ROW()-5)),"",COUNTIFS(_Cortes!$C:$C,INDEX(Jornadas[id],ROW()-5),_Cortes!$B:$B,LOOKUP($AM$4,_Barberos!$B:$B,_Barberos!$A:$A)))</f>
        <v>0</v>
      </c>
      <c r="AN259" s="21" cm="1">
        <f t="array" ref="AN259">IF(ISERROR(INDEX(Jornadas[id],ROW()-5)),"",INT(SUMIFS(Cortes[importe],Cortes[id_jornada],INDEX(Jornadas[id],ROW()-5),Cortes[id_barbero],LOOKUP($AM$4,Barberos[nombre],Barberos[id]))*(INDEX(Jornadas[comision_barberos],1)/100)))</f>
        <v>0</v>
      </c>
      <c r="AO259" s="21" cm="1">
        <f t="array" ref="AO259">IF(ISERROR(INDEX(Jornadas[id],ROW()-5)),"",SUMIFS(Cortes[propina],Cortes[id_jornada],INDEX(Jornadas[id],ROW()-5),Cortes[id_barbero],LOOKUP($AM$4,Barberos[nombre],Barberos[id])))</f>
        <v>0</v>
      </c>
      <c r="AP259" s="21" cm="1">
        <f t="array" ref="AP259">IF(ISERROR(INDEX(Jornadas[id],ROW()-5)),"",SUMIFS(Adelantos[importe],Adelantos[id_jornada],INDEX(Jornadas[id],ROW()-5),Adelantos[id_barbero],LOOKUP($AM$4,Barberos[nombre],Barberos[id])))</f>
        <v>0</v>
      </c>
      <c r="AQ259" s="21" cm="1">
        <f t="array" ref="AQ259">IF(ISERROR(INDEX(Jornadas[id],ROW()-5)),"",AN259+AO259-AP259)</f>
        <v>0</v>
      </c>
      <c r="AR259" s="2" cm="1">
        <f t="array" ref="AR259">IF(ISERROR(INDEX(Jornadas[id],ROW()-5)),"",COUNTIFS(_Cortes!$C:$C,INDEX(Jornadas[id],ROW()-5),_Cortes!$B:$B,LOOKUP($AR$4,_Barberos!$B:$B,_Barberos!$A:$A)))</f>
        <v>0</v>
      </c>
      <c r="AS259" s="21" cm="1">
        <f t="array" ref="AS259">IF(ISERROR(INDEX(Jornadas[id],ROW()-5)),"",INT(SUMIFS(Cortes[importe],Cortes[id_jornada],INDEX(Jornadas[id],ROW()-5),Cortes[id_barbero],LOOKUP($AR$4,Barberos[nombre],Barberos[id]))*(INDEX(Jornadas[comision_barberos],1)/100)))</f>
        <v>0</v>
      </c>
      <c r="AT259" s="21" cm="1">
        <f t="array" ref="AT259">IF(ISERROR(INDEX(Jornadas[id],ROW()-5)),"",SUMIFS(Cortes[propina],Cortes[id_jornada],INDEX(Jornadas[id],ROW()-5),Cortes[id_barbero],LOOKUP($AR$4,Barberos[nombre],Barberos[id])))</f>
        <v>0</v>
      </c>
      <c r="AU259" s="21" cm="1">
        <f t="array" ref="AU259">IF(ISERROR(INDEX(Jornadas[id],ROW()-5)),"",SUMIFS(Adelantos[importe],Adelantos[id_jornada],INDEX(Jornadas[id],ROW()-5),Adelantos[id_barbero],LOOKUP($AR$4,Barberos[nombre],Barberos[id])))</f>
        <v>0</v>
      </c>
      <c r="AV259" s="21" cm="1">
        <f t="array" ref="AV259">IF(ISERROR(INDEX(Jornadas[id],ROW()-5)),"",AS259+AT259-AU259)</f>
        <v>0</v>
      </c>
    </row>
    <row r="260" spans="1:48" ht="15" hidden="1" customHeight="1" x14ac:dyDescent="0.3">
      <c r="A260" s="53" t="str">
        <f t="shared" si="3"/>
        <v>Tuesday</v>
      </c>
      <c r="B260" s="54"/>
      <c r="C260" s="38" cm="1">
        <f t="array" ref="C260">IF(ISERROR(INDEX(Jornadas[id],ROW()-5)),"",INDEX(Jornadas[fecha],ROW()-5))</f>
        <v>45958</v>
      </c>
      <c r="D260" s="1" cm="1">
        <f t="array" ref="D260">IF(ISERROR(INDEX(Jornadas[id],ROW()-5)),"",COUNTIFS(_Cortes!$C:$C,INDEX(Jornadas[id],ROW()-5),_Cortes!$B:$B,LOOKUP($D$4,_Barberos!$B:$B,_Barberos!$A:$A)))</f>
        <v>5</v>
      </c>
      <c r="E260" s="20" cm="1">
        <f t="array" ref="E260">IF(ISERROR(INDEX(Jornadas[id],ROW()-5)),"",INT(SUMIFS(Cortes[importe],Cortes[id_jornada],INDEX(Jornadas[id],ROW()-5),Cortes[id_barbero],LOOKUP($D$4,Barberos[nombre],Barberos[id]))*(INDEX(Jornadas[comision_barberos],1)/100)))</f>
        <v>25000</v>
      </c>
      <c r="F260" s="20" cm="1">
        <f t="array" ref="F260">IF(ISERROR(INDEX(Jornadas[id],ROW()-5)),"",SUMIFS(Cortes[propina],Cortes[id_jornada],INDEX(Jornadas[id],ROW()-5),Cortes[id_barbero],LOOKUP($D$4,Barberos[nombre],Barberos[id])))</f>
        <v>0</v>
      </c>
      <c r="G260" s="20" cm="1">
        <f t="array" ref="G260">IF(ISERROR(INDEX(Jornadas[id],ROW()-5)),"",SUMIFS(Adelantos[importe],Adelantos[id_jornada],INDEX(Jornadas[id],ROW()-5),Adelantos[id_barbero],LOOKUP($D$4,Barberos[nombre],Barberos[id])))</f>
        <v>0</v>
      </c>
      <c r="H260" s="20" cm="1">
        <f t="array" ref="H260">IF(ISERROR(INDEX(Jornadas[id],ROW()-5)),"",E260+F260-G260)</f>
        <v>25000</v>
      </c>
      <c r="I260" s="1" cm="1">
        <f t="array" ref="I260">IF(ISERROR(INDEX(Jornadas[id],ROW()-5)),"",COUNTIFS(_Cortes!$C:$C,INDEX(Jornadas[id],ROW()-5),_Cortes!$B:$B,LOOKUP($I$4,_Barberos!$B:$B,_Barberos!$A:$A)))</f>
        <v>0</v>
      </c>
      <c r="J260" s="20" cm="1">
        <f t="array" ref="J260">IF(ISERROR(INDEX(Jornadas[id],ROW()-5)),"",INT(SUMIFS(Cortes[importe],Cortes[id_jornada],INDEX(Jornadas[id],ROW()-5),Cortes[id_barbero],LOOKUP($I$4,Barberos[nombre],Barberos[id]))*(INDEX(Jornadas[comision_barberos],1)/100)))</f>
        <v>0</v>
      </c>
      <c r="K260" s="20" cm="1">
        <f t="array" ref="K260">IF(ISERROR(INDEX(Jornadas[id],ROW()-5)),"",SUMIFS(Cortes[propina],Cortes[id_jornada],INDEX(Jornadas[id],ROW()-5),Cortes[id_barbero],LOOKUP($I$4,Barberos[nombre],Barberos[id])))</f>
        <v>0</v>
      </c>
      <c r="L260" s="20" cm="1">
        <f t="array" ref="L260">IF(ISERROR(INDEX(Jornadas[id],ROW()-5)),"",SUMIFS(Adelantos[importe],Adelantos[id_jornada],INDEX(Jornadas[id],ROW()-5),Adelantos[id_barbero],LOOKUP($I$4,Barberos[nombre],Barberos[id])))</f>
        <v>0</v>
      </c>
      <c r="M260" s="20" cm="1">
        <f t="array" ref="M260">IF(ISERROR(INDEX(Jornadas[id],ROW()-5)),"",J260+K260-L260)</f>
        <v>0</v>
      </c>
      <c r="N260" s="1" cm="1">
        <f t="array" ref="N260">IF(ISERROR(INDEX(Jornadas[id],ROW()-5)),"",COUNTIFS(_Cortes!$C:$C,INDEX(Jornadas[id],ROW()-5),_Cortes!$B:$B,LOOKUP($N$4,_Barberos!$B:$B,_Barberos!$A:$A)))</f>
        <v>9</v>
      </c>
      <c r="O260" s="20" cm="1">
        <f t="array" ref="O260">IF(ISERROR(INDEX(Jornadas[id],ROW()-5)),"",INT(SUMIFS(Cortes[importe],Cortes[id_jornada],INDEX(Jornadas[id],ROW()-5),Cortes[id_barbero],LOOKUP($N$4,Barberos[nombre],Barberos[id]))*(INDEX(Jornadas[comision_barberos],1)/100)))</f>
        <v>45000</v>
      </c>
      <c r="P260" s="20" cm="1">
        <f t="array" ref="P260">IF(ISERROR(INDEX(Jornadas[id],ROW()-5)),"",SUMIFS(Cortes[propina],Cortes[id_jornada],INDEX(Jornadas[id],ROW()-5),Cortes[id_barbero],LOOKUP($N$4,Barberos[nombre],Barberos[id])))</f>
        <v>1000</v>
      </c>
      <c r="Q260" s="20" cm="1">
        <f t="array" ref="Q260">IF(ISERROR(INDEX(Jornadas[id],ROW()-5)),"",SUMIFS(Adelantos[importe],Adelantos[id_jornada],INDEX(Jornadas[id],ROW()-5),Adelantos[id_barbero],LOOKUP($N$4,Barberos[nombre],Barberos[id])))</f>
        <v>0</v>
      </c>
      <c r="R260" s="20" cm="1">
        <f t="array" ref="R260">IF(ISERROR(INDEX(Jornadas[id],ROW()-5)),"",O260+P260-Q260)</f>
        <v>46000</v>
      </c>
      <c r="S260" s="1" cm="1">
        <f t="array" ref="S260">IF(ISERROR(INDEX(Jornadas[id],ROW()-5)),"",COUNTIFS(_Cortes!$C:$C,INDEX(Jornadas[id],ROW()-5),_Cortes!$B:$B,LOOKUP($S$4,_Barberos!$B:$B,_Barberos!$A:$A)))</f>
        <v>11</v>
      </c>
      <c r="T260" s="20" cm="1">
        <f t="array" ref="T260">IF(ISERROR(INDEX(Jornadas[id],ROW()-5)),"",INT(SUMIFS(Cortes[importe],Cortes[id_jornada],INDEX(Jornadas[id],ROW()-5),Cortes[id_barbero],LOOKUP($S$4,Barberos[nombre],Barberos[id]))*(INDEX(Jornadas[comision_barberos],1)/100)))</f>
        <v>58000</v>
      </c>
      <c r="U260" s="20" cm="1">
        <f t="array" ref="U260">IF(ISERROR(INDEX(Jornadas[id],ROW()-5)),"",SUMIFS(Cortes[propina],Cortes[id_jornada],INDEX(Jornadas[id],ROW()-5),Cortes[id_barbero],LOOKUP($S$4,Barberos[nombre],Barberos[id])))</f>
        <v>2000</v>
      </c>
      <c r="V260" s="20" cm="1">
        <f t="array" ref="V260">IF(ISERROR(INDEX(Jornadas[id],ROW()-5)),"",SUMIFS(Adelantos[importe],Adelantos[id_jornada],INDEX(Jornadas[id],ROW()-5),Adelantos[id_barbero],LOOKUP($S$4,Barberos[nombre],Barberos[id])))</f>
        <v>0</v>
      </c>
      <c r="W260" s="20" cm="1">
        <f t="array" ref="W260">IF(ISERROR(INDEX(Jornadas[id],ROW()-5)),"",T260+U260-V260)</f>
        <v>60000</v>
      </c>
      <c r="X260" s="1" cm="1">
        <f t="array" ref="X260">IF(ISERROR(INDEX(Jornadas[id],ROW()-5)),"",COUNTIFS(_Cortes!$C:$C,INDEX(Jornadas[id],ROW()-5),_Cortes!$B:$B,LOOKUP($X$4,_Barberos!$B:$B,_Barberos!$A:$A)))</f>
        <v>8</v>
      </c>
      <c r="Y260" s="20" cm="1">
        <f t="array" ref="Y260">IF(ISERROR(INDEX(Jornadas[id],ROW()-5)),"",INT(SUMIFS(Cortes[importe],Cortes[id_jornada],INDEX(Jornadas[id],ROW()-5),Cortes[id_barbero],LOOKUP($X$4,Barberos[nombre],Barberos[id]))*(INDEX(Jornadas[comision_barberos],1)/100)))</f>
        <v>40000</v>
      </c>
      <c r="Z260" s="20" cm="1">
        <f t="array" ref="Z260">IF(ISERROR(INDEX(Jornadas[id],ROW()-5)),"",SUMIFS(Cortes[propina],Cortes[id_jornada],INDEX(Jornadas[id],ROW()-5),Cortes[id_barbero],LOOKUP($X$4,Barberos[nombre],Barberos[id])))</f>
        <v>1000</v>
      </c>
      <c r="AA260" s="20" cm="1">
        <f t="array" ref="AA260">IF(ISERROR(INDEX(Jornadas[id],ROW()-5)),"",SUMIFS(Adelantos[importe],Adelantos[id_jornada],INDEX(Jornadas[id],ROW()-5),Adelantos[id_barbero],LOOKUP($X$4,Barberos[nombre],Barberos[id])))</f>
        <v>2000</v>
      </c>
      <c r="AB260" s="20" cm="1">
        <f t="array" ref="AB260">IF(ISERROR(INDEX(Jornadas[id],ROW()-5)),"",Y260+Z260-AA260)</f>
        <v>39000</v>
      </c>
      <c r="AC260" s="1" cm="1">
        <f t="array" ref="AC260">IF(ISERROR(INDEX(Jornadas[id],ROW()-5)),"",COUNTIFS(_Cortes!$C:$C,INDEX(Jornadas[id],ROW()-5),_Cortes!$B:$B,LOOKUP($AC$4,_Barberos!$B:$B,_Barberos!$A:$A)))</f>
        <v>0</v>
      </c>
      <c r="AD260" s="20" cm="1">
        <f t="array" ref="AD260">IF(ISERROR(INDEX(Jornadas[id],ROW()-5)),"",INT(SUMIFS(Cortes[importe],Cortes[id_jornada],INDEX(Jornadas[id],ROW()-5),Cortes[id_barbero],LOOKUP($AC$4,Barberos[nombre],Barberos[id]))*(INDEX(Jornadas[comision_barberos],1)/100)))</f>
        <v>0</v>
      </c>
      <c r="AE260" s="20" cm="1">
        <f t="array" ref="AE260">IF(ISERROR(INDEX(Jornadas[id],ROW()-5)),"",SUMIFS(Cortes[propina],Cortes[id_jornada],INDEX(Jornadas[id],ROW()-5),Cortes[id_barbero],LOOKUP($AC$4,Barberos[nombre],Barberos[id])))</f>
        <v>0</v>
      </c>
      <c r="AF260" s="20" cm="1">
        <f t="array" ref="AF260">IF(ISERROR(INDEX(Jornadas[id],ROW()-5)),"",SUMIFS(Adelantos[importe],Adelantos[id_jornada],INDEX(Jornadas[id],ROW()-5),Adelantos[id_barbero],LOOKUP($AC$4,Barberos[nombre],Barberos[id])))</f>
        <v>0</v>
      </c>
      <c r="AG260" s="20" cm="1">
        <f t="array" ref="AG260">IF(ISERROR(INDEX(Jornadas[id],ROW()-5)),"",AD260+AE260-AF260)</f>
        <v>0</v>
      </c>
      <c r="AH260" s="1" cm="1">
        <f t="array" ref="AH260">IF(ISERROR(INDEX(Jornadas[id],ROW()-5)),"",COUNTIFS(_Cortes!$C:$C,INDEX(Jornadas[id],ROW()-5),_Cortes!$B:$B,LOOKUP($AH$4,_Barberos!$B:$B,_Barberos!$A:$A)))</f>
        <v>0</v>
      </c>
      <c r="AI260" s="20" cm="1">
        <f t="array" ref="AI260">IF(ISERROR(INDEX(Jornadas[id],ROW()-5)),"",INT(SUMIFS(Cortes[importe],Cortes[id_jornada],INDEX(Jornadas[id],ROW()-5),Cortes[id_barbero],LOOKUP($AH$4,Barberos[nombre],Barberos[id]))*(INDEX(Jornadas[comision_barberos],1)/100)))</f>
        <v>0</v>
      </c>
      <c r="AJ260" s="20" cm="1">
        <f t="array" ref="AJ260">IF(ISERROR(INDEX(Jornadas[id],ROW()-5)),"",SUMIFS(Cortes[propina],Cortes[id_jornada],INDEX(Jornadas[id],ROW()-5),Cortes[id_barbero],LOOKUP($AH$4,Barberos[nombre],Barberos[id])))</f>
        <v>0</v>
      </c>
      <c r="AK260" s="20" cm="1">
        <f t="array" ref="AK260">IF(ISERROR(INDEX(Jornadas[id],ROW()-5)),"",SUMIFS(Adelantos[importe],Adelantos[id_jornada],INDEX(Jornadas[id],ROW()-5),Adelantos[id_barbero],LOOKUP($AH$4,Barberos[nombre],Barberos[id])))</f>
        <v>0</v>
      </c>
      <c r="AL260" s="20" cm="1">
        <f t="array" ref="AL260">IF(ISERROR(INDEX(Jornadas[id],ROW()-5)),"",AI260+AJ260-AK260)</f>
        <v>0</v>
      </c>
      <c r="AM260" s="1" cm="1">
        <f t="array" ref="AM260">IF(ISERROR(INDEX(Jornadas[id],ROW()-5)),"",COUNTIFS(_Cortes!$C:$C,INDEX(Jornadas[id],ROW()-5),_Cortes!$B:$B,LOOKUP($AM$4,_Barberos!$B:$B,_Barberos!$A:$A)))</f>
        <v>0</v>
      </c>
      <c r="AN260" s="20" cm="1">
        <f t="array" ref="AN260">IF(ISERROR(INDEX(Jornadas[id],ROW()-5)),"",INT(SUMIFS(Cortes[importe],Cortes[id_jornada],INDEX(Jornadas[id],ROW()-5),Cortes[id_barbero],LOOKUP($AM$4,Barberos[nombre],Barberos[id]))*(INDEX(Jornadas[comision_barberos],1)/100)))</f>
        <v>0</v>
      </c>
      <c r="AO260" s="20" cm="1">
        <f t="array" ref="AO260">IF(ISERROR(INDEX(Jornadas[id],ROW()-5)),"",SUMIFS(Cortes[propina],Cortes[id_jornada],INDEX(Jornadas[id],ROW()-5),Cortes[id_barbero],LOOKUP($AM$4,Barberos[nombre],Barberos[id])))</f>
        <v>0</v>
      </c>
      <c r="AP260" s="20" cm="1">
        <f t="array" ref="AP260">IF(ISERROR(INDEX(Jornadas[id],ROW()-5)),"",SUMIFS(Adelantos[importe],Adelantos[id_jornada],INDEX(Jornadas[id],ROW()-5),Adelantos[id_barbero],LOOKUP($AM$4,Barberos[nombre],Barberos[id])))</f>
        <v>0</v>
      </c>
      <c r="AQ260" s="20" cm="1">
        <f t="array" ref="AQ260">IF(ISERROR(INDEX(Jornadas[id],ROW()-5)),"",AN260+AO260-AP260)</f>
        <v>0</v>
      </c>
      <c r="AR260" s="1" cm="1">
        <f t="array" ref="AR260">IF(ISERROR(INDEX(Jornadas[id],ROW()-5)),"",COUNTIFS(_Cortes!$C:$C,INDEX(Jornadas[id],ROW()-5),_Cortes!$B:$B,LOOKUP($AR$4,_Barberos!$B:$B,_Barberos!$A:$A)))</f>
        <v>0</v>
      </c>
      <c r="AS260" s="20" cm="1">
        <f t="array" ref="AS260">IF(ISERROR(INDEX(Jornadas[id],ROW()-5)),"",INT(SUMIFS(Cortes[importe],Cortes[id_jornada],INDEX(Jornadas[id],ROW()-5),Cortes[id_barbero],LOOKUP($AR$4,Barberos[nombre],Barberos[id]))*(INDEX(Jornadas[comision_barberos],1)/100)))</f>
        <v>0</v>
      </c>
      <c r="AT260" s="20" cm="1">
        <f t="array" ref="AT260">IF(ISERROR(INDEX(Jornadas[id],ROW()-5)),"",SUMIFS(Cortes[propina],Cortes[id_jornada],INDEX(Jornadas[id],ROW()-5),Cortes[id_barbero],LOOKUP($AR$4,Barberos[nombre],Barberos[id])))</f>
        <v>0</v>
      </c>
      <c r="AU260" s="20" cm="1">
        <f t="array" ref="AU260">IF(ISERROR(INDEX(Jornadas[id],ROW()-5)),"",SUMIFS(Adelantos[importe],Adelantos[id_jornada],INDEX(Jornadas[id],ROW()-5),Adelantos[id_barbero],LOOKUP($AR$4,Barberos[nombre],Barberos[id])))</f>
        <v>0</v>
      </c>
      <c r="AV260" s="20" cm="1">
        <f t="array" ref="AV260">IF(ISERROR(INDEX(Jornadas[id],ROW()-5)),"",AS260+AT260-AU260)</f>
        <v>0</v>
      </c>
    </row>
    <row r="261" spans="1:48" ht="15" hidden="1" customHeight="1" x14ac:dyDescent="0.3">
      <c r="A261" s="51" t="str">
        <f t="shared" si="3"/>
        <v>Thursday</v>
      </c>
      <c r="B261" s="52"/>
      <c r="C261" s="36" cm="1">
        <f t="array" ref="C261">IF(ISERROR(INDEX(Jornadas[id],ROW()-5)),"",INDEX(Jornadas[fecha],ROW()-5))</f>
        <v>45960</v>
      </c>
      <c r="D261" s="2" cm="1">
        <f t="array" ref="D261">IF(ISERROR(INDEX(Jornadas[id],ROW()-5)),"",COUNTIFS(_Cortes!$C:$C,INDEX(Jornadas[id],ROW()-5),_Cortes!$B:$B,LOOKUP($D$4,_Barberos!$B:$B,_Barberos!$A:$A)))</f>
        <v>0</v>
      </c>
      <c r="E261" s="21" cm="1">
        <f t="array" ref="E261">IF(ISERROR(INDEX(Jornadas[id],ROW()-5)),"",INT(SUMIFS(Cortes[importe],Cortes[id_jornada],INDEX(Jornadas[id],ROW()-5),Cortes[id_barbero],LOOKUP($D$4,Barberos[nombre],Barberos[id]))*(INDEX(Jornadas[comision_barberos],1)/100)))</f>
        <v>0</v>
      </c>
      <c r="F261" s="21" cm="1">
        <f t="array" ref="F261">IF(ISERROR(INDEX(Jornadas[id],ROW()-5)),"",SUMIFS(Cortes[propina],Cortes[id_jornada],INDEX(Jornadas[id],ROW()-5),Cortes[id_barbero],LOOKUP($D$4,Barberos[nombre],Barberos[id])))</f>
        <v>0</v>
      </c>
      <c r="G261" s="21" cm="1">
        <f t="array" ref="G261">IF(ISERROR(INDEX(Jornadas[id],ROW()-5)),"",SUMIFS(Adelantos[importe],Adelantos[id_jornada],INDEX(Jornadas[id],ROW()-5),Adelantos[id_barbero],LOOKUP($D$4,Barberos[nombre],Barberos[id])))</f>
        <v>0</v>
      </c>
      <c r="H261" s="21" cm="1">
        <f t="array" ref="H261">IF(ISERROR(INDEX(Jornadas[id],ROW()-5)),"",E261+F261-G261)</f>
        <v>0</v>
      </c>
      <c r="I261" s="2" cm="1">
        <f t="array" ref="I261">IF(ISERROR(INDEX(Jornadas[id],ROW()-5)),"",COUNTIFS(_Cortes!$C:$C,INDEX(Jornadas[id],ROW()-5),_Cortes!$B:$B,LOOKUP($I$4,_Barberos!$B:$B,_Barberos!$A:$A)))</f>
        <v>15</v>
      </c>
      <c r="J261" s="21" cm="1">
        <f t="array" ref="J261">IF(ISERROR(INDEX(Jornadas[id],ROW()-5)),"",INT(SUMIFS(Cortes[importe],Cortes[id_jornada],INDEX(Jornadas[id],ROW()-5),Cortes[id_barbero],LOOKUP($I$4,Barberos[nombre],Barberos[id]))*(INDEX(Jornadas[comision_barberos],1)/100)))</f>
        <v>76500</v>
      </c>
      <c r="K261" s="21" cm="1">
        <f t="array" ref="K261">IF(ISERROR(INDEX(Jornadas[id],ROW()-5)),"",SUMIFS(Cortes[propina],Cortes[id_jornada],INDEX(Jornadas[id],ROW()-5),Cortes[id_barbero],LOOKUP($I$4,Barberos[nombre],Barberos[id])))</f>
        <v>2000</v>
      </c>
      <c r="L261" s="21" cm="1">
        <f t="array" ref="L261">IF(ISERROR(INDEX(Jornadas[id],ROW()-5)),"",SUMIFS(Adelantos[importe],Adelantos[id_jornada],INDEX(Jornadas[id],ROW()-5),Adelantos[id_barbero],LOOKUP($I$4,Barberos[nombre],Barberos[id])))</f>
        <v>0</v>
      </c>
      <c r="M261" s="21" cm="1">
        <f t="array" ref="M261">IF(ISERROR(INDEX(Jornadas[id],ROW()-5)),"",J261+K261-L261)</f>
        <v>78500</v>
      </c>
      <c r="N261" s="2" cm="1">
        <f t="array" ref="N261">IF(ISERROR(INDEX(Jornadas[id],ROW()-5)),"",COUNTIFS(_Cortes!$C:$C,INDEX(Jornadas[id],ROW()-5),_Cortes!$B:$B,LOOKUP($N$4,_Barberos!$B:$B,_Barberos!$A:$A)))</f>
        <v>14</v>
      </c>
      <c r="O261" s="21" cm="1">
        <f t="array" ref="O261">IF(ISERROR(INDEX(Jornadas[id],ROW()-5)),"",INT(SUMIFS(Cortes[importe],Cortes[id_jornada],INDEX(Jornadas[id],ROW()-5),Cortes[id_barbero],LOOKUP($N$4,Barberos[nombre],Barberos[id]))*(INDEX(Jornadas[comision_barberos],1)/100)))</f>
        <v>74500</v>
      </c>
      <c r="P261" s="21" cm="1">
        <f t="array" ref="P261">IF(ISERROR(INDEX(Jornadas[id],ROW()-5)),"",SUMIFS(Cortes[propina],Cortes[id_jornada],INDEX(Jornadas[id],ROW()-5),Cortes[id_barbero],LOOKUP($N$4,Barberos[nombre],Barberos[id])))</f>
        <v>25000</v>
      </c>
      <c r="Q261" s="21" cm="1">
        <f t="array" ref="Q261">IF(ISERROR(INDEX(Jornadas[id],ROW()-5)),"",SUMIFS(Adelantos[importe],Adelantos[id_jornada],INDEX(Jornadas[id],ROW()-5),Adelantos[id_barbero],LOOKUP($N$4,Barberos[nombre],Barberos[id])))</f>
        <v>0</v>
      </c>
      <c r="R261" s="21" cm="1">
        <f t="array" ref="R261">IF(ISERROR(INDEX(Jornadas[id],ROW()-5)),"",O261+P261-Q261)</f>
        <v>99500</v>
      </c>
      <c r="S261" s="2" cm="1">
        <f t="array" ref="S261">IF(ISERROR(INDEX(Jornadas[id],ROW()-5)),"",COUNTIFS(_Cortes!$C:$C,INDEX(Jornadas[id],ROW()-5),_Cortes!$B:$B,LOOKUP($S$4,_Barberos!$B:$B,_Barberos!$A:$A)))</f>
        <v>0</v>
      </c>
      <c r="T261" s="21" cm="1">
        <f t="array" ref="T261">IF(ISERROR(INDEX(Jornadas[id],ROW()-5)),"",INT(SUMIFS(Cortes[importe],Cortes[id_jornada],INDEX(Jornadas[id],ROW()-5),Cortes[id_barbero],LOOKUP($S$4,Barberos[nombre],Barberos[id]))*(INDEX(Jornadas[comision_barberos],1)/100)))</f>
        <v>0</v>
      </c>
      <c r="U261" s="21" cm="1">
        <f t="array" ref="U261">IF(ISERROR(INDEX(Jornadas[id],ROW()-5)),"",SUMIFS(Cortes[propina],Cortes[id_jornada],INDEX(Jornadas[id],ROW()-5),Cortes[id_barbero],LOOKUP($S$4,Barberos[nombre],Barberos[id])))</f>
        <v>0</v>
      </c>
      <c r="V261" s="21" cm="1">
        <f t="array" ref="V261">IF(ISERROR(INDEX(Jornadas[id],ROW()-5)),"",SUMIFS(Adelantos[importe],Adelantos[id_jornada],INDEX(Jornadas[id],ROW()-5),Adelantos[id_barbero],LOOKUP($S$4,Barberos[nombre],Barberos[id])))</f>
        <v>0</v>
      </c>
      <c r="W261" s="21" cm="1">
        <f t="array" ref="W261">IF(ISERROR(INDEX(Jornadas[id],ROW()-5)),"",T261+U261-V261)</f>
        <v>0</v>
      </c>
      <c r="X261" s="2" cm="1">
        <f t="array" ref="X261">IF(ISERROR(INDEX(Jornadas[id],ROW()-5)),"",COUNTIFS(_Cortes!$C:$C,INDEX(Jornadas[id],ROW()-5),_Cortes!$B:$B,LOOKUP($X$4,_Barberos!$B:$B,_Barberos!$A:$A)))</f>
        <v>10</v>
      </c>
      <c r="Y261" s="21" cm="1">
        <f t="array" ref="Y261">IF(ISERROR(INDEX(Jornadas[id],ROW()-5)),"",INT(SUMIFS(Cortes[importe],Cortes[id_jornada],INDEX(Jornadas[id],ROW()-5),Cortes[id_barbero],LOOKUP($X$4,Barberos[nombre],Barberos[id]))*(INDEX(Jornadas[comision_barberos],1)/100)))</f>
        <v>51500</v>
      </c>
      <c r="Z261" s="21" cm="1">
        <f t="array" ref="Z261">IF(ISERROR(INDEX(Jornadas[id],ROW()-5)),"",SUMIFS(Cortes[propina],Cortes[id_jornada],INDEX(Jornadas[id],ROW()-5),Cortes[id_barbero],LOOKUP($X$4,Barberos[nombre],Barberos[id])))</f>
        <v>10000</v>
      </c>
      <c r="AA261" s="21" cm="1">
        <f t="array" ref="AA261">IF(ISERROR(INDEX(Jornadas[id],ROW()-5)),"",SUMIFS(Adelantos[importe],Adelantos[id_jornada],INDEX(Jornadas[id],ROW()-5),Adelantos[id_barbero],LOOKUP($X$4,Barberos[nombre],Barberos[id])))</f>
        <v>0</v>
      </c>
      <c r="AB261" s="21" cm="1">
        <f t="array" ref="AB261">IF(ISERROR(INDEX(Jornadas[id],ROW()-5)),"",Y261+Z261-AA261)</f>
        <v>61500</v>
      </c>
      <c r="AC261" s="2" cm="1">
        <f t="array" ref="AC261">IF(ISERROR(INDEX(Jornadas[id],ROW()-5)),"",COUNTIFS(_Cortes!$C:$C,INDEX(Jornadas[id],ROW()-5),_Cortes!$B:$B,LOOKUP($AC$4,_Barberos!$B:$B,_Barberos!$A:$A)))</f>
        <v>14</v>
      </c>
      <c r="AD261" s="21" cm="1">
        <f t="array" ref="AD261">IF(ISERROR(INDEX(Jornadas[id],ROW()-5)),"",INT(SUMIFS(Cortes[importe],Cortes[id_jornada],INDEX(Jornadas[id],ROW()-5),Cortes[id_barbero],LOOKUP($AC$4,Barberos[nombre],Barberos[id]))*(INDEX(Jornadas[comision_barberos],1)/100)))</f>
        <v>71500</v>
      </c>
      <c r="AE261" s="21" cm="1">
        <f t="array" ref="AE261">IF(ISERROR(INDEX(Jornadas[id],ROW()-5)),"",SUMIFS(Cortes[propina],Cortes[id_jornada],INDEX(Jornadas[id],ROW()-5),Cortes[id_barbero],LOOKUP($AC$4,Barberos[nombre],Barberos[id])))</f>
        <v>5000</v>
      </c>
      <c r="AF261" s="21" cm="1">
        <f t="array" ref="AF261">IF(ISERROR(INDEX(Jornadas[id],ROW()-5)),"",SUMIFS(Adelantos[importe],Adelantos[id_jornada],INDEX(Jornadas[id],ROW()-5),Adelantos[id_barbero],LOOKUP($AC$4,Barberos[nombre],Barberos[id])))</f>
        <v>500</v>
      </c>
      <c r="AG261" s="21" cm="1">
        <f t="array" ref="AG261">IF(ISERROR(INDEX(Jornadas[id],ROW()-5)),"",AD261+AE261-AF261)</f>
        <v>76000</v>
      </c>
      <c r="AH261" s="2" cm="1">
        <f t="array" ref="AH261">IF(ISERROR(INDEX(Jornadas[id],ROW()-5)),"",COUNTIFS(_Cortes!$C:$C,INDEX(Jornadas[id],ROW()-5),_Cortes!$B:$B,LOOKUP($AH$4,_Barberos!$B:$B,_Barberos!$A:$A)))</f>
        <v>0</v>
      </c>
      <c r="AI261" s="21" cm="1">
        <f t="array" ref="AI261">IF(ISERROR(INDEX(Jornadas[id],ROW()-5)),"",INT(SUMIFS(Cortes[importe],Cortes[id_jornada],INDEX(Jornadas[id],ROW()-5),Cortes[id_barbero],LOOKUP($AH$4,Barberos[nombre],Barberos[id]))*(INDEX(Jornadas[comision_barberos],1)/100)))</f>
        <v>0</v>
      </c>
      <c r="AJ261" s="21" cm="1">
        <f t="array" ref="AJ261">IF(ISERROR(INDEX(Jornadas[id],ROW()-5)),"",SUMIFS(Cortes[propina],Cortes[id_jornada],INDEX(Jornadas[id],ROW()-5),Cortes[id_barbero],LOOKUP($AH$4,Barberos[nombre],Barberos[id])))</f>
        <v>0</v>
      </c>
      <c r="AK261" s="21" cm="1">
        <f t="array" ref="AK261">IF(ISERROR(INDEX(Jornadas[id],ROW()-5)),"",SUMIFS(Adelantos[importe],Adelantos[id_jornada],INDEX(Jornadas[id],ROW()-5),Adelantos[id_barbero],LOOKUP($AH$4,Barberos[nombre],Barberos[id])))</f>
        <v>0</v>
      </c>
      <c r="AL261" s="21" cm="1">
        <f t="array" ref="AL261">IF(ISERROR(INDEX(Jornadas[id],ROW()-5)),"",AI261+AJ261-AK261)</f>
        <v>0</v>
      </c>
      <c r="AM261" s="2" cm="1">
        <f t="array" ref="AM261">IF(ISERROR(INDEX(Jornadas[id],ROW()-5)),"",COUNTIFS(_Cortes!$C:$C,INDEX(Jornadas[id],ROW()-5),_Cortes!$B:$B,LOOKUP($AM$4,_Barberos!$B:$B,_Barberos!$A:$A)))</f>
        <v>0</v>
      </c>
      <c r="AN261" s="21" cm="1">
        <f t="array" ref="AN261">IF(ISERROR(INDEX(Jornadas[id],ROW()-5)),"",INT(SUMIFS(Cortes[importe],Cortes[id_jornada],INDEX(Jornadas[id],ROW()-5),Cortes[id_barbero],LOOKUP($AM$4,Barberos[nombre],Barberos[id]))*(INDEX(Jornadas[comision_barberos],1)/100)))</f>
        <v>0</v>
      </c>
      <c r="AO261" s="21" cm="1">
        <f t="array" ref="AO261">IF(ISERROR(INDEX(Jornadas[id],ROW()-5)),"",SUMIFS(Cortes[propina],Cortes[id_jornada],INDEX(Jornadas[id],ROW()-5),Cortes[id_barbero],LOOKUP($AM$4,Barberos[nombre],Barberos[id])))</f>
        <v>0</v>
      </c>
      <c r="AP261" s="21" cm="1">
        <f t="array" ref="AP261">IF(ISERROR(INDEX(Jornadas[id],ROW()-5)),"",SUMIFS(Adelantos[importe],Adelantos[id_jornada],INDEX(Jornadas[id],ROW()-5),Adelantos[id_barbero],LOOKUP($AM$4,Barberos[nombre],Barberos[id])))</f>
        <v>0</v>
      </c>
      <c r="AQ261" s="21" cm="1">
        <f t="array" ref="AQ261">IF(ISERROR(INDEX(Jornadas[id],ROW()-5)),"",AN261+AO261-AP261)</f>
        <v>0</v>
      </c>
      <c r="AR261" s="2" cm="1">
        <f t="array" ref="AR261">IF(ISERROR(INDEX(Jornadas[id],ROW()-5)),"",COUNTIFS(_Cortes!$C:$C,INDEX(Jornadas[id],ROW()-5),_Cortes!$B:$B,LOOKUP($AR$4,_Barberos!$B:$B,_Barberos!$A:$A)))</f>
        <v>0</v>
      </c>
      <c r="AS261" s="21" cm="1">
        <f t="array" ref="AS261">IF(ISERROR(INDEX(Jornadas[id],ROW()-5)),"",INT(SUMIFS(Cortes[importe],Cortes[id_jornada],INDEX(Jornadas[id],ROW()-5),Cortes[id_barbero],LOOKUP($AR$4,Barberos[nombre],Barberos[id]))*(INDEX(Jornadas[comision_barberos],1)/100)))</f>
        <v>0</v>
      </c>
      <c r="AT261" s="21" cm="1">
        <f t="array" ref="AT261">IF(ISERROR(INDEX(Jornadas[id],ROW()-5)),"",SUMIFS(Cortes[propina],Cortes[id_jornada],INDEX(Jornadas[id],ROW()-5),Cortes[id_barbero],LOOKUP($AR$4,Barberos[nombre],Barberos[id])))</f>
        <v>0</v>
      </c>
      <c r="AU261" s="21" cm="1">
        <f t="array" ref="AU261">IF(ISERROR(INDEX(Jornadas[id],ROW()-5)),"",SUMIFS(Adelantos[importe],Adelantos[id_jornada],INDEX(Jornadas[id],ROW()-5),Adelantos[id_barbero],LOOKUP($AR$4,Barberos[nombre],Barberos[id])))</f>
        <v>0</v>
      </c>
      <c r="AV261" s="21" cm="1">
        <f t="array" ref="AV261">IF(ISERROR(INDEX(Jornadas[id],ROW()-5)),"",AS261+AT261-AU261)</f>
        <v>0</v>
      </c>
    </row>
    <row r="262" spans="1:48" ht="15" hidden="1" customHeight="1" x14ac:dyDescent="0.3">
      <c r="A262" s="53" t="str">
        <f t="shared" si="3"/>
        <v>Friday</v>
      </c>
      <c r="B262" s="54"/>
      <c r="C262" s="38" cm="1">
        <f t="array" ref="C262">IF(ISERROR(INDEX(Jornadas[id],ROW()-5)),"",INDEX(Jornadas[fecha],ROW()-5))</f>
        <v>45961</v>
      </c>
      <c r="D262" s="1" cm="1">
        <f t="array" ref="D262">IF(ISERROR(INDEX(Jornadas[id],ROW()-5)),"",COUNTIFS(_Cortes!$C:$C,INDEX(Jornadas[id],ROW()-5),_Cortes!$B:$B,LOOKUP($D$4,_Barberos!$B:$B,_Barberos!$A:$A)))</f>
        <v>12</v>
      </c>
      <c r="E262" s="20" cm="1">
        <f t="array" ref="E262">IF(ISERROR(INDEX(Jornadas[id],ROW()-5)),"",INT(SUMIFS(Cortes[importe],Cortes[id_jornada],INDEX(Jornadas[id],ROW()-5),Cortes[id_barbero],LOOKUP($D$4,Barberos[nombre],Barberos[id]))*(INDEX(Jornadas[comision_barberos],1)/100)))</f>
        <v>60000</v>
      </c>
      <c r="F262" s="20" cm="1">
        <f t="array" ref="F262">IF(ISERROR(INDEX(Jornadas[id],ROW()-5)),"",SUMIFS(Cortes[propina],Cortes[id_jornada],INDEX(Jornadas[id],ROW()-5),Cortes[id_barbero],LOOKUP($D$4,Barberos[nombre],Barberos[id])))</f>
        <v>0</v>
      </c>
      <c r="G262" s="20" cm="1">
        <f t="array" ref="G262">IF(ISERROR(INDEX(Jornadas[id],ROW()-5)),"",SUMIFS(Adelantos[importe],Adelantos[id_jornada],INDEX(Jornadas[id],ROW()-5),Adelantos[id_barbero],LOOKUP($D$4,Barberos[nombre],Barberos[id])))</f>
        <v>0</v>
      </c>
      <c r="H262" s="20" cm="1">
        <f t="array" ref="H262">IF(ISERROR(INDEX(Jornadas[id],ROW()-5)),"",E262+F262-G262)</f>
        <v>60000</v>
      </c>
      <c r="I262" s="1" cm="1">
        <f t="array" ref="I262">IF(ISERROR(INDEX(Jornadas[id],ROW()-5)),"",COUNTIFS(_Cortes!$C:$C,INDEX(Jornadas[id],ROW()-5),_Cortes!$B:$B,LOOKUP($I$4,_Barberos!$B:$B,_Barberos!$A:$A)))</f>
        <v>17</v>
      </c>
      <c r="J262" s="20" cm="1">
        <f t="array" ref="J262">IF(ISERROR(INDEX(Jornadas[id],ROW()-5)),"",INT(SUMIFS(Cortes[importe],Cortes[id_jornada],INDEX(Jornadas[id],ROW()-5),Cortes[id_barbero],LOOKUP($I$4,Barberos[nombre],Barberos[id]))*(INDEX(Jornadas[comision_barberos],1)/100)))</f>
        <v>86500</v>
      </c>
      <c r="K262" s="20" cm="1">
        <f t="array" ref="K262">IF(ISERROR(INDEX(Jornadas[id],ROW()-5)),"",SUMIFS(Cortes[propina],Cortes[id_jornada],INDEX(Jornadas[id],ROW()-5),Cortes[id_barbero],LOOKUP($I$4,Barberos[nombre],Barberos[id])))</f>
        <v>13900</v>
      </c>
      <c r="L262" s="20" cm="1">
        <f t="array" ref="L262">IF(ISERROR(INDEX(Jornadas[id],ROW()-5)),"",SUMIFS(Adelantos[importe],Adelantos[id_jornada],INDEX(Jornadas[id],ROW()-5),Adelantos[id_barbero],LOOKUP($I$4,Barberos[nombre],Barberos[id])))</f>
        <v>2200</v>
      </c>
      <c r="M262" s="20" cm="1">
        <f t="array" ref="M262">IF(ISERROR(INDEX(Jornadas[id],ROW()-5)),"",J262+K262-L262)</f>
        <v>98200</v>
      </c>
      <c r="N262" s="1" cm="1">
        <f t="array" ref="N262">IF(ISERROR(INDEX(Jornadas[id],ROW()-5)),"",COUNTIFS(_Cortes!$C:$C,INDEX(Jornadas[id],ROW()-5),_Cortes!$B:$B,LOOKUP($N$4,_Barberos!$B:$B,_Barberos!$A:$A)))</f>
        <v>18</v>
      </c>
      <c r="O262" s="20" cm="1">
        <f t="array" ref="O262">IF(ISERROR(INDEX(Jornadas[id],ROW()-5)),"",INT(SUMIFS(Cortes[importe],Cortes[id_jornada],INDEX(Jornadas[id],ROW()-5),Cortes[id_barbero],LOOKUP($N$4,Barberos[nombre],Barberos[id]))*(INDEX(Jornadas[comision_barberos],1)/100)))</f>
        <v>93000</v>
      </c>
      <c r="P262" s="20" cm="1">
        <f t="array" ref="P262">IF(ISERROR(INDEX(Jornadas[id],ROW()-5)),"",SUMIFS(Cortes[propina],Cortes[id_jornada],INDEX(Jornadas[id],ROW()-5),Cortes[id_barbero],LOOKUP($N$4,Barberos[nombre],Barberos[id])))</f>
        <v>24300</v>
      </c>
      <c r="Q262" s="20" cm="1">
        <f t="array" ref="Q262">IF(ISERROR(INDEX(Jornadas[id],ROW()-5)),"",SUMIFS(Adelantos[importe],Adelantos[id_jornada],INDEX(Jornadas[id],ROW()-5),Adelantos[id_barbero],LOOKUP($N$4,Barberos[nombre],Barberos[id])))</f>
        <v>0</v>
      </c>
      <c r="R262" s="20" cm="1">
        <f t="array" ref="R262">IF(ISERROR(INDEX(Jornadas[id],ROW()-5)),"",O262+P262-Q262)</f>
        <v>117300</v>
      </c>
      <c r="S262" s="1" cm="1">
        <f t="array" ref="S262">IF(ISERROR(INDEX(Jornadas[id],ROW()-5)),"",COUNTIFS(_Cortes!$C:$C,INDEX(Jornadas[id],ROW()-5),_Cortes!$B:$B,LOOKUP($S$4,_Barberos!$B:$B,_Barberos!$A:$A)))</f>
        <v>13</v>
      </c>
      <c r="T262" s="20" cm="1">
        <f t="array" ref="T262">IF(ISERROR(INDEX(Jornadas[id],ROW()-5)),"",INT(SUMIFS(Cortes[importe],Cortes[id_jornada],INDEX(Jornadas[id],ROW()-5),Cortes[id_barbero],LOOKUP($S$4,Barberos[nombre],Barberos[id]))*(INDEX(Jornadas[comision_barberos],1)/100)))</f>
        <v>66500</v>
      </c>
      <c r="U262" s="20" cm="1">
        <f t="array" ref="U262">IF(ISERROR(INDEX(Jornadas[id],ROW()-5)),"",SUMIFS(Cortes[propina],Cortes[id_jornada],INDEX(Jornadas[id],ROW()-5),Cortes[id_barbero],LOOKUP($S$4,Barberos[nombre],Barberos[id])))</f>
        <v>11300</v>
      </c>
      <c r="V262" s="20" cm="1">
        <f t="array" ref="V262">IF(ISERROR(INDEX(Jornadas[id],ROW()-5)),"",SUMIFS(Adelantos[importe],Adelantos[id_jornada],INDEX(Jornadas[id],ROW()-5),Adelantos[id_barbero],LOOKUP($S$4,Barberos[nombre],Barberos[id])))</f>
        <v>0</v>
      </c>
      <c r="W262" s="20" cm="1">
        <f t="array" ref="W262">IF(ISERROR(INDEX(Jornadas[id],ROW()-5)),"",T262+U262-V262)</f>
        <v>77800</v>
      </c>
      <c r="X262" s="1" cm="1">
        <f t="array" ref="X262">IF(ISERROR(INDEX(Jornadas[id],ROW()-5)),"",COUNTIFS(_Cortes!$C:$C,INDEX(Jornadas[id],ROW()-5),_Cortes!$B:$B,LOOKUP($X$4,_Barberos!$B:$B,_Barberos!$A:$A)))</f>
        <v>7</v>
      </c>
      <c r="Y262" s="20" cm="1">
        <f t="array" ref="Y262">IF(ISERROR(INDEX(Jornadas[id],ROW()-5)),"",INT(SUMIFS(Cortes[importe],Cortes[id_jornada],INDEX(Jornadas[id],ROW()-5),Cortes[id_barbero],LOOKUP($X$4,Barberos[nombre],Barberos[id]))*(INDEX(Jornadas[comision_barberos],1)/100)))</f>
        <v>35000</v>
      </c>
      <c r="Z262" s="20" cm="1">
        <f t="array" ref="Z262">IF(ISERROR(INDEX(Jornadas[id],ROW()-5)),"",SUMIFS(Cortes[propina],Cortes[id_jornada],INDEX(Jornadas[id],ROW()-5),Cortes[id_barbero],LOOKUP($X$4,Barberos[nombre],Barberos[id])))</f>
        <v>3000</v>
      </c>
      <c r="AA262" s="20" cm="1">
        <f t="array" ref="AA262">IF(ISERROR(INDEX(Jornadas[id],ROW()-5)),"",SUMIFS(Adelantos[importe],Adelantos[id_jornada],INDEX(Jornadas[id],ROW()-5),Adelantos[id_barbero],LOOKUP($X$4,Barberos[nombre],Barberos[id])))</f>
        <v>1000</v>
      </c>
      <c r="AB262" s="20" cm="1">
        <f t="array" ref="AB262">IF(ISERROR(INDEX(Jornadas[id],ROW()-5)),"",Y262+Z262-AA262)</f>
        <v>37000</v>
      </c>
      <c r="AC262" s="1" cm="1">
        <f t="array" ref="AC262">IF(ISERROR(INDEX(Jornadas[id],ROW()-5)),"",COUNTIFS(_Cortes!$C:$C,INDEX(Jornadas[id],ROW()-5),_Cortes!$B:$B,LOOKUP($AC$4,_Barberos!$B:$B,_Barberos!$A:$A)))</f>
        <v>14</v>
      </c>
      <c r="AD262" s="20" cm="1">
        <f t="array" ref="AD262">IF(ISERROR(INDEX(Jornadas[id],ROW()-5)),"",INT(SUMIFS(Cortes[importe],Cortes[id_jornada],INDEX(Jornadas[id],ROW()-5),Cortes[id_barbero],LOOKUP($AC$4,Barberos[nombre],Barberos[id]))*(INDEX(Jornadas[comision_barberos],1)/100)))</f>
        <v>74500</v>
      </c>
      <c r="AE262" s="20" cm="1">
        <f t="array" ref="AE262">IF(ISERROR(INDEX(Jornadas[id],ROW()-5)),"",SUMIFS(Cortes[propina],Cortes[id_jornada],INDEX(Jornadas[id],ROW()-5),Cortes[id_barbero],LOOKUP($AC$4,Barberos[nombre],Barberos[id])))</f>
        <v>700</v>
      </c>
      <c r="AF262" s="20" cm="1">
        <f t="array" ref="AF262">IF(ISERROR(INDEX(Jornadas[id],ROW()-5)),"",SUMIFS(Adelantos[importe],Adelantos[id_jornada],INDEX(Jornadas[id],ROW()-5),Adelantos[id_barbero],LOOKUP($AC$4,Barberos[nombre],Barberos[id])))</f>
        <v>0</v>
      </c>
      <c r="AG262" s="20" cm="1">
        <f t="array" ref="AG262">IF(ISERROR(INDEX(Jornadas[id],ROW()-5)),"",AD262+AE262-AF262)</f>
        <v>75200</v>
      </c>
      <c r="AH262" s="1" cm="1">
        <f t="array" ref="AH262">IF(ISERROR(INDEX(Jornadas[id],ROW()-5)),"",COUNTIFS(_Cortes!$C:$C,INDEX(Jornadas[id],ROW()-5),_Cortes!$B:$B,LOOKUP($AH$4,_Barberos!$B:$B,_Barberos!$A:$A)))</f>
        <v>0</v>
      </c>
      <c r="AI262" s="20" cm="1">
        <f t="array" ref="AI262">IF(ISERROR(INDEX(Jornadas[id],ROW()-5)),"",INT(SUMIFS(Cortes[importe],Cortes[id_jornada],INDEX(Jornadas[id],ROW()-5),Cortes[id_barbero],LOOKUP($AH$4,Barberos[nombre],Barberos[id]))*(INDEX(Jornadas[comision_barberos],1)/100)))</f>
        <v>0</v>
      </c>
      <c r="AJ262" s="20" cm="1">
        <f t="array" ref="AJ262">IF(ISERROR(INDEX(Jornadas[id],ROW()-5)),"",SUMIFS(Cortes[propina],Cortes[id_jornada],INDEX(Jornadas[id],ROW()-5),Cortes[id_barbero],LOOKUP($AH$4,Barberos[nombre],Barberos[id])))</f>
        <v>0</v>
      </c>
      <c r="AK262" s="20" cm="1">
        <f t="array" ref="AK262">IF(ISERROR(INDEX(Jornadas[id],ROW()-5)),"",SUMIFS(Adelantos[importe],Adelantos[id_jornada],INDEX(Jornadas[id],ROW()-5),Adelantos[id_barbero],LOOKUP($AH$4,Barberos[nombre],Barberos[id])))</f>
        <v>0</v>
      </c>
      <c r="AL262" s="20" cm="1">
        <f t="array" ref="AL262">IF(ISERROR(INDEX(Jornadas[id],ROW()-5)),"",AI262+AJ262-AK262)</f>
        <v>0</v>
      </c>
      <c r="AM262" s="1" cm="1">
        <f t="array" ref="AM262">IF(ISERROR(INDEX(Jornadas[id],ROW()-5)),"",COUNTIFS(_Cortes!$C:$C,INDEX(Jornadas[id],ROW()-5),_Cortes!$B:$B,LOOKUP($AM$4,_Barberos!$B:$B,_Barberos!$A:$A)))</f>
        <v>0</v>
      </c>
      <c r="AN262" s="20" cm="1">
        <f t="array" ref="AN262">IF(ISERROR(INDEX(Jornadas[id],ROW()-5)),"",INT(SUMIFS(Cortes[importe],Cortes[id_jornada],INDEX(Jornadas[id],ROW()-5),Cortes[id_barbero],LOOKUP($AM$4,Barberos[nombre],Barberos[id]))*(INDEX(Jornadas[comision_barberos],1)/100)))</f>
        <v>0</v>
      </c>
      <c r="AO262" s="20" cm="1">
        <f t="array" ref="AO262">IF(ISERROR(INDEX(Jornadas[id],ROW()-5)),"",SUMIFS(Cortes[propina],Cortes[id_jornada],INDEX(Jornadas[id],ROW()-5),Cortes[id_barbero],LOOKUP($AM$4,Barberos[nombre],Barberos[id])))</f>
        <v>0</v>
      </c>
      <c r="AP262" s="20" cm="1">
        <f t="array" ref="AP262">IF(ISERROR(INDEX(Jornadas[id],ROW()-5)),"",SUMIFS(Adelantos[importe],Adelantos[id_jornada],INDEX(Jornadas[id],ROW()-5),Adelantos[id_barbero],LOOKUP($AM$4,Barberos[nombre],Barberos[id])))</f>
        <v>0</v>
      </c>
      <c r="AQ262" s="20" cm="1">
        <f t="array" ref="AQ262">IF(ISERROR(INDEX(Jornadas[id],ROW()-5)),"",AN262+AO262-AP262)</f>
        <v>0</v>
      </c>
      <c r="AR262" s="1" cm="1">
        <f t="array" ref="AR262">IF(ISERROR(INDEX(Jornadas[id],ROW()-5)),"",COUNTIFS(_Cortes!$C:$C,INDEX(Jornadas[id],ROW()-5),_Cortes!$B:$B,LOOKUP($AR$4,_Barberos!$B:$B,_Barberos!$A:$A)))</f>
        <v>0</v>
      </c>
      <c r="AS262" s="20" cm="1">
        <f t="array" ref="AS262">IF(ISERROR(INDEX(Jornadas[id],ROW()-5)),"",INT(SUMIFS(Cortes[importe],Cortes[id_jornada],INDEX(Jornadas[id],ROW()-5),Cortes[id_barbero],LOOKUP($AR$4,Barberos[nombre],Barberos[id]))*(INDEX(Jornadas[comision_barberos],1)/100)))</f>
        <v>0</v>
      </c>
      <c r="AT262" s="20" cm="1">
        <f t="array" ref="AT262">IF(ISERROR(INDEX(Jornadas[id],ROW()-5)),"",SUMIFS(Cortes[propina],Cortes[id_jornada],INDEX(Jornadas[id],ROW()-5),Cortes[id_barbero],LOOKUP($AR$4,Barberos[nombre],Barberos[id])))</f>
        <v>0</v>
      </c>
      <c r="AU262" s="20" cm="1">
        <f t="array" ref="AU262">IF(ISERROR(INDEX(Jornadas[id],ROW()-5)),"",SUMIFS(Adelantos[importe],Adelantos[id_jornada],INDEX(Jornadas[id],ROW()-5),Adelantos[id_barbero],LOOKUP($AR$4,Barberos[nombre],Barberos[id])))</f>
        <v>0</v>
      </c>
      <c r="AV262" s="20" cm="1">
        <f t="array" ref="AV262">IF(ISERROR(INDEX(Jornadas[id],ROW()-5)),"",AS262+AT262-AU262)</f>
        <v>0</v>
      </c>
    </row>
    <row r="263" spans="1:48" ht="15" hidden="1" customHeight="1" x14ac:dyDescent="0.3">
      <c r="A263" s="51" t="str">
        <f t="shared" ref="A263:A326" si="4">PROPER(TEXT($C263,"dddd"))</f>
        <v>Saturday</v>
      </c>
      <c r="B263" s="52"/>
      <c r="C263" s="36" cm="1">
        <f t="array" ref="C263">IF(ISERROR(INDEX(Jornadas[id],ROW()-5)),"",INDEX(Jornadas[fecha],ROW()-5))</f>
        <v>45962</v>
      </c>
      <c r="D263" s="2" cm="1">
        <f t="array" ref="D263">IF(ISERROR(INDEX(Jornadas[id],ROW()-5)),"",COUNTIFS(_Cortes!$C:$C,INDEX(Jornadas[id],ROW()-5),_Cortes!$B:$B,LOOKUP($D$4,_Barberos!$B:$B,_Barberos!$A:$A)))</f>
        <v>0</v>
      </c>
      <c r="E263" s="21" cm="1">
        <f t="array" ref="E263">IF(ISERROR(INDEX(Jornadas[id],ROW()-5)),"",INT(SUMIFS(Cortes[importe],Cortes[id_jornada],INDEX(Jornadas[id],ROW()-5),Cortes[id_barbero],LOOKUP($D$4,Barberos[nombre],Barberos[id]))*(INDEX(Jornadas[comision_barberos],1)/100)))</f>
        <v>0</v>
      </c>
      <c r="F263" s="21" cm="1">
        <f t="array" ref="F263">IF(ISERROR(INDEX(Jornadas[id],ROW()-5)),"",SUMIFS(Cortes[propina],Cortes[id_jornada],INDEX(Jornadas[id],ROW()-5),Cortes[id_barbero],LOOKUP($D$4,Barberos[nombre],Barberos[id])))</f>
        <v>0</v>
      </c>
      <c r="G263" s="21" cm="1">
        <f t="array" ref="G263">IF(ISERROR(INDEX(Jornadas[id],ROW()-5)),"",SUMIFS(Adelantos[importe],Adelantos[id_jornada],INDEX(Jornadas[id],ROW()-5),Adelantos[id_barbero],LOOKUP($D$4,Barberos[nombre],Barberos[id])))</f>
        <v>0</v>
      </c>
      <c r="H263" s="21" cm="1">
        <f t="array" ref="H263">IF(ISERROR(INDEX(Jornadas[id],ROW()-5)),"",E263+F263-G263)</f>
        <v>0</v>
      </c>
      <c r="I263" s="2" cm="1">
        <f t="array" ref="I263">IF(ISERROR(INDEX(Jornadas[id],ROW()-5)),"",COUNTIFS(_Cortes!$C:$C,INDEX(Jornadas[id],ROW()-5),_Cortes!$B:$B,LOOKUP($I$4,_Barberos!$B:$B,_Barberos!$A:$A)))</f>
        <v>16</v>
      </c>
      <c r="J263" s="21" cm="1">
        <f t="array" ref="J263">IF(ISERROR(INDEX(Jornadas[id],ROW()-5)),"",INT(SUMIFS(Cortes[importe],Cortes[id_jornada],INDEX(Jornadas[id],ROW()-5),Cortes[id_barbero],LOOKUP($I$4,Barberos[nombre],Barberos[id]))*(INDEX(Jornadas[comision_barberos],1)/100)))</f>
        <v>80000</v>
      </c>
      <c r="K263" s="21" cm="1">
        <f t="array" ref="K263">IF(ISERROR(INDEX(Jornadas[id],ROW()-5)),"",SUMIFS(Cortes[propina],Cortes[id_jornada],INDEX(Jornadas[id],ROW()-5),Cortes[id_barbero],LOOKUP($I$4,Barberos[nombre],Barberos[id])))</f>
        <v>7500</v>
      </c>
      <c r="L263" s="21" cm="1">
        <f t="array" ref="L263">IF(ISERROR(INDEX(Jornadas[id],ROW()-5)),"",SUMIFS(Adelantos[importe],Adelantos[id_jornada],INDEX(Jornadas[id],ROW()-5),Adelantos[id_barbero],LOOKUP($I$4,Barberos[nombre],Barberos[id])))</f>
        <v>0</v>
      </c>
      <c r="M263" s="21" cm="1">
        <f t="array" ref="M263">IF(ISERROR(INDEX(Jornadas[id],ROW()-5)),"",J263+K263-L263)</f>
        <v>87500</v>
      </c>
      <c r="N263" s="2" cm="1">
        <f t="array" ref="N263">IF(ISERROR(INDEX(Jornadas[id],ROW()-5)),"",COUNTIFS(_Cortes!$C:$C,INDEX(Jornadas[id],ROW()-5),_Cortes!$B:$B,LOOKUP($N$4,_Barberos!$B:$B,_Barberos!$A:$A)))</f>
        <v>0</v>
      </c>
      <c r="O263" s="21" cm="1">
        <f t="array" ref="O263">IF(ISERROR(INDEX(Jornadas[id],ROW()-5)),"",INT(SUMIFS(Cortes[importe],Cortes[id_jornada],INDEX(Jornadas[id],ROW()-5),Cortes[id_barbero],LOOKUP($N$4,Barberos[nombre],Barberos[id]))*(INDEX(Jornadas[comision_barberos],1)/100)))</f>
        <v>0</v>
      </c>
      <c r="P263" s="21" cm="1">
        <f t="array" ref="P263">IF(ISERROR(INDEX(Jornadas[id],ROW()-5)),"",SUMIFS(Cortes[propina],Cortes[id_jornada],INDEX(Jornadas[id],ROW()-5),Cortes[id_barbero],LOOKUP($N$4,Barberos[nombre],Barberos[id])))</f>
        <v>0</v>
      </c>
      <c r="Q263" s="21" cm="1">
        <f t="array" ref="Q263">IF(ISERROR(INDEX(Jornadas[id],ROW()-5)),"",SUMIFS(Adelantos[importe],Adelantos[id_jornada],INDEX(Jornadas[id],ROW()-5),Adelantos[id_barbero],LOOKUP($N$4,Barberos[nombre],Barberos[id])))</f>
        <v>0</v>
      </c>
      <c r="R263" s="21" cm="1">
        <f t="array" ref="R263">IF(ISERROR(INDEX(Jornadas[id],ROW()-5)),"",O263+P263-Q263)</f>
        <v>0</v>
      </c>
      <c r="S263" s="2" cm="1">
        <f t="array" ref="S263">IF(ISERROR(INDEX(Jornadas[id],ROW()-5)),"",COUNTIFS(_Cortes!$C:$C,INDEX(Jornadas[id],ROW()-5),_Cortes!$B:$B,LOOKUP($S$4,_Barberos!$B:$B,_Barberos!$A:$A)))</f>
        <v>12</v>
      </c>
      <c r="T263" s="21" cm="1">
        <f t="array" ref="T263">IF(ISERROR(INDEX(Jornadas[id],ROW()-5)),"",INT(SUMIFS(Cortes[importe],Cortes[id_jornada],INDEX(Jornadas[id],ROW()-5),Cortes[id_barbero],LOOKUP($S$4,Barberos[nombre],Barberos[id]))*(INDEX(Jornadas[comision_barberos],1)/100)))</f>
        <v>60000</v>
      </c>
      <c r="U263" s="21" cm="1">
        <f t="array" ref="U263">IF(ISERROR(INDEX(Jornadas[id],ROW()-5)),"",SUMIFS(Cortes[propina],Cortes[id_jornada],INDEX(Jornadas[id],ROW()-5),Cortes[id_barbero],LOOKUP($S$4,Barberos[nombre],Barberos[id])))</f>
        <v>13000</v>
      </c>
      <c r="V263" s="21" cm="1">
        <f t="array" ref="V263">IF(ISERROR(INDEX(Jornadas[id],ROW()-5)),"",SUMIFS(Adelantos[importe],Adelantos[id_jornada],INDEX(Jornadas[id],ROW()-5),Adelantos[id_barbero],LOOKUP($S$4,Barberos[nombre],Barberos[id])))</f>
        <v>0</v>
      </c>
      <c r="W263" s="21" cm="1">
        <f t="array" ref="W263">IF(ISERROR(INDEX(Jornadas[id],ROW()-5)),"",T263+U263-V263)</f>
        <v>73000</v>
      </c>
      <c r="X263" s="2" cm="1">
        <f t="array" ref="X263">IF(ISERROR(INDEX(Jornadas[id],ROW()-5)),"",COUNTIFS(_Cortes!$C:$C,INDEX(Jornadas[id],ROW()-5),_Cortes!$B:$B,LOOKUP($X$4,_Barberos!$B:$B,_Barberos!$A:$A)))</f>
        <v>12</v>
      </c>
      <c r="Y263" s="21" cm="1">
        <f t="array" ref="Y263">IF(ISERROR(INDEX(Jornadas[id],ROW()-5)),"",INT(SUMIFS(Cortes[importe],Cortes[id_jornada],INDEX(Jornadas[id],ROW()-5),Cortes[id_barbero],LOOKUP($X$4,Barberos[nombre],Barberos[id]))*(INDEX(Jornadas[comision_barberos],1)/100)))</f>
        <v>61500</v>
      </c>
      <c r="Z263" s="21" cm="1">
        <f t="array" ref="Z263">IF(ISERROR(INDEX(Jornadas[id],ROW()-5)),"",SUMIFS(Cortes[propina],Cortes[id_jornada],INDEX(Jornadas[id],ROW()-5),Cortes[id_barbero],LOOKUP($X$4,Barberos[nombre],Barberos[id])))</f>
        <v>13000</v>
      </c>
      <c r="AA263" s="21" cm="1">
        <f t="array" ref="AA263">IF(ISERROR(INDEX(Jornadas[id],ROW()-5)),"",SUMIFS(Adelantos[importe],Adelantos[id_jornada],INDEX(Jornadas[id],ROW()-5),Adelantos[id_barbero],LOOKUP($X$4,Barberos[nombre],Barberos[id])))</f>
        <v>0</v>
      </c>
      <c r="AB263" s="21" cm="1">
        <f t="array" ref="AB263">IF(ISERROR(INDEX(Jornadas[id],ROW()-5)),"",Y263+Z263-AA263)</f>
        <v>74500</v>
      </c>
      <c r="AC263" s="2" cm="1">
        <f t="array" ref="AC263">IF(ISERROR(INDEX(Jornadas[id],ROW()-5)),"",COUNTIFS(_Cortes!$C:$C,INDEX(Jornadas[id],ROW()-5),_Cortes!$B:$B,LOOKUP($AC$4,_Barberos!$B:$B,_Barberos!$A:$A)))</f>
        <v>13</v>
      </c>
      <c r="AD263" s="21" cm="1">
        <f t="array" ref="AD263">IF(ISERROR(INDEX(Jornadas[id],ROW()-5)),"",INT(SUMIFS(Cortes[importe],Cortes[id_jornada],INDEX(Jornadas[id],ROW()-5),Cortes[id_barbero],LOOKUP($AC$4,Barberos[nombre],Barberos[id]))*(INDEX(Jornadas[comision_barberos],1)/100)))</f>
        <v>68000</v>
      </c>
      <c r="AE263" s="21" cm="1">
        <f t="array" ref="AE263">IF(ISERROR(INDEX(Jornadas[id],ROW()-5)),"",SUMIFS(Cortes[propina],Cortes[id_jornada],INDEX(Jornadas[id],ROW()-5),Cortes[id_barbero],LOOKUP($AC$4,Barberos[nombre],Barberos[id])))</f>
        <v>2000</v>
      </c>
      <c r="AF263" s="21" cm="1">
        <f t="array" ref="AF263">IF(ISERROR(INDEX(Jornadas[id],ROW()-5)),"",SUMIFS(Adelantos[importe],Adelantos[id_jornada],INDEX(Jornadas[id],ROW()-5),Adelantos[id_barbero],LOOKUP($AC$4,Barberos[nombre],Barberos[id])))</f>
        <v>0</v>
      </c>
      <c r="AG263" s="21" cm="1">
        <f t="array" ref="AG263">IF(ISERROR(INDEX(Jornadas[id],ROW()-5)),"",AD263+AE263-AF263)</f>
        <v>70000</v>
      </c>
      <c r="AH263" s="2" cm="1">
        <f t="array" ref="AH263">IF(ISERROR(INDEX(Jornadas[id],ROW()-5)),"",COUNTIFS(_Cortes!$C:$C,INDEX(Jornadas[id],ROW()-5),_Cortes!$B:$B,LOOKUP($AH$4,_Barberos!$B:$B,_Barberos!$A:$A)))</f>
        <v>0</v>
      </c>
      <c r="AI263" s="21" cm="1">
        <f t="array" ref="AI263">IF(ISERROR(INDEX(Jornadas[id],ROW()-5)),"",INT(SUMIFS(Cortes[importe],Cortes[id_jornada],INDEX(Jornadas[id],ROW()-5),Cortes[id_barbero],LOOKUP($AH$4,Barberos[nombre],Barberos[id]))*(INDEX(Jornadas[comision_barberos],1)/100)))</f>
        <v>0</v>
      </c>
      <c r="AJ263" s="21" cm="1">
        <f t="array" ref="AJ263">IF(ISERROR(INDEX(Jornadas[id],ROW()-5)),"",SUMIFS(Cortes[propina],Cortes[id_jornada],INDEX(Jornadas[id],ROW()-5),Cortes[id_barbero],LOOKUP($AH$4,Barberos[nombre],Barberos[id])))</f>
        <v>0</v>
      </c>
      <c r="AK263" s="21" cm="1">
        <f t="array" ref="AK263">IF(ISERROR(INDEX(Jornadas[id],ROW()-5)),"",SUMIFS(Adelantos[importe],Adelantos[id_jornada],INDEX(Jornadas[id],ROW()-5),Adelantos[id_barbero],LOOKUP($AH$4,Barberos[nombre],Barberos[id])))</f>
        <v>0</v>
      </c>
      <c r="AL263" s="21" cm="1">
        <f t="array" ref="AL263">IF(ISERROR(INDEX(Jornadas[id],ROW()-5)),"",AI263+AJ263-AK263)</f>
        <v>0</v>
      </c>
      <c r="AM263" s="2" cm="1">
        <f t="array" ref="AM263">IF(ISERROR(INDEX(Jornadas[id],ROW()-5)),"",COUNTIFS(_Cortes!$C:$C,INDEX(Jornadas[id],ROW()-5),_Cortes!$B:$B,LOOKUP($AM$4,_Barberos!$B:$B,_Barberos!$A:$A)))</f>
        <v>9</v>
      </c>
      <c r="AN263" s="21" cm="1">
        <f t="array" ref="AN263">IF(ISERROR(INDEX(Jornadas[id],ROW()-5)),"",INT(SUMIFS(Cortes[importe],Cortes[id_jornada],INDEX(Jornadas[id],ROW()-5),Cortes[id_barbero],LOOKUP($AM$4,Barberos[nombre],Barberos[id]))*(INDEX(Jornadas[comision_barberos],1)/100)))</f>
        <v>49500</v>
      </c>
      <c r="AO263" s="21" cm="1">
        <f t="array" ref="AO263">IF(ISERROR(INDEX(Jornadas[id],ROW()-5)),"",SUMIFS(Cortes[propina],Cortes[id_jornada],INDEX(Jornadas[id],ROW()-5),Cortes[id_barbero],LOOKUP($AM$4,Barberos[nombre],Barberos[id])))</f>
        <v>4000</v>
      </c>
      <c r="AP263" s="21" cm="1">
        <f t="array" ref="AP263">IF(ISERROR(INDEX(Jornadas[id],ROW()-5)),"",SUMIFS(Adelantos[importe],Adelantos[id_jornada],INDEX(Jornadas[id],ROW()-5),Adelantos[id_barbero],LOOKUP($AM$4,Barberos[nombre],Barberos[id])))</f>
        <v>0</v>
      </c>
      <c r="AQ263" s="21" cm="1">
        <f t="array" ref="AQ263">IF(ISERROR(INDEX(Jornadas[id],ROW()-5)),"",AN263+AO263-AP263)</f>
        <v>53500</v>
      </c>
      <c r="AR263" s="2" cm="1">
        <f t="array" ref="AR263">IF(ISERROR(INDEX(Jornadas[id],ROW()-5)),"",COUNTIFS(_Cortes!$C:$C,INDEX(Jornadas[id],ROW()-5),_Cortes!$B:$B,LOOKUP($AR$4,_Barberos!$B:$B,_Barberos!$A:$A)))</f>
        <v>0</v>
      </c>
      <c r="AS263" s="21" cm="1">
        <f t="array" ref="AS263">IF(ISERROR(INDEX(Jornadas[id],ROW()-5)),"",INT(SUMIFS(Cortes[importe],Cortes[id_jornada],INDEX(Jornadas[id],ROW()-5),Cortes[id_barbero],LOOKUP($AR$4,Barberos[nombre],Barberos[id]))*(INDEX(Jornadas[comision_barberos],1)/100)))</f>
        <v>0</v>
      </c>
      <c r="AT263" s="21" cm="1">
        <f t="array" ref="AT263">IF(ISERROR(INDEX(Jornadas[id],ROW()-5)),"",SUMIFS(Cortes[propina],Cortes[id_jornada],INDEX(Jornadas[id],ROW()-5),Cortes[id_barbero],LOOKUP($AR$4,Barberos[nombre],Barberos[id])))</f>
        <v>0</v>
      </c>
      <c r="AU263" s="21" cm="1">
        <f t="array" ref="AU263">IF(ISERROR(INDEX(Jornadas[id],ROW()-5)),"",SUMIFS(Adelantos[importe],Adelantos[id_jornada],INDEX(Jornadas[id],ROW()-5),Adelantos[id_barbero],LOOKUP($AR$4,Barberos[nombre],Barberos[id])))</f>
        <v>0</v>
      </c>
      <c r="AV263" s="21" cm="1">
        <f t="array" ref="AV263">IF(ISERROR(INDEX(Jornadas[id],ROW()-5)),"",AS263+AT263-AU263)</f>
        <v>0</v>
      </c>
    </row>
    <row r="264" spans="1:48" ht="15" hidden="1" customHeight="1" x14ac:dyDescent="0.3">
      <c r="A264" s="53" t="str">
        <f t="shared" si="4"/>
        <v>Monday</v>
      </c>
      <c r="B264" s="54"/>
      <c r="C264" s="38" cm="1">
        <f t="array" ref="C264">IF(ISERROR(INDEX(Jornadas[id],ROW()-5)),"",INDEX(Jornadas[fecha],ROW()-5))</f>
        <v>45964</v>
      </c>
      <c r="D264" s="1" cm="1">
        <f t="array" ref="D264">IF(ISERROR(INDEX(Jornadas[id],ROW()-5)),"",COUNTIFS(_Cortes!$C:$C,INDEX(Jornadas[id],ROW()-5),_Cortes!$B:$B,LOOKUP($D$4,_Barberos!$B:$B,_Barberos!$A:$A)))</f>
        <v>4</v>
      </c>
      <c r="E264" s="20" cm="1">
        <f t="array" ref="E264">IF(ISERROR(INDEX(Jornadas[id],ROW()-5)),"",INT(SUMIFS(Cortes[importe],Cortes[id_jornada],INDEX(Jornadas[id],ROW()-5),Cortes[id_barbero],LOOKUP($D$4,Barberos[nombre],Barberos[id]))*(INDEX(Jornadas[comision_barberos],1)/100)))</f>
        <v>20000</v>
      </c>
      <c r="F264" s="20" cm="1">
        <f t="array" ref="F264">IF(ISERROR(INDEX(Jornadas[id],ROW()-5)),"",SUMIFS(Cortes[propina],Cortes[id_jornada],INDEX(Jornadas[id],ROW()-5),Cortes[id_barbero],LOOKUP($D$4,Barberos[nombre],Barberos[id])))</f>
        <v>800</v>
      </c>
      <c r="G264" s="20" cm="1">
        <f t="array" ref="G264">IF(ISERROR(INDEX(Jornadas[id],ROW()-5)),"",SUMIFS(Adelantos[importe],Adelantos[id_jornada],INDEX(Jornadas[id],ROW()-5),Adelantos[id_barbero],LOOKUP($D$4,Barberos[nombre],Barberos[id])))</f>
        <v>0</v>
      </c>
      <c r="H264" s="20" cm="1">
        <f t="array" ref="H264">IF(ISERROR(INDEX(Jornadas[id],ROW()-5)),"",E264+F264-G264)</f>
        <v>20800</v>
      </c>
      <c r="I264" s="1" cm="1">
        <f t="array" ref="I264">IF(ISERROR(INDEX(Jornadas[id],ROW()-5)),"",COUNTIFS(_Cortes!$C:$C,INDEX(Jornadas[id],ROW()-5),_Cortes!$B:$B,LOOKUP($I$4,_Barberos!$B:$B,_Barberos!$A:$A)))</f>
        <v>12</v>
      </c>
      <c r="J264" s="20" cm="1">
        <f t="array" ref="J264">IF(ISERROR(INDEX(Jornadas[id],ROW()-5)),"",INT(SUMIFS(Cortes[importe],Cortes[id_jornada],INDEX(Jornadas[id],ROW()-5),Cortes[id_barbero],LOOKUP($I$4,Barberos[nombre],Barberos[id]))*(INDEX(Jornadas[comision_barberos],1)/100)))</f>
        <v>63000</v>
      </c>
      <c r="K264" s="20" cm="1">
        <f t="array" ref="K264">IF(ISERROR(INDEX(Jornadas[id],ROW()-5)),"",SUMIFS(Cortes[propina],Cortes[id_jornada],INDEX(Jornadas[id],ROW()-5),Cortes[id_barbero],LOOKUP($I$4,Barberos[nombre],Barberos[id])))</f>
        <v>4500</v>
      </c>
      <c r="L264" s="20" cm="1">
        <f t="array" ref="L264">IF(ISERROR(INDEX(Jornadas[id],ROW()-5)),"",SUMIFS(Adelantos[importe],Adelantos[id_jornada],INDEX(Jornadas[id],ROW()-5),Adelantos[id_barbero],LOOKUP($I$4,Barberos[nombre],Barberos[id])))</f>
        <v>0</v>
      </c>
      <c r="M264" s="20" cm="1">
        <f t="array" ref="M264">IF(ISERROR(INDEX(Jornadas[id],ROW()-5)),"",J264+K264-L264)</f>
        <v>67500</v>
      </c>
      <c r="N264" s="1" cm="1">
        <f t="array" ref="N264">IF(ISERROR(INDEX(Jornadas[id],ROW()-5)),"",COUNTIFS(_Cortes!$C:$C,INDEX(Jornadas[id],ROW()-5),_Cortes!$B:$B,LOOKUP($N$4,_Barberos!$B:$B,_Barberos!$A:$A)))</f>
        <v>14</v>
      </c>
      <c r="O264" s="20" cm="1">
        <f t="array" ref="O264">IF(ISERROR(INDEX(Jornadas[id],ROW()-5)),"",INT(SUMIFS(Cortes[importe],Cortes[id_jornada],INDEX(Jornadas[id],ROW()-5),Cortes[id_barbero],LOOKUP($N$4,Barberos[nombre],Barberos[id]))*(INDEX(Jornadas[comision_barberos],1)/100)))</f>
        <v>74500</v>
      </c>
      <c r="P264" s="20" cm="1">
        <f t="array" ref="P264">IF(ISERROR(INDEX(Jornadas[id],ROW()-5)),"",SUMIFS(Cortes[propina],Cortes[id_jornada],INDEX(Jornadas[id],ROW()-5),Cortes[id_barbero],LOOKUP($N$4,Barberos[nombre],Barberos[id])))</f>
        <v>9500</v>
      </c>
      <c r="Q264" s="20" cm="1">
        <f t="array" ref="Q264">IF(ISERROR(INDEX(Jornadas[id],ROW()-5)),"",SUMIFS(Adelantos[importe],Adelantos[id_jornada],INDEX(Jornadas[id],ROW()-5),Adelantos[id_barbero],LOOKUP($N$4,Barberos[nombre],Barberos[id])))</f>
        <v>0</v>
      </c>
      <c r="R264" s="20" cm="1">
        <f t="array" ref="R264">IF(ISERROR(INDEX(Jornadas[id],ROW()-5)),"",O264+P264-Q264)</f>
        <v>84000</v>
      </c>
      <c r="S264" s="1" cm="1">
        <f t="array" ref="S264">IF(ISERROR(INDEX(Jornadas[id],ROW()-5)),"",COUNTIFS(_Cortes!$C:$C,INDEX(Jornadas[id],ROW()-5),_Cortes!$B:$B,LOOKUP($S$4,_Barberos!$B:$B,_Barberos!$A:$A)))</f>
        <v>11</v>
      </c>
      <c r="T264" s="20" cm="1">
        <f t="array" ref="T264">IF(ISERROR(INDEX(Jornadas[id],ROW()-5)),"",INT(SUMIFS(Cortes[importe],Cortes[id_jornada],INDEX(Jornadas[id],ROW()-5),Cortes[id_barbero],LOOKUP($S$4,Barberos[nombre],Barberos[id]))*(INDEX(Jornadas[comision_barberos],1)/100)))</f>
        <v>58000</v>
      </c>
      <c r="U264" s="20" cm="1">
        <f t="array" ref="U264">IF(ISERROR(INDEX(Jornadas[id],ROW()-5)),"",SUMIFS(Cortes[propina],Cortes[id_jornada],INDEX(Jornadas[id],ROW()-5),Cortes[id_barbero],LOOKUP($S$4,Barberos[nombre],Barberos[id])))</f>
        <v>3500</v>
      </c>
      <c r="V264" s="20" cm="1">
        <f t="array" ref="V264">IF(ISERROR(INDEX(Jornadas[id],ROW()-5)),"",SUMIFS(Adelantos[importe],Adelantos[id_jornada],INDEX(Jornadas[id],ROW()-5),Adelantos[id_barbero],LOOKUP($S$4,Barberos[nombre],Barberos[id])))</f>
        <v>0</v>
      </c>
      <c r="W264" s="20" cm="1">
        <f t="array" ref="W264">IF(ISERROR(INDEX(Jornadas[id],ROW()-5)),"",T264+U264-V264)</f>
        <v>61500</v>
      </c>
      <c r="X264" s="1" cm="1">
        <f t="array" ref="X264">IF(ISERROR(INDEX(Jornadas[id],ROW()-5)),"",COUNTIFS(_Cortes!$C:$C,INDEX(Jornadas[id],ROW()-5),_Cortes!$B:$B,LOOKUP($X$4,_Barberos!$B:$B,_Barberos!$A:$A)))</f>
        <v>0</v>
      </c>
      <c r="Y264" s="20" cm="1">
        <f t="array" ref="Y264">IF(ISERROR(INDEX(Jornadas[id],ROW()-5)),"",INT(SUMIFS(Cortes[importe],Cortes[id_jornada],INDEX(Jornadas[id],ROW()-5),Cortes[id_barbero],LOOKUP($X$4,Barberos[nombre],Barberos[id]))*(INDEX(Jornadas[comision_barberos],1)/100)))</f>
        <v>0</v>
      </c>
      <c r="Z264" s="20" cm="1">
        <f t="array" ref="Z264">IF(ISERROR(INDEX(Jornadas[id],ROW()-5)),"",SUMIFS(Cortes[propina],Cortes[id_jornada],INDEX(Jornadas[id],ROW()-5),Cortes[id_barbero],LOOKUP($X$4,Barberos[nombre],Barberos[id])))</f>
        <v>0</v>
      </c>
      <c r="AA264" s="20" cm="1">
        <f t="array" ref="AA264">IF(ISERROR(INDEX(Jornadas[id],ROW()-5)),"",SUMIFS(Adelantos[importe],Adelantos[id_jornada],INDEX(Jornadas[id],ROW()-5),Adelantos[id_barbero],LOOKUP($X$4,Barberos[nombre],Barberos[id])))</f>
        <v>0</v>
      </c>
      <c r="AB264" s="20" cm="1">
        <f t="array" ref="AB264">IF(ISERROR(INDEX(Jornadas[id],ROW()-5)),"",Y264+Z264-AA264)</f>
        <v>0</v>
      </c>
      <c r="AC264" s="1" cm="1">
        <f t="array" ref="AC264">IF(ISERROR(INDEX(Jornadas[id],ROW()-5)),"",COUNTIFS(_Cortes!$C:$C,INDEX(Jornadas[id],ROW()-5),_Cortes!$B:$B,LOOKUP($AC$4,_Barberos!$B:$B,_Barberos!$A:$A)))</f>
        <v>11</v>
      </c>
      <c r="AD264" s="20" cm="1">
        <f t="array" ref="AD264">IF(ISERROR(INDEX(Jornadas[id],ROW()-5)),"",INT(SUMIFS(Cortes[importe],Cortes[id_jornada],INDEX(Jornadas[id],ROW()-5),Cortes[id_barbero],LOOKUP($AC$4,Barberos[nombre],Barberos[id]))*(INDEX(Jornadas[comision_barberos],1)/100)))</f>
        <v>56500</v>
      </c>
      <c r="AE264" s="20" cm="1">
        <f t="array" ref="AE264">IF(ISERROR(INDEX(Jornadas[id],ROW()-5)),"",SUMIFS(Cortes[propina],Cortes[id_jornada],INDEX(Jornadas[id],ROW()-5),Cortes[id_barbero],LOOKUP($AC$4,Barberos[nombre],Barberos[id])))</f>
        <v>0</v>
      </c>
      <c r="AF264" s="20" cm="1">
        <f t="array" ref="AF264">IF(ISERROR(INDEX(Jornadas[id],ROW()-5)),"",SUMIFS(Adelantos[importe],Adelantos[id_jornada],INDEX(Jornadas[id],ROW()-5),Adelantos[id_barbero],LOOKUP($AC$4,Barberos[nombre],Barberos[id])))</f>
        <v>0</v>
      </c>
      <c r="AG264" s="20" cm="1">
        <f t="array" ref="AG264">IF(ISERROR(INDEX(Jornadas[id],ROW()-5)),"",AD264+AE264-AF264)</f>
        <v>56500</v>
      </c>
      <c r="AH264" s="1" cm="1">
        <f t="array" ref="AH264">IF(ISERROR(INDEX(Jornadas[id],ROW()-5)),"",COUNTIFS(_Cortes!$C:$C,INDEX(Jornadas[id],ROW()-5),_Cortes!$B:$B,LOOKUP($AH$4,_Barberos!$B:$B,_Barberos!$A:$A)))</f>
        <v>0</v>
      </c>
      <c r="AI264" s="20" cm="1">
        <f t="array" ref="AI264">IF(ISERROR(INDEX(Jornadas[id],ROW()-5)),"",INT(SUMIFS(Cortes[importe],Cortes[id_jornada],INDEX(Jornadas[id],ROW()-5),Cortes[id_barbero],LOOKUP($AH$4,Barberos[nombre],Barberos[id]))*(INDEX(Jornadas[comision_barberos],1)/100)))</f>
        <v>0</v>
      </c>
      <c r="AJ264" s="20" cm="1">
        <f t="array" ref="AJ264">IF(ISERROR(INDEX(Jornadas[id],ROW()-5)),"",SUMIFS(Cortes[propina],Cortes[id_jornada],INDEX(Jornadas[id],ROW()-5),Cortes[id_barbero],LOOKUP($AH$4,Barberos[nombre],Barberos[id])))</f>
        <v>0</v>
      </c>
      <c r="AK264" s="20" cm="1">
        <f t="array" ref="AK264">IF(ISERROR(INDEX(Jornadas[id],ROW()-5)),"",SUMIFS(Adelantos[importe],Adelantos[id_jornada],INDEX(Jornadas[id],ROW()-5),Adelantos[id_barbero],LOOKUP($AH$4,Barberos[nombre],Barberos[id])))</f>
        <v>0</v>
      </c>
      <c r="AL264" s="20" cm="1">
        <f t="array" ref="AL264">IF(ISERROR(INDEX(Jornadas[id],ROW()-5)),"",AI264+AJ264-AK264)</f>
        <v>0</v>
      </c>
      <c r="AM264" s="1" cm="1">
        <f t="array" ref="AM264">IF(ISERROR(INDEX(Jornadas[id],ROW()-5)),"",COUNTIFS(_Cortes!$C:$C,INDEX(Jornadas[id],ROW()-5),_Cortes!$B:$B,LOOKUP($AM$4,_Barberos!$B:$B,_Barberos!$A:$A)))</f>
        <v>0</v>
      </c>
      <c r="AN264" s="20" cm="1">
        <f t="array" ref="AN264">IF(ISERROR(INDEX(Jornadas[id],ROW()-5)),"",INT(SUMIFS(Cortes[importe],Cortes[id_jornada],INDEX(Jornadas[id],ROW()-5),Cortes[id_barbero],LOOKUP($AM$4,Barberos[nombre],Barberos[id]))*(INDEX(Jornadas[comision_barberos],1)/100)))</f>
        <v>0</v>
      </c>
      <c r="AO264" s="20" cm="1">
        <f t="array" ref="AO264">IF(ISERROR(INDEX(Jornadas[id],ROW()-5)),"",SUMIFS(Cortes[propina],Cortes[id_jornada],INDEX(Jornadas[id],ROW()-5),Cortes[id_barbero],LOOKUP($AM$4,Barberos[nombre],Barberos[id])))</f>
        <v>0</v>
      </c>
      <c r="AP264" s="20" cm="1">
        <f t="array" ref="AP264">IF(ISERROR(INDEX(Jornadas[id],ROW()-5)),"",SUMIFS(Adelantos[importe],Adelantos[id_jornada],INDEX(Jornadas[id],ROW()-5),Adelantos[id_barbero],LOOKUP($AM$4,Barberos[nombre],Barberos[id])))</f>
        <v>0</v>
      </c>
      <c r="AQ264" s="20" cm="1">
        <f t="array" ref="AQ264">IF(ISERROR(INDEX(Jornadas[id],ROW()-5)),"",AN264+AO264-AP264)</f>
        <v>0</v>
      </c>
      <c r="AR264" s="1" cm="1">
        <f t="array" ref="AR264">IF(ISERROR(INDEX(Jornadas[id],ROW()-5)),"",COUNTIFS(_Cortes!$C:$C,INDEX(Jornadas[id],ROW()-5),_Cortes!$B:$B,LOOKUP($AR$4,_Barberos!$B:$B,_Barberos!$A:$A)))</f>
        <v>0</v>
      </c>
      <c r="AS264" s="20" cm="1">
        <f t="array" ref="AS264">IF(ISERROR(INDEX(Jornadas[id],ROW()-5)),"",INT(SUMIFS(Cortes[importe],Cortes[id_jornada],INDEX(Jornadas[id],ROW()-5),Cortes[id_barbero],LOOKUP($AR$4,Barberos[nombre],Barberos[id]))*(INDEX(Jornadas[comision_barberos],1)/100)))</f>
        <v>0</v>
      </c>
      <c r="AT264" s="20" cm="1">
        <f t="array" ref="AT264">IF(ISERROR(INDEX(Jornadas[id],ROW()-5)),"",SUMIFS(Cortes[propina],Cortes[id_jornada],INDEX(Jornadas[id],ROW()-5),Cortes[id_barbero],LOOKUP($AR$4,Barberos[nombre],Barberos[id])))</f>
        <v>0</v>
      </c>
      <c r="AU264" s="20" cm="1">
        <f t="array" ref="AU264">IF(ISERROR(INDEX(Jornadas[id],ROW()-5)),"",SUMIFS(Adelantos[importe],Adelantos[id_jornada],INDEX(Jornadas[id],ROW()-5),Adelantos[id_barbero],LOOKUP($AR$4,Barberos[nombre],Barberos[id])))</f>
        <v>0</v>
      </c>
      <c r="AV264" s="20" cm="1">
        <f t="array" ref="AV264">IF(ISERROR(INDEX(Jornadas[id],ROW()-5)),"",AS264+AT264-AU264)</f>
        <v>0</v>
      </c>
    </row>
    <row r="265" spans="1:48" ht="15" hidden="1" customHeight="1" x14ac:dyDescent="0.3">
      <c r="A265" s="51" t="str">
        <f t="shared" si="4"/>
        <v>Tuesday</v>
      </c>
      <c r="B265" s="52"/>
      <c r="C265" s="36" cm="1">
        <f t="array" ref="C265">IF(ISERROR(INDEX(Jornadas[id],ROW()-5)),"",INDEX(Jornadas[fecha],ROW()-5))</f>
        <v>45965</v>
      </c>
      <c r="D265" s="2" cm="1">
        <f t="array" ref="D265">IF(ISERROR(INDEX(Jornadas[id],ROW()-5)),"",COUNTIFS(_Cortes!$C:$C,INDEX(Jornadas[id],ROW()-5),_Cortes!$B:$B,LOOKUP($D$4,_Barberos!$B:$B,_Barberos!$A:$A)))</f>
        <v>0</v>
      </c>
      <c r="E265" s="21" cm="1">
        <f t="array" ref="E265">IF(ISERROR(INDEX(Jornadas[id],ROW()-5)),"",INT(SUMIFS(Cortes[importe],Cortes[id_jornada],INDEX(Jornadas[id],ROW()-5),Cortes[id_barbero],LOOKUP($D$4,Barberos[nombre],Barberos[id]))*(INDEX(Jornadas[comision_barberos],1)/100)))</f>
        <v>0</v>
      </c>
      <c r="F265" s="21" cm="1">
        <f t="array" ref="F265">IF(ISERROR(INDEX(Jornadas[id],ROW()-5)),"",SUMIFS(Cortes[propina],Cortes[id_jornada],INDEX(Jornadas[id],ROW()-5),Cortes[id_barbero],LOOKUP($D$4,Barberos[nombre],Barberos[id])))</f>
        <v>0</v>
      </c>
      <c r="G265" s="21" cm="1">
        <f t="array" ref="G265">IF(ISERROR(INDEX(Jornadas[id],ROW()-5)),"",SUMIFS(Adelantos[importe],Adelantos[id_jornada],INDEX(Jornadas[id],ROW()-5),Adelantos[id_barbero],LOOKUP($D$4,Barberos[nombre],Barberos[id])))</f>
        <v>0</v>
      </c>
      <c r="H265" s="21" cm="1">
        <f t="array" ref="H265">IF(ISERROR(INDEX(Jornadas[id],ROW()-5)),"",E265+F265-G265)</f>
        <v>0</v>
      </c>
      <c r="I265" s="2" cm="1">
        <f t="array" ref="I265">IF(ISERROR(INDEX(Jornadas[id],ROW()-5)),"",COUNTIFS(_Cortes!$C:$C,INDEX(Jornadas[id],ROW()-5),_Cortes!$B:$B,LOOKUP($I$4,_Barberos!$B:$B,_Barberos!$A:$A)))</f>
        <v>6</v>
      </c>
      <c r="J265" s="21" cm="1">
        <f t="array" ref="J265">IF(ISERROR(INDEX(Jornadas[id],ROW()-5)),"",INT(SUMIFS(Cortes[importe],Cortes[id_jornada],INDEX(Jornadas[id],ROW()-5),Cortes[id_barbero],LOOKUP($I$4,Barberos[nombre],Barberos[id]))*(INDEX(Jornadas[comision_barberos],1)/100)))</f>
        <v>31500</v>
      </c>
      <c r="K265" s="21" cm="1">
        <f t="array" ref="K265">IF(ISERROR(INDEX(Jornadas[id],ROW()-5)),"",SUMIFS(Cortes[propina],Cortes[id_jornada],INDEX(Jornadas[id],ROW()-5),Cortes[id_barbero],LOOKUP($I$4,Barberos[nombre],Barberos[id])))</f>
        <v>8500</v>
      </c>
      <c r="L265" s="21" cm="1">
        <f t="array" ref="L265">IF(ISERROR(INDEX(Jornadas[id],ROW()-5)),"",SUMIFS(Adelantos[importe],Adelantos[id_jornada],INDEX(Jornadas[id],ROW()-5),Adelantos[id_barbero],LOOKUP($I$4,Barberos[nombre],Barberos[id])))</f>
        <v>0</v>
      </c>
      <c r="M265" s="21" cm="1">
        <f t="array" ref="M265">IF(ISERROR(INDEX(Jornadas[id],ROW()-5)),"",J265+K265-L265)</f>
        <v>40000</v>
      </c>
      <c r="N265" s="2" cm="1">
        <f t="array" ref="N265">IF(ISERROR(INDEX(Jornadas[id],ROW()-5)),"",COUNTIFS(_Cortes!$C:$C,INDEX(Jornadas[id],ROW()-5),_Cortes!$B:$B,LOOKUP($N$4,_Barberos!$B:$B,_Barberos!$A:$A)))</f>
        <v>11</v>
      </c>
      <c r="O265" s="21" cm="1">
        <f t="array" ref="O265">IF(ISERROR(INDEX(Jornadas[id],ROW()-5)),"",INT(SUMIFS(Cortes[importe],Cortes[id_jornada],INDEX(Jornadas[id],ROW()-5),Cortes[id_barbero],LOOKUP($N$4,Barberos[nombre],Barberos[id]))*(INDEX(Jornadas[comision_barberos],1)/100)))</f>
        <v>58000</v>
      </c>
      <c r="P265" s="21" cm="1">
        <f t="array" ref="P265">IF(ISERROR(INDEX(Jornadas[id],ROW()-5)),"",SUMIFS(Cortes[propina],Cortes[id_jornada],INDEX(Jornadas[id],ROW()-5),Cortes[id_barbero],LOOKUP($N$4,Barberos[nombre],Barberos[id])))</f>
        <v>15350</v>
      </c>
      <c r="Q265" s="21" cm="1">
        <f t="array" ref="Q265">IF(ISERROR(INDEX(Jornadas[id],ROW()-5)),"",SUMIFS(Adelantos[importe],Adelantos[id_jornada],INDEX(Jornadas[id],ROW()-5),Adelantos[id_barbero],LOOKUP($N$4,Barberos[nombre],Barberos[id])))</f>
        <v>0</v>
      </c>
      <c r="R265" s="21" cm="1">
        <f t="array" ref="R265">IF(ISERROR(INDEX(Jornadas[id],ROW()-5)),"",O265+P265-Q265)</f>
        <v>73350</v>
      </c>
      <c r="S265" s="2" cm="1">
        <f t="array" ref="S265">IF(ISERROR(INDEX(Jornadas[id],ROW()-5)),"",COUNTIFS(_Cortes!$C:$C,INDEX(Jornadas[id],ROW()-5),_Cortes!$B:$B,LOOKUP($S$4,_Barberos!$B:$B,_Barberos!$A:$A)))</f>
        <v>8</v>
      </c>
      <c r="T265" s="21" cm="1">
        <f t="array" ref="T265">IF(ISERROR(INDEX(Jornadas[id],ROW()-5)),"",INT(SUMIFS(Cortes[importe],Cortes[id_jornada],INDEX(Jornadas[id],ROW()-5),Cortes[id_barbero],LOOKUP($S$4,Barberos[nombre],Barberos[id]))*(INDEX(Jornadas[comision_barberos],1)/100)))</f>
        <v>43000</v>
      </c>
      <c r="U265" s="21" cm="1">
        <f t="array" ref="U265">IF(ISERROR(INDEX(Jornadas[id],ROW()-5)),"",SUMIFS(Cortes[propina],Cortes[id_jornada],INDEX(Jornadas[id],ROW()-5),Cortes[id_barbero],LOOKUP($S$4,Barberos[nombre],Barberos[id])))</f>
        <v>4500</v>
      </c>
      <c r="V265" s="21" cm="1">
        <f t="array" ref="V265">IF(ISERROR(INDEX(Jornadas[id],ROW()-5)),"",SUMIFS(Adelantos[importe],Adelantos[id_jornada],INDEX(Jornadas[id],ROW()-5),Adelantos[id_barbero],LOOKUP($S$4,Barberos[nombre],Barberos[id])))</f>
        <v>0</v>
      </c>
      <c r="W265" s="21" cm="1">
        <f t="array" ref="W265">IF(ISERROR(INDEX(Jornadas[id],ROW()-5)),"",T265+U265-V265)</f>
        <v>47500</v>
      </c>
      <c r="X265" s="2" cm="1">
        <f t="array" ref="X265">IF(ISERROR(INDEX(Jornadas[id],ROW()-5)),"",COUNTIFS(_Cortes!$C:$C,INDEX(Jornadas[id],ROW()-5),_Cortes!$B:$B,LOOKUP($X$4,_Barberos!$B:$B,_Barberos!$A:$A)))</f>
        <v>6</v>
      </c>
      <c r="Y265" s="21" cm="1">
        <f t="array" ref="Y265">IF(ISERROR(INDEX(Jornadas[id],ROW()-5)),"",INT(SUMIFS(Cortes[importe],Cortes[id_jornada],INDEX(Jornadas[id],ROW()-5),Cortes[id_barbero],LOOKUP($X$4,Barberos[nombre],Barberos[id]))*(INDEX(Jornadas[comision_barberos],1)/100)))</f>
        <v>33000</v>
      </c>
      <c r="Z265" s="21" cm="1">
        <f t="array" ref="Z265">IF(ISERROR(INDEX(Jornadas[id],ROW()-5)),"",SUMIFS(Cortes[propina],Cortes[id_jornada],INDEX(Jornadas[id],ROW()-5),Cortes[id_barbero],LOOKUP($X$4,Barberos[nombre],Barberos[id])))</f>
        <v>3000</v>
      </c>
      <c r="AA265" s="21" cm="1">
        <f t="array" ref="AA265">IF(ISERROR(INDEX(Jornadas[id],ROW()-5)),"",SUMIFS(Adelantos[importe],Adelantos[id_jornada],INDEX(Jornadas[id],ROW()-5),Adelantos[id_barbero],LOOKUP($X$4,Barberos[nombre],Barberos[id])))</f>
        <v>0</v>
      </c>
      <c r="AB265" s="21" cm="1">
        <f t="array" ref="AB265">IF(ISERROR(INDEX(Jornadas[id],ROW()-5)),"",Y265+Z265-AA265)</f>
        <v>36000</v>
      </c>
      <c r="AC265" s="2" cm="1">
        <f t="array" ref="AC265">IF(ISERROR(INDEX(Jornadas[id],ROW()-5)),"",COUNTIFS(_Cortes!$C:$C,INDEX(Jornadas[id],ROW()-5),_Cortes!$B:$B,LOOKUP($AC$4,_Barberos!$B:$B,_Barberos!$A:$A)))</f>
        <v>0</v>
      </c>
      <c r="AD265" s="21" cm="1">
        <f t="array" ref="AD265">IF(ISERROR(INDEX(Jornadas[id],ROW()-5)),"",INT(SUMIFS(Cortes[importe],Cortes[id_jornada],INDEX(Jornadas[id],ROW()-5),Cortes[id_barbero],LOOKUP($AC$4,Barberos[nombre],Barberos[id]))*(INDEX(Jornadas[comision_barberos],1)/100)))</f>
        <v>0</v>
      </c>
      <c r="AE265" s="21" cm="1">
        <f t="array" ref="AE265">IF(ISERROR(INDEX(Jornadas[id],ROW()-5)),"",SUMIFS(Cortes[propina],Cortes[id_jornada],INDEX(Jornadas[id],ROW()-5),Cortes[id_barbero],LOOKUP($AC$4,Barberos[nombre],Barberos[id])))</f>
        <v>0</v>
      </c>
      <c r="AF265" s="21" cm="1">
        <f t="array" ref="AF265">IF(ISERROR(INDEX(Jornadas[id],ROW()-5)),"",SUMIFS(Adelantos[importe],Adelantos[id_jornada],INDEX(Jornadas[id],ROW()-5),Adelantos[id_barbero],LOOKUP($AC$4,Barberos[nombre],Barberos[id])))</f>
        <v>0</v>
      </c>
      <c r="AG265" s="21" cm="1">
        <f t="array" ref="AG265">IF(ISERROR(INDEX(Jornadas[id],ROW()-5)),"",AD265+AE265-AF265)</f>
        <v>0</v>
      </c>
      <c r="AH265" s="2" cm="1">
        <f t="array" ref="AH265">IF(ISERROR(INDEX(Jornadas[id],ROW()-5)),"",COUNTIFS(_Cortes!$C:$C,INDEX(Jornadas[id],ROW()-5),_Cortes!$B:$B,LOOKUP($AH$4,_Barberos!$B:$B,_Barberos!$A:$A)))</f>
        <v>0</v>
      </c>
      <c r="AI265" s="21" cm="1">
        <f t="array" ref="AI265">IF(ISERROR(INDEX(Jornadas[id],ROW()-5)),"",INT(SUMIFS(Cortes[importe],Cortes[id_jornada],INDEX(Jornadas[id],ROW()-5),Cortes[id_barbero],LOOKUP($AH$4,Barberos[nombre],Barberos[id]))*(INDEX(Jornadas[comision_barberos],1)/100)))</f>
        <v>0</v>
      </c>
      <c r="AJ265" s="21" cm="1">
        <f t="array" ref="AJ265">IF(ISERROR(INDEX(Jornadas[id],ROW()-5)),"",SUMIFS(Cortes[propina],Cortes[id_jornada],INDEX(Jornadas[id],ROW()-5),Cortes[id_barbero],LOOKUP($AH$4,Barberos[nombre],Barberos[id])))</f>
        <v>0</v>
      </c>
      <c r="AK265" s="21" cm="1">
        <f t="array" ref="AK265">IF(ISERROR(INDEX(Jornadas[id],ROW()-5)),"",SUMIFS(Adelantos[importe],Adelantos[id_jornada],INDEX(Jornadas[id],ROW()-5),Adelantos[id_barbero],LOOKUP($AH$4,Barberos[nombre],Barberos[id])))</f>
        <v>0</v>
      </c>
      <c r="AL265" s="21" cm="1">
        <f t="array" ref="AL265">IF(ISERROR(INDEX(Jornadas[id],ROW()-5)),"",AI265+AJ265-AK265)</f>
        <v>0</v>
      </c>
      <c r="AM265" s="2" cm="1">
        <f t="array" ref="AM265">IF(ISERROR(INDEX(Jornadas[id],ROW()-5)),"",COUNTIFS(_Cortes!$C:$C,INDEX(Jornadas[id],ROW()-5),_Cortes!$B:$B,LOOKUP($AM$4,_Barberos!$B:$B,_Barberos!$A:$A)))</f>
        <v>0</v>
      </c>
      <c r="AN265" s="21" cm="1">
        <f t="array" ref="AN265">IF(ISERROR(INDEX(Jornadas[id],ROW()-5)),"",INT(SUMIFS(Cortes[importe],Cortes[id_jornada],INDEX(Jornadas[id],ROW()-5),Cortes[id_barbero],LOOKUP($AM$4,Barberos[nombre],Barberos[id]))*(INDEX(Jornadas[comision_barberos],1)/100)))</f>
        <v>0</v>
      </c>
      <c r="AO265" s="21" cm="1">
        <f t="array" ref="AO265">IF(ISERROR(INDEX(Jornadas[id],ROW()-5)),"",SUMIFS(Cortes[propina],Cortes[id_jornada],INDEX(Jornadas[id],ROW()-5),Cortes[id_barbero],LOOKUP($AM$4,Barberos[nombre],Barberos[id])))</f>
        <v>0</v>
      </c>
      <c r="AP265" s="21" cm="1">
        <f t="array" ref="AP265">IF(ISERROR(INDEX(Jornadas[id],ROW()-5)),"",SUMIFS(Adelantos[importe],Adelantos[id_jornada],INDEX(Jornadas[id],ROW()-5),Adelantos[id_barbero],LOOKUP($AM$4,Barberos[nombre],Barberos[id])))</f>
        <v>0</v>
      </c>
      <c r="AQ265" s="21" cm="1">
        <f t="array" ref="AQ265">IF(ISERROR(INDEX(Jornadas[id],ROW()-5)),"",AN265+AO265-AP265)</f>
        <v>0</v>
      </c>
      <c r="AR265" s="2" cm="1">
        <f t="array" ref="AR265">IF(ISERROR(INDEX(Jornadas[id],ROW()-5)),"",COUNTIFS(_Cortes!$C:$C,INDEX(Jornadas[id],ROW()-5),_Cortes!$B:$B,LOOKUP($AR$4,_Barberos!$B:$B,_Barberos!$A:$A)))</f>
        <v>0</v>
      </c>
      <c r="AS265" s="21" cm="1">
        <f t="array" ref="AS265">IF(ISERROR(INDEX(Jornadas[id],ROW()-5)),"",INT(SUMIFS(Cortes[importe],Cortes[id_jornada],INDEX(Jornadas[id],ROW()-5),Cortes[id_barbero],LOOKUP($AR$4,Barberos[nombre],Barberos[id]))*(INDEX(Jornadas[comision_barberos],1)/100)))</f>
        <v>0</v>
      </c>
      <c r="AT265" s="21" cm="1">
        <f t="array" ref="AT265">IF(ISERROR(INDEX(Jornadas[id],ROW()-5)),"",SUMIFS(Cortes[propina],Cortes[id_jornada],INDEX(Jornadas[id],ROW()-5),Cortes[id_barbero],LOOKUP($AR$4,Barberos[nombre],Barberos[id])))</f>
        <v>0</v>
      </c>
      <c r="AU265" s="21" cm="1">
        <f t="array" ref="AU265">IF(ISERROR(INDEX(Jornadas[id],ROW()-5)),"",SUMIFS(Adelantos[importe],Adelantos[id_jornada],INDEX(Jornadas[id],ROW()-5),Adelantos[id_barbero],LOOKUP($AR$4,Barberos[nombre],Barberos[id])))</f>
        <v>0</v>
      </c>
      <c r="AV265" s="21" cm="1">
        <f t="array" ref="AV265">IF(ISERROR(INDEX(Jornadas[id],ROW()-5)),"",AS265+AT265-AU265)</f>
        <v>0</v>
      </c>
    </row>
    <row r="266" spans="1:48" ht="15" hidden="1" customHeight="1" x14ac:dyDescent="0.3">
      <c r="A266" s="53" t="str">
        <f t="shared" si="4"/>
        <v>Wednesday</v>
      </c>
      <c r="B266" s="54"/>
      <c r="C266" s="38" cm="1">
        <f t="array" ref="C266">IF(ISERROR(INDEX(Jornadas[id],ROW()-5)),"",INDEX(Jornadas[fecha],ROW()-5))</f>
        <v>45966</v>
      </c>
      <c r="D266" s="1" cm="1">
        <f t="array" ref="D266">IF(ISERROR(INDEX(Jornadas[id],ROW()-5)),"",COUNTIFS(_Cortes!$C:$C,INDEX(Jornadas[id],ROW()-5),_Cortes!$B:$B,LOOKUP($D$4,_Barberos!$B:$B,_Barberos!$A:$A)))</f>
        <v>9</v>
      </c>
      <c r="E266" s="20" cm="1">
        <f t="array" ref="E266">IF(ISERROR(INDEX(Jornadas[id],ROW()-5)),"",INT(SUMIFS(Cortes[importe],Cortes[id_jornada],INDEX(Jornadas[id],ROW()-5),Cortes[id_barbero],LOOKUP($D$4,Barberos[nombre],Barberos[id]))*(INDEX(Jornadas[comision_barberos],1)/100)))</f>
        <v>48000</v>
      </c>
      <c r="F266" s="20" cm="1">
        <f t="array" ref="F266">IF(ISERROR(INDEX(Jornadas[id],ROW()-5)),"",SUMIFS(Cortes[propina],Cortes[id_jornada],INDEX(Jornadas[id],ROW()-5),Cortes[id_barbero],LOOKUP($D$4,Barberos[nombre],Barberos[id])))</f>
        <v>2500</v>
      </c>
      <c r="G266" s="20" cm="1">
        <f t="array" ref="G266">IF(ISERROR(INDEX(Jornadas[id],ROW()-5)),"",SUMIFS(Adelantos[importe],Adelantos[id_jornada],INDEX(Jornadas[id],ROW()-5),Adelantos[id_barbero],LOOKUP($D$4,Barberos[nombre],Barberos[id])))</f>
        <v>7000</v>
      </c>
      <c r="H266" s="20" cm="1">
        <f t="array" ref="H266">IF(ISERROR(INDEX(Jornadas[id],ROW()-5)),"",E266+F266-G266)</f>
        <v>43500</v>
      </c>
      <c r="I266" s="1" cm="1">
        <f t="array" ref="I266">IF(ISERROR(INDEX(Jornadas[id],ROW()-5)),"",COUNTIFS(_Cortes!$C:$C,INDEX(Jornadas[id],ROW()-5),_Cortes!$B:$B,LOOKUP($I$4,_Barberos!$B:$B,_Barberos!$A:$A)))</f>
        <v>0</v>
      </c>
      <c r="J266" s="20" cm="1">
        <f t="array" ref="J266">IF(ISERROR(INDEX(Jornadas[id],ROW()-5)),"",INT(SUMIFS(Cortes[importe],Cortes[id_jornada],INDEX(Jornadas[id],ROW()-5),Cortes[id_barbero],LOOKUP($I$4,Barberos[nombre],Barberos[id]))*(INDEX(Jornadas[comision_barberos],1)/100)))</f>
        <v>0</v>
      </c>
      <c r="K266" s="20" cm="1">
        <f t="array" ref="K266">IF(ISERROR(INDEX(Jornadas[id],ROW()-5)),"",SUMIFS(Cortes[propina],Cortes[id_jornada],INDEX(Jornadas[id],ROW()-5),Cortes[id_barbero],LOOKUP($I$4,Barberos[nombre],Barberos[id])))</f>
        <v>0</v>
      </c>
      <c r="L266" s="20" cm="1">
        <f t="array" ref="L266">IF(ISERROR(INDEX(Jornadas[id],ROW()-5)),"",SUMIFS(Adelantos[importe],Adelantos[id_jornada],INDEX(Jornadas[id],ROW()-5),Adelantos[id_barbero],LOOKUP($I$4,Barberos[nombre],Barberos[id])))</f>
        <v>0</v>
      </c>
      <c r="M266" s="20" cm="1">
        <f t="array" ref="M266">IF(ISERROR(INDEX(Jornadas[id],ROW()-5)),"",J266+K266-L266)</f>
        <v>0</v>
      </c>
      <c r="N266" s="1" cm="1">
        <f t="array" ref="N266">IF(ISERROR(INDEX(Jornadas[id],ROW()-5)),"",COUNTIFS(_Cortes!$C:$C,INDEX(Jornadas[id],ROW()-5),_Cortes!$B:$B,LOOKUP($N$4,_Barberos!$B:$B,_Barberos!$A:$A)))</f>
        <v>14</v>
      </c>
      <c r="O266" s="20" cm="1">
        <f t="array" ref="O266">IF(ISERROR(INDEX(Jornadas[id],ROW()-5)),"",INT(SUMIFS(Cortes[importe],Cortes[id_jornada],INDEX(Jornadas[id],ROW()-5),Cortes[id_barbero],LOOKUP($N$4,Barberos[nombre],Barberos[id]))*(INDEX(Jornadas[comision_barberos],1)/100)))</f>
        <v>73000</v>
      </c>
      <c r="P266" s="20" cm="1">
        <f t="array" ref="P266">IF(ISERROR(INDEX(Jornadas[id],ROW()-5)),"",SUMIFS(Cortes[propina],Cortes[id_jornada],INDEX(Jornadas[id],ROW()-5),Cortes[id_barbero],LOOKUP($N$4,Barberos[nombre],Barberos[id])))</f>
        <v>17000</v>
      </c>
      <c r="Q266" s="20" cm="1">
        <f t="array" ref="Q266">IF(ISERROR(INDEX(Jornadas[id],ROW()-5)),"",SUMIFS(Adelantos[importe],Adelantos[id_jornada],INDEX(Jornadas[id],ROW()-5),Adelantos[id_barbero],LOOKUP($N$4,Barberos[nombre],Barberos[id])))</f>
        <v>0</v>
      </c>
      <c r="R266" s="20" cm="1">
        <f t="array" ref="R266">IF(ISERROR(INDEX(Jornadas[id],ROW()-5)),"",O266+P266-Q266)</f>
        <v>90000</v>
      </c>
      <c r="S266" s="1" cm="1">
        <f t="array" ref="S266">IF(ISERROR(INDEX(Jornadas[id],ROW()-5)),"",COUNTIFS(_Cortes!$C:$C,INDEX(Jornadas[id],ROW()-5),_Cortes!$B:$B,LOOKUP($S$4,_Barberos!$B:$B,_Barberos!$A:$A)))</f>
        <v>0</v>
      </c>
      <c r="T266" s="20" cm="1">
        <f t="array" ref="T266">IF(ISERROR(INDEX(Jornadas[id],ROW()-5)),"",INT(SUMIFS(Cortes[importe],Cortes[id_jornada],INDEX(Jornadas[id],ROW()-5),Cortes[id_barbero],LOOKUP($S$4,Barberos[nombre],Barberos[id]))*(INDEX(Jornadas[comision_barberos],1)/100)))</f>
        <v>0</v>
      </c>
      <c r="U266" s="20" cm="1">
        <f t="array" ref="U266">IF(ISERROR(INDEX(Jornadas[id],ROW()-5)),"",SUMIFS(Cortes[propina],Cortes[id_jornada],INDEX(Jornadas[id],ROW()-5),Cortes[id_barbero],LOOKUP($S$4,Barberos[nombre],Barberos[id])))</f>
        <v>0</v>
      </c>
      <c r="V266" s="20" cm="1">
        <f t="array" ref="V266">IF(ISERROR(INDEX(Jornadas[id],ROW()-5)),"",SUMIFS(Adelantos[importe],Adelantos[id_jornada],INDEX(Jornadas[id],ROW()-5),Adelantos[id_barbero],LOOKUP($S$4,Barberos[nombre],Barberos[id])))</f>
        <v>0</v>
      </c>
      <c r="W266" s="20" cm="1">
        <f t="array" ref="W266">IF(ISERROR(INDEX(Jornadas[id],ROW()-5)),"",T266+U266-V266)</f>
        <v>0</v>
      </c>
      <c r="X266" s="1" cm="1">
        <f t="array" ref="X266">IF(ISERROR(INDEX(Jornadas[id],ROW()-5)),"",COUNTIFS(_Cortes!$C:$C,INDEX(Jornadas[id],ROW()-5),_Cortes!$B:$B,LOOKUP($X$4,_Barberos!$B:$B,_Barberos!$A:$A)))</f>
        <v>12</v>
      </c>
      <c r="Y266" s="20" cm="1">
        <f t="array" ref="Y266">IF(ISERROR(INDEX(Jornadas[id],ROW()-5)),"",INT(SUMIFS(Cortes[importe],Cortes[id_jornada],INDEX(Jornadas[id],ROW()-5),Cortes[id_barbero],LOOKUP($X$4,Barberos[nombre],Barberos[id]))*(INDEX(Jornadas[comision_barberos],1)/100)))</f>
        <v>60000</v>
      </c>
      <c r="Z266" s="20" cm="1">
        <f t="array" ref="Z266">IF(ISERROR(INDEX(Jornadas[id],ROW()-5)),"",SUMIFS(Cortes[propina],Cortes[id_jornada],INDEX(Jornadas[id],ROW()-5),Cortes[id_barbero],LOOKUP($X$4,Barberos[nombre],Barberos[id])))</f>
        <v>8000</v>
      </c>
      <c r="AA266" s="20" cm="1">
        <f t="array" ref="AA266">IF(ISERROR(INDEX(Jornadas[id],ROW()-5)),"",SUMIFS(Adelantos[importe],Adelantos[id_jornada],INDEX(Jornadas[id],ROW()-5),Adelantos[id_barbero],LOOKUP($X$4,Barberos[nombre],Barberos[id])))</f>
        <v>0</v>
      </c>
      <c r="AB266" s="20" cm="1">
        <f t="array" ref="AB266">IF(ISERROR(INDEX(Jornadas[id],ROW()-5)),"",Y266+Z266-AA266)</f>
        <v>68000</v>
      </c>
      <c r="AC266" s="1" cm="1">
        <f t="array" ref="AC266">IF(ISERROR(INDEX(Jornadas[id],ROW()-5)),"",COUNTIFS(_Cortes!$C:$C,INDEX(Jornadas[id],ROW()-5),_Cortes!$B:$B,LOOKUP($AC$4,_Barberos!$B:$B,_Barberos!$A:$A)))</f>
        <v>13</v>
      </c>
      <c r="AD266" s="20" cm="1">
        <f t="array" ref="AD266">IF(ISERROR(INDEX(Jornadas[id],ROW()-5)),"",INT(SUMIFS(Cortes[importe],Cortes[id_jornada],INDEX(Jornadas[id],ROW()-5),Cortes[id_barbero],LOOKUP($AC$4,Barberos[nombre],Barberos[id]))*(INDEX(Jornadas[comision_barberos],1)/100)))</f>
        <v>66500</v>
      </c>
      <c r="AE266" s="20" cm="1">
        <f t="array" ref="AE266">IF(ISERROR(INDEX(Jornadas[id],ROW()-5)),"",SUMIFS(Cortes[propina],Cortes[id_jornada],INDEX(Jornadas[id],ROW()-5),Cortes[id_barbero],LOOKUP($AC$4,Barberos[nombre],Barberos[id])))</f>
        <v>0</v>
      </c>
      <c r="AF266" s="20" cm="1">
        <f t="array" ref="AF266">IF(ISERROR(INDEX(Jornadas[id],ROW()-5)),"",SUMIFS(Adelantos[importe],Adelantos[id_jornada],INDEX(Jornadas[id],ROW()-5),Adelantos[id_barbero],LOOKUP($AC$4,Barberos[nombre],Barberos[id])))</f>
        <v>500</v>
      </c>
      <c r="AG266" s="20" cm="1">
        <f t="array" ref="AG266">IF(ISERROR(INDEX(Jornadas[id],ROW()-5)),"",AD266+AE266-AF266)</f>
        <v>66000</v>
      </c>
      <c r="AH266" s="1" cm="1">
        <f t="array" ref="AH266">IF(ISERROR(INDEX(Jornadas[id],ROW()-5)),"",COUNTIFS(_Cortes!$C:$C,INDEX(Jornadas[id],ROW()-5),_Cortes!$B:$B,LOOKUP($AH$4,_Barberos!$B:$B,_Barberos!$A:$A)))</f>
        <v>0</v>
      </c>
      <c r="AI266" s="20" cm="1">
        <f t="array" ref="AI266">IF(ISERROR(INDEX(Jornadas[id],ROW()-5)),"",INT(SUMIFS(Cortes[importe],Cortes[id_jornada],INDEX(Jornadas[id],ROW()-5),Cortes[id_barbero],LOOKUP($AH$4,Barberos[nombre],Barberos[id]))*(INDEX(Jornadas[comision_barberos],1)/100)))</f>
        <v>0</v>
      </c>
      <c r="AJ266" s="20" cm="1">
        <f t="array" ref="AJ266">IF(ISERROR(INDEX(Jornadas[id],ROW()-5)),"",SUMIFS(Cortes[propina],Cortes[id_jornada],INDEX(Jornadas[id],ROW()-5),Cortes[id_barbero],LOOKUP($AH$4,Barberos[nombre],Barberos[id])))</f>
        <v>0</v>
      </c>
      <c r="AK266" s="20" cm="1">
        <f t="array" ref="AK266">IF(ISERROR(INDEX(Jornadas[id],ROW()-5)),"",SUMIFS(Adelantos[importe],Adelantos[id_jornada],INDEX(Jornadas[id],ROW()-5),Adelantos[id_barbero],LOOKUP($AH$4,Barberos[nombre],Barberos[id])))</f>
        <v>0</v>
      </c>
      <c r="AL266" s="20" cm="1">
        <f t="array" ref="AL266">IF(ISERROR(INDEX(Jornadas[id],ROW()-5)),"",AI266+AJ266-AK266)</f>
        <v>0</v>
      </c>
      <c r="AM266" s="1" cm="1">
        <f t="array" ref="AM266">IF(ISERROR(INDEX(Jornadas[id],ROW()-5)),"",COUNTIFS(_Cortes!$C:$C,INDEX(Jornadas[id],ROW()-5),_Cortes!$B:$B,LOOKUP($AM$4,_Barberos!$B:$B,_Barberos!$A:$A)))</f>
        <v>0</v>
      </c>
      <c r="AN266" s="20" cm="1">
        <f t="array" ref="AN266">IF(ISERROR(INDEX(Jornadas[id],ROW()-5)),"",INT(SUMIFS(Cortes[importe],Cortes[id_jornada],INDEX(Jornadas[id],ROW()-5),Cortes[id_barbero],LOOKUP($AM$4,Barberos[nombre],Barberos[id]))*(INDEX(Jornadas[comision_barberos],1)/100)))</f>
        <v>0</v>
      </c>
      <c r="AO266" s="20" cm="1">
        <f t="array" ref="AO266">IF(ISERROR(INDEX(Jornadas[id],ROW()-5)),"",SUMIFS(Cortes[propina],Cortes[id_jornada],INDEX(Jornadas[id],ROW()-5),Cortes[id_barbero],LOOKUP($AM$4,Barberos[nombre],Barberos[id])))</f>
        <v>0</v>
      </c>
      <c r="AP266" s="20" cm="1">
        <f t="array" ref="AP266">IF(ISERROR(INDEX(Jornadas[id],ROW()-5)),"",SUMIFS(Adelantos[importe],Adelantos[id_jornada],INDEX(Jornadas[id],ROW()-5),Adelantos[id_barbero],LOOKUP($AM$4,Barberos[nombre],Barberos[id])))</f>
        <v>0</v>
      </c>
      <c r="AQ266" s="20" cm="1">
        <f t="array" ref="AQ266">IF(ISERROR(INDEX(Jornadas[id],ROW()-5)),"",AN266+AO266-AP266)</f>
        <v>0</v>
      </c>
      <c r="AR266" s="1" cm="1">
        <f t="array" ref="AR266">IF(ISERROR(INDEX(Jornadas[id],ROW()-5)),"",COUNTIFS(_Cortes!$C:$C,INDEX(Jornadas[id],ROW()-5),_Cortes!$B:$B,LOOKUP($AR$4,_Barberos!$B:$B,_Barberos!$A:$A)))</f>
        <v>0</v>
      </c>
      <c r="AS266" s="20" cm="1">
        <f t="array" ref="AS266">IF(ISERROR(INDEX(Jornadas[id],ROW()-5)),"",INT(SUMIFS(Cortes[importe],Cortes[id_jornada],INDEX(Jornadas[id],ROW()-5),Cortes[id_barbero],LOOKUP($AR$4,Barberos[nombre],Barberos[id]))*(INDEX(Jornadas[comision_barberos],1)/100)))</f>
        <v>0</v>
      </c>
      <c r="AT266" s="20" cm="1">
        <f t="array" ref="AT266">IF(ISERROR(INDEX(Jornadas[id],ROW()-5)),"",SUMIFS(Cortes[propina],Cortes[id_jornada],INDEX(Jornadas[id],ROW()-5),Cortes[id_barbero],LOOKUP($AR$4,Barberos[nombre],Barberos[id])))</f>
        <v>0</v>
      </c>
      <c r="AU266" s="20" cm="1">
        <f t="array" ref="AU266">IF(ISERROR(INDEX(Jornadas[id],ROW()-5)),"",SUMIFS(Adelantos[importe],Adelantos[id_jornada],INDEX(Jornadas[id],ROW()-5),Adelantos[id_barbero],LOOKUP($AR$4,Barberos[nombre],Barberos[id])))</f>
        <v>0</v>
      </c>
      <c r="AV266" s="20" cm="1">
        <f t="array" ref="AV266">IF(ISERROR(INDEX(Jornadas[id],ROW()-5)),"",AS266+AT266-AU266)</f>
        <v>0</v>
      </c>
    </row>
    <row r="267" spans="1:48" ht="15" hidden="1" customHeight="1" x14ac:dyDescent="0.3">
      <c r="A267" s="51" t="str">
        <f t="shared" si="4"/>
        <v>Thursday</v>
      </c>
      <c r="B267" s="52"/>
      <c r="C267" s="36" cm="1">
        <f t="array" ref="C267">IF(ISERROR(INDEX(Jornadas[id],ROW()-5)),"",INDEX(Jornadas[fecha],ROW()-5))</f>
        <v>45967</v>
      </c>
      <c r="D267" s="2" cm="1">
        <f t="array" ref="D267">IF(ISERROR(INDEX(Jornadas[id],ROW()-5)),"",COUNTIFS(_Cortes!$C:$C,INDEX(Jornadas[id],ROW()-5),_Cortes!$B:$B,LOOKUP($D$4,_Barberos!$B:$B,_Barberos!$A:$A)))</f>
        <v>9</v>
      </c>
      <c r="E267" s="21" cm="1">
        <f t="array" ref="E267">IF(ISERROR(INDEX(Jornadas[id],ROW()-5)),"",INT(SUMIFS(Cortes[importe],Cortes[id_jornada],INDEX(Jornadas[id],ROW()-5),Cortes[id_barbero],LOOKUP($D$4,Barberos[nombre],Barberos[id]))*(INDEX(Jornadas[comision_barberos],1)/100)))</f>
        <v>49500</v>
      </c>
      <c r="F267" s="21" cm="1">
        <f t="array" ref="F267">IF(ISERROR(INDEX(Jornadas[id],ROW()-5)),"",SUMIFS(Cortes[propina],Cortes[id_jornada],INDEX(Jornadas[id],ROW()-5),Cortes[id_barbero],LOOKUP($D$4,Barberos[nombre],Barberos[id])))</f>
        <v>2000</v>
      </c>
      <c r="G267" s="21" cm="1">
        <f t="array" ref="G267">IF(ISERROR(INDEX(Jornadas[id],ROW()-5)),"",SUMIFS(Adelantos[importe],Adelantos[id_jornada],INDEX(Jornadas[id],ROW()-5),Adelantos[id_barbero],LOOKUP($D$4,Barberos[nombre],Barberos[id])))</f>
        <v>5000</v>
      </c>
      <c r="H267" s="21" cm="1">
        <f t="array" ref="H267">IF(ISERROR(INDEX(Jornadas[id],ROW()-5)),"",E267+F267-G267)</f>
        <v>46500</v>
      </c>
      <c r="I267" s="2" cm="1">
        <f t="array" ref="I267">IF(ISERROR(INDEX(Jornadas[id],ROW()-5)),"",COUNTIFS(_Cortes!$C:$C,INDEX(Jornadas[id],ROW()-5),_Cortes!$B:$B,LOOKUP($I$4,_Barberos!$B:$B,_Barberos!$A:$A)))</f>
        <v>14</v>
      </c>
      <c r="J267" s="21" cm="1">
        <f t="array" ref="J267">IF(ISERROR(INDEX(Jornadas[id],ROW()-5)),"",INT(SUMIFS(Cortes[importe],Cortes[id_jornada],INDEX(Jornadas[id],ROW()-5),Cortes[id_barbero],LOOKUP($I$4,Barberos[nombre],Barberos[id]))*(INDEX(Jornadas[comision_barberos],1)/100)))</f>
        <v>71500</v>
      </c>
      <c r="K267" s="21" cm="1">
        <f t="array" ref="K267">IF(ISERROR(INDEX(Jornadas[id],ROW()-5)),"",SUMIFS(Cortes[propina],Cortes[id_jornada],INDEX(Jornadas[id],ROW()-5),Cortes[id_barbero],LOOKUP($I$4,Barberos[nombre],Barberos[id])))</f>
        <v>1000</v>
      </c>
      <c r="L267" s="21" cm="1">
        <f t="array" ref="L267">IF(ISERROR(INDEX(Jornadas[id],ROW()-5)),"",SUMIFS(Adelantos[importe],Adelantos[id_jornada],INDEX(Jornadas[id],ROW()-5),Adelantos[id_barbero],LOOKUP($I$4,Barberos[nombre],Barberos[id])))</f>
        <v>0</v>
      </c>
      <c r="M267" s="21" cm="1">
        <f t="array" ref="M267">IF(ISERROR(INDEX(Jornadas[id],ROW()-5)),"",J267+K267-L267)</f>
        <v>72500</v>
      </c>
      <c r="N267" s="2" cm="1">
        <f t="array" ref="N267">IF(ISERROR(INDEX(Jornadas[id],ROW()-5)),"",COUNTIFS(_Cortes!$C:$C,INDEX(Jornadas[id],ROW()-5),_Cortes!$B:$B,LOOKUP($N$4,_Barberos!$B:$B,_Barberos!$A:$A)))</f>
        <v>0</v>
      </c>
      <c r="O267" s="21" cm="1">
        <f t="array" ref="O267">IF(ISERROR(INDEX(Jornadas[id],ROW()-5)),"",INT(SUMIFS(Cortes[importe],Cortes[id_jornada],INDEX(Jornadas[id],ROW()-5),Cortes[id_barbero],LOOKUP($N$4,Barberos[nombre],Barberos[id]))*(INDEX(Jornadas[comision_barberos],1)/100)))</f>
        <v>0</v>
      </c>
      <c r="P267" s="21" cm="1">
        <f t="array" ref="P267">IF(ISERROR(INDEX(Jornadas[id],ROW()-5)),"",SUMIFS(Cortes[propina],Cortes[id_jornada],INDEX(Jornadas[id],ROW()-5),Cortes[id_barbero],LOOKUP($N$4,Barberos[nombre],Barberos[id])))</f>
        <v>0</v>
      </c>
      <c r="Q267" s="21" cm="1">
        <f t="array" ref="Q267">IF(ISERROR(INDEX(Jornadas[id],ROW()-5)),"",SUMIFS(Adelantos[importe],Adelantos[id_jornada],INDEX(Jornadas[id],ROW()-5),Adelantos[id_barbero],LOOKUP($N$4,Barberos[nombre],Barberos[id])))</f>
        <v>0</v>
      </c>
      <c r="R267" s="21" cm="1">
        <f t="array" ref="R267">IF(ISERROR(INDEX(Jornadas[id],ROW()-5)),"",O267+P267-Q267)</f>
        <v>0</v>
      </c>
      <c r="S267" s="2" cm="1">
        <f t="array" ref="S267">IF(ISERROR(INDEX(Jornadas[id],ROW()-5)),"",COUNTIFS(_Cortes!$C:$C,INDEX(Jornadas[id],ROW()-5),_Cortes!$B:$B,LOOKUP($S$4,_Barberos!$B:$B,_Barberos!$A:$A)))</f>
        <v>8</v>
      </c>
      <c r="T267" s="21" cm="1">
        <f t="array" ref="T267">IF(ISERROR(INDEX(Jornadas[id],ROW()-5)),"",INT(SUMIFS(Cortes[importe],Cortes[id_jornada],INDEX(Jornadas[id],ROW()-5),Cortes[id_barbero],LOOKUP($S$4,Barberos[nombre],Barberos[id]))*(INDEX(Jornadas[comision_barberos],1)/100)))</f>
        <v>40000</v>
      </c>
      <c r="U267" s="21" cm="1">
        <f t="array" ref="U267">IF(ISERROR(INDEX(Jornadas[id],ROW()-5)),"",SUMIFS(Cortes[propina],Cortes[id_jornada],INDEX(Jornadas[id],ROW()-5),Cortes[id_barbero],LOOKUP($S$4,Barberos[nombre],Barberos[id])))</f>
        <v>0</v>
      </c>
      <c r="V267" s="21" cm="1">
        <f t="array" ref="V267">IF(ISERROR(INDEX(Jornadas[id],ROW()-5)),"",SUMIFS(Adelantos[importe],Adelantos[id_jornada],INDEX(Jornadas[id],ROW()-5),Adelantos[id_barbero],LOOKUP($S$4,Barberos[nombre],Barberos[id])))</f>
        <v>0</v>
      </c>
      <c r="W267" s="21" cm="1">
        <f t="array" ref="W267">IF(ISERROR(INDEX(Jornadas[id],ROW()-5)),"",T267+U267-V267)</f>
        <v>40000</v>
      </c>
      <c r="X267" s="2" cm="1">
        <f t="array" ref="X267">IF(ISERROR(INDEX(Jornadas[id],ROW()-5)),"",COUNTIFS(_Cortes!$C:$C,INDEX(Jornadas[id],ROW()-5),_Cortes!$B:$B,LOOKUP($X$4,_Barberos!$B:$B,_Barberos!$A:$A)))</f>
        <v>10</v>
      </c>
      <c r="Y267" s="21" cm="1">
        <f t="array" ref="Y267">IF(ISERROR(INDEX(Jornadas[id],ROW()-5)),"",INT(SUMIFS(Cortes[importe],Cortes[id_jornada],INDEX(Jornadas[id],ROW()-5),Cortes[id_barbero],LOOKUP($X$4,Barberos[nombre],Barberos[id]))*(INDEX(Jornadas[comision_barberos],1)/100)))</f>
        <v>53000</v>
      </c>
      <c r="Z267" s="21" cm="1">
        <f t="array" ref="Z267">IF(ISERROR(INDEX(Jornadas[id],ROW()-5)),"",SUMIFS(Cortes[propina],Cortes[id_jornada],INDEX(Jornadas[id],ROW()-5),Cortes[id_barbero],LOOKUP($X$4,Barberos[nombre],Barberos[id])))</f>
        <v>0</v>
      </c>
      <c r="AA267" s="21" cm="1">
        <f t="array" ref="AA267">IF(ISERROR(INDEX(Jornadas[id],ROW()-5)),"",SUMIFS(Adelantos[importe],Adelantos[id_jornada],INDEX(Jornadas[id],ROW()-5),Adelantos[id_barbero],LOOKUP($X$4,Barberos[nombre],Barberos[id])))</f>
        <v>0</v>
      </c>
      <c r="AB267" s="21" cm="1">
        <f t="array" ref="AB267">IF(ISERROR(INDEX(Jornadas[id],ROW()-5)),"",Y267+Z267-AA267)</f>
        <v>53000</v>
      </c>
      <c r="AC267" s="2" cm="1">
        <f t="array" ref="AC267">IF(ISERROR(INDEX(Jornadas[id],ROW()-5)),"",COUNTIFS(_Cortes!$C:$C,INDEX(Jornadas[id],ROW()-5),_Cortes!$B:$B,LOOKUP($AC$4,_Barberos!$B:$B,_Barberos!$A:$A)))</f>
        <v>11</v>
      </c>
      <c r="AD267" s="21" cm="1">
        <f t="array" ref="AD267">IF(ISERROR(INDEX(Jornadas[id],ROW()-5)),"",INT(SUMIFS(Cortes[importe],Cortes[id_jornada],INDEX(Jornadas[id],ROW()-5),Cortes[id_barbero],LOOKUP($AC$4,Barberos[nombre],Barberos[id]))*(INDEX(Jornadas[comision_barberos],1)/100)))</f>
        <v>59500</v>
      </c>
      <c r="AE267" s="21" cm="1">
        <f t="array" ref="AE267">IF(ISERROR(INDEX(Jornadas[id],ROW()-5)),"",SUMIFS(Cortes[propina],Cortes[id_jornada],INDEX(Jornadas[id],ROW()-5),Cortes[id_barbero],LOOKUP($AC$4,Barberos[nombre],Barberos[id])))</f>
        <v>3000</v>
      </c>
      <c r="AF267" s="21" cm="1">
        <f t="array" ref="AF267">IF(ISERROR(INDEX(Jornadas[id],ROW()-5)),"",SUMIFS(Adelantos[importe],Adelantos[id_jornada],INDEX(Jornadas[id],ROW()-5),Adelantos[id_barbero],LOOKUP($AC$4,Barberos[nombre],Barberos[id])))</f>
        <v>0</v>
      </c>
      <c r="AG267" s="21" cm="1">
        <f t="array" ref="AG267">IF(ISERROR(INDEX(Jornadas[id],ROW()-5)),"",AD267+AE267-AF267)</f>
        <v>62500</v>
      </c>
      <c r="AH267" s="2" cm="1">
        <f t="array" ref="AH267">IF(ISERROR(INDEX(Jornadas[id],ROW()-5)),"",COUNTIFS(_Cortes!$C:$C,INDEX(Jornadas[id],ROW()-5),_Cortes!$B:$B,LOOKUP($AH$4,_Barberos!$B:$B,_Barberos!$A:$A)))</f>
        <v>0</v>
      </c>
      <c r="AI267" s="21" cm="1">
        <f t="array" ref="AI267">IF(ISERROR(INDEX(Jornadas[id],ROW()-5)),"",INT(SUMIFS(Cortes[importe],Cortes[id_jornada],INDEX(Jornadas[id],ROW()-5),Cortes[id_barbero],LOOKUP($AH$4,Barberos[nombre],Barberos[id]))*(INDEX(Jornadas[comision_barberos],1)/100)))</f>
        <v>0</v>
      </c>
      <c r="AJ267" s="21" cm="1">
        <f t="array" ref="AJ267">IF(ISERROR(INDEX(Jornadas[id],ROW()-5)),"",SUMIFS(Cortes[propina],Cortes[id_jornada],INDEX(Jornadas[id],ROW()-5),Cortes[id_barbero],LOOKUP($AH$4,Barberos[nombre],Barberos[id])))</f>
        <v>0</v>
      </c>
      <c r="AK267" s="21" cm="1">
        <f t="array" ref="AK267">IF(ISERROR(INDEX(Jornadas[id],ROW()-5)),"",SUMIFS(Adelantos[importe],Adelantos[id_jornada],INDEX(Jornadas[id],ROW()-5),Adelantos[id_barbero],LOOKUP($AH$4,Barberos[nombre],Barberos[id])))</f>
        <v>0</v>
      </c>
      <c r="AL267" s="21" cm="1">
        <f t="array" ref="AL267">IF(ISERROR(INDEX(Jornadas[id],ROW()-5)),"",AI267+AJ267-AK267)</f>
        <v>0</v>
      </c>
      <c r="AM267" s="2" cm="1">
        <f t="array" ref="AM267">IF(ISERROR(INDEX(Jornadas[id],ROW()-5)),"",COUNTIFS(_Cortes!$C:$C,INDEX(Jornadas[id],ROW()-5),_Cortes!$B:$B,LOOKUP($AM$4,_Barberos!$B:$B,_Barberos!$A:$A)))</f>
        <v>0</v>
      </c>
      <c r="AN267" s="21" cm="1">
        <f t="array" ref="AN267">IF(ISERROR(INDEX(Jornadas[id],ROW()-5)),"",INT(SUMIFS(Cortes[importe],Cortes[id_jornada],INDEX(Jornadas[id],ROW()-5),Cortes[id_barbero],LOOKUP($AM$4,Barberos[nombre],Barberos[id]))*(INDEX(Jornadas[comision_barberos],1)/100)))</f>
        <v>0</v>
      </c>
      <c r="AO267" s="21" cm="1">
        <f t="array" ref="AO267">IF(ISERROR(INDEX(Jornadas[id],ROW()-5)),"",SUMIFS(Cortes[propina],Cortes[id_jornada],INDEX(Jornadas[id],ROW()-5),Cortes[id_barbero],LOOKUP($AM$4,Barberos[nombre],Barberos[id])))</f>
        <v>0</v>
      </c>
      <c r="AP267" s="21" cm="1">
        <f t="array" ref="AP267">IF(ISERROR(INDEX(Jornadas[id],ROW()-5)),"",SUMIFS(Adelantos[importe],Adelantos[id_jornada],INDEX(Jornadas[id],ROW()-5),Adelantos[id_barbero],LOOKUP($AM$4,Barberos[nombre],Barberos[id])))</f>
        <v>0</v>
      </c>
      <c r="AQ267" s="21" cm="1">
        <f t="array" ref="AQ267">IF(ISERROR(INDEX(Jornadas[id],ROW()-5)),"",AN267+AO267-AP267)</f>
        <v>0</v>
      </c>
      <c r="AR267" s="2" cm="1">
        <f t="array" ref="AR267">IF(ISERROR(INDEX(Jornadas[id],ROW()-5)),"",COUNTIFS(_Cortes!$C:$C,INDEX(Jornadas[id],ROW()-5),_Cortes!$B:$B,LOOKUP($AR$4,_Barberos!$B:$B,_Barberos!$A:$A)))</f>
        <v>0</v>
      </c>
      <c r="AS267" s="21" cm="1">
        <f t="array" ref="AS267">IF(ISERROR(INDEX(Jornadas[id],ROW()-5)),"",INT(SUMIFS(Cortes[importe],Cortes[id_jornada],INDEX(Jornadas[id],ROW()-5),Cortes[id_barbero],LOOKUP($AR$4,Barberos[nombre],Barberos[id]))*(INDEX(Jornadas[comision_barberos],1)/100)))</f>
        <v>0</v>
      </c>
      <c r="AT267" s="21" cm="1">
        <f t="array" ref="AT267">IF(ISERROR(INDEX(Jornadas[id],ROW()-5)),"",SUMIFS(Cortes[propina],Cortes[id_jornada],INDEX(Jornadas[id],ROW()-5),Cortes[id_barbero],LOOKUP($AR$4,Barberos[nombre],Barberos[id])))</f>
        <v>0</v>
      </c>
      <c r="AU267" s="21" cm="1">
        <f t="array" ref="AU267">IF(ISERROR(INDEX(Jornadas[id],ROW()-5)),"",SUMIFS(Adelantos[importe],Adelantos[id_jornada],INDEX(Jornadas[id],ROW()-5),Adelantos[id_barbero],LOOKUP($AR$4,Barberos[nombre],Barberos[id])))</f>
        <v>0</v>
      </c>
      <c r="AV267" s="21" cm="1">
        <f t="array" ref="AV267">IF(ISERROR(INDEX(Jornadas[id],ROW()-5)),"",AS267+AT267-AU267)</f>
        <v>0</v>
      </c>
    </row>
    <row r="268" spans="1:48" ht="15" hidden="1" customHeight="1" x14ac:dyDescent="0.3">
      <c r="A268" s="53" t="str">
        <f t="shared" si="4"/>
        <v>Friday</v>
      </c>
      <c r="B268" s="54"/>
      <c r="C268" s="38" cm="1">
        <f t="array" ref="C268">IF(ISERROR(INDEX(Jornadas[id],ROW()-5)),"",INDEX(Jornadas[fecha],ROW()-5))</f>
        <v>45968</v>
      </c>
      <c r="D268" s="1" cm="1">
        <f t="array" ref="D268">IF(ISERROR(INDEX(Jornadas[id],ROW()-5)),"",COUNTIFS(_Cortes!$C:$C,INDEX(Jornadas[id],ROW()-5),_Cortes!$B:$B,LOOKUP($D$4,_Barberos!$B:$B,_Barberos!$A:$A)))</f>
        <v>0</v>
      </c>
      <c r="E268" s="20" cm="1">
        <f t="array" ref="E268">IF(ISERROR(INDEX(Jornadas[id],ROW()-5)),"",INT(SUMIFS(Cortes[importe],Cortes[id_jornada],INDEX(Jornadas[id],ROW()-5),Cortes[id_barbero],LOOKUP($D$4,Barberos[nombre],Barberos[id]))*(INDEX(Jornadas[comision_barberos],1)/100)))</f>
        <v>0</v>
      </c>
      <c r="F268" s="20" cm="1">
        <f t="array" ref="F268">IF(ISERROR(INDEX(Jornadas[id],ROW()-5)),"",SUMIFS(Cortes[propina],Cortes[id_jornada],INDEX(Jornadas[id],ROW()-5),Cortes[id_barbero],LOOKUP($D$4,Barberos[nombre],Barberos[id])))</f>
        <v>0</v>
      </c>
      <c r="G268" s="20" cm="1">
        <f t="array" ref="G268">IF(ISERROR(INDEX(Jornadas[id],ROW()-5)),"",SUMIFS(Adelantos[importe],Adelantos[id_jornada],INDEX(Jornadas[id],ROW()-5),Adelantos[id_barbero],LOOKUP($D$4,Barberos[nombre],Barberos[id])))</f>
        <v>0</v>
      </c>
      <c r="H268" s="20" cm="1">
        <f t="array" ref="H268">IF(ISERROR(INDEX(Jornadas[id],ROW()-5)),"",E268+F268-G268)</f>
        <v>0</v>
      </c>
      <c r="I268" s="1" cm="1">
        <f t="array" ref="I268">IF(ISERROR(INDEX(Jornadas[id],ROW()-5)),"",COUNTIFS(_Cortes!$C:$C,INDEX(Jornadas[id],ROW()-5),_Cortes!$B:$B,LOOKUP($I$4,_Barberos!$B:$B,_Barberos!$A:$A)))</f>
        <v>18</v>
      </c>
      <c r="J268" s="20" cm="1">
        <f t="array" ref="J268">IF(ISERROR(INDEX(Jornadas[id],ROW()-5)),"",INT(SUMIFS(Cortes[importe],Cortes[id_jornada],INDEX(Jornadas[id],ROW()-5),Cortes[id_barbero],LOOKUP($I$4,Barberos[nombre],Barberos[id]))*(INDEX(Jornadas[comision_barberos],1)/100)))</f>
        <v>90000</v>
      </c>
      <c r="K268" s="20" cm="1">
        <f t="array" ref="K268">IF(ISERROR(INDEX(Jornadas[id],ROW()-5)),"",SUMIFS(Cortes[propina],Cortes[id_jornada],INDEX(Jornadas[id],ROW()-5),Cortes[id_barbero],LOOKUP($I$4,Barberos[nombre],Barberos[id])))</f>
        <v>2000</v>
      </c>
      <c r="L268" s="20" cm="1">
        <f t="array" ref="L268">IF(ISERROR(INDEX(Jornadas[id],ROW()-5)),"",SUMIFS(Adelantos[importe],Adelantos[id_jornada],INDEX(Jornadas[id],ROW()-5),Adelantos[id_barbero],LOOKUP($I$4,Barberos[nombre],Barberos[id])))</f>
        <v>0</v>
      </c>
      <c r="M268" s="20" cm="1">
        <f t="array" ref="M268">IF(ISERROR(INDEX(Jornadas[id],ROW()-5)),"",J268+K268-L268)</f>
        <v>92000</v>
      </c>
      <c r="N268" s="1" cm="1">
        <f t="array" ref="N268">IF(ISERROR(INDEX(Jornadas[id],ROW()-5)),"",COUNTIFS(_Cortes!$C:$C,INDEX(Jornadas[id],ROW()-5),_Cortes!$B:$B,LOOKUP($N$4,_Barberos!$B:$B,_Barberos!$A:$A)))</f>
        <v>10</v>
      </c>
      <c r="O268" s="20" cm="1">
        <f t="array" ref="O268">IF(ISERROR(INDEX(Jornadas[id],ROW()-5)),"",INT(SUMIFS(Cortes[importe],Cortes[id_jornada],INDEX(Jornadas[id],ROW()-5),Cortes[id_barbero],LOOKUP($N$4,Barberos[nombre],Barberos[id]))*(INDEX(Jornadas[comision_barberos],1)/100)))</f>
        <v>51500</v>
      </c>
      <c r="P268" s="20" cm="1">
        <f t="array" ref="P268">IF(ISERROR(INDEX(Jornadas[id],ROW()-5)),"",SUMIFS(Cortes[propina],Cortes[id_jornada],INDEX(Jornadas[id],ROW()-5),Cortes[id_barbero],LOOKUP($N$4,Barberos[nombre],Barberos[id])))</f>
        <v>6100</v>
      </c>
      <c r="Q268" s="20" cm="1">
        <f t="array" ref="Q268">IF(ISERROR(INDEX(Jornadas[id],ROW()-5)),"",SUMIFS(Adelantos[importe],Adelantos[id_jornada],INDEX(Jornadas[id],ROW()-5),Adelantos[id_barbero],LOOKUP($N$4,Barberos[nombre],Barberos[id])))</f>
        <v>0</v>
      </c>
      <c r="R268" s="20" cm="1">
        <f t="array" ref="R268">IF(ISERROR(INDEX(Jornadas[id],ROW()-5)),"",O268+P268-Q268)</f>
        <v>57600</v>
      </c>
      <c r="S268" s="1" cm="1">
        <f t="array" ref="S268">IF(ISERROR(INDEX(Jornadas[id],ROW()-5)),"",COUNTIFS(_Cortes!$C:$C,INDEX(Jornadas[id],ROW()-5),_Cortes!$B:$B,LOOKUP($S$4,_Barberos!$B:$B,_Barberos!$A:$A)))</f>
        <v>11</v>
      </c>
      <c r="T268" s="20" cm="1">
        <f t="array" ref="T268">IF(ISERROR(INDEX(Jornadas[id],ROW()-5)),"",INT(SUMIFS(Cortes[importe],Cortes[id_jornada],INDEX(Jornadas[id],ROW()-5),Cortes[id_barbero],LOOKUP($S$4,Barberos[nombre],Barberos[id]))*(INDEX(Jornadas[comision_barberos],1)/100)))</f>
        <v>54500</v>
      </c>
      <c r="U268" s="20" cm="1">
        <f t="array" ref="U268">IF(ISERROR(INDEX(Jornadas[id],ROW()-5)),"",SUMIFS(Cortes[propina],Cortes[id_jornada],INDEX(Jornadas[id],ROW()-5),Cortes[id_barbero],LOOKUP($S$4,Barberos[nombre],Barberos[id])))</f>
        <v>4200</v>
      </c>
      <c r="V268" s="20" cm="1">
        <f t="array" ref="V268">IF(ISERROR(INDEX(Jornadas[id],ROW()-5)),"",SUMIFS(Adelantos[importe],Adelantos[id_jornada],INDEX(Jornadas[id],ROW()-5),Adelantos[id_barbero],LOOKUP($S$4,Barberos[nombre],Barberos[id])))</f>
        <v>0</v>
      </c>
      <c r="W268" s="20" cm="1">
        <f t="array" ref="W268">IF(ISERROR(INDEX(Jornadas[id],ROW()-5)),"",T268+U268-V268)</f>
        <v>58700</v>
      </c>
      <c r="X268" s="1" cm="1">
        <f t="array" ref="X268">IF(ISERROR(INDEX(Jornadas[id],ROW()-5)),"",COUNTIFS(_Cortes!$C:$C,INDEX(Jornadas[id],ROW()-5),_Cortes!$B:$B,LOOKUP($X$4,_Barberos!$B:$B,_Barberos!$A:$A)))</f>
        <v>9</v>
      </c>
      <c r="Y268" s="20" cm="1">
        <f t="array" ref="Y268">IF(ISERROR(INDEX(Jornadas[id],ROW()-5)),"",INT(SUMIFS(Cortes[importe],Cortes[id_jornada],INDEX(Jornadas[id],ROW()-5),Cortes[id_barbero],LOOKUP($X$4,Barberos[nombre],Barberos[id]))*(INDEX(Jornadas[comision_barberos],1)/100)))</f>
        <v>45000</v>
      </c>
      <c r="Z268" s="20" cm="1">
        <f t="array" ref="Z268">IF(ISERROR(INDEX(Jornadas[id],ROW()-5)),"",SUMIFS(Cortes[propina],Cortes[id_jornada],INDEX(Jornadas[id],ROW()-5),Cortes[id_barbero],LOOKUP($X$4,Barberos[nombre],Barberos[id])))</f>
        <v>3000</v>
      </c>
      <c r="AA268" s="20" cm="1">
        <f t="array" ref="AA268">IF(ISERROR(INDEX(Jornadas[id],ROW()-5)),"",SUMIFS(Adelantos[importe],Adelantos[id_jornada],INDEX(Jornadas[id],ROW()-5),Adelantos[id_barbero],LOOKUP($X$4,Barberos[nombre],Barberos[id])))</f>
        <v>0</v>
      </c>
      <c r="AB268" s="20" cm="1">
        <f t="array" ref="AB268">IF(ISERROR(INDEX(Jornadas[id],ROW()-5)),"",Y268+Z268-AA268)</f>
        <v>48000</v>
      </c>
      <c r="AC268" s="1" cm="1">
        <f t="array" ref="AC268">IF(ISERROR(INDEX(Jornadas[id],ROW()-5)),"",COUNTIFS(_Cortes!$C:$C,INDEX(Jornadas[id],ROW()-5),_Cortes!$B:$B,LOOKUP($AC$4,_Barberos!$B:$B,_Barberos!$A:$A)))</f>
        <v>8</v>
      </c>
      <c r="AD268" s="20" cm="1">
        <f t="array" ref="AD268">IF(ISERROR(INDEX(Jornadas[id],ROW()-5)),"",INT(SUMIFS(Cortes[importe],Cortes[id_jornada],INDEX(Jornadas[id],ROW()-5),Cortes[id_barbero],LOOKUP($AC$4,Barberos[nombre],Barberos[id]))*(INDEX(Jornadas[comision_barberos],1)/100)))</f>
        <v>41500</v>
      </c>
      <c r="AE268" s="20" cm="1">
        <f t="array" ref="AE268">IF(ISERROR(INDEX(Jornadas[id],ROW()-5)),"",SUMIFS(Cortes[propina],Cortes[id_jornada],INDEX(Jornadas[id],ROW()-5),Cortes[id_barbero],LOOKUP($AC$4,Barberos[nombre],Barberos[id])))</f>
        <v>0</v>
      </c>
      <c r="AF268" s="20" cm="1">
        <f t="array" ref="AF268">IF(ISERROR(INDEX(Jornadas[id],ROW()-5)),"",SUMIFS(Adelantos[importe],Adelantos[id_jornada],INDEX(Jornadas[id],ROW()-5),Adelantos[id_barbero],LOOKUP($AC$4,Barberos[nombre],Barberos[id])))</f>
        <v>500</v>
      </c>
      <c r="AG268" s="20" cm="1">
        <f t="array" ref="AG268">IF(ISERROR(INDEX(Jornadas[id],ROW()-5)),"",AD268+AE268-AF268)</f>
        <v>41000</v>
      </c>
      <c r="AH268" s="1" cm="1">
        <f t="array" ref="AH268">IF(ISERROR(INDEX(Jornadas[id],ROW()-5)),"",COUNTIFS(_Cortes!$C:$C,INDEX(Jornadas[id],ROW()-5),_Cortes!$B:$B,LOOKUP($AH$4,_Barberos!$B:$B,_Barberos!$A:$A)))</f>
        <v>0</v>
      </c>
      <c r="AI268" s="20" cm="1">
        <f t="array" ref="AI268">IF(ISERROR(INDEX(Jornadas[id],ROW()-5)),"",INT(SUMIFS(Cortes[importe],Cortes[id_jornada],INDEX(Jornadas[id],ROW()-5),Cortes[id_barbero],LOOKUP($AH$4,Barberos[nombre],Barberos[id]))*(INDEX(Jornadas[comision_barberos],1)/100)))</f>
        <v>0</v>
      </c>
      <c r="AJ268" s="20" cm="1">
        <f t="array" ref="AJ268">IF(ISERROR(INDEX(Jornadas[id],ROW()-5)),"",SUMIFS(Cortes[propina],Cortes[id_jornada],INDEX(Jornadas[id],ROW()-5),Cortes[id_barbero],LOOKUP($AH$4,Barberos[nombre],Barberos[id])))</f>
        <v>0</v>
      </c>
      <c r="AK268" s="20" cm="1">
        <f t="array" ref="AK268">IF(ISERROR(INDEX(Jornadas[id],ROW()-5)),"",SUMIFS(Adelantos[importe],Adelantos[id_jornada],INDEX(Jornadas[id],ROW()-5),Adelantos[id_barbero],LOOKUP($AH$4,Barberos[nombre],Barberos[id])))</f>
        <v>0</v>
      </c>
      <c r="AL268" s="20" cm="1">
        <f t="array" ref="AL268">IF(ISERROR(INDEX(Jornadas[id],ROW()-5)),"",AI268+AJ268-AK268)</f>
        <v>0</v>
      </c>
      <c r="AM268" s="1" cm="1">
        <f t="array" ref="AM268">IF(ISERROR(INDEX(Jornadas[id],ROW()-5)),"",COUNTIFS(_Cortes!$C:$C,INDEX(Jornadas[id],ROW()-5),_Cortes!$B:$B,LOOKUP($AM$4,_Barberos!$B:$B,_Barberos!$A:$A)))</f>
        <v>0</v>
      </c>
      <c r="AN268" s="20" cm="1">
        <f t="array" ref="AN268">IF(ISERROR(INDEX(Jornadas[id],ROW()-5)),"",INT(SUMIFS(Cortes[importe],Cortes[id_jornada],INDEX(Jornadas[id],ROW()-5),Cortes[id_barbero],LOOKUP($AM$4,Barberos[nombre],Barberos[id]))*(INDEX(Jornadas[comision_barberos],1)/100)))</f>
        <v>0</v>
      </c>
      <c r="AO268" s="20" cm="1">
        <f t="array" ref="AO268">IF(ISERROR(INDEX(Jornadas[id],ROW()-5)),"",SUMIFS(Cortes[propina],Cortes[id_jornada],INDEX(Jornadas[id],ROW()-5),Cortes[id_barbero],LOOKUP($AM$4,Barberos[nombre],Barberos[id])))</f>
        <v>0</v>
      </c>
      <c r="AP268" s="20" cm="1">
        <f t="array" ref="AP268">IF(ISERROR(INDEX(Jornadas[id],ROW()-5)),"",SUMIFS(Adelantos[importe],Adelantos[id_jornada],INDEX(Jornadas[id],ROW()-5),Adelantos[id_barbero],LOOKUP($AM$4,Barberos[nombre],Barberos[id])))</f>
        <v>0</v>
      </c>
      <c r="AQ268" s="20" cm="1">
        <f t="array" ref="AQ268">IF(ISERROR(INDEX(Jornadas[id],ROW()-5)),"",AN268+AO268-AP268)</f>
        <v>0</v>
      </c>
      <c r="AR268" s="1" cm="1">
        <f t="array" ref="AR268">IF(ISERROR(INDEX(Jornadas[id],ROW()-5)),"",COUNTIFS(_Cortes!$C:$C,INDEX(Jornadas[id],ROW()-5),_Cortes!$B:$B,LOOKUP($AR$4,_Barberos!$B:$B,_Barberos!$A:$A)))</f>
        <v>0</v>
      </c>
      <c r="AS268" s="20" cm="1">
        <f t="array" ref="AS268">IF(ISERROR(INDEX(Jornadas[id],ROW()-5)),"",INT(SUMIFS(Cortes[importe],Cortes[id_jornada],INDEX(Jornadas[id],ROW()-5),Cortes[id_barbero],LOOKUP($AR$4,Barberos[nombre],Barberos[id]))*(INDEX(Jornadas[comision_barberos],1)/100)))</f>
        <v>0</v>
      </c>
      <c r="AT268" s="20" cm="1">
        <f t="array" ref="AT268">IF(ISERROR(INDEX(Jornadas[id],ROW()-5)),"",SUMIFS(Cortes[propina],Cortes[id_jornada],INDEX(Jornadas[id],ROW()-5),Cortes[id_barbero],LOOKUP($AR$4,Barberos[nombre],Barberos[id])))</f>
        <v>0</v>
      </c>
      <c r="AU268" s="20" cm="1">
        <f t="array" ref="AU268">IF(ISERROR(INDEX(Jornadas[id],ROW()-5)),"",SUMIFS(Adelantos[importe],Adelantos[id_jornada],INDEX(Jornadas[id],ROW()-5),Adelantos[id_barbero],LOOKUP($AR$4,Barberos[nombre],Barberos[id])))</f>
        <v>0</v>
      </c>
      <c r="AV268" s="20" cm="1">
        <f t="array" ref="AV268">IF(ISERROR(INDEX(Jornadas[id],ROW()-5)),"",AS268+AT268-AU268)</f>
        <v>0</v>
      </c>
    </row>
    <row r="269" spans="1:48" ht="15" hidden="1" customHeight="1" x14ac:dyDescent="0.3">
      <c r="A269" s="51" t="str">
        <f t="shared" si="4"/>
        <v>Saturday</v>
      </c>
      <c r="B269" s="52"/>
      <c r="C269" s="36" cm="1">
        <f t="array" ref="C269">IF(ISERROR(INDEX(Jornadas[id],ROW()-5)),"",INDEX(Jornadas[fecha],ROW()-5))</f>
        <v>45969</v>
      </c>
      <c r="D269" s="2" cm="1">
        <f t="array" ref="D269">IF(ISERROR(INDEX(Jornadas[id],ROW()-5)),"",COUNTIFS(_Cortes!$C:$C,INDEX(Jornadas[id],ROW()-5),_Cortes!$B:$B,LOOKUP($D$4,_Barberos!$B:$B,_Barberos!$A:$A)))</f>
        <v>0</v>
      </c>
      <c r="E269" s="21" cm="1">
        <f t="array" ref="E269">IF(ISERROR(INDEX(Jornadas[id],ROW()-5)),"",INT(SUMIFS(Cortes[importe],Cortes[id_jornada],INDEX(Jornadas[id],ROW()-5),Cortes[id_barbero],LOOKUP($D$4,Barberos[nombre],Barberos[id]))*(INDEX(Jornadas[comision_barberos],1)/100)))</f>
        <v>0</v>
      </c>
      <c r="F269" s="21" cm="1">
        <f t="array" ref="F269">IF(ISERROR(INDEX(Jornadas[id],ROW()-5)),"",SUMIFS(Cortes[propina],Cortes[id_jornada],INDEX(Jornadas[id],ROW()-5),Cortes[id_barbero],LOOKUP($D$4,Barberos[nombre],Barberos[id])))</f>
        <v>0</v>
      </c>
      <c r="G269" s="21" cm="1">
        <f t="array" ref="G269">IF(ISERROR(INDEX(Jornadas[id],ROW()-5)),"",SUMIFS(Adelantos[importe],Adelantos[id_jornada],INDEX(Jornadas[id],ROW()-5),Adelantos[id_barbero],LOOKUP($D$4,Barberos[nombre],Barberos[id])))</f>
        <v>0</v>
      </c>
      <c r="H269" s="21" cm="1">
        <f t="array" ref="H269">IF(ISERROR(INDEX(Jornadas[id],ROW()-5)),"",E269+F269-G269)</f>
        <v>0</v>
      </c>
      <c r="I269" s="2" cm="1">
        <f t="array" ref="I269">IF(ISERROR(INDEX(Jornadas[id],ROW()-5)),"",COUNTIFS(_Cortes!$C:$C,INDEX(Jornadas[id],ROW()-5),_Cortes!$B:$B,LOOKUP($I$4,_Barberos!$B:$B,_Barberos!$A:$A)))</f>
        <v>17</v>
      </c>
      <c r="J269" s="21" cm="1">
        <f t="array" ref="J269">IF(ISERROR(INDEX(Jornadas[id],ROW()-5)),"",INT(SUMIFS(Cortes[importe],Cortes[id_jornada],INDEX(Jornadas[id],ROW()-5),Cortes[id_barbero],LOOKUP($I$4,Barberos[nombre],Barberos[id]))*(INDEX(Jornadas[comision_barberos],1)/100)))</f>
        <v>85000</v>
      </c>
      <c r="K269" s="21" cm="1">
        <f t="array" ref="K269">IF(ISERROR(INDEX(Jornadas[id],ROW()-5)),"",SUMIFS(Cortes[propina],Cortes[id_jornada],INDEX(Jornadas[id],ROW()-5),Cortes[id_barbero],LOOKUP($I$4,Barberos[nombre],Barberos[id])))</f>
        <v>4500</v>
      </c>
      <c r="L269" s="21" cm="1">
        <f t="array" ref="L269">IF(ISERROR(INDEX(Jornadas[id],ROW()-5)),"",SUMIFS(Adelantos[importe],Adelantos[id_jornada],INDEX(Jornadas[id],ROW()-5),Adelantos[id_barbero],LOOKUP($I$4,Barberos[nombre],Barberos[id])))</f>
        <v>2300</v>
      </c>
      <c r="M269" s="21" cm="1">
        <f t="array" ref="M269">IF(ISERROR(INDEX(Jornadas[id],ROW()-5)),"",J269+K269-L269)</f>
        <v>87200</v>
      </c>
      <c r="N269" s="2" cm="1">
        <f t="array" ref="N269">IF(ISERROR(INDEX(Jornadas[id],ROW()-5)),"",COUNTIFS(_Cortes!$C:$C,INDEX(Jornadas[id],ROW()-5),_Cortes!$B:$B,LOOKUP($N$4,_Barberos!$B:$B,_Barberos!$A:$A)))</f>
        <v>16</v>
      </c>
      <c r="O269" s="21" cm="1">
        <f t="array" ref="O269">IF(ISERROR(INDEX(Jornadas[id],ROW()-5)),"",INT(SUMIFS(Cortes[importe],Cortes[id_jornada],INDEX(Jornadas[id],ROW()-5),Cortes[id_barbero],LOOKUP($N$4,Barberos[nombre],Barberos[id]))*(INDEX(Jornadas[comision_barberos],1)/100)))</f>
        <v>83000</v>
      </c>
      <c r="P269" s="21" cm="1">
        <f t="array" ref="P269">IF(ISERROR(INDEX(Jornadas[id],ROW()-5)),"",SUMIFS(Cortes[propina],Cortes[id_jornada],INDEX(Jornadas[id],ROW()-5),Cortes[id_barbero],LOOKUP($N$4,Barberos[nombre],Barberos[id])))</f>
        <v>19000</v>
      </c>
      <c r="Q269" s="21" cm="1">
        <f t="array" ref="Q269">IF(ISERROR(INDEX(Jornadas[id],ROW()-5)),"",SUMIFS(Adelantos[importe],Adelantos[id_jornada],INDEX(Jornadas[id],ROW()-5),Adelantos[id_barbero],LOOKUP($N$4,Barberos[nombre],Barberos[id])))</f>
        <v>0</v>
      </c>
      <c r="R269" s="21" cm="1">
        <f t="array" ref="R269">IF(ISERROR(INDEX(Jornadas[id],ROW()-5)),"",O269+P269-Q269)</f>
        <v>102000</v>
      </c>
      <c r="S269" s="2" cm="1">
        <f t="array" ref="S269">IF(ISERROR(INDEX(Jornadas[id],ROW()-5)),"",COUNTIFS(_Cortes!$C:$C,INDEX(Jornadas[id],ROW()-5),_Cortes!$B:$B,LOOKUP($S$4,_Barberos!$B:$B,_Barberos!$A:$A)))</f>
        <v>14</v>
      </c>
      <c r="T269" s="21" cm="1">
        <f t="array" ref="T269">IF(ISERROR(INDEX(Jornadas[id],ROW()-5)),"",INT(SUMIFS(Cortes[importe],Cortes[id_jornada],INDEX(Jornadas[id],ROW()-5),Cortes[id_barbero],LOOKUP($S$4,Barberos[nombre],Barberos[id]))*(INDEX(Jornadas[comision_barberos],1)/100)))</f>
        <v>73000</v>
      </c>
      <c r="U269" s="21" cm="1">
        <f t="array" ref="U269">IF(ISERROR(INDEX(Jornadas[id],ROW()-5)),"",SUMIFS(Cortes[propina],Cortes[id_jornada],INDEX(Jornadas[id],ROW()-5),Cortes[id_barbero],LOOKUP($S$4,Barberos[nombre],Barberos[id])))</f>
        <v>8000</v>
      </c>
      <c r="V269" s="21" cm="1">
        <f t="array" ref="V269">IF(ISERROR(INDEX(Jornadas[id],ROW()-5)),"",SUMIFS(Adelantos[importe],Adelantos[id_jornada],INDEX(Jornadas[id],ROW()-5),Adelantos[id_barbero],LOOKUP($S$4,Barberos[nombre],Barberos[id])))</f>
        <v>500</v>
      </c>
      <c r="W269" s="21" cm="1">
        <f t="array" ref="W269">IF(ISERROR(INDEX(Jornadas[id],ROW()-5)),"",T269+U269-V269)</f>
        <v>80500</v>
      </c>
      <c r="X269" s="2" cm="1">
        <f t="array" ref="X269">IF(ISERROR(INDEX(Jornadas[id],ROW()-5)),"",COUNTIFS(_Cortes!$C:$C,INDEX(Jornadas[id],ROW()-5),_Cortes!$B:$B,LOOKUP($X$4,_Barberos!$B:$B,_Barberos!$A:$A)))</f>
        <v>15</v>
      </c>
      <c r="Y269" s="21" cm="1">
        <f t="array" ref="Y269">IF(ISERROR(INDEX(Jornadas[id],ROW()-5)),"",INT(SUMIFS(Cortes[importe],Cortes[id_jornada],INDEX(Jornadas[id],ROW()-5),Cortes[id_barbero],LOOKUP($X$4,Barberos[nombre],Barberos[id]))*(INDEX(Jornadas[comision_barberos],1)/100)))</f>
        <v>76500</v>
      </c>
      <c r="Z269" s="21" cm="1">
        <f t="array" ref="Z269">IF(ISERROR(INDEX(Jornadas[id],ROW()-5)),"",SUMIFS(Cortes[propina],Cortes[id_jornada],INDEX(Jornadas[id],ROW()-5),Cortes[id_barbero],LOOKUP($X$4,Barberos[nombre],Barberos[id])))</f>
        <v>16000</v>
      </c>
      <c r="AA269" s="21" cm="1">
        <f t="array" ref="AA269">IF(ISERROR(INDEX(Jornadas[id],ROW()-5)),"",SUMIFS(Adelantos[importe],Adelantos[id_jornada],INDEX(Jornadas[id],ROW()-5),Adelantos[id_barbero],LOOKUP($X$4,Barberos[nombre],Barberos[id])))</f>
        <v>0</v>
      </c>
      <c r="AB269" s="21" cm="1">
        <f t="array" ref="AB269">IF(ISERROR(INDEX(Jornadas[id],ROW()-5)),"",Y269+Z269-AA269)</f>
        <v>92500</v>
      </c>
      <c r="AC269" s="2" cm="1">
        <f t="array" ref="AC269">IF(ISERROR(INDEX(Jornadas[id],ROW()-5)),"",COUNTIFS(_Cortes!$C:$C,INDEX(Jornadas[id],ROW()-5),_Cortes!$B:$B,LOOKUP($AC$4,_Barberos!$B:$B,_Barberos!$A:$A)))</f>
        <v>18</v>
      </c>
      <c r="AD269" s="21" cm="1">
        <f t="array" ref="AD269">IF(ISERROR(INDEX(Jornadas[id],ROW()-5)),"",INT(SUMIFS(Cortes[importe],Cortes[id_jornada],INDEX(Jornadas[id],ROW()-5),Cortes[id_barbero],LOOKUP($AC$4,Barberos[nombre],Barberos[id]))*(INDEX(Jornadas[comision_barberos],1)/100)))</f>
        <v>94500</v>
      </c>
      <c r="AE269" s="21" cm="1">
        <f t="array" ref="AE269">IF(ISERROR(INDEX(Jornadas[id],ROW()-5)),"",SUMIFS(Cortes[propina],Cortes[id_jornada],INDEX(Jornadas[id],ROW()-5),Cortes[id_barbero],LOOKUP($AC$4,Barberos[nombre],Barberos[id])))</f>
        <v>2000</v>
      </c>
      <c r="AF269" s="21" cm="1">
        <f t="array" ref="AF269">IF(ISERROR(INDEX(Jornadas[id],ROW()-5)),"",SUMIFS(Adelantos[importe],Adelantos[id_jornada],INDEX(Jornadas[id],ROW()-5),Adelantos[id_barbero],LOOKUP($AC$4,Barberos[nombre],Barberos[id])))</f>
        <v>0</v>
      </c>
      <c r="AG269" s="21" cm="1">
        <f t="array" ref="AG269">IF(ISERROR(INDEX(Jornadas[id],ROW()-5)),"",AD269+AE269-AF269)</f>
        <v>96500</v>
      </c>
      <c r="AH269" s="2" cm="1">
        <f t="array" ref="AH269">IF(ISERROR(INDEX(Jornadas[id],ROW()-5)),"",COUNTIFS(_Cortes!$C:$C,INDEX(Jornadas[id],ROW()-5),_Cortes!$B:$B,LOOKUP($AH$4,_Barberos!$B:$B,_Barberos!$A:$A)))</f>
        <v>0</v>
      </c>
      <c r="AI269" s="21" cm="1">
        <f t="array" ref="AI269">IF(ISERROR(INDEX(Jornadas[id],ROW()-5)),"",INT(SUMIFS(Cortes[importe],Cortes[id_jornada],INDEX(Jornadas[id],ROW()-5),Cortes[id_barbero],LOOKUP($AH$4,Barberos[nombre],Barberos[id]))*(INDEX(Jornadas[comision_barberos],1)/100)))</f>
        <v>0</v>
      </c>
      <c r="AJ269" s="21" cm="1">
        <f t="array" ref="AJ269">IF(ISERROR(INDEX(Jornadas[id],ROW()-5)),"",SUMIFS(Cortes[propina],Cortes[id_jornada],INDEX(Jornadas[id],ROW()-5),Cortes[id_barbero],LOOKUP($AH$4,Barberos[nombre],Barberos[id])))</f>
        <v>0</v>
      </c>
      <c r="AK269" s="21" cm="1">
        <f t="array" ref="AK269">IF(ISERROR(INDEX(Jornadas[id],ROW()-5)),"",SUMIFS(Adelantos[importe],Adelantos[id_jornada],INDEX(Jornadas[id],ROW()-5),Adelantos[id_barbero],LOOKUP($AH$4,Barberos[nombre],Barberos[id])))</f>
        <v>0</v>
      </c>
      <c r="AL269" s="21" cm="1">
        <f t="array" ref="AL269">IF(ISERROR(INDEX(Jornadas[id],ROW()-5)),"",AI269+AJ269-AK269)</f>
        <v>0</v>
      </c>
      <c r="AM269" s="2" cm="1">
        <f t="array" ref="AM269">IF(ISERROR(INDEX(Jornadas[id],ROW()-5)),"",COUNTIFS(_Cortes!$C:$C,INDEX(Jornadas[id],ROW()-5),_Cortes!$B:$B,LOOKUP($AM$4,_Barberos!$B:$B,_Barberos!$A:$A)))</f>
        <v>0</v>
      </c>
      <c r="AN269" s="21" cm="1">
        <f t="array" ref="AN269">IF(ISERROR(INDEX(Jornadas[id],ROW()-5)),"",INT(SUMIFS(Cortes[importe],Cortes[id_jornada],INDEX(Jornadas[id],ROW()-5),Cortes[id_barbero],LOOKUP($AM$4,Barberos[nombre],Barberos[id]))*(INDEX(Jornadas[comision_barberos],1)/100)))</f>
        <v>0</v>
      </c>
      <c r="AO269" s="21" cm="1">
        <f t="array" ref="AO269">IF(ISERROR(INDEX(Jornadas[id],ROW()-5)),"",SUMIFS(Cortes[propina],Cortes[id_jornada],INDEX(Jornadas[id],ROW()-5),Cortes[id_barbero],LOOKUP($AM$4,Barberos[nombre],Barberos[id])))</f>
        <v>0</v>
      </c>
      <c r="AP269" s="21" cm="1">
        <f t="array" ref="AP269">IF(ISERROR(INDEX(Jornadas[id],ROW()-5)),"",SUMIFS(Adelantos[importe],Adelantos[id_jornada],INDEX(Jornadas[id],ROW()-5),Adelantos[id_barbero],LOOKUP($AM$4,Barberos[nombre],Barberos[id])))</f>
        <v>0</v>
      </c>
      <c r="AQ269" s="21" cm="1">
        <f t="array" ref="AQ269">IF(ISERROR(INDEX(Jornadas[id],ROW()-5)),"",AN269+AO269-AP269)</f>
        <v>0</v>
      </c>
      <c r="AR269" s="2" cm="1">
        <f t="array" ref="AR269">IF(ISERROR(INDEX(Jornadas[id],ROW()-5)),"",COUNTIFS(_Cortes!$C:$C,INDEX(Jornadas[id],ROW()-5),_Cortes!$B:$B,LOOKUP($AR$4,_Barberos!$B:$B,_Barberos!$A:$A)))</f>
        <v>0</v>
      </c>
      <c r="AS269" s="21" cm="1">
        <f t="array" ref="AS269">IF(ISERROR(INDEX(Jornadas[id],ROW()-5)),"",INT(SUMIFS(Cortes[importe],Cortes[id_jornada],INDEX(Jornadas[id],ROW()-5),Cortes[id_barbero],LOOKUP($AR$4,Barberos[nombre],Barberos[id]))*(INDEX(Jornadas[comision_barberos],1)/100)))</f>
        <v>0</v>
      </c>
      <c r="AT269" s="21" cm="1">
        <f t="array" ref="AT269">IF(ISERROR(INDEX(Jornadas[id],ROW()-5)),"",SUMIFS(Cortes[propina],Cortes[id_jornada],INDEX(Jornadas[id],ROW()-5),Cortes[id_barbero],LOOKUP($AR$4,Barberos[nombre],Barberos[id])))</f>
        <v>0</v>
      </c>
      <c r="AU269" s="21" cm="1">
        <f t="array" ref="AU269">IF(ISERROR(INDEX(Jornadas[id],ROW()-5)),"",SUMIFS(Adelantos[importe],Adelantos[id_jornada],INDEX(Jornadas[id],ROW()-5),Adelantos[id_barbero],LOOKUP($AR$4,Barberos[nombre],Barberos[id])))</f>
        <v>0</v>
      </c>
      <c r="AV269" s="21" cm="1">
        <f t="array" ref="AV269">IF(ISERROR(INDEX(Jornadas[id],ROW()-5)),"",AS269+AT269-AU269)</f>
        <v>0</v>
      </c>
    </row>
    <row r="270" spans="1:48" ht="15" hidden="1" customHeight="1" x14ac:dyDescent="0.3">
      <c r="A270" s="53" t="str">
        <f t="shared" si="4"/>
        <v>Monday</v>
      </c>
      <c r="B270" s="54"/>
      <c r="C270" s="38" cm="1">
        <f t="array" ref="C270">IF(ISERROR(INDEX(Jornadas[id],ROW()-5)),"",INDEX(Jornadas[fecha],ROW()-5))</f>
        <v>45971</v>
      </c>
      <c r="D270" s="1" cm="1">
        <f t="array" ref="D270">IF(ISERROR(INDEX(Jornadas[id],ROW()-5)),"",COUNTIFS(_Cortes!$C:$C,INDEX(Jornadas[id],ROW()-5),_Cortes!$B:$B,LOOKUP($D$4,_Barberos!$B:$B,_Barberos!$A:$A)))</f>
        <v>0</v>
      </c>
      <c r="E270" s="20" cm="1">
        <f t="array" ref="E270">IF(ISERROR(INDEX(Jornadas[id],ROW()-5)),"",INT(SUMIFS(Cortes[importe],Cortes[id_jornada],INDEX(Jornadas[id],ROW()-5),Cortes[id_barbero],LOOKUP($D$4,Barberos[nombre],Barberos[id]))*(INDEX(Jornadas[comision_barberos],1)/100)))</f>
        <v>0</v>
      </c>
      <c r="F270" s="20" cm="1">
        <f t="array" ref="F270">IF(ISERROR(INDEX(Jornadas[id],ROW()-5)),"",SUMIFS(Cortes[propina],Cortes[id_jornada],INDEX(Jornadas[id],ROW()-5),Cortes[id_barbero],LOOKUP($D$4,Barberos[nombre],Barberos[id])))</f>
        <v>0</v>
      </c>
      <c r="G270" s="20" cm="1">
        <f t="array" ref="G270">IF(ISERROR(INDEX(Jornadas[id],ROW()-5)),"",SUMIFS(Adelantos[importe],Adelantos[id_jornada],INDEX(Jornadas[id],ROW()-5),Adelantos[id_barbero],LOOKUP($D$4,Barberos[nombre],Barberos[id])))</f>
        <v>0</v>
      </c>
      <c r="H270" s="20" cm="1">
        <f t="array" ref="H270">IF(ISERROR(INDEX(Jornadas[id],ROW()-5)),"",E270+F270-G270)</f>
        <v>0</v>
      </c>
      <c r="I270" s="1" cm="1">
        <f t="array" ref="I270">IF(ISERROR(INDEX(Jornadas[id],ROW()-5)),"",COUNTIFS(_Cortes!$C:$C,INDEX(Jornadas[id],ROW()-5),_Cortes!$B:$B,LOOKUP($I$4,_Barberos!$B:$B,_Barberos!$A:$A)))</f>
        <v>10</v>
      </c>
      <c r="J270" s="20" cm="1">
        <f t="array" ref="J270">IF(ISERROR(INDEX(Jornadas[id],ROW()-5)),"",INT(SUMIFS(Cortes[importe],Cortes[id_jornada],INDEX(Jornadas[id],ROW()-5),Cortes[id_barbero],LOOKUP($I$4,Barberos[nombre],Barberos[id]))*(INDEX(Jornadas[comision_barberos],1)/100)))</f>
        <v>50000</v>
      </c>
      <c r="K270" s="20" cm="1">
        <f t="array" ref="K270">IF(ISERROR(INDEX(Jornadas[id],ROW()-5)),"",SUMIFS(Cortes[propina],Cortes[id_jornada],INDEX(Jornadas[id],ROW()-5),Cortes[id_barbero],LOOKUP($I$4,Barberos[nombre],Barberos[id])))</f>
        <v>12000</v>
      </c>
      <c r="L270" s="20" cm="1">
        <f t="array" ref="L270">IF(ISERROR(INDEX(Jornadas[id],ROW()-5)),"",SUMIFS(Adelantos[importe],Adelantos[id_jornada],INDEX(Jornadas[id],ROW()-5),Adelantos[id_barbero],LOOKUP($I$4,Barberos[nombre],Barberos[id])))</f>
        <v>0</v>
      </c>
      <c r="M270" s="20" cm="1">
        <f t="array" ref="M270">IF(ISERROR(INDEX(Jornadas[id],ROW()-5)),"",J270+K270-L270)</f>
        <v>62000</v>
      </c>
      <c r="N270" s="1" cm="1">
        <f t="array" ref="N270">IF(ISERROR(INDEX(Jornadas[id],ROW()-5)),"",COUNTIFS(_Cortes!$C:$C,INDEX(Jornadas[id],ROW()-5),_Cortes!$B:$B,LOOKUP($N$4,_Barberos!$B:$B,_Barberos!$A:$A)))</f>
        <v>10</v>
      </c>
      <c r="O270" s="20" cm="1">
        <f t="array" ref="O270">IF(ISERROR(INDEX(Jornadas[id],ROW()-5)),"",INT(SUMIFS(Cortes[importe],Cortes[id_jornada],INDEX(Jornadas[id],ROW()-5),Cortes[id_barbero],LOOKUP($N$4,Barberos[nombre],Barberos[id]))*(INDEX(Jornadas[comision_barberos],1)/100)))</f>
        <v>51500</v>
      </c>
      <c r="P270" s="20" cm="1">
        <f t="array" ref="P270">IF(ISERROR(INDEX(Jornadas[id],ROW()-5)),"",SUMIFS(Cortes[propina],Cortes[id_jornada],INDEX(Jornadas[id],ROW()-5),Cortes[id_barbero],LOOKUP($N$4,Barberos[nombre],Barberos[id])))</f>
        <v>5000</v>
      </c>
      <c r="Q270" s="20" cm="1">
        <f t="array" ref="Q270">IF(ISERROR(INDEX(Jornadas[id],ROW()-5)),"",SUMIFS(Adelantos[importe],Adelantos[id_jornada],INDEX(Jornadas[id],ROW()-5),Adelantos[id_barbero],LOOKUP($N$4,Barberos[nombre],Barberos[id])))</f>
        <v>0</v>
      </c>
      <c r="R270" s="20" cm="1">
        <f t="array" ref="R270">IF(ISERROR(INDEX(Jornadas[id],ROW()-5)),"",O270+P270-Q270)</f>
        <v>56500</v>
      </c>
      <c r="S270" s="1" cm="1">
        <f t="array" ref="S270">IF(ISERROR(INDEX(Jornadas[id],ROW()-5)),"",COUNTIFS(_Cortes!$C:$C,INDEX(Jornadas[id],ROW()-5),_Cortes!$B:$B,LOOKUP($S$4,_Barberos!$B:$B,_Barberos!$A:$A)))</f>
        <v>0</v>
      </c>
      <c r="T270" s="20" cm="1">
        <f t="array" ref="T270">IF(ISERROR(INDEX(Jornadas[id],ROW()-5)),"",INT(SUMIFS(Cortes[importe],Cortes[id_jornada],INDEX(Jornadas[id],ROW()-5),Cortes[id_barbero],LOOKUP($S$4,Barberos[nombre],Barberos[id]))*(INDEX(Jornadas[comision_barberos],1)/100)))</f>
        <v>0</v>
      </c>
      <c r="U270" s="20" cm="1">
        <f t="array" ref="U270">IF(ISERROR(INDEX(Jornadas[id],ROW()-5)),"",SUMIFS(Cortes[propina],Cortes[id_jornada],INDEX(Jornadas[id],ROW()-5),Cortes[id_barbero],LOOKUP($S$4,Barberos[nombre],Barberos[id])))</f>
        <v>0</v>
      </c>
      <c r="V270" s="20" cm="1">
        <f t="array" ref="V270">IF(ISERROR(INDEX(Jornadas[id],ROW()-5)),"",SUMIFS(Adelantos[importe],Adelantos[id_jornada],INDEX(Jornadas[id],ROW()-5),Adelantos[id_barbero],LOOKUP($S$4,Barberos[nombre],Barberos[id])))</f>
        <v>0</v>
      </c>
      <c r="W270" s="20" cm="1">
        <f t="array" ref="W270">IF(ISERROR(INDEX(Jornadas[id],ROW()-5)),"",T270+U270-V270)</f>
        <v>0</v>
      </c>
      <c r="X270" s="1" cm="1">
        <f t="array" ref="X270">IF(ISERROR(INDEX(Jornadas[id],ROW()-5)),"",COUNTIFS(_Cortes!$C:$C,INDEX(Jornadas[id],ROW()-5),_Cortes!$B:$B,LOOKUP($X$4,_Barberos!$B:$B,_Barberos!$A:$A)))</f>
        <v>7</v>
      </c>
      <c r="Y270" s="20" cm="1">
        <f t="array" ref="Y270">IF(ISERROR(INDEX(Jornadas[id],ROW()-5)),"",INT(SUMIFS(Cortes[importe],Cortes[id_jornada],INDEX(Jornadas[id],ROW()-5),Cortes[id_barbero],LOOKUP($X$4,Barberos[nombre],Barberos[id]))*(INDEX(Jornadas[comision_barberos],1)/100)))</f>
        <v>36500</v>
      </c>
      <c r="Z270" s="20" cm="1">
        <f t="array" ref="Z270">IF(ISERROR(INDEX(Jornadas[id],ROW()-5)),"",SUMIFS(Cortes[propina],Cortes[id_jornada],INDEX(Jornadas[id],ROW()-5),Cortes[id_barbero],LOOKUP($X$4,Barberos[nombre],Barberos[id])))</f>
        <v>6000</v>
      </c>
      <c r="AA270" s="20" cm="1">
        <f t="array" ref="AA270">IF(ISERROR(INDEX(Jornadas[id],ROW()-5)),"",SUMIFS(Adelantos[importe],Adelantos[id_jornada],INDEX(Jornadas[id],ROW()-5),Adelantos[id_barbero],LOOKUP($X$4,Barberos[nombre],Barberos[id])))</f>
        <v>0</v>
      </c>
      <c r="AB270" s="20" cm="1">
        <f t="array" ref="AB270">IF(ISERROR(INDEX(Jornadas[id],ROW()-5)),"",Y270+Z270-AA270)</f>
        <v>42500</v>
      </c>
      <c r="AC270" s="1" cm="1">
        <f t="array" ref="AC270">IF(ISERROR(INDEX(Jornadas[id],ROW()-5)),"",COUNTIFS(_Cortes!$C:$C,INDEX(Jornadas[id],ROW()-5),_Cortes!$B:$B,LOOKUP($AC$4,_Barberos!$B:$B,_Barberos!$A:$A)))</f>
        <v>8</v>
      </c>
      <c r="AD270" s="20" cm="1">
        <f t="array" ref="AD270">IF(ISERROR(INDEX(Jornadas[id],ROW()-5)),"",INT(SUMIFS(Cortes[importe],Cortes[id_jornada],INDEX(Jornadas[id],ROW()-5),Cortes[id_barbero],LOOKUP($AC$4,Barberos[nombre],Barberos[id]))*(INDEX(Jornadas[comision_barberos],1)/100)))</f>
        <v>41500</v>
      </c>
      <c r="AE270" s="20" cm="1">
        <f t="array" ref="AE270">IF(ISERROR(INDEX(Jornadas[id],ROW()-5)),"",SUMIFS(Cortes[propina],Cortes[id_jornada],INDEX(Jornadas[id],ROW()-5),Cortes[id_barbero],LOOKUP($AC$4,Barberos[nombre],Barberos[id])))</f>
        <v>2000</v>
      </c>
      <c r="AF270" s="20" cm="1">
        <f t="array" ref="AF270">IF(ISERROR(INDEX(Jornadas[id],ROW()-5)),"",SUMIFS(Adelantos[importe],Adelantos[id_jornada],INDEX(Jornadas[id],ROW()-5),Adelantos[id_barbero],LOOKUP($AC$4,Barberos[nombre],Barberos[id])))</f>
        <v>0</v>
      </c>
      <c r="AG270" s="20" cm="1">
        <f t="array" ref="AG270">IF(ISERROR(INDEX(Jornadas[id],ROW()-5)),"",AD270+AE270-AF270)</f>
        <v>43500</v>
      </c>
      <c r="AH270" s="1" cm="1">
        <f t="array" ref="AH270">IF(ISERROR(INDEX(Jornadas[id],ROW()-5)),"",COUNTIFS(_Cortes!$C:$C,INDEX(Jornadas[id],ROW()-5),_Cortes!$B:$B,LOOKUP($AH$4,_Barberos!$B:$B,_Barberos!$A:$A)))</f>
        <v>0</v>
      </c>
      <c r="AI270" s="20" cm="1">
        <f t="array" ref="AI270">IF(ISERROR(INDEX(Jornadas[id],ROW()-5)),"",INT(SUMIFS(Cortes[importe],Cortes[id_jornada],INDEX(Jornadas[id],ROW()-5),Cortes[id_barbero],LOOKUP($AH$4,Barberos[nombre],Barberos[id]))*(INDEX(Jornadas[comision_barberos],1)/100)))</f>
        <v>0</v>
      </c>
      <c r="AJ270" s="20" cm="1">
        <f t="array" ref="AJ270">IF(ISERROR(INDEX(Jornadas[id],ROW()-5)),"",SUMIFS(Cortes[propina],Cortes[id_jornada],INDEX(Jornadas[id],ROW()-5),Cortes[id_barbero],LOOKUP($AH$4,Barberos[nombre],Barberos[id])))</f>
        <v>0</v>
      </c>
      <c r="AK270" s="20" cm="1">
        <f t="array" ref="AK270">IF(ISERROR(INDEX(Jornadas[id],ROW()-5)),"",SUMIFS(Adelantos[importe],Adelantos[id_jornada],INDEX(Jornadas[id],ROW()-5),Adelantos[id_barbero],LOOKUP($AH$4,Barberos[nombre],Barberos[id])))</f>
        <v>0</v>
      </c>
      <c r="AL270" s="20" cm="1">
        <f t="array" ref="AL270">IF(ISERROR(INDEX(Jornadas[id],ROW()-5)),"",AI270+AJ270-AK270)</f>
        <v>0</v>
      </c>
      <c r="AM270" s="1" cm="1">
        <f t="array" ref="AM270">IF(ISERROR(INDEX(Jornadas[id],ROW()-5)),"",COUNTIFS(_Cortes!$C:$C,INDEX(Jornadas[id],ROW()-5),_Cortes!$B:$B,LOOKUP($AM$4,_Barberos!$B:$B,_Barberos!$A:$A)))</f>
        <v>0</v>
      </c>
      <c r="AN270" s="20" cm="1">
        <f t="array" ref="AN270">IF(ISERROR(INDEX(Jornadas[id],ROW()-5)),"",INT(SUMIFS(Cortes[importe],Cortes[id_jornada],INDEX(Jornadas[id],ROW()-5),Cortes[id_barbero],LOOKUP($AM$4,Barberos[nombre],Barberos[id]))*(INDEX(Jornadas[comision_barberos],1)/100)))</f>
        <v>0</v>
      </c>
      <c r="AO270" s="20" cm="1">
        <f t="array" ref="AO270">IF(ISERROR(INDEX(Jornadas[id],ROW()-5)),"",SUMIFS(Cortes[propina],Cortes[id_jornada],INDEX(Jornadas[id],ROW()-5),Cortes[id_barbero],LOOKUP($AM$4,Barberos[nombre],Barberos[id])))</f>
        <v>0</v>
      </c>
      <c r="AP270" s="20" cm="1">
        <f t="array" ref="AP270">IF(ISERROR(INDEX(Jornadas[id],ROW()-5)),"",SUMIFS(Adelantos[importe],Adelantos[id_jornada],INDEX(Jornadas[id],ROW()-5),Adelantos[id_barbero],LOOKUP($AM$4,Barberos[nombre],Barberos[id])))</f>
        <v>0</v>
      </c>
      <c r="AQ270" s="20" cm="1">
        <f t="array" ref="AQ270">IF(ISERROR(INDEX(Jornadas[id],ROW()-5)),"",AN270+AO270-AP270)</f>
        <v>0</v>
      </c>
      <c r="AR270" s="1" cm="1">
        <f t="array" ref="AR270">IF(ISERROR(INDEX(Jornadas[id],ROW()-5)),"",COUNTIFS(_Cortes!$C:$C,INDEX(Jornadas[id],ROW()-5),_Cortes!$B:$B,LOOKUP($AR$4,_Barberos!$B:$B,_Barberos!$A:$A)))</f>
        <v>0</v>
      </c>
      <c r="AS270" s="20" cm="1">
        <f t="array" ref="AS270">IF(ISERROR(INDEX(Jornadas[id],ROW()-5)),"",INT(SUMIFS(Cortes[importe],Cortes[id_jornada],INDEX(Jornadas[id],ROW()-5),Cortes[id_barbero],LOOKUP($AR$4,Barberos[nombre],Barberos[id]))*(INDEX(Jornadas[comision_barberos],1)/100)))</f>
        <v>0</v>
      </c>
      <c r="AT270" s="20" cm="1">
        <f t="array" ref="AT270">IF(ISERROR(INDEX(Jornadas[id],ROW()-5)),"",SUMIFS(Cortes[propina],Cortes[id_jornada],INDEX(Jornadas[id],ROW()-5),Cortes[id_barbero],LOOKUP($AR$4,Barberos[nombre],Barberos[id])))</f>
        <v>0</v>
      </c>
      <c r="AU270" s="20" cm="1">
        <f t="array" ref="AU270">IF(ISERROR(INDEX(Jornadas[id],ROW()-5)),"",SUMIFS(Adelantos[importe],Adelantos[id_jornada],INDEX(Jornadas[id],ROW()-5),Adelantos[id_barbero],LOOKUP($AR$4,Barberos[nombre],Barberos[id])))</f>
        <v>0</v>
      </c>
      <c r="AV270" s="20" cm="1">
        <f t="array" ref="AV270">IF(ISERROR(INDEX(Jornadas[id],ROW()-5)),"",AS270+AT270-AU270)</f>
        <v>0</v>
      </c>
    </row>
    <row r="271" spans="1:48" ht="15" hidden="1" customHeight="1" x14ac:dyDescent="0.3">
      <c r="A271" s="51" t="str">
        <f t="shared" si="4"/>
        <v>Tuesday</v>
      </c>
      <c r="B271" s="52"/>
      <c r="C271" s="36" cm="1">
        <f t="array" ref="C271">IF(ISERROR(INDEX(Jornadas[id],ROW()-5)),"",INDEX(Jornadas[fecha],ROW()-5))</f>
        <v>45972</v>
      </c>
      <c r="D271" s="2" cm="1">
        <f t="array" ref="D271">IF(ISERROR(INDEX(Jornadas[id],ROW()-5)),"",COUNTIFS(_Cortes!$C:$C,INDEX(Jornadas[id],ROW()-5),_Cortes!$B:$B,LOOKUP($D$4,_Barberos!$B:$B,_Barberos!$A:$A)))</f>
        <v>0</v>
      </c>
      <c r="E271" s="21" cm="1">
        <f t="array" ref="E271">IF(ISERROR(INDEX(Jornadas[id],ROW()-5)),"",INT(SUMIFS(Cortes[importe],Cortes[id_jornada],INDEX(Jornadas[id],ROW()-5),Cortes[id_barbero],LOOKUP($D$4,Barberos[nombre],Barberos[id]))*(INDEX(Jornadas[comision_barberos],1)/100)))</f>
        <v>0</v>
      </c>
      <c r="F271" s="21" cm="1">
        <f t="array" ref="F271">IF(ISERROR(INDEX(Jornadas[id],ROW()-5)),"",SUMIFS(Cortes[propina],Cortes[id_jornada],INDEX(Jornadas[id],ROW()-5),Cortes[id_barbero],LOOKUP($D$4,Barberos[nombre],Barberos[id])))</f>
        <v>0</v>
      </c>
      <c r="G271" s="21" cm="1">
        <f t="array" ref="G271">IF(ISERROR(INDEX(Jornadas[id],ROW()-5)),"",SUMIFS(Adelantos[importe],Adelantos[id_jornada],INDEX(Jornadas[id],ROW()-5),Adelantos[id_barbero],LOOKUP($D$4,Barberos[nombre],Barberos[id])))</f>
        <v>0</v>
      </c>
      <c r="H271" s="21" cm="1">
        <f t="array" ref="H271">IF(ISERROR(INDEX(Jornadas[id],ROW()-5)),"",E271+F271-G271)</f>
        <v>0</v>
      </c>
      <c r="I271" s="2" cm="1">
        <f t="array" ref="I271">IF(ISERROR(INDEX(Jornadas[id],ROW()-5)),"",COUNTIFS(_Cortes!$C:$C,INDEX(Jornadas[id],ROW()-5),_Cortes!$B:$B,LOOKUP($I$4,_Barberos!$B:$B,_Barberos!$A:$A)))</f>
        <v>0</v>
      </c>
      <c r="J271" s="21" cm="1">
        <f t="array" ref="J271">IF(ISERROR(INDEX(Jornadas[id],ROW()-5)),"",INT(SUMIFS(Cortes[importe],Cortes[id_jornada],INDEX(Jornadas[id],ROW()-5),Cortes[id_barbero],LOOKUP($I$4,Barberos[nombre],Barberos[id]))*(INDEX(Jornadas[comision_barberos],1)/100)))</f>
        <v>0</v>
      </c>
      <c r="K271" s="21" cm="1">
        <f t="array" ref="K271">IF(ISERROR(INDEX(Jornadas[id],ROW()-5)),"",SUMIFS(Cortes[propina],Cortes[id_jornada],INDEX(Jornadas[id],ROW()-5),Cortes[id_barbero],LOOKUP($I$4,Barberos[nombre],Barberos[id])))</f>
        <v>0</v>
      </c>
      <c r="L271" s="21" cm="1">
        <f t="array" ref="L271">IF(ISERROR(INDEX(Jornadas[id],ROW()-5)),"",SUMIFS(Adelantos[importe],Adelantos[id_jornada],INDEX(Jornadas[id],ROW()-5),Adelantos[id_barbero],LOOKUP($I$4,Barberos[nombre],Barberos[id])))</f>
        <v>0</v>
      </c>
      <c r="M271" s="21" cm="1">
        <f t="array" ref="M271">IF(ISERROR(INDEX(Jornadas[id],ROW()-5)),"",J271+K271-L271)</f>
        <v>0</v>
      </c>
      <c r="N271" s="2" cm="1">
        <f t="array" ref="N271">IF(ISERROR(INDEX(Jornadas[id],ROW()-5)),"",COUNTIFS(_Cortes!$C:$C,INDEX(Jornadas[id],ROW()-5),_Cortes!$B:$B,LOOKUP($N$4,_Barberos!$B:$B,_Barberos!$A:$A)))</f>
        <v>0</v>
      </c>
      <c r="O271" s="21" cm="1">
        <f t="array" ref="O271">IF(ISERROR(INDEX(Jornadas[id],ROW()-5)),"",INT(SUMIFS(Cortes[importe],Cortes[id_jornada],INDEX(Jornadas[id],ROW()-5),Cortes[id_barbero],LOOKUP($N$4,Barberos[nombre],Barberos[id]))*(INDEX(Jornadas[comision_barberos],1)/100)))</f>
        <v>0</v>
      </c>
      <c r="P271" s="21" cm="1">
        <f t="array" ref="P271">IF(ISERROR(INDEX(Jornadas[id],ROW()-5)),"",SUMIFS(Cortes[propina],Cortes[id_jornada],INDEX(Jornadas[id],ROW()-5),Cortes[id_barbero],LOOKUP($N$4,Barberos[nombre],Barberos[id])))</f>
        <v>0</v>
      </c>
      <c r="Q271" s="21" cm="1">
        <f t="array" ref="Q271">IF(ISERROR(INDEX(Jornadas[id],ROW()-5)),"",SUMIFS(Adelantos[importe],Adelantos[id_jornada],INDEX(Jornadas[id],ROW()-5),Adelantos[id_barbero],LOOKUP($N$4,Barberos[nombre],Barberos[id])))</f>
        <v>0</v>
      </c>
      <c r="R271" s="21" cm="1">
        <f t="array" ref="R271">IF(ISERROR(INDEX(Jornadas[id],ROW()-5)),"",O271+P271-Q271)</f>
        <v>0</v>
      </c>
      <c r="S271" s="2" cm="1">
        <f t="array" ref="S271">IF(ISERROR(INDEX(Jornadas[id],ROW()-5)),"",COUNTIFS(_Cortes!$C:$C,INDEX(Jornadas[id],ROW()-5),_Cortes!$B:$B,LOOKUP($S$4,_Barberos!$B:$B,_Barberos!$A:$A)))</f>
        <v>0</v>
      </c>
      <c r="T271" s="21" cm="1">
        <f t="array" ref="T271">IF(ISERROR(INDEX(Jornadas[id],ROW()-5)),"",INT(SUMIFS(Cortes[importe],Cortes[id_jornada],INDEX(Jornadas[id],ROW()-5),Cortes[id_barbero],LOOKUP($S$4,Barberos[nombre],Barberos[id]))*(INDEX(Jornadas[comision_barberos],1)/100)))</f>
        <v>0</v>
      </c>
      <c r="U271" s="21" cm="1">
        <f t="array" ref="U271">IF(ISERROR(INDEX(Jornadas[id],ROW()-5)),"",SUMIFS(Cortes[propina],Cortes[id_jornada],INDEX(Jornadas[id],ROW()-5),Cortes[id_barbero],LOOKUP($S$4,Barberos[nombre],Barberos[id])))</f>
        <v>0</v>
      </c>
      <c r="V271" s="21" cm="1">
        <f t="array" ref="V271">IF(ISERROR(INDEX(Jornadas[id],ROW()-5)),"",SUMIFS(Adelantos[importe],Adelantos[id_jornada],INDEX(Jornadas[id],ROW()-5),Adelantos[id_barbero],LOOKUP($S$4,Barberos[nombre],Barberos[id])))</f>
        <v>0</v>
      </c>
      <c r="W271" s="21" cm="1">
        <f t="array" ref="W271">IF(ISERROR(INDEX(Jornadas[id],ROW()-5)),"",T271+U271-V271)</f>
        <v>0</v>
      </c>
      <c r="X271" s="2" cm="1">
        <f t="array" ref="X271">IF(ISERROR(INDEX(Jornadas[id],ROW()-5)),"",COUNTIFS(_Cortes!$C:$C,INDEX(Jornadas[id],ROW()-5),_Cortes!$B:$B,LOOKUP($X$4,_Barberos!$B:$B,_Barberos!$A:$A)))</f>
        <v>0</v>
      </c>
      <c r="Y271" s="21" cm="1">
        <f t="array" ref="Y271">IF(ISERROR(INDEX(Jornadas[id],ROW()-5)),"",INT(SUMIFS(Cortes[importe],Cortes[id_jornada],INDEX(Jornadas[id],ROW()-5),Cortes[id_barbero],LOOKUP($X$4,Barberos[nombre],Barberos[id]))*(INDEX(Jornadas[comision_barberos],1)/100)))</f>
        <v>0</v>
      </c>
      <c r="Z271" s="21" cm="1">
        <f t="array" ref="Z271">IF(ISERROR(INDEX(Jornadas[id],ROW()-5)),"",SUMIFS(Cortes[propina],Cortes[id_jornada],INDEX(Jornadas[id],ROW()-5),Cortes[id_barbero],LOOKUP($X$4,Barberos[nombre],Barberos[id])))</f>
        <v>0</v>
      </c>
      <c r="AA271" s="21" cm="1">
        <f t="array" ref="AA271">IF(ISERROR(INDEX(Jornadas[id],ROW()-5)),"",SUMIFS(Adelantos[importe],Adelantos[id_jornada],INDEX(Jornadas[id],ROW()-5),Adelantos[id_barbero],LOOKUP($X$4,Barberos[nombre],Barberos[id])))</f>
        <v>0</v>
      </c>
      <c r="AB271" s="21" cm="1">
        <f t="array" ref="AB271">IF(ISERROR(INDEX(Jornadas[id],ROW()-5)),"",Y271+Z271-AA271)</f>
        <v>0</v>
      </c>
      <c r="AC271" s="2" cm="1">
        <f t="array" ref="AC271">IF(ISERROR(INDEX(Jornadas[id],ROW()-5)),"",COUNTIFS(_Cortes!$C:$C,INDEX(Jornadas[id],ROW()-5),_Cortes!$B:$B,LOOKUP($AC$4,_Barberos!$B:$B,_Barberos!$A:$A)))</f>
        <v>0</v>
      </c>
      <c r="AD271" s="21" cm="1">
        <f t="array" ref="AD271">IF(ISERROR(INDEX(Jornadas[id],ROW()-5)),"",INT(SUMIFS(Cortes[importe],Cortes[id_jornada],INDEX(Jornadas[id],ROW()-5),Cortes[id_barbero],LOOKUP($AC$4,Barberos[nombre],Barberos[id]))*(INDEX(Jornadas[comision_barberos],1)/100)))</f>
        <v>0</v>
      </c>
      <c r="AE271" s="21" cm="1">
        <f t="array" ref="AE271">IF(ISERROR(INDEX(Jornadas[id],ROW()-5)),"",SUMIFS(Cortes[propina],Cortes[id_jornada],INDEX(Jornadas[id],ROW()-5),Cortes[id_barbero],LOOKUP($AC$4,Barberos[nombre],Barberos[id])))</f>
        <v>0</v>
      </c>
      <c r="AF271" s="21" cm="1">
        <f t="array" ref="AF271">IF(ISERROR(INDEX(Jornadas[id],ROW()-5)),"",SUMIFS(Adelantos[importe],Adelantos[id_jornada],INDEX(Jornadas[id],ROW()-5),Adelantos[id_barbero],LOOKUP($AC$4,Barberos[nombre],Barberos[id])))</f>
        <v>0</v>
      </c>
      <c r="AG271" s="21" cm="1">
        <f t="array" ref="AG271">IF(ISERROR(INDEX(Jornadas[id],ROW()-5)),"",AD271+AE271-AF271)</f>
        <v>0</v>
      </c>
      <c r="AH271" s="2" cm="1">
        <f t="array" ref="AH271">IF(ISERROR(INDEX(Jornadas[id],ROW()-5)),"",COUNTIFS(_Cortes!$C:$C,INDEX(Jornadas[id],ROW()-5),_Cortes!$B:$B,LOOKUP($AH$4,_Barberos!$B:$B,_Barberos!$A:$A)))</f>
        <v>0</v>
      </c>
      <c r="AI271" s="21" cm="1">
        <f t="array" ref="AI271">IF(ISERROR(INDEX(Jornadas[id],ROW()-5)),"",INT(SUMIFS(Cortes[importe],Cortes[id_jornada],INDEX(Jornadas[id],ROW()-5),Cortes[id_barbero],LOOKUP($AH$4,Barberos[nombre],Barberos[id]))*(INDEX(Jornadas[comision_barberos],1)/100)))</f>
        <v>0</v>
      </c>
      <c r="AJ271" s="21" cm="1">
        <f t="array" ref="AJ271">IF(ISERROR(INDEX(Jornadas[id],ROW()-5)),"",SUMIFS(Cortes[propina],Cortes[id_jornada],INDEX(Jornadas[id],ROW()-5),Cortes[id_barbero],LOOKUP($AH$4,Barberos[nombre],Barberos[id])))</f>
        <v>0</v>
      </c>
      <c r="AK271" s="21" cm="1">
        <f t="array" ref="AK271">IF(ISERROR(INDEX(Jornadas[id],ROW()-5)),"",SUMIFS(Adelantos[importe],Adelantos[id_jornada],INDEX(Jornadas[id],ROW()-5),Adelantos[id_barbero],LOOKUP($AH$4,Barberos[nombre],Barberos[id])))</f>
        <v>0</v>
      </c>
      <c r="AL271" s="21" cm="1">
        <f t="array" ref="AL271">IF(ISERROR(INDEX(Jornadas[id],ROW()-5)),"",AI271+AJ271-AK271)</f>
        <v>0</v>
      </c>
      <c r="AM271" s="2" cm="1">
        <f t="array" ref="AM271">IF(ISERROR(INDEX(Jornadas[id],ROW()-5)),"",COUNTIFS(_Cortes!$C:$C,INDEX(Jornadas[id],ROW()-5),_Cortes!$B:$B,LOOKUP($AM$4,_Barberos!$B:$B,_Barberos!$A:$A)))</f>
        <v>0</v>
      </c>
      <c r="AN271" s="21" cm="1">
        <f t="array" ref="AN271">IF(ISERROR(INDEX(Jornadas[id],ROW()-5)),"",INT(SUMIFS(Cortes[importe],Cortes[id_jornada],INDEX(Jornadas[id],ROW()-5),Cortes[id_barbero],LOOKUP($AM$4,Barberos[nombre],Barberos[id]))*(INDEX(Jornadas[comision_barberos],1)/100)))</f>
        <v>0</v>
      </c>
      <c r="AO271" s="21" cm="1">
        <f t="array" ref="AO271">IF(ISERROR(INDEX(Jornadas[id],ROW()-5)),"",SUMIFS(Cortes[propina],Cortes[id_jornada],INDEX(Jornadas[id],ROW()-5),Cortes[id_barbero],LOOKUP($AM$4,Barberos[nombre],Barberos[id])))</f>
        <v>0</v>
      </c>
      <c r="AP271" s="21" cm="1">
        <f t="array" ref="AP271">IF(ISERROR(INDEX(Jornadas[id],ROW()-5)),"",SUMIFS(Adelantos[importe],Adelantos[id_jornada],INDEX(Jornadas[id],ROW()-5),Adelantos[id_barbero],LOOKUP($AM$4,Barberos[nombre],Barberos[id])))</f>
        <v>0</v>
      </c>
      <c r="AQ271" s="21" cm="1">
        <f t="array" ref="AQ271">IF(ISERROR(INDEX(Jornadas[id],ROW()-5)),"",AN271+AO271-AP271)</f>
        <v>0</v>
      </c>
      <c r="AR271" s="2" cm="1">
        <f t="array" ref="AR271">IF(ISERROR(INDEX(Jornadas[id],ROW()-5)),"",COUNTIFS(_Cortes!$C:$C,INDEX(Jornadas[id],ROW()-5),_Cortes!$B:$B,LOOKUP($AR$4,_Barberos!$B:$B,_Barberos!$A:$A)))</f>
        <v>0</v>
      </c>
      <c r="AS271" s="21" cm="1">
        <f t="array" ref="AS271">IF(ISERROR(INDEX(Jornadas[id],ROW()-5)),"",INT(SUMIFS(Cortes[importe],Cortes[id_jornada],INDEX(Jornadas[id],ROW()-5),Cortes[id_barbero],LOOKUP($AR$4,Barberos[nombre],Barberos[id]))*(INDEX(Jornadas[comision_barberos],1)/100)))</f>
        <v>0</v>
      </c>
      <c r="AT271" s="21" cm="1">
        <f t="array" ref="AT271">IF(ISERROR(INDEX(Jornadas[id],ROW()-5)),"",SUMIFS(Cortes[propina],Cortes[id_jornada],INDEX(Jornadas[id],ROW()-5),Cortes[id_barbero],LOOKUP($AR$4,Barberos[nombre],Barberos[id])))</f>
        <v>0</v>
      </c>
      <c r="AU271" s="21" cm="1">
        <f t="array" ref="AU271">IF(ISERROR(INDEX(Jornadas[id],ROW()-5)),"",SUMIFS(Adelantos[importe],Adelantos[id_jornada],INDEX(Jornadas[id],ROW()-5),Adelantos[id_barbero],LOOKUP($AR$4,Barberos[nombre],Barberos[id])))</f>
        <v>0</v>
      </c>
      <c r="AV271" s="21" cm="1">
        <f t="array" ref="AV271">IF(ISERROR(INDEX(Jornadas[id],ROW()-5)),"",AS271+AT271-AU271)</f>
        <v>0</v>
      </c>
    </row>
    <row r="272" spans="1:48" ht="15" hidden="1" customHeight="1" x14ac:dyDescent="0.3">
      <c r="A272" s="53" t="str">
        <f t="shared" si="4"/>
        <v>Wednesday</v>
      </c>
      <c r="B272" s="54"/>
      <c r="C272" s="38" cm="1">
        <f t="array" ref="C272">IF(ISERROR(INDEX(Jornadas[id],ROW()-5)),"",INDEX(Jornadas[fecha],ROW()-5))</f>
        <v>45973</v>
      </c>
      <c r="D272" s="1" cm="1">
        <f t="array" ref="D272">IF(ISERROR(INDEX(Jornadas[id],ROW()-5)),"",COUNTIFS(_Cortes!$C:$C,INDEX(Jornadas[id],ROW()-5),_Cortes!$B:$B,LOOKUP($D$4,_Barberos!$B:$B,_Barberos!$A:$A)))</f>
        <v>6</v>
      </c>
      <c r="E272" s="20" cm="1">
        <f t="array" ref="E272">IF(ISERROR(INDEX(Jornadas[id],ROW()-5)),"",INT(SUMIFS(Cortes[importe],Cortes[id_jornada],INDEX(Jornadas[id],ROW()-5),Cortes[id_barbero],LOOKUP($D$4,Barberos[nombre],Barberos[id]))*(INDEX(Jornadas[comision_barberos],1)/100)))</f>
        <v>30000</v>
      </c>
      <c r="F272" s="20" cm="1">
        <f t="array" ref="F272">IF(ISERROR(INDEX(Jornadas[id],ROW()-5)),"",SUMIFS(Cortes[propina],Cortes[id_jornada],INDEX(Jornadas[id],ROW()-5),Cortes[id_barbero],LOOKUP($D$4,Barberos[nombre],Barberos[id])))</f>
        <v>0</v>
      </c>
      <c r="G272" s="20" cm="1">
        <f t="array" ref="G272">IF(ISERROR(INDEX(Jornadas[id],ROW()-5)),"",SUMIFS(Adelantos[importe],Adelantos[id_jornada],INDEX(Jornadas[id],ROW()-5),Adelantos[id_barbero],LOOKUP($D$4,Barberos[nombre],Barberos[id])))</f>
        <v>0</v>
      </c>
      <c r="H272" s="20" cm="1">
        <f t="array" ref="H272">IF(ISERROR(INDEX(Jornadas[id],ROW()-5)),"",E272+F272-G272)</f>
        <v>30000</v>
      </c>
      <c r="I272" s="1" cm="1">
        <f t="array" ref="I272">IF(ISERROR(INDEX(Jornadas[id],ROW()-5)),"",COUNTIFS(_Cortes!$C:$C,INDEX(Jornadas[id],ROW()-5),_Cortes!$B:$B,LOOKUP($I$4,_Barberos!$B:$B,_Barberos!$A:$A)))</f>
        <v>15</v>
      </c>
      <c r="J272" s="20" cm="1">
        <f t="array" ref="J272">IF(ISERROR(INDEX(Jornadas[id],ROW()-5)),"",INT(SUMIFS(Cortes[importe],Cortes[id_jornada],INDEX(Jornadas[id],ROW()-5),Cortes[id_barbero],LOOKUP($I$4,Barberos[nombre],Barberos[id]))*(INDEX(Jornadas[comision_barberos],1)/100)))</f>
        <v>75000</v>
      </c>
      <c r="K272" s="20" cm="1">
        <f t="array" ref="K272">IF(ISERROR(INDEX(Jornadas[id],ROW()-5)),"",SUMIFS(Cortes[propina],Cortes[id_jornada],INDEX(Jornadas[id],ROW()-5),Cortes[id_barbero],LOOKUP($I$4,Barberos[nombre],Barberos[id])))</f>
        <v>1000</v>
      </c>
      <c r="L272" s="20" cm="1">
        <f t="array" ref="L272">IF(ISERROR(INDEX(Jornadas[id],ROW()-5)),"",SUMIFS(Adelantos[importe],Adelantos[id_jornada],INDEX(Jornadas[id],ROW()-5),Adelantos[id_barbero],LOOKUP($I$4,Barberos[nombre],Barberos[id])))</f>
        <v>2300</v>
      </c>
      <c r="M272" s="20" cm="1">
        <f t="array" ref="M272">IF(ISERROR(INDEX(Jornadas[id],ROW()-5)),"",J272+K272-L272)</f>
        <v>73700</v>
      </c>
      <c r="N272" s="1" cm="1">
        <f t="array" ref="N272">IF(ISERROR(INDEX(Jornadas[id],ROW()-5)),"",COUNTIFS(_Cortes!$C:$C,INDEX(Jornadas[id],ROW()-5),_Cortes!$B:$B,LOOKUP($N$4,_Barberos!$B:$B,_Barberos!$A:$A)))</f>
        <v>14</v>
      </c>
      <c r="O272" s="20" cm="1">
        <f t="array" ref="O272">IF(ISERROR(INDEX(Jornadas[id],ROW()-5)),"",INT(SUMIFS(Cortes[importe],Cortes[id_jornada],INDEX(Jornadas[id],ROW()-5),Cortes[id_barbero],LOOKUP($N$4,Barberos[nombre],Barberos[id]))*(INDEX(Jornadas[comision_barberos],1)/100)))</f>
        <v>70000</v>
      </c>
      <c r="P272" s="20" cm="1">
        <f t="array" ref="P272">IF(ISERROR(INDEX(Jornadas[id],ROW()-5)),"",SUMIFS(Cortes[propina],Cortes[id_jornada],INDEX(Jornadas[id],ROW()-5),Cortes[id_barbero],LOOKUP($N$4,Barberos[nombre],Barberos[id])))</f>
        <v>16200</v>
      </c>
      <c r="Q272" s="20" cm="1">
        <f t="array" ref="Q272">IF(ISERROR(INDEX(Jornadas[id],ROW()-5)),"",SUMIFS(Adelantos[importe],Adelantos[id_jornada],INDEX(Jornadas[id],ROW()-5),Adelantos[id_barbero],LOOKUP($N$4,Barberos[nombre],Barberos[id])))</f>
        <v>0</v>
      </c>
      <c r="R272" s="20" cm="1">
        <f t="array" ref="R272">IF(ISERROR(INDEX(Jornadas[id],ROW()-5)),"",O272+P272-Q272)</f>
        <v>86200</v>
      </c>
      <c r="S272" s="1" cm="1">
        <f t="array" ref="S272">IF(ISERROR(INDEX(Jornadas[id],ROW()-5)),"",COUNTIFS(_Cortes!$C:$C,INDEX(Jornadas[id],ROW()-5),_Cortes!$B:$B,LOOKUP($S$4,_Barberos!$B:$B,_Barberos!$A:$A)))</f>
        <v>0</v>
      </c>
      <c r="T272" s="20" cm="1">
        <f t="array" ref="T272">IF(ISERROR(INDEX(Jornadas[id],ROW()-5)),"",INT(SUMIFS(Cortes[importe],Cortes[id_jornada],INDEX(Jornadas[id],ROW()-5),Cortes[id_barbero],LOOKUP($S$4,Barberos[nombre],Barberos[id]))*(INDEX(Jornadas[comision_barberos],1)/100)))</f>
        <v>0</v>
      </c>
      <c r="U272" s="20" cm="1">
        <f t="array" ref="U272">IF(ISERROR(INDEX(Jornadas[id],ROW()-5)),"",SUMIFS(Cortes[propina],Cortes[id_jornada],INDEX(Jornadas[id],ROW()-5),Cortes[id_barbero],LOOKUP($S$4,Barberos[nombre],Barberos[id])))</f>
        <v>0</v>
      </c>
      <c r="V272" s="20" cm="1">
        <f t="array" ref="V272">IF(ISERROR(INDEX(Jornadas[id],ROW()-5)),"",SUMIFS(Adelantos[importe],Adelantos[id_jornada],INDEX(Jornadas[id],ROW()-5),Adelantos[id_barbero],LOOKUP($S$4,Barberos[nombre],Barberos[id])))</f>
        <v>0</v>
      </c>
      <c r="W272" s="20" cm="1">
        <f t="array" ref="W272">IF(ISERROR(INDEX(Jornadas[id],ROW()-5)),"",T272+U272-V272)</f>
        <v>0</v>
      </c>
      <c r="X272" s="1" cm="1">
        <f t="array" ref="X272">IF(ISERROR(INDEX(Jornadas[id],ROW()-5)),"",COUNTIFS(_Cortes!$C:$C,INDEX(Jornadas[id],ROW()-5),_Cortes!$B:$B,LOOKUP($X$4,_Barberos!$B:$B,_Barberos!$A:$A)))</f>
        <v>0</v>
      </c>
      <c r="Y272" s="20" cm="1">
        <f t="array" ref="Y272">IF(ISERROR(INDEX(Jornadas[id],ROW()-5)),"",INT(SUMIFS(Cortes[importe],Cortes[id_jornada],INDEX(Jornadas[id],ROW()-5),Cortes[id_barbero],LOOKUP($X$4,Barberos[nombre],Barberos[id]))*(INDEX(Jornadas[comision_barberos],1)/100)))</f>
        <v>0</v>
      </c>
      <c r="Z272" s="20" cm="1">
        <f t="array" ref="Z272">IF(ISERROR(INDEX(Jornadas[id],ROW()-5)),"",SUMIFS(Cortes[propina],Cortes[id_jornada],INDEX(Jornadas[id],ROW()-5),Cortes[id_barbero],LOOKUP($X$4,Barberos[nombre],Barberos[id])))</f>
        <v>0</v>
      </c>
      <c r="AA272" s="20" cm="1">
        <f t="array" ref="AA272">IF(ISERROR(INDEX(Jornadas[id],ROW()-5)),"",SUMIFS(Adelantos[importe],Adelantos[id_jornada],INDEX(Jornadas[id],ROW()-5),Adelantos[id_barbero],LOOKUP($X$4,Barberos[nombre],Barberos[id])))</f>
        <v>0</v>
      </c>
      <c r="AB272" s="20" cm="1">
        <f t="array" ref="AB272">IF(ISERROR(INDEX(Jornadas[id],ROW()-5)),"",Y272+Z272-AA272)</f>
        <v>0</v>
      </c>
      <c r="AC272" s="1" cm="1">
        <f t="array" ref="AC272">IF(ISERROR(INDEX(Jornadas[id],ROW()-5)),"",COUNTIFS(_Cortes!$C:$C,INDEX(Jornadas[id],ROW()-5),_Cortes!$B:$B,LOOKUP($AC$4,_Barberos!$B:$B,_Barberos!$A:$A)))</f>
        <v>15</v>
      </c>
      <c r="AD272" s="20" cm="1">
        <f t="array" ref="AD272">IF(ISERROR(INDEX(Jornadas[id],ROW()-5)),"",INT(SUMIFS(Cortes[importe],Cortes[id_jornada],INDEX(Jornadas[id],ROW()-5),Cortes[id_barbero],LOOKUP($AC$4,Barberos[nombre],Barberos[id]))*(INDEX(Jornadas[comision_barberos],1)/100)))</f>
        <v>79500</v>
      </c>
      <c r="AE272" s="20" cm="1">
        <f t="array" ref="AE272">IF(ISERROR(INDEX(Jornadas[id],ROW()-5)),"",SUMIFS(Cortes[propina],Cortes[id_jornada],INDEX(Jornadas[id],ROW()-5),Cortes[id_barbero],LOOKUP($AC$4,Barberos[nombre],Barberos[id])))</f>
        <v>6000</v>
      </c>
      <c r="AF272" s="20" cm="1">
        <f t="array" ref="AF272">IF(ISERROR(INDEX(Jornadas[id],ROW()-5)),"",SUMIFS(Adelantos[importe],Adelantos[id_jornada],INDEX(Jornadas[id],ROW()-5),Adelantos[id_barbero],LOOKUP($AC$4,Barberos[nombre],Barberos[id])))</f>
        <v>0</v>
      </c>
      <c r="AG272" s="20" cm="1">
        <f t="array" ref="AG272">IF(ISERROR(INDEX(Jornadas[id],ROW()-5)),"",AD272+AE272-AF272)</f>
        <v>85500</v>
      </c>
      <c r="AH272" s="1" cm="1">
        <f t="array" ref="AH272">IF(ISERROR(INDEX(Jornadas[id],ROW()-5)),"",COUNTIFS(_Cortes!$C:$C,INDEX(Jornadas[id],ROW()-5),_Cortes!$B:$B,LOOKUP($AH$4,_Barberos!$B:$B,_Barberos!$A:$A)))</f>
        <v>0</v>
      </c>
      <c r="AI272" s="20" cm="1">
        <f t="array" ref="AI272">IF(ISERROR(INDEX(Jornadas[id],ROW()-5)),"",INT(SUMIFS(Cortes[importe],Cortes[id_jornada],INDEX(Jornadas[id],ROW()-5),Cortes[id_barbero],LOOKUP($AH$4,Barberos[nombre],Barberos[id]))*(INDEX(Jornadas[comision_barberos],1)/100)))</f>
        <v>0</v>
      </c>
      <c r="AJ272" s="20" cm="1">
        <f t="array" ref="AJ272">IF(ISERROR(INDEX(Jornadas[id],ROW()-5)),"",SUMIFS(Cortes[propina],Cortes[id_jornada],INDEX(Jornadas[id],ROW()-5),Cortes[id_barbero],LOOKUP($AH$4,Barberos[nombre],Barberos[id])))</f>
        <v>0</v>
      </c>
      <c r="AK272" s="20" cm="1">
        <f t="array" ref="AK272">IF(ISERROR(INDEX(Jornadas[id],ROW()-5)),"",SUMIFS(Adelantos[importe],Adelantos[id_jornada],INDEX(Jornadas[id],ROW()-5),Adelantos[id_barbero],LOOKUP($AH$4,Barberos[nombre],Barberos[id])))</f>
        <v>0</v>
      </c>
      <c r="AL272" s="20" cm="1">
        <f t="array" ref="AL272">IF(ISERROR(INDEX(Jornadas[id],ROW()-5)),"",AI272+AJ272-AK272)</f>
        <v>0</v>
      </c>
      <c r="AM272" s="1" cm="1">
        <f t="array" ref="AM272">IF(ISERROR(INDEX(Jornadas[id],ROW()-5)),"",COUNTIFS(_Cortes!$C:$C,INDEX(Jornadas[id],ROW()-5),_Cortes!$B:$B,LOOKUP($AM$4,_Barberos!$B:$B,_Barberos!$A:$A)))</f>
        <v>0</v>
      </c>
      <c r="AN272" s="20" cm="1">
        <f t="array" ref="AN272">IF(ISERROR(INDEX(Jornadas[id],ROW()-5)),"",INT(SUMIFS(Cortes[importe],Cortes[id_jornada],INDEX(Jornadas[id],ROW()-5),Cortes[id_barbero],LOOKUP($AM$4,Barberos[nombre],Barberos[id]))*(INDEX(Jornadas[comision_barberos],1)/100)))</f>
        <v>0</v>
      </c>
      <c r="AO272" s="20" cm="1">
        <f t="array" ref="AO272">IF(ISERROR(INDEX(Jornadas[id],ROW()-5)),"",SUMIFS(Cortes[propina],Cortes[id_jornada],INDEX(Jornadas[id],ROW()-5),Cortes[id_barbero],LOOKUP($AM$4,Barberos[nombre],Barberos[id])))</f>
        <v>0</v>
      </c>
      <c r="AP272" s="20" cm="1">
        <f t="array" ref="AP272">IF(ISERROR(INDEX(Jornadas[id],ROW()-5)),"",SUMIFS(Adelantos[importe],Adelantos[id_jornada],INDEX(Jornadas[id],ROW()-5),Adelantos[id_barbero],LOOKUP($AM$4,Barberos[nombre],Barberos[id])))</f>
        <v>0</v>
      </c>
      <c r="AQ272" s="20" cm="1">
        <f t="array" ref="AQ272">IF(ISERROR(INDEX(Jornadas[id],ROW()-5)),"",AN272+AO272-AP272)</f>
        <v>0</v>
      </c>
      <c r="AR272" s="1" cm="1">
        <f t="array" ref="AR272">IF(ISERROR(INDEX(Jornadas[id],ROW()-5)),"",COUNTIFS(_Cortes!$C:$C,INDEX(Jornadas[id],ROW()-5),_Cortes!$B:$B,LOOKUP($AR$4,_Barberos!$B:$B,_Barberos!$A:$A)))</f>
        <v>0</v>
      </c>
      <c r="AS272" s="20" cm="1">
        <f t="array" ref="AS272">IF(ISERROR(INDEX(Jornadas[id],ROW()-5)),"",INT(SUMIFS(Cortes[importe],Cortes[id_jornada],INDEX(Jornadas[id],ROW()-5),Cortes[id_barbero],LOOKUP($AR$4,Barberos[nombre],Barberos[id]))*(INDEX(Jornadas[comision_barberos],1)/100)))</f>
        <v>0</v>
      </c>
      <c r="AT272" s="20" cm="1">
        <f t="array" ref="AT272">IF(ISERROR(INDEX(Jornadas[id],ROW()-5)),"",SUMIFS(Cortes[propina],Cortes[id_jornada],INDEX(Jornadas[id],ROW()-5),Cortes[id_barbero],LOOKUP($AR$4,Barberos[nombre],Barberos[id])))</f>
        <v>0</v>
      </c>
      <c r="AU272" s="20" cm="1">
        <f t="array" ref="AU272">IF(ISERROR(INDEX(Jornadas[id],ROW()-5)),"",SUMIFS(Adelantos[importe],Adelantos[id_jornada],INDEX(Jornadas[id],ROW()-5),Adelantos[id_barbero],LOOKUP($AR$4,Barberos[nombre],Barberos[id])))</f>
        <v>0</v>
      </c>
      <c r="AV272" s="20" cm="1">
        <f t="array" ref="AV272">IF(ISERROR(INDEX(Jornadas[id],ROW()-5)),"",AS272+AT272-AU272)</f>
        <v>0</v>
      </c>
    </row>
    <row r="273" spans="1:48" ht="15" hidden="1" customHeight="1" x14ac:dyDescent="0.3">
      <c r="A273" s="51" t="str">
        <f t="shared" si="4"/>
        <v>Thursday</v>
      </c>
      <c r="B273" s="52"/>
      <c r="C273" s="36" cm="1">
        <f t="array" ref="C273">IF(ISERROR(INDEX(Jornadas[id],ROW()-5)),"",INDEX(Jornadas[fecha],ROW()-5))</f>
        <v>45974</v>
      </c>
      <c r="D273" s="2" cm="1">
        <f t="array" ref="D273">IF(ISERROR(INDEX(Jornadas[id],ROW()-5)),"",COUNTIFS(_Cortes!$C:$C,INDEX(Jornadas[id],ROW()-5),_Cortes!$B:$B,LOOKUP($D$4,_Barberos!$B:$B,_Barberos!$A:$A)))</f>
        <v>0</v>
      </c>
      <c r="E273" s="21" cm="1">
        <f t="array" ref="E273">IF(ISERROR(INDEX(Jornadas[id],ROW()-5)),"",INT(SUMIFS(Cortes[importe],Cortes[id_jornada],INDEX(Jornadas[id],ROW()-5),Cortes[id_barbero],LOOKUP($D$4,Barberos[nombre],Barberos[id]))*(INDEX(Jornadas[comision_barberos],1)/100)))</f>
        <v>0</v>
      </c>
      <c r="F273" s="21" cm="1">
        <f t="array" ref="F273">IF(ISERROR(INDEX(Jornadas[id],ROW()-5)),"",SUMIFS(Cortes[propina],Cortes[id_jornada],INDEX(Jornadas[id],ROW()-5),Cortes[id_barbero],LOOKUP($D$4,Barberos[nombre],Barberos[id])))</f>
        <v>0</v>
      </c>
      <c r="G273" s="21" cm="1">
        <f t="array" ref="G273">IF(ISERROR(INDEX(Jornadas[id],ROW()-5)),"",SUMIFS(Adelantos[importe],Adelantos[id_jornada],INDEX(Jornadas[id],ROW()-5),Adelantos[id_barbero],LOOKUP($D$4,Barberos[nombre],Barberos[id])))</f>
        <v>0</v>
      </c>
      <c r="H273" s="21" cm="1">
        <f t="array" ref="H273">IF(ISERROR(INDEX(Jornadas[id],ROW()-5)),"",E273+F273-G273)</f>
        <v>0</v>
      </c>
      <c r="I273" s="2" cm="1">
        <f t="array" ref="I273">IF(ISERROR(INDEX(Jornadas[id],ROW()-5)),"",COUNTIFS(_Cortes!$C:$C,INDEX(Jornadas[id],ROW()-5),_Cortes!$B:$B,LOOKUP($I$4,_Barberos!$B:$B,_Barberos!$A:$A)))</f>
        <v>18</v>
      </c>
      <c r="J273" s="21" cm="1">
        <f t="array" ref="J273">IF(ISERROR(INDEX(Jornadas[id],ROW()-5)),"",INT(SUMIFS(Cortes[importe],Cortes[id_jornada],INDEX(Jornadas[id],ROW()-5),Cortes[id_barbero],LOOKUP($I$4,Barberos[nombre],Barberos[id]))*(INDEX(Jornadas[comision_barberos],1)/100)))</f>
        <v>94500</v>
      </c>
      <c r="K273" s="21" cm="1">
        <f t="array" ref="K273">IF(ISERROR(INDEX(Jornadas[id],ROW()-5)),"",SUMIFS(Cortes[propina],Cortes[id_jornada],INDEX(Jornadas[id],ROW()-5),Cortes[id_barbero],LOOKUP($I$4,Barberos[nombre],Barberos[id])))</f>
        <v>11000</v>
      </c>
      <c r="L273" s="21" cm="1">
        <f t="array" ref="L273">IF(ISERROR(INDEX(Jornadas[id],ROW()-5)),"",SUMIFS(Adelantos[importe],Adelantos[id_jornada],INDEX(Jornadas[id],ROW()-5),Adelantos[id_barbero],LOOKUP($I$4,Barberos[nombre],Barberos[id])))</f>
        <v>0</v>
      </c>
      <c r="M273" s="21" cm="1">
        <f t="array" ref="M273">IF(ISERROR(INDEX(Jornadas[id],ROW()-5)),"",J273+K273-L273)</f>
        <v>105500</v>
      </c>
      <c r="N273" s="2" cm="1">
        <f t="array" ref="N273">IF(ISERROR(INDEX(Jornadas[id],ROW()-5)),"",COUNTIFS(_Cortes!$C:$C,INDEX(Jornadas[id],ROW()-5),_Cortes!$B:$B,LOOKUP($N$4,_Barberos!$B:$B,_Barberos!$A:$A)))</f>
        <v>0</v>
      </c>
      <c r="O273" s="21" cm="1">
        <f t="array" ref="O273">IF(ISERROR(INDEX(Jornadas[id],ROW()-5)),"",INT(SUMIFS(Cortes[importe],Cortes[id_jornada],INDEX(Jornadas[id],ROW()-5),Cortes[id_barbero],LOOKUP($N$4,Barberos[nombre],Barberos[id]))*(INDEX(Jornadas[comision_barberos],1)/100)))</f>
        <v>0</v>
      </c>
      <c r="P273" s="21" cm="1">
        <f t="array" ref="P273">IF(ISERROR(INDEX(Jornadas[id],ROW()-5)),"",SUMIFS(Cortes[propina],Cortes[id_jornada],INDEX(Jornadas[id],ROW()-5),Cortes[id_barbero],LOOKUP($N$4,Barberos[nombre],Barberos[id])))</f>
        <v>0</v>
      </c>
      <c r="Q273" s="21" cm="1">
        <f t="array" ref="Q273">IF(ISERROR(INDEX(Jornadas[id],ROW()-5)),"",SUMIFS(Adelantos[importe],Adelantos[id_jornada],INDEX(Jornadas[id],ROW()-5),Adelantos[id_barbero],LOOKUP($N$4,Barberos[nombre],Barberos[id])))</f>
        <v>0</v>
      </c>
      <c r="R273" s="21" cm="1">
        <f t="array" ref="R273">IF(ISERROR(INDEX(Jornadas[id],ROW()-5)),"",O273+P273-Q273)</f>
        <v>0</v>
      </c>
      <c r="S273" s="2" cm="1">
        <f t="array" ref="S273">IF(ISERROR(INDEX(Jornadas[id],ROW()-5)),"",COUNTIFS(_Cortes!$C:$C,INDEX(Jornadas[id],ROW()-5),_Cortes!$B:$B,LOOKUP($S$4,_Barberos!$B:$B,_Barberos!$A:$A)))</f>
        <v>8</v>
      </c>
      <c r="T273" s="21" cm="1">
        <f t="array" ref="T273">IF(ISERROR(INDEX(Jornadas[id],ROW()-5)),"",INT(SUMIFS(Cortes[importe],Cortes[id_jornada],INDEX(Jornadas[id],ROW()-5),Cortes[id_barbero],LOOKUP($S$4,Barberos[nombre],Barberos[id]))*(INDEX(Jornadas[comision_barberos],1)/100)))</f>
        <v>40000</v>
      </c>
      <c r="U273" s="21" cm="1">
        <f t="array" ref="U273">IF(ISERROR(INDEX(Jornadas[id],ROW()-5)),"",SUMIFS(Cortes[propina],Cortes[id_jornada],INDEX(Jornadas[id],ROW()-5),Cortes[id_barbero],LOOKUP($S$4,Barberos[nombre],Barberos[id])))</f>
        <v>4000</v>
      </c>
      <c r="V273" s="21" cm="1">
        <f t="array" ref="V273">IF(ISERROR(INDEX(Jornadas[id],ROW()-5)),"",SUMIFS(Adelantos[importe],Adelantos[id_jornada],INDEX(Jornadas[id],ROW()-5),Adelantos[id_barbero],LOOKUP($S$4,Barberos[nombre],Barberos[id])))</f>
        <v>0</v>
      </c>
      <c r="W273" s="21" cm="1">
        <f t="array" ref="W273">IF(ISERROR(INDEX(Jornadas[id],ROW()-5)),"",T273+U273-V273)</f>
        <v>44000</v>
      </c>
      <c r="X273" s="2" cm="1">
        <f t="array" ref="X273">IF(ISERROR(INDEX(Jornadas[id],ROW()-5)),"",COUNTIFS(_Cortes!$C:$C,INDEX(Jornadas[id],ROW()-5),_Cortes!$B:$B,LOOKUP($X$4,_Barberos!$B:$B,_Barberos!$A:$A)))</f>
        <v>9</v>
      </c>
      <c r="Y273" s="21" cm="1">
        <f t="array" ref="Y273">IF(ISERROR(INDEX(Jornadas[id],ROW()-5)),"",INT(SUMIFS(Cortes[importe],Cortes[id_jornada],INDEX(Jornadas[id],ROW()-5),Cortes[id_barbero],LOOKUP($X$4,Barberos[nombre],Barberos[id]))*(INDEX(Jornadas[comision_barberos],1)/100)))</f>
        <v>45000</v>
      </c>
      <c r="Z273" s="21" cm="1">
        <f t="array" ref="Z273">IF(ISERROR(INDEX(Jornadas[id],ROW()-5)),"",SUMIFS(Cortes[propina],Cortes[id_jornada],INDEX(Jornadas[id],ROW()-5),Cortes[id_barbero],LOOKUP($X$4,Barberos[nombre],Barberos[id])))</f>
        <v>4000</v>
      </c>
      <c r="AA273" s="21" cm="1">
        <f t="array" ref="AA273">IF(ISERROR(INDEX(Jornadas[id],ROW()-5)),"",SUMIFS(Adelantos[importe],Adelantos[id_jornada],INDEX(Jornadas[id],ROW()-5),Adelantos[id_barbero],LOOKUP($X$4,Barberos[nombre],Barberos[id])))</f>
        <v>0</v>
      </c>
      <c r="AB273" s="21" cm="1">
        <f t="array" ref="AB273">IF(ISERROR(INDEX(Jornadas[id],ROW()-5)),"",Y273+Z273-AA273)</f>
        <v>49000</v>
      </c>
      <c r="AC273" s="2" cm="1">
        <f t="array" ref="AC273">IF(ISERROR(INDEX(Jornadas[id],ROW()-5)),"",COUNTIFS(_Cortes!$C:$C,INDEX(Jornadas[id],ROW()-5),_Cortes!$B:$B,LOOKUP($AC$4,_Barberos!$B:$B,_Barberos!$A:$A)))</f>
        <v>10</v>
      </c>
      <c r="AD273" s="21" cm="1">
        <f t="array" ref="AD273">IF(ISERROR(INDEX(Jornadas[id],ROW()-5)),"",INT(SUMIFS(Cortes[importe],Cortes[id_jornada],INDEX(Jornadas[id],ROW()-5),Cortes[id_barbero],LOOKUP($AC$4,Barberos[nombre],Barberos[id]))*(INDEX(Jornadas[comision_barberos],1)/100)))</f>
        <v>49500</v>
      </c>
      <c r="AE273" s="21" cm="1">
        <f t="array" ref="AE273">IF(ISERROR(INDEX(Jornadas[id],ROW()-5)),"",SUMIFS(Cortes[propina],Cortes[id_jornada],INDEX(Jornadas[id],ROW()-5),Cortes[id_barbero],LOOKUP($AC$4,Barberos[nombre],Barberos[id])))</f>
        <v>2000</v>
      </c>
      <c r="AF273" s="21" cm="1">
        <f t="array" ref="AF273">IF(ISERROR(INDEX(Jornadas[id],ROW()-5)),"",SUMIFS(Adelantos[importe],Adelantos[id_jornada],INDEX(Jornadas[id],ROW()-5),Adelantos[id_barbero],LOOKUP($AC$4,Barberos[nombre],Barberos[id])))</f>
        <v>0</v>
      </c>
      <c r="AG273" s="21" cm="1">
        <f t="array" ref="AG273">IF(ISERROR(INDEX(Jornadas[id],ROW()-5)),"",AD273+AE273-AF273)</f>
        <v>51500</v>
      </c>
      <c r="AH273" s="2" cm="1">
        <f t="array" ref="AH273">IF(ISERROR(INDEX(Jornadas[id],ROW()-5)),"",COUNTIFS(_Cortes!$C:$C,INDEX(Jornadas[id],ROW()-5),_Cortes!$B:$B,LOOKUP($AH$4,_Barberos!$B:$B,_Barberos!$A:$A)))</f>
        <v>0</v>
      </c>
      <c r="AI273" s="21" cm="1">
        <f t="array" ref="AI273">IF(ISERROR(INDEX(Jornadas[id],ROW()-5)),"",INT(SUMIFS(Cortes[importe],Cortes[id_jornada],INDEX(Jornadas[id],ROW()-5),Cortes[id_barbero],LOOKUP($AH$4,Barberos[nombre],Barberos[id]))*(INDEX(Jornadas[comision_barberos],1)/100)))</f>
        <v>0</v>
      </c>
      <c r="AJ273" s="21" cm="1">
        <f t="array" ref="AJ273">IF(ISERROR(INDEX(Jornadas[id],ROW()-5)),"",SUMIFS(Cortes[propina],Cortes[id_jornada],INDEX(Jornadas[id],ROW()-5),Cortes[id_barbero],LOOKUP($AH$4,Barberos[nombre],Barberos[id])))</f>
        <v>0</v>
      </c>
      <c r="AK273" s="21" cm="1">
        <f t="array" ref="AK273">IF(ISERROR(INDEX(Jornadas[id],ROW()-5)),"",SUMIFS(Adelantos[importe],Adelantos[id_jornada],INDEX(Jornadas[id],ROW()-5),Adelantos[id_barbero],LOOKUP($AH$4,Barberos[nombre],Barberos[id])))</f>
        <v>0</v>
      </c>
      <c r="AL273" s="21" cm="1">
        <f t="array" ref="AL273">IF(ISERROR(INDEX(Jornadas[id],ROW()-5)),"",AI273+AJ273-AK273)</f>
        <v>0</v>
      </c>
      <c r="AM273" s="2" cm="1">
        <f t="array" ref="AM273">IF(ISERROR(INDEX(Jornadas[id],ROW()-5)),"",COUNTIFS(_Cortes!$C:$C,INDEX(Jornadas[id],ROW()-5),_Cortes!$B:$B,LOOKUP($AM$4,_Barberos!$B:$B,_Barberos!$A:$A)))</f>
        <v>0</v>
      </c>
      <c r="AN273" s="21" cm="1">
        <f t="array" ref="AN273">IF(ISERROR(INDEX(Jornadas[id],ROW()-5)),"",INT(SUMIFS(Cortes[importe],Cortes[id_jornada],INDEX(Jornadas[id],ROW()-5),Cortes[id_barbero],LOOKUP($AM$4,Barberos[nombre],Barberos[id]))*(INDEX(Jornadas[comision_barberos],1)/100)))</f>
        <v>0</v>
      </c>
      <c r="AO273" s="21" cm="1">
        <f t="array" ref="AO273">IF(ISERROR(INDEX(Jornadas[id],ROW()-5)),"",SUMIFS(Cortes[propina],Cortes[id_jornada],INDEX(Jornadas[id],ROW()-5),Cortes[id_barbero],LOOKUP($AM$4,Barberos[nombre],Barberos[id])))</f>
        <v>0</v>
      </c>
      <c r="AP273" s="21" cm="1">
        <f t="array" ref="AP273">IF(ISERROR(INDEX(Jornadas[id],ROW()-5)),"",SUMIFS(Adelantos[importe],Adelantos[id_jornada],INDEX(Jornadas[id],ROW()-5),Adelantos[id_barbero],LOOKUP($AM$4,Barberos[nombre],Barberos[id])))</f>
        <v>0</v>
      </c>
      <c r="AQ273" s="21" cm="1">
        <f t="array" ref="AQ273">IF(ISERROR(INDEX(Jornadas[id],ROW()-5)),"",AN273+AO273-AP273)</f>
        <v>0</v>
      </c>
      <c r="AR273" s="2" cm="1">
        <f t="array" ref="AR273">IF(ISERROR(INDEX(Jornadas[id],ROW()-5)),"",COUNTIFS(_Cortes!$C:$C,INDEX(Jornadas[id],ROW()-5),_Cortes!$B:$B,LOOKUP($AR$4,_Barberos!$B:$B,_Barberos!$A:$A)))</f>
        <v>0</v>
      </c>
      <c r="AS273" s="21" cm="1">
        <f t="array" ref="AS273">IF(ISERROR(INDEX(Jornadas[id],ROW()-5)),"",INT(SUMIFS(Cortes[importe],Cortes[id_jornada],INDEX(Jornadas[id],ROW()-5),Cortes[id_barbero],LOOKUP($AR$4,Barberos[nombre],Barberos[id]))*(INDEX(Jornadas[comision_barberos],1)/100)))</f>
        <v>0</v>
      </c>
      <c r="AT273" s="21" cm="1">
        <f t="array" ref="AT273">IF(ISERROR(INDEX(Jornadas[id],ROW()-5)),"",SUMIFS(Cortes[propina],Cortes[id_jornada],INDEX(Jornadas[id],ROW()-5),Cortes[id_barbero],LOOKUP($AR$4,Barberos[nombre],Barberos[id])))</f>
        <v>0</v>
      </c>
      <c r="AU273" s="21" cm="1">
        <f t="array" ref="AU273">IF(ISERROR(INDEX(Jornadas[id],ROW()-5)),"",SUMIFS(Adelantos[importe],Adelantos[id_jornada],INDEX(Jornadas[id],ROW()-5),Adelantos[id_barbero],LOOKUP($AR$4,Barberos[nombre],Barberos[id])))</f>
        <v>0</v>
      </c>
      <c r="AV273" s="21" cm="1">
        <f t="array" ref="AV273">IF(ISERROR(INDEX(Jornadas[id],ROW()-5)),"",AS273+AT273-AU273)</f>
        <v>0</v>
      </c>
    </row>
    <row r="274" spans="1:48" ht="15" hidden="1" customHeight="1" x14ac:dyDescent="0.3">
      <c r="A274" s="53" t="str">
        <f t="shared" si="4"/>
        <v>Friday</v>
      </c>
      <c r="B274" s="54"/>
      <c r="C274" s="38" cm="1">
        <f t="array" ref="C274">IF(ISERROR(INDEX(Jornadas[id],ROW()-5)),"",INDEX(Jornadas[fecha],ROW()-5))</f>
        <v>45975</v>
      </c>
      <c r="D274" s="1" cm="1">
        <f t="array" ref="D274">IF(ISERROR(INDEX(Jornadas[id],ROW()-5)),"",COUNTIFS(_Cortes!$C:$C,INDEX(Jornadas[id],ROW()-5),_Cortes!$B:$B,LOOKUP($D$4,_Barberos!$B:$B,_Barberos!$A:$A)))</f>
        <v>8</v>
      </c>
      <c r="E274" s="20" cm="1">
        <f t="array" ref="E274">IF(ISERROR(INDEX(Jornadas[id],ROW()-5)),"",INT(SUMIFS(Cortes[importe],Cortes[id_jornada],INDEX(Jornadas[id],ROW()-5),Cortes[id_barbero],LOOKUP($D$4,Barberos[nombre],Barberos[id]))*(INDEX(Jornadas[comision_barberos],1)/100)))</f>
        <v>41500</v>
      </c>
      <c r="F274" s="20" cm="1">
        <f t="array" ref="F274">IF(ISERROR(INDEX(Jornadas[id],ROW()-5)),"",SUMIFS(Cortes[propina],Cortes[id_jornada],INDEX(Jornadas[id],ROW()-5),Cortes[id_barbero],LOOKUP($D$4,Barberos[nombre],Barberos[id])))</f>
        <v>4000</v>
      </c>
      <c r="G274" s="20" cm="1">
        <f t="array" ref="G274">IF(ISERROR(INDEX(Jornadas[id],ROW()-5)),"",SUMIFS(Adelantos[importe],Adelantos[id_jornada],INDEX(Jornadas[id],ROW()-5),Adelantos[id_barbero],LOOKUP($D$4,Barberos[nombre],Barberos[id])))</f>
        <v>0</v>
      </c>
      <c r="H274" s="20" cm="1">
        <f t="array" ref="H274">IF(ISERROR(INDEX(Jornadas[id],ROW()-5)),"",E274+F274-G274)</f>
        <v>45500</v>
      </c>
      <c r="I274" s="1" cm="1">
        <f t="array" ref="I274">IF(ISERROR(INDEX(Jornadas[id],ROW()-5)),"",COUNTIFS(_Cortes!$C:$C,INDEX(Jornadas[id],ROW()-5),_Cortes!$B:$B,LOOKUP($I$4,_Barberos!$B:$B,_Barberos!$A:$A)))</f>
        <v>18</v>
      </c>
      <c r="J274" s="20" cm="1">
        <f t="array" ref="J274">IF(ISERROR(INDEX(Jornadas[id],ROW()-5)),"",INT(SUMIFS(Cortes[importe],Cortes[id_jornada],INDEX(Jornadas[id],ROW()-5),Cortes[id_barbero],LOOKUP($I$4,Barberos[nombre],Barberos[id]))*(INDEX(Jornadas[comision_barberos],1)/100)))</f>
        <v>90000</v>
      </c>
      <c r="K274" s="20" cm="1">
        <f t="array" ref="K274">IF(ISERROR(INDEX(Jornadas[id],ROW()-5)),"",SUMIFS(Cortes[propina],Cortes[id_jornada],INDEX(Jornadas[id],ROW()-5),Cortes[id_barbero],LOOKUP($I$4,Barberos[nombre],Barberos[id])))</f>
        <v>4400</v>
      </c>
      <c r="L274" s="20" cm="1">
        <f t="array" ref="L274">IF(ISERROR(INDEX(Jornadas[id],ROW()-5)),"",SUMIFS(Adelantos[importe],Adelantos[id_jornada],INDEX(Jornadas[id],ROW()-5),Adelantos[id_barbero],LOOKUP($I$4,Barberos[nombre],Barberos[id])))</f>
        <v>4000</v>
      </c>
      <c r="M274" s="20" cm="1">
        <f t="array" ref="M274">IF(ISERROR(INDEX(Jornadas[id],ROW()-5)),"",J274+K274-L274)</f>
        <v>90400</v>
      </c>
      <c r="N274" s="1" cm="1">
        <f t="array" ref="N274">IF(ISERROR(INDEX(Jornadas[id],ROW()-5)),"",COUNTIFS(_Cortes!$C:$C,INDEX(Jornadas[id],ROW()-5),_Cortes!$B:$B,LOOKUP($N$4,_Barberos!$B:$B,_Barberos!$A:$A)))</f>
        <v>13</v>
      </c>
      <c r="O274" s="20" cm="1">
        <f t="array" ref="O274">IF(ISERROR(INDEX(Jornadas[id],ROW()-5)),"",INT(SUMIFS(Cortes[importe],Cortes[id_jornada],INDEX(Jornadas[id],ROW()-5),Cortes[id_barbero],LOOKUP($N$4,Barberos[nombre],Barberos[id]))*(INDEX(Jornadas[comision_barberos],1)/100)))</f>
        <v>66500</v>
      </c>
      <c r="P274" s="20" cm="1">
        <f t="array" ref="P274">IF(ISERROR(INDEX(Jornadas[id],ROW()-5)),"",SUMIFS(Cortes[propina],Cortes[id_jornada],INDEX(Jornadas[id],ROW()-5),Cortes[id_barbero],LOOKUP($N$4,Barberos[nombre],Barberos[id])))</f>
        <v>8000</v>
      </c>
      <c r="Q274" s="20" cm="1">
        <f t="array" ref="Q274">IF(ISERROR(INDEX(Jornadas[id],ROW()-5)),"",SUMIFS(Adelantos[importe],Adelantos[id_jornada],INDEX(Jornadas[id],ROW()-5),Adelantos[id_barbero],LOOKUP($N$4,Barberos[nombre],Barberos[id])))</f>
        <v>0</v>
      </c>
      <c r="R274" s="20" cm="1">
        <f t="array" ref="R274">IF(ISERROR(INDEX(Jornadas[id],ROW()-5)),"",O274+P274-Q274)</f>
        <v>74500</v>
      </c>
      <c r="S274" s="1" cm="1">
        <f t="array" ref="S274">IF(ISERROR(INDEX(Jornadas[id],ROW()-5)),"",COUNTIFS(_Cortes!$C:$C,INDEX(Jornadas[id],ROW()-5),_Cortes!$B:$B,LOOKUP($S$4,_Barberos!$B:$B,_Barberos!$A:$A)))</f>
        <v>13</v>
      </c>
      <c r="T274" s="20" cm="1">
        <f t="array" ref="T274">IF(ISERROR(INDEX(Jornadas[id],ROW()-5)),"",INT(SUMIFS(Cortes[importe],Cortes[id_jornada],INDEX(Jornadas[id],ROW()-5),Cortes[id_barbero],LOOKUP($S$4,Barberos[nombre],Barberos[id]))*(INDEX(Jornadas[comision_barberos],1)/100)))</f>
        <v>65000</v>
      </c>
      <c r="U274" s="20" cm="1">
        <f t="array" ref="U274">IF(ISERROR(INDEX(Jornadas[id],ROW()-5)),"",SUMIFS(Cortes[propina],Cortes[id_jornada],INDEX(Jornadas[id],ROW()-5),Cortes[id_barbero],LOOKUP($S$4,Barberos[nombre],Barberos[id])))</f>
        <v>0</v>
      </c>
      <c r="V274" s="20" cm="1">
        <f t="array" ref="V274">IF(ISERROR(INDEX(Jornadas[id],ROW()-5)),"",SUMIFS(Adelantos[importe],Adelantos[id_jornada],INDEX(Jornadas[id],ROW()-5),Adelantos[id_barbero],LOOKUP($S$4,Barberos[nombre],Barberos[id])))</f>
        <v>500</v>
      </c>
      <c r="W274" s="20" cm="1">
        <f t="array" ref="W274">IF(ISERROR(INDEX(Jornadas[id],ROW()-5)),"",T274+U274-V274)</f>
        <v>64500</v>
      </c>
      <c r="X274" s="1" cm="1">
        <f t="array" ref="X274">IF(ISERROR(INDEX(Jornadas[id],ROW()-5)),"",COUNTIFS(_Cortes!$C:$C,INDEX(Jornadas[id],ROW()-5),_Cortes!$B:$B,LOOKUP($X$4,_Barberos!$B:$B,_Barberos!$A:$A)))</f>
        <v>7</v>
      </c>
      <c r="Y274" s="20" cm="1">
        <f t="array" ref="Y274">IF(ISERROR(INDEX(Jornadas[id],ROW()-5)),"",INT(SUMIFS(Cortes[importe],Cortes[id_jornada],INDEX(Jornadas[id],ROW()-5),Cortes[id_barbero],LOOKUP($X$4,Barberos[nombre],Barberos[id]))*(INDEX(Jornadas[comision_barberos],1)/100)))</f>
        <v>36500</v>
      </c>
      <c r="Z274" s="20" cm="1">
        <f t="array" ref="Z274">IF(ISERROR(INDEX(Jornadas[id],ROW()-5)),"",SUMIFS(Cortes[propina],Cortes[id_jornada],INDEX(Jornadas[id],ROW()-5),Cortes[id_barbero],LOOKUP($X$4,Barberos[nombre],Barberos[id])))</f>
        <v>3000</v>
      </c>
      <c r="AA274" s="20" cm="1">
        <f t="array" ref="AA274">IF(ISERROR(INDEX(Jornadas[id],ROW()-5)),"",SUMIFS(Adelantos[importe],Adelantos[id_jornada],INDEX(Jornadas[id],ROW()-5),Adelantos[id_barbero],LOOKUP($X$4,Barberos[nombre],Barberos[id])))</f>
        <v>0</v>
      </c>
      <c r="AB274" s="20" cm="1">
        <f t="array" ref="AB274">IF(ISERROR(INDEX(Jornadas[id],ROW()-5)),"",Y274+Z274-AA274)</f>
        <v>39500</v>
      </c>
      <c r="AC274" s="1" cm="1">
        <f t="array" ref="AC274">IF(ISERROR(INDEX(Jornadas[id],ROW()-5)),"",COUNTIFS(_Cortes!$C:$C,INDEX(Jornadas[id],ROW()-5),_Cortes!$B:$B,LOOKUP($AC$4,_Barberos!$B:$B,_Barberos!$A:$A)))</f>
        <v>17</v>
      </c>
      <c r="AD274" s="20" cm="1">
        <f t="array" ref="AD274">IF(ISERROR(INDEX(Jornadas[id],ROW()-5)),"",INT(SUMIFS(Cortes[importe],Cortes[id_jornada],INDEX(Jornadas[id],ROW()-5),Cortes[id_barbero],LOOKUP($AC$4,Barberos[nombre],Barberos[id]))*(INDEX(Jornadas[comision_barberos],1)/100)))</f>
        <v>85000</v>
      </c>
      <c r="AE274" s="20" cm="1">
        <f t="array" ref="AE274">IF(ISERROR(INDEX(Jornadas[id],ROW()-5)),"",SUMIFS(Cortes[propina],Cortes[id_jornada],INDEX(Jornadas[id],ROW()-5),Cortes[id_barbero],LOOKUP($AC$4,Barberos[nombre],Barberos[id])))</f>
        <v>0</v>
      </c>
      <c r="AF274" s="20" cm="1">
        <f t="array" ref="AF274">IF(ISERROR(INDEX(Jornadas[id],ROW()-5)),"",SUMIFS(Adelantos[importe],Adelantos[id_jornada],INDEX(Jornadas[id],ROW()-5),Adelantos[id_barbero],LOOKUP($AC$4,Barberos[nombre],Barberos[id])))</f>
        <v>0</v>
      </c>
      <c r="AG274" s="20" cm="1">
        <f t="array" ref="AG274">IF(ISERROR(INDEX(Jornadas[id],ROW()-5)),"",AD274+AE274-AF274)</f>
        <v>85000</v>
      </c>
      <c r="AH274" s="1" cm="1">
        <f t="array" ref="AH274">IF(ISERROR(INDEX(Jornadas[id],ROW()-5)),"",COUNTIFS(_Cortes!$C:$C,INDEX(Jornadas[id],ROW()-5),_Cortes!$B:$B,LOOKUP($AH$4,_Barberos!$B:$B,_Barberos!$A:$A)))</f>
        <v>0</v>
      </c>
      <c r="AI274" s="20" cm="1">
        <f t="array" ref="AI274">IF(ISERROR(INDEX(Jornadas[id],ROW()-5)),"",INT(SUMIFS(Cortes[importe],Cortes[id_jornada],INDEX(Jornadas[id],ROW()-5),Cortes[id_barbero],LOOKUP($AH$4,Barberos[nombre],Barberos[id]))*(INDEX(Jornadas[comision_barberos],1)/100)))</f>
        <v>0</v>
      </c>
      <c r="AJ274" s="20" cm="1">
        <f t="array" ref="AJ274">IF(ISERROR(INDEX(Jornadas[id],ROW()-5)),"",SUMIFS(Cortes[propina],Cortes[id_jornada],INDEX(Jornadas[id],ROW()-5),Cortes[id_barbero],LOOKUP($AH$4,Barberos[nombre],Barberos[id])))</f>
        <v>0</v>
      </c>
      <c r="AK274" s="20" cm="1">
        <f t="array" ref="AK274">IF(ISERROR(INDEX(Jornadas[id],ROW()-5)),"",SUMIFS(Adelantos[importe],Adelantos[id_jornada],INDEX(Jornadas[id],ROW()-5),Adelantos[id_barbero],LOOKUP($AH$4,Barberos[nombre],Barberos[id])))</f>
        <v>0</v>
      </c>
      <c r="AL274" s="20" cm="1">
        <f t="array" ref="AL274">IF(ISERROR(INDEX(Jornadas[id],ROW()-5)),"",AI274+AJ274-AK274)</f>
        <v>0</v>
      </c>
      <c r="AM274" s="1" cm="1">
        <f t="array" ref="AM274">IF(ISERROR(INDEX(Jornadas[id],ROW()-5)),"",COUNTIFS(_Cortes!$C:$C,INDEX(Jornadas[id],ROW()-5),_Cortes!$B:$B,LOOKUP($AM$4,_Barberos!$B:$B,_Barberos!$A:$A)))</f>
        <v>0</v>
      </c>
      <c r="AN274" s="20" cm="1">
        <f t="array" ref="AN274">IF(ISERROR(INDEX(Jornadas[id],ROW()-5)),"",INT(SUMIFS(Cortes[importe],Cortes[id_jornada],INDEX(Jornadas[id],ROW()-5),Cortes[id_barbero],LOOKUP($AM$4,Barberos[nombre],Barberos[id]))*(INDEX(Jornadas[comision_barberos],1)/100)))</f>
        <v>0</v>
      </c>
      <c r="AO274" s="20" cm="1">
        <f t="array" ref="AO274">IF(ISERROR(INDEX(Jornadas[id],ROW()-5)),"",SUMIFS(Cortes[propina],Cortes[id_jornada],INDEX(Jornadas[id],ROW()-5),Cortes[id_barbero],LOOKUP($AM$4,Barberos[nombre],Barberos[id])))</f>
        <v>0</v>
      </c>
      <c r="AP274" s="20" cm="1">
        <f t="array" ref="AP274">IF(ISERROR(INDEX(Jornadas[id],ROW()-5)),"",SUMIFS(Adelantos[importe],Adelantos[id_jornada],INDEX(Jornadas[id],ROW()-5),Adelantos[id_barbero],LOOKUP($AM$4,Barberos[nombre],Barberos[id])))</f>
        <v>0</v>
      </c>
      <c r="AQ274" s="20" cm="1">
        <f t="array" ref="AQ274">IF(ISERROR(INDEX(Jornadas[id],ROW()-5)),"",AN274+AO274-AP274)</f>
        <v>0</v>
      </c>
      <c r="AR274" s="1" cm="1">
        <f t="array" ref="AR274">IF(ISERROR(INDEX(Jornadas[id],ROW()-5)),"",COUNTIFS(_Cortes!$C:$C,INDEX(Jornadas[id],ROW()-5),_Cortes!$B:$B,LOOKUP($AR$4,_Barberos!$B:$B,_Barberos!$A:$A)))</f>
        <v>0</v>
      </c>
      <c r="AS274" s="20" cm="1">
        <f t="array" ref="AS274">IF(ISERROR(INDEX(Jornadas[id],ROW()-5)),"",INT(SUMIFS(Cortes[importe],Cortes[id_jornada],INDEX(Jornadas[id],ROW()-5),Cortes[id_barbero],LOOKUP($AR$4,Barberos[nombre],Barberos[id]))*(INDEX(Jornadas[comision_barberos],1)/100)))</f>
        <v>0</v>
      </c>
      <c r="AT274" s="20" cm="1">
        <f t="array" ref="AT274">IF(ISERROR(INDEX(Jornadas[id],ROW()-5)),"",SUMIFS(Cortes[propina],Cortes[id_jornada],INDEX(Jornadas[id],ROW()-5),Cortes[id_barbero],LOOKUP($AR$4,Barberos[nombre],Barberos[id])))</f>
        <v>0</v>
      </c>
      <c r="AU274" s="20" cm="1">
        <f t="array" ref="AU274">IF(ISERROR(INDEX(Jornadas[id],ROW()-5)),"",SUMIFS(Adelantos[importe],Adelantos[id_jornada],INDEX(Jornadas[id],ROW()-5),Adelantos[id_barbero],LOOKUP($AR$4,Barberos[nombre],Barberos[id])))</f>
        <v>0</v>
      </c>
      <c r="AV274" s="20" cm="1">
        <f t="array" ref="AV274">IF(ISERROR(INDEX(Jornadas[id],ROW()-5)),"",AS274+AT274-AU274)</f>
        <v>0</v>
      </c>
    </row>
    <row r="275" spans="1:48" ht="15" hidden="1" customHeight="1" x14ac:dyDescent="0.3">
      <c r="A275" s="51" t="str">
        <f t="shared" si="4"/>
        <v>Saturday</v>
      </c>
      <c r="B275" s="52"/>
      <c r="C275" s="36" cm="1">
        <f t="array" ref="C275">IF(ISERROR(INDEX(Jornadas[id],ROW()-5)),"",INDEX(Jornadas[fecha],ROW()-5))</f>
        <v>45976</v>
      </c>
      <c r="D275" s="2" cm="1">
        <f t="array" ref="D275">IF(ISERROR(INDEX(Jornadas[id],ROW()-5)),"",COUNTIFS(_Cortes!$C:$C,INDEX(Jornadas[id],ROW()-5),_Cortes!$B:$B,LOOKUP($D$4,_Barberos!$B:$B,_Barberos!$A:$A)))</f>
        <v>0</v>
      </c>
      <c r="E275" s="21" cm="1">
        <f t="array" ref="E275">IF(ISERROR(INDEX(Jornadas[id],ROW()-5)),"",INT(SUMIFS(Cortes[importe],Cortes[id_jornada],INDEX(Jornadas[id],ROW()-5),Cortes[id_barbero],LOOKUP($D$4,Barberos[nombre],Barberos[id]))*(INDEX(Jornadas[comision_barberos],1)/100)))</f>
        <v>0</v>
      </c>
      <c r="F275" s="21" cm="1">
        <f t="array" ref="F275">IF(ISERROR(INDEX(Jornadas[id],ROW()-5)),"",SUMIFS(Cortes[propina],Cortes[id_jornada],INDEX(Jornadas[id],ROW()-5),Cortes[id_barbero],LOOKUP($D$4,Barberos[nombre],Barberos[id])))</f>
        <v>0</v>
      </c>
      <c r="G275" s="21" cm="1">
        <f t="array" ref="G275">IF(ISERROR(INDEX(Jornadas[id],ROW()-5)),"",SUMIFS(Adelantos[importe],Adelantos[id_jornada],INDEX(Jornadas[id],ROW()-5),Adelantos[id_barbero],LOOKUP($D$4,Barberos[nombre],Barberos[id])))</f>
        <v>0</v>
      </c>
      <c r="H275" s="21" cm="1">
        <f t="array" ref="H275">IF(ISERROR(INDEX(Jornadas[id],ROW()-5)),"",E275+F275-G275)</f>
        <v>0</v>
      </c>
      <c r="I275" s="2" cm="1">
        <f t="array" ref="I275">IF(ISERROR(INDEX(Jornadas[id],ROW()-5)),"",COUNTIFS(_Cortes!$C:$C,INDEX(Jornadas[id],ROW()-5),_Cortes!$B:$B,LOOKUP($I$4,_Barberos!$B:$B,_Barberos!$A:$A)))</f>
        <v>17</v>
      </c>
      <c r="J275" s="21" cm="1">
        <f t="array" ref="J275">IF(ISERROR(INDEX(Jornadas[id],ROW()-5)),"",INT(SUMIFS(Cortes[importe],Cortes[id_jornada],INDEX(Jornadas[id],ROW()-5),Cortes[id_barbero],LOOKUP($I$4,Barberos[nombre],Barberos[id]))*(INDEX(Jornadas[comision_barberos],1)/100)))</f>
        <v>86500</v>
      </c>
      <c r="K275" s="21" cm="1">
        <f t="array" ref="K275">IF(ISERROR(INDEX(Jornadas[id],ROW()-5)),"",SUMIFS(Cortes[propina],Cortes[id_jornada],INDEX(Jornadas[id],ROW()-5),Cortes[id_barbero],LOOKUP($I$4,Barberos[nombre],Barberos[id])))</f>
        <v>3000</v>
      </c>
      <c r="L275" s="21" cm="1">
        <f t="array" ref="L275">IF(ISERROR(INDEX(Jornadas[id],ROW()-5)),"",SUMIFS(Adelantos[importe],Adelantos[id_jornada],INDEX(Jornadas[id],ROW()-5),Adelantos[id_barbero],LOOKUP($I$4,Barberos[nombre],Barberos[id])))</f>
        <v>2400</v>
      </c>
      <c r="M275" s="21" cm="1">
        <f t="array" ref="M275">IF(ISERROR(INDEX(Jornadas[id],ROW()-5)),"",J275+K275-L275)</f>
        <v>87100</v>
      </c>
      <c r="N275" s="2" cm="1">
        <f t="array" ref="N275">IF(ISERROR(INDEX(Jornadas[id],ROW()-5)),"",COUNTIFS(_Cortes!$C:$C,INDEX(Jornadas[id],ROW()-5),_Cortes!$B:$B,LOOKUP($N$4,_Barberos!$B:$B,_Barberos!$A:$A)))</f>
        <v>16</v>
      </c>
      <c r="O275" s="21" cm="1">
        <f t="array" ref="O275">IF(ISERROR(INDEX(Jornadas[id],ROW()-5)),"",INT(SUMIFS(Cortes[importe],Cortes[id_jornada],INDEX(Jornadas[id],ROW()-5),Cortes[id_barbero],LOOKUP($N$4,Barberos[nombre],Barberos[id]))*(INDEX(Jornadas[comision_barberos],1)/100)))</f>
        <v>84500</v>
      </c>
      <c r="P275" s="21" cm="1">
        <f t="array" ref="P275">IF(ISERROR(INDEX(Jornadas[id],ROW()-5)),"",SUMIFS(Cortes[propina],Cortes[id_jornada],INDEX(Jornadas[id],ROW()-5),Cortes[id_barbero],LOOKUP($N$4,Barberos[nombre],Barberos[id])))</f>
        <v>5000</v>
      </c>
      <c r="Q275" s="21" cm="1">
        <f t="array" ref="Q275">IF(ISERROR(INDEX(Jornadas[id],ROW()-5)),"",SUMIFS(Adelantos[importe],Adelantos[id_jornada],INDEX(Jornadas[id],ROW()-5),Adelantos[id_barbero],LOOKUP($N$4,Barberos[nombre],Barberos[id])))</f>
        <v>4600</v>
      </c>
      <c r="R275" s="21" cm="1">
        <f t="array" ref="R275">IF(ISERROR(INDEX(Jornadas[id],ROW()-5)),"",O275+P275-Q275)</f>
        <v>84900</v>
      </c>
      <c r="S275" s="2" cm="1">
        <f t="array" ref="S275">IF(ISERROR(INDEX(Jornadas[id],ROW()-5)),"",COUNTIFS(_Cortes!$C:$C,INDEX(Jornadas[id],ROW()-5),_Cortes!$B:$B,LOOKUP($S$4,_Barberos!$B:$B,_Barberos!$A:$A)))</f>
        <v>12</v>
      </c>
      <c r="T275" s="21" cm="1">
        <f t="array" ref="T275">IF(ISERROR(INDEX(Jornadas[id],ROW()-5)),"",INT(SUMIFS(Cortes[importe],Cortes[id_jornada],INDEX(Jornadas[id],ROW()-5),Cortes[id_barbero],LOOKUP($S$4,Barberos[nombre],Barberos[id]))*(INDEX(Jornadas[comision_barberos],1)/100)))</f>
        <v>59500</v>
      </c>
      <c r="U275" s="21" cm="1">
        <f t="array" ref="U275">IF(ISERROR(INDEX(Jornadas[id],ROW()-5)),"",SUMIFS(Cortes[propina],Cortes[id_jornada],INDEX(Jornadas[id],ROW()-5),Cortes[id_barbero],LOOKUP($S$4,Barberos[nombre],Barberos[id])))</f>
        <v>5000</v>
      </c>
      <c r="V275" s="21" cm="1">
        <f t="array" ref="V275">IF(ISERROR(INDEX(Jornadas[id],ROW()-5)),"",SUMIFS(Adelantos[importe],Adelantos[id_jornada],INDEX(Jornadas[id],ROW()-5),Adelantos[id_barbero],LOOKUP($S$4,Barberos[nombre],Barberos[id])))</f>
        <v>0</v>
      </c>
      <c r="W275" s="21" cm="1">
        <f t="array" ref="W275">IF(ISERROR(INDEX(Jornadas[id],ROW()-5)),"",T275+U275-V275)</f>
        <v>64500</v>
      </c>
      <c r="X275" s="2" cm="1">
        <f t="array" ref="X275">IF(ISERROR(INDEX(Jornadas[id],ROW()-5)),"",COUNTIFS(_Cortes!$C:$C,INDEX(Jornadas[id],ROW()-5),_Cortes!$B:$B,LOOKUP($X$4,_Barberos!$B:$B,_Barberos!$A:$A)))</f>
        <v>12</v>
      </c>
      <c r="Y275" s="21" cm="1">
        <f t="array" ref="Y275">IF(ISERROR(INDEX(Jornadas[id],ROW()-5)),"",INT(SUMIFS(Cortes[importe],Cortes[id_jornada],INDEX(Jornadas[id],ROW()-5),Cortes[id_barbero],LOOKUP($X$4,Barberos[nombre],Barberos[id]))*(INDEX(Jornadas[comision_barberos],1)/100)))</f>
        <v>61500</v>
      </c>
      <c r="Z275" s="21" cm="1">
        <f t="array" ref="Z275">IF(ISERROR(INDEX(Jornadas[id],ROW()-5)),"",SUMIFS(Cortes[propina],Cortes[id_jornada],INDEX(Jornadas[id],ROW()-5),Cortes[id_barbero],LOOKUP($X$4,Barberos[nombre],Barberos[id])))</f>
        <v>12500</v>
      </c>
      <c r="AA275" s="21" cm="1">
        <f t="array" ref="AA275">IF(ISERROR(INDEX(Jornadas[id],ROW()-5)),"",SUMIFS(Adelantos[importe],Adelantos[id_jornada],INDEX(Jornadas[id],ROW()-5),Adelantos[id_barbero],LOOKUP($X$4,Barberos[nombre],Barberos[id])))</f>
        <v>2500</v>
      </c>
      <c r="AB275" s="21" cm="1">
        <f t="array" ref="AB275">IF(ISERROR(INDEX(Jornadas[id],ROW()-5)),"",Y275+Z275-AA275)</f>
        <v>71500</v>
      </c>
      <c r="AC275" s="2" cm="1">
        <f t="array" ref="AC275">IF(ISERROR(INDEX(Jornadas[id],ROW()-5)),"",COUNTIFS(_Cortes!$C:$C,INDEX(Jornadas[id],ROW()-5),_Cortes!$B:$B,LOOKUP($AC$4,_Barberos!$B:$B,_Barberos!$A:$A)))</f>
        <v>13</v>
      </c>
      <c r="AD275" s="21" cm="1">
        <f t="array" ref="AD275">IF(ISERROR(INDEX(Jornadas[id],ROW()-5)),"",INT(SUMIFS(Cortes[importe],Cortes[id_jornada],INDEX(Jornadas[id],ROW()-5),Cortes[id_barbero],LOOKUP($AC$4,Barberos[nombre],Barberos[id]))*(INDEX(Jornadas[comision_barberos],1)/100)))</f>
        <v>68000</v>
      </c>
      <c r="AE275" s="21" cm="1">
        <f t="array" ref="AE275">IF(ISERROR(INDEX(Jornadas[id],ROW()-5)),"",SUMIFS(Cortes[propina],Cortes[id_jornada],INDEX(Jornadas[id],ROW()-5),Cortes[id_barbero],LOOKUP($AC$4,Barberos[nombre],Barberos[id])))</f>
        <v>0</v>
      </c>
      <c r="AF275" s="21" cm="1">
        <f t="array" ref="AF275">IF(ISERROR(INDEX(Jornadas[id],ROW()-5)),"",SUMIFS(Adelantos[importe],Adelantos[id_jornada],INDEX(Jornadas[id],ROW()-5),Adelantos[id_barbero],LOOKUP($AC$4,Barberos[nombre],Barberos[id])))</f>
        <v>0</v>
      </c>
      <c r="AG275" s="21" cm="1">
        <f t="array" ref="AG275">IF(ISERROR(INDEX(Jornadas[id],ROW()-5)),"",AD275+AE275-AF275)</f>
        <v>68000</v>
      </c>
      <c r="AH275" s="2" cm="1">
        <f t="array" ref="AH275">IF(ISERROR(INDEX(Jornadas[id],ROW()-5)),"",COUNTIFS(_Cortes!$C:$C,INDEX(Jornadas[id],ROW()-5),_Cortes!$B:$B,LOOKUP($AH$4,_Barberos!$B:$B,_Barberos!$A:$A)))</f>
        <v>0</v>
      </c>
      <c r="AI275" s="21" cm="1">
        <f t="array" ref="AI275">IF(ISERROR(INDEX(Jornadas[id],ROW()-5)),"",INT(SUMIFS(Cortes[importe],Cortes[id_jornada],INDEX(Jornadas[id],ROW()-5),Cortes[id_barbero],LOOKUP($AH$4,Barberos[nombre],Barberos[id]))*(INDEX(Jornadas[comision_barberos],1)/100)))</f>
        <v>0</v>
      </c>
      <c r="AJ275" s="21" cm="1">
        <f t="array" ref="AJ275">IF(ISERROR(INDEX(Jornadas[id],ROW()-5)),"",SUMIFS(Cortes[propina],Cortes[id_jornada],INDEX(Jornadas[id],ROW()-5),Cortes[id_barbero],LOOKUP($AH$4,Barberos[nombre],Barberos[id])))</f>
        <v>0</v>
      </c>
      <c r="AK275" s="21" cm="1">
        <f t="array" ref="AK275">IF(ISERROR(INDEX(Jornadas[id],ROW()-5)),"",SUMIFS(Adelantos[importe],Adelantos[id_jornada],INDEX(Jornadas[id],ROW()-5),Adelantos[id_barbero],LOOKUP($AH$4,Barberos[nombre],Barberos[id])))</f>
        <v>0</v>
      </c>
      <c r="AL275" s="21" cm="1">
        <f t="array" ref="AL275">IF(ISERROR(INDEX(Jornadas[id],ROW()-5)),"",AI275+AJ275-AK275)</f>
        <v>0</v>
      </c>
      <c r="AM275" s="2" cm="1">
        <f t="array" ref="AM275">IF(ISERROR(INDEX(Jornadas[id],ROW()-5)),"",COUNTIFS(_Cortes!$C:$C,INDEX(Jornadas[id],ROW()-5),_Cortes!$B:$B,LOOKUP($AM$4,_Barberos!$B:$B,_Barberos!$A:$A)))</f>
        <v>0</v>
      </c>
      <c r="AN275" s="21" cm="1">
        <f t="array" ref="AN275">IF(ISERROR(INDEX(Jornadas[id],ROW()-5)),"",INT(SUMIFS(Cortes[importe],Cortes[id_jornada],INDEX(Jornadas[id],ROW()-5),Cortes[id_barbero],LOOKUP($AM$4,Barberos[nombre],Barberos[id]))*(INDEX(Jornadas[comision_barberos],1)/100)))</f>
        <v>0</v>
      </c>
      <c r="AO275" s="21" cm="1">
        <f t="array" ref="AO275">IF(ISERROR(INDEX(Jornadas[id],ROW()-5)),"",SUMIFS(Cortes[propina],Cortes[id_jornada],INDEX(Jornadas[id],ROW()-5),Cortes[id_barbero],LOOKUP($AM$4,Barberos[nombre],Barberos[id])))</f>
        <v>0</v>
      </c>
      <c r="AP275" s="21" cm="1">
        <f t="array" ref="AP275">IF(ISERROR(INDEX(Jornadas[id],ROW()-5)),"",SUMIFS(Adelantos[importe],Adelantos[id_jornada],INDEX(Jornadas[id],ROW()-5),Adelantos[id_barbero],LOOKUP($AM$4,Barberos[nombre],Barberos[id])))</f>
        <v>0</v>
      </c>
      <c r="AQ275" s="21" cm="1">
        <f t="array" ref="AQ275">IF(ISERROR(INDEX(Jornadas[id],ROW()-5)),"",AN275+AO275-AP275)</f>
        <v>0</v>
      </c>
      <c r="AR275" s="2" cm="1">
        <f t="array" ref="AR275">IF(ISERROR(INDEX(Jornadas[id],ROW()-5)),"",COUNTIFS(_Cortes!$C:$C,INDEX(Jornadas[id],ROW()-5),_Cortes!$B:$B,LOOKUP($AR$4,_Barberos!$B:$B,_Barberos!$A:$A)))</f>
        <v>0</v>
      </c>
      <c r="AS275" s="21" cm="1">
        <f t="array" ref="AS275">IF(ISERROR(INDEX(Jornadas[id],ROW()-5)),"",INT(SUMIFS(Cortes[importe],Cortes[id_jornada],INDEX(Jornadas[id],ROW()-5),Cortes[id_barbero],LOOKUP($AR$4,Barberos[nombre],Barberos[id]))*(INDEX(Jornadas[comision_barberos],1)/100)))</f>
        <v>0</v>
      </c>
      <c r="AT275" s="21" cm="1">
        <f t="array" ref="AT275">IF(ISERROR(INDEX(Jornadas[id],ROW()-5)),"",SUMIFS(Cortes[propina],Cortes[id_jornada],INDEX(Jornadas[id],ROW()-5),Cortes[id_barbero],LOOKUP($AR$4,Barberos[nombre],Barberos[id])))</f>
        <v>0</v>
      </c>
      <c r="AU275" s="21" cm="1">
        <f t="array" ref="AU275">IF(ISERROR(INDEX(Jornadas[id],ROW()-5)),"",SUMIFS(Adelantos[importe],Adelantos[id_jornada],INDEX(Jornadas[id],ROW()-5),Adelantos[id_barbero],LOOKUP($AR$4,Barberos[nombre],Barberos[id])))</f>
        <v>0</v>
      </c>
      <c r="AV275" s="21" cm="1">
        <f t="array" ref="AV275">IF(ISERROR(INDEX(Jornadas[id],ROW()-5)),"",AS275+AT275-AU275)</f>
        <v>0</v>
      </c>
    </row>
    <row r="276" spans="1:48" ht="15" hidden="1" customHeight="1" x14ac:dyDescent="0.3">
      <c r="A276" s="53" t="str">
        <f t="shared" si="4"/>
        <v>Monday</v>
      </c>
      <c r="B276" s="54"/>
      <c r="C276" s="38" cm="1">
        <f t="array" ref="C276">IF(ISERROR(INDEX(Jornadas[id],ROW()-5)),"",INDEX(Jornadas[fecha],ROW()-5))</f>
        <v>45978</v>
      </c>
      <c r="D276" s="1" cm="1">
        <f t="array" ref="D276">IF(ISERROR(INDEX(Jornadas[id],ROW()-5)),"",COUNTIFS(_Cortes!$C:$C,INDEX(Jornadas[id],ROW()-5),_Cortes!$B:$B,LOOKUP($D$4,_Barberos!$B:$B,_Barberos!$A:$A)))</f>
        <v>5</v>
      </c>
      <c r="E276" s="20" cm="1">
        <f t="array" ref="E276">IF(ISERROR(INDEX(Jornadas[id],ROW()-5)),"",INT(SUMIFS(Cortes[importe],Cortes[id_jornada],INDEX(Jornadas[id],ROW()-5),Cortes[id_barbero],LOOKUP($D$4,Barberos[nombre],Barberos[id]))*(INDEX(Jornadas[comision_barberos],1)/100)))</f>
        <v>25000</v>
      </c>
      <c r="F276" s="20" cm="1">
        <f t="array" ref="F276">IF(ISERROR(INDEX(Jornadas[id],ROW()-5)),"",SUMIFS(Cortes[propina],Cortes[id_jornada],INDEX(Jornadas[id],ROW()-5),Cortes[id_barbero],LOOKUP($D$4,Barberos[nombre],Barberos[id])))</f>
        <v>1000</v>
      </c>
      <c r="G276" s="20" cm="1">
        <f t="array" ref="G276">IF(ISERROR(INDEX(Jornadas[id],ROW()-5)),"",SUMIFS(Adelantos[importe],Adelantos[id_jornada],INDEX(Jornadas[id],ROW()-5),Adelantos[id_barbero],LOOKUP($D$4,Barberos[nombre],Barberos[id])))</f>
        <v>0</v>
      </c>
      <c r="H276" s="20" cm="1">
        <f t="array" ref="H276">IF(ISERROR(INDEX(Jornadas[id],ROW()-5)),"",E276+F276-G276)</f>
        <v>26000</v>
      </c>
      <c r="I276" s="1" cm="1">
        <f t="array" ref="I276">IF(ISERROR(INDEX(Jornadas[id],ROW()-5)),"",COUNTIFS(_Cortes!$C:$C,INDEX(Jornadas[id],ROW()-5),_Cortes!$B:$B,LOOKUP($I$4,_Barberos!$B:$B,_Barberos!$A:$A)))</f>
        <v>0</v>
      </c>
      <c r="J276" s="20" cm="1">
        <f t="array" ref="J276">IF(ISERROR(INDEX(Jornadas[id],ROW()-5)),"",INT(SUMIFS(Cortes[importe],Cortes[id_jornada],INDEX(Jornadas[id],ROW()-5),Cortes[id_barbero],LOOKUP($I$4,Barberos[nombre],Barberos[id]))*(INDEX(Jornadas[comision_barberos],1)/100)))</f>
        <v>0</v>
      </c>
      <c r="K276" s="20" cm="1">
        <f t="array" ref="K276">IF(ISERROR(INDEX(Jornadas[id],ROW()-5)),"",SUMIFS(Cortes[propina],Cortes[id_jornada],INDEX(Jornadas[id],ROW()-5),Cortes[id_barbero],LOOKUP($I$4,Barberos[nombre],Barberos[id])))</f>
        <v>0</v>
      </c>
      <c r="L276" s="20" cm="1">
        <f t="array" ref="L276">IF(ISERROR(INDEX(Jornadas[id],ROW()-5)),"",SUMIFS(Adelantos[importe],Adelantos[id_jornada],INDEX(Jornadas[id],ROW()-5),Adelantos[id_barbero],LOOKUP($I$4,Barberos[nombre],Barberos[id])))</f>
        <v>0</v>
      </c>
      <c r="M276" s="20" cm="1">
        <f t="array" ref="M276">IF(ISERROR(INDEX(Jornadas[id],ROW()-5)),"",J276+K276-L276)</f>
        <v>0</v>
      </c>
      <c r="N276" s="1" cm="1">
        <f t="array" ref="N276">IF(ISERROR(INDEX(Jornadas[id],ROW()-5)),"",COUNTIFS(_Cortes!$C:$C,INDEX(Jornadas[id],ROW()-5),_Cortes!$B:$B,LOOKUP($N$4,_Barberos!$B:$B,_Barberos!$A:$A)))</f>
        <v>11</v>
      </c>
      <c r="O276" s="20" cm="1">
        <f t="array" ref="O276">IF(ISERROR(INDEX(Jornadas[id],ROW()-5)),"",INT(SUMIFS(Cortes[importe],Cortes[id_jornada],INDEX(Jornadas[id],ROW()-5),Cortes[id_barbero],LOOKUP($N$4,Barberos[nombre],Barberos[id]))*(INDEX(Jornadas[comision_barberos],1)/100)))</f>
        <v>56500</v>
      </c>
      <c r="P276" s="20" cm="1">
        <f t="array" ref="P276">IF(ISERROR(INDEX(Jornadas[id],ROW()-5)),"",SUMIFS(Cortes[propina],Cortes[id_jornada],INDEX(Jornadas[id],ROW()-5),Cortes[id_barbero],LOOKUP($N$4,Barberos[nombre],Barberos[id])))</f>
        <v>1800</v>
      </c>
      <c r="Q276" s="20" cm="1">
        <f t="array" ref="Q276">IF(ISERROR(INDEX(Jornadas[id],ROW()-5)),"",SUMIFS(Adelantos[importe],Adelantos[id_jornada],INDEX(Jornadas[id],ROW()-5),Adelantos[id_barbero],LOOKUP($N$4,Barberos[nombre],Barberos[id])))</f>
        <v>2300</v>
      </c>
      <c r="R276" s="20" cm="1">
        <f t="array" ref="R276">IF(ISERROR(INDEX(Jornadas[id],ROW()-5)),"",O276+P276-Q276)</f>
        <v>56000</v>
      </c>
      <c r="S276" s="1" cm="1">
        <f t="array" ref="S276">IF(ISERROR(INDEX(Jornadas[id],ROW()-5)),"",COUNTIFS(_Cortes!$C:$C,INDEX(Jornadas[id],ROW()-5),_Cortes!$B:$B,LOOKUP($S$4,_Barberos!$B:$B,_Barberos!$A:$A)))</f>
        <v>10</v>
      </c>
      <c r="T276" s="20" cm="1">
        <f t="array" ref="T276">IF(ISERROR(INDEX(Jornadas[id],ROW()-5)),"",INT(SUMIFS(Cortes[importe],Cortes[id_jornada],INDEX(Jornadas[id],ROW()-5),Cortes[id_barbero],LOOKUP($S$4,Barberos[nombre],Barberos[id]))*(INDEX(Jornadas[comision_barberos],1)/100)))</f>
        <v>51500</v>
      </c>
      <c r="U276" s="20" cm="1">
        <f t="array" ref="U276">IF(ISERROR(INDEX(Jornadas[id],ROW()-5)),"",SUMIFS(Cortes[propina],Cortes[id_jornada],INDEX(Jornadas[id],ROW()-5),Cortes[id_barbero],LOOKUP($S$4,Barberos[nombre],Barberos[id])))</f>
        <v>2000</v>
      </c>
      <c r="V276" s="20" cm="1">
        <f t="array" ref="V276">IF(ISERROR(INDEX(Jornadas[id],ROW()-5)),"",SUMIFS(Adelantos[importe],Adelantos[id_jornada],INDEX(Jornadas[id],ROW()-5),Adelantos[id_barbero],LOOKUP($S$4,Barberos[nombre],Barberos[id])))</f>
        <v>0</v>
      </c>
      <c r="W276" s="20" cm="1">
        <f t="array" ref="W276">IF(ISERROR(INDEX(Jornadas[id],ROW()-5)),"",T276+U276-V276)</f>
        <v>53500</v>
      </c>
      <c r="X276" s="1" cm="1">
        <f t="array" ref="X276">IF(ISERROR(INDEX(Jornadas[id],ROW()-5)),"",COUNTIFS(_Cortes!$C:$C,INDEX(Jornadas[id],ROW()-5),_Cortes!$B:$B,LOOKUP($X$4,_Barberos!$B:$B,_Barberos!$A:$A)))</f>
        <v>0</v>
      </c>
      <c r="Y276" s="20" cm="1">
        <f t="array" ref="Y276">IF(ISERROR(INDEX(Jornadas[id],ROW()-5)),"",INT(SUMIFS(Cortes[importe],Cortes[id_jornada],INDEX(Jornadas[id],ROW()-5),Cortes[id_barbero],LOOKUP($X$4,Barberos[nombre],Barberos[id]))*(INDEX(Jornadas[comision_barberos],1)/100)))</f>
        <v>0</v>
      </c>
      <c r="Z276" s="20" cm="1">
        <f t="array" ref="Z276">IF(ISERROR(INDEX(Jornadas[id],ROW()-5)),"",SUMIFS(Cortes[propina],Cortes[id_jornada],INDEX(Jornadas[id],ROW()-5),Cortes[id_barbero],LOOKUP($X$4,Barberos[nombre],Barberos[id])))</f>
        <v>0</v>
      </c>
      <c r="AA276" s="20" cm="1">
        <f t="array" ref="AA276">IF(ISERROR(INDEX(Jornadas[id],ROW()-5)),"",SUMIFS(Adelantos[importe],Adelantos[id_jornada],INDEX(Jornadas[id],ROW()-5),Adelantos[id_barbero],LOOKUP($X$4,Barberos[nombre],Barberos[id])))</f>
        <v>0</v>
      </c>
      <c r="AB276" s="20" cm="1">
        <f t="array" ref="AB276">IF(ISERROR(INDEX(Jornadas[id],ROW()-5)),"",Y276+Z276-AA276)</f>
        <v>0</v>
      </c>
      <c r="AC276" s="1" cm="1">
        <f t="array" ref="AC276">IF(ISERROR(INDEX(Jornadas[id],ROW()-5)),"",COUNTIFS(_Cortes!$C:$C,INDEX(Jornadas[id],ROW()-5),_Cortes!$B:$B,LOOKUP($AC$4,_Barberos!$B:$B,_Barberos!$A:$A)))</f>
        <v>13</v>
      </c>
      <c r="AD276" s="20" cm="1">
        <f t="array" ref="AD276">IF(ISERROR(INDEX(Jornadas[id],ROW()-5)),"",INT(SUMIFS(Cortes[importe],Cortes[id_jornada],INDEX(Jornadas[id],ROW()-5),Cortes[id_barbero],LOOKUP($AC$4,Barberos[nombre],Barberos[id]))*(INDEX(Jornadas[comision_barberos],1)/100)))</f>
        <v>66500</v>
      </c>
      <c r="AE276" s="20" cm="1">
        <f t="array" ref="AE276">IF(ISERROR(INDEX(Jornadas[id],ROW()-5)),"",SUMIFS(Cortes[propina],Cortes[id_jornada],INDEX(Jornadas[id],ROW()-5),Cortes[id_barbero],LOOKUP($AC$4,Barberos[nombre],Barberos[id])))</f>
        <v>0</v>
      </c>
      <c r="AF276" s="20" cm="1">
        <f t="array" ref="AF276">IF(ISERROR(INDEX(Jornadas[id],ROW()-5)),"",SUMIFS(Adelantos[importe],Adelantos[id_jornada],INDEX(Jornadas[id],ROW()-5),Adelantos[id_barbero],LOOKUP($AC$4,Barberos[nombre],Barberos[id])))</f>
        <v>0</v>
      </c>
      <c r="AG276" s="20" cm="1">
        <f t="array" ref="AG276">IF(ISERROR(INDEX(Jornadas[id],ROW()-5)),"",AD276+AE276-AF276)</f>
        <v>66500</v>
      </c>
      <c r="AH276" s="1" cm="1">
        <f t="array" ref="AH276">IF(ISERROR(INDEX(Jornadas[id],ROW()-5)),"",COUNTIFS(_Cortes!$C:$C,INDEX(Jornadas[id],ROW()-5),_Cortes!$B:$B,LOOKUP($AH$4,_Barberos!$B:$B,_Barberos!$A:$A)))</f>
        <v>0</v>
      </c>
      <c r="AI276" s="20" cm="1">
        <f t="array" ref="AI276">IF(ISERROR(INDEX(Jornadas[id],ROW()-5)),"",INT(SUMIFS(Cortes[importe],Cortes[id_jornada],INDEX(Jornadas[id],ROW()-5),Cortes[id_barbero],LOOKUP($AH$4,Barberos[nombre],Barberos[id]))*(INDEX(Jornadas[comision_barberos],1)/100)))</f>
        <v>0</v>
      </c>
      <c r="AJ276" s="20" cm="1">
        <f t="array" ref="AJ276">IF(ISERROR(INDEX(Jornadas[id],ROW()-5)),"",SUMIFS(Cortes[propina],Cortes[id_jornada],INDEX(Jornadas[id],ROW()-5),Cortes[id_barbero],LOOKUP($AH$4,Barberos[nombre],Barberos[id])))</f>
        <v>0</v>
      </c>
      <c r="AK276" s="20" cm="1">
        <f t="array" ref="AK276">IF(ISERROR(INDEX(Jornadas[id],ROW()-5)),"",SUMIFS(Adelantos[importe],Adelantos[id_jornada],INDEX(Jornadas[id],ROW()-5),Adelantos[id_barbero],LOOKUP($AH$4,Barberos[nombre],Barberos[id])))</f>
        <v>0</v>
      </c>
      <c r="AL276" s="20" cm="1">
        <f t="array" ref="AL276">IF(ISERROR(INDEX(Jornadas[id],ROW()-5)),"",AI276+AJ276-AK276)</f>
        <v>0</v>
      </c>
      <c r="AM276" s="1" cm="1">
        <f t="array" ref="AM276">IF(ISERROR(INDEX(Jornadas[id],ROW()-5)),"",COUNTIFS(_Cortes!$C:$C,INDEX(Jornadas[id],ROW()-5),_Cortes!$B:$B,LOOKUP($AM$4,_Barberos!$B:$B,_Barberos!$A:$A)))</f>
        <v>0</v>
      </c>
      <c r="AN276" s="20" cm="1">
        <f t="array" ref="AN276">IF(ISERROR(INDEX(Jornadas[id],ROW()-5)),"",INT(SUMIFS(Cortes[importe],Cortes[id_jornada],INDEX(Jornadas[id],ROW()-5),Cortes[id_barbero],LOOKUP($AM$4,Barberos[nombre],Barberos[id]))*(INDEX(Jornadas[comision_barberos],1)/100)))</f>
        <v>0</v>
      </c>
      <c r="AO276" s="20" cm="1">
        <f t="array" ref="AO276">IF(ISERROR(INDEX(Jornadas[id],ROW()-5)),"",SUMIFS(Cortes[propina],Cortes[id_jornada],INDEX(Jornadas[id],ROW()-5),Cortes[id_barbero],LOOKUP($AM$4,Barberos[nombre],Barberos[id])))</f>
        <v>0</v>
      </c>
      <c r="AP276" s="20" cm="1">
        <f t="array" ref="AP276">IF(ISERROR(INDEX(Jornadas[id],ROW()-5)),"",SUMIFS(Adelantos[importe],Adelantos[id_jornada],INDEX(Jornadas[id],ROW()-5),Adelantos[id_barbero],LOOKUP($AM$4,Barberos[nombre],Barberos[id])))</f>
        <v>0</v>
      </c>
      <c r="AQ276" s="20" cm="1">
        <f t="array" ref="AQ276">IF(ISERROR(INDEX(Jornadas[id],ROW()-5)),"",AN276+AO276-AP276)</f>
        <v>0</v>
      </c>
      <c r="AR276" s="1" cm="1">
        <f t="array" ref="AR276">IF(ISERROR(INDEX(Jornadas[id],ROW()-5)),"",COUNTIFS(_Cortes!$C:$C,INDEX(Jornadas[id],ROW()-5),_Cortes!$B:$B,LOOKUP($AR$4,_Barberos!$B:$B,_Barberos!$A:$A)))</f>
        <v>0</v>
      </c>
      <c r="AS276" s="20" cm="1">
        <f t="array" ref="AS276">IF(ISERROR(INDEX(Jornadas[id],ROW()-5)),"",INT(SUMIFS(Cortes[importe],Cortes[id_jornada],INDEX(Jornadas[id],ROW()-5),Cortes[id_barbero],LOOKUP($AR$4,Barberos[nombre],Barberos[id]))*(INDEX(Jornadas[comision_barberos],1)/100)))</f>
        <v>0</v>
      </c>
      <c r="AT276" s="20" cm="1">
        <f t="array" ref="AT276">IF(ISERROR(INDEX(Jornadas[id],ROW()-5)),"",SUMIFS(Cortes[propina],Cortes[id_jornada],INDEX(Jornadas[id],ROW()-5),Cortes[id_barbero],LOOKUP($AR$4,Barberos[nombre],Barberos[id])))</f>
        <v>0</v>
      </c>
      <c r="AU276" s="20" cm="1">
        <f t="array" ref="AU276">IF(ISERROR(INDEX(Jornadas[id],ROW()-5)),"",SUMIFS(Adelantos[importe],Adelantos[id_jornada],INDEX(Jornadas[id],ROW()-5),Adelantos[id_barbero],LOOKUP($AR$4,Barberos[nombre],Barberos[id])))</f>
        <v>0</v>
      </c>
      <c r="AV276" s="20" cm="1">
        <f t="array" ref="AV276">IF(ISERROR(INDEX(Jornadas[id],ROW()-5)),"",AS276+AT276-AU276)</f>
        <v>0</v>
      </c>
    </row>
    <row r="277" spans="1:48" ht="15" hidden="1" customHeight="1" x14ac:dyDescent="0.3">
      <c r="A277" s="51" t="str">
        <f t="shared" si="4"/>
        <v>Tuesday</v>
      </c>
      <c r="B277" s="52"/>
      <c r="C277" s="36" cm="1">
        <f t="array" ref="C277">IF(ISERROR(INDEX(Jornadas[id],ROW()-5)),"",INDEX(Jornadas[fecha],ROW()-5))</f>
        <v>45979</v>
      </c>
      <c r="D277" s="2" cm="1">
        <f t="array" ref="D277">IF(ISERROR(INDEX(Jornadas[id],ROW()-5)),"",COUNTIFS(_Cortes!$C:$C,INDEX(Jornadas[id],ROW()-5),_Cortes!$B:$B,LOOKUP($D$4,_Barberos!$B:$B,_Barberos!$A:$A)))</f>
        <v>3</v>
      </c>
      <c r="E277" s="21" cm="1">
        <f t="array" ref="E277">IF(ISERROR(INDEX(Jornadas[id],ROW()-5)),"",INT(SUMIFS(Cortes[importe],Cortes[id_jornada],INDEX(Jornadas[id],ROW()-5),Cortes[id_barbero],LOOKUP($D$4,Barberos[nombre],Barberos[id]))*(INDEX(Jornadas[comision_barberos],1)/100)))</f>
        <v>15000</v>
      </c>
      <c r="F277" s="21" cm="1">
        <f t="array" ref="F277">IF(ISERROR(INDEX(Jornadas[id],ROW()-5)),"",SUMIFS(Cortes[propina],Cortes[id_jornada],INDEX(Jornadas[id],ROW()-5),Cortes[id_barbero],LOOKUP($D$4,Barberos[nombre],Barberos[id])))</f>
        <v>0</v>
      </c>
      <c r="G277" s="21" cm="1">
        <f t="array" ref="G277">IF(ISERROR(INDEX(Jornadas[id],ROW()-5)),"",SUMIFS(Adelantos[importe],Adelantos[id_jornada],INDEX(Jornadas[id],ROW()-5),Adelantos[id_barbero],LOOKUP($D$4,Barberos[nombre],Barberos[id])))</f>
        <v>0</v>
      </c>
      <c r="H277" s="21" cm="1">
        <f t="array" ref="H277">IF(ISERROR(INDEX(Jornadas[id],ROW()-5)),"",E277+F277-G277)</f>
        <v>15000</v>
      </c>
      <c r="I277" s="2" cm="1">
        <f t="array" ref="I277">IF(ISERROR(INDEX(Jornadas[id],ROW()-5)),"",COUNTIFS(_Cortes!$C:$C,INDEX(Jornadas[id],ROW()-5),_Cortes!$B:$B,LOOKUP($I$4,_Barberos!$B:$B,_Barberos!$A:$A)))</f>
        <v>8</v>
      </c>
      <c r="J277" s="21" cm="1">
        <f t="array" ref="J277">IF(ISERROR(INDEX(Jornadas[id],ROW()-5)),"",INT(SUMIFS(Cortes[importe],Cortes[id_jornada],INDEX(Jornadas[id],ROW()-5),Cortes[id_barbero],LOOKUP($I$4,Barberos[nombre],Barberos[id]))*(INDEX(Jornadas[comision_barberos],1)/100)))</f>
        <v>40000</v>
      </c>
      <c r="K277" s="21" cm="1">
        <f t="array" ref="K277">IF(ISERROR(INDEX(Jornadas[id],ROW()-5)),"",SUMIFS(Cortes[propina],Cortes[id_jornada],INDEX(Jornadas[id],ROW()-5),Cortes[id_barbero],LOOKUP($I$4,Barberos[nombre],Barberos[id])))</f>
        <v>2000</v>
      </c>
      <c r="L277" s="21" cm="1">
        <f t="array" ref="L277">IF(ISERROR(INDEX(Jornadas[id],ROW()-5)),"",SUMIFS(Adelantos[importe],Adelantos[id_jornada],INDEX(Jornadas[id],ROW()-5),Adelantos[id_barbero],LOOKUP($I$4,Barberos[nombre],Barberos[id])))</f>
        <v>0</v>
      </c>
      <c r="M277" s="21" cm="1">
        <f t="array" ref="M277">IF(ISERROR(INDEX(Jornadas[id],ROW()-5)),"",J277+K277-L277)</f>
        <v>42000</v>
      </c>
      <c r="N277" s="2" cm="1">
        <f t="array" ref="N277">IF(ISERROR(INDEX(Jornadas[id],ROW()-5)),"",COUNTIFS(_Cortes!$C:$C,INDEX(Jornadas[id],ROW()-5),_Cortes!$B:$B,LOOKUP($N$4,_Barberos!$B:$B,_Barberos!$A:$A)))</f>
        <v>7</v>
      </c>
      <c r="O277" s="21" cm="1">
        <f t="array" ref="O277">IF(ISERROR(INDEX(Jornadas[id],ROW()-5)),"",INT(SUMIFS(Cortes[importe],Cortes[id_jornada],INDEX(Jornadas[id],ROW()-5),Cortes[id_barbero],LOOKUP($N$4,Barberos[nombre],Barberos[id]))*(INDEX(Jornadas[comision_barberos],1)/100)))</f>
        <v>35000</v>
      </c>
      <c r="P277" s="21" cm="1">
        <f t="array" ref="P277">IF(ISERROR(INDEX(Jornadas[id],ROW()-5)),"",SUMIFS(Cortes[propina],Cortes[id_jornada],INDEX(Jornadas[id],ROW()-5),Cortes[id_barbero],LOOKUP($N$4,Barberos[nombre],Barberos[id])))</f>
        <v>2000</v>
      </c>
      <c r="Q277" s="21" cm="1">
        <f t="array" ref="Q277">IF(ISERROR(INDEX(Jornadas[id],ROW()-5)),"",SUMIFS(Adelantos[importe],Adelantos[id_jornada],INDEX(Jornadas[id],ROW()-5),Adelantos[id_barbero],LOOKUP($N$4,Barberos[nombre],Barberos[id])))</f>
        <v>0</v>
      </c>
      <c r="R277" s="21" cm="1">
        <f t="array" ref="R277">IF(ISERROR(INDEX(Jornadas[id],ROW()-5)),"",O277+P277-Q277)</f>
        <v>37000</v>
      </c>
      <c r="S277" s="2" cm="1">
        <f t="array" ref="S277">IF(ISERROR(INDEX(Jornadas[id],ROW()-5)),"",COUNTIFS(_Cortes!$C:$C,INDEX(Jornadas[id],ROW()-5),_Cortes!$B:$B,LOOKUP($S$4,_Barberos!$B:$B,_Barberos!$A:$A)))</f>
        <v>5</v>
      </c>
      <c r="T277" s="21" cm="1">
        <f t="array" ref="T277">IF(ISERROR(INDEX(Jornadas[id],ROW()-5)),"",INT(SUMIFS(Cortes[importe],Cortes[id_jornada],INDEX(Jornadas[id],ROW()-5),Cortes[id_barbero],LOOKUP($S$4,Barberos[nombre],Barberos[id]))*(INDEX(Jornadas[comision_barberos],1)/100)))</f>
        <v>25000</v>
      </c>
      <c r="U277" s="21" cm="1">
        <f t="array" ref="U277">IF(ISERROR(INDEX(Jornadas[id],ROW()-5)),"",SUMIFS(Cortes[propina],Cortes[id_jornada],INDEX(Jornadas[id],ROW()-5),Cortes[id_barbero],LOOKUP($S$4,Barberos[nombre],Barberos[id])))</f>
        <v>3000</v>
      </c>
      <c r="V277" s="21" cm="1">
        <f t="array" ref="V277">IF(ISERROR(INDEX(Jornadas[id],ROW()-5)),"",SUMIFS(Adelantos[importe],Adelantos[id_jornada],INDEX(Jornadas[id],ROW()-5),Adelantos[id_barbero],LOOKUP($S$4,Barberos[nombre],Barberos[id])))</f>
        <v>500</v>
      </c>
      <c r="W277" s="21" cm="1">
        <f t="array" ref="W277">IF(ISERROR(INDEX(Jornadas[id],ROW()-5)),"",T277+U277-V277)</f>
        <v>27500</v>
      </c>
      <c r="X277" s="2" cm="1">
        <f t="array" ref="X277">IF(ISERROR(INDEX(Jornadas[id],ROW()-5)),"",COUNTIFS(_Cortes!$C:$C,INDEX(Jornadas[id],ROW()-5),_Cortes!$B:$B,LOOKUP($X$4,_Barberos!$B:$B,_Barberos!$A:$A)))</f>
        <v>6</v>
      </c>
      <c r="Y277" s="21" cm="1">
        <f t="array" ref="Y277">IF(ISERROR(INDEX(Jornadas[id],ROW()-5)),"",INT(SUMIFS(Cortes[importe],Cortes[id_jornada],INDEX(Jornadas[id],ROW()-5),Cortes[id_barbero],LOOKUP($X$4,Barberos[nombre],Barberos[id]))*(INDEX(Jornadas[comision_barberos],1)/100)))</f>
        <v>28000</v>
      </c>
      <c r="Z277" s="21" cm="1">
        <f t="array" ref="Z277">IF(ISERROR(INDEX(Jornadas[id],ROW()-5)),"",SUMIFS(Cortes[propina],Cortes[id_jornada],INDEX(Jornadas[id],ROW()-5),Cortes[id_barbero],LOOKUP($X$4,Barberos[nombre],Barberos[id])))</f>
        <v>2000</v>
      </c>
      <c r="AA277" s="21" cm="1">
        <f t="array" ref="AA277">IF(ISERROR(INDEX(Jornadas[id],ROW()-5)),"",SUMIFS(Adelantos[importe],Adelantos[id_jornada],INDEX(Jornadas[id],ROW()-5),Adelantos[id_barbero],LOOKUP($X$4,Barberos[nombre],Barberos[id])))</f>
        <v>0</v>
      </c>
      <c r="AB277" s="21" cm="1">
        <f t="array" ref="AB277">IF(ISERROR(INDEX(Jornadas[id],ROW()-5)),"",Y277+Z277-AA277)</f>
        <v>30000</v>
      </c>
      <c r="AC277" s="2" cm="1">
        <f t="array" ref="AC277">IF(ISERROR(INDEX(Jornadas[id],ROW()-5)),"",COUNTIFS(_Cortes!$C:$C,INDEX(Jornadas[id],ROW()-5),_Cortes!$B:$B,LOOKUP($AC$4,_Barberos!$B:$B,_Barberos!$A:$A)))</f>
        <v>0</v>
      </c>
      <c r="AD277" s="21" cm="1">
        <f t="array" ref="AD277">IF(ISERROR(INDEX(Jornadas[id],ROW()-5)),"",INT(SUMIFS(Cortes[importe],Cortes[id_jornada],INDEX(Jornadas[id],ROW()-5),Cortes[id_barbero],LOOKUP($AC$4,Barberos[nombre],Barberos[id]))*(INDEX(Jornadas[comision_barberos],1)/100)))</f>
        <v>0</v>
      </c>
      <c r="AE277" s="21" cm="1">
        <f t="array" ref="AE277">IF(ISERROR(INDEX(Jornadas[id],ROW()-5)),"",SUMIFS(Cortes[propina],Cortes[id_jornada],INDEX(Jornadas[id],ROW()-5),Cortes[id_barbero],LOOKUP($AC$4,Barberos[nombre],Barberos[id])))</f>
        <v>0</v>
      </c>
      <c r="AF277" s="21" cm="1">
        <f t="array" ref="AF277">IF(ISERROR(INDEX(Jornadas[id],ROW()-5)),"",SUMIFS(Adelantos[importe],Adelantos[id_jornada],INDEX(Jornadas[id],ROW()-5),Adelantos[id_barbero],LOOKUP($AC$4,Barberos[nombre],Barberos[id])))</f>
        <v>0</v>
      </c>
      <c r="AG277" s="21" cm="1">
        <f t="array" ref="AG277">IF(ISERROR(INDEX(Jornadas[id],ROW()-5)),"",AD277+AE277-AF277)</f>
        <v>0</v>
      </c>
      <c r="AH277" s="2" cm="1">
        <f t="array" ref="AH277">IF(ISERROR(INDEX(Jornadas[id],ROW()-5)),"",COUNTIFS(_Cortes!$C:$C,INDEX(Jornadas[id],ROW()-5),_Cortes!$B:$B,LOOKUP($AH$4,_Barberos!$B:$B,_Barberos!$A:$A)))</f>
        <v>0</v>
      </c>
      <c r="AI277" s="21" cm="1">
        <f t="array" ref="AI277">IF(ISERROR(INDEX(Jornadas[id],ROW()-5)),"",INT(SUMIFS(Cortes[importe],Cortes[id_jornada],INDEX(Jornadas[id],ROW()-5),Cortes[id_barbero],LOOKUP($AH$4,Barberos[nombre],Barberos[id]))*(INDEX(Jornadas[comision_barberos],1)/100)))</f>
        <v>0</v>
      </c>
      <c r="AJ277" s="21" cm="1">
        <f t="array" ref="AJ277">IF(ISERROR(INDEX(Jornadas[id],ROW()-5)),"",SUMIFS(Cortes[propina],Cortes[id_jornada],INDEX(Jornadas[id],ROW()-5),Cortes[id_barbero],LOOKUP($AH$4,Barberos[nombre],Barberos[id])))</f>
        <v>0</v>
      </c>
      <c r="AK277" s="21" cm="1">
        <f t="array" ref="AK277">IF(ISERROR(INDEX(Jornadas[id],ROW()-5)),"",SUMIFS(Adelantos[importe],Adelantos[id_jornada],INDEX(Jornadas[id],ROW()-5),Adelantos[id_barbero],LOOKUP($AH$4,Barberos[nombre],Barberos[id])))</f>
        <v>0</v>
      </c>
      <c r="AL277" s="21" cm="1">
        <f t="array" ref="AL277">IF(ISERROR(INDEX(Jornadas[id],ROW()-5)),"",AI277+AJ277-AK277)</f>
        <v>0</v>
      </c>
      <c r="AM277" s="2" cm="1">
        <f t="array" ref="AM277">IF(ISERROR(INDEX(Jornadas[id],ROW()-5)),"",COUNTIFS(_Cortes!$C:$C,INDEX(Jornadas[id],ROW()-5),_Cortes!$B:$B,LOOKUP($AM$4,_Barberos!$B:$B,_Barberos!$A:$A)))</f>
        <v>0</v>
      </c>
      <c r="AN277" s="21" cm="1">
        <f t="array" ref="AN277">IF(ISERROR(INDEX(Jornadas[id],ROW()-5)),"",INT(SUMIFS(Cortes[importe],Cortes[id_jornada],INDEX(Jornadas[id],ROW()-5),Cortes[id_barbero],LOOKUP($AM$4,Barberos[nombre],Barberos[id]))*(INDEX(Jornadas[comision_barberos],1)/100)))</f>
        <v>0</v>
      </c>
      <c r="AO277" s="21" cm="1">
        <f t="array" ref="AO277">IF(ISERROR(INDEX(Jornadas[id],ROW()-5)),"",SUMIFS(Cortes[propina],Cortes[id_jornada],INDEX(Jornadas[id],ROW()-5),Cortes[id_barbero],LOOKUP($AM$4,Barberos[nombre],Barberos[id])))</f>
        <v>0</v>
      </c>
      <c r="AP277" s="21" cm="1">
        <f t="array" ref="AP277">IF(ISERROR(INDEX(Jornadas[id],ROW()-5)),"",SUMIFS(Adelantos[importe],Adelantos[id_jornada],INDEX(Jornadas[id],ROW()-5),Adelantos[id_barbero],LOOKUP($AM$4,Barberos[nombre],Barberos[id])))</f>
        <v>0</v>
      </c>
      <c r="AQ277" s="21" cm="1">
        <f t="array" ref="AQ277">IF(ISERROR(INDEX(Jornadas[id],ROW()-5)),"",AN277+AO277-AP277)</f>
        <v>0</v>
      </c>
      <c r="AR277" s="2" cm="1">
        <f t="array" ref="AR277">IF(ISERROR(INDEX(Jornadas[id],ROW()-5)),"",COUNTIFS(_Cortes!$C:$C,INDEX(Jornadas[id],ROW()-5),_Cortes!$B:$B,LOOKUP($AR$4,_Barberos!$B:$B,_Barberos!$A:$A)))</f>
        <v>0</v>
      </c>
      <c r="AS277" s="21" cm="1">
        <f t="array" ref="AS277">IF(ISERROR(INDEX(Jornadas[id],ROW()-5)),"",INT(SUMIFS(Cortes[importe],Cortes[id_jornada],INDEX(Jornadas[id],ROW()-5),Cortes[id_barbero],LOOKUP($AR$4,Barberos[nombre],Barberos[id]))*(INDEX(Jornadas[comision_barberos],1)/100)))</f>
        <v>0</v>
      </c>
      <c r="AT277" s="21" cm="1">
        <f t="array" ref="AT277">IF(ISERROR(INDEX(Jornadas[id],ROW()-5)),"",SUMIFS(Cortes[propina],Cortes[id_jornada],INDEX(Jornadas[id],ROW()-5),Cortes[id_barbero],LOOKUP($AR$4,Barberos[nombre],Barberos[id])))</f>
        <v>0</v>
      </c>
      <c r="AU277" s="21" cm="1">
        <f t="array" ref="AU277">IF(ISERROR(INDEX(Jornadas[id],ROW()-5)),"",SUMIFS(Adelantos[importe],Adelantos[id_jornada],INDEX(Jornadas[id],ROW()-5),Adelantos[id_barbero],LOOKUP($AR$4,Barberos[nombre],Barberos[id])))</f>
        <v>0</v>
      </c>
      <c r="AV277" s="21" cm="1">
        <f t="array" ref="AV277">IF(ISERROR(INDEX(Jornadas[id],ROW()-5)),"",AS277+AT277-AU277)</f>
        <v>0</v>
      </c>
    </row>
    <row r="278" spans="1:48" ht="15" hidden="1" customHeight="1" x14ac:dyDescent="0.3">
      <c r="A278" s="53" t="str">
        <f t="shared" si="4"/>
        <v>Wednesday</v>
      </c>
      <c r="B278" s="54"/>
      <c r="C278" s="38" cm="1">
        <f t="array" ref="C278">IF(ISERROR(INDEX(Jornadas[id],ROW()-5)),"",INDEX(Jornadas[fecha],ROW()-5))</f>
        <v>45980</v>
      </c>
      <c r="D278" s="1" cm="1">
        <f t="array" ref="D278">IF(ISERROR(INDEX(Jornadas[id],ROW()-5)),"",COUNTIFS(_Cortes!$C:$C,INDEX(Jornadas[id],ROW()-5),_Cortes!$B:$B,LOOKUP($D$4,_Barberos!$B:$B,_Barberos!$A:$A)))</f>
        <v>7</v>
      </c>
      <c r="E278" s="20" cm="1">
        <f t="array" ref="E278">IF(ISERROR(INDEX(Jornadas[id],ROW()-5)),"",INT(SUMIFS(Cortes[importe],Cortes[id_jornada],INDEX(Jornadas[id],ROW()-5),Cortes[id_barbero],LOOKUP($D$4,Barberos[nombre],Barberos[id]))*(INDEX(Jornadas[comision_barberos],1)/100)))</f>
        <v>35000</v>
      </c>
      <c r="F278" s="20" cm="1">
        <f t="array" ref="F278">IF(ISERROR(INDEX(Jornadas[id],ROW()-5)),"",SUMIFS(Cortes[propina],Cortes[id_jornada],INDEX(Jornadas[id],ROW()-5),Cortes[id_barbero],LOOKUP($D$4,Barberos[nombre],Barberos[id])))</f>
        <v>4000</v>
      </c>
      <c r="G278" s="20" cm="1">
        <f t="array" ref="G278">IF(ISERROR(INDEX(Jornadas[id],ROW()-5)),"",SUMIFS(Adelantos[importe],Adelantos[id_jornada],INDEX(Jornadas[id],ROW()-5),Adelantos[id_barbero],LOOKUP($D$4,Barberos[nombre],Barberos[id])))</f>
        <v>0</v>
      </c>
      <c r="H278" s="20" cm="1">
        <f t="array" ref="H278">IF(ISERROR(INDEX(Jornadas[id],ROW()-5)),"",E278+F278-G278)</f>
        <v>39000</v>
      </c>
      <c r="I278" s="1" cm="1">
        <f t="array" ref="I278">IF(ISERROR(INDEX(Jornadas[id],ROW()-5)),"",COUNTIFS(_Cortes!$C:$C,INDEX(Jornadas[id],ROW()-5),_Cortes!$B:$B,LOOKUP($I$4,_Barberos!$B:$B,_Barberos!$A:$A)))</f>
        <v>11</v>
      </c>
      <c r="J278" s="20" cm="1">
        <f t="array" ref="J278">IF(ISERROR(INDEX(Jornadas[id],ROW()-5)),"",INT(SUMIFS(Cortes[importe],Cortes[id_jornada],INDEX(Jornadas[id],ROW()-5),Cortes[id_barbero],LOOKUP($I$4,Barberos[nombre],Barberos[id]))*(INDEX(Jornadas[comision_barberos],1)/100)))</f>
        <v>55000</v>
      </c>
      <c r="K278" s="20" cm="1">
        <f t="array" ref="K278">IF(ISERROR(INDEX(Jornadas[id],ROW()-5)),"",SUMIFS(Cortes[propina],Cortes[id_jornada],INDEX(Jornadas[id],ROW()-5),Cortes[id_barbero],LOOKUP($I$4,Barberos[nombre],Barberos[id])))</f>
        <v>6000</v>
      </c>
      <c r="L278" s="20" cm="1">
        <f t="array" ref="L278">IF(ISERROR(INDEX(Jornadas[id],ROW()-5)),"",SUMIFS(Adelantos[importe],Adelantos[id_jornada],INDEX(Jornadas[id],ROW()-5),Adelantos[id_barbero],LOOKUP($I$4,Barberos[nombre],Barberos[id])))</f>
        <v>0</v>
      </c>
      <c r="M278" s="20" cm="1">
        <f t="array" ref="M278">IF(ISERROR(INDEX(Jornadas[id],ROW()-5)),"",J278+K278-L278)</f>
        <v>61000</v>
      </c>
      <c r="N278" s="1" cm="1">
        <f t="array" ref="N278">IF(ISERROR(INDEX(Jornadas[id],ROW()-5)),"",COUNTIFS(_Cortes!$C:$C,INDEX(Jornadas[id],ROW()-5),_Cortes!$B:$B,LOOKUP($N$4,_Barberos!$B:$B,_Barberos!$A:$A)))</f>
        <v>0</v>
      </c>
      <c r="O278" s="20" cm="1">
        <f t="array" ref="O278">IF(ISERROR(INDEX(Jornadas[id],ROW()-5)),"",INT(SUMIFS(Cortes[importe],Cortes[id_jornada],INDEX(Jornadas[id],ROW()-5),Cortes[id_barbero],LOOKUP($N$4,Barberos[nombre],Barberos[id]))*(INDEX(Jornadas[comision_barberos],1)/100)))</f>
        <v>0</v>
      </c>
      <c r="P278" s="20" cm="1">
        <f t="array" ref="P278">IF(ISERROR(INDEX(Jornadas[id],ROW()-5)),"",SUMIFS(Cortes[propina],Cortes[id_jornada],INDEX(Jornadas[id],ROW()-5),Cortes[id_barbero],LOOKUP($N$4,Barberos[nombre],Barberos[id])))</f>
        <v>0</v>
      </c>
      <c r="Q278" s="20" cm="1">
        <f t="array" ref="Q278">IF(ISERROR(INDEX(Jornadas[id],ROW()-5)),"",SUMIFS(Adelantos[importe],Adelantos[id_jornada],INDEX(Jornadas[id],ROW()-5),Adelantos[id_barbero],LOOKUP($N$4,Barberos[nombre],Barberos[id])))</f>
        <v>0</v>
      </c>
      <c r="R278" s="20" cm="1">
        <f t="array" ref="R278">IF(ISERROR(INDEX(Jornadas[id],ROW()-5)),"",O278+P278-Q278)</f>
        <v>0</v>
      </c>
      <c r="S278" s="1" cm="1">
        <f t="array" ref="S278">IF(ISERROR(INDEX(Jornadas[id],ROW()-5)),"",COUNTIFS(_Cortes!$C:$C,INDEX(Jornadas[id],ROW()-5),_Cortes!$B:$B,LOOKUP($S$4,_Barberos!$B:$B,_Barberos!$A:$A)))</f>
        <v>9</v>
      </c>
      <c r="T278" s="20" cm="1">
        <f t="array" ref="T278">IF(ISERROR(INDEX(Jornadas[id],ROW()-5)),"",INT(SUMIFS(Cortes[importe],Cortes[id_jornada],INDEX(Jornadas[id],ROW()-5),Cortes[id_barbero],LOOKUP($S$4,Barberos[nombre],Barberos[id]))*(INDEX(Jornadas[comision_barberos],1)/100)))</f>
        <v>48000</v>
      </c>
      <c r="U278" s="20" cm="1">
        <f t="array" ref="U278">IF(ISERROR(INDEX(Jornadas[id],ROW()-5)),"",SUMIFS(Cortes[propina],Cortes[id_jornada],INDEX(Jornadas[id],ROW()-5),Cortes[id_barbero],LOOKUP($S$4,Barberos[nombre],Barberos[id])))</f>
        <v>6100</v>
      </c>
      <c r="V278" s="20" cm="1">
        <f t="array" ref="V278">IF(ISERROR(INDEX(Jornadas[id],ROW()-5)),"",SUMIFS(Adelantos[importe],Adelantos[id_jornada],INDEX(Jornadas[id],ROW()-5),Adelantos[id_barbero],LOOKUP($S$4,Barberos[nombre],Barberos[id])))</f>
        <v>0</v>
      </c>
      <c r="W278" s="20" cm="1">
        <f t="array" ref="W278">IF(ISERROR(INDEX(Jornadas[id],ROW()-5)),"",T278+U278-V278)</f>
        <v>54100</v>
      </c>
      <c r="X278" s="1" cm="1">
        <f t="array" ref="X278">IF(ISERROR(INDEX(Jornadas[id],ROW()-5)),"",COUNTIFS(_Cortes!$C:$C,INDEX(Jornadas[id],ROW()-5),_Cortes!$B:$B,LOOKUP($X$4,_Barberos!$B:$B,_Barberos!$A:$A)))</f>
        <v>8</v>
      </c>
      <c r="Y278" s="20" cm="1">
        <f t="array" ref="Y278">IF(ISERROR(INDEX(Jornadas[id],ROW()-5)),"",INT(SUMIFS(Cortes[importe],Cortes[id_jornada],INDEX(Jornadas[id],ROW()-5),Cortes[id_barbero],LOOKUP($X$4,Barberos[nombre],Barberos[id]))*(INDEX(Jornadas[comision_barberos],1)/100)))</f>
        <v>41500</v>
      </c>
      <c r="Z278" s="20" cm="1">
        <f t="array" ref="Z278">IF(ISERROR(INDEX(Jornadas[id],ROW()-5)),"",SUMIFS(Cortes[propina],Cortes[id_jornada],INDEX(Jornadas[id],ROW()-5),Cortes[id_barbero],LOOKUP($X$4,Barberos[nombre],Barberos[id])))</f>
        <v>6000</v>
      </c>
      <c r="AA278" s="20" cm="1">
        <f t="array" ref="AA278">IF(ISERROR(INDEX(Jornadas[id],ROW()-5)),"",SUMIFS(Adelantos[importe],Adelantos[id_jornada],INDEX(Jornadas[id],ROW()-5),Adelantos[id_barbero],LOOKUP($X$4,Barberos[nombre],Barberos[id])))</f>
        <v>0</v>
      </c>
      <c r="AB278" s="20" cm="1">
        <f t="array" ref="AB278">IF(ISERROR(INDEX(Jornadas[id],ROW()-5)),"",Y278+Z278-AA278)</f>
        <v>47500</v>
      </c>
      <c r="AC278" s="1" cm="1">
        <f t="array" ref="AC278">IF(ISERROR(INDEX(Jornadas[id],ROW()-5)),"",COUNTIFS(_Cortes!$C:$C,INDEX(Jornadas[id],ROW()-5),_Cortes!$B:$B,LOOKUP($AC$4,_Barberos!$B:$B,_Barberos!$A:$A)))</f>
        <v>8</v>
      </c>
      <c r="AD278" s="20" cm="1">
        <f t="array" ref="AD278">IF(ISERROR(INDEX(Jornadas[id],ROW()-5)),"",INT(SUMIFS(Cortes[importe],Cortes[id_jornada],INDEX(Jornadas[id],ROW()-5),Cortes[id_barbero],LOOKUP($AC$4,Barberos[nombre],Barberos[id]))*(INDEX(Jornadas[comision_barberos],1)/100)))</f>
        <v>41500</v>
      </c>
      <c r="AE278" s="20" cm="1">
        <f t="array" ref="AE278">IF(ISERROR(INDEX(Jornadas[id],ROW()-5)),"",SUMIFS(Cortes[propina],Cortes[id_jornada],INDEX(Jornadas[id],ROW()-5),Cortes[id_barbero],LOOKUP($AC$4,Barberos[nombre],Barberos[id])))</f>
        <v>0</v>
      </c>
      <c r="AF278" s="20" cm="1">
        <f t="array" ref="AF278">IF(ISERROR(INDEX(Jornadas[id],ROW()-5)),"",SUMIFS(Adelantos[importe],Adelantos[id_jornada],INDEX(Jornadas[id],ROW()-5),Adelantos[id_barbero],LOOKUP($AC$4,Barberos[nombre],Barberos[id])))</f>
        <v>0</v>
      </c>
      <c r="AG278" s="20" cm="1">
        <f t="array" ref="AG278">IF(ISERROR(INDEX(Jornadas[id],ROW()-5)),"",AD278+AE278-AF278)</f>
        <v>41500</v>
      </c>
      <c r="AH278" s="1" cm="1">
        <f t="array" ref="AH278">IF(ISERROR(INDEX(Jornadas[id],ROW()-5)),"",COUNTIFS(_Cortes!$C:$C,INDEX(Jornadas[id],ROW()-5),_Cortes!$B:$B,LOOKUP($AH$4,_Barberos!$B:$B,_Barberos!$A:$A)))</f>
        <v>0</v>
      </c>
      <c r="AI278" s="20" cm="1">
        <f t="array" ref="AI278">IF(ISERROR(INDEX(Jornadas[id],ROW()-5)),"",INT(SUMIFS(Cortes[importe],Cortes[id_jornada],INDEX(Jornadas[id],ROW()-5),Cortes[id_barbero],LOOKUP($AH$4,Barberos[nombre],Barberos[id]))*(INDEX(Jornadas[comision_barberos],1)/100)))</f>
        <v>0</v>
      </c>
      <c r="AJ278" s="20" cm="1">
        <f t="array" ref="AJ278">IF(ISERROR(INDEX(Jornadas[id],ROW()-5)),"",SUMIFS(Cortes[propina],Cortes[id_jornada],INDEX(Jornadas[id],ROW()-5),Cortes[id_barbero],LOOKUP($AH$4,Barberos[nombre],Barberos[id])))</f>
        <v>0</v>
      </c>
      <c r="AK278" s="20" cm="1">
        <f t="array" ref="AK278">IF(ISERROR(INDEX(Jornadas[id],ROW()-5)),"",SUMIFS(Adelantos[importe],Adelantos[id_jornada],INDEX(Jornadas[id],ROW()-5),Adelantos[id_barbero],LOOKUP($AH$4,Barberos[nombre],Barberos[id])))</f>
        <v>0</v>
      </c>
      <c r="AL278" s="20" cm="1">
        <f t="array" ref="AL278">IF(ISERROR(INDEX(Jornadas[id],ROW()-5)),"",AI278+AJ278-AK278)</f>
        <v>0</v>
      </c>
      <c r="AM278" s="1" cm="1">
        <f t="array" ref="AM278">IF(ISERROR(INDEX(Jornadas[id],ROW()-5)),"",COUNTIFS(_Cortes!$C:$C,INDEX(Jornadas[id],ROW()-5),_Cortes!$B:$B,LOOKUP($AM$4,_Barberos!$B:$B,_Barberos!$A:$A)))</f>
        <v>0</v>
      </c>
      <c r="AN278" s="20" cm="1">
        <f t="array" ref="AN278">IF(ISERROR(INDEX(Jornadas[id],ROW()-5)),"",INT(SUMIFS(Cortes[importe],Cortes[id_jornada],INDEX(Jornadas[id],ROW()-5),Cortes[id_barbero],LOOKUP($AM$4,Barberos[nombre],Barberos[id]))*(INDEX(Jornadas[comision_barberos],1)/100)))</f>
        <v>0</v>
      </c>
      <c r="AO278" s="20" cm="1">
        <f t="array" ref="AO278">IF(ISERROR(INDEX(Jornadas[id],ROW()-5)),"",SUMIFS(Cortes[propina],Cortes[id_jornada],INDEX(Jornadas[id],ROW()-5),Cortes[id_barbero],LOOKUP($AM$4,Barberos[nombre],Barberos[id])))</f>
        <v>0</v>
      </c>
      <c r="AP278" s="20" cm="1">
        <f t="array" ref="AP278">IF(ISERROR(INDEX(Jornadas[id],ROW()-5)),"",SUMIFS(Adelantos[importe],Adelantos[id_jornada],INDEX(Jornadas[id],ROW()-5),Adelantos[id_barbero],LOOKUP($AM$4,Barberos[nombre],Barberos[id])))</f>
        <v>0</v>
      </c>
      <c r="AQ278" s="20" cm="1">
        <f t="array" ref="AQ278">IF(ISERROR(INDEX(Jornadas[id],ROW()-5)),"",AN278+AO278-AP278)</f>
        <v>0</v>
      </c>
      <c r="AR278" s="1" cm="1">
        <f t="array" ref="AR278">IF(ISERROR(INDEX(Jornadas[id],ROW()-5)),"",COUNTIFS(_Cortes!$C:$C,INDEX(Jornadas[id],ROW()-5),_Cortes!$B:$B,LOOKUP($AR$4,_Barberos!$B:$B,_Barberos!$A:$A)))</f>
        <v>0</v>
      </c>
      <c r="AS278" s="20" cm="1">
        <f t="array" ref="AS278">IF(ISERROR(INDEX(Jornadas[id],ROW()-5)),"",INT(SUMIFS(Cortes[importe],Cortes[id_jornada],INDEX(Jornadas[id],ROW()-5),Cortes[id_barbero],LOOKUP($AR$4,Barberos[nombre],Barberos[id]))*(INDEX(Jornadas[comision_barberos],1)/100)))</f>
        <v>0</v>
      </c>
      <c r="AT278" s="20" cm="1">
        <f t="array" ref="AT278">IF(ISERROR(INDEX(Jornadas[id],ROW()-5)),"",SUMIFS(Cortes[propina],Cortes[id_jornada],INDEX(Jornadas[id],ROW()-5),Cortes[id_barbero],LOOKUP($AR$4,Barberos[nombre],Barberos[id])))</f>
        <v>0</v>
      </c>
      <c r="AU278" s="20" cm="1">
        <f t="array" ref="AU278">IF(ISERROR(INDEX(Jornadas[id],ROW()-5)),"",SUMIFS(Adelantos[importe],Adelantos[id_jornada],INDEX(Jornadas[id],ROW()-5),Adelantos[id_barbero],LOOKUP($AR$4,Barberos[nombre],Barberos[id])))</f>
        <v>0</v>
      </c>
      <c r="AV278" s="20" cm="1">
        <f t="array" ref="AV278">IF(ISERROR(INDEX(Jornadas[id],ROW()-5)),"",AS278+AT278-AU278)</f>
        <v>0</v>
      </c>
    </row>
    <row r="279" spans="1:48" ht="15" hidden="1" customHeight="1" x14ac:dyDescent="0.3">
      <c r="A279" s="51" t="str">
        <f t="shared" si="4"/>
        <v>Thursday</v>
      </c>
      <c r="B279" s="52"/>
      <c r="C279" s="36" cm="1">
        <f t="array" ref="C279">IF(ISERROR(INDEX(Jornadas[id],ROW()-5)),"",INDEX(Jornadas[fecha],ROW()-5))</f>
        <v>45981</v>
      </c>
      <c r="D279" s="2" cm="1">
        <f t="array" ref="D279">IF(ISERROR(INDEX(Jornadas[id],ROW()-5)),"",COUNTIFS(_Cortes!$C:$C,INDEX(Jornadas[id],ROW()-5),_Cortes!$B:$B,LOOKUP($D$4,_Barberos!$B:$B,_Barberos!$A:$A)))</f>
        <v>1</v>
      </c>
      <c r="E279" s="21" cm="1">
        <f t="array" ref="E279">IF(ISERROR(INDEX(Jornadas[id],ROW()-5)),"",INT(SUMIFS(Cortes[importe],Cortes[id_jornada],INDEX(Jornadas[id],ROW()-5),Cortes[id_barbero],LOOKUP($D$4,Barberos[nombre],Barberos[id]))*(INDEX(Jornadas[comision_barberos],1)/100)))</f>
        <v>5000</v>
      </c>
      <c r="F279" s="21" cm="1">
        <f t="array" ref="F279">IF(ISERROR(INDEX(Jornadas[id],ROW()-5)),"",SUMIFS(Cortes[propina],Cortes[id_jornada],INDEX(Jornadas[id],ROW()-5),Cortes[id_barbero],LOOKUP($D$4,Barberos[nombre],Barberos[id])))</f>
        <v>0</v>
      </c>
      <c r="G279" s="21" cm="1">
        <f t="array" ref="G279">IF(ISERROR(INDEX(Jornadas[id],ROW()-5)),"",SUMIFS(Adelantos[importe],Adelantos[id_jornada],INDEX(Jornadas[id],ROW()-5),Adelantos[id_barbero],LOOKUP($D$4,Barberos[nombre],Barberos[id])))</f>
        <v>0</v>
      </c>
      <c r="H279" s="21" cm="1">
        <f t="array" ref="H279">IF(ISERROR(INDEX(Jornadas[id],ROW()-5)),"",E279+F279-G279)</f>
        <v>5000</v>
      </c>
      <c r="I279" s="2" cm="1">
        <f t="array" ref="I279">IF(ISERROR(INDEX(Jornadas[id],ROW()-5)),"",COUNTIFS(_Cortes!$C:$C,INDEX(Jornadas[id],ROW()-5),_Cortes!$B:$B,LOOKUP($I$4,_Barberos!$B:$B,_Barberos!$A:$A)))</f>
        <v>13</v>
      </c>
      <c r="J279" s="21" cm="1">
        <f t="array" ref="J279">IF(ISERROR(INDEX(Jornadas[id],ROW()-5)),"",INT(SUMIFS(Cortes[importe],Cortes[id_jornada],INDEX(Jornadas[id],ROW()-5),Cortes[id_barbero],LOOKUP($I$4,Barberos[nombre],Barberos[id]))*(INDEX(Jornadas[comision_barberos],1)/100)))</f>
        <v>65000</v>
      </c>
      <c r="K279" s="21" cm="1">
        <f t="array" ref="K279">IF(ISERROR(INDEX(Jornadas[id],ROW()-5)),"",SUMIFS(Cortes[propina],Cortes[id_jornada],INDEX(Jornadas[id],ROW()-5),Cortes[id_barbero],LOOKUP($I$4,Barberos[nombre],Barberos[id])))</f>
        <v>1000</v>
      </c>
      <c r="L279" s="21" cm="1">
        <f t="array" ref="L279">IF(ISERROR(INDEX(Jornadas[id],ROW()-5)),"",SUMIFS(Adelantos[importe],Adelantos[id_jornada],INDEX(Jornadas[id],ROW()-5),Adelantos[id_barbero],LOOKUP($I$4,Barberos[nombre],Barberos[id])))</f>
        <v>0</v>
      </c>
      <c r="M279" s="21" cm="1">
        <f t="array" ref="M279">IF(ISERROR(INDEX(Jornadas[id],ROW()-5)),"",J279+K279-L279)</f>
        <v>66000</v>
      </c>
      <c r="N279" s="2" cm="1">
        <f t="array" ref="N279">IF(ISERROR(INDEX(Jornadas[id],ROW()-5)),"",COUNTIFS(_Cortes!$C:$C,INDEX(Jornadas[id],ROW()-5),_Cortes!$B:$B,LOOKUP($N$4,_Barberos!$B:$B,_Barberos!$A:$A)))</f>
        <v>12</v>
      </c>
      <c r="O279" s="21" cm="1">
        <f t="array" ref="O279">IF(ISERROR(INDEX(Jornadas[id],ROW()-5)),"",INT(SUMIFS(Cortes[importe],Cortes[id_jornada],INDEX(Jornadas[id],ROW()-5),Cortes[id_barbero],LOOKUP($N$4,Barberos[nombre],Barberos[id]))*(INDEX(Jornadas[comision_barberos],1)/100)))</f>
        <v>61500</v>
      </c>
      <c r="P279" s="21" cm="1">
        <f t="array" ref="P279">IF(ISERROR(INDEX(Jornadas[id],ROW()-5)),"",SUMIFS(Cortes[propina],Cortes[id_jornada],INDEX(Jornadas[id],ROW()-5),Cortes[id_barbero],LOOKUP($N$4,Barberos[nombre],Barberos[id])))</f>
        <v>2000</v>
      </c>
      <c r="Q279" s="21" cm="1">
        <f t="array" ref="Q279">IF(ISERROR(INDEX(Jornadas[id],ROW()-5)),"",SUMIFS(Adelantos[importe],Adelantos[id_jornada],INDEX(Jornadas[id],ROW()-5),Adelantos[id_barbero],LOOKUP($N$4,Barberos[nombre],Barberos[id])))</f>
        <v>0</v>
      </c>
      <c r="R279" s="21" cm="1">
        <f t="array" ref="R279">IF(ISERROR(INDEX(Jornadas[id],ROW()-5)),"",O279+P279-Q279)</f>
        <v>63500</v>
      </c>
      <c r="S279" s="2" cm="1">
        <f t="array" ref="S279">IF(ISERROR(INDEX(Jornadas[id],ROW()-5)),"",COUNTIFS(_Cortes!$C:$C,INDEX(Jornadas[id],ROW()-5),_Cortes!$B:$B,LOOKUP($S$4,_Barberos!$B:$B,_Barberos!$A:$A)))</f>
        <v>0</v>
      </c>
      <c r="T279" s="21" cm="1">
        <f t="array" ref="T279">IF(ISERROR(INDEX(Jornadas[id],ROW()-5)),"",INT(SUMIFS(Cortes[importe],Cortes[id_jornada],INDEX(Jornadas[id],ROW()-5),Cortes[id_barbero],LOOKUP($S$4,Barberos[nombre],Barberos[id]))*(INDEX(Jornadas[comision_barberos],1)/100)))</f>
        <v>0</v>
      </c>
      <c r="U279" s="21" cm="1">
        <f t="array" ref="U279">IF(ISERROR(INDEX(Jornadas[id],ROW()-5)),"",SUMIFS(Cortes[propina],Cortes[id_jornada],INDEX(Jornadas[id],ROW()-5),Cortes[id_barbero],LOOKUP($S$4,Barberos[nombre],Barberos[id])))</f>
        <v>0</v>
      </c>
      <c r="V279" s="21" cm="1">
        <f t="array" ref="V279">IF(ISERROR(INDEX(Jornadas[id],ROW()-5)),"",SUMIFS(Adelantos[importe],Adelantos[id_jornada],INDEX(Jornadas[id],ROW()-5),Adelantos[id_barbero],LOOKUP($S$4,Barberos[nombre],Barberos[id])))</f>
        <v>0</v>
      </c>
      <c r="W279" s="21" cm="1">
        <f t="array" ref="W279">IF(ISERROR(INDEX(Jornadas[id],ROW()-5)),"",T279+U279-V279)</f>
        <v>0</v>
      </c>
      <c r="X279" s="2" cm="1">
        <f t="array" ref="X279">IF(ISERROR(INDEX(Jornadas[id],ROW()-5)),"",COUNTIFS(_Cortes!$C:$C,INDEX(Jornadas[id],ROW()-5),_Cortes!$B:$B,LOOKUP($X$4,_Barberos!$B:$B,_Barberos!$A:$A)))</f>
        <v>11</v>
      </c>
      <c r="Y279" s="21" cm="1">
        <f t="array" ref="Y279">IF(ISERROR(INDEX(Jornadas[id],ROW()-5)),"",INT(SUMIFS(Cortes[importe],Cortes[id_jornada],INDEX(Jornadas[id],ROW()-5),Cortes[id_barbero],LOOKUP($X$4,Barberos[nombre],Barberos[id]))*(INDEX(Jornadas[comision_barberos],1)/100)))</f>
        <v>55000</v>
      </c>
      <c r="Z279" s="21" cm="1">
        <f t="array" ref="Z279">IF(ISERROR(INDEX(Jornadas[id],ROW()-5)),"",SUMIFS(Cortes[propina],Cortes[id_jornada],INDEX(Jornadas[id],ROW()-5),Cortes[id_barbero],LOOKUP($X$4,Barberos[nombre],Barberos[id])))</f>
        <v>4000</v>
      </c>
      <c r="AA279" s="21" cm="1">
        <f t="array" ref="AA279">IF(ISERROR(INDEX(Jornadas[id],ROW()-5)),"",SUMIFS(Adelantos[importe],Adelantos[id_jornada],INDEX(Jornadas[id],ROW()-5),Adelantos[id_barbero],LOOKUP($X$4,Barberos[nombre],Barberos[id])))</f>
        <v>0</v>
      </c>
      <c r="AB279" s="21" cm="1">
        <f t="array" ref="AB279">IF(ISERROR(INDEX(Jornadas[id],ROW()-5)),"",Y279+Z279-AA279)</f>
        <v>59000</v>
      </c>
      <c r="AC279" s="2" cm="1">
        <f t="array" ref="AC279">IF(ISERROR(INDEX(Jornadas[id],ROW()-5)),"",COUNTIFS(_Cortes!$C:$C,INDEX(Jornadas[id],ROW()-5),_Cortes!$B:$B,LOOKUP($AC$4,_Barberos!$B:$B,_Barberos!$A:$A)))</f>
        <v>10</v>
      </c>
      <c r="AD279" s="21" cm="1">
        <f t="array" ref="AD279">IF(ISERROR(INDEX(Jornadas[id],ROW()-5)),"",INT(SUMIFS(Cortes[importe],Cortes[id_jornada],INDEX(Jornadas[id],ROW()-5),Cortes[id_barbero],LOOKUP($AC$4,Barberos[nombre],Barberos[id]))*(INDEX(Jornadas[comision_barberos],1)/100)))</f>
        <v>51500</v>
      </c>
      <c r="AE279" s="21" cm="1">
        <f t="array" ref="AE279">IF(ISERROR(INDEX(Jornadas[id],ROW()-5)),"",SUMIFS(Cortes[propina],Cortes[id_jornada],INDEX(Jornadas[id],ROW()-5),Cortes[id_barbero],LOOKUP($AC$4,Barberos[nombre],Barberos[id])))</f>
        <v>0</v>
      </c>
      <c r="AF279" s="21" cm="1">
        <f t="array" ref="AF279">IF(ISERROR(INDEX(Jornadas[id],ROW()-5)),"",SUMIFS(Adelantos[importe],Adelantos[id_jornada],INDEX(Jornadas[id],ROW()-5),Adelantos[id_barbero],LOOKUP($AC$4,Barberos[nombre],Barberos[id])))</f>
        <v>0</v>
      </c>
      <c r="AG279" s="21" cm="1">
        <f t="array" ref="AG279">IF(ISERROR(INDEX(Jornadas[id],ROW()-5)),"",AD279+AE279-AF279)</f>
        <v>51500</v>
      </c>
      <c r="AH279" s="2" cm="1">
        <f t="array" ref="AH279">IF(ISERROR(INDEX(Jornadas[id],ROW()-5)),"",COUNTIFS(_Cortes!$C:$C,INDEX(Jornadas[id],ROW()-5),_Cortes!$B:$B,LOOKUP($AH$4,_Barberos!$B:$B,_Barberos!$A:$A)))</f>
        <v>0</v>
      </c>
      <c r="AI279" s="21" cm="1">
        <f t="array" ref="AI279">IF(ISERROR(INDEX(Jornadas[id],ROW()-5)),"",INT(SUMIFS(Cortes[importe],Cortes[id_jornada],INDEX(Jornadas[id],ROW()-5),Cortes[id_barbero],LOOKUP($AH$4,Barberos[nombre],Barberos[id]))*(INDEX(Jornadas[comision_barberos],1)/100)))</f>
        <v>0</v>
      </c>
      <c r="AJ279" s="21" cm="1">
        <f t="array" ref="AJ279">IF(ISERROR(INDEX(Jornadas[id],ROW()-5)),"",SUMIFS(Cortes[propina],Cortes[id_jornada],INDEX(Jornadas[id],ROW()-5),Cortes[id_barbero],LOOKUP($AH$4,Barberos[nombre],Barberos[id])))</f>
        <v>0</v>
      </c>
      <c r="AK279" s="21" cm="1">
        <f t="array" ref="AK279">IF(ISERROR(INDEX(Jornadas[id],ROW()-5)),"",SUMIFS(Adelantos[importe],Adelantos[id_jornada],INDEX(Jornadas[id],ROW()-5),Adelantos[id_barbero],LOOKUP($AH$4,Barberos[nombre],Barberos[id])))</f>
        <v>0</v>
      </c>
      <c r="AL279" s="21" cm="1">
        <f t="array" ref="AL279">IF(ISERROR(INDEX(Jornadas[id],ROW()-5)),"",AI279+AJ279-AK279)</f>
        <v>0</v>
      </c>
      <c r="AM279" s="2" cm="1">
        <f t="array" ref="AM279">IF(ISERROR(INDEX(Jornadas[id],ROW()-5)),"",COUNTIFS(_Cortes!$C:$C,INDEX(Jornadas[id],ROW()-5),_Cortes!$B:$B,LOOKUP($AM$4,_Barberos!$B:$B,_Barberos!$A:$A)))</f>
        <v>0</v>
      </c>
      <c r="AN279" s="21" cm="1">
        <f t="array" ref="AN279">IF(ISERROR(INDEX(Jornadas[id],ROW()-5)),"",INT(SUMIFS(Cortes[importe],Cortes[id_jornada],INDEX(Jornadas[id],ROW()-5),Cortes[id_barbero],LOOKUP($AM$4,Barberos[nombre],Barberos[id]))*(INDEX(Jornadas[comision_barberos],1)/100)))</f>
        <v>0</v>
      </c>
      <c r="AO279" s="21" cm="1">
        <f t="array" ref="AO279">IF(ISERROR(INDEX(Jornadas[id],ROW()-5)),"",SUMIFS(Cortes[propina],Cortes[id_jornada],INDEX(Jornadas[id],ROW()-5),Cortes[id_barbero],LOOKUP($AM$4,Barberos[nombre],Barberos[id])))</f>
        <v>0</v>
      </c>
      <c r="AP279" s="21" cm="1">
        <f t="array" ref="AP279">IF(ISERROR(INDEX(Jornadas[id],ROW()-5)),"",SUMIFS(Adelantos[importe],Adelantos[id_jornada],INDEX(Jornadas[id],ROW()-5),Adelantos[id_barbero],LOOKUP($AM$4,Barberos[nombre],Barberos[id])))</f>
        <v>0</v>
      </c>
      <c r="AQ279" s="21" cm="1">
        <f t="array" ref="AQ279">IF(ISERROR(INDEX(Jornadas[id],ROW()-5)),"",AN279+AO279-AP279)</f>
        <v>0</v>
      </c>
      <c r="AR279" s="2" cm="1">
        <f t="array" ref="AR279">IF(ISERROR(INDEX(Jornadas[id],ROW()-5)),"",COUNTIFS(_Cortes!$C:$C,INDEX(Jornadas[id],ROW()-5),_Cortes!$B:$B,LOOKUP($AR$4,_Barberos!$B:$B,_Barberos!$A:$A)))</f>
        <v>0</v>
      </c>
      <c r="AS279" s="21" cm="1">
        <f t="array" ref="AS279">IF(ISERROR(INDEX(Jornadas[id],ROW()-5)),"",INT(SUMIFS(Cortes[importe],Cortes[id_jornada],INDEX(Jornadas[id],ROW()-5),Cortes[id_barbero],LOOKUP($AR$4,Barberos[nombre],Barberos[id]))*(INDEX(Jornadas[comision_barberos],1)/100)))</f>
        <v>0</v>
      </c>
      <c r="AT279" s="21" cm="1">
        <f t="array" ref="AT279">IF(ISERROR(INDEX(Jornadas[id],ROW()-5)),"",SUMIFS(Cortes[propina],Cortes[id_jornada],INDEX(Jornadas[id],ROW()-5),Cortes[id_barbero],LOOKUP($AR$4,Barberos[nombre],Barberos[id])))</f>
        <v>0</v>
      </c>
      <c r="AU279" s="21" cm="1">
        <f t="array" ref="AU279">IF(ISERROR(INDEX(Jornadas[id],ROW()-5)),"",SUMIFS(Adelantos[importe],Adelantos[id_jornada],INDEX(Jornadas[id],ROW()-5),Adelantos[id_barbero],LOOKUP($AR$4,Barberos[nombre],Barberos[id])))</f>
        <v>0</v>
      </c>
      <c r="AV279" s="21" cm="1">
        <f t="array" ref="AV279">IF(ISERROR(INDEX(Jornadas[id],ROW()-5)),"",AS279+AT279-AU279)</f>
        <v>0</v>
      </c>
    </row>
    <row r="280" spans="1:48" ht="15" hidden="1" customHeight="1" x14ac:dyDescent="0.3">
      <c r="A280" s="53" t="str">
        <f t="shared" si="4"/>
        <v>Friday</v>
      </c>
      <c r="B280" s="54"/>
      <c r="C280" s="38" cm="1">
        <f t="array" ref="C280">IF(ISERROR(INDEX(Jornadas[id],ROW()-5)),"",INDEX(Jornadas[fecha],ROW()-5))</f>
        <v>45982</v>
      </c>
      <c r="D280" s="1" cm="1">
        <f t="array" ref="D280">IF(ISERROR(INDEX(Jornadas[id],ROW()-5)),"",COUNTIFS(_Cortes!$C:$C,INDEX(Jornadas[id],ROW()-5),_Cortes!$B:$B,LOOKUP($D$4,_Barberos!$B:$B,_Barberos!$A:$A)))</f>
        <v>4</v>
      </c>
      <c r="E280" s="20" cm="1">
        <f t="array" ref="E280">IF(ISERROR(INDEX(Jornadas[id],ROW()-5)),"",INT(SUMIFS(Cortes[importe],Cortes[id_jornada],INDEX(Jornadas[id],ROW()-5),Cortes[id_barbero],LOOKUP($D$4,Barberos[nombre],Barberos[id]))*(INDEX(Jornadas[comision_barberos],1)/100)))</f>
        <v>20000</v>
      </c>
      <c r="F280" s="20" cm="1">
        <f t="array" ref="F280">IF(ISERROR(INDEX(Jornadas[id],ROW()-5)),"",SUMIFS(Cortes[propina],Cortes[id_jornada],INDEX(Jornadas[id],ROW()-5),Cortes[id_barbero],LOOKUP($D$4,Barberos[nombre],Barberos[id])))</f>
        <v>0</v>
      </c>
      <c r="G280" s="20" cm="1">
        <f t="array" ref="G280">IF(ISERROR(INDEX(Jornadas[id],ROW()-5)),"",SUMIFS(Adelantos[importe],Adelantos[id_jornada],INDEX(Jornadas[id],ROW()-5),Adelantos[id_barbero],LOOKUP($D$4,Barberos[nombre],Barberos[id])))</f>
        <v>0</v>
      </c>
      <c r="H280" s="20" cm="1">
        <f t="array" ref="H280">IF(ISERROR(INDEX(Jornadas[id],ROW()-5)),"",E280+F280-G280)</f>
        <v>20000</v>
      </c>
      <c r="I280" s="1" cm="1">
        <f t="array" ref="I280">IF(ISERROR(INDEX(Jornadas[id],ROW()-5)),"",COUNTIFS(_Cortes!$C:$C,INDEX(Jornadas[id],ROW()-5),_Cortes!$B:$B,LOOKUP($I$4,_Barberos!$B:$B,_Barberos!$A:$A)))</f>
        <v>14</v>
      </c>
      <c r="J280" s="20" cm="1">
        <f t="array" ref="J280">IF(ISERROR(INDEX(Jornadas[id],ROW()-5)),"",INT(SUMIFS(Cortes[importe],Cortes[id_jornada],INDEX(Jornadas[id],ROW()-5),Cortes[id_barbero],LOOKUP($I$4,Barberos[nombre],Barberos[id]))*(INDEX(Jornadas[comision_barberos],1)/100)))</f>
        <v>70000</v>
      </c>
      <c r="K280" s="20" cm="1">
        <f t="array" ref="K280">IF(ISERROR(INDEX(Jornadas[id],ROW()-5)),"",SUMIFS(Cortes[propina],Cortes[id_jornada],INDEX(Jornadas[id],ROW()-5),Cortes[id_barbero],LOOKUP($I$4,Barberos[nombre],Barberos[id])))</f>
        <v>0</v>
      </c>
      <c r="L280" s="20" cm="1">
        <f t="array" ref="L280">IF(ISERROR(INDEX(Jornadas[id],ROW()-5)),"",SUMIFS(Adelantos[importe],Adelantos[id_jornada],INDEX(Jornadas[id],ROW()-5),Adelantos[id_barbero],LOOKUP($I$4,Barberos[nombre],Barberos[id])))</f>
        <v>0</v>
      </c>
      <c r="M280" s="20" cm="1">
        <f t="array" ref="M280">IF(ISERROR(INDEX(Jornadas[id],ROW()-5)),"",J280+K280-L280)</f>
        <v>70000</v>
      </c>
      <c r="N280" s="1" cm="1">
        <f t="array" ref="N280">IF(ISERROR(INDEX(Jornadas[id],ROW()-5)),"",COUNTIFS(_Cortes!$C:$C,INDEX(Jornadas[id],ROW()-5),_Cortes!$B:$B,LOOKUP($N$4,_Barberos!$B:$B,_Barberos!$A:$A)))</f>
        <v>12</v>
      </c>
      <c r="O280" s="20" cm="1">
        <f t="array" ref="O280">IF(ISERROR(INDEX(Jornadas[id],ROW()-5)),"",INT(SUMIFS(Cortes[importe],Cortes[id_jornada],INDEX(Jornadas[id],ROW()-5),Cortes[id_barbero],LOOKUP($N$4,Barberos[nombre],Barberos[id]))*(INDEX(Jornadas[comision_barberos],1)/100)))</f>
        <v>61500</v>
      </c>
      <c r="P280" s="20" cm="1">
        <f t="array" ref="P280">IF(ISERROR(INDEX(Jornadas[id],ROW()-5)),"",SUMIFS(Cortes[propina],Cortes[id_jornada],INDEX(Jornadas[id],ROW()-5),Cortes[id_barbero],LOOKUP($N$4,Barberos[nombre],Barberos[id])))</f>
        <v>7200</v>
      </c>
      <c r="Q280" s="20" cm="1">
        <f t="array" ref="Q280">IF(ISERROR(INDEX(Jornadas[id],ROW()-5)),"",SUMIFS(Adelantos[importe],Adelantos[id_jornada],INDEX(Jornadas[id],ROW()-5),Adelantos[id_barbero],LOOKUP($N$4,Barberos[nombre],Barberos[id])))</f>
        <v>4600</v>
      </c>
      <c r="R280" s="20" cm="1">
        <f t="array" ref="R280">IF(ISERROR(INDEX(Jornadas[id],ROW()-5)),"",O280+P280-Q280)</f>
        <v>64100</v>
      </c>
      <c r="S280" s="1" cm="1">
        <f t="array" ref="S280">IF(ISERROR(INDEX(Jornadas[id],ROW()-5)),"",COUNTIFS(_Cortes!$C:$C,INDEX(Jornadas[id],ROW()-5),_Cortes!$B:$B,LOOKUP($S$4,_Barberos!$B:$B,_Barberos!$A:$A)))</f>
        <v>11</v>
      </c>
      <c r="T280" s="20" cm="1">
        <f t="array" ref="T280">IF(ISERROR(INDEX(Jornadas[id],ROW()-5)),"",INT(SUMIFS(Cortes[importe],Cortes[id_jornada],INDEX(Jornadas[id],ROW()-5),Cortes[id_barbero],LOOKUP($S$4,Barberos[nombre],Barberos[id]))*(INDEX(Jornadas[comision_barberos],1)/100)))</f>
        <v>58000</v>
      </c>
      <c r="U280" s="20" cm="1">
        <f t="array" ref="U280">IF(ISERROR(INDEX(Jornadas[id],ROW()-5)),"",SUMIFS(Cortes[propina],Cortes[id_jornada],INDEX(Jornadas[id],ROW()-5),Cortes[id_barbero],LOOKUP($S$4,Barberos[nombre],Barberos[id])))</f>
        <v>2000</v>
      </c>
      <c r="V280" s="20" cm="1">
        <f t="array" ref="V280">IF(ISERROR(INDEX(Jornadas[id],ROW()-5)),"",SUMIFS(Adelantos[importe],Adelantos[id_jornada],INDEX(Jornadas[id],ROW()-5),Adelantos[id_barbero],LOOKUP($S$4,Barberos[nombre],Barberos[id])))</f>
        <v>1700</v>
      </c>
      <c r="W280" s="20" cm="1">
        <f t="array" ref="W280">IF(ISERROR(INDEX(Jornadas[id],ROW()-5)),"",T280+U280-V280)</f>
        <v>58300</v>
      </c>
      <c r="X280" s="1" cm="1">
        <f t="array" ref="X280">IF(ISERROR(INDEX(Jornadas[id],ROW()-5)),"",COUNTIFS(_Cortes!$C:$C,INDEX(Jornadas[id],ROW()-5),_Cortes!$B:$B,LOOKUP($X$4,_Barberos!$B:$B,_Barberos!$A:$A)))</f>
        <v>8</v>
      </c>
      <c r="Y280" s="20" cm="1">
        <f t="array" ref="Y280">IF(ISERROR(INDEX(Jornadas[id],ROW()-5)),"",INT(SUMIFS(Cortes[importe],Cortes[id_jornada],INDEX(Jornadas[id],ROW()-5),Cortes[id_barbero],LOOKUP($X$4,Barberos[nombre],Barberos[id]))*(INDEX(Jornadas[comision_barberos],1)/100)))</f>
        <v>41500</v>
      </c>
      <c r="Z280" s="20" cm="1">
        <f t="array" ref="Z280">IF(ISERROR(INDEX(Jornadas[id],ROW()-5)),"",SUMIFS(Cortes[propina],Cortes[id_jornada],INDEX(Jornadas[id],ROW()-5),Cortes[id_barbero],LOOKUP($X$4,Barberos[nombre],Barberos[id])))</f>
        <v>8450</v>
      </c>
      <c r="AA280" s="20" cm="1">
        <f t="array" ref="AA280">IF(ISERROR(INDEX(Jornadas[id],ROW()-5)),"",SUMIFS(Adelantos[importe],Adelantos[id_jornada],INDEX(Jornadas[id],ROW()-5),Adelantos[id_barbero],LOOKUP($X$4,Barberos[nombre],Barberos[id])))</f>
        <v>0</v>
      </c>
      <c r="AB280" s="20" cm="1">
        <f t="array" ref="AB280">IF(ISERROR(INDEX(Jornadas[id],ROW()-5)),"",Y280+Z280-AA280)</f>
        <v>49950</v>
      </c>
      <c r="AC280" s="1" cm="1">
        <f t="array" ref="AC280">IF(ISERROR(INDEX(Jornadas[id],ROW()-5)),"",COUNTIFS(_Cortes!$C:$C,INDEX(Jornadas[id],ROW()-5),_Cortes!$B:$B,LOOKUP($AC$4,_Barberos!$B:$B,_Barberos!$A:$A)))</f>
        <v>15</v>
      </c>
      <c r="AD280" s="20" cm="1">
        <f t="array" ref="AD280">IF(ISERROR(INDEX(Jornadas[id],ROW()-5)),"",INT(SUMIFS(Cortes[importe],Cortes[id_jornada],INDEX(Jornadas[id],ROW()-5),Cortes[id_barbero],LOOKUP($AC$4,Barberos[nombre],Barberos[id]))*(INDEX(Jornadas[comision_barberos],1)/100)))</f>
        <v>76500</v>
      </c>
      <c r="AE280" s="20" cm="1">
        <f t="array" ref="AE280">IF(ISERROR(INDEX(Jornadas[id],ROW()-5)),"",SUMIFS(Cortes[propina],Cortes[id_jornada],INDEX(Jornadas[id],ROW()-5),Cortes[id_barbero],LOOKUP($AC$4,Barberos[nombre],Barberos[id])))</f>
        <v>0</v>
      </c>
      <c r="AF280" s="20" cm="1">
        <f t="array" ref="AF280">IF(ISERROR(INDEX(Jornadas[id],ROW()-5)),"",SUMIFS(Adelantos[importe],Adelantos[id_jornada],INDEX(Jornadas[id],ROW()-5),Adelantos[id_barbero],LOOKUP($AC$4,Barberos[nombre],Barberos[id])))</f>
        <v>0</v>
      </c>
      <c r="AG280" s="20" cm="1">
        <f t="array" ref="AG280">IF(ISERROR(INDEX(Jornadas[id],ROW()-5)),"",AD280+AE280-AF280)</f>
        <v>76500</v>
      </c>
      <c r="AH280" s="1" cm="1">
        <f t="array" ref="AH280">IF(ISERROR(INDEX(Jornadas[id],ROW()-5)),"",COUNTIFS(_Cortes!$C:$C,INDEX(Jornadas[id],ROW()-5),_Cortes!$B:$B,LOOKUP($AH$4,_Barberos!$B:$B,_Barberos!$A:$A)))</f>
        <v>0</v>
      </c>
      <c r="AI280" s="20" cm="1">
        <f t="array" ref="AI280">IF(ISERROR(INDEX(Jornadas[id],ROW()-5)),"",INT(SUMIFS(Cortes[importe],Cortes[id_jornada],INDEX(Jornadas[id],ROW()-5),Cortes[id_barbero],LOOKUP($AH$4,Barberos[nombre],Barberos[id]))*(INDEX(Jornadas[comision_barberos],1)/100)))</f>
        <v>0</v>
      </c>
      <c r="AJ280" s="20" cm="1">
        <f t="array" ref="AJ280">IF(ISERROR(INDEX(Jornadas[id],ROW()-5)),"",SUMIFS(Cortes[propina],Cortes[id_jornada],INDEX(Jornadas[id],ROW()-5),Cortes[id_barbero],LOOKUP($AH$4,Barberos[nombre],Barberos[id])))</f>
        <v>0</v>
      </c>
      <c r="AK280" s="20" cm="1">
        <f t="array" ref="AK280">IF(ISERROR(INDEX(Jornadas[id],ROW()-5)),"",SUMIFS(Adelantos[importe],Adelantos[id_jornada],INDEX(Jornadas[id],ROW()-5),Adelantos[id_barbero],LOOKUP($AH$4,Barberos[nombre],Barberos[id])))</f>
        <v>0</v>
      </c>
      <c r="AL280" s="20" cm="1">
        <f t="array" ref="AL280">IF(ISERROR(INDEX(Jornadas[id],ROW()-5)),"",AI280+AJ280-AK280)</f>
        <v>0</v>
      </c>
      <c r="AM280" s="1" cm="1">
        <f t="array" ref="AM280">IF(ISERROR(INDEX(Jornadas[id],ROW()-5)),"",COUNTIFS(_Cortes!$C:$C,INDEX(Jornadas[id],ROW()-5),_Cortes!$B:$B,LOOKUP($AM$4,_Barberos!$B:$B,_Barberos!$A:$A)))</f>
        <v>0</v>
      </c>
      <c r="AN280" s="20" cm="1">
        <f t="array" ref="AN280">IF(ISERROR(INDEX(Jornadas[id],ROW()-5)),"",INT(SUMIFS(Cortes[importe],Cortes[id_jornada],INDEX(Jornadas[id],ROW()-5),Cortes[id_barbero],LOOKUP($AM$4,Barberos[nombre],Barberos[id]))*(INDEX(Jornadas[comision_barberos],1)/100)))</f>
        <v>0</v>
      </c>
      <c r="AO280" s="20" cm="1">
        <f t="array" ref="AO280">IF(ISERROR(INDEX(Jornadas[id],ROW()-5)),"",SUMIFS(Cortes[propina],Cortes[id_jornada],INDEX(Jornadas[id],ROW()-5),Cortes[id_barbero],LOOKUP($AM$4,Barberos[nombre],Barberos[id])))</f>
        <v>0</v>
      </c>
      <c r="AP280" s="20" cm="1">
        <f t="array" ref="AP280">IF(ISERROR(INDEX(Jornadas[id],ROW()-5)),"",SUMIFS(Adelantos[importe],Adelantos[id_jornada],INDEX(Jornadas[id],ROW()-5),Adelantos[id_barbero],LOOKUP($AM$4,Barberos[nombre],Barberos[id])))</f>
        <v>0</v>
      </c>
      <c r="AQ280" s="20" cm="1">
        <f t="array" ref="AQ280">IF(ISERROR(INDEX(Jornadas[id],ROW()-5)),"",AN280+AO280-AP280)</f>
        <v>0</v>
      </c>
      <c r="AR280" s="1" cm="1">
        <f t="array" ref="AR280">IF(ISERROR(INDEX(Jornadas[id],ROW()-5)),"",COUNTIFS(_Cortes!$C:$C,INDEX(Jornadas[id],ROW()-5),_Cortes!$B:$B,LOOKUP($AR$4,_Barberos!$B:$B,_Barberos!$A:$A)))</f>
        <v>0</v>
      </c>
      <c r="AS280" s="20" cm="1">
        <f t="array" ref="AS280">IF(ISERROR(INDEX(Jornadas[id],ROW()-5)),"",INT(SUMIFS(Cortes[importe],Cortes[id_jornada],INDEX(Jornadas[id],ROW()-5),Cortes[id_barbero],LOOKUP($AR$4,Barberos[nombre],Barberos[id]))*(INDEX(Jornadas[comision_barberos],1)/100)))</f>
        <v>0</v>
      </c>
      <c r="AT280" s="20" cm="1">
        <f t="array" ref="AT280">IF(ISERROR(INDEX(Jornadas[id],ROW()-5)),"",SUMIFS(Cortes[propina],Cortes[id_jornada],INDEX(Jornadas[id],ROW()-5),Cortes[id_barbero],LOOKUP($AR$4,Barberos[nombre],Barberos[id])))</f>
        <v>0</v>
      </c>
      <c r="AU280" s="20" cm="1">
        <f t="array" ref="AU280">IF(ISERROR(INDEX(Jornadas[id],ROW()-5)),"",SUMIFS(Adelantos[importe],Adelantos[id_jornada],INDEX(Jornadas[id],ROW()-5),Adelantos[id_barbero],LOOKUP($AR$4,Barberos[nombre],Barberos[id])))</f>
        <v>0</v>
      </c>
      <c r="AV280" s="20" cm="1">
        <f t="array" ref="AV280">IF(ISERROR(INDEX(Jornadas[id],ROW()-5)),"",AS280+AT280-AU280)</f>
        <v>0</v>
      </c>
    </row>
    <row r="281" spans="1:48" ht="15" hidden="1" customHeight="1" x14ac:dyDescent="0.3">
      <c r="A281" s="51" t="str">
        <f t="shared" si="4"/>
        <v>Saturday</v>
      </c>
      <c r="B281" s="52"/>
      <c r="C281" s="36" cm="1">
        <f t="array" ref="C281">IF(ISERROR(INDEX(Jornadas[id],ROW()-5)),"",INDEX(Jornadas[fecha],ROW()-5))</f>
        <v>45983</v>
      </c>
      <c r="D281" s="2" cm="1">
        <f t="array" ref="D281">IF(ISERROR(INDEX(Jornadas[id],ROW()-5)),"",COUNTIFS(_Cortes!$C:$C,INDEX(Jornadas[id],ROW()-5),_Cortes!$B:$B,LOOKUP($D$4,_Barberos!$B:$B,_Barberos!$A:$A)))</f>
        <v>0</v>
      </c>
      <c r="E281" s="21" cm="1">
        <f t="array" ref="E281">IF(ISERROR(INDEX(Jornadas[id],ROW()-5)),"",INT(SUMIFS(Cortes[importe],Cortes[id_jornada],INDEX(Jornadas[id],ROW()-5),Cortes[id_barbero],LOOKUP($D$4,Barberos[nombre],Barberos[id]))*(INDEX(Jornadas[comision_barberos],1)/100)))</f>
        <v>0</v>
      </c>
      <c r="F281" s="21" cm="1">
        <f t="array" ref="F281">IF(ISERROR(INDEX(Jornadas[id],ROW()-5)),"",SUMIFS(Cortes[propina],Cortes[id_jornada],INDEX(Jornadas[id],ROW()-5),Cortes[id_barbero],LOOKUP($D$4,Barberos[nombre],Barberos[id])))</f>
        <v>0</v>
      </c>
      <c r="G281" s="21" cm="1">
        <f t="array" ref="G281">IF(ISERROR(INDEX(Jornadas[id],ROW()-5)),"",SUMIFS(Adelantos[importe],Adelantos[id_jornada],INDEX(Jornadas[id],ROW()-5),Adelantos[id_barbero],LOOKUP($D$4,Barberos[nombre],Barberos[id])))</f>
        <v>0</v>
      </c>
      <c r="H281" s="21" cm="1">
        <f t="array" ref="H281">IF(ISERROR(INDEX(Jornadas[id],ROW()-5)),"",E281+F281-G281)</f>
        <v>0</v>
      </c>
      <c r="I281" s="2" cm="1">
        <f t="array" ref="I281">IF(ISERROR(INDEX(Jornadas[id],ROW()-5)),"",COUNTIFS(_Cortes!$C:$C,INDEX(Jornadas[id],ROW()-5),_Cortes!$B:$B,LOOKUP($I$4,_Barberos!$B:$B,_Barberos!$A:$A)))</f>
        <v>16</v>
      </c>
      <c r="J281" s="21" cm="1">
        <f t="array" ref="J281">IF(ISERROR(INDEX(Jornadas[id],ROW()-5)),"",INT(SUMIFS(Cortes[importe],Cortes[id_jornada],INDEX(Jornadas[id],ROW()-5),Cortes[id_barbero],LOOKUP($I$4,Barberos[nombre],Barberos[id]))*(INDEX(Jornadas[comision_barberos],1)/100)))</f>
        <v>83000</v>
      </c>
      <c r="K281" s="21" cm="1">
        <f t="array" ref="K281">IF(ISERROR(INDEX(Jornadas[id],ROW()-5)),"",SUMIFS(Cortes[propina],Cortes[id_jornada],INDEX(Jornadas[id],ROW()-5),Cortes[id_barbero],LOOKUP($I$4,Barberos[nombre],Barberos[id])))</f>
        <v>14000</v>
      </c>
      <c r="L281" s="21" cm="1">
        <f t="array" ref="L281">IF(ISERROR(INDEX(Jornadas[id],ROW()-5)),"",SUMIFS(Adelantos[importe],Adelantos[id_jornada],INDEX(Jornadas[id],ROW()-5),Adelantos[id_barbero],LOOKUP($I$4,Barberos[nombre],Barberos[id])))</f>
        <v>0</v>
      </c>
      <c r="M281" s="21" cm="1">
        <f t="array" ref="M281">IF(ISERROR(INDEX(Jornadas[id],ROW()-5)),"",J281+K281-L281)</f>
        <v>97000</v>
      </c>
      <c r="N281" s="2" cm="1">
        <f t="array" ref="N281">IF(ISERROR(INDEX(Jornadas[id],ROW()-5)),"",COUNTIFS(_Cortes!$C:$C,INDEX(Jornadas[id],ROW()-5),_Cortes!$B:$B,LOOKUP($N$4,_Barberos!$B:$B,_Barberos!$A:$A)))</f>
        <v>14</v>
      </c>
      <c r="O281" s="21" cm="1">
        <f t="array" ref="O281">IF(ISERROR(INDEX(Jornadas[id],ROW()-5)),"",INT(SUMIFS(Cortes[importe],Cortes[id_jornada],INDEX(Jornadas[id],ROW()-5),Cortes[id_barbero],LOOKUP($N$4,Barberos[nombre],Barberos[id]))*(INDEX(Jornadas[comision_barberos],1)/100)))</f>
        <v>70000</v>
      </c>
      <c r="P281" s="21" cm="1">
        <f t="array" ref="P281">IF(ISERROR(INDEX(Jornadas[id],ROW()-5)),"",SUMIFS(Cortes[propina],Cortes[id_jornada],INDEX(Jornadas[id],ROW()-5),Cortes[id_barbero],LOOKUP($N$4,Barberos[nombre],Barberos[id])))</f>
        <v>9700</v>
      </c>
      <c r="Q281" s="21" cm="1">
        <f t="array" ref="Q281">IF(ISERROR(INDEX(Jornadas[id],ROW()-5)),"",SUMIFS(Adelantos[importe],Adelantos[id_jornada],INDEX(Jornadas[id],ROW()-5),Adelantos[id_barbero],LOOKUP($N$4,Barberos[nombre],Barberos[id])))</f>
        <v>0</v>
      </c>
      <c r="R281" s="21" cm="1">
        <f t="array" ref="R281">IF(ISERROR(INDEX(Jornadas[id],ROW()-5)),"",O281+P281-Q281)</f>
        <v>79700</v>
      </c>
      <c r="S281" s="2" cm="1">
        <f t="array" ref="S281">IF(ISERROR(INDEX(Jornadas[id],ROW()-5)),"",COUNTIFS(_Cortes!$C:$C,INDEX(Jornadas[id],ROW()-5),_Cortes!$B:$B,LOOKUP($S$4,_Barberos!$B:$B,_Barberos!$A:$A)))</f>
        <v>10</v>
      </c>
      <c r="T281" s="21" cm="1">
        <f t="array" ref="T281">IF(ISERROR(INDEX(Jornadas[id],ROW()-5)),"",INT(SUMIFS(Cortes[importe],Cortes[id_jornada],INDEX(Jornadas[id],ROW()-5),Cortes[id_barbero],LOOKUP($S$4,Barberos[nombre],Barberos[id]))*(INDEX(Jornadas[comision_barberos],1)/100)))</f>
        <v>53000</v>
      </c>
      <c r="U281" s="21" cm="1">
        <f t="array" ref="U281">IF(ISERROR(INDEX(Jornadas[id],ROW()-5)),"",SUMIFS(Cortes[propina],Cortes[id_jornada],INDEX(Jornadas[id],ROW()-5),Cortes[id_barbero],LOOKUP($S$4,Barberos[nombre],Barberos[id])))</f>
        <v>13750</v>
      </c>
      <c r="V281" s="21" cm="1">
        <f t="array" ref="V281">IF(ISERROR(INDEX(Jornadas[id],ROW()-5)),"",SUMIFS(Adelantos[importe],Adelantos[id_jornada],INDEX(Jornadas[id],ROW()-5),Adelantos[id_barbero],LOOKUP($S$4,Barberos[nombre],Barberos[id])))</f>
        <v>500</v>
      </c>
      <c r="W281" s="21" cm="1">
        <f t="array" ref="W281">IF(ISERROR(INDEX(Jornadas[id],ROW()-5)),"",T281+U281-V281)</f>
        <v>66250</v>
      </c>
      <c r="X281" s="2" cm="1">
        <f t="array" ref="X281">IF(ISERROR(INDEX(Jornadas[id],ROW()-5)),"",COUNTIFS(_Cortes!$C:$C,INDEX(Jornadas[id],ROW()-5),_Cortes!$B:$B,LOOKUP($X$4,_Barberos!$B:$B,_Barberos!$A:$A)))</f>
        <v>12</v>
      </c>
      <c r="Y281" s="21" cm="1">
        <f t="array" ref="Y281">IF(ISERROR(INDEX(Jornadas[id],ROW()-5)),"",INT(SUMIFS(Cortes[importe],Cortes[id_jornada],INDEX(Jornadas[id],ROW()-5),Cortes[id_barbero],LOOKUP($X$4,Barberos[nombre],Barberos[id]))*(INDEX(Jornadas[comision_barberos],1)/100)))</f>
        <v>60000</v>
      </c>
      <c r="Z281" s="21" cm="1">
        <f t="array" ref="Z281">IF(ISERROR(INDEX(Jornadas[id],ROW()-5)),"",SUMIFS(Cortes[propina],Cortes[id_jornada],INDEX(Jornadas[id],ROW()-5),Cortes[id_barbero],LOOKUP($X$4,Barberos[nombre],Barberos[id])))</f>
        <v>4000</v>
      </c>
      <c r="AA281" s="21" cm="1">
        <f t="array" ref="AA281">IF(ISERROR(INDEX(Jornadas[id],ROW()-5)),"",SUMIFS(Adelantos[importe],Adelantos[id_jornada],INDEX(Jornadas[id],ROW()-5),Adelantos[id_barbero],LOOKUP($X$4,Barberos[nombre],Barberos[id])))</f>
        <v>0</v>
      </c>
      <c r="AB281" s="21" cm="1">
        <f t="array" ref="AB281">IF(ISERROR(INDEX(Jornadas[id],ROW()-5)),"",Y281+Z281-AA281)</f>
        <v>64000</v>
      </c>
      <c r="AC281" s="2" cm="1">
        <f t="array" ref="AC281">IF(ISERROR(INDEX(Jornadas[id],ROW()-5)),"",COUNTIFS(_Cortes!$C:$C,INDEX(Jornadas[id],ROW()-5),_Cortes!$B:$B,LOOKUP($AC$4,_Barberos!$B:$B,_Barberos!$A:$A)))</f>
        <v>13</v>
      </c>
      <c r="AD281" s="21" cm="1">
        <f t="array" ref="AD281">IF(ISERROR(INDEX(Jornadas[id],ROW()-5)),"",INT(SUMIFS(Cortes[importe],Cortes[id_jornada],INDEX(Jornadas[id],ROW()-5),Cortes[id_barbero],LOOKUP($AC$4,Barberos[nombre],Barberos[id]))*(INDEX(Jornadas[comision_barberos],1)/100)))</f>
        <v>68000</v>
      </c>
      <c r="AE281" s="21" cm="1">
        <f t="array" ref="AE281">IF(ISERROR(INDEX(Jornadas[id],ROW()-5)),"",SUMIFS(Cortes[propina],Cortes[id_jornada],INDEX(Jornadas[id],ROW()-5),Cortes[id_barbero],LOOKUP($AC$4,Barberos[nombre],Barberos[id])))</f>
        <v>250</v>
      </c>
      <c r="AF281" s="21" cm="1">
        <f t="array" ref="AF281">IF(ISERROR(INDEX(Jornadas[id],ROW()-5)),"",SUMIFS(Adelantos[importe],Adelantos[id_jornada],INDEX(Jornadas[id],ROW()-5),Adelantos[id_barbero],LOOKUP($AC$4,Barberos[nombre],Barberos[id])))</f>
        <v>0</v>
      </c>
      <c r="AG281" s="21" cm="1">
        <f t="array" ref="AG281">IF(ISERROR(INDEX(Jornadas[id],ROW()-5)),"",AD281+AE281-AF281)</f>
        <v>68250</v>
      </c>
      <c r="AH281" s="2" cm="1">
        <f t="array" ref="AH281">IF(ISERROR(INDEX(Jornadas[id],ROW()-5)),"",COUNTIFS(_Cortes!$C:$C,INDEX(Jornadas[id],ROW()-5),_Cortes!$B:$B,LOOKUP($AH$4,_Barberos!$B:$B,_Barberos!$A:$A)))</f>
        <v>0</v>
      </c>
      <c r="AI281" s="21" cm="1">
        <f t="array" ref="AI281">IF(ISERROR(INDEX(Jornadas[id],ROW()-5)),"",INT(SUMIFS(Cortes[importe],Cortes[id_jornada],INDEX(Jornadas[id],ROW()-5),Cortes[id_barbero],LOOKUP($AH$4,Barberos[nombre],Barberos[id]))*(INDEX(Jornadas[comision_barberos],1)/100)))</f>
        <v>0</v>
      </c>
      <c r="AJ281" s="21" cm="1">
        <f t="array" ref="AJ281">IF(ISERROR(INDEX(Jornadas[id],ROW()-5)),"",SUMIFS(Cortes[propina],Cortes[id_jornada],INDEX(Jornadas[id],ROW()-5),Cortes[id_barbero],LOOKUP($AH$4,Barberos[nombre],Barberos[id])))</f>
        <v>0</v>
      </c>
      <c r="AK281" s="21" cm="1">
        <f t="array" ref="AK281">IF(ISERROR(INDEX(Jornadas[id],ROW()-5)),"",SUMIFS(Adelantos[importe],Adelantos[id_jornada],INDEX(Jornadas[id],ROW()-5),Adelantos[id_barbero],LOOKUP($AH$4,Barberos[nombre],Barberos[id])))</f>
        <v>0</v>
      </c>
      <c r="AL281" s="21" cm="1">
        <f t="array" ref="AL281">IF(ISERROR(INDEX(Jornadas[id],ROW()-5)),"",AI281+AJ281-AK281)</f>
        <v>0</v>
      </c>
      <c r="AM281" s="2" cm="1">
        <f t="array" ref="AM281">IF(ISERROR(INDEX(Jornadas[id],ROW()-5)),"",COUNTIFS(_Cortes!$C:$C,INDEX(Jornadas[id],ROW()-5),_Cortes!$B:$B,LOOKUP($AM$4,_Barberos!$B:$B,_Barberos!$A:$A)))</f>
        <v>0</v>
      </c>
      <c r="AN281" s="21" cm="1">
        <f t="array" ref="AN281">IF(ISERROR(INDEX(Jornadas[id],ROW()-5)),"",INT(SUMIFS(Cortes[importe],Cortes[id_jornada],INDEX(Jornadas[id],ROW()-5),Cortes[id_barbero],LOOKUP($AM$4,Barberos[nombre],Barberos[id]))*(INDEX(Jornadas[comision_barberos],1)/100)))</f>
        <v>0</v>
      </c>
      <c r="AO281" s="21" cm="1">
        <f t="array" ref="AO281">IF(ISERROR(INDEX(Jornadas[id],ROW()-5)),"",SUMIFS(Cortes[propina],Cortes[id_jornada],INDEX(Jornadas[id],ROW()-5),Cortes[id_barbero],LOOKUP($AM$4,Barberos[nombre],Barberos[id])))</f>
        <v>0</v>
      </c>
      <c r="AP281" s="21" cm="1">
        <f t="array" ref="AP281">IF(ISERROR(INDEX(Jornadas[id],ROW()-5)),"",SUMIFS(Adelantos[importe],Adelantos[id_jornada],INDEX(Jornadas[id],ROW()-5),Adelantos[id_barbero],LOOKUP($AM$4,Barberos[nombre],Barberos[id])))</f>
        <v>0</v>
      </c>
      <c r="AQ281" s="21" cm="1">
        <f t="array" ref="AQ281">IF(ISERROR(INDEX(Jornadas[id],ROW()-5)),"",AN281+AO281-AP281)</f>
        <v>0</v>
      </c>
      <c r="AR281" s="2" cm="1">
        <f t="array" ref="AR281">IF(ISERROR(INDEX(Jornadas[id],ROW()-5)),"",COUNTIFS(_Cortes!$C:$C,INDEX(Jornadas[id],ROW()-5),_Cortes!$B:$B,LOOKUP($AR$4,_Barberos!$B:$B,_Barberos!$A:$A)))</f>
        <v>0</v>
      </c>
      <c r="AS281" s="21" cm="1">
        <f t="array" ref="AS281">IF(ISERROR(INDEX(Jornadas[id],ROW()-5)),"",INT(SUMIFS(Cortes[importe],Cortes[id_jornada],INDEX(Jornadas[id],ROW()-5),Cortes[id_barbero],LOOKUP($AR$4,Barberos[nombre],Barberos[id]))*(INDEX(Jornadas[comision_barberos],1)/100)))</f>
        <v>0</v>
      </c>
      <c r="AT281" s="21" cm="1">
        <f t="array" ref="AT281">IF(ISERROR(INDEX(Jornadas[id],ROW()-5)),"",SUMIFS(Cortes[propina],Cortes[id_jornada],INDEX(Jornadas[id],ROW()-5),Cortes[id_barbero],LOOKUP($AR$4,Barberos[nombre],Barberos[id])))</f>
        <v>0</v>
      </c>
      <c r="AU281" s="21" cm="1">
        <f t="array" ref="AU281">IF(ISERROR(INDEX(Jornadas[id],ROW()-5)),"",SUMIFS(Adelantos[importe],Adelantos[id_jornada],INDEX(Jornadas[id],ROW()-5),Adelantos[id_barbero],LOOKUP($AR$4,Barberos[nombre],Barberos[id])))</f>
        <v>0</v>
      </c>
      <c r="AV281" s="21" cm="1">
        <f t="array" ref="AV281">IF(ISERROR(INDEX(Jornadas[id],ROW()-5)),"",AS281+AT281-AU281)</f>
        <v>0</v>
      </c>
    </row>
    <row r="282" spans="1:48" ht="15" hidden="1" customHeight="1" x14ac:dyDescent="0.3">
      <c r="A282" s="53" t="str">
        <f t="shared" si="4"/>
        <v>Tuesday</v>
      </c>
      <c r="B282" s="54"/>
      <c r="C282" s="38" cm="1">
        <f t="array" ref="C282">IF(ISERROR(INDEX(Jornadas[id],ROW()-5)),"",INDEX(Jornadas[fecha],ROW()-5))</f>
        <v>45986</v>
      </c>
      <c r="D282" s="1" cm="1">
        <f t="array" ref="D282">IF(ISERROR(INDEX(Jornadas[id],ROW()-5)),"",COUNTIFS(_Cortes!$C:$C,INDEX(Jornadas[id],ROW()-5),_Cortes!$B:$B,LOOKUP($D$4,_Barberos!$B:$B,_Barberos!$A:$A)))</f>
        <v>7</v>
      </c>
      <c r="E282" s="20" cm="1">
        <f t="array" ref="E282">IF(ISERROR(INDEX(Jornadas[id],ROW()-5)),"",INT(SUMIFS(Cortes[importe],Cortes[id_jornada],INDEX(Jornadas[id],ROW()-5),Cortes[id_barbero],LOOKUP($D$4,Barberos[nombre],Barberos[id]))*(INDEX(Jornadas[comision_barberos],1)/100)))</f>
        <v>36500</v>
      </c>
      <c r="F282" s="20" cm="1">
        <f t="array" ref="F282">IF(ISERROR(INDEX(Jornadas[id],ROW()-5)),"",SUMIFS(Cortes[propina],Cortes[id_jornada],INDEX(Jornadas[id],ROW()-5),Cortes[id_barbero],LOOKUP($D$4,Barberos[nombre],Barberos[id])))</f>
        <v>0</v>
      </c>
      <c r="G282" s="20" cm="1">
        <f t="array" ref="G282">IF(ISERROR(INDEX(Jornadas[id],ROW()-5)),"",SUMIFS(Adelantos[importe],Adelantos[id_jornada],INDEX(Jornadas[id],ROW()-5),Adelantos[id_barbero],LOOKUP($D$4,Barberos[nombre],Barberos[id])))</f>
        <v>30000</v>
      </c>
      <c r="H282" s="20" cm="1">
        <f t="array" ref="H282">IF(ISERROR(INDEX(Jornadas[id],ROW()-5)),"",E282+F282-G282)</f>
        <v>6500</v>
      </c>
      <c r="I282" s="1" cm="1">
        <f t="array" ref="I282">IF(ISERROR(INDEX(Jornadas[id],ROW()-5)),"",COUNTIFS(_Cortes!$C:$C,INDEX(Jornadas[id],ROW()-5),_Cortes!$B:$B,LOOKUP($I$4,_Barberos!$B:$B,_Barberos!$A:$A)))</f>
        <v>12</v>
      </c>
      <c r="J282" s="20" cm="1">
        <f t="array" ref="J282">IF(ISERROR(INDEX(Jornadas[id],ROW()-5)),"",INT(SUMIFS(Cortes[importe],Cortes[id_jornada],INDEX(Jornadas[id],ROW()-5),Cortes[id_barbero],LOOKUP($I$4,Barberos[nombre],Barberos[id]))*(INDEX(Jornadas[comision_barberos],1)/100)))</f>
        <v>61500</v>
      </c>
      <c r="K282" s="20" cm="1">
        <f t="array" ref="K282">IF(ISERROR(INDEX(Jornadas[id],ROW()-5)),"",SUMIFS(Cortes[propina],Cortes[id_jornada],INDEX(Jornadas[id],ROW()-5),Cortes[id_barbero],LOOKUP($I$4,Barberos[nombre],Barberos[id])))</f>
        <v>5000</v>
      </c>
      <c r="L282" s="20" cm="1">
        <f t="array" ref="L282">IF(ISERROR(INDEX(Jornadas[id],ROW()-5)),"",SUMIFS(Adelantos[importe],Adelantos[id_jornada],INDEX(Jornadas[id],ROW()-5),Adelantos[id_barbero],LOOKUP($I$4,Barberos[nombre],Barberos[id])))</f>
        <v>2400</v>
      </c>
      <c r="M282" s="20" cm="1">
        <f t="array" ref="M282">IF(ISERROR(INDEX(Jornadas[id],ROW()-5)),"",J282+K282-L282)</f>
        <v>64100</v>
      </c>
      <c r="N282" s="1" cm="1">
        <f t="array" ref="N282">IF(ISERROR(INDEX(Jornadas[id],ROW()-5)),"",COUNTIFS(_Cortes!$C:$C,INDEX(Jornadas[id],ROW()-5),_Cortes!$B:$B,LOOKUP($N$4,_Barberos!$B:$B,_Barberos!$A:$A)))</f>
        <v>13</v>
      </c>
      <c r="O282" s="20" cm="1">
        <f t="array" ref="O282">IF(ISERROR(INDEX(Jornadas[id],ROW()-5)),"",INT(SUMIFS(Cortes[importe],Cortes[id_jornada],INDEX(Jornadas[id],ROW()-5),Cortes[id_barbero],LOOKUP($N$4,Barberos[nombre],Barberos[id]))*(INDEX(Jornadas[comision_barberos],1)/100)))</f>
        <v>66500</v>
      </c>
      <c r="P282" s="20" cm="1">
        <f t="array" ref="P282">IF(ISERROR(INDEX(Jornadas[id],ROW()-5)),"",SUMIFS(Cortes[propina],Cortes[id_jornada],INDEX(Jornadas[id],ROW()-5),Cortes[id_barbero],LOOKUP($N$4,Barberos[nombre],Barberos[id])))</f>
        <v>10500</v>
      </c>
      <c r="Q282" s="20" cm="1">
        <f t="array" ref="Q282">IF(ISERROR(INDEX(Jornadas[id],ROW()-5)),"",SUMIFS(Adelantos[importe],Adelantos[id_jornada],INDEX(Jornadas[id],ROW()-5),Adelantos[id_barbero],LOOKUP($N$4,Barberos[nombre],Barberos[id])))</f>
        <v>0</v>
      </c>
      <c r="R282" s="20" cm="1">
        <f t="array" ref="R282">IF(ISERROR(INDEX(Jornadas[id],ROW()-5)),"",O282+P282-Q282)</f>
        <v>77000</v>
      </c>
      <c r="S282" s="1" cm="1">
        <f t="array" ref="S282">IF(ISERROR(INDEX(Jornadas[id],ROW()-5)),"",COUNTIFS(_Cortes!$C:$C,INDEX(Jornadas[id],ROW()-5),_Cortes!$B:$B,LOOKUP($S$4,_Barberos!$B:$B,_Barberos!$A:$A)))</f>
        <v>10</v>
      </c>
      <c r="T282" s="20" cm="1">
        <f t="array" ref="T282">IF(ISERROR(INDEX(Jornadas[id],ROW()-5)),"",INT(SUMIFS(Cortes[importe],Cortes[id_jornada],INDEX(Jornadas[id],ROW()-5),Cortes[id_barbero],LOOKUP($S$4,Barberos[nombre],Barberos[id]))*(INDEX(Jornadas[comision_barberos],1)/100)))</f>
        <v>51500</v>
      </c>
      <c r="U282" s="20" cm="1">
        <f t="array" ref="U282">IF(ISERROR(INDEX(Jornadas[id],ROW()-5)),"",SUMIFS(Cortes[propina],Cortes[id_jornada],INDEX(Jornadas[id],ROW()-5),Cortes[id_barbero],LOOKUP($S$4,Barberos[nombre],Barberos[id])))</f>
        <v>4000</v>
      </c>
      <c r="V282" s="20" cm="1">
        <f t="array" ref="V282">IF(ISERROR(INDEX(Jornadas[id],ROW()-5)),"",SUMIFS(Adelantos[importe],Adelantos[id_jornada],INDEX(Jornadas[id],ROW()-5),Adelantos[id_barbero],LOOKUP($S$4,Barberos[nombre],Barberos[id])))</f>
        <v>500</v>
      </c>
      <c r="W282" s="20" cm="1">
        <f t="array" ref="W282">IF(ISERROR(INDEX(Jornadas[id],ROW()-5)),"",T282+U282-V282)</f>
        <v>55000</v>
      </c>
      <c r="X282" s="1" cm="1">
        <f t="array" ref="X282">IF(ISERROR(INDEX(Jornadas[id],ROW()-5)),"",COUNTIFS(_Cortes!$C:$C,INDEX(Jornadas[id],ROW()-5),_Cortes!$B:$B,LOOKUP($X$4,_Barberos!$B:$B,_Barberos!$A:$A)))</f>
        <v>0</v>
      </c>
      <c r="Y282" s="20" cm="1">
        <f t="array" ref="Y282">IF(ISERROR(INDEX(Jornadas[id],ROW()-5)),"",INT(SUMIFS(Cortes[importe],Cortes[id_jornada],INDEX(Jornadas[id],ROW()-5),Cortes[id_barbero],LOOKUP($X$4,Barberos[nombre],Barberos[id]))*(INDEX(Jornadas[comision_barberos],1)/100)))</f>
        <v>0</v>
      </c>
      <c r="Z282" s="20" cm="1">
        <f t="array" ref="Z282">IF(ISERROR(INDEX(Jornadas[id],ROW()-5)),"",SUMIFS(Cortes[propina],Cortes[id_jornada],INDEX(Jornadas[id],ROW()-5),Cortes[id_barbero],LOOKUP($X$4,Barberos[nombre],Barberos[id])))</f>
        <v>0</v>
      </c>
      <c r="AA282" s="20" cm="1">
        <f t="array" ref="AA282">IF(ISERROR(INDEX(Jornadas[id],ROW()-5)),"",SUMIFS(Adelantos[importe],Adelantos[id_jornada],INDEX(Jornadas[id],ROW()-5),Adelantos[id_barbero],LOOKUP($X$4,Barberos[nombre],Barberos[id])))</f>
        <v>0</v>
      </c>
      <c r="AB282" s="20" cm="1">
        <f t="array" ref="AB282">IF(ISERROR(INDEX(Jornadas[id],ROW()-5)),"",Y282+Z282-AA282)</f>
        <v>0</v>
      </c>
      <c r="AC282" s="1" cm="1">
        <f t="array" ref="AC282">IF(ISERROR(INDEX(Jornadas[id],ROW()-5)),"",COUNTIFS(_Cortes!$C:$C,INDEX(Jornadas[id],ROW()-5),_Cortes!$B:$B,LOOKUP($AC$4,_Barberos!$B:$B,_Barberos!$A:$A)))</f>
        <v>0</v>
      </c>
      <c r="AD282" s="20" cm="1">
        <f t="array" ref="AD282">IF(ISERROR(INDEX(Jornadas[id],ROW()-5)),"",INT(SUMIFS(Cortes[importe],Cortes[id_jornada],INDEX(Jornadas[id],ROW()-5),Cortes[id_barbero],LOOKUP($AC$4,Barberos[nombre],Barberos[id]))*(INDEX(Jornadas[comision_barberos],1)/100)))</f>
        <v>0</v>
      </c>
      <c r="AE282" s="20" cm="1">
        <f t="array" ref="AE282">IF(ISERROR(INDEX(Jornadas[id],ROW()-5)),"",SUMIFS(Cortes[propina],Cortes[id_jornada],INDEX(Jornadas[id],ROW()-5),Cortes[id_barbero],LOOKUP($AC$4,Barberos[nombre],Barberos[id])))</f>
        <v>0</v>
      </c>
      <c r="AF282" s="20" cm="1">
        <f t="array" ref="AF282">IF(ISERROR(INDEX(Jornadas[id],ROW()-5)),"",SUMIFS(Adelantos[importe],Adelantos[id_jornada],INDEX(Jornadas[id],ROW()-5),Adelantos[id_barbero],LOOKUP($AC$4,Barberos[nombre],Barberos[id])))</f>
        <v>0</v>
      </c>
      <c r="AG282" s="20" cm="1">
        <f t="array" ref="AG282">IF(ISERROR(INDEX(Jornadas[id],ROW()-5)),"",AD282+AE282-AF282)</f>
        <v>0</v>
      </c>
      <c r="AH282" s="1" cm="1">
        <f t="array" ref="AH282">IF(ISERROR(INDEX(Jornadas[id],ROW()-5)),"",COUNTIFS(_Cortes!$C:$C,INDEX(Jornadas[id],ROW()-5),_Cortes!$B:$B,LOOKUP($AH$4,_Barberos!$B:$B,_Barberos!$A:$A)))</f>
        <v>0</v>
      </c>
      <c r="AI282" s="20" cm="1">
        <f t="array" ref="AI282">IF(ISERROR(INDEX(Jornadas[id],ROW()-5)),"",INT(SUMIFS(Cortes[importe],Cortes[id_jornada],INDEX(Jornadas[id],ROW()-5),Cortes[id_barbero],LOOKUP($AH$4,Barberos[nombre],Barberos[id]))*(INDEX(Jornadas[comision_barberos],1)/100)))</f>
        <v>0</v>
      </c>
      <c r="AJ282" s="20" cm="1">
        <f t="array" ref="AJ282">IF(ISERROR(INDEX(Jornadas[id],ROW()-5)),"",SUMIFS(Cortes[propina],Cortes[id_jornada],INDEX(Jornadas[id],ROW()-5),Cortes[id_barbero],LOOKUP($AH$4,Barberos[nombre],Barberos[id])))</f>
        <v>0</v>
      </c>
      <c r="AK282" s="20" cm="1">
        <f t="array" ref="AK282">IF(ISERROR(INDEX(Jornadas[id],ROW()-5)),"",SUMIFS(Adelantos[importe],Adelantos[id_jornada],INDEX(Jornadas[id],ROW()-5),Adelantos[id_barbero],LOOKUP($AH$4,Barberos[nombre],Barberos[id])))</f>
        <v>0</v>
      </c>
      <c r="AL282" s="20" cm="1">
        <f t="array" ref="AL282">IF(ISERROR(INDEX(Jornadas[id],ROW()-5)),"",AI282+AJ282-AK282)</f>
        <v>0</v>
      </c>
      <c r="AM282" s="1" cm="1">
        <f t="array" ref="AM282">IF(ISERROR(INDEX(Jornadas[id],ROW()-5)),"",COUNTIFS(_Cortes!$C:$C,INDEX(Jornadas[id],ROW()-5),_Cortes!$B:$B,LOOKUP($AM$4,_Barberos!$B:$B,_Barberos!$A:$A)))</f>
        <v>0</v>
      </c>
      <c r="AN282" s="20" cm="1">
        <f t="array" ref="AN282">IF(ISERROR(INDEX(Jornadas[id],ROW()-5)),"",INT(SUMIFS(Cortes[importe],Cortes[id_jornada],INDEX(Jornadas[id],ROW()-5),Cortes[id_barbero],LOOKUP($AM$4,Barberos[nombre],Barberos[id]))*(INDEX(Jornadas[comision_barberos],1)/100)))</f>
        <v>0</v>
      </c>
      <c r="AO282" s="20" cm="1">
        <f t="array" ref="AO282">IF(ISERROR(INDEX(Jornadas[id],ROW()-5)),"",SUMIFS(Cortes[propina],Cortes[id_jornada],INDEX(Jornadas[id],ROW()-5),Cortes[id_barbero],LOOKUP($AM$4,Barberos[nombre],Barberos[id])))</f>
        <v>0</v>
      </c>
      <c r="AP282" s="20" cm="1">
        <f t="array" ref="AP282">IF(ISERROR(INDEX(Jornadas[id],ROW()-5)),"",SUMIFS(Adelantos[importe],Adelantos[id_jornada],INDEX(Jornadas[id],ROW()-5),Adelantos[id_barbero],LOOKUP($AM$4,Barberos[nombre],Barberos[id])))</f>
        <v>0</v>
      </c>
      <c r="AQ282" s="20" cm="1">
        <f t="array" ref="AQ282">IF(ISERROR(INDEX(Jornadas[id],ROW()-5)),"",AN282+AO282-AP282)</f>
        <v>0</v>
      </c>
      <c r="AR282" s="1" cm="1">
        <f t="array" ref="AR282">IF(ISERROR(INDEX(Jornadas[id],ROW()-5)),"",COUNTIFS(_Cortes!$C:$C,INDEX(Jornadas[id],ROW()-5),_Cortes!$B:$B,LOOKUP($AR$4,_Barberos!$B:$B,_Barberos!$A:$A)))</f>
        <v>0</v>
      </c>
      <c r="AS282" s="20" cm="1">
        <f t="array" ref="AS282">IF(ISERROR(INDEX(Jornadas[id],ROW()-5)),"",INT(SUMIFS(Cortes[importe],Cortes[id_jornada],INDEX(Jornadas[id],ROW()-5),Cortes[id_barbero],LOOKUP($AR$4,Barberos[nombre],Barberos[id]))*(INDEX(Jornadas[comision_barberos],1)/100)))</f>
        <v>0</v>
      </c>
      <c r="AT282" s="20" cm="1">
        <f t="array" ref="AT282">IF(ISERROR(INDEX(Jornadas[id],ROW()-5)),"",SUMIFS(Cortes[propina],Cortes[id_jornada],INDEX(Jornadas[id],ROW()-5),Cortes[id_barbero],LOOKUP($AR$4,Barberos[nombre],Barberos[id])))</f>
        <v>0</v>
      </c>
      <c r="AU282" s="20" cm="1">
        <f t="array" ref="AU282">IF(ISERROR(INDEX(Jornadas[id],ROW()-5)),"",SUMIFS(Adelantos[importe],Adelantos[id_jornada],INDEX(Jornadas[id],ROW()-5),Adelantos[id_barbero],LOOKUP($AR$4,Barberos[nombre],Barberos[id])))</f>
        <v>0</v>
      </c>
      <c r="AV282" s="20" cm="1">
        <f t="array" ref="AV282">IF(ISERROR(INDEX(Jornadas[id],ROW()-5)),"",AS282+AT282-AU282)</f>
        <v>0</v>
      </c>
    </row>
    <row r="283" spans="1:48" ht="15" hidden="1" customHeight="1" x14ac:dyDescent="0.3">
      <c r="A283" s="51" t="str">
        <f t="shared" si="4"/>
        <v>Wednesday</v>
      </c>
      <c r="B283" s="52"/>
      <c r="C283" s="36" cm="1">
        <f t="array" ref="C283">IF(ISERROR(INDEX(Jornadas[id],ROW()-5)),"",INDEX(Jornadas[fecha],ROW()-5))</f>
        <v>45987</v>
      </c>
      <c r="D283" s="2" cm="1">
        <f t="array" ref="D283">IF(ISERROR(INDEX(Jornadas[id],ROW()-5)),"",COUNTIFS(_Cortes!$C:$C,INDEX(Jornadas[id],ROW()-5),_Cortes!$B:$B,LOOKUP($D$4,_Barberos!$B:$B,_Barberos!$A:$A)))</f>
        <v>7</v>
      </c>
      <c r="E283" s="21" cm="1">
        <f t="array" ref="E283">IF(ISERROR(INDEX(Jornadas[id],ROW()-5)),"",INT(SUMIFS(Cortes[importe],Cortes[id_jornada],INDEX(Jornadas[id],ROW()-5),Cortes[id_barbero],LOOKUP($D$4,Barberos[nombre],Barberos[id]))*(INDEX(Jornadas[comision_barberos],1)/100)))</f>
        <v>38000</v>
      </c>
      <c r="F283" s="21" cm="1">
        <f t="array" ref="F283">IF(ISERROR(INDEX(Jornadas[id],ROW()-5)),"",SUMIFS(Cortes[propina],Cortes[id_jornada],INDEX(Jornadas[id],ROW()-5),Cortes[id_barbero],LOOKUP($D$4,Barberos[nombre],Barberos[id])))</f>
        <v>0</v>
      </c>
      <c r="G283" s="21" cm="1">
        <f t="array" ref="G283">IF(ISERROR(INDEX(Jornadas[id],ROW()-5)),"",SUMIFS(Adelantos[importe],Adelantos[id_jornada],INDEX(Jornadas[id],ROW()-5),Adelantos[id_barbero],LOOKUP($D$4,Barberos[nombre],Barberos[id])))</f>
        <v>0</v>
      </c>
      <c r="H283" s="21" cm="1">
        <f t="array" ref="H283">IF(ISERROR(INDEX(Jornadas[id],ROW()-5)),"",E283+F283-G283)</f>
        <v>38000</v>
      </c>
      <c r="I283" s="2" cm="1">
        <f t="array" ref="I283">IF(ISERROR(INDEX(Jornadas[id],ROW()-5)),"",COUNTIFS(_Cortes!$C:$C,INDEX(Jornadas[id],ROW()-5),_Cortes!$B:$B,LOOKUP($I$4,_Barberos!$B:$B,_Barberos!$A:$A)))</f>
        <v>11</v>
      </c>
      <c r="J283" s="21" cm="1">
        <f t="array" ref="J283">IF(ISERROR(INDEX(Jornadas[id],ROW()-5)),"",INT(SUMIFS(Cortes[importe],Cortes[id_jornada],INDEX(Jornadas[id],ROW()-5),Cortes[id_barbero],LOOKUP($I$4,Barberos[nombre],Barberos[id]))*(INDEX(Jornadas[comision_barberos],1)/100)))</f>
        <v>55000</v>
      </c>
      <c r="K283" s="21" cm="1">
        <f t="array" ref="K283">IF(ISERROR(INDEX(Jornadas[id],ROW()-5)),"",SUMIFS(Cortes[propina],Cortes[id_jornada],INDEX(Jornadas[id],ROW()-5),Cortes[id_barbero],LOOKUP($I$4,Barberos[nombre],Barberos[id])))</f>
        <v>4000</v>
      </c>
      <c r="L283" s="21" cm="1">
        <f t="array" ref="L283">IF(ISERROR(INDEX(Jornadas[id],ROW()-5)),"",SUMIFS(Adelantos[importe],Adelantos[id_jornada],INDEX(Jornadas[id],ROW()-5),Adelantos[id_barbero],LOOKUP($I$4,Barberos[nombre],Barberos[id])))</f>
        <v>2400</v>
      </c>
      <c r="M283" s="21" cm="1">
        <f t="array" ref="M283">IF(ISERROR(INDEX(Jornadas[id],ROW()-5)),"",J283+K283-L283)</f>
        <v>56600</v>
      </c>
      <c r="N283" s="2" cm="1">
        <f t="array" ref="N283">IF(ISERROR(INDEX(Jornadas[id],ROW()-5)),"",COUNTIFS(_Cortes!$C:$C,INDEX(Jornadas[id],ROW()-5),_Cortes!$B:$B,LOOKUP($N$4,_Barberos!$B:$B,_Barberos!$A:$A)))</f>
        <v>0</v>
      </c>
      <c r="O283" s="21" cm="1">
        <f t="array" ref="O283">IF(ISERROR(INDEX(Jornadas[id],ROW()-5)),"",INT(SUMIFS(Cortes[importe],Cortes[id_jornada],INDEX(Jornadas[id],ROW()-5),Cortes[id_barbero],LOOKUP($N$4,Barberos[nombre],Barberos[id]))*(INDEX(Jornadas[comision_barberos],1)/100)))</f>
        <v>0</v>
      </c>
      <c r="P283" s="21" cm="1">
        <f t="array" ref="P283">IF(ISERROR(INDEX(Jornadas[id],ROW()-5)),"",SUMIFS(Cortes[propina],Cortes[id_jornada],INDEX(Jornadas[id],ROW()-5),Cortes[id_barbero],LOOKUP($N$4,Barberos[nombre],Barberos[id])))</f>
        <v>0</v>
      </c>
      <c r="Q283" s="21" cm="1">
        <f t="array" ref="Q283">IF(ISERROR(INDEX(Jornadas[id],ROW()-5)),"",SUMIFS(Adelantos[importe],Adelantos[id_jornada],INDEX(Jornadas[id],ROW()-5),Adelantos[id_barbero],LOOKUP($N$4,Barberos[nombre],Barberos[id])))</f>
        <v>0</v>
      </c>
      <c r="R283" s="21" cm="1">
        <f t="array" ref="R283">IF(ISERROR(INDEX(Jornadas[id],ROW()-5)),"",O283+P283-Q283)</f>
        <v>0</v>
      </c>
      <c r="S283" s="2" cm="1">
        <f t="array" ref="S283">IF(ISERROR(INDEX(Jornadas[id],ROW()-5)),"",COUNTIFS(_Cortes!$C:$C,INDEX(Jornadas[id],ROW()-5),_Cortes!$B:$B,LOOKUP($S$4,_Barberos!$B:$B,_Barberos!$A:$A)))</f>
        <v>7</v>
      </c>
      <c r="T283" s="21" cm="1">
        <f t="array" ref="T283">IF(ISERROR(INDEX(Jornadas[id],ROW()-5)),"",INT(SUMIFS(Cortes[importe],Cortes[id_jornada],INDEX(Jornadas[id],ROW()-5),Cortes[id_barbero],LOOKUP($S$4,Barberos[nombre],Barberos[id]))*(INDEX(Jornadas[comision_barberos],1)/100)))</f>
        <v>39500</v>
      </c>
      <c r="U283" s="21" cm="1">
        <f t="array" ref="U283">IF(ISERROR(INDEX(Jornadas[id],ROW()-5)),"",SUMIFS(Cortes[propina],Cortes[id_jornada],INDEX(Jornadas[id],ROW()-5),Cortes[id_barbero],LOOKUP($S$4,Barberos[nombre],Barberos[id])))</f>
        <v>4000</v>
      </c>
      <c r="V283" s="21" cm="1">
        <f t="array" ref="V283">IF(ISERROR(INDEX(Jornadas[id],ROW()-5)),"",SUMIFS(Adelantos[importe],Adelantos[id_jornada],INDEX(Jornadas[id],ROW()-5),Adelantos[id_barbero],LOOKUP($S$4,Barberos[nombre],Barberos[id])))</f>
        <v>0</v>
      </c>
      <c r="W283" s="21" cm="1">
        <f t="array" ref="W283">IF(ISERROR(INDEX(Jornadas[id],ROW()-5)),"",T283+U283-V283)</f>
        <v>43500</v>
      </c>
      <c r="X283" s="2" cm="1">
        <f t="array" ref="X283">IF(ISERROR(INDEX(Jornadas[id],ROW()-5)),"",COUNTIFS(_Cortes!$C:$C,INDEX(Jornadas[id],ROW()-5),_Cortes!$B:$B,LOOKUP($X$4,_Barberos!$B:$B,_Barberos!$A:$A)))</f>
        <v>9</v>
      </c>
      <c r="Y283" s="21" cm="1">
        <f t="array" ref="Y283">IF(ISERROR(INDEX(Jornadas[id],ROW()-5)),"",INT(SUMIFS(Cortes[importe],Cortes[id_jornada],INDEX(Jornadas[id],ROW()-5),Cortes[id_barbero],LOOKUP($X$4,Barberos[nombre],Barberos[id]))*(INDEX(Jornadas[comision_barberos],1)/100)))</f>
        <v>51000</v>
      </c>
      <c r="Z283" s="21" cm="1">
        <f t="array" ref="Z283">IF(ISERROR(INDEX(Jornadas[id],ROW()-5)),"",SUMIFS(Cortes[propina],Cortes[id_jornada],INDEX(Jornadas[id],ROW()-5),Cortes[id_barbero],LOOKUP($X$4,Barberos[nombre],Barberos[id])))</f>
        <v>8000</v>
      </c>
      <c r="AA283" s="21" cm="1">
        <f t="array" ref="AA283">IF(ISERROR(INDEX(Jornadas[id],ROW()-5)),"",SUMIFS(Adelantos[importe],Adelantos[id_jornada],INDEX(Jornadas[id],ROW()-5),Adelantos[id_barbero],LOOKUP($X$4,Barberos[nombre],Barberos[id])))</f>
        <v>0</v>
      </c>
      <c r="AB283" s="21" cm="1">
        <f t="array" ref="AB283">IF(ISERROR(INDEX(Jornadas[id],ROW()-5)),"",Y283+Z283-AA283)</f>
        <v>59000</v>
      </c>
      <c r="AC283" s="2" cm="1">
        <f t="array" ref="AC283">IF(ISERROR(INDEX(Jornadas[id],ROW()-5)),"",COUNTIFS(_Cortes!$C:$C,INDEX(Jornadas[id],ROW()-5),_Cortes!$B:$B,LOOKUP($AC$4,_Barberos!$B:$B,_Barberos!$A:$A)))</f>
        <v>10</v>
      </c>
      <c r="AD283" s="21" cm="1">
        <f t="array" ref="AD283">IF(ISERROR(INDEX(Jornadas[id],ROW()-5)),"",INT(SUMIFS(Cortes[importe],Cortes[id_jornada],INDEX(Jornadas[id],ROW()-5),Cortes[id_barbero],LOOKUP($AC$4,Barberos[nombre],Barberos[id]))*(INDEX(Jornadas[comision_barberos],1)/100)))</f>
        <v>51500</v>
      </c>
      <c r="AE283" s="21" cm="1">
        <f t="array" ref="AE283">IF(ISERROR(INDEX(Jornadas[id],ROW()-5)),"",SUMIFS(Cortes[propina],Cortes[id_jornada],INDEX(Jornadas[id],ROW()-5),Cortes[id_barbero],LOOKUP($AC$4,Barberos[nombre],Barberos[id])))</f>
        <v>2000</v>
      </c>
      <c r="AF283" s="21" cm="1">
        <f t="array" ref="AF283">IF(ISERROR(INDEX(Jornadas[id],ROW()-5)),"",SUMIFS(Adelantos[importe],Adelantos[id_jornada],INDEX(Jornadas[id],ROW()-5),Adelantos[id_barbero],LOOKUP($AC$4,Barberos[nombre],Barberos[id])))</f>
        <v>0</v>
      </c>
      <c r="AG283" s="21" cm="1">
        <f t="array" ref="AG283">IF(ISERROR(INDEX(Jornadas[id],ROW()-5)),"",AD283+AE283-AF283)</f>
        <v>53500</v>
      </c>
      <c r="AH283" s="2" cm="1">
        <f t="array" ref="AH283">IF(ISERROR(INDEX(Jornadas[id],ROW()-5)),"",COUNTIFS(_Cortes!$C:$C,INDEX(Jornadas[id],ROW()-5),_Cortes!$B:$B,LOOKUP($AH$4,_Barberos!$B:$B,_Barberos!$A:$A)))</f>
        <v>0</v>
      </c>
      <c r="AI283" s="21" cm="1">
        <f t="array" ref="AI283">IF(ISERROR(INDEX(Jornadas[id],ROW()-5)),"",INT(SUMIFS(Cortes[importe],Cortes[id_jornada],INDEX(Jornadas[id],ROW()-5),Cortes[id_barbero],LOOKUP($AH$4,Barberos[nombre],Barberos[id]))*(INDEX(Jornadas[comision_barberos],1)/100)))</f>
        <v>0</v>
      </c>
      <c r="AJ283" s="21" cm="1">
        <f t="array" ref="AJ283">IF(ISERROR(INDEX(Jornadas[id],ROW()-5)),"",SUMIFS(Cortes[propina],Cortes[id_jornada],INDEX(Jornadas[id],ROW()-5),Cortes[id_barbero],LOOKUP($AH$4,Barberos[nombre],Barberos[id])))</f>
        <v>0</v>
      </c>
      <c r="AK283" s="21" cm="1">
        <f t="array" ref="AK283">IF(ISERROR(INDEX(Jornadas[id],ROW()-5)),"",SUMIFS(Adelantos[importe],Adelantos[id_jornada],INDEX(Jornadas[id],ROW()-5),Adelantos[id_barbero],LOOKUP($AH$4,Barberos[nombre],Barberos[id])))</f>
        <v>0</v>
      </c>
      <c r="AL283" s="21" cm="1">
        <f t="array" ref="AL283">IF(ISERROR(INDEX(Jornadas[id],ROW()-5)),"",AI283+AJ283-AK283)</f>
        <v>0</v>
      </c>
      <c r="AM283" s="2" cm="1">
        <f t="array" ref="AM283">IF(ISERROR(INDEX(Jornadas[id],ROW()-5)),"",COUNTIFS(_Cortes!$C:$C,INDEX(Jornadas[id],ROW()-5),_Cortes!$B:$B,LOOKUP($AM$4,_Barberos!$B:$B,_Barberos!$A:$A)))</f>
        <v>0</v>
      </c>
      <c r="AN283" s="21" cm="1">
        <f t="array" ref="AN283">IF(ISERROR(INDEX(Jornadas[id],ROW()-5)),"",INT(SUMIFS(Cortes[importe],Cortes[id_jornada],INDEX(Jornadas[id],ROW()-5),Cortes[id_barbero],LOOKUP($AM$4,Barberos[nombre],Barberos[id]))*(INDEX(Jornadas[comision_barberos],1)/100)))</f>
        <v>0</v>
      </c>
      <c r="AO283" s="21" cm="1">
        <f t="array" ref="AO283">IF(ISERROR(INDEX(Jornadas[id],ROW()-5)),"",SUMIFS(Cortes[propina],Cortes[id_jornada],INDEX(Jornadas[id],ROW()-5),Cortes[id_barbero],LOOKUP($AM$4,Barberos[nombre],Barberos[id])))</f>
        <v>0</v>
      </c>
      <c r="AP283" s="21" cm="1">
        <f t="array" ref="AP283">IF(ISERROR(INDEX(Jornadas[id],ROW()-5)),"",SUMIFS(Adelantos[importe],Adelantos[id_jornada],INDEX(Jornadas[id],ROW()-5),Adelantos[id_barbero],LOOKUP($AM$4,Barberos[nombre],Barberos[id])))</f>
        <v>0</v>
      </c>
      <c r="AQ283" s="21" cm="1">
        <f t="array" ref="AQ283">IF(ISERROR(INDEX(Jornadas[id],ROW()-5)),"",AN283+AO283-AP283)</f>
        <v>0</v>
      </c>
      <c r="AR283" s="2" cm="1">
        <f t="array" ref="AR283">IF(ISERROR(INDEX(Jornadas[id],ROW()-5)),"",COUNTIFS(_Cortes!$C:$C,INDEX(Jornadas[id],ROW()-5),_Cortes!$B:$B,LOOKUP($AR$4,_Barberos!$B:$B,_Barberos!$A:$A)))</f>
        <v>0</v>
      </c>
      <c r="AS283" s="21" cm="1">
        <f t="array" ref="AS283">IF(ISERROR(INDEX(Jornadas[id],ROW()-5)),"",INT(SUMIFS(Cortes[importe],Cortes[id_jornada],INDEX(Jornadas[id],ROW()-5),Cortes[id_barbero],LOOKUP($AR$4,Barberos[nombre],Barberos[id]))*(INDEX(Jornadas[comision_barberos],1)/100)))</f>
        <v>0</v>
      </c>
      <c r="AT283" s="21" cm="1">
        <f t="array" ref="AT283">IF(ISERROR(INDEX(Jornadas[id],ROW()-5)),"",SUMIFS(Cortes[propina],Cortes[id_jornada],INDEX(Jornadas[id],ROW()-5),Cortes[id_barbero],LOOKUP($AR$4,Barberos[nombre],Barberos[id])))</f>
        <v>0</v>
      </c>
      <c r="AU283" s="21" cm="1">
        <f t="array" ref="AU283">IF(ISERROR(INDEX(Jornadas[id],ROW()-5)),"",SUMIFS(Adelantos[importe],Adelantos[id_jornada],INDEX(Jornadas[id],ROW()-5),Adelantos[id_barbero],LOOKUP($AR$4,Barberos[nombre],Barberos[id])))</f>
        <v>0</v>
      </c>
      <c r="AV283" s="21" cm="1">
        <f t="array" ref="AV283">IF(ISERROR(INDEX(Jornadas[id],ROW()-5)),"",AS283+AT283-AU283)</f>
        <v>0</v>
      </c>
    </row>
    <row r="284" spans="1:48" ht="15" hidden="1" customHeight="1" x14ac:dyDescent="0.3">
      <c r="A284" s="53" t="str">
        <f t="shared" si="4"/>
        <v>Thursday</v>
      </c>
      <c r="B284" s="54"/>
      <c r="C284" s="38" cm="1">
        <f t="array" ref="C284">IF(ISERROR(INDEX(Jornadas[id],ROW()-5)),"",INDEX(Jornadas[fecha],ROW()-5))</f>
        <v>45988</v>
      </c>
      <c r="D284" s="1" cm="1">
        <f t="array" ref="D284">IF(ISERROR(INDEX(Jornadas[id],ROW()-5)),"",COUNTIFS(_Cortes!$C:$C,INDEX(Jornadas[id],ROW()-5),_Cortes!$B:$B,LOOKUP($D$4,_Barberos!$B:$B,_Barberos!$A:$A)))</f>
        <v>6</v>
      </c>
      <c r="E284" s="20" cm="1">
        <f t="array" ref="E284">IF(ISERROR(INDEX(Jornadas[id],ROW()-5)),"",INT(SUMIFS(Cortes[importe],Cortes[id_jornada],INDEX(Jornadas[id],ROW()-5),Cortes[id_barbero],LOOKUP($D$4,Barberos[nombre],Barberos[id]))*(INDEX(Jornadas[comision_barberos],1)/100)))</f>
        <v>30000</v>
      </c>
      <c r="F284" s="20" cm="1">
        <f t="array" ref="F284">IF(ISERROR(INDEX(Jornadas[id],ROW()-5)),"",SUMIFS(Cortes[propina],Cortes[id_jornada],INDEX(Jornadas[id],ROW()-5),Cortes[id_barbero],LOOKUP($D$4,Barberos[nombre],Barberos[id])))</f>
        <v>0</v>
      </c>
      <c r="G284" s="20" cm="1">
        <f t="array" ref="G284">IF(ISERROR(INDEX(Jornadas[id],ROW()-5)),"",SUMIFS(Adelantos[importe],Adelantos[id_jornada],INDEX(Jornadas[id],ROW()-5),Adelantos[id_barbero],LOOKUP($D$4,Barberos[nombre],Barberos[id])))</f>
        <v>0</v>
      </c>
      <c r="H284" s="20" cm="1">
        <f t="array" ref="H284">IF(ISERROR(INDEX(Jornadas[id],ROW()-5)),"",E284+F284-G284)</f>
        <v>30000</v>
      </c>
      <c r="I284" s="1" cm="1">
        <f t="array" ref="I284">IF(ISERROR(INDEX(Jornadas[id],ROW()-5)),"",COUNTIFS(_Cortes!$C:$C,INDEX(Jornadas[id],ROW()-5),_Cortes!$B:$B,LOOKUP($I$4,_Barberos!$B:$B,_Barberos!$A:$A)))</f>
        <v>15</v>
      </c>
      <c r="J284" s="20" cm="1">
        <f t="array" ref="J284">IF(ISERROR(INDEX(Jornadas[id],ROW()-5)),"",INT(SUMIFS(Cortes[importe],Cortes[id_jornada],INDEX(Jornadas[id],ROW()-5),Cortes[id_barbero],LOOKUP($I$4,Barberos[nombre],Barberos[id]))*(INDEX(Jornadas[comision_barberos],1)/100)))</f>
        <v>78000</v>
      </c>
      <c r="K284" s="20" cm="1">
        <f t="array" ref="K284">IF(ISERROR(INDEX(Jornadas[id],ROW()-5)),"",SUMIFS(Cortes[propina],Cortes[id_jornada],INDEX(Jornadas[id],ROW()-5),Cortes[id_barbero],LOOKUP($I$4,Barberos[nombre],Barberos[id])))</f>
        <v>3000</v>
      </c>
      <c r="L284" s="20" cm="1">
        <f t="array" ref="L284">IF(ISERROR(INDEX(Jornadas[id],ROW()-5)),"",SUMIFS(Adelantos[importe],Adelantos[id_jornada],INDEX(Jornadas[id],ROW()-5),Adelantos[id_barbero],LOOKUP($I$4,Barberos[nombre],Barberos[id])))</f>
        <v>2400</v>
      </c>
      <c r="M284" s="20" cm="1">
        <f t="array" ref="M284">IF(ISERROR(INDEX(Jornadas[id],ROW()-5)),"",J284+K284-L284)</f>
        <v>78600</v>
      </c>
      <c r="N284" s="1" cm="1">
        <f t="array" ref="N284">IF(ISERROR(INDEX(Jornadas[id],ROW()-5)),"",COUNTIFS(_Cortes!$C:$C,INDEX(Jornadas[id],ROW()-5),_Cortes!$B:$B,LOOKUP($N$4,_Barberos!$B:$B,_Barberos!$A:$A)))</f>
        <v>12</v>
      </c>
      <c r="O284" s="20" cm="1">
        <f t="array" ref="O284">IF(ISERROR(INDEX(Jornadas[id],ROW()-5)),"",INT(SUMIFS(Cortes[importe],Cortes[id_jornada],INDEX(Jornadas[id],ROW()-5),Cortes[id_barbero],LOOKUP($N$4,Barberos[nombre],Barberos[id]))*(INDEX(Jornadas[comision_barberos],1)/100)))</f>
        <v>61500</v>
      </c>
      <c r="P284" s="20" cm="1">
        <f t="array" ref="P284">IF(ISERROR(INDEX(Jornadas[id],ROW()-5)),"",SUMIFS(Cortes[propina],Cortes[id_jornada],INDEX(Jornadas[id],ROW()-5),Cortes[id_barbero],LOOKUP($N$4,Barberos[nombre],Barberos[id])))</f>
        <v>7000</v>
      </c>
      <c r="Q284" s="20" cm="1">
        <f t="array" ref="Q284">IF(ISERROR(INDEX(Jornadas[id],ROW()-5)),"",SUMIFS(Adelantos[importe],Adelantos[id_jornada],INDEX(Jornadas[id],ROW()-5),Adelantos[id_barbero],LOOKUP($N$4,Barberos[nombre],Barberos[id])))</f>
        <v>0</v>
      </c>
      <c r="R284" s="20" cm="1">
        <f t="array" ref="R284">IF(ISERROR(INDEX(Jornadas[id],ROW()-5)),"",O284+P284-Q284)</f>
        <v>68500</v>
      </c>
      <c r="S284" s="1" cm="1">
        <f t="array" ref="S284">IF(ISERROR(INDEX(Jornadas[id],ROW()-5)),"",COUNTIFS(_Cortes!$C:$C,INDEX(Jornadas[id],ROW()-5),_Cortes!$B:$B,LOOKUP($S$4,_Barberos!$B:$B,_Barberos!$A:$A)))</f>
        <v>0</v>
      </c>
      <c r="T284" s="20" cm="1">
        <f t="array" ref="T284">IF(ISERROR(INDEX(Jornadas[id],ROW()-5)),"",INT(SUMIFS(Cortes[importe],Cortes[id_jornada],INDEX(Jornadas[id],ROW()-5),Cortes[id_barbero],LOOKUP($S$4,Barberos[nombre],Barberos[id]))*(INDEX(Jornadas[comision_barberos],1)/100)))</f>
        <v>0</v>
      </c>
      <c r="U284" s="20" cm="1">
        <f t="array" ref="U284">IF(ISERROR(INDEX(Jornadas[id],ROW()-5)),"",SUMIFS(Cortes[propina],Cortes[id_jornada],INDEX(Jornadas[id],ROW()-5),Cortes[id_barbero],LOOKUP($S$4,Barberos[nombre],Barberos[id])))</f>
        <v>0</v>
      </c>
      <c r="V284" s="20" cm="1">
        <f t="array" ref="V284">IF(ISERROR(INDEX(Jornadas[id],ROW()-5)),"",SUMIFS(Adelantos[importe],Adelantos[id_jornada],INDEX(Jornadas[id],ROW()-5),Adelantos[id_barbero],LOOKUP($S$4,Barberos[nombre],Barberos[id])))</f>
        <v>0</v>
      </c>
      <c r="W284" s="20" cm="1">
        <f t="array" ref="W284">IF(ISERROR(INDEX(Jornadas[id],ROW()-5)),"",T284+U284-V284)</f>
        <v>0</v>
      </c>
      <c r="X284" s="1" cm="1">
        <f t="array" ref="X284">IF(ISERROR(INDEX(Jornadas[id],ROW()-5)),"",COUNTIFS(_Cortes!$C:$C,INDEX(Jornadas[id],ROW()-5),_Cortes!$B:$B,LOOKUP($X$4,_Barberos!$B:$B,_Barberos!$A:$A)))</f>
        <v>11</v>
      </c>
      <c r="Y284" s="20" cm="1">
        <f t="array" ref="Y284">IF(ISERROR(INDEX(Jornadas[id],ROW()-5)),"",INT(SUMIFS(Cortes[importe],Cortes[id_jornada],INDEX(Jornadas[id],ROW()-5),Cortes[id_barbero],LOOKUP($X$4,Barberos[nombre],Barberos[id]))*(INDEX(Jornadas[comision_barberos],1)/100)))</f>
        <v>55000</v>
      </c>
      <c r="Z284" s="20" cm="1">
        <f t="array" ref="Z284">IF(ISERROR(INDEX(Jornadas[id],ROW()-5)),"",SUMIFS(Cortes[propina],Cortes[id_jornada],INDEX(Jornadas[id],ROW()-5),Cortes[id_barbero],LOOKUP($X$4,Barberos[nombre],Barberos[id])))</f>
        <v>700</v>
      </c>
      <c r="AA284" s="20" cm="1">
        <f t="array" ref="AA284">IF(ISERROR(INDEX(Jornadas[id],ROW()-5)),"",SUMIFS(Adelantos[importe],Adelantos[id_jornada],INDEX(Jornadas[id],ROW()-5),Adelantos[id_barbero],LOOKUP($X$4,Barberos[nombre],Barberos[id])))</f>
        <v>500</v>
      </c>
      <c r="AB284" s="20" cm="1">
        <f t="array" ref="AB284">IF(ISERROR(INDEX(Jornadas[id],ROW()-5)),"",Y284+Z284-AA284)</f>
        <v>55200</v>
      </c>
      <c r="AC284" s="1" cm="1">
        <f t="array" ref="AC284">IF(ISERROR(INDEX(Jornadas[id],ROW()-5)),"",COUNTIFS(_Cortes!$C:$C,INDEX(Jornadas[id],ROW()-5),_Cortes!$B:$B,LOOKUP($AC$4,_Barberos!$B:$B,_Barberos!$A:$A)))</f>
        <v>11</v>
      </c>
      <c r="AD284" s="20" cm="1">
        <f t="array" ref="AD284">IF(ISERROR(INDEX(Jornadas[id],ROW()-5)),"",INT(SUMIFS(Cortes[importe],Cortes[id_jornada],INDEX(Jornadas[id],ROW()-5),Cortes[id_barbero],LOOKUP($AC$4,Barberos[nombre],Barberos[id]))*(INDEX(Jornadas[comision_barberos],1)/100)))</f>
        <v>56500</v>
      </c>
      <c r="AE284" s="20" cm="1">
        <f t="array" ref="AE284">IF(ISERROR(INDEX(Jornadas[id],ROW()-5)),"",SUMIFS(Cortes[propina],Cortes[id_jornada],INDEX(Jornadas[id],ROW()-5),Cortes[id_barbero],LOOKUP($AC$4,Barberos[nombre],Barberos[id])))</f>
        <v>0</v>
      </c>
      <c r="AF284" s="20" cm="1">
        <f t="array" ref="AF284">IF(ISERROR(INDEX(Jornadas[id],ROW()-5)),"",SUMIFS(Adelantos[importe],Adelantos[id_jornada],INDEX(Jornadas[id],ROW()-5),Adelantos[id_barbero],LOOKUP($AC$4,Barberos[nombre],Barberos[id])))</f>
        <v>0</v>
      </c>
      <c r="AG284" s="20" cm="1">
        <f t="array" ref="AG284">IF(ISERROR(INDEX(Jornadas[id],ROW()-5)),"",AD284+AE284-AF284)</f>
        <v>56500</v>
      </c>
      <c r="AH284" s="1" cm="1">
        <f t="array" ref="AH284">IF(ISERROR(INDEX(Jornadas[id],ROW()-5)),"",COUNTIFS(_Cortes!$C:$C,INDEX(Jornadas[id],ROW()-5),_Cortes!$B:$B,LOOKUP($AH$4,_Barberos!$B:$B,_Barberos!$A:$A)))</f>
        <v>0</v>
      </c>
      <c r="AI284" s="20" cm="1">
        <f t="array" ref="AI284">IF(ISERROR(INDEX(Jornadas[id],ROW()-5)),"",INT(SUMIFS(Cortes[importe],Cortes[id_jornada],INDEX(Jornadas[id],ROW()-5),Cortes[id_barbero],LOOKUP($AH$4,Barberos[nombre],Barberos[id]))*(INDEX(Jornadas[comision_barberos],1)/100)))</f>
        <v>0</v>
      </c>
      <c r="AJ284" s="20" cm="1">
        <f t="array" ref="AJ284">IF(ISERROR(INDEX(Jornadas[id],ROW()-5)),"",SUMIFS(Cortes[propina],Cortes[id_jornada],INDEX(Jornadas[id],ROW()-5),Cortes[id_barbero],LOOKUP($AH$4,Barberos[nombre],Barberos[id])))</f>
        <v>0</v>
      </c>
      <c r="AK284" s="20" cm="1">
        <f t="array" ref="AK284">IF(ISERROR(INDEX(Jornadas[id],ROW()-5)),"",SUMIFS(Adelantos[importe],Adelantos[id_jornada],INDEX(Jornadas[id],ROW()-5),Adelantos[id_barbero],LOOKUP($AH$4,Barberos[nombre],Barberos[id])))</f>
        <v>0</v>
      </c>
      <c r="AL284" s="20" cm="1">
        <f t="array" ref="AL284">IF(ISERROR(INDEX(Jornadas[id],ROW()-5)),"",AI284+AJ284-AK284)</f>
        <v>0</v>
      </c>
      <c r="AM284" s="1" cm="1">
        <f t="array" ref="AM284">IF(ISERROR(INDEX(Jornadas[id],ROW()-5)),"",COUNTIFS(_Cortes!$C:$C,INDEX(Jornadas[id],ROW()-5),_Cortes!$B:$B,LOOKUP($AM$4,_Barberos!$B:$B,_Barberos!$A:$A)))</f>
        <v>0</v>
      </c>
      <c r="AN284" s="20" cm="1">
        <f t="array" ref="AN284">IF(ISERROR(INDEX(Jornadas[id],ROW()-5)),"",INT(SUMIFS(Cortes[importe],Cortes[id_jornada],INDEX(Jornadas[id],ROW()-5),Cortes[id_barbero],LOOKUP($AM$4,Barberos[nombre],Barberos[id]))*(INDEX(Jornadas[comision_barberos],1)/100)))</f>
        <v>0</v>
      </c>
      <c r="AO284" s="20" cm="1">
        <f t="array" ref="AO284">IF(ISERROR(INDEX(Jornadas[id],ROW()-5)),"",SUMIFS(Cortes[propina],Cortes[id_jornada],INDEX(Jornadas[id],ROW()-5),Cortes[id_barbero],LOOKUP($AM$4,Barberos[nombre],Barberos[id])))</f>
        <v>0</v>
      </c>
      <c r="AP284" s="20" cm="1">
        <f t="array" ref="AP284">IF(ISERROR(INDEX(Jornadas[id],ROW()-5)),"",SUMIFS(Adelantos[importe],Adelantos[id_jornada],INDEX(Jornadas[id],ROW()-5),Adelantos[id_barbero],LOOKUP($AM$4,Barberos[nombre],Barberos[id])))</f>
        <v>0</v>
      </c>
      <c r="AQ284" s="20" cm="1">
        <f t="array" ref="AQ284">IF(ISERROR(INDEX(Jornadas[id],ROW()-5)),"",AN284+AO284-AP284)</f>
        <v>0</v>
      </c>
      <c r="AR284" s="1" cm="1">
        <f t="array" ref="AR284">IF(ISERROR(INDEX(Jornadas[id],ROW()-5)),"",COUNTIFS(_Cortes!$C:$C,INDEX(Jornadas[id],ROW()-5),_Cortes!$B:$B,LOOKUP($AR$4,_Barberos!$B:$B,_Barberos!$A:$A)))</f>
        <v>0</v>
      </c>
      <c r="AS284" s="20" cm="1">
        <f t="array" ref="AS284">IF(ISERROR(INDEX(Jornadas[id],ROW()-5)),"",INT(SUMIFS(Cortes[importe],Cortes[id_jornada],INDEX(Jornadas[id],ROW()-5),Cortes[id_barbero],LOOKUP($AR$4,Barberos[nombre],Barberos[id]))*(INDEX(Jornadas[comision_barberos],1)/100)))</f>
        <v>0</v>
      </c>
      <c r="AT284" s="20" cm="1">
        <f t="array" ref="AT284">IF(ISERROR(INDEX(Jornadas[id],ROW()-5)),"",SUMIFS(Cortes[propina],Cortes[id_jornada],INDEX(Jornadas[id],ROW()-5),Cortes[id_barbero],LOOKUP($AR$4,Barberos[nombre],Barberos[id])))</f>
        <v>0</v>
      </c>
      <c r="AU284" s="20" cm="1">
        <f t="array" ref="AU284">IF(ISERROR(INDEX(Jornadas[id],ROW()-5)),"",SUMIFS(Adelantos[importe],Adelantos[id_jornada],INDEX(Jornadas[id],ROW()-5),Adelantos[id_barbero],LOOKUP($AR$4,Barberos[nombre],Barberos[id])))</f>
        <v>0</v>
      </c>
      <c r="AV284" s="20" cm="1">
        <f t="array" ref="AV284">IF(ISERROR(INDEX(Jornadas[id],ROW()-5)),"",AS284+AT284-AU284)</f>
        <v>0</v>
      </c>
    </row>
    <row r="285" spans="1:48" ht="15" hidden="1" customHeight="1" x14ac:dyDescent="0.3">
      <c r="A285" s="51" t="str">
        <f t="shared" si="4"/>
        <v>Friday</v>
      </c>
      <c r="B285" s="52"/>
      <c r="C285" s="36" cm="1">
        <f t="array" ref="C285">IF(ISERROR(INDEX(Jornadas[id],ROW()-5)),"",INDEX(Jornadas[fecha],ROW()-5))</f>
        <v>45989</v>
      </c>
      <c r="D285" s="2" cm="1">
        <f t="array" ref="D285">IF(ISERROR(INDEX(Jornadas[id],ROW()-5)),"",COUNTIFS(_Cortes!$C:$C,INDEX(Jornadas[id],ROW()-5),_Cortes!$B:$B,LOOKUP($D$4,_Barberos!$B:$B,_Barberos!$A:$A)))</f>
        <v>5</v>
      </c>
      <c r="E285" s="21" cm="1">
        <f t="array" ref="E285">IF(ISERROR(INDEX(Jornadas[id],ROW()-5)),"",INT(SUMIFS(Cortes[importe],Cortes[id_jornada],INDEX(Jornadas[id],ROW()-5),Cortes[id_barbero],LOOKUP($D$4,Barberos[nombre],Barberos[id]))*(INDEX(Jornadas[comision_barberos],1)/100)))</f>
        <v>25000</v>
      </c>
      <c r="F285" s="21" cm="1">
        <f t="array" ref="F285">IF(ISERROR(INDEX(Jornadas[id],ROW()-5)),"",SUMIFS(Cortes[propina],Cortes[id_jornada],INDEX(Jornadas[id],ROW()-5),Cortes[id_barbero],LOOKUP($D$4,Barberos[nombre],Barberos[id])))</f>
        <v>5000</v>
      </c>
      <c r="G285" s="21" cm="1">
        <f t="array" ref="G285">IF(ISERROR(INDEX(Jornadas[id],ROW()-5)),"",SUMIFS(Adelantos[importe],Adelantos[id_jornada],INDEX(Jornadas[id],ROW()-5),Adelantos[id_barbero],LOOKUP($D$4,Barberos[nombre],Barberos[id])))</f>
        <v>0</v>
      </c>
      <c r="H285" s="21" cm="1">
        <f t="array" ref="H285">IF(ISERROR(INDEX(Jornadas[id],ROW()-5)),"",E285+F285-G285)</f>
        <v>30000</v>
      </c>
      <c r="I285" s="2" cm="1">
        <f t="array" ref="I285">IF(ISERROR(INDEX(Jornadas[id],ROW()-5)),"",COUNTIFS(_Cortes!$C:$C,INDEX(Jornadas[id],ROW()-5),_Cortes!$B:$B,LOOKUP($I$4,_Barberos!$B:$B,_Barberos!$A:$A)))</f>
        <v>21</v>
      </c>
      <c r="J285" s="21" cm="1">
        <f t="array" ref="J285">IF(ISERROR(INDEX(Jornadas[id],ROW()-5)),"",INT(SUMIFS(Cortes[importe],Cortes[id_jornada],INDEX(Jornadas[id],ROW()-5),Cortes[id_barbero],LOOKUP($I$4,Barberos[nombre],Barberos[id]))*(INDEX(Jornadas[comision_barberos],1)/100)))</f>
        <v>106500</v>
      </c>
      <c r="K285" s="21" cm="1">
        <f t="array" ref="K285">IF(ISERROR(INDEX(Jornadas[id],ROW()-5)),"",SUMIFS(Cortes[propina],Cortes[id_jornada],INDEX(Jornadas[id],ROW()-5),Cortes[id_barbero],LOOKUP($I$4,Barberos[nombre],Barberos[id])))</f>
        <v>4300</v>
      </c>
      <c r="L285" s="21" cm="1">
        <f t="array" ref="L285">IF(ISERROR(INDEX(Jornadas[id],ROW()-5)),"",SUMIFS(Adelantos[importe],Adelantos[id_jornada],INDEX(Jornadas[id],ROW()-5),Adelantos[id_barbero],LOOKUP($I$4,Barberos[nombre],Barberos[id])))</f>
        <v>0</v>
      </c>
      <c r="M285" s="21" cm="1">
        <f t="array" ref="M285">IF(ISERROR(INDEX(Jornadas[id],ROW()-5)),"",J285+K285-L285)</f>
        <v>110800</v>
      </c>
      <c r="N285" s="2" cm="1">
        <f t="array" ref="N285">IF(ISERROR(INDEX(Jornadas[id],ROW()-5)),"",COUNTIFS(_Cortes!$C:$C,INDEX(Jornadas[id],ROW()-5),_Cortes!$B:$B,LOOKUP($N$4,_Barberos!$B:$B,_Barberos!$A:$A)))</f>
        <v>15</v>
      </c>
      <c r="O285" s="21" cm="1">
        <f t="array" ref="O285">IF(ISERROR(INDEX(Jornadas[id],ROW()-5)),"",INT(SUMIFS(Cortes[importe],Cortes[id_jornada],INDEX(Jornadas[id],ROW()-5),Cortes[id_barbero],LOOKUP($N$4,Barberos[nombre],Barberos[id]))*(INDEX(Jornadas[comision_barberos],1)/100)))</f>
        <v>79500</v>
      </c>
      <c r="P285" s="21" cm="1">
        <f t="array" ref="P285">IF(ISERROR(INDEX(Jornadas[id],ROW()-5)),"",SUMIFS(Cortes[propina],Cortes[id_jornada],INDEX(Jornadas[id],ROW()-5),Cortes[id_barbero],LOOKUP($N$4,Barberos[nombre],Barberos[id])))</f>
        <v>19000</v>
      </c>
      <c r="Q285" s="21" cm="1">
        <f t="array" ref="Q285">IF(ISERROR(INDEX(Jornadas[id],ROW()-5)),"",SUMIFS(Adelantos[importe],Adelantos[id_jornada],INDEX(Jornadas[id],ROW()-5),Adelantos[id_barbero],LOOKUP($N$4,Barberos[nombre],Barberos[id])))</f>
        <v>0</v>
      </c>
      <c r="R285" s="21" cm="1">
        <f t="array" ref="R285">IF(ISERROR(INDEX(Jornadas[id],ROW()-5)),"",O285+P285-Q285)</f>
        <v>98500</v>
      </c>
      <c r="S285" s="2" cm="1">
        <f t="array" ref="S285">IF(ISERROR(INDEX(Jornadas[id],ROW()-5)),"",COUNTIFS(_Cortes!$C:$C,INDEX(Jornadas[id],ROW()-5),_Cortes!$B:$B,LOOKUP($S$4,_Barberos!$B:$B,_Barberos!$A:$A)))</f>
        <v>10</v>
      </c>
      <c r="T285" s="21" cm="1">
        <f t="array" ref="T285">IF(ISERROR(INDEX(Jornadas[id],ROW()-5)),"",INT(SUMIFS(Cortes[importe],Cortes[id_jornada],INDEX(Jornadas[id],ROW()-5),Cortes[id_barbero],LOOKUP($S$4,Barberos[nombre],Barberos[id]))*(INDEX(Jornadas[comision_barberos],1)/100)))</f>
        <v>50000</v>
      </c>
      <c r="U285" s="21" cm="1">
        <f t="array" ref="U285">IF(ISERROR(INDEX(Jornadas[id],ROW()-5)),"",SUMIFS(Cortes[propina],Cortes[id_jornada],INDEX(Jornadas[id],ROW()-5),Cortes[id_barbero],LOOKUP($S$4,Barberos[nombre],Barberos[id])))</f>
        <v>2300</v>
      </c>
      <c r="V285" s="21" cm="1">
        <f t="array" ref="V285">IF(ISERROR(INDEX(Jornadas[id],ROW()-5)),"",SUMIFS(Adelantos[importe],Adelantos[id_jornada],INDEX(Jornadas[id],ROW()-5),Adelantos[id_barbero],LOOKUP($S$4,Barberos[nombre],Barberos[id])))</f>
        <v>0</v>
      </c>
      <c r="W285" s="21" cm="1">
        <f t="array" ref="W285">IF(ISERROR(INDEX(Jornadas[id],ROW()-5)),"",T285+U285-V285)</f>
        <v>52300</v>
      </c>
      <c r="X285" s="2" cm="1">
        <f t="array" ref="X285">IF(ISERROR(INDEX(Jornadas[id],ROW()-5)),"",COUNTIFS(_Cortes!$C:$C,INDEX(Jornadas[id],ROW()-5),_Cortes!$B:$B,LOOKUP($X$4,_Barberos!$B:$B,_Barberos!$A:$A)))</f>
        <v>7</v>
      </c>
      <c r="Y285" s="21" cm="1">
        <f t="array" ref="Y285">IF(ISERROR(INDEX(Jornadas[id],ROW()-5)),"",INT(SUMIFS(Cortes[importe],Cortes[id_jornada],INDEX(Jornadas[id],ROW()-5),Cortes[id_barbero],LOOKUP($X$4,Barberos[nombre],Barberos[id]))*(INDEX(Jornadas[comision_barberos],1)/100)))</f>
        <v>39500</v>
      </c>
      <c r="Z285" s="21" cm="1">
        <f t="array" ref="Z285">IF(ISERROR(INDEX(Jornadas[id],ROW()-5)),"",SUMIFS(Cortes[propina],Cortes[id_jornada],INDEX(Jornadas[id],ROW()-5),Cortes[id_barbero],LOOKUP($X$4,Barberos[nombre],Barberos[id])))</f>
        <v>3000</v>
      </c>
      <c r="AA285" s="21" cm="1">
        <f t="array" ref="AA285">IF(ISERROR(INDEX(Jornadas[id],ROW()-5)),"",SUMIFS(Adelantos[importe],Adelantos[id_jornada],INDEX(Jornadas[id],ROW()-5),Adelantos[id_barbero],LOOKUP($X$4,Barberos[nombre],Barberos[id])))</f>
        <v>0</v>
      </c>
      <c r="AB285" s="21" cm="1">
        <f t="array" ref="AB285">IF(ISERROR(INDEX(Jornadas[id],ROW()-5)),"",Y285+Z285-AA285)</f>
        <v>42500</v>
      </c>
      <c r="AC285" s="2" cm="1">
        <f t="array" ref="AC285">IF(ISERROR(INDEX(Jornadas[id],ROW()-5)),"",COUNTIFS(_Cortes!$C:$C,INDEX(Jornadas[id],ROW()-5),_Cortes!$B:$B,LOOKUP($AC$4,_Barberos!$B:$B,_Barberos!$A:$A)))</f>
        <v>11</v>
      </c>
      <c r="AD285" s="21" cm="1">
        <f t="array" ref="AD285">IF(ISERROR(INDEX(Jornadas[id],ROW()-5)),"",INT(SUMIFS(Cortes[importe],Cortes[id_jornada],INDEX(Jornadas[id],ROW()-5),Cortes[id_barbero],LOOKUP($AC$4,Barberos[nombre],Barberos[id]))*(INDEX(Jornadas[comision_barberos],1)/100)))</f>
        <v>56500</v>
      </c>
      <c r="AE285" s="21" cm="1">
        <f t="array" ref="AE285">IF(ISERROR(INDEX(Jornadas[id],ROW()-5)),"",SUMIFS(Cortes[propina],Cortes[id_jornada],INDEX(Jornadas[id],ROW()-5),Cortes[id_barbero],LOOKUP($AC$4,Barberos[nombre],Barberos[id])))</f>
        <v>0</v>
      </c>
      <c r="AF285" s="21" cm="1">
        <f t="array" ref="AF285">IF(ISERROR(INDEX(Jornadas[id],ROW()-5)),"",SUMIFS(Adelantos[importe],Adelantos[id_jornada],INDEX(Jornadas[id],ROW()-5),Adelantos[id_barbero],LOOKUP($AC$4,Barberos[nombre],Barberos[id])))</f>
        <v>0</v>
      </c>
      <c r="AG285" s="21" cm="1">
        <f t="array" ref="AG285">IF(ISERROR(INDEX(Jornadas[id],ROW()-5)),"",AD285+AE285-AF285)</f>
        <v>56500</v>
      </c>
      <c r="AH285" s="2" cm="1">
        <f t="array" ref="AH285">IF(ISERROR(INDEX(Jornadas[id],ROW()-5)),"",COUNTIFS(_Cortes!$C:$C,INDEX(Jornadas[id],ROW()-5),_Cortes!$B:$B,LOOKUP($AH$4,_Barberos!$B:$B,_Barberos!$A:$A)))</f>
        <v>0</v>
      </c>
      <c r="AI285" s="21" cm="1">
        <f t="array" ref="AI285">IF(ISERROR(INDEX(Jornadas[id],ROW()-5)),"",INT(SUMIFS(Cortes[importe],Cortes[id_jornada],INDEX(Jornadas[id],ROW()-5),Cortes[id_barbero],LOOKUP($AH$4,Barberos[nombre],Barberos[id]))*(INDEX(Jornadas[comision_barberos],1)/100)))</f>
        <v>0</v>
      </c>
      <c r="AJ285" s="21" cm="1">
        <f t="array" ref="AJ285">IF(ISERROR(INDEX(Jornadas[id],ROW()-5)),"",SUMIFS(Cortes[propina],Cortes[id_jornada],INDEX(Jornadas[id],ROW()-5),Cortes[id_barbero],LOOKUP($AH$4,Barberos[nombre],Barberos[id])))</f>
        <v>0</v>
      </c>
      <c r="AK285" s="21" cm="1">
        <f t="array" ref="AK285">IF(ISERROR(INDEX(Jornadas[id],ROW()-5)),"",SUMIFS(Adelantos[importe],Adelantos[id_jornada],INDEX(Jornadas[id],ROW()-5),Adelantos[id_barbero],LOOKUP($AH$4,Barberos[nombre],Barberos[id])))</f>
        <v>0</v>
      </c>
      <c r="AL285" s="21" cm="1">
        <f t="array" ref="AL285">IF(ISERROR(INDEX(Jornadas[id],ROW()-5)),"",AI285+AJ285-AK285)</f>
        <v>0</v>
      </c>
      <c r="AM285" s="2" cm="1">
        <f t="array" ref="AM285">IF(ISERROR(INDEX(Jornadas[id],ROW()-5)),"",COUNTIFS(_Cortes!$C:$C,INDEX(Jornadas[id],ROW()-5),_Cortes!$B:$B,LOOKUP($AM$4,_Barberos!$B:$B,_Barberos!$A:$A)))</f>
        <v>0</v>
      </c>
      <c r="AN285" s="21" cm="1">
        <f t="array" ref="AN285">IF(ISERROR(INDEX(Jornadas[id],ROW()-5)),"",INT(SUMIFS(Cortes[importe],Cortes[id_jornada],INDEX(Jornadas[id],ROW()-5),Cortes[id_barbero],LOOKUP($AM$4,Barberos[nombre],Barberos[id]))*(INDEX(Jornadas[comision_barberos],1)/100)))</f>
        <v>0</v>
      </c>
      <c r="AO285" s="21" cm="1">
        <f t="array" ref="AO285">IF(ISERROR(INDEX(Jornadas[id],ROW()-5)),"",SUMIFS(Cortes[propina],Cortes[id_jornada],INDEX(Jornadas[id],ROW()-5),Cortes[id_barbero],LOOKUP($AM$4,Barberos[nombre],Barberos[id])))</f>
        <v>0</v>
      </c>
      <c r="AP285" s="21" cm="1">
        <f t="array" ref="AP285">IF(ISERROR(INDEX(Jornadas[id],ROW()-5)),"",SUMIFS(Adelantos[importe],Adelantos[id_jornada],INDEX(Jornadas[id],ROW()-5),Adelantos[id_barbero],LOOKUP($AM$4,Barberos[nombre],Barberos[id])))</f>
        <v>0</v>
      </c>
      <c r="AQ285" s="21" cm="1">
        <f t="array" ref="AQ285">IF(ISERROR(INDEX(Jornadas[id],ROW()-5)),"",AN285+AO285-AP285)</f>
        <v>0</v>
      </c>
      <c r="AR285" s="2" cm="1">
        <f t="array" ref="AR285">IF(ISERROR(INDEX(Jornadas[id],ROW()-5)),"",COUNTIFS(_Cortes!$C:$C,INDEX(Jornadas[id],ROW()-5),_Cortes!$B:$B,LOOKUP($AR$4,_Barberos!$B:$B,_Barberos!$A:$A)))</f>
        <v>0</v>
      </c>
      <c r="AS285" s="21" cm="1">
        <f t="array" ref="AS285">IF(ISERROR(INDEX(Jornadas[id],ROW()-5)),"",INT(SUMIFS(Cortes[importe],Cortes[id_jornada],INDEX(Jornadas[id],ROW()-5),Cortes[id_barbero],LOOKUP($AR$4,Barberos[nombre],Barberos[id]))*(INDEX(Jornadas[comision_barberos],1)/100)))</f>
        <v>0</v>
      </c>
      <c r="AT285" s="21" cm="1">
        <f t="array" ref="AT285">IF(ISERROR(INDEX(Jornadas[id],ROW()-5)),"",SUMIFS(Cortes[propina],Cortes[id_jornada],INDEX(Jornadas[id],ROW()-5),Cortes[id_barbero],LOOKUP($AR$4,Barberos[nombre],Barberos[id])))</f>
        <v>0</v>
      </c>
      <c r="AU285" s="21" cm="1">
        <f t="array" ref="AU285">IF(ISERROR(INDEX(Jornadas[id],ROW()-5)),"",SUMIFS(Adelantos[importe],Adelantos[id_jornada],INDEX(Jornadas[id],ROW()-5),Adelantos[id_barbero],LOOKUP($AR$4,Barberos[nombre],Barberos[id])))</f>
        <v>0</v>
      </c>
      <c r="AV285" s="21" cm="1">
        <f t="array" ref="AV285">IF(ISERROR(INDEX(Jornadas[id],ROW()-5)),"",AS285+AT285-AU285)</f>
        <v>0</v>
      </c>
    </row>
    <row r="286" spans="1:48" ht="15" hidden="1" customHeight="1" x14ac:dyDescent="0.3">
      <c r="A286" s="53" t="str">
        <f t="shared" si="4"/>
        <v>Saturday</v>
      </c>
      <c r="B286" s="54"/>
      <c r="C286" s="38" cm="1">
        <f t="array" ref="C286">IF(ISERROR(INDEX(Jornadas[id],ROW()-5)),"",INDEX(Jornadas[fecha],ROW()-5))</f>
        <v>45990</v>
      </c>
      <c r="D286" s="1" cm="1">
        <f t="array" ref="D286">IF(ISERROR(INDEX(Jornadas[id],ROW()-5)),"",COUNTIFS(_Cortes!$C:$C,INDEX(Jornadas[id],ROW()-5),_Cortes!$B:$B,LOOKUP($D$4,_Barberos!$B:$B,_Barberos!$A:$A)))</f>
        <v>0</v>
      </c>
      <c r="E286" s="20" cm="1">
        <f t="array" ref="E286">IF(ISERROR(INDEX(Jornadas[id],ROW()-5)),"",INT(SUMIFS(Cortes[importe],Cortes[id_jornada],INDEX(Jornadas[id],ROW()-5),Cortes[id_barbero],LOOKUP($D$4,Barberos[nombre],Barberos[id]))*(INDEX(Jornadas[comision_barberos],1)/100)))</f>
        <v>0</v>
      </c>
      <c r="F286" s="20" cm="1">
        <f t="array" ref="F286">IF(ISERROR(INDEX(Jornadas[id],ROW()-5)),"",SUMIFS(Cortes[propina],Cortes[id_jornada],INDEX(Jornadas[id],ROW()-5),Cortes[id_barbero],LOOKUP($D$4,Barberos[nombre],Barberos[id])))</f>
        <v>0</v>
      </c>
      <c r="G286" s="20" cm="1">
        <f t="array" ref="G286">IF(ISERROR(INDEX(Jornadas[id],ROW()-5)),"",SUMIFS(Adelantos[importe],Adelantos[id_jornada],INDEX(Jornadas[id],ROW()-5),Adelantos[id_barbero],LOOKUP($D$4,Barberos[nombre],Barberos[id])))</f>
        <v>0</v>
      </c>
      <c r="H286" s="20" cm="1">
        <f t="array" ref="H286">IF(ISERROR(INDEX(Jornadas[id],ROW()-5)),"",E286+F286-G286)</f>
        <v>0</v>
      </c>
      <c r="I286" s="1" cm="1">
        <f t="array" ref="I286">IF(ISERROR(INDEX(Jornadas[id],ROW()-5)),"",COUNTIFS(_Cortes!$C:$C,INDEX(Jornadas[id],ROW()-5),_Cortes!$B:$B,LOOKUP($I$4,_Barberos!$B:$B,_Barberos!$A:$A)))</f>
        <v>0</v>
      </c>
      <c r="J286" s="20" cm="1">
        <f t="array" ref="J286">IF(ISERROR(INDEX(Jornadas[id],ROW()-5)),"",INT(SUMIFS(Cortes[importe],Cortes[id_jornada],INDEX(Jornadas[id],ROW()-5),Cortes[id_barbero],LOOKUP($I$4,Barberos[nombre],Barberos[id]))*(INDEX(Jornadas[comision_barberos],1)/100)))</f>
        <v>0</v>
      </c>
      <c r="K286" s="20" cm="1">
        <f t="array" ref="K286">IF(ISERROR(INDEX(Jornadas[id],ROW()-5)),"",SUMIFS(Cortes[propina],Cortes[id_jornada],INDEX(Jornadas[id],ROW()-5),Cortes[id_barbero],LOOKUP($I$4,Barberos[nombre],Barberos[id])))</f>
        <v>0</v>
      </c>
      <c r="L286" s="20" cm="1">
        <f t="array" ref="L286">IF(ISERROR(INDEX(Jornadas[id],ROW()-5)),"",SUMIFS(Adelantos[importe],Adelantos[id_jornada],INDEX(Jornadas[id],ROW()-5),Adelantos[id_barbero],LOOKUP($I$4,Barberos[nombre],Barberos[id])))</f>
        <v>0</v>
      </c>
      <c r="M286" s="20" cm="1">
        <f t="array" ref="M286">IF(ISERROR(INDEX(Jornadas[id],ROW()-5)),"",J286+K286-L286)</f>
        <v>0</v>
      </c>
      <c r="N286" s="1" cm="1">
        <f t="array" ref="N286">IF(ISERROR(INDEX(Jornadas[id],ROW()-5)),"",COUNTIFS(_Cortes!$C:$C,INDEX(Jornadas[id],ROW()-5),_Cortes!$B:$B,LOOKUP($N$4,_Barberos!$B:$B,_Barberos!$A:$A)))</f>
        <v>8</v>
      </c>
      <c r="O286" s="20" cm="1">
        <f t="array" ref="O286">IF(ISERROR(INDEX(Jornadas[id],ROW()-5)),"",INT(SUMIFS(Cortes[importe],Cortes[id_jornada],INDEX(Jornadas[id],ROW()-5),Cortes[id_barbero],LOOKUP($N$4,Barberos[nombre],Barberos[id]))*(INDEX(Jornadas[comision_barberos],1)/100)))</f>
        <v>40000</v>
      </c>
      <c r="P286" s="20" cm="1">
        <f t="array" ref="P286">IF(ISERROR(INDEX(Jornadas[id],ROW()-5)),"",SUMIFS(Cortes[propina],Cortes[id_jornada],INDEX(Jornadas[id],ROW()-5),Cortes[id_barbero],LOOKUP($N$4,Barberos[nombre],Barberos[id])))</f>
        <v>18000</v>
      </c>
      <c r="Q286" s="20" cm="1">
        <f t="array" ref="Q286">IF(ISERROR(INDEX(Jornadas[id],ROW()-5)),"",SUMIFS(Adelantos[importe],Adelantos[id_jornada],INDEX(Jornadas[id],ROW()-5),Adelantos[id_barbero],LOOKUP($N$4,Barberos[nombre],Barberos[id])))</f>
        <v>0</v>
      </c>
      <c r="R286" s="20" cm="1">
        <f t="array" ref="R286">IF(ISERROR(INDEX(Jornadas[id],ROW()-5)),"",O286+P286-Q286)</f>
        <v>58000</v>
      </c>
      <c r="S286" s="1" cm="1">
        <f t="array" ref="S286">IF(ISERROR(INDEX(Jornadas[id],ROW()-5)),"",COUNTIFS(_Cortes!$C:$C,INDEX(Jornadas[id],ROW()-5),_Cortes!$B:$B,LOOKUP($S$4,_Barberos!$B:$B,_Barberos!$A:$A)))</f>
        <v>8</v>
      </c>
      <c r="T286" s="20" cm="1">
        <f t="array" ref="T286">IF(ISERROR(INDEX(Jornadas[id],ROW()-5)),"",INT(SUMIFS(Cortes[importe],Cortes[id_jornada],INDEX(Jornadas[id],ROW()-5),Cortes[id_barbero],LOOKUP($S$4,Barberos[nombre],Barberos[id]))*(INDEX(Jornadas[comision_barberos],1)/100)))</f>
        <v>44500</v>
      </c>
      <c r="U286" s="20" cm="1">
        <f t="array" ref="U286">IF(ISERROR(INDEX(Jornadas[id],ROW()-5)),"",SUMIFS(Cortes[propina],Cortes[id_jornada],INDEX(Jornadas[id],ROW()-5),Cortes[id_barbero],LOOKUP($S$4,Barberos[nombre],Barberos[id])))</f>
        <v>5100</v>
      </c>
      <c r="V286" s="20" cm="1">
        <f t="array" ref="V286">IF(ISERROR(INDEX(Jornadas[id],ROW()-5)),"",SUMIFS(Adelantos[importe],Adelantos[id_jornada],INDEX(Jornadas[id],ROW()-5),Adelantos[id_barbero],LOOKUP($S$4,Barberos[nombre],Barberos[id])))</f>
        <v>0</v>
      </c>
      <c r="W286" s="20" cm="1">
        <f t="array" ref="W286">IF(ISERROR(INDEX(Jornadas[id],ROW()-5)),"",T286+U286-V286)</f>
        <v>49600</v>
      </c>
      <c r="X286" s="1" cm="1">
        <f t="array" ref="X286">IF(ISERROR(INDEX(Jornadas[id],ROW()-5)),"",COUNTIFS(_Cortes!$C:$C,INDEX(Jornadas[id],ROW()-5),_Cortes!$B:$B,LOOKUP($X$4,_Barberos!$B:$B,_Barberos!$A:$A)))</f>
        <v>8</v>
      </c>
      <c r="Y286" s="20" cm="1">
        <f t="array" ref="Y286">IF(ISERROR(INDEX(Jornadas[id],ROW()-5)),"",INT(SUMIFS(Cortes[importe],Cortes[id_jornada],INDEX(Jornadas[id],ROW()-5),Cortes[id_barbero],LOOKUP($X$4,Barberos[nombre],Barberos[id]))*(INDEX(Jornadas[comision_barberos],1)/100)))</f>
        <v>41500</v>
      </c>
      <c r="Z286" s="20" cm="1">
        <f t="array" ref="Z286">IF(ISERROR(INDEX(Jornadas[id],ROW()-5)),"",SUMIFS(Cortes[propina],Cortes[id_jornada],INDEX(Jornadas[id],ROW()-5),Cortes[id_barbero],LOOKUP($X$4,Barberos[nombre],Barberos[id])))</f>
        <v>5000</v>
      </c>
      <c r="AA286" s="20" cm="1">
        <f t="array" ref="AA286">IF(ISERROR(INDEX(Jornadas[id],ROW()-5)),"",SUMIFS(Adelantos[importe],Adelantos[id_jornada],INDEX(Jornadas[id],ROW()-5),Adelantos[id_barbero],LOOKUP($X$4,Barberos[nombre],Barberos[id])))</f>
        <v>0</v>
      </c>
      <c r="AB286" s="20" cm="1">
        <f t="array" ref="AB286">IF(ISERROR(INDEX(Jornadas[id],ROW()-5)),"",Y286+Z286-AA286)</f>
        <v>46500</v>
      </c>
      <c r="AC286" s="1" cm="1">
        <f t="array" ref="AC286">IF(ISERROR(INDEX(Jornadas[id],ROW()-5)),"",COUNTIFS(_Cortes!$C:$C,INDEX(Jornadas[id],ROW()-5),_Cortes!$B:$B,LOOKUP($AC$4,_Barberos!$B:$B,_Barberos!$A:$A)))</f>
        <v>11</v>
      </c>
      <c r="AD286" s="20" cm="1">
        <f t="array" ref="AD286">IF(ISERROR(INDEX(Jornadas[id],ROW()-5)),"",INT(SUMIFS(Cortes[importe],Cortes[id_jornada],INDEX(Jornadas[id],ROW()-5),Cortes[id_barbero],LOOKUP($AC$4,Barberos[nombre],Barberos[id]))*(INDEX(Jornadas[comision_barberos],1)/100)))</f>
        <v>56500</v>
      </c>
      <c r="AE286" s="20" cm="1">
        <f t="array" ref="AE286">IF(ISERROR(INDEX(Jornadas[id],ROW()-5)),"",SUMIFS(Cortes[propina],Cortes[id_jornada],INDEX(Jornadas[id],ROW()-5),Cortes[id_barbero],LOOKUP($AC$4,Barberos[nombre],Barberos[id])))</f>
        <v>2000</v>
      </c>
      <c r="AF286" s="20" cm="1">
        <f t="array" ref="AF286">IF(ISERROR(INDEX(Jornadas[id],ROW()-5)),"",SUMIFS(Adelantos[importe],Adelantos[id_jornada],INDEX(Jornadas[id],ROW()-5),Adelantos[id_barbero],LOOKUP($AC$4,Barberos[nombre],Barberos[id])))</f>
        <v>0</v>
      </c>
      <c r="AG286" s="20" cm="1">
        <f t="array" ref="AG286">IF(ISERROR(INDEX(Jornadas[id],ROW()-5)),"",AD286+AE286-AF286)</f>
        <v>58500</v>
      </c>
      <c r="AH286" s="1" cm="1">
        <f t="array" ref="AH286">IF(ISERROR(INDEX(Jornadas[id],ROW()-5)),"",COUNTIFS(_Cortes!$C:$C,INDEX(Jornadas[id],ROW()-5),_Cortes!$B:$B,LOOKUP($AH$4,_Barberos!$B:$B,_Barberos!$A:$A)))</f>
        <v>0</v>
      </c>
      <c r="AI286" s="20" cm="1">
        <f t="array" ref="AI286">IF(ISERROR(INDEX(Jornadas[id],ROW()-5)),"",INT(SUMIFS(Cortes[importe],Cortes[id_jornada],INDEX(Jornadas[id],ROW()-5),Cortes[id_barbero],LOOKUP($AH$4,Barberos[nombre],Barberos[id]))*(INDEX(Jornadas[comision_barberos],1)/100)))</f>
        <v>0</v>
      </c>
      <c r="AJ286" s="20" cm="1">
        <f t="array" ref="AJ286">IF(ISERROR(INDEX(Jornadas[id],ROW()-5)),"",SUMIFS(Cortes[propina],Cortes[id_jornada],INDEX(Jornadas[id],ROW()-5),Cortes[id_barbero],LOOKUP($AH$4,Barberos[nombre],Barberos[id])))</f>
        <v>0</v>
      </c>
      <c r="AK286" s="20" cm="1">
        <f t="array" ref="AK286">IF(ISERROR(INDEX(Jornadas[id],ROW()-5)),"",SUMIFS(Adelantos[importe],Adelantos[id_jornada],INDEX(Jornadas[id],ROW()-5),Adelantos[id_barbero],LOOKUP($AH$4,Barberos[nombre],Barberos[id])))</f>
        <v>0</v>
      </c>
      <c r="AL286" s="20" cm="1">
        <f t="array" ref="AL286">IF(ISERROR(INDEX(Jornadas[id],ROW()-5)),"",AI286+AJ286-AK286)</f>
        <v>0</v>
      </c>
      <c r="AM286" s="1" cm="1">
        <f t="array" ref="AM286">IF(ISERROR(INDEX(Jornadas[id],ROW()-5)),"",COUNTIFS(_Cortes!$C:$C,INDEX(Jornadas[id],ROW()-5),_Cortes!$B:$B,LOOKUP($AM$4,_Barberos!$B:$B,_Barberos!$A:$A)))</f>
        <v>10</v>
      </c>
      <c r="AN286" s="20" cm="1">
        <f t="array" ref="AN286">IF(ISERROR(INDEX(Jornadas[id],ROW()-5)),"",INT(SUMIFS(Cortes[importe],Cortes[id_jornada],INDEX(Jornadas[id],ROW()-5),Cortes[id_barbero],LOOKUP($AM$4,Barberos[nombre],Barberos[id]))*(INDEX(Jornadas[comision_barberos],1)/100)))</f>
        <v>50000</v>
      </c>
      <c r="AO286" s="20" cm="1">
        <f t="array" ref="AO286">IF(ISERROR(INDEX(Jornadas[id],ROW()-5)),"",SUMIFS(Cortes[propina],Cortes[id_jornada],INDEX(Jornadas[id],ROW()-5),Cortes[id_barbero],LOOKUP($AM$4,Barberos[nombre],Barberos[id])))</f>
        <v>3600</v>
      </c>
      <c r="AP286" s="20" cm="1">
        <f t="array" ref="AP286">IF(ISERROR(INDEX(Jornadas[id],ROW()-5)),"",SUMIFS(Adelantos[importe],Adelantos[id_jornada],INDEX(Jornadas[id],ROW()-5),Adelantos[id_barbero],LOOKUP($AM$4,Barberos[nombre],Barberos[id])))</f>
        <v>0</v>
      </c>
      <c r="AQ286" s="20" cm="1">
        <f t="array" ref="AQ286">IF(ISERROR(INDEX(Jornadas[id],ROW()-5)),"",AN286+AO286-AP286)</f>
        <v>53600</v>
      </c>
      <c r="AR286" s="1" cm="1">
        <f t="array" ref="AR286">IF(ISERROR(INDEX(Jornadas[id],ROW()-5)),"",COUNTIFS(_Cortes!$C:$C,INDEX(Jornadas[id],ROW()-5),_Cortes!$B:$B,LOOKUP($AR$4,_Barberos!$B:$B,_Barberos!$A:$A)))</f>
        <v>0</v>
      </c>
      <c r="AS286" s="20" cm="1">
        <f t="array" ref="AS286">IF(ISERROR(INDEX(Jornadas[id],ROW()-5)),"",INT(SUMIFS(Cortes[importe],Cortes[id_jornada],INDEX(Jornadas[id],ROW()-5),Cortes[id_barbero],LOOKUP($AR$4,Barberos[nombre],Barberos[id]))*(INDEX(Jornadas[comision_barberos],1)/100)))</f>
        <v>0</v>
      </c>
      <c r="AT286" s="20" cm="1">
        <f t="array" ref="AT286">IF(ISERROR(INDEX(Jornadas[id],ROW()-5)),"",SUMIFS(Cortes[propina],Cortes[id_jornada],INDEX(Jornadas[id],ROW()-5),Cortes[id_barbero],LOOKUP($AR$4,Barberos[nombre],Barberos[id])))</f>
        <v>0</v>
      </c>
      <c r="AU286" s="20" cm="1">
        <f t="array" ref="AU286">IF(ISERROR(INDEX(Jornadas[id],ROW()-5)),"",SUMIFS(Adelantos[importe],Adelantos[id_jornada],INDEX(Jornadas[id],ROW()-5),Adelantos[id_barbero],LOOKUP($AR$4,Barberos[nombre],Barberos[id])))</f>
        <v>0</v>
      </c>
      <c r="AV286" s="20" cm="1">
        <f t="array" ref="AV286">IF(ISERROR(INDEX(Jornadas[id],ROW()-5)),"",AS286+AT286-AU286)</f>
        <v>0</v>
      </c>
    </row>
    <row r="287" spans="1:48" ht="15" hidden="1" customHeight="1" x14ac:dyDescent="0.3">
      <c r="A287" s="51" t="str">
        <f t="shared" si="4"/>
        <v>Monday</v>
      </c>
      <c r="B287" s="52"/>
      <c r="C287" s="36" cm="1">
        <f t="array" ref="C287">IF(ISERROR(INDEX(Jornadas[id],ROW()-5)),"",INDEX(Jornadas[fecha],ROW()-5))</f>
        <v>45992</v>
      </c>
      <c r="D287" s="2" cm="1">
        <f t="array" ref="D287">IF(ISERROR(INDEX(Jornadas[id],ROW()-5)),"",COUNTIFS(_Cortes!$C:$C,INDEX(Jornadas[id],ROW()-5),_Cortes!$B:$B,LOOKUP($D$4,_Barberos!$B:$B,_Barberos!$A:$A)))</f>
        <v>0</v>
      </c>
      <c r="E287" s="21" cm="1">
        <f t="array" ref="E287">IF(ISERROR(INDEX(Jornadas[id],ROW()-5)),"",INT(SUMIFS(Cortes[importe],Cortes[id_jornada],INDEX(Jornadas[id],ROW()-5),Cortes[id_barbero],LOOKUP($D$4,Barberos[nombre],Barberos[id]))*(INDEX(Jornadas[comision_barberos],1)/100)))</f>
        <v>0</v>
      </c>
      <c r="F287" s="21" cm="1">
        <f t="array" ref="F287">IF(ISERROR(INDEX(Jornadas[id],ROW()-5)),"",SUMIFS(Cortes[propina],Cortes[id_jornada],INDEX(Jornadas[id],ROW()-5),Cortes[id_barbero],LOOKUP($D$4,Barberos[nombre],Barberos[id])))</f>
        <v>0</v>
      </c>
      <c r="G287" s="21" cm="1">
        <f t="array" ref="G287">IF(ISERROR(INDEX(Jornadas[id],ROW()-5)),"",SUMIFS(Adelantos[importe],Adelantos[id_jornada],INDEX(Jornadas[id],ROW()-5),Adelantos[id_barbero],LOOKUP($D$4,Barberos[nombre],Barberos[id])))</f>
        <v>0</v>
      </c>
      <c r="H287" s="21" cm="1">
        <f t="array" ref="H287">IF(ISERROR(INDEX(Jornadas[id],ROW()-5)),"",E287+F287-G287)</f>
        <v>0</v>
      </c>
      <c r="I287" s="2" cm="1">
        <f t="array" ref="I287">IF(ISERROR(INDEX(Jornadas[id],ROW()-5)),"",COUNTIFS(_Cortes!$C:$C,INDEX(Jornadas[id],ROW()-5),_Cortes!$B:$B,LOOKUP($I$4,_Barberos!$B:$B,_Barberos!$A:$A)))</f>
        <v>8</v>
      </c>
      <c r="J287" s="21" cm="1">
        <f t="array" ref="J287">IF(ISERROR(INDEX(Jornadas[id],ROW()-5)),"",INT(SUMIFS(Cortes[importe],Cortes[id_jornada],INDEX(Jornadas[id],ROW()-5),Cortes[id_barbero],LOOKUP($I$4,Barberos[nombre],Barberos[id]))*(INDEX(Jornadas[comision_barberos],1)/100)))</f>
        <v>40000</v>
      </c>
      <c r="K287" s="21" cm="1">
        <f t="array" ref="K287">IF(ISERROR(INDEX(Jornadas[id],ROW()-5)),"",SUMIFS(Cortes[propina],Cortes[id_jornada],INDEX(Jornadas[id],ROW()-5),Cortes[id_barbero],LOOKUP($I$4,Barberos[nombre],Barberos[id])))</f>
        <v>5000</v>
      </c>
      <c r="L287" s="21" cm="1">
        <f t="array" ref="L287">IF(ISERROR(INDEX(Jornadas[id],ROW()-5)),"",SUMIFS(Adelantos[importe],Adelantos[id_jornada],INDEX(Jornadas[id],ROW()-5),Adelantos[id_barbero],LOOKUP($I$4,Barberos[nombre],Barberos[id])))</f>
        <v>0</v>
      </c>
      <c r="M287" s="21" cm="1">
        <f t="array" ref="M287">IF(ISERROR(INDEX(Jornadas[id],ROW()-5)),"",J287+K287-L287)</f>
        <v>45000</v>
      </c>
      <c r="N287" s="2" cm="1">
        <f t="array" ref="N287">IF(ISERROR(INDEX(Jornadas[id],ROW()-5)),"",COUNTIFS(_Cortes!$C:$C,INDEX(Jornadas[id],ROW()-5),_Cortes!$B:$B,LOOKUP($N$4,_Barberos!$B:$B,_Barberos!$A:$A)))</f>
        <v>15</v>
      </c>
      <c r="O287" s="21" cm="1">
        <f t="array" ref="O287">IF(ISERROR(INDEX(Jornadas[id],ROW()-5)),"",INT(SUMIFS(Cortes[importe],Cortes[id_jornada],INDEX(Jornadas[id],ROW()-5),Cortes[id_barbero],LOOKUP($N$4,Barberos[nombre],Barberos[id]))*(INDEX(Jornadas[comision_barberos],1)/100)))</f>
        <v>79500</v>
      </c>
      <c r="P287" s="21" cm="1">
        <f t="array" ref="P287">IF(ISERROR(INDEX(Jornadas[id],ROW()-5)),"",SUMIFS(Cortes[propina],Cortes[id_jornada],INDEX(Jornadas[id],ROW()-5),Cortes[id_barbero],LOOKUP($N$4,Barberos[nombre],Barberos[id])))</f>
        <v>6900</v>
      </c>
      <c r="Q287" s="21" cm="1">
        <f t="array" ref="Q287">IF(ISERROR(INDEX(Jornadas[id],ROW()-5)),"",SUMIFS(Adelantos[importe],Adelantos[id_jornada],INDEX(Jornadas[id],ROW()-5),Adelantos[id_barbero],LOOKUP($N$4,Barberos[nombre],Barberos[id])))</f>
        <v>0</v>
      </c>
      <c r="R287" s="21" cm="1">
        <f t="array" ref="R287">IF(ISERROR(INDEX(Jornadas[id],ROW()-5)),"",O287+P287-Q287)</f>
        <v>86400</v>
      </c>
      <c r="S287" s="2" cm="1">
        <f t="array" ref="S287">IF(ISERROR(INDEX(Jornadas[id],ROW()-5)),"",COUNTIFS(_Cortes!$C:$C,INDEX(Jornadas[id],ROW()-5),_Cortes!$B:$B,LOOKUP($S$4,_Barberos!$B:$B,_Barberos!$A:$A)))</f>
        <v>11</v>
      </c>
      <c r="T287" s="21" cm="1">
        <f t="array" ref="T287">IF(ISERROR(INDEX(Jornadas[id],ROW()-5)),"",INT(SUMIFS(Cortes[importe],Cortes[id_jornada],INDEX(Jornadas[id],ROW()-5),Cortes[id_barbero],LOOKUP($S$4,Barberos[nombre],Barberos[id]))*(INDEX(Jornadas[comision_barberos],1)/100)))</f>
        <v>55000</v>
      </c>
      <c r="U287" s="21" cm="1">
        <f t="array" ref="U287">IF(ISERROR(INDEX(Jornadas[id],ROW()-5)),"",SUMIFS(Cortes[propina],Cortes[id_jornada],INDEX(Jornadas[id],ROW()-5),Cortes[id_barbero],LOOKUP($S$4,Barberos[nombre],Barberos[id])))</f>
        <v>8000</v>
      </c>
      <c r="V287" s="21" cm="1">
        <f t="array" ref="V287">IF(ISERROR(INDEX(Jornadas[id],ROW()-5)),"",SUMIFS(Adelantos[importe],Adelantos[id_jornada],INDEX(Jornadas[id],ROW()-5),Adelantos[id_barbero],LOOKUP($S$4,Barberos[nombre],Barberos[id])))</f>
        <v>0</v>
      </c>
      <c r="W287" s="21" cm="1">
        <f t="array" ref="W287">IF(ISERROR(INDEX(Jornadas[id],ROW()-5)),"",T287+U287-V287)</f>
        <v>63000</v>
      </c>
      <c r="X287" s="2" cm="1">
        <f t="array" ref="X287">IF(ISERROR(INDEX(Jornadas[id],ROW()-5)),"",COUNTIFS(_Cortes!$C:$C,INDEX(Jornadas[id],ROW()-5),_Cortes!$B:$B,LOOKUP($X$4,_Barberos!$B:$B,_Barberos!$A:$A)))</f>
        <v>0</v>
      </c>
      <c r="Y287" s="21" cm="1">
        <f t="array" ref="Y287">IF(ISERROR(INDEX(Jornadas[id],ROW()-5)),"",INT(SUMIFS(Cortes[importe],Cortes[id_jornada],INDEX(Jornadas[id],ROW()-5),Cortes[id_barbero],LOOKUP($X$4,Barberos[nombre],Barberos[id]))*(INDEX(Jornadas[comision_barberos],1)/100)))</f>
        <v>0</v>
      </c>
      <c r="Z287" s="21" cm="1">
        <f t="array" ref="Z287">IF(ISERROR(INDEX(Jornadas[id],ROW()-5)),"",SUMIFS(Cortes[propina],Cortes[id_jornada],INDEX(Jornadas[id],ROW()-5),Cortes[id_barbero],LOOKUP($X$4,Barberos[nombre],Barberos[id])))</f>
        <v>0</v>
      </c>
      <c r="AA287" s="21" cm="1">
        <f t="array" ref="AA287">IF(ISERROR(INDEX(Jornadas[id],ROW()-5)),"",SUMIFS(Adelantos[importe],Adelantos[id_jornada],INDEX(Jornadas[id],ROW()-5),Adelantos[id_barbero],LOOKUP($X$4,Barberos[nombre],Barberos[id])))</f>
        <v>0</v>
      </c>
      <c r="AB287" s="21" cm="1">
        <f t="array" ref="AB287">IF(ISERROR(INDEX(Jornadas[id],ROW()-5)),"",Y287+Z287-AA287)</f>
        <v>0</v>
      </c>
      <c r="AC287" s="2" cm="1">
        <f t="array" ref="AC287">IF(ISERROR(INDEX(Jornadas[id],ROW()-5)),"",COUNTIFS(_Cortes!$C:$C,INDEX(Jornadas[id],ROW()-5),_Cortes!$B:$B,LOOKUP($AC$4,_Barberos!$B:$B,_Barberos!$A:$A)))</f>
        <v>0</v>
      </c>
      <c r="AD287" s="21" cm="1">
        <f t="array" ref="AD287">IF(ISERROR(INDEX(Jornadas[id],ROW()-5)),"",INT(SUMIFS(Cortes[importe],Cortes[id_jornada],INDEX(Jornadas[id],ROW()-5),Cortes[id_barbero],LOOKUP($AC$4,Barberos[nombre],Barberos[id]))*(INDEX(Jornadas[comision_barberos],1)/100)))</f>
        <v>0</v>
      </c>
      <c r="AE287" s="21" cm="1">
        <f t="array" ref="AE287">IF(ISERROR(INDEX(Jornadas[id],ROW()-5)),"",SUMIFS(Cortes[propina],Cortes[id_jornada],INDEX(Jornadas[id],ROW()-5),Cortes[id_barbero],LOOKUP($AC$4,Barberos[nombre],Barberos[id])))</f>
        <v>0</v>
      </c>
      <c r="AF287" s="21" cm="1">
        <f t="array" ref="AF287">IF(ISERROR(INDEX(Jornadas[id],ROW()-5)),"",SUMIFS(Adelantos[importe],Adelantos[id_jornada],INDEX(Jornadas[id],ROW()-5),Adelantos[id_barbero],LOOKUP($AC$4,Barberos[nombre],Barberos[id])))</f>
        <v>0</v>
      </c>
      <c r="AG287" s="21" cm="1">
        <f t="array" ref="AG287">IF(ISERROR(INDEX(Jornadas[id],ROW()-5)),"",AD287+AE287-AF287)</f>
        <v>0</v>
      </c>
      <c r="AH287" s="2" cm="1">
        <f t="array" ref="AH287">IF(ISERROR(INDEX(Jornadas[id],ROW()-5)),"",COUNTIFS(_Cortes!$C:$C,INDEX(Jornadas[id],ROW()-5),_Cortes!$B:$B,LOOKUP($AH$4,_Barberos!$B:$B,_Barberos!$A:$A)))</f>
        <v>0</v>
      </c>
      <c r="AI287" s="21" cm="1">
        <f t="array" ref="AI287">IF(ISERROR(INDEX(Jornadas[id],ROW()-5)),"",INT(SUMIFS(Cortes[importe],Cortes[id_jornada],INDEX(Jornadas[id],ROW()-5),Cortes[id_barbero],LOOKUP($AH$4,Barberos[nombre],Barberos[id]))*(INDEX(Jornadas[comision_barberos],1)/100)))</f>
        <v>0</v>
      </c>
      <c r="AJ287" s="21" cm="1">
        <f t="array" ref="AJ287">IF(ISERROR(INDEX(Jornadas[id],ROW()-5)),"",SUMIFS(Cortes[propina],Cortes[id_jornada],INDEX(Jornadas[id],ROW()-5),Cortes[id_barbero],LOOKUP($AH$4,Barberos[nombre],Barberos[id])))</f>
        <v>0</v>
      </c>
      <c r="AK287" s="21" cm="1">
        <f t="array" ref="AK287">IF(ISERROR(INDEX(Jornadas[id],ROW()-5)),"",SUMIFS(Adelantos[importe],Adelantos[id_jornada],INDEX(Jornadas[id],ROW()-5),Adelantos[id_barbero],LOOKUP($AH$4,Barberos[nombre],Barberos[id])))</f>
        <v>0</v>
      </c>
      <c r="AL287" s="21" cm="1">
        <f t="array" ref="AL287">IF(ISERROR(INDEX(Jornadas[id],ROW()-5)),"",AI287+AJ287-AK287)</f>
        <v>0</v>
      </c>
      <c r="AM287" s="2" cm="1">
        <f t="array" ref="AM287">IF(ISERROR(INDEX(Jornadas[id],ROW()-5)),"",COUNTIFS(_Cortes!$C:$C,INDEX(Jornadas[id],ROW()-5),_Cortes!$B:$B,LOOKUP($AM$4,_Barberos!$B:$B,_Barberos!$A:$A)))</f>
        <v>0</v>
      </c>
      <c r="AN287" s="21" cm="1">
        <f t="array" ref="AN287">IF(ISERROR(INDEX(Jornadas[id],ROW()-5)),"",INT(SUMIFS(Cortes[importe],Cortes[id_jornada],INDEX(Jornadas[id],ROW()-5),Cortes[id_barbero],LOOKUP($AM$4,Barberos[nombre],Barberos[id]))*(INDEX(Jornadas[comision_barberos],1)/100)))</f>
        <v>0</v>
      </c>
      <c r="AO287" s="21" cm="1">
        <f t="array" ref="AO287">IF(ISERROR(INDEX(Jornadas[id],ROW()-5)),"",SUMIFS(Cortes[propina],Cortes[id_jornada],INDEX(Jornadas[id],ROW()-5),Cortes[id_barbero],LOOKUP($AM$4,Barberos[nombre],Barberos[id])))</f>
        <v>0</v>
      </c>
      <c r="AP287" s="21" cm="1">
        <f t="array" ref="AP287">IF(ISERROR(INDEX(Jornadas[id],ROW()-5)),"",SUMIFS(Adelantos[importe],Adelantos[id_jornada],INDEX(Jornadas[id],ROW()-5),Adelantos[id_barbero],LOOKUP($AM$4,Barberos[nombre],Barberos[id])))</f>
        <v>0</v>
      </c>
      <c r="AQ287" s="21" cm="1">
        <f t="array" ref="AQ287">IF(ISERROR(INDEX(Jornadas[id],ROW()-5)),"",AN287+AO287-AP287)</f>
        <v>0</v>
      </c>
      <c r="AR287" s="2" cm="1">
        <f t="array" ref="AR287">IF(ISERROR(INDEX(Jornadas[id],ROW()-5)),"",COUNTIFS(_Cortes!$C:$C,INDEX(Jornadas[id],ROW()-5),_Cortes!$B:$B,LOOKUP($AR$4,_Barberos!$B:$B,_Barberos!$A:$A)))</f>
        <v>0</v>
      </c>
      <c r="AS287" s="21" cm="1">
        <f t="array" ref="AS287">IF(ISERROR(INDEX(Jornadas[id],ROW()-5)),"",INT(SUMIFS(Cortes[importe],Cortes[id_jornada],INDEX(Jornadas[id],ROW()-5),Cortes[id_barbero],LOOKUP($AR$4,Barberos[nombre],Barberos[id]))*(INDEX(Jornadas[comision_barberos],1)/100)))</f>
        <v>0</v>
      </c>
      <c r="AT287" s="21" cm="1">
        <f t="array" ref="AT287">IF(ISERROR(INDEX(Jornadas[id],ROW()-5)),"",SUMIFS(Cortes[propina],Cortes[id_jornada],INDEX(Jornadas[id],ROW()-5),Cortes[id_barbero],LOOKUP($AR$4,Barberos[nombre],Barberos[id])))</f>
        <v>0</v>
      </c>
      <c r="AU287" s="21" cm="1">
        <f t="array" ref="AU287">IF(ISERROR(INDEX(Jornadas[id],ROW()-5)),"",SUMIFS(Adelantos[importe],Adelantos[id_jornada],INDEX(Jornadas[id],ROW()-5),Adelantos[id_barbero],LOOKUP($AR$4,Barberos[nombre],Barberos[id])))</f>
        <v>0</v>
      </c>
      <c r="AV287" s="21" cm="1">
        <f t="array" ref="AV287">IF(ISERROR(INDEX(Jornadas[id],ROW()-5)),"",AS287+AT287-AU287)</f>
        <v>0</v>
      </c>
    </row>
    <row r="288" spans="1:48" ht="15" hidden="1" customHeight="1" x14ac:dyDescent="0.3">
      <c r="A288" s="53" t="str">
        <f t="shared" si="4"/>
        <v>Tuesday</v>
      </c>
      <c r="B288" s="54"/>
      <c r="C288" s="38" cm="1">
        <f t="array" ref="C288">IF(ISERROR(INDEX(Jornadas[id],ROW()-5)),"",INDEX(Jornadas[fecha],ROW()-5))</f>
        <v>45993</v>
      </c>
      <c r="D288" s="1" cm="1">
        <f t="array" ref="D288">IF(ISERROR(INDEX(Jornadas[id],ROW()-5)),"",COUNTIFS(_Cortes!$C:$C,INDEX(Jornadas[id],ROW()-5),_Cortes!$B:$B,LOOKUP($D$4,_Barberos!$B:$B,_Barberos!$A:$A)))</f>
        <v>0</v>
      </c>
      <c r="E288" s="20" cm="1">
        <f t="array" ref="E288">IF(ISERROR(INDEX(Jornadas[id],ROW()-5)),"",INT(SUMIFS(Cortes[importe],Cortes[id_jornada],INDEX(Jornadas[id],ROW()-5),Cortes[id_barbero],LOOKUP($D$4,Barberos[nombre],Barberos[id]))*(INDEX(Jornadas[comision_barberos],1)/100)))</f>
        <v>0</v>
      </c>
      <c r="F288" s="20" cm="1">
        <f t="array" ref="F288">IF(ISERROR(INDEX(Jornadas[id],ROW()-5)),"",SUMIFS(Cortes[propina],Cortes[id_jornada],INDEX(Jornadas[id],ROW()-5),Cortes[id_barbero],LOOKUP($D$4,Barberos[nombre],Barberos[id])))</f>
        <v>0</v>
      </c>
      <c r="G288" s="20" cm="1">
        <f t="array" ref="G288">IF(ISERROR(INDEX(Jornadas[id],ROW()-5)),"",SUMIFS(Adelantos[importe],Adelantos[id_jornada],INDEX(Jornadas[id],ROW()-5),Adelantos[id_barbero],LOOKUP($D$4,Barberos[nombre],Barberos[id])))</f>
        <v>0</v>
      </c>
      <c r="H288" s="20" cm="1">
        <f t="array" ref="H288">IF(ISERROR(INDEX(Jornadas[id],ROW()-5)),"",E288+F288-G288)</f>
        <v>0</v>
      </c>
      <c r="I288" s="1" cm="1">
        <f t="array" ref="I288">IF(ISERROR(INDEX(Jornadas[id],ROW()-5)),"",COUNTIFS(_Cortes!$C:$C,INDEX(Jornadas[id],ROW()-5),_Cortes!$B:$B,LOOKUP($I$4,_Barberos!$B:$B,_Barberos!$A:$A)))</f>
        <v>0</v>
      </c>
      <c r="J288" s="20" cm="1">
        <f t="array" ref="J288">IF(ISERROR(INDEX(Jornadas[id],ROW()-5)),"",INT(SUMIFS(Cortes[importe],Cortes[id_jornada],INDEX(Jornadas[id],ROW()-5),Cortes[id_barbero],LOOKUP($I$4,Barberos[nombre],Barberos[id]))*(INDEX(Jornadas[comision_barberos],1)/100)))</f>
        <v>0</v>
      </c>
      <c r="K288" s="20" cm="1">
        <f t="array" ref="K288">IF(ISERROR(INDEX(Jornadas[id],ROW()-5)),"",SUMIFS(Cortes[propina],Cortes[id_jornada],INDEX(Jornadas[id],ROW()-5),Cortes[id_barbero],LOOKUP($I$4,Barberos[nombre],Barberos[id])))</f>
        <v>0</v>
      </c>
      <c r="L288" s="20" cm="1">
        <f t="array" ref="L288">IF(ISERROR(INDEX(Jornadas[id],ROW()-5)),"",SUMIFS(Adelantos[importe],Adelantos[id_jornada],INDEX(Jornadas[id],ROW()-5),Adelantos[id_barbero],LOOKUP($I$4,Barberos[nombre],Barberos[id])))</f>
        <v>0</v>
      </c>
      <c r="M288" s="20" cm="1">
        <f t="array" ref="M288">IF(ISERROR(INDEX(Jornadas[id],ROW()-5)),"",J288+K288-L288)</f>
        <v>0</v>
      </c>
      <c r="N288" s="1" cm="1">
        <f t="array" ref="N288">IF(ISERROR(INDEX(Jornadas[id],ROW()-5)),"",COUNTIFS(_Cortes!$C:$C,INDEX(Jornadas[id],ROW()-5),_Cortes!$B:$B,LOOKUP($N$4,_Barberos!$B:$B,_Barberos!$A:$A)))</f>
        <v>15</v>
      </c>
      <c r="O288" s="20" cm="1">
        <f t="array" ref="O288">IF(ISERROR(INDEX(Jornadas[id],ROW()-5)),"",INT(SUMIFS(Cortes[importe],Cortes[id_jornada],INDEX(Jornadas[id],ROW()-5),Cortes[id_barbero],LOOKUP($N$4,Barberos[nombre],Barberos[id]))*(INDEX(Jornadas[comision_barberos],1)/100)))</f>
        <v>76500</v>
      </c>
      <c r="P288" s="20" cm="1">
        <f t="array" ref="P288">IF(ISERROR(INDEX(Jornadas[id],ROW()-5)),"",SUMIFS(Cortes[propina],Cortes[id_jornada],INDEX(Jornadas[id],ROW()-5),Cortes[id_barbero],LOOKUP($N$4,Barberos[nombre],Barberos[id])))</f>
        <v>6200</v>
      </c>
      <c r="Q288" s="20" cm="1">
        <f t="array" ref="Q288">IF(ISERROR(INDEX(Jornadas[id],ROW()-5)),"",SUMIFS(Adelantos[importe],Adelantos[id_jornada],INDEX(Jornadas[id],ROW()-5),Adelantos[id_barbero],LOOKUP($N$4,Barberos[nombre],Barberos[id])))</f>
        <v>2300</v>
      </c>
      <c r="R288" s="20" cm="1">
        <f t="array" ref="R288">IF(ISERROR(INDEX(Jornadas[id],ROW()-5)),"",O288+P288-Q288)</f>
        <v>80400</v>
      </c>
      <c r="S288" s="1" cm="1">
        <f t="array" ref="S288">IF(ISERROR(INDEX(Jornadas[id],ROW()-5)),"",COUNTIFS(_Cortes!$C:$C,INDEX(Jornadas[id],ROW()-5),_Cortes!$B:$B,LOOKUP($S$4,_Barberos!$B:$B,_Barberos!$A:$A)))</f>
        <v>11</v>
      </c>
      <c r="T288" s="20" cm="1">
        <f t="array" ref="T288">IF(ISERROR(INDEX(Jornadas[id],ROW()-5)),"",INT(SUMIFS(Cortes[importe],Cortes[id_jornada],INDEX(Jornadas[id],ROW()-5),Cortes[id_barbero],LOOKUP($S$4,Barberos[nombre],Barberos[id]))*(INDEX(Jornadas[comision_barberos],1)/100)))</f>
        <v>56500</v>
      </c>
      <c r="U288" s="20" cm="1">
        <f t="array" ref="U288">IF(ISERROR(INDEX(Jornadas[id],ROW()-5)),"",SUMIFS(Cortes[propina],Cortes[id_jornada],INDEX(Jornadas[id],ROW()-5),Cortes[id_barbero],LOOKUP($S$4,Barberos[nombre],Barberos[id])))</f>
        <v>5000</v>
      </c>
      <c r="V288" s="20" cm="1">
        <f t="array" ref="V288">IF(ISERROR(INDEX(Jornadas[id],ROW()-5)),"",SUMIFS(Adelantos[importe],Adelantos[id_jornada],INDEX(Jornadas[id],ROW()-5),Adelantos[id_barbero],LOOKUP($S$4,Barberos[nombre],Barberos[id])))</f>
        <v>0</v>
      </c>
      <c r="W288" s="20" cm="1">
        <f t="array" ref="W288">IF(ISERROR(INDEX(Jornadas[id],ROW()-5)),"",T288+U288-V288)</f>
        <v>61500</v>
      </c>
      <c r="X288" s="1" cm="1">
        <f t="array" ref="X288">IF(ISERROR(INDEX(Jornadas[id],ROW()-5)),"",COUNTIFS(_Cortes!$C:$C,INDEX(Jornadas[id],ROW()-5),_Cortes!$B:$B,LOOKUP($X$4,_Barberos!$B:$B,_Barberos!$A:$A)))</f>
        <v>9</v>
      </c>
      <c r="Y288" s="20" cm="1">
        <f t="array" ref="Y288">IF(ISERROR(INDEX(Jornadas[id],ROW()-5)),"",INT(SUMIFS(Cortes[importe],Cortes[id_jornada],INDEX(Jornadas[id],ROW()-5),Cortes[id_barbero],LOOKUP($X$4,Barberos[nombre],Barberos[id]))*(INDEX(Jornadas[comision_barberos],1)/100)))</f>
        <v>45000</v>
      </c>
      <c r="Z288" s="20" cm="1">
        <f t="array" ref="Z288">IF(ISERROR(INDEX(Jornadas[id],ROW()-5)),"",SUMIFS(Cortes[propina],Cortes[id_jornada],INDEX(Jornadas[id],ROW()-5),Cortes[id_barbero],LOOKUP($X$4,Barberos[nombre],Barberos[id])))</f>
        <v>2000</v>
      </c>
      <c r="AA288" s="20" cm="1">
        <f t="array" ref="AA288">IF(ISERROR(INDEX(Jornadas[id],ROW()-5)),"",SUMIFS(Adelantos[importe],Adelantos[id_jornada],INDEX(Jornadas[id],ROW()-5),Adelantos[id_barbero],LOOKUP($X$4,Barberos[nombre],Barberos[id])))</f>
        <v>0</v>
      </c>
      <c r="AB288" s="20" cm="1">
        <f t="array" ref="AB288">IF(ISERROR(INDEX(Jornadas[id],ROW()-5)),"",Y288+Z288-AA288)</f>
        <v>47000</v>
      </c>
      <c r="AC288" s="1" cm="1">
        <f t="array" ref="AC288">IF(ISERROR(INDEX(Jornadas[id],ROW()-5)),"",COUNTIFS(_Cortes!$C:$C,INDEX(Jornadas[id],ROW()-5),_Cortes!$B:$B,LOOKUP($AC$4,_Barberos!$B:$B,_Barberos!$A:$A)))</f>
        <v>11</v>
      </c>
      <c r="AD288" s="20" cm="1">
        <f t="array" ref="AD288">IF(ISERROR(INDEX(Jornadas[id],ROW()-5)),"",INT(SUMIFS(Cortes[importe],Cortes[id_jornada],INDEX(Jornadas[id],ROW()-5),Cortes[id_barbero],LOOKUP($AC$4,Barberos[nombre],Barberos[id]))*(INDEX(Jornadas[comision_barberos],1)/100)))</f>
        <v>58000</v>
      </c>
      <c r="AE288" s="20" cm="1">
        <f t="array" ref="AE288">IF(ISERROR(INDEX(Jornadas[id],ROW()-5)),"",SUMIFS(Cortes[propina],Cortes[id_jornada],INDEX(Jornadas[id],ROW()-5),Cortes[id_barbero],LOOKUP($AC$4,Barberos[nombre],Barberos[id])))</f>
        <v>1000</v>
      </c>
      <c r="AF288" s="20" cm="1">
        <f t="array" ref="AF288">IF(ISERROR(INDEX(Jornadas[id],ROW()-5)),"",SUMIFS(Adelantos[importe],Adelantos[id_jornada],INDEX(Jornadas[id],ROW()-5),Adelantos[id_barbero],LOOKUP($AC$4,Barberos[nombre],Barberos[id])))</f>
        <v>0</v>
      </c>
      <c r="AG288" s="20" cm="1">
        <f t="array" ref="AG288">IF(ISERROR(INDEX(Jornadas[id],ROW()-5)),"",AD288+AE288-AF288)</f>
        <v>59000</v>
      </c>
      <c r="AH288" s="1" cm="1">
        <f t="array" ref="AH288">IF(ISERROR(INDEX(Jornadas[id],ROW()-5)),"",COUNTIFS(_Cortes!$C:$C,INDEX(Jornadas[id],ROW()-5),_Cortes!$B:$B,LOOKUP($AH$4,_Barberos!$B:$B,_Barberos!$A:$A)))</f>
        <v>0</v>
      </c>
      <c r="AI288" s="20" cm="1">
        <f t="array" ref="AI288">IF(ISERROR(INDEX(Jornadas[id],ROW()-5)),"",INT(SUMIFS(Cortes[importe],Cortes[id_jornada],INDEX(Jornadas[id],ROW()-5),Cortes[id_barbero],LOOKUP($AH$4,Barberos[nombre],Barberos[id]))*(INDEX(Jornadas[comision_barberos],1)/100)))</f>
        <v>0</v>
      </c>
      <c r="AJ288" s="20" cm="1">
        <f t="array" ref="AJ288">IF(ISERROR(INDEX(Jornadas[id],ROW()-5)),"",SUMIFS(Cortes[propina],Cortes[id_jornada],INDEX(Jornadas[id],ROW()-5),Cortes[id_barbero],LOOKUP($AH$4,Barberos[nombre],Barberos[id])))</f>
        <v>0</v>
      </c>
      <c r="AK288" s="20" cm="1">
        <f t="array" ref="AK288">IF(ISERROR(INDEX(Jornadas[id],ROW()-5)),"",SUMIFS(Adelantos[importe],Adelantos[id_jornada],INDEX(Jornadas[id],ROW()-5),Adelantos[id_barbero],LOOKUP($AH$4,Barberos[nombre],Barberos[id])))</f>
        <v>0</v>
      </c>
      <c r="AL288" s="20" cm="1">
        <f t="array" ref="AL288">IF(ISERROR(INDEX(Jornadas[id],ROW()-5)),"",AI288+AJ288-AK288)</f>
        <v>0</v>
      </c>
      <c r="AM288" s="1" cm="1">
        <f t="array" ref="AM288">IF(ISERROR(INDEX(Jornadas[id],ROW()-5)),"",COUNTIFS(_Cortes!$C:$C,INDEX(Jornadas[id],ROW()-5),_Cortes!$B:$B,LOOKUP($AM$4,_Barberos!$B:$B,_Barberos!$A:$A)))</f>
        <v>0</v>
      </c>
      <c r="AN288" s="20" cm="1">
        <f t="array" ref="AN288">IF(ISERROR(INDEX(Jornadas[id],ROW()-5)),"",INT(SUMIFS(Cortes[importe],Cortes[id_jornada],INDEX(Jornadas[id],ROW()-5),Cortes[id_barbero],LOOKUP($AM$4,Barberos[nombre],Barberos[id]))*(INDEX(Jornadas[comision_barberos],1)/100)))</f>
        <v>0</v>
      </c>
      <c r="AO288" s="20" cm="1">
        <f t="array" ref="AO288">IF(ISERROR(INDEX(Jornadas[id],ROW()-5)),"",SUMIFS(Cortes[propina],Cortes[id_jornada],INDEX(Jornadas[id],ROW()-5),Cortes[id_barbero],LOOKUP($AM$4,Barberos[nombre],Barberos[id])))</f>
        <v>0</v>
      </c>
      <c r="AP288" s="20" cm="1">
        <f t="array" ref="AP288">IF(ISERROR(INDEX(Jornadas[id],ROW()-5)),"",SUMIFS(Adelantos[importe],Adelantos[id_jornada],INDEX(Jornadas[id],ROW()-5),Adelantos[id_barbero],LOOKUP($AM$4,Barberos[nombre],Barberos[id])))</f>
        <v>0</v>
      </c>
      <c r="AQ288" s="20" cm="1">
        <f t="array" ref="AQ288">IF(ISERROR(INDEX(Jornadas[id],ROW()-5)),"",AN288+AO288-AP288)</f>
        <v>0</v>
      </c>
      <c r="AR288" s="1" cm="1">
        <f t="array" ref="AR288">IF(ISERROR(INDEX(Jornadas[id],ROW()-5)),"",COUNTIFS(_Cortes!$C:$C,INDEX(Jornadas[id],ROW()-5),_Cortes!$B:$B,LOOKUP($AR$4,_Barberos!$B:$B,_Barberos!$A:$A)))</f>
        <v>0</v>
      </c>
      <c r="AS288" s="20" cm="1">
        <f t="array" ref="AS288">IF(ISERROR(INDEX(Jornadas[id],ROW()-5)),"",INT(SUMIFS(Cortes[importe],Cortes[id_jornada],INDEX(Jornadas[id],ROW()-5),Cortes[id_barbero],LOOKUP($AR$4,Barberos[nombre],Barberos[id]))*(INDEX(Jornadas[comision_barberos],1)/100)))</f>
        <v>0</v>
      </c>
      <c r="AT288" s="20" cm="1">
        <f t="array" ref="AT288">IF(ISERROR(INDEX(Jornadas[id],ROW()-5)),"",SUMIFS(Cortes[propina],Cortes[id_jornada],INDEX(Jornadas[id],ROW()-5),Cortes[id_barbero],LOOKUP($AR$4,Barberos[nombre],Barberos[id])))</f>
        <v>0</v>
      </c>
      <c r="AU288" s="20" cm="1">
        <f t="array" ref="AU288">IF(ISERROR(INDEX(Jornadas[id],ROW()-5)),"",SUMIFS(Adelantos[importe],Adelantos[id_jornada],INDEX(Jornadas[id],ROW()-5),Adelantos[id_barbero],LOOKUP($AR$4,Barberos[nombre],Barberos[id])))</f>
        <v>0</v>
      </c>
      <c r="AV288" s="20" cm="1">
        <f t="array" ref="AV288">IF(ISERROR(INDEX(Jornadas[id],ROW()-5)),"",AS288+AT288-AU288)</f>
        <v>0</v>
      </c>
    </row>
    <row r="289" spans="1:48" ht="15" hidden="1" customHeight="1" x14ac:dyDescent="0.3">
      <c r="A289" s="51" t="str">
        <f t="shared" si="4"/>
        <v>Wednesday</v>
      </c>
      <c r="B289" s="52"/>
      <c r="C289" s="36" cm="1">
        <f t="array" ref="C289">IF(ISERROR(INDEX(Jornadas[id],ROW()-5)),"",INDEX(Jornadas[fecha],ROW()-5))</f>
        <v>45994</v>
      </c>
      <c r="D289" s="2" cm="1">
        <f t="array" ref="D289">IF(ISERROR(INDEX(Jornadas[id],ROW()-5)),"",COUNTIFS(_Cortes!$C:$C,INDEX(Jornadas[id],ROW()-5),_Cortes!$B:$B,LOOKUP($D$4,_Barberos!$B:$B,_Barberos!$A:$A)))</f>
        <v>6</v>
      </c>
      <c r="E289" s="21" cm="1">
        <f t="array" ref="E289">IF(ISERROR(INDEX(Jornadas[id],ROW()-5)),"",INT(SUMIFS(Cortes[importe],Cortes[id_jornada],INDEX(Jornadas[id],ROW()-5),Cortes[id_barbero],LOOKUP($D$4,Barberos[nombre],Barberos[id]))*(INDEX(Jornadas[comision_barberos],1)/100)))</f>
        <v>30000</v>
      </c>
      <c r="F289" s="21" cm="1">
        <f t="array" ref="F289">IF(ISERROR(INDEX(Jornadas[id],ROW()-5)),"",SUMIFS(Cortes[propina],Cortes[id_jornada],INDEX(Jornadas[id],ROW()-5),Cortes[id_barbero],LOOKUP($D$4,Barberos[nombre],Barberos[id])))</f>
        <v>0</v>
      </c>
      <c r="G289" s="21" cm="1">
        <f t="array" ref="G289">IF(ISERROR(INDEX(Jornadas[id],ROW()-5)),"",SUMIFS(Adelantos[importe],Adelantos[id_jornada],INDEX(Jornadas[id],ROW()-5),Adelantos[id_barbero],LOOKUP($D$4,Barberos[nombre],Barberos[id])))</f>
        <v>0</v>
      </c>
      <c r="H289" s="21" cm="1">
        <f t="array" ref="H289">IF(ISERROR(INDEX(Jornadas[id],ROW()-5)),"",E289+F289-G289)</f>
        <v>30000</v>
      </c>
      <c r="I289" s="2" cm="1">
        <f t="array" ref="I289">IF(ISERROR(INDEX(Jornadas[id],ROW()-5)),"",COUNTIFS(_Cortes!$C:$C,INDEX(Jornadas[id],ROW()-5),_Cortes!$B:$B,LOOKUP($I$4,_Barberos!$B:$B,_Barberos!$A:$A)))</f>
        <v>12</v>
      </c>
      <c r="J289" s="21" cm="1">
        <f t="array" ref="J289">IF(ISERROR(INDEX(Jornadas[id],ROW()-5)),"",INT(SUMIFS(Cortes[importe],Cortes[id_jornada],INDEX(Jornadas[id],ROW()-5),Cortes[id_barbero],LOOKUP($I$4,Barberos[nombre],Barberos[id]))*(INDEX(Jornadas[comision_barberos],1)/100)))</f>
        <v>60000</v>
      </c>
      <c r="K289" s="21" cm="1">
        <f t="array" ref="K289">IF(ISERROR(INDEX(Jornadas[id],ROW()-5)),"",SUMIFS(Cortes[propina],Cortes[id_jornada],INDEX(Jornadas[id],ROW()-5),Cortes[id_barbero],LOOKUP($I$4,Barberos[nombre],Barberos[id])))</f>
        <v>7500</v>
      </c>
      <c r="L289" s="21" cm="1">
        <f t="array" ref="L289">IF(ISERROR(INDEX(Jornadas[id],ROW()-5)),"",SUMIFS(Adelantos[importe],Adelantos[id_jornada],INDEX(Jornadas[id],ROW()-5),Adelantos[id_barbero],LOOKUP($I$4,Barberos[nombre],Barberos[id])))</f>
        <v>1400</v>
      </c>
      <c r="M289" s="21" cm="1">
        <f t="array" ref="M289">IF(ISERROR(INDEX(Jornadas[id],ROW()-5)),"",J289+K289-L289)</f>
        <v>66100</v>
      </c>
      <c r="N289" s="2" cm="1">
        <f t="array" ref="N289">IF(ISERROR(INDEX(Jornadas[id],ROW()-5)),"",COUNTIFS(_Cortes!$C:$C,INDEX(Jornadas[id],ROW()-5),_Cortes!$B:$B,LOOKUP($N$4,_Barberos!$B:$B,_Barberos!$A:$A)))</f>
        <v>0</v>
      </c>
      <c r="O289" s="21" cm="1">
        <f t="array" ref="O289">IF(ISERROR(INDEX(Jornadas[id],ROW()-5)),"",INT(SUMIFS(Cortes[importe],Cortes[id_jornada],INDEX(Jornadas[id],ROW()-5),Cortes[id_barbero],LOOKUP($N$4,Barberos[nombre],Barberos[id]))*(INDEX(Jornadas[comision_barberos],1)/100)))</f>
        <v>0</v>
      </c>
      <c r="P289" s="21" cm="1">
        <f t="array" ref="P289">IF(ISERROR(INDEX(Jornadas[id],ROW()-5)),"",SUMIFS(Cortes[propina],Cortes[id_jornada],INDEX(Jornadas[id],ROW()-5),Cortes[id_barbero],LOOKUP($N$4,Barberos[nombre],Barberos[id])))</f>
        <v>0</v>
      </c>
      <c r="Q289" s="21" cm="1">
        <f t="array" ref="Q289">IF(ISERROR(INDEX(Jornadas[id],ROW()-5)),"",SUMIFS(Adelantos[importe],Adelantos[id_jornada],INDEX(Jornadas[id],ROW()-5),Adelantos[id_barbero],LOOKUP($N$4,Barberos[nombre],Barberos[id])))</f>
        <v>0</v>
      </c>
      <c r="R289" s="21" cm="1">
        <f t="array" ref="R289">IF(ISERROR(INDEX(Jornadas[id],ROW()-5)),"",O289+P289-Q289)</f>
        <v>0</v>
      </c>
      <c r="S289" s="2" cm="1">
        <f t="array" ref="S289">IF(ISERROR(INDEX(Jornadas[id],ROW()-5)),"",COUNTIFS(_Cortes!$C:$C,INDEX(Jornadas[id],ROW()-5),_Cortes!$B:$B,LOOKUP($S$4,_Barberos!$B:$B,_Barberos!$A:$A)))</f>
        <v>9</v>
      </c>
      <c r="T289" s="21" cm="1">
        <f t="array" ref="T289">IF(ISERROR(INDEX(Jornadas[id],ROW()-5)),"",INT(SUMIFS(Cortes[importe],Cortes[id_jornada],INDEX(Jornadas[id],ROW()-5),Cortes[id_barbero],LOOKUP($S$4,Barberos[nombre],Barberos[id]))*(INDEX(Jornadas[comision_barberos],1)/100)))</f>
        <v>45000</v>
      </c>
      <c r="U289" s="21" cm="1">
        <f t="array" ref="U289">IF(ISERROR(INDEX(Jornadas[id],ROW()-5)),"",SUMIFS(Cortes[propina],Cortes[id_jornada],INDEX(Jornadas[id],ROW()-5),Cortes[id_barbero],LOOKUP($S$4,Barberos[nombre],Barberos[id])))</f>
        <v>2000</v>
      </c>
      <c r="V289" s="21" cm="1">
        <f t="array" ref="V289">IF(ISERROR(INDEX(Jornadas[id],ROW()-5)),"",SUMIFS(Adelantos[importe],Adelantos[id_jornada],INDEX(Jornadas[id],ROW()-5),Adelantos[id_barbero],LOOKUP($S$4,Barberos[nombre],Barberos[id])))</f>
        <v>0</v>
      </c>
      <c r="W289" s="21" cm="1">
        <f t="array" ref="W289">IF(ISERROR(INDEX(Jornadas[id],ROW()-5)),"",T289+U289-V289)</f>
        <v>47000</v>
      </c>
      <c r="X289" s="2" cm="1">
        <f t="array" ref="X289">IF(ISERROR(INDEX(Jornadas[id],ROW()-5)),"",COUNTIFS(_Cortes!$C:$C,INDEX(Jornadas[id],ROW()-5),_Cortes!$B:$B,LOOKUP($X$4,_Barberos!$B:$B,_Barberos!$A:$A)))</f>
        <v>7</v>
      </c>
      <c r="Y289" s="21" cm="1">
        <f t="array" ref="Y289">IF(ISERROR(INDEX(Jornadas[id],ROW()-5)),"",INT(SUMIFS(Cortes[importe],Cortes[id_jornada],INDEX(Jornadas[id],ROW()-5),Cortes[id_barbero],LOOKUP($X$4,Barberos[nombre],Barberos[id]))*(INDEX(Jornadas[comision_barberos],1)/100)))</f>
        <v>38000</v>
      </c>
      <c r="Z289" s="21" cm="1">
        <f t="array" ref="Z289">IF(ISERROR(INDEX(Jornadas[id],ROW()-5)),"",SUMIFS(Cortes[propina],Cortes[id_jornada],INDEX(Jornadas[id],ROW()-5),Cortes[id_barbero],LOOKUP($X$4,Barberos[nombre],Barberos[id])))</f>
        <v>5000</v>
      </c>
      <c r="AA289" s="21" cm="1">
        <f t="array" ref="AA289">IF(ISERROR(INDEX(Jornadas[id],ROW()-5)),"",SUMIFS(Adelantos[importe],Adelantos[id_jornada],INDEX(Jornadas[id],ROW()-5),Adelantos[id_barbero],LOOKUP($X$4,Barberos[nombre],Barberos[id])))</f>
        <v>0</v>
      </c>
      <c r="AB289" s="21" cm="1">
        <f t="array" ref="AB289">IF(ISERROR(INDEX(Jornadas[id],ROW()-5)),"",Y289+Z289-AA289)</f>
        <v>43000</v>
      </c>
      <c r="AC289" s="2" cm="1">
        <f t="array" ref="AC289">IF(ISERROR(INDEX(Jornadas[id],ROW()-5)),"",COUNTIFS(_Cortes!$C:$C,INDEX(Jornadas[id],ROW()-5),_Cortes!$B:$B,LOOKUP($AC$4,_Barberos!$B:$B,_Barberos!$A:$A)))</f>
        <v>14</v>
      </c>
      <c r="AD289" s="21" cm="1">
        <f t="array" ref="AD289">IF(ISERROR(INDEX(Jornadas[id],ROW()-5)),"",INT(SUMIFS(Cortes[importe],Cortes[id_jornada],INDEX(Jornadas[id],ROW()-5),Cortes[id_barbero],LOOKUP($AC$4,Barberos[nombre],Barberos[id]))*(INDEX(Jornadas[comision_barberos],1)/100)))</f>
        <v>73000</v>
      </c>
      <c r="AE289" s="21" cm="1">
        <f t="array" ref="AE289">IF(ISERROR(INDEX(Jornadas[id],ROW()-5)),"",SUMIFS(Cortes[propina],Cortes[id_jornada],INDEX(Jornadas[id],ROW()-5),Cortes[id_barbero],LOOKUP($AC$4,Barberos[nombre],Barberos[id])))</f>
        <v>1000</v>
      </c>
      <c r="AF289" s="21" cm="1">
        <f t="array" ref="AF289">IF(ISERROR(INDEX(Jornadas[id],ROW()-5)),"",SUMIFS(Adelantos[importe],Adelantos[id_jornada],INDEX(Jornadas[id],ROW()-5),Adelantos[id_barbero],LOOKUP($AC$4,Barberos[nombre],Barberos[id])))</f>
        <v>0</v>
      </c>
      <c r="AG289" s="21" cm="1">
        <f t="array" ref="AG289">IF(ISERROR(INDEX(Jornadas[id],ROW()-5)),"",AD289+AE289-AF289)</f>
        <v>74000</v>
      </c>
      <c r="AH289" s="2" cm="1">
        <f t="array" ref="AH289">IF(ISERROR(INDEX(Jornadas[id],ROW()-5)),"",COUNTIFS(_Cortes!$C:$C,INDEX(Jornadas[id],ROW()-5),_Cortes!$B:$B,LOOKUP($AH$4,_Barberos!$B:$B,_Barberos!$A:$A)))</f>
        <v>0</v>
      </c>
      <c r="AI289" s="21" cm="1">
        <f t="array" ref="AI289">IF(ISERROR(INDEX(Jornadas[id],ROW()-5)),"",INT(SUMIFS(Cortes[importe],Cortes[id_jornada],INDEX(Jornadas[id],ROW()-5),Cortes[id_barbero],LOOKUP($AH$4,Barberos[nombre],Barberos[id]))*(INDEX(Jornadas[comision_barberos],1)/100)))</f>
        <v>0</v>
      </c>
      <c r="AJ289" s="21" cm="1">
        <f t="array" ref="AJ289">IF(ISERROR(INDEX(Jornadas[id],ROW()-5)),"",SUMIFS(Cortes[propina],Cortes[id_jornada],INDEX(Jornadas[id],ROW()-5),Cortes[id_barbero],LOOKUP($AH$4,Barberos[nombre],Barberos[id])))</f>
        <v>0</v>
      </c>
      <c r="AK289" s="21" cm="1">
        <f t="array" ref="AK289">IF(ISERROR(INDEX(Jornadas[id],ROW()-5)),"",SUMIFS(Adelantos[importe],Adelantos[id_jornada],INDEX(Jornadas[id],ROW()-5),Adelantos[id_barbero],LOOKUP($AH$4,Barberos[nombre],Barberos[id])))</f>
        <v>0</v>
      </c>
      <c r="AL289" s="21" cm="1">
        <f t="array" ref="AL289">IF(ISERROR(INDEX(Jornadas[id],ROW()-5)),"",AI289+AJ289-AK289)</f>
        <v>0</v>
      </c>
      <c r="AM289" s="2" cm="1">
        <f t="array" ref="AM289">IF(ISERROR(INDEX(Jornadas[id],ROW()-5)),"",COUNTIFS(_Cortes!$C:$C,INDEX(Jornadas[id],ROW()-5),_Cortes!$B:$B,LOOKUP($AM$4,_Barberos!$B:$B,_Barberos!$A:$A)))</f>
        <v>0</v>
      </c>
      <c r="AN289" s="21" cm="1">
        <f t="array" ref="AN289">IF(ISERROR(INDEX(Jornadas[id],ROW()-5)),"",INT(SUMIFS(Cortes[importe],Cortes[id_jornada],INDEX(Jornadas[id],ROW()-5),Cortes[id_barbero],LOOKUP($AM$4,Barberos[nombre],Barberos[id]))*(INDEX(Jornadas[comision_barberos],1)/100)))</f>
        <v>0</v>
      </c>
      <c r="AO289" s="21" cm="1">
        <f t="array" ref="AO289">IF(ISERROR(INDEX(Jornadas[id],ROW()-5)),"",SUMIFS(Cortes[propina],Cortes[id_jornada],INDEX(Jornadas[id],ROW()-5),Cortes[id_barbero],LOOKUP($AM$4,Barberos[nombre],Barberos[id])))</f>
        <v>0</v>
      </c>
      <c r="AP289" s="21" cm="1">
        <f t="array" ref="AP289">IF(ISERROR(INDEX(Jornadas[id],ROW()-5)),"",SUMIFS(Adelantos[importe],Adelantos[id_jornada],INDEX(Jornadas[id],ROW()-5),Adelantos[id_barbero],LOOKUP($AM$4,Barberos[nombre],Barberos[id])))</f>
        <v>0</v>
      </c>
      <c r="AQ289" s="21" cm="1">
        <f t="array" ref="AQ289">IF(ISERROR(INDEX(Jornadas[id],ROW()-5)),"",AN289+AO289-AP289)</f>
        <v>0</v>
      </c>
      <c r="AR289" s="2" cm="1">
        <f t="array" ref="AR289">IF(ISERROR(INDEX(Jornadas[id],ROW()-5)),"",COUNTIFS(_Cortes!$C:$C,INDEX(Jornadas[id],ROW()-5),_Cortes!$B:$B,LOOKUP($AR$4,_Barberos!$B:$B,_Barberos!$A:$A)))</f>
        <v>0</v>
      </c>
      <c r="AS289" s="21" cm="1">
        <f t="array" ref="AS289">IF(ISERROR(INDEX(Jornadas[id],ROW()-5)),"",INT(SUMIFS(Cortes[importe],Cortes[id_jornada],INDEX(Jornadas[id],ROW()-5),Cortes[id_barbero],LOOKUP($AR$4,Barberos[nombre],Barberos[id]))*(INDEX(Jornadas[comision_barberos],1)/100)))</f>
        <v>0</v>
      </c>
      <c r="AT289" s="21" cm="1">
        <f t="array" ref="AT289">IF(ISERROR(INDEX(Jornadas[id],ROW()-5)),"",SUMIFS(Cortes[propina],Cortes[id_jornada],INDEX(Jornadas[id],ROW()-5),Cortes[id_barbero],LOOKUP($AR$4,Barberos[nombre],Barberos[id])))</f>
        <v>0</v>
      </c>
      <c r="AU289" s="21" cm="1">
        <f t="array" ref="AU289">IF(ISERROR(INDEX(Jornadas[id],ROW()-5)),"",SUMIFS(Adelantos[importe],Adelantos[id_jornada],INDEX(Jornadas[id],ROW()-5),Adelantos[id_barbero],LOOKUP($AR$4,Barberos[nombre],Barberos[id])))</f>
        <v>0</v>
      </c>
      <c r="AV289" s="21" cm="1">
        <f t="array" ref="AV289">IF(ISERROR(INDEX(Jornadas[id],ROW()-5)),"",AS289+AT289-AU289)</f>
        <v>0</v>
      </c>
    </row>
    <row r="290" spans="1:48" ht="15" hidden="1" customHeight="1" x14ac:dyDescent="0.3">
      <c r="A290" s="53" t="str">
        <f t="shared" si="4"/>
        <v>Thursday</v>
      </c>
      <c r="B290" s="54"/>
      <c r="C290" s="38" cm="1">
        <f t="array" ref="C290">IF(ISERROR(INDEX(Jornadas[id],ROW()-5)),"",INDEX(Jornadas[fecha],ROW()-5))</f>
        <v>45995</v>
      </c>
      <c r="D290" s="1" cm="1">
        <f t="array" ref="D290">IF(ISERROR(INDEX(Jornadas[id],ROW()-5)),"",COUNTIFS(_Cortes!$C:$C,INDEX(Jornadas[id],ROW()-5),_Cortes!$B:$B,LOOKUP($D$4,_Barberos!$B:$B,_Barberos!$A:$A)))</f>
        <v>10</v>
      </c>
      <c r="E290" s="20" cm="1">
        <f t="array" ref="E290">IF(ISERROR(INDEX(Jornadas[id],ROW()-5)),"",INT(SUMIFS(Cortes[importe],Cortes[id_jornada],INDEX(Jornadas[id],ROW()-5),Cortes[id_barbero],LOOKUP($D$4,Barberos[nombre],Barberos[id]))*(INDEX(Jornadas[comision_barberos],1)/100)))</f>
        <v>53000</v>
      </c>
      <c r="F290" s="20" cm="1">
        <f t="array" ref="F290">IF(ISERROR(INDEX(Jornadas[id],ROW()-5)),"",SUMIFS(Cortes[propina],Cortes[id_jornada],INDEX(Jornadas[id],ROW()-5),Cortes[id_barbero],LOOKUP($D$4,Barberos[nombre],Barberos[id])))</f>
        <v>7000</v>
      </c>
      <c r="G290" s="20" cm="1">
        <f t="array" ref="G290">IF(ISERROR(INDEX(Jornadas[id],ROW()-5)),"",SUMIFS(Adelantos[importe],Adelantos[id_jornada],INDEX(Jornadas[id],ROW()-5),Adelantos[id_barbero],LOOKUP($D$4,Barberos[nombre],Barberos[id])))</f>
        <v>0</v>
      </c>
      <c r="H290" s="20" cm="1">
        <f t="array" ref="H290">IF(ISERROR(INDEX(Jornadas[id],ROW()-5)),"",E290+F290-G290)</f>
        <v>60000</v>
      </c>
      <c r="I290" s="1" cm="1">
        <f t="array" ref="I290">IF(ISERROR(INDEX(Jornadas[id],ROW()-5)),"",COUNTIFS(_Cortes!$C:$C,INDEX(Jornadas[id],ROW()-5),_Cortes!$B:$B,LOOKUP($I$4,_Barberos!$B:$B,_Barberos!$A:$A)))</f>
        <v>11</v>
      </c>
      <c r="J290" s="20" cm="1">
        <f t="array" ref="J290">IF(ISERROR(INDEX(Jornadas[id],ROW()-5)),"",INT(SUMIFS(Cortes[importe],Cortes[id_jornada],INDEX(Jornadas[id],ROW()-5),Cortes[id_barbero],LOOKUP($I$4,Barberos[nombre],Barberos[id]))*(INDEX(Jornadas[comision_barberos],1)/100)))</f>
        <v>55000</v>
      </c>
      <c r="K290" s="20" cm="1">
        <f t="array" ref="K290">IF(ISERROR(INDEX(Jornadas[id],ROW()-5)),"",SUMIFS(Cortes[propina],Cortes[id_jornada],INDEX(Jornadas[id],ROW()-5),Cortes[id_barbero],LOOKUP($I$4,Barberos[nombre],Barberos[id])))</f>
        <v>7200</v>
      </c>
      <c r="L290" s="20" cm="1">
        <f t="array" ref="L290">IF(ISERROR(INDEX(Jornadas[id],ROW()-5)),"",SUMIFS(Adelantos[importe],Adelantos[id_jornada],INDEX(Jornadas[id],ROW()-5),Adelantos[id_barbero],LOOKUP($I$4,Barberos[nombre],Barberos[id])))</f>
        <v>0</v>
      </c>
      <c r="M290" s="20" cm="1">
        <f t="array" ref="M290">IF(ISERROR(INDEX(Jornadas[id],ROW()-5)),"",J290+K290-L290)</f>
        <v>62200</v>
      </c>
      <c r="N290" s="1" cm="1">
        <f t="array" ref="N290">IF(ISERROR(INDEX(Jornadas[id],ROW()-5)),"",COUNTIFS(_Cortes!$C:$C,INDEX(Jornadas[id],ROW()-5),_Cortes!$B:$B,LOOKUP($N$4,_Barberos!$B:$B,_Barberos!$A:$A)))</f>
        <v>8</v>
      </c>
      <c r="O290" s="20" cm="1">
        <f t="array" ref="O290">IF(ISERROR(INDEX(Jornadas[id],ROW()-5)),"",INT(SUMIFS(Cortes[importe],Cortes[id_jornada],INDEX(Jornadas[id],ROW()-5),Cortes[id_barbero],LOOKUP($N$4,Barberos[nombre],Barberos[id]))*(INDEX(Jornadas[comision_barberos],1)/100)))</f>
        <v>38000</v>
      </c>
      <c r="P290" s="20" cm="1">
        <f t="array" ref="P290">IF(ISERROR(INDEX(Jornadas[id],ROW()-5)),"",SUMIFS(Cortes[propina],Cortes[id_jornada],INDEX(Jornadas[id],ROW()-5),Cortes[id_barbero],LOOKUP($N$4,Barberos[nombre],Barberos[id])))</f>
        <v>9000</v>
      </c>
      <c r="Q290" s="20" cm="1">
        <f t="array" ref="Q290">IF(ISERROR(INDEX(Jornadas[id],ROW()-5)),"",SUMIFS(Adelantos[importe],Adelantos[id_jornada],INDEX(Jornadas[id],ROW()-5),Adelantos[id_barbero],LOOKUP($N$4,Barberos[nombre],Barberos[id])))</f>
        <v>0</v>
      </c>
      <c r="R290" s="20" cm="1">
        <f t="array" ref="R290">IF(ISERROR(INDEX(Jornadas[id],ROW()-5)),"",O290+P290-Q290)</f>
        <v>47000</v>
      </c>
      <c r="S290" s="1" cm="1">
        <f t="array" ref="S290">IF(ISERROR(INDEX(Jornadas[id],ROW()-5)),"",COUNTIFS(_Cortes!$C:$C,INDEX(Jornadas[id],ROW()-5),_Cortes!$B:$B,LOOKUP($S$4,_Barberos!$B:$B,_Barberos!$A:$A)))</f>
        <v>0</v>
      </c>
      <c r="T290" s="20" cm="1">
        <f t="array" ref="T290">IF(ISERROR(INDEX(Jornadas[id],ROW()-5)),"",INT(SUMIFS(Cortes[importe],Cortes[id_jornada],INDEX(Jornadas[id],ROW()-5),Cortes[id_barbero],LOOKUP($S$4,Barberos[nombre],Barberos[id]))*(INDEX(Jornadas[comision_barberos],1)/100)))</f>
        <v>0</v>
      </c>
      <c r="U290" s="20" cm="1">
        <f t="array" ref="U290">IF(ISERROR(INDEX(Jornadas[id],ROW()-5)),"",SUMIFS(Cortes[propina],Cortes[id_jornada],INDEX(Jornadas[id],ROW()-5),Cortes[id_barbero],LOOKUP($S$4,Barberos[nombre],Barberos[id])))</f>
        <v>0</v>
      </c>
      <c r="V290" s="20" cm="1">
        <f t="array" ref="V290">IF(ISERROR(INDEX(Jornadas[id],ROW()-5)),"",SUMIFS(Adelantos[importe],Adelantos[id_jornada],INDEX(Jornadas[id],ROW()-5),Adelantos[id_barbero],LOOKUP($S$4,Barberos[nombre],Barberos[id])))</f>
        <v>0</v>
      </c>
      <c r="W290" s="20" cm="1">
        <f t="array" ref="W290">IF(ISERROR(INDEX(Jornadas[id],ROW()-5)),"",T290+U290-V290)</f>
        <v>0</v>
      </c>
      <c r="X290" s="1" cm="1">
        <f t="array" ref="X290">IF(ISERROR(INDEX(Jornadas[id],ROW()-5)),"",COUNTIFS(_Cortes!$C:$C,INDEX(Jornadas[id],ROW()-5),_Cortes!$B:$B,LOOKUP($X$4,_Barberos!$B:$B,_Barberos!$A:$A)))</f>
        <v>7</v>
      </c>
      <c r="Y290" s="20" cm="1">
        <f t="array" ref="Y290">IF(ISERROR(INDEX(Jornadas[id],ROW()-5)),"",INT(SUMIFS(Cortes[importe],Cortes[id_jornada],INDEX(Jornadas[id],ROW()-5),Cortes[id_barbero],LOOKUP($X$4,Barberos[nombre],Barberos[id]))*(INDEX(Jornadas[comision_barberos],1)/100)))</f>
        <v>36500</v>
      </c>
      <c r="Z290" s="20" cm="1">
        <f t="array" ref="Z290">IF(ISERROR(INDEX(Jornadas[id],ROW()-5)),"",SUMIFS(Cortes[propina],Cortes[id_jornada],INDEX(Jornadas[id],ROW()-5),Cortes[id_barbero],LOOKUP($X$4,Barberos[nombre],Barberos[id])))</f>
        <v>2000</v>
      </c>
      <c r="AA290" s="20" cm="1">
        <f t="array" ref="AA290">IF(ISERROR(INDEX(Jornadas[id],ROW()-5)),"",SUMIFS(Adelantos[importe],Adelantos[id_jornada],INDEX(Jornadas[id],ROW()-5),Adelantos[id_barbero],LOOKUP($X$4,Barberos[nombre],Barberos[id])))</f>
        <v>0</v>
      </c>
      <c r="AB290" s="20" cm="1">
        <f t="array" ref="AB290">IF(ISERROR(INDEX(Jornadas[id],ROW()-5)),"",Y290+Z290-AA290)</f>
        <v>38500</v>
      </c>
      <c r="AC290" s="1" cm="1">
        <f t="array" ref="AC290">IF(ISERROR(INDEX(Jornadas[id],ROW()-5)),"",COUNTIFS(_Cortes!$C:$C,INDEX(Jornadas[id],ROW()-5),_Cortes!$B:$B,LOOKUP($AC$4,_Barberos!$B:$B,_Barberos!$A:$A)))</f>
        <v>11</v>
      </c>
      <c r="AD290" s="20" cm="1">
        <f t="array" ref="AD290">IF(ISERROR(INDEX(Jornadas[id],ROW()-5)),"",INT(SUMIFS(Cortes[importe],Cortes[id_jornada],INDEX(Jornadas[id],ROW()-5),Cortes[id_barbero],LOOKUP($AC$4,Barberos[nombre],Barberos[id]))*(INDEX(Jornadas[comision_barberos],1)/100)))</f>
        <v>56500</v>
      </c>
      <c r="AE290" s="20" cm="1">
        <f t="array" ref="AE290">IF(ISERROR(INDEX(Jornadas[id],ROW()-5)),"",SUMIFS(Cortes[propina],Cortes[id_jornada],INDEX(Jornadas[id],ROW()-5),Cortes[id_barbero],LOOKUP($AC$4,Barberos[nombre],Barberos[id])))</f>
        <v>1000</v>
      </c>
      <c r="AF290" s="20" cm="1">
        <f t="array" ref="AF290">IF(ISERROR(INDEX(Jornadas[id],ROW()-5)),"",SUMIFS(Adelantos[importe],Adelantos[id_jornada],INDEX(Jornadas[id],ROW()-5),Adelantos[id_barbero],LOOKUP($AC$4,Barberos[nombre],Barberos[id])))</f>
        <v>0</v>
      </c>
      <c r="AG290" s="20" cm="1">
        <f t="array" ref="AG290">IF(ISERROR(INDEX(Jornadas[id],ROW()-5)),"",AD290+AE290-AF290)</f>
        <v>57500</v>
      </c>
      <c r="AH290" s="1" cm="1">
        <f t="array" ref="AH290">IF(ISERROR(INDEX(Jornadas[id],ROW()-5)),"",COUNTIFS(_Cortes!$C:$C,INDEX(Jornadas[id],ROW()-5),_Cortes!$B:$B,LOOKUP($AH$4,_Barberos!$B:$B,_Barberos!$A:$A)))</f>
        <v>0</v>
      </c>
      <c r="AI290" s="20" cm="1">
        <f t="array" ref="AI290">IF(ISERROR(INDEX(Jornadas[id],ROW()-5)),"",INT(SUMIFS(Cortes[importe],Cortes[id_jornada],INDEX(Jornadas[id],ROW()-5),Cortes[id_barbero],LOOKUP($AH$4,Barberos[nombre],Barberos[id]))*(INDEX(Jornadas[comision_barberos],1)/100)))</f>
        <v>0</v>
      </c>
      <c r="AJ290" s="20" cm="1">
        <f t="array" ref="AJ290">IF(ISERROR(INDEX(Jornadas[id],ROW()-5)),"",SUMIFS(Cortes[propina],Cortes[id_jornada],INDEX(Jornadas[id],ROW()-5),Cortes[id_barbero],LOOKUP($AH$4,Barberos[nombre],Barberos[id])))</f>
        <v>0</v>
      </c>
      <c r="AK290" s="20" cm="1">
        <f t="array" ref="AK290">IF(ISERROR(INDEX(Jornadas[id],ROW()-5)),"",SUMIFS(Adelantos[importe],Adelantos[id_jornada],INDEX(Jornadas[id],ROW()-5),Adelantos[id_barbero],LOOKUP($AH$4,Barberos[nombre],Barberos[id])))</f>
        <v>0</v>
      </c>
      <c r="AL290" s="20" cm="1">
        <f t="array" ref="AL290">IF(ISERROR(INDEX(Jornadas[id],ROW()-5)),"",AI290+AJ290-AK290)</f>
        <v>0</v>
      </c>
      <c r="AM290" s="1" cm="1">
        <f t="array" ref="AM290">IF(ISERROR(INDEX(Jornadas[id],ROW()-5)),"",COUNTIFS(_Cortes!$C:$C,INDEX(Jornadas[id],ROW()-5),_Cortes!$B:$B,LOOKUP($AM$4,_Barberos!$B:$B,_Barberos!$A:$A)))</f>
        <v>0</v>
      </c>
      <c r="AN290" s="20" cm="1">
        <f t="array" ref="AN290">IF(ISERROR(INDEX(Jornadas[id],ROW()-5)),"",INT(SUMIFS(Cortes[importe],Cortes[id_jornada],INDEX(Jornadas[id],ROW()-5),Cortes[id_barbero],LOOKUP($AM$4,Barberos[nombre],Barberos[id]))*(INDEX(Jornadas[comision_barberos],1)/100)))</f>
        <v>0</v>
      </c>
      <c r="AO290" s="20" cm="1">
        <f t="array" ref="AO290">IF(ISERROR(INDEX(Jornadas[id],ROW()-5)),"",SUMIFS(Cortes[propina],Cortes[id_jornada],INDEX(Jornadas[id],ROW()-5),Cortes[id_barbero],LOOKUP($AM$4,Barberos[nombre],Barberos[id])))</f>
        <v>0</v>
      </c>
      <c r="AP290" s="20" cm="1">
        <f t="array" ref="AP290">IF(ISERROR(INDEX(Jornadas[id],ROW()-5)),"",SUMIFS(Adelantos[importe],Adelantos[id_jornada],INDEX(Jornadas[id],ROW()-5),Adelantos[id_barbero],LOOKUP($AM$4,Barberos[nombre],Barberos[id])))</f>
        <v>0</v>
      </c>
      <c r="AQ290" s="20" cm="1">
        <f t="array" ref="AQ290">IF(ISERROR(INDEX(Jornadas[id],ROW()-5)),"",AN290+AO290-AP290)</f>
        <v>0</v>
      </c>
      <c r="AR290" s="1" cm="1">
        <f t="array" ref="AR290">IF(ISERROR(INDEX(Jornadas[id],ROW()-5)),"",COUNTIFS(_Cortes!$C:$C,INDEX(Jornadas[id],ROW()-5),_Cortes!$B:$B,LOOKUP($AR$4,_Barberos!$B:$B,_Barberos!$A:$A)))</f>
        <v>0</v>
      </c>
      <c r="AS290" s="20" cm="1">
        <f t="array" ref="AS290">IF(ISERROR(INDEX(Jornadas[id],ROW()-5)),"",INT(SUMIFS(Cortes[importe],Cortes[id_jornada],INDEX(Jornadas[id],ROW()-5),Cortes[id_barbero],LOOKUP($AR$4,Barberos[nombre],Barberos[id]))*(INDEX(Jornadas[comision_barberos],1)/100)))</f>
        <v>0</v>
      </c>
      <c r="AT290" s="20" cm="1">
        <f t="array" ref="AT290">IF(ISERROR(INDEX(Jornadas[id],ROW()-5)),"",SUMIFS(Cortes[propina],Cortes[id_jornada],INDEX(Jornadas[id],ROW()-5),Cortes[id_barbero],LOOKUP($AR$4,Barberos[nombre],Barberos[id])))</f>
        <v>0</v>
      </c>
      <c r="AU290" s="20" cm="1">
        <f t="array" ref="AU290">IF(ISERROR(INDEX(Jornadas[id],ROW()-5)),"",SUMIFS(Adelantos[importe],Adelantos[id_jornada],INDEX(Jornadas[id],ROW()-5),Adelantos[id_barbero],LOOKUP($AR$4,Barberos[nombre],Barberos[id])))</f>
        <v>0</v>
      </c>
      <c r="AV290" s="20" cm="1">
        <f t="array" ref="AV290">IF(ISERROR(INDEX(Jornadas[id],ROW()-5)),"",AS290+AT290-AU290)</f>
        <v>0</v>
      </c>
    </row>
    <row r="291" spans="1:48" ht="15" hidden="1" customHeight="1" x14ac:dyDescent="0.3">
      <c r="A291" s="51" t="str">
        <f t="shared" si="4"/>
        <v>Friday</v>
      </c>
      <c r="B291" s="52"/>
      <c r="C291" s="36" cm="1">
        <f t="array" ref="C291">IF(ISERROR(INDEX(Jornadas[id],ROW()-5)),"",INDEX(Jornadas[fecha],ROW()-5))</f>
        <v>45996</v>
      </c>
      <c r="D291" s="2" cm="1">
        <f t="array" ref="D291">IF(ISERROR(INDEX(Jornadas[id],ROW()-5)),"",COUNTIFS(_Cortes!$C:$C,INDEX(Jornadas[id],ROW()-5),_Cortes!$B:$B,LOOKUP($D$4,_Barberos!$B:$B,_Barberos!$A:$A)))</f>
        <v>5</v>
      </c>
      <c r="E291" s="21" cm="1">
        <f t="array" ref="E291">IF(ISERROR(INDEX(Jornadas[id],ROW()-5)),"",INT(SUMIFS(Cortes[importe],Cortes[id_jornada],INDEX(Jornadas[id],ROW()-5),Cortes[id_barbero],LOOKUP($D$4,Barberos[nombre],Barberos[id]))*(INDEX(Jornadas[comision_barberos],1)/100)))</f>
        <v>25000</v>
      </c>
      <c r="F291" s="21" cm="1">
        <f t="array" ref="F291">IF(ISERROR(INDEX(Jornadas[id],ROW()-5)),"",SUMIFS(Cortes[propina],Cortes[id_jornada],INDEX(Jornadas[id],ROW()-5),Cortes[id_barbero],LOOKUP($D$4,Barberos[nombre],Barberos[id])))</f>
        <v>8000</v>
      </c>
      <c r="G291" s="21" cm="1">
        <f t="array" ref="G291">IF(ISERROR(INDEX(Jornadas[id],ROW()-5)),"",SUMIFS(Adelantos[importe],Adelantos[id_jornada],INDEX(Jornadas[id],ROW()-5),Adelantos[id_barbero],LOOKUP($D$4,Barberos[nombre],Barberos[id])))</f>
        <v>0</v>
      </c>
      <c r="H291" s="21" cm="1">
        <f t="array" ref="H291">IF(ISERROR(INDEX(Jornadas[id],ROW()-5)),"",E291+F291-G291)</f>
        <v>33000</v>
      </c>
      <c r="I291" s="2" cm="1">
        <f t="array" ref="I291">IF(ISERROR(INDEX(Jornadas[id],ROW()-5)),"",COUNTIFS(_Cortes!$C:$C,INDEX(Jornadas[id],ROW()-5),_Cortes!$B:$B,LOOKUP($I$4,_Barberos!$B:$B,_Barberos!$A:$A)))</f>
        <v>17</v>
      </c>
      <c r="J291" s="21" cm="1">
        <f t="array" ref="J291">IF(ISERROR(INDEX(Jornadas[id],ROW()-5)),"",INT(SUMIFS(Cortes[importe],Cortes[id_jornada],INDEX(Jornadas[id],ROW()-5),Cortes[id_barbero],LOOKUP($I$4,Barberos[nombre],Barberos[id]))*(INDEX(Jornadas[comision_barberos],1)/100)))</f>
        <v>85000</v>
      </c>
      <c r="K291" s="21" cm="1">
        <f t="array" ref="K291">IF(ISERROR(INDEX(Jornadas[id],ROW()-5)),"",SUMIFS(Cortes[propina],Cortes[id_jornada],INDEX(Jornadas[id],ROW()-5),Cortes[id_barbero],LOOKUP($I$4,Barberos[nombre],Barberos[id])))</f>
        <v>3000</v>
      </c>
      <c r="L291" s="21" cm="1">
        <f t="array" ref="L291">IF(ISERROR(INDEX(Jornadas[id],ROW()-5)),"",SUMIFS(Adelantos[importe],Adelantos[id_jornada],INDEX(Jornadas[id],ROW()-5),Adelantos[id_barbero],LOOKUP($I$4,Barberos[nombre],Barberos[id])))</f>
        <v>2400</v>
      </c>
      <c r="M291" s="21" cm="1">
        <f t="array" ref="M291">IF(ISERROR(INDEX(Jornadas[id],ROW()-5)),"",J291+K291-L291)</f>
        <v>85600</v>
      </c>
      <c r="N291" s="2" cm="1">
        <f t="array" ref="N291">IF(ISERROR(INDEX(Jornadas[id],ROW()-5)),"",COUNTIFS(_Cortes!$C:$C,INDEX(Jornadas[id],ROW()-5),_Cortes!$B:$B,LOOKUP($N$4,_Barberos!$B:$B,_Barberos!$A:$A)))</f>
        <v>15</v>
      </c>
      <c r="O291" s="21" cm="1">
        <f t="array" ref="O291">IF(ISERROR(INDEX(Jornadas[id],ROW()-5)),"",INT(SUMIFS(Cortes[importe],Cortes[id_jornada],INDEX(Jornadas[id],ROW()-5),Cortes[id_barbero],LOOKUP($N$4,Barberos[nombre],Barberos[id]))*(INDEX(Jornadas[comision_barberos],1)/100)))</f>
        <v>76500</v>
      </c>
      <c r="P291" s="21" cm="1">
        <f t="array" ref="P291">IF(ISERROR(INDEX(Jornadas[id],ROW()-5)),"",SUMIFS(Cortes[propina],Cortes[id_jornada],INDEX(Jornadas[id],ROW()-5),Cortes[id_barbero],LOOKUP($N$4,Barberos[nombre],Barberos[id])))</f>
        <v>1500</v>
      </c>
      <c r="Q291" s="21" cm="1">
        <f t="array" ref="Q291">IF(ISERROR(INDEX(Jornadas[id],ROW()-5)),"",SUMIFS(Adelantos[importe],Adelantos[id_jornada],INDEX(Jornadas[id],ROW()-5),Adelantos[id_barbero],LOOKUP($N$4,Barberos[nombre],Barberos[id])))</f>
        <v>0</v>
      </c>
      <c r="R291" s="21" cm="1">
        <f t="array" ref="R291">IF(ISERROR(INDEX(Jornadas[id],ROW()-5)),"",O291+P291-Q291)</f>
        <v>78000</v>
      </c>
      <c r="S291" s="2" cm="1">
        <f t="array" ref="S291">IF(ISERROR(INDEX(Jornadas[id],ROW()-5)),"",COUNTIFS(_Cortes!$C:$C,INDEX(Jornadas[id],ROW()-5),_Cortes!$B:$B,LOOKUP($S$4,_Barberos!$B:$B,_Barberos!$A:$A)))</f>
        <v>12</v>
      </c>
      <c r="T291" s="21" cm="1">
        <f t="array" ref="T291">IF(ISERROR(INDEX(Jornadas[id],ROW()-5)),"",INT(SUMIFS(Cortes[importe],Cortes[id_jornada],INDEX(Jornadas[id],ROW()-5),Cortes[id_barbero],LOOKUP($S$4,Barberos[nombre],Barberos[id]))*(INDEX(Jornadas[comision_barberos],1)/100)))</f>
        <v>58000</v>
      </c>
      <c r="U291" s="21" cm="1">
        <f t="array" ref="U291">IF(ISERROR(INDEX(Jornadas[id],ROW()-5)),"",SUMIFS(Cortes[propina],Cortes[id_jornada],INDEX(Jornadas[id],ROW()-5),Cortes[id_barbero],LOOKUP($S$4,Barberos[nombre],Barberos[id])))</f>
        <v>2500</v>
      </c>
      <c r="V291" s="21" cm="1">
        <f t="array" ref="V291">IF(ISERROR(INDEX(Jornadas[id],ROW()-5)),"",SUMIFS(Adelantos[importe],Adelantos[id_jornada],INDEX(Jornadas[id],ROW()-5),Adelantos[id_barbero],LOOKUP($S$4,Barberos[nombre],Barberos[id])))</f>
        <v>0</v>
      </c>
      <c r="W291" s="21" cm="1">
        <f t="array" ref="W291">IF(ISERROR(INDEX(Jornadas[id],ROW()-5)),"",T291+U291-V291)</f>
        <v>60500</v>
      </c>
      <c r="X291" s="2" cm="1">
        <f t="array" ref="X291">IF(ISERROR(INDEX(Jornadas[id],ROW()-5)),"",COUNTIFS(_Cortes!$C:$C,INDEX(Jornadas[id],ROW()-5),_Cortes!$B:$B,LOOKUP($X$4,_Barberos!$B:$B,_Barberos!$A:$A)))</f>
        <v>11</v>
      </c>
      <c r="Y291" s="21" cm="1">
        <f t="array" ref="Y291">IF(ISERROR(INDEX(Jornadas[id],ROW()-5)),"",INT(SUMIFS(Cortes[importe],Cortes[id_jornada],INDEX(Jornadas[id],ROW()-5),Cortes[id_barbero],LOOKUP($X$4,Barberos[nombre],Barberos[id]))*(INDEX(Jornadas[comision_barberos],1)/100)))</f>
        <v>55000</v>
      </c>
      <c r="Z291" s="21" cm="1">
        <f t="array" ref="Z291">IF(ISERROR(INDEX(Jornadas[id],ROW()-5)),"",SUMIFS(Cortes[propina],Cortes[id_jornada],INDEX(Jornadas[id],ROW()-5),Cortes[id_barbero],LOOKUP($X$4,Barberos[nombre],Barberos[id])))</f>
        <v>12500</v>
      </c>
      <c r="AA291" s="21" cm="1">
        <f t="array" ref="AA291">IF(ISERROR(INDEX(Jornadas[id],ROW()-5)),"",SUMIFS(Adelantos[importe],Adelantos[id_jornada],INDEX(Jornadas[id],ROW()-5),Adelantos[id_barbero],LOOKUP($X$4,Barberos[nombre],Barberos[id])))</f>
        <v>0</v>
      </c>
      <c r="AB291" s="21" cm="1">
        <f t="array" ref="AB291">IF(ISERROR(INDEX(Jornadas[id],ROW()-5)),"",Y291+Z291-AA291)</f>
        <v>67500</v>
      </c>
      <c r="AC291" s="2" cm="1">
        <f t="array" ref="AC291">IF(ISERROR(INDEX(Jornadas[id],ROW()-5)),"",COUNTIFS(_Cortes!$C:$C,INDEX(Jornadas[id],ROW()-5),_Cortes!$B:$B,LOOKUP($AC$4,_Barberos!$B:$B,_Barberos!$A:$A)))</f>
        <v>14</v>
      </c>
      <c r="AD291" s="21" cm="1">
        <f t="array" ref="AD291">IF(ISERROR(INDEX(Jornadas[id],ROW()-5)),"",INT(SUMIFS(Cortes[importe],Cortes[id_jornada],INDEX(Jornadas[id],ROW()-5),Cortes[id_barbero],LOOKUP($AC$4,Barberos[nombre],Barberos[id]))*(INDEX(Jornadas[comision_barberos],1)/100)))</f>
        <v>70000</v>
      </c>
      <c r="AE291" s="21" cm="1">
        <f t="array" ref="AE291">IF(ISERROR(INDEX(Jornadas[id],ROW()-5)),"",SUMIFS(Cortes[propina],Cortes[id_jornada],INDEX(Jornadas[id],ROW()-5),Cortes[id_barbero],LOOKUP($AC$4,Barberos[nombre],Barberos[id])))</f>
        <v>4000</v>
      </c>
      <c r="AF291" s="21" cm="1">
        <f t="array" ref="AF291">IF(ISERROR(INDEX(Jornadas[id],ROW()-5)),"",SUMIFS(Adelantos[importe],Adelantos[id_jornada],INDEX(Jornadas[id],ROW()-5),Adelantos[id_barbero],LOOKUP($AC$4,Barberos[nombre],Barberos[id])))</f>
        <v>0</v>
      </c>
      <c r="AG291" s="21" cm="1">
        <f t="array" ref="AG291">IF(ISERROR(INDEX(Jornadas[id],ROW()-5)),"",AD291+AE291-AF291)</f>
        <v>74000</v>
      </c>
      <c r="AH291" s="2" cm="1">
        <f t="array" ref="AH291">IF(ISERROR(INDEX(Jornadas[id],ROW()-5)),"",COUNTIFS(_Cortes!$C:$C,INDEX(Jornadas[id],ROW()-5),_Cortes!$B:$B,LOOKUP($AH$4,_Barberos!$B:$B,_Barberos!$A:$A)))</f>
        <v>0</v>
      </c>
      <c r="AI291" s="21" cm="1">
        <f t="array" ref="AI291">IF(ISERROR(INDEX(Jornadas[id],ROW()-5)),"",INT(SUMIFS(Cortes[importe],Cortes[id_jornada],INDEX(Jornadas[id],ROW()-5),Cortes[id_barbero],LOOKUP($AH$4,Barberos[nombre],Barberos[id]))*(INDEX(Jornadas[comision_barberos],1)/100)))</f>
        <v>0</v>
      </c>
      <c r="AJ291" s="21" cm="1">
        <f t="array" ref="AJ291">IF(ISERROR(INDEX(Jornadas[id],ROW()-5)),"",SUMIFS(Cortes[propina],Cortes[id_jornada],INDEX(Jornadas[id],ROW()-5),Cortes[id_barbero],LOOKUP($AH$4,Barberos[nombre],Barberos[id])))</f>
        <v>0</v>
      </c>
      <c r="AK291" s="21" cm="1">
        <f t="array" ref="AK291">IF(ISERROR(INDEX(Jornadas[id],ROW()-5)),"",SUMIFS(Adelantos[importe],Adelantos[id_jornada],INDEX(Jornadas[id],ROW()-5),Adelantos[id_barbero],LOOKUP($AH$4,Barberos[nombre],Barberos[id])))</f>
        <v>0</v>
      </c>
      <c r="AL291" s="21" cm="1">
        <f t="array" ref="AL291">IF(ISERROR(INDEX(Jornadas[id],ROW()-5)),"",AI291+AJ291-AK291)</f>
        <v>0</v>
      </c>
      <c r="AM291" s="2" cm="1">
        <f t="array" ref="AM291">IF(ISERROR(INDEX(Jornadas[id],ROW()-5)),"",COUNTIFS(_Cortes!$C:$C,INDEX(Jornadas[id],ROW()-5),_Cortes!$B:$B,LOOKUP($AM$4,_Barberos!$B:$B,_Barberos!$A:$A)))</f>
        <v>0</v>
      </c>
      <c r="AN291" s="21" cm="1">
        <f t="array" ref="AN291">IF(ISERROR(INDEX(Jornadas[id],ROW()-5)),"",INT(SUMIFS(Cortes[importe],Cortes[id_jornada],INDEX(Jornadas[id],ROW()-5),Cortes[id_barbero],LOOKUP($AM$4,Barberos[nombre],Barberos[id]))*(INDEX(Jornadas[comision_barberos],1)/100)))</f>
        <v>0</v>
      </c>
      <c r="AO291" s="21" cm="1">
        <f t="array" ref="AO291">IF(ISERROR(INDEX(Jornadas[id],ROW()-5)),"",SUMIFS(Cortes[propina],Cortes[id_jornada],INDEX(Jornadas[id],ROW()-5),Cortes[id_barbero],LOOKUP($AM$4,Barberos[nombre],Barberos[id])))</f>
        <v>0</v>
      </c>
      <c r="AP291" s="21" cm="1">
        <f t="array" ref="AP291">IF(ISERROR(INDEX(Jornadas[id],ROW()-5)),"",SUMIFS(Adelantos[importe],Adelantos[id_jornada],INDEX(Jornadas[id],ROW()-5),Adelantos[id_barbero],LOOKUP($AM$4,Barberos[nombre],Barberos[id])))</f>
        <v>0</v>
      </c>
      <c r="AQ291" s="21" cm="1">
        <f t="array" ref="AQ291">IF(ISERROR(INDEX(Jornadas[id],ROW()-5)),"",AN291+AO291-AP291)</f>
        <v>0</v>
      </c>
      <c r="AR291" s="2" cm="1">
        <f t="array" ref="AR291">IF(ISERROR(INDEX(Jornadas[id],ROW()-5)),"",COUNTIFS(_Cortes!$C:$C,INDEX(Jornadas[id],ROW()-5),_Cortes!$B:$B,LOOKUP($AR$4,_Barberos!$B:$B,_Barberos!$A:$A)))</f>
        <v>0</v>
      </c>
      <c r="AS291" s="21" cm="1">
        <f t="array" ref="AS291">IF(ISERROR(INDEX(Jornadas[id],ROW()-5)),"",INT(SUMIFS(Cortes[importe],Cortes[id_jornada],INDEX(Jornadas[id],ROW()-5),Cortes[id_barbero],LOOKUP($AR$4,Barberos[nombre],Barberos[id]))*(INDEX(Jornadas[comision_barberos],1)/100)))</f>
        <v>0</v>
      </c>
      <c r="AT291" s="21" cm="1">
        <f t="array" ref="AT291">IF(ISERROR(INDEX(Jornadas[id],ROW()-5)),"",SUMIFS(Cortes[propina],Cortes[id_jornada],INDEX(Jornadas[id],ROW()-5),Cortes[id_barbero],LOOKUP($AR$4,Barberos[nombre],Barberos[id])))</f>
        <v>0</v>
      </c>
      <c r="AU291" s="21" cm="1">
        <f t="array" ref="AU291">IF(ISERROR(INDEX(Jornadas[id],ROW()-5)),"",SUMIFS(Adelantos[importe],Adelantos[id_jornada],INDEX(Jornadas[id],ROW()-5),Adelantos[id_barbero],LOOKUP($AR$4,Barberos[nombre],Barberos[id])))</f>
        <v>0</v>
      </c>
      <c r="AV291" s="21" cm="1">
        <f t="array" ref="AV291">IF(ISERROR(INDEX(Jornadas[id],ROW()-5)),"",AS291+AT291-AU291)</f>
        <v>0</v>
      </c>
    </row>
    <row r="292" spans="1:48" ht="15" hidden="1" customHeight="1" x14ac:dyDescent="0.3">
      <c r="A292" s="53" t="str">
        <f t="shared" si="4"/>
        <v>Saturday</v>
      </c>
      <c r="B292" s="54"/>
      <c r="C292" s="38" cm="1">
        <f t="array" ref="C292">IF(ISERROR(INDEX(Jornadas[id],ROW()-5)),"",INDEX(Jornadas[fecha],ROW()-5))</f>
        <v>45997</v>
      </c>
      <c r="D292" s="1" cm="1">
        <f t="array" ref="D292">IF(ISERROR(INDEX(Jornadas[id],ROW()-5)),"",COUNTIFS(_Cortes!$C:$C,INDEX(Jornadas[id],ROW()-5),_Cortes!$B:$B,LOOKUP($D$4,_Barberos!$B:$B,_Barberos!$A:$A)))</f>
        <v>0</v>
      </c>
      <c r="E292" s="20" cm="1">
        <f t="array" ref="E292">IF(ISERROR(INDEX(Jornadas[id],ROW()-5)),"",INT(SUMIFS(Cortes[importe],Cortes[id_jornada],INDEX(Jornadas[id],ROW()-5),Cortes[id_barbero],LOOKUP($D$4,Barberos[nombre],Barberos[id]))*(INDEX(Jornadas[comision_barberos],1)/100)))</f>
        <v>0</v>
      </c>
      <c r="F292" s="20" cm="1">
        <f t="array" ref="F292">IF(ISERROR(INDEX(Jornadas[id],ROW()-5)),"",SUMIFS(Cortes[propina],Cortes[id_jornada],INDEX(Jornadas[id],ROW()-5),Cortes[id_barbero],LOOKUP($D$4,Barberos[nombre],Barberos[id])))</f>
        <v>0</v>
      </c>
      <c r="G292" s="20" cm="1">
        <f t="array" ref="G292">IF(ISERROR(INDEX(Jornadas[id],ROW()-5)),"",SUMIFS(Adelantos[importe],Adelantos[id_jornada],INDEX(Jornadas[id],ROW()-5),Adelantos[id_barbero],LOOKUP($D$4,Barberos[nombre],Barberos[id])))</f>
        <v>0</v>
      </c>
      <c r="H292" s="20" cm="1">
        <f t="array" ref="H292">IF(ISERROR(INDEX(Jornadas[id],ROW()-5)),"",E292+F292-G292)</f>
        <v>0</v>
      </c>
      <c r="I292" s="1" cm="1">
        <f t="array" ref="I292">IF(ISERROR(INDEX(Jornadas[id],ROW()-5)),"",COUNTIFS(_Cortes!$C:$C,INDEX(Jornadas[id],ROW()-5),_Cortes!$B:$B,LOOKUP($I$4,_Barberos!$B:$B,_Barberos!$A:$A)))</f>
        <v>18</v>
      </c>
      <c r="J292" s="20" cm="1">
        <f t="array" ref="J292">IF(ISERROR(INDEX(Jornadas[id],ROW()-5)),"",INT(SUMIFS(Cortes[importe],Cortes[id_jornada],INDEX(Jornadas[id],ROW()-5),Cortes[id_barbero],LOOKUP($I$4,Barberos[nombre],Barberos[id]))*(INDEX(Jornadas[comision_barberos],1)/100)))</f>
        <v>90000</v>
      </c>
      <c r="K292" s="20" cm="1">
        <f t="array" ref="K292">IF(ISERROR(INDEX(Jornadas[id],ROW()-5)),"",SUMIFS(Cortes[propina],Cortes[id_jornada],INDEX(Jornadas[id],ROW()-5),Cortes[id_barbero],LOOKUP($I$4,Barberos[nombre],Barberos[id])))</f>
        <v>3000</v>
      </c>
      <c r="L292" s="20" cm="1">
        <f t="array" ref="L292">IF(ISERROR(INDEX(Jornadas[id],ROW()-5)),"",SUMIFS(Adelantos[importe],Adelantos[id_jornada],INDEX(Jornadas[id],ROW()-5),Adelantos[id_barbero],LOOKUP($I$4,Barberos[nombre],Barberos[id])))</f>
        <v>0</v>
      </c>
      <c r="M292" s="20" cm="1">
        <f t="array" ref="M292">IF(ISERROR(INDEX(Jornadas[id],ROW()-5)),"",J292+K292-L292)</f>
        <v>93000</v>
      </c>
      <c r="N292" s="1" cm="1">
        <f t="array" ref="N292">IF(ISERROR(INDEX(Jornadas[id],ROW()-5)),"",COUNTIFS(_Cortes!$C:$C,INDEX(Jornadas[id],ROW()-5),_Cortes!$B:$B,LOOKUP($N$4,_Barberos!$B:$B,_Barberos!$A:$A)))</f>
        <v>16</v>
      </c>
      <c r="O292" s="20" cm="1">
        <f t="array" ref="O292">IF(ISERROR(INDEX(Jornadas[id],ROW()-5)),"",INT(SUMIFS(Cortes[importe],Cortes[id_jornada],INDEX(Jornadas[id],ROW()-5),Cortes[id_barbero],LOOKUP($N$4,Barberos[nombre],Barberos[id]))*(INDEX(Jornadas[comision_barberos],1)/100)))</f>
        <v>81000</v>
      </c>
      <c r="P292" s="20" cm="1">
        <f t="array" ref="P292">IF(ISERROR(INDEX(Jornadas[id],ROW()-5)),"",SUMIFS(Cortes[propina],Cortes[id_jornada],INDEX(Jornadas[id],ROW()-5),Cortes[id_barbero],LOOKUP($N$4,Barberos[nombre],Barberos[id])))</f>
        <v>13500</v>
      </c>
      <c r="Q292" s="20" cm="1">
        <f t="array" ref="Q292">IF(ISERROR(INDEX(Jornadas[id],ROW()-5)),"",SUMIFS(Adelantos[importe],Adelantos[id_jornada],INDEX(Jornadas[id],ROW()-5),Adelantos[id_barbero],LOOKUP($N$4,Barberos[nombre],Barberos[id])))</f>
        <v>2300</v>
      </c>
      <c r="R292" s="20" cm="1">
        <f t="array" ref="R292">IF(ISERROR(INDEX(Jornadas[id],ROW()-5)),"",O292+P292-Q292)</f>
        <v>92200</v>
      </c>
      <c r="S292" s="1" cm="1">
        <f t="array" ref="S292">IF(ISERROR(INDEX(Jornadas[id],ROW()-5)),"",COUNTIFS(_Cortes!$C:$C,INDEX(Jornadas[id],ROW()-5),_Cortes!$B:$B,LOOKUP($S$4,_Barberos!$B:$B,_Barberos!$A:$A)))</f>
        <v>14</v>
      </c>
      <c r="T292" s="20" cm="1">
        <f t="array" ref="T292">IF(ISERROR(INDEX(Jornadas[id],ROW()-5)),"",INT(SUMIFS(Cortes[importe],Cortes[id_jornada],INDEX(Jornadas[id],ROW()-5),Cortes[id_barbero],LOOKUP($S$4,Barberos[nombre],Barberos[id]))*(INDEX(Jornadas[comision_barberos],1)/100)))</f>
        <v>73000</v>
      </c>
      <c r="U292" s="20" cm="1">
        <f t="array" ref="U292">IF(ISERROR(INDEX(Jornadas[id],ROW()-5)),"",SUMIFS(Cortes[propina],Cortes[id_jornada],INDEX(Jornadas[id],ROW()-5),Cortes[id_barbero],LOOKUP($S$4,Barberos[nombre],Barberos[id])))</f>
        <v>9000</v>
      </c>
      <c r="V292" s="20" cm="1">
        <f t="array" ref="V292">IF(ISERROR(INDEX(Jornadas[id],ROW()-5)),"",SUMIFS(Adelantos[importe],Adelantos[id_jornada],INDEX(Jornadas[id],ROW()-5),Adelantos[id_barbero],LOOKUP($S$4,Barberos[nombre],Barberos[id])))</f>
        <v>2400</v>
      </c>
      <c r="W292" s="20" cm="1">
        <f t="array" ref="W292">IF(ISERROR(INDEX(Jornadas[id],ROW()-5)),"",T292+U292-V292)</f>
        <v>79600</v>
      </c>
      <c r="X292" s="1" cm="1">
        <f t="array" ref="X292">IF(ISERROR(INDEX(Jornadas[id],ROW()-5)),"",COUNTIFS(_Cortes!$C:$C,INDEX(Jornadas[id],ROW()-5),_Cortes!$B:$B,LOOKUP($X$4,_Barberos!$B:$B,_Barberos!$A:$A)))</f>
        <v>18</v>
      </c>
      <c r="Y292" s="20" cm="1">
        <f t="array" ref="Y292">IF(ISERROR(INDEX(Jornadas[id],ROW()-5)),"",INT(SUMIFS(Cortes[importe],Cortes[id_jornada],INDEX(Jornadas[id],ROW()-5),Cortes[id_barbero],LOOKUP($X$4,Barberos[nombre],Barberos[id]))*(INDEX(Jornadas[comision_barberos],1)/100)))</f>
        <v>91500</v>
      </c>
      <c r="Z292" s="20" cm="1">
        <f t="array" ref="Z292">IF(ISERROR(INDEX(Jornadas[id],ROW()-5)),"",SUMIFS(Cortes[propina],Cortes[id_jornada],INDEX(Jornadas[id],ROW()-5),Cortes[id_barbero],LOOKUP($X$4,Barberos[nombre],Barberos[id])))</f>
        <v>2500</v>
      </c>
      <c r="AA292" s="20" cm="1">
        <f t="array" ref="AA292">IF(ISERROR(INDEX(Jornadas[id],ROW()-5)),"",SUMIFS(Adelantos[importe],Adelantos[id_jornada],INDEX(Jornadas[id],ROW()-5),Adelantos[id_barbero],LOOKUP($X$4,Barberos[nombre],Barberos[id])))</f>
        <v>0</v>
      </c>
      <c r="AB292" s="20" cm="1">
        <f t="array" ref="AB292">IF(ISERROR(INDEX(Jornadas[id],ROW()-5)),"",Y292+Z292-AA292)</f>
        <v>94000</v>
      </c>
      <c r="AC292" s="1" cm="1">
        <f t="array" ref="AC292">IF(ISERROR(INDEX(Jornadas[id],ROW()-5)),"",COUNTIFS(_Cortes!$C:$C,INDEX(Jornadas[id],ROW()-5),_Cortes!$B:$B,LOOKUP($AC$4,_Barberos!$B:$B,_Barberos!$A:$A)))</f>
        <v>18</v>
      </c>
      <c r="AD292" s="20" cm="1">
        <f t="array" ref="AD292">IF(ISERROR(INDEX(Jornadas[id],ROW()-5)),"",INT(SUMIFS(Cortes[importe],Cortes[id_jornada],INDEX(Jornadas[id],ROW()-5),Cortes[id_barbero],LOOKUP($AC$4,Barberos[nombre],Barberos[id]))*(INDEX(Jornadas[comision_barberos],1)/100)))</f>
        <v>91500</v>
      </c>
      <c r="AE292" s="20" cm="1">
        <f t="array" ref="AE292">IF(ISERROR(INDEX(Jornadas[id],ROW()-5)),"",SUMIFS(Cortes[propina],Cortes[id_jornada],INDEX(Jornadas[id],ROW()-5),Cortes[id_barbero],LOOKUP($AC$4,Barberos[nombre],Barberos[id])))</f>
        <v>0</v>
      </c>
      <c r="AF292" s="20" cm="1">
        <f t="array" ref="AF292">IF(ISERROR(INDEX(Jornadas[id],ROW()-5)),"",SUMIFS(Adelantos[importe],Adelantos[id_jornada],INDEX(Jornadas[id],ROW()-5),Adelantos[id_barbero],LOOKUP($AC$4,Barberos[nombre],Barberos[id])))</f>
        <v>0</v>
      </c>
      <c r="AG292" s="20" cm="1">
        <f t="array" ref="AG292">IF(ISERROR(INDEX(Jornadas[id],ROW()-5)),"",AD292+AE292-AF292)</f>
        <v>91500</v>
      </c>
      <c r="AH292" s="1" cm="1">
        <f t="array" ref="AH292">IF(ISERROR(INDEX(Jornadas[id],ROW()-5)),"",COUNTIFS(_Cortes!$C:$C,INDEX(Jornadas[id],ROW()-5),_Cortes!$B:$B,LOOKUP($AH$4,_Barberos!$B:$B,_Barberos!$A:$A)))</f>
        <v>0</v>
      </c>
      <c r="AI292" s="20" cm="1">
        <f t="array" ref="AI292">IF(ISERROR(INDEX(Jornadas[id],ROW()-5)),"",INT(SUMIFS(Cortes[importe],Cortes[id_jornada],INDEX(Jornadas[id],ROW()-5),Cortes[id_barbero],LOOKUP($AH$4,Barberos[nombre],Barberos[id]))*(INDEX(Jornadas[comision_barberos],1)/100)))</f>
        <v>0</v>
      </c>
      <c r="AJ292" s="20" cm="1">
        <f t="array" ref="AJ292">IF(ISERROR(INDEX(Jornadas[id],ROW()-5)),"",SUMIFS(Cortes[propina],Cortes[id_jornada],INDEX(Jornadas[id],ROW()-5),Cortes[id_barbero],LOOKUP($AH$4,Barberos[nombre],Barberos[id])))</f>
        <v>0</v>
      </c>
      <c r="AK292" s="20" cm="1">
        <f t="array" ref="AK292">IF(ISERROR(INDEX(Jornadas[id],ROW()-5)),"",SUMIFS(Adelantos[importe],Adelantos[id_jornada],INDEX(Jornadas[id],ROW()-5),Adelantos[id_barbero],LOOKUP($AH$4,Barberos[nombre],Barberos[id])))</f>
        <v>0</v>
      </c>
      <c r="AL292" s="20" cm="1">
        <f t="array" ref="AL292">IF(ISERROR(INDEX(Jornadas[id],ROW()-5)),"",AI292+AJ292-AK292)</f>
        <v>0</v>
      </c>
      <c r="AM292" s="1" cm="1">
        <f t="array" ref="AM292">IF(ISERROR(INDEX(Jornadas[id],ROW()-5)),"",COUNTIFS(_Cortes!$C:$C,INDEX(Jornadas[id],ROW()-5),_Cortes!$B:$B,LOOKUP($AM$4,_Barberos!$B:$B,_Barberos!$A:$A)))</f>
        <v>0</v>
      </c>
      <c r="AN292" s="20" cm="1">
        <f t="array" ref="AN292">IF(ISERROR(INDEX(Jornadas[id],ROW()-5)),"",INT(SUMIFS(Cortes[importe],Cortes[id_jornada],INDEX(Jornadas[id],ROW()-5),Cortes[id_barbero],LOOKUP($AM$4,Barberos[nombre],Barberos[id]))*(INDEX(Jornadas[comision_barberos],1)/100)))</f>
        <v>0</v>
      </c>
      <c r="AO292" s="20" cm="1">
        <f t="array" ref="AO292">IF(ISERROR(INDEX(Jornadas[id],ROW()-5)),"",SUMIFS(Cortes[propina],Cortes[id_jornada],INDEX(Jornadas[id],ROW()-5),Cortes[id_barbero],LOOKUP($AM$4,Barberos[nombre],Barberos[id])))</f>
        <v>0</v>
      </c>
      <c r="AP292" s="20" cm="1">
        <f t="array" ref="AP292">IF(ISERROR(INDEX(Jornadas[id],ROW()-5)),"",SUMIFS(Adelantos[importe],Adelantos[id_jornada],INDEX(Jornadas[id],ROW()-5),Adelantos[id_barbero],LOOKUP($AM$4,Barberos[nombre],Barberos[id])))</f>
        <v>0</v>
      </c>
      <c r="AQ292" s="20" cm="1">
        <f t="array" ref="AQ292">IF(ISERROR(INDEX(Jornadas[id],ROW()-5)),"",AN292+AO292-AP292)</f>
        <v>0</v>
      </c>
      <c r="AR292" s="1" cm="1">
        <f t="array" ref="AR292">IF(ISERROR(INDEX(Jornadas[id],ROW()-5)),"",COUNTIFS(_Cortes!$C:$C,INDEX(Jornadas[id],ROW()-5),_Cortes!$B:$B,LOOKUP($AR$4,_Barberos!$B:$B,_Barberos!$A:$A)))</f>
        <v>0</v>
      </c>
      <c r="AS292" s="20" cm="1">
        <f t="array" ref="AS292">IF(ISERROR(INDEX(Jornadas[id],ROW()-5)),"",INT(SUMIFS(Cortes[importe],Cortes[id_jornada],INDEX(Jornadas[id],ROW()-5),Cortes[id_barbero],LOOKUP($AR$4,Barberos[nombre],Barberos[id]))*(INDEX(Jornadas[comision_barberos],1)/100)))</f>
        <v>0</v>
      </c>
      <c r="AT292" s="20" cm="1">
        <f t="array" ref="AT292">IF(ISERROR(INDEX(Jornadas[id],ROW()-5)),"",SUMIFS(Cortes[propina],Cortes[id_jornada],INDEX(Jornadas[id],ROW()-5),Cortes[id_barbero],LOOKUP($AR$4,Barberos[nombre],Barberos[id])))</f>
        <v>0</v>
      </c>
      <c r="AU292" s="20" cm="1">
        <f t="array" ref="AU292">IF(ISERROR(INDEX(Jornadas[id],ROW()-5)),"",SUMIFS(Adelantos[importe],Adelantos[id_jornada],INDEX(Jornadas[id],ROW()-5),Adelantos[id_barbero],LOOKUP($AR$4,Barberos[nombre],Barberos[id])))</f>
        <v>0</v>
      </c>
      <c r="AV292" s="20" cm="1">
        <f t="array" ref="AV292">IF(ISERROR(INDEX(Jornadas[id],ROW()-5)),"",AS292+AT292-AU292)</f>
        <v>0</v>
      </c>
    </row>
    <row r="293" spans="1:48" ht="15" hidden="1" customHeight="1" x14ac:dyDescent="0.3">
      <c r="A293" s="51" t="str">
        <f t="shared" si="4"/>
        <v>Monday</v>
      </c>
      <c r="B293" s="52"/>
      <c r="C293" s="36" cm="1">
        <f t="array" ref="C293">IF(ISERROR(INDEX(Jornadas[id],ROW()-5)),"",INDEX(Jornadas[fecha],ROW()-5))</f>
        <v>45999</v>
      </c>
      <c r="D293" s="2" cm="1">
        <f t="array" ref="D293">IF(ISERROR(INDEX(Jornadas[id],ROW()-5)),"",COUNTIFS(_Cortes!$C:$C,INDEX(Jornadas[id],ROW()-5),_Cortes!$B:$B,LOOKUP($D$4,_Barberos!$B:$B,_Barberos!$A:$A)))</f>
        <v>0</v>
      </c>
      <c r="E293" s="21" cm="1">
        <f t="array" ref="E293">IF(ISERROR(INDEX(Jornadas[id],ROW()-5)),"",INT(SUMIFS(Cortes[importe],Cortes[id_jornada],INDEX(Jornadas[id],ROW()-5),Cortes[id_barbero],LOOKUP($D$4,Barberos[nombre],Barberos[id]))*(INDEX(Jornadas[comision_barberos],1)/100)))</f>
        <v>0</v>
      </c>
      <c r="F293" s="21" cm="1">
        <f t="array" ref="F293">IF(ISERROR(INDEX(Jornadas[id],ROW()-5)),"",SUMIFS(Cortes[propina],Cortes[id_jornada],INDEX(Jornadas[id],ROW()-5),Cortes[id_barbero],LOOKUP($D$4,Barberos[nombre],Barberos[id])))</f>
        <v>0</v>
      </c>
      <c r="G293" s="21" cm="1">
        <f t="array" ref="G293">IF(ISERROR(INDEX(Jornadas[id],ROW()-5)),"",SUMIFS(Adelantos[importe],Adelantos[id_jornada],INDEX(Jornadas[id],ROW()-5),Adelantos[id_barbero],LOOKUP($D$4,Barberos[nombre],Barberos[id])))</f>
        <v>0</v>
      </c>
      <c r="H293" s="21" cm="1">
        <f t="array" ref="H293">IF(ISERROR(INDEX(Jornadas[id],ROW()-5)),"",E293+F293-G293)</f>
        <v>0</v>
      </c>
      <c r="I293" s="2" cm="1">
        <f t="array" ref="I293">IF(ISERROR(INDEX(Jornadas[id],ROW()-5)),"",COUNTIFS(_Cortes!$C:$C,INDEX(Jornadas[id],ROW()-5),_Cortes!$B:$B,LOOKUP($I$4,_Barberos!$B:$B,_Barberos!$A:$A)))</f>
        <v>0</v>
      </c>
      <c r="J293" s="21" cm="1">
        <f t="array" ref="J293">IF(ISERROR(INDEX(Jornadas[id],ROW()-5)),"",INT(SUMIFS(Cortes[importe],Cortes[id_jornada],INDEX(Jornadas[id],ROW()-5),Cortes[id_barbero],LOOKUP($I$4,Barberos[nombre],Barberos[id]))*(INDEX(Jornadas[comision_barberos],1)/100)))</f>
        <v>0</v>
      </c>
      <c r="K293" s="21" cm="1">
        <f t="array" ref="K293">IF(ISERROR(INDEX(Jornadas[id],ROW()-5)),"",SUMIFS(Cortes[propina],Cortes[id_jornada],INDEX(Jornadas[id],ROW()-5),Cortes[id_barbero],LOOKUP($I$4,Barberos[nombre],Barberos[id])))</f>
        <v>0</v>
      </c>
      <c r="L293" s="21" cm="1">
        <f t="array" ref="L293">IF(ISERROR(INDEX(Jornadas[id],ROW()-5)),"",SUMIFS(Adelantos[importe],Adelantos[id_jornada],INDEX(Jornadas[id],ROW()-5),Adelantos[id_barbero],LOOKUP($I$4,Barberos[nombre],Barberos[id])))</f>
        <v>0</v>
      </c>
      <c r="M293" s="21" cm="1">
        <f t="array" ref="M293">IF(ISERROR(INDEX(Jornadas[id],ROW()-5)),"",J293+K293-L293)</f>
        <v>0</v>
      </c>
      <c r="N293" s="2" cm="1">
        <f t="array" ref="N293">IF(ISERROR(INDEX(Jornadas[id],ROW()-5)),"",COUNTIFS(_Cortes!$C:$C,INDEX(Jornadas[id],ROW()-5),_Cortes!$B:$B,LOOKUP($N$4,_Barberos!$B:$B,_Barberos!$A:$A)))</f>
        <v>0</v>
      </c>
      <c r="O293" s="21" cm="1">
        <f t="array" ref="O293">IF(ISERROR(INDEX(Jornadas[id],ROW()-5)),"",INT(SUMIFS(Cortes[importe],Cortes[id_jornada],INDEX(Jornadas[id],ROW()-5),Cortes[id_barbero],LOOKUP($N$4,Barberos[nombre],Barberos[id]))*(INDEX(Jornadas[comision_barberos],1)/100)))</f>
        <v>0</v>
      </c>
      <c r="P293" s="21" cm="1">
        <f t="array" ref="P293">IF(ISERROR(INDEX(Jornadas[id],ROW()-5)),"",SUMIFS(Cortes[propina],Cortes[id_jornada],INDEX(Jornadas[id],ROW()-5),Cortes[id_barbero],LOOKUP($N$4,Barberos[nombre],Barberos[id])))</f>
        <v>0</v>
      </c>
      <c r="Q293" s="21" cm="1">
        <f t="array" ref="Q293">IF(ISERROR(INDEX(Jornadas[id],ROW()-5)),"",SUMIFS(Adelantos[importe],Adelantos[id_jornada],INDEX(Jornadas[id],ROW()-5),Adelantos[id_barbero],LOOKUP($N$4,Barberos[nombre],Barberos[id])))</f>
        <v>0</v>
      </c>
      <c r="R293" s="21" cm="1">
        <f t="array" ref="R293">IF(ISERROR(INDEX(Jornadas[id],ROW()-5)),"",O293+P293-Q293)</f>
        <v>0</v>
      </c>
      <c r="S293" s="2" cm="1">
        <f t="array" ref="S293">IF(ISERROR(INDEX(Jornadas[id],ROW()-5)),"",COUNTIFS(_Cortes!$C:$C,INDEX(Jornadas[id],ROW()-5),_Cortes!$B:$B,LOOKUP($S$4,_Barberos!$B:$B,_Barberos!$A:$A)))</f>
        <v>4</v>
      </c>
      <c r="T293" s="21" cm="1">
        <f t="array" ref="T293">IF(ISERROR(INDEX(Jornadas[id],ROW()-5)),"",INT(SUMIFS(Cortes[importe],Cortes[id_jornada],INDEX(Jornadas[id],ROW()-5),Cortes[id_barbero],LOOKUP($S$4,Barberos[nombre],Barberos[id]))*(INDEX(Jornadas[comision_barberos],1)/100)))</f>
        <v>20000</v>
      </c>
      <c r="U293" s="21" cm="1">
        <f t="array" ref="U293">IF(ISERROR(INDEX(Jornadas[id],ROW()-5)),"",SUMIFS(Cortes[propina],Cortes[id_jornada],INDEX(Jornadas[id],ROW()-5),Cortes[id_barbero],LOOKUP($S$4,Barberos[nombre],Barberos[id])))</f>
        <v>1000</v>
      </c>
      <c r="V293" s="21" cm="1">
        <f t="array" ref="V293">IF(ISERROR(INDEX(Jornadas[id],ROW()-5)),"",SUMIFS(Adelantos[importe],Adelantos[id_jornada],INDEX(Jornadas[id],ROW()-5),Adelantos[id_barbero],LOOKUP($S$4,Barberos[nombre],Barberos[id])))</f>
        <v>0</v>
      </c>
      <c r="W293" s="21" cm="1">
        <f t="array" ref="W293">IF(ISERROR(INDEX(Jornadas[id],ROW()-5)),"",T293+U293-V293)</f>
        <v>21000</v>
      </c>
      <c r="X293" s="2" cm="1">
        <f t="array" ref="X293">IF(ISERROR(INDEX(Jornadas[id],ROW()-5)),"",COUNTIFS(_Cortes!$C:$C,INDEX(Jornadas[id],ROW()-5),_Cortes!$B:$B,LOOKUP($X$4,_Barberos!$B:$B,_Barberos!$A:$A)))</f>
        <v>3</v>
      </c>
      <c r="Y293" s="21" cm="1">
        <f t="array" ref="Y293">IF(ISERROR(INDEX(Jornadas[id],ROW()-5)),"",INT(SUMIFS(Cortes[importe],Cortes[id_jornada],INDEX(Jornadas[id],ROW()-5),Cortes[id_barbero],LOOKUP($X$4,Barberos[nombre],Barberos[id]))*(INDEX(Jornadas[comision_barberos],1)/100)))</f>
        <v>15000</v>
      </c>
      <c r="Z293" s="21" cm="1">
        <f t="array" ref="Z293">IF(ISERROR(INDEX(Jornadas[id],ROW()-5)),"",SUMIFS(Cortes[propina],Cortes[id_jornada],INDEX(Jornadas[id],ROW()-5),Cortes[id_barbero],LOOKUP($X$4,Barberos[nombre],Barberos[id])))</f>
        <v>2000</v>
      </c>
      <c r="AA293" s="21" cm="1">
        <f t="array" ref="AA293">IF(ISERROR(INDEX(Jornadas[id],ROW()-5)),"",SUMIFS(Adelantos[importe],Adelantos[id_jornada],INDEX(Jornadas[id],ROW()-5),Adelantos[id_barbero],LOOKUP($X$4,Barberos[nombre],Barberos[id])))</f>
        <v>0</v>
      </c>
      <c r="AB293" s="21" cm="1">
        <f t="array" ref="AB293">IF(ISERROR(INDEX(Jornadas[id],ROW()-5)),"",Y293+Z293-AA293)</f>
        <v>17000</v>
      </c>
      <c r="AC293" s="2" cm="1">
        <f t="array" ref="AC293">IF(ISERROR(INDEX(Jornadas[id],ROW()-5)),"",COUNTIFS(_Cortes!$C:$C,INDEX(Jornadas[id],ROW()-5),_Cortes!$B:$B,LOOKUP($AC$4,_Barberos!$B:$B,_Barberos!$A:$A)))</f>
        <v>3</v>
      </c>
      <c r="AD293" s="21" cm="1">
        <f t="array" ref="AD293">IF(ISERROR(INDEX(Jornadas[id],ROW()-5)),"",INT(SUMIFS(Cortes[importe],Cortes[id_jornada],INDEX(Jornadas[id],ROW()-5),Cortes[id_barbero],LOOKUP($AC$4,Barberos[nombre],Barberos[id]))*(INDEX(Jornadas[comision_barberos],1)/100)))</f>
        <v>16500</v>
      </c>
      <c r="AE293" s="21" cm="1">
        <f t="array" ref="AE293">IF(ISERROR(INDEX(Jornadas[id],ROW()-5)),"",SUMIFS(Cortes[propina],Cortes[id_jornada],INDEX(Jornadas[id],ROW()-5),Cortes[id_barbero],LOOKUP($AC$4,Barberos[nombre],Barberos[id])))</f>
        <v>0</v>
      </c>
      <c r="AF293" s="21" cm="1">
        <f t="array" ref="AF293">IF(ISERROR(INDEX(Jornadas[id],ROW()-5)),"",SUMIFS(Adelantos[importe],Adelantos[id_jornada],INDEX(Jornadas[id],ROW()-5),Adelantos[id_barbero],LOOKUP($AC$4,Barberos[nombre],Barberos[id])))</f>
        <v>0</v>
      </c>
      <c r="AG293" s="21" cm="1">
        <f t="array" ref="AG293">IF(ISERROR(INDEX(Jornadas[id],ROW()-5)),"",AD293+AE293-AF293)</f>
        <v>16500</v>
      </c>
      <c r="AH293" s="2" cm="1">
        <f t="array" ref="AH293">IF(ISERROR(INDEX(Jornadas[id],ROW()-5)),"",COUNTIFS(_Cortes!$C:$C,INDEX(Jornadas[id],ROW()-5),_Cortes!$B:$B,LOOKUP($AH$4,_Barberos!$B:$B,_Barberos!$A:$A)))</f>
        <v>0</v>
      </c>
      <c r="AI293" s="21" cm="1">
        <f t="array" ref="AI293">IF(ISERROR(INDEX(Jornadas[id],ROW()-5)),"",INT(SUMIFS(Cortes[importe],Cortes[id_jornada],INDEX(Jornadas[id],ROW()-5),Cortes[id_barbero],LOOKUP($AH$4,Barberos[nombre],Barberos[id]))*(INDEX(Jornadas[comision_barberos],1)/100)))</f>
        <v>0</v>
      </c>
      <c r="AJ293" s="21" cm="1">
        <f t="array" ref="AJ293">IF(ISERROR(INDEX(Jornadas[id],ROW()-5)),"",SUMIFS(Cortes[propina],Cortes[id_jornada],INDEX(Jornadas[id],ROW()-5),Cortes[id_barbero],LOOKUP($AH$4,Barberos[nombre],Barberos[id])))</f>
        <v>0</v>
      </c>
      <c r="AK293" s="21" cm="1">
        <f t="array" ref="AK293">IF(ISERROR(INDEX(Jornadas[id],ROW()-5)),"",SUMIFS(Adelantos[importe],Adelantos[id_jornada],INDEX(Jornadas[id],ROW()-5),Adelantos[id_barbero],LOOKUP($AH$4,Barberos[nombre],Barberos[id])))</f>
        <v>0</v>
      </c>
      <c r="AL293" s="21" cm="1">
        <f t="array" ref="AL293">IF(ISERROR(INDEX(Jornadas[id],ROW()-5)),"",AI293+AJ293-AK293)</f>
        <v>0</v>
      </c>
      <c r="AM293" s="2" cm="1">
        <f t="array" ref="AM293">IF(ISERROR(INDEX(Jornadas[id],ROW()-5)),"",COUNTIFS(_Cortes!$C:$C,INDEX(Jornadas[id],ROW()-5),_Cortes!$B:$B,LOOKUP($AM$4,_Barberos!$B:$B,_Barberos!$A:$A)))</f>
        <v>0</v>
      </c>
      <c r="AN293" s="21" cm="1">
        <f t="array" ref="AN293">IF(ISERROR(INDEX(Jornadas[id],ROW()-5)),"",INT(SUMIFS(Cortes[importe],Cortes[id_jornada],INDEX(Jornadas[id],ROW()-5),Cortes[id_barbero],LOOKUP($AM$4,Barberos[nombre],Barberos[id]))*(INDEX(Jornadas[comision_barberos],1)/100)))</f>
        <v>0</v>
      </c>
      <c r="AO293" s="21" cm="1">
        <f t="array" ref="AO293">IF(ISERROR(INDEX(Jornadas[id],ROW()-5)),"",SUMIFS(Cortes[propina],Cortes[id_jornada],INDEX(Jornadas[id],ROW()-5),Cortes[id_barbero],LOOKUP($AM$4,Barberos[nombre],Barberos[id])))</f>
        <v>0</v>
      </c>
      <c r="AP293" s="21" cm="1">
        <f t="array" ref="AP293">IF(ISERROR(INDEX(Jornadas[id],ROW()-5)),"",SUMIFS(Adelantos[importe],Adelantos[id_jornada],INDEX(Jornadas[id],ROW()-5),Adelantos[id_barbero],LOOKUP($AM$4,Barberos[nombre],Barberos[id])))</f>
        <v>0</v>
      </c>
      <c r="AQ293" s="21" cm="1">
        <f t="array" ref="AQ293">IF(ISERROR(INDEX(Jornadas[id],ROW()-5)),"",AN293+AO293-AP293)</f>
        <v>0</v>
      </c>
      <c r="AR293" s="2" cm="1">
        <f t="array" ref="AR293">IF(ISERROR(INDEX(Jornadas[id],ROW()-5)),"",COUNTIFS(_Cortes!$C:$C,INDEX(Jornadas[id],ROW()-5),_Cortes!$B:$B,LOOKUP($AR$4,_Barberos!$B:$B,_Barberos!$A:$A)))</f>
        <v>0</v>
      </c>
      <c r="AS293" s="21" cm="1">
        <f t="array" ref="AS293">IF(ISERROR(INDEX(Jornadas[id],ROW()-5)),"",INT(SUMIFS(Cortes[importe],Cortes[id_jornada],INDEX(Jornadas[id],ROW()-5),Cortes[id_barbero],LOOKUP($AR$4,Barberos[nombre],Barberos[id]))*(INDEX(Jornadas[comision_barberos],1)/100)))</f>
        <v>0</v>
      </c>
      <c r="AT293" s="21" cm="1">
        <f t="array" ref="AT293">IF(ISERROR(INDEX(Jornadas[id],ROW()-5)),"",SUMIFS(Cortes[propina],Cortes[id_jornada],INDEX(Jornadas[id],ROW()-5),Cortes[id_barbero],LOOKUP($AR$4,Barberos[nombre],Barberos[id])))</f>
        <v>0</v>
      </c>
      <c r="AU293" s="21" cm="1">
        <f t="array" ref="AU293">IF(ISERROR(INDEX(Jornadas[id],ROW()-5)),"",SUMIFS(Adelantos[importe],Adelantos[id_jornada],INDEX(Jornadas[id],ROW()-5),Adelantos[id_barbero],LOOKUP($AR$4,Barberos[nombre],Barberos[id])))</f>
        <v>0</v>
      </c>
      <c r="AV293" s="21" cm="1">
        <f t="array" ref="AV293">IF(ISERROR(INDEX(Jornadas[id],ROW()-5)),"",AS293+AT293-AU293)</f>
        <v>0</v>
      </c>
    </row>
    <row r="294" spans="1:48" ht="15" hidden="1" customHeight="1" x14ac:dyDescent="0.3">
      <c r="A294" s="53" t="str">
        <f t="shared" si="4"/>
        <v>Tuesday</v>
      </c>
      <c r="B294" s="54"/>
      <c r="C294" s="38" cm="1">
        <f t="array" ref="C294">IF(ISERROR(INDEX(Jornadas[id],ROW()-5)),"",INDEX(Jornadas[fecha],ROW()-5))</f>
        <v>46000</v>
      </c>
      <c r="D294" s="1" cm="1">
        <f t="array" ref="D294">IF(ISERROR(INDEX(Jornadas[id],ROW()-5)),"",COUNTIFS(_Cortes!$C:$C,INDEX(Jornadas[id],ROW()-5),_Cortes!$B:$B,LOOKUP($D$4,_Barberos!$B:$B,_Barberos!$A:$A)))</f>
        <v>0</v>
      </c>
      <c r="E294" s="20" cm="1">
        <f t="array" ref="E294">IF(ISERROR(INDEX(Jornadas[id],ROW()-5)),"",INT(SUMIFS(Cortes[importe],Cortes[id_jornada],INDEX(Jornadas[id],ROW()-5),Cortes[id_barbero],LOOKUP($D$4,Barberos[nombre],Barberos[id]))*(INDEX(Jornadas[comision_barberos],1)/100)))</f>
        <v>0</v>
      </c>
      <c r="F294" s="20" cm="1">
        <f t="array" ref="F294">IF(ISERROR(INDEX(Jornadas[id],ROW()-5)),"",SUMIFS(Cortes[propina],Cortes[id_jornada],INDEX(Jornadas[id],ROW()-5),Cortes[id_barbero],LOOKUP($D$4,Barberos[nombre],Barberos[id])))</f>
        <v>0</v>
      </c>
      <c r="G294" s="20" cm="1">
        <f t="array" ref="G294">IF(ISERROR(INDEX(Jornadas[id],ROW()-5)),"",SUMIFS(Adelantos[importe],Adelantos[id_jornada],INDEX(Jornadas[id],ROW()-5),Adelantos[id_barbero],LOOKUP($D$4,Barberos[nombre],Barberos[id])))</f>
        <v>0</v>
      </c>
      <c r="H294" s="20" cm="1">
        <f t="array" ref="H294">IF(ISERROR(INDEX(Jornadas[id],ROW()-5)),"",E294+F294-G294)</f>
        <v>0</v>
      </c>
      <c r="I294" s="1" cm="1">
        <f t="array" ref="I294">IF(ISERROR(INDEX(Jornadas[id],ROW()-5)),"",COUNTIFS(_Cortes!$C:$C,INDEX(Jornadas[id],ROW()-5),_Cortes!$B:$B,LOOKUP($I$4,_Barberos!$B:$B,_Barberos!$A:$A)))</f>
        <v>11</v>
      </c>
      <c r="J294" s="20" cm="1">
        <f t="array" ref="J294">IF(ISERROR(INDEX(Jornadas[id],ROW()-5)),"",INT(SUMIFS(Cortes[importe],Cortes[id_jornada],INDEX(Jornadas[id],ROW()-5),Cortes[id_barbero],LOOKUP($I$4,Barberos[nombre],Barberos[id]))*(INDEX(Jornadas[comision_barberos],1)/100)))</f>
        <v>55000</v>
      </c>
      <c r="K294" s="20" cm="1">
        <f t="array" ref="K294">IF(ISERROR(INDEX(Jornadas[id],ROW()-5)),"",SUMIFS(Cortes[propina],Cortes[id_jornada],INDEX(Jornadas[id],ROW()-5),Cortes[id_barbero],LOOKUP($I$4,Barberos[nombre],Barberos[id])))</f>
        <v>2000</v>
      </c>
      <c r="L294" s="20" cm="1">
        <f t="array" ref="L294">IF(ISERROR(INDEX(Jornadas[id],ROW()-5)),"",SUMIFS(Adelantos[importe],Adelantos[id_jornada],INDEX(Jornadas[id],ROW()-5),Adelantos[id_barbero],LOOKUP($I$4,Barberos[nombre],Barberos[id])))</f>
        <v>0</v>
      </c>
      <c r="M294" s="20" cm="1">
        <f t="array" ref="M294">IF(ISERROR(INDEX(Jornadas[id],ROW()-5)),"",J294+K294-L294)</f>
        <v>57000</v>
      </c>
      <c r="N294" s="1" cm="1">
        <f t="array" ref="N294">IF(ISERROR(INDEX(Jornadas[id],ROW()-5)),"",COUNTIFS(_Cortes!$C:$C,INDEX(Jornadas[id],ROW()-5),_Cortes!$B:$B,LOOKUP($N$4,_Barberos!$B:$B,_Barberos!$A:$A)))</f>
        <v>13</v>
      </c>
      <c r="O294" s="20" cm="1">
        <f t="array" ref="O294">IF(ISERROR(INDEX(Jornadas[id],ROW()-5)),"",INT(SUMIFS(Cortes[importe],Cortes[id_jornada],INDEX(Jornadas[id],ROW()-5),Cortes[id_barbero],LOOKUP($N$4,Barberos[nombre],Barberos[id]))*(INDEX(Jornadas[comision_barberos],1)/100)))</f>
        <v>66500</v>
      </c>
      <c r="P294" s="20" cm="1">
        <f t="array" ref="P294">IF(ISERROR(INDEX(Jornadas[id],ROW()-5)),"",SUMIFS(Cortes[propina],Cortes[id_jornada],INDEX(Jornadas[id],ROW()-5),Cortes[id_barbero],LOOKUP($N$4,Barberos[nombre],Barberos[id])))</f>
        <v>12000</v>
      </c>
      <c r="Q294" s="20" cm="1">
        <f t="array" ref="Q294">IF(ISERROR(INDEX(Jornadas[id],ROW()-5)),"",SUMIFS(Adelantos[importe],Adelantos[id_jornada],INDEX(Jornadas[id],ROW()-5),Adelantos[id_barbero],LOOKUP($N$4,Barberos[nombre],Barberos[id])))</f>
        <v>0</v>
      </c>
      <c r="R294" s="20" cm="1">
        <f t="array" ref="R294">IF(ISERROR(INDEX(Jornadas[id],ROW()-5)),"",O294+P294-Q294)</f>
        <v>78500</v>
      </c>
      <c r="S294" s="1" cm="1">
        <f t="array" ref="S294">IF(ISERROR(INDEX(Jornadas[id],ROW()-5)),"",COUNTIFS(_Cortes!$C:$C,INDEX(Jornadas[id],ROW()-5),_Cortes!$B:$B,LOOKUP($S$4,_Barberos!$B:$B,_Barberos!$A:$A)))</f>
        <v>12</v>
      </c>
      <c r="T294" s="20" cm="1">
        <f t="array" ref="T294">IF(ISERROR(INDEX(Jornadas[id],ROW()-5)),"",INT(SUMIFS(Cortes[importe],Cortes[id_jornada],INDEX(Jornadas[id],ROW()-5),Cortes[id_barbero],LOOKUP($S$4,Barberos[nombre],Barberos[id]))*(INDEX(Jornadas[comision_barberos],1)/100)))</f>
        <v>63000</v>
      </c>
      <c r="U294" s="20" cm="1">
        <f t="array" ref="U294">IF(ISERROR(INDEX(Jornadas[id],ROW()-5)),"",SUMIFS(Cortes[propina],Cortes[id_jornada],INDEX(Jornadas[id],ROW()-5),Cortes[id_barbero],LOOKUP($S$4,Barberos[nombre],Barberos[id])))</f>
        <v>5000</v>
      </c>
      <c r="V294" s="20" cm="1">
        <f t="array" ref="V294">IF(ISERROR(INDEX(Jornadas[id],ROW()-5)),"",SUMIFS(Adelantos[importe],Adelantos[id_jornada],INDEX(Jornadas[id],ROW()-5),Adelantos[id_barbero],LOOKUP($S$4,Barberos[nombre],Barberos[id])))</f>
        <v>0</v>
      </c>
      <c r="W294" s="20" cm="1">
        <f t="array" ref="W294">IF(ISERROR(INDEX(Jornadas[id],ROW()-5)),"",T294+U294-V294)</f>
        <v>68000</v>
      </c>
      <c r="X294" s="1" cm="1">
        <f t="array" ref="X294">IF(ISERROR(INDEX(Jornadas[id],ROW()-5)),"",COUNTIFS(_Cortes!$C:$C,INDEX(Jornadas[id],ROW()-5),_Cortes!$B:$B,LOOKUP($X$4,_Barberos!$B:$B,_Barberos!$A:$A)))</f>
        <v>0</v>
      </c>
      <c r="Y294" s="20" cm="1">
        <f t="array" ref="Y294">IF(ISERROR(INDEX(Jornadas[id],ROW()-5)),"",INT(SUMIFS(Cortes[importe],Cortes[id_jornada],INDEX(Jornadas[id],ROW()-5),Cortes[id_barbero],LOOKUP($X$4,Barberos[nombre],Barberos[id]))*(INDEX(Jornadas[comision_barberos],1)/100)))</f>
        <v>0</v>
      </c>
      <c r="Z294" s="20" cm="1">
        <f t="array" ref="Z294">IF(ISERROR(INDEX(Jornadas[id],ROW()-5)),"",SUMIFS(Cortes[propina],Cortes[id_jornada],INDEX(Jornadas[id],ROW()-5),Cortes[id_barbero],LOOKUP($X$4,Barberos[nombre],Barberos[id])))</f>
        <v>0</v>
      </c>
      <c r="AA294" s="20" cm="1">
        <f t="array" ref="AA294">IF(ISERROR(INDEX(Jornadas[id],ROW()-5)),"",SUMIFS(Adelantos[importe],Adelantos[id_jornada],INDEX(Jornadas[id],ROW()-5),Adelantos[id_barbero],LOOKUP($X$4,Barberos[nombre],Barberos[id])))</f>
        <v>0</v>
      </c>
      <c r="AB294" s="20" cm="1">
        <f t="array" ref="AB294">IF(ISERROR(INDEX(Jornadas[id],ROW()-5)),"",Y294+Z294-AA294)</f>
        <v>0</v>
      </c>
      <c r="AC294" s="1" cm="1">
        <f t="array" ref="AC294">IF(ISERROR(INDEX(Jornadas[id],ROW()-5)),"",COUNTIFS(_Cortes!$C:$C,INDEX(Jornadas[id],ROW()-5),_Cortes!$B:$B,LOOKUP($AC$4,_Barberos!$B:$B,_Barberos!$A:$A)))</f>
        <v>0</v>
      </c>
      <c r="AD294" s="20" cm="1">
        <f t="array" ref="AD294">IF(ISERROR(INDEX(Jornadas[id],ROW()-5)),"",INT(SUMIFS(Cortes[importe],Cortes[id_jornada],INDEX(Jornadas[id],ROW()-5),Cortes[id_barbero],LOOKUP($AC$4,Barberos[nombre],Barberos[id]))*(INDEX(Jornadas[comision_barberos],1)/100)))</f>
        <v>0</v>
      </c>
      <c r="AE294" s="20" cm="1">
        <f t="array" ref="AE294">IF(ISERROR(INDEX(Jornadas[id],ROW()-5)),"",SUMIFS(Cortes[propina],Cortes[id_jornada],INDEX(Jornadas[id],ROW()-5),Cortes[id_barbero],LOOKUP($AC$4,Barberos[nombre],Barberos[id])))</f>
        <v>0</v>
      </c>
      <c r="AF294" s="20" cm="1">
        <f t="array" ref="AF294">IF(ISERROR(INDEX(Jornadas[id],ROW()-5)),"",SUMIFS(Adelantos[importe],Adelantos[id_jornada],INDEX(Jornadas[id],ROW()-5),Adelantos[id_barbero],LOOKUP($AC$4,Barberos[nombre],Barberos[id])))</f>
        <v>0</v>
      </c>
      <c r="AG294" s="20" cm="1">
        <f t="array" ref="AG294">IF(ISERROR(INDEX(Jornadas[id],ROW()-5)),"",AD294+AE294-AF294)</f>
        <v>0</v>
      </c>
      <c r="AH294" s="1" cm="1">
        <f t="array" ref="AH294">IF(ISERROR(INDEX(Jornadas[id],ROW()-5)),"",COUNTIFS(_Cortes!$C:$C,INDEX(Jornadas[id],ROW()-5),_Cortes!$B:$B,LOOKUP($AH$4,_Barberos!$B:$B,_Barberos!$A:$A)))</f>
        <v>0</v>
      </c>
      <c r="AI294" s="20" cm="1">
        <f t="array" ref="AI294">IF(ISERROR(INDEX(Jornadas[id],ROW()-5)),"",INT(SUMIFS(Cortes[importe],Cortes[id_jornada],INDEX(Jornadas[id],ROW()-5),Cortes[id_barbero],LOOKUP($AH$4,Barberos[nombre],Barberos[id]))*(INDEX(Jornadas[comision_barberos],1)/100)))</f>
        <v>0</v>
      </c>
      <c r="AJ294" s="20" cm="1">
        <f t="array" ref="AJ294">IF(ISERROR(INDEX(Jornadas[id],ROW()-5)),"",SUMIFS(Cortes[propina],Cortes[id_jornada],INDEX(Jornadas[id],ROW()-5),Cortes[id_barbero],LOOKUP($AH$4,Barberos[nombre],Barberos[id])))</f>
        <v>0</v>
      </c>
      <c r="AK294" s="20" cm="1">
        <f t="array" ref="AK294">IF(ISERROR(INDEX(Jornadas[id],ROW()-5)),"",SUMIFS(Adelantos[importe],Adelantos[id_jornada],INDEX(Jornadas[id],ROW()-5),Adelantos[id_barbero],LOOKUP($AH$4,Barberos[nombre],Barberos[id])))</f>
        <v>0</v>
      </c>
      <c r="AL294" s="20" cm="1">
        <f t="array" ref="AL294">IF(ISERROR(INDEX(Jornadas[id],ROW()-5)),"",AI294+AJ294-AK294)</f>
        <v>0</v>
      </c>
      <c r="AM294" s="1" cm="1">
        <f t="array" ref="AM294">IF(ISERROR(INDEX(Jornadas[id],ROW()-5)),"",COUNTIFS(_Cortes!$C:$C,INDEX(Jornadas[id],ROW()-5),_Cortes!$B:$B,LOOKUP($AM$4,_Barberos!$B:$B,_Barberos!$A:$A)))</f>
        <v>0</v>
      </c>
      <c r="AN294" s="20" cm="1">
        <f t="array" ref="AN294">IF(ISERROR(INDEX(Jornadas[id],ROW()-5)),"",INT(SUMIFS(Cortes[importe],Cortes[id_jornada],INDEX(Jornadas[id],ROW()-5),Cortes[id_barbero],LOOKUP($AM$4,Barberos[nombre],Barberos[id]))*(INDEX(Jornadas[comision_barberos],1)/100)))</f>
        <v>0</v>
      </c>
      <c r="AO294" s="20" cm="1">
        <f t="array" ref="AO294">IF(ISERROR(INDEX(Jornadas[id],ROW()-5)),"",SUMIFS(Cortes[propina],Cortes[id_jornada],INDEX(Jornadas[id],ROW()-5),Cortes[id_barbero],LOOKUP($AM$4,Barberos[nombre],Barberos[id])))</f>
        <v>0</v>
      </c>
      <c r="AP294" s="20" cm="1">
        <f t="array" ref="AP294">IF(ISERROR(INDEX(Jornadas[id],ROW()-5)),"",SUMIFS(Adelantos[importe],Adelantos[id_jornada],INDEX(Jornadas[id],ROW()-5),Adelantos[id_barbero],LOOKUP($AM$4,Barberos[nombre],Barberos[id])))</f>
        <v>0</v>
      </c>
      <c r="AQ294" s="20" cm="1">
        <f t="array" ref="AQ294">IF(ISERROR(INDEX(Jornadas[id],ROW()-5)),"",AN294+AO294-AP294)</f>
        <v>0</v>
      </c>
      <c r="AR294" s="1" cm="1">
        <f t="array" ref="AR294">IF(ISERROR(INDEX(Jornadas[id],ROW()-5)),"",COUNTIFS(_Cortes!$C:$C,INDEX(Jornadas[id],ROW()-5),_Cortes!$B:$B,LOOKUP($AR$4,_Barberos!$B:$B,_Barberos!$A:$A)))</f>
        <v>0</v>
      </c>
      <c r="AS294" s="20" cm="1">
        <f t="array" ref="AS294">IF(ISERROR(INDEX(Jornadas[id],ROW()-5)),"",INT(SUMIFS(Cortes[importe],Cortes[id_jornada],INDEX(Jornadas[id],ROW()-5),Cortes[id_barbero],LOOKUP($AR$4,Barberos[nombre],Barberos[id]))*(INDEX(Jornadas[comision_barberos],1)/100)))</f>
        <v>0</v>
      </c>
      <c r="AT294" s="20" cm="1">
        <f t="array" ref="AT294">IF(ISERROR(INDEX(Jornadas[id],ROW()-5)),"",SUMIFS(Cortes[propina],Cortes[id_jornada],INDEX(Jornadas[id],ROW()-5),Cortes[id_barbero],LOOKUP($AR$4,Barberos[nombre],Barberos[id])))</f>
        <v>0</v>
      </c>
      <c r="AU294" s="20" cm="1">
        <f t="array" ref="AU294">IF(ISERROR(INDEX(Jornadas[id],ROW()-5)),"",SUMIFS(Adelantos[importe],Adelantos[id_jornada],INDEX(Jornadas[id],ROW()-5),Adelantos[id_barbero],LOOKUP($AR$4,Barberos[nombre],Barberos[id])))</f>
        <v>0</v>
      </c>
      <c r="AV294" s="20" cm="1">
        <f t="array" ref="AV294">IF(ISERROR(INDEX(Jornadas[id],ROW()-5)),"",AS294+AT294-AU294)</f>
        <v>0</v>
      </c>
    </row>
    <row r="295" spans="1:48" ht="15" hidden="1" customHeight="1" x14ac:dyDescent="0.3">
      <c r="A295" s="51" t="str">
        <f t="shared" si="4"/>
        <v>Wednesday</v>
      </c>
      <c r="B295" s="52"/>
      <c r="C295" s="36" cm="1">
        <f t="array" ref="C295">IF(ISERROR(INDEX(Jornadas[id],ROW()-5)),"",INDEX(Jornadas[fecha],ROW()-5))</f>
        <v>46001</v>
      </c>
      <c r="D295" s="2" cm="1">
        <f t="array" ref="D295">IF(ISERROR(INDEX(Jornadas[id],ROW()-5)),"",COUNTIFS(_Cortes!$C:$C,INDEX(Jornadas[id],ROW()-5),_Cortes!$B:$B,LOOKUP($D$4,_Barberos!$B:$B,_Barberos!$A:$A)))</f>
        <v>7</v>
      </c>
      <c r="E295" s="21" cm="1">
        <f t="array" ref="E295">IF(ISERROR(INDEX(Jornadas[id],ROW()-5)),"",INT(SUMIFS(Cortes[importe],Cortes[id_jornada],INDEX(Jornadas[id],ROW()-5),Cortes[id_barbero],LOOKUP($D$4,Barberos[nombre],Barberos[id]))*(INDEX(Jornadas[comision_barberos],1)/100)))</f>
        <v>38000</v>
      </c>
      <c r="F295" s="21" cm="1">
        <f t="array" ref="F295">IF(ISERROR(INDEX(Jornadas[id],ROW()-5)),"",SUMIFS(Cortes[propina],Cortes[id_jornada],INDEX(Jornadas[id],ROW()-5),Cortes[id_barbero],LOOKUP($D$4,Barberos[nombre],Barberos[id])))</f>
        <v>200</v>
      </c>
      <c r="G295" s="21" cm="1">
        <f t="array" ref="G295">IF(ISERROR(INDEX(Jornadas[id],ROW()-5)),"",SUMIFS(Adelantos[importe],Adelantos[id_jornada],INDEX(Jornadas[id],ROW()-5),Adelantos[id_barbero],LOOKUP($D$4,Barberos[nombre],Barberos[id])))</f>
        <v>0</v>
      </c>
      <c r="H295" s="21" cm="1">
        <f t="array" ref="H295">IF(ISERROR(INDEX(Jornadas[id],ROW()-5)),"",E295+F295-G295)</f>
        <v>38200</v>
      </c>
      <c r="I295" s="2" cm="1">
        <f t="array" ref="I295">IF(ISERROR(INDEX(Jornadas[id],ROW()-5)),"",COUNTIFS(_Cortes!$C:$C,INDEX(Jornadas[id],ROW()-5),_Cortes!$B:$B,LOOKUP($I$4,_Barberos!$B:$B,_Barberos!$A:$A)))</f>
        <v>10</v>
      </c>
      <c r="J295" s="21" cm="1">
        <f t="array" ref="J295">IF(ISERROR(INDEX(Jornadas[id],ROW()-5)),"",INT(SUMIFS(Cortes[importe],Cortes[id_jornada],INDEX(Jornadas[id],ROW()-5),Cortes[id_barbero],LOOKUP($I$4,Barberos[nombre],Barberos[id]))*(INDEX(Jornadas[comision_barberos],1)/100)))</f>
        <v>50000</v>
      </c>
      <c r="K295" s="21" cm="1">
        <f t="array" ref="K295">IF(ISERROR(INDEX(Jornadas[id],ROW()-5)),"",SUMIFS(Cortes[propina],Cortes[id_jornada],INDEX(Jornadas[id],ROW()-5),Cortes[id_barbero],LOOKUP($I$4,Barberos[nombre],Barberos[id])))</f>
        <v>5000</v>
      </c>
      <c r="L295" s="21" cm="1">
        <f t="array" ref="L295">IF(ISERROR(INDEX(Jornadas[id],ROW()-5)),"",SUMIFS(Adelantos[importe],Adelantos[id_jornada],INDEX(Jornadas[id],ROW()-5),Adelantos[id_barbero],LOOKUP($I$4,Barberos[nombre],Barberos[id])))</f>
        <v>0</v>
      </c>
      <c r="M295" s="21" cm="1">
        <f t="array" ref="M295">IF(ISERROR(INDEX(Jornadas[id],ROW()-5)),"",J295+K295-L295)</f>
        <v>55000</v>
      </c>
      <c r="N295" s="2" cm="1">
        <f t="array" ref="N295">IF(ISERROR(INDEX(Jornadas[id],ROW()-5)),"",COUNTIFS(_Cortes!$C:$C,INDEX(Jornadas[id],ROW()-5),_Cortes!$B:$B,LOOKUP($N$4,_Barberos!$B:$B,_Barberos!$A:$A)))</f>
        <v>11</v>
      </c>
      <c r="O295" s="21" cm="1">
        <f t="array" ref="O295">IF(ISERROR(INDEX(Jornadas[id],ROW()-5)),"",INT(SUMIFS(Cortes[importe],Cortes[id_jornada],INDEX(Jornadas[id],ROW()-5),Cortes[id_barbero],LOOKUP($N$4,Barberos[nombre],Barberos[id]))*(INDEX(Jornadas[comision_barberos],1)/100)))</f>
        <v>58000</v>
      </c>
      <c r="P295" s="21" cm="1">
        <f t="array" ref="P295">IF(ISERROR(INDEX(Jornadas[id],ROW()-5)),"",SUMIFS(Cortes[propina],Cortes[id_jornada],INDEX(Jornadas[id],ROW()-5),Cortes[id_barbero],LOOKUP($N$4,Barberos[nombre],Barberos[id])))</f>
        <v>5000</v>
      </c>
      <c r="Q295" s="21" cm="1">
        <f t="array" ref="Q295">IF(ISERROR(INDEX(Jornadas[id],ROW()-5)),"",SUMIFS(Adelantos[importe],Adelantos[id_jornada],INDEX(Jornadas[id],ROW()-5),Adelantos[id_barbero],LOOKUP($N$4,Barberos[nombre],Barberos[id])))</f>
        <v>0</v>
      </c>
      <c r="R295" s="21" cm="1">
        <f t="array" ref="R295">IF(ISERROR(INDEX(Jornadas[id],ROW()-5)),"",O295+P295-Q295)</f>
        <v>63000</v>
      </c>
      <c r="S295" s="2" cm="1">
        <f t="array" ref="S295">IF(ISERROR(INDEX(Jornadas[id],ROW()-5)),"",COUNTIFS(_Cortes!$C:$C,INDEX(Jornadas[id],ROW()-5),_Cortes!$B:$B,LOOKUP($S$4,_Barberos!$B:$B,_Barberos!$A:$A)))</f>
        <v>12</v>
      </c>
      <c r="T295" s="21" cm="1">
        <f t="array" ref="T295">IF(ISERROR(INDEX(Jornadas[id],ROW()-5)),"",INT(SUMIFS(Cortes[importe],Cortes[id_jornada],INDEX(Jornadas[id],ROW()-5),Cortes[id_barbero],LOOKUP($S$4,Barberos[nombre],Barberos[id]))*(INDEX(Jornadas[comision_barberos],1)/100)))</f>
        <v>61500</v>
      </c>
      <c r="U295" s="21" cm="1">
        <f t="array" ref="U295">IF(ISERROR(INDEX(Jornadas[id],ROW()-5)),"",SUMIFS(Cortes[propina],Cortes[id_jornada],INDEX(Jornadas[id],ROW()-5),Cortes[id_barbero],LOOKUP($S$4,Barberos[nombre],Barberos[id])))</f>
        <v>6500</v>
      </c>
      <c r="V295" s="21" cm="1">
        <f t="array" ref="V295">IF(ISERROR(INDEX(Jornadas[id],ROW()-5)),"",SUMIFS(Adelantos[importe],Adelantos[id_jornada],INDEX(Jornadas[id],ROW()-5),Adelantos[id_barbero],LOOKUP($S$4,Barberos[nombre],Barberos[id])))</f>
        <v>4500</v>
      </c>
      <c r="W295" s="21" cm="1">
        <f t="array" ref="W295">IF(ISERROR(INDEX(Jornadas[id],ROW()-5)),"",T295+U295-V295)</f>
        <v>63500</v>
      </c>
      <c r="X295" s="2" cm="1">
        <f t="array" ref="X295">IF(ISERROR(INDEX(Jornadas[id],ROW()-5)),"",COUNTIFS(_Cortes!$C:$C,INDEX(Jornadas[id],ROW()-5),_Cortes!$B:$B,LOOKUP($X$4,_Barberos!$B:$B,_Barberos!$A:$A)))</f>
        <v>9</v>
      </c>
      <c r="Y295" s="21" cm="1">
        <f t="array" ref="Y295">IF(ISERROR(INDEX(Jornadas[id],ROW()-5)),"",INT(SUMIFS(Cortes[importe],Cortes[id_jornada],INDEX(Jornadas[id],ROW()-5),Cortes[id_barbero],LOOKUP($X$4,Barberos[nombre],Barberos[id]))*(INDEX(Jornadas[comision_barberos],1)/100)))</f>
        <v>48000</v>
      </c>
      <c r="Z295" s="21" cm="1">
        <f t="array" ref="Z295">IF(ISERROR(INDEX(Jornadas[id],ROW()-5)),"",SUMIFS(Cortes[propina],Cortes[id_jornada],INDEX(Jornadas[id],ROW()-5),Cortes[id_barbero],LOOKUP($X$4,Barberos[nombre],Barberos[id])))</f>
        <v>10700</v>
      </c>
      <c r="AA295" s="21" cm="1">
        <f t="array" ref="AA295">IF(ISERROR(INDEX(Jornadas[id],ROW()-5)),"",SUMIFS(Adelantos[importe],Adelantos[id_jornada],INDEX(Jornadas[id],ROW()-5),Adelantos[id_barbero],LOOKUP($X$4,Barberos[nombre],Barberos[id])))</f>
        <v>0</v>
      </c>
      <c r="AB295" s="21" cm="1">
        <f t="array" ref="AB295">IF(ISERROR(INDEX(Jornadas[id],ROW()-5)),"",Y295+Z295-AA295)</f>
        <v>58700</v>
      </c>
      <c r="AC295" s="2" cm="1">
        <f t="array" ref="AC295">IF(ISERROR(INDEX(Jornadas[id],ROW()-5)),"",COUNTIFS(_Cortes!$C:$C,INDEX(Jornadas[id],ROW()-5),_Cortes!$B:$B,LOOKUP($AC$4,_Barberos!$B:$B,_Barberos!$A:$A)))</f>
        <v>14</v>
      </c>
      <c r="AD295" s="21" cm="1">
        <f t="array" ref="AD295">IF(ISERROR(INDEX(Jornadas[id],ROW()-5)),"",INT(SUMIFS(Cortes[importe],Cortes[id_jornada],INDEX(Jornadas[id],ROW()-5),Cortes[id_barbero],LOOKUP($AC$4,Barberos[nombre],Barberos[id]))*(INDEX(Jornadas[comision_barberos],1)/100)))</f>
        <v>70000</v>
      </c>
      <c r="AE295" s="21" cm="1">
        <f t="array" ref="AE295">IF(ISERROR(INDEX(Jornadas[id],ROW()-5)),"",SUMIFS(Cortes[propina],Cortes[id_jornada],INDEX(Jornadas[id],ROW()-5),Cortes[id_barbero],LOOKUP($AC$4,Barberos[nombre],Barberos[id])))</f>
        <v>5000</v>
      </c>
      <c r="AF295" s="21" cm="1">
        <f t="array" ref="AF295">IF(ISERROR(INDEX(Jornadas[id],ROW()-5)),"",SUMIFS(Adelantos[importe],Adelantos[id_jornada],INDEX(Jornadas[id],ROW()-5),Adelantos[id_barbero],LOOKUP($AC$4,Barberos[nombre],Barberos[id])))</f>
        <v>0</v>
      </c>
      <c r="AG295" s="21" cm="1">
        <f t="array" ref="AG295">IF(ISERROR(INDEX(Jornadas[id],ROW()-5)),"",AD295+AE295-AF295)</f>
        <v>75000</v>
      </c>
      <c r="AH295" s="2" cm="1">
        <f t="array" ref="AH295">IF(ISERROR(INDEX(Jornadas[id],ROW()-5)),"",COUNTIFS(_Cortes!$C:$C,INDEX(Jornadas[id],ROW()-5),_Cortes!$B:$B,LOOKUP($AH$4,_Barberos!$B:$B,_Barberos!$A:$A)))</f>
        <v>0</v>
      </c>
      <c r="AI295" s="21" cm="1">
        <f t="array" ref="AI295">IF(ISERROR(INDEX(Jornadas[id],ROW()-5)),"",INT(SUMIFS(Cortes[importe],Cortes[id_jornada],INDEX(Jornadas[id],ROW()-5),Cortes[id_barbero],LOOKUP($AH$4,Barberos[nombre],Barberos[id]))*(INDEX(Jornadas[comision_barberos],1)/100)))</f>
        <v>0</v>
      </c>
      <c r="AJ295" s="21" cm="1">
        <f t="array" ref="AJ295">IF(ISERROR(INDEX(Jornadas[id],ROW()-5)),"",SUMIFS(Cortes[propina],Cortes[id_jornada],INDEX(Jornadas[id],ROW()-5),Cortes[id_barbero],LOOKUP($AH$4,Barberos[nombre],Barberos[id])))</f>
        <v>0</v>
      </c>
      <c r="AK295" s="21" cm="1">
        <f t="array" ref="AK295">IF(ISERROR(INDEX(Jornadas[id],ROW()-5)),"",SUMIFS(Adelantos[importe],Adelantos[id_jornada],INDEX(Jornadas[id],ROW()-5),Adelantos[id_barbero],LOOKUP($AH$4,Barberos[nombre],Barberos[id])))</f>
        <v>0</v>
      </c>
      <c r="AL295" s="21" cm="1">
        <f t="array" ref="AL295">IF(ISERROR(INDEX(Jornadas[id],ROW()-5)),"",AI295+AJ295-AK295)</f>
        <v>0</v>
      </c>
      <c r="AM295" s="2" cm="1">
        <f t="array" ref="AM295">IF(ISERROR(INDEX(Jornadas[id],ROW()-5)),"",COUNTIFS(_Cortes!$C:$C,INDEX(Jornadas[id],ROW()-5),_Cortes!$B:$B,LOOKUP($AM$4,_Barberos!$B:$B,_Barberos!$A:$A)))</f>
        <v>0</v>
      </c>
      <c r="AN295" s="21" cm="1">
        <f t="array" ref="AN295">IF(ISERROR(INDEX(Jornadas[id],ROW()-5)),"",INT(SUMIFS(Cortes[importe],Cortes[id_jornada],INDEX(Jornadas[id],ROW()-5),Cortes[id_barbero],LOOKUP($AM$4,Barberos[nombre],Barberos[id]))*(INDEX(Jornadas[comision_barberos],1)/100)))</f>
        <v>0</v>
      </c>
      <c r="AO295" s="21" cm="1">
        <f t="array" ref="AO295">IF(ISERROR(INDEX(Jornadas[id],ROW()-5)),"",SUMIFS(Cortes[propina],Cortes[id_jornada],INDEX(Jornadas[id],ROW()-5),Cortes[id_barbero],LOOKUP($AM$4,Barberos[nombre],Barberos[id])))</f>
        <v>0</v>
      </c>
      <c r="AP295" s="21" cm="1">
        <f t="array" ref="AP295">IF(ISERROR(INDEX(Jornadas[id],ROW()-5)),"",SUMIFS(Adelantos[importe],Adelantos[id_jornada],INDEX(Jornadas[id],ROW()-5),Adelantos[id_barbero],LOOKUP($AM$4,Barberos[nombre],Barberos[id])))</f>
        <v>0</v>
      </c>
      <c r="AQ295" s="21" cm="1">
        <f t="array" ref="AQ295">IF(ISERROR(INDEX(Jornadas[id],ROW()-5)),"",AN295+AO295-AP295)</f>
        <v>0</v>
      </c>
      <c r="AR295" s="2" cm="1">
        <f t="array" ref="AR295">IF(ISERROR(INDEX(Jornadas[id],ROW()-5)),"",COUNTIFS(_Cortes!$C:$C,INDEX(Jornadas[id],ROW()-5),_Cortes!$B:$B,LOOKUP($AR$4,_Barberos!$B:$B,_Barberos!$A:$A)))</f>
        <v>0</v>
      </c>
      <c r="AS295" s="21" cm="1">
        <f t="array" ref="AS295">IF(ISERROR(INDEX(Jornadas[id],ROW()-5)),"",INT(SUMIFS(Cortes[importe],Cortes[id_jornada],INDEX(Jornadas[id],ROW()-5),Cortes[id_barbero],LOOKUP($AR$4,Barberos[nombre],Barberos[id]))*(INDEX(Jornadas[comision_barberos],1)/100)))</f>
        <v>0</v>
      </c>
      <c r="AT295" s="21" cm="1">
        <f t="array" ref="AT295">IF(ISERROR(INDEX(Jornadas[id],ROW()-5)),"",SUMIFS(Cortes[propina],Cortes[id_jornada],INDEX(Jornadas[id],ROW()-5),Cortes[id_barbero],LOOKUP($AR$4,Barberos[nombre],Barberos[id])))</f>
        <v>0</v>
      </c>
      <c r="AU295" s="21" cm="1">
        <f t="array" ref="AU295">IF(ISERROR(INDEX(Jornadas[id],ROW()-5)),"",SUMIFS(Adelantos[importe],Adelantos[id_jornada],INDEX(Jornadas[id],ROW()-5),Adelantos[id_barbero],LOOKUP($AR$4,Barberos[nombre],Barberos[id])))</f>
        <v>0</v>
      </c>
      <c r="AV295" s="21" cm="1">
        <f t="array" ref="AV295">IF(ISERROR(INDEX(Jornadas[id],ROW()-5)),"",AS295+AT295-AU295)</f>
        <v>0</v>
      </c>
    </row>
    <row r="296" spans="1:48" ht="15" hidden="1" customHeight="1" x14ac:dyDescent="0.3">
      <c r="A296" s="53" t="str">
        <f t="shared" si="4"/>
        <v>Thursday</v>
      </c>
      <c r="B296" s="54"/>
      <c r="C296" s="38" cm="1">
        <f t="array" ref="C296">IF(ISERROR(INDEX(Jornadas[id],ROW()-5)),"",INDEX(Jornadas[fecha],ROW()-5))</f>
        <v>46002</v>
      </c>
      <c r="D296" s="1" cm="1">
        <f t="array" ref="D296">IF(ISERROR(INDEX(Jornadas[id],ROW()-5)),"",COUNTIFS(_Cortes!$C:$C,INDEX(Jornadas[id],ROW()-5),_Cortes!$B:$B,LOOKUP($D$4,_Barberos!$B:$B,_Barberos!$A:$A)))</f>
        <v>11</v>
      </c>
      <c r="E296" s="20" cm="1">
        <f t="array" ref="E296">IF(ISERROR(INDEX(Jornadas[id],ROW()-5)),"",INT(SUMIFS(Cortes[importe],Cortes[id_jornada],INDEX(Jornadas[id],ROW()-5),Cortes[id_barbero],LOOKUP($D$4,Barberos[nombre],Barberos[id]))*(INDEX(Jornadas[comision_barberos],1)/100)))</f>
        <v>55000</v>
      </c>
      <c r="F296" s="20" cm="1">
        <f t="array" ref="F296">IF(ISERROR(INDEX(Jornadas[id],ROW()-5)),"",SUMIFS(Cortes[propina],Cortes[id_jornada],INDEX(Jornadas[id],ROW()-5),Cortes[id_barbero],LOOKUP($D$4,Barberos[nombre],Barberos[id])))</f>
        <v>2000</v>
      </c>
      <c r="G296" s="20" cm="1">
        <f t="array" ref="G296">IF(ISERROR(INDEX(Jornadas[id],ROW()-5)),"",SUMIFS(Adelantos[importe],Adelantos[id_jornada],INDEX(Jornadas[id],ROW()-5),Adelantos[id_barbero],LOOKUP($D$4,Barberos[nombre],Barberos[id])))</f>
        <v>0</v>
      </c>
      <c r="H296" s="20" cm="1">
        <f t="array" ref="H296">IF(ISERROR(INDEX(Jornadas[id],ROW()-5)),"",E296+F296-G296)</f>
        <v>57000</v>
      </c>
      <c r="I296" s="1" cm="1">
        <f t="array" ref="I296">IF(ISERROR(INDEX(Jornadas[id],ROW()-5)),"",COUNTIFS(_Cortes!$C:$C,INDEX(Jornadas[id],ROW()-5),_Cortes!$B:$B,LOOKUP($I$4,_Barberos!$B:$B,_Barberos!$A:$A)))</f>
        <v>12</v>
      </c>
      <c r="J296" s="20" cm="1">
        <f t="array" ref="J296">IF(ISERROR(INDEX(Jornadas[id],ROW()-5)),"",INT(SUMIFS(Cortes[importe],Cortes[id_jornada],INDEX(Jornadas[id],ROW()-5),Cortes[id_barbero],LOOKUP($I$4,Barberos[nombre],Barberos[id]))*(INDEX(Jornadas[comision_barberos],1)/100)))</f>
        <v>60000</v>
      </c>
      <c r="K296" s="20" cm="1">
        <f t="array" ref="K296">IF(ISERROR(INDEX(Jornadas[id],ROW()-5)),"",SUMIFS(Cortes[propina],Cortes[id_jornada],INDEX(Jornadas[id],ROW()-5),Cortes[id_barbero],LOOKUP($I$4,Barberos[nombre],Barberos[id])))</f>
        <v>3000</v>
      </c>
      <c r="L296" s="20" cm="1">
        <f t="array" ref="L296">IF(ISERROR(INDEX(Jornadas[id],ROW()-5)),"",SUMIFS(Adelantos[importe],Adelantos[id_jornada],INDEX(Jornadas[id],ROW()-5),Adelantos[id_barbero],LOOKUP($I$4,Barberos[nombre],Barberos[id])))</f>
        <v>0</v>
      </c>
      <c r="M296" s="20" cm="1">
        <f t="array" ref="M296">IF(ISERROR(INDEX(Jornadas[id],ROW()-5)),"",J296+K296-L296)</f>
        <v>63000</v>
      </c>
      <c r="N296" s="1" cm="1">
        <f t="array" ref="N296">IF(ISERROR(INDEX(Jornadas[id],ROW()-5)),"",COUNTIFS(_Cortes!$C:$C,INDEX(Jornadas[id],ROW()-5),_Cortes!$B:$B,LOOKUP($N$4,_Barberos!$B:$B,_Barberos!$A:$A)))</f>
        <v>11</v>
      </c>
      <c r="O296" s="20" cm="1">
        <f t="array" ref="O296">IF(ISERROR(INDEX(Jornadas[id],ROW()-5)),"",INT(SUMIFS(Cortes[importe],Cortes[id_jornada],INDEX(Jornadas[id],ROW()-5),Cortes[id_barbero],LOOKUP($N$4,Barberos[nombre],Barberos[id]))*(INDEX(Jornadas[comision_barberos],1)/100)))</f>
        <v>58000</v>
      </c>
      <c r="P296" s="20" cm="1">
        <f t="array" ref="P296">IF(ISERROR(INDEX(Jornadas[id],ROW()-5)),"",SUMIFS(Cortes[propina],Cortes[id_jornada],INDEX(Jornadas[id],ROW()-5),Cortes[id_barbero],LOOKUP($N$4,Barberos[nombre],Barberos[id])))</f>
        <v>9600</v>
      </c>
      <c r="Q296" s="20" cm="1">
        <f t="array" ref="Q296">IF(ISERROR(INDEX(Jornadas[id],ROW()-5)),"",SUMIFS(Adelantos[importe],Adelantos[id_jornada],INDEX(Jornadas[id],ROW()-5),Adelantos[id_barbero],LOOKUP($N$4,Barberos[nombre],Barberos[id])))</f>
        <v>0</v>
      </c>
      <c r="R296" s="20" cm="1">
        <f t="array" ref="R296">IF(ISERROR(INDEX(Jornadas[id],ROW()-5)),"",O296+P296-Q296)</f>
        <v>67600</v>
      </c>
      <c r="S296" s="1" cm="1">
        <f t="array" ref="S296">IF(ISERROR(INDEX(Jornadas[id],ROW()-5)),"",COUNTIFS(_Cortes!$C:$C,INDEX(Jornadas[id],ROW()-5),_Cortes!$B:$B,LOOKUP($S$4,_Barberos!$B:$B,_Barberos!$A:$A)))</f>
        <v>0</v>
      </c>
      <c r="T296" s="20" cm="1">
        <f t="array" ref="T296">IF(ISERROR(INDEX(Jornadas[id],ROW()-5)),"",INT(SUMIFS(Cortes[importe],Cortes[id_jornada],INDEX(Jornadas[id],ROW()-5),Cortes[id_barbero],LOOKUP($S$4,Barberos[nombre],Barberos[id]))*(INDEX(Jornadas[comision_barberos],1)/100)))</f>
        <v>0</v>
      </c>
      <c r="U296" s="20" cm="1">
        <f t="array" ref="U296">IF(ISERROR(INDEX(Jornadas[id],ROW()-5)),"",SUMIFS(Cortes[propina],Cortes[id_jornada],INDEX(Jornadas[id],ROW()-5),Cortes[id_barbero],LOOKUP($S$4,Barberos[nombre],Barberos[id])))</f>
        <v>0</v>
      </c>
      <c r="V296" s="20" cm="1">
        <f t="array" ref="V296">IF(ISERROR(INDEX(Jornadas[id],ROW()-5)),"",SUMIFS(Adelantos[importe],Adelantos[id_jornada],INDEX(Jornadas[id],ROW()-5),Adelantos[id_barbero],LOOKUP($S$4,Barberos[nombre],Barberos[id])))</f>
        <v>0</v>
      </c>
      <c r="W296" s="20" cm="1">
        <f t="array" ref="W296">IF(ISERROR(INDEX(Jornadas[id],ROW()-5)),"",T296+U296-V296)</f>
        <v>0</v>
      </c>
      <c r="X296" s="1" cm="1">
        <f t="array" ref="X296">IF(ISERROR(INDEX(Jornadas[id],ROW()-5)),"",COUNTIFS(_Cortes!$C:$C,INDEX(Jornadas[id],ROW()-5),_Cortes!$B:$B,LOOKUP($X$4,_Barberos!$B:$B,_Barberos!$A:$A)))</f>
        <v>10</v>
      </c>
      <c r="Y296" s="20" cm="1">
        <f t="array" ref="Y296">IF(ISERROR(INDEX(Jornadas[id],ROW()-5)),"",INT(SUMIFS(Cortes[importe],Cortes[id_jornada],INDEX(Jornadas[id],ROW()-5),Cortes[id_barbero],LOOKUP($X$4,Barberos[nombre],Barberos[id]))*(INDEX(Jornadas[comision_barberos],1)/100)))</f>
        <v>51500</v>
      </c>
      <c r="Z296" s="20" cm="1">
        <f t="array" ref="Z296">IF(ISERROR(INDEX(Jornadas[id],ROW()-5)),"",SUMIFS(Cortes[propina],Cortes[id_jornada],INDEX(Jornadas[id],ROW()-5),Cortes[id_barbero],LOOKUP($X$4,Barberos[nombre],Barberos[id])))</f>
        <v>7200</v>
      </c>
      <c r="AA296" s="20" cm="1">
        <f t="array" ref="AA296">IF(ISERROR(INDEX(Jornadas[id],ROW()-5)),"",SUMIFS(Adelantos[importe],Adelantos[id_jornada],INDEX(Jornadas[id],ROW()-5),Adelantos[id_barbero],LOOKUP($X$4,Barberos[nombre],Barberos[id])))</f>
        <v>0</v>
      </c>
      <c r="AB296" s="20" cm="1">
        <f t="array" ref="AB296">IF(ISERROR(INDEX(Jornadas[id],ROW()-5)),"",Y296+Z296-AA296)</f>
        <v>58700</v>
      </c>
      <c r="AC296" s="1" cm="1">
        <f t="array" ref="AC296">IF(ISERROR(INDEX(Jornadas[id],ROW()-5)),"",COUNTIFS(_Cortes!$C:$C,INDEX(Jornadas[id],ROW()-5),_Cortes!$B:$B,LOOKUP($AC$4,_Barberos!$B:$B,_Barberos!$A:$A)))</f>
        <v>11</v>
      </c>
      <c r="AD296" s="20" cm="1">
        <f t="array" ref="AD296">IF(ISERROR(INDEX(Jornadas[id],ROW()-5)),"",INT(SUMIFS(Cortes[importe],Cortes[id_jornada],INDEX(Jornadas[id],ROW()-5),Cortes[id_barbero],LOOKUP($AC$4,Barberos[nombre],Barberos[id]))*(INDEX(Jornadas[comision_barberos],1)/100)))</f>
        <v>58000</v>
      </c>
      <c r="AE296" s="20" cm="1">
        <f t="array" ref="AE296">IF(ISERROR(INDEX(Jornadas[id],ROW()-5)),"",SUMIFS(Cortes[propina],Cortes[id_jornada],INDEX(Jornadas[id],ROW()-5),Cortes[id_barbero],LOOKUP($AC$4,Barberos[nombre],Barberos[id])))</f>
        <v>2000</v>
      </c>
      <c r="AF296" s="20" cm="1">
        <f t="array" ref="AF296">IF(ISERROR(INDEX(Jornadas[id],ROW()-5)),"",SUMIFS(Adelantos[importe],Adelantos[id_jornada],INDEX(Jornadas[id],ROW()-5),Adelantos[id_barbero],LOOKUP($AC$4,Barberos[nombre],Barberos[id])))</f>
        <v>0</v>
      </c>
      <c r="AG296" s="20" cm="1">
        <f t="array" ref="AG296">IF(ISERROR(INDEX(Jornadas[id],ROW()-5)),"",AD296+AE296-AF296)</f>
        <v>60000</v>
      </c>
      <c r="AH296" s="1" cm="1">
        <f t="array" ref="AH296">IF(ISERROR(INDEX(Jornadas[id],ROW()-5)),"",COUNTIFS(_Cortes!$C:$C,INDEX(Jornadas[id],ROW()-5),_Cortes!$B:$B,LOOKUP($AH$4,_Barberos!$B:$B,_Barberos!$A:$A)))</f>
        <v>0</v>
      </c>
      <c r="AI296" s="20" cm="1">
        <f t="array" ref="AI296">IF(ISERROR(INDEX(Jornadas[id],ROW()-5)),"",INT(SUMIFS(Cortes[importe],Cortes[id_jornada],INDEX(Jornadas[id],ROW()-5),Cortes[id_barbero],LOOKUP($AH$4,Barberos[nombre],Barberos[id]))*(INDEX(Jornadas[comision_barberos],1)/100)))</f>
        <v>0</v>
      </c>
      <c r="AJ296" s="20" cm="1">
        <f t="array" ref="AJ296">IF(ISERROR(INDEX(Jornadas[id],ROW()-5)),"",SUMIFS(Cortes[propina],Cortes[id_jornada],INDEX(Jornadas[id],ROW()-5),Cortes[id_barbero],LOOKUP($AH$4,Barberos[nombre],Barberos[id])))</f>
        <v>0</v>
      </c>
      <c r="AK296" s="20" cm="1">
        <f t="array" ref="AK296">IF(ISERROR(INDEX(Jornadas[id],ROW()-5)),"",SUMIFS(Adelantos[importe],Adelantos[id_jornada],INDEX(Jornadas[id],ROW()-5),Adelantos[id_barbero],LOOKUP($AH$4,Barberos[nombre],Barberos[id])))</f>
        <v>0</v>
      </c>
      <c r="AL296" s="20" cm="1">
        <f t="array" ref="AL296">IF(ISERROR(INDEX(Jornadas[id],ROW()-5)),"",AI296+AJ296-AK296)</f>
        <v>0</v>
      </c>
      <c r="AM296" s="1" cm="1">
        <f t="array" ref="AM296">IF(ISERROR(INDEX(Jornadas[id],ROW()-5)),"",COUNTIFS(_Cortes!$C:$C,INDEX(Jornadas[id],ROW()-5),_Cortes!$B:$B,LOOKUP($AM$4,_Barberos!$B:$B,_Barberos!$A:$A)))</f>
        <v>0</v>
      </c>
      <c r="AN296" s="20" cm="1">
        <f t="array" ref="AN296">IF(ISERROR(INDEX(Jornadas[id],ROW()-5)),"",INT(SUMIFS(Cortes[importe],Cortes[id_jornada],INDEX(Jornadas[id],ROW()-5),Cortes[id_barbero],LOOKUP($AM$4,Barberos[nombre],Barberos[id]))*(INDEX(Jornadas[comision_barberos],1)/100)))</f>
        <v>0</v>
      </c>
      <c r="AO296" s="20" cm="1">
        <f t="array" ref="AO296">IF(ISERROR(INDEX(Jornadas[id],ROW()-5)),"",SUMIFS(Cortes[propina],Cortes[id_jornada],INDEX(Jornadas[id],ROW()-5),Cortes[id_barbero],LOOKUP($AM$4,Barberos[nombre],Barberos[id])))</f>
        <v>0</v>
      </c>
      <c r="AP296" s="20" cm="1">
        <f t="array" ref="AP296">IF(ISERROR(INDEX(Jornadas[id],ROW()-5)),"",SUMIFS(Adelantos[importe],Adelantos[id_jornada],INDEX(Jornadas[id],ROW()-5),Adelantos[id_barbero],LOOKUP($AM$4,Barberos[nombre],Barberos[id])))</f>
        <v>0</v>
      </c>
      <c r="AQ296" s="20" cm="1">
        <f t="array" ref="AQ296">IF(ISERROR(INDEX(Jornadas[id],ROW()-5)),"",AN296+AO296-AP296)</f>
        <v>0</v>
      </c>
      <c r="AR296" s="1" cm="1">
        <f t="array" ref="AR296">IF(ISERROR(INDEX(Jornadas[id],ROW()-5)),"",COUNTIFS(_Cortes!$C:$C,INDEX(Jornadas[id],ROW()-5),_Cortes!$B:$B,LOOKUP($AR$4,_Barberos!$B:$B,_Barberos!$A:$A)))</f>
        <v>0</v>
      </c>
      <c r="AS296" s="20" cm="1">
        <f t="array" ref="AS296">IF(ISERROR(INDEX(Jornadas[id],ROW()-5)),"",INT(SUMIFS(Cortes[importe],Cortes[id_jornada],INDEX(Jornadas[id],ROW()-5),Cortes[id_barbero],LOOKUP($AR$4,Barberos[nombre],Barberos[id]))*(INDEX(Jornadas[comision_barberos],1)/100)))</f>
        <v>0</v>
      </c>
      <c r="AT296" s="20" cm="1">
        <f t="array" ref="AT296">IF(ISERROR(INDEX(Jornadas[id],ROW()-5)),"",SUMIFS(Cortes[propina],Cortes[id_jornada],INDEX(Jornadas[id],ROW()-5),Cortes[id_barbero],LOOKUP($AR$4,Barberos[nombre],Barberos[id])))</f>
        <v>0</v>
      </c>
      <c r="AU296" s="20" cm="1">
        <f t="array" ref="AU296">IF(ISERROR(INDEX(Jornadas[id],ROW()-5)),"",SUMIFS(Adelantos[importe],Adelantos[id_jornada],INDEX(Jornadas[id],ROW()-5),Adelantos[id_barbero],LOOKUP($AR$4,Barberos[nombre],Barberos[id])))</f>
        <v>0</v>
      </c>
      <c r="AV296" s="20" cm="1">
        <f t="array" ref="AV296">IF(ISERROR(INDEX(Jornadas[id],ROW()-5)),"",AS296+AT296-AU296)</f>
        <v>0</v>
      </c>
    </row>
    <row r="297" spans="1:48" ht="15" hidden="1" customHeight="1" x14ac:dyDescent="0.3">
      <c r="A297" s="51" t="str">
        <f t="shared" si="4"/>
        <v>Friday</v>
      </c>
      <c r="B297" s="52"/>
      <c r="C297" s="36" cm="1">
        <f t="array" ref="C297">IF(ISERROR(INDEX(Jornadas[id],ROW()-5)),"",INDEX(Jornadas[fecha],ROW()-5))</f>
        <v>46003</v>
      </c>
      <c r="D297" s="2" cm="1">
        <f t="array" ref="D297">IF(ISERROR(INDEX(Jornadas[id],ROW()-5)),"",COUNTIFS(_Cortes!$C:$C,INDEX(Jornadas[id],ROW()-5),_Cortes!$B:$B,LOOKUP($D$4,_Barberos!$B:$B,_Barberos!$A:$A)))</f>
        <v>9</v>
      </c>
      <c r="E297" s="21" cm="1">
        <f t="array" ref="E297">IF(ISERROR(INDEX(Jornadas[id],ROW()-5)),"",INT(SUMIFS(Cortes[importe],Cortes[id_jornada],INDEX(Jornadas[id],ROW()-5),Cortes[id_barbero],LOOKUP($D$4,Barberos[nombre],Barberos[id]))*(INDEX(Jornadas[comision_barberos],1)/100)))</f>
        <v>45000</v>
      </c>
      <c r="F297" s="21" cm="1">
        <f t="array" ref="F297">IF(ISERROR(INDEX(Jornadas[id],ROW()-5)),"",SUMIFS(Cortes[propina],Cortes[id_jornada],INDEX(Jornadas[id],ROW()-5),Cortes[id_barbero],LOOKUP($D$4,Barberos[nombre],Barberos[id])))</f>
        <v>10000</v>
      </c>
      <c r="G297" s="21" cm="1">
        <f t="array" ref="G297">IF(ISERROR(INDEX(Jornadas[id],ROW()-5)),"",SUMIFS(Adelantos[importe],Adelantos[id_jornada],INDEX(Jornadas[id],ROW()-5),Adelantos[id_barbero],LOOKUP($D$4,Barberos[nombre],Barberos[id])))</f>
        <v>0</v>
      </c>
      <c r="H297" s="21" cm="1">
        <f t="array" ref="H297">IF(ISERROR(INDEX(Jornadas[id],ROW()-5)),"",E297+F297-G297)</f>
        <v>55000</v>
      </c>
      <c r="I297" s="2" cm="1">
        <f t="array" ref="I297">IF(ISERROR(INDEX(Jornadas[id],ROW()-5)),"",COUNTIFS(_Cortes!$C:$C,INDEX(Jornadas[id],ROW()-5),_Cortes!$B:$B,LOOKUP($I$4,_Barberos!$B:$B,_Barberos!$A:$A)))</f>
        <v>11</v>
      </c>
      <c r="J297" s="21" cm="1">
        <f t="array" ref="J297">IF(ISERROR(INDEX(Jornadas[id],ROW()-5)),"",INT(SUMIFS(Cortes[importe],Cortes[id_jornada],INDEX(Jornadas[id],ROW()-5),Cortes[id_barbero],LOOKUP($I$4,Barberos[nombre],Barberos[id]))*(INDEX(Jornadas[comision_barberos],1)/100)))</f>
        <v>58000</v>
      </c>
      <c r="K297" s="21" cm="1">
        <f t="array" ref="K297">IF(ISERROR(INDEX(Jornadas[id],ROW()-5)),"",SUMIFS(Cortes[propina],Cortes[id_jornada],INDEX(Jornadas[id],ROW()-5),Cortes[id_barbero],LOOKUP($I$4,Barberos[nombre],Barberos[id])))</f>
        <v>9000</v>
      </c>
      <c r="L297" s="21" cm="1">
        <f t="array" ref="L297">IF(ISERROR(INDEX(Jornadas[id],ROW()-5)),"",SUMIFS(Adelantos[importe],Adelantos[id_jornada],INDEX(Jornadas[id],ROW()-5),Adelantos[id_barbero],LOOKUP($I$4,Barberos[nombre],Barberos[id])))</f>
        <v>2400</v>
      </c>
      <c r="M297" s="21" cm="1">
        <f t="array" ref="M297">IF(ISERROR(INDEX(Jornadas[id],ROW()-5)),"",J297+K297-L297)</f>
        <v>64600</v>
      </c>
      <c r="N297" s="2" cm="1">
        <f t="array" ref="N297">IF(ISERROR(INDEX(Jornadas[id],ROW()-5)),"",COUNTIFS(_Cortes!$C:$C,INDEX(Jornadas[id],ROW()-5),_Cortes!$B:$B,LOOKUP($N$4,_Barberos!$B:$B,_Barberos!$A:$A)))</f>
        <v>11</v>
      </c>
      <c r="O297" s="21" cm="1">
        <f t="array" ref="O297">IF(ISERROR(INDEX(Jornadas[id],ROW()-5)),"",INT(SUMIFS(Cortes[importe],Cortes[id_jornada],INDEX(Jornadas[id],ROW()-5),Cortes[id_barbero],LOOKUP($N$4,Barberos[nombre],Barberos[id]))*(INDEX(Jornadas[comision_barberos],1)/100)))</f>
        <v>58000</v>
      </c>
      <c r="P297" s="21" cm="1">
        <f t="array" ref="P297">IF(ISERROR(INDEX(Jornadas[id],ROW()-5)),"",SUMIFS(Cortes[propina],Cortes[id_jornada],INDEX(Jornadas[id],ROW()-5),Cortes[id_barbero],LOOKUP($N$4,Barberos[nombre],Barberos[id])))</f>
        <v>15000</v>
      </c>
      <c r="Q297" s="21" cm="1">
        <f t="array" ref="Q297">IF(ISERROR(INDEX(Jornadas[id],ROW()-5)),"",SUMIFS(Adelantos[importe],Adelantos[id_jornada],INDEX(Jornadas[id],ROW()-5),Adelantos[id_barbero],LOOKUP($N$4,Barberos[nombre],Barberos[id])))</f>
        <v>2300</v>
      </c>
      <c r="R297" s="21" cm="1">
        <f t="array" ref="R297">IF(ISERROR(INDEX(Jornadas[id],ROW()-5)),"",O297+P297-Q297)</f>
        <v>70700</v>
      </c>
      <c r="S297" s="2" cm="1">
        <f t="array" ref="S297">IF(ISERROR(INDEX(Jornadas[id],ROW()-5)),"",COUNTIFS(_Cortes!$C:$C,INDEX(Jornadas[id],ROW()-5),_Cortes!$B:$B,LOOKUP($S$4,_Barberos!$B:$B,_Barberos!$A:$A)))</f>
        <v>0</v>
      </c>
      <c r="T297" s="21" cm="1">
        <f t="array" ref="T297">IF(ISERROR(INDEX(Jornadas[id],ROW()-5)),"",INT(SUMIFS(Cortes[importe],Cortes[id_jornada],INDEX(Jornadas[id],ROW()-5),Cortes[id_barbero],LOOKUP($S$4,Barberos[nombre],Barberos[id]))*(INDEX(Jornadas[comision_barberos],1)/100)))</f>
        <v>0</v>
      </c>
      <c r="U297" s="21" cm="1">
        <f t="array" ref="U297">IF(ISERROR(INDEX(Jornadas[id],ROW()-5)),"",SUMIFS(Cortes[propina],Cortes[id_jornada],INDEX(Jornadas[id],ROW()-5),Cortes[id_barbero],LOOKUP($S$4,Barberos[nombre],Barberos[id])))</f>
        <v>0</v>
      </c>
      <c r="V297" s="21" cm="1">
        <f t="array" ref="V297">IF(ISERROR(INDEX(Jornadas[id],ROW()-5)),"",SUMIFS(Adelantos[importe],Adelantos[id_jornada],INDEX(Jornadas[id],ROW()-5),Adelantos[id_barbero],LOOKUP($S$4,Barberos[nombre],Barberos[id])))</f>
        <v>0</v>
      </c>
      <c r="W297" s="21" cm="1">
        <f t="array" ref="W297">IF(ISERROR(INDEX(Jornadas[id],ROW()-5)),"",T297+U297-V297)</f>
        <v>0</v>
      </c>
      <c r="X297" s="2" cm="1">
        <f t="array" ref="X297">IF(ISERROR(INDEX(Jornadas[id],ROW()-5)),"",COUNTIFS(_Cortes!$C:$C,INDEX(Jornadas[id],ROW()-5),_Cortes!$B:$B,LOOKUP($X$4,_Barberos!$B:$B,_Barberos!$A:$A)))</f>
        <v>6</v>
      </c>
      <c r="Y297" s="21" cm="1">
        <f t="array" ref="Y297">IF(ISERROR(INDEX(Jornadas[id],ROW()-5)),"",INT(SUMIFS(Cortes[importe],Cortes[id_jornada],INDEX(Jornadas[id],ROW()-5),Cortes[id_barbero],LOOKUP($X$4,Barberos[nombre],Barberos[id]))*(INDEX(Jornadas[comision_barberos],1)/100)))</f>
        <v>30000</v>
      </c>
      <c r="Z297" s="21" cm="1">
        <f t="array" ref="Z297">IF(ISERROR(INDEX(Jornadas[id],ROW()-5)),"",SUMIFS(Cortes[propina],Cortes[id_jornada],INDEX(Jornadas[id],ROW()-5),Cortes[id_barbero],LOOKUP($X$4,Barberos[nombre],Barberos[id])))</f>
        <v>4100</v>
      </c>
      <c r="AA297" s="21" cm="1">
        <f t="array" ref="AA297">IF(ISERROR(INDEX(Jornadas[id],ROW()-5)),"",SUMIFS(Adelantos[importe],Adelantos[id_jornada],INDEX(Jornadas[id],ROW()-5),Adelantos[id_barbero],LOOKUP($X$4,Barberos[nombre],Barberos[id])))</f>
        <v>7500</v>
      </c>
      <c r="AB297" s="21" cm="1">
        <f t="array" ref="AB297">IF(ISERROR(INDEX(Jornadas[id],ROW()-5)),"",Y297+Z297-AA297)</f>
        <v>26600</v>
      </c>
      <c r="AC297" s="2" cm="1">
        <f t="array" ref="AC297">IF(ISERROR(INDEX(Jornadas[id],ROW()-5)),"",COUNTIFS(_Cortes!$C:$C,INDEX(Jornadas[id],ROW()-5),_Cortes!$B:$B,LOOKUP($AC$4,_Barberos!$B:$B,_Barberos!$A:$A)))</f>
        <v>13</v>
      </c>
      <c r="AD297" s="21" cm="1">
        <f t="array" ref="AD297">IF(ISERROR(INDEX(Jornadas[id],ROW()-5)),"",INT(SUMIFS(Cortes[importe],Cortes[id_jornada],INDEX(Jornadas[id],ROW()-5),Cortes[id_barbero],LOOKUP($AC$4,Barberos[nombre],Barberos[id]))*(INDEX(Jornadas[comision_barberos],1)/100)))</f>
        <v>68000</v>
      </c>
      <c r="AE297" s="21" cm="1">
        <f t="array" ref="AE297">IF(ISERROR(INDEX(Jornadas[id],ROW()-5)),"",SUMIFS(Cortes[propina],Cortes[id_jornada],INDEX(Jornadas[id],ROW()-5),Cortes[id_barbero],LOOKUP($AC$4,Barberos[nombre],Barberos[id])))</f>
        <v>2000</v>
      </c>
      <c r="AF297" s="21" cm="1">
        <f t="array" ref="AF297">IF(ISERROR(INDEX(Jornadas[id],ROW()-5)),"",SUMIFS(Adelantos[importe],Adelantos[id_jornada],INDEX(Jornadas[id],ROW()-5),Adelantos[id_barbero],LOOKUP($AC$4,Barberos[nombre],Barberos[id])))</f>
        <v>0</v>
      </c>
      <c r="AG297" s="21" cm="1">
        <f t="array" ref="AG297">IF(ISERROR(INDEX(Jornadas[id],ROW()-5)),"",AD297+AE297-AF297)</f>
        <v>70000</v>
      </c>
      <c r="AH297" s="2" cm="1">
        <f t="array" ref="AH297">IF(ISERROR(INDEX(Jornadas[id],ROW()-5)),"",COUNTIFS(_Cortes!$C:$C,INDEX(Jornadas[id],ROW()-5),_Cortes!$B:$B,LOOKUP($AH$4,_Barberos!$B:$B,_Barberos!$A:$A)))</f>
        <v>0</v>
      </c>
      <c r="AI297" s="21" cm="1">
        <f t="array" ref="AI297">IF(ISERROR(INDEX(Jornadas[id],ROW()-5)),"",INT(SUMIFS(Cortes[importe],Cortes[id_jornada],INDEX(Jornadas[id],ROW()-5),Cortes[id_barbero],LOOKUP($AH$4,Barberos[nombre],Barberos[id]))*(INDEX(Jornadas[comision_barberos],1)/100)))</f>
        <v>0</v>
      </c>
      <c r="AJ297" s="21" cm="1">
        <f t="array" ref="AJ297">IF(ISERROR(INDEX(Jornadas[id],ROW()-5)),"",SUMIFS(Cortes[propina],Cortes[id_jornada],INDEX(Jornadas[id],ROW()-5),Cortes[id_barbero],LOOKUP($AH$4,Barberos[nombre],Barberos[id])))</f>
        <v>0</v>
      </c>
      <c r="AK297" s="21" cm="1">
        <f t="array" ref="AK297">IF(ISERROR(INDEX(Jornadas[id],ROW()-5)),"",SUMIFS(Adelantos[importe],Adelantos[id_jornada],INDEX(Jornadas[id],ROW()-5),Adelantos[id_barbero],LOOKUP($AH$4,Barberos[nombre],Barberos[id])))</f>
        <v>0</v>
      </c>
      <c r="AL297" s="21" cm="1">
        <f t="array" ref="AL297">IF(ISERROR(INDEX(Jornadas[id],ROW()-5)),"",AI297+AJ297-AK297)</f>
        <v>0</v>
      </c>
      <c r="AM297" s="2" cm="1">
        <f t="array" ref="AM297">IF(ISERROR(INDEX(Jornadas[id],ROW()-5)),"",COUNTIFS(_Cortes!$C:$C,INDEX(Jornadas[id],ROW()-5),_Cortes!$B:$B,LOOKUP($AM$4,_Barberos!$B:$B,_Barberos!$A:$A)))</f>
        <v>10</v>
      </c>
      <c r="AN297" s="21" cm="1">
        <f t="array" ref="AN297">IF(ISERROR(INDEX(Jornadas[id],ROW()-5)),"",INT(SUMIFS(Cortes[importe],Cortes[id_jornada],INDEX(Jornadas[id],ROW()-5),Cortes[id_barbero],LOOKUP($AM$4,Barberos[nombre],Barberos[id]))*(INDEX(Jornadas[comision_barberos],1)/100)))</f>
        <v>50000</v>
      </c>
      <c r="AO297" s="21" cm="1">
        <f t="array" ref="AO297">IF(ISERROR(INDEX(Jornadas[id],ROW()-5)),"",SUMIFS(Cortes[propina],Cortes[id_jornada],INDEX(Jornadas[id],ROW()-5),Cortes[id_barbero],LOOKUP($AM$4,Barberos[nombre],Barberos[id])))</f>
        <v>2000</v>
      </c>
      <c r="AP297" s="21" cm="1">
        <f t="array" ref="AP297">IF(ISERROR(INDEX(Jornadas[id],ROW()-5)),"",SUMIFS(Adelantos[importe],Adelantos[id_jornada],INDEX(Jornadas[id],ROW()-5),Adelantos[id_barbero],LOOKUP($AM$4,Barberos[nombre],Barberos[id])))</f>
        <v>0</v>
      </c>
      <c r="AQ297" s="21" cm="1">
        <f t="array" ref="AQ297">IF(ISERROR(INDEX(Jornadas[id],ROW()-5)),"",AN297+AO297-AP297)</f>
        <v>52000</v>
      </c>
      <c r="AR297" s="2" cm="1">
        <f t="array" ref="AR297">IF(ISERROR(INDEX(Jornadas[id],ROW()-5)),"",COUNTIFS(_Cortes!$C:$C,INDEX(Jornadas[id],ROW()-5),_Cortes!$B:$B,LOOKUP($AR$4,_Barberos!$B:$B,_Barberos!$A:$A)))</f>
        <v>0</v>
      </c>
      <c r="AS297" s="21" cm="1">
        <f t="array" ref="AS297">IF(ISERROR(INDEX(Jornadas[id],ROW()-5)),"",INT(SUMIFS(Cortes[importe],Cortes[id_jornada],INDEX(Jornadas[id],ROW()-5),Cortes[id_barbero],LOOKUP($AR$4,Barberos[nombre],Barberos[id]))*(INDEX(Jornadas[comision_barberos],1)/100)))</f>
        <v>0</v>
      </c>
      <c r="AT297" s="21" cm="1">
        <f t="array" ref="AT297">IF(ISERROR(INDEX(Jornadas[id],ROW()-5)),"",SUMIFS(Cortes[propina],Cortes[id_jornada],INDEX(Jornadas[id],ROW()-5),Cortes[id_barbero],LOOKUP($AR$4,Barberos[nombre],Barberos[id])))</f>
        <v>0</v>
      </c>
      <c r="AU297" s="21" cm="1">
        <f t="array" ref="AU297">IF(ISERROR(INDEX(Jornadas[id],ROW()-5)),"",SUMIFS(Adelantos[importe],Adelantos[id_jornada],INDEX(Jornadas[id],ROW()-5),Adelantos[id_barbero],LOOKUP($AR$4,Barberos[nombre],Barberos[id])))</f>
        <v>0</v>
      </c>
      <c r="AV297" s="21" cm="1">
        <f t="array" ref="AV297">IF(ISERROR(INDEX(Jornadas[id],ROW()-5)),"",AS297+AT297-AU297)</f>
        <v>0</v>
      </c>
    </row>
    <row r="298" spans="1:48" ht="15" hidden="1" customHeight="1" x14ac:dyDescent="0.3">
      <c r="A298" s="53" t="str">
        <f t="shared" si="4"/>
        <v>Saturday</v>
      </c>
      <c r="B298" s="54"/>
      <c r="C298" s="38" cm="1">
        <f t="array" ref="C298">IF(ISERROR(INDEX(Jornadas[id],ROW()-5)),"",INDEX(Jornadas[fecha],ROW()-5))</f>
        <v>46004</v>
      </c>
      <c r="D298" s="1" cm="1">
        <f t="array" ref="D298">IF(ISERROR(INDEX(Jornadas[id],ROW()-5)),"",COUNTIFS(_Cortes!$C:$C,INDEX(Jornadas[id],ROW()-5),_Cortes!$B:$B,LOOKUP($D$4,_Barberos!$B:$B,_Barberos!$A:$A)))</f>
        <v>0</v>
      </c>
      <c r="E298" s="20" cm="1">
        <f t="array" ref="E298">IF(ISERROR(INDEX(Jornadas[id],ROW()-5)),"",INT(SUMIFS(Cortes[importe],Cortes[id_jornada],INDEX(Jornadas[id],ROW()-5),Cortes[id_barbero],LOOKUP($D$4,Barberos[nombre],Barberos[id]))*(INDEX(Jornadas[comision_barberos],1)/100)))</f>
        <v>0</v>
      </c>
      <c r="F298" s="20" cm="1">
        <f t="array" ref="F298">IF(ISERROR(INDEX(Jornadas[id],ROW()-5)),"",SUMIFS(Cortes[propina],Cortes[id_jornada],INDEX(Jornadas[id],ROW()-5),Cortes[id_barbero],LOOKUP($D$4,Barberos[nombre],Barberos[id])))</f>
        <v>0</v>
      </c>
      <c r="G298" s="20" cm="1">
        <f t="array" ref="G298">IF(ISERROR(INDEX(Jornadas[id],ROW()-5)),"",SUMIFS(Adelantos[importe],Adelantos[id_jornada],INDEX(Jornadas[id],ROW()-5),Adelantos[id_barbero],LOOKUP($D$4,Barberos[nombre],Barberos[id])))</f>
        <v>0</v>
      </c>
      <c r="H298" s="20" cm="1">
        <f t="array" ref="H298">IF(ISERROR(INDEX(Jornadas[id],ROW()-5)),"",E298+F298-G298)</f>
        <v>0</v>
      </c>
      <c r="I298" s="1" cm="1">
        <f t="array" ref="I298">IF(ISERROR(INDEX(Jornadas[id],ROW()-5)),"",COUNTIFS(_Cortes!$C:$C,INDEX(Jornadas[id],ROW()-5),_Cortes!$B:$B,LOOKUP($I$4,_Barberos!$B:$B,_Barberos!$A:$A)))</f>
        <v>16</v>
      </c>
      <c r="J298" s="20" cm="1">
        <f t="array" ref="J298">IF(ISERROR(INDEX(Jornadas[id],ROW()-5)),"",INT(SUMIFS(Cortes[importe],Cortes[id_jornada],INDEX(Jornadas[id],ROW()-5),Cortes[id_barbero],LOOKUP($I$4,Barberos[nombre],Barberos[id]))*(INDEX(Jornadas[comision_barberos],1)/100)))</f>
        <v>80000</v>
      </c>
      <c r="K298" s="20" cm="1">
        <f t="array" ref="K298">IF(ISERROR(INDEX(Jornadas[id],ROW()-5)),"",SUMIFS(Cortes[propina],Cortes[id_jornada],INDEX(Jornadas[id],ROW()-5),Cortes[id_barbero],LOOKUP($I$4,Barberos[nombre],Barberos[id])))</f>
        <v>5000</v>
      </c>
      <c r="L298" s="20" cm="1">
        <f t="array" ref="L298">IF(ISERROR(INDEX(Jornadas[id],ROW()-5)),"",SUMIFS(Adelantos[importe],Adelantos[id_jornada],INDEX(Jornadas[id],ROW()-5),Adelantos[id_barbero],LOOKUP($I$4,Barberos[nombre],Barberos[id])))</f>
        <v>0</v>
      </c>
      <c r="M298" s="20" cm="1">
        <f t="array" ref="M298">IF(ISERROR(INDEX(Jornadas[id],ROW()-5)),"",J298+K298-L298)</f>
        <v>85000</v>
      </c>
      <c r="N298" s="1" cm="1">
        <f t="array" ref="N298">IF(ISERROR(INDEX(Jornadas[id],ROW()-5)),"",COUNTIFS(_Cortes!$C:$C,INDEX(Jornadas[id],ROW()-5),_Cortes!$B:$B,LOOKUP($N$4,_Barberos!$B:$B,_Barberos!$A:$A)))</f>
        <v>15</v>
      </c>
      <c r="O298" s="20" cm="1">
        <f t="array" ref="O298">IF(ISERROR(INDEX(Jornadas[id],ROW()-5)),"",INT(SUMIFS(Cortes[importe],Cortes[id_jornada],INDEX(Jornadas[id],ROW()-5),Cortes[id_barbero],LOOKUP($N$4,Barberos[nombre],Barberos[id]))*(INDEX(Jornadas[comision_barberos],1)/100)))</f>
        <v>76500</v>
      </c>
      <c r="P298" s="20" cm="1">
        <f t="array" ref="P298">IF(ISERROR(INDEX(Jornadas[id],ROW()-5)),"",SUMIFS(Cortes[propina],Cortes[id_jornada],INDEX(Jornadas[id],ROW()-5),Cortes[id_barbero],LOOKUP($N$4,Barberos[nombre],Barberos[id])))</f>
        <v>7000</v>
      </c>
      <c r="Q298" s="20" cm="1">
        <f t="array" ref="Q298">IF(ISERROR(INDEX(Jornadas[id],ROW()-5)),"",SUMIFS(Adelantos[importe],Adelantos[id_jornada],INDEX(Jornadas[id],ROW()-5),Adelantos[id_barbero],LOOKUP($N$4,Barberos[nombre],Barberos[id])))</f>
        <v>0</v>
      </c>
      <c r="R298" s="20" cm="1">
        <f t="array" ref="R298">IF(ISERROR(INDEX(Jornadas[id],ROW()-5)),"",O298+P298-Q298)</f>
        <v>83500</v>
      </c>
      <c r="S298" s="1" cm="1">
        <f t="array" ref="S298">IF(ISERROR(INDEX(Jornadas[id],ROW()-5)),"",COUNTIFS(_Cortes!$C:$C,INDEX(Jornadas[id],ROW()-5),_Cortes!$B:$B,LOOKUP($S$4,_Barberos!$B:$B,_Barberos!$A:$A)))</f>
        <v>12</v>
      </c>
      <c r="T298" s="20" cm="1">
        <f t="array" ref="T298">IF(ISERROR(INDEX(Jornadas[id],ROW()-5)),"",INT(SUMIFS(Cortes[importe],Cortes[id_jornada],INDEX(Jornadas[id],ROW()-5),Cortes[id_barbero],LOOKUP($S$4,Barberos[nombre],Barberos[id]))*(INDEX(Jornadas[comision_barberos],1)/100)))</f>
        <v>59500</v>
      </c>
      <c r="U298" s="20" cm="1">
        <f t="array" ref="U298">IF(ISERROR(INDEX(Jornadas[id],ROW()-5)),"",SUMIFS(Cortes[propina],Cortes[id_jornada],INDEX(Jornadas[id],ROW()-5),Cortes[id_barbero],LOOKUP($S$4,Barberos[nombre],Barberos[id])))</f>
        <v>2000</v>
      </c>
      <c r="V298" s="20" cm="1">
        <f t="array" ref="V298">IF(ISERROR(INDEX(Jornadas[id],ROW()-5)),"",SUMIFS(Adelantos[importe],Adelantos[id_jornada],INDEX(Jornadas[id],ROW()-5),Adelantos[id_barbero],LOOKUP($S$4,Barberos[nombre],Barberos[id])))</f>
        <v>2900</v>
      </c>
      <c r="W298" s="20" cm="1">
        <f t="array" ref="W298">IF(ISERROR(INDEX(Jornadas[id],ROW()-5)),"",T298+U298-V298)</f>
        <v>58600</v>
      </c>
      <c r="X298" s="1" cm="1">
        <f t="array" ref="X298">IF(ISERROR(INDEX(Jornadas[id],ROW()-5)),"",COUNTIFS(_Cortes!$C:$C,INDEX(Jornadas[id],ROW()-5),_Cortes!$B:$B,LOOKUP($X$4,_Barberos!$B:$B,_Barberos!$A:$A)))</f>
        <v>13</v>
      </c>
      <c r="Y298" s="20" cm="1">
        <f t="array" ref="Y298">IF(ISERROR(INDEX(Jornadas[id],ROW()-5)),"",INT(SUMIFS(Cortes[importe],Cortes[id_jornada],INDEX(Jornadas[id],ROW()-5),Cortes[id_barbero],LOOKUP($X$4,Barberos[nombre],Barberos[id]))*(INDEX(Jornadas[comision_barberos],1)/100)))</f>
        <v>68000</v>
      </c>
      <c r="Z298" s="20" cm="1">
        <f t="array" ref="Z298">IF(ISERROR(INDEX(Jornadas[id],ROW()-5)),"",SUMIFS(Cortes[propina],Cortes[id_jornada],INDEX(Jornadas[id],ROW()-5),Cortes[id_barbero],LOOKUP($X$4,Barberos[nombre],Barberos[id])))</f>
        <v>4000</v>
      </c>
      <c r="AA298" s="20" cm="1">
        <f t="array" ref="AA298">IF(ISERROR(INDEX(Jornadas[id],ROW()-5)),"",SUMIFS(Adelantos[importe],Adelantos[id_jornada],INDEX(Jornadas[id],ROW()-5),Adelantos[id_barbero],LOOKUP($X$4,Barberos[nombre],Barberos[id])))</f>
        <v>2900</v>
      </c>
      <c r="AB298" s="20" cm="1">
        <f t="array" ref="AB298">IF(ISERROR(INDEX(Jornadas[id],ROW()-5)),"",Y298+Z298-AA298)</f>
        <v>69100</v>
      </c>
      <c r="AC298" s="1" cm="1">
        <f t="array" ref="AC298">IF(ISERROR(INDEX(Jornadas[id],ROW()-5)),"",COUNTIFS(_Cortes!$C:$C,INDEX(Jornadas[id],ROW()-5),_Cortes!$B:$B,LOOKUP($AC$4,_Barberos!$B:$B,_Barberos!$A:$A)))</f>
        <v>15</v>
      </c>
      <c r="AD298" s="20" cm="1">
        <f t="array" ref="AD298">IF(ISERROR(INDEX(Jornadas[id],ROW()-5)),"",INT(SUMIFS(Cortes[importe],Cortes[id_jornada],INDEX(Jornadas[id],ROW()-5),Cortes[id_barbero],LOOKUP($AC$4,Barberos[nombre],Barberos[id]))*(INDEX(Jornadas[comision_barberos],1)/100)))</f>
        <v>78000</v>
      </c>
      <c r="AE298" s="20" cm="1">
        <f t="array" ref="AE298">IF(ISERROR(INDEX(Jornadas[id],ROW()-5)),"",SUMIFS(Cortes[propina],Cortes[id_jornada],INDEX(Jornadas[id],ROW()-5),Cortes[id_barbero],LOOKUP($AC$4,Barberos[nombre],Barberos[id])))</f>
        <v>1000</v>
      </c>
      <c r="AF298" s="20" cm="1">
        <f t="array" ref="AF298">IF(ISERROR(INDEX(Jornadas[id],ROW()-5)),"",SUMIFS(Adelantos[importe],Adelantos[id_jornada],INDEX(Jornadas[id],ROW()-5),Adelantos[id_barbero],LOOKUP($AC$4,Barberos[nombre],Barberos[id])))</f>
        <v>0</v>
      </c>
      <c r="AG298" s="20" cm="1">
        <f t="array" ref="AG298">IF(ISERROR(INDEX(Jornadas[id],ROW()-5)),"",AD298+AE298-AF298)</f>
        <v>79000</v>
      </c>
      <c r="AH298" s="1" cm="1">
        <f t="array" ref="AH298">IF(ISERROR(INDEX(Jornadas[id],ROW()-5)),"",COUNTIFS(_Cortes!$C:$C,INDEX(Jornadas[id],ROW()-5),_Cortes!$B:$B,LOOKUP($AH$4,_Barberos!$B:$B,_Barberos!$A:$A)))</f>
        <v>0</v>
      </c>
      <c r="AI298" s="20" cm="1">
        <f t="array" ref="AI298">IF(ISERROR(INDEX(Jornadas[id],ROW()-5)),"",INT(SUMIFS(Cortes[importe],Cortes[id_jornada],INDEX(Jornadas[id],ROW()-5),Cortes[id_barbero],LOOKUP($AH$4,Barberos[nombre],Barberos[id]))*(INDEX(Jornadas[comision_barberos],1)/100)))</f>
        <v>0</v>
      </c>
      <c r="AJ298" s="20" cm="1">
        <f t="array" ref="AJ298">IF(ISERROR(INDEX(Jornadas[id],ROW()-5)),"",SUMIFS(Cortes[propina],Cortes[id_jornada],INDEX(Jornadas[id],ROW()-5),Cortes[id_barbero],LOOKUP($AH$4,Barberos[nombre],Barberos[id])))</f>
        <v>0</v>
      </c>
      <c r="AK298" s="20" cm="1">
        <f t="array" ref="AK298">IF(ISERROR(INDEX(Jornadas[id],ROW()-5)),"",SUMIFS(Adelantos[importe],Adelantos[id_jornada],INDEX(Jornadas[id],ROW()-5),Adelantos[id_barbero],LOOKUP($AH$4,Barberos[nombre],Barberos[id])))</f>
        <v>0</v>
      </c>
      <c r="AL298" s="20" cm="1">
        <f t="array" ref="AL298">IF(ISERROR(INDEX(Jornadas[id],ROW()-5)),"",AI298+AJ298-AK298)</f>
        <v>0</v>
      </c>
      <c r="AM298" s="1" cm="1">
        <f t="array" ref="AM298">IF(ISERROR(INDEX(Jornadas[id],ROW()-5)),"",COUNTIFS(_Cortes!$C:$C,INDEX(Jornadas[id],ROW()-5),_Cortes!$B:$B,LOOKUP($AM$4,_Barberos!$B:$B,_Barberos!$A:$A)))</f>
        <v>0</v>
      </c>
      <c r="AN298" s="20" cm="1">
        <f t="array" ref="AN298">IF(ISERROR(INDEX(Jornadas[id],ROW()-5)),"",INT(SUMIFS(Cortes[importe],Cortes[id_jornada],INDEX(Jornadas[id],ROW()-5),Cortes[id_barbero],LOOKUP($AM$4,Barberos[nombre],Barberos[id]))*(INDEX(Jornadas[comision_barberos],1)/100)))</f>
        <v>0</v>
      </c>
      <c r="AO298" s="20" cm="1">
        <f t="array" ref="AO298">IF(ISERROR(INDEX(Jornadas[id],ROW()-5)),"",SUMIFS(Cortes[propina],Cortes[id_jornada],INDEX(Jornadas[id],ROW()-5),Cortes[id_barbero],LOOKUP($AM$4,Barberos[nombre],Barberos[id])))</f>
        <v>0</v>
      </c>
      <c r="AP298" s="20" cm="1">
        <f t="array" ref="AP298">IF(ISERROR(INDEX(Jornadas[id],ROW()-5)),"",SUMIFS(Adelantos[importe],Adelantos[id_jornada],INDEX(Jornadas[id],ROW()-5),Adelantos[id_barbero],LOOKUP($AM$4,Barberos[nombre],Barberos[id])))</f>
        <v>0</v>
      </c>
      <c r="AQ298" s="20" cm="1">
        <f t="array" ref="AQ298">IF(ISERROR(INDEX(Jornadas[id],ROW()-5)),"",AN298+AO298-AP298)</f>
        <v>0</v>
      </c>
      <c r="AR298" s="1" cm="1">
        <f t="array" ref="AR298">IF(ISERROR(INDEX(Jornadas[id],ROW()-5)),"",COUNTIFS(_Cortes!$C:$C,INDEX(Jornadas[id],ROW()-5),_Cortes!$B:$B,LOOKUP($AR$4,_Barberos!$B:$B,_Barberos!$A:$A)))</f>
        <v>0</v>
      </c>
      <c r="AS298" s="20" cm="1">
        <f t="array" ref="AS298">IF(ISERROR(INDEX(Jornadas[id],ROW()-5)),"",INT(SUMIFS(Cortes[importe],Cortes[id_jornada],INDEX(Jornadas[id],ROW()-5),Cortes[id_barbero],LOOKUP($AR$4,Barberos[nombre],Barberos[id]))*(INDEX(Jornadas[comision_barberos],1)/100)))</f>
        <v>0</v>
      </c>
      <c r="AT298" s="20" cm="1">
        <f t="array" ref="AT298">IF(ISERROR(INDEX(Jornadas[id],ROW()-5)),"",SUMIFS(Cortes[propina],Cortes[id_jornada],INDEX(Jornadas[id],ROW()-5),Cortes[id_barbero],LOOKUP($AR$4,Barberos[nombre],Barberos[id])))</f>
        <v>0</v>
      </c>
      <c r="AU298" s="20" cm="1">
        <f t="array" ref="AU298">IF(ISERROR(INDEX(Jornadas[id],ROW()-5)),"",SUMIFS(Adelantos[importe],Adelantos[id_jornada],INDEX(Jornadas[id],ROW()-5),Adelantos[id_barbero],LOOKUP($AR$4,Barberos[nombre],Barberos[id])))</f>
        <v>0</v>
      </c>
      <c r="AV298" s="20" cm="1">
        <f t="array" ref="AV298">IF(ISERROR(INDEX(Jornadas[id],ROW()-5)),"",AS298+AT298-AU298)</f>
        <v>0</v>
      </c>
    </row>
    <row r="299" spans="1:48" ht="15" hidden="1" customHeight="1" x14ac:dyDescent="0.3">
      <c r="A299" s="51" t="str">
        <f t="shared" si="4"/>
        <v>Monday</v>
      </c>
      <c r="B299" s="52"/>
      <c r="C299" s="36" cm="1">
        <f t="array" ref="C299">IF(ISERROR(INDEX(Jornadas[id],ROW()-5)),"",INDEX(Jornadas[fecha],ROW()-5))</f>
        <v>46006</v>
      </c>
      <c r="D299" s="2" cm="1">
        <f t="array" ref="D299">IF(ISERROR(INDEX(Jornadas[id],ROW()-5)),"",COUNTIFS(_Cortes!$C:$C,INDEX(Jornadas[id],ROW()-5),_Cortes!$B:$B,LOOKUP($D$4,_Barberos!$B:$B,_Barberos!$A:$A)))</f>
        <v>5</v>
      </c>
      <c r="E299" s="21" cm="1">
        <f t="array" ref="E299">IF(ISERROR(INDEX(Jornadas[id],ROW()-5)),"",INT(SUMIFS(Cortes[importe],Cortes[id_jornada],INDEX(Jornadas[id],ROW()-5),Cortes[id_barbero],LOOKUP($D$4,Barberos[nombre],Barberos[id]))*(INDEX(Jornadas[comision_barberos],1)/100)))</f>
        <v>26500</v>
      </c>
      <c r="F299" s="21" cm="1">
        <f t="array" ref="F299">IF(ISERROR(INDEX(Jornadas[id],ROW()-5)),"",SUMIFS(Cortes[propina],Cortes[id_jornada],INDEX(Jornadas[id],ROW()-5),Cortes[id_barbero],LOOKUP($D$4,Barberos[nombre],Barberos[id])))</f>
        <v>0</v>
      </c>
      <c r="G299" s="21" cm="1">
        <f t="array" ref="G299">IF(ISERROR(INDEX(Jornadas[id],ROW()-5)),"",SUMIFS(Adelantos[importe],Adelantos[id_jornada],INDEX(Jornadas[id],ROW()-5),Adelantos[id_barbero],LOOKUP($D$4,Barberos[nombre],Barberos[id])))</f>
        <v>0</v>
      </c>
      <c r="H299" s="21" cm="1">
        <f t="array" ref="H299">IF(ISERROR(INDEX(Jornadas[id],ROW()-5)),"",E299+F299-G299)</f>
        <v>26500</v>
      </c>
      <c r="I299" s="2" cm="1">
        <f t="array" ref="I299">IF(ISERROR(INDEX(Jornadas[id],ROW()-5)),"",COUNTIFS(_Cortes!$C:$C,INDEX(Jornadas[id],ROW()-5),_Cortes!$B:$B,LOOKUP($I$4,_Barberos!$B:$B,_Barberos!$A:$A)))</f>
        <v>11</v>
      </c>
      <c r="J299" s="21" cm="1">
        <f t="array" ref="J299">IF(ISERROR(INDEX(Jornadas[id],ROW()-5)),"",INT(SUMIFS(Cortes[importe],Cortes[id_jornada],INDEX(Jornadas[id],ROW()-5),Cortes[id_barbero],LOOKUP($I$4,Barberos[nombre],Barberos[id]))*(INDEX(Jornadas[comision_barberos],1)/100)))</f>
        <v>56500</v>
      </c>
      <c r="K299" s="21" cm="1">
        <f t="array" ref="K299">IF(ISERROR(INDEX(Jornadas[id],ROW()-5)),"",SUMIFS(Cortes[propina],Cortes[id_jornada],INDEX(Jornadas[id],ROW()-5),Cortes[id_barbero],LOOKUP($I$4,Barberos[nombre],Barberos[id])))</f>
        <v>3000</v>
      </c>
      <c r="L299" s="21" cm="1">
        <f t="array" ref="L299">IF(ISERROR(INDEX(Jornadas[id],ROW()-5)),"",SUMIFS(Adelantos[importe],Adelantos[id_jornada],INDEX(Jornadas[id],ROW()-5),Adelantos[id_barbero],LOOKUP($I$4,Barberos[nombre],Barberos[id])))</f>
        <v>0</v>
      </c>
      <c r="M299" s="21" cm="1">
        <f t="array" ref="M299">IF(ISERROR(INDEX(Jornadas[id],ROW()-5)),"",J299+K299-L299)</f>
        <v>59500</v>
      </c>
      <c r="N299" s="2" cm="1">
        <f t="array" ref="N299">IF(ISERROR(INDEX(Jornadas[id],ROW()-5)),"",COUNTIFS(_Cortes!$C:$C,INDEX(Jornadas[id],ROW()-5),_Cortes!$B:$B,LOOKUP($N$4,_Barberos!$B:$B,_Barberos!$A:$A)))</f>
        <v>10</v>
      </c>
      <c r="O299" s="21" cm="1">
        <f t="array" ref="O299">IF(ISERROR(INDEX(Jornadas[id],ROW()-5)),"",INT(SUMIFS(Cortes[importe],Cortes[id_jornada],INDEX(Jornadas[id],ROW()-5),Cortes[id_barbero],LOOKUP($N$4,Barberos[nombre],Barberos[id]))*(INDEX(Jornadas[comision_barberos],1)/100)))</f>
        <v>49500</v>
      </c>
      <c r="P299" s="21" cm="1">
        <f t="array" ref="P299">IF(ISERROR(INDEX(Jornadas[id],ROW()-5)),"",SUMIFS(Cortes[propina],Cortes[id_jornada],INDEX(Jornadas[id],ROW()-5),Cortes[id_barbero],LOOKUP($N$4,Barberos[nombre],Barberos[id])))</f>
        <v>2000</v>
      </c>
      <c r="Q299" s="21" cm="1">
        <f t="array" ref="Q299">IF(ISERROR(INDEX(Jornadas[id],ROW()-5)),"",SUMIFS(Adelantos[importe],Adelantos[id_jornada],INDEX(Jornadas[id],ROW()-5),Adelantos[id_barbero],LOOKUP($N$4,Barberos[nombre],Barberos[id])))</f>
        <v>0</v>
      </c>
      <c r="R299" s="21" cm="1">
        <f t="array" ref="R299">IF(ISERROR(INDEX(Jornadas[id],ROW()-5)),"",O299+P299-Q299)</f>
        <v>51500</v>
      </c>
      <c r="S299" s="2" cm="1">
        <f t="array" ref="S299">IF(ISERROR(INDEX(Jornadas[id],ROW()-5)),"",COUNTIFS(_Cortes!$C:$C,INDEX(Jornadas[id],ROW()-5),_Cortes!$B:$B,LOOKUP($S$4,_Barberos!$B:$B,_Barberos!$A:$A)))</f>
        <v>10</v>
      </c>
      <c r="T299" s="21" cm="1">
        <f t="array" ref="T299">IF(ISERROR(INDEX(Jornadas[id],ROW()-5)),"",INT(SUMIFS(Cortes[importe],Cortes[id_jornada],INDEX(Jornadas[id],ROW()-5),Cortes[id_barbero],LOOKUP($S$4,Barberos[nombre],Barberos[id]))*(INDEX(Jornadas[comision_barberos],1)/100)))</f>
        <v>53000</v>
      </c>
      <c r="U299" s="21" cm="1">
        <f t="array" ref="U299">IF(ISERROR(INDEX(Jornadas[id],ROW()-5)),"",SUMIFS(Cortes[propina],Cortes[id_jornada],INDEX(Jornadas[id],ROW()-5),Cortes[id_barbero],LOOKUP($S$4,Barberos[nombre],Barberos[id])))</f>
        <v>9000</v>
      </c>
      <c r="V299" s="21" cm="1">
        <f t="array" ref="V299">IF(ISERROR(INDEX(Jornadas[id],ROW()-5)),"",SUMIFS(Adelantos[importe],Adelantos[id_jornada],INDEX(Jornadas[id],ROW()-5),Adelantos[id_barbero],LOOKUP($S$4,Barberos[nombre],Barberos[id])))</f>
        <v>500</v>
      </c>
      <c r="W299" s="21" cm="1">
        <f t="array" ref="W299">IF(ISERROR(INDEX(Jornadas[id],ROW()-5)),"",T299+U299-V299)</f>
        <v>61500</v>
      </c>
      <c r="X299" s="2" cm="1">
        <f t="array" ref="X299">IF(ISERROR(INDEX(Jornadas[id],ROW()-5)),"",COUNTIFS(_Cortes!$C:$C,INDEX(Jornadas[id],ROW()-5),_Cortes!$B:$B,LOOKUP($X$4,_Barberos!$B:$B,_Barberos!$A:$A)))</f>
        <v>10</v>
      </c>
      <c r="Y299" s="21" cm="1">
        <f t="array" ref="Y299">IF(ISERROR(INDEX(Jornadas[id],ROW()-5)),"",INT(SUMIFS(Cortes[importe],Cortes[id_jornada],INDEX(Jornadas[id],ROW()-5),Cortes[id_barbero],LOOKUP($X$4,Barberos[nombre],Barberos[id]))*(INDEX(Jornadas[comision_barberos],1)/100)))</f>
        <v>51500</v>
      </c>
      <c r="Z299" s="21" cm="1">
        <f t="array" ref="Z299">IF(ISERROR(INDEX(Jornadas[id],ROW()-5)),"",SUMIFS(Cortes[propina],Cortes[id_jornada],INDEX(Jornadas[id],ROW()-5),Cortes[id_barbero],LOOKUP($X$4,Barberos[nombre],Barberos[id])))</f>
        <v>3000</v>
      </c>
      <c r="AA299" s="21" cm="1">
        <f t="array" ref="AA299">IF(ISERROR(INDEX(Jornadas[id],ROW()-5)),"",SUMIFS(Adelantos[importe],Adelantos[id_jornada],INDEX(Jornadas[id],ROW()-5),Adelantos[id_barbero],LOOKUP($X$4,Barberos[nombre],Barberos[id])))</f>
        <v>0</v>
      </c>
      <c r="AB299" s="21" cm="1">
        <f t="array" ref="AB299">IF(ISERROR(INDEX(Jornadas[id],ROW()-5)),"",Y299+Z299-AA299)</f>
        <v>54500</v>
      </c>
      <c r="AC299" s="2" cm="1">
        <f t="array" ref="AC299">IF(ISERROR(INDEX(Jornadas[id],ROW()-5)),"",COUNTIFS(_Cortes!$C:$C,INDEX(Jornadas[id],ROW()-5),_Cortes!$B:$B,LOOKUP($AC$4,_Barberos!$B:$B,_Barberos!$A:$A)))</f>
        <v>0</v>
      </c>
      <c r="AD299" s="21" cm="1">
        <f t="array" ref="AD299">IF(ISERROR(INDEX(Jornadas[id],ROW()-5)),"",INT(SUMIFS(Cortes[importe],Cortes[id_jornada],INDEX(Jornadas[id],ROW()-5),Cortes[id_barbero],LOOKUP($AC$4,Barberos[nombre],Barberos[id]))*(INDEX(Jornadas[comision_barberos],1)/100)))</f>
        <v>0</v>
      </c>
      <c r="AE299" s="21" cm="1">
        <f t="array" ref="AE299">IF(ISERROR(INDEX(Jornadas[id],ROW()-5)),"",SUMIFS(Cortes[propina],Cortes[id_jornada],INDEX(Jornadas[id],ROW()-5),Cortes[id_barbero],LOOKUP($AC$4,Barberos[nombre],Barberos[id])))</f>
        <v>0</v>
      </c>
      <c r="AF299" s="21" cm="1">
        <f t="array" ref="AF299">IF(ISERROR(INDEX(Jornadas[id],ROW()-5)),"",SUMIFS(Adelantos[importe],Adelantos[id_jornada],INDEX(Jornadas[id],ROW()-5),Adelantos[id_barbero],LOOKUP($AC$4,Barberos[nombre],Barberos[id])))</f>
        <v>0</v>
      </c>
      <c r="AG299" s="21" cm="1">
        <f t="array" ref="AG299">IF(ISERROR(INDEX(Jornadas[id],ROW()-5)),"",AD299+AE299-AF299)</f>
        <v>0</v>
      </c>
      <c r="AH299" s="2" cm="1">
        <f t="array" ref="AH299">IF(ISERROR(INDEX(Jornadas[id],ROW()-5)),"",COUNTIFS(_Cortes!$C:$C,INDEX(Jornadas[id],ROW()-5),_Cortes!$B:$B,LOOKUP($AH$4,_Barberos!$B:$B,_Barberos!$A:$A)))</f>
        <v>0</v>
      </c>
      <c r="AI299" s="21" cm="1">
        <f t="array" ref="AI299">IF(ISERROR(INDEX(Jornadas[id],ROW()-5)),"",INT(SUMIFS(Cortes[importe],Cortes[id_jornada],INDEX(Jornadas[id],ROW()-5),Cortes[id_barbero],LOOKUP($AH$4,Barberos[nombre],Barberos[id]))*(INDEX(Jornadas[comision_barberos],1)/100)))</f>
        <v>0</v>
      </c>
      <c r="AJ299" s="21" cm="1">
        <f t="array" ref="AJ299">IF(ISERROR(INDEX(Jornadas[id],ROW()-5)),"",SUMIFS(Cortes[propina],Cortes[id_jornada],INDEX(Jornadas[id],ROW()-5),Cortes[id_barbero],LOOKUP($AH$4,Barberos[nombre],Barberos[id])))</f>
        <v>0</v>
      </c>
      <c r="AK299" s="21" cm="1">
        <f t="array" ref="AK299">IF(ISERROR(INDEX(Jornadas[id],ROW()-5)),"",SUMIFS(Adelantos[importe],Adelantos[id_jornada],INDEX(Jornadas[id],ROW()-5),Adelantos[id_barbero],LOOKUP($AH$4,Barberos[nombre],Barberos[id])))</f>
        <v>0</v>
      </c>
      <c r="AL299" s="21" cm="1">
        <f t="array" ref="AL299">IF(ISERROR(INDEX(Jornadas[id],ROW()-5)),"",AI299+AJ299-AK299)</f>
        <v>0</v>
      </c>
      <c r="AM299" s="2" cm="1">
        <f t="array" ref="AM299">IF(ISERROR(INDEX(Jornadas[id],ROW()-5)),"",COUNTIFS(_Cortes!$C:$C,INDEX(Jornadas[id],ROW()-5),_Cortes!$B:$B,LOOKUP($AM$4,_Barberos!$B:$B,_Barberos!$A:$A)))</f>
        <v>0</v>
      </c>
      <c r="AN299" s="21" cm="1">
        <f t="array" ref="AN299">IF(ISERROR(INDEX(Jornadas[id],ROW()-5)),"",INT(SUMIFS(Cortes[importe],Cortes[id_jornada],INDEX(Jornadas[id],ROW()-5),Cortes[id_barbero],LOOKUP($AM$4,Barberos[nombre],Barberos[id]))*(INDEX(Jornadas[comision_barberos],1)/100)))</f>
        <v>0</v>
      </c>
      <c r="AO299" s="21" cm="1">
        <f t="array" ref="AO299">IF(ISERROR(INDEX(Jornadas[id],ROW()-5)),"",SUMIFS(Cortes[propina],Cortes[id_jornada],INDEX(Jornadas[id],ROW()-5),Cortes[id_barbero],LOOKUP($AM$4,Barberos[nombre],Barberos[id])))</f>
        <v>0</v>
      </c>
      <c r="AP299" s="21" cm="1">
        <f t="array" ref="AP299">IF(ISERROR(INDEX(Jornadas[id],ROW()-5)),"",SUMIFS(Adelantos[importe],Adelantos[id_jornada],INDEX(Jornadas[id],ROW()-5),Adelantos[id_barbero],LOOKUP($AM$4,Barberos[nombre],Barberos[id])))</f>
        <v>0</v>
      </c>
      <c r="AQ299" s="21" cm="1">
        <f t="array" ref="AQ299">IF(ISERROR(INDEX(Jornadas[id],ROW()-5)),"",AN299+AO299-AP299)</f>
        <v>0</v>
      </c>
      <c r="AR299" s="2" cm="1">
        <f t="array" ref="AR299">IF(ISERROR(INDEX(Jornadas[id],ROW()-5)),"",COUNTIFS(_Cortes!$C:$C,INDEX(Jornadas[id],ROW()-5),_Cortes!$B:$B,LOOKUP($AR$4,_Barberos!$B:$B,_Barberos!$A:$A)))</f>
        <v>0</v>
      </c>
      <c r="AS299" s="21" cm="1">
        <f t="array" ref="AS299">IF(ISERROR(INDEX(Jornadas[id],ROW()-5)),"",INT(SUMIFS(Cortes[importe],Cortes[id_jornada],INDEX(Jornadas[id],ROW()-5),Cortes[id_barbero],LOOKUP($AR$4,Barberos[nombre],Barberos[id]))*(INDEX(Jornadas[comision_barberos],1)/100)))</f>
        <v>0</v>
      </c>
      <c r="AT299" s="21" cm="1">
        <f t="array" ref="AT299">IF(ISERROR(INDEX(Jornadas[id],ROW()-5)),"",SUMIFS(Cortes[propina],Cortes[id_jornada],INDEX(Jornadas[id],ROW()-5),Cortes[id_barbero],LOOKUP($AR$4,Barberos[nombre],Barberos[id])))</f>
        <v>0</v>
      </c>
      <c r="AU299" s="21" cm="1">
        <f t="array" ref="AU299">IF(ISERROR(INDEX(Jornadas[id],ROW()-5)),"",SUMIFS(Adelantos[importe],Adelantos[id_jornada],INDEX(Jornadas[id],ROW()-5),Adelantos[id_barbero],LOOKUP($AR$4,Barberos[nombre],Barberos[id])))</f>
        <v>0</v>
      </c>
      <c r="AV299" s="21" cm="1">
        <f t="array" ref="AV299">IF(ISERROR(INDEX(Jornadas[id],ROW()-5)),"",AS299+AT299-AU299)</f>
        <v>0</v>
      </c>
    </row>
    <row r="300" spans="1:48" ht="15" hidden="1" customHeight="1" x14ac:dyDescent="0.3">
      <c r="A300" s="53" t="str">
        <f t="shared" si="4"/>
        <v>Tuesday</v>
      </c>
      <c r="B300" s="54"/>
      <c r="C300" s="38" cm="1">
        <f t="array" ref="C300">IF(ISERROR(INDEX(Jornadas[id],ROW()-5)),"",INDEX(Jornadas[fecha],ROW()-5))</f>
        <v>46007</v>
      </c>
      <c r="D300" s="1" cm="1">
        <f t="array" ref="D300">IF(ISERROR(INDEX(Jornadas[id],ROW()-5)),"",COUNTIFS(_Cortes!$C:$C,INDEX(Jornadas[id],ROW()-5),_Cortes!$B:$B,LOOKUP($D$4,_Barberos!$B:$B,_Barberos!$A:$A)))</f>
        <v>1</v>
      </c>
      <c r="E300" s="20" cm="1">
        <f t="array" ref="E300">IF(ISERROR(INDEX(Jornadas[id],ROW()-5)),"",INT(SUMIFS(Cortes[importe],Cortes[id_jornada],INDEX(Jornadas[id],ROW()-5),Cortes[id_barbero],LOOKUP($D$4,Barberos[nombre],Barberos[id]))*(INDEX(Jornadas[comision_barberos],1)/100)))</f>
        <v>6500</v>
      </c>
      <c r="F300" s="20" cm="1">
        <f t="array" ref="F300">IF(ISERROR(INDEX(Jornadas[id],ROW()-5)),"",SUMIFS(Cortes[propina],Cortes[id_jornada],INDEX(Jornadas[id],ROW()-5),Cortes[id_barbero],LOOKUP($D$4,Barberos[nombre],Barberos[id])))</f>
        <v>6000</v>
      </c>
      <c r="G300" s="20" cm="1">
        <f t="array" ref="G300">IF(ISERROR(INDEX(Jornadas[id],ROW()-5)),"",SUMIFS(Adelantos[importe],Adelantos[id_jornada],INDEX(Jornadas[id],ROW()-5),Adelantos[id_barbero],LOOKUP($D$4,Barberos[nombre],Barberos[id])))</f>
        <v>6300</v>
      </c>
      <c r="H300" s="20" cm="1">
        <f t="array" ref="H300">IF(ISERROR(INDEX(Jornadas[id],ROW()-5)),"",E300+F300-G300)</f>
        <v>6200</v>
      </c>
      <c r="I300" s="1" cm="1">
        <f t="array" ref="I300">IF(ISERROR(INDEX(Jornadas[id],ROW()-5)),"",COUNTIFS(_Cortes!$C:$C,INDEX(Jornadas[id],ROW()-5),_Cortes!$B:$B,LOOKUP($I$4,_Barberos!$B:$B,_Barberos!$A:$A)))</f>
        <v>11</v>
      </c>
      <c r="J300" s="20" cm="1">
        <f t="array" ref="J300">IF(ISERROR(INDEX(Jornadas[id],ROW()-5)),"",INT(SUMIFS(Cortes[importe],Cortes[id_jornada],INDEX(Jornadas[id],ROW()-5),Cortes[id_barbero],LOOKUP($I$4,Barberos[nombre],Barberos[id]))*(INDEX(Jornadas[comision_barberos],1)/100)))</f>
        <v>56500</v>
      </c>
      <c r="K300" s="20" cm="1">
        <f t="array" ref="K300">IF(ISERROR(INDEX(Jornadas[id],ROW()-5)),"",SUMIFS(Cortes[propina],Cortes[id_jornada],INDEX(Jornadas[id],ROW()-5),Cortes[id_barbero],LOOKUP($I$4,Barberos[nombre],Barberos[id])))</f>
        <v>3000</v>
      </c>
      <c r="L300" s="20" cm="1">
        <f t="array" ref="L300">IF(ISERROR(INDEX(Jornadas[id],ROW()-5)),"",SUMIFS(Adelantos[importe],Adelantos[id_jornada],INDEX(Jornadas[id],ROW()-5),Adelantos[id_barbero],LOOKUP($I$4,Barberos[nombre],Barberos[id])))</f>
        <v>2400</v>
      </c>
      <c r="M300" s="20" cm="1">
        <f t="array" ref="M300">IF(ISERROR(INDEX(Jornadas[id],ROW()-5)),"",J300+K300-L300)</f>
        <v>57100</v>
      </c>
      <c r="N300" s="1" cm="1">
        <f t="array" ref="N300">IF(ISERROR(INDEX(Jornadas[id],ROW()-5)),"",COUNTIFS(_Cortes!$C:$C,INDEX(Jornadas[id],ROW()-5),_Cortes!$B:$B,LOOKUP($N$4,_Barberos!$B:$B,_Barberos!$A:$A)))</f>
        <v>7</v>
      </c>
      <c r="O300" s="20" cm="1">
        <f t="array" ref="O300">IF(ISERROR(INDEX(Jornadas[id],ROW()-5)),"",INT(SUMIFS(Cortes[importe],Cortes[id_jornada],INDEX(Jornadas[id],ROW()-5),Cortes[id_barbero],LOOKUP($N$4,Barberos[nombre],Barberos[id]))*(INDEX(Jornadas[comision_barberos],1)/100)))</f>
        <v>35000</v>
      </c>
      <c r="P300" s="20" cm="1">
        <f t="array" ref="P300">IF(ISERROR(INDEX(Jornadas[id],ROW()-5)),"",SUMIFS(Cortes[propina],Cortes[id_jornada],INDEX(Jornadas[id],ROW()-5),Cortes[id_barbero],LOOKUP($N$4,Barberos[nombre],Barberos[id])))</f>
        <v>0</v>
      </c>
      <c r="Q300" s="20" cm="1">
        <f t="array" ref="Q300">IF(ISERROR(INDEX(Jornadas[id],ROW()-5)),"",SUMIFS(Adelantos[importe],Adelantos[id_jornada],INDEX(Jornadas[id],ROW()-5),Adelantos[id_barbero],LOOKUP($N$4,Barberos[nombre],Barberos[id])))</f>
        <v>0</v>
      </c>
      <c r="R300" s="20" cm="1">
        <f t="array" ref="R300">IF(ISERROR(INDEX(Jornadas[id],ROW()-5)),"",O300+P300-Q300)</f>
        <v>35000</v>
      </c>
      <c r="S300" s="1" cm="1">
        <f t="array" ref="S300">IF(ISERROR(INDEX(Jornadas[id],ROW()-5)),"",COUNTIFS(_Cortes!$C:$C,INDEX(Jornadas[id],ROW()-5),_Cortes!$B:$B,LOOKUP($S$4,_Barberos!$B:$B,_Barberos!$A:$A)))</f>
        <v>9</v>
      </c>
      <c r="T300" s="20" cm="1">
        <f t="array" ref="T300">IF(ISERROR(INDEX(Jornadas[id],ROW()-5)),"",INT(SUMIFS(Cortes[importe],Cortes[id_jornada],INDEX(Jornadas[id],ROW()-5),Cortes[id_barbero],LOOKUP($S$4,Barberos[nombre],Barberos[id]))*(INDEX(Jornadas[comision_barberos],1)/100)))</f>
        <v>45000</v>
      </c>
      <c r="U300" s="20" cm="1">
        <f t="array" ref="U300">IF(ISERROR(INDEX(Jornadas[id],ROW()-5)),"",SUMIFS(Cortes[propina],Cortes[id_jornada],INDEX(Jornadas[id],ROW()-5),Cortes[id_barbero],LOOKUP($S$4,Barberos[nombre],Barberos[id])))</f>
        <v>1000</v>
      </c>
      <c r="V300" s="20" cm="1">
        <f t="array" ref="V300">IF(ISERROR(INDEX(Jornadas[id],ROW()-5)),"",SUMIFS(Adelantos[importe],Adelantos[id_jornada],INDEX(Jornadas[id],ROW()-5),Adelantos[id_barbero],LOOKUP($S$4,Barberos[nombre],Barberos[id])))</f>
        <v>0</v>
      </c>
      <c r="W300" s="20" cm="1">
        <f t="array" ref="W300">IF(ISERROR(INDEX(Jornadas[id],ROW()-5)),"",T300+U300-V300)</f>
        <v>46000</v>
      </c>
      <c r="X300" s="1" cm="1">
        <f t="array" ref="X300">IF(ISERROR(INDEX(Jornadas[id],ROW()-5)),"",COUNTIFS(_Cortes!$C:$C,INDEX(Jornadas[id],ROW()-5),_Cortes!$B:$B,LOOKUP($X$4,_Barberos!$B:$B,_Barberos!$A:$A)))</f>
        <v>0</v>
      </c>
      <c r="Y300" s="20" cm="1">
        <f t="array" ref="Y300">IF(ISERROR(INDEX(Jornadas[id],ROW()-5)),"",INT(SUMIFS(Cortes[importe],Cortes[id_jornada],INDEX(Jornadas[id],ROW()-5),Cortes[id_barbero],LOOKUP($X$4,Barberos[nombre],Barberos[id]))*(INDEX(Jornadas[comision_barberos],1)/100)))</f>
        <v>0</v>
      </c>
      <c r="Z300" s="20" cm="1">
        <f t="array" ref="Z300">IF(ISERROR(INDEX(Jornadas[id],ROW()-5)),"",SUMIFS(Cortes[propina],Cortes[id_jornada],INDEX(Jornadas[id],ROW()-5),Cortes[id_barbero],LOOKUP($X$4,Barberos[nombre],Barberos[id])))</f>
        <v>0</v>
      </c>
      <c r="AA300" s="20" cm="1">
        <f t="array" ref="AA300">IF(ISERROR(INDEX(Jornadas[id],ROW()-5)),"",SUMIFS(Adelantos[importe],Adelantos[id_jornada],INDEX(Jornadas[id],ROW()-5),Adelantos[id_barbero],LOOKUP($X$4,Barberos[nombre],Barberos[id])))</f>
        <v>0</v>
      </c>
      <c r="AB300" s="20" cm="1">
        <f t="array" ref="AB300">IF(ISERROR(INDEX(Jornadas[id],ROW()-5)),"",Y300+Z300-AA300)</f>
        <v>0</v>
      </c>
      <c r="AC300" s="1" cm="1">
        <f t="array" ref="AC300">IF(ISERROR(INDEX(Jornadas[id],ROW()-5)),"",COUNTIFS(_Cortes!$C:$C,INDEX(Jornadas[id],ROW()-5),_Cortes!$B:$B,LOOKUP($AC$4,_Barberos!$B:$B,_Barberos!$A:$A)))</f>
        <v>12</v>
      </c>
      <c r="AD300" s="20" cm="1">
        <f t="array" ref="AD300">IF(ISERROR(INDEX(Jornadas[id],ROW()-5)),"",INT(SUMIFS(Cortes[importe],Cortes[id_jornada],INDEX(Jornadas[id],ROW()-5),Cortes[id_barbero],LOOKUP($AC$4,Barberos[nombre],Barberos[id]))*(INDEX(Jornadas[comision_barberos],1)/100)))</f>
        <v>61500</v>
      </c>
      <c r="AE300" s="20" cm="1">
        <f t="array" ref="AE300">IF(ISERROR(INDEX(Jornadas[id],ROW()-5)),"",SUMIFS(Cortes[propina],Cortes[id_jornada],INDEX(Jornadas[id],ROW()-5),Cortes[id_barbero],LOOKUP($AC$4,Barberos[nombre],Barberos[id])))</f>
        <v>0</v>
      </c>
      <c r="AF300" s="20" cm="1">
        <f t="array" ref="AF300">IF(ISERROR(INDEX(Jornadas[id],ROW()-5)),"",SUMIFS(Adelantos[importe],Adelantos[id_jornada],INDEX(Jornadas[id],ROW()-5),Adelantos[id_barbero],LOOKUP($AC$4,Barberos[nombre],Barberos[id])))</f>
        <v>0</v>
      </c>
      <c r="AG300" s="20" cm="1">
        <f t="array" ref="AG300">IF(ISERROR(INDEX(Jornadas[id],ROW()-5)),"",AD300+AE300-AF300)</f>
        <v>61500</v>
      </c>
      <c r="AH300" s="1" cm="1">
        <f t="array" ref="AH300">IF(ISERROR(INDEX(Jornadas[id],ROW()-5)),"",COUNTIFS(_Cortes!$C:$C,INDEX(Jornadas[id],ROW()-5),_Cortes!$B:$B,LOOKUP($AH$4,_Barberos!$B:$B,_Barberos!$A:$A)))</f>
        <v>0</v>
      </c>
      <c r="AI300" s="20" cm="1">
        <f t="array" ref="AI300">IF(ISERROR(INDEX(Jornadas[id],ROW()-5)),"",INT(SUMIFS(Cortes[importe],Cortes[id_jornada],INDEX(Jornadas[id],ROW()-5),Cortes[id_barbero],LOOKUP($AH$4,Barberos[nombre],Barberos[id]))*(INDEX(Jornadas[comision_barberos],1)/100)))</f>
        <v>0</v>
      </c>
      <c r="AJ300" s="20" cm="1">
        <f t="array" ref="AJ300">IF(ISERROR(INDEX(Jornadas[id],ROW()-5)),"",SUMIFS(Cortes[propina],Cortes[id_jornada],INDEX(Jornadas[id],ROW()-5),Cortes[id_barbero],LOOKUP($AH$4,Barberos[nombre],Barberos[id])))</f>
        <v>0</v>
      </c>
      <c r="AK300" s="20" cm="1">
        <f t="array" ref="AK300">IF(ISERROR(INDEX(Jornadas[id],ROW()-5)),"",SUMIFS(Adelantos[importe],Adelantos[id_jornada],INDEX(Jornadas[id],ROW()-5),Adelantos[id_barbero],LOOKUP($AH$4,Barberos[nombre],Barberos[id])))</f>
        <v>0</v>
      </c>
      <c r="AL300" s="20" cm="1">
        <f t="array" ref="AL300">IF(ISERROR(INDEX(Jornadas[id],ROW()-5)),"",AI300+AJ300-AK300)</f>
        <v>0</v>
      </c>
      <c r="AM300" s="1" cm="1">
        <f t="array" ref="AM300">IF(ISERROR(INDEX(Jornadas[id],ROW()-5)),"",COUNTIFS(_Cortes!$C:$C,INDEX(Jornadas[id],ROW()-5),_Cortes!$B:$B,LOOKUP($AM$4,_Barberos!$B:$B,_Barberos!$A:$A)))</f>
        <v>10</v>
      </c>
      <c r="AN300" s="20" cm="1">
        <f t="array" ref="AN300">IF(ISERROR(INDEX(Jornadas[id],ROW()-5)),"",INT(SUMIFS(Cortes[importe],Cortes[id_jornada],INDEX(Jornadas[id],ROW()-5),Cortes[id_barbero],LOOKUP($AM$4,Barberos[nombre],Barberos[id]))*(INDEX(Jornadas[comision_barberos],1)/100)))</f>
        <v>51500</v>
      </c>
      <c r="AO300" s="20" cm="1">
        <f t="array" ref="AO300">IF(ISERROR(INDEX(Jornadas[id],ROW()-5)),"",SUMIFS(Cortes[propina],Cortes[id_jornada],INDEX(Jornadas[id],ROW()-5),Cortes[id_barbero],LOOKUP($AM$4,Barberos[nombre],Barberos[id])))</f>
        <v>13700</v>
      </c>
      <c r="AP300" s="20" cm="1">
        <f t="array" ref="AP300">IF(ISERROR(INDEX(Jornadas[id],ROW()-5)),"",SUMIFS(Adelantos[importe],Adelantos[id_jornada],INDEX(Jornadas[id],ROW()-5),Adelantos[id_barbero],LOOKUP($AM$4,Barberos[nombre],Barberos[id])))</f>
        <v>0</v>
      </c>
      <c r="AQ300" s="20" cm="1">
        <f t="array" ref="AQ300">IF(ISERROR(INDEX(Jornadas[id],ROW()-5)),"",AN300+AO300-AP300)</f>
        <v>65200</v>
      </c>
      <c r="AR300" s="1" cm="1">
        <f t="array" ref="AR300">IF(ISERROR(INDEX(Jornadas[id],ROW()-5)),"",COUNTIFS(_Cortes!$C:$C,INDEX(Jornadas[id],ROW()-5),_Cortes!$B:$B,LOOKUP($AR$4,_Barberos!$B:$B,_Barberos!$A:$A)))</f>
        <v>0</v>
      </c>
      <c r="AS300" s="20" cm="1">
        <f t="array" ref="AS300">IF(ISERROR(INDEX(Jornadas[id],ROW()-5)),"",INT(SUMIFS(Cortes[importe],Cortes[id_jornada],INDEX(Jornadas[id],ROW()-5),Cortes[id_barbero],LOOKUP($AR$4,Barberos[nombre],Barberos[id]))*(INDEX(Jornadas[comision_barberos],1)/100)))</f>
        <v>0</v>
      </c>
      <c r="AT300" s="20" cm="1">
        <f t="array" ref="AT300">IF(ISERROR(INDEX(Jornadas[id],ROW()-5)),"",SUMIFS(Cortes[propina],Cortes[id_jornada],INDEX(Jornadas[id],ROW()-5),Cortes[id_barbero],LOOKUP($AR$4,Barberos[nombre],Barberos[id])))</f>
        <v>0</v>
      </c>
      <c r="AU300" s="20" cm="1">
        <f t="array" ref="AU300">IF(ISERROR(INDEX(Jornadas[id],ROW()-5)),"",SUMIFS(Adelantos[importe],Adelantos[id_jornada],INDEX(Jornadas[id],ROW()-5),Adelantos[id_barbero],LOOKUP($AR$4,Barberos[nombre],Barberos[id])))</f>
        <v>0</v>
      </c>
      <c r="AV300" s="20" cm="1">
        <f t="array" ref="AV300">IF(ISERROR(INDEX(Jornadas[id],ROW()-5)),"",AS300+AT300-AU300)</f>
        <v>0</v>
      </c>
    </row>
    <row r="301" spans="1:48" ht="15" hidden="1" customHeight="1" x14ac:dyDescent="0.3">
      <c r="A301" s="51" t="str">
        <f t="shared" si="4"/>
        <v>Wednesday</v>
      </c>
      <c r="B301" s="52"/>
      <c r="C301" s="36" cm="1">
        <f t="array" ref="C301">IF(ISERROR(INDEX(Jornadas[id],ROW()-5)),"",INDEX(Jornadas[fecha],ROW()-5))</f>
        <v>46008</v>
      </c>
      <c r="D301" s="2" cm="1">
        <f t="array" ref="D301">IF(ISERROR(INDEX(Jornadas[id],ROW()-5)),"",COUNTIFS(_Cortes!$C:$C,INDEX(Jornadas[id],ROW()-5),_Cortes!$B:$B,LOOKUP($D$4,_Barberos!$B:$B,_Barberos!$A:$A)))</f>
        <v>9</v>
      </c>
      <c r="E301" s="21" cm="1">
        <f t="array" ref="E301">IF(ISERROR(INDEX(Jornadas[id],ROW()-5)),"",INT(SUMIFS(Cortes[importe],Cortes[id_jornada],INDEX(Jornadas[id],ROW()-5),Cortes[id_barbero],LOOKUP($D$4,Barberos[nombre],Barberos[id]))*(INDEX(Jornadas[comision_barberos],1)/100)))</f>
        <v>48000</v>
      </c>
      <c r="F301" s="21" cm="1">
        <f t="array" ref="F301">IF(ISERROR(INDEX(Jornadas[id],ROW()-5)),"",SUMIFS(Cortes[propina],Cortes[id_jornada],INDEX(Jornadas[id],ROW()-5),Cortes[id_barbero],LOOKUP($D$4,Barberos[nombre],Barberos[id])))</f>
        <v>7200</v>
      </c>
      <c r="G301" s="21" cm="1">
        <f t="array" ref="G301">IF(ISERROR(INDEX(Jornadas[id],ROW()-5)),"",SUMIFS(Adelantos[importe],Adelantos[id_jornada],INDEX(Jornadas[id],ROW()-5),Adelantos[id_barbero],LOOKUP($D$4,Barberos[nombre],Barberos[id])))</f>
        <v>15000</v>
      </c>
      <c r="H301" s="21" cm="1">
        <f t="array" ref="H301">IF(ISERROR(INDEX(Jornadas[id],ROW()-5)),"",E301+F301-G301)</f>
        <v>40200</v>
      </c>
      <c r="I301" s="2" cm="1">
        <f t="array" ref="I301">IF(ISERROR(INDEX(Jornadas[id],ROW()-5)),"",COUNTIFS(_Cortes!$C:$C,INDEX(Jornadas[id],ROW()-5),_Cortes!$B:$B,LOOKUP($I$4,_Barberos!$B:$B,_Barberos!$A:$A)))</f>
        <v>0</v>
      </c>
      <c r="J301" s="21" cm="1">
        <f t="array" ref="J301">IF(ISERROR(INDEX(Jornadas[id],ROW()-5)),"",INT(SUMIFS(Cortes[importe],Cortes[id_jornada],INDEX(Jornadas[id],ROW()-5),Cortes[id_barbero],LOOKUP($I$4,Barberos[nombre],Barberos[id]))*(INDEX(Jornadas[comision_barberos],1)/100)))</f>
        <v>0</v>
      </c>
      <c r="K301" s="21" cm="1">
        <f t="array" ref="K301">IF(ISERROR(INDEX(Jornadas[id],ROW()-5)),"",SUMIFS(Cortes[propina],Cortes[id_jornada],INDEX(Jornadas[id],ROW()-5),Cortes[id_barbero],LOOKUP($I$4,Barberos[nombre],Barberos[id])))</f>
        <v>0</v>
      </c>
      <c r="L301" s="21" cm="1">
        <f t="array" ref="L301">IF(ISERROR(INDEX(Jornadas[id],ROW()-5)),"",SUMIFS(Adelantos[importe],Adelantos[id_jornada],INDEX(Jornadas[id],ROW()-5),Adelantos[id_barbero],LOOKUP($I$4,Barberos[nombre],Barberos[id])))</f>
        <v>0</v>
      </c>
      <c r="M301" s="21" cm="1">
        <f t="array" ref="M301">IF(ISERROR(INDEX(Jornadas[id],ROW()-5)),"",J301+K301-L301)</f>
        <v>0</v>
      </c>
      <c r="N301" s="2" cm="1">
        <f t="array" ref="N301">IF(ISERROR(INDEX(Jornadas[id],ROW()-5)),"",COUNTIFS(_Cortes!$C:$C,INDEX(Jornadas[id],ROW()-5),_Cortes!$B:$B,LOOKUP($N$4,_Barberos!$B:$B,_Barberos!$A:$A)))</f>
        <v>0</v>
      </c>
      <c r="O301" s="21" cm="1">
        <f t="array" ref="O301">IF(ISERROR(INDEX(Jornadas[id],ROW()-5)),"",INT(SUMIFS(Cortes[importe],Cortes[id_jornada],INDEX(Jornadas[id],ROW()-5),Cortes[id_barbero],LOOKUP($N$4,Barberos[nombre],Barberos[id]))*(INDEX(Jornadas[comision_barberos],1)/100)))</f>
        <v>0</v>
      </c>
      <c r="P301" s="21" cm="1">
        <f t="array" ref="P301">IF(ISERROR(INDEX(Jornadas[id],ROW()-5)),"",SUMIFS(Cortes[propina],Cortes[id_jornada],INDEX(Jornadas[id],ROW()-5),Cortes[id_barbero],LOOKUP($N$4,Barberos[nombre],Barberos[id])))</f>
        <v>0</v>
      </c>
      <c r="Q301" s="21" cm="1">
        <f t="array" ref="Q301">IF(ISERROR(INDEX(Jornadas[id],ROW()-5)),"",SUMIFS(Adelantos[importe],Adelantos[id_jornada],INDEX(Jornadas[id],ROW()-5),Adelantos[id_barbero],LOOKUP($N$4,Barberos[nombre],Barberos[id])))</f>
        <v>0</v>
      </c>
      <c r="R301" s="21" cm="1">
        <f t="array" ref="R301">IF(ISERROR(INDEX(Jornadas[id],ROW()-5)),"",O301+P301-Q301)</f>
        <v>0</v>
      </c>
      <c r="S301" s="2" cm="1">
        <f t="array" ref="S301">IF(ISERROR(INDEX(Jornadas[id],ROW()-5)),"",COUNTIFS(_Cortes!$C:$C,INDEX(Jornadas[id],ROW()-5),_Cortes!$B:$B,LOOKUP($S$4,_Barberos!$B:$B,_Barberos!$A:$A)))</f>
        <v>10</v>
      </c>
      <c r="T301" s="21" cm="1">
        <f t="array" ref="T301">IF(ISERROR(INDEX(Jornadas[id],ROW()-5)),"",INT(SUMIFS(Cortes[importe],Cortes[id_jornada],INDEX(Jornadas[id],ROW()-5),Cortes[id_barbero],LOOKUP($S$4,Barberos[nombre],Barberos[id]))*(INDEX(Jornadas[comision_barberos],1)/100)))</f>
        <v>50000</v>
      </c>
      <c r="U301" s="21" cm="1">
        <f t="array" ref="U301">IF(ISERROR(INDEX(Jornadas[id],ROW()-5)),"",SUMIFS(Cortes[propina],Cortes[id_jornada],INDEX(Jornadas[id],ROW()-5),Cortes[id_barbero],LOOKUP($S$4,Barberos[nombre],Barberos[id])))</f>
        <v>5000</v>
      </c>
      <c r="V301" s="21" cm="1">
        <f t="array" ref="V301">IF(ISERROR(INDEX(Jornadas[id],ROW()-5)),"",SUMIFS(Adelantos[importe],Adelantos[id_jornada],INDEX(Jornadas[id],ROW()-5),Adelantos[id_barbero],LOOKUP($S$4,Barberos[nombre],Barberos[id])))</f>
        <v>5000</v>
      </c>
      <c r="W301" s="21" cm="1">
        <f t="array" ref="W301">IF(ISERROR(INDEX(Jornadas[id],ROW()-5)),"",T301+U301-V301)</f>
        <v>50000</v>
      </c>
      <c r="X301" s="2" cm="1">
        <f t="array" ref="X301">IF(ISERROR(INDEX(Jornadas[id],ROW()-5)),"",COUNTIFS(_Cortes!$C:$C,INDEX(Jornadas[id],ROW()-5),_Cortes!$B:$B,LOOKUP($X$4,_Barberos!$B:$B,_Barberos!$A:$A)))</f>
        <v>10</v>
      </c>
      <c r="Y301" s="21" cm="1">
        <f t="array" ref="Y301">IF(ISERROR(INDEX(Jornadas[id],ROW()-5)),"",INT(SUMIFS(Cortes[importe],Cortes[id_jornada],INDEX(Jornadas[id],ROW()-5),Cortes[id_barbero],LOOKUP($X$4,Barberos[nombre],Barberos[id]))*(INDEX(Jornadas[comision_barberos],1)/100)))</f>
        <v>51500</v>
      </c>
      <c r="Z301" s="21" cm="1">
        <f t="array" ref="Z301">IF(ISERROR(INDEX(Jornadas[id],ROW()-5)),"",SUMIFS(Cortes[propina],Cortes[id_jornada],INDEX(Jornadas[id],ROW()-5),Cortes[id_barbero],LOOKUP($X$4,Barberos[nombre],Barberos[id])))</f>
        <v>5000</v>
      </c>
      <c r="AA301" s="21" cm="1">
        <f t="array" ref="AA301">IF(ISERROR(INDEX(Jornadas[id],ROW()-5)),"",SUMIFS(Adelantos[importe],Adelantos[id_jornada],INDEX(Jornadas[id],ROW()-5),Adelantos[id_barbero],LOOKUP($X$4,Barberos[nombre],Barberos[id])))</f>
        <v>0</v>
      </c>
      <c r="AB301" s="21" cm="1">
        <f t="array" ref="AB301">IF(ISERROR(INDEX(Jornadas[id],ROW()-5)),"",Y301+Z301-AA301)</f>
        <v>56500</v>
      </c>
      <c r="AC301" s="2" cm="1">
        <f t="array" ref="AC301">IF(ISERROR(INDEX(Jornadas[id],ROW()-5)),"",COUNTIFS(_Cortes!$C:$C,INDEX(Jornadas[id],ROW()-5),_Cortes!$B:$B,LOOKUP($AC$4,_Barberos!$B:$B,_Barberos!$A:$A)))</f>
        <v>13</v>
      </c>
      <c r="AD301" s="21" cm="1">
        <f t="array" ref="AD301">IF(ISERROR(INDEX(Jornadas[id],ROW()-5)),"",INT(SUMIFS(Cortes[importe],Cortes[id_jornada],INDEX(Jornadas[id],ROW()-5),Cortes[id_barbero],LOOKUP($AC$4,Barberos[nombre],Barberos[id]))*(INDEX(Jornadas[comision_barberos],1)/100)))</f>
        <v>69500</v>
      </c>
      <c r="AE301" s="21" cm="1">
        <f t="array" ref="AE301">IF(ISERROR(INDEX(Jornadas[id],ROW()-5)),"",SUMIFS(Cortes[propina],Cortes[id_jornada],INDEX(Jornadas[id],ROW()-5),Cortes[id_barbero],LOOKUP($AC$4,Barberos[nombre],Barberos[id])))</f>
        <v>2600</v>
      </c>
      <c r="AF301" s="21" cm="1">
        <f t="array" ref="AF301">IF(ISERROR(INDEX(Jornadas[id],ROW()-5)),"",SUMIFS(Adelantos[importe],Adelantos[id_jornada],INDEX(Jornadas[id],ROW()-5),Adelantos[id_barbero],LOOKUP($AC$4,Barberos[nombre],Barberos[id])))</f>
        <v>0</v>
      </c>
      <c r="AG301" s="21" cm="1">
        <f t="array" ref="AG301">IF(ISERROR(INDEX(Jornadas[id],ROW()-5)),"",AD301+AE301-AF301)</f>
        <v>72100</v>
      </c>
      <c r="AH301" s="2" cm="1">
        <f t="array" ref="AH301">IF(ISERROR(INDEX(Jornadas[id],ROW()-5)),"",COUNTIFS(_Cortes!$C:$C,INDEX(Jornadas[id],ROW()-5),_Cortes!$B:$B,LOOKUP($AH$4,_Barberos!$B:$B,_Barberos!$A:$A)))</f>
        <v>10</v>
      </c>
      <c r="AI301" s="21" cm="1">
        <f t="array" ref="AI301">IF(ISERROR(INDEX(Jornadas[id],ROW()-5)),"",INT(SUMIFS(Cortes[importe],Cortes[id_jornada],INDEX(Jornadas[id],ROW()-5),Cortes[id_barbero],LOOKUP($AH$4,Barberos[nombre],Barberos[id]))*(INDEX(Jornadas[comision_barberos],1)/100)))</f>
        <v>50000</v>
      </c>
      <c r="AJ301" s="21" cm="1">
        <f t="array" ref="AJ301">IF(ISERROR(INDEX(Jornadas[id],ROW()-5)),"",SUMIFS(Cortes[propina],Cortes[id_jornada],INDEX(Jornadas[id],ROW()-5),Cortes[id_barbero],LOOKUP($AH$4,Barberos[nombre],Barberos[id])))</f>
        <v>3200</v>
      </c>
      <c r="AK301" s="21" cm="1">
        <f t="array" ref="AK301">IF(ISERROR(INDEX(Jornadas[id],ROW()-5)),"",SUMIFS(Adelantos[importe],Adelantos[id_jornada],INDEX(Jornadas[id],ROW()-5),Adelantos[id_barbero],LOOKUP($AH$4,Barberos[nombre],Barberos[id])))</f>
        <v>4800</v>
      </c>
      <c r="AL301" s="21" cm="1">
        <f t="array" ref="AL301">IF(ISERROR(INDEX(Jornadas[id],ROW()-5)),"",AI301+AJ301-AK301)</f>
        <v>48400</v>
      </c>
      <c r="AM301" s="2" cm="1">
        <f t="array" ref="AM301">IF(ISERROR(INDEX(Jornadas[id],ROW()-5)),"",COUNTIFS(_Cortes!$C:$C,INDEX(Jornadas[id],ROW()-5),_Cortes!$B:$B,LOOKUP($AM$4,_Barberos!$B:$B,_Barberos!$A:$A)))</f>
        <v>0</v>
      </c>
      <c r="AN301" s="21" cm="1">
        <f t="array" ref="AN301">IF(ISERROR(INDEX(Jornadas[id],ROW()-5)),"",INT(SUMIFS(Cortes[importe],Cortes[id_jornada],INDEX(Jornadas[id],ROW()-5),Cortes[id_barbero],LOOKUP($AM$4,Barberos[nombre],Barberos[id]))*(INDEX(Jornadas[comision_barberos],1)/100)))</f>
        <v>0</v>
      </c>
      <c r="AO301" s="21" cm="1">
        <f t="array" ref="AO301">IF(ISERROR(INDEX(Jornadas[id],ROW()-5)),"",SUMIFS(Cortes[propina],Cortes[id_jornada],INDEX(Jornadas[id],ROW()-5),Cortes[id_barbero],LOOKUP($AM$4,Barberos[nombre],Barberos[id])))</f>
        <v>0</v>
      </c>
      <c r="AP301" s="21" cm="1">
        <f t="array" ref="AP301">IF(ISERROR(INDEX(Jornadas[id],ROW()-5)),"",SUMIFS(Adelantos[importe],Adelantos[id_jornada],INDEX(Jornadas[id],ROW()-5),Adelantos[id_barbero],LOOKUP($AM$4,Barberos[nombre],Barberos[id])))</f>
        <v>0</v>
      </c>
      <c r="AQ301" s="21" cm="1">
        <f t="array" ref="AQ301">IF(ISERROR(INDEX(Jornadas[id],ROW()-5)),"",AN301+AO301-AP301)</f>
        <v>0</v>
      </c>
      <c r="AR301" s="2" cm="1">
        <f t="array" ref="AR301">IF(ISERROR(INDEX(Jornadas[id],ROW()-5)),"",COUNTIFS(_Cortes!$C:$C,INDEX(Jornadas[id],ROW()-5),_Cortes!$B:$B,LOOKUP($AR$4,_Barberos!$B:$B,_Barberos!$A:$A)))</f>
        <v>0</v>
      </c>
      <c r="AS301" s="21" cm="1">
        <f t="array" ref="AS301">IF(ISERROR(INDEX(Jornadas[id],ROW()-5)),"",INT(SUMIFS(Cortes[importe],Cortes[id_jornada],INDEX(Jornadas[id],ROW()-5),Cortes[id_barbero],LOOKUP($AR$4,Barberos[nombre],Barberos[id]))*(INDEX(Jornadas[comision_barberos],1)/100)))</f>
        <v>0</v>
      </c>
      <c r="AT301" s="21" cm="1">
        <f t="array" ref="AT301">IF(ISERROR(INDEX(Jornadas[id],ROW()-5)),"",SUMIFS(Cortes[propina],Cortes[id_jornada],INDEX(Jornadas[id],ROW()-5),Cortes[id_barbero],LOOKUP($AR$4,Barberos[nombre],Barberos[id])))</f>
        <v>0</v>
      </c>
      <c r="AU301" s="21" cm="1">
        <f t="array" ref="AU301">IF(ISERROR(INDEX(Jornadas[id],ROW()-5)),"",SUMIFS(Adelantos[importe],Adelantos[id_jornada],INDEX(Jornadas[id],ROW()-5),Adelantos[id_barbero],LOOKUP($AR$4,Barberos[nombre],Barberos[id])))</f>
        <v>0</v>
      </c>
      <c r="AV301" s="21" cm="1">
        <f t="array" ref="AV301">IF(ISERROR(INDEX(Jornadas[id],ROW()-5)),"",AS301+AT301-AU301)</f>
        <v>0</v>
      </c>
    </row>
    <row r="302" spans="1:48" ht="15" hidden="1" customHeight="1" x14ac:dyDescent="0.3">
      <c r="A302" s="53" t="str">
        <f t="shared" si="4"/>
        <v>Thursday</v>
      </c>
      <c r="B302" s="54"/>
      <c r="C302" s="38" cm="1">
        <f t="array" ref="C302">IF(ISERROR(INDEX(Jornadas[id],ROW()-5)),"",INDEX(Jornadas[fecha],ROW()-5))</f>
        <v>46009</v>
      </c>
      <c r="D302" s="1" cm="1">
        <f t="array" ref="D302">IF(ISERROR(INDEX(Jornadas[id],ROW()-5)),"",COUNTIFS(_Cortes!$C:$C,INDEX(Jornadas[id],ROW()-5),_Cortes!$B:$B,LOOKUP($D$4,_Barberos!$B:$B,_Barberos!$A:$A)))</f>
        <v>13</v>
      </c>
      <c r="E302" s="20" cm="1">
        <f t="array" ref="E302">IF(ISERROR(INDEX(Jornadas[id],ROW()-5)),"",INT(SUMIFS(Cortes[importe],Cortes[id_jornada],INDEX(Jornadas[id],ROW()-5),Cortes[id_barbero],LOOKUP($D$4,Barberos[nombre],Barberos[id]))*(INDEX(Jornadas[comision_barberos],1)/100)))</f>
        <v>66500</v>
      </c>
      <c r="F302" s="20" cm="1">
        <f t="array" ref="F302">IF(ISERROR(INDEX(Jornadas[id],ROW()-5)),"",SUMIFS(Cortes[propina],Cortes[id_jornada],INDEX(Jornadas[id],ROW()-5),Cortes[id_barbero],LOOKUP($D$4,Barberos[nombre],Barberos[id])))</f>
        <v>8700</v>
      </c>
      <c r="G302" s="20" cm="1">
        <f t="array" ref="G302">IF(ISERROR(INDEX(Jornadas[id],ROW()-5)),"",SUMIFS(Adelantos[importe],Adelantos[id_jornada],INDEX(Jornadas[id],ROW()-5),Adelantos[id_barbero],LOOKUP($D$4,Barberos[nombre],Barberos[id])))</f>
        <v>0</v>
      </c>
      <c r="H302" s="20" cm="1">
        <f t="array" ref="H302">IF(ISERROR(INDEX(Jornadas[id],ROW()-5)),"",E302+F302-G302)</f>
        <v>75200</v>
      </c>
      <c r="I302" s="1" cm="1">
        <f t="array" ref="I302">IF(ISERROR(INDEX(Jornadas[id],ROW()-5)),"",COUNTIFS(_Cortes!$C:$C,INDEX(Jornadas[id],ROW()-5),_Cortes!$B:$B,LOOKUP($I$4,_Barberos!$B:$B,_Barberos!$A:$A)))</f>
        <v>12</v>
      </c>
      <c r="J302" s="20" cm="1">
        <f t="array" ref="J302">IF(ISERROR(INDEX(Jornadas[id],ROW()-5)),"",INT(SUMIFS(Cortes[importe],Cortes[id_jornada],INDEX(Jornadas[id],ROW()-5),Cortes[id_barbero],LOOKUP($I$4,Barberos[nombre],Barberos[id]))*(INDEX(Jornadas[comision_barberos],1)/100)))</f>
        <v>60000</v>
      </c>
      <c r="K302" s="20" cm="1">
        <f t="array" ref="K302">IF(ISERROR(INDEX(Jornadas[id],ROW()-5)),"",SUMIFS(Cortes[propina],Cortes[id_jornada],INDEX(Jornadas[id],ROW()-5),Cortes[id_barbero],LOOKUP($I$4,Barberos[nombre],Barberos[id])))</f>
        <v>5700</v>
      </c>
      <c r="L302" s="20" cm="1">
        <f t="array" ref="L302">IF(ISERROR(INDEX(Jornadas[id],ROW()-5)),"",SUMIFS(Adelantos[importe],Adelantos[id_jornada],INDEX(Jornadas[id],ROW()-5),Adelantos[id_barbero],LOOKUP($I$4,Barberos[nombre],Barberos[id])))</f>
        <v>0</v>
      </c>
      <c r="M302" s="20" cm="1">
        <f t="array" ref="M302">IF(ISERROR(INDEX(Jornadas[id],ROW()-5)),"",J302+K302-L302)</f>
        <v>65700</v>
      </c>
      <c r="N302" s="1" cm="1">
        <f t="array" ref="N302">IF(ISERROR(INDEX(Jornadas[id],ROW()-5)),"",COUNTIFS(_Cortes!$C:$C,INDEX(Jornadas[id],ROW()-5),_Cortes!$B:$B,LOOKUP($N$4,_Barberos!$B:$B,_Barberos!$A:$A)))</f>
        <v>13</v>
      </c>
      <c r="O302" s="20" cm="1">
        <f t="array" ref="O302">IF(ISERROR(INDEX(Jornadas[id],ROW()-5)),"",INT(SUMIFS(Cortes[importe],Cortes[id_jornada],INDEX(Jornadas[id],ROW()-5),Cortes[id_barbero],LOOKUP($N$4,Barberos[nombre],Barberos[id]))*(INDEX(Jornadas[comision_barberos],1)/100)))</f>
        <v>66500</v>
      </c>
      <c r="P302" s="20" cm="1">
        <f t="array" ref="P302">IF(ISERROR(INDEX(Jornadas[id],ROW()-5)),"",SUMIFS(Cortes[propina],Cortes[id_jornada],INDEX(Jornadas[id],ROW()-5),Cortes[id_barbero],LOOKUP($N$4,Barberos[nombre],Barberos[id])))</f>
        <v>5000</v>
      </c>
      <c r="Q302" s="20" cm="1">
        <f t="array" ref="Q302">IF(ISERROR(INDEX(Jornadas[id],ROW()-5)),"",SUMIFS(Adelantos[importe],Adelantos[id_jornada],INDEX(Jornadas[id],ROW()-5),Adelantos[id_barbero],LOOKUP($N$4,Barberos[nombre],Barberos[id])))</f>
        <v>0</v>
      </c>
      <c r="R302" s="20" cm="1">
        <f t="array" ref="R302">IF(ISERROR(INDEX(Jornadas[id],ROW()-5)),"",O302+P302-Q302)</f>
        <v>71500</v>
      </c>
      <c r="S302" s="1" cm="1">
        <f t="array" ref="S302">IF(ISERROR(INDEX(Jornadas[id],ROW()-5)),"",COUNTIFS(_Cortes!$C:$C,INDEX(Jornadas[id],ROW()-5),_Cortes!$B:$B,LOOKUP($S$4,_Barberos!$B:$B,_Barberos!$A:$A)))</f>
        <v>0</v>
      </c>
      <c r="T302" s="20" cm="1">
        <f t="array" ref="T302">IF(ISERROR(INDEX(Jornadas[id],ROW()-5)),"",INT(SUMIFS(Cortes[importe],Cortes[id_jornada],INDEX(Jornadas[id],ROW()-5),Cortes[id_barbero],LOOKUP($S$4,Barberos[nombre],Barberos[id]))*(INDEX(Jornadas[comision_barberos],1)/100)))</f>
        <v>0</v>
      </c>
      <c r="U302" s="20" cm="1">
        <f t="array" ref="U302">IF(ISERROR(INDEX(Jornadas[id],ROW()-5)),"",SUMIFS(Cortes[propina],Cortes[id_jornada],INDEX(Jornadas[id],ROW()-5),Cortes[id_barbero],LOOKUP($S$4,Barberos[nombre],Barberos[id])))</f>
        <v>0</v>
      </c>
      <c r="V302" s="20" cm="1">
        <f t="array" ref="V302">IF(ISERROR(INDEX(Jornadas[id],ROW()-5)),"",SUMIFS(Adelantos[importe],Adelantos[id_jornada],INDEX(Jornadas[id],ROW()-5),Adelantos[id_barbero],LOOKUP($S$4,Barberos[nombre],Barberos[id])))</f>
        <v>0</v>
      </c>
      <c r="W302" s="20" cm="1">
        <f t="array" ref="W302">IF(ISERROR(INDEX(Jornadas[id],ROW()-5)),"",T302+U302-V302)</f>
        <v>0</v>
      </c>
      <c r="X302" s="1" cm="1">
        <f t="array" ref="X302">IF(ISERROR(INDEX(Jornadas[id],ROW()-5)),"",COUNTIFS(_Cortes!$C:$C,INDEX(Jornadas[id],ROW()-5),_Cortes!$B:$B,LOOKUP($X$4,_Barberos!$B:$B,_Barberos!$A:$A)))</f>
        <v>10</v>
      </c>
      <c r="Y302" s="20" cm="1">
        <f t="array" ref="Y302">IF(ISERROR(INDEX(Jornadas[id],ROW()-5)),"",INT(SUMIFS(Cortes[importe],Cortes[id_jornada],INDEX(Jornadas[id],ROW()-5),Cortes[id_barbero],LOOKUP($X$4,Barberos[nombre],Barberos[id]))*(INDEX(Jornadas[comision_barberos],1)/100)))</f>
        <v>50000</v>
      </c>
      <c r="Z302" s="20" cm="1">
        <f t="array" ref="Z302">IF(ISERROR(INDEX(Jornadas[id],ROW()-5)),"",SUMIFS(Cortes[propina],Cortes[id_jornada],INDEX(Jornadas[id],ROW()-5),Cortes[id_barbero],LOOKUP($X$4,Barberos[nombre],Barberos[id])))</f>
        <v>4300</v>
      </c>
      <c r="AA302" s="20" cm="1">
        <f t="array" ref="AA302">IF(ISERROR(INDEX(Jornadas[id],ROW()-5)),"",SUMIFS(Adelantos[importe],Adelantos[id_jornada],INDEX(Jornadas[id],ROW()-5),Adelantos[id_barbero],LOOKUP($X$4,Barberos[nombre],Barberos[id])))</f>
        <v>2700</v>
      </c>
      <c r="AB302" s="20" cm="1">
        <f t="array" ref="AB302">IF(ISERROR(INDEX(Jornadas[id],ROW()-5)),"",Y302+Z302-AA302)</f>
        <v>51600</v>
      </c>
      <c r="AC302" s="1" cm="1">
        <f t="array" ref="AC302">IF(ISERROR(INDEX(Jornadas[id],ROW()-5)),"",COUNTIFS(_Cortes!$C:$C,INDEX(Jornadas[id],ROW()-5),_Cortes!$B:$B,LOOKUP($AC$4,_Barberos!$B:$B,_Barberos!$A:$A)))</f>
        <v>13</v>
      </c>
      <c r="AD302" s="20" cm="1">
        <f t="array" ref="AD302">IF(ISERROR(INDEX(Jornadas[id],ROW()-5)),"",INT(SUMIFS(Cortes[importe],Cortes[id_jornada],INDEX(Jornadas[id],ROW()-5),Cortes[id_barbero],LOOKUP($AC$4,Barberos[nombre],Barberos[id]))*(INDEX(Jornadas[comision_barberos],1)/100)))</f>
        <v>66500</v>
      </c>
      <c r="AE302" s="20" cm="1">
        <f t="array" ref="AE302">IF(ISERROR(INDEX(Jornadas[id],ROW()-5)),"",SUMIFS(Cortes[propina],Cortes[id_jornada],INDEX(Jornadas[id],ROW()-5),Cortes[id_barbero],LOOKUP($AC$4,Barberos[nombre],Barberos[id])))</f>
        <v>3000</v>
      </c>
      <c r="AF302" s="20" cm="1">
        <f t="array" ref="AF302">IF(ISERROR(INDEX(Jornadas[id],ROW()-5)),"",SUMIFS(Adelantos[importe],Adelantos[id_jornada],INDEX(Jornadas[id],ROW()-5),Adelantos[id_barbero],LOOKUP($AC$4,Barberos[nombre],Barberos[id])))</f>
        <v>0</v>
      </c>
      <c r="AG302" s="20" cm="1">
        <f t="array" ref="AG302">IF(ISERROR(INDEX(Jornadas[id],ROW()-5)),"",AD302+AE302-AF302)</f>
        <v>69500</v>
      </c>
      <c r="AH302" s="1" cm="1">
        <f t="array" ref="AH302">IF(ISERROR(INDEX(Jornadas[id],ROW()-5)),"",COUNTIFS(_Cortes!$C:$C,INDEX(Jornadas[id],ROW()-5),_Cortes!$B:$B,LOOKUP($AH$4,_Barberos!$B:$B,_Barberos!$A:$A)))</f>
        <v>8</v>
      </c>
      <c r="AI302" s="20" cm="1">
        <f t="array" ref="AI302">IF(ISERROR(INDEX(Jornadas[id],ROW()-5)),"",INT(SUMIFS(Cortes[importe],Cortes[id_jornada],INDEX(Jornadas[id],ROW()-5),Cortes[id_barbero],LOOKUP($AH$4,Barberos[nombre],Barberos[id]))*(INDEX(Jornadas[comision_barberos],1)/100)))</f>
        <v>40000</v>
      </c>
      <c r="AJ302" s="20" cm="1">
        <f t="array" ref="AJ302">IF(ISERROR(INDEX(Jornadas[id],ROW()-5)),"",SUMIFS(Cortes[propina],Cortes[id_jornada],INDEX(Jornadas[id],ROW()-5),Cortes[id_barbero],LOOKUP($AH$4,Barberos[nombre],Barberos[id])))</f>
        <v>0</v>
      </c>
      <c r="AK302" s="20" cm="1">
        <f t="array" ref="AK302">IF(ISERROR(INDEX(Jornadas[id],ROW()-5)),"",SUMIFS(Adelantos[importe],Adelantos[id_jornada],INDEX(Jornadas[id],ROW()-5),Adelantos[id_barbero],LOOKUP($AH$4,Barberos[nombre],Barberos[id])))</f>
        <v>2400</v>
      </c>
      <c r="AL302" s="20" cm="1">
        <f t="array" ref="AL302">IF(ISERROR(INDEX(Jornadas[id],ROW()-5)),"",AI302+AJ302-AK302)</f>
        <v>37600</v>
      </c>
      <c r="AM302" s="1" cm="1">
        <f t="array" ref="AM302">IF(ISERROR(INDEX(Jornadas[id],ROW()-5)),"",COUNTIFS(_Cortes!$C:$C,INDEX(Jornadas[id],ROW()-5),_Cortes!$B:$B,LOOKUP($AM$4,_Barberos!$B:$B,_Barberos!$A:$A)))</f>
        <v>0</v>
      </c>
      <c r="AN302" s="20" cm="1">
        <f t="array" ref="AN302">IF(ISERROR(INDEX(Jornadas[id],ROW()-5)),"",INT(SUMIFS(Cortes[importe],Cortes[id_jornada],INDEX(Jornadas[id],ROW()-5),Cortes[id_barbero],LOOKUP($AM$4,Barberos[nombre],Barberos[id]))*(INDEX(Jornadas[comision_barberos],1)/100)))</f>
        <v>0</v>
      </c>
      <c r="AO302" s="20" cm="1">
        <f t="array" ref="AO302">IF(ISERROR(INDEX(Jornadas[id],ROW()-5)),"",SUMIFS(Cortes[propina],Cortes[id_jornada],INDEX(Jornadas[id],ROW()-5),Cortes[id_barbero],LOOKUP($AM$4,Barberos[nombre],Barberos[id])))</f>
        <v>0</v>
      </c>
      <c r="AP302" s="20" cm="1">
        <f t="array" ref="AP302">IF(ISERROR(INDEX(Jornadas[id],ROW()-5)),"",SUMIFS(Adelantos[importe],Adelantos[id_jornada],INDEX(Jornadas[id],ROW()-5),Adelantos[id_barbero],LOOKUP($AM$4,Barberos[nombre],Barberos[id])))</f>
        <v>0</v>
      </c>
      <c r="AQ302" s="20" cm="1">
        <f t="array" ref="AQ302">IF(ISERROR(INDEX(Jornadas[id],ROW()-5)),"",AN302+AO302-AP302)</f>
        <v>0</v>
      </c>
      <c r="AR302" s="1" cm="1">
        <f t="array" ref="AR302">IF(ISERROR(INDEX(Jornadas[id],ROW()-5)),"",COUNTIFS(_Cortes!$C:$C,INDEX(Jornadas[id],ROW()-5),_Cortes!$B:$B,LOOKUP($AR$4,_Barberos!$B:$B,_Barberos!$A:$A)))</f>
        <v>0</v>
      </c>
      <c r="AS302" s="20" cm="1">
        <f t="array" ref="AS302">IF(ISERROR(INDEX(Jornadas[id],ROW()-5)),"",INT(SUMIFS(Cortes[importe],Cortes[id_jornada],INDEX(Jornadas[id],ROW()-5),Cortes[id_barbero],LOOKUP($AR$4,Barberos[nombre],Barberos[id]))*(INDEX(Jornadas[comision_barberos],1)/100)))</f>
        <v>0</v>
      </c>
      <c r="AT302" s="20" cm="1">
        <f t="array" ref="AT302">IF(ISERROR(INDEX(Jornadas[id],ROW()-5)),"",SUMIFS(Cortes[propina],Cortes[id_jornada],INDEX(Jornadas[id],ROW()-5),Cortes[id_barbero],LOOKUP($AR$4,Barberos[nombre],Barberos[id])))</f>
        <v>0</v>
      </c>
      <c r="AU302" s="20" cm="1">
        <f t="array" ref="AU302">IF(ISERROR(INDEX(Jornadas[id],ROW()-5)),"",SUMIFS(Adelantos[importe],Adelantos[id_jornada],INDEX(Jornadas[id],ROW()-5),Adelantos[id_barbero],LOOKUP($AR$4,Barberos[nombre],Barberos[id])))</f>
        <v>0</v>
      </c>
      <c r="AV302" s="20" cm="1">
        <f t="array" ref="AV302">IF(ISERROR(INDEX(Jornadas[id],ROW()-5)),"",AS302+AT302-AU302)</f>
        <v>0</v>
      </c>
    </row>
    <row r="303" spans="1:48" ht="15" hidden="1" customHeight="1" x14ac:dyDescent="0.3">
      <c r="A303" s="51" t="str">
        <f t="shared" si="4"/>
        <v>Friday</v>
      </c>
      <c r="B303" s="52"/>
      <c r="C303" s="36" cm="1">
        <f t="array" ref="C303">IF(ISERROR(INDEX(Jornadas[id],ROW()-5)),"",INDEX(Jornadas[fecha],ROW()-5))</f>
        <v>46010</v>
      </c>
      <c r="D303" s="2" cm="1">
        <f t="array" ref="D303">IF(ISERROR(INDEX(Jornadas[id],ROW()-5)),"",COUNTIFS(_Cortes!$C:$C,INDEX(Jornadas[id],ROW()-5),_Cortes!$B:$B,LOOKUP($D$4,_Barberos!$B:$B,_Barberos!$A:$A)))</f>
        <v>12</v>
      </c>
      <c r="E303" s="21" cm="1">
        <f t="array" ref="E303">IF(ISERROR(INDEX(Jornadas[id],ROW()-5)),"",INT(SUMIFS(Cortes[importe],Cortes[id_jornada],INDEX(Jornadas[id],ROW()-5),Cortes[id_barbero],LOOKUP($D$4,Barberos[nombre],Barberos[id]))*(INDEX(Jornadas[comision_barberos],1)/100)))</f>
        <v>60000</v>
      </c>
      <c r="F303" s="21" cm="1">
        <f t="array" ref="F303">IF(ISERROR(INDEX(Jornadas[id],ROW()-5)),"",SUMIFS(Cortes[propina],Cortes[id_jornada],INDEX(Jornadas[id],ROW()-5),Cortes[id_barbero],LOOKUP($D$4,Barberos[nombre],Barberos[id])))</f>
        <v>1500</v>
      </c>
      <c r="G303" s="21" cm="1">
        <f t="array" ref="G303">IF(ISERROR(INDEX(Jornadas[id],ROW()-5)),"",SUMIFS(Adelantos[importe],Adelantos[id_jornada],INDEX(Jornadas[id],ROW()-5),Adelantos[id_barbero],LOOKUP($D$4,Barberos[nombre],Barberos[id])))</f>
        <v>0</v>
      </c>
      <c r="H303" s="21" cm="1">
        <f t="array" ref="H303">IF(ISERROR(INDEX(Jornadas[id],ROW()-5)),"",E303+F303-G303)</f>
        <v>61500</v>
      </c>
      <c r="I303" s="2" cm="1">
        <f t="array" ref="I303">IF(ISERROR(INDEX(Jornadas[id],ROW()-5)),"",COUNTIFS(_Cortes!$C:$C,INDEX(Jornadas[id],ROW()-5),_Cortes!$B:$B,LOOKUP($I$4,_Barberos!$B:$B,_Barberos!$A:$A)))</f>
        <v>15</v>
      </c>
      <c r="J303" s="21" cm="1">
        <f t="array" ref="J303">IF(ISERROR(INDEX(Jornadas[id],ROW()-5)),"",INT(SUMIFS(Cortes[importe],Cortes[id_jornada],INDEX(Jornadas[id],ROW()-5),Cortes[id_barbero],LOOKUP($I$4,Barberos[nombre],Barberos[id]))*(INDEX(Jornadas[comision_barberos],1)/100)))</f>
        <v>75000</v>
      </c>
      <c r="K303" s="21" cm="1">
        <f t="array" ref="K303">IF(ISERROR(INDEX(Jornadas[id],ROW()-5)),"",SUMIFS(Cortes[propina],Cortes[id_jornada],INDEX(Jornadas[id],ROW()-5),Cortes[id_barbero],LOOKUP($I$4,Barberos[nombre],Barberos[id])))</f>
        <v>0</v>
      </c>
      <c r="L303" s="21" cm="1">
        <f t="array" ref="L303">IF(ISERROR(INDEX(Jornadas[id],ROW()-5)),"",SUMIFS(Adelantos[importe],Adelantos[id_jornada],INDEX(Jornadas[id],ROW()-5),Adelantos[id_barbero],LOOKUP($I$4,Barberos[nombre],Barberos[id])))</f>
        <v>0</v>
      </c>
      <c r="M303" s="21" cm="1">
        <f t="array" ref="M303">IF(ISERROR(INDEX(Jornadas[id],ROW()-5)),"",J303+K303-L303)</f>
        <v>75000</v>
      </c>
      <c r="N303" s="2" cm="1">
        <f t="array" ref="N303">IF(ISERROR(INDEX(Jornadas[id],ROW()-5)),"",COUNTIFS(_Cortes!$C:$C,INDEX(Jornadas[id],ROW()-5),_Cortes!$B:$B,LOOKUP($N$4,_Barberos!$B:$B,_Barberos!$A:$A)))</f>
        <v>13</v>
      </c>
      <c r="O303" s="21" cm="1">
        <f t="array" ref="O303">IF(ISERROR(INDEX(Jornadas[id],ROW()-5)),"",INT(SUMIFS(Cortes[importe],Cortes[id_jornada],INDEX(Jornadas[id],ROW()-5),Cortes[id_barbero],LOOKUP($N$4,Barberos[nombre],Barberos[id]))*(INDEX(Jornadas[comision_barberos],1)/100)))</f>
        <v>93000</v>
      </c>
      <c r="P303" s="21" cm="1">
        <f t="array" ref="P303">IF(ISERROR(INDEX(Jornadas[id],ROW()-5)),"",SUMIFS(Cortes[propina],Cortes[id_jornada],INDEX(Jornadas[id],ROW()-5),Cortes[id_barbero],LOOKUP($N$4,Barberos[nombre],Barberos[id])))</f>
        <v>0</v>
      </c>
      <c r="Q303" s="21" cm="1">
        <f t="array" ref="Q303">IF(ISERROR(INDEX(Jornadas[id],ROW()-5)),"",SUMIFS(Adelantos[importe],Adelantos[id_jornada],INDEX(Jornadas[id],ROW()-5),Adelantos[id_barbero],LOOKUP($N$4,Barberos[nombre],Barberos[id])))</f>
        <v>2300</v>
      </c>
      <c r="R303" s="21" cm="1">
        <f t="array" ref="R303">IF(ISERROR(INDEX(Jornadas[id],ROW()-5)),"",O303+P303-Q303)</f>
        <v>90700</v>
      </c>
      <c r="S303" s="2" cm="1">
        <f t="array" ref="S303">IF(ISERROR(INDEX(Jornadas[id],ROW()-5)),"",COUNTIFS(_Cortes!$C:$C,INDEX(Jornadas[id],ROW()-5),_Cortes!$B:$B,LOOKUP($S$4,_Barberos!$B:$B,_Barberos!$A:$A)))</f>
        <v>11</v>
      </c>
      <c r="T303" s="21" cm="1">
        <f t="array" ref="T303">IF(ISERROR(INDEX(Jornadas[id],ROW()-5)),"",INT(SUMIFS(Cortes[importe],Cortes[id_jornada],INDEX(Jornadas[id],ROW()-5),Cortes[id_barbero],LOOKUP($S$4,Barberos[nombre],Barberos[id]))*(INDEX(Jornadas[comision_barberos],1)/100)))</f>
        <v>53000</v>
      </c>
      <c r="U303" s="21" cm="1">
        <f t="array" ref="U303">IF(ISERROR(INDEX(Jornadas[id],ROW()-5)),"",SUMIFS(Cortes[propina],Cortes[id_jornada],INDEX(Jornadas[id],ROW()-5),Cortes[id_barbero],LOOKUP($S$4,Barberos[nombre],Barberos[id])))</f>
        <v>18000</v>
      </c>
      <c r="V303" s="21" cm="1">
        <f t="array" ref="V303">IF(ISERROR(INDEX(Jornadas[id],ROW()-5)),"",SUMIFS(Adelantos[importe],Adelantos[id_jornada],INDEX(Jornadas[id],ROW()-5),Adelantos[id_barbero],LOOKUP($S$4,Barberos[nombre],Barberos[id])))</f>
        <v>2900</v>
      </c>
      <c r="W303" s="21" cm="1">
        <f t="array" ref="W303">IF(ISERROR(INDEX(Jornadas[id],ROW()-5)),"",T303+U303-V303)</f>
        <v>68100</v>
      </c>
      <c r="X303" s="2" cm="1">
        <f t="array" ref="X303">IF(ISERROR(INDEX(Jornadas[id],ROW()-5)),"",COUNTIFS(_Cortes!$C:$C,INDEX(Jornadas[id],ROW()-5),_Cortes!$B:$B,LOOKUP($X$4,_Barberos!$B:$B,_Barberos!$A:$A)))</f>
        <v>10</v>
      </c>
      <c r="Y303" s="21" cm="1">
        <f t="array" ref="Y303">IF(ISERROR(INDEX(Jornadas[id],ROW()-5)),"",INT(SUMIFS(Cortes[importe],Cortes[id_jornada],INDEX(Jornadas[id],ROW()-5),Cortes[id_barbero],LOOKUP($X$4,Barberos[nombre],Barberos[id]))*(INDEX(Jornadas[comision_barberos],1)/100)))</f>
        <v>53000</v>
      </c>
      <c r="Z303" s="21" cm="1">
        <f t="array" ref="Z303">IF(ISERROR(INDEX(Jornadas[id],ROW()-5)),"",SUMIFS(Cortes[propina],Cortes[id_jornada],INDEX(Jornadas[id],ROW()-5),Cortes[id_barbero],LOOKUP($X$4,Barberos[nombre],Barberos[id])))</f>
        <v>13000</v>
      </c>
      <c r="AA303" s="21" cm="1">
        <f t="array" ref="AA303">IF(ISERROR(INDEX(Jornadas[id],ROW()-5)),"",SUMIFS(Adelantos[importe],Adelantos[id_jornada],INDEX(Jornadas[id],ROW()-5),Adelantos[id_barbero],LOOKUP($X$4,Barberos[nombre],Barberos[id])))</f>
        <v>0</v>
      </c>
      <c r="AB303" s="21" cm="1">
        <f t="array" ref="AB303">IF(ISERROR(INDEX(Jornadas[id],ROW()-5)),"",Y303+Z303-AA303)</f>
        <v>66000</v>
      </c>
      <c r="AC303" s="2" cm="1">
        <f t="array" ref="AC303">IF(ISERROR(INDEX(Jornadas[id],ROW()-5)),"",COUNTIFS(_Cortes!$C:$C,INDEX(Jornadas[id],ROW()-5),_Cortes!$B:$B,LOOKUP($AC$4,_Barberos!$B:$B,_Barberos!$A:$A)))</f>
        <v>15</v>
      </c>
      <c r="AD303" s="21" cm="1">
        <f t="array" ref="AD303">IF(ISERROR(INDEX(Jornadas[id],ROW()-5)),"",INT(SUMIFS(Cortes[importe],Cortes[id_jornada],INDEX(Jornadas[id],ROW()-5),Cortes[id_barbero],LOOKUP($AC$4,Barberos[nombre],Barberos[id]))*(INDEX(Jornadas[comision_barberos],1)/100)))</f>
        <v>75000</v>
      </c>
      <c r="AE303" s="21" cm="1">
        <f t="array" ref="AE303">IF(ISERROR(INDEX(Jornadas[id],ROW()-5)),"",SUMIFS(Cortes[propina],Cortes[id_jornada],INDEX(Jornadas[id],ROW()-5),Cortes[id_barbero],LOOKUP($AC$4,Barberos[nombre],Barberos[id])))</f>
        <v>4000</v>
      </c>
      <c r="AF303" s="21" cm="1">
        <f t="array" ref="AF303">IF(ISERROR(INDEX(Jornadas[id],ROW()-5)),"",SUMIFS(Adelantos[importe],Adelantos[id_jornada],INDEX(Jornadas[id],ROW()-5),Adelantos[id_barbero],LOOKUP($AC$4,Barberos[nombre],Barberos[id])))</f>
        <v>0</v>
      </c>
      <c r="AG303" s="21" cm="1">
        <f t="array" ref="AG303">IF(ISERROR(INDEX(Jornadas[id],ROW()-5)),"",AD303+AE303-AF303)</f>
        <v>79000</v>
      </c>
      <c r="AH303" s="2" cm="1">
        <f t="array" ref="AH303">IF(ISERROR(INDEX(Jornadas[id],ROW()-5)),"",COUNTIFS(_Cortes!$C:$C,INDEX(Jornadas[id],ROW()-5),_Cortes!$B:$B,LOOKUP($AH$4,_Barberos!$B:$B,_Barberos!$A:$A)))</f>
        <v>7</v>
      </c>
      <c r="AI303" s="21" cm="1">
        <f t="array" ref="AI303">IF(ISERROR(INDEX(Jornadas[id],ROW()-5)),"",INT(SUMIFS(Cortes[importe],Cortes[id_jornada],INDEX(Jornadas[id],ROW()-5),Cortes[id_barbero],LOOKUP($AH$4,Barberos[nombre],Barberos[id]))*(INDEX(Jornadas[comision_barberos],1)/100)))</f>
        <v>35000</v>
      </c>
      <c r="AJ303" s="21" cm="1">
        <f t="array" ref="AJ303">IF(ISERROR(INDEX(Jornadas[id],ROW()-5)),"",SUMIFS(Cortes[propina],Cortes[id_jornada],INDEX(Jornadas[id],ROW()-5),Cortes[id_barbero],LOOKUP($AH$4,Barberos[nombre],Barberos[id])))</f>
        <v>4100</v>
      </c>
      <c r="AK303" s="21" cm="1">
        <f t="array" ref="AK303">IF(ISERROR(INDEX(Jornadas[id],ROW()-5)),"",SUMIFS(Adelantos[importe],Adelantos[id_jornada],INDEX(Jornadas[id],ROW()-5),Adelantos[id_barbero],LOOKUP($AH$4,Barberos[nombre],Barberos[id])))</f>
        <v>2400</v>
      </c>
      <c r="AL303" s="21" cm="1">
        <f t="array" ref="AL303">IF(ISERROR(INDEX(Jornadas[id],ROW()-5)),"",AI303+AJ303-AK303)</f>
        <v>36700</v>
      </c>
      <c r="AM303" s="2" cm="1">
        <f t="array" ref="AM303">IF(ISERROR(INDEX(Jornadas[id],ROW()-5)),"",COUNTIFS(_Cortes!$C:$C,INDEX(Jornadas[id],ROW()-5),_Cortes!$B:$B,LOOKUP($AM$4,_Barberos!$B:$B,_Barberos!$A:$A)))</f>
        <v>0</v>
      </c>
      <c r="AN303" s="21" cm="1">
        <f t="array" ref="AN303">IF(ISERROR(INDEX(Jornadas[id],ROW()-5)),"",INT(SUMIFS(Cortes[importe],Cortes[id_jornada],INDEX(Jornadas[id],ROW()-5),Cortes[id_barbero],LOOKUP($AM$4,Barberos[nombre],Barberos[id]))*(INDEX(Jornadas[comision_barberos],1)/100)))</f>
        <v>0</v>
      </c>
      <c r="AO303" s="21" cm="1">
        <f t="array" ref="AO303">IF(ISERROR(INDEX(Jornadas[id],ROW()-5)),"",SUMIFS(Cortes[propina],Cortes[id_jornada],INDEX(Jornadas[id],ROW()-5),Cortes[id_barbero],LOOKUP($AM$4,Barberos[nombre],Barberos[id])))</f>
        <v>0</v>
      </c>
      <c r="AP303" s="21" cm="1">
        <f t="array" ref="AP303">IF(ISERROR(INDEX(Jornadas[id],ROW()-5)),"",SUMIFS(Adelantos[importe],Adelantos[id_jornada],INDEX(Jornadas[id],ROW()-5),Adelantos[id_barbero],LOOKUP($AM$4,Barberos[nombre],Barberos[id])))</f>
        <v>0</v>
      </c>
      <c r="AQ303" s="21" cm="1">
        <f t="array" ref="AQ303">IF(ISERROR(INDEX(Jornadas[id],ROW()-5)),"",AN303+AO303-AP303)</f>
        <v>0</v>
      </c>
      <c r="AR303" s="2" cm="1">
        <f t="array" ref="AR303">IF(ISERROR(INDEX(Jornadas[id],ROW()-5)),"",COUNTIFS(_Cortes!$C:$C,INDEX(Jornadas[id],ROW()-5),_Cortes!$B:$B,LOOKUP($AR$4,_Barberos!$B:$B,_Barberos!$A:$A)))</f>
        <v>0</v>
      </c>
      <c r="AS303" s="21" cm="1">
        <f t="array" ref="AS303">IF(ISERROR(INDEX(Jornadas[id],ROW()-5)),"",INT(SUMIFS(Cortes[importe],Cortes[id_jornada],INDEX(Jornadas[id],ROW()-5),Cortes[id_barbero],LOOKUP($AR$4,Barberos[nombre],Barberos[id]))*(INDEX(Jornadas[comision_barberos],1)/100)))</f>
        <v>0</v>
      </c>
      <c r="AT303" s="21" cm="1">
        <f t="array" ref="AT303">IF(ISERROR(INDEX(Jornadas[id],ROW()-5)),"",SUMIFS(Cortes[propina],Cortes[id_jornada],INDEX(Jornadas[id],ROW()-5),Cortes[id_barbero],LOOKUP($AR$4,Barberos[nombre],Barberos[id])))</f>
        <v>0</v>
      </c>
      <c r="AU303" s="21" cm="1">
        <f t="array" ref="AU303">IF(ISERROR(INDEX(Jornadas[id],ROW()-5)),"",SUMIFS(Adelantos[importe],Adelantos[id_jornada],INDEX(Jornadas[id],ROW()-5),Adelantos[id_barbero],LOOKUP($AR$4,Barberos[nombre],Barberos[id])))</f>
        <v>0</v>
      </c>
      <c r="AV303" s="21" cm="1">
        <f t="array" ref="AV303">IF(ISERROR(INDEX(Jornadas[id],ROW()-5)),"",AS303+AT303-AU303)</f>
        <v>0</v>
      </c>
    </row>
    <row r="304" spans="1:48" ht="15" hidden="1" customHeight="1" x14ac:dyDescent="0.3">
      <c r="A304" s="53" t="str">
        <f t="shared" si="4"/>
        <v>Saturday</v>
      </c>
      <c r="B304" s="54"/>
      <c r="C304" s="38" cm="1">
        <f t="array" ref="C304">IF(ISERROR(INDEX(Jornadas[id],ROW()-5)),"",INDEX(Jornadas[fecha],ROW()-5))</f>
        <v>46011</v>
      </c>
      <c r="D304" s="1" cm="1">
        <f t="array" ref="D304">IF(ISERROR(INDEX(Jornadas[id],ROW()-5)),"",COUNTIFS(_Cortes!$C:$C,INDEX(Jornadas[id],ROW()-5),_Cortes!$B:$B,LOOKUP($D$4,_Barberos!$B:$B,_Barberos!$A:$A)))</f>
        <v>0</v>
      </c>
      <c r="E304" s="20" cm="1">
        <f t="array" ref="E304">IF(ISERROR(INDEX(Jornadas[id],ROW()-5)),"",INT(SUMIFS(Cortes[importe],Cortes[id_jornada],INDEX(Jornadas[id],ROW()-5),Cortes[id_barbero],LOOKUP($D$4,Barberos[nombre],Barberos[id]))*(INDEX(Jornadas[comision_barberos],1)/100)))</f>
        <v>0</v>
      </c>
      <c r="F304" s="20" cm="1">
        <f t="array" ref="F304">IF(ISERROR(INDEX(Jornadas[id],ROW()-5)),"",SUMIFS(Cortes[propina],Cortes[id_jornada],INDEX(Jornadas[id],ROW()-5),Cortes[id_barbero],LOOKUP($D$4,Barberos[nombre],Barberos[id])))</f>
        <v>0</v>
      </c>
      <c r="G304" s="20" cm="1">
        <f t="array" ref="G304">IF(ISERROR(INDEX(Jornadas[id],ROW()-5)),"",SUMIFS(Adelantos[importe],Adelantos[id_jornada],INDEX(Jornadas[id],ROW()-5),Adelantos[id_barbero],LOOKUP($D$4,Barberos[nombre],Barberos[id])))</f>
        <v>0</v>
      </c>
      <c r="H304" s="20" cm="1">
        <f t="array" ref="H304">IF(ISERROR(INDEX(Jornadas[id],ROW()-5)),"",E304+F304-G304)</f>
        <v>0</v>
      </c>
      <c r="I304" s="1" cm="1">
        <f t="array" ref="I304">IF(ISERROR(INDEX(Jornadas[id],ROW()-5)),"",COUNTIFS(_Cortes!$C:$C,INDEX(Jornadas[id],ROW()-5),_Cortes!$B:$B,LOOKUP($I$4,_Barberos!$B:$B,_Barberos!$A:$A)))</f>
        <v>16</v>
      </c>
      <c r="J304" s="20" cm="1">
        <f t="array" ref="J304">IF(ISERROR(INDEX(Jornadas[id],ROW()-5)),"",INT(SUMIFS(Cortes[importe],Cortes[id_jornada],INDEX(Jornadas[id],ROW()-5),Cortes[id_barbero],LOOKUP($I$4,Barberos[nombre],Barberos[id]))*(INDEX(Jornadas[comision_barberos],1)/100)))</f>
        <v>80000</v>
      </c>
      <c r="K304" s="20" cm="1">
        <f t="array" ref="K304">IF(ISERROR(INDEX(Jornadas[id],ROW()-5)),"",SUMIFS(Cortes[propina],Cortes[id_jornada],INDEX(Jornadas[id],ROW()-5),Cortes[id_barbero],LOOKUP($I$4,Barberos[nombre],Barberos[id])))</f>
        <v>15000</v>
      </c>
      <c r="L304" s="20" cm="1">
        <f t="array" ref="L304">IF(ISERROR(INDEX(Jornadas[id],ROW()-5)),"",SUMIFS(Adelantos[importe],Adelantos[id_jornada],INDEX(Jornadas[id],ROW()-5),Adelantos[id_barbero],LOOKUP($I$4,Barberos[nombre],Barberos[id])))</f>
        <v>2400</v>
      </c>
      <c r="M304" s="20" cm="1">
        <f t="array" ref="M304">IF(ISERROR(INDEX(Jornadas[id],ROW()-5)),"",J304+K304-L304)</f>
        <v>92600</v>
      </c>
      <c r="N304" s="1" cm="1">
        <f t="array" ref="N304">IF(ISERROR(INDEX(Jornadas[id],ROW()-5)),"",COUNTIFS(_Cortes!$C:$C,INDEX(Jornadas[id],ROW()-5),_Cortes!$B:$B,LOOKUP($N$4,_Barberos!$B:$B,_Barberos!$A:$A)))</f>
        <v>13</v>
      </c>
      <c r="O304" s="20" cm="1">
        <f t="array" ref="O304">IF(ISERROR(INDEX(Jornadas[id],ROW()-5)),"",INT(SUMIFS(Cortes[importe],Cortes[id_jornada],INDEX(Jornadas[id],ROW()-5),Cortes[id_barbero],LOOKUP($N$4,Barberos[nombre],Barberos[id]))*(INDEX(Jornadas[comision_barberos],1)/100)))</f>
        <v>69500</v>
      </c>
      <c r="P304" s="20" cm="1">
        <f t="array" ref="P304">IF(ISERROR(INDEX(Jornadas[id],ROW()-5)),"",SUMIFS(Cortes[propina],Cortes[id_jornada],INDEX(Jornadas[id],ROW()-5),Cortes[id_barbero],LOOKUP($N$4,Barberos[nombre],Barberos[id])))</f>
        <v>14500</v>
      </c>
      <c r="Q304" s="20" cm="1">
        <f t="array" ref="Q304">IF(ISERROR(INDEX(Jornadas[id],ROW()-5)),"",SUMIFS(Adelantos[importe],Adelantos[id_jornada],INDEX(Jornadas[id],ROW()-5),Adelantos[id_barbero],LOOKUP($N$4,Barberos[nombre],Barberos[id])))</f>
        <v>0</v>
      </c>
      <c r="R304" s="20" cm="1">
        <f t="array" ref="R304">IF(ISERROR(INDEX(Jornadas[id],ROW()-5)),"",O304+P304-Q304)</f>
        <v>84000</v>
      </c>
      <c r="S304" s="1" cm="1">
        <f t="array" ref="S304">IF(ISERROR(INDEX(Jornadas[id],ROW()-5)),"",COUNTIFS(_Cortes!$C:$C,INDEX(Jornadas[id],ROW()-5),_Cortes!$B:$B,LOOKUP($S$4,_Barberos!$B:$B,_Barberos!$A:$A)))</f>
        <v>11</v>
      </c>
      <c r="T304" s="20" cm="1">
        <f t="array" ref="T304">IF(ISERROR(INDEX(Jornadas[id],ROW()-5)),"",INT(SUMIFS(Cortes[importe],Cortes[id_jornada],INDEX(Jornadas[id],ROW()-5),Cortes[id_barbero],LOOKUP($S$4,Barberos[nombre],Barberos[id]))*(INDEX(Jornadas[comision_barberos],1)/100)))</f>
        <v>58000</v>
      </c>
      <c r="U304" s="20" cm="1">
        <f t="array" ref="U304">IF(ISERROR(INDEX(Jornadas[id],ROW()-5)),"",SUMIFS(Cortes[propina],Cortes[id_jornada],INDEX(Jornadas[id],ROW()-5),Cortes[id_barbero],LOOKUP($S$4,Barberos[nombre],Barberos[id])))</f>
        <v>11000</v>
      </c>
      <c r="V304" s="20" cm="1">
        <f t="array" ref="V304">IF(ISERROR(INDEX(Jornadas[id],ROW()-5)),"",SUMIFS(Adelantos[importe],Adelantos[id_jornada],INDEX(Jornadas[id],ROW()-5),Adelantos[id_barbero],LOOKUP($S$4,Barberos[nombre],Barberos[id])))</f>
        <v>0</v>
      </c>
      <c r="W304" s="20" cm="1">
        <f t="array" ref="W304">IF(ISERROR(INDEX(Jornadas[id],ROW()-5)),"",T304+U304-V304)</f>
        <v>69000</v>
      </c>
      <c r="X304" s="1" cm="1">
        <f t="array" ref="X304">IF(ISERROR(INDEX(Jornadas[id],ROW()-5)),"",COUNTIFS(_Cortes!$C:$C,INDEX(Jornadas[id],ROW()-5),_Cortes!$B:$B,LOOKUP($X$4,_Barberos!$B:$B,_Barberos!$A:$A)))</f>
        <v>12</v>
      </c>
      <c r="Y304" s="20" cm="1">
        <f t="array" ref="Y304">IF(ISERROR(INDEX(Jornadas[id],ROW()-5)),"",INT(SUMIFS(Cortes[importe],Cortes[id_jornada],INDEX(Jornadas[id],ROW()-5),Cortes[id_barbero],LOOKUP($X$4,Barberos[nombre],Barberos[id]))*(INDEX(Jornadas[comision_barberos],1)/100)))</f>
        <v>61500</v>
      </c>
      <c r="Z304" s="20" cm="1">
        <f t="array" ref="Z304">IF(ISERROR(INDEX(Jornadas[id],ROW()-5)),"",SUMIFS(Cortes[propina],Cortes[id_jornada],INDEX(Jornadas[id],ROW()-5),Cortes[id_barbero],LOOKUP($X$4,Barberos[nombre],Barberos[id])))</f>
        <v>11000</v>
      </c>
      <c r="AA304" s="20" cm="1">
        <f t="array" ref="AA304">IF(ISERROR(INDEX(Jornadas[id],ROW()-5)),"",SUMIFS(Adelantos[importe],Adelantos[id_jornada],INDEX(Jornadas[id],ROW()-5),Adelantos[id_barbero],LOOKUP($X$4,Barberos[nombre],Barberos[id])))</f>
        <v>0</v>
      </c>
      <c r="AB304" s="20" cm="1">
        <f t="array" ref="AB304">IF(ISERROR(INDEX(Jornadas[id],ROW()-5)),"",Y304+Z304-AA304)</f>
        <v>72500</v>
      </c>
      <c r="AC304" s="1" cm="1">
        <f t="array" ref="AC304">IF(ISERROR(INDEX(Jornadas[id],ROW()-5)),"",COUNTIFS(_Cortes!$C:$C,INDEX(Jornadas[id],ROW()-5),_Cortes!$B:$B,LOOKUP($AC$4,_Barberos!$B:$B,_Barberos!$A:$A)))</f>
        <v>13</v>
      </c>
      <c r="AD304" s="20" cm="1">
        <f t="array" ref="AD304">IF(ISERROR(INDEX(Jornadas[id],ROW()-5)),"",INT(SUMIFS(Cortes[importe],Cortes[id_jornada],INDEX(Jornadas[id],ROW()-5),Cortes[id_barbero],LOOKUP($AC$4,Barberos[nombre],Barberos[id]))*(INDEX(Jornadas[comision_barberos],1)/100)))</f>
        <v>66500</v>
      </c>
      <c r="AE304" s="20" cm="1">
        <f t="array" ref="AE304">IF(ISERROR(INDEX(Jornadas[id],ROW()-5)),"",SUMIFS(Cortes[propina],Cortes[id_jornada],INDEX(Jornadas[id],ROW()-5),Cortes[id_barbero],LOOKUP($AC$4,Barberos[nombre],Barberos[id])))</f>
        <v>0</v>
      </c>
      <c r="AF304" s="20" cm="1">
        <f t="array" ref="AF304">IF(ISERROR(INDEX(Jornadas[id],ROW()-5)),"",SUMIFS(Adelantos[importe],Adelantos[id_jornada],INDEX(Jornadas[id],ROW()-5),Adelantos[id_barbero],LOOKUP($AC$4,Barberos[nombre],Barberos[id])))</f>
        <v>0</v>
      </c>
      <c r="AG304" s="20" cm="1">
        <f t="array" ref="AG304">IF(ISERROR(INDEX(Jornadas[id],ROW()-5)),"",AD304+AE304-AF304)</f>
        <v>66500</v>
      </c>
      <c r="AH304" s="1" cm="1">
        <f t="array" ref="AH304">IF(ISERROR(INDEX(Jornadas[id],ROW()-5)),"",COUNTIFS(_Cortes!$C:$C,INDEX(Jornadas[id],ROW()-5),_Cortes!$B:$B,LOOKUP($AH$4,_Barberos!$B:$B,_Barberos!$A:$A)))</f>
        <v>5</v>
      </c>
      <c r="AI304" s="20" cm="1">
        <f t="array" ref="AI304">IF(ISERROR(INDEX(Jornadas[id],ROW()-5)),"",INT(SUMIFS(Cortes[importe],Cortes[id_jornada],INDEX(Jornadas[id],ROW()-5),Cortes[id_barbero],LOOKUP($AH$4,Barberos[nombre],Barberos[id]))*(INDEX(Jornadas[comision_barberos],1)/100)))</f>
        <v>25000</v>
      </c>
      <c r="AJ304" s="20" cm="1">
        <f t="array" ref="AJ304">IF(ISERROR(INDEX(Jornadas[id],ROW()-5)),"",SUMIFS(Cortes[propina],Cortes[id_jornada],INDEX(Jornadas[id],ROW()-5),Cortes[id_barbero],LOOKUP($AH$4,Barberos[nombre],Barberos[id])))</f>
        <v>5000</v>
      </c>
      <c r="AK304" s="20" cm="1">
        <f t="array" ref="AK304">IF(ISERROR(INDEX(Jornadas[id],ROW()-5)),"",SUMIFS(Adelantos[importe],Adelantos[id_jornada],INDEX(Jornadas[id],ROW()-5),Adelantos[id_barbero],LOOKUP($AH$4,Barberos[nombre],Barberos[id])))</f>
        <v>2300</v>
      </c>
      <c r="AL304" s="20" cm="1">
        <f t="array" ref="AL304">IF(ISERROR(INDEX(Jornadas[id],ROW()-5)),"",AI304+AJ304-AK304)</f>
        <v>27700</v>
      </c>
      <c r="AM304" s="1" cm="1">
        <f t="array" ref="AM304">IF(ISERROR(INDEX(Jornadas[id],ROW()-5)),"",COUNTIFS(_Cortes!$C:$C,INDEX(Jornadas[id],ROW()-5),_Cortes!$B:$B,LOOKUP($AM$4,_Barberos!$B:$B,_Barberos!$A:$A)))</f>
        <v>13</v>
      </c>
      <c r="AN304" s="20" cm="1">
        <f t="array" ref="AN304">IF(ISERROR(INDEX(Jornadas[id],ROW()-5)),"",INT(SUMIFS(Cortes[importe],Cortes[id_jornada],INDEX(Jornadas[id],ROW()-5),Cortes[id_barbero],LOOKUP($AM$4,Barberos[nombre],Barberos[id]))*(INDEX(Jornadas[comision_barberos],1)/100)))</f>
        <v>65000</v>
      </c>
      <c r="AO304" s="20" cm="1">
        <f t="array" ref="AO304">IF(ISERROR(INDEX(Jornadas[id],ROW()-5)),"",SUMIFS(Cortes[propina],Cortes[id_jornada],INDEX(Jornadas[id],ROW()-5),Cortes[id_barbero],LOOKUP($AM$4,Barberos[nombre],Barberos[id])))</f>
        <v>9200</v>
      </c>
      <c r="AP304" s="20" cm="1">
        <f t="array" ref="AP304">IF(ISERROR(INDEX(Jornadas[id],ROW()-5)),"",SUMIFS(Adelantos[importe],Adelantos[id_jornada],INDEX(Jornadas[id],ROW()-5),Adelantos[id_barbero],LOOKUP($AM$4,Barberos[nombre],Barberos[id])))</f>
        <v>0</v>
      </c>
      <c r="AQ304" s="20" cm="1">
        <f t="array" ref="AQ304">IF(ISERROR(INDEX(Jornadas[id],ROW()-5)),"",AN304+AO304-AP304)</f>
        <v>74200</v>
      </c>
      <c r="AR304" s="1" cm="1">
        <f t="array" ref="AR304">IF(ISERROR(INDEX(Jornadas[id],ROW()-5)),"",COUNTIFS(_Cortes!$C:$C,INDEX(Jornadas[id],ROW()-5),_Cortes!$B:$B,LOOKUP($AR$4,_Barberos!$B:$B,_Barberos!$A:$A)))</f>
        <v>0</v>
      </c>
      <c r="AS304" s="20" cm="1">
        <f t="array" ref="AS304">IF(ISERROR(INDEX(Jornadas[id],ROW()-5)),"",INT(SUMIFS(Cortes[importe],Cortes[id_jornada],INDEX(Jornadas[id],ROW()-5),Cortes[id_barbero],LOOKUP($AR$4,Barberos[nombre],Barberos[id]))*(INDEX(Jornadas[comision_barberos],1)/100)))</f>
        <v>0</v>
      </c>
      <c r="AT304" s="20" cm="1">
        <f t="array" ref="AT304">IF(ISERROR(INDEX(Jornadas[id],ROW()-5)),"",SUMIFS(Cortes[propina],Cortes[id_jornada],INDEX(Jornadas[id],ROW()-5),Cortes[id_barbero],LOOKUP($AR$4,Barberos[nombre],Barberos[id])))</f>
        <v>0</v>
      </c>
      <c r="AU304" s="20" cm="1">
        <f t="array" ref="AU304">IF(ISERROR(INDEX(Jornadas[id],ROW()-5)),"",SUMIFS(Adelantos[importe],Adelantos[id_jornada],INDEX(Jornadas[id],ROW()-5),Adelantos[id_barbero],LOOKUP($AR$4,Barberos[nombre],Barberos[id])))</f>
        <v>0</v>
      </c>
      <c r="AV304" s="20" cm="1">
        <f t="array" ref="AV304">IF(ISERROR(INDEX(Jornadas[id],ROW()-5)),"",AS304+AT304-AU304)</f>
        <v>0</v>
      </c>
    </row>
    <row r="305" spans="1:48" ht="15" hidden="1" customHeight="1" x14ac:dyDescent="0.3">
      <c r="A305" s="51" t="str">
        <f t="shared" si="4"/>
        <v>Sunday</v>
      </c>
      <c r="B305" s="52"/>
      <c r="C305" s="36" cm="1">
        <f t="array" ref="C305">IF(ISERROR(INDEX(Jornadas[id],ROW()-5)),"",INDEX(Jornadas[fecha],ROW()-5))</f>
        <v>46012</v>
      </c>
      <c r="D305" s="2" cm="1">
        <f t="array" ref="D305">IF(ISERROR(INDEX(Jornadas[id],ROW()-5)),"",COUNTIFS(_Cortes!$C:$C,INDEX(Jornadas[id],ROW()-5),_Cortes!$B:$B,LOOKUP($D$4,_Barberos!$B:$B,_Barberos!$A:$A)))</f>
        <v>10</v>
      </c>
      <c r="E305" s="21" cm="1">
        <f t="array" ref="E305">IF(ISERROR(INDEX(Jornadas[id],ROW()-5)),"",INT(SUMIFS(Cortes[importe],Cortes[id_jornada],INDEX(Jornadas[id],ROW()-5),Cortes[id_barbero],LOOKUP($D$4,Barberos[nombre],Barberos[id]))*(INDEX(Jornadas[comision_barberos],1)/100)))</f>
        <v>53000</v>
      </c>
      <c r="F305" s="21" cm="1">
        <f t="array" ref="F305">IF(ISERROR(INDEX(Jornadas[id],ROW()-5)),"",SUMIFS(Cortes[propina],Cortes[id_jornada],INDEX(Jornadas[id],ROW()-5),Cortes[id_barbero],LOOKUP($D$4,Barberos[nombre],Barberos[id])))</f>
        <v>7000</v>
      </c>
      <c r="G305" s="21" cm="1">
        <f t="array" ref="G305">IF(ISERROR(INDEX(Jornadas[id],ROW()-5)),"",SUMIFS(Adelantos[importe],Adelantos[id_jornada],INDEX(Jornadas[id],ROW()-5),Adelantos[id_barbero],LOOKUP($D$4,Barberos[nombre],Barberos[id])))</f>
        <v>0</v>
      </c>
      <c r="H305" s="21" cm="1">
        <f t="array" ref="H305">IF(ISERROR(INDEX(Jornadas[id],ROW()-5)),"",E305+F305-G305)</f>
        <v>60000</v>
      </c>
      <c r="I305" s="2" cm="1">
        <f t="array" ref="I305">IF(ISERROR(INDEX(Jornadas[id],ROW()-5)),"",COUNTIFS(_Cortes!$C:$C,INDEX(Jornadas[id],ROW()-5),_Cortes!$B:$B,LOOKUP($I$4,_Barberos!$B:$B,_Barberos!$A:$A)))</f>
        <v>7</v>
      </c>
      <c r="J305" s="21" cm="1">
        <f t="array" ref="J305">IF(ISERROR(INDEX(Jornadas[id],ROW()-5)),"",INT(SUMIFS(Cortes[importe],Cortes[id_jornada],INDEX(Jornadas[id],ROW()-5),Cortes[id_barbero],LOOKUP($I$4,Barberos[nombre],Barberos[id]))*(INDEX(Jornadas[comision_barberos],1)/100)))</f>
        <v>36500</v>
      </c>
      <c r="K305" s="21" cm="1">
        <f t="array" ref="K305">IF(ISERROR(INDEX(Jornadas[id],ROW()-5)),"",SUMIFS(Cortes[propina],Cortes[id_jornada],INDEX(Jornadas[id],ROW()-5),Cortes[id_barbero],LOOKUP($I$4,Barberos[nombre],Barberos[id])))</f>
        <v>9000</v>
      </c>
      <c r="L305" s="21" cm="1">
        <f t="array" ref="L305">IF(ISERROR(INDEX(Jornadas[id],ROW()-5)),"",SUMIFS(Adelantos[importe],Adelantos[id_jornada],INDEX(Jornadas[id],ROW()-5),Adelantos[id_barbero],LOOKUP($I$4,Barberos[nombre],Barberos[id])))</f>
        <v>0</v>
      </c>
      <c r="M305" s="21" cm="1">
        <f t="array" ref="M305">IF(ISERROR(INDEX(Jornadas[id],ROW()-5)),"",J305+K305-L305)</f>
        <v>45500</v>
      </c>
      <c r="N305" s="2" cm="1">
        <f t="array" ref="N305">IF(ISERROR(INDEX(Jornadas[id],ROW()-5)),"",COUNTIFS(_Cortes!$C:$C,INDEX(Jornadas[id],ROW()-5),_Cortes!$B:$B,LOOKUP($N$4,_Barberos!$B:$B,_Barberos!$A:$A)))</f>
        <v>0</v>
      </c>
      <c r="O305" s="21" cm="1">
        <f t="array" ref="O305">IF(ISERROR(INDEX(Jornadas[id],ROW()-5)),"",INT(SUMIFS(Cortes[importe],Cortes[id_jornada],INDEX(Jornadas[id],ROW()-5),Cortes[id_barbero],LOOKUP($N$4,Barberos[nombre],Barberos[id]))*(INDEX(Jornadas[comision_barberos],1)/100)))</f>
        <v>0</v>
      </c>
      <c r="P305" s="21" cm="1">
        <f t="array" ref="P305">IF(ISERROR(INDEX(Jornadas[id],ROW()-5)),"",SUMIFS(Cortes[propina],Cortes[id_jornada],INDEX(Jornadas[id],ROW()-5),Cortes[id_barbero],LOOKUP($N$4,Barberos[nombre],Barberos[id])))</f>
        <v>0</v>
      </c>
      <c r="Q305" s="21" cm="1">
        <f t="array" ref="Q305">IF(ISERROR(INDEX(Jornadas[id],ROW()-5)),"",SUMIFS(Adelantos[importe],Adelantos[id_jornada],INDEX(Jornadas[id],ROW()-5),Adelantos[id_barbero],LOOKUP($N$4,Barberos[nombre],Barberos[id])))</f>
        <v>0</v>
      </c>
      <c r="R305" s="21" cm="1">
        <f t="array" ref="R305">IF(ISERROR(INDEX(Jornadas[id],ROW()-5)),"",O305+P305-Q305)</f>
        <v>0</v>
      </c>
      <c r="S305" s="2" cm="1">
        <f t="array" ref="S305">IF(ISERROR(INDEX(Jornadas[id],ROW()-5)),"",COUNTIFS(_Cortes!$C:$C,INDEX(Jornadas[id],ROW()-5),_Cortes!$B:$B,LOOKUP($S$4,_Barberos!$B:$B,_Barberos!$A:$A)))</f>
        <v>6</v>
      </c>
      <c r="T305" s="21" cm="1">
        <f t="array" ref="T305">IF(ISERROR(INDEX(Jornadas[id],ROW()-5)),"",INT(SUMIFS(Cortes[importe],Cortes[id_jornada],INDEX(Jornadas[id],ROW()-5),Cortes[id_barbero],LOOKUP($S$4,Barberos[nombre],Barberos[id]))*(INDEX(Jornadas[comision_barberos],1)/100)))</f>
        <v>30000</v>
      </c>
      <c r="U305" s="21" cm="1">
        <f t="array" ref="U305">IF(ISERROR(INDEX(Jornadas[id],ROW()-5)),"",SUMIFS(Cortes[propina],Cortes[id_jornada],INDEX(Jornadas[id],ROW()-5),Cortes[id_barbero],LOOKUP($S$4,Barberos[nombre],Barberos[id])))</f>
        <v>5000</v>
      </c>
      <c r="V305" s="21" cm="1">
        <f t="array" ref="V305">IF(ISERROR(INDEX(Jornadas[id],ROW()-5)),"",SUMIFS(Adelantos[importe],Adelantos[id_jornada],INDEX(Jornadas[id],ROW()-5),Adelantos[id_barbero],LOOKUP($S$4,Barberos[nombre],Barberos[id])))</f>
        <v>0</v>
      </c>
      <c r="W305" s="21" cm="1">
        <f t="array" ref="W305">IF(ISERROR(INDEX(Jornadas[id],ROW()-5)),"",T305+U305-V305)</f>
        <v>35000</v>
      </c>
      <c r="X305" s="2" cm="1">
        <f t="array" ref="X305">IF(ISERROR(INDEX(Jornadas[id],ROW()-5)),"",COUNTIFS(_Cortes!$C:$C,INDEX(Jornadas[id],ROW()-5),_Cortes!$B:$B,LOOKUP($X$4,_Barberos!$B:$B,_Barberos!$A:$A)))</f>
        <v>4</v>
      </c>
      <c r="Y305" s="21" cm="1">
        <f t="array" ref="Y305">IF(ISERROR(INDEX(Jornadas[id],ROW()-5)),"",INT(SUMIFS(Cortes[importe],Cortes[id_jornada],INDEX(Jornadas[id],ROW()-5),Cortes[id_barbero],LOOKUP($X$4,Barberos[nombre],Barberos[id]))*(INDEX(Jornadas[comision_barberos],1)/100)))</f>
        <v>23000</v>
      </c>
      <c r="Z305" s="21" cm="1">
        <f t="array" ref="Z305">IF(ISERROR(INDEX(Jornadas[id],ROW()-5)),"",SUMIFS(Cortes[propina],Cortes[id_jornada],INDEX(Jornadas[id],ROW()-5),Cortes[id_barbero],LOOKUP($X$4,Barberos[nombre],Barberos[id])))</f>
        <v>4000</v>
      </c>
      <c r="AA305" s="21" cm="1">
        <f t="array" ref="AA305">IF(ISERROR(INDEX(Jornadas[id],ROW()-5)),"",SUMIFS(Adelantos[importe],Adelantos[id_jornada],INDEX(Jornadas[id],ROW()-5),Adelantos[id_barbero],LOOKUP($X$4,Barberos[nombre],Barberos[id])))</f>
        <v>0</v>
      </c>
      <c r="AB305" s="21" cm="1">
        <f t="array" ref="AB305">IF(ISERROR(INDEX(Jornadas[id],ROW()-5)),"",Y305+Z305-AA305)</f>
        <v>27000</v>
      </c>
      <c r="AC305" s="2" cm="1">
        <f t="array" ref="AC305">IF(ISERROR(INDEX(Jornadas[id],ROW()-5)),"",COUNTIFS(_Cortes!$C:$C,INDEX(Jornadas[id],ROW()-5),_Cortes!$B:$B,LOOKUP($AC$4,_Barberos!$B:$B,_Barberos!$A:$A)))</f>
        <v>0</v>
      </c>
      <c r="AD305" s="21" cm="1">
        <f t="array" ref="AD305">IF(ISERROR(INDEX(Jornadas[id],ROW()-5)),"",INT(SUMIFS(Cortes[importe],Cortes[id_jornada],INDEX(Jornadas[id],ROW()-5),Cortes[id_barbero],LOOKUP($AC$4,Barberos[nombre],Barberos[id]))*(INDEX(Jornadas[comision_barberos],1)/100)))</f>
        <v>0</v>
      </c>
      <c r="AE305" s="21" cm="1">
        <f t="array" ref="AE305">IF(ISERROR(INDEX(Jornadas[id],ROW()-5)),"",SUMIFS(Cortes[propina],Cortes[id_jornada],INDEX(Jornadas[id],ROW()-5),Cortes[id_barbero],LOOKUP($AC$4,Barberos[nombre],Barberos[id])))</f>
        <v>0</v>
      </c>
      <c r="AF305" s="21" cm="1">
        <f t="array" ref="AF305">IF(ISERROR(INDEX(Jornadas[id],ROW()-5)),"",SUMIFS(Adelantos[importe],Adelantos[id_jornada],INDEX(Jornadas[id],ROW()-5),Adelantos[id_barbero],LOOKUP($AC$4,Barberos[nombre],Barberos[id])))</f>
        <v>0</v>
      </c>
      <c r="AG305" s="21" cm="1">
        <f t="array" ref="AG305">IF(ISERROR(INDEX(Jornadas[id],ROW()-5)),"",AD305+AE305-AF305)</f>
        <v>0</v>
      </c>
      <c r="AH305" s="2" cm="1">
        <f t="array" ref="AH305">IF(ISERROR(INDEX(Jornadas[id],ROW()-5)),"",COUNTIFS(_Cortes!$C:$C,INDEX(Jornadas[id],ROW()-5),_Cortes!$B:$B,LOOKUP($AH$4,_Barberos!$B:$B,_Barberos!$A:$A)))</f>
        <v>3</v>
      </c>
      <c r="AI305" s="21" cm="1">
        <f t="array" ref="AI305">IF(ISERROR(INDEX(Jornadas[id],ROW()-5)),"",INT(SUMIFS(Cortes[importe],Cortes[id_jornada],INDEX(Jornadas[id],ROW()-5),Cortes[id_barbero],LOOKUP($AH$4,Barberos[nombre],Barberos[id]))*(INDEX(Jornadas[comision_barberos],1)/100)))</f>
        <v>15000</v>
      </c>
      <c r="AJ305" s="21" cm="1">
        <f t="array" ref="AJ305">IF(ISERROR(INDEX(Jornadas[id],ROW()-5)),"",SUMIFS(Cortes[propina],Cortes[id_jornada],INDEX(Jornadas[id],ROW()-5),Cortes[id_barbero],LOOKUP($AH$4,Barberos[nombre],Barberos[id])))</f>
        <v>7000</v>
      </c>
      <c r="AK305" s="21" cm="1">
        <f t="array" ref="AK305">IF(ISERROR(INDEX(Jornadas[id],ROW()-5)),"",SUMIFS(Adelantos[importe],Adelantos[id_jornada],INDEX(Jornadas[id],ROW()-5),Adelantos[id_barbero],LOOKUP($AH$4,Barberos[nombre],Barberos[id])))</f>
        <v>500</v>
      </c>
      <c r="AL305" s="21" cm="1">
        <f t="array" ref="AL305">IF(ISERROR(INDEX(Jornadas[id],ROW()-5)),"",AI305+AJ305-AK305)</f>
        <v>21500</v>
      </c>
      <c r="AM305" s="2" cm="1">
        <f t="array" ref="AM305">IF(ISERROR(INDEX(Jornadas[id],ROW()-5)),"",COUNTIFS(_Cortes!$C:$C,INDEX(Jornadas[id],ROW()-5),_Cortes!$B:$B,LOOKUP($AM$4,_Barberos!$B:$B,_Barberos!$A:$A)))</f>
        <v>4</v>
      </c>
      <c r="AN305" s="21" cm="1">
        <f t="array" ref="AN305">IF(ISERROR(INDEX(Jornadas[id],ROW()-5)),"",INT(SUMIFS(Cortes[importe],Cortes[id_jornada],INDEX(Jornadas[id],ROW()-5),Cortes[id_barbero],LOOKUP($AM$4,Barberos[nombre],Barberos[id]))*(INDEX(Jornadas[comision_barberos],1)/100)))</f>
        <v>20000</v>
      </c>
      <c r="AO305" s="21" cm="1">
        <f t="array" ref="AO305">IF(ISERROR(INDEX(Jornadas[id],ROW()-5)),"",SUMIFS(Cortes[propina],Cortes[id_jornada],INDEX(Jornadas[id],ROW()-5),Cortes[id_barbero],LOOKUP($AM$4,Barberos[nombre],Barberos[id])))</f>
        <v>1000</v>
      </c>
      <c r="AP305" s="21" cm="1">
        <f t="array" ref="AP305">IF(ISERROR(INDEX(Jornadas[id],ROW()-5)),"",SUMIFS(Adelantos[importe],Adelantos[id_jornada],INDEX(Jornadas[id],ROW()-5),Adelantos[id_barbero],LOOKUP($AM$4,Barberos[nombre],Barberos[id])))</f>
        <v>0</v>
      </c>
      <c r="AQ305" s="21" cm="1">
        <f t="array" ref="AQ305">IF(ISERROR(INDEX(Jornadas[id],ROW()-5)),"",AN305+AO305-AP305)</f>
        <v>21000</v>
      </c>
      <c r="AR305" s="2" cm="1">
        <f t="array" ref="AR305">IF(ISERROR(INDEX(Jornadas[id],ROW()-5)),"",COUNTIFS(_Cortes!$C:$C,INDEX(Jornadas[id],ROW()-5),_Cortes!$B:$B,LOOKUP($AR$4,_Barberos!$B:$B,_Barberos!$A:$A)))</f>
        <v>0</v>
      </c>
      <c r="AS305" s="21" cm="1">
        <f t="array" ref="AS305">IF(ISERROR(INDEX(Jornadas[id],ROW()-5)),"",INT(SUMIFS(Cortes[importe],Cortes[id_jornada],INDEX(Jornadas[id],ROW()-5),Cortes[id_barbero],LOOKUP($AR$4,Barberos[nombre],Barberos[id]))*(INDEX(Jornadas[comision_barberos],1)/100)))</f>
        <v>0</v>
      </c>
      <c r="AT305" s="21" cm="1">
        <f t="array" ref="AT305">IF(ISERROR(INDEX(Jornadas[id],ROW()-5)),"",SUMIFS(Cortes[propina],Cortes[id_jornada],INDEX(Jornadas[id],ROW()-5),Cortes[id_barbero],LOOKUP($AR$4,Barberos[nombre],Barberos[id])))</f>
        <v>0</v>
      </c>
      <c r="AU305" s="21" cm="1">
        <f t="array" ref="AU305">IF(ISERROR(INDEX(Jornadas[id],ROW()-5)),"",SUMIFS(Adelantos[importe],Adelantos[id_jornada],INDEX(Jornadas[id],ROW()-5),Adelantos[id_barbero],LOOKUP($AR$4,Barberos[nombre],Barberos[id])))</f>
        <v>0</v>
      </c>
      <c r="AV305" s="21" cm="1">
        <f t="array" ref="AV305">IF(ISERROR(INDEX(Jornadas[id],ROW()-5)),"",AS305+AT305-AU305)</f>
        <v>0</v>
      </c>
    </row>
    <row r="306" spans="1:48" ht="15" hidden="1" customHeight="1" x14ac:dyDescent="0.3">
      <c r="A306" s="53" t="str">
        <f t="shared" si="4"/>
        <v>Monday</v>
      </c>
      <c r="B306" s="54"/>
      <c r="C306" s="38" cm="1">
        <f t="array" ref="C306">IF(ISERROR(INDEX(Jornadas[id],ROW()-5)),"",INDEX(Jornadas[fecha],ROW()-5))</f>
        <v>46013</v>
      </c>
      <c r="D306" s="1" cm="1">
        <f t="array" ref="D306">IF(ISERROR(INDEX(Jornadas[id],ROW()-5)),"",COUNTIFS(_Cortes!$C:$C,INDEX(Jornadas[id],ROW()-5),_Cortes!$B:$B,LOOKUP($D$4,_Barberos!$B:$B,_Barberos!$A:$A)))</f>
        <v>6</v>
      </c>
      <c r="E306" s="20" cm="1">
        <f t="array" ref="E306">IF(ISERROR(INDEX(Jornadas[id],ROW()-5)),"",INT(SUMIFS(Cortes[importe],Cortes[id_jornada],INDEX(Jornadas[id],ROW()-5),Cortes[id_barbero],LOOKUP($D$4,Barberos[nombre],Barberos[id]))*(INDEX(Jornadas[comision_barberos],1)/100)))</f>
        <v>30000</v>
      </c>
      <c r="F306" s="20" cm="1">
        <f t="array" ref="F306">IF(ISERROR(INDEX(Jornadas[id],ROW()-5)),"",SUMIFS(Cortes[propina],Cortes[id_jornada],INDEX(Jornadas[id],ROW()-5),Cortes[id_barbero],LOOKUP($D$4,Barberos[nombre],Barberos[id])))</f>
        <v>3000</v>
      </c>
      <c r="G306" s="20" cm="1">
        <f t="array" ref="G306">IF(ISERROR(INDEX(Jornadas[id],ROW()-5)),"",SUMIFS(Adelantos[importe],Adelantos[id_jornada],INDEX(Jornadas[id],ROW()-5),Adelantos[id_barbero],LOOKUP($D$4,Barberos[nombre],Barberos[id])))</f>
        <v>0</v>
      </c>
      <c r="H306" s="20" cm="1">
        <f t="array" ref="H306">IF(ISERROR(INDEX(Jornadas[id],ROW()-5)),"",E306+F306-G306)</f>
        <v>33000</v>
      </c>
      <c r="I306" s="1" cm="1">
        <f t="array" ref="I306">IF(ISERROR(INDEX(Jornadas[id],ROW()-5)),"",COUNTIFS(_Cortes!$C:$C,INDEX(Jornadas[id],ROW()-5),_Cortes!$B:$B,LOOKUP($I$4,_Barberos!$B:$B,_Barberos!$A:$A)))</f>
        <v>11</v>
      </c>
      <c r="J306" s="20" cm="1">
        <f t="array" ref="J306">IF(ISERROR(INDEX(Jornadas[id],ROW()-5)),"",INT(SUMIFS(Cortes[importe],Cortes[id_jornada],INDEX(Jornadas[id],ROW()-5),Cortes[id_barbero],LOOKUP($I$4,Barberos[nombre],Barberos[id]))*(INDEX(Jornadas[comision_barberos],1)/100)))</f>
        <v>80000</v>
      </c>
      <c r="K306" s="20" cm="1">
        <f t="array" ref="K306">IF(ISERROR(INDEX(Jornadas[id],ROW()-5)),"",SUMIFS(Cortes[propina],Cortes[id_jornada],INDEX(Jornadas[id],ROW()-5),Cortes[id_barbero],LOOKUP($I$4,Barberos[nombre],Barberos[id])))</f>
        <v>5000</v>
      </c>
      <c r="L306" s="20" cm="1">
        <f t="array" ref="L306">IF(ISERROR(INDEX(Jornadas[id],ROW()-5)),"",SUMIFS(Adelantos[importe],Adelantos[id_jornada],INDEX(Jornadas[id],ROW()-5),Adelantos[id_barbero],LOOKUP($I$4,Barberos[nombre],Barberos[id])))</f>
        <v>0</v>
      </c>
      <c r="M306" s="20" cm="1">
        <f t="array" ref="M306">IF(ISERROR(INDEX(Jornadas[id],ROW()-5)),"",J306+K306-L306)</f>
        <v>85000</v>
      </c>
      <c r="N306" s="1" cm="1">
        <f t="array" ref="N306">IF(ISERROR(INDEX(Jornadas[id],ROW()-5)),"",COUNTIFS(_Cortes!$C:$C,INDEX(Jornadas[id],ROW()-5),_Cortes!$B:$B,LOOKUP($N$4,_Barberos!$B:$B,_Barberos!$A:$A)))</f>
        <v>14</v>
      </c>
      <c r="O306" s="20" cm="1">
        <f t="array" ref="O306">IF(ISERROR(INDEX(Jornadas[id],ROW()-5)),"",INT(SUMIFS(Cortes[importe],Cortes[id_jornada],INDEX(Jornadas[id],ROW()-5),Cortes[id_barbero],LOOKUP($N$4,Barberos[nombre],Barberos[id]))*(INDEX(Jornadas[comision_barberos],1)/100)))</f>
        <v>90000</v>
      </c>
      <c r="P306" s="20" cm="1">
        <f t="array" ref="P306">IF(ISERROR(INDEX(Jornadas[id],ROW()-5)),"",SUMIFS(Cortes[propina],Cortes[id_jornada],INDEX(Jornadas[id],ROW()-5),Cortes[id_barbero],LOOKUP($N$4,Barberos[nombre],Barberos[id])))</f>
        <v>1000</v>
      </c>
      <c r="Q306" s="20" cm="1">
        <f t="array" ref="Q306">IF(ISERROR(INDEX(Jornadas[id],ROW()-5)),"",SUMIFS(Adelantos[importe],Adelantos[id_jornada],INDEX(Jornadas[id],ROW()-5),Adelantos[id_barbero],LOOKUP($N$4,Barberos[nombre],Barberos[id])))</f>
        <v>0</v>
      </c>
      <c r="R306" s="20" cm="1">
        <f t="array" ref="R306">IF(ISERROR(INDEX(Jornadas[id],ROW()-5)),"",O306+P306-Q306)</f>
        <v>91000</v>
      </c>
      <c r="S306" s="1" cm="1">
        <f t="array" ref="S306">IF(ISERROR(INDEX(Jornadas[id],ROW()-5)),"",COUNTIFS(_Cortes!$C:$C,INDEX(Jornadas[id],ROW()-5),_Cortes!$B:$B,LOOKUP($S$4,_Barberos!$B:$B,_Barberos!$A:$A)))</f>
        <v>11</v>
      </c>
      <c r="T306" s="20" cm="1">
        <f t="array" ref="T306">IF(ISERROR(INDEX(Jornadas[id],ROW()-5)),"",INT(SUMIFS(Cortes[importe],Cortes[id_jornada],INDEX(Jornadas[id],ROW()-5),Cortes[id_barbero],LOOKUP($S$4,Barberos[nombre],Barberos[id]))*(INDEX(Jornadas[comision_barberos],1)/100)))</f>
        <v>55000</v>
      </c>
      <c r="U306" s="20" cm="1">
        <f t="array" ref="U306">IF(ISERROR(INDEX(Jornadas[id],ROW()-5)),"",SUMIFS(Cortes[propina],Cortes[id_jornada],INDEX(Jornadas[id],ROW()-5),Cortes[id_barbero],LOOKUP($S$4,Barberos[nombre],Barberos[id])))</f>
        <v>3000</v>
      </c>
      <c r="V306" s="20" cm="1">
        <f t="array" ref="V306">IF(ISERROR(INDEX(Jornadas[id],ROW()-5)),"",SUMIFS(Adelantos[importe],Adelantos[id_jornada],INDEX(Jornadas[id],ROW()-5),Adelantos[id_barbero],LOOKUP($S$4,Barberos[nombre],Barberos[id])))</f>
        <v>2400</v>
      </c>
      <c r="W306" s="20" cm="1">
        <f t="array" ref="W306">IF(ISERROR(INDEX(Jornadas[id],ROW()-5)),"",T306+U306-V306)</f>
        <v>55600</v>
      </c>
      <c r="X306" s="1" cm="1">
        <f t="array" ref="X306">IF(ISERROR(INDEX(Jornadas[id],ROW()-5)),"",COUNTIFS(_Cortes!$C:$C,INDEX(Jornadas[id],ROW()-5),_Cortes!$B:$B,LOOKUP($X$4,_Barberos!$B:$B,_Barberos!$A:$A)))</f>
        <v>15</v>
      </c>
      <c r="Y306" s="20" cm="1">
        <f t="array" ref="Y306">IF(ISERROR(INDEX(Jornadas[id],ROW()-5)),"",INT(SUMIFS(Cortes[importe],Cortes[id_jornada],INDEX(Jornadas[id],ROW()-5),Cortes[id_barbero],LOOKUP($X$4,Barberos[nombre],Barberos[id]))*(INDEX(Jornadas[comision_barberos],1)/100)))</f>
        <v>79500</v>
      </c>
      <c r="Z306" s="20" cm="1">
        <f t="array" ref="Z306">IF(ISERROR(INDEX(Jornadas[id],ROW()-5)),"",SUMIFS(Cortes[propina],Cortes[id_jornada],INDEX(Jornadas[id],ROW()-5),Cortes[id_barbero],LOOKUP($X$4,Barberos[nombre],Barberos[id])))</f>
        <v>5700</v>
      </c>
      <c r="AA306" s="20" cm="1">
        <f t="array" ref="AA306">IF(ISERROR(INDEX(Jornadas[id],ROW()-5)),"",SUMIFS(Adelantos[importe],Adelantos[id_jornada],INDEX(Jornadas[id],ROW()-5),Adelantos[id_barbero],LOOKUP($X$4,Barberos[nombre],Barberos[id])))</f>
        <v>1200</v>
      </c>
      <c r="AB306" s="20" cm="1">
        <f t="array" ref="AB306">IF(ISERROR(INDEX(Jornadas[id],ROW()-5)),"",Y306+Z306-AA306)</f>
        <v>84000</v>
      </c>
      <c r="AC306" s="1" cm="1">
        <f t="array" ref="AC306">IF(ISERROR(INDEX(Jornadas[id],ROW()-5)),"",COUNTIFS(_Cortes!$C:$C,INDEX(Jornadas[id],ROW()-5),_Cortes!$B:$B,LOOKUP($AC$4,_Barberos!$B:$B,_Barberos!$A:$A)))</f>
        <v>0</v>
      </c>
      <c r="AD306" s="20" cm="1">
        <f t="array" ref="AD306">IF(ISERROR(INDEX(Jornadas[id],ROW()-5)),"",INT(SUMIFS(Cortes[importe],Cortes[id_jornada],INDEX(Jornadas[id],ROW()-5),Cortes[id_barbero],LOOKUP($AC$4,Barberos[nombre],Barberos[id]))*(INDEX(Jornadas[comision_barberos],1)/100)))</f>
        <v>0</v>
      </c>
      <c r="AE306" s="20" cm="1">
        <f t="array" ref="AE306">IF(ISERROR(INDEX(Jornadas[id],ROW()-5)),"",SUMIFS(Cortes[propina],Cortes[id_jornada],INDEX(Jornadas[id],ROW()-5),Cortes[id_barbero],LOOKUP($AC$4,Barberos[nombre],Barberos[id])))</f>
        <v>0</v>
      </c>
      <c r="AF306" s="20" cm="1">
        <f t="array" ref="AF306">IF(ISERROR(INDEX(Jornadas[id],ROW()-5)),"",SUMIFS(Adelantos[importe],Adelantos[id_jornada],INDEX(Jornadas[id],ROW()-5),Adelantos[id_barbero],LOOKUP($AC$4,Barberos[nombre],Barberos[id])))</f>
        <v>0</v>
      </c>
      <c r="AG306" s="20" cm="1">
        <f t="array" ref="AG306">IF(ISERROR(INDEX(Jornadas[id],ROW()-5)),"",AD306+AE306-AF306)</f>
        <v>0</v>
      </c>
      <c r="AH306" s="1" cm="1">
        <f t="array" ref="AH306">IF(ISERROR(INDEX(Jornadas[id],ROW()-5)),"",COUNTIFS(_Cortes!$C:$C,INDEX(Jornadas[id],ROW()-5),_Cortes!$B:$B,LOOKUP($AH$4,_Barberos!$B:$B,_Barberos!$A:$A)))</f>
        <v>9</v>
      </c>
      <c r="AI306" s="20" cm="1">
        <f t="array" ref="AI306">IF(ISERROR(INDEX(Jornadas[id],ROW()-5)),"",INT(SUMIFS(Cortes[importe],Cortes[id_jornada],INDEX(Jornadas[id],ROW()-5),Cortes[id_barbero],LOOKUP($AH$4,Barberos[nombre],Barberos[id]))*(INDEX(Jornadas[comision_barberos],1)/100)))</f>
        <v>45000</v>
      </c>
      <c r="AJ306" s="20" cm="1">
        <f t="array" ref="AJ306">IF(ISERROR(INDEX(Jornadas[id],ROW()-5)),"",SUMIFS(Cortes[propina],Cortes[id_jornada],INDEX(Jornadas[id],ROW()-5),Cortes[id_barbero],LOOKUP($AH$4,Barberos[nombre],Barberos[id])))</f>
        <v>3000</v>
      </c>
      <c r="AK306" s="20" cm="1">
        <f t="array" ref="AK306">IF(ISERROR(INDEX(Jornadas[id],ROW()-5)),"",SUMIFS(Adelantos[importe],Adelantos[id_jornada],INDEX(Jornadas[id],ROW()-5),Adelantos[id_barbero],LOOKUP($AH$4,Barberos[nombre],Barberos[id])))</f>
        <v>0</v>
      </c>
      <c r="AL306" s="20" cm="1">
        <f t="array" ref="AL306">IF(ISERROR(INDEX(Jornadas[id],ROW()-5)),"",AI306+AJ306-AK306)</f>
        <v>48000</v>
      </c>
      <c r="AM306" s="1" cm="1">
        <f t="array" ref="AM306">IF(ISERROR(INDEX(Jornadas[id],ROW()-5)),"",COUNTIFS(_Cortes!$C:$C,INDEX(Jornadas[id],ROW()-5),_Cortes!$B:$B,LOOKUP($AM$4,_Barberos!$B:$B,_Barberos!$A:$A)))</f>
        <v>14</v>
      </c>
      <c r="AN306" s="20" cm="1">
        <f t="array" ref="AN306">IF(ISERROR(INDEX(Jornadas[id],ROW()-5)),"",INT(SUMIFS(Cortes[importe],Cortes[id_jornada],INDEX(Jornadas[id],ROW()-5),Cortes[id_barbero],LOOKUP($AM$4,Barberos[nombre],Barberos[id]))*(INDEX(Jornadas[comision_barberos],1)/100)))</f>
        <v>73000</v>
      </c>
      <c r="AO306" s="20" cm="1">
        <f t="array" ref="AO306">IF(ISERROR(INDEX(Jornadas[id],ROW()-5)),"",SUMIFS(Cortes[propina],Cortes[id_jornada],INDEX(Jornadas[id],ROW()-5),Cortes[id_barbero],LOOKUP($AM$4,Barberos[nombre],Barberos[id])))</f>
        <v>5200</v>
      </c>
      <c r="AP306" s="20" cm="1">
        <f t="array" ref="AP306">IF(ISERROR(INDEX(Jornadas[id],ROW()-5)),"",SUMIFS(Adelantos[importe],Adelantos[id_jornada],INDEX(Jornadas[id],ROW()-5),Adelantos[id_barbero],LOOKUP($AM$4,Barberos[nombre],Barberos[id])))</f>
        <v>1200</v>
      </c>
      <c r="AQ306" s="20" cm="1">
        <f t="array" ref="AQ306">IF(ISERROR(INDEX(Jornadas[id],ROW()-5)),"",AN306+AO306-AP306)</f>
        <v>77000</v>
      </c>
      <c r="AR306" s="1" cm="1">
        <f t="array" ref="AR306">IF(ISERROR(INDEX(Jornadas[id],ROW()-5)),"",COUNTIFS(_Cortes!$C:$C,INDEX(Jornadas[id],ROW()-5),_Cortes!$B:$B,LOOKUP($AR$4,_Barberos!$B:$B,_Barberos!$A:$A)))</f>
        <v>0</v>
      </c>
      <c r="AS306" s="20" cm="1">
        <f t="array" ref="AS306">IF(ISERROR(INDEX(Jornadas[id],ROW()-5)),"",INT(SUMIFS(Cortes[importe],Cortes[id_jornada],INDEX(Jornadas[id],ROW()-5),Cortes[id_barbero],LOOKUP($AR$4,Barberos[nombre],Barberos[id]))*(INDEX(Jornadas[comision_barberos],1)/100)))</f>
        <v>0</v>
      </c>
      <c r="AT306" s="20" cm="1">
        <f t="array" ref="AT306">IF(ISERROR(INDEX(Jornadas[id],ROW()-5)),"",SUMIFS(Cortes[propina],Cortes[id_jornada],INDEX(Jornadas[id],ROW()-5),Cortes[id_barbero],LOOKUP($AR$4,Barberos[nombre],Barberos[id])))</f>
        <v>0</v>
      </c>
      <c r="AU306" s="20" cm="1">
        <f t="array" ref="AU306">IF(ISERROR(INDEX(Jornadas[id],ROW()-5)),"",SUMIFS(Adelantos[importe],Adelantos[id_jornada],INDEX(Jornadas[id],ROW()-5),Adelantos[id_barbero],LOOKUP($AR$4,Barberos[nombre],Barberos[id])))</f>
        <v>0</v>
      </c>
      <c r="AV306" s="20" cm="1">
        <f t="array" ref="AV306">IF(ISERROR(INDEX(Jornadas[id],ROW()-5)),"",AS306+AT306-AU306)</f>
        <v>0</v>
      </c>
    </row>
    <row r="307" spans="1:48" ht="15" hidden="1" customHeight="1" x14ac:dyDescent="0.3">
      <c r="A307" s="51" t="str">
        <f t="shared" si="4"/>
        <v>Tuesday</v>
      </c>
      <c r="B307" s="52"/>
      <c r="C307" s="36" cm="1">
        <f t="array" ref="C307">IF(ISERROR(INDEX(Jornadas[id],ROW()-5)),"",INDEX(Jornadas[fecha],ROW()-5))</f>
        <v>46014</v>
      </c>
      <c r="D307" s="2" cm="1">
        <f t="array" ref="D307">IF(ISERROR(INDEX(Jornadas[id],ROW()-5)),"",COUNTIFS(_Cortes!$C:$C,INDEX(Jornadas[id],ROW()-5),_Cortes!$B:$B,LOOKUP($D$4,_Barberos!$B:$B,_Barberos!$A:$A)))</f>
        <v>0</v>
      </c>
      <c r="E307" s="21" cm="1">
        <f t="array" ref="E307">IF(ISERROR(INDEX(Jornadas[id],ROW()-5)),"",INT(SUMIFS(Cortes[importe],Cortes[id_jornada],INDEX(Jornadas[id],ROW()-5),Cortes[id_barbero],LOOKUP($D$4,Barberos[nombre],Barberos[id]))*(INDEX(Jornadas[comision_barberos],1)/100)))</f>
        <v>0</v>
      </c>
      <c r="F307" s="21" cm="1">
        <f t="array" ref="F307">IF(ISERROR(INDEX(Jornadas[id],ROW()-5)),"",SUMIFS(Cortes[propina],Cortes[id_jornada],INDEX(Jornadas[id],ROW()-5),Cortes[id_barbero],LOOKUP($D$4,Barberos[nombre],Barberos[id])))</f>
        <v>0</v>
      </c>
      <c r="G307" s="21" cm="1">
        <f t="array" ref="G307">IF(ISERROR(INDEX(Jornadas[id],ROW()-5)),"",SUMIFS(Adelantos[importe],Adelantos[id_jornada],INDEX(Jornadas[id],ROW()-5),Adelantos[id_barbero],LOOKUP($D$4,Barberos[nombre],Barberos[id])))</f>
        <v>0</v>
      </c>
      <c r="H307" s="21" cm="1">
        <f t="array" ref="H307">IF(ISERROR(INDEX(Jornadas[id],ROW()-5)),"",E307+F307-G307)</f>
        <v>0</v>
      </c>
      <c r="I307" s="2" cm="1">
        <f t="array" ref="I307">IF(ISERROR(INDEX(Jornadas[id],ROW()-5)),"",COUNTIFS(_Cortes!$C:$C,INDEX(Jornadas[id],ROW()-5),_Cortes!$B:$B,LOOKUP($I$4,_Barberos!$B:$B,_Barberos!$A:$A)))</f>
        <v>20</v>
      </c>
      <c r="J307" s="21" cm="1">
        <f t="array" ref="J307">IF(ISERROR(INDEX(Jornadas[id],ROW()-5)),"",INT(SUMIFS(Cortes[importe],Cortes[id_jornada],INDEX(Jornadas[id],ROW()-5),Cortes[id_barbero],LOOKUP($I$4,Barberos[nombre],Barberos[id]))*(INDEX(Jornadas[comision_barberos],1)/100)))</f>
        <v>100000</v>
      </c>
      <c r="K307" s="21" cm="1">
        <f t="array" ref="K307">IF(ISERROR(INDEX(Jornadas[id],ROW()-5)),"",SUMIFS(Cortes[propina],Cortes[id_jornada],INDEX(Jornadas[id],ROW()-5),Cortes[id_barbero],LOOKUP($I$4,Barberos[nombre],Barberos[id])))</f>
        <v>0</v>
      </c>
      <c r="L307" s="21" cm="1">
        <f t="array" ref="L307">IF(ISERROR(INDEX(Jornadas[id],ROW()-5)),"",SUMIFS(Adelantos[importe],Adelantos[id_jornada],INDEX(Jornadas[id],ROW()-5),Adelantos[id_barbero],LOOKUP($I$4,Barberos[nombre],Barberos[id])))</f>
        <v>2300</v>
      </c>
      <c r="M307" s="21" cm="1">
        <f t="array" ref="M307">IF(ISERROR(INDEX(Jornadas[id],ROW()-5)),"",J307+K307-L307)</f>
        <v>97700</v>
      </c>
      <c r="N307" s="2" cm="1">
        <f t="array" ref="N307">IF(ISERROR(INDEX(Jornadas[id],ROW()-5)),"",COUNTIFS(_Cortes!$C:$C,INDEX(Jornadas[id],ROW()-5),_Cortes!$B:$B,LOOKUP($N$4,_Barberos!$B:$B,_Barberos!$A:$A)))</f>
        <v>15</v>
      </c>
      <c r="O307" s="21" cm="1">
        <f t="array" ref="O307">IF(ISERROR(INDEX(Jornadas[id],ROW()-5)),"",INT(SUMIFS(Cortes[importe],Cortes[id_jornada],INDEX(Jornadas[id],ROW()-5),Cortes[id_barbero],LOOKUP($N$4,Barberos[nombre],Barberos[id]))*(INDEX(Jornadas[comision_barberos],1)/100)))</f>
        <v>78000</v>
      </c>
      <c r="P307" s="21" cm="1">
        <f t="array" ref="P307">IF(ISERROR(INDEX(Jornadas[id],ROW()-5)),"",SUMIFS(Cortes[propina],Cortes[id_jornada],INDEX(Jornadas[id],ROW()-5),Cortes[id_barbero],LOOKUP($N$4,Barberos[nombre],Barberos[id])))</f>
        <v>7000</v>
      </c>
      <c r="Q307" s="21" cm="1">
        <f t="array" ref="Q307">IF(ISERROR(INDEX(Jornadas[id],ROW()-5)),"",SUMIFS(Adelantos[importe],Adelantos[id_jornada],INDEX(Jornadas[id],ROW()-5),Adelantos[id_barbero],LOOKUP($N$4,Barberos[nombre],Barberos[id])))</f>
        <v>2300</v>
      </c>
      <c r="R307" s="21" cm="1">
        <f t="array" ref="R307">IF(ISERROR(INDEX(Jornadas[id],ROW()-5)),"",O307+P307-Q307)</f>
        <v>82700</v>
      </c>
      <c r="S307" s="2" cm="1">
        <f t="array" ref="S307">IF(ISERROR(INDEX(Jornadas[id],ROW()-5)),"",COUNTIFS(_Cortes!$C:$C,INDEX(Jornadas[id],ROW()-5),_Cortes!$B:$B,LOOKUP($S$4,_Barberos!$B:$B,_Barberos!$A:$A)))</f>
        <v>0</v>
      </c>
      <c r="T307" s="21" cm="1">
        <f t="array" ref="T307">IF(ISERROR(INDEX(Jornadas[id],ROW()-5)),"",INT(SUMIFS(Cortes[importe],Cortes[id_jornada],INDEX(Jornadas[id],ROW()-5),Cortes[id_barbero],LOOKUP($S$4,Barberos[nombre],Barberos[id]))*(INDEX(Jornadas[comision_barberos],1)/100)))</f>
        <v>0</v>
      </c>
      <c r="U307" s="21" cm="1">
        <f t="array" ref="U307">IF(ISERROR(INDEX(Jornadas[id],ROW()-5)),"",SUMIFS(Cortes[propina],Cortes[id_jornada],INDEX(Jornadas[id],ROW()-5),Cortes[id_barbero],LOOKUP($S$4,Barberos[nombre],Barberos[id])))</f>
        <v>0</v>
      </c>
      <c r="V307" s="21" cm="1">
        <f t="array" ref="V307">IF(ISERROR(INDEX(Jornadas[id],ROW()-5)),"",SUMIFS(Adelantos[importe],Adelantos[id_jornada],INDEX(Jornadas[id],ROW()-5),Adelantos[id_barbero],LOOKUP($S$4,Barberos[nombre],Barberos[id])))</f>
        <v>0</v>
      </c>
      <c r="W307" s="21" cm="1">
        <f t="array" ref="W307">IF(ISERROR(INDEX(Jornadas[id],ROW()-5)),"",T307+U307-V307)</f>
        <v>0</v>
      </c>
      <c r="X307" s="2" cm="1">
        <f t="array" ref="X307">IF(ISERROR(INDEX(Jornadas[id],ROW()-5)),"",COUNTIFS(_Cortes!$C:$C,INDEX(Jornadas[id],ROW()-5),_Cortes!$B:$B,LOOKUP($X$4,_Barberos!$B:$B,_Barberos!$A:$A)))</f>
        <v>18</v>
      </c>
      <c r="Y307" s="21" cm="1">
        <f t="array" ref="Y307">IF(ISERROR(INDEX(Jornadas[id],ROW()-5)),"",INT(SUMIFS(Cortes[importe],Cortes[id_jornada],INDEX(Jornadas[id],ROW()-5),Cortes[id_barbero],LOOKUP($X$4,Barberos[nombre],Barberos[id]))*(INDEX(Jornadas[comision_barberos],1)/100)))</f>
        <v>90000</v>
      </c>
      <c r="Z307" s="21" cm="1">
        <f t="array" ref="Z307">IF(ISERROR(INDEX(Jornadas[id],ROW()-5)),"",SUMIFS(Cortes[propina],Cortes[id_jornada],INDEX(Jornadas[id],ROW()-5),Cortes[id_barbero],LOOKUP($X$4,Barberos[nombre],Barberos[id])))</f>
        <v>4000</v>
      </c>
      <c r="AA307" s="21" cm="1">
        <f t="array" ref="AA307">IF(ISERROR(INDEX(Jornadas[id],ROW()-5)),"",SUMIFS(Adelantos[importe],Adelantos[id_jornada],INDEX(Jornadas[id],ROW()-5),Adelantos[id_barbero],LOOKUP($X$4,Barberos[nombre],Barberos[id])))</f>
        <v>0</v>
      </c>
      <c r="AB307" s="21" cm="1">
        <f t="array" ref="AB307">IF(ISERROR(INDEX(Jornadas[id],ROW()-5)),"",Y307+Z307-AA307)</f>
        <v>94000</v>
      </c>
      <c r="AC307" s="2" cm="1">
        <f t="array" ref="AC307">IF(ISERROR(INDEX(Jornadas[id],ROW()-5)),"",COUNTIFS(_Cortes!$C:$C,INDEX(Jornadas[id],ROW()-5),_Cortes!$B:$B,LOOKUP($AC$4,_Barberos!$B:$B,_Barberos!$A:$A)))</f>
        <v>20</v>
      </c>
      <c r="AD307" s="21" cm="1">
        <f t="array" ref="AD307">IF(ISERROR(INDEX(Jornadas[id],ROW()-5)),"",INT(SUMIFS(Cortes[importe],Cortes[id_jornada],INDEX(Jornadas[id],ROW()-5),Cortes[id_barbero],LOOKUP($AC$4,Barberos[nombre],Barberos[id]))*(INDEX(Jornadas[comision_barberos],1)/100)))</f>
        <v>100000</v>
      </c>
      <c r="AE307" s="21" cm="1">
        <f t="array" ref="AE307">IF(ISERROR(INDEX(Jornadas[id],ROW()-5)),"",SUMIFS(Cortes[propina],Cortes[id_jornada],INDEX(Jornadas[id],ROW()-5),Cortes[id_barbero],LOOKUP($AC$4,Barberos[nombre],Barberos[id])))</f>
        <v>12000</v>
      </c>
      <c r="AF307" s="21" cm="1">
        <f t="array" ref="AF307">IF(ISERROR(INDEX(Jornadas[id],ROW()-5)),"",SUMIFS(Adelantos[importe],Adelantos[id_jornada],INDEX(Jornadas[id],ROW()-5),Adelantos[id_barbero],LOOKUP($AC$4,Barberos[nombre],Barberos[id])))</f>
        <v>0</v>
      </c>
      <c r="AG307" s="21" cm="1">
        <f t="array" ref="AG307">IF(ISERROR(INDEX(Jornadas[id],ROW()-5)),"",AD307+AE307-AF307)</f>
        <v>112000</v>
      </c>
      <c r="AH307" s="2" cm="1">
        <f t="array" ref="AH307">IF(ISERROR(INDEX(Jornadas[id],ROW()-5)),"",COUNTIFS(_Cortes!$C:$C,INDEX(Jornadas[id],ROW()-5),_Cortes!$B:$B,LOOKUP($AH$4,_Barberos!$B:$B,_Barberos!$A:$A)))</f>
        <v>14</v>
      </c>
      <c r="AI307" s="21" cm="1">
        <f t="array" ref="AI307">IF(ISERROR(INDEX(Jornadas[id],ROW()-5)),"",INT(SUMIFS(Cortes[importe],Cortes[id_jornada],INDEX(Jornadas[id],ROW()-5),Cortes[id_barbero],LOOKUP($AH$4,Barberos[nombre],Barberos[id]))*(INDEX(Jornadas[comision_barberos],1)/100)))</f>
        <v>71500</v>
      </c>
      <c r="AJ307" s="21" cm="1">
        <f t="array" ref="AJ307">IF(ISERROR(INDEX(Jornadas[id],ROW()-5)),"",SUMIFS(Cortes[propina],Cortes[id_jornada],INDEX(Jornadas[id],ROW()-5),Cortes[id_barbero],LOOKUP($AH$4,Barberos[nombre],Barberos[id])))</f>
        <v>4600</v>
      </c>
      <c r="AK307" s="21" cm="1">
        <f t="array" ref="AK307">IF(ISERROR(INDEX(Jornadas[id],ROW()-5)),"",SUMIFS(Adelantos[importe],Adelantos[id_jornada],INDEX(Jornadas[id],ROW()-5),Adelantos[id_barbero],LOOKUP($AH$4,Barberos[nombre],Barberos[id])))</f>
        <v>15300</v>
      </c>
      <c r="AL307" s="21" cm="1">
        <f t="array" ref="AL307">IF(ISERROR(INDEX(Jornadas[id],ROW()-5)),"",AI307+AJ307-AK307)</f>
        <v>60800</v>
      </c>
      <c r="AM307" s="2" cm="1">
        <f t="array" ref="AM307">IF(ISERROR(INDEX(Jornadas[id],ROW()-5)),"",COUNTIFS(_Cortes!$C:$C,INDEX(Jornadas[id],ROW()-5),_Cortes!$B:$B,LOOKUP($AM$4,_Barberos!$B:$B,_Barberos!$A:$A)))</f>
        <v>16</v>
      </c>
      <c r="AN307" s="21" cm="1">
        <f t="array" ref="AN307">IF(ISERROR(INDEX(Jornadas[id],ROW()-5)),"",INT(SUMIFS(Cortes[importe],Cortes[id_jornada],INDEX(Jornadas[id],ROW()-5),Cortes[id_barbero],LOOKUP($AM$4,Barberos[nombre],Barberos[id]))*(INDEX(Jornadas[comision_barberos],1)/100)))</f>
        <v>81500</v>
      </c>
      <c r="AO307" s="21" cm="1">
        <f t="array" ref="AO307">IF(ISERROR(INDEX(Jornadas[id],ROW()-5)),"",SUMIFS(Cortes[propina],Cortes[id_jornada],INDEX(Jornadas[id],ROW()-5),Cortes[id_barbero],LOOKUP($AM$4,Barberos[nombre],Barberos[id])))</f>
        <v>7000</v>
      </c>
      <c r="AP307" s="21" cm="1">
        <f t="array" ref="AP307">IF(ISERROR(INDEX(Jornadas[id],ROW()-5)),"",SUMIFS(Adelantos[importe],Adelantos[id_jornada],INDEX(Jornadas[id],ROW()-5),Adelantos[id_barbero],LOOKUP($AM$4,Barberos[nombre],Barberos[id])))</f>
        <v>0</v>
      </c>
      <c r="AQ307" s="21" cm="1">
        <f t="array" ref="AQ307">IF(ISERROR(INDEX(Jornadas[id],ROW()-5)),"",AN307+AO307-AP307)</f>
        <v>88500</v>
      </c>
      <c r="AR307" s="2" cm="1">
        <f t="array" ref="AR307">IF(ISERROR(INDEX(Jornadas[id],ROW()-5)),"",COUNTIFS(_Cortes!$C:$C,INDEX(Jornadas[id],ROW()-5),_Cortes!$B:$B,LOOKUP($AR$4,_Barberos!$B:$B,_Barberos!$A:$A)))</f>
        <v>0</v>
      </c>
      <c r="AS307" s="21" cm="1">
        <f t="array" ref="AS307">IF(ISERROR(INDEX(Jornadas[id],ROW()-5)),"",INT(SUMIFS(Cortes[importe],Cortes[id_jornada],INDEX(Jornadas[id],ROW()-5),Cortes[id_barbero],LOOKUP($AR$4,Barberos[nombre],Barberos[id]))*(INDEX(Jornadas[comision_barberos],1)/100)))</f>
        <v>0</v>
      </c>
      <c r="AT307" s="21" cm="1">
        <f t="array" ref="AT307">IF(ISERROR(INDEX(Jornadas[id],ROW()-5)),"",SUMIFS(Cortes[propina],Cortes[id_jornada],INDEX(Jornadas[id],ROW()-5),Cortes[id_barbero],LOOKUP($AR$4,Barberos[nombre],Barberos[id])))</f>
        <v>0</v>
      </c>
      <c r="AU307" s="21" cm="1">
        <f t="array" ref="AU307">IF(ISERROR(INDEX(Jornadas[id],ROW()-5)),"",SUMIFS(Adelantos[importe],Adelantos[id_jornada],INDEX(Jornadas[id],ROW()-5),Adelantos[id_barbero],LOOKUP($AR$4,Barberos[nombre],Barberos[id])))</f>
        <v>0</v>
      </c>
      <c r="AV307" s="21" cm="1">
        <f t="array" ref="AV307">IF(ISERROR(INDEX(Jornadas[id],ROW()-5)),"",AS307+AT307-AU307)</f>
        <v>0</v>
      </c>
    </row>
    <row r="308" spans="1:48" ht="15" hidden="1" customHeight="1" x14ac:dyDescent="0.3">
      <c r="A308" s="53" t="str">
        <f t="shared" si="4"/>
        <v>Wednesday</v>
      </c>
      <c r="B308" s="54"/>
      <c r="C308" s="38" cm="1">
        <f t="array" ref="C308">IF(ISERROR(INDEX(Jornadas[id],ROW()-5)),"",INDEX(Jornadas[fecha],ROW()-5))</f>
        <v>46015</v>
      </c>
      <c r="D308" s="1" cm="1">
        <f t="array" ref="D308">IF(ISERROR(INDEX(Jornadas[id],ROW()-5)),"",COUNTIFS(_Cortes!$C:$C,INDEX(Jornadas[id],ROW()-5),_Cortes!$B:$B,LOOKUP($D$4,_Barberos!$B:$B,_Barberos!$A:$A)))</f>
        <v>0</v>
      </c>
      <c r="E308" s="20" cm="1">
        <f t="array" ref="E308">IF(ISERROR(INDEX(Jornadas[id],ROW()-5)),"",INT(SUMIFS(Cortes[importe],Cortes[id_jornada],INDEX(Jornadas[id],ROW()-5),Cortes[id_barbero],LOOKUP($D$4,Barberos[nombre],Barberos[id]))*(INDEX(Jornadas[comision_barberos],1)/100)))</f>
        <v>0</v>
      </c>
      <c r="F308" s="20" cm="1">
        <f t="array" ref="F308">IF(ISERROR(INDEX(Jornadas[id],ROW()-5)),"",SUMIFS(Cortes[propina],Cortes[id_jornada],INDEX(Jornadas[id],ROW()-5),Cortes[id_barbero],LOOKUP($D$4,Barberos[nombre],Barberos[id])))</f>
        <v>0</v>
      </c>
      <c r="G308" s="20" cm="1">
        <f t="array" ref="G308">IF(ISERROR(INDEX(Jornadas[id],ROW()-5)),"",SUMIFS(Adelantos[importe],Adelantos[id_jornada],INDEX(Jornadas[id],ROW()-5),Adelantos[id_barbero],LOOKUP($D$4,Barberos[nombre],Barberos[id])))</f>
        <v>0</v>
      </c>
      <c r="H308" s="20" cm="1">
        <f t="array" ref="H308">IF(ISERROR(INDEX(Jornadas[id],ROW()-5)),"",E308+F308-G308)</f>
        <v>0</v>
      </c>
      <c r="I308" s="1" cm="1">
        <f t="array" ref="I308">IF(ISERROR(INDEX(Jornadas[id],ROW()-5)),"",COUNTIFS(_Cortes!$C:$C,INDEX(Jornadas[id],ROW()-5),_Cortes!$B:$B,LOOKUP($I$4,_Barberos!$B:$B,_Barberos!$A:$A)))</f>
        <v>10</v>
      </c>
      <c r="J308" s="20" cm="1">
        <f t="array" ref="J308">IF(ISERROR(INDEX(Jornadas[id],ROW()-5)),"",INT(SUMIFS(Cortes[importe],Cortes[id_jornada],INDEX(Jornadas[id],ROW()-5),Cortes[id_barbero],LOOKUP($I$4,Barberos[nombre],Barberos[id]))*(INDEX(Jornadas[comision_barberos],1)/100)))</f>
        <v>51500</v>
      </c>
      <c r="K308" s="20" cm="1">
        <f t="array" ref="K308">IF(ISERROR(INDEX(Jornadas[id],ROW()-5)),"",SUMIFS(Cortes[propina],Cortes[id_jornada],INDEX(Jornadas[id],ROW()-5),Cortes[id_barbero],LOOKUP($I$4,Barberos[nombre],Barberos[id])))</f>
        <v>0</v>
      </c>
      <c r="L308" s="20" cm="1">
        <f t="array" ref="L308">IF(ISERROR(INDEX(Jornadas[id],ROW()-5)),"",SUMIFS(Adelantos[importe],Adelantos[id_jornada],INDEX(Jornadas[id],ROW()-5),Adelantos[id_barbero],LOOKUP($I$4,Barberos[nombre],Barberos[id])))</f>
        <v>0</v>
      </c>
      <c r="M308" s="20" cm="1">
        <f t="array" ref="M308">IF(ISERROR(INDEX(Jornadas[id],ROW()-5)),"",J308+K308-L308)</f>
        <v>51500</v>
      </c>
      <c r="N308" s="1" cm="1">
        <f t="array" ref="N308">IF(ISERROR(INDEX(Jornadas[id],ROW()-5)),"",COUNTIFS(_Cortes!$C:$C,INDEX(Jornadas[id],ROW()-5),_Cortes!$B:$B,LOOKUP($N$4,_Barberos!$B:$B,_Barberos!$A:$A)))</f>
        <v>10</v>
      </c>
      <c r="O308" s="20" cm="1">
        <f t="array" ref="O308">IF(ISERROR(INDEX(Jornadas[id],ROW()-5)),"",INT(SUMIFS(Cortes[importe],Cortes[id_jornada],INDEX(Jornadas[id],ROW()-5),Cortes[id_barbero],LOOKUP($N$4,Barberos[nombre],Barberos[id]))*(INDEX(Jornadas[comision_barberos],1)/100)))</f>
        <v>56000</v>
      </c>
      <c r="P308" s="20" cm="1">
        <f t="array" ref="P308">IF(ISERROR(INDEX(Jornadas[id],ROW()-5)),"",SUMIFS(Cortes[propina],Cortes[id_jornada],INDEX(Jornadas[id],ROW()-5),Cortes[id_barbero],LOOKUP($N$4,Barberos[nombre],Barberos[id])))</f>
        <v>20500</v>
      </c>
      <c r="Q308" s="20" cm="1">
        <f t="array" ref="Q308">IF(ISERROR(INDEX(Jornadas[id],ROW()-5)),"",SUMIFS(Adelantos[importe],Adelantos[id_jornada],INDEX(Jornadas[id],ROW()-5),Adelantos[id_barbero],LOOKUP($N$4,Barberos[nombre],Barberos[id])))</f>
        <v>0</v>
      </c>
      <c r="R308" s="20" cm="1">
        <f t="array" ref="R308">IF(ISERROR(INDEX(Jornadas[id],ROW()-5)),"",O308+P308-Q308)</f>
        <v>76500</v>
      </c>
      <c r="S308" s="1" cm="1">
        <f t="array" ref="S308">IF(ISERROR(INDEX(Jornadas[id],ROW()-5)),"",COUNTIFS(_Cortes!$C:$C,INDEX(Jornadas[id],ROW()-5),_Cortes!$B:$B,LOOKUP($S$4,_Barberos!$B:$B,_Barberos!$A:$A)))</f>
        <v>0</v>
      </c>
      <c r="T308" s="20" cm="1">
        <f t="array" ref="T308">IF(ISERROR(INDEX(Jornadas[id],ROW()-5)),"",INT(SUMIFS(Cortes[importe],Cortes[id_jornada],INDEX(Jornadas[id],ROW()-5),Cortes[id_barbero],LOOKUP($S$4,Barberos[nombre],Barberos[id]))*(INDEX(Jornadas[comision_barberos],1)/100)))</f>
        <v>0</v>
      </c>
      <c r="U308" s="20" cm="1">
        <f t="array" ref="U308">IF(ISERROR(INDEX(Jornadas[id],ROW()-5)),"",SUMIFS(Cortes[propina],Cortes[id_jornada],INDEX(Jornadas[id],ROW()-5),Cortes[id_barbero],LOOKUP($S$4,Barberos[nombre],Barberos[id])))</f>
        <v>0</v>
      </c>
      <c r="V308" s="20" cm="1">
        <f t="array" ref="V308">IF(ISERROR(INDEX(Jornadas[id],ROW()-5)),"",SUMIFS(Adelantos[importe],Adelantos[id_jornada],INDEX(Jornadas[id],ROW()-5),Adelantos[id_barbero],LOOKUP($S$4,Barberos[nombre],Barberos[id])))</f>
        <v>0</v>
      </c>
      <c r="W308" s="20" cm="1">
        <f t="array" ref="W308">IF(ISERROR(INDEX(Jornadas[id],ROW()-5)),"",T308+U308-V308)</f>
        <v>0</v>
      </c>
      <c r="X308" s="1" cm="1">
        <f t="array" ref="X308">IF(ISERROR(INDEX(Jornadas[id],ROW()-5)),"",COUNTIFS(_Cortes!$C:$C,INDEX(Jornadas[id],ROW()-5),_Cortes!$B:$B,LOOKUP($X$4,_Barberos!$B:$B,_Barberos!$A:$A)))</f>
        <v>10</v>
      </c>
      <c r="Y308" s="20" cm="1">
        <f t="array" ref="Y308">IF(ISERROR(INDEX(Jornadas[id],ROW()-5)),"",INT(SUMIFS(Cortes[importe],Cortes[id_jornada],INDEX(Jornadas[id],ROW()-5),Cortes[id_barbero],LOOKUP($X$4,Barberos[nombre],Barberos[id]))*(INDEX(Jornadas[comision_barberos],1)/100)))</f>
        <v>50000</v>
      </c>
      <c r="Z308" s="20" cm="1">
        <f t="array" ref="Z308">IF(ISERROR(INDEX(Jornadas[id],ROW()-5)),"",SUMIFS(Cortes[propina],Cortes[id_jornada],INDEX(Jornadas[id],ROW()-5),Cortes[id_barbero],LOOKUP($X$4,Barberos[nombre],Barberos[id])))</f>
        <v>5500</v>
      </c>
      <c r="AA308" s="20" cm="1">
        <f t="array" ref="AA308">IF(ISERROR(INDEX(Jornadas[id],ROW()-5)),"",SUMIFS(Adelantos[importe],Adelantos[id_jornada],INDEX(Jornadas[id],ROW()-5),Adelantos[id_barbero],LOOKUP($X$4,Barberos[nombre],Barberos[id])))</f>
        <v>0</v>
      </c>
      <c r="AB308" s="20" cm="1">
        <f t="array" ref="AB308">IF(ISERROR(INDEX(Jornadas[id],ROW()-5)),"",Y308+Z308-AA308)</f>
        <v>55500</v>
      </c>
      <c r="AC308" s="1" cm="1">
        <f t="array" ref="AC308">IF(ISERROR(INDEX(Jornadas[id],ROW()-5)),"",COUNTIFS(_Cortes!$C:$C,INDEX(Jornadas[id],ROW()-5),_Cortes!$B:$B,LOOKUP($AC$4,_Barberos!$B:$B,_Barberos!$A:$A)))</f>
        <v>10</v>
      </c>
      <c r="AD308" s="20" cm="1">
        <f t="array" ref="AD308">IF(ISERROR(INDEX(Jornadas[id],ROW()-5)),"",INT(SUMIFS(Cortes[importe],Cortes[id_jornada],INDEX(Jornadas[id],ROW()-5),Cortes[id_barbero],LOOKUP($AC$4,Barberos[nombre],Barberos[id]))*(INDEX(Jornadas[comision_barberos],1)/100)))</f>
        <v>50000</v>
      </c>
      <c r="AE308" s="20" cm="1">
        <f t="array" ref="AE308">IF(ISERROR(INDEX(Jornadas[id],ROW()-5)),"",SUMIFS(Cortes[propina],Cortes[id_jornada],INDEX(Jornadas[id],ROW()-5),Cortes[id_barbero],LOOKUP($AC$4,Barberos[nombre],Barberos[id])))</f>
        <v>2000</v>
      </c>
      <c r="AF308" s="20" cm="1">
        <f t="array" ref="AF308">IF(ISERROR(INDEX(Jornadas[id],ROW()-5)),"",SUMIFS(Adelantos[importe],Adelantos[id_jornada],INDEX(Jornadas[id],ROW()-5),Adelantos[id_barbero],LOOKUP($AC$4,Barberos[nombre],Barberos[id])))</f>
        <v>0</v>
      </c>
      <c r="AG308" s="20" cm="1">
        <f t="array" ref="AG308">IF(ISERROR(INDEX(Jornadas[id],ROW()-5)),"",AD308+AE308-AF308)</f>
        <v>52000</v>
      </c>
      <c r="AH308" s="1" cm="1">
        <f t="array" ref="AH308">IF(ISERROR(INDEX(Jornadas[id],ROW()-5)),"",COUNTIFS(_Cortes!$C:$C,INDEX(Jornadas[id],ROW()-5),_Cortes!$B:$B,LOOKUP($AH$4,_Barberos!$B:$B,_Barberos!$A:$A)))</f>
        <v>10</v>
      </c>
      <c r="AI308" s="20" cm="1">
        <f t="array" ref="AI308">IF(ISERROR(INDEX(Jornadas[id],ROW()-5)),"",INT(SUMIFS(Cortes[importe],Cortes[id_jornada],INDEX(Jornadas[id],ROW()-5),Cortes[id_barbero],LOOKUP($AH$4,Barberos[nombre],Barberos[id]))*(INDEX(Jornadas[comision_barberos],1)/100)))</f>
        <v>51500</v>
      </c>
      <c r="AJ308" s="20" cm="1">
        <f t="array" ref="AJ308">IF(ISERROR(INDEX(Jornadas[id],ROW()-5)),"",SUMIFS(Cortes[propina],Cortes[id_jornada],INDEX(Jornadas[id],ROW()-5),Cortes[id_barbero],LOOKUP($AH$4,Barberos[nombre],Barberos[id])))</f>
        <v>3300</v>
      </c>
      <c r="AK308" s="20" cm="1">
        <f t="array" ref="AK308">IF(ISERROR(INDEX(Jornadas[id],ROW()-5)),"",SUMIFS(Adelantos[importe],Adelantos[id_jornada],INDEX(Jornadas[id],ROW()-5),Adelantos[id_barbero],LOOKUP($AH$4,Barberos[nombre],Barberos[id])))</f>
        <v>2400</v>
      </c>
      <c r="AL308" s="20" cm="1">
        <f t="array" ref="AL308">IF(ISERROR(INDEX(Jornadas[id],ROW()-5)),"",AI308+AJ308-AK308)</f>
        <v>52400</v>
      </c>
      <c r="AM308" s="1" cm="1">
        <f t="array" ref="AM308">IF(ISERROR(INDEX(Jornadas[id],ROW()-5)),"",COUNTIFS(_Cortes!$C:$C,INDEX(Jornadas[id],ROW()-5),_Cortes!$B:$B,LOOKUP($AM$4,_Barberos!$B:$B,_Barberos!$A:$A)))</f>
        <v>10</v>
      </c>
      <c r="AN308" s="20" cm="1">
        <f t="array" ref="AN308">IF(ISERROR(INDEX(Jornadas[id],ROW()-5)),"",INT(SUMIFS(Cortes[importe],Cortes[id_jornada],INDEX(Jornadas[id],ROW()-5),Cortes[id_barbero],LOOKUP($AM$4,Barberos[nombre],Barberos[id]))*(INDEX(Jornadas[comision_barberos],1)/100)))</f>
        <v>50000</v>
      </c>
      <c r="AO308" s="20" cm="1">
        <f t="array" ref="AO308">IF(ISERROR(INDEX(Jornadas[id],ROW()-5)),"",SUMIFS(Cortes[propina],Cortes[id_jornada],INDEX(Jornadas[id],ROW()-5),Cortes[id_barbero],LOOKUP($AM$4,Barberos[nombre],Barberos[id])))</f>
        <v>7000</v>
      </c>
      <c r="AP308" s="20" cm="1">
        <f t="array" ref="AP308">IF(ISERROR(INDEX(Jornadas[id],ROW()-5)),"",SUMIFS(Adelantos[importe],Adelantos[id_jornada],INDEX(Jornadas[id],ROW()-5),Adelantos[id_barbero],LOOKUP($AM$4,Barberos[nombre],Barberos[id])))</f>
        <v>0</v>
      </c>
      <c r="AQ308" s="20" cm="1">
        <f t="array" ref="AQ308">IF(ISERROR(INDEX(Jornadas[id],ROW()-5)),"",AN308+AO308-AP308)</f>
        <v>57000</v>
      </c>
      <c r="AR308" s="1" cm="1">
        <f t="array" ref="AR308">IF(ISERROR(INDEX(Jornadas[id],ROW()-5)),"",COUNTIFS(_Cortes!$C:$C,INDEX(Jornadas[id],ROW()-5),_Cortes!$B:$B,LOOKUP($AR$4,_Barberos!$B:$B,_Barberos!$A:$A)))</f>
        <v>0</v>
      </c>
      <c r="AS308" s="20" cm="1">
        <f t="array" ref="AS308">IF(ISERROR(INDEX(Jornadas[id],ROW()-5)),"",INT(SUMIFS(Cortes[importe],Cortes[id_jornada],INDEX(Jornadas[id],ROW()-5),Cortes[id_barbero],LOOKUP($AR$4,Barberos[nombre],Barberos[id]))*(INDEX(Jornadas[comision_barberos],1)/100)))</f>
        <v>0</v>
      </c>
      <c r="AT308" s="20" cm="1">
        <f t="array" ref="AT308">IF(ISERROR(INDEX(Jornadas[id],ROW()-5)),"",SUMIFS(Cortes[propina],Cortes[id_jornada],INDEX(Jornadas[id],ROW()-5),Cortes[id_barbero],LOOKUP($AR$4,Barberos[nombre],Barberos[id])))</f>
        <v>0</v>
      </c>
      <c r="AU308" s="20" cm="1">
        <f t="array" ref="AU308">IF(ISERROR(INDEX(Jornadas[id],ROW()-5)),"",SUMIFS(Adelantos[importe],Adelantos[id_jornada],INDEX(Jornadas[id],ROW()-5),Adelantos[id_barbero],LOOKUP($AR$4,Barberos[nombre],Barberos[id])))</f>
        <v>0</v>
      </c>
      <c r="AV308" s="20" cm="1">
        <f t="array" ref="AV308">IF(ISERROR(INDEX(Jornadas[id],ROW()-5)),"",AS308+AT308-AU308)</f>
        <v>0</v>
      </c>
    </row>
    <row r="309" spans="1:48" ht="15" hidden="1" customHeight="1" x14ac:dyDescent="0.3">
      <c r="A309" s="51" t="str">
        <f t="shared" si="4"/>
        <v>Friday</v>
      </c>
      <c r="B309" s="52"/>
      <c r="C309" s="36" cm="1">
        <f t="array" ref="C309">IF(ISERROR(INDEX(Jornadas[id],ROW()-5)),"",INDEX(Jornadas[fecha],ROW()-5))</f>
        <v>46017</v>
      </c>
      <c r="D309" s="2" cm="1">
        <f t="array" ref="D309">IF(ISERROR(INDEX(Jornadas[id],ROW()-5)),"",COUNTIFS(_Cortes!$C:$C,INDEX(Jornadas[id],ROW()-5),_Cortes!$B:$B,LOOKUP($D$4,_Barberos!$B:$B,_Barberos!$A:$A)))</f>
        <v>0</v>
      </c>
      <c r="E309" s="21" cm="1">
        <f t="array" ref="E309">IF(ISERROR(INDEX(Jornadas[id],ROW()-5)),"",INT(SUMIFS(Cortes[importe],Cortes[id_jornada],INDEX(Jornadas[id],ROW()-5),Cortes[id_barbero],LOOKUP($D$4,Barberos[nombre],Barberos[id]))*(INDEX(Jornadas[comision_barberos],1)/100)))</f>
        <v>0</v>
      </c>
      <c r="F309" s="21" cm="1">
        <f t="array" ref="F309">IF(ISERROR(INDEX(Jornadas[id],ROW()-5)),"",SUMIFS(Cortes[propina],Cortes[id_jornada],INDEX(Jornadas[id],ROW()-5),Cortes[id_barbero],LOOKUP($D$4,Barberos[nombre],Barberos[id])))</f>
        <v>0</v>
      </c>
      <c r="G309" s="21" cm="1">
        <f t="array" ref="G309">IF(ISERROR(INDEX(Jornadas[id],ROW()-5)),"",SUMIFS(Adelantos[importe],Adelantos[id_jornada],INDEX(Jornadas[id],ROW()-5),Adelantos[id_barbero],LOOKUP($D$4,Barberos[nombre],Barberos[id])))</f>
        <v>0</v>
      </c>
      <c r="H309" s="21" cm="1">
        <f t="array" ref="H309">IF(ISERROR(INDEX(Jornadas[id],ROW()-5)),"",E309+F309-G309)</f>
        <v>0</v>
      </c>
      <c r="I309" s="2" cm="1">
        <f t="array" ref="I309">IF(ISERROR(INDEX(Jornadas[id],ROW()-5)),"",COUNTIFS(_Cortes!$C:$C,INDEX(Jornadas[id],ROW()-5),_Cortes!$B:$B,LOOKUP($I$4,_Barberos!$B:$B,_Barberos!$A:$A)))</f>
        <v>10</v>
      </c>
      <c r="J309" s="21" cm="1">
        <f t="array" ref="J309">IF(ISERROR(INDEX(Jornadas[id],ROW()-5)),"",INT(SUMIFS(Cortes[importe],Cortes[id_jornada],INDEX(Jornadas[id],ROW()-5),Cortes[id_barbero],LOOKUP($I$4,Barberos[nombre],Barberos[id]))*(INDEX(Jornadas[comision_barberos],1)/100)))</f>
        <v>50000</v>
      </c>
      <c r="K309" s="21" cm="1">
        <f t="array" ref="K309">IF(ISERROR(INDEX(Jornadas[id],ROW()-5)),"",SUMIFS(Cortes[propina],Cortes[id_jornada],INDEX(Jornadas[id],ROW()-5),Cortes[id_barbero],LOOKUP($I$4,Barberos[nombre],Barberos[id])))</f>
        <v>1000</v>
      </c>
      <c r="L309" s="21" cm="1">
        <f t="array" ref="L309">IF(ISERROR(INDEX(Jornadas[id],ROW()-5)),"",SUMIFS(Adelantos[importe],Adelantos[id_jornada],INDEX(Jornadas[id],ROW()-5),Adelantos[id_barbero],LOOKUP($I$4,Barberos[nombre],Barberos[id])))</f>
        <v>0</v>
      </c>
      <c r="M309" s="21" cm="1">
        <f t="array" ref="M309">IF(ISERROR(INDEX(Jornadas[id],ROW()-5)),"",J309+K309-L309)</f>
        <v>51000</v>
      </c>
      <c r="N309" s="2" cm="1">
        <f t="array" ref="N309">IF(ISERROR(INDEX(Jornadas[id],ROW()-5)),"",COUNTIFS(_Cortes!$C:$C,INDEX(Jornadas[id],ROW()-5),_Cortes!$B:$B,LOOKUP($N$4,_Barberos!$B:$B,_Barberos!$A:$A)))</f>
        <v>6</v>
      </c>
      <c r="O309" s="21" cm="1">
        <f t="array" ref="O309">IF(ISERROR(INDEX(Jornadas[id],ROW()-5)),"",INT(SUMIFS(Cortes[importe],Cortes[id_jornada],INDEX(Jornadas[id],ROW()-5),Cortes[id_barbero],LOOKUP($N$4,Barberos[nombre],Barberos[id]))*(INDEX(Jornadas[comision_barberos],1)/100)))</f>
        <v>31500</v>
      </c>
      <c r="P309" s="21" cm="1">
        <f t="array" ref="P309">IF(ISERROR(INDEX(Jornadas[id],ROW()-5)),"",SUMIFS(Cortes[propina],Cortes[id_jornada],INDEX(Jornadas[id],ROW()-5),Cortes[id_barbero],LOOKUP($N$4,Barberos[nombre],Barberos[id])))</f>
        <v>9000</v>
      </c>
      <c r="Q309" s="21" cm="1">
        <f t="array" ref="Q309">IF(ISERROR(INDEX(Jornadas[id],ROW()-5)),"",SUMIFS(Adelantos[importe],Adelantos[id_jornada],INDEX(Jornadas[id],ROW()-5),Adelantos[id_barbero],LOOKUP($N$4,Barberos[nombre],Barberos[id])))</f>
        <v>0</v>
      </c>
      <c r="R309" s="21" cm="1">
        <f t="array" ref="R309">IF(ISERROR(INDEX(Jornadas[id],ROW()-5)),"",O309+P309-Q309)</f>
        <v>40500</v>
      </c>
      <c r="S309" s="2" cm="1">
        <f t="array" ref="S309">IF(ISERROR(INDEX(Jornadas[id],ROW()-5)),"",COUNTIFS(_Cortes!$C:$C,INDEX(Jornadas[id],ROW()-5),_Cortes!$B:$B,LOOKUP($S$4,_Barberos!$B:$B,_Barberos!$A:$A)))</f>
        <v>6</v>
      </c>
      <c r="T309" s="21" cm="1">
        <f t="array" ref="T309">IF(ISERROR(INDEX(Jornadas[id],ROW()-5)),"",INT(SUMIFS(Cortes[importe],Cortes[id_jornada],INDEX(Jornadas[id],ROW()-5),Cortes[id_barbero],LOOKUP($S$4,Barberos[nombre],Barberos[id]))*(INDEX(Jornadas[comision_barberos],1)/100)))</f>
        <v>31500</v>
      </c>
      <c r="U309" s="21" cm="1">
        <f t="array" ref="U309">IF(ISERROR(INDEX(Jornadas[id],ROW()-5)),"",SUMIFS(Cortes[propina],Cortes[id_jornada],INDEX(Jornadas[id],ROW()-5),Cortes[id_barbero],LOOKUP($S$4,Barberos[nombre],Barberos[id])))</f>
        <v>5000</v>
      </c>
      <c r="V309" s="21" cm="1">
        <f t="array" ref="V309">IF(ISERROR(INDEX(Jornadas[id],ROW()-5)),"",SUMIFS(Adelantos[importe],Adelantos[id_jornada],INDEX(Jornadas[id],ROW()-5),Adelantos[id_barbero],LOOKUP($S$4,Barberos[nombre],Barberos[id])))</f>
        <v>0</v>
      </c>
      <c r="W309" s="21" cm="1">
        <f t="array" ref="W309">IF(ISERROR(INDEX(Jornadas[id],ROW()-5)),"",T309+U309-V309)</f>
        <v>36500</v>
      </c>
      <c r="X309" s="2" cm="1">
        <f t="array" ref="X309">IF(ISERROR(INDEX(Jornadas[id],ROW()-5)),"",COUNTIFS(_Cortes!$C:$C,INDEX(Jornadas[id],ROW()-5),_Cortes!$B:$B,LOOKUP($X$4,_Barberos!$B:$B,_Barberos!$A:$A)))</f>
        <v>6</v>
      </c>
      <c r="Y309" s="21" cm="1">
        <f t="array" ref="Y309">IF(ISERROR(INDEX(Jornadas[id],ROW()-5)),"",INT(SUMIFS(Cortes[importe],Cortes[id_jornada],INDEX(Jornadas[id],ROW()-5),Cortes[id_barbero],LOOKUP($X$4,Barberos[nombre],Barberos[id]))*(INDEX(Jornadas[comision_barberos],1)/100)))</f>
        <v>30000</v>
      </c>
      <c r="Z309" s="21" cm="1">
        <f t="array" ref="Z309">IF(ISERROR(INDEX(Jornadas[id],ROW()-5)),"",SUMIFS(Cortes[propina],Cortes[id_jornada],INDEX(Jornadas[id],ROW()-5),Cortes[id_barbero],LOOKUP($X$4,Barberos[nombre],Barberos[id])))</f>
        <v>0</v>
      </c>
      <c r="AA309" s="21" cm="1">
        <f t="array" ref="AA309">IF(ISERROR(INDEX(Jornadas[id],ROW()-5)),"",SUMIFS(Adelantos[importe],Adelantos[id_jornada],INDEX(Jornadas[id],ROW()-5),Adelantos[id_barbero],LOOKUP($X$4,Barberos[nombre],Barberos[id])))</f>
        <v>0</v>
      </c>
      <c r="AB309" s="21" cm="1">
        <f t="array" ref="AB309">IF(ISERROR(INDEX(Jornadas[id],ROW()-5)),"",Y309+Z309-AA309)</f>
        <v>30000</v>
      </c>
      <c r="AC309" s="2" cm="1">
        <f t="array" ref="AC309">IF(ISERROR(INDEX(Jornadas[id],ROW()-5)),"",COUNTIFS(_Cortes!$C:$C,INDEX(Jornadas[id],ROW()-5),_Cortes!$B:$B,LOOKUP($AC$4,_Barberos!$B:$B,_Barberos!$A:$A)))</f>
        <v>6</v>
      </c>
      <c r="AD309" s="21" cm="1">
        <f t="array" ref="AD309">IF(ISERROR(INDEX(Jornadas[id],ROW()-5)),"",INT(SUMIFS(Cortes[importe],Cortes[id_jornada],INDEX(Jornadas[id],ROW()-5),Cortes[id_barbero],LOOKUP($AC$4,Barberos[nombre],Barberos[id]))*(INDEX(Jornadas[comision_barberos],1)/100)))</f>
        <v>30000</v>
      </c>
      <c r="AE309" s="21" cm="1">
        <f t="array" ref="AE309">IF(ISERROR(INDEX(Jornadas[id],ROW()-5)),"",SUMIFS(Cortes[propina],Cortes[id_jornada],INDEX(Jornadas[id],ROW()-5),Cortes[id_barbero],LOOKUP($AC$4,Barberos[nombre],Barberos[id])))</f>
        <v>2000</v>
      </c>
      <c r="AF309" s="21" cm="1">
        <f t="array" ref="AF309">IF(ISERROR(INDEX(Jornadas[id],ROW()-5)),"",SUMIFS(Adelantos[importe],Adelantos[id_jornada],INDEX(Jornadas[id],ROW()-5),Adelantos[id_barbero],LOOKUP($AC$4,Barberos[nombre],Barberos[id])))</f>
        <v>0</v>
      </c>
      <c r="AG309" s="21" cm="1">
        <f t="array" ref="AG309">IF(ISERROR(INDEX(Jornadas[id],ROW()-5)),"",AD309+AE309-AF309)</f>
        <v>32000</v>
      </c>
      <c r="AH309" s="2" cm="1">
        <f t="array" ref="AH309">IF(ISERROR(INDEX(Jornadas[id],ROW()-5)),"",COUNTIFS(_Cortes!$C:$C,INDEX(Jornadas[id],ROW()-5),_Cortes!$B:$B,LOOKUP($AH$4,_Barberos!$B:$B,_Barberos!$A:$A)))</f>
        <v>4</v>
      </c>
      <c r="AI309" s="21" cm="1">
        <f t="array" ref="AI309">IF(ISERROR(INDEX(Jornadas[id],ROW()-5)),"",INT(SUMIFS(Cortes[importe],Cortes[id_jornada],INDEX(Jornadas[id],ROW()-5),Cortes[id_barbero],LOOKUP($AH$4,Barberos[nombre],Barberos[id]))*(INDEX(Jornadas[comision_barberos],1)/100)))</f>
        <v>20000</v>
      </c>
      <c r="AJ309" s="21" cm="1">
        <f t="array" ref="AJ309">IF(ISERROR(INDEX(Jornadas[id],ROW()-5)),"",SUMIFS(Cortes[propina],Cortes[id_jornada],INDEX(Jornadas[id],ROW()-5),Cortes[id_barbero],LOOKUP($AH$4,Barberos[nombre],Barberos[id])))</f>
        <v>0</v>
      </c>
      <c r="AK309" s="21" cm="1">
        <f t="array" ref="AK309">IF(ISERROR(INDEX(Jornadas[id],ROW()-5)),"",SUMIFS(Adelantos[importe],Adelantos[id_jornada],INDEX(Jornadas[id],ROW()-5),Adelantos[id_barbero],LOOKUP($AH$4,Barberos[nombre],Barberos[id])))</f>
        <v>14900</v>
      </c>
      <c r="AL309" s="21" cm="1">
        <f t="array" ref="AL309">IF(ISERROR(INDEX(Jornadas[id],ROW()-5)),"",AI309+AJ309-AK309)</f>
        <v>5100</v>
      </c>
      <c r="AM309" s="2" cm="1">
        <f t="array" ref="AM309">IF(ISERROR(INDEX(Jornadas[id],ROW()-5)),"",COUNTIFS(_Cortes!$C:$C,INDEX(Jornadas[id],ROW()-5),_Cortes!$B:$B,LOOKUP($AM$4,_Barberos!$B:$B,_Barberos!$A:$A)))</f>
        <v>0</v>
      </c>
      <c r="AN309" s="21" cm="1">
        <f t="array" ref="AN309">IF(ISERROR(INDEX(Jornadas[id],ROW()-5)),"",INT(SUMIFS(Cortes[importe],Cortes[id_jornada],INDEX(Jornadas[id],ROW()-5),Cortes[id_barbero],LOOKUP($AM$4,Barberos[nombre],Barberos[id]))*(INDEX(Jornadas[comision_barberos],1)/100)))</f>
        <v>0</v>
      </c>
      <c r="AO309" s="21" cm="1">
        <f t="array" ref="AO309">IF(ISERROR(INDEX(Jornadas[id],ROW()-5)),"",SUMIFS(Cortes[propina],Cortes[id_jornada],INDEX(Jornadas[id],ROW()-5),Cortes[id_barbero],LOOKUP($AM$4,Barberos[nombre],Barberos[id])))</f>
        <v>0</v>
      </c>
      <c r="AP309" s="21" cm="1">
        <f t="array" ref="AP309">IF(ISERROR(INDEX(Jornadas[id],ROW()-5)),"",SUMIFS(Adelantos[importe],Adelantos[id_jornada],INDEX(Jornadas[id],ROW()-5),Adelantos[id_barbero],LOOKUP($AM$4,Barberos[nombre],Barberos[id])))</f>
        <v>0</v>
      </c>
      <c r="AQ309" s="21" cm="1">
        <f t="array" ref="AQ309">IF(ISERROR(INDEX(Jornadas[id],ROW()-5)),"",AN309+AO309-AP309)</f>
        <v>0</v>
      </c>
      <c r="AR309" s="2" cm="1">
        <f t="array" ref="AR309">IF(ISERROR(INDEX(Jornadas[id],ROW()-5)),"",COUNTIFS(_Cortes!$C:$C,INDEX(Jornadas[id],ROW()-5),_Cortes!$B:$B,LOOKUP($AR$4,_Barberos!$B:$B,_Barberos!$A:$A)))</f>
        <v>0</v>
      </c>
      <c r="AS309" s="21" cm="1">
        <f t="array" ref="AS309">IF(ISERROR(INDEX(Jornadas[id],ROW()-5)),"",INT(SUMIFS(Cortes[importe],Cortes[id_jornada],INDEX(Jornadas[id],ROW()-5),Cortes[id_barbero],LOOKUP($AR$4,Barberos[nombre],Barberos[id]))*(INDEX(Jornadas[comision_barberos],1)/100)))</f>
        <v>0</v>
      </c>
      <c r="AT309" s="21" cm="1">
        <f t="array" ref="AT309">IF(ISERROR(INDEX(Jornadas[id],ROW()-5)),"",SUMIFS(Cortes[propina],Cortes[id_jornada],INDEX(Jornadas[id],ROW()-5),Cortes[id_barbero],LOOKUP($AR$4,Barberos[nombre],Barberos[id])))</f>
        <v>0</v>
      </c>
      <c r="AU309" s="21" cm="1">
        <f t="array" ref="AU309">IF(ISERROR(INDEX(Jornadas[id],ROW()-5)),"",SUMIFS(Adelantos[importe],Adelantos[id_jornada],INDEX(Jornadas[id],ROW()-5),Adelantos[id_barbero],LOOKUP($AR$4,Barberos[nombre],Barberos[id])))</f>
        <v>0</v>
      </c>
      <c r="AV309" s="21" cm="1">
        <f t="array" ref="AV309">IF(ISERROR(INDEX(Jornadas[id],ROW()-5)),"",AS309+AT309-AU309)</f>
        <v>0</v>
      </c>
    </row>
    <row r="310" spans="1:48" ht="15" hidden="1" customHeight="1" x14ac:dyDescent="0.3">
      <c r="A310" s="53" t="str">
        <f t="shared" si="4"/>
        <v>Saturday</v>
      </c>
      <c r="B310" s="54"/>
      <c r="C310" s="38" cm="1">
        <f t="array" ref="C310">IF(ISERROR(INDEX(Jornadas[id],ROW()-5)),"",INDEX(Jornadas[fecha],ROW()-5))</f>
        <v>46018</v>
      </c>
      <c r="D310" s="1" cm="1">
        <f t="array" ref="D310">IF(ISERROR(INDEX(Jornadas[id],ROW()-5)),"",COUNTIFS(_Cortes!$C:$C,INDEX(Jornadas[id],ROW()-5),_Cortes!$B:$B,LOOKUP($D$4,_Barberos!$B:$B,_Barberos!$A:$A)))</f>
        <v>0</v>
      </c>
      <c r="E310" s="20" cm="1">
        <f t="array" ref="E310">IF(ISERROR(INDEX(Jornadas[id],ROW()-5)),"",INT(SUMIFS(Cortes[importe],Cortes[id_jornada],INDEX(Jornadas[id],ROW()-5),Cortes[id_barbero],LOOKUP($D$4,Barberos[nombre],Barberos[id]))*(INDEX(Jornadas[comision_barberos],1)/100)))</f>
        <v>0</v>
      </c>
      <c r="F310" s="20" cm="1">
        <f t="array" ref="F310">IF(ISERROR(INDEX(Jornadas[id],ROW()-5)),"",SUMIFS(Cortes[propina],Cortes[id_jornada],INDEX(Jornadas[id],ROW()-5),Cortes[id_barbero],LOOKUP($D$4,Barberos[nombre],Barberos[id])))</f>
        <v>0</v>
      </c>
      <c r="G310" s="20" cm="1">
        <f t="array" ref="G310">IF(ISERROR(INDEX(Jornadas[id],ROW()-5)),"",SUMIFS(Adelantos[importe],Adelantos[id_jornada],INDEX(Jornadas[id],ROW()-5),Adelantos[id_barbero],LOOKUP($D$4,Barberos[nombre],Barberos[id])))</f>
        <v>0</v>
      </c>
      <c r="H310" s="20" cm="1">
        <f t="array" ref="H310">IF(ISERROR(INDEX(Jornadas[id],ROW()-5)),"",E310+F310-G310)</f>
        <v>0</v>
      </c>
      <c r="I310" s="1" cm="1">
        <f t="array" ref="I310">IF(ISERROR(INDEX(Jornadas[id],ROW()-5)),"",COUNTIFS(_Cortes!$C:$C,INDEX(Jornadas[id],ROW()-5),_Cortes!$B:$B,LOOKUP($I$4,_Barberos!$B:$B,_Barberos!$A:$A)))</f>
        <v>12</v>
      </c>
      <c r="J310" s="20" cm="1">
        <f t="array" ref="J310">IF(ISERROR(INDEX(Jornadas[id],ROW()-5)),"",INT(SUMIFS(Cortes[importe],Cortes[id_jornada],INDEX(Jornadas[id],ROW()-5),Cortes[id_barbero],LOOKUP($I$4,Barberos[nombre],Barberos[id]))*(INDEX(Jornadas[comision_barberos],1)/100)))</f>
        <v>63000</v>
      </c>
      <c r="K310" s="20" cm="1">
        <f t="array" ref="K310">IF(ISERROR(INDEX(Jornadas[id],ROW()-5)),"",SUMIFS(Cortes[propina],Cortes[id_jornada],INDEX(Jornadas[id],ROW()-5),Cortes[id_barbero],LOOKUP($I$4,Barberos[nombre],Barberos[id])))</f>
        <v>14400</v>
      </c>
      <c r="L310" s="20" cm="1">
        <f t="array" ref="L310">IF(ISERROR(INDEX(Jornadas[id],ROW()-5)),"",SUMIFS(Adelantos[importe],Adelantos[id_jornada],INDEX(Jornadas[id],ROW()-5),Adelantos[id_barbero],LOOKUP($I$4,Barberos[nombre],Barberos[id])))</f>
        <v>2400</v>
      </c>
      <c r="M310" s="20" cm="1">
        <f t="array" ref="M310">IF(ISERROR(INDEX(Jornadas[id],ROW()-5)),"",J310+K310-L310)</f>
        <v>75000</v>
      </c>
      <c r="N310" s="1" cm="1">
        <f t="array" ref="N310">IF(ISERROR(INDEX(Jornadas[id],ROW()-5)),"",COUNTIFS(_Cortes!$C:$C,INDEX(Jornadas[id],ROW()-5),_Cortes!$B:$B,LOOKUP($N$4,_Barberos!$B:$B,_Barberos!$A:$A)))</f>
        <v>11</v>
      </c>
      <c r="O310" s="20" cm="1">
        <f t="array" ref="O310">IF(ISERROR(INDEX(Jornadas[id],ROW()-5)),"",INT(SUMIFS(Cortes[importe],Cortes[id_jornada],INDEX(Jornadas[id],ROW()-5),Cortes[id_barbero],LOOKUP($N$4,Barberos[nombre],Barberos[id]))*(INDEX(Jornadas[comision_barberos],1)/100)))</f>
        <v>55000</v>
      </c>
      <c r="P310" s="20" cm="1">
        <f t="array" ref="P310">IF(ISERROR(INDEX(Jornadas[id],ROW()-5)),"",SUMIFS(Cortes[propina],Cortes[id_jornada],INDEX(Jornadas[id],ROW()-5),Cortes[id_barbero],LOOKUP($N$4,Barberos[nombre],Barberos[id])))</f>
        <v>14000</v>
      </c>
      <c r="Q310" s="20" cm="1">
        <f t="array" ref="Q310">IF(ISERROR(INDEX(Jornadas[id],ROW()-5)),"",SUMIFS(Adelantos[importe],Adelantos[id_jornada],INDEX(Jornadas[id],ROW()-5),Adelantos[id_barbero],LOOKUP($N$4,Barberos[nombre],Barberos[id])))</f>
        <v>0</v>
      </c>
      <c r="R310" s="20" cm="1">
        <f t="array" ref="R310">IF(ISERROR(INDEX(Jornadas[id],ROW()-5)),"",O310+P310-Q310)</f>
        <v>69000</v>
      </c>
      <c r="S310" s="1" cm="1">
        <f t="array" ref="S310">IF(ISERROR(INDEX(Jornadas[id],ROW()-5)),"",COUNTIFS(_Cortes!$C:$C,INDEX(Jornadas[id],ROW()-5),_Cortes!$B:$B,LOOKUP($S$4,_Barberos!$B:$B,_Barberos!$A:$A)))</f>
        <v>9</v>
      </c>
      <c r="T310" s="20" cm="1">
        <f t="array" ref="T310">IF(ISERROR(INDEX(Jornadas[id],ROW()-5)),"",INT(SUMIFS(Cortes[importe],Cortes[id_jornada],INDEX(Jornadas[id],ROW()-5),Cortes[id_barbero],LOOKUP($S$4,Barberos[nombre],Barberos[id]))*(INDEX(Jornadas[comision_barberos],1)/100)))</f>
        <v>48000</v>
      </c>
      <c r="U310" s="20" cm="1">
        <f t="array" ref="U310">IF(ISERROR(INDEX(Jornadas[id],ROW()-5)),"",SUMIFS(Cortes[propina],Cortes[id_jornada],INDEX(Jornadas[id],ROW()-5),Cortes[id_barbero],LOOKUP($S$4,Barberos[nombre],Barberos[id])))</f>
        <v>10800</v>
      </c>
      <c r="V310" s="20" cm="1">
        <f t="array" ref="V310">IF(ISERROR(INDEX(Jornadas[id],ROW()-5)),"",SUMIFS(Adelantos[importe],Adelantos[id_jornada],INDEX(Jornadas[id],ROW()-5),Adelantos[id_barbero],LOOKUP($S$4,Barberos[nombre],Barberos[id])))</f>
        <v>1200</v>
      </c>
      <c r="W310" s="20" cm="1">
        <f t="array" ref="W310">IF(ISERROR(INDEX(Jornadas[id],ROW()-5)),"",T310+U310-V310)</f>
        <v>57600</v>
      </c>
      <c r="X310" s="1" cm="1">
        <f t="array" ref="X310">IF(ISERROR(INDEX(Jornadas[id],ROW()-5)),"",COUNTIFS(_Cortes!$C:$C,INDEX(Jornadas[id],ROW()-5),_Cortes!$B:$B,LOOKUP($X$4,_Barberos!$B:$B,_Barberos!$A:$A)))</f>
        <v>9</v>
      </c>
      <c r="Y310" s="20" cm="1">
        <f t="array" ref="Y310">IF(ISERROR(INDEX(Jornadas[id],ROW()-5)),"",INT(SUMIFS(Cortes[importe],Cortes[id_jornada],INDEX(Jornadas[id],ROW()-5),Cortes[id_barbero],LOOKUP($X$4,Barberos[nombre],Barberos[id]))*(INDEX(Jornadas[comision_barberos],1)/100)))</f>
        <v>46500</v>
      </c>
      <c r="Z310" s="20" cm="1">
        <f t="array" ref="Z310">IF(ISERROR(INDEX(Jornadas[id],ROW()-5)),"",SUMIFS(Cortes[propina],Cortes[id_jornada],INDEX(Jornadas[id],ROW()-5),Cortes[id_barbero],LOOKUP($X$4,Barberos[nombre],Barberos[id])))</f>
        <v>20800</v>
      </c>
      <c r="AA310" s="20" cm="1">
        <f t="array" ref="AA310">IF(ISERROR(INDEX(Jornadas[id],ROW()-5)),"",SUMIFS(Adelantos[importe],Adelantos[id_jornada],INDEX(Jornadas[id],ROW()-5),Adelantos[id_barbero],LOOKUP($X$4,Barberos[nombre],Barberos[id])))</f>
        <v>0</v>
      </c>
      <c r="AB310" s="20" cm="1">
        <f t="array" ref="AB310">IF(ISERROR(INDEX(Jornadas[id],ROW()-5)),"",Y310+Z310-AA310)</f>
        <v>67300</v>
      </c>
      <c r="AC310" s="1" cm="1">
        <f t="array" ref="AC310">IF(ISERROR(INDEX(Jornadas[id],ROW()-5)),"",COUNTIFS(_Cortes!$C:$C,INDEX(Jornadas[id],ROW()-5),_Cortes!$B:$B,LOOKUP($AC$4,_Barberos!$B:$B,_Barberos!$A:$A)))</f>
        <v>8</v>
      </c>
      <c r="AD310" s="20" cm="1">
        <f t="array" ref="AD310">IF(ISERROR(INDEX(Jornadas[id],ROW()-5)),"",INT(SUMIFS(Cortes[importe],Cortes[id_jornada],INDEX(Jornadas[id],ROW()-5),Cortes[id_barbero],LOOKUP($AC$4,Barberos[nombre],Barberos[id]))*(INDEX(Jornadas[comision_barberos],1)/100)))</f>
        <v>43000</v>
      </c>
      <c r="AE310" s="20" cm="1">
        <f t="array" ref="AE310">IF(ISERROR(INDEX(Jornadas[id],ROW()-5)),"",SUMIFS(Cortes[propina],Cortes[id_jornada],INDEX(Jornadas[id],ROW()-5),Cortes[id_barbero],LOOKUP($AC$4,Barberos[nombre],Barberos[id])))</f>
        <v>3500</v>
      </c>
      <c r="AF310" s="20" cm="1">
        <f t="array" ref="AF310">IF(ISERROR(INDEX(Jornadas[id],ROW()-5)),"",SUMIFS(Adelantos[importe],Adelantos[id_jornada],INDEX(Jornadas[id],ROW()-5),Adelantos[id_barbero],LOOKUP($AC$4,Barberos[nombre],Barberos[id])))</f>
        <v>0</v>
      </c>
      <c r="AG310" s="20" cm="1">
        <f t="array" ref="AG310">IF(ISERROR(INDEX(Jornadas[id],ROW()-5)),"",AD310+AE310-AF310)</f>
        <v>46500</v>
      </c>
      <c r="AH310" s="1" cm="1">
        <f t="array" ref="AH310">IF(ISERROR(INDEX(Jornadas[id],ROW()-5)),"",COUNTIFS(_Cortes!$C:$C,INDEX(Jornadas[id],ROW()-5),_Cortes!$B:$B,LOOKUP($AH$4,_Barberos!$B:$B,_Barberos!$A:$A)))</f>
        <v>9</v>
      </c>
      <c r="AI310" s="20" cm="1">
        <f t="array" ref="AI310">IF(ISERROR(INDEX(Jornadas[id],ROW()-5)),"",INT(SUMIFS(Cortes[importe],Cortes[id_jornada],INDEX(Jornadas[id],ROW()-5),Cortes[id_barbero],LOOKUP($AH$4,Barberos[nombre],Barberos[id]))*(INDEX(Jornadas[comision_barberos],1)/100)))</f>
        <v>45000</v>
      </c>
      <c r="AJ310" s="20" cm="1">
        <f t="array" ref="AJ310">IF(ISERROR(INDEX(Jornadas[id],ROW()-5)),"",SUMIFS(Cortes[propina],Cortes[id_jornada],INDEX(Jornadas[id],ROW()-5),Cortes[id_barbero],LOOKUP($AH$4,Barberos[nombre],Barberos[id])))</f>
        <v>6300</v>
      </c>
      <c r="AK310" s="20" cm="1">
        <f t="array" ref="AK310">IF(ISERROR(INDEX(Jornadas[id],ROW()-5)),"",SUMIFS(Adelantos[importe],Adelantos[id_jornada],INDEX(Jornadas[id],ROW()-5),Adelantos[id_barbero],LOOKUP($AH$4,Barberos[nombre],Barberos[id])))</f>
        <v>8500</v>
      </c>
      <c r="AL310" s="20" cm="1">
        <f t="array" ref="AL310">IF(ISERROR(INDEX(Jornadas[id],ROW()-5)),"",AI310+AJ310-AK310)</f>
        <v>42800</v>
      </c>
      <c r="AM310" s="1" cm="1">
        <f t="array" ref="AM310">IF(ISERROR(INDEX(Jornadas[id],ROW()-5)),"",COUNTIFS(_Cortes!$C:$C,INDEX(Jornadas[id],ROW()-5),_Cortes!$B:$B,LOOKUP($AM$4,_Barberos!$B:$B,_Barberos!$A:$A)))</f>
        <v>0</v>
      </c>
      <c r="AN310" s="20" cm="1">
        <f t="array" ref="AN310">IF(ISERROR(INDEX(Jornadas[id],ROW()-5)),"",INT(SUMIFS(Cortes[importe],Cortes[id_jornada],INDEX(Jornadas[id],ROW()-5),Cortes[id_barbero],LOOKUP($AM$4,Barberos[nombre],Barberos[id]))*(INDEX(Jornadas[comision_barberos],1)/100)))</f>
        <v>0</v>
      </c>
      <c r="AO310" s="20" cm="1">
        <f t="array" ref="AO310">IF(ISERROR(INDEX(Jornadas[id],ROW()-5)),"",SUMIFS(Cortes[propina],Cortes[id_jornada],INDEX(Jornadas[id],ROW()-5),Cortes[id_barbero],LOOKUP($AM$4,Barberos[nombre],Barberos[id])))</f>
        <v>0</v>
      </c>
      <c r="AP310" s="20" cm="1">
        <f t="array" ref="AP310">IF(ISERROR(INDEX(Jornadas[id],ROW()-5)),"",SUMIFS(Adelantos[importe],Adelantos[id_jornada],INDEX(Jornadas[id],ROW()-5),Adelantos[id_barbero],LOOKUP($AM$4,Barberos[nombre],Barberos[id])))</f>
        <v>0</v>
      </c>
      <c r="AQ310" s="20" cm="1">
        <f t="array" ref="AQ310">IF(ISERROR(INDEX(Jornadas[id],ROW()-5)),"",AN310+AO310-AP310)</f>
        <v>0</v>
      </c>
      <c r="AR310" s="1" cm="1">
        <f t="array" ref="AR310">IF(ISERROR(INDEX(Jornadas[id],ROW()-5)),"",COUNTIFS(_Cortes!$C:$C,INDEX(Jornadas[id],ROW()-5),_Cortes!$B:$B,LOOKUP($AR$4,_Barberos!$B:$B,_Barberos!$A:$A)))</f>
        <v>0</v>
      </c>
      <c r="AS310" s="20" cm="1">
        <f t="array" ref="AS310">IF(ISERROR(INDEX(Jornadas[id],ROW()-5)),"",INT(SUMIFS(Cortes[importe],Cortes[id_jornada],INDEX(Jornadas[id],ROW()-5),Cortes[id_barbero],LOOKUP($AR$4,Barberos[nombre],Barberos[id]))*(INDEX(Jornadas[comision_barberos],1)/100)))</f>
        <v>0</v>
      </c>
      <c r="AT310" s="20" cm="1">
        <f t="array" ref="AT310">IF(ISERROR(INDEX(Jornadas[id],ROW()-5)),"",SUMIFS(Cortes[propina],Cortes[id_jornada],INDEX(Jornadas[id],ROW()-5),Cortes[id_barbero],LOOKUP($AR$4,Barberos[nombre],Barberos[id])))</f>
        <v>0</v>
      </c>
      <c r="AU310" s="20" cm="1">
        <f t="array" ref="AU310">IF(ISERROR(INDEX(Jornadas[id],ROW()-5)),"",SUMIFS(Adelantos[importe],Adelantos[id_jornada],INDEX(Jornadas[id],ROW()-5),Adelantos[id_barbero],LOOKUP($AR$4,Barberos[nombre],Barberos[id])))</f>
        <v>0</v>
      </c>
      <c r="AV310" s="20" cm="1">
        <f t="array" ref="AV310">IF(ISERROR(INDEX(Jornadas[id],ROW()-5)),"",AS310+AT310-AU310)</f>
        <v>0</v>
      </c>
    </row>
    <row r="311" spans="1:48" ht="15" hidden="1" customHeight="1" x14ac:dyDescent="0.3">
      <c r="A311" s="51" t="str">
        <f t="shared" si="4"/>
        <v>Sunday</v>
      </c>
      <c r="B311" s="52"/>
      <c r="C311" s="36" cm="1">
        <f t="array" ref="C311">IF(ISERROR(INDEX(Jornadas[id],ROW()-5)),"",INDEX(Jornadas[fecha],ROW()-5))</f>
        <v>46019</v>
      </c>
      <c r="D311" s="2" cm="1">
        <f t="array" ref="D311">IF(ISERROR(INDEX(Jornadas[id],ROW()-5)),"",COUNTIFS(_Cortes!$C:$C,INDEX(Jornadas[id],ROW()-5),_Cortes!$B:$B,LOOKUP($D$4,_Barberos!$B:$B,_Barberos!$A:$A)))</f>
        <v>0</v>
      </c>
      <c r="E311" s="21" cm="1">
        <f t="array" ref="E311">IF(ISERROR(INDEX(Jornadas[id],ROW()-5)),"",INT(SUMIFS(Cortes[importe],Cortes[id_jornada],INDEX(Jornadas[id],ROW()-5),Cortes[id_barbero],LOOKUP($D$4,Barberos[nombre],Barberos[id]))*(INDEX(Jornadas[comision_barberos],1)/100)))</f>
        <v>0</v>
      </c>
      <c r="F311" s="21" cm="1">
        <f t="array" ref="F311">IF(ISERROR(INDEX(Jornadas[id],ROW()-5)),"",SUMIFS(Cortes[propina],Cortes[id_jornada],INDEX(Jornadas[id],ROW()-5),Cortes[id_barbero],LOOKUP($D$4,Barberos[nombre],Barberos[id])))</f>
        <v>0</v>
      </c>
      <c r="G311" s="21" cm="1">
        <f t="array" ref="G311">IF(ISERROR(INDEX(Jornadas[id],ROW()-5)),"",SUMIFS(Adelantos[importe],Adelantos[id_jornada],INDEX(Jornadas[id],ROW()-5),Adelantos[id_barbero],LOOKUP($D$4,Barberos[nombre],Barberos[id])))</f>
        <v>0</v>
      </c>
      <c r="H311" s="21" cm="1">
        <f t="array" ref="H311">IF(ISERROR(INDEX(Jornadas[id],ROW()-5)),"",E311+F311-G311)</f>
        <v>0</v>
      </c>
      <c r="I311" s="2" cm="1">
        <f t="array" ref="I311">IF(ISERROR(INDEX(Jornadas[id],ROW()-5)),"",COUNTIFS(_Cortes!$C:$C,INDEX(Jornadas[id],ROW()-5),_Cortes!$B:$B,LOOKUP($I$4,_Barberos!$B:$B,_Barberos!$A:$A)))</f>
        <v>0</v>
      </c>
      <c r="J311" s="21" cm="1">
        <f t="array" ref="J311">IF(ISERROR(INDEX(Jornadas[id],ROW()-5)),"",INT(SUMIFS(Cortes[importe],Cortes[id_jornada],INDEX(Jornadas[id],ROW()-5),Cortes[id_barbero],LOOKUP($I$4,Barberos[nombre],Barberos[id]))*(INDEX(Jornadas[comision_barberos],1)/100)))</f>
        <v>0</v>
      </c>
      <c r="K311" s="21" cm="1">
        <f t="array" ref="K311">IF(ISERROR(INDEX(Jornadas[id],ROW()-5)),"",SUMIFS(Cortes[propina],Cortes[id_jornada],INDEX(Jornadas[id],ROW()-5),Cortes[id_barbero],LOOKUP($I$4,Barberos[nombre],Barberos[id])))</f>
        <v>0</v>
      </c>
      <c r="L311" s="21" cm="1">
        <f t="array" ref="L311">IF(ISERROR(INDEX(Jornadas[id],ROW()-5)),"",SUMIFS(Adelantos[importe],Adelantos[id_jornada],INDEX(Jornadas[id],ROW()-5),Adelantos[id_barbero],LOOKUP($I$4,Barberos[nombre],Barberos[id])))</f>
        <v>0</v>
      </c>
      <c r="M311" s="21" cm="1">
        <f t="array" ref="M311">IF(ISERROR(INDEX(Jornadas[id],ROW()-5)),"",J311+K311-L311)</f>
        <v>0</v>
      </c>
      <c r="N311" s="2" cm="1">
        <f t="array" ref="N311">IF(ISERROR(INDEX(Jornadas[id],ROW()-5)),"",COUNTIFS(_Cortes!$C:$C,INDEX(Jornadas[id],ROW()-5),_Cortes!$B:$B,LOOKUP($N$4,_Barberos!$B:$B,_Barberos!$A:$A)))</f>
        <v>0</v>
      </c>
      <c r="O311" s="21" cm="1">
        <f t="array" ref="O311">IF(ISERROR(INDEX(Jornadas[id],ROW()-5)),"",INT(SUMIFS(Cortes[importe],Cortes[id_jornada],INDEX(Jornadas[id],ROW()-5),Cortes[id_barbero],LOOKUP($N$4,Barberos[nombre],Barberos[id]))*(INDEX(Jornadas[comision_barberos],1)/100)))</f>
        <v>0</v>
      </c>
      <c r="P311" s="21" cm="1">
        <f t="array" ref="P311">IF(ISERROR(INDEX(Jornadas[id],ROW()-5)),"",SUMIFS(Cortes[propina],Cortes[id_jornada],INDEX(Jornadas[id],ROW()-5),Cortes[id_barbero],LOOKUP($N$4,Barberos[nombre],Barberos[id])))</f>
        <v>0</v>
      </c>
      <c r="Q311" s="21" cm="1">
        <f t="array" ref="Q311">IF(ISERROR(INDEX(Jornadas[id],ROW()-5)),"",SUMIFS(Adelantos[importe],Adelantos[id_jornada],INDEX(Jornadas[id],ROW()-5),Adelantos[id_barbero],LOOKUP($N$4,Barberos[nombre],Barberos[id])))</f>
        <v>0</v>
      </c>
      <c r="R311" s="21" cm="1">
        <f t="array" ref="R311">IF(ISERROR(INDEX(Jornadas[id],ROW()-5)),"",O311+P311-Q311)</f>
        <v>0</v>
      </c>
      <c r="S311" s="2" cm="1">
        <f t="array" ref="S311">IF(ISERROR(INDEX(Jornadas[id],ROW()-5)),"",COUNTIFS(_Cortes!$C:$C,INDEX(Jornadas[id],ROW()-5),_Cortes!$B:$B,LOOKUP($S$4,_Barberos!$B:$B,_Barberos!$A:$A)))</f>
        <v>3</v>
      </c>
      <c r="T311" s="21" cm="1">
        <f t="array" ref="T311">IF(ISERROR(INDEX(Jornadas[id],ROW()-5)),"",INT(SUMIFS(Cortes[importe],Cortes[id_jornada],INDEX(Jornadas[id],ROW()-5),Cortes[id_barbero],LOOKUP($S$4,Barberos[nombre],Barberos[id]))*(INDEX(Jornadas[comision_barberos],1)/100)))</f>
        <v>40000</v>
      </c>
      <c r="U311" s="21" cm="1">
        <f t="array" ref="U311">IF(ISERROR(INDEX(Jornadas[id],ROW()-5)),"",SUMIFS(Cortes[propina],Cortes[id_jornada],INDEX(Jornadas[id],ROW()-5),Cortes[id_barbero],LOOKUP($S$4,Barberos[nombre],Barberos[id])))</f>
        <v>0</v>
      </c>
      <c r="V311" s="21" cm="1">
        <f t="array" ref="V311">IF(ISERROR(INDEX(Jornadas[id],ROW()-5)),"",SUMIFS(Adelantos[importe],Adelantos[id_jornada],INDEX(Jornadas[id],ROW()-5),Adelantos[id_barbero],LOOKUP($S$4,Barberos[nombre],Barberos[id])))</f>
        <v>5000</v>
      </c>
      <c r="W311" s="21" cm="1">
        <f t="array" ref="W311">IF(ISERROR(INDEX(Jornadas[id],ROW()-5)),"",T311+U311-V311)</f>
        <v>35000</v>
      </c>
      <c r="X311" s="2" cm="1">
        <f t="array" ref="X311">IF(ISERROR(INDEX(Jornadas[id],ROW()-5)),"",COUNTIFS(_Cortes!$C:$C,INDEX(Jornadas[id],ROW()-5),_Cortes!$B:$B,LOOKUP($X$4,_Barberos!$B:$B,_Barberos!$A:$A)))</f>
        <v>4</v>
      </c>
      <c r="Y311" s="21" cm="1">
        <f t="array" ref="Y311">IF(ISERROR(INDEX(Jornadas[id],ROW()-5)),"",INT(SUMIFS(Cortes[importe],Cortes[id_jornada],INDEX(Jornadas[id],ROW()-5),Cortes[id_barbero],LOOKUP($X$4,Barberos[nombre],Barberos[id]))*(INDEX(Jornadas[comision_barberos],1)/100)))</f>
        <v>20000</v>
      </c>
      <c r="Z311" s="21" cm="1">
        <f t="array" ref="Z311">IF(ISERROR(INDEX(Jornadas[id],ROW()-5)),"",SUMIFS(Cortes[propina],Cortes[id_jornada],INDEX(Jornadas[id],ROW()-5),Cortes[id_barbero],LOOKUP($X$4,Barberos[nombre],Barberos[id])))</f>
        <v>0</v>
      </c>
      <c r="AA311" s="21" cm="1">
        <f t="array" ref="AA311">IF(ISERROR(INDEX(Jornadas[id],ROW()-5)),"",SUMIFS(Adelantos[importe],Adelantos[id_jornada],INDEX(Jornadas[id],ROW()-5),Adelantos[id_barbero],LOOKUP($X$4,Barberos[nombre],Barberos[id])))</f>
        <v>0</v>
      </c>
      <c r="AB311" s="21" cm="1">
        <f t="array" ref="AB311">IF(ISERROR(INDEX(Jornadas[id],ROW()-5)),"",Y311+Z311-AA311)</f>
        <v>20000</v>
      </c>
      <c r="AC311" s="2" cm="1">
        <f t="array" ref="AC311">IF(ISERROR(INDEX(Jornadas[id],ROW()-5)),"",COUNTIFS(_Cortes!$C:$C,INDEX(Jornadas[id],ROW()-5),_Cortes!$B:$B,LOOKUP($AC$4,_Barberos!$B:$B,_Barberos!$A:$A)))</f>
        <v>0</v>
      </c>
      <c r="AD311" s="21" cm="1">
        <f t="array" ref="AD311">IF(ISERROR(INDEX(Jornadas[id],ROW()-5)),"",INT(SUMIFS(Cortes[importe],Cortes[id_jornada],INDEX(Jornadas[id],ROW()-5),Cortes[id_barbero],LOOKUP($AC$4,Barberos[nombre],Barberos[id]))*(INDEX(Jornadas[comision_barberos],1)/100)))</f>
        <v>0</v>
      </c>
      <c r="AE311" s="21" cm="1">
        <f t="array" ref="AE311">IF(ISERROR(INDEX(Jornadas[id],ROW()-5)),"",SUMIFS(Cortes[propina],Cortes[id_jornada],INDEX(Jornadas[id],ROW()-5),Cortes[id_barbero],LOOKUP($AC$4,Barberos[nombre],Barberos[id])))</f>
        <v>0</v>
      </c>
      <c r="AF311" s="21" cm="1">
        <f t="array" ref="AF311">IF(ISERROR(INDEX(Jornadas[id],ROW()-5)),"",SUMIFS(Adelantos[importe],Adelantos[id_jornada],INDEX(Jornadas[id],ROW()-5),Adelantos[id_barbero],LOOKUP($AC$4,Barberos[nombre],Barberos[id])))</f>
        <v>0</v>
      </c>
      <c r="AG311" s="21" cm="1">
        <f t="array" ref="AG311">IF(ISERROR(INDEX(Jornadas[id],ROW()-5)),"",AD311+AE311-AF311)</f>
        <v>0</v>
      </c>
      <c r="AH311" s="2" cm="1">
        <f t="array" ref="AH311">IF(ISERROR(INDEX(Jornadas[id],ROW()-5)),"",COUNTIFS(_Cortes!$C:$C,INDEX(Jornadas[id],ROW()-5),_Cortes!$B:$B,LOOKUP($AH$4,_Barberos!$B:$B,_Barberos!$A:$A)))</f>
        <v>4</v>
      </c>
      <c r="AI311" s="21" cm="1">
        <f t="array" ref="AI311">IF(ISERROR(INDEX(Jornadas[id],ROW()-5)),"",INT(SUMIFS(Cortes[importe],Cortes[id_jornada],INDEX(Jornadas[id],ROW()-5),Cortes[id_barbero],LOOKUP($AH$4,Barberos[nombre],Barberos[id]))*(INDEX(Jornadas[comision_barberos],1)/100)))</f>
        <v>20000</v>
      </c>
      <c r="AJ311" s="21" cm="1">
        <f t="array" ref="AJ311">IF(ISERROR(INDEX(Jornadas[id],ROW()-5)),"",SUMIFS(Cortes[propina],Cortes[id_jornada],INDEX(Jornadas[id],ROW()-5),Cortes[id_barbero],LOOKUP($AH$4,Barberos[nombre],Barberos[id])))</f>
        <v>0</v>
      </c>
      <c r="AK311" s="21" cm="1">
        <f t="array" ref="AK311">IF(ISERROR(INDEX(Jornadas[id],ROW()-5)),"",SUMIFS(Adelantos[importe],Adelantos[id_jornada],INDEX(Jornadas[id],ROW()-5),Adelantos[id_barbero],LOOKUP($AH$4,Barberos[nombre],Barberos[id])))</f>
        <v>0</v>
      </c>
      <c r="AL311" s="21" cm="1">
        <f t="array" ref="AL311">IF(ISERROR(INDEX(Jornadas[id],ROW()-5)),"",AI311+AJ311-AK311)</f>
        <v>20000</v>
      </c>
      <c r="AM311" s="2" cm="1">
        <f t="array" ref="AM311">IF(ISERROR(INDEX(Jornadas[id],ROW()-5)),"",COUNTIFS(_Cortes!$C:$C,INDEX(Jornadas[id],ROW()-5),_Cortes!$B:$B,LOOKUP($AM$4,_Barberos!$B:$B,_Barberos!$A:$A)))</f>
        <v>2</v>
      </c>
      <c r="AN311" s="21" cm="1">
        <f t="array" ref="AN311">IF(ISERROR(INDEX(Jornadas[id],ROW()-5)),"",INT(SUMIFS(Cortes[importe],Cortes[id_jornada],INDEX(Jornadas[id],ROW()-5),Cortes[id_barbero],LOOKUP($AM$4,Barberos[nombre],Barberos[id]))*(INDEX(Jornadas[comision_barberos],1)/100)))</f>
        <v>10000</v>
      </c>
      <c r="AO311" s="21" cm="1">
        <f t="array" ref="AO311">IF(ISERROR(INDEX(Jornadas[id],ROW()-5)),"",SUMIFS(Cortes[propina],Cortes[id_jornada],INDEX(Jornadas[id],ROW()-5),Cortes[id_barbero],LOOKUP($AM$4,Barberos[nombre],Barberos[id])))</f>
        <v>0</v>
      </c>
      <c r="AP311" s="21" cm="1">
        <f t="array" ref="AP311">IF(ISERROR(INDEX(Jornadas[id],ROW()-5)),"",SUMIFS(Adelantos[importe],Adelantos[id_jornada],INDEX(Jornadas[id],ROW()-5),Adelantos[id_barbero],LOOKUP($AM$4,Barberos[nombre],Barberos[id])))</f>
        <v>0</v>
      </c>
      <c r="AQ311" s="21" cm="1">
        <f t="array" ref="AQ311">IF(ISERROR(INDEX(Jornadas[id],ROW()-5)),"",AN311+AO311-AP311)</f>
        <v>10000</v>
      </c>
      <c r="AR311" s="2" cm="1">
        <f t="array" ref="AR311">IF(ISERROR(INDEX(Jornadas[id],ROW()-5)),"",COUNTIFS(_Cortes!$C:$C,INDEX(Jornadas[id],ROW()-5),_Cortes!$B:$B,LOOKUP($AR$4,_Barberos!$B:$B,_Barberos!$A:$A)))</f>
        <v>0</v>
      </c>
      <c r="AS311" s="21" cm="1">
        <f t="array" ref="AS311">IF(ISERROR(INDEX(Jornadas[id],ROW()-5)),"",INT(SUMIFS(Cortes[importe],Cortes[id_jornada],INDEX(Jornadas[id],ROW()-5),Cortes[id_barbero],LOOKUP($AR$4,Barberos[nombre],Barberos[id]))*(INDEX(Jornadas[comision_barberos],1)/100)))</f>
        <v>0</v>
      </c>
      <c r="AT311" s="21" cm="1">
        <f t="array" ref="AT311">IF(ISERROR(INDEX(Jornadas[id],ROW()-5)),"",SUMIFS(Cortes[propina],Cortes[id_jornada],INDEX(Jornadas[id],ROW()-5),Cortes[id_barbero],LOOKUP($AR$4,Barberos[nombre],Barberos[id])))</f>
        <v>0</v>
      </c>
      <c r="AU311" s="21" cm="1">
        <f t="array" ref="AU311">IF(ISERROR(INDEX(Jornadas[id],ROW()-5)),"",SUMIFS(Adelantos[importe],Adelantos[id_jornada],INDEX(Jornadas[id],ROW()-5),Adelantos[id_barbero],LOOKUP($AR$4,Barberos[nombre],Barberos[id])))</f>
        <v>0</v>
      </c>
      <c r="AV311" s="21" cm="1">
        <f t="array" ref="AV311">IF(ISERROR(INDEX(Jornadas[id],ROW()-5)),"",AS311+AT311-AU311)</f>
        <v>0</v>
      </c>
    </row>
    <row r="312" spans="1:48" ht="15" hidden="1" customHeight="1" x14ac:dyDescent="0.3">
      <c r="A312" s="53" t="str">
        <f t="shared" si="4"/>
        <v>Monday</v>
      </c>
      <c r="B312" s="54"/>
      <c r="C312" s="38" cm="1">
        <f t="array" ref="C312">IF(ISERROR(INDEX(Jornadas[id],ROW()-5)),"",INDEX(Jornadas[fecha],ROW()-5))</f>
        <v>46020</v>
      </c>
      <c r="D312" s="1" cm="1">
        <f t="array" ref="D312">IF(ISERROR(INDEX(Jornadas[id],ROW()-5)),"",COUNTIFS(_Cortes!$C:$C,INDEX(Jornadas[id],ROW()-5),_Cortes!$B:$B,LOOKUP($D$4,_Barberos!$B:$B,_Barberos!$A:$A)))</f>
        <v>10</v>
      </c>
      <c r="E312" s="20" cm="1">
        <f t="array" ref="E312">IF(ISERROR(INDEX(Jornadas[id],ROW()-5)),"",INT(SUMIFS(Cortes[importe],Cortes[id_jornada],INDEX(Jornadas[id],ROW()-5),Cortes[id_barbero],LOOKUP($D$4,Barberos[nombre],Barberos[id]))*(INDEX(Jornadas[comision_barberos],1)/100)))</f>
        <v>51500</v>
      </c>
      <c r="F312" s="20" cm="1">
        <f t="array" ref="F312">IF(ISERROR(INDEX(Jornadas[id],ROW()-5)),"",SUMIFS(Cortes[propina],Cortes[id_jornada],INDEX(Jornadas[id],ROW()-5),Cortes[id_barbero],LOOKUP($D$4,Barberos[nombre],Barberos[id])))</f>
        <v>2000</v>
      </c>
      <c r="G312" s="20" cm="1">
        <f t="array" ref="G312">IF(ISERROR(INDEX(Jornadas[id],ROW()-5)),"",SUMIFS(Adelantos[importe],Adelantos[id_jornada],INDEX(Jornadas[id],ROW()-5),Adelantos[id_barbero],LOOKUP($D$4,Barberos[nombre],Barberos[id])))</f>
        <v>5000</v>
      </c>
      <c r="H312" s="20" cm="1">
        <f t="array" ref="H312">IF(ISERROR(INDEX(Jornadas[id],ROW()-5)),"",E312+F312-G312)</f>
        <v>48500</v>
      </c>
      <c r="I312" s="1" cm="1">
        <f t="array" ref="I312">IF(ISERROR(INDEX(Jornadas[id],ROW()-5)),"",COUNTIFS(_Cortes!$C:$C,INDEX(Jornadas[id],ROW()-5),_Cortes!$B:$B,LOOKUP($I$4,_Barberos!$B:$B,_Barberos!$A:$A)))</f>
        <v>8</v>
      </c>
      <c r="J312" s="20" cm="1">
        <f t="array" ref="J312">IF(ISERROR(INDEX(Jornadas[id],ROW()-5)),"",INT(SUMIFS(Cortes[importe],Cortes[id_jornada],INDEX(Jornadas[id],ROW()-5),Cortes[id_barbero],LOOKUP($I$4,Barberos[nombre],Barberos[id]))*(INDEX(Jornadas[comision_barberos],1)/100)))</f>
        <v>40000</v>
      </c>
      <c r="K312" s="20" cm="1">
        <f t="array" ref="K312">IF(ISERROR(INDEX(Jornadas[id],ROW()-5)),"",SUMIFS(Cortes[propina],Cortes[id_jornada],INDEX(Jornadas[id],ROW()-5),Cortes[id_barbero],LOOKUP($I$4,Barberos[nombre],Barberos[id])))</f>
        <v>1000</v>
      </c>
      <c r="L312" s="20" cm="1">
        <f t="array" ref="L312">IF(ISERROR(INDEX(Jornadas[id],ROW()-5)),"",SUMIFS(Adelantos[importe],Adelantos[id_jornada],INDEX(Jornadas[id],ROW()-5),Adelantos[id_barbero],LOOKUP($I$4,Barberos[nombre],Barberos[id])))</f>
        <v>0</v>
      </c>
      <c r="M312" s="20" cm="1">
        <f t="array" ref="M312">IF(ISERROR(INDEX(Jornadas[id],ROW()-5)),"",J312+K312-L312)</f>
        <v>41000</v>
      </c>
      <c r="N312" s="1" cm="1">
        <f t="array" ref="N312">IF(ISERROR(INDEX(Jornadas[id],ROW()-5)),"",COUNTIFS(_Cortes!$C:$C,INDEX(Jornadas[id],ROW()-5),_Cortes!$B:$B,LOOKUP($N$4,_Barberos!$B:$B,_Barberos!$A:$A)))</f>
        <v>12</v>
      </c>
      <c r="O312" s="20" cm="1">
        <f t="array" ref="O312">IF(ISERROR(INDEX(Jornadas[id],ROW()-5)),"",INT(SUMIFS(Cortes[importe],Cortes[id_jornada],INDEX(Jornadas[id],ROW()-5),Cortes[id_barbero],LOOKUP($N$4,Barberos[nombre],Barberos[id]))*(INDEX(Jornadas[comision_barberos],1)/100)))</f>
        <v>63000</v>
      </c>
      <c r="P312" s="20" cm="1">
        <f t="array" ref="P312">IF(ISERROR(INDEX(Jornadas[id],ROW()-5)),"",SUMIFS(Cortes[propina],Cortes[id_jornada],INDEX(Jornadas[id],ROW()-5),Cortes[id_barbero],LOOKUP($N$4,Barberos[nombre],Barberos[id])))</f>
        <v>6900</v>
      </c>
      <c r="Q312" s="20" cm="1">
        <f t="array" ref="Q312">IF(ISERROR(INDEX(Jornadas[id],ROW()-5)),"",SUMIFS(Adelantos[importe],Adelantos[id_jornada],INDEX(Jornadas[id],ROW()-5),Adelantos[id_barbero],LOOKUP($N$4,Barberos[nombre],Barberos[id])))</f>
        <v>5250</v>
      </c>
      <c r="R312" s="20" cm="1">
        <f t="array" ref="R312">IF(ISERROR(INDEX(Jornadas[id],ROW()-5)),"",O312+P312-Q312)</f>
        <v>64650</v>
      </c>
      <c r="S312" s="1" cm="1">
        <f t="array" ref="S312">IF(ISERROR(INDEX(Jornadas[id],ROW()-5)),"",COUNTIFS(_Cortes!$C:$C,INDEX(Jornadas[id],ROW()-5),_Cortes!$B:$B,LOOKUP($S$4,_Barberos!$B:$B,_Barberos!$A:$A)))</f>
        <v>12</v>
      </c>
      <c r="T312" s="20" cm="1">
        <f t="array" ref="T312">IF(ISERROR(INDEX(Jornadas[id],ROW()-5)),"",INT(SUMIFS(Cortes[importe],Cortes[id_jornada],INDEX(Jornadas[id],ROW()-5),Cortes[id_barbero],LOOKUP($S$4,Barberos[nombre],Barberos[id]))*(INDEX(Jornadas[comision_barberos],1)/100)))</f>
        <v>60000</v>
      </c>
      <c r="U312" s="20" cm="1">
        <f t="array" ref="U312">IF(ISERROR(INDEX(Jornadas[id],ROW()-5)),"",SUMIFS(Cortes[propina],Cortes[id_jornada],INDEX(Jornadas[id],ROW()-5),Cortes[id_barbero],LOOKUP($S$4,Barberos[nombre],Barberos[id])))</f>
        <v>5000</v>
      </c>
      <c r="V312" s="20" cm="1">
        <f t="array" ref="V312">IF(ISERROR(INDEX(Jornadas[id],ROW()-5)),"",SUMIFS(Adelantos[importe],Adelantos[id_jornada],INDEX(Jornadas[id],ROW()-5),Adelantos[id_barbero],LOOKUP($S$4,Barberos[nombre],Barberos[id])))</f>
        <v>5750</v>
      </c>
      <c r="W312" s="20" cm="1">
        <f t="array" ref="W312">IF(ISERROR(INDEX(Jornadas[id],ROW()-5)),"",T312+U312-V312)</f>
        <v>59250</v>
      </c>
      <c r="X312" s="1" cm="1">
        <f t="array" ref="X312">IF(ISERROR(INDEX(Jornadas[id],ROW()-5)),"",COUNTIFS(_Cortes!$C:$C,INDEX(Jornadas[id],ROW()-5),_Cortes!$B:$B,LOOKUP($X$4,_Barberos!$B:$B,_Barberos!$A:$A)))</f>
        <v>9</v>
      </c>
      <c r="Y312" s="20" cm="1">
        <f t="array" ref="Y312">IF(ISERROR(INDEX(Jornadas[id],ROW()-5)),"",INT(SUMIFS(Cortes[importe],Cortes[id_jornada],INDEX(Jornadas[id],ROW()-5),Cortes[id_barbero],LOOKUP($X$4,Barberos[nombre],Barberos[id]))*(INDEX(Jornadas[comision_barberos],1)/100)))</f>
        <v>45000</v>
      </c>
      <c r="Z312" s="20" cm="1">
        <f t="array" ref="Z312">IF(ISERROR(INDEX(Jornadas[id],ROW()-5)),"",SUMIFS(Cortes[propina],Cortes[id_jornada],INDEX(Jornadas[id],ROW()-5),Cortes[id_barbero],LOOKUP($X$4,Barberos[nombre],Barberos[id])))</f>
        <v>3000</v>
      </c>
      <c r="AA312" s="20" cm="1">
        <f t="array" ref="AA312">IF(ISERROR(INDEX(Jornadas[id],ROW()-5)),"",SUMIFS(Adelantos[importe],Adelantos[id_jornada],INDEX(Jornadas[id],ROW()-5),Adelantos[id_barbero],LOOKUP($X$4,Barberos[nombre],Barberos[id])))</f>
        <v>5000</v>
      </c>
      <c r="AB312" s="20" cm="1">
        <f t="array" ref="AB312">IF(ISERROR(INDEX(Jornadas[id],ROW()-5)),"",Y312+Z312-AA312)</f>
        <v>43000</v>
      </c>
      <c r="AC312" s="1" cm="1">
        <f t="array" ref="AC312">IF(ISERROR(INDEX(Jornadas[id],ROW()-5)),"",COUNTIFS(_Cortes!$C:$C,INDEX(Jornadas[id],ROW()-5),_Cortes!$B:$B,LOOKUP($AC$4,_Barberos!$B:$B,_Barberos!$A:$A)))</f>
        <v>10</v>
      </c>
      <c r="AD312" s="20" cm="1">
        <f t="array" ref="AD312">IF(ISERROR(INDEX(Jornadas[id],ROW()-5)),"",INT(SUMIFS(Cortes[importe],Cortes[id_jornada],INDEX(Jornadas[id],ROW()-5),Cortes[id_barbero],LOOKUP($AC$4,Barberos[nombre],Barberos[id]))*(INDEX(Jornadas[comision_barberos],1)/100)))</f>
        <v>51500</v>
      </c>
      <c r="AE312" s="20" cm="1">
        <f t="array" ref="AE312">IF(ISERROR(INDEX(Jornadas[id],ROW()-5)),"",SUMIFS(Cortes[propina],Cortes[id_jornada],INDEX(Jornadas[id],ROW()-5),Cortes[id_barbero],LOOKUP($AC$4,Barberos[nombre],Barberos[id])))</f>
        <v>2000</v>
      </c>
      <c r="AF312" s="20" cm="1">
        <f t="array" ref="AF312">IF(ISERROR(INDEX(Jornadas[id],ROW()-5)),"",SUMIFS(Adelantos[importe],Adelantos[id_jornada],INDEX(Jornadas[id],ROW()-5),Adelantos[id_barbero],LOOKUP($AC$4,Barberos[nombre],Barberos[id])))</f>
        <v>0</v>
      </c>
      <c r="AG312" s="20" cm="1">
        <f t="array" ref="AG312">IF(ISERROR(INDEX(Jornadas[id],ROW()-5)),"",AD312+AE312-AF312)</f>
        <v>53500</v>
      </c>
      <c r="AH312" s="1" cm="1">
        <f t="array" ref="AH312">IF(ISERROR(INDEX(Jornadas[id],ROW()-5)),"",COUNTIFS(_Cortes!$C:$C,INDEX(Jornadas[id],ROW()-5),_Cortes!$B:$B,LOOKUP($AH$4,_Barberos!$B:$B,_Barberos!$A:$A)))</f>
        <v>5</v>
      </c>
      <c r="AI312" s="20" cm="1">
        <f t="array" ref="AI312">IF(ISERROR(INDEX(Jornadas[id],ROW()-5)),"",INT(SUMIFS(Cortes[importe],Cortes[id_jornada],INDEX(Jornadas[id],ROW()-5),Cortes[id_barbero],LOOKUP($AH$4,Barberos[nombre],Barberos[id]))*(INDEX(Jornadas[comision_barberos],1)/100)))</f>
        <v>28000</v>
      </c>
      <c r="AJ312" s="20" cm="1">
        <f t="array" ref="AJ312">IF(ISERROR(INDEX(Jornadas[id],ROW()-5)),"",SUMIFS(Cortes[propina],Cortes[id_jornada],INDEX(Jornadas[id],ROW()-5),Cortes[id_barbero],LOOKUP($AH$4,Barberos[nombre],Barberos[id])))</f>
        <v>4000</v>
      </c>
      <c r="AK312" s="20" cm="1">
        <f t="array" ref="AK312">IF(ISERROR(INDEX(Jornadas[id],ROW()-5)),"",SUMIFS(Adelantos[importe],Adelantos[id_jornada],INDEX(Jornadas[id],ROW()-5),Adelantos[id_barbero],LOOKUP($AH$4,Barberos[nombre],Barberos[id])))</f>
        <v>500</v>
      </c>
      <c r="AL312" s="20" cm="1">
        <f t="array" ref="AL312">IF(ISERROR(INDEX(Jornadas[id],ROW()-5)),"",AI312+AJ312-AK312)</f>
        <v>31500</v>
      </c>
      <c r="AM312" s="1" cm="1">
        <f t="array" ref="AM312">IF(ISERROR(INDEX(Jornadas[id],ROW()-5)),"",COUNTIFS(_Cortes!$C:$C,INDEX(Jornadas[id],ROW()-5),_Cortes!$B:$B,LOOKUP($AM$4,_Barberos!$B:$B,_Barberos!$A:$A)))</f>
        <v>0</v>
      </c>
      <c r="AN312" s="20" cm="1">
        <f t="array" ref="AN312">IF(ISERROR(INDEX(Jornadas[id],ROW()-5)),"",INT(SUMIFS(Cortes[importe],Cortes[id_jornada],INDEX(Jornadas[id],ROW()-5),Cortes[id_barbero],LOOKUP($AM$4,Barberos[nombre],Barberos[id]))*(INDEX(Jornadas[comision_barberos],1)/100)))</f>
        <v>0</v>
      </c>
      <c r="AO312" s="20" cm="1">
        <f t="array" ref="AO312">IF(ISERROR(INDEX(Jornadas[id],ROW()-5)),"",SUMIFS(Cortes[propina],Cortes[id_jornada],INDEX(Jornadas[id],ROW()-5),Cortes[id_barbero],LOOKUP($AM$4,Barberos[nombre],Barberos[id])))</f>
        <v>0</v>
      </c>
      <c r="AP312" s="20" cm="1">
        <f t="array" ref="AP312">IF(ISERROR(INDEX(Jornadas[id],ROW()-5)),"",SUMIFS(Adelantos[importe],Adelantos[id_jornada],INDEX(Jornadas[id],ROW()-5),Adelantos[id_barbero],LOOKUP($AM$4,Barberos[nombre],Barberos[id])))</f>
        <v>0</v>
      </c>
      <c r="AQ312" s="20" cm="1">
        <f t="array" ref="AQ312">IF(ISERROR(INDEX(Jornadas[id],ROW()-5)),"",AN312+AO312-AP312)</f>
        <v>0</v>
      </c>
      <c r="AR312" s="1" cm="1">
        <f t="array" ref="AR312">IF(ISERROR(INDEX(Jornadas[id],ROW()-5)),"",COUNTIFS(_Cortes!$C:$C,INDEX(Jornadas[id],ROW()-5),_Cortes!$B:$B,LOOKUP($AR$4,_Barberos!$B:$B,_Barberos!$A:$A)))</f>
        <v>0</v>
      </c>
      <c r="AS312" s="20" cm="1">
        <f t="array" ref="AS312">IF(ISERROR(INDEX(Jornadas[id],ROW()-5)),"",INT(SUMIFS(Cortes[importe],Cortes[id_jornada],INDEX(Jornadas[id],ROW()-5),Cortes[id_barbero],LOOKUP($AR$4,Barberos[nombre],Barberos[id]))*(INDEX(Jornadas[comision_barberos],1)/100)))</f>
        <v>0</v>
      </c>
      <c r="AT312" s="20" cm="1">
        <f t="array" ref="AT312">IF(ISERROR(INDEX(Jornadas[id],ROW()-5)),"",SUMIFS(Cortes[propina],Cortes[id_jornada],INDEX(Jornadas[id],ROW()-5),Cortes[id_barbero],LOOKUP($AR$4,Barberos[nombre],Barberos[id])))</f>
        <v>0</v>
      </c>
      <c r="AU312" s="20" cm="1">
        <f t="array" ref="AU312">IF(ISERROR(INDEX(Jornadas[id],ROW()-5)),"",SUMIFS(Adelantos[importe],Adelantos[id_jornada],INDEX(Jornadas[id],ROW()-5),Adelantos[id_barbero],LOOKUP($AR$4,Barberos[nombre],Barberos[id])))</f>
        <v>0</v>
      </c>
      <c r="AV312" s="20" cm="1">
        <f t="array" ref="AV312">IF(ISERROR(INDEX(Jornadas[id],ROW()-5)),"",AS312+AT312-AU312)</f>
        <v>0</v>
      </c>
    </row>
    <row r="313" spans="1:48" ht="15" hidden="1" customHeight="1" x14ac:dyDescent="0.3">
      <c r="A313" s="51" t="str">
        <f t="shared" si="4"/>
        <v>Tuesday</v>
      </c>
      <c r="B313" s="52"/>
      <c r="C313" s="36" cm="1">
        <f t="array" ref="C313">IF(ISERROR(INDEX(Jornadas[id],ROW()-5)),"",INDEX(Jornadas[fecha],ROW()-5))</f>
        <v>46021</v>
      </c>
      <c r="D313" s="2" cm="1">
        <f t="array" ref="D313">IF(ISERROR(INDEX(Jornadas[id],ROW()-5)),"",COUNTIFS(_Cortes!$C:$C,INDEX(Jornadas[id],ROW()-5),_Cortes!$B:$B,LOOKUP($D$4,_Barberos!$B:$B,_Barberos!$A:$A)))</f>
        <v>13</v>
      </c>
      <c r="E313" s="21" cm="1">
        <f t="array" ref="E313">IF(ISERROR(INDEX(Jornadas[id],ROW()-5)),"",INT(SUMIFS(Cortes[importe],Cortes[id_jornada],INDEX(Jornadas[id],ROW()-5),Cortes[id_barbero],LOOKUP($D$4,Barberos[nombre],Barberos[id]))*(INDEX(Jornadas[comision_barberos],1)/100)))</f>
        <v>69500</v>
      </c>
      <c r="F313" s="21" cm="1">
        <f t="array" ref="F313">IF(ISERROR(INDEX(Jornadas[id],ROW()-5)),"",SUMIFS(Cortes[propina],Cortes[id_jornada],INDEX(Jornadas[id],ROW()-5),Cortes[id_barbero],LOOKUP($D$4,Barberos[nombre],Barberos[id])))</f>
        <v>8500</v>
      </c>
      <c r="G313" s="21" cm="1">
        <f t="array" ref="G313">IF(ISERROR(INDEX(Jornadas[id],ROW()-5)),"",SUMIFS(Adelantos[importe],Adelantos[id_jornada],INDEX(Jornadas[id],ROW()-5),Adelantos[id_barbero],LOOKUP($D$4,Barberos[nombre],Barberos[id])))</f>
        <v>0</v>
      </c>
      <c r="H313" s="21" cm="1">
        <f t="array" ref="H313">IF(ISERROR(INDEX(Jornadas[id],ROW()-5)),"",E313+F313-G313)</f>
        <v>78000</v>
      </c>
      <c r="I313" s="2" cm="1">
        <f t="array" ref="I313">IF(ISERROR(INDEX(Jornadas[id],ROW()-5)),"",COUNTIFS(_Cortes!$C:$C,INDEX(Jornadas[id],ROW()-5),_Cortes!$B:$B,LOOKUP($I$4,_Barberos!$B:$B,_Barberos!$A:$A)))</f>
        <v>12</v>
      </c>
      <c r="J313" s="21" cm="1">
        <f t="array" ref="J313">IF(ISERROR(INDEX(Jornadas[id],ROW()-5)),"",INT(SUMIFS(Cortes[importe],Cortes[id_jornada],INDEX(Jornadas[id],ROW()-5),Cortes[id_barbero],LOOKUP($I$4,Barberos[nombre],Barberos[id]))*(INDEX(Jornadas[comision_barberos],1)/100)))</f>
        <v>60000</v>
      </c>
      <c r="K313" s="21" cm="1">
        <f t="array" ref="K313">IF(ISERROR(INDEX(Jornadas[id],ROW()-5)),"",SUMIFS(Cortes[propina],Cortes[id_jornada],INDEX(Jornadas[id],ROW()-5),Cortes[id_barbero],LOOKUP($I$4,Barberos[nombre],Barberos[id])))</f>
        <v>1000</v>
      </c>
      <c r="L313" s="21" cm="1">
        <f t="array" ref="L313">IF(ISERROR(INDEX(Jornadas[id],ROW()-5)),"",SUMIFS(Adelantos[importe],Adelantos[id_jornada],INDEX(Jornadas[id],ROW()-5),Adelantos[id_barbero],LOOKUP($I$4,Barberos[nombre],Barberos[id])))</f>
        <v>0</v>
      </c>
      <c r="M313" s="21" cm="1">
        <f t="array" ref="M313">IF(ISERROR(INDEX(Jornadas[id],ROW()-5)),"",J313+K313-L313)</f>
        <v>61000</v>
      </c>
      <c r="N313" s="2" cm="1">
        <f t="array" ref="N313">IF(ISERROR(INDEX(Jornadas[id],ROW()-5)),"",COUNTIFS(_Cortes!$C:$C,INDEX(Jornadas[id],ROW()-5),_Cortes!$B:$B,LOOKUP($N$4,_Barberos!$B:$B,_Barberos!$A:$A)))</f>
        <v>19</v>
      </c>
      <c r="O313" s="21" cm="1">
        <f t="array" ref="O313">IF(ISERROR(INDEX(Jornadas[id],ROW()-5)),"",INT(SUMIFS(Cortes[importe],Cortes[id_jornada],INDEX(Jornadas[id],ROW()-5),Cortes[id_barbero],LOOKUP($N$4,Barberos[nombre],Barberos[id]))*(INDEX(Jornadas[comision_barberos],1)/100)))</f>
        <v>96500</v>
      </c>
      <c r="P313" s="21" cm="1">
        <f t="array" ref="P313">IF(ISERROR(INDEX(Jornadas[id],ROW()-5)),"",SUMIFS(Cortes[propina],Cortes[id_jornada],INDEX(Jornadas[id],ROW()-5),Cortes[id_barbero],LOOKUP($N$4,Barberos[nombre],Barberos[id])))</f>
        <v>7000</v>
      </c>
      <c r="Q313" s="21" cm="1">
        <f t="array" ref="Q313">IF(ISERROR(INDEX(Jornadas[id],ROW()-5)),"",SUMIFS(Adelantos[importe],Adelantos[id_jornada],INDEX(Jornadas[id],ROW()-5),Adelantos[id_barbero],LOOKUP($N$4,Barberos[nombre],Barberos[id])))</f>
        <v>2700</v>
      </c>
      <c r="R313" s="21" cm="1">
        <f t="array" ref="R313">IF(ISERROR(INDEX(Jornadas[id],ROW()-5)),"",O313+P313-Q313)</f>
        <v>100800</v>
      </c>
      <c r="S313" s="2" cm="1">
        <f t="array" ref="S313">IF(ISERROR(INDEX(Jornadas[id],ROW()-5)),"",COUNTIFS(_Cortes!$C:$C,INDEX(Jornadas[id],ROW()-5),_Cortes!$B:$B,LOOKUP($S$4,_Barberos!$B:$B,_Barberos!$A:$A)))</f>
        <v>0</v>
      </c>
      <c r="T313" s="21" cm="1">
        <f t="array" ref="T313">IF(ISERROR(INDEX(Jornadas[id],ROW()-5)),"",INT(SUMIFS(Cortes[importe],Cortes[id_jornada],INDEX(Jornadas[id],ROW()-5),Cortes[id_barbero],LOOKUP($S$4,Barberos[nombre],Barberos[id]))*(INDEX(Jornadas[comision_barberos],1)/100)))</f>
        <v>0</v>
      </c>
      <c r="U313" s="21" cm="1">
        <f t="array" ref="U313">IF(ISERROR(INDEX(Jornadas[id],ROW()-5)),"",SUMIFS(Cortes[propina],Cortes[id_jornada],INDEX(Jornadas[id],ROW()-5),Cortes[id_barbero],LOOKUP($S$4,Barberos[nombre],Barberos[id])))</f>
        <v>0</v>
      </c>
      <c r="V313" s="21" cm="1">
        <f t="array" ref="V313">IF(ISERROR(INDEX(Jornadas[id],ROW()-5)),"",SUMIFS(Adelantos[importe],Adelantos[id_jornada],INDEX(Jornadas[id],ROW()-5),Adelantos[id_barbero],LOOKUP($S$4,Barberos[nombre],Barberos[id])))</f>
        <v>0</v>
      </c>
      <c r="W313" s="21" cm="1">
        <f t="array" ref="W313">IF(ISERROR(INDEX(Jornadas[id],ROW()-5)),"",T313+U313-V313)</f>
        <v>0</v>
      </c>
      <c r="X313" s="2" cm="1">
        <f t="array" ref="X313">IF(ISERROR(INDEX(Jornadas[id],ROW()-5)),"",COUNTIFS(_Cortes!$C:$C,INDEX(Jornadas[id],ROW()-5),_Cortes!$B:$B,LOOKUP($X$4,_Barberos!$B:$B,_Barberos!$A:$A)))</f>
        <v>14</v>
      </c>
      <c r="Y313" s="21" cm="1">
        <f t="array" ref="Y313">IF(ISERROR(INDEX(Jornadas[id],ROW()-5)),"",INT(SUMIFS(Cortes[importe],Cortes[id_jornada],INDEX(Jornadas[id],ROW()-5),Cortes[id_barbero],LOOKUP($X$4,Barberos[nombre],Barberos[id]))*(INDEX(Jornadas[comision_barberos],1)/100)))</f>
        <v>71500</v>
      </c>
      <c r="Z313" s="21" cm="1">
        <f t="array" ref="Z313">IF(ISERROR(INDEX(Jornadas[id],ROW()-5)),"",SUMIFS(Cortes[propina],Cortes[id_jornada],INDEX(Jornadas[id],ROW()-5),Cortes[id_barbero],LOOKUP($X$4,Barberos[nombre],Barberos[id])))</f>
        <v>6100</v>
      </c>
      <c r="AA313" s="21" cm="1">
        <f t="array" ref="AA313">IF(ISERROR(INDEX(Jornadas[id],ROW()-5)),"",SUMIFS(Adelantos[importe],Adelantos[id_jornada],INDEX(Jornadas[id],ROW()-5),Adelantos[id_barbero],LOOKUP($X$4,Barberos[nombre],Barberos[id])))</f>
        <v>4000</v>
      </c>
      <c r="AB313" s="21" cm="1">
        <f t="array" ref="AB313">IF(ISERROR(INDEX(Jornadas[id],ROW()-5)),"",Y313+Z313-AA313)</f>
        <v>73600</v>
      </c>
      <c r="AC313" s="2" cm="1">
        <f t="array" ref="AC313">IF(ISERROR(INDEX(Jornadas[id],ROW()-5)),"",COUNTIFS(_Cortes!$C:$C,INDEX(Jornadas[id],ROW()-5),_Cortes!$B:$B,LOOKUP($AC$4,_Barberos!$B:$B,_Barberos!$A:$A)))</f>
        <v>21</v>
      </c>
      <c r="AD313" s="21" cm="1">
        <f t="array" ref="AD313">IF(ISERROR(INDEX(Jornadas[id],ROW()-5)),"",INT(SUMIFS(Cortes[importe],Cortes[id_jornada],INDEX(Jornadas[id],ROW()-5),Cortes[id_barbero],LOOKUP($AC$4,Barberos[nombre],Barberos[id]))*(INDEX(Jornadas[comision_barberos],1)/100)))</f>
        <v>106500</v>
      </c>
      <c r="AE313" s="21" cm="1">
        <f t="array" ref="AE313">IF(ISERROR(INDEX(Jornadas[id],ROW()-5)),"",SUMIFS(Cortes[propina],Cortes[id_jornada],INDEX(Jornadas[id],ROW()-5),Cortes[id_barbero],LOOKUP($AC$4,Barberos[nombre],Barberos[id])))</f>
        <v>0</v>
      </c>
      <c r="AF313" s="21" cm="1">
        <f t="array" ref="AF313">IF(ISERROR(INDEX(Jornadas[id],ROW()-5)),"",SUMIFS(Adelantos[importe],Adelantos[id_jornada],INDEX(Jornadas[id],ROW()-5),Adelantos[id_barbero],LOOKUP($AC$4,Barberos[nombre],Barberos[id])))</f>
        <v>0</v>
      </c>
      <c r="AG313" s="21" cm="1">
        <f t="array" ref="AG313">IF(ISERROR(INDEX(Jornadas[id],ROW()-5)),"",AD313+AE313-AF313)</f>
        <v>106500</v>
      </c>
      <c r="AH313" s="2" cm="1">
        <f t="array" ref="AH313">IF(ISERROR(INDEX(Jornadas[id],ROW()-5)),"",COUNTIFS(_Cortes!$C:$C,INDEX(Jornadas[id],ROW()-5),_Cortes!$B:$B,LOOKUP($AH$4,_Barberos!$B:$B,_Barberos!$A:$A)))</f>
        <v>16</v>
      </c>
      <c r="AI313" s="21" cm="1">
        <f t="array" ref="AI313">IF(ISERROR(INDEX(Jornadas[id],ROW()-5)),"",INT(SUMIFS(Cortes[importe],Cortes[id_jornada],INDEX(Jornadas[id],ROW()-5),Cortes[id_barbero],LOOKUP($AH$4,Barberos[nombre],Barberos[id]))*(INDEX(Jornadas[comision_barberos],1)/100)))</f>
        <v>81500</v>
      </c>
      <c r="AJ313" s="21" cm="1">
        <f t="array" ref="AJ313">IF(ISERROR(INDEX(Jornadas[id],ROW()-5)),"",SUMIFS(Cortes[propina],Cortes[id_jornada],INDEX(Jornadas[id],ROW()-5),Cortes[id_barbero],LOOKUP($AH$4,Barberos[nombre],Barberos[id])))</f>
        <v>2000</v>
      </c>
      <c r="AK313" s="21" cm="1">
        <f t="array" ref="AK313">IF(ISERROR(INDEX(Jornadas[id],ROW()-5)),"",SUMIFS(Adelantos[importe],Adelantos[id_jornada],INDEX(Jornadas[id],ROW()-5),Adelantos[id_barbero],LOOKUP($AH$4,Barberos[nombre],Barberos[id])))</f>
        <v>30500</v>
      </c>
      <c r="AL313" s="21" cm="1">
        <f t="array" ref="AL313">IF(ISERROR(INDEX(Jornadas[id],ROW()-5)),"",AI313+AJ313-AK313)</f>
        <v>53000</v>
      </c>
      <c r="AM313" s="2" cm="1">
        <f t="array" ref="AM313">IF(ISERROR(INDEX(Jornadas[id],ROW()-5)),"",COUNTIFS(_Cortes!$C:$C,INDEX(Jornadas[id],ROW()-5),_Cortes!$B:$B,LOOKUP($AM$4,_Barberos!$B:$B,_Barberos!$A:$A)))</f>
        <v>0</v>
      </c>
      <c r="AN313" s="21" cm="1">
        <f t="array" ref="AN313">IF(ISERROR(INDEX(Jornadas[id],ROW()-5)),"",INT(SUMIFS(Cortes[importe],Cortes[id_jornada],INDEX(Jornadas[id],ROW()-5),Cortes[id_barbero],LOOKUP($AM$4,Barberos[nombre],Barberos[id]))*(INDEX(Jornadas[comision_barberos],1)/100)))</f>
        <v>0</v>
      </c>
      <c r="AO313" s="21" cm="1">
        <f t="array" ref="AO313">IF(ISERROR(INDEX(Jornadas[id],ROW()-5)),"",SUMIFS(Cortes[propina],Cortes[id_jornada],INDEX(Jornadas[id],ROW()-5),Cortes[id_barbero],LOOKUP($AM$4,Barberos[nombre],Barberos[id])))</f>
        <v>0</v>
      </c>
      <c r="AP313" s="21" cm="1">
        <f t="array" ref="AP313">IF(ISERROR(INDEX(Jornadas[id],ROW()-5)),"",SUMIFS(Adelantos[importe],Adelantos[id_jornada],INDEX(Jornadas[id],ROW()-5),Adelantos[id_barbero],LOOKUP($AM$4,Barberos[nombre],Barberos[id])))</f>
        <v>0</v>
      </c>
      <c r="AQ313" s="21" cm="1">
        <f t="array" ref="AQ313">IF(ISERROR(INDEX(Jornadas[id],ROW()-5)),"",AN313+AO313-AP313)</f>
        <v>0</v>
      </c>
      <c r="AR313" s="2" cm="1">
        <f t="array" ref="AR313">IF(ISERROR(INDEX(Jornadas[id],ROW()-5)),"",COUNTIFS(_Cortes!$C:$C,INDEX(Jornadas[id],ROW()-5),_Cortes!$B:$B,LOOKUP($AR$4,_Barberos!$B:$B,_Barberos!$A:$A)))</f>
        <v>0</v>
      </c>
      <c r="AS313" s="21" cm="1">
        <f t="array" ref="AS313">IF(ISERROR(INDEX(Jornadas[id],ROW()-5)),"",INT(SUMIFS(Cortes[importe],Cortes[id_jornada],INDEX(Jornadas[id],ROW()-5),Cortes[id_barbero],LOOKUP($AR$4,Barberos[nombre],Barberos[id]))*(INDEX(Jornadas[comision_barberos],1)/100)))</f>
        <v>0</v>
      </c>
      <c r="AT313" s="21" cm="1">
        <f t="array" ref="AT313">IF(ISERROR(INDEX(Jornadas[id],ROW()-5)),"",SUMIFS(Cortes[propina],Cortes[id_jornada],INDEX(Jornadas[id],ROW()-5),Cortes[id_barbero],LOOKUP($AR$4,Barberos[nombre],Barberos[id])))</f>
        <v>0</v>
      </c>
      <c r="AU313" s="21" cm="1">
        <f t="array" ref="AU313">IF(ISERROR(INDEX(Jornadas[id],ROW()-5)),"",SUMIFS(Adelantos[importe],Adelantos[id_jornada],INDEX(Jornadas[id],ROW()-5),Adelantos[id_barbero],LOOKUP($AR$4,Barberos[nombre],Barberos[id])))</f>
        <v>0</v>
      </c>
      <c r="AV313" s="21" cm="1">
        <f t="array" ref="AV313">IF(ISERROR(INDEX(Jornadas[id],ROW()-5)),"",AS313+AT313-AU313)</f>
        <v>0</v>
      </c>
    </row>
    <row r="314" spans="1:48" ht="15" hidden="1" customHeight="1" x14ac:dyDescent="0.3">
      <c r="A314" s="53" t="str">
        <f t="shared" si="4"/>
        <v>Wednesday</v>
      </c>
      <c r="B314" s="54"/>
      <c r="C314" s="38" cm="1">
        <f t="array" ref="C314">IF(ISERROR(INDEX(Jornadas[id],ROW()-5)),"",INDEX(Jornadas[fecha],ROW()-5))</f>
        <v>46022</v>
      </c>
      <c r="D314" s="1" cm="1">
        <f t="array" ref="D314">IF(ISERROR(INDEX(Jornadas[id],ROW()-5)),"",COUNTIFS(_Cortes!$C:$C,INDEX(Jornadas[id],ROW()-5),_Cortes!$B:$B,LOOKUP($D$4,_Barberos!$B:$B,_Barberos!$A:$A)))</f>
        <v>9</v>
      </c>
      <c r="E314" s="20" cm="1">
        <f t="array" ref="E314">IF(ISERROR(INDEX(Jornadas[id],ROW()-5)),"",INT(SUMIFS(Cortes[importe],Cortes[id_jornada],INDEX(Jornadas[id],ROW()-5),Cortes[id_barbero],LOOKUP($D$4,Barberos[nombre],Barberos[id]))*(INDEX(Jornadas[comision_barberos],1)/100)))</f>
        <v>45000</v>
      </c>
      <c r="F314" s="20" cm="1">
        <f t="array" ref="F314">IF(ISERROR(INDEX(Jornadas[id],ROW()-5)),"",SUMIFS(Cortes[propina],Cortes[id_jornada],INDEX(Jornadas[id],ROW()-5),Cortes[id_barbero],LOOKUP($D$4,Barberos[nombre],Barberos[id])))</f>
        <v>0</v>
      </c>
      <c r="G314" s="20" cm="1">
        <f t="array" ref="G314">IF(ISERROR(INDEX(Jornadas[id],ROW()-5)),"",SUMIFS(Adelantos[importe],Adelantos[id_jornada],INDEX(Jornadas[id],ROW()-5),Adelantos[id_barbero],LOOKUP($D$4,Barberos[nombre],Barberos[id])))</f>
        <v>0</v>
      </c>
      <c r="H314" s="20" cm="1">
        <f t="array" ref="H314">IF(ISERROR(INDEX(Jornadas[id],ROW()-5)),"",E314+F314-G314)</f>
        <v>45000</v>
      </c>
      <c r="I314" s="1" cm="1">
        <f t="array" ref="I314">IF(ISERROR(INDEX(Jornadas[id],ROW()-5)),"",COUNTIFS(_Cortes!$C:$C,INDEX(Jornadas[id],ROW()-5),_Cortes!$B:$B,LOOKUP($I$4,_Barberos!$B:$B,_Barberos!$A:$A)))</f>
        <v>18</v>
      </c>
      <c r="J314" s="20" cm="1">
        <f t="array" ref="J314">IF(ISERROR(INDEX(Jornadas[id],ROW()-5)),"",INT(SUMIFS(Cortes[importe],Cortes[id_jornada],INDEX(Jornadas[id],ROW()-5),Cortes[id_barbero],LOOKUP($I$4,Barberos[nombre],Barberos[id]))*(INDEX(Jornadas[comision_barberos],1)/100)))</f>
        <v>90000</v>
      </c>
      <c r="K314" s="20" cm="1">
        <f t="array" ref="K314">IF(ISERROR(INDEX(Jornadas[id],ROW()-5)),"",SUMIFS(Cortes[propina],Cortes[id_jornada],INDEX(Jornadas[id],ROW()-5),Cortes[id_barbero],LOOKUP($I$4,Barberos[nombre],Barberos[id])))</f>
        <v>13300</v>
      </c>
      <c r="L314" s="20" cm="1">
        <f t="array" ref="L314">IF(ISERROR(INDEX(Jornadas[id],ROW()-5)),"",SUMIFS(Adelantos[importe],Adelantos[id_jornada],INDEX(Jornadas[id],ROW()-5),Adelantos[id_barbero],LOOKUP($I$4,Barberos[nombre],Barberos[id])))</f>
        <v>2400</v>
      </c>
      <c r="M314" s="20" cm="1">
        <f t="array" ref="M314">IF(ISERROR(INDEX(Jornadas[id],ROW()-5)),"",J314+K314-L314)</f>
        <v>100900</v>
      </c>
      <c r="N314" s="1" cm="1">
        <f t="array" ref="N314">IF(ISERROR(INDEX(Jornadas[id],ROW()-5)),"",COUNTIFS(_Cortes!$C:$C,INDEX(Jornadas[id],ROW()-5),_Cortes!$B:$B,LOOKUP($N$4,_Barberos!$B:$B,_Barberos!$A:$A)))</f>
        <v>15</v>
      </c>
      <c r="O314" s="20" cm="1">
        <f t="array" ref="O314">IF(ISERROR(INDEX(Jornadas[id],ROW()-5)),"",INT(SUMIFS(Cortes[importe],Cortes[id_jornada],INDEX(Jornadas[id],ROW()-5),Cortes[id_barbero],LOOKUP($N$4,Barberos[nombre],Barberos[id]))*(INDEX(Jornadas[comision_barberos],1)/100)))</f>
        <v>75000</v>
      </c>
      <c r="P314" s="20" cm="1">
        <f t="array" ref="P314">IF(ISERROR(INDEX(Jornadas[id],ROW()-5)),"",SUMIFS(Cortes[propina],Cortes[id_jornada],INDEX(Jornadas[id],ROW()-5),Cortes[id_barbero],LOOKUP($N$4,Barberos[nombre],Barberos[id])))</f>
        <v>19000</v>
      </c>
      <c r="Q314" s="20" cm="1">
        <f t="array" ref="Q314">IF(ISERROR(INDEX(Jornadas[id],ROW()-5)),"",SUMIFS(Adelantos[importe],Adelantos[id_jornada],INDEX(Jornadas[id],ROW()-5),Adelantos[id_barbero],LOOKUP($N$4,Barberos[nombre],Barberos[id])))</f>
        <v>0</v>
      </c>
      <c r="R314" s="20" cm="1">
        <f t="array" ref="R314">IF(ISERROR(INDEX(Jornadas[id],ROW()-5)),"",O314+P314-Q314)</f>
        <v>94000</v>
      </c>
      <c r="S314" s="1" cm="1">
        <f t="array" ref="S314">IF(ISERROR(INDEX(Jornadas[id],ROW()-5)),"",COUNTIFS(_Cortes!$C:$C,INDEX(Jornadas[id],ROW()-5),_Cortes!$B:$B,LOOKUP($S$4,_Barberos!$B:$B,_Barberos!$A:$A)))</f>
        <v>14</v>
      </c>
      <c r="T314" s="20" cm="1">
        <f t="array" ref="T314">IF(ISERROR(INDEX(Jornadas[id],ROW()-5)),"",INT(SUMIFS(Cortes[importe],Cortes[id_jornada],INDEX(Jornadas[id],ROW()-5),Cortes[id_barbero],LOOKUP($S$4,Barberos[nombre],Barberos[id]))*(INDEX(Jornadas[comision_barberos],1)/100)))</f>
        <v>76000</v>
      </c>
      <c r="U314" s="20" cm="1">
        <f t="array" ref="U314">IF(ISERROR(INDEX(Jornadas[id],ROW()-5)),"",SUMIFS(Cortes[propina],Cortes[id_jornada],INDEX(Jornadas[id],ROW()-5),Cortes[id_barbero],LOOKUP($S$4,Barberos[nombre],Barberos[id])))</f>
        <v>6500</v>
      </c>
      <c r="V314" s="20" cm="1">
        <f t="array" ref="V314">IF(ISERROR(INDEX(Jornadas[id],ROW()-5)),"",SUMIFS(Adelantos[importe],Adelantos[id_jornada],INDEX(Jornadas[id],ROW()-5),Adelantos[id_barbero],LOOKUP($S$4,Barberos[nombre],Barberos[id])))</f>
        <v>10500</v>
      </c>
      <c r="W314" s="20" cm="1">
        <f t="array" ref="W314">IF(ISERROR(INDEX(Jornadas[id],ROW()-5)),"",T314+U314-V314)</f>
        <v>72000</v>
      </c>
      <c r="X314" s="1" cm="1">
        <f t="array" ref="X314">IF(ISERROR(INDEX(Jornadas[id],ROW()-5)),"",COUNTIFS(_Cortes!$C:$C,INDEX(Jornadas[id],ROW()-5),_Cortes!$B:$B,LOOKUP($X$4,_Barberos!$B:$B,_Barberos!$A:$A)))</f>
        <v>12</v>
      </c>
      <c r="Y314" s="20" cm="1">
        <f t="array" ref="Y314">IF(ISERROR(INDEX(Jornadas[id],ROW()-5)),"",INT(SUMIFS(Cortes[importe],Cortes[id_jornada],INDEX(Jornadas[id],ROW()-5),Cortes[id_barbero],LOOKUP($X$4,Barberos[nombre],Barberos[id]))*(INDEX(Jornadas[comision_barberos],1)/100)))</f>
        <v>64500</v>
      </c>
      <c r="Z314" s="20" cm="1">
        <f t="array" ref="Z314">IF(ISERROR(INDEX(Jornadas[id],ROW()-5)),"",SUMIFS(Cortes[propina],Cortes[id_jornada],INDEX(Jornadas[id],ROW()-5),Cortes[id_barbero],LOOKUP($X$4,Barberos[nombre],Barberos[id])))</f>
        <v>7600</v>
      </c>
      <c r="AA314" s="20" cm="1">
        <f t="array" ref="AA314">IF(ISERROR(INDEX(Jornadas[id],ROW()-5)),"",SUMIFS(Adelantos[importe],Adelantos[id_jornada],INDEX(Jornadas[id],ROW()-5),Adelantos[id_barbero],LOOKUP($X$4,Barberos[nombre],Barberos[id])))</f>
        <v>1200</v>
      </c>
      <c r="AB314" s="20" cm="1">
        <f t="array" ref="AB314">IF(ISERROR(INDEX(Jornadas[id],ROW()-5)),"",Y314+Z314-AA314)</f>
        <v>70900</v>
      </c>
      <c r="AC314" s="1" cm="1">
        <f t="array" ref="AC314">IF(ISERROR(INDEX(Jornadas[id],ROW()-5)),"",COUNTIFS(_Cortes!$C:$C,INDEX(Jornadas[id],ROW()-5),_Cortes!$B:$B,LOOKUP($AC$4,_Barberos!$B:$B,_Barberos!$A:$A)))</f>
        <v>18</v>
      </c>
      <c r="AD314" s="20" cm="1">
        <f t="array" ref="AD314">IF(ISERROR(INDEX(Jornadas[id],ROW()-5)),"",INT(SUMIFS(Cortes[importe],Cortes[id_jornada],INDEX(Jornadas[id],ROW()-5),Cortes[id_barbero],LOOKUP($AC$4,Barberos[nombre],Barberos[id]))*(INDEX(Jornadas[comision_barberos],1)/100)))</f>
        <v>91500</v>
      </c>
      <c r="AE314" s="20" cm="1">
        <f t="array" ref="AE314">IF(ISERROR(INDEX(Jornadas[id],ROW()-5)),"",SUMIFS(Cortes[propina],Cortes[id_jornada],INDEX(Jornadas[id],ROW()-5),Cortes[id_barbero],LOOKUP($AC$4,Barberos[nombre],Barberos[id])))</f>
        <v>3000</v>
      </c>
      <c r="AF314" s="20" cm="1">
        <f t="array" ref="AF314">IF(ISERROR(INDEX(Jornadas[id],ROW()-5)),"",SUMIFS(Adelantos[importe],Adelantos[id_jornada],INDEX(Jornadas[id],ROW()-5),Adelantos[id_barbero],LOOKUP($AC$4,Barberos[nombre],Barberos[id])))</f>
        <v>0</v>
      </c>
      <c r="AG314" s="20" cm="1">
        <f t="array" ref="AG314">IF(ISERROR(INDEX(Jornadas[id],ROW()-5)),"",AD314+AE314-AF314)</f>
        <v>94500</v>
      </c>
      <c r="AH314" s="1" cm="1">
        <f t="array" ref="AH314">IF(ISERROR(INDEX(Jornadas[id],ROW()-5)),"",COUNTIFS(_Cortes!$C:$C,INDEX(Jornadas[id],ROW()-5),_Cortes!$B:$B,LOOKUP($AH$4,_Barberos!$B:$B,_Barberos!$A:$A)))</f>
        <v>8</v>
      </c>
      <c r="AI314" s="20" cm="1">
        <f t="array" ref="AI314">IF(ISERROR(INDEX(Jornadas[id],ROW()-5)),"",INT(SUMIFS(Cortes[importe],Cortes[id_jornada],INDEX(Jornadas[id],ROW()-5),Cortes[id_barbero],LOOKUP($AH$4,Barberos[nombre],Barberos[id]))*(INDEX(Jornadas[comision_barberos],1)/100)))</f>
        <v>40000</v>
      </c>
      <c r="AJ314" s="20" cm="1">
        <f t="array" ref="AJ314">IF(ISERROR(INDEX(Jornadas[id],ROW()-5)),"",SUMIFS(Cortes[propina],Cortes[id_jornada],INDEX(Jornadas[id],ROW()-5),Cortes[id_barbero],LOOKUP($AH$4,Barberos[nombre],Barberos[id])))</f>
        <v>10000</v>
      </c>
      <c r="AK314" s="20" cm="1">
        <f t="array" ref="AK314">IF(ISERROR(INDEX(Jornadas[id],ROW()-5)),"",SUMIFS(Adelantos[importe],Adelantos[id_jornada],INDEX(Jornadas[id],ROW()-5),Adelantos[id_barbero],LOOKUP($AH$4,Barberos[nombre],Barberos[id])))</f>
        <v>12400</v>
      </c>
      <c r="AL314" s="20" cm="1">
        <f t="array" ref="AL314">IF(ISERROR(INDEX(Jornadas[id],ROW()-5)),"",AI314+AJ314-AK314)</f>
        <v>37600</v>
      </c>
      <c r="AM314" s="1" cm="1">
        <f t="array" ref="AM314">IF(ISERROR(INDEX(Jornadas[id],ROW()-5)),"",COUNTIFS(_Cortes!$C:$C,INDEX(Jornadas[id],ROW()-5),_Cortes!$B:$B,LOOKUP($AM$4,_Barberos!$B:$B,_Barberos!$A:$A)))</f>
        <v>0</v>
      </c>
      <c r="AN314" s="20" cm="1">
        <f t="array" ref="AN314">IF(ISERROR(INDEX(Jornadas[id],ROW()-5)),"",INT(SUMIFS(Cortes[importe],Cortes[id_jornada],INDEX(Jornadas[id],ROW()-5),Cortes[id_barbero],LOOKUP($AM$4,Barberos[nombre],Barberos[id]))*(INDEX(Jornadas[comision_barberos],1)/100)))</f>
        <v>0</v>
      </c>
      <c r="AO314" s="20" cm="1">
        <f t="array" ref="AO314">IF(ISERROR(INDEX(Jornadas[id],ROW()-5)),"",SUMIFS(Cortes[propina],Cortes[id_jornada],INDEX(Jornadas[id],ROW()-5),Cortes[id_barbero],LOOKUP($AM$4,Barberos[nombre],Barberos[id])))</f>
        <v>0</v>
      </c>
      <c r="AP314" s="20" cm="1">
        <f t="array" ref="AP314">IF(ISERROR(INDEX(Jornadas[id],ROW()-5)),"",SUMIFS(Adelantos[importe],Adelantos[id_jornada],INDEX(Jornadas[id],ROW()-5),Adelantos[id_barbero],LOOKUP($AM$4,Barberos[nombre],Barberos[id])))</f>
        <v>0</v>
      </c>
      <c r="AQ314" s="20" cm="1">
        <f t="array" ref="AQ314">IF(ISERROR(INDEX(Jornadas[id],ROW()-5)),"",AN314+AO314-AP314)</f>
        <v>0</v>
      </c>
      <c r="AR314" s="1" cm="1">
        <f t="array" ref="AR314">IF(ISERROR(INDEX(Jornadas[id],ROW()-5)),"",COUNTIFS(_Cortes!$C:$C,INDEX(Jornadas[id],ROW()-5),_Cortes!$B:$B,LOOKUP($AR$4,_Barberos!$B:$B,_Barberos!$A:$A)))</f>
        <v>0</v>
      </c>
      <c r="AS314" s="20" cm="1">
        <f t="array" ref="AS314">IF(ISERROR(INDEX(Jornadas[id],ROW()-5)),"",INT(SUMIFS(Cortes[importe],Cortes[id_jornada],INDEX(Jornadas[id],ROW()-5),Cortes[id_barbero],LOOKUP($AR$4,Barberos[nombre],Barberos[id]))*(INDEX(Jornadas[comision_barberos],1)/100)))</f>
        <v>0</v>
      </c>
      <c r="AT314" s="20" cm="1">
        <f t="array" ref="AT314">IF(ISERROR(INDEX(Jornadas[id],ROW()-5)),"",SUMIFS(Cortes[propina],Cortes[id_jornada],INDEX(Jornadas[id],ROW()-5),Cortes[id_barbero],LOOKUP($AR$4,Barberos[nombre],Barberos[id])))</f>
        <v>0</v>
      </c>
      <c r="AU314" s="20" cm="1">
        <f t="array" ref="AU314">IF(ISERROR(INDEX(Jornadas[id],ROW()-5)),"",SUMIFS(Adelantos[importe],Adelantos[id_jornada],INDEX(Jornadas[id],ROW()-5),Adelantos[id_barbero],LOOKUP($AR$4,Barberos[nombre],Barberos[id])))</f>
        <v>0</v>
      </c>
      <c r="AV314" s="20" cm="1">
        <f t="array" ref="AV314">IF(ISERROR(INDEX(Jornadas[id],ROW()-5)),"",AS314+AT314-AU314)</f>
        <v>0</v>
      </c>
    </row>
    <row r="315" spans="1:48" ht="15" hidden="1" customHeight="1" x14ac:dyDescent="0.3">
      <c r="A315" s="51" t="str">
        <f t="shared" si="4"/>
        <v/>
      </c>
      <c r="B315" s="52"/>
      <c r="C315" s="36" t="str" cm="1">
        <f t="array" ref="C315">IF(ISERROR(INDEX(Jornadas[id],ROW()-5)),"",INDEX(Jornadas[fecha],ROW()-5))</f>
        <v/>
      </c>
      <c r="D315" s="2" t="str" cm="1">
        <f t="array" ref="D315">IF(ISERROR(INDEX(Jornadas[id],ROW()-5)),"",COUNTIFS(_Cortes!$C:$C,INDEX(Jornadas[id],ROW()-5),_Cortes!$B:$B,LOOKUP($D$4,_Barberos!$B:$B,_Barberos!$A:$A)))</f>
        <v/>
      </c>
      <c r="E315" s="21" t="str" cm="1">
        <f t="array" ref="E315">IF(ISERROR(INDEX(Jornadas[id],ROW()-5)),"",INT(SUMIFS(Cortes[importe],Cortes[id_jornada],INDEX(Jornadas[id],ROW()-5),Cortes[id_barbero],LOOKUP($D$4,Barberos[nombre],Barberos[id]))*(INDEX(Jornadas[comision_barberos],1)/100)))</f>
        <v/>
      </c>
      <c r="F315" s="21" t="str" cm="1">
        <f t="array" ref="F315">IF(ISERROR(INDEX(Jornadas[id],ROW()-5)),"",SUMIFS(Cortes[propina],Cortes[id_jornada],INDEX(Jornadas[id],ROW()-5),Cortes[id_barbero],LOOKUP($D$4,Barberos[nombre],Barberos[id])))</f>
        <v/>
      </c>
      <c r="G315" s="21" t="str" cm="1">
        <f t="array" ref="G315">IF(ISERROR(INDEX(Jornadas[id],ROW()-5)),"",SUMIFS(Adelantos[importe],Adelantos[id_jornada],INDEX(Jornadas[id],ROW()-5),Adelantos[id_barbero],LOOKUP($D$4,Barberos[nombre],Barberos[id])))</f>
        <v/>
      </c>
      <c r="H315" s="21" t="str" cm="1">
        <f t="array" ref="H315">IF(ISERROR(INDEX(Jornadas[id],ROW()-5)),"",E315+F315-G315)</f>
        <v/>
      </c>
      <c r="I315" s="2" t="str" cm="1">
        <f t="array" ref="I315">IF(ISERROR(INDEX(Jornadas[id],ROW()-5)),"",COUNTIFS(_Cortes!$C:$C,INDEX(Jornadas[id],ROW()-5),_Cortes!$B:$B,LOOKUP($I$4,_Barberos!$B:$B,_Barberos!$A:$A)))</f>
        <v/>
      </c>
      <c r="J315" s="21" t="str" cm="1">
        <f t="array" ref="J315">IF(ISERROR(INDEX(Jornadas[id],ROW()-5)),"",INT(SUMIFS(Cortes[importe],Cortes[id_jornada],INDEX(Jornadas[id],ROW()-5),Cortes[id_barbero],LOOKUP($I$4,Barberos[nombre],Barberos[id]))*(INDEX(Jornadas[comision_barberos],1)/100)))</f>
        <v/>
      </c>
      <c r="K315" s="21" t="str" cm="1">
        <f t="array" ref="K315">IF(ISERROR(INDEX(Jornadas[id],ROW()-5)),"",SUMIFS(Cortes[propina],Cortes[id_jornada],INDEX(Jornadas[id],ROW()-5),Cortes[id_barbero],LOOKUP($I$4,Barberos[nombre],Barberos[id])))</f>
        <v/>
      </c>
      <c r="L315" s="21" t="str" cm="1">
        <f t="array" ref="L315">IF(ISERROR(INDEX(Jornadas[id],ROW()-5)),"",SUMIFS(Adelantos[importe],Adelantos[id_jornada],INDEX(Jornadas[id],ROW()-5),Adelantos[id_barbero],LOOKUP($I$4,Barberos[nombre],Barberos[id])))</f>
        <v/>
      </c>
      <c r="M315" s="21" t="str" cm="1">
        <f t="array" ref="M315">IF(ISERROR(INDEX(Jornadas[id],ROW()-5)),"",J315+K315-L315)</f>
        <v/>
      </c>
      <c r="N315" s="2" t="str" cm="1">
        <f t="array" ref="N315">IF(ISERROR(INDEX(Jornadas[id],ROW()-5)),"",COUNTIFS(_Cortes!$C:$C,INDEX(Jornadas[id],ROW()-5),_Cortes!$B:$B,LOOKUP($N$4,_Barberos!$B:$B,_Barberos!$A:$A)))</f>
        <v/>
      </c>
      <c r="O315" s="21" t="str" cm="1">
        <f t="array" ref="O315">IF(ISERROR(INDEX(Jornadas[id],ROW()-5)),"",INT(SUMIFS(Cortes[importe],Cortes[id_jornada],INDEX(Jornadas[id],ROW()-5),Cortes[id_barbero],LOOKUP($N$4,Barberos[nombre],Barberos[id]))*(INDEX(Jornadas[comision_barberos],1)/100)))</f>
        <v/>
      </c>
      <c r="P315" s="21" t="str" cm="1">
        <f t="array" ref="P315">IF(ISERROR(INDEX(Jornadas[id],ROW()-5)),"",SUMIFS(Cortes[propina],Cortes[id_jornada],INDEX(Jornadas[id],ROW()-5),Cortes[id_barbero],LOOKUP($N$4,Barberos[nombre],Barberos[id])))</f>
        <v/>
      </c>
      <c r="Q315" s="21" t="str" cm="1">
        <f t="array" ref="Q315">IF(ISERROR(INDEX(Jornadas[id],ROW()-5)),"",SUMIFS(Adelantos[importe],Adelantos[id_jornada],INDEX(Jornadas[id],ROW()-5),Adelantos[id_barbero],LOOKUP($N$4,Barberos[nombre],Barberos[id])))</f>
        <v/>
      </c>
      <c r="R315" s="21" t="str" cm="1">
        <f t="array" ref="R315">IF(ISERROR(INDEX(Jornadas[id],ROW()-5)),"",O315+P315-Q315)</f>
        <v/>
      </c>
      <c r="S315" s="2" t="str" cm="1">
        <f t="array" ref="S315">IF(ISERROR(INDEX(Jornadas[id],ROW()-5)),"",COUNTIFS(_Cortes!$C:$C,INDEX(Jornadas[id],ROW()-5),_Cortes!$B:$B,LOOKUP($S$4,_Barberos!$B:$B,_Barberos!$A:$A)))</f>
        <v/>
      </c>
      <c r="T315" s="21" t="str" cm="1">
        <f t="array" ref="T315">IF(ISERROR(INDEX(Jornadas[id],ROW()-5)),"",INT(SUMIFS(Cortes[importe],Cortes[id_jornada],INDEX(Jornadas[id],ROW()-5),Cortes[id_barbero],LOOKUP($S$4,Barberos[nombre],Barberos[id]))*(INDEX(Jornadas[comision_barberos],1)/100)))</f>
        <v/>
      </c>
      <c r="U315" s="21" t="str" cm="1">
        <f t="array" ref="U315">IF(ISERROR(INDEX(Jornadas[id],ROW()-5)),"",SUMIFS(Cortes[propina],Cortes[id_jornada],INDEX(Jornadas[id],ROW()-5),Cortes[id_barbero],LOOKUP($S$4,Barberos[nombre],Barberos[id])))</f>
        <v/>
      </c>
      <c r="V315" s="21" t="str" cm="1">
        <f t="array" ref="V315">IF(ISERROR(INDEX(Jornadas[id],ROW()-5)),"",SUMIFS(Adelantos[importe],Adelantos[id_jornada],INDEX(Jornadas[id],ROW()-5),Adelantos[id_barbero],LOOKUP($S$4,Barberos[nombre],Barberos[id])))</f>
        <v/>
      </c>
      <c r="W315" s="21" t="str" cm="1">
        <f t="array" ref="W315">IF(ISERROR(INDEX(Jornadas[id],ROW()-5)),"",T315+U315-V315)</f>
        <v/>
      </c>
      <c r="X315" s="2" t="str" cm="1">
        <f t="array" ref="X315">IF(ISERROR(INDEX(Jornadas[id],ROW()-5)),"",COUNTIFS(_Cortes!$C:$C,INDEX(Jornadas[id],ROW()-5),_Cortes!$B:$B,LOOKUP($X$4,_Barberos!$B:$B,_Barberos!$A:$A)))</f>
        <v/>
      </c>
      <c r="Y315" s="21" t="str" cm="1">
        <f t="array" ref="Y315">IF(ISERROR(INDEX(Jornadas[id],ROW()-5)),"",INT(SUMIFS(Cortes[importe],Cortes[id_jornada],INDEX(Jornadas[id],ROW()-5),Cortes[id_barbero],LOOKUP($X$4,Barberos[nombre],Barberos[id]))*(INDEX(Jornadas[comision_barberos],1)/100)))</f>
        <v/>
      </c>
      <c r="Z315" s="21" t="str" cm="1">
        <f t="array" ref="Z315">IF(ISERROR(INDEX(Jornadas[id],ROW()-5)),"",SUMIFS(Cortes[propina],Cortes[id_jornada],INDEX(Jornadas[id],ROW()-5),Cortes[id_barbero],LOOKUP($X$4,Barberos[nombre],Barberos[id])))</f>
        <v/>
      </c>
      <c r="AA315" s="21" t="str" cm="1">
        <f t="array" ref="AA315">IF(ISERROR(INDEX(Jornadas[id],ROW()-5)),"",SUMIFS(Adelantos[importe],Adelantos[id_jornada],INDEX(Jornadas[id],ROW()-5),Adelantos[id_barbero],LOOKUP($X$4,Barberos[nombre],Barberos[id])))</f>
        <v/>
      </c>
      <c r="AB315" s="21" t="str" cm="1">
        <f t="array" ref="AB315">IF(ISERROR(INDEX(Jornadas[id],ROW()-5)),"",Y315+Z315-AA315)</f>
        <v/>
      </c>
      <c r="AC315" s="2" t="str" cm="1">
        <f t="array" ref="AC315">IF(ISERROR(INDEX(Jornadas[id],ROW()-5)),"",COUNTIFS(_Cortes!$C:$C,INDEX(Jornadas[id],ROW()-5),_Cortes!$B:$B,LOOKUP($AC$4,_Barberos!$B:$B,_Barberos!$A:$A)))</f>
        <v/>
      </c>
      <c r="AD315" s="21" t="str" cm="1">
        <f t="array" ref="AD315">IF(ISERROR(INDEX(Jornadas[id],ROW()-5)),"",INT(SUMIFS(Cortes[importe],Cortes[id_jornada],INDEX(Jornadas[id],ROW()-5),Cortes[id_barbero],LOOKUP($AC$4,Barberos[nombre],Barberos[id]))*(INDEX(Jornadas[comision_barberos],1)/100)))</f>
        <v/>
      </c>
      <c r="AE315" s="21" t="str" cm="1">
        <f t="array" ref="AE315">IF(ISERROR(INDEX(Jornadas[id],ROW()-5)),"",SUMIFS(Cortes[propina],Cortes[id_jornada],INDEX(Jornadas[id],ROW()-5),Cortes[id_barbero],LOOKUP($AC$4,Barberos[nombre],Barberos[id])))</f>
        <v/>
      </c>
      <c r="AF315" s="21" t="str" cm="1">
        <f t="array" ref="AF315">IF(ISERROR(INDEX(Jornadas[id],ROW()-5)),"",SUMIFS(Adelantos[importe],Adelantos[id_jornada],INDEX(Jornadas[id],ROW()-5),Adelantos[id_barbero],LOOKUP($AC$4,Barberos[nombre],Barberos[id])))</f>
        <v/>
      </c>
      <c r="AG315" s="21" t="str" cm="1">
        <f t="array" ref="AG315">IF(ISERROR(INDEX(Jornadas[id],ROW()-5)),"",AD315+AE315-AF315)</f>
        <v/>
      </c>
      <c r="AH315" s="2" t="str" cm="1">
        <f t="array" ref="AH315">IF(ISERROR(INDEX(Jornadas[id],ROW()-5)),"",COUNTIFS(_Cortes!$C:$C,INDEX(Jornadas[id],ROW()-5),_Cortes!$B:$B,LOOKUP($AH$4,_Barberos!$B:$B,_Barberos!$A:$A)))</f>
        <v/>
      </c>
      <c r="AI315" s="21" t="str" cm="1">
        <f t="array" ref="AI315">IF(ISERROR(INDEX(Jornadas[id],ROW()-5)),"",INT(SUMIFS(Cortes[importe],Cortes[id_jornada],INDEX(Jornadas[id],ROW()-5),Cortes[id_barbero],LOOKUP($AH$4,Barberos[nombre],Barberos[id]))*(INDEX(Jornadas[comision_barberos],1)/100)))</f>
        <v/>
      </c>
      <c r="AJ315" s="21" t="str" cm="1">
        <f t="array" ref="AJ315">IF(ISERROR(INDEX(Jornadas[id],ROW()-5)),"",SUMIFS(Cortes[propina],Cortes[id_jornada],INDEX(Jornadas[id],ROW()-5),Cortes[id_barbero],LOOKUP($AH$4,Barberos[nombre],Barberos[id])))</f>
        <v/>
      </c>
      <c r="AK315" s="21" t="str" cm="1">
        <f t="array" ref="AK315">IF(ISERROR(INDEX(Jornadas[id],ROW()-5)),"",SUMIFS(Adelantos[importe],Adelantos[id_jornada],INDEX(Jornadas[id],ROW()-5),Adelantos[id_barbero],LOOKUP($AH$4,Barberos[nombre],Barberos[id])))</f>
        <v/>
      </c>
      <c r="AL315" s="21" t="str" cm="1">
        <f t="array" ref="AL315">IF(ISERROR(INDEX(Jornadas[id],ROW()-5)),"",AI315+AJ315-AK315)</f>
        <v/>
      </c>
      <c r="AM315" s="2" t="str" cm="1">
        <f t="array" ref="AM315">IF(ISERROR(INDEX(Jornadas[id],ROW()-5)),"",COUNTIFS(_Cortes!$C:$C,INDEX(Jornadas[id],ROW()-5),_Cortes!$B:$B,LOOKUP($AM$4,_Barberos!$B:$B,_Barberos!$A:$A)))</f>
        <v/>
      </c>
      <c r="AN315" s="21" t="str" cm="1">
        <f t="array" ref="AN315">IF(ISERROR(INDEX(Jornadas[id],ROW()-5)),"",INT(SUMIFS(Cortes[importe],Cortes[id_jornada],INDEX(Jornadas[id],ROW()-5),Cortes[id_barbero],LOOKUP($AM$4,Barberos[nombre],Barberos[id]))*(INDEX(Jornadas[comision_barberos],1)/100)))</f>
        <v/>
      </c>
      <c r="AO315" s="21" t="str" cm="1">
        <f t="array" ref="AO315">IF(ISERROR(INDEX(Jornadas[id],ROW()-5)),"",SUMIFS(Cortes[propina],Cortes[id_jornada],INDEX(Jornadas[id],ROW()-5),Cortes[id_barbero],LOOKUP($AM$4,Barberos[nombre],Barberos[id])))</f>
        <v/>
      </c>
      <c r="AP315" s="21" t="str" cm="1">
        <f t="array" ref="AP315">IF(ISERROR(INDEX(Jornadas[id],ROW()-5)),"",SUMIFS(Adelantos[importe],Adelantos[id_jornada],INDEX(Jornadas[id],ROW()-5),Adelantos[id_barbero],LOOKUP($AM$4,Barberos[nombre],Barberos[id])))</f>
        <v/>
      </c>
      <c r="AQ315" s="21" t="str" cm="1">
        <f t="array" ref="AQ315">IF(ISERROR(INDEX(Jornadas[id],ROW()-5)),"",AN315+AO315-AP315)</f>
        <v/>
      </c>
      <c r="AR315" s="2" t="str" cm="1">
        <f t="array" ref="AR315">IF(ISERROR(INDEX(Jornadas[id],ROW()-5)),"",COUNTIFS(_Cortes!$C:$C,INDEX(Jornadas[id],ROW()-5),_Cortes!$B:$B,LOOKUP($AR$4,_Barberos!$B:$B,_Barberos!$A:$A)))</f>
        <v/>
      </c>
      <c r="AS315" s="21" t="str" cm="1">
        <f t="array" ref="AS315">IF(ISERROR(INDEX(Jornadas[id],ROW()-5)),"",INT(SUMIFS(Cortes[importe],Cortes[id_jornada],INDEX(Jornadas[id],ROW()-5),Cortes[id_barbero],LOOKUP($AR$4,Barberos[nombre],Barberos[id]))*(INDEX(Jornadas[comision_barberos],1)/100)))</f>
        <v/>
      </c>
      <c r="AT315" s="21" t="str" cm="1">
        <f t="array" ref="AT315">IF(ISERROR(INDEX(Jornadas[id],ROW()-5)),"",SUMIFS(Cortes[propina],Cortes[id_jornada],INDEX(Jornadas[id],ROW()-5),Cortes[id_barbero],LOOKUP($AR$4,Barberos[nombre],Barberos[id])))</f>
        <v/>
      </c>
      <c r="AU315" s="21" t="str" cm="1">
        <f t="array" ref="AU315">IF(ISERROR(INDEX(Jornadas[id],ROW()-5)),"",SUMIFS(Adelantos[importe],Adelantos[id_jornada],INDEX(Jornadas[id],ROW()-5),Adelantos[id_barbero],LOOKUP($AR$4,Barberos[nombre],Barberos[id])))</f>
        <v/>
      </c>
      <c r="AV315" s="21" t="str" cm="1">
        <f t="array" ref="AV315">IF(ISERROR(INDEX(Jornadas[id],ROW()-5)),"",AS315+AT315-AU315)</f>
        <v/>
      </c>
    </row>
    <row r="316" spans="1:48" ht="15" hidden="1" customHeight="1" x14ac:dyDescent="0.3">
      <c r="A316" s="53" t="str">
        <f t="shared" si="4"/>
        <v/>
      </c>
      <c r="B316" s="54"/>
      <c r="C316" s="38" t="str" cm="1">
        <f t="array" ref="C316">IF(ISERROR(INDEX(Jornadas[id],ROW()-5)),"",INDEX(Jornadas[fecha],ROW()-5))</f>
        <v/>
      </c>
      <c r="D316" s="1" t="str" cm="1">
        <f t="array" ref="D316">IF(ISERROR(INDEX(Jornadas[id],ROW()-5)),"",COUNTIFS(_Cortes!$C:$C,INDEX(Jornadas[id],ROW()-5),_Cortes!$B:$B,LOOKUP($D$4,_Barberos!$B:$B,_Barberos!$A:$A)))</f>
        <v/>
      </c>
      <c r="E316" s="20" t="str" cm="1">
        <f t="array" ref="E316">IF(ISERROR(INDEX(Jornadas[id],ROW()-5)),"",INT(SUMIFS(Cortes[importe],Cortes[id_jornada],INDEX(Jornadas[id],ROW()-5),Cortes[id_barbero],LOOKUP($D$4,Barberos[nombre],Barberos[id]))*(INDEX(Jornadas[comision_barberos],1)/100)))</f>
        <v/>
      </c>
      <c r="F316" s="20" t="str" cm="1">
        <f t="array" ref="F316">IF(ISERROR(INDEX(Jornadas[id],ROW()-5)),"",SUMIFS(Cortes[propina],Cortes[id_jornada],INDEX(Jornadas[id],ROW()-5),Cortes[id_barbero],LOOKUP($D$4,Barberos[nombre],Barberos[id])))</f>
        <v/>
      </c>
      <c r="G316" s="20" t="str" cm="1">
        <f t="array" ref="G316">IF(ISERROR(INDEX(Jornadas[id],ROW()-5)),"",SUMIFS(Adelantos[importe],Adelantos[id_jornada],INDEX(Jornadas[id],ROW()-5),Adelantos[id_barbero],LOOKUP($D$4,Barberos[nombre],Barberos[id])))</f>
        <v/>
      </c>
      <c r="H316" s="20" t="str" cm="1">
        <f t="array" ref="H316">IF(ISERROR(INDEX(Jornadas[id],ROW()-5)),"",E316+F316-G316)</f>
        <v/>
      </c>
      <c r="I316" s="1" t="str" cm="1">
        <f t="array" ref="I316">IF(ISERROR(INDEX(Jornadas[id],ROW()-5)),"",COUNTIFS(_Cortes!$C:$C,INDEX(Jornadas[id],ROW()-5),_Cortes!$B:$B,LOOKUP($I$4,_Barberos!$B:$B,_Barberos!$A:$A)))</f>
        <v/>
      </c>
      <c r="J316" s="20" t="str" cm="1">
        <f t="array" ref="J316">IF(ISERROR(INDEX(Jornadas[id],ROW()-5)),"",INT(SUMIFS(Cortes[importe],Cortes[id_jornada],INDEX(Jornadas[id],ROW()-5),Cortes[id_barbero],LOOKUP($I$4,Barberos[nombre],Barberos[id]))*(INDEX(Jornadas[comision_barberos],1)/100)))</f>
        <v/>
      </c>
      <c r="K316" s="20" t="str" cm="1">
        <f t="array" ref="K316">IF(ISERROR(INDEX(Jornadas[id],ROW()-5)),"",SUMIFS(Cortes[propina],Cortes[id_jornada],INDEX(Jornadas[id],ROW()-5),Cortes[id_barbero],LOOKUP($I$4,Barberos[nombre],Barberos[id])))</f>
        <v/>
      </c>
      <c r="L316" s="20" t="str" cm="1">
        <f t="array" ref="L316">IF(ISERROR(INDEX(Jornadas[id],ROW()-5)),"",SUMIFS(Adelantos[importe],Adelantos[id_jornada],INDEX(Jornadas[id],ROW()-5),Adelantos[id_barbero],LOOKUP($I$4,Barberos[nombre],Barberos[id])))</f>
        <v/>
      </c>
      <c r="M316" s="20" t="str" cm="1">
        <f t="array" ref="M316">IF(ISERROR(INDEX(Jornadas[id],ROW()-5)),"",J316+K316-L316)</f>
        <v/>
      </c>
      <c r="N316" s="1" t="str" cm="1">
        <f t="array" ref="N316">IF(ISERROR(INDEX(Jornadas[id],ROW()-5)),"",COUNTIFS(_Cortes!$C:$C,INDEX(Jornadas[id],ROW()-5),_Cortes!$B:$B,LOOKUP($N$4,_Barberos!$B:$B,_Barberos!$A:$A)))</f>
        <v/>
      </c>
      <c r="O316" s="20" t="str" cm="1">
        <f t="array" ref="O316">IF(ISERROR(INDEX(Jornadas[id],ROW()-5)),"",INT(SUMIFS(Cortes[importe],Cortes[id_jornada],INDEX(Jornadas[id],ROW()-5),Cortes[id_barbero],LOOKUP($N$4,Barberos[nombre],Barberos[id]))*(INDEX(Jornadas[comision_barberos],1)/100)))</f>
        <v/>
      </c>
      <c r="P316" s="20" t="str" cm="1">
        <f t="array" ref="P316">IF(ISERROR(INDEX(Jornadas[id],ROW()-5)),"",SUMIFS(Cortes[propina],Cortes[id_jornada],INDEX(Jornadas[id],ROW()-5),Cortes[id_barbero],LOOKUP($N$4,Barberos[nombre],Barberos[id])))</f>
        <v/>
      </c>
      <c r="Q316" s="20" t="str" cm="1">
        <f t="array" ref="Q316">IF(ISERROR(INDEX(Jornadas[id],ROW()-5)),"",SUMIFS(Adelantos[importe],Adelantos[id_jornada],INDEX(Jornadas[id],ROW()-5),Adelantos[id_barbero],LOOKUP($N$4,Barberos[nombre],Barberos[id])))</f>
        <v/>
      </c>
      <c r="R316" s="20" t="str" cm="1">
        <f t="array" ref="R316">IF(ISERROR(INDEX(Jornadas[id],ROW()-5)),"",O316+P316-Q316)</f>
        <v/>
      </c>
      <c r="S316" s="1" t="str" cm="1">
        <f t="array" ref="S316">IF(ISERROR(INDEX(Jornadas[id],ROW()-5)),"",COUNTIFS(_Cortes!$C:$C,INDEX(Jornadas[id],ROW()-5),_Cortes!$B:$B,LOOKUP($S$4,_Barberos!$B:$B,_Barberos!$A:$A)))</f>
        <v/>
      </c>
      <c r="T316" s="20" t="str" cm="1">
        <f t="array" ref="T316">IF(ISERROR(INDEX(Jornadas[id],ROW()-5)),"",INT(SUMIFS(Cortes[importe],Cortes[id_jornada],INDEX(Jornadas[id],ROW()-5),Cortes[id_barbero],LOOKUP($S$4,Barberos[nombre],Barberos[id]))*(INDEX(Jornadas[comision_barberos],1)/100)))</f>
        <v/>
      </c>
      <c r="U316" s="20" t="str" cm="1">
        <f t="array" ref="U316">IF(ISERROR(INDEX(Jornadas[id],ROW()-5)),"",SUMIFS(Cortes[propina],Cortes[id_jornada],INDEX(Jornadas[id],ROW()-5),Cortes[id_barbero],LOOKUP($S$4,Barberos[nombre],Barberos[id])))</f>
        <v/>
      </c>
      <c r="V316" s="20" t="str" cm="1">
        <f t="array" ref="V316">IF(ISERROR(INDEX(Jornadas[id],ROW()-5)),"",SUMIFS(Adelantos[importe],Adelantos[id_jornada],INDEX(Jornadas[id],ROW()-5),Adelantos[id_barbero],LOOKUP($S$4,Barberos[nombre],Barberos[id])))</f>
        <v/>
      </c>
      <c r="W316" s="20" t="str" cm="1">
        <f t="array" ref="W316">IF(ISERROR(INDEX(Jornadas[id],ROW()-5)),"",T316+U316-V316)</f>
        <v/>
      </c>
      <c r="X316" s="1" t="str" cm="1">
        <f t="array" ref="X316">IF(ISERROR(INDEX(Jornadas[id],ROW()-5)),"",COUNTIFS(_Cortes!$C:$C,INDEX(Jornadas[id],ROW()-5),_Cortes!$B:$B,LOOKUP($X$4,_Barberos!$B:$B,_Barberos!$A:$A)))</f>
        <v/>
      </c>
      <c r="Y316" s="20" t="str" cm="1">
        <f t="array" ref="Y316">IF(ISERROR(INDEX(Jornadas[id],ROW()-5)),"",INT(SUMIFS(Cortes[importe],Cortes[id_jornada],INDEX(Jornadas[id],ROW()-5),Cortes[id_barbero],LOOKUP($X$4,Barberos[nombre],Barberos[id]))*(INDEX(Jornadas[comision_barberos],1)/100)))</f>
        <v/>
      </c>
      <c r="Z316" s="20" t="str" cm="1">
        <f t="array" ref="Z316">IF(ISERROR(INDEX(Jornadas[id],ROW()-5)),"",SUMIFS(Cortes[propina],Cortes[id_jornada],INDEX(Jornadas[id],ROW()-5),Cortes[id_barbero],LOOKUP($X$4,Barberos[nombre],Barberos[id])))</f>
        <v/>
      </c>
      <c r="AA316" s="20" t="str" cm="1">
        <f t="array" ref="AA316">IF(ISERROR(INDEX(Jornadas[id],ROW()-5)),"",SUMIFS(Adelantos[importe],Adelantos[id_jornada],INDEX(Jornadas[id],ROW()-5),Adelantos[id_barbero],LOOKUP($X$4,Barberos[nombre],Barberos[id])))</f>
        <v/>
      </c>
      <c r="AB316" s="20" t="str" cm="1">
        <f t="array" ref="AB316">IF(ISERROR(INDEX(Jornadas[id],ROW()-5)),"",Y316+Z316-AA316)</f>
        <v/>
      </c>
      <c r="AC316" s="1" t="str" cm="1">
        <f t="array" ref="AC316">IF(ISERROR(INDEX(Jornadas[id],ROW()-5)),"",COUNTIFS(_Cortes!$C:$C,INDEX(Jornadas[id],ROW()-5),_Cortes!$B:$B,LOOKUP($AC$4,_Barberos!$B:$B,_Barberos!$A:$A)))</f>
        <v/>
      </c>
      <c r="AD316" s="20" t="str" cm="1">
        <f t="array" ref="AD316">IF(ISERROR(INDEX(Jornadas[id],ROW()-5)),"",INT(SUMIFS(Cortes[importe],Cortes[id_jornada],INDEX(Jornadas[id],ROW()-5),Cortes[id_barbero],LOOKUP($AC$4,Barberos[nombre],Barberos[id]))*(INDEX(Jornadas[comision_barberos],1)/100)))</f>
        <v/>
      </c>
      <c r="AE316" s="20" t="str" cm="1">
        <f t="array" ref="AE316">IF(ISERROR(INDEX(Jornadas[id],ROW()-5)),"",SUMIFS(Cortes[propina],Cortes[id_jornada],INDEX(Jornadas[id],ROW()-5),Cortes[id_barbero],LOOKUP($AC$4,Barberos[nombre],Barberos[id])))</f>
        <v/>
      </c>
      <c r="AF316" s="20" t="str" cm="1">
        <f t="array" ref="AF316">IF(ISERROR(INDEX(Jornadas[id],ROW()-5)),"",SUMIFS(Adelantos[importe],Adelantos[id_jornada],INDEX(Jornadas[id],ROW()-5),Adelantos[id_barbero],LOOKUP($AC$4,Barberos[nombre],Barberos[id])))</f>
        <v/>
      </c>
      <c r="AG316" s="20" t="str" cm="1">
        <f t="array" ref="AG316">IF(ISERROR(INDEX(Jornadas[id],ROW()-5)),"",AD316+AE316-AF316)</f>
        <v/>
      </c>
      <c r="AH316" s="1" t="str" cm="1">
        <f t="array" ref="AH316">IF(ISERROR(INDEX(Jornadas[id],ROW()-5)),"",COUNTIFS(_Cortes!$C:$C,INDEX(Jornadas[id],ROW()-5),_Cortes!$B:$B,LOOKUP($AH$4,_Barberos!$B:$B,_Barberos!$A:$A)))</f>
        <v/>
      </c>
      <c r="AI316" s="20" t="str" cm="1">
        <f t="array" ref="AI316">IF(ISERROR(INDEX(Jornadas[id],ROW()-5)),"",INT(SUMIFS(Cortes[importe],Cortes[id_jornada],INDEX(Jornadas[id],ROW()-5),Cortes[id_barbero],LOOKUP($AH$4,Barberos[nombre],Barberos[id]))*(INDEX(Jornadas[comision_barberos],1)/100)))</f>
        <v/>
      </c>
      <c r="AJ316" s="20" t="str" cm="1">
        <f t="array" ref="AJ316">IF(ISERROR(INDEX(Jornadas[id],ROW()-5)),"",SUMIFS(Cortes[propina],Cortes[id_jornada],INDEX(Jornadas[id],ROW()-5),Cortes[id_barbero],LOOKUP($AH$4,Barberos[nombre],Barberos[id])))</f>
        <v/>
      </c>
      <c r="AK316" s="20" t="str" cm="1">
        <f t="array" ref="AK316">IF(ISERROR(INDEX(Jornadas[id],ROW()-5)),"",SUMIFS(Adelantos[importe],Adelantos[id_jornada],INDEX(Jornadas[id],ROW()-5),Adelantos[id_barbero],LOOKUP($AH$4,Barberos[nombre],Barberos[id])))</f>
        <v/>
      </c>
      <c r="AL316" s="20" t="str" cm="1">
        <f t="array" ref="AL316">IF(ISERROR(INDEX(Jornadas[id],ROW()-5)),"",AI316+AJ316-AK316)</f>
        <v/>
      </c>
      <c r="AM316" s="1" t="str" cm="1">
        <f t="array" ref="AM316">IF(ISERROR(INDEX(Jornadas[id],ROW()-5)),"",COUNTIFS(_Cortes!$C:$C,INDEX(Jornadas[id],ROW()-5),_Cortes!$B:$B,LOOKUP($AM$4,_Barberos!$B:$B,_Barberos!$A:$A)))</f>
        <v/>
      </c>
      <c r="AN316" s="20" t="str" cm="1">
        <f t="array" ref="AN316">IF(ISERROR(INDEX(Jornadas[id],ROW()-5)),"",INT(SUMIFS(Cortes[importe],Cortes[id_jornada],INDEX(Jornadas[id],ROW()-5),Cortes[id_barbero],LOOKUP($AM$4,Barberos[nombre],Barberos[id]))*(INDEX(Jornadas[comision_barberos],1)/100)))</f>
        <v/>
      </c>
      <c r="AO316" s="20" t="str" cm="1">
        <f t="array" ref="AO316">IF(ISERROR(INDEX(Jornadas[id],ROW()-5)),"",SUMIFS(Cortes[propina],Cortes[id_jornada],INDEX(Jornadas[id],ROW()-5),Cortes[id_barbero],LOOKUP($AM$4,Barberos[nombre],Barberos[id])))</f>
        <v/>
      </c>
      <c r="AP316" s="20" t="str" cm="1">
        <f t="array" ref="AP316">IF(ISERROR(INDEX(Jornadas[id],ROW()-5)),"",SUMIFS(Adelantos[importe],Adelantos[id_jornada],INDEX(Jornadas[id],ROW()-5),Adelantos[id_barbero],LOOKUP($AM$4,Barberos[nombre],Barberos[id])))</f>
        <v/>
      </c>
      <c r="AQ316" s="20" t="str" cm="1">
        <f t="array" ref="AQ316">IF(ISERROR(INDEX(Jornadas[id],ROW()-5)),"",AN316+AO316-AP316)</f>
        <v/>
      </c>
      <c r="AR316" s="1" t="str" cm="1">
        <f t="array" ref="AR316">IF(ISERROR(INDEX(Jornadas[id],ROW()-5)),"",COUNTIFS(_Cortes!$C:$C,INDEX(Jornadas[id],ROW()-5),_Cortes!$B:$B,LOOKUP($AR$4,_Barberos!$B:$B,_Barberos!$A:$A)))</f>
        <v/>
      </c>
      <c r="AS316" s="20" t="str" cm="1">
        <f t="array" ref="AS316">IF(ISERROR(INDEX(Jornadas[id],ROW()-5)),"",INT(SUMIFS(Cortes[importe],Cortes[id_jornada],INDEX(Jornadas[id],ROW()-5),Cortes[id_barbero],LOOKUP($AR$4,Barberos[nombre],Barberos[id]))*(INDEX(Jornadas[comision_barberos],1)/100)))</f>
        <v/>
      </c>
      <c r="AT316" s="20" t="str" cm="1">
        <f t="array" ref="AT316">IF(ISERROR(INDEX(Jornadas[id],ROW()-5)),"",SUMIFS(Cortes[propina],Cortes[id_jornada],INDEX(Jornadas[id],ROW()-5),Cortes[id_barbero],LOOKUP($AR$4,Barberos[nombre],Barberos[id])))</f>
        <v/>
      </c>
      <c r="AU316" s="20" t="str" cm="1">
        <f t="array" ref="AU316">IF(ISERROR(INDEX(Jornadas[id],ROW()-5)),"",SUMIFS(Adelantos[importe],Adelantos[id_jornada],INDEX(Jornadas[id],ROW()-5),Adelantos[id_barbero],LOOKUP($AR$4,Barberos[nombre],Barberos[id])))</f>
        <v/>
      </c>
      <c r="AV316" s="20" t="str" cm="1">
        <f t="array" ref="AV316">IF(ISERROR(INDEX(Jornadas[id],ROW()-5)),"",AS316+AT316-AU316)</f>
        <v/>
      </c>
    </row>
    <row r="317" spans="1:48" ht="15" hidden="1" customHeight="1" x14ac:dyDescent="0.3">
      <c r="A317" s="51" t="str">
        <f t="shared" si="4"/>
        <v/>
      </c>
      <c r="B317" s="52"/>
      <c r="C317" s="36" t="str" cm="1">
        <f t="array" ref="C317">IF(ISERROR(INDEX(Jornadas[id],ROW()-5)),"",INDEX(Jornadas[fecha],ROW()-5))</f>
        <v/>
      </c>
      <c r="D317" s="2" t="str" cm="1">
        <f t="array" ref="D317">IF(ISERROR(INDEX(Jornadas[id],ROW()-5)),"",COUNTIFS(_Cortes!$C:$C,INDEX(Jornadas[id],ROW()-5),_Cortes!$B:$B,LOOKUP($D$4,_Barberos!$B:$B,_Barberos!$A:$A)))</f>
        <v/>
      </c>
      <c r="E317" s="21" t="str" cm="1">
        <f t="array" ref="E317">IF(ISERROR(INDEX(Jornadas[id],ROW()-5)),"",INT(SUMIFS(Cortes[importe],Cortes[id_jornada],INDEX(Jornadas[id],ROW()-5),Cortes[id_barbero],LOOKUP($D$4,Barberos[nombre],Barberos[id]))*(INDEX(Jornadas[comision_barberos],1)/100)))</f>
        <v/>
      </c>
      <c r="F317" s="21" t="str" cm="1">
        <f t="array" ref="F317">IF(ISERROR(INDEX(Jornadas[id],ROW()-5)),"",SUMIFS(Cortes[propina],Cortes[id_jornada],INDEX(Jornadas[id],ROW()-5),Cortes[id_barbero],LOOKUP($D$4,Barberos[nombre],Barberos[id])))</f>
        <v/>
      </c>
      <c r="G317" s="21" t="str" cm="1">
        <f t="array" ref="G317">IF(ISERROR(INDEX(Jornadas[id],ROW()-5)),"",SUMIFS(Adelantos[importe],Adelantos[id_jornada],INDEX(Jornadas[id],ROW()-5),Adelantos[id_barbero],LOOKUP($D$4,Barberos[nombre],Barberos[id])))</f>
        <v/>
      </c>
      <c r="H317" s="21" t="str" cm="1">
        <f t="array" ref="H317">IF(ISERROR(INDEX(Jornadas[id],ROW()-5)),"",E317+F317-G317)</f>
        <v/>
      </c>
      <c r="I317" s="2" t="str" cm="1">
        <f t="array" ref="I317">IF(ISERROR(INDEX(Jornadas[id],ROW()-5)),"",COUNTIFS(_Cortes!$C:$C,INDEX(Jornadas[id],ROW()-5),_Cortes!$B:$B,LOOKUP($I$4,_Barberos!$B:$B,_Barberos!$A:$A)))</f>
        <v/>
      </c>
      <c r="J317" s="21" t="str" cm="1">
        <f t="array" ref="J317">IF(ISERROR(INDEX(Jornadas[id],ROW()-5)),"",INT(SUMIFS(Cortes[importe],Cortes[id_jornada],INDEX(Jornadas[id],ROW()-5),Cortes[id_barbero],LOOKUP($I$4,Barberos[nombre],Barberos[id]))*(INDEX(Jornadas[comision_barberos],1)/100)))</f>
        <v/>
      </c>
      <c r="K317" s="21" t="str" cm="1">
        <f t="array" ref="K317">IF(ISERROR(INDEX(Jornadas[id],ROW()-5)),"",SUMIFS(Cortes[propina],Cortes[id_jornada],INDEX(Jornadas[id],ROW()-5),Cortes[id_barbero],LOOKUP($I$4,Barberos[nombre],Barberos[id])))</f>
        <v/>
      </c>
      <c r="L317" s="21" t="str" cm="1">
        <f t="array" ref="L317">IF(ISERROR(INDEX(Jornadas[id],ROW()-5)),"",SUMIFS(Adelantos[importe],Adelantos[id_jornada],INDEX(Jornadas[id],ROW()-5),Adelantos[id_barbero],LOOKUP($I$4,Barberos[nombre],Barberos[id])))</f>
        <v/>
      </c>
      <c r="M317" s="21" t="str" cm="1">
        <f t="array" ref="M317">IF(ISERROR(INDEX(Jornadas[id],ROW()-5)),"",J317+K317-L317)</f>
        <v/>
      </c>
      <c r="N317" s="2" t="str" cm="1">
        <f t="array" ref="N317">IF(ISERROR(INDEX(Jornadas[id],ROW()-5)),"",COUNTIFS(_Cortes!$C:$C,INDEX(Jornadas[id],ROW()-5),_Cortes!$B:$B,LOOKUP($N$4,_Barberos!$B:$B,_Barberos!$A:$A)))</f>
        <v/>
      </c>
      <c r="O317" s="21" t="str" cm="1">
        <f t="array" ref="O317">IF(ISERROR(INDEX(Jornadas[id],ROW()-5)),"",INT(SUMIFS(Cortes[importe],Cortes[id_jornada],INDEX(Jornadas[id],ROW()-5),Cortes[id_barbero],LOOKUP($N$4,Barberos[nombre],Barberos[id]))*(INDEX(Jornadas[comision_barberos],1)/100)))</f>
        <v/>
      </c>
      <c r="P317" s="21" t="str" cm="1">
        <f t="array" ref="P317">IF(ISERROR(INDEX(Jornadas[id],ROW()-5)),"",SUMIFS(Cortes[propina],Cortes[id_jornada],INDEX(Jornadas[id],ROW()-5),Cortes[id_barbero],LOOKUP($N$4,Barberos[nombre],Barberos[id])))</f>
        <v/>
      </c>
      <c r="Q317" s="21" t="str" cm="1">
        <f t="array" ref="Q317">IF(ISERROR(INDEX(Jornadas[id],ROW()-5)),"",SUMIFS(Adelantos[importe],Adelantos[id_jornada],INDEX(Jornadas[id],ROW()-5),Adelantos[id_barbero],LOOKUP($N$4,Barberos[nombre],Barberos[id])))</f>
        <v/>
      </c>
      <c r="R317" s="21" t="str" cm="1">
        <f t="array" ref="R317">IF(ISERROR(INDEX(Jornadas[id],ROW()-5)),"",O317+P317-Q317)</f>
        <v/>
      </c>
      <c r="S317" s="2" t="str" cm="1">
        <f t="array" ref="S317">IF(ISERROR(INDEX(Jornadas[id],ROW()-5)),"",COUNTIFS(_Cortes!$C:$C,INDEX(Jornadas[id],ROW()-5),_Cortes!$B:$B,LOOKUP($S$4,_Barberos!$B:$B,_Barberos!$A:$A)))</f>
        <v/>
      </c>
      <c r="T317" s="21" t="str" cm="1">
        <f t="array" ref="T317">IF(ISERROR(INDEX(Jornadas[id],ROW()-5)),"",INT(SUMIFS(Cortes[importe],Cortes[id_jornada],INDEX(Jornadas[id],ROW()-5),Cortes[id_barbero],LOOKUP($S$4,Barberos[nombre],Barberos[id]))*(INDEX(Jornadas[comision_barberos],1)/100)))</f>
        <v/>
      </c>
      <c r="U317" s="21" t="str" cm="1">
        <f t="array" ref="U317">IF(ISERROR(INDEX(Jornadas[id],ROW()-5)),"",SUMIFS(Cortes[propina],Cortes[id_jornada],INDEX(Jornadas[id],ROW()-5),Cortes[id_barbero],LOOKUP($S$4,Barberos[nombre],Barberos[id])))</f>
        <v/>
      </c>
      <c r="V317" s="21" t="str" cm="1">
        <f t="array" ref="V317">IF(ISERROR(INDEX(Jornadas[id],ROW()-5)),"",SUMIFS(Adelantos[importe],Adelantos[id_jornada],INDEX(Jornadas[id],ROW()-5),Adelantos[id_barbero],LOOKUP($S$4,Barberos[nombre],Barberos[id])))</f>
        <v/>
      </c>
      <c r="W317" s="21" t="str" cm="1">
        <f t="array" ref="W317">IF(ISERROR(INDEX(Jornadas[id],ROW()-5)),"",T317+U317-V317)</f>
        <v/>
      </c>
      <c r="X317" s="2" t="str" cm="1">
        <f t="array" ref="X317">IF(ISERROR(INDEX(Jornadas[id],ROW()-5)),"",COUNTIFS(_Cortes!$C:$C,INDEX(Jornadas[id],ROW()-5),_Cortes!$B:$B,LOOKUP($X$4,_Barberos!$B:$B,_Barberos!$A:$A)))</f>
        <v/>
      </c>
      <c r="Y317" s="21" t="str" cm="1">
        <f t="array" ref="Y317">IF(ISERROR(INDEX(Jornadas[id],ROW()-5)),"",INT(SUMIFS(Cortes[importe],Cortes[id_jornada],INDEX(Jornadas[id],ROW()-5),Cortes[id_barbero],LOOKUP($X$4,Barberos[nombre],Barberos[id]))*(INDEX(Jornadas[comision_barberos],1)/100)))</f>
        <v/>
      </c>
      <c r="Z317" s="21" t="str" cm="1">
        <f t="array" ref="Z317">IF(ISERROR(INDEX(Jornadas[id],ROW()-5)),"",SUMIFS(Cortes[propina],Cortes[id_jornada],INDEX(Jornadas[id],ROW()-5),Cortes[id_barbero],LOOKUP($X$4,Barberos[nombre],Barberos[id])))</f>
        <v/>
      </c>
      <c r="AA317" s="21" t="str" cm="1">
        <f t="array" ref="AA317">IF(ISERROR(INDEX(Jornadas[id],ROW()-5)),"",SUMIFS(Adelantos[importe],Adelantos[id_jornada],INDEX(Jornadas[id],ROW()-5),Adelantos[id_barbero],LOOKUP($X$4,Barberos[nombre],Barberos[id])))</f>
        <v/>
      </c>
      <c r="AB317" s="21" t="str" cm="1">
        <f t="array" ref="AB317">IF(ISERROR(INDEX(Jornadas[id],ROW()-5)),"",Y317+Z317-AA317)</f>
        <v/>
      </c>
      <c r="AC317" s="2" t="str" cm="1">
        <f t="array" ref="AC317">IF(ISERROR(INDEX(Jornadas[id],ROW()-5)),"",COUNTIFS(_Cortes!$C:$C,INDEX(Jornadas[id],ROW()-5),_Cortes!$B:$B,LOOKUP($AC$4,_Barberos!$B:$B,_Barberos!$A:$A)))</f>
        <v/>
      </c>
      <c r="AD317" s="21" t="str" cm="1">
        <f t="array" ref="AD317">IF(ISERROR(INDEX(Jornadas[id],ROW()-5)),"",INT(SUMIFS(Cortes[importe],Cortes[id_jornada],INDEX(Jornadas[id],ROW()-5),Cortes[id_barbero],LOOKUP($AC$4,Barberos[nombre],Barberos[id]))*(INDEX(Jornadas[comision_barberos],1)/100)))</f>
        <v/>
      </c>
      <c r="AE317" s="21" t="str" cm="1">
        <f t="array" ref="AE317">IF(ISERROR(INDEX(Jornadas[id],ROW()-5)),"",SUMIFS(Cortes[propina],Cortes[id_jornada],INDEX(Jornadas[id],ROW()-5),Cortes[id_barbero],LOOKUP($AC$4,Barberos[nombre],Barberos[id])))</f>
        <v/>
      </c>
      <c r="AF317" s="21" t="str" cm="1">
        <f t="array" ref="AF317">IF(ISERROR(INDEX(Jornadas[id],ROW()-5)),"",SUMIFS(Adelantos[importe],Adelantos[id_jornada],INDEX(Jornadas[id],ROW()-5),Adelantos[id_barbero],LOOKUP($AC$4,Barberos[nombre],Barberos[id])))</f>
        <v/>
      </c>
      <c r="AG317" s="21" t="str" cm="1">
        <f t="array" ref="AG317">IF(ISERROR(INDEX(Jornadas[id],ROW()-5)),"",AD317+AE317-AF317)</f>
        <v/>
      </c>
      <c r="AH317" s="2" t="str" cm="1">
        <f t="array" ref="AH317">IF(ISERROR(INDEX(Jornadas[id],ROW()-5)),"",COUNTIFS(_Cortes!$C:$C,INDEX(Jornadas[id],ROW()-5),_Cortes!$B:$B,LOOKUP($AH$4,_Barberos!$B:$B,_Barberos!$A:$A)))</f>
        <v/>
      </c>
      <c r="AI317" s="21" t="str" cm="1">
        <f t="array" ref="AI317">IF(ISERROR(INDEX(Jornadas[id],ROW()-5)),"",INT(SUMIFS(Cortes[importe],Cortes[id_jornada],INDEX(Jornadas[id],ROW()-5),Cortes[id_barbero],LOOKUP($AH$4,Barberos[nombre],Barberos[id]))*(INDEX(Jornadas[comision_barberos],1)/100)))</f>
        <v/>
      </c>
      <c r="AJ317" s="21" t="str" cm="1">
        <f t="array" ref="AJ317">IF(ISERROR(INDEX(Jornadas[id],ROW()-5)),"",SUMIFS(Cortes[propina],Cortes[id_jornada],INDEX(Jornadas[id],ROW()-5),Cortes[id_barbero],LOOKUP($AH$4,Barberos[nombre],Barberos[id])))</f>
        <v/>
      </c>
      <c r="AK317" s="21" t="str" cm="1">
        <f t="array" ref="AK317">IF(ISERROR(INDEX(Jornadas[id],ROW()-5)),"",SUMIFS(Adelantos[importe],Adelantos[id_jornada],INDEX(Jornadas[id],ROW()-5),Adelantos[id_barbero],LOOKUP($AH$4,Barberos[nombre],Barberos[id])))</f>
        <v/>
      </c>
      <c r="AL317" s="21" t="str" cm="1">
        <f t="array" ref="AL317">IF(ISERROR(INDEX(Jornadas[id],ROW()-5)),"",AI317+AJ317-AK317)</f>
        <v/>
      </c>
      <c r="AM317" s="2" t="str" cm="1">
        <f t="array" ref="AM317">IF(ISERROR(INDEX(Jornadas[id],ROW()-5)),"",COUNTIFS(_Cortes!$C:$C,INDEX(Jornadas[id],ROW()-5),_Cortes!$B:$B,LOOKUP($AM$4,_Barberos!$B:$B,_Barberos!$A:$A)))</f>
        <v/>
      </c>
      <c r="AN317" s="21" t="str" cm="1">
        <f t="array" ref="AN317">IF(ISERROR(INDEX(Jornadas[id],ROW()-5)),"",INT(SUMIFS(Cortes[importe],Cortes[id_jornada],INDEX(Jornadas[id],ROW()-5),Cortes[id_barbero],LOOKUP($AM$4,Barberos[nombre],Barberos[id]))*(INDEX(Jornadas[comision_barberos],1)/100)))</f>
        <v/>
      </c>
      <c r="AO317" s="21" t="str" cm="1">
        <f t="array" ref="AO317">IF(ISERROR(INDEX(Jornadas[id],ROW()-5)),"",SUMIFS(Cortes[propina],Cortes[id_jornada],INDEX(Jornadas[id],ROW()-5),Cortes[id_barbero],LOOKUP($AM$4,Barberos[nombre],Barberos[id])))</f>
        <v/>
      </c>
      <c r="AP317" s="21" t="str" cm="1">
        <f t="array" ref="AP317">IF(ISERROR(INDEX(Jornadas[id],ROW()-5)),"",SUMIFS(Adelantos[importe],Adelantos[id_jornada],INDEX(Jornadas[id],ROW()-5),Adelantos[id_barbero],LOOKUP($AM$4,Barberos[nombre],Barberos[id])))</f>
        <v/>
      </c>
      <c r="AQ317" s="21" t="str" cm="1">
        <f t="array" ref="AQ317">IF(ISERROR(INDEX(Jornadas[id],ROW()-5)),"",AN317+AO317-AP317)</f>
        <v/>
      </c>
      <c r="AR317" s="2" t="str" cm="1">
        <f t="array" ref="AR317">IF(ISERROR(INDEX(Jornadas[id],ROW()-5)),"",COUNTIFS(_Cortes!$C:$C,INDEX(Jornadas[id],ROW()-5),_Cortes!$B:$B,LOOKUP($AR$4,_Barberos!$B:$B,_Barberos!$A:$A)))</f>
        <v/>
      </c>
      <c r="AS317" s="21" t="str" cm="1">
        <f t="array" ref="AS317">IF(ISERROR(INDEX(Jornadas[id],ROW()-5)),"",INT(SUMIFS(Cortes[importe],Cortes[id_jornada],INDEX(Jornadas[id],ROW()-5),Cortes[id_barbero],LOOKUP($AR$4,Barberos[nombre],Barberos[id]))*(INDEX(Jornadas[comision_barberos],1)/100)))</f>
        <v/>
      </c>
      <c r="AT317" s="21" t="str" cm="1">
        <f t="array" ref="AT317">IF(ISERROR(INDEX(Jornadas[id],ROW()-5)),"",SUMIFS(Cortes[propina],Cortes[id_jornada],INDEX(Jornadas[id],ROW()-5),Cortes[id_barbero],LOOKUP($AR$4,Barberos[nombre],Barberos[id])))</f>
        <v/>
      </c>
      <c r="AU317" s="21" t="str" cm="1">
        <f t="array" ref="AU317">IF(ISERROR(INDEX(Jornadas[id],ROW()-5)),"",SUMIFS(Adelantos[importe],Adelantos[id_jornada],INDEX(Jornadas[id],ROW()-5),Adelantos[id_barbero],LOOKUP($AR$4,Barberos[nombre],Barberos[id])))</f>
        <v/>
      </c>
      <c r="AV317" s="21" t="str" cm="1">
        <f t="array" ref="AV317">IF(ISERROR(INDEX(Jornadas[id],ROW()-5)),"",AS317+AT317-AU317)</f>
        <v/>
      </c>
    </row>
    <row r="318" spans="1:48" ht="15" hidden="1" customHeight="1" x14ac:dyDescent="0.3">
      <c r="A318" s="53" t="str">
        <f t="shared" si="4"/>
        <v/>
      </c>
      <c r="B318" s="54"/>
      <c r="C318" s="38" t="str" cm="1">
        <f t="array" ref="C318">IF(ISERROR(INDEX(Jornadas[id],ROW()-5)),"",INDEX(Jornadas[fecha],ROW()-5))</f>
        <v/>
      </c>
      <c r="D318" s="1" t="str" cm="1">
        <f t="array" ref="D318">IF(ISERROR(INDEX(Jornadas[id],ROW()-5)),"",COUNTIFS(_Cortes!$C:$C,INDEX(Jornadas[id],ROW()-5),_Cortes!$B:$B,LOOKUP($D$4,_Barberos!$B:$B,_Barberos!$A:$A)))</f>
        <v/>
      </c>
      <c r="E318" s="20" t="str" cm="1">
        <f t="array" ref="E318">IF(ISERROR(INDEX(Jornadas[id],ROW()-5)),"",INT(SUMIFS(Cortes[importe],Cortes[id_jornada],INDEX(Jornadas[id],ROW()-5),Cortes[id_barbero],LOOKUP($D$4,Barberos[nombre],Barberos[id]))*(INDEX(Jornadas[comision_barberos],1)/100)))</f>
        <v/>
      </c>
      <c r="F318" s="20" t="str" cm="1">
        <f t="array" ref="F318">IF(ISERROR(INDEX(Jornadas[id],ROW()-5)),"",SUMIFS(Cortes[propina],Cortes[id_jornada],INDEX(Jornadas[id],ROW()-5),Cortes[id_barbero],LOOKUP($D$4,Barberos[nombre],Barberos[id])))</f>
        <v/>
      </c>
      <c r="G318" s="20" t="str" cm="1">
        <f t="array" ref="G318">IF(ISERROR(INDEX(Jornadas[id],ROW()-5)),"",SUMIFS(Adelantos[importe],Adelantos[id_jornada],INDEX(Jornadas[id],ROW()-5),Adelantos[id_barbero],LOOKUP($D$4,Barberos[nombre],Barberos[id])))</f>
        <v/>
      </c>
      <c r="H318" s="20" t="str" cm="1">
        <f t="array" ref="H318">IF(ISERROR(INDEX(Jornadas[id],ROW()-5)),"",E318+F318-G318)</f>
        <v/>
      </c>
      <c r="I318" s="1" t="str" cm="1">
        <f t="array" ref="I318">IF(ISERROR(INDEX(Jornadas[id],ROW()-5)),"",COUNTIFS(_Cortes!$C:$C,INDEX(Jornadas[id],ROW()-5),_Cortes!$B:$B,LOOKUP($I$4,_Barberos!$B:$B,_Barberos!$A:$A)))</f>
        <v/>
      </c>
      <c r="J318" s="20" t="str" cm="1">
        <f t="array" ref="J318">IF(ISERROR(INDEX(Jornadas[id],ROW()-5)),"",INT(SUMIFS(Cortes[importe],Cortes[id_jornada],INDEX(Jornadas[id],ROW()-5),Cortes[id_barbero],LOOKUP($I$4,Barberos[nombre],Barberos[id]))*(INDEX(Jornadas[comision_barberos],1)/100)))</f>
        <v/>
      </c>
      <c r="K318" s="20" t="str" cm="1">
        <f t="array" ref="K318">IF(ISERROR(INDEX(Jornadas[id],ROW()-5)),"",SUMIFS(Cortes[propina],Cortes[id_jornada],INDEX(Jornadas[id],ROW()-5),Cortes[id_barbero],LOOKUP($I$4,Barberos[nombre],Barberos[id])))</f>
        <v/>
      </c>
      <c r="L318" s="20" t="str" cm="1">
        <f t="array" ref="L318">IF(ISERROR(INDEX(Jornadas[id],ROW()-5)),"",SUMIFS(Adelantos[importe],Adelantos[id_jornada],INDEX(Jornadas[id],ROW()-5),Adelantos[id_barbero],LOOKUP($I$4,Barberos[nombre],Barberos[id])))</f>
        <v/>
      </c>
      <c r="M318" s="20" t="str" cm="1">
        <f t="array" ref="M318">IF(ISERROR(INDEX(Jornadas[id],ROW()-5)),"",J318+K318-L318)</f>
        <v/>
      </c>
      <c r="N318" s="1" t="str" cm="1">
        <f t="array" ref="N318">IF(ISERROR(INDEX(Jornadas[id],ROW()-5)),"",COUNTIFS(_Cortes!$C:$C,INDEX(Jornadas[id],ROW()-5),_Cortes!$B:$B,LOOKUP($N$4,_Barberos!$B:$B,_Barberos!$A:$A)))</f>
        <v/>
      </c>
      <c r="O318" s="20" t="str" cm="1">
        <f t="array" ref="O318">IF(ISERROR(INDEX(Jornadas[id],ROW()-5)),"",INT(SUMIFS(Cortes[importe],Cortes[id_jornada],INDEX(Jornadas[id],ROW()-5),Cortes[id_barbero],LOOKUP($N$4,Barberos[nombre],Barberos[id]))*(INDEX(Jornadas[comision_barberos],1)/100)))</f>
        <v/>
      </c>
      <c r="P318" s="20" t="str" cm="1">
        <f t="array" ref="P318">IF(ISERROR(INDEX(Jornadas[id],ROW()-5)),"",SUMIFS(Cortes[propina],Cortes[id_jornada],INDEX(Jornadas[id],ROW()-5),Cortes[id_barbero],LOOKUP($N$4,Barberos[nombre],Barberos[id])))</f>
        <v/>
      </c>
      <c r="Q318" s="20" t="str" cm="1">
        <f t="array" ref="Q318">IF(ISERROR(INDEX(Jornadas[id],ROW()-5)),"",SUMIFS(Adelantos[importe],Adelantos[id_jornada],INDEX(Jornadas[id],ROW()-5),Adelantos[id_barbero],LOOKUP($N$4,Barberos[nombre],Barberos[id])))</f>
        <v/>
      </c>
      <c r="R318" s="20" t="str" cm="1">
        <f t="array" ref="R318">IF(ISERROR(INDEX(Jornadas[id],ROW()-5)),"",O318+P318-Q318)</f>
        <v/>
      </c>
      <c r="S318" s="1" t="str" cm="1">
        <f t="array" ref="S318">IF(ISERROR(INDEX(Jornadas[id],ROW()-5)),"",COUNTIFS(_Cortes!$C:$C,INDEX(Jornadas[id],ROW()-5),_Cortes!$B:$B,LOOKUP($S$4,_Barberos!$B:$B,_Barberos!$A:$A)))</f>
        <v/>
      </c>
      <c r="T318" s="20" t="str" cm="1">
        <f t="array" ref="T318">IF(ISERROR(INDEX(Jornadas[id],ROW()-5)),"",INT(SUMIFS(Cortes[importe],Cortes[id_jornada],INDEX(Jornadas[id],ROW()-5),Cortes[id_barbero],LOOKUP($S$4,Barberos[nombre],Barberos[id]))*(INDEX(Jornadas[comision_barberos],1)/100)))</f>
        <v/>
      </c>
      <c r="U318" s="20" t="str" cm="1">
        <f t="array" ref="U318">IF(ISERROR(INDEX(Jornadas[id],ROW()-5)),"",SUMIFS(Cortes[propina],Cortes[id_jornada],INDEX(Jornadas[id],ROW()-5),Cortes[id_barbero],LOOKUP($S$4,Barberos[nombre],Barberos[id])))</f>
        <v/>
      </c>
      <c r="V318" s="20" t="str" cm="1">
        <f t="array" ref="V318">IF(ISERROR(INDEX(Jornadas[id],ROW()-5)),"",SUMIFS(Adelantos[importe],Adelantos[id_jornada],INDEX(Jornadas[id],ROW()-5),Adelantos[id_barbero],LOOKUP($S$4,Barberos[nombre],Barberos[id])))</f>
        <v/>
      </c>
      <c r="W318" s="20" t="str" cm="1">
        <f t="array" ref="W318">IF(ISERROR(INDEX(Jornadas[id],ROW()-5)),"",T318+U318-V318)</f>
        <v/>
      </c>
      <c r="X318" s="1" t="str" cm="1">
        <f t="array" ref="X318">IF(ISERROR(INDEX(Jornadas[id],ROW()-5)),"",COUNTIFS(_Cortes!$C:$C,INDEX(Jornadas[id],ROW()-5),_Cortes!$B:$B,LOOKUP($X$4,_Barberos!$B:$B,_Barberos!$A:$A)))</f>
        <v/>
      </c>
      <c r="Y318" s="20" t="str" cm="1">
        <f t="array" ref="Y318">IF(ISERROR(INDEX(Jornadas[id],ROW()-5)),"",INT(SUMIFS(Cortes[importe],Cortes[id_jornada],INDEX(Jornadas[id],ROW()-5),Cortes[id_barbero],LOOKUP($X$4,Barberos[nombre],Barberos[id]))*(INDEX(Jornadas[comision_barberos],1)/100)))</f>
        <v/>
      </c>
      <c r="Z318" s="20" t="str" cm="1">
        <f t="array" ref="Z318">IF(ISERROR(INDEX(Jornadas[id],ROW()-5)),"",SUMIFS(Cortes[propina],Cortes[id_jornada],INDEX(Jornadas[id],ROW()-5),Cortes[id_barbero],LOOKUP($X$4,Barberos[nombre],Barberos[id])))</f>
        <v/>
      </c>
      <c r="AA318" s="20" t="str" cm="1">
        <f t="array" ref="AA318">IF(ISERROR(INDEX(Jornadas[id],ROW()-5)),"",SUMIFS(Adelantos[importe],Adelantos[id_jornada],INDEX(Jornadas[id],ROW()-5),Adelantos[id_barbero],LOOKUP($X$4,Barberos[nombre],Barberos[id])))</f>
        <v/>
      </c>
      <c r="AB318" s="20" t="str" cm="1">
        <f t="array" ref="AB318">IF(ISERROR(INDEX(Jornadas[id],ROW()-5)),"",Y318+Z318-AA318)</f>
        <v/>
      </c>
      <c r="AC318" s="1" t="str" cm="1">
        <f t="array" ref="AC318">IF(ISERROR(INDEX(Jornadas[id],ROW()-5)),"",COUNTIFS(_Cortes!$C:$C,INDEX(Jornadas[id],ROW()-5),_Cortes!$B:$B,LOOKUP($AC$4,_Barberos!$B:$B,_Barberos!$A:$A)))</f>
        <v/>
      </c>
      <c r="AD318" s="20" t="str" cm="1">
        <f t="array" ref="AD318">IF(ISERROR(INDEX(Jornadas[id],ROW()-5)),"",INT(SUMIFS(Cortes[importe],Cortes[id_jornada],INDEX(Jornadas[id],ROW()-5),Cortes[id_barbero],LOOKUP($AC$4,Barberos[nombre],Barberos[id]))*(INDEX(Jornadas[comision_barberos],1)/100)))</f>
        <v/>
      </c>
      <c r="AE318" s="20" t="str" cm="1">
        <f t="array" ref="AE318">IF(ISERROR(INDEX(Jornadas[id],ROW()-5)),"",SUMIFS(Cortes[propina],Cortes[id_jornada],INDEX(Jornadas[id],ROW()-5),Cortes[id_barbero],LOOKUP($AC$4,Barberos[nombre],Barberos[id])))</f>
        <v/>
      </c>
      <c r="AF318" s="20" t="str" cm="1">
        <f t="array" ref="AF318">IF(ISERROR(INDEX(Jornadas[id],ROW()-5)),"",SUMIFS(Adelantos[importe],Adelantos[id_jornada],INDEX(Jornadas[id],ROW()-5),Adelantos[id_barbero],LOOKUP($AC$4,Barberos[nombre],Barberos[id])))</f>
        <v/>
      </c>
      <c r="AG318" s="20" t="str" cm="1">
        <f t="array" ref="AG318">IF(ISERROR(INDEX(Jornadas[id],ROW()-5)),"",AD318+AE318-AF318)</f>
        <v/>
      </c>
      <c r="AH318" s="1" t="str" cm="1">
        <f t="array" ref="AH318">IF(ISERROR(INDEX(Jornadas[id],ROW()-5)),"",COUNTIFS(_Cortes!$C:$C,INDEX(Jornadas[id],ROW()-5),_Cortes!$B:$B,LOOKUP($AH$4,_Barberos!$B:$B,_Barberos!$A:$A)))</f>
        <v/>
      </c>
      <c r="AI318" s="20" t="str" cm="1">
        <f t="array" ref="AI318">IF(ISERROR(INDEX(Jornadas[id],ROW()-5)),"",INT(SUMIFS(Cortes[importe],Cortes[id_jornada],INDEX(Jornadas[id],ROW()-5),Cortes[id_barbero],LOOKUP($AH$4,Barberos[nombre],Barberos[id]))*(INDEX(Jornadas[comision_barberos],1)/100)))</f>
        <v/>
      </c>
      <c r="AJ318" s="20" t="str" cm="1">
        <f t="array" ref="AJ318">IF(ISERROR(INDEX(Jornadas[id],ROW()-5)),"",SUMIFS(Cortes[propina],Cortes[id_jornada],INDEX(Jornadas[id],ROW()-5),Cortes[id_barbero],LOOKUP($AH$4,Barberos[nombre],Barberos[id])))</f>
        <v/>
      </c>
      <c r="AK318" s="20" t="str" cm="1">
        <f t="array" ref="AK318">IF(ISERROR(INDEX(Jornadas[id],ROW()-5)),"",SUMIFS(Adelantos[importe],Adelantos[id_jornada],INDEX(Jornadas[id],ROW()-5),Adelantos[id_barbero],LOOKUP($AH$4,Barberos[nombre],Barberos[id])))</f>
        <v/>
      </c>
      <c r="AL318" s="20" t="str" cm="1">
        <f t="array" ref="AL318">IF(ISERROR(INDEX(Jornadas[id],ROW()-5)),"",AI318+AJ318-AK318)</f>
        <v/>
      </c>
      <c r="AM318" s="1" t="str" cm="1">
        <f t="array" ref="AM318">IF(ISERROR(INDEX(Jornadas[id],ROW()-5)),"",COUNTIFS(_Cortes!$C:$C,INDEX(Jornadas[id],ROW()-5),_Cortes!$B:$B,LOOKUP($AM$4,_Barberos!$B:$B,_Barberos!$A:$A)))</f>
        <v/>
      </c>
      <c r="AN318" s="20" t="str" cm="1">
        <f t="array" ref="AN318">IF(ISERROR(INDEX(Jornadas[id],ROW()-5)),"",INT(SUMIFS(Cortes[importe],Cortes[id_jornada],INDEX(Jornadas[id],ROW()-5),Cortes[id_barbero],LOOKUP($AM$4,Barberos[nombre],Barberos[id]))*(INDEX(Jornadas[comision_barberos],1)/100)))</f>
        <v/>
      </c>
      <c r="AO318" s="20" t="str" cm="1">
        <f t="array" ref="AO318">IF(ISERROR(INDEX(Jornadas[id],ROW()-5)),"",SUMIFS(Cortes[propina],Cortes[id_jornada],INDEX(Jornadas[id],ROW()-5),Cortes[id_barbero],LOOKUP($AM$4,Barberos[nombre],Barberos[id])))</f>
        <v/>
      </c>
      <c r="AP318" s="20" t="str" cm="1">
        <f t="array" ref="AP318">IF(ISERROR(INDEX(Jornadas[id],ROW()-5)),"",SUMIFS(Adelantos[importe],Adelantos[id_jornada],INDEX(Jornadas[id],ROW()-5),Adelantos[id_barbero],LOOKUP($AM$4,Barberos[nombre],Barberos[id])))</f>
        <v/>
      </c>
      <c r="AQ318" s="20" t="str" cm="1">
        <f t="array" ref="AQ318">IF(ISERROR(INDEX(Jornadas[id],ROW()-5)),"",AN318+AO318-AP318)</f>
        <v/>
      </c>
      <c r="AR318" s="1" t="str" cm="1">
        <f t="array" ref="AR318">IF(ISERROR(INDEX(Jornadas[id],ROW()-5)),"",COUNTIFS(_Cortes!$C:$C,INDEX(Jornadas[id],ROW()-5),_Cortes!$B:$B,LOOKUP($AR$4,_Barberos!$B:$B,_Barberos!$A:$A)))</f>
        <v/>
      </c>
      <c r="AS318" s="20" t="str" cm="1">
        <f t="array" ref="AS318">IF(ISERROR(INDEX(Jornadas[id],ROW()-5)),"",INT(SUMIFS(Cortes[importe],Cortes[id_jornada],INDEX(Jornadas[id],ROW()-5),Cortes[id_barbero],LOOKUP($AR$4,Barberos[nombre],Barberos[id]))*(INDEX(Jornadas[comision_barberos],1)/100)))</f>
        <v/>
      </c>
      <c r="AT318" s="20" t="str" cm="1">
        <f t="array" ref="AT318">IF(ISERROR(INDEX(Jornadas[id],ROW()-5)),"",SUMIFS(Cortes[propina],Cortes[id_jornada],INDEX(Jornadas[id],ROW()-5),Cortes[id_barbero],LOOKUP($AR$4,Barberos[nombre],Barberos[id])))</f>
        <v/>
      </c>
      <c r="AU318" s="20" t="str" cm="1">
        <f t="array" ref="AU318">IF(ISERROR(INDEX(Jornadas[id],ROW()-5)),"",SUMIFS(Adelantos[importe],Adelantos[id_jornada],INDEX(Jornadas[id],ROW()-5),Adelantos[id_barbero],LOOKUP($AR$4,Barberos[nombre],Barberos[id])))</f>
        <v/>
      </c>
      <c r="AV318" s="20" t="str" cm="1">
        <f t="array" ref="AV318">IF(ISERROR(INDEX(Jornadas[id],ROW()-5)),"",AS318+AT318-AU318)</f>
        <v/>
      </c>
    </row>
    <row r="319" spans="1:48" ht="15" hidden="1" customHeight="1" x14ac:dyDescent="0.3">
      <c r="A319" s="51" t="str">
        <f t="shared" si="4"/>
        <v/>
      </c>
      <c r="B319" s="52"/>
      <c r="C319" s="36" t="str" cm="1">
        <f t="array" ref="C319">IF(ISERROR(INDEX(Jornadas[id],ROW()-5)),"",INDEX(Jornadas[fecha],ROW()-5))</f>
        <v/>
      </c>
      <c r="D319" s="2" t="str" cm="1">
        <f t="array" ref="D319">IF(ISERROR(INDEX(Jornadas[id],ROW()-5)),"",COUNTIFS(_Cortes!$C:$C,INDEX(Jornadas[id],ROW()-5),_Cortes!$B:$B,LOOKUP($D$4,_Barberos!$B:$B,_Barberos!$A:$A)))</f>
        <v/>
      </c>
      <c r="E319" s="21" t="str" cm="1">
        <f t="array" ref="E319">IF(ISERROR(INDEX(Jornadas[id],ROW()-5)),"",INT(SUMIFS(Cortes[importe],Cortes[id_jornada],INDEX(Jornadas[id],ROW()-5),Cortes[id_barbero],LOOKUP($D$4,Barberos[nombre],Barberos[id]))*(INDEX(Jornadas[comision_barberos],1)/100)))</f>
        <v/>
      </c>
      <c r="F319" s="21" t="str" cm="1">
        <f t="array" ref="F319">IF(ISERROR(INDEX(Jornadas[id],ROW()-5)),"",SUMIFS(Cortes[propina],Cortes[id_jornada],INDEX(Jornadas[id],ROW()-5),Cortes[id_barbero],LOOKUP($D$4,Barberos[nombre],Barberos[id])))</f>
        <v/>
      </c>
      <c r="G319" s="21" t="str" cm="1">
        <f t="array" ref="G319">IF(ISERROR(INDEX(Jornadas[id],ROW()-5)),"",SUMIFS(Adelantos[importe],Adelantos[id_jornada],INDEX(Jornadas[id],ROW()-5),Adelantos[id_barbero],LOOKUP($D$4,Barberos[nombre],Barberos[id])))</f>
        <v/>
      </c>
      <c r="H319" s="21" t="str" cm="1">
        <f t="array" ref="H319">IF(ISERROR(INDEX(Jornadas[id],ROW()-5)),"",E319+F319-G319)</f>
        <v/>
      </c>
      <c r="I319" s="2" t="str" cm="1">
        <f t="array" ref="I319">IF(ISERROR(INDEX(Jornadas[id],ROW()-5)),"",COUNTIFS(_Cortes!$C:$C,INDEX(Jornadas[id],ROW()-5),_Cortes!$B:$B,LOOKUP($I$4,_Barberos!$B:$B,_Barberos!$A:$A)))</f>
        <v/>
      </c>
      <c r="J319" s="21" t="str" cm="1">
        <f t="array" ref="J319">IF(ISERROR(INDEX(Jornadas[id],ROW()-5)),"",INT(SUMIFS(Cortes[importe],Cortes[id_jornada],INDEX(Jornadas[id],ROW()-5),Cortes[id_barbero],LOOKUP($I$4,Barberos[nombre],Barberos[id]))*(INDEX(Jornadas[comision_barberos],1)/100)))</f>
        <v/>
      </c>
      <c r="K319" s="21" t="str" cm="1">
        <f t="array" ref="K319">IF(ISERROR(INDEX(Jornadas[id],ROW()-5)),"",SUMIFS(Cortes[propina],Cortes[id_jornada],INDEX(Jornadas[id],ROW()-5),Cortes[id_barbero],LOOKUP($I$4,Barberos[nombre],Barberos[id])))</f>
        <v/>
      </c>
      <c r="L319" s="21" t="str" cm="1">
        <f t="array" ref="L319">IF(ISERROR(INDEX(Jornadas[id],ROW()-5)),"",SUMIFS(Adelantos[importe],Adelantos[id_jornada],INDEX(Jornadas[id],ROW()-5),Adelantos[id_barbero],LOOKUP($I$4,Barberos[nombre],Barberos[id])))</f>
        <v/>
      </c>
      <c r="M319" s="21" t="str" cm="1">
        <f t="array" ref="M319">IF(ISERROR(INDEX(Jornadas[id],ROW()-5)),"",J319+K319-L319)</f>
        <v/>
      </c>
      <c r="N319" s="2" t="str" cm="1">
        <f t="array" ref="N319">IF(ISERROR(INDEX(Jornadas[id],ROW()-5)),"",COUNTIFS(_Cortes!$C:$C,INDEX(Jornadas[id],ROW()-5),_Cortes!$B:$B,LOOKUP($N$4,_Barberos!$B:$B,_Barberos!$A:$A)))</f>
        <v/>
      </c>
      <c r="O319" s="21" t="str" cm="1">
        <f t="array" ref="O319">IF(ISERROR(INDEX(Jornadas[id],ROW()-5)),"",INT(SUMIFS(Cortes[importe],Cortes[id_jornada],INDEX(Jornadas[id],ROW()-5),Cortes[id_barbero],LOOKUP($N$4,Barberos[nombre],Barberos[id]))*(INDEX(Jornadas[comision_barberos],1)/100)))</f>
        <v/>
      </c>
      <c r="P319" s="21" t="str" cm="1">
        <f t="array" ref="P319">IF(ISERROR(INDEX(Jornadas[id],ROW()-5)),"",SUMIFS(Cortes[propina],Cortes[id_jornada],INDEX(Jornadas[id],ROW()-5),Cortes[id_barbero],LOOKUP($N$4,Barberos[nombre],Barberos[id])))</f>
        <v/>
      </c>
      <c r="Q319" s="21" t="str" cm="1">
        <f t="array" ref="Q319">IF(ISERROR(INDEX(Jornadas[id],ROW()-5)),"",SUMIFS(Adelantos[importe],Adelantos[id_jornada],INDEX(Jornadas[id],ROW()-5),Adelantos[id_barbero],LOOKUP($N$4,Barberos[nombre],Barberos[id])))</f>
        <v/>
      </c>
      <c r="R319" s="21" t="str" cm="1">
        <f t="array" ref="R319">IF(ISERROR(INDEX(Jornadas[id],ROW()-5)),"",O319+P319-Q319)</f>
        <v/>
      </c>
      <c r="S319" s="2" t="str" cm="1">
        <f t="array" ref="S319">IF(ISERROR(INDEX(Jornadas[id],ROW()-5)),"",COUNTIFS(_Cortes!$C:$C,INDEX(Jornadas[id],ROW()-5),_Cortes!$B:$B,LOOKUP($S$4,_Barberos!$B:$B,_Barberos!$A:$A)))</f>
        <v/>
      </c>
      <c r="T319" s="21" t="str" cm="1">
        <f t="array" ref="T319">IF(ISERROR(INDEX(Jornadas[id],ROW()-5)),"",INT(SUMIFS(Cortes[importe],Cortes[id_jornada],INDEX(Jornadas[id],ROW()-5),Cortes[id_barbero],LOOKUP($S$4,Barberos[nombre],Barberos[id]))*(INDEX(Jornadas[comision_barberos],1)/100)))</f>
        <v/>
      </c>
      <c r="U319" s="21" t="str" cm="1">
        <f t="array" ref="U319">IF(ISERROR(INDEX(Jornadas[id],ROW()-5)),"",SUMIFS(Cortes[propina],Cortes[id_jornada],INDEX(Jornadas[id],ROW()-5),Cortes[id_barbero],LOOKUP($S$4,Barberos[nombre],Barberos[id])))</f>
        <v/>
      </c>
      <c r="V319" s="21" t="str" cm="1">
        <f t="array" ref="V319">IF(ISERROR(INDEX(Jornadas[id],ROW()-5)),"",SUMIFS(Adelantos[importe],Adelantos[id_jornada],INDEX(Jornadas[id],ROW()-5),Adelantos[id_barbero],LOOKUP($S$4,Barberos[nombre],Barberos[id])))</f>
        <v/>
      </c>
      <c r="W319" s="21" t="str" cm="1">
        <f t="array" ref="W319">IF(ISERROR(INDEX(Jornadas[id],ROW()-5)),"",T319+U319-V319)</f>
        <v/>
      </c>
      <c r="X319" s="2" t="str" cm="1">
        <f t="array" ref="X319">IF(ISERROR(INDEX(Jornadas[id],ROW()-5)),"",COUNTIFS(_Cortes!$C:$C,INDEX(Jornadas[id],ROW()-5),_Cortes!$B:$B,LOOKUP($X$4,_Barberos!$B:$B,_Barberos!$A:$A)))</f>
        <v/>
      </c>
      <c r="Y319" s="21" t="str" cm="1">
        <f t="array" ref="Y319">IF(ISERROR(INDEX(Jornadas[id],ROW()-5)),"",INT(SUMIFS(Cortes[importe],Cortes[id_jornada],INDEX(Jornadas[id],ROW()-5),Cortes[id_barbero],LOOKUP($X$4,Barberos[nombre],Barberos[id]))*(INDEX(Jornadas[comision_barberos],1)/100)))</f>
        <v/>
      </c>
      <c r="Z319" s="21" t="str" cm="1">
        <f t="array" ref="Z319">IF(ISERROR(INDEX(Jornadas[id],ROW()-5)),"",SUMIFS(Cortes[propina],Cortes[id_jornada],INDEX(Jornadas[id],ROW()-5),Cortes[id_barbero],LOOKUP($X$4,Barberos[nombre],Barberos[id])))</f>
        <v/>
      </c>
      <c r="AA319" s="21" t="str" cm="1">
        <f t="array" ref="AA319">IF(ISERROR(INDEX(Jornadas[id],ROW()-5)),"",SUMIFS(Adelantos[importe],Adelantos[id_jornada],INDEX(Jornadas[id],ROW()-5),Adelantos[id_barbero],LOOKUP($X$4,Barberos[nombre],Barberos[id])))</f>
        <v/>
      </c>
      <c r="AB319" s="21" t="str" cm="1">
        <f t="array" ref="AB319">IF(ISERROR(INDEX(Jornadas[id],ROW()-5)),"",Y319+Z319-AA319)</f>
        <v/>
      </c>
      <c r="AC319" s="2" t="str" cm="1">
        <f t="array" ref="AC319">IF(ISERROR(INDEX(Jornadas[id],ROW()-5)),"",COUNTIFS(_Cortes!$C:$C,INDEX(Jornadas[id],ROW()-5),_Cortes!$B:$B,LOOKUP($AC$4,_Barberos!$B:$B,_Barberos!$A:$A)))</f>
        <v/>
      </c>
      <c r="AD319" s="21" t="str" cm="1">
        <f t="array" ref="AD319">IF(ISERROR(INDEX(Jornadas[id],ROW()-5)),"",INT(SUMIFS(Cortes[importe],Cortes[id_jornada],INDEX(Jornadas[id],ROW()-5),Cortes[id_barbero],LOOKUP($AC$4,Barberos[nombre],Barberos[id]))*(INDEX(Jornadas[comision_barberos],1)/100)))</f>
        <v/>
      </c>
      <c r="AE319" s="21" t="str" cm="1">
        <f t="array" ref="AE319">IF(ISERROR(INDEX(Jornadas[id],ROW()-5)),"",SUMIFS(Cortes[propina],Cortes[id_jornada],INDEX(Jornadas[id],ROW()-5),Cortes[id_barbero],LOOKUP($AC$4,Barberos[nombre],Barberos[id])))</f>
        <v/>
      </c>
      <c r="AF319" s="21" t="str" cm="1">
        <f t="array" ref="AF319">IF(ISERROR(INDEX(Jornadas[id],ROW()-5)),"",SUMIFS(Adelantos[importe],Adelantos[id_jornada],INDEX(Jornadas[id],ROW()-5),Adelantos[id_barbero],LOOKUP($AC$4,Barberos[nombre],Barberos[id])))</f>
        <v/>
      </c>
      <c r="AG319" s="21" t="str" cm="1">
        <f t="array" ref="AG319">IF(ISERROR(INDEX(Jornadas[id],ROW()-5)),"",AD319+AE319-AF319)</f>
        <v/>
      </c>
      <c r="AH319" s="2" t="str" cm="1">
        <f t="array" ref="AH319">IF(ISERROR(INDEX(Jornadas[id],ROW()-5)),"",COUNTIFS(_Cortes!$C:$C,INDEX(Jornadas[id],ROW()-5),_Cortes!$B:$B,LOOKUP($AH$4,_Barberos!$B:$B,_Barberos!$A:$A)))</f>
        <v/>
      </c>
      <c r="AI319" s="21" t="str" cm="1">
        <f t="array" ref="AI319">IF(ISERROR(INDEX(Jornadas[id],ROW()-5)),"",INT(SUMIFS(Cortes[importe],Cortes[id_jornada],INDEX(Jornadas[id],ROW()-5),Cortes[id_barbero],LOOKUP($AH$4,Barberos[nombre],Barberos[id]))*(INDEX(Jornadas[comision_barberos],1)/100)))</f>
        <v/>
      </c>
      <c r="AJ319" s="21" t="str" cm="1">
        <f t="array" ref="AJ319">IF(ISERROR(INDEX(Jornadas[id],ROW()-5)),"",SUMIFS(Cortes[propina],Cortes[id_jornada],INDEX(Jornadas[id],ROW()-5),Cortes[id_barbero],LOOKUP($AH$4,Barberos[nombre],Barberos[id])))</f>
        <v/>
      </c>
      <c r="AK319" s="21" t="str" cm="1">
        <f t="array" ref="AK319">IF(ISERROR(INDEX(Jornadas[id],ROW()-5)),"",SUMIFS(Adelantos[importe],Adelantos[id_jornada],INDEX(Jornadas[id],ROW()-5),Adelantos[id_barbero],LOOKUP($AH$4,Barberos[nombre],Barberos[id])))</f>
        <v/>
      </c>
      <c r="AL319" s="21" t="str" cm="1">
        <f t="array" ref="AL319">IF(ISERROR(INDEX(Jornadas[id],ROW()-5)),"",AI319+AJ319-AK319)</f>
        <v/>
      </c>
      <c r="AM319" s="2" t="str" cm="1">
        <f t="array" ref="AM319">IF(ISERROR(INDEX(Jornadas[id],ROW()-5)),"",COUNTIFS(_Cortes!$C:$C,INDEX(Jornadas[id],ROW()-5),_Cortes!$B:$B,LOOKUP($AM$4,_Barberos!$B:$B,_Barberos!$A:$A)))</f>
        <v/>
      </c>
      <c r="AN319" s="21" t="str" cm="1">
        <f t="array" ref="AN319">IF(ISERROR(INDEX(Jornadas[id],ROW()-5)),"",INT(SUMIFS(Cortes[importe],Cortes[id_jornada],INDEX(Jornadas[id],ROW()-5),Cortes[id_barbero],LOOKUP($AM$4,Barberos[nombre],Barberos[id]))*(INDEX(Jornadas[comision_barberos],1)/100)))</f>
        <v/>
      </c>
      <c r="AO319" s="21" t="str" cm="1">
        <f t="array" ref="AO319">IF(ISERROR(INDEX(Jornadas[id],ROW()-5)),"",SUMIFS(Cortes[propina],Cortes[id_jornada],INDEX(Jornadas[id],ROW()-5),Cortes[id_barbero],LOOKUP($AM$4,Barberos[nombre],Barberos[id])))</f>
        <v/>
      </c>
      <c r="AP319" s="21" t="str" cm="1">
        <f t="array" ref="AP319">IF(ISERROR(INDEX(Jornadas[id],ROW()-5)),"",SUMIFS(Adelantos[importe],Adelantos[id_jornada],INDEX(Jornadas[id],ROW()-5),Adelantos[id_barbero],LOOKUP($AM$4,Barberos[nombre],Barberos[id])))</f>
        <v/>
      </c>
      <c r="AQ319" s="21" t="str" cm="1">
        <f t="array" ref="AQ319">IF(ISERROR(INDEX(Jornadas[id],ROW()-5)),"",AN319+AO319-AP319)</f>
        <v/>
      </c>
      <c r="AR319" s="2" t="str" cm="1">
        <f t="array" ref="AR319">IF(ISERROR(INDEX(Jornadas[id],ROW()-5)),"",COUNTIFS(_Cortes!$C:$C,INDEX(Jornadas[id],ROW()-5),_Cortes!$B:$B,LOOKUP($AR$4,_Barberos!$B:$B,_Barberos!$A:$A)))</f>
        <v/>
      </c>
      <c r="AS319" s="21" t="str" cm="1">
        <f t="array" ref="AS319">IF(ISERROR(INDEX(Jornadas[id],ROW()-5)),"",INT(SUMIFS(Cortes[importe],Cortes[id_jornada],INDEX(Jornadas[id],ROW()-5),Cortes[id_barbero],LOOKUP($AR$4,Barberos[nombre],Barberos[id]))*(INDEX(Jornadas[comision_barberos],1)/100)))</f>
        <v/>
      </c>
      <c r="AT319" s="21" t="str" cm="1">
        <f t="array" ref="AT319">IF(ISERROR(INDEX(Jornadas[id],ROW()-5)),"",SUMIFS(Cortes[propina],Cortes[id_jornada],INDEX(Jornadas[id],ROW()-5),Cortes[id_barbero],LOOKUP($AR$4,Barberos[nombre],Barberos[id])))</f>
        <v/>
      </c>
      <c r="AU319" s="21" t="str" cm="1">
        <f t="array" ref="AU319">IF(ISERROR(INDEX(Jornadas[id],ROW()-5)),"",SUMIFS(Adelantos[importe],Adelantos[id_jornada],INDEX(Jornadas[id],ROW()-5),Adelantos[id_barbero],LOOKUP($AR$4,Barberos[nombre],Barberos[id])))</f>
        <v/>
      </c>
      <c r="AV319" s="21" t="str" cm="1">
        <f t="array" ref="AV319">IF(ISERROR(INDEX(Jornadas[id],ROW()-5)),"",AS319+AT319-AU319)</f>
        <v/>
      </c>
    </row>
    <row r="320" spans="1:48" ht="15" hidden="1" customHeight="1" x14ac:dyDescent="0.3">
      <c r="A320" s="53" t="str">
        <f t="shared" si="4"/>
        <v/>
      </c>
      <c r="B320" s="54"/>
      <c r="C320" s="38" t="str" cm="1">
        <f t="array" ref="C320">IF(ISERROR(INDEX(Jornadas[id],ROW()-5)),"",INDEX(Jornadas[fecha],ROW()-5))</f>
        <v/>
      </c>
      <c r="D320" s="1" t="str" cm="1">
        <f t="array" ref="D320">IF(ISERROR(INDEX(Jornadas[id],ROW()-5)),"",COUNTIFS(_Cortes!$C:$C,INDEX(Jornadas[id],ROW()-5),_Cortes!$B:$B,LOOKUP($D$4,_Barberos!$B:$B,_Barberos!$A:$A)))</f>
        <v/>
      </c>
      <c r="E320" s="20" t="str" cm="1">
        <f t="array" ref="E320">IF(ISERROR(INDEX(Jornadas[id],ROW()-5)),"",INT(SUMIFS(Cortes[importe],Cortes[id_jornada],INDEX(Jornadas[id],ROW()-5),Cortes[id_barbero],LOOKUP($D$4,Barberos[nombre],Barberos[id]))*(INDEX(Jornadas[comision_barberos],1)/100)))</f>
        <v/>
      </c>
      <c r="F320" s="20" t="str" cm="1">
        <f t="array" ref="F320">IF(ISERROR(INDEX(Jornadas[id],ROW()-5)),"",SUMIFS(Cortes[propina],Cortes[id_jornada],INDEX(Jornadas[id],ROW()-5),Cortes[id_barbero],LOOKUP($D$4,Barberos[nombre],Barberos[id])))</f>
        <v/>
      </c>
      <c r="G320" s="20" t="str" cm="1">
        <f t="array" ref="G320">IF(ISERROR(INDEX(Jornadas[id],ROW()-5)),"",SUMIFS(Adelantos[importe],Adelantos[id_jornada],INDEX(Jornadas[id],ROW()-5),Adelantos[id_barbero],LOOKUP($D$4,Barberos[nombre],Barberos[id])))</f>
        <v/>
      </c>
      <c r="H320" s="20" t="str" cm="1">
        <f t="array" ref="H320">IF(ISERROR(INDEX(Jornadas[id],ROW()-5)),"",E320+F320-G320)</f>
        <v/>
      </c>
      <c r="I320" s="1" t="str" cm="1">
        <f t="array" ref="I320">IF(ISERROR(INDEX(Jornadas[id],ROW()-5)),"",COUNTIFS(_Cortes!$C:$C,INDEX(Jornadas[id],ROW()-5),_Cortes!$B:$B,LOOKUP($I$4,_Barberos!$B:$B,_Barberos!$A:$A)))</f>
        <v/>
      </c>
      <c r="J320" s="20" t="str" cm="1">
        <f t="array" ref="J320">IF(ISERROR(INDEX(Jornadas[id],ROW()-5)),"",INT(SUMIFS(Cortes[importe],Cortes[id_jornada],INDEX(Jornadas[id],ROW()-5),Cortes[id_barbero],LOOKUP($I$4,Barberos[nombre],Barberos[id]))*(INDEX(Jornadas[comision_barberos],1)/100)))</f>
        <v/>
      </c>
      <c r="K320" s="20" t="str" cm="1">
        <f t="array" ref="K320">IF(ISERROR(INDEX(Jornadas[id],ROW()-5)),"",SUMIFS(Cortes[propina],Cortes[id_jornada],INDEX(Jornadas[id],ROW()-5),Cortes[id_barbero],LOOKUP($I$4,Barberos[nombre],Barberos[id])))</f>
        <v/>
      </c>
      <c r="L320" s="20" t="str" cm="1">
        <f t="array" ref="L320">IF(ISERROR(INDEX(Jornadas[id],ROW()-5)),"",SUMIFS(Adelantos[importe],Adelantos[id_jornada],INDEX(Jornadas[id],ROW()-5),Adelantos[id_barbero],LOOKUP($I$4,Barberos[nombre],Barberos[id])))</f>
        <v/>
      </c>
      <c r="M320" s="20" t="str" cm="1">
        <f t="array" ref="M320">IF(ISERROR(INDEX(Jornadas[id],ROW()-5)),"",J320+K320-L320)</f>
        <v/>
      </c>
      <c r="N320" s="1" t="str" cm="1">
        <f t="array" ref="N320">IF(ISERROR(INDEX(Jornadas[id],ROW()-5)),"",COUNTIFS(_Cortes!$C:$C,INDEX(Jornadas[id],ROW()-5),_Cortes!$B:$B,LOOKUP($N$4,_Barberos!$B:$B,_Barberos!$A:$A)))</f>
        <v/>
      </c>
      <c r="O320" s="20" t="str" cm="1">
        <f t="array" ref="O320">IF(ISERROR(INDEX(Jornadas[id],ROW()-5)),"",INT(SUMIFS(Cortes[importe],Cortes[id_jornada],INDEX(Jornadas[id],ROW()-5),Cortes[id_barbero],LOOKUP($N$4,Barberos[nombre],Barberos[id]))*(INDEX(Jornadas[comision_barberos],1)/100)))</f>
        <v/>
      </c>
      <c r="P320" s="20" t="str" cm="1">
        <f t="array" ref="P320">IF(ISERROR(INDEX(Jornadas[id],ROW()-5)),"",SUMIFS(Cortes[propina],Cortes[id_jornada],INDEX(Jornadas[id],ROW()-5),Cortes[id_barbero],LOOKUP($N$4,Barberos[nombre],Barberos[id])))</f>
        <v/>
      </c>
      <c r="Q320" s="20" t="str" cm="1">
        <f t="array" ref="Q320">IF(ISERROR(INDEX(Jornadas[id],ROW()-5)),"",SUMIFS(Adelantos[importe],Adelantos[id_jornada],INDEX(Jornadas[id],ROW()-5),Adelantos[id_barbero],LOOKUP($N$4,Barberos[nombre],Barberos[id])))</f>
        <v/>
      </c>
      <c r="R320" s="20" t="str" cm="1">
        <f t="array" ref="R320">IF(ISERROR(INDEX(Jornadas[id],ROW()-5)),"",O320+P320-Q320)</f>
        <v/>
      </c>
      <c r="S320" s="1" t="str" cm="1">
        <f t="array" ref="S320">IF(ISERROR(INDEX(Jornadas[id],ROW()-5)),"",COUNTIFS(_Cortes!$C:$C,INDEX(Jornadas[id],ROW()-5),_Cortes!$B:$B,LOOKUP($S$4,_Barberos!$B:$B,_Barberos!$A:$A)))</f>
        <v/>
      </c>
      <c r="T320" s="20" t="str" cm="1">
        <f t="array" ref="T320">IF(ISERROR(INDEX(Jornadas[id],ROW()-5)),"",INT(SUMIFS(Cortes[importe],Cortes[id_jornada],INDEX(Jornadas[id],ROW()-5),Cortes[id_barbero],LOOKUP($S$4,Barberos[nombre],Barberos[id]))*(INDEX(Jornadas[comision_barberos],1)/100)))</f>
        <v/>
      </c>
      <c r="U320" s="20" t="str" cm="1">
        <f t="array" ref="U320">IF(ISERROR(INDEX(Jornadas[id],ROW()-5)),"",SUMIFS(Cortes[propina],Cortes[id_jornada],INDEX(Jornadas[id],ROW()-5),Cortes[id_barbero],LOOKUP($S$4,Barberos[nombre],Barberos[id])))</f>
        <v/>
      </c>
      <c r="V320" s="20" t="str" cm="1">
        <f t="array" ref="V320">IF(ISERROR(INDEX(Jornadas[id],ROW()-5)),"",SUMIFS(Adelantos[importe],Adelantos[id_jornada],INDEX(Jornadas[id],ROW()-5),Adelantos[id_barbero],LOOKUP($S$4,Barberos[nombre],Barberos[id])))</f>
        <v/>
      </c>
      <c r="W320" s="20" t="str" cm="1">
        <f t="array" ref="W320">IF(ISERROR(INDEX(Jornadas[id],ROW()-5)),"",T320+U320-V320)</f>
        <v/>
      </c>
      <c r="X320" s="1" t="str" cm="1">
        <f t="array" ref="X320">IF(ISERROR(INDEX(Jornadas[id],ROW()-5)),"",COUNTIFS(_Cortes!$C:$C,INDEX(Jornadas[id],ROW()-5),_Cortes!$B:$B,LOOKUP($X$4,_Barberos!$B:$B,_Barberos!$A:$A)))</f>
        <v/>
      </c>
      <c r="Y320" s="20" t="str" cm="1">
        <f t="array" ref="Y320">IF(ISERROR(INDEX(Jornadas[id],ROW()-5)),"",INT(SUMIFS(Cortes[importe],Cortes[id_jornada],INDEX(Jornadas[id],ROW()-5),Cortes[id_barbero],LOOKUP($X$4,Barberos[nombre],Barberos[id]))*(INDEX(Jornadas[comision_barberos],1)/100)))</f>
        <v/>
      </c>
      <c r="Z320" s="20" t="str" cm="1">
        <f t="array" ref="Z320">IF(ISERROR(INDEX(Jornadas[id],ROW()-5)),"",SUMIFS(Cortes[propina],Cortes[id_jornada],INDEX(Jornadas[id],ROW()-5),Cortes[id_barbero],LOOKUP($X$4,Barberos[nombre],Barberos[id])))</f>
        <v/>
      </c>
      <c r="AA320" s="20" t="str" cm="1">
        <f t="array" ref="AA320">IF(ISERROR(INDEX(Jornadas[id],ROW()-5)),"",SUMIFS(Adelantos[importe],Adelantos[id_jornada],INDEX(Jornadas[id],ROW()-5),Adelantos[id_barbero],LOOKUP($X$4,Barberos[nombre],Barberos[id])))</f>
        <v/>
      </c>
      <c r="AB320" s="20" t="str" cm="1">
        <f t="array" ref="AB320">IF(ISERROR(INDEX(Jornadas[id],ROW()-5)),"",Y320+Z320-AA320)</f>
        <v/>
      </c>
      <c r="AC320" s="1" t="str" cm="1">
        <f t="array" ref="AC320">IF(ISERROR(INDEX(Jornadas[id],ROW()-5)),"",COUNTIFS(_Cortes!$C:$C,INDEX(Jornadas[id],ROW()-5),_Cortes!$B:$B,LOOKUP($AC$4,_Barberos!$B:$B,_Barberos!$A:$A)))</f>
        <v/>
      </c>
      <c r="AD320" s="20" t="str" cm="1">
        <f t="array" ref="AD320">IF(ISERROR(INDEX(Jornadas[id],ROW()-5)),"",INT(SUMIFS(Cortes[importe],Cortes[id_jornada],INDEX(Jornadas[id],ROW()-5),Cortes[id_barbero],LOOKUP($AC$4,Barberos[nombre],Barberos[id]))*(INDEX(Jornadas[comision_barberos],1)/100)))</f>
        <v/>
      </c>
      <c r="AE320" s="20" t="str" cm="1">
        <f t="array" ref="AE320">IF(ISERROR(INDEX(Jornadas[id],ROW()-5)),"",SUMIFS(Cortes[propina],Cortes[id_jornada],INDEX(Jornadas[id],ROW()-5),Cortes[id_barbero],LOOKUP($AC$4,Barberos[nombre],Barberos[id])))</f>
        <v/>
      </c>
      <c r="AF320" s="20" t="str" cm="1">
        <f t="array" ref="AF320">IF(ISERROR(INDEX(Jornadas[id],ROW()-5)),"",SUMIFS(Adelantos[importe],Adelantos[id_jornada],INDEX(Jornadas[id],ROW()-5),Adelantos[id_barbero],LOOKUP($AC$4,Barberos[nombre],Barberos[id])))</f>
        <v/>
      </c>
      <c r="AG320" s="20" t="str" cm="1">
        <f t="array" ref="AG320">IF(ISERROR(INDEX(Jornadas[id],ROW()-5)),"",AD320+AE320-AF320)</f>
        <v/>
      </c>
      <c r="AH320" s="1" t="str" cm="1">
        <f t="array" ref="AH320">IF(ISERROR(INDEX(Jornadas[id],ROW()-5)),"",COUNTIFS(_Cortes!$C:$C,INDEX(Jornadas[id],ROW()-5),_Cortes!$B:$B,LOOKUP($AH$4,_Barberos!$B:$B,_Barberos!$A:$A)))</f>
        <v/>
      </c>
      <c r="AI320" s="20" t="str" cm="1">
        <f t="array" ref="AI320">IF(ISERROR(INDEX(Jornadas[id],ROW()-5)),"",INT(SUMIFS(Cortes[importe],Cortes[id_jornada],INDEX(Jornadas[id],ROW()-5),Cortes[id_barbero],LOOKUP($AH$4,Barberos[nombre],Barberos[id]))*(INDEX(Jornadas[comision_barberos],1)/100)))</f>
        <v/>
      </c>
      <c r="AJ320" s="20" t="str" cm="1">
        <f t="array" ref="AJ320">IF(ISERROR(INDEX(Jornadas[id],ROW()-5)),"",SUMIFS(Cortes[propina],Cortes[id_jornada],INDEX(Jornadas[id],ROW()-5),Cortes[id_barbero],LOOKUP($AH$4,Barberos[nombre],Barberos[id])))</f>
        <v/>
      </c>
      <c r="AK320" s="20" t="str" cm="1">
        <f t="array" ref="AK320">IF(ISERROR(INDEX(Jornadas[id],ROW()-5)),"",SUMIFS(Adelantos[importe],Adelantos[id_jornada],INDEX(Jornadas[id],ROW()-5),Adelantos[id_barbero],LOOKUP($AH$4,Barberos[nombre],Barberos[id])))</f>
        <v/>
      </c>
      <c r="AL320" s="20" t="str" cm="1">
        <f t="array" ref="AL320">IF(ISERROR(INDEX(Jornadas[id],ROW()-5)),"",AI320+AJ320-AK320)</f>
        <v/>
      </c>
      <c r="AM320" s="1" t="str" cm="1">
        <f t="array" ref="AM320">IF(ISERROR(INDEX(Jornadas[id],ROW()-5)),"",COUNTIFS(_Cortes!$C:$C,INDEX(Jornadas[id],ROW()-5),_Cortes!$B:$B,LOOKUP($AM$4,_Barberos!$B:$B,_Barberos!$A:$A)))</f>
        <v/>
      </c>
      <c r="AN320" s="20" t="str" cm="1">
        <f t="array" ref="AN320">IF(ISERROR(INDEX(Jornadas[id],ROW()-5)),"",INT(SUMIFS(Cortes[importe],Cortes[id_jornada],INDEX(Jornadas[id],ROW()-5),Cortes[id_barbero],LOOKUP($AM$4,Barberos[nombre],Barberos[id]))*(INDEX(Jornadas[comision_barberos],1)/100)))</f>
        <v/>
      </c>
      <c r="AO320" s="20" t="str" cm="1">
        <f t="array" ref="AO320">IF(ISERROR(INDEX(Jornadas[id],ROW()-5)),"",SUMIFS(Cortes[propina],Cortes[id_jornada],INDEX(Jornadas[id],ROW()-5),Cortes[id_barbero],LOOKUP($AM$4,Barberos[nombre],Barberos[id])))</f>
        <v/>
      </c>
      <c r="AP320" s="20" t="str" cm="1">
        <f t="array" ref="AP320">IF(ISERROR(INDEX(Jornadas[id],ROW()-5)),"",SUMIFS(Adelantos[importe],Adelantos[id_jornada],INDEX(Jornadas[id],ROW()-5),Adelantos[id_barbero],LOOKUP($AM$4,Barberos[nombre],Barberos[id])))</f>
        <v/>
      </c>
      <c r="AQ320" s="20" t="str" cm="1">
        <f t="array" ref="AQ320">IF(ISERROR(INDEX(Jornadas[id],ROW()-5)),"",AN320+AO320-AP320)</f>
        <v/>
      </c>
      <c r="AR320" s="1" t="str" cm="1">
        <f t="array" ref="AR320">IF(ISERROR(INDEX(Jornadas[id],ROW()-5)),"",COUNTIFS(_Cortes!$C:$C,INDEX(Jornadas[id],ROW()-5),_Cortes!$B:$B,LOOKUP($AR$4,_Barberos!$B:$B,_Barberos!$A:$A)))</f>
        <v/>
      </c>
      <c r="AS320" s="20" t="str" cm="1">
        <f t="array" ref="AS320">IF(ISERROR(INDEX(Jornadas[id],ROW()-5)),"",INT(SUMIFS(Cortes[importe],Cortes[id_jornada],INDEX(Jornadas[id],ROW()-5),Cortes[id_barbero],LOOKUP($AR$4,Barberos[nombre],Barberos[id]))*(INDEX(Jornadas[comision_barberos],1)/100)))</f>
        <v/>
      </c>
      <c r="AT320" s="20" t="str" cm="1">
        <f t="array" ref="AT320">IF(ISERROR(INDEX(Jornadas[id],ROW()-5)),"",SUMIFS(Cortes[propina],Cortes[id_jornada],INDEX(Jornadas[id],ROW()-5),Cortes[id_barbero],LOOKUP($AR$4,Barberos[nombre],Barberos[id])))</f>
        <v/>
      </c>
      <c r="AU320" s="20" t="str" cm="1">
        <f t="array" ref="AU320">IF(ISERROR(INDEX(Jornadas[id],ROW()-5)),"",SUMIFS(Adelantos[importe],Adelantos[id_jornada],INDEX(Jornadas[id],ROW()-5),Adelantos[id_barbero],LOOKUP($AR$4,Barberos[nombre],Barberos[id])))</f>
        <v/>
      </c>
      <c r="AV320" s="20" t="str" cm="1">
        <f t="array" ref="AV320">IF(ISERROR(INDEX(Jornadas[id],ROW()-5)),"",AS320+AT320-AU320)</f>
        <v/>
      </c>
    </row>
    <row r="321" spans="1:48" ht="15" hidden="1" customHeight="1" x14ac:dyDescent="0.3">
      <c r="A321" s="51" t="str">
        <f t="shared" si="4"/>
        <v/>
      </c>
      <c r="B321" s="52"/>
      <c r="C321" s="36" t="str" cm="1">
        <f t="array" ref="C321">IF(ISERROR(INDEX(Jornadas[id],ROW()-5)),"",INDEX(Jornadas[fecha],ROW()-5))</f>
        <v/>
      </c>
      <c r="D321" s="2" t="str" cm="1">
        <f t="array" ref="D321">IF(ISERROR(INDEX(Jornadas[id],ROW()-5)),"",COUNTIFS(_Cortes!$C:$C,INDEX(Jornadas[id],ROW()-5),_Cortes!$B:$B,LOOKUP($D$4,_Barberos!$B:$B,_Barberos!$A:$A)))</f>
        <v/>
      </c>
      <c r="E321" s="21" t="str" cm="1">
        <f t="array" ref="E321">IF(ISERROR(INDEX(Jornadas[id],ROW()-5)),"",INT(SUMIFS(Cortes[importe],Cortes[id_jornada],INDEX(Jornadas[id],ROW()-5),Cortes[id_barbero],LOOKUP($D$4,Barberos[nombre],Barberos[id]))*(INDEX(Jornadas[comision_barberos],1)/100)))</f>
        <v/>
      </c>
      <c r="F321" s="21" t="str" cm="1">
        <f t="array" ref="F321">IF(ISERROR(INDEX(Jornadas[id],ROW()-5)),"",SUMIFS(Cortes[propina],Cortes[id_jornada],INDEX(Jornadas[id],ROW()-5),Cortes[id_barbero],LOOKUP($D$4,Barberos[nombre],Barberos[id])))</f>
        <v/>
      </c>
      <c r="G321" s="21" t="str" cm="1">
        <f t="array" ref="G321">IF(ISERROR(INDEX(Jornadas[id],ROW()-5)),"",SUMIFS(Adelantos[importe],Adelantos[id_jornada],INDEX(Jornadas[id],ROW()-5),Adelantos[id_barbero],LOOKUP($D$4,Barberos[nombre],Barberos[id])))</f>
        <v/>
      </c>
      <c r="H321" s="21" t="str" cm="1">
        <f t="array" ref="H321">IF(ISERROR(INDEX(Jornadas[id],ROW()-5)),"",E321+F321-G321)</f>
        <v/>
      </c>
      <c r="I321" s="2" t="str" cm="1">
        <f t="array" ref="I321">IF(ISERROR(INDEX(Jornadas[id],ROW()-5)),"",COUNTIFS(_Cortes!$C:$C,INDEX(Jornadas[id],ROW()-5),_Cortes!$B:$B,LOOKUP($I$4,_Barberos!$B:$B,_Barberos!$A:$A)))</f>
        <v/>
      </c>
      <c r="J321" s="21" t="str" cm="1">
        <f t="array" ref="J321">IF(ISERROR(INDEX(Jornadas[id],ROW()-5)),"",INT(SUMIFS(Cortes[importe],Cortes[id_jornada],INDEX(Jornadas[id],ROW()-5),Cortes[id_barbero],LOOKUP($I$4,Barberos[nombre],Barberos[id]))*(INDEX(Jornadas[comision_barberos],1)/100)))</f>
        <v/>
      </c>
      <c r="K321" s="21" t="str" cm="1">
        <f t="array" ref="K321">IF(ISERROR(INDEX(Jornadas[id],ROW()-5)),"",SUMIFS(Cortes[propina],Cortes[id_jornada],INDEX(Jornadas[id],ROW()-5),Cortes[id_barbero],LOOKUP($I$4,Barberos[nombre],Barberos[id])))</f>
        <v/>
      </c>
      <c r="L321" s="21" t="str" cm="1">
        <f t="array" ref="L321">IF(ISERROR(INDEX(Jornadas[id],ROW()-5)),"",SUMIFS(Adelantos[importe],Adelantos[id_jornada],INDEX(Jornadas[id],ROW()-5),Adelantos[id_barbero],LOOKUP($I$4,Barberos[nombre],Barberos[id])))</f>
        <v/>
      </c>
      <c r="M321" s="21" t="str" cm="1">
        <f t="array" ref="M321">IF(ISERROR(INDEX(Jornadas[id],ROW()-5)),"",J321+K321-L321)</f>
        <v/>
      </c>
      <c r="N321" s="2" t="str" cm="1">
        <f t="array" ref="N321">IF(ISERROR(INDEX(Jornadas[id],ROW()-5)),"",COUNTIFS(_Cortes!$C:$C,INDEX(Jornadas[id],ROW()-5),_Cortes!$B:$B,LOOKUP($N$4,_Barberos!$B:$B,_Barberos!$A:$A)))</f>
        <v/>
      </c>
      <c r="O321" s="21" t="str" cm="1">
        <f t="array" ref="O321">IF(ISERROR(INDEX(Jornadas[id],ROW()-5)),"",INT(SUMIFS(Cortes[importe],Cortes[id_jornada],INDEX(Jornadas[id],ROW()-5),Cortes[id_barbero],LOOKUP($N$4,Barberos[nombre],Barberos[id]))*(INDEX(Jornadas[comision_barberos],1)/100)))</f>
        <v/>
      </c>
      <c r="P321" s="21" t="str" cm="1">
        <f t="array" ref="P321">IF(ISERROR(INDEX(Jornadas[id],ROW()-5)),"",SUMIFS(Cortes[propina],Cortes[id_jornada],INDEX(Jornadas[id],ROW()-5),Cortes[id_barbero],LOOKUP($N$4,Barberos[nombre],Barberos[id])))</f>
        <v/>
      </c>
      <c r="Q321" s="21" t="str" cm="1">
        <f t="array" ref="Q321">IF(ISERROR(INDEX(Jornadas[id],ROW()-5)),"",SUMIFS(Adelantos[importe],Adelantos[id_jornada],INDEX(Jornadas[id],ROW()-5),Adelantos[id_barbero],LOOKUP($N$4,Barberos[nombre],Barberos[id])))</f>
        <v/>
      </c>
      <c r="R321" s="21" t="str" cm="1">
        <f t="array" ref="R321">IF(ISERROR(INDEX(Jornadas[id],ROW()-5)),"",O321+P321-Q321)</f>
        <v/>
      </c>
      <c r="S321" s="2" t="str" cm="1">
        <f t="array" ref="S321">IF(ISERROR(INDEX(Jornadas[id],ROW()-5)),"",COUNTIFS(_Cortes!$C:$C,INDEX(Jornadas[id],ROW()-5),_Cortes!$B:$B,LOOKUP($S$4,_Barberos!$B:$B,_Barberos!$A:$A)))</f>
        <v/>
      </c>
      <c r="T321" s="21" t="str" cm="1">
        <f t="array" ref="T321">IF(ISERROR(INDEX(Jornadas[id],ROW()-5)),"",INT(SUMIFS(Cortes[importe],Cortes[id_jornada],INDEX(Jornadas[id],ROW()-5),Cortes[id_barbero],LOOKUP($S$4,Barberos[nombre],Barberos[id]))*(INDEX(Jornadas[comision_barberos],1)/100)))</f>
        <v/>
      </c>
      <c r="U321" s="21" t="str" cm="1">
        <f t="array" ref="U321">IF(ISERROR(INDEX(Jornadas[id],ROW()-5)),"",SUMIFS(Cortes[propina],Cortes[id_jornada],INDEX(Jornadas[id],ROW()-5),Cortes[id_barbero],LOOKUP($S$4,Barberos[nombre],Barberos[id])))</f>
        <v/>
      </c>
      <c r="V321" s="21" t="str" cm="1">
        <f t="array" ref="V321">IF(ISERROR(INDEX(Jornadas[id],ROW()-5)),"",SUMIFS(Adelantos[importe],Adelantos[id_jornada],INDEX(Jornadas[id],ROW()-5),Adelantos[id_barbero],LOOKUP($S$4,Barberos[nombre],Barberos[id])))</f>
        <v/>
      </c>
      <c r="W321" s="21" t="str" cm="1">
        <f t="array" ref="W321">IF(ISERROR(INDEX(Jornadas[id],ROW()-5)),"",T321+U321-V321)</f>
        <v/>
      </c>
      <c r="X321" s="2" t="str" cm="1">
        <f t="array" ref="X321">IF(ISERROR(INDEX(Jornadas[id],ROW()-5)),"",COUNTIFS(_Cortes!$C:$C,INDEX(Jornadas[id],ROW()-5),_Cortes!$B:$B,LOOKUP($X$4,_Barberos!$B:$B,_Barberos!$A:$A)))</f>
        <v/>
      </c>
      <c r="Y321" s="21" t="str" cm="1">
        <f t="array" ref="Y321">IF(ISERROR(INDEX(Jornadas[id],ROW()-5)),"",INT(SUMIFS(Cortes[importe],Cortes[id_jornada],INDEX(Jornadas[id],ROW()-5),Cortes[id_barbero],LOOKUP($X$4,Barberos[nombre],Barberos[id]))*(INDEX(Jornadas[comision_barberos],1)/100)))</f>
        <v/>
      </c>
      <c r="Z321" s="21" t="str" cm="1">
        <f t="array" ref="Z321">IF(ISERROR(INDEX(Jornadas[id],ROW()-5)),"",SUMIFS(Cortes[propina],Cortes[id_jornada],INDEX(Jornadas[id],ROW()-5),Cortes[id_barbero],LOOKUP($X$4,Barberos[nombre],Barberos[id])))</f>
        <v/>
      </c>
      <c r="AA321" s="21" t="str" cm="1">
        <f t="array" ref="AA321">IF(ISERROR(INDEX(Jornadas[id],ROW()-5)),"",SUMIFS(Adelantos[importe],Adelantos[id_jornada],INDEX(Jornadas[id],ROW()-5),Adelantos[id_barbero],LOOKUP($X$4,Barberos[nombre],Barberos[id])))</f>
        <v/>
      </c>
      <c r="AB321" s="21" t="str" cm="1">
        <f t="array" ref="AB321">IF(ISERROR(INDEX(Jornadas[id],ROW()-5)),"",Y321+Z321-AA321)</f>
        <v/>
      </c>
      <c r="AC321" s="2" t="str" cm="1">
        <f t="array" ref="AC321">IF(ISERROR(INDEX(Jornadas[id],ROW()-5)),"",COUNTIFS(_Cortes!$C:$C,INDEX(Jornadas[id],ROW()-5),_Cortes!$B:$B,LOOKUP($AC$4,_Barberos!$B:$B,_Barberos!$A:$A)))</f>
        <v/>
      </c>
      <c r="AD321" s="21" t="str" cm="1">
        <f t="array" ref="AD321">IF(ISERROR(INDEX(Jornadas[id],ROW()-5)),"",INT(SUMIFS(Cortes[importe],Cortes[id_jornada],INDEX(Jornadas[id],ROW()-5),Cortes[id_barbero],LOOKUP($AC$4,Barberos[nombre],Barberos[id]))*(INDEX(Jornadas[comision_barberos],1)/100)))</f>
        <v/>
      </c>
      <c r="AE321" s="21" t="str" cm="1">
        <f t="array" ref="AE321">IF(ISERROR(INDEX(Jornadas[id],ROW()-5)),"",SUMIFS(Cortes[propina],Cortes[id_jornada],INDEX(Jornadas[id],ROW()-5),Cortes[id_barbero],LOOKUP($AC$4,Barberos[nombre],Barberos[id])))</f>
        <v/>
      </c>
      <c r="AF321" s="21" t="str" cm="1">
        <f t="array" ref="AF321">IF(ISERROR(INDEX(Jornadas[id],ROW()-5)),"",SUMIFS(Adelantos[importe],Adelantos[id_jornada],INDEX(Jornadas[id],ROW()-5),Adelantos[id_barbero],LOOKUP($AC$4,Barberos[nombre],Barberos[id])))</f>
        <v/>
      </c>
      <c r="AG321" s="21" t="str" cm="1">
        <f t="array" ref="AG321">IF(ISERROR(INDEX(Jornadas[id],ROW()-5)),"",AD321+AE321-AF321)</f>
        <v/>
      </c>
      <c r="AH321" s="2" t="str" cm="1">
        <f t="array" ref="AH321">IF(ISERROR(INDEX(Jornadas[id],ROW()-5)),"",COUNTIFS(_Cortes!$C:$C,INDEX(Jornadas[id],ROW()-5),_Cortes!$B:$B,LOOKUP($AH$4,_Barberos!$B:$B,_Barberos!$A:$A)))</f>
        <v/>
      </c>
      <c r="AI321" s="21" t="str" cm="1">
        <f t="array" ref="AI321">IF(ISERROR(INDEX(Jornadas[id],ROW()-5)),"",INT(SUMIFS(Cortes[importe],Cortes[id_jornada],INDEX(Jornadas[id],ROW()-5),Cortes[id_barbero],LOOKUP($AH$4,Barberos[nombre],Barberos[id]))*(INDEX(Jornadas[comision_barberos],1)/100)))</f>
        <v/>
      </c>
      <c r="AJ321" s="21" t="str" cm="1">
        <f t="array" ref="AJ321">IF(ISERROR(INDEX(Jornadas[id],ROW()-5)),"",SUMIFS(Cortes[propina],Cortes[id_jornada],INDEX(Jornadas[id],ROW()-5),Cortes[id_barbero],LOOKUP($AH$4,Barberos[nombre],Barberos[id])))</f>
        <v/>
      </c>
      <c r="AK321" s="21" t="str" cm="1">
        <f t="array" ref="AK321">IF(ISERROR(INDEX(Jornadas[id],ROW()-5)),"",SUMIFS(Adelantos[importe],Adelantos[id_jornada],INDEX(Jornadas[id],ROW()-5),Adelantos[id_barbero],LOOKUP($AH$4,Barberos[nombre],Barberos[id])))</f>
        <v/>
      </c>
      <c r="AL321" s="21" t="str" cm="1">
        <f t="array" ref="AL321">IF(ISERROR(INDEX(Jornadas[id],ROW()-5)),"",AI321+AJ321-AK321)</f>
        <v/>
      </c>
      <c r="AM321" s="2" t="str" cm="1">
        <f t="array" ref="AM321">IF(ISERROR(INDEX(Jornadas[id],ROW()-5)),"",COUNTIFS(_Cortes!$C:$C,INDEX(Jornadas[id],ROW()-5),_Cortes!$B:$B,LOOKUP($AM$4,_Barberos!$B:$B,_Barberos!$A:$A)))</f>
        <v/>
      </c>
      <c r="AN321" s="21" t="str" cm="1">
        <f t="array" ref="AN321">IF(ISERROR(INDEX(Jornadas[id],ROW()-5)),"",INT(SUMIFS(Cortes[importe],Cortes[id_jornada],INDEX(Jornadas[id],ROW()-5),Cortes[id_barbero],LOOKUP($AM$4,Barberos[nombre],Barberos[id]))*(INDEX(Jornadas[comision_barberos],1)/100)))</f>
        <v/>
      </c>
      <c r="AO321" s="21" t="str" cm="1">
        <f t="array" ref="AO321">IF(ISERROR(INDEX(Jornadas[id],ROW()-5)),"",SUMIFS(Cortes[propina],Cortes[id_jornada],INDEX(Jornadas[id],ROW()-5),Cortes[id_barbero],LOOKUP($AM$4,Barberos[nombre],Barberos[id])))</f>
        <v/>
      </c>
      <c r="AP321" s="21" t="str" cm="1">
        <f t="array" ref="AP321">IF(ISERROR(INDEX(Jornadas[id],ROW()-5)),"",SUMIFS(Adelantos[importe],Adelantos[id_jornada],INDEX(Jornadas[id],ROW()-5),Adelantos[id_barbero],LOOKUP($AM$4,Barberos[nombre],Barberos[id])))</f>
        <v/>
      </c>
      <c r="AQ321" s="21" t="str" cm="1">
        <f t="array" ref="AQ321">IF(ISERROR(INDEX(Jornadas[id],ROW()-5)),"",AN321+AO321-AP321)</f>
        <v/>
      </c>
      <c r="AR321" s="2" t="str" cm="1">
        <f t="array" ref="AR321">IF(ISERROR(INDEX(Jornadas[id],ROW()-5)),"",COUNTIFS(_Cortes!$C:$C,INDEX(Jornadas[id],ROW()-5),_Cortes!$B:$B,LOOKUP($AR$4,_Barberos!$B:$B,_Barberos!$A:$A)))</f>
        <v/>
      </c>
      <c r="AS321" s="21" t="str" cm="1">
        <f t="array" ref="AS321">IF(ISERROR(INDEX(Jornadas[id],ROW()-5)),"",INT(SUMIFS(Cortes[importe],Cortes[id_jornada],INDEX(Jornadas[id],ROW()-5),Cortes[id_barbero],LOOKUP($AR$4,Barberos[nombre],Barberos[id]))*(INDEX(Jornadas[comision_barberos],1)/100)))</f>
        <v/>
      </c>
      <c r="AT321" s="21" t="str" cm="1">
        <f t="array" ref="AT321">IF(ISERROR(INDEX(Jornadas[id],ROW()-5)),"",SUMIFS(Cortes[propina],Cortes[id_jornada],INDEX(Jornadas[id],ROW()-5),Cortes[id_barbero],LOOKUP($AR$4,Barberos[nombre],Barberos[id])))</f>
        <v/>
      </c>
      <c r="AU321" s="21" t="str" cm="1">
        <f t="array" ref="AU321">IF(ISERROR(INDEX(Jornadas[id],ROW()-5)),"",SUMIFS(Adelantos[importe],Adelantos[id_jornada],INDEX(Jornadas[id],ROW()-5),Adelantos[id_barbero],LOOKUP($AR$4,Barberos[nombre],Barberos[id])))</f>
        <v/>
      </c>
      <c r="AV321" s="21" t="str" cm="1">
        <f t="array" ref="AV321">IF(ISERROR(INDEX(Jornadas[id],ROW()-5)),"",AS321+AT321-AU321)</f>
        <v/>
      </c>
    </row>
    <row r="322" spans="1:48" ht="15" hidden="1" customHeight="1" x14ac:dyDescent="0.3">
      <c r="A322" s="53" t="str">
        <f t="shared" si="4"/>
        <v/>
      </c>
      <c r="B322" s="54"/>
      <c r="C322" s="38" t="str" cm="1">
        <f t="array" ref="C322">IF(ISERROR(INDEX(Jornadas[id],ROW()-5)),"",INDEX(Jornadas[fecha],ROW()-5))</f>
        <v/>
      </c>
      <c r="D322" s="1" t="str" cm="1">
        <f t="array" ref="D322">IF(ISERROR(INDEX(Jornadas[id],ROW()-5)),"",COUNTIFS(_Cortes!$C:$C,INDEX(Jornadas[id],ROW()-5),_Cortes!$B:$B,LOOKUP($D$4,_Barberos!$B:$B,_Barberos!$A:$A)))</f>
        <v/>
      </c>
      <c r="E322" s="20" t="str" cm="1">
        <f t="array" ref="E322">IF(ISERROR(INDEX(Jornadas[id],ROW()-5)),"",INT(SUMIFS(Cortes[importe],Cortes[id_jornada],INDEX(Jornadas[id],ROW()-5),Cortes[id_barbero],LOOKUP($D$4,Barberos[nombre],Barberos[id]))*(INDEX(Jornadas[comision_barberos],1)/100)))</f>
        <v/>
      </c>
      <c r="F322" s="20" t="str" cm="1">
        <f t="array" ref="F322">IF(ISERROR(INDEX(Jornadas[id],ROW()-5)),"",SUMIFS(Cortes[propina],Cortes[id_jornada],INDEX(Jornadas[id],ROW()-5),Cortes[id_barbero],LOOKUP($D$4,Barberos[nombre],Barberos[id])))</f>
        <v/>
      </c>
      <c r="G322" s="20" t="str" cm="1">
        <f t="array" ref="G322">IF(ISERROR(INDEX(Jornadas[id],ROW()-5)),"",SUMIFS(Adelantos[importe],Adelantos[id_jornada],INDEX(Jornadas[id],ROW()-5),Adelantos[id_barbero],LOOKUP($D$4,Barberos[nombre],Barberos[id])))</f>
        <v/>
      </c>
      <c r="H322" s="20" t="str" cm="1">
        <f t="array" ref="H322">IF(ISERROR(INDEX(Jornadas[id],ROW()-5)),"",E322+F322-G322)</f>
        <v/>
      </c>
      <c r="I322" s="1" t="str" cm="1">
        <f t="array" ref="I322">IF(ISERROR(INDEX(Jornadas[id],ROW()-5)),"",COUNTIFS(_Cortes!$C:$C,INDEX(Jornadas[id],ROW()-5),_Cortes!$B:$B,LOOKUP($I$4,_Barberos!$B:$B,_Barberos!$A:$A)))</f>
        <v/>
      </c>
      <c r="J322" s="20" t="str" cm="1">
        <f t="array" ref="J322">IF(ISERROR(INDEX(Jornadas[id],ROW()-5)),"",INT(SUMIFS(Cortes[importe],Cortes[id_jornada],INDEX(Jornadas[id],ROW()-5),Cortes[id_barbero],LOOKUP($I$4,Barberos[nombre],Barberos[id]))*(INDEX(Jornadas[comision_barberos],1)/100)))</f>
        <v/>
      </c>
      <c r="K322" s="20" t="str" cm="1">
        <f t="array" ref="K322">IF(ISERROR(INDEX(Jornadas[id],ROW()-5)),"",SUMIFS(Cortes[propina],Cortes[id_jornada],INDEX(Jornadas[id],ROW()-5),Cortes[id_barbero],LOOKUP($I$4,Barberos[nombre],Barberos[id])))</f>
        <v/>
      </c>
      <c r="L322" s="20" t="str" cm="1">
        <f t="array" ref="L322">IF(ISERROR(INDEX(Jornadas[id],ROW()-5)),"",SUMIFS(Adelantos[importe],Adelantos[id_jornada],INDEX(Jornadas[id],ROW()-5),Adelantos[id_barbero],LOOKUP($I$4,Barberos[nombre],Barberos[id])))</f>
        <v/>
      </c>
      <c r="M322" s="20" t="str" cm="1">
        <f t="array" ref="M322">IF(ISERROR(INDEX(Jornadas[id],ROW()-5)),"",J322+K322-L322)</f>
        <v/>
      </c>
      <c r="N322" s="1" t="str" cm="1">
        <f t="array" ref="N322">IF(ISERROR(INDEX(Jornadas[id],ROW()-5)),"",COUNTIFS(_Cortes!$C:$C,INDEX(Jornadas[id],ROW()-5),_Cortes!$B:$B,LOOKUP($N$4,_Barberos!$B:$B,_Barberos!$A:$A)))</f>
        <v/>
      </c>
      <c r="O322" s="20" t="str" cm="1">
        <f t="array" ref="O322">IF(ISERROR(INDEX(Jornadas[id],ROW()-5)),"",INT(SUMIFS(Cortes[importe],Cortes[id_jornada],INDEX(Jornadas[id],ROW()-5),Cortes[id_barbero],LOOKUP($N$4,Barberos[nombre],Barberos[id]))*(INDEX(Jornadas[comision_barberos],1)/100)))</f>
        <v/>
      </c>
      <c r="P322" s="20" t="str" cm="1">
        <f t="array" ref="P322">IF(ISERROR(INDEX(Jornadas[id],ROW()-5)),"",SUMIFS(Cortes[propina],Cortes[id_jornada],INDEX(Jornadas[id],ROW()-5),Cortes[id_barbero],LOOKUP($N$4,Barberos[nombre],Barberos[id])))</f>
        <v/>
      </c>
      <c r="Q322" s="20" t="str" cm="1">
        <f t="array" ref="Q322">IF(ISERROR(INDEX(Jornadas[id],ROW()-5)),"",SUMIFS(Adelantos[importe],Adelantos[id_jornada],INDEX(Jornadas[id],ROW()-5),Adelantos[id_barbero],LOOKUP($N$4,Barberos[nombre],Barberos[id])))</f>
        <v/>
      </c>
      <c r="R322" s="20" t="str" cm="1">
        <f t="array" ref="R322">IF(ISERROR(INDEX(Jornadas[id],ROW()-5)),"",O322+P322-Q322)</f>
        <v/>
      </c>
      <c r="S322" s="1" t="str" cm="1">
        <f t="array" ref="S322">IF(ISERROR(INDEX(Jornadas[id],ROW()-5)),"",COUNTIFS(_Cortes!$C:$C,INDEX(Jornadas[id],ROW()-5),_Cortes!$B:$B,LOOKUP($S$4,_Barberos!$B:$B,_Barberos!$A:$A)))</f>
        <v/>
      </c>
      <c r="T322" s="20" t="str" cm="1">
        <f t="array" ref="T322">IF(ISERROR(INDEX(Jornadas[id],ROW()-5)),"",INT(SUMIFS(Cortes[importe],Cortes[id_jornada],INDEX(Jornadas[id],ROW()-5),Cortes[id_barbero],LOOKUP($S$4,Barberos[nombre],Barberos[id]))*(INDEX(Jornadas[comision_barberos],1)/100)))</f>
        <v/>
      </c>
      <c r="U322" s="20" t="str" cm="1">
        <f t="array" ref="U322">IF(ISERROR(INDEX(Jornadas[id],ROW()-5)),"",SUMIFS(Cortes[propina],Cortes[id_jornada],INDEX(Jornadas[id],ROW()-5),Cortes[id_barbero],LOOKUP($S$4,Barberos[nombre],Barberos[id])))</f>
        <v/>
      </c>
      <c r="V322" s="20" t="str" cm="1">
        <f t="array" ref="V322">IF(ISERROR(INDEX(Jornadas[id],ROW()-5)),"",SUMIFS(Adelantos[importe],Adelantos[id_jornada],INDEX(Jornadas[id],ROW()-5),Adelantos[id_barbero],LOOKUP($S$4,Barberos[nombre],Barberos[id])))</f>
        <v/>
      </c>
      <c r="W322" s="20" t="str" cm="1">
        <f t="array" ref="W322">IF(ISERROR(INDEX(Jornadas[id],ROW()-5)),"",T322+U322-V322)</f>
        <v/>
      </c>
      <c r="X322" s="1" t="str" cm="1">
        <f t="array" ref="X322">IF(ISERROR(INDEX(Jornadas[id],ROW()-5)),"",COUNTIFS(_Cortes!$C:$C,INDEX(Jornadas[id],ROW()-5),_Cortes!$B:$B,LOOKUP($X$4,_Barberos!$B:$B,_Barberos!$A:$A)))</f>
        <v/>
      </c>
      <c r="Y322" s="20" t="str" cm="1">
        <f t="array" ref="Y322">IF(ISERROR(INDEX(Jornadas[id],ROW()-5)),"",INT(SUMIFS(Cortes[importe],Cortes[id_jornada],INDEX(Jornadas[id],ROW()-5),Cortes[id_barbero],LOOKUP($X$4,Barberos[nombre],Barberos[id]))*(INDEX(Jornadas[comision_barberos],1)/100)))</f>
        <v/>
      </c>
      <c r="Z322" s="20" t="str" cm="1">
        <f t="array" ref="Z322">IF(ISERROR(INDEX(Jornadas[id],ROW()-5)),"",SUMIFS(Cortes[propina],Cortes[id_jornada],INDEX(Jornadas[id],ROW()-5),Cortes[id_barbero],LOOKUP($X$4,Barberos[nombre],Barberos[id])))</f>
        <v/>
      </c>
      <c r="AA322" s="20" t="str" cm="1">
        <f t="array" ref="AA322">IF(ISERROR(INDEX(Jornadas[id],ROW()-5)),"",SUMIFS(Adelantos[importe],Adelantos[id_jornada],INDEX(Jornadas[id],ROW()-5),Adelantos[id_barbero],LOOKUP($X$4,Barberos[nombre],Barberos[id])))</f>
        <v/>
      </c>
      <c r="AB322" s="20" t="str" cm="1">
        <f t="array" ref="AB322">IF(ISERROR(INDEX(Jornadas[id],ROW()-5)),"",Y322+Z322-AA322)</f>
        <v/>
      </c>
      <c r="AC322" s="1" t="str" cm="1">
        <f t="array" ref="AC322">IF(ISERROR(INDEX(Jornadas[id],ROW()-5)),"",COUNTIFS(_Cortes!$C:$C,INDEX(Jornadas[id],ROW()-5),_Cortes!$B:$B,LOOKUP($AC$4,_Barberos!$B:$B,_Barberos!$A:$A)))</f>
        <v/>
      </c>
      <c r="AD322" s="20" t="str" cm="1">
        <f t="array" ref="AD322">IF(ISERROR(INDEX(Jornadas[id],ROW()-5)),"",INT(SUMIFS(Cortes[importe],Cortes[id_jornada],INDEX(Jornadas[id],ROW()-5),Cortes[id_barbero],LOOKUP($AC$4,Barberos[nombre],Barberos[id]))*(INDEX(Jornadas[comision_barberos],1)/100)))</f>
        <v/>
      </c>
      <c r="AE322" s="20" t="str" cm="1">
        <f t="array" ref="AE322">IF(ISERROR(INDEX(Jornadas[id],ROW()-5)),"",SUMIFS(Cortes[propina],Cortes[id_jornada],INDEX(Jornadas[id],ROW()-5),Cortes[id_barbero],LOOKUP($AC$4,Barberos[nombre],Barberos[id])))</f>
        <v/>
      </c>
      <c r="AF322" s="20" t="str" cm="1">
        <f t="array" ref="AF322">IF(ISERROR(INDEX(Jornadas[id],ROW()-5)),"",SUMIFS(Adelantos[importe],Adelantos[id_jornada],INDEX(Jornadas[id],ROW()-5),Adelantos[id_barbero],LOOKUP($AC$4,Barberos[nombre],Barberos[id])))</f>
        <v/>
      </c>
      <c r="AG322" s="20" t="str" cm="1">
        <f t="array" ref="AG322">IF(ISERROR(INDEX(Jornadas[id],ROW()-5)),"",AD322+AE322-AF322)</f>
        <v/>
      </c>
      <c r="AH322" s="1" t="str" cm="1">
        <f t="array" ref="AH322">IF(ISERROR(INDEX(Jornadas[id],ROW()-5)),"",COUNTIFS(_Cortes!$C:$C,INDEX(Jornadas[id],ROW()-5),_Cortes!$B:$B,LOOKUP($AH$4,_Barberos!$B:$B,_Barberos!$A:$A)))</f>
        <v/>
      </c>
      <c r="AI322" s="20" t="str" cm="1">
        <f t="array" ref="AI322">IF(ISERROR(INDEX(Jornadas[id],ROW()-5)),"",INT(SUMIFS(Cortes[importe],Cortes[id_jornada],INDEX(Jornadas[id],ROW()-5),Cortes[id_barbero],LOOKUP($AH$4,Barberos[nombre],Barberos[id]))*(INDEX(Jornadas[comision_barberos],1)/100)))</f>
        <v/>
      </c>
      <c r="AJ322" s="20" t="str" cm="1">
        <f t="array" ref="AJ322">IF(ISERROR(INDEX(Jornadas[id],ROW()-5)),"",SUMIFS(Cortes[propina],Cortes[id_jornada],INDEX(Jornadas[id],ROW()-5),Cortes[id_barbero],LOOKUP($AH$4,Barberos[nombre],Barberos[id])))</f>
        <v/>
      </c>
      <c r="AK322" s="20" t="str" cm="1">
        <f t="array" ref="AK322">IF(ISERROR(INDEX(Jornadas[id],ROW()-5)),"",SUMIFS(Adelantos[importe],Adelantos[id_jornada],INDEX(Jornadas[id],ROW()-5),Adelantos[id_barbero],LOOKUP($AH$4,Barberos[nombre],Barberos[id])))</f>
        <v/>
      </c>
      <c r="AL322" s="20" t="str" cm="1">
        <f t="array" ref="AL322">IF(ISERROR(INDEX(Jornadas[id],ROW()-5)),"",AI322+AJ322-AK322)</f>
        <v/>
      </c>
      <c r="AM322" s="1" t="str" cm="1">
        <f t="array" ref="AM322">IF(ISERROR(INDEX(Jornadas[id],ROW()-5)),"",COUNTIFS(_Cortes!$C:$C,INDEX(Jornadas[id],ROW()-5),_Cortes!$B:$B,LOOKUP($AM$4,_Barberos!$B:$B,_Barberos!$A:$A)))</f>
        <v/>
      </c>
      <c r="AN322" s="20" t="str" cm="1">
        <f t="array" ref="AN322">IF(ISERROR(INDEX(Jornadas[id],ROW()-5)),"",INT(SUMIFS(Cortes[importe],Cortes[id_jornada],INDEX(Jornadas[id],ROW()-5),Cortes[id_barbero],LOOKUP($AM$4,Barberos[nombre],Barberos[id]))*(INDEX(Jornadas[comision_barberos],1)/100)))</f>
        <v/>
      </c>
      <c r="AO322" s="20" t="str" cm="1">
        <f t="array" ref="AO322">IF(ISERROR(INDEX(Jornadas[id],ROW()-5)),"",SUMIFS(Cortes[propina],Cortes[id_jornada],INDEX(Jornadas[id],ROW()-5),Cortes[id_barbero],LOOKUP($AM$4,Barberos[nombre],Barberos[id])))</f>
        <v/>
      </c>
      <c r="AP322" s="20" t="str" cm="1">
        <f t="array" ref="AP322">IF(ISERROR(INDEX(Jornadas[id],ROW()-5)),"",SUMIFS(Adelantos[importe],Adelantos[id_jornada],INDEX(Jornadas[id],ROW()-5),Adelantos[id_barbero],LOOKUP($AM$4,Barberos[nombre],Barberos[id])))</f>
        <v/>
      </c>
      <c r="AQ322" s="20" t="str" cm="1">
        <f t="array" ref="AQ322">IF(ISERROR(INDEX(Jornadas[id],ROW()-5)),"",AN322+AO322-AP322)</f>
        <v/>
      </c>
      <c r="AR322" s="1" t="str" cm="1">
        <f t="array" ref="AR322">IF(ISERROR(INDEX(Jornadas[id],ROW()-5)),"",COUNTIFS(_Cortes!$C:$C,INDEX(Jornadas[id],ROW()-5),_Cortes!$B:$B,LOOKUP($AR$4,_Barberos!$B:$B,_Barberos!$A:$A)))</f>
        <v/>
      </c>
      <c r="AS322" s="20" t="str" cm="1">
        <f t="array" ref="AS322">IF(ISERROR(INDEX(Jornadas[id],ROW()-5)),"",INT(SUMIFS(Cortes[importe],Cortes[id_jornada],INDEX(Jornadas[id],ROW()-5),Cortes[id_barbero],LOOKUP($AR$4,Barberos[nombre],Barberos[id]))*(INDEX(Jornadas[comision_barberos],1)/100)))</f>
        <v/>
      </c>
      <c r="AT322" s="20" t="str" cm="1">
        <f t="array" ref="AT322">IF(ISERROR(INDEX(Jornadas[id],ROW()-5)),"",SUMIFS(Cortes[propina],Cortes[id_jornada],INDEX(Jornadas[id],ROW()-5),Cortes[id_barbero],LOOKUP($AR$4,Barberos[nombre],Barberos[id])))</f>
        <v/>
      </c>
      <c r="AU322" s="20" t="str" cm="1">
        <f t="array" ref="AU322">IF(ISERROR(INDEX(Jornadas[id],ROW()-5)),"",SUMIFS(Adelantos[importe],Adelantos[id_jornada],INDEX(Jornadas[id],ROW()-5),Adelantos[id_barbero],LOOKUP($AR$4,Barberos[nombre],Barberos[id])))</f>
        <v/>
      </c>
      <c r="AV322" s="20" t="str" cm="1">
        <f t="array" ref="AV322">IF(ISERROR(INDEX(Jornadas[id],ROW()-5)),"",AS322+AT322-AU322)</f>
        <v/>
      </c>
    </row>
    <row r="323" spans="1:48" ht="15" hidden="1" customHeight="1" x14ac:dyDescent="0.3">
      <c r="A323" s="51" t="str">
        <f t="shared" si="4"/>
        <v/>
      </c>
      <c r="B323" s="52"/>
      <c r="C323" s="36" t="str" cm="1">
        <f t="array" ref="C323">IF(ISERROR(INDEX(Jornadas[id],ROW()-5)),"",INDEX(Jornadas[fecha],ROW()-5))</f>
        <v/>
      </c>
      <c r="D323" s="2" t="str" cm="1">
        <f t="array" ref="D323">IF(ISERROR(INDEX(Jornadas[id],ROW()-5)),"",COUNTIFS(_Cortes!$C:$C,INDEX(Jornadas[id],ROW()-5),_Cortes!$B:$B,LOOKUP($D$4,_Barberos!$B:$B,_Barberos!$A:$A)))</f>
        <v/>
      </c>
      <c r="E323" s="21" t="str" cm="1">
        <f t="array" ref="E323">IF(ISERROR(INDEX(Jornadas[id],ROW()-5)),"",INT(SUMIFS(Cortes[importe],Cortes[id_jornada],INDEX(Jornadas[id],ROW()-5),Cortes[id_barbero],LOOKUP($D$4,Barberos[nombre],Barberos[id]))*(INDEX(Jornadas[comision_barberos],1)/100)))</f>
        <v/>
      </c>
      <c r="F323" s="21" t="str" cm="1">
        <f t="array" ref="F323">IF(ISERROR(INDEX(Jornadas[id],ROW()-5)),"",SUMIFS(Cortes[propina],Cortes[id_jornada],INDEX(Jornadas[id],ROW()-5),Cortes[id_barbero],LOOKUP($D$4,Barberos[nombre],Barberos[id])))</f>
        <v/>
      </c>
      <c r="G323" s="21" t="str" cm="1">
        <f t="array" ref="G323">IF(ISERROR(INDEX(Jornadas[id],ROW()-5)),"",SUMIFS(Adelantos[importe],Adelantos[id_jornada],INDEX(Jornadas[id],ROW()-5),Adelantos[id_barbero],LOOKUP($D$4,Barberos[nombre],Barberos[id])))</f>
        <v/>
      </c>
      <c r="H323" s="21" t="str" cm="1">
        <f t="array" ref="H323">IF(ISERROR(INDEX(Jornadas[id],ROW()-5)),"",E323+F323-G323)</f>
        <v/>
      </c>
      <c r="I323" s="2" t="str" cm="1">
        <f t="array" ref="I323">IF(ISERROR(INDEX(Jornadas[id],ROW()-5)),"",COUNTIFS(_Cortes!$C:$C,INDEX(Jornadas[id],ROW()-5),_Cortes!$B:$B,LOOKUP($I$4,_Barberos!$B:$B,_Barberos!$A:$A)))</f>
        <v/>
      </c>
      <c r="J323" s="21" t="str" cm="1">
        <f t="array" ref="J323">IF(ISERROR(INDEX(Jornadas[id],ROW()-5)),"",INT(SUMIFS(Cortes[importe],Cortes[id_jornada],INDEX(Jornadas[id],ROW()-5),Cortes[id_barbero],LOOKUP($I$4,Barberos[nombre],Barberos[id]))*(INDEX(Jornadas[comision_barberos],1)/100)))</f>
        <v/>
      </c>
      <c r="K323" s="21" t="str" cm="1">
        <f t="array" ref="K323">IF(ISERROR(INDEX(Jornadas[id],ROW()-5)),"",SUMIFS(Cortes[propina],Cortes[id_jornada],INDEX(Jornadas[id],ROW()-5),Cortes[id_barbero],LOOKUP($I$4,Barberos[nombre],Barberos[id])))</f>
        <v/>
      </c>
      <c r="L323" s="21" t="str" cm="1">
        <f t="array" ref="L323">IF(ISERROR(INDEX(Jornadas[id],ROW()-5)),"",SUMIFS(Adelantos[importe],Adelantos[id_jornada],INDEX(Jornadas[id],ROW()-5),Adelantos[id_barbero],LOOKUP($I$4,Barberos[nombre],Barberos[id])))</f>
        <v/>
      </c>
      <c r="M323" s="21" t="str" cm="1">
        <f t="array" ref="M323">IF(ISERROR(INDEX(Jornadas[id],ROW()-5)),"",J323+K323-L323)</f>
        <v/>
      </c>
      <c r="N323" s="2" t="str" cm="1">
        <f t="array" ref="N323">IF(ISERROR(INDEX(Jornadas[id],ROW()-5)),"",COUNTIFS(_Cortes!$C:$C,INDEX(Jornadas[id],ROW()-5),_Cortes!$B:$B,LOOKUP($N$4,_Barberos!$B:$B,_Barberos!$A:$A)))</f>
        <v/>
      </c>
      <c r="O323" s="21" t="str" cm="1">
        <f t="array" ref="O323">IF(ISERROR(INDEX(Jornadas[id],ROW()-5)),"",INT(SUMIFS(Cortes[importe],Cortes[id_jornada],INDEX(Jornadas[id],ROW()-5),Cortes[id_barbero],LOOKUP($N$4,Barberos[nombre],Barberos[id]))*(INDEX(Jornadas[comision_barberos],1)/100)))</f>
        <v/>
      </c>
      <c r="P323" s="21" t="str" cm="1">
        <f t="array" ref="P323">IF(ISERROR(INDEX(Jornadas[id],ROW()-5)),"",SUMIFS(Cortes[propina],Cortes[id_jornada],INDEX(Jornadas[id],ROW()-5),Cortes[id_barbero],LOOKUP($N$4,Barberos[nombre],Barberos[id])))</f>
        <v/>
      </c>
      <c r="Q323" s="21" t="str" cm="1">
        <f t="array" ref="Q323">IF(ISERROR(INDEX(Jornadas[id],ROW()-5)),"",SUMIFS(Adelantos[importe],Adelantos[id_jornada],INDEX(Jornadas[id],ROW()-5),Adelantos[id_barbero],LOOKUP($N$4,Barberos[nombre],Barberos[id])))</f>
        <v/>
      </c>
      <c r="R323" s="21" t="str" cm="1">
        <f t="array" ref="R323">IF(ISERROR(INDEX(Jornadas[id],ROW()-5)),"",O323+P323-Q323)</f>
        <v/>
      </c>
      <c r="S323" s="2" t="str" cm="1">
        <f t="array" ref="S323">IF(ISERROR(INDEX(Jornadas[id],ROW()-5)),"",COUNTIFS(_Cortes!$C:$C,INDEX(Jornadas[id],ROW()-5),_Cortes!$B:$B,LOOKUP($S$4,_Barberos!$B:$B,_Barberos!$A:$A)))</f>
        <v/>
      </c>
      <c r="T323" s="21" t="str" cm="1">
        <f t="array" ref="T323">IF(ISERROR(INDEX(Jornadas[id],ROW()-5)),"",INT(SUMIFS(Cortes[importe],Cortes[id_jornada],INDEX(Jornadas[id],ROW()-5),Cortes[id_barbero],LOOKUP($S$4,Barberos[nombre],Barberos[id]))*(INDEX(Jornadas[comision_barberos],1)/100)))</f>
        <v/>
      </c>
      <c r="U323" s="21" t="str" cm="1">
        <f t="array" ref="U323">IF(ISERROR(INDEX(Jornadas[id],ROW()-5)),"",SUMIFS(Cortes[propina],Cortes[id_jornada],INDEX(Jornadas[id],ROW()-5),Cortes[id_barbero],LOOKUP($S$4,Barberos[nombre],Barberos[id])))</f>
        <v/>
      </c>
      <c r="V323" s="21" t="str" cm="1">
        <f t="array" ref="V323">IF(ISERROR(INDEX(Jornadas[id],ROW()-5)),"",SUMIFS(Adelantos[importe],Adelantos[id_jornada],INDEX(Jornadas[id],ROW()-5),Adelantos[id_barbero],LOOKUP($S$4,Barberos[nombre],Barberos[id])))</f>
        <v/>
      </c>
      <c r="W323" s="21" t="str" cm="1">
        <f t="array" ref="W323">IF(ISERROR(INDEX(Jornadas[id],ROW()-5)),"",T323+U323-V323)</f>
        <v/>
      </c>
      <c r="X323" s="2" t="str" cm="1">
        <f t="array" ref="X323">IF(ISERROR(INDEX(Jornadas[id],ROW()-5)),"",COUNTIFS(_Cortes!$C:$C,INDEX(Jornadas[id],ROW()-5),_Cortes!$B:$B,LOOKUP($X$4,_Barberos!$B:$B,_Barberos!$A:$A)))</f>
        <v/>
      </c>
      <c r="Y323" s="21" t="str" cm="1">
        <f t="array" ref="Y323">IF(ISERROR(INDEX(Jornadas[id],ROW()-5)),"",INT(SUMIFS(Cortes[importe],Cortes[id_jornada],INDEX(Jornadas[id],ROW()-5),Cortes[id_barbero],LOOKUP($X$4,Barberos[nombre],Barberos[id]))*(INDEX(Jornadas[comision_barberos],1)/100)))</f>
        <v/>
      </c>
      <c r="Z323" s="21" t="str" cm="1">
        <f t="array" ref="Z323">IF(ISERROR(INDEX(Jornadas[id],ROW()-5)),"",SUMIFS(Cortes[propina],Cortes[id_jornada],INDEX(Jornadas[id],ROW()-5),Cortes[id_barbero],LOOKUP($X$4,Barberos[nombre],Barberos[id])))</f>
        <v/>
      </c>
      <c r="AA323" s="21" t="str" cm="1">
        <f t="array" ref="AA323">IF(ISERROR(INDEX(Jornadas[id],ROW()-5)),"",SUMIFS(Adelantos[importe],Adelantos[id_jornada],INDEX(Jornadas[id],ROW()-5),Adelantos[id_barbero],LOOKUP($X$4,Barberos[nombre],Barberos[id])))</f>
        <v/>
      </c>
      <c r="AB323" s="21" t="str" cm="1">
        <f t="array" ref="AB323">IF(ISERROR(INDEX(Jornadas[id],ROW()-5)),"",Y323+Z323-AA323)</f>
        <v/>
      </c>
      <c r="AC323" s="2" t="str" cm="1">
        <f t="array" ref="AC323">IF(ISERROR(INDEX(Jornadas[id],ROW()-5)),"",COUNTIFS(_Cortes!$C:$C,INDEX(Jornadas[id],ROW()-5),_Cortes!$B:$B,LOOKUP($AC$4,_Barberos!$B:$B,_Barberos!$A:$A)))</f>
        <v/>
      </c>
      <c r="AD323" s="21" t="str" cm="1">
        <f t="array" ref="AD323">IF(ISERROR(INDEX(Jornadas[id],ROW()-5)),"",INT(SUMIFS(Cortes[importe],Cortes[id_jornada],INDEX(Jornadas[id],ROW()-5),Cortes[id_barbero],LOOKUP($AC$4,Barberos[nombre],Barberos[id]))*(INDEX(Jornadas[comision_barberos],1)/100)))</f>
        <v/>
      </c>
      <c r="AE323" s="21" t="str" cm="1">
        <f t="array" ref="AE323">IF(ISERROR(INDEX(Jornadas[id],ROW()-5)),"",SUMIFS(Cortes[propina],Cortes[id_jornada],INDEX(Jornadas[id],ROW()-5),Cortes[id_barbero],LOOKUP($AC$4,Barberos[nombre],Barberos[id])))</f>
        <v/>
      </c>
      <c r="AF323" s="21" t="str" cm="1">
        <f t="array" ref="AF323">IF(ISERROR(INDEX(Jornadas[id],ROW()-5)),"",SUMIFS(Adelantos[importe],Adelantos[id_jornada],INDEX(Jornadas[id],ROW()-5),Adelantos[id_barbero],LOOKUP($AC$4,Barberos[nombre],Barberos[id])))</f>
        <v/>
      </c>
      <c r="AG323" s="21" t="str" cm="1">
        <f t="array" ref="AG323">IF(ISERROR(INDEX(Jornadas[id],ROW()-5)),"",AD323+AE323-AF323)</f>
        <v/>
      </c>
      <c r="AH323" s="2" t="str" cm="1">
        <f t="array" ref="AH323">IF(ISERROR(INDEX(Jornadas[id],ROW()-5)),"",COUNTIFS(_Cortes!$C:$C,INDEX(Jornadas[id],ROW()-5),_Cortes!$B:$B,LOOKUP($AH$4,_Barberos!$B:$B,_Barberos!$A:$A)))</f>
        <v/>
      </c>
      <c r="AI323" s="21" t="str" cm="1">
        <f t="array" ref="AI323">IF(ISERROR(INDEX(Jornadas[id],ROW()-5)),"",INT(SUMIFS(Cortes[importe],Cortes[id_jornada],INDEX(Jornadas[id],ROW()-5),Cortes[id_barbero],LOOKUP($AH$4,Barberos[nombre],Barberos[id]))*(INDEX(Jornadas[comision_barberos],1)/100)))</f>
        <v/>
      </c>
      <c r="AJ323" s="21" t="str" cm="1">
        <f t="array" ref="AJ323">IF(ISERROR(INDEX(Jornadas[id],ROW()-5)),"",SUMIFS(Cortes[propina],Cortes[id_jornada],INDEX(Jornadas[id],ROW()-5),Cortes[id_barbero],LOOKUP($AH$4,Barberos[nombre],Barberos[id])))</f>
        <v/>
      </c>
      <c r="AK323" s="21" t="str" cm="1">
        <f t="array" ref="AK323">IF(ISERROR(INDEX(Jornadas[id],ROW()-5)),"",SUMIFS(Adelantos[importe],Adelantos[id_jornada],INDEX(Jornadas[id],ROW()-5),Adelantos[id_barbero],LOOKUP($AH$4,Barberos[nombre],Barberos[id])))</f>
        <v/>
      </c>
      <c r="AL323" s="21" t="str" cm="1">
        <f t="array" ref="AL323">IF(ISERROR(INDEX(Jornadas[id],ROW()-5)),"",AI323+AJ323-AK323)</f>
        <v/>
      </c>
      <c r="AM323" s="2" t="str" cm="1">
        <f t="array" ref="AM323">IF(ISERROR(INDEX(Jornadas[id],ROW()-5)),"",COUNTIFS(_Cortes!$C:$C,INDEX(Jornadas[id],ROW()-5),_Cortes!$B:$B,LOOKUP($AM$4,_Barberos!$B:$B,_Barberos!$A:$A)))</f>
        <v/>
      </c>
      <c r="AN323" s="21" t="str" cm="1">
        <f t="array" ref="AN323">IF(ISERROR(INDEX(Jornadas[id],ROW()-5)),"",INT(SUMIFS(Cortes[importe],Cortes[id_jornada],INDEX(Jornadas[id],ROW()-5),Cortes[id_barbero],LOOKUP($AM$4,Barberos[nombre],Barberos[id]))*(INDEX(Jornadas[comision_barberos],1)/100)))</f>
        <v/>
      </c>
      <c r="AO323" s="21" t="str" cm="1">
        <f t="array" ref="AO323">IF(ISERROR(INDEX(Jornadas[id],ROW()-5)),"",SUMIFS(Cortes[propina],Cortes[id_jornada],INDEX(Jornadas[id],ROW()-5),Cortes[id_barbero],LOOKUP($AM$4,Barberos[nombre],Barberos[id])))</f>
        <v/>
      </c>
      <c r="AP323" s="21" t="str" cm="1">
        <f t="array" ref="AP323">IF(ISERROR(INDEX(Jornadas[id],ROW()-5)),"",SUMIFS(Adelantos[importe],Adelantos[id_jornada],INDEX(Jornadas[id],ROW()-5),Adelantos[id_barbero],LOOKUP($AM$4,Barberos[nombre],Barberos[id])))</f>
        <v/>
      </c>
      <c r="AQ323" s="21" t="str" cm="1">
        <f t="array" ref="AQ323">IF(ISERROR(INDEX(Jornadas[id],ROW()-5)),"",AN323+AO323-AP323)</f>
        <v/>
      </c>
      <c r="AR323" s="2" t="str" cm="1">
        <f t="array" ref="AR323">IF(ISERROR(INDEX(Jornadas[id],ROW()-5)),"",COUNTIFS(_Cortes!$C:$C,INDEX(Jornadas[id],ROW()-5),_Cortes!$B:$B,LOOKUP($AR$4,_Barberos!$B:$B,_Barberos!$A:$A)))</f>
        <v/>
      </c>
      <c r="AS323" s="21" t="str" cm="1">
        <f t="array" ref="AS323">IF(ISERROR(INDEX(Jornadas[id],ROW()-5)),"",INT(SUMIFS(Cortes[importe],Cortes[id_jornada],INDEX(Jornadas[id],ROW()-5),Cortes[id_barbero],LOOKUP($AR$4,Barberos[nombre],Barberos[id]))*(INDEX(Jornadas[comision_barberos],1)/100)))</f>
        <v/>
      </c>
      <c r="AT323" s="21" t="str" cm="1">
        <f t="array" ref="AT323">IF(ISERROR(INDEX(Jornadas[id],ROW()-5)),"",SUMIFS(Cortes[propina],Cortes[id_jornada],INDEX(Jornadas[id],ROW()-5),Cortes[id_barbero],LOOKUP($AR$4,Barberos[nombre],Barberos[id])))</f>
        <v/>
      </c>
      <c r="AU323" s="21" t="str" cm="1">
        <f t="array" ref="AU323">IF(ISERROR(INDEX(Jornadas[id],ROW()-5)),"",SUMIFS(Adelantos[importe],Adelantos[id_jornada],INDEX(Jornadas[id],ROW()-5),Adelantos[id_barbero],LOOKUP($AR$4,Barberos[nombre],Barberos[id])))</f>
        <v/>
      </c>
      <c r="AV323" s="21" t="str" cm="1">
        <f t="array" ref="AV323">IF(ISERROR(INDEX(Jornadas[id],ROW()-5)),"",AS323+AT323-AU323)</f>
        <v/>
      </c>
    </row>
    <row r="324" spans="1:48" ht="15" hidden="1" customHeight="1" x14ac:dyDescent="0.3">
      <c r="A324" s="53" t="str">
        <f t="shared" si="4"/>
        <v/>
      </c>
      <c r="B324" s="54"/>
      <c r="C324" s="38" t="str" cm="1">
        <f t="array" ref="C324">IF(ISERROR(INDEX(Jornadas[id],ROW()-5)),"",INDEX(Jornadas[fecha],ROW()-5))</f>
        <v/>
      </c>
      <c r="D324" s="1" t="str" cm="1">
        <f t="array" ref="D324">IF(ISERROR(INDEX(Jornadas[id],ROW()-5)),"",COUNTIFS(_Cortes!$C:$C,INDEX(Jornadas[id],ROW()-5),_Cortes!$B:$B,LOOKUP($D$4,_Barberos!$B:$B,_Barberos!$A:$A)))</f>
        <v/>
      </c>
      <c r="E324" s="20" t="str" cm="1">
        <f t="array" ref="E324">IF(ISERROR(INDEX(Jornadas[id],ROW()-5)),"",INT(SUMIFS(Cortes[importe],Cortes[id_jornada],INDEX(Jornadas[id],ROW()-5),Cortes[id_barbero],LOOKUP($D$4,Barberos[nombre],Barberos[id]))*(INDEX(Jornadas[comision_barberos],1)/100)))</f>
        <v/>
      </c>
      <c r="F324" s="20" t="str" cm="1">
        <f t="array" ref="F324">IF(ISERROR(INDEX(Jornadas[id],ROW()-5)),"",SUMIFS(Cortes[propina],Cortes[id_jornada],INDEX(Jornadas[id],ROW()-5),Cortes[id_barbero],LOOKUP($D$4,Barberos[nombre],Barberos[id])))</f>
        <v/>
      </c>
      <c r="G324" s="20" t="str" cm="1">
        <f t="array" ref="G324">IF(ISERROR(INDEX(Jornadas[id],ROW()-5)),"",SUMIFS(Adelantos[importe],Adelantos[id_jornada],INDEX(Jornadas[id],ROW()-5),Adelantos[id_barbero],LOOKUP($D$4,Barberos[nombre],Barberos[id])))</f>
        <v/>
      </c>
      <c r="H324" s="20" t="str" cm="1">
        <f t="array" ref="H324">IF(ISERROR(INDEX(Jornadas[id],ROW()-5)),"",E324+F324-G324)</f>
        <v/>
      </c>
      <c r="I324" s="1" t="str" cm="1">
        <f t="array" ref="I324">IF(ISERROR(INDEX(Jornadas[id],ROW()-5)),"",COUNTIFS(_Cortes!$C:$C,INDEX(Jornadas[id],ROW()-5),_Cortes!$B:$B,LOOKUP($I$4,_Barberos!$B:$B,_Barberos!$A:$A)))</f>
        <v/>
      </c>
      <c r="J324" s="20" t="str" cm="1">
        <f t="array" ref="J324">IF(ISERROR(INDEX(Jornadas[id],ROW()-5)),"",INT(SUMIFS(Cortes[importe],Cortes[id_jornada],INDEX(Jornadas[id],ROW()-5),Cortes[id_barbero],LOOKUP($I$4,Barberos[nombre],Barberos[id]))*(INDEX(Jornadas[comision_barberos],1)/100)))</f>
        <v/>
      </c>
      <c r="K324" s="20" t="str" cm="1">
        <f t="array" ref="K324">IF(ISERROR(INDEX(Jornadas[id],ROW()-5)),"",SUMIFS(Cortes[propina],Cortes[id_jornada],INDEX(Jornadas[id],ROW()-5),Cortes[id_barbero],LOOKUP($I$4,Barberos[nombre],Barberos[id])))</f>
        <v/>
      </c>
      <c r="L324" s="20" t="str" cm="1">
        <f t="array" ref="L324">IF(ISERROR(INDEX(Jornadas[id],ROW()-5)),"",SUMIFS(Adelantos[importe],Adelantos[id_jornada],INDEX(Jornadas[id],ROW()-5),Adelantos[id_barbero],LOOKUP($I$4,Barberos[nombre],Barberos[id])))</f>
        <v/>
      </c>
      <c r="M324" s="20" t="str" cm="1">
        <f t="array" ref="M324">IF(ISERROR(INDEX(Jornadas[id],ROW()-5)),"",J324+K324-L324)</f>
        <v/>
      </c>
      <c r="N324" s="1" t="str" cm="1">
        <f t="array" ref="N324">IF(ISERROR(INDEX(Jornadas[id],ROW()-5)),"",COUNTIFS(_Cortes!$C:$C,INDEX(Jornadas[id],ROW()-5),_Cortes!$B:$B,LOOKUP($N$4,_Barberos!$B:$B,_Barberos!$A:$A)))</f>
        <v/>
      </c>
      <c r="O324" s="20" t="str" cm="1">
        <f t="array" ref="O324">IF(ISERROR(INDEX(Jornadas[id],ROW()-5)),"",INT(SUMIFS(Cortes[importe],Cortes[id_jornada],INDEX(Jornadas[id],ROW()-5),Cortes[id_barbero],LOOKUP($N$4,Barberos[nombre],Barberos[id]))*(INDEX(Jornadas[comision_barberos],1)/100)))</f>
        <v/>
      </c>
      <c r="P324" s="20" t="str" cm="1">
        <f t="array" ref="P324">IF(ISERROR(INDEX(Jornadas[id],ROW()-5)),"",SUMIFS(Cortes[propina],Cortes[id_jornada],INDEX(Jornadas[id],ROW()-5),Cortes[id_barbero],LOOKUP($N$4,Barberos[nombre],Barberos[id])))</f>
        <v/>
      </c>
      <c r="Q324" s="20" t="str" cm="1">
        <f t="array" ref="Q324">IF(ISERROR(INDEX(Jornadas[id],ROW()-5)),"",SUMIFS(Adelantos[importe],Adelantos[id_jornada],INDEX(Jornadas[id],ROW()-5),Adelantos[id_barbero],LOOKUP($N$4,Barberos[nombre],Barberos[id])))</f>
        <v/>
      </c>
      <c r="R324" s="20" t="str" cm="1">
        <f t="array" ref="R324">IF(ISERROR(INDEX(Jornadas[id],ROW()-5)),"",O324+P324-Q324)</f>
        <v/>
      </c>
      <c r="S324" s="1" t="str" cm="1">
        <f t="array" ref="S324">IF(ISERROR(INDEX(Jornadas[id],ROW()-5)),"",COUNTIFS(_Cortes!$C:$C,INDEX(Jornadas[id],ROW()-5),_Cortes!$B:$B,LOOKUP($S$4,_Barberos!$B:$B,_Barberos!$A:$A)))</f>
        <v/>
      </c>
      <c r="T324" s="20" t="str" cm="1">
        <f t="array" ref="T324">IF(ISERROR(INDEX(Jornadas[id],ROW()-5)),"",INT(SUMIFS(Cortes[importe],Cortes[id_jornada],INDEX(Jornadas[id],ROW()-5),Cortes[id_barbero],LOOKUP($S$4,Barberos[nombre],Barberos[id]))*(INDEX(Jornadas[comision_barberos],1)/100)))</f>
        <v/>
      </c>
      <c r="U324" s="20" t="str" cm="1">
        <f t="array" ref="U324">IF(ISERROR(INDEX(Jornadas[id],ROW()-5)),"",SUMIFS(Cortes[propina],Cortes[id_jornada],INDEX(Jornadas[id],ROW()-5),Cortes[id_barbero],LOOKUP($S$4,Barberos[nombre],Barberos[id])))</f>
        <v/>
      </c>
      <c r="V324" s="20" t="str" cm="1">
        <f t="array" ref="V324">IF(ISERROR(INDEX(Jornadas[id],ROW()-5)),"",SUMIFS(Adelantos[importe],Adelantos[id_jornada],INDEX(Jornadas[id],ROW()-5),Adelantos[id_barbero],LOOKUP($S$4,Barberos[nombre],Barberos[id])))</f>
        <v/>
      </c>
      <c r="W324" s="20" t="str" cm="1">
        <f t="array" ref="W324">IF(ISERROR(INDEX(Jornadas[id],ROW()-5)),"",T324+U324-V324)</f>
        <v/>
      </c>
      <c r="X324" s="1" t="str" cm="1">
        <f t="array" ref="X324">IF(ISERROR(INDEX(Jornadas[id],ROW()-5)),"",COUNTIFS(_Cortes!$C:$C,INDEX(Jornadas[id],ROW()-5),_Cortes!$B:$B,LOOKUP($X$4,_Barberos!$B:$B,_Barberos!$A:$A)))</f>
        <v/>
      </c>
      <c r="Y324" s="20" t="str" cm="1">
        <f t="array" ref="Y324">IF(ISERROR(INDEX(Jornadas[id],ROW()-5)),"",INT(SUMIFS(Cortes[importe],Cortes[id_jornada],INDEX(Jornadas[id],ROW()-5),Cortes[id_barbero],LOOKUP($X$4,Barberos[nombre],Barberos[id]))*(INDEX(Jornadas[comision_barberos],1)/100)))</f>
        <v/>
      </c>
      <c r="Z324" s="20" t="str" cm="1">
        <f t="array" ref="Z324">IF(ISERROR(INDEX(Jornadas[id],ROW()-5)),"",SUMIFS(Cortes[propina],Cortes[id_jornada],INDEX(Jornadas[id],ROW()-5),Cortes[id_barbero],LOOKUP($X$4,Barberos[nombre],Barberos[id])))</f>
        <v/>
      </c>
      <c r="AA324" s="20" t="str" cm="1">
        <f t="array" ref="AA324">IF(ISERROR(INDEX(Jornadas[id],ROW()-5)),"",SUMIFS(Adelantos[importe],Adelantos[id_jornada],INDEX(Jornadas[id],ROW()-5),Adelantos[id_barbero],LOOKUP($X$4,Barberos[nombre],Barberos[id])))</f>
        <v/>
      </c>
      <c r="AB324" s="20" t="str" cm="1">
        <f t="array" ref="AB324">IF(ISERROR(INDEX(Jornadas[id],ROW()-5)),"",Y324+Z324-AA324)</f>
        <v/>
      </c>
      <c r="AC324" s="1" t="str" cm="1">
        <f t="array" ref="AC324">IF(ISERROR(INDEX(Jornadas[id],ROW()-5)),"",COUNTIFS(_Cortes!$C:$C,INDEX(Jornadas[id],ROW()-5),_Cortes!$B:$B,LOOKUP($AC$4,_Barberos!$B:$B,_Barberos!$A:$A)))</f>
        <v/>
      </c>
      <c r="AD324" s="20" t="str" cm="1">
        <f t="array" ref="AD324">IF(ISERROR(INDEX(Jornadas[id],ROW()-5)),"",INT(SUMIFS(Cortes[importe],Cortes[id_jornada],INDEX(Jornadas[id],ROW()-5),Cortes[id_barbero],LOOKUP($AC$4,Barberos[nombre],Barberos[id]))*(INDEX(Jornadas[comision_barberos],1)/100)))</f>
        <v/>
      </c>
      <c r="AE324" s="20" t="str" cm="1">
        <f t="array" ref="AE324">IF(ISERROR(INDEX(Jornadas[id],ROW()-5)),"",SUMIFS(Cortes[propina],Cortes[id_jornada],INDEX(Jornadas[id],ROW()-5),Cortes[id_barbero],LOOKUP($AC$4,Barberos[nombre],Barberos[id])))</f>
        <v/>
      </c>
      <c r="AF324" s="20" t="str" cm="1">
        <f t="array" ref="AF324">IF(ISERROR(INDEX(Jornadas[id],ROW()-5)),"",SUMIFS(Adelantos[importe],Adelantos[id_jornada],INDEX(Jornadas[id],ROW()-5),Adelantos[id_barbero],LOOKUP($AC$4,Barberos[nombre],Barberos[id])))</f>
        <v/>
      </c>
      <c r="AG324" s="20" t="str" cm="1">
        <f t="array" ref="AG324">IF(ISERROR(INDEX(Jornadas[id],ROW()-5)),"",AD324+AE324-AF324)</f>
        <v/>
      </c>
      <c r="AH324" s="1" t="str" cm="1">
        <f t="array" ref="AH324">IF(ISERROR(INDEX(Jornadas[id],ROW()-5)),"",COUNTIFS(_Cortes!$C:$C,INDEX(Jornadas[id],ROW()-5),_Cortes!$B:$B,LOOKUP($AH$4,_Barberos!$B:$B,_Barberos!$A:$A)))</f>
        <v/>
      </c>
      <c r="AI324" s="20" t="str" cm="1">
        <f t="array" ref="AI324">IF(ISERROR(INDEX(Jornadas[id],ROW()-5)),"",INT(SUMIFS(Cortes[importe],Cortes[id_jornada],INDEX(Jornadas[id],ROW()-5),Cortes[id_barbero],LOOKUP($AH$4,Barberos[nombre],Barberos[id]))*(INDEX(Jornadas[comision_barberos],1)/100)))</f>
        <v/>
      </c>
      <c r="AJ324" s="20" t="str" cm="1">
        <f t="array" ref="AJ324">IF(ISERROR(INDEX(Jornadas[id],ROW()-5)),"",SUMIFS(Cortes[propina],Cortes[id_jornada],INDEX(Jornadas[id],ROW()-5),Cortes[id_barbero],LOOKUP($AH$4,Barberos[nombre],Barberos[id])))</f>
        <v/>
      </c>
      <c r="AK324" s="20" t="str" cm="1">
        <f t="array" ref="AK324">IF(ISERROR(INDEX(Jornadas[id],ROW()-5)),"",SUMIFS(Adelantos[importe],Adelantos[id_jornada],INDEX(Jornadas[id],ROW()-5),Adelantos[id_barbero],LOOKUP($AH$4,Barberos[nombre],Barberos[id])))</f>
        <v/>
      </c>
      <c r="AL324" s="20" t="str" cm="1">
        <f t="array" ref="AL324">IF(ISERROR(INDEX(Jornadas[id],ROW()-5)),"",AI324+AJ324-AK324)</f>
        <v/>
      </c>
      <c r="AM324" s="1" t="str" cm="1">
        <f t="array" ref="AM324">IF(ISERROR(INDEX(Jornadas[id],ROW()-5)),"",COUNTIFS(_Cortes!$C:$C,INDEX(Jornadas[id],ROW()-5),_Cortes!$B:$B,LOOKUP($AM$4,_Barberos!$B:$B,_Barberos!$A:$A)))</f>
        <v/>
      </c>
      <c r="AN324" s="20" t="str" cm="1">
        <f t="array" ref="AN324">IF(ISERROR(INDEX(Jornadas[id],ROW()-5)),"",INT(SUMIFS(Cortes[importe],Cortes[id_jornada],INDEX(Jornadas[id],ROW()-5),Cortes[id_barbero],LOOKUP($AM$4,Barberos[nombre],Barberos[id]))*(INDEX(Jornadas[comision_barberos],1)/100)))</f>
        <v/>
      </c>
      <c r="AO324" s="20" t="str" cm="1">
        <f t="array" ref="AO324">IF(ISERROR(INDEX(Jornadas[id],ROW()-5)),"",SUMIFS(Cortes[propina],Cortes[id_jornada],INDEX(Jornadas[id],ROW()-5),Cortes[id_barbero],LOOKUP($AM$4,Barberos[nombre],Barberos[id])))</f>
        <v/>
      </c>
      <c r="AP324" s="20" t="str" cm="1">
        <f t="array" ref="AP324">IF(ISERROR(INDEX(Jornadas[id],ROW()-5)),"",SUMIFS(Adelantos[importe],Adelantos[id_jornada],INDEX(Jornadas[id],ROW()-5),Adelantos[id_barbero],LOOKUP($AM$4,Barberos[nombre],Barberos[id])))</f>
        <v/>
      </c>
      <c r="AQ324" s="20" t="str" cm="1">
        <f t="array" ref="AQ324">IF(ISERROR(INDEX(Jornadas[id],ROW()-5)),"",AN324+AO324-AP324)</f>
        <v/>
      </c>
      <c r="AR324" s="1" t="str" cm="1">
        <f t="array" ref="AR324">IF(ISERROR(INDEX(Jornadas[id],ROW()-5)),"",COUNTIFS(_Cortes!$C:$C,INDEX(Jornadas[id],ROW()-5),_Cortes!$B:$B,LOOKUP($AR$4,_Barberos!$B:$B,_Barberos!$A:$A)))</f>
        <v/>
      </c>
      <c r="AS324" s="20" t="str" cm="1">
        <f t="array" ref="AS324">IF(ISERROR(INDEX(Jornadas[id],ROW()-5)),"",INT(SUMIFS(Cortes[importe],Cortes[id_jornada],INDEX(Jornadas[id],ROW()-5),Cortes[id_barbero],LOOKUP($AR$4,Barberos[nombre],Barberos[id]))*(INDEX(Jornadas[comision_barberos],1)/100)))</f>
        <v/>
      </c>
      <c r="AT324" s="20" t="str" cm="1">
        <f t="array" ref="AT324">IF(ISERROR(INDEX(Jornadas[id],ROW()-5)),"",SUMIFS(Cortes[propina],Cortes[id_jornada],INDEX(Jornadas[id],ROW()-5),Cortes[id_barbero],LOOKUP($AR$4,Barberos[nombre],Barberos[id])))</f>
        <v/>
      </c>
      <c r="AU324" s="20" t="str" cm="1">
        <f t="array" ref="AU324">IF(ISERROR(INDEX(Jornadas[id],ROW()-5)),"",SUMIFS(Adelantos[importe],Adelantos[id_jornada],INDEX(Jornadas[id],ROW()-5),Adelantos[id_barbero],LOOKUP($AR$4,Barberos[nombre],Barberos[id])))</f>
        <v/>
      </c>
      <c r="AV324" s="20" t="str" cm="1">
        <f t="array" ref="AV324">IF(ISERROR(INDEX(Jornadas[id],ROW()-5)),"",AS324+AT324-AU324)</f>
        <v/>
      </c>
    </row>
    <row r="325" spans="1:48" ht="15" hidden="1" customHeight="1" x14ac:dyDescent="0.3">
      <c r="A325" s="51" t="str">
        <f t="shared" si="4"/>
        <v/>
      </c>
      <c r="B325" s="52"/>
      <c r="C325" s="36" t="str" cm="1">
        <f t="array" ref="C325">IF(ISERROR(INDEX(Jornadas[id],ROW()-5)),"",INDEX(Jornadas[fecha],ROW()-5))</f>
        <v/>
      </c>
      <c r="D325" s="2" t="str" cm="1">
        <f t="array" ref="D325">IF(ISERROR(INDEX(Jornadas[id],ROW()-5)),"",COUNTIFS(_Cortes!$C:$C,INDEX(Jornadas[id],ROW()-5),_Cortes!$B:$B,LOOKUP($D$4,_Barberos!$B:$B,_Barberos!$A:$A)))</f>
        <v/>
      </c>
      <c r="E325" s="21" t="str" cm="1">
        <f t="array" ref="E325">IF(ISERROR(INDEX(Jornadas[id],ROW()-5)),"",INT(SUMIFS(Cortes[importe],Cortes[id_jornada],INDEX(Jornadas[id],ROW()-5),Cortes[id_barbero],LOOKUP($D$4,Barberos[nombre],Barberos[id]))*(INDEX(Jornadas[comision_barberos],1)/100)))</f>
        <v/>
      </c>
      <c r="F325" s="21" t="str" cm="1">
        <f t="array" ref="F325">IF(ISERROR(INDEX(Jornadas[id],ROW()-5)),"",SUMIFS(Cortes[propina],Cortes[id_jornada],INDEX(Jornadas[id],ROW()-5),Cortes[id_barbero],LOOKUP($D$4,Barberos[nombre],Barberos[id])))</f>
        <v/>
      </c>
      <c r="G325" s="21" t="str" cm="1">
        <f t="array" ref="G325">IF(ISERROR(INDEX(Jornadas[id],ROW()-5)),"",SUMIFS(Adelantos[importe],Adelantos[id_jornada],INDEX(Jornadas[id],ROW()-5),Adelantos[id_barbero],LOOKUP($D$4,Barberos[nombre],Barberos[id])))</f>
        <v/>
      </c>
      <c r="H325" s="21" t="str" cm="1">
        <f t="array" ref="H325">IF(ISERROR(INDEX(Jornadas[id],ROW()-5)),"",E325+F325-G325)</f>
        <v/>
      </c>
      <c r="I325" s="2" t="str" cm="1">
        <f t="array" ref="I325">IF(ISERROR(INDEX(Jornadas[id],ROW()-5)),"",COUNTIFS(_Cortes!$C:$C,INDEX(Jornadas[id],ROW()-5),_Cortes!$B:$B,LOOKUP($I$4,_Barberos!$B:$B,_Barberos!$A:$A)))</f>
        <v/>
      </c>
      <c r="J325" s="21" t="str" cm="1">
        <f t="array" ref="J325">IF(ISERROR(INDEX(Jornadas[id],ROW()-5)),"",INT(SUMIFS(Cortes[importe],Cortes[id_jornada],INDEX(Jornadas[id],ROW()-5),Cortes[id_barbero],LOOKUP($I$4,Barberos[nombre],Barberos[id]))*(INDEX(Jornadas[comision_barberos],1)/100)))</f>
        <v/>
      </c>
      <c r="K325" s="21" t="str" cm="1">
        <f t="array" ref="K325">IF(ISERROR(INDEX(Jornadas[id],ROW()-5)),"",SUMIFS(Cortes[propina],Cortes[id_jornada],INDEX(Jornadas[id],ROW()-5),Cortes[id_barbero],LOOKUP($I$4,Barberos[nombre],Barberos[id])))</f>
        <v/>
      </c>
      <c r="L325" s="21" t="str" cm="1">
        <f t="array" ref="L325">IF(ISERROR(INDEX(Jornadas[id],ROW()-5)),"",SUMIFS(Adelantos[importe],Adelantos[id_jornada],INDEX(Jornadas[id],ROW()-5),Adelantos[id_barbero],LOOKUP($I$4,Barberos[nombre],Barberos[id])))</f>
        <v/>
      </c>
      <c r="M325" s="21" t="str" cm="1">
        <f t="array" ref="M325">IF(ISERROR(INDEX(Jornadas[id],ROW()-5)),"",J325+K325-L325)</f>
        <v/>
      </c>
      <c r="N325" s="2" t="str" cm="1">
        <f t="array" ref="N325">IF(ISERROR(INDEX(Jornadas[id],ROW()-5)),"",COUNTIFS(_Cortes!$C:$C,INDEX(Jornadas[id],ROW()-5),_Cortes!$B:$B,LOOKUP($N$4,_Barberos!$B:$B,_Barberos!$A:$A)))</f>
        <v/>
      </c>
      <c r="O325" s="21" t="str" cm="1">
        <f t="array" ref="O325">IF(ISERROR(INDEX(Jornadas[id],ROW()-5)),"",INT(SUMIFS(Cortes[importe],Cortes[id_jornada],INDEX(Jornadas[id],ROW()-5),Cortes[id_barbero],LOOKUP($N$4,Barberos[nombre],Barberos[id]))*(INDEX(Jornadas[comision_barberos],1)/100)))</f>
        <v/>
      </c>
      <c r="P325" s="21" t="str" cm="1">
        <f t="array" ref="P325">IF(ISERROR(INDEX(Jornadas[id],ROW()-5)),"",SUMIFS(Cortes[propina],Cortes[id_jornada],INDEX(Jornadas[id],ROW()-5),Cortes[id_barbero],LOOKUP($N$4,Barberos[nombre],Barberos[id])))</f>
        <v/>
      </c>
      <c r="Q325" s="21" t="str" cm="1">
        <f t="array" ref="Q325">IF(ISERROR(INDEX(Jornadas[id],ROW()-5)),"",SUMIFS(Adelantos[importe],Adelantos[id_jornada],INDEX(Jornadas[id],ROW()-5),Adelantos[id_barbero],LOOKUP($N$4,Barberos[nombre],Barberos[id])))</f>
        <v/>
      </c>
      <c r="R325" s="21" t="str" cm="1">
        <f t="array" ref="R325">IF(ISERROR(INDEX(Jornadas[id],ROW()-5)),"",O325+P325-Q325)</f>
        <v/>
      </c>
      <c r="S325" s="2" t="str" cm="1">
        <f t="array" ref="S325">IF(ISERROR(INDEX(Jornadas[id],ROW()-5)),"",COUNTIFS(_Cortes!$C:$C,INDEX(Jornadas[id],ROW()-5),_Cortes!$B:$B,LOOKUP($S$4,_Barberos!$B:$B,_Barberos!$A:$A)))</f>
        <v/>
      </c>
      <c r="T325" s="21" t="str" cm="1">
        <f t="array" ref="T325">IF(ISERROR(INDEX(Jornadas[id],ROW()-5)),"",INT(SUMIFS(Cortes[importe],Cortes[id_jornada],INDEX(Jornadas[id],ROW()-5),Cortes[id_barbero],LOOKUP($S$4,Barberos[nombre],Barberos[id]))*(INDEX(Jornadas[comision_barberos],1)/100)))</f>
        <v/>
      </c>
      <c r="U325" s="21" t="str" cm="1">
        <f t="array" ref="U325">IF(ISERROR(INDEX(Jornadas[id],ROW()-5)),"",SUMIFS(Cortes[propina],Cortes[id_jornada],INDEX(Jornadas[id],ROW()-5),Cortes[id_barbero],LOOKUP($S$4,Barberos[nombre],Barberos[id])))</f>
        <v/>
      </c>
      <c r="V325" s="21" t="str" cm="1">
        <f t="array" ref="V325">IF(ISERROR(INDEX(Jornadas[id],ROW()-5)),"",SUMIFS(Adelantos[importe],Adelantos[id_jornada],INDEX(Jornadas[id],ROW()-5),Adelantos[id_barbero],LOOKUP($S$4,Barberos[nombre],Barberos[id])))</f>
        <v/>
      </c>
      <c r="W325" s="21" t="str" cm="1">
        <f t="array" ref="W325">IF(ISERROR(INDEX(Jornadas[id],ROW()-5)),"",T325+U325-V325)</f>
        <v/>
      </c>
      <c r="X325" s="2" t="str" cm="1">
        <f t="array" ref="X325">IF(ISERROR(INDEX(Jornadas[id],ROW()-5)),"",COUNTIFS(_Cortes!$C:$C,INDEX(Jornadas[id],ROW()-5),_Cortes!$B:$B,LOOKUP($X$4,_Barberos!$B:$B,_Barberos!$A:$A)))</f>
        <v/>
      </c>
      <c r="Y325" s="21" t="str" cm="1">
        <f t="array" ref="Y325">IF(ISERROR(INDEX(Jornadas[id],ROW()-5)),"",INT(SUMIFS(Cortes[importe],Cortes[id_jornada],INDEX(Jornadas[id],ROW()-5),Cortes[id_barbero],LOOKUP($X$4,Barberos[nombre],Barberos[id]))*(INDEX(Jornadas[comision_barberos],1)/100)))</f>
        <v/>
      </c>
      <c r="Z325" s="21" t="str" cm="1">
        <f t="array" ref="Z325">IF(ISERROR(INDEX(Jornadas[id],ROW()-5)),"",SUMIFS(Cortes[propina],Cortes[id_jornada],INDEX(Jornadas[id],ROW()-5),Cortes[id_barbero],LOOKUP($X$4,Barberos[nombre],Barberos[id])))</f>
        <v/>
      </c>
      <c r="AA325" s="21" t="str" cm="1">
        <f t="array" ref="AA325">IF(ISERROR(INDEX(Jornadas[id],ROW()-5)),"",SUMIFS(Adelantos[importe],Adelantos[id_jornada],INDEX(Jornadas[id],ROW()-5),Adelantos[id_barbero],LOOKUP($X$4,Barberos[nombre],Barberos[id])))</f>
        <v/>
      </c>
      <c r="AB325" s="21" t="str" cm="1">
        <f t="array" ref="AB325">IF(ISERROR(INDEX(Jornadas[id],ROW()-5)),"",Y325+Z325-AA325)</f>
        <v/>
      </c>
      <c r="AC325" s="2" t="str" cm="1">
        <f t="array" ref="AC325">IF(ISERROR(INDEX(Jornadas[id],ROW()-5)),"",COUNTIFS(_Cortes!$C:$C,INDEX(Jornadas[id],ROW()-5),_Cortes!$B:$B,LOOKUP($AC$4,_Barberos!$B:$B,_Barberos!$A:$A)))</f>
        <v/>
      </c>
      <c r="AD325" s="21" t="str" cm="1">
        <f t="array" ref="AD325">IF(ISERROR(INDEX(Jornadas[id],ROW()-5)),"",INT(SUMIFS(Cortes[importe],Cortes[id_jornada],INDEX(Jornadas[id],ROW()-5),Cortes[id_barbero],LOOKUP($AC$4,Barberos[nombre],Barberos[id]))*(INDEX(Jornadas[comision_barberos],1)/100)))</f>
        <v/>
      </c>
      <c r="AE325" s="21" t="str" cm="1">
        <f t="array" ref="AE325">IF(ISERROR(INDEX(Jornadas[id],ROW()-5)),"",SUMIFS(Cortes[propina],Cortes[id_jornada],INDEX(Jornadas[id],ROW()-5),Cortes[id_barbero],LOOKUP($AC$4,Barberos[nombre],Barberos[id])))</f>
        <v/>
      </c>
      <c r="AF325" s="21" t="str" cm="1">
        <f t="array" ref="AF325">IF(ISERROR(INDEX(Jornadas[id],ROW()-5)),"",SUMIFS(Adelantos[importe],Adelantos[id_jornada],INDEX(Jornadas[id],ROW()-5),Adelantos[id_barbero],LOOKUP($AC$4,Barberos[nombre],Barberos[id])))</f>
        <v/>
      </c>
      <c r="AG325" s="21" t="str" cm="1">
        <f t="array" ref="AG325">IF(ISERROR(INDEX(Jornadas[id],ROW()-5)),"",AD325+AE325-AF325)</f>
        <v/>
      </c>
      <c r="AH325" s="2" t="str" cm="1">
        <f t="array" ref="AH325">IF(ISERROR(INDEX(Jornadas[id],ROW()-5)),"",COUNTIFS(_Cortes!$C:$C,INDEX(Jornadas[id],ROW()-5),_Cortes!$B:$B,LOOKUP($AH$4,_Barberos!$B:$B,_Barberos!$A:$A)))</f>
        <v/>
      </c>
      <c r="AI325" s="21" t="str" cm="1">
        <f t="array" ref="AI325">IF(ISERROR(INDEX(Jornadas[id],ROW()-5)),"",INT(SUMIFS(Cortes[importe],Cortes[id_jornada],INDEX(Jornadas[id],ROW()-5),Cortes[id_barbero],LOOKUP($AH$4,Barberos[nombre],Barberos[id]))*(INDEX(Jornadas[comision_barberos],1)/100)))</f>
        <v/>
      </c>
      <c r="AJ325" s="21" t="str" cm="1">
        <f t="array" ref="AJ325">IF(ISERROR(INDEX(Jornadas[id],ROW()-5)),"",SUMIFS(Cortes[propina],Cortes[id_jornada],INDEX(Jornadas[id],ROW()-5),Cortes[id_barbero],LOOKUP($AH$4,Barberos[nombre],Barberos[id])))</f>
        <v/>
      </c>
      <c r="AK325" s="21" t="str" cm="1">
        <f t="array" ref="AK325">IF(ISERROR(INDEX(Jornadas[id],ROW()-5)),"",SUMIFS(Adelantos[importe],Adelantos[id_jornada],INDEX(Jornadas[id],ROW()-5),Adelantos[id_barbero],LOOKUP($AH$4,Barberos[nombre],Barberos[id])))</f>
        <v/>
      </c>
      <c r="AL325" s="21" t="str" cm="1">
        <f t="array" ref="AL325">IF(ISERROR(INDEX(Jornadas[id],ROW()-5)),"",AI325+AJ325-AK325)</f>
        <v/>
      </c>
      <c r="AM325" s="2" t="str" cm="1">
        <f t="array" ref="AM325">IF(ISERROR(INDEX(Jornadas[id],ROW()-5)),"",COUNTIFS(_Cortes!$C:$C,INDEX(Jornadas[id],ROW()-5),_Cortes!$B:$B,LOOKUP($AM$4,_Barberos!$B:$B,_Barberos!$A:$A)))</f>
        <v/>
      </c>
      <c r="AN325" s="21" t="str" cm="1">
        <f t="array" ref="AN325">IF(ISERROR(INDEX(Jornadas[id],ROW()-5)),"",INT(SUMIFS(Cortes[importe],Cortes[id_jornada],INDEX(Jornadas[id],ROW()-5),Cortes[id_barbero],LOOKUP($AM$4,Barberos[nombre],Barberos[id]))*(INDEX(Jornadas[comision_barberos],1)/100)))</f>
        <v/>
      </c>
      <c r="AO325" s="21" t="str" cm="1">
        <f t="array" ref="AO325">IF(ISERROR(INDEX(Jornadas[id],ROW()-5)),"",SUMIFS(Cortes[propina],Cortes[id_jornada],INDEX(Jornadas[id],ROW()-5),Cortes[id_barbero],LOOKUP($AM$4,Barberos[nombre],Barberos[id])))</f>
        <v/>
      </c>
      <c r="AP325" s="21" t="str" cm="1">
        <f t="array" ref="AP325">IF(ISERROR(INDEX(Jornadas[id],ROW()-5)),"",SUMIFS(Adelantos[importe],Adelantos[id_jornada],INDEX(Jornadas[id],ROW()-5),Adelantos[id_barbero],LOOKUP($AM$4,Barberos[nombre],Barberos[id])))</f>
        <v/>
      </c>
      <c r="AQ325" s="21" t="str" cm="1">
        <f t="array" ref="AQ325">IF(ISERROR(INDEX(Jornadas[id],ROW()-5)),"",AN325+AO325-AP325)</f>
        <v/>
      </c>
      <c r="AR325" s="2" t="str" cm="1">
        <f t="array" ref="AR325">IF(ISERROR(INDEX(Jornadas[id],ROW()-5)),"",COUNTIFS(_Cortes!$C:$C,INDEX(Jornadas[id],ROW()-5),_Cortes!$B:$B,LOOKUP($AR$4,_Barberos!$B:$B,_Barberos!$A:$A)))</f>
        <v/>
      </c>
      <c r="AS325" s="21" t="str" cm="1">
        <f t="array" ref="AS325">IF(ISERROR(INDEX(Jornadas[id],ROW()-5)),"",INT(SUMIFS(Cortes[importe],Cortes[id_jornada],INDEX(Jornadas[id],ROW()-5),Cortes[id_barbero],LOOKUP($AR$4,Barberos[nombre],Barberos[id]))*(INDEX(Jornadas[comision_barberos],1)/100)))</f>
        <v/>
      </c>
      <c r="AT325" s="21" t="str" cm="1">
        <f t="array" ref="AT325">IF(ISERROR(INDEX(Jornadas[id],ROW()-5)),"",SUMIFS(Cortes[propina],Cortes[id_jornada],INDEX(Jornadas[id],ROW()-5),Cortes[id_barbero],LOOKUP($AR$4,Barberos[nombre],Barberos[id])))</f>
        <v/>
      </c>
      <c r="AU325" s="21" t="str" cm="1">
        <f t="array" ref="AU325">IF(ISERROR(INDEX(Jornadas[id],ROW()-5)),"",SUMIFS(Adelantos[importe],Adelantos[id_jornada],INDEX(Jornadas[id],ROW()-5),Adelantos[id_barbero],LOOKUP($AR$4,Barberos[nombre],Barberos[id])))</f>
        <v/>
      </c>
      <c r="AV325" s="21" t="str" cm="1">
        <f t="array" ref="AV325">IF(ISERROR(INDEX(Jornadas[id],ROW()-5)),"",AS325+AT325-AU325)</f>
        <v/>
      </c>
    </row>
    <row r="326" spans="1:48" ht="15" hidden="1" customHeight="1" x14ac:dyDescent="0.3">
      <c r="A326" s="53" t="str">
        <f t="shared" si="4"/>
        <v/>
      </c>
      <c r="B326" s="54"/>
      <c r="C326" s="38" t="str" cm="1">
        <f t="array" ref="C326">IF(ISERROR(INDEX(Jornadas[id],ROW()-5)),"",INDEX(Jornadas[fecha],ROW()-5))</f>
        <v/>
      </c>
      <c r="D326" s="1" t="str" cm="1">
        <f t="array" ref="D326">IF(ISERROR(INDEX(Jornadas[id],ROW()-5)),"",COUNTIFS(_Cortes!$C:$C,INDEX(Jornadas[id],ROW()-5),_Cortes!$B:$B,LOOKUP($D$4,_Barberos!$B:$B,_Barberos!$A:$A)))</f>
        <v/>
      </c>
      <c r="E326" s="20" t="str" cm="1">
        <f t="array" ref="E326">IF(ISERROR(INDEX(Jornadas[id],ROW()-5)),"",INT(SUMIFS(Cortes[importe],Cortes[id_jornada],INDEX(Jornadas[id],ROW()-5),Cortes[id_barbero],LOOKUP($D$4,Barberos[nombre],Barberos[id]))*(INDEX(Jornadas[comision_barberos],1)/100)))</f>
        <v/>
      </c>
      <c r="F326" s="20" t="str" cm="1">
        <f t="array" ref="F326">IF(ISERROR(INDEX(Jornadas[id],ROW()-5)),"",SUMIFS(Cortes[propina],Cortes[id_jornada],INDEX(Jornadas[id],ROW()-5),Cortes[id_barbero],LOOKUP($D$4,Barberos[nombre],Barberos[id])))</f>
        <v/>
      </c>
      <c r="G326" s="20" t="str" cm="1">
        <f t="array" ref="G326">IF(ISERROR(INDEX(Jornadas[id],ROW()-5)),"",SUMIFS(Adelantos[importe],Adelantos[id_jornada],INDEX(Jornadas[id],ROW()-5),Adelantos[id_barbero],LOOKUP($D$4,Barberos[nombre],Barberos[id])))</f>
        <v/>
      </c>
      <c r="H326" s="20" t="str" cm="1">
        <f t="array" ref="H326">IF(ISERROR(INDEX(Jornadas[id],ROW()-5)),"",E326+F326-G326)</f>
        <v/>
      </c>
      <c r="I326" s="1" t="str" cm="1">
        <f t="array" ref="I326">IF(ISERROR(INDEX(Jornadas[id],ROW()-5)),"",COUNTIFS(_Cortes!$C:$C,INDEX(Jornadas[id],ROW()-5),_Cortes!$B:$B,LOOKUP($I$4,_Barberos!$B:$B,_Barberos!$A:$A)))</f>
        <v/>
      </c>
      <c r="J326" s="20" t="str" cm="1">
        <f t="array" ref="J326">IF(ISERROR(INDEX(Jornadas[id],ROW()-5)),"",INT(SUMIFS(Cortes[importe],Cortes[id_jornada],INDEX(Jornadas[id],ROW()-5),Cortes[id_barbero],LOOKUP($I$4,Barberos[nombre],Barberos[id]))*(INDEX(Jornadas[comision_barberos],1)/100)))</f>
        <v/>
      </c>
      <c r="K326" s="20" t="str" cm="1">
        <f t="array" ref="K326">IF(ISERROR(INDEX(Jornadas[id],ROW()-5)),"",SUMIFS(Cortes[propina],Cortes[id_jornada],INDEX(Jornadas[id],ROW()-5),Cortes[id_barbero],LOOKUP($I$4,Barberos[nombre],Barberos[id])))</f>
        <v/>
      </c>
      <c r="L326" s="20" t="str" cm="1">
        <f t="array" ref="L326">IF(ISERROR(INDEX(Jornadas[id],ROW()-5)),"",SUMIFS(Adelantos[importe],Adelantos[id_jornada],INDEX(Jornadas[id],ROW()-5),Adelantos[id_barbero],LOOKUP($I$4,Barberos[nombre],Barberos[id])))</f>
        <v/>
      </c>
      <c r="M326" s="20" t="str" cm="1">
        <f t="array" ref="M326">IF(ISERROR(INDEX(Jornadas[id],ROW()-5)),"",J326+K326-L326)</f>
        <v/>
      </c>
      <c r="N326" s="1" t="str" cm="1">
        <f t="array" ref="N326">IF(ISERROR(INDEX(Jornadas[id],ROW()-5)),"",COUNTIFS(_Cortes!$C:$C,INDEX(Jornadas[id],ROW()-5),_Cortes!$B:$B,LOOKUP($N$4,_Barberos!$B:$B,_Barberos!$A:$A)))</f>
        <v/>
      </c>
      <c r="O326" s="20" t="str" cm="1">
        <f t="array" ref="O326">IF(ISERROR(INDEX(Jornadas[id],ROW()-5)),"",INT(SUMIFS(Cortes[importe],Cortes[id_jornada],INDEX(Jornadas[id],ROW()-5),Cortes[id_barbero],LOOKUP($N$4,Barberos[nombre],Barberos[id]))*(INDEX(Jornadas[comision_barberos],1)/100)))</f>
        <v/>
      </c>
      <c r="P326" s="20" t="str" cm="1">
        <f t="array" ref="P326">IF(ISERROR(INDEX(Jornadas[id],ROW()-5)),"",SUMIFS(Cortes[propina],Cortes[id_jornada],INDEX(Jornadas[id],ROW()-5),Cortes[id_barbero],LOOKUP($N$4,Barberos[nombre],Barberos[id])))</f>
        <v/>
      </c>
      <c r="Q326" s="20" t="str" cm="1">
        <f t="array" ref="Q326">IF(ISERROR(INDEX(Jornadas[id],ROW()-5)),"",SUMIFS(Adelantos[importe],Adelantos[id_jornada],INDEX(Jornadas[id],ROW()-5),Adelantos[id_barbero],LOOKUP($N$4,Barberos[nombre],Barberos[id])))</f>
        <v/>
      </c>
      <c r="R326" s="20" t="str" cm="1">
        <f t="array" ref="R326">IF(ISERROR(INDEX(Jornadas[id],ROW()-5)),"",O326+P326-Q326)</f>
        <v/>
      </c>
      <c r="S326" s="1" t="str" cm="1">
        <f t="array" ref="S326">IF(ISERROR(INDEX(Jornadas[id],ROW()-5)),"",COUNTIFS(_Cortes!$C:$C,INDEX(Jornadas[id],ROW()-5),_Cortes!$B:$B,LOOKUP($S$4,_Barberos!$B:$B,_Barberos!$A:$A)))</f>
        <v/>
      </c>
      <c r="T326" s="20" t="str" cm="1">
        <f t="array" ref="T326">IF(ISERROR(INDEX(Jornadas[id],ROW()-5)),"",INT(SUMIFS(Cortes[importe],Cortes[id_jornada],INDEX(Jornadas[id],ROW()-5),Cortes[id_barbero],LOOKUP($S$4,Barberos[nombre],Barberos[id]))*(INDEX(Jornadas[comision_barberos],1)/100)))</f>
        <v/>
      </c>
      <c r="U326" s="20" t="str" cm="1">
        <f t="array" ref="U326">IF(ISERROR(INDEX(Jornadas[id],ROW()-5)),"",SUMIFS(Cortes[propina],Cortes[id_jornada],INDEX(Jornadas[id],ROW()-5),Cortes[id_barbero],LOOKUP($S$4,Barberos[nombre],Barberos[id])))</f>
        <v/>
      </c>
      <c r="V326" s="20" t="str" cm="1">
        <f t="array" ref="V326">IF(ISERROR(INDEX(Jornadas[id],ROW()-5)),"",SUMIFS(Adelantos[importe],Adelantos[id_jornada],INDEX(Jornadas[id],ROW()-5),Adelantos[id_barbero],LOOKUP($S$4,Barberos[nombre],Barberos[id])))</f>
        <v/>
      </c>
      <c r="W326" s="20" t="str" cm="1">
        <f t="array" ref="W326">IF(ISERROR(INDEX(Jornadas[id],ROW()-5)),"",T326+U326-V326)</f>
        <v/>
      </c>
      <c r="X326" s="1" t="str" cm="1">
        <f t="array" ref="X326">IF(ISERROR(INDEX(Jornadas[id],ROW()-5)),"",COUNTIFS(_Cortes!$C:$C,INDEX(Jornadas[id],ROW()-5),_Cortes!$B:$B,LOOKUP($X$4,_Barberos!$B:$B,_Barberos!$A:$A)))</f>
        <v/>
      </c>
      <c r="Y326" s="20" t="str" cm="1">
        <f t="array" ref="Y326">IF(ISERROR(INDEX(Jornadas[id],ROW()-5)),"",INT(SUMIFS(Cortes[importe],Cortes[id_jornada],INDEX(Jornadas[id],ROW()-5),Cortes[id_barbero],LOOKUP($X$4,Barberos[nombre],Barberos[id]))*(INDEX(Jornadas[comision_barberos],1)/100)))</f>
        <v/>
      </c>
      <c r="Z326" s="20" t="str" cm="1">
        <f t="array" ref="Z326">IF(ISERROR(INDEX(Jornadas[id],ROW()-5)),"",SUMIFS(Cortes[propina],Cortes[id_jornada],INDEX(Jornadas[id],ROW()-5),Cortes[id_barbero],LOOKUP($X$4,Barberos[nombre],Barberos[id])))</f>
        <v/>
      </c>
      <c r="AA326" s="20" t="str" cm="1">
        <f t="array" ref="AA326">IF(ISERROR(INDEX(Jornadas[id],ROW()-5)),"",SUMIFS(Adelantos[importe],Adelantos[id_jornada],INDEX(Jornadas[id],ROW()-5),Adelantos[id_barbero],LOOKUP($X$4,Barberos[nombre],Barberos[id])))</f>
        <v/>
      </c>
      <c r="AB326" s="20" t="str" cm="1">
        <f t="array" ref="AB326">IF(ISERROR(INDEX(Jornadas[id],ROW()-5)),"",Y326+Z326-AA326)</f>
        <v/>
      </c>
      <c r="AC326" s="1" t="str" cm="1">
        <f t="array" ref="AC326">IF(ISERROR(INDEX(Jornadas[id],ROW()-5)),"",COUNTIFS(_Cortes!$C:$C,INDEX(Jornadas[id],ROW()-5),_Cortes!$B:$B,LOOKUP($AC$4,_Barberos!$B:$B,_Barberos!$A:$A)))</f>
        <v/>
      </c>
      <c r="AD326" s="20" t="str" cm="1">
        <f t="array" ref="AD326">IF(ISERROR(INDEX(Jornadas[id],ROW()-5)),"",INT(SUMIFS(Cortes[importe],Cortes[id_jornada],INDEX(Jornadas[id],ROW()-5),Cortes[id_barbero],LOOKUP($AC$4,Barberos[nombre],Barberos[id]))*(INDEX(Jornadas[comision_barberos],1)/100)))</f>
        <v/>
      </c>
      <c r="AE326" s="20" t="str" cm="1">
        <f t="array" ref="AE326">IF(ISERROR(INDEX(Jornadas[id],ROW()-5)),"",SUMIFS(Cortes[propina],Cortes[id_jornada],INDEX(Jornadas[id],ROW()-5),Cortes[id_barbero],LOOKUP($AC$4,Barberos[nombre],Barberos[id])))</f>
        <v/>
      </c>
      <c r="AF326" s="20" t="str" cm="1">
        <f t="array" ref="AF326">IF(ISERROR(INDEX(Jornadas[id],ROW()-5)),"",SUMIFS(Adelantos[importe],Adelantos[id_jornada],INDEX(Jornadas[id],ROW()-5),Adelantos[id_barbero],LOOKUP($AC$4,Barberos[nombre],Barberos[id])))</f>
        <v/>
      </c>
      <c r="AG326" s="20" t="str" cm="1">
        <f t="array" ref="AG326">IF(ISERROR(INDEX(Jornadas[id],ROW()-5)),"",AD326+AE326-AF326)</f>
        <v/>
      </c>
      <c r="AH326" s="1" t="str" cm="1">
        <f t="array" ref="AH326">IF(ISERROR(INDEX(Jornadas[id],ROW()-5)),"",COUNTIFS(_Cortes!$C:$C,INDEX(Jornadas[id],ROW()-5),_Cortes!$B:$B,LOOKUP($AH$4,_Barberos!$B:$B,_Barberos!$A:$A)))</f>
        <v/>
      </c>
      <c r="AI326" s="20" t="str" cm="1">
        <f t="array" ref="AI326">IF(ISERROR(INDEX(Jornadas[id],ROW()-5)),"",INT(SUMIFS(Cortes[importe],Cortes[id_jornada],INDEX(Jornadas[id],ROW()-5),Cortes[id_barbero],LOOKUP($AH$4,Barberos[nombre],Barberos[id]))*(INDEX(Jornadas[comision_barberos],1)/100)))</f>
        <v/>
      </c>
      <c r="AJ326" s="20" t="str" cm="1">
        <f t="array" ref="AJ326">IF(ISERROR(INDEX(Jornadas[id],ROW()-5)),"",SUMIFS(Cortes[propina],Cortes[id_jornada],INDEX(Jornadas[id],ROW()-5),Cortes[id_barbero],LOOKUP($AH$4,Barberos[nombre],Barberos[id])))</f>
        <v/>
      </c>
      <c r="AK326" s="20" t="str" cm="1">
        <f t="array" ref="AK326">IF(ISERROR(INDEX(Jornadas[id],ROW()-5)),"",SUMIFS(Adelantos[importe],Adelantos[id_jornada],INDEX(Jornadas[id],ROW()-5),Adelantos[id_barbero],LOOKUP($AH$4,Barberos[nombre],Barberos[id])))</f>
        <v/>
      </c>
      <c r="AL326" s="20" t="str" cm="1">
        <f t="array" ref="AL326">IF(ISERROR(INDEX(Jornadas[id],ROW()-5)),"",AI326+AJ326-AK326)</f>
        <v/>
      </c>
      <c r="AM326" s="1" t="str" cm="1">
        <f t="array" ref="AM326">IF(ISERROR(INDEX(Jornadas[id],ROW()-5)),"",COUNTIFS(_Cortes!$C:$C,INDEX(Jornadas[id],ROW()-5),_Cortes!$B:$B,LOOKUP($AM$4,_Barberos!$B:$B,_Barberos!$A:$A)))</f>
        <v/>
      </c>
      <c r="AN326" s="20" t="str" cm="1">
        <f t="array" ref="AN326">IF(ISERROR(INDEX(Jornadas[id],ROW()-5)),"",INT(SUMIFS(Cortes[importe],Cortes[id_jornada],INDEX(Jornadas[id],ROW()-5),Cortes[id_barbero],LOOKUP($AM$4,Barberos[nombre],Barberos[id]))*(INDEX(Jornadas[comision_barberos],1)/100)))</f>
        <v/>
      </c>
      <c r="AO326" s="20" t="str" cm="1">
        <f t="array" ref="AO326">IF(ISERROR(INDEX(Jornadas[id],ROW()-5)),"",SUMIFS(Cortes[propina],Cortes[id_jornada],INDEX(Jornadas[id],ROW()-5),Cortes[id_barbero],LOOKUP($AM$4,Barberos[nombre],Barberos[id])))</f>
        <v/>
      </c>
      <c r="AP326" s="20" t="str" cm="1">
        <f t="array" ref="AP326">IF(ISERROR(INDEX(Jornadas[id],ROW()-5)),"",SUMIFS(Adelantos[importe],Adelantos[id_jornada],INDEX(Jornadas[id],ROW()-5),Adelantos[id_barbero],LOOKUP($AM$4,Barberos[nombre],Barberos[id])))</f>
        <v/>
      </c>
      <c r="AQ326" s="20" t="str" cm="1">
        <f t="array" ref="AQ326">IF(ISERROR(INDEX(Jornadas[id],ROW()-5)),"",AN326+AO326-AP326)</f>
        <v/>
      </c>
      <c r="AR326" s="1" t="str" cm="1">
        <f t="array" ref="AR326">IF(ISERROR(INDEX(Jornadas[id],ROW()-5)),"",COUNTIFS(_Cortes!$C:$C,INDEX(Jornadas[id],ROW()-5),_Cortes!$B:$B,LOOKUP($AR$4,_Barberos!$B:$B,_Barberos!$A:$A)))</f>
        <v/>
      </c>
      <c r="AS326" s="20" t="str" cm="1">
        <f t="array" ref="AS326">IF(ISERROR(INDEX(Jornadas[id],ROW()-5)),"",INT(SUMIFS(Cortes[importe],Cortes[id_jornada],INDEX(Jornadas[id],ROW()-5),Cortes[id_barbero],LOOKUP($AR$4,Barberos[nombre],Barberos[id]))*(INDEX(Jornadas[comision_barberos],1)/100)))</f>
        <v/>
      </c>
      <c r="AT326" s="20" t="str" cm="1">
        <f t="array" ref="AT326">IF(ISERROR(INDEX(Jornadas[id],ROW()-5)),"",SUMIFS(Cortes[propina],Cortes[id_jornada],INDEX(Jornadas[id],ROW()-5),Cortes[id_barbero],LOOKUP($AR$4,Barberos[nombre],Barberos[id])))</f>
        <v/>
      </c>
      <c r="AU326" s="20" t="str" cm="1">
        <f t="array" ref="AU326">IF(ISERROR(INDEX(Jornadas[id],ROW()-5)),"",SUMIFS(Adelantos[importe],Adelantos[id_jornada],INDEX(Jornadas[id],ROW()-5),Adelantos[id_barbero],LOOKUP($AR$4,Barberos[nombre],Barberos[id])))</f>
        <v/>
      </c>
      <c r="AV326" s="20" t="str" cm="1">
        <f t="array" ref="AV326">IF(ISERROR(INDEX(Jornadas[id],ROW()-5)),"",AS326+AT326-AU326)</f>
        <v/>
      </c>
    </row>
    <row r="327" spans="1:48" ht="15" hidden="1" customHeight="1" x14ac:dyDescent="0.3">
      <c r="A327" s="51" t="str">
        <f t="shared" ref="A327:A390" si="5">PROPER(TEXT($C327,"dddd"))</f>
        <v/>
      </c>
      <c r="B327" s="52"/>
      <c r="C327" s="36" t="str" cm="1">
        <f t="array" ref="C327">IF(ISERROR(INDEX(Jornadas[id],ROW()-5)),"",INDEX(Jornadas[fecha],ROW()-5))</f>
        <v/>
      </c>
      <c r="D327" s="2" t="str" cm="1">
        <f t="array" ref="D327">IF(ISERROR(INDEX(Jornadas[id],ROW()-5)),"",COUNTIFS(_Cortes!$C:$C,INDEX(Jornadas[id],ROW()-5),_Cortes!$B:$B,LOOKUP($D$4,_Barberos!$B:$B,_Barberos!$A:$A)))</f>
        <v/>
      </c>
      <c r="E327" s="21" t="str" cm="1">
        <f t="array" ref="E327">IF(ISERROR(INDEX(Jornadas[id],ROW()-5)),"",INT(SUMIFS(Cortes[importe],Cortes[id_jornada],INDEX(Jornadas[id],ROW()-5),Cortes[id_barbero],LOOKUP($D$4,Barberos[nombre],Barberos[id]))*(INDEX(Jornadas[comision_barberos],1)/100)))</f>
        <v/>
      </c>
      <c r="F327" s="21" t="str" cm="1">
        <f t="array" ref="F327">IF(ISERROR(INDEX(Jornadas[id],ROW()-5)),"",SUMIFS(Cortes[propina],Cortes[id_jornada],INDEX(Jornadas[id],ROW()-5),Cortes[id_barbero],LOOKUP($D$4,Barberos[nombre],Barberos[id])))</f>
        <v/>
      </c>
      <c r="G327" s="21" t="str" cm="1">
        <f t="array" ref="G327">IF(ISERROR(INDEX(Jornadas[id],ROW()-5)),"",SUMIFS(Adelantos[importe],Adelantos[id_jornada],INDEX(Jornadas[id],ROW()-5),Adelantos[id_barbero],LOOKUP($D$4,Barberos[nombre],Barberos[id])))</f>
        <v/>
      </c>
      <c r="H327" s="21" t="str" cm="1">
        <f t="array" ref="H327">IF(ISERROR(INDEX(Jornadas[id],ROW()-5)),"",E327+F327-G327)</f>
        <v/>
      </c>
      <c r="I327" s="2" t="str" cm="1">
        <f t="array" ref="I327">IF(ISERROR(INDEX(Jornadas[id],ROW()-5)),"",COUNTIFS(_Cortes!$C:$C,INDEX(Jornadas[id],ROW()-5),_Cortes!$B:$B,LOOKUP($I$4,_Barberos!$B:$B,_Barberos!$A:$A)))</f>
        <v/>
      </c>
      <c r="J327" s="21" t="str" cm="1">
        <f t="array" ref="J327">IF(ISERROR(INDEX(Jornadas[id],ROW()-5)),"",INT(SUMIFS(Cortes[importe],Cortes[id_jornada],INDEX(Jornadas[id],ROW()-5),Cortes[id_barbero],LOOKUP($I$4,Barberos[nombre],Barberos[id]))*(INDEX(Jornadas[comision_barberos],1)/100)))</f>
        <v/>
      </c>
      <c r="K327" s="21" t="str" cm="1">
        <f t="array" ref="K327">IF(ISERROR(INDEX(Jornadas[id],ROW()-5)),"",SUMIFS(Cortes[propina],Cortes[id_jornada],INDEX(Jornadas[id],ROW()-5),Cortes[id_barbero],LOOKUP($I$4,Barberos[nombre],Barberos[id])))</f>
        <v/>
      </c>
      <c r="L327" s="21" t="str" cm="1">
        <f t="array" ref="L327">IF(ISERROR(INDEX(Jornadas[id],ROW()-5)),"",SUMIFS(Adelantos[importe],Adelantos[id_jornada],INDEX(Jornadas[id],ROW()-5),Adelantos[id_barbero],LOOKUP($I$4,Barberos[nombre],Barberos[id])))</f>
        <v/>
      </c>
      <c r="M327" s="21" t="str" cm="1">
        <f t="array" ref="M327">IF(ISERROR(INDEX(Jornadas[id],ROW()-5)),"",J327+K327-L327)</f>
        <v/>
      </c>
      <c r="N327" s="2" t="str" cm="1">
        <f t="array" ref="N327">IF(ISERROR(INDEX(Jornadas[id],ROW()-5)),"",COUNTIFS(_Cortes!$C:$C,INDEX(Jornadas[id],ROW()-5),_Cortes!$B:$B,LOOKUP($N$4,_Barberos!$B:$B,_Barberos!$A:$A)))</f>
        <v/>
      </c>
      <c r="O327" s="21" t="str" cm="1">
        <f t="array" ref="O327">IF(ISERROR(INDEX(Jornadas[id],ROW()-5)),"",INT(SUMIFS(Cortes[importe],Cortes[id_jornada],INDEX(Jornadas[id],ROW()-5),Cortes[id_barbero],LOOKUP($N$4,Barberos[nombre],Barberos[id]))*(INDEX(Jornadas[comision_barberos],1)/100)))</f>
        <v/>
      </c>
      <c r="P327" s="21" t="str" cm="1">
        <f t="array" ref="P327">IF(ISERROR(INDEX(Jornadas[id],ROW()-5)),"",SUMIFS(Cortes[propina],Cortes[id_jornada],INDEX(Jornadas[id],ROW()-5),Cortes[id_barbero],LOOKUP($N$4,Barberos[nombre],Barberos[id])))</f>
        <v/>
      </c>
      <c r="Q327" s="21" t="str" cm="1">
        <f t="array" ref="Q327">IF(ISERROR(INDEX(Jornadas[id],ROW()-5)),"",SUMIFS(Adelantos[importe],Adelantos[id_jornada],INDEX(Jornadas[id],ROW()-5),Adelantos[id_barbero],LOOKUP($N$4,Barberos[nombre],Barberos[id])))</f>
        <v/>
      </c>
      <c r="R327" s="21" t="str" cm="1">
        <f t="array" ref="R327">IF(ISERROR(INDEX(Jornadas[id],ROW()-5)),"",O327+P327-Q327)</f>
        <v/>
      </c>
      <c r="S327" s="2" t="str" cm="1">
        <f t="array" ref="S327">IF(ISERROR(INDEX(Jornadas[id],ROW()-5)),"",COUNTIFS(_Cortes!$C:$C,INDEX(Jornadas[id],ROW()-5),_Cortes!$B:$B,LOOKUP($S$4,_Barberos!$B:$B,_Barberos!$A:$A)))</f>
        <v/>
      </c>
      <c r="T327" s="21" t="str" cm="1">
        <f t="array" ref="T327">IF(ISERROR(INDEX(Jornadas[id],ROW()-5)),"",INT(SUMIFS(Cortes[importe],Cortes[id_jornada],INDEX(Jornadas[id],ROW()-5),Cortes[id_barbero],LOOKUP($S$4,Barberos[nombre],Barberos[id]))*(INDEX(Jornadas[comision_barberos],1)/100)))</f>
        <v/>
      </c>
      <c r="U327" s="21" t="str" cm="1">
        <f t="array" ref="U327">IF(ISERROR(INDEX(Jornadas[id],ROW()-5)),"",SUMIFS(Cortes[propina],Cortes[id_jornada],INDEX(Jornadas[id],ROW()-5),Cortes[id_barbero],LOOKUP($S$4,Barberos[nombre],Barberos[id])))</f>
        <v/>
      </c>
      <c r="V327" s="21" t="str" cm="1">
        <f t="array" ref="V327">IF(ISERROR(INDEX(Jornadas[id],ROW()-5)),"",SUMIFS(Adelantos[importe],Adelantos[id_jornada],INDEX(Jornadas[id],ROW()-5),Adelantos[id_barbero],LOOKUP($S$4,Barberos[nombre],Barberos[id])))</f>
        <v/>
      </c>
      <c r="W327" s="21" t="str" cm="1">
        <f t="array" ref="W327">IF(ISERROR(INDEX(Jornadas[id],ROW()-5)),"",T327+U327-V327)</f>
        <v/>
      </c>
      <c r="X327" s="2" t="str" cm="1">
        <f t="array" ref="X327">IF(ISERROR(INDEX(Jornadas[id],ROW()-5)),"",COUNTIFS(_Cortes!$C:$C,INDEX(Jornadas[id],ROW()-5),_Cortes!$B:$B,LOOKUP($X$4,_Barberos!$B:$B,_Barberos!$A:$A)))</f>
        <v/>
      </c>
      <c r="Y327" s="21" t="str" cm="1">
        <f t="array" ref="Y327">IF(ISERROR(INDEX(Jornadas[id],ROW()-5)),"",INT(SUMIFS(Cortes[importe],Cortes[id_jornada],INDEX(Jornadas[id],ROW()-5),Cortes[id_barbero],LOOKUP($X$4,Barberos[nombre],Barberos[id]))*(INDEX(Jornadas[comision_barberos],1)/100)))</f>
        <v/>
      </c>
      <c r="Z327" s="21" t="str" cm="1">
        <f t="array" ref="Z327">IF(ISERROR(INDEX(Jornadas[id],ROW()-5)),"",SUMIFS(Cortes[propina],Cortes[id_jornada],INDEX(Jornadas[id],ROW()-5),Cortes[id_barbero],LOOKUP($X$4,Barberos[nombre],Barberos[id])))</f>
        <v/>
      </c>
      <c r="AA327" s="21" t="str" cm="1">
        <f t="array" ref="AA327">IF(ISERROR(INDEX(Jornadas[id],ROW()-5)),"",SUMIFS(Adelantos[importe],Adelantos[id_jornada],INDEX(Jornadas[id],ROW()-5),Adelantos[id_barbero],LOOKUP($X$4,Barberos[nombre],Barberos[id])))</f>
        <v/>
      </c>
      <c r="AB327" s="21" t="str" cm="1">
        <f t="array" ref="AB327">IF(ISERROR(INDEX(Jornadas[id],ROW()-5)),"",Y327+Z327-AA327)</f>
        <v/>
      </c>
      <c r="AC327" s="2" t="str" cm="1">
        <f t="array" ref="AC327">IF(ISERROR(INDEX(Jornadas[id],ROW()-5)),"",COUNTIFS(_Cortes!$C:$C,INDEX(Jornadas[id],ROW()-5),_Cortes!$B:$B,LOOKUP($AC$4,_Barberos!$B:$B,_Barberos!$A:$A)))</f>
        <v/>
      </c>
      <c r="AD327" s="21" t="str" cm="1">
        <f t="array" ref="AD327">IF(ISERROR(INDEX(Jornadas[id],ROW()-5)),"",INT(SUMIFS(Cortes[importe],Cortes[id_jornada],INDEX(Jornadas[id],ROW()-5),Cortes[id_barbero],LOOKUP($AC$4,Barberos[nombre],Barberos[id]))*(INDEX(Jornadas[comision_barberos],1)/100)))</f>
        <v/>
      </c>
      <c r="AE327" s="21" t="str" cm="1">
        <f t="array" ref="AE327">IF(ISERROR(INDEX(Jornadas[id],ROW()-5)),"",SUMIFS(Cortes[propina],Cortes[id_jornada],INDEX(Jornadas[id],ROW()-5),Cortes[id_barbero],LOOKUP($AC$4,Barberos[nombre],Barberos[id])))</f>
        <v/>
      </c>
      <c r="AF327" s="21" t="str" cm="1">
        <f t="array" ref="AF327">IF(ISERROR(INDEX(Jornadas[id],ROW()-5)),"",SUMIFS(Adelantos[importe],Adelantos[id_jornada],INDEX(Jornadas[id],ROW()-5),Adelantos[id_barbero],LOOKUP($AC$4,Barberos[nombre],Barberos[id])))</f>
        <v/>
      </c>
      <c r="AG327" s="21" t="str" cm="1">
        <f t="array" ref="AG327">IF(ISERROR(INDEX(Jornadas[id],ROW()-5)),"",AD327+AE327-AF327)</f>
        <v/>
      </c>
      <c r="AH327" s="2" t="str" cm="1">
        <f t="array" ref="AH327">IF(ISERROR(INDEX(Jornadas[id],ROW()-5)),"",COUNTIFS(_Cortes!$C:$C,INDEX(Jornadas[id],ROW()-5),_Cortes!$B:$B,LOOKUP($AH$4,_Barberos!$B:$B,_Barberos!$A:$A)))</f>
        <v/>
      </c>
      <c r="AI327" s="21" t="str" cm="1">
        <f t="array" ref="AI327">IF(ISERROR(INDEX(Jornadas[id],ROW()-5)),"",INT(SUMIFS(Cortes[importe],Cortes[id_jornada],INDEX(Jornadas[id],ROW()-5),Cortes[id_barbero],LOOKUP($AH$4,Barberos[nombre],Barberos[id]))*(INDEX(Jornadas[comision_barberos],1)/100)))</f>
        <v/>
      </c>
      <c r="AJ327" s="21" t="str" cm="1">
        <f t="array" ref="AJ327">IF(ISERROR(INDEX(Jornadas[id],ROW()-5)),"",SUMIFS(Cortes[propina],Cortes[id_jornada],INDEX(Jornadas[id],ROW()-5),Cortes[id_barbero],LOOKUP($AH$4,Barberos[nombre],Barberos[id])))</f>
        <v/>
      </c>
      <c r="AK327" s="21" t="str" cm="1">
        <f t="array" ref="AK327">IF(ISERROR(INDEX(Jornadas[id],ROW()-5)),"",SUMIFS(Adelantos[importe],Adelantos[id_jornada],INDEX(Jornadas[id],ROW()-5),Adelantos[id_barbero],LOOKUP($AH$4,Barberos[nombre],Barberos[id])))</f>
        <v/>
      </c>
      <c r="AL327" s="21" t="str" cm="1">
        <f t="array" ref="AL327">IF(ISERROR(INDEX(Jornadas[id],ROW()-5)),"",AI327+AJ327-AK327)</f>
        <v/>
      </c>
      <c r="AM327" s="2" t="str" cm="1">
        <f t="array" ref="AM327">IF(ISERROR(INDEX(Jornadas[id],ROW()-5)),"",COUNTIFS(_Cortes!$C:$C,INDEX(Jornadas[id],ROW()-5),_Cortes!$B:$B,LOOKUP($AM$4,_Barberos!$B:$B,_Barberos!$A:$A)))</f>
        <v/>
      </c>
      <c r="AN327" s="21" t="str" cm="1">
        <f t="array" ref="AN327">IF(ISERROR(INDEX(Jornadas[id],ROW()-5)),"",INT(SUMIFS(Cortes[importe],Cortes[id_jornada],INDEX(Jornadas[id],ROW()-5),Cortes[id_barbero],LOOKUP($AM$4,Barberos[nombre],Barberos[id]))*(INDEX(Jornadas[comision_barberos],1)/100)))</f>
        <v/>
      </c>
      <c r="AO327" s="21" t="str" cm="1">
        <f t="array" ref="AO327">IF(ISERROR(INDEX(Jornadas[id],ROW()-5)),"",SUMIFS(Cortes[propina],Cortes[id_jornada],INDEX(Jornadas[id],ROW()-5),Cortes[id_barbero],LOOKUP($AM$4,Barberos[nombre],Barberos[id])))</f>
        <v/>
      </c>
      <c r="AP327" s="21" t="str" cm="1">
        <f t="array" ref="AP327">IF(ISERROR(INDEX(Jornadas[id],ROW()-5)),"",SUMIFS(Adelantos[importe],Adelantos[id_jornada],INDEX(Jornadas[id],ROW()-5),Adelantos[id_barbero],LOOKUP($AM$4,Barberos[nombre],Barberos[id])))</f>
        <v/>
      </c>
      <c r="AQ327" s="21" t="str" cm="1">
        <f t="array" ref="AQ327">IF(ISERROR(INDEX(Jornadas[id],ROW()-5)),"",AN327+AO327-AP327)</f>
        <v/>
      </c>
      <c r="AR327" s="2" t="str" cm="1">
        <f t="array" ref="AR327">IF(ISERROR(INDEX(Jornadas[id],ROW()-5)),"",COUNTIFS(_Cortes!$C:$C,INDEX(Jornadas[id],ROW()-5),_Cortes!$B:$B,LOOKUP($AR$4,_Barberos!$B:$B,_Barberos!$A:$A)))</f>
        <v/>
      </c>
      <c r="AS327" s="21" t="str" cm="1">
        <f t="array" ref="AS327">IF(ISERROR(INDEX(Jornadas[id],ROW()-5)),"",INT(SUMIFS(Cortes[importe],Cortes[id_jornada],INDEX(Jornadas[id],ROW()-5),Cortes[id_barbero],LOOKUP($AR$4,Barberos[nombre],Barberos[id]))*(INDEX(Jornadas[comision_barberos],1)/100)))</f>
        <v/>
      </c>
      <c r="AT327" s="21" t="str" cm="1">
        <f t="array" ref="AT327">IF(ISERROR(INDEX(Jornadas[id],ROW()-5)),"",SUMIFS(Cortes[propina],Cortes[id_jornada],INDEX(Jornadas[id],ROW()-5),Cortes[id_barbero],LOOKUP($AR$4,Barberos[nombre],Barberos[id])))</f>
        <v/>
      </c>
      <c r="AU327" s="21" t="str" cm="1">
        <f t="array" ref="AU327">IF(ISERROR(INDEX(Jornadas[id],ROW()-5)),"",SUMIFS(Adelantos[importe],Adelantos[id_jornada],INDEX(Jornadas[id],ROW()-5),Adelantos[id_barbero],LOOKUP($AR$4,Barberos[nombre],Barberos[id])))</f>
        <v/>
      </c>
      <c r="AV327" s="21" t="str" cm="1">
        <f t="array" ref="AV327">IF(ISERROR(INDEX(Jornadas[id],ROW()-5)),"",AS327+AT327-AU327)</f>
        <v/>
      </c>
    </row>
    <row r="328" spans="1:48" ht="15" hidden="1" customHeight="1" x14ac:dyDescent="0.3">
      <c r="A328" s="53" t="str">
        <f t="shared" si="5"/>
        <v/>
      </c>
      <c r="B328" s="54"/>
      <c r="C328" s="38" t="str" cm="1">
        <f t="array" ref="C328">IF(ISERROR(INDEX(Jornadas[id],ROW()-5)),"",INDEX(Jornadas[fecha],ROW()-5))</f>
        <v/>
      </c>
      <c r="D328" s="1" t="str" cm="1">
        <f t="array" ref="D328">IF(ISERROR(INDEX(Jornadas[id],ROW()-5)),"",COUNTIFS(_Cortes!$C:$C,INDEX(Jornadas[id],ROW()-5),_Cortes!$B:$B,LOOKUP($D$4,_Barberos!$B:$B,_Barberos!$A:$A)))</f>
        <v/>
      </c>
      <c r="E328" s="20" t="str" cm="1">
        <f t="array" ref="E328">IF(ISERROR(INDEX(Jornadas[id],ROW()-5)),"",INT(SUMIFS(Cortes[importe],Cortes[id_jornada],INDEX(Jornadas[id],ROW()-5),Cortes[id_barbero],LOOKUP($D$4,Barberos[nombre],Barberos[id]))*(INDEX(Jornadas[comision_barberos],1)/100)))</f>
        <v/>
      </c>
      <c r="F328" s="20" t="str" cm="1">
        <f t="array" ref="F328">IF(ISERROR(INDEX(Jornadas[id],ROW()-5)),"",SUMIFS(Cortes[propina],Cortes[id_jornada],INDEX(Jornadas[id],ROW()-5),Cortes[id_barbero],LOOKUP($D$4,Barberos[nombre],Barberos[id])))</f>
        <v/>
      </c>
      <c r="G328" s="20" t="str" cm="1">
        <f t="array" ref="G328">IF(ISERROR(INDEX(Jornadas[id],ROW()-5)),"",SUMIFS(Adelantos[importe],Adelantos[id_jornada],INDEX(Jornadas[id],ROW()-5),Adelantos[id_barbero],LOOKUP($D$4,Barberos[nombre],Barberos[id])))</f>
        <v/>
      </c>
      <c r="H328" s="20" t="str" cm="1">
        <f t="array" ref="H328">IF(ISERROR(INDEX(Jornadas[id],ROW()-5)),"",E328+F328-G328)</f>
        <v/>
      </c>
      <c r="I328" s="1" t="str" cm="1">
        <f t="array" ref="I328">IF(ISERROR(INDEX(Jornadas[id],ROW()-5)),"",COUNTIFS(_Cortes!$C:$C,INDEX(Jornadas[id],ROW()-5),_Cortes!$B:$B,LOOKUP($I$4,_Barberos!$B:$B,_Barberos!$A:$A)))</f>
        <v/>
      </c>
      <c r="J328" s="20" t="str" cm="1">
        <f t="array" ref="J328">IF(ISERROR(INDEX(Jornadas[id],ROW()-5)),"",INT(SUMIFS(Cortes[importe],Cortes[id_jornada],INDEX(Jornadas[id],ROW()-5),Cortes[id_barbero],LOOKUP($I$4,Barberos[nombre],Barberos[id]))*(INDEX(Jornadas[comision_barberos],1)/100)))</f>
        <v/>
      </c>
      <c r="K328" s="20" t="str" cm="1">
        <f t="array" ref="K328">IF(ISERROR(INDEX(Jornadas[id],ROW()-5)),"",SUMIFS(Cortes[propina],Cortes[id_jornada],INDEX(Jornadas[id],ROW()-5),Cortes[id_barbero],LOOKUP($I$4,Barberos[nombre],Barberos[id])))</f>
        <v/>
      </c>
      <c r="L328" s="20" t="str" cm="1">
        <f t="array" ref="L328">IF(ISERROR(INDEX(Jornadas[id],ROW()-5)),"",SUMIFS(Adelantos[importe],Adelantos[id_jornada],INDEX(Jornadas[id],ROW()-5),Adelantos[id_barbero],LOOKUP($I$4,Barberos[nombre],Barberos[id])))</f>
        <v/>
      </c>
      <c r="M328" s="20" t="str" cm="1">
        <f t="array" ref="M328">IF(ISERROR(INDEX(Jornadas[id],ROW()-5)),"",J328+K328-L328)</f>
        <v/>
      </c>
      <c r="N328" s="1" t="str" cm="1">
        <f t="array" ref="N328">IF(ISERROR(INDEX(Jornadas[id],ROW()-5)),"",COUNTIFS(_Cortes!$C:$C,INDEX(Jornadas[id],ROW()-5),_Cortes!$B:$B,LOOKUP($N$4,_Barberos!$B:$B,_Barberos!$A:$A)))</f>
        <v/>
      </c>
      <c r="O328" s="20" t="str" cm="1">
        <f t="array" ref="O328">IF(ISERROR(INDEX(Jornadas[id],ROW()-5)),"",INT(SUMIFS(Cortes[importe],Cortes[id_jornada],INDEX(Jornadas[id],ROW()-5),Cortes[id_barbero],LOOKUP($N$4,Barberos[nombre],Barberos[id]))*(INDEX(Jornadas[comision_barberos],1)/100)))</f>
        <v/>
      </c>
      <c r="P328" s="20" t="str" cm="1">
        <f t="array" ref="P328">IF(ISERROR(INDEX(Jornadas[id],ROW()-5)),"",SUMIFS(Cortes[propina],Cortes[id_jornada],INDEX(Jornadas[id],ROW()-5),Cortes[id_barbero],LOOKUP($N$4,Barberos[nombre],Barberos[id])))</f>
        <v/>
      </c>
      <c r="Q328" s="20" t="str" cm="1">
        <f t="array" ref="Q328">IF(ISERROR(INDEX(Jornadas[id],ROW()-5)),"",SUMIFS(Adelantos[importe],Adelantos[id_jornada],INDEX(Jornadas[id],ROW()-5),Adelantos[id_barbero],LOOKUP($N$4,Barberos[nombre],Barberos[id])))</f>
        <v/>
      </c>
      <c r="R328" s="20" t="str" cm="1">
        <f t="array" ref="R328">IF(ISERROR(INDEX(Jornadas[id],ROW()-5)),"",O328+P328-Q328)</f>
        <v/>
      </c>
      <c r="S328" s="1" t="str" cm="1">
        <f t="array" ref="S328">IF(ISERROR(INDEX(Jornadas[id],ROW()-5)),"",COUNTIFS(_Cortes!$C:$C,INDEX(Jornadas[id],ROW()-5),_Cortes!$B:$B,LOOKUP($S$4,_Barberos!$B:$B,_Barberos!$A:$A)))</f>
        <v/>
      </c>
      <c r="T328" s="20" t="str" cm="1">
        <f t="array" ref="T328">IF(ISERROR(INDEX(Jornadas[id],ROW()-5)),"",INT(SUMIFS(Cortes[importe],Cortes[id_jornada],INDEX(Jornadas[id],ROW()-5),Cortes[id_barbero],LOOKUP($S$4,Barberos[nombre],Barberos[id]))*(INDEX(Jornadas[comision_barberos],1)/100)))</f>
        <v/>
      </c>
      <c r="U328" s="20" t="str" cm="1">
        <f t="array" ref="U328">IF(ISERROR(INDEX(Jornadas[id],ROW()-5)),"",SUMIFS(Cortes[propina],Cortes[id_jornada],INDEX(Jornadas[id],ROW()-5),Cortes[id_barbero],LOOKUP($S$4,Barberos[nombre],Barberos[id])))</f>
        <v/>
      </c>
      <c r="V328" s="20" t="str" cm="1">
        <f t="array" ref="V328">IF(ISERROR(INDEX(Jornadas[id],ROW()-5)),"",SUMIFS(Adelantos[importe],Adelantos[id_jornada],INDEX(Jornadas[id],ROW()-5),Adelantos[id_barbero],LOOKUP($S$4,Barberos[nombre],Barberos[id])))</f>
        <v/>
      </c>
      <c r="W328" s="20" t="str" cm="1">
        <f t="array" ref="W328">IF(ISERROR(INDEX(Jornadas[id],ROW()-5)),"",T328+U328-V328)</f>
        <v/>
      </c>
      <c r="X328" s="1" t="str" cm="1">
        <f t="array" ref="X328">IF(ISERROR(INDEX(Jornadas[id],ROW()-5)),"",COUNTIFS(_Cortes!$C:$C,INDEX(Jornadas[id],ROW()-5),_Cortes!$B:$B,LOOKUP($X$4,_Barberos!$B:$B,_Barberos!$A:$A)))</f>
        <v/>
      </c>
      <c r="Y328" s="20" t="str" cm="1">
        <f t="array" ref="Y328">IF(ISERROR(INDEX(Jornadas[id],ROW()-5)),"",INT(SUMIFS(Cortes[importe],Cortes[id_jornada],INDEX(Jornadas[id],ROW()-5),Cortes[id_barbero],LOOKUP($X$4,Barberos[nombre],Barberos[id]))*(INDEX(Jornadas[comision_barberos],1)/100)))</f>
        <v/>
      </c>
      <c r="Z328" s="20" t="str" cm="1">
        <f t="array" ref="Z328">IF(ISERROR(INDEX(Jornadas[id],ROW()-5)),"",SUMIFS(Cortes[propina],Cortes[id_jornada],INDEX(Jornadas[id],ROW()-5),Cortes[id_barbero],LOOKUP($X$4,Barberos[nombre],Barberos[id])))</f>
        <v/>
      </c>
      <c r="AA328" s="20" t="str" cm="1">
        <f t="array" ref="AA328">IF(ISERROR(INDEX(Jornadas[id],ROW()-5)),"",SUMIFS(Adelantos[importe],Adelantos[id_jornada],INDEX(Jornadas[id],ROW()-5),Adelantos[id_barbero],LOOKUP($X$4,Barberos[nombre],Barberos[id])))</f>
        <v/>
      </c>
      <c r="AB328" s="20" t="str" cm="1">
        <f t="array" ref="AB328">IF(ISERROR(INDEX(Jornadas[id],ROW()-5)),"",Y328+Z328-AA328)</f>
        <v/>
      </c>
      <c r="AC328" s="1" t="str" cm="1">
        <f t="array" ref="AC328">IF(ISERROR(INDEX(Jornadas[id],ROW()-5)),"",COUNTIFS(_Cortes!$C:$C,INDEX(Jornadas[id],ROW()-5),_Cortes!$B:$B,LOOKUP($AC$4,_Barberos!$B:$B,_Barberos!$A:$A)))</f>
        <v/>
      </c>
      <c r="AD328" s="20" t="str" cm="1">
        <f t="array" ref="AD328">IF(ISERROR(INDEX(Jornadas[id],ROW()-5)),"",INT(SUMIFS(Cortes[importe],Cortes[id_jornada],INDEX(Jornadas[id],ROW()-5),Cortes[id_barbero],LOOKUP($AC$4,Barberos[nombre],Barberos[id]))*(INDEX(Jornadas[comision_barberos],1)/100)))</f>
        <v/>
      </c>
      <c r="AE328" s="20" t="str" cm="1">
        <f t="array" ref="AE328">IF(ISERROR(INDEX(Jornadas[id],ROW()-5)),"",SUMIFS(Cortes[propina],Cortes[id_jornada],INDEX(Jornadas[id],ROW()-5),Cortes[id_barbero],LOOKUP($AC$4,Barberos[nombre],Barberos[id])))</f>
        <v/>
      </c>
      <c r="AF328" s="20" t="str" cm="1">
        <f t="array" ref="AF328">IF(ISERROR(INDEX(Jornadas[id],ROW()-5)),"",SUMIFS(Adelantos[importe],Adelantos[id_jornada],INDEX(Jornadas[id],ROW()-5),Adelantos[id_barbero],LOOKUP($AC$4,Barberos[nombre],Barberos[id])))</f>
        <v/>
      </c>
      <c r="AG328" s="20" t="str" cm="1">
        <f t="array" ref="AG328">IF(ISERROR(INDEX(Jornadas[id],ROW()-5)),"",AD328+AE328-AF328)</f>
        <v/>
      </c>
      <c r="AH328" s="1" t="str" cm="1">
        <f t="array" ref="AH328">IF(ISERROR(INDEX(Jornadas[id],ROW()-5)),"",COUNTIFS(_Cortes!$C:$C,INDEX(Jornadas[id],ROW()-5),_Cortes!$B:$B,LOOKUP($AH$4,_Barberos!$B:$B,_Barberos!$A:$A)))</f>
        <v/>
      </c>
      <c r="AI328" s="20" t="str" cm="1">
        <f t="array" ref="AI328">IF(ISERROR(INDEX(Jornadas[id],ROW()-5)),"",INT(SUMIFS(Cortes[importe],Cortes[id_jornada],INDEX(Jornadas[id],ROW()-5),Cortes[id_barbero],LOOKUP($AH$4,Barberos[nombre],Barberos[id]))*(INDEX(Jornadas[comision_barberos],1)/100)))</f>
        <v/>
      </c>
      <c r="AJ328" s="20" t="str" cm="1">
        <f t="array" ref="AJ328">IF(ISERROR(INDEX(Jornadas[id],ROW()-5)),"",SUMIFS(Cortes[propina],Cortes[id_jornada],INDEX(Jornadas[id],ROW()-5),Cortes[id_barbero],LOOKUP($AH$4,Barberos[nombre],Barberos[id])))</f>
        <v/>
      </c>
      <c r="AK328" s="20" t="str" cm="1">
        <f t="array" ref="AK328">IF(ISERROR(INDEX(Jornadas[id],ROW()-5)),"",SUMIFS(Adelantos[importe],Adelantos[id_jornada],INDEX(Jornadas[id],ROW()-5),Adelantos[id_barbero],LOOKUP($AH$4,Barberos[nombre],Barberos[id])))</f>
        <v/>
      </c>
      <c r="AL328" s="20" t="str" cm="1">
        <f t="array" ref="AL328">IF(ISERROR(INDEX(Jornadas[id],ROW()-5)),"",AI328+AJ328-AK328)</f>
        <v/>
      </c>
      <c r="AM328" s="1" t="str" cm="1">
        <f t="array" ref="AM328">IF(ISERROR(INDEX(Jornadas[id],ROW()-5)),"",COUNTIFS(_Cortes!$C:$C,INDEX(Jornadas[id],ROW()-5),_Cortes!$B:$B,LOOKUP($AM$4,_Barberos!$B:$B,_Barberos!$A:$A)))</f>
        <v/>
      </c>
      <c r="AN328" s="20" t="str" cm="1">
        <f t="array" ref="AN328">IF(ISERROR(INDEX(Jornadas[id],ROW()-5)),"",INT(SUMIFS(Cortes[importe],Cortes[id_jornada],INDEX(Jornadas[id],ROW()-5),Cortes[id_barbero],LOOKUP($AM$4,Barberos[nombre],Barberos[id]))*(INDEX(Jornadas[comision_barberos],1)/100)))</f>
        <v/>
      </c>
      <c r="AO328" s="20" t="str" cm="1">
        <f t="array" ref="AO328">IF(ISERROR(INDEX(Jornadas[id],ROW()-5)),"",SUMIFS(Cortes[propina],Cortes[id_jornada],INDEX(Jornadas[id],ROW()-5),Cortes[id_barbero],LOOKUP($AM$4,Barberos[nombre],Barberos[id])))</f>
        <v/>
      </c>
      <c r="AP328" s="20" t="str" cm="1">
        <f t="array" ref="AP328">IF(ISERROR(INDEX(Jornadas[id],ROW()-5)),"",SUMIFS(Adelantos[importe],Adelantos[id_jornada],INDEX(Jornadas[id],ROW()-5),Adelantos[id_barbero],LOOKUP($AM$4,Barberos[nombre],Barberos[id])))</f>
        <v/>
      </c>
      <c r="AQ328" s="20" t="str" cm="1">
        <f t="array" ref="AQ328">IF(ISERROR(INDEX(Jornadas[id],ROW()-5)),"",AN328+AO328-AP328)</f>
        <v/>
      </c>
      <c r="AR328" s="1" t="str" cm="1">
        <f t="array" ref="AR328">IF(ISERROR(INDEX(Jornadas[id],ROW()-5)),"",COUNTIFS(_Cortes!$C:$C,INDEX(Jornadas[id],ROW()-5),_Cortes!$B:$B,LOOKUP($AR$4,_Barberos!$B:$B,_Barberos!$A:$A)))</f>
        <v/>
      </c>
      <c r="AS328" s="20" t="str" cm="1">
        <f t="array" ref="AS328">IF(ISERROR(INDEX(Jornadas[id],ROW()-5)),"",INT(SUMIFS(Cortes[importe],Cortes[id_jornada],INDEX(Jornadas[id],ROW()-5),Cortes[id_barbero],LOOKUP($AR$4,Barberos[nombre],Barberos[id]))*(INDEX(Jornadas[comision_barberos],1)/100)))</f>
        <v/>
      </c>
      <c r="AT328" s="20" t="str" cm="1">
        <f t="array" ref="AT328">IF(ISERROR(INDEX(Jornadas[id],ROW()-5)),"",SUMIFS(Cortes[propina],Cortes[id_jornada],INDEX(Jornadas[id],ROW()-5),Cortes[id_barbero],LOOKUP($AR$4,Barberos[nombre],Barberos[id])))</f>
        <v/>
      </c>
      <c r="AU328" s="20" t="str" cm="1">
        <f t="array" ref="AU328">IF(ISERROR(INDEX(Jornadas[id],ROW()-5)),"",SUMIFS(Adelantos[importe],Adelantos[id_jornada],INDEX(Jornadas[id],ROW()-5),Adelantos[id_barbero],LOOKUP($AR$4,Barberos[nombre],Barberos[id])))</f>
        <v/>
      </c>
      <c r="AV328" s="20" t="str" cm="1">
        <f t="array" ref="AV328">IF(ISERROR(INDEX(Jornadas[id],ROW()-5)),"",AS328+AT328-AU328)</f>
        <v/>
      </c>
    </row>
    <row r="329" spans="1:48" ht="15" hidden="1" customHeight="1" x14ac:dyDescent="0.3">
      <c r="A329" s="51" t="str">
        <f t="shared" si="5"/>
        <v/>
      </c>
      <c r="B329" s="52"/>
      <c r="C329" s="36" t="str" cm="1">
        <f t="array" ref="C329">IF(ISERROR(INDEX(Jornadas[id],ROW()-5)),"",INDEX(Jornadas[fecha],ROW()-5))</f>
        <v/>
      </c>
      <c r="D329" s="2" t="str" cm="1">
        <f t="array" ref="D329">IF(ISERROR(INDEX(Jornadas[id],ROW()-5)),"",COUNTIFS(_Cortes!$C:$C,INDEX(Jornadas[id],ROW()-5),_Cortes!$B:$B,LOOKUP($D$4,_Barberos!$B:$B,_Barberos!$A:$A)))</f>
        <v/>
      </c>
      <c r="E329" s="21" t="str" cm="1">
        <f t="array" ref="E329">IF(ISERROR(INDEX(Jornadas[id],ROW()-5)),"",INT(SUMIFS(Cortes[importe],Cortes[id_jornada],INDEX(Jornadas[id],ROW()-5),Cortes[id_barbero],LOOKUP($D$4,Barberos[nombre],Barberos[id]))*(INDEX(Jornadas[comision_barberos],1)/100)))</f>
        <v/>
      </c>
      <c r="F329" s="21" t="str" cm="1">
        <f t="array" ref="F329">IF(ISERROR(INDEX(Jornadas[id],ROW()-5)),"",SUMIFS(Cortes[propina],Cortes[id_jornada],INDEX(Jornadas[id],ROW()-5),Cortes[id_barbero],LOOKUP($D$4,Barberos[nombre],Barberos[id])))</f>
        <v/>
      </c>
      <c r="G329" s="21" t="str" cm="1">
        <f t="array" ref="G329">IF(ISERROR(INDEX(Jornadas[id],ROW()-5)),"",SUMIFS(Adelantos[importe],Adelantos[id_jornada],INDEX(Jornadas[id],ROW()-5),Adelantos[id_barbero],LOOKUP($D$4,Barberos[nombre],Barberos[id])))</f>
        <v/>
      </c>
      <c r="H329" s="21" t="str" cm="1">
        <f t="array" ref="H329">IF(ISERROR(INDEX(Jornadas[id],ROW()-5)),"",E329+F329-G329)</f>
        <v/>
      </c>
      <c r="I329" s="2" t="str" cm="1">
        <f t="array" ref="I329">IF(ISERROR(INDEX(Jornadas[id],ROW()-5)),"",COUNTIFS(_Cortes!$C:$C,INDEX(Jornadas[id],ROW()-5),_Cortes!$B:$B,LOOKUP($I$4,_Barberos!$B:$B,_Barberos!$A:$A)))</f>
        <v/>
      </c>
      <c r="J329" s="21" t="str" cm="1">
        <f t="array" ref="J329">IF(ISERROR(INDEX(Jornadas[id],ROW()-5)),"",INT(SUMIFS(Cortes[importe],Cortes[id_jornada],INDEX(Jornadas[id],ROW()-5),Cortes[id_barbero],LOOKUP($I$4,Barberos[nombre],Barberos[id]))*(INDEX(Jornadas[comision_barberos],1)/100)))</f>
        <v/>
      </c>
      <c r="K329" s="21" t="str" cm="1">
        <f t="array" ref="K329">IF(ISERROR(INDEX(Jornadas[id],ROW()-5)),"",SUMIFS(Cortes[propina],Cortes[id_jornada],INDEX(Jornadas[id],ROW()-5),Cortes[id_barbero],LOOKUP($I$4,Barberos[nombre],Barberos[id])))</f>
        <v/>
      </c>
      <c r="L329" s="21" t="str" cm="1">
        <f t="array" ref="L329">IF(ISERROR(INDEX(Jornadas[id],ROW()-5)),"",SUMIFS(Adelantos[importe],Adelantos[id_jornada],INDEX(Jornadas[id],ROW()-5),Adelantos[id_barbero],LOOKUP($I$4,Barberos[nombre],Barberos[id])))</f>
        <v/>
      </c>
      <c r="M329" s="21" t="str" cm="1">
        <f t="array" ref="M329">IF(ISERROR(INDEX(Jornadas[id],ROW()-5)),"",J329+K329-L329)</f>
        <v/>
      </c>
      <c r="N329" s="2" t="str" cm="1">
        <f t="array" ref="N329">IF(ISERROR(INDEX(Jornadas[id],ROW()-5)),"",COUNTIFS(_Cortes!$C:$C,INDEX(Jornadas[id],ROW()-5),_Cortes!$B:$B,LOOKUP($N$4,_Barberos!$B:$B,_Barberos!$A:$A)))</f>
        <v/>
      </c>
      <c r="O329" s="21" t="str" cm="1">
        <f t="array" ref="O329">IF(ISERROR(INDEX(Jornadas[id],ROW()-5)),"",INT(SUMIFS(Cortes[importe],Cortes[id_jornada],INDEX(Jornadas[id],ROW()-5),Cortes[id_barbero],LOOKUP($N$4,Barberos[nombre],Barberos[id]))*(INDEX(Jornadas[comision_barberos],1)/100)))</f>
        <v/>
      </c>
      <c r="P329" s="21" t="str" cm="1">
        <f t="array" ref="P329">IF(ISERROR(INDEX(Jornadas[id],ROW()-5)),"",SUMIFS(Cortes[propina],Cortes[id_jornada],INDEX(Jornadas[id],ROW()-5),Cortes[id_barbero],LOOKUP($N$4,Barberos[nombre],Barberos[id])))</f>
        <v/>
      </c>
      <c r="Q329" s="21" t="str" cm="1">
        <f t="array" ref="Q329">IF(ISERROR(INDEX(Jornadas[id],ROW()-5)),"",SUMIFS(Adelantos[importe],Adelantos[id_jornada],INDEX(Jornadas[id],ROW()-5),Adelantos[id_barbero],LOOKUP($N$4,Barberos[nombre],Barberos[id])))</f>
        <v/>
      </c>
      <c r="R329" s="21" t="str" cm="1">
        <f t="array" ref="R329">IF(ISERROR(INDEX(Jornadas[id],ROW()-5)),"",O329+P329-Q329)</f>
        <v/>
      </c>
      <c r="S329" s="2" t="str" cm="1">
        <f t="array" ref="S329">IF(ISERROR(INDEX(Jornadas[id],ROW()-5)),"",COUNTIFS(_Cortes!$C:$C,INDEX(Jornadas[id],ROW()-5),_Cortes!$B:$B,LOOKUP($S$4,_Barberos!$B:$B,_Barberos!$A:$A)))</f>
        <v/>
      </c>
      <c r="T329" s="21" t="str" cm="1">
        <f t="array" ref="T329">IF(ISERROR(INDEX(Jornadas[id],ROW()-5)),"",INT(SUMIFS(Cortes[importe],Cortes[id_jornada],INDEX(Jornadas[id],ROW()-5),Cortes[id_barbero],LOOKUP($S$4,Barberos[nombre],Barberos[id]))*(INDEX(Jornadas[comision_barberos],1)/100)))</f>
        <v/>
      </c>
      <c r="U329" s="21" t="str" cm="1">
        <f t="array" ref="U329">IF(ISERROR(INDEX(Jornadas[id],ROW()-5)),"",SUMIFS(Cortes[propina],Cortes[id_jornada],INDEX(Jornadas[id],ROW()-5),Cortes[id_barbero],LOOKUP($S$4,Barberos[nombre],Barberos[id])))</f>
        <v/>
      </c>
      <c r="V329" s="21" t="str" cm="1">
        <f t="array" ref="V329">IF(ISERROR(INDEX(Jornadas[id],ROW()-5)),"",SUMIFS(Adelantos[importe],Adelantos[id_jornada],INDEX(Jornadas[id],ROW()-5),Adelantos[id_barbero],LOOKUP($S$4,Barberos[nombre],Barberos[id])))</f>
        <v/>
      </c>
      <c r="W329" s="21" t="str" cm="1">
        <f t="array" ref="W329">IF(ISERROR(INDEX(Jornadas[id],ROW()-5)),"",T329+U329-V329)</f>
        <v/>
      </c>
      <c r="X329" s="2" t="str" cm="1">
        <f t="array" ref="X329">IF(ISERROR(INDEX(Jornadas[id],ROW()-5)),"",COUNTIFS(_Cortes!$C:$C,INDEX(Jornadas[id],ROW()-5),_Cortes!$B:$B,LOOKUP($X$4,_Barberos!$B:$B,_Barberos!$A:$A)))</f>
        <v/>
      </c>
      <c r="Y329" s="21" t="str" cm="1">
        <f t="array" ref="Y329">IF(ISERROR(INDEX(Jornadas[id],ROW()-5)),"",INT(SUMIFS(Cortes[importe],Cortes[id_jornada],INDEX(Jornadas[id],ROW()-5),Cortes[id_barbero],LOOKUP($X$4,Barberos[nombre],Barberos[id]))*(INDEX(Jornadas[comision_barberos],1)/100)))</f>
        <v/>
      </c>
      <c r="Z329" s="21" t="str" cm="1">
        <f t="array" ref="Z329">IF(ISERROR(INDEX(Jornadas[id],ROW()-5)),"",SUMIFS(Cortes[propina],Cortes[id_jornada],INDEX(Jornadas[id],ROW()-5),Cortes[id_barbero],LOOKUP($X$4,Barberos[nombre],Barberos[id])))</f>
        <v/>
      </c>
      <c r="AA329" s="21" t="str" cm="1">
        <f t="array" ref="AA329">IF(ISERROR(INDEX(Jornadas[id],ROW()-5)),"",SUMIFS(Adelantos[importe],Adelantos[id_jornada],INDEX(Jornadas[id],ROW()-5),Adelantos[id_barbero],LOOKUP($X$4,Barberos[nombre],Barberos[id])))</f>
        <v/>
      </c>
      <c r="AB329" s="21" t="str" cm="1">
        <f t="array" ref="AB329">IF(ISERROR(INDEX(Jornadas[id],ROW()-5)),"",Y329+Z329-AA329)</f>
        <v/>
      </c>
      <c r="AC329" s="2" t="str" cm="1">
        <f t="array" ref="AC329">IF(ISERROR(INDEX(Jornadas[id],ROW()-5)),"",COUNTIFS(_Cortes!$C:$C,INDEX(Jornadas[id],ROW()-5),_Cortes!$B:$B,LOOKUP($AC$4,_Barberos!$B:$B,_Barberos!$A:$A)))</f>
        <v/>
      </c>
      <c r="AD329" s="21" t="str" cm="1">
        <f t="array" ref="AD329">IF(ISERROR(INDEX(Jornadas[id],ROW()-5)),"",INT(SUMIFS(Cortes[importe],Cortes[id_jornada],INDEX(Jornadas[id],ROW()-5),Cortes[id_barbero],LOOKUP($AC$4,Barberos[nombre],Barberos[id]))*(INDEX(Jornadas[comision_barberos],1)/100)))</f>
        <v/>
      </c>
      <c r="AE329" s="21" t="str" cm="1">
        <f t="array" ref="AE329">IF(ISERROR(INDEX(Jornadas[id],ROW()-5)),"",SUMIFS(Cortes[propina],Cortes[id_jornada],INDEX(Jornadas[id],ROW()-5),Cortes[id_barbero],LOOKUP($AC$4,Barberos[nombre],Barberos[id])))</f>
        <v/>
      </c>
      <c r="AF329" s="21" t="str" cm="1">
        <f t="array" ref="AF329">IF(ISERROR(INDEX(Jornadas[id],ROW()-5)),"",SUMIFS(Adelantos[importe],Adelantos[id_jornada],INDEX(Jornadas[id],ROW()-5),Adelantos[id_barbero],LOOKUP($AC$4,Barberos[nombre],Barberos[id])))</f>
        <v/>
      </c>
      <c r="AG329" s="21" t="str" cm="1">
        <f t="array" ref="AG329">IF(ISERROR(INDEX(Jornadas[id],ROW()-5)),"",AD329+AE329-AF329)</f>
        <v/>
      </c>
      <c r="AH329" s="2" t="str" cm="1">
        <f t="array" ref="AH329">IF(ISERROR(INDEX(Jornadas[id],ROW()-5)),"",COUNTIFS(_Cortes!$C:$C,INDEX(Jornadas[id],ROW()-5),_Cortes!$B:$B,LOOKUP($AH$4,_Barberos!$B:$B,_Barberos!$A:$A)))</f>
        <v/>
      </c>
      <c r="AI329" s="21" t="str" cm="1">
        <f t="array" ref="AI329">IF(ISERROR(INDEX(Jornadas[id],ROW()-5)),"",INT(SUMIFS(Cortes[importe],Cortes[id_jornada],INDEX(Jornadas[id],ROW()-5),Cortes[id_barbero],LOOKUP($AH$4,Barberos[nombre],Barberos[id]))*(INDEX(Jornadas[comision_barberos],1)/100)))</f>
        <v/>
      </c>
      <c r="AJ329" s="21" t="str" cm="1">
        <f t="array" ref="AJ329">IF(ISERROR(INDEX(Jornadas[id],ROW()-5)),"",SUMIFS(Cortes[propina],Cortes[id_jornada],INDEX(Jornadas[id],ROW()-5),Cortes[id_barbero],LOOKUP($AH$4,Barberos[nombre],Barberos[id])))</f>
        <v/>
      </c>
      <c r="AK329" s="21" t="str" cm="1">
        <f t="array" ref="AK329">IF(ISERROR(INDEX(Jornadas[id],ROW()-5)),"",SUMIFS(Adelantos[importe],Adelantos[id_jornada],INDEX(Jornadas[id],ROW()-5),Adelantos[id_barbero],LOOKUP($AH$4,Barberos[nombre],Barberos[id])))</f>
        <v/>
      </c>
      <c r="AL329" s="21" t="str" cm="1">
        <f t="array" ref="AL329">IF(ISERROR(INDEX(Jornadas[id],ROW()-5)),"",AI329+AJ329-AK329)</f>
        <v/>
      </c>
      <c r="AM329" s="2" t="str" cm="1">
        <f t="array" ref="AM329">IF(ISERROR(INDEX(Jornadas[id],ROW()-5)),"",COUNTIFS(_Cortes!$C:$C,INDEX(Jornadas[id],ROW()-5),_Cortes!$B:$B,LOOKUP($AM$4,_Barberos!$B:$B,_Barberos!$A:$A)))</f>
        <v/>
      </c>
      <c r="AN329" s="21" t="str" cm="1">
        <f t="array" ref="AN329">IF(ISERROR(INDEX(Jornadas[id],ROW()-5)),"",INT(SUMIFS(Cortes[importe],Cortes[id_jornada],INDEX(Jornadas[id],ROW()-5),Cortes[id_barbero],LOOKUP($AM$4,Barberos[nombre],Barberos[id]))*(INDEX(Jornadas[comision_barberos],1)/100)))</f>
        <v/>
      </c>
      <c r="AO329" s="21" t="str" cm="1">
        <f t="array" ref="AO329">IF(ISERROR(INDEX(Jornadas[id],ROW()-5)),"",SUMIFS(Cortes[propina],Cortes[id_jornada],INDEX(Jornadas[id],ROW()-5),Cortes[id_barbero],LOOKUP($AM$4,Barberos[nombre],Barberos[id])))</f>
        <v/>
      </c>
      <c r="AP329" s="21" t="str" cm="1">
        <f t="array" ref="AP329">IF(ISERROR(INDEX(Jornadas[id],ROW()-5)),"",SUMIFS(Adelantos[importe],Adelantos[id_jornada],INDEX(Jornadas[id],ROW()-5),Adelantos[id_barbero],LOOKUP($AM$4,Barberos[nombre],Barberos[id])))</f>
        <v/>
      </c>
      <c r="AQ329" s="21" t="str" cm="1">
        <f t="array" ref="AQ329">IF(ISERROR(INDEX(Jornadas[id],ROW()-5)),"",AN329+AO329-AP329)</f>
        <v/>
      </c>
      <c r="AR329" s="2" t="str" cm="1">
        <f t="array" ref="AR329">IF(ISERROR(INDEX(Jornadas[id],ROW()-5)),"",COUNTIFS(_Cortes!$C:$C,INDEX(Jornadas[id],ROW()-5),_Cortes!$B:$B,LOOKUP($AR$4,_Barberos!$B:$B,_Barberos!$A:$A)))</f>
        <v/>
      </c>
      <c r="AS329" s="21" t="str" cm="1">
        <f t="array" ref="AS329">IF(ISERROR(INDEX(Jornadas[id],ROW()-5)),"",INT(SUMIFS(Cortes[importe],Cortes[id_jornada],INDEX(Jornadas[id],ROW()-5),Cortes[id_barbero],LOOKUP($AR$4,Barberos[nombre],Barberos[id]))*(INDEX(Jornadas[comision_barberos],1)/100)))</f>
        <v/>
      </c>
      <c r="AT329" s="21" t="str" cm="1">
        <f t="array" ref="AT329">IF(ISERROR(INDEX(Jornadas[id],ROW()-5)),"",SUMIFS(Cortes[propina],Cortes[id_jornada],INDEX(Jornadas[id],ROW()-5),Cortes[id_barbero],LOOKUP($AR$4,Barberos[nombre],Barberos[id])))</f>
        <v/>
      </c>
      <c r="AU329" s="21" t="str" cm="1">
        <f t="array" ref="AU329">IF(ISERROR(INDEX(Jornadas[id],ROW()-5)),"",SUMIFS(Adelantos[importe],Adelantos[id_jornada],INDEX(Jornadas[id],ROW()-5),Adelantos[id_barbero],LOOKUP($AR$4,Barberos[nombre],Barberos[id])))</f>
        <v/>
      </c>
      <c r="AV329" s="21" t="str" cm="1">
        <f t="array" ref="AV329">IF(ISERROR(INDEX(Jornadas[id],ROW()-5)),"",AS329+AT329-AU329)</f>
        <v/>
      </c>
    </row>
    <row r="330" spans="1:48" ht="15" hidden="1" customHeight="1" x14ac:dyDescent="0.3">
      <c r="A330" s="53" t="str">
        <f t="shared" si="5"/>
        <v/>
      </c>
      <c r="B330" s="54"/>
      <c r="C330" s="38" t="str" cm="1">
        <f t="array" ref="C330">IF(ISERROR(INDEX(Jornadas[id],ROW()-5)),"",INDEX(Jornadas[fecha],ROW()-5))</f>
        <v/>
      </c>
      <c r="D330" s="1" t="str" cm="1">
        <f t="array" ref="D330">IF(ISERROR(INDEX(Jornadas[id],ROW()-5)),"",COUNTIFS(_Cortes!$C:$C,INDEX(Jornadas[id],ROW()-5),_Cortes!$B:$B,LOOKUP($D$4,_Barberos!$B:$B,_Barberos!$A:$A)))</f>
        <v/>
      </c>
      <c r="E330" s="20" t="str" cm="1">
        <f t="array" ref="E330">IF(ISERROR(INDEX(Jornadas[id],ROW()-5)),"",INT(SUMIFS(Cortes[importe],Cortes[id_jornada],INDEX(Jornadas[id],ROW()-5),Cortes[id_barbero],LOOKUP($D$4,Barberos[nombre],Barberos[id]))*(INDEX(Jornadas[comision_barberos],1)/100)))</f>
        <v/>
      </c>
      <c r="F330" s="20" t="str" cm="1">
        <f t="array" ref="F330">IF(ISERROR(INDEX(Jornadas[id],ROW()-5)),"",SUMIFS(Cortes[propina],Cortes[id_jornada],INDEX(Jornadas[id],ROW()-5),Cortes[id_barbero],LOOKUP($D$4,Barberos[nombre],Barberos[id])))</f>
        <v/>
      </c>
      <c r="G330" s="20" t="str" cm="1">
        <f t="array" ref="G330">IF(ISERROR(INDEX(Jornadas[id],ROW()-5)),"",SUMIFS(Adelantos[importe],Adelantos[id_jornada],INDEX(Jornadas[id],ROW()-5),Adelantos[id_barbero],LOOKUP($D$4,Barberos[nombre],Barberos[id])))</f>
        <v/>
      </c>
      <c r="H330" s="20" t="str" cm="1">
        <f t="array" ref="H330">IF(ISERROR(INDEX(Jornadas[id],ROW()-5)),"",E330+F330-G330)</f>
        <v/>
      </c>
      <c r="I330" s="1" t="str" cm="1">
        <f t="array" ref="I330">IF(ISERROR(INDEX(Jornadas[id],ROW()-5)),"",COUNTIFS(_Cortes!$C:$C,INDEX(Jornadas[id],ROW()-5),_Cortes!$B:$B,LOOKUP($I$4,_Barberos!$B:$B,_Barberos!$A:$A)))</f>
        <v/>
      </c>
      <c r="J330" s="20" t="str" cm="1">
        <f t="array" ref="J330">IF(ISERROR(INDEX(Jornadas[id],ROW()-5)),"",INT(SUMIFS(Cortes[importe],Cortes[id_jornada],INDEX(Jornadas[id],ROW()-5),Cortes[id_barbero],LOOKUP($I$4,Barberos[nombre],Barberos[id]))*(INDEX(Jornadas[comision_barberos],1)/100)))</f>
        <v/>
      </c>
      <c r="K330" s="20" t="str" cm="1">
        <f t="array" ref="K330">IF(ISERROR(INDEX(Jornadas[id],ROW()-5)),"",SUMIFS(Cortes[propina],Cortes[id_jornada],INDEX(Jornadas[id],ROW()-5),Cortes[id_barbero],LOOKUP($I$4,Barberos[nombre],Barberos[id])))</f>
        <v/>
      </c>
      <c r="L330" s="20" t="str" cm="1">
        <f t="array" ref="L330">IF(ISERROR(INDEX(Jornadas[id],ROW()-5)),"",SUMIFS(Adelantos[importe],Adelantos[id_jornada],INDEX(Jornadas[id],ROW()-5),Adelantos[id_barbero],LOOKUP($I$4,Barberos[nombre],Barberos[id])))</f>
        <v/>
      </c>
      <c r="M330" s="20" t="str" cm="1">
        <f t="array" ref="M330">IF(ISERROR(INDEX(Jornadas[id],ROW()-5)),"",J330+K330-L330)</f>
        <v/>
      </c>
      <c r="N330" s="1" t="str" cm="1">
        <f t="array" ref="N330">IF(ISERROR(INDEX(Jornadas[id],ROW()-5)),"",COUNTIFS(_Cortes!$C:$C,INDEX(Jornadas[id],ROW()-5),_Cortes!$B:$B,LOOKUP($N$4,_Barberos!$B:$B,_Barberos!$A:$A)))</f>
        <v/>
      </c>
      <c r="O330" s="20" t="str" cm="1">
        <f t="array" ref="O330">IF(ISERROR(INDEX(Jornadas[id],ROW()-5)),"",INT(SUMIFS(Cortes[importe],Cortes[id_jornada],INDEX(Jornadas[id],ROW()-5),Cortes[id_barbero],LOOKUP($N$4,Barberos[nombre],Barberos[id]))*(INDEX(Jornadas[comision_barberos],1)/100)))</f>
        <v/>
      </c>
      <c r="P330" s="20" t="str" cm="1">
        <f t="array" ref="P330">IF(ISERROR(INDEX(Jornadas[id],ROW()-5)),"",SUMIFS(Cortes[propina],Cortes[id_jornada],INDEX(Jornadas[id],ROW()-5),Cortes[id_barbero],LOOKUP($N$4,Barberos[nombre],Barberos[id])))</f>
        <v/>
      </c>
      <c r="Q330" s="20" t="str" cm="1">
        <f t="array" ref="Q330">IF(ISERROR(INDEX(Jornadas[id],ROW()-5)),"",SUMIFS(Adelantos[importe],Adelantos[id_jornada],INDEX(Jornadas[id],ROW()-5),Adelantos[id_barbero],LOOKUP($N$4,Barberos[nombre],Barberos[id])))</f>
        <v/>
      </c>
      <c r="R330" s="20" t="str" cm="1">
        <f t="array" ref="R330">IF(ISERROR(INDEX(Jornadas[id],ROW()-5)),"",O330+P330-Q330)</f>
        <v/>
      </c>
      <c r="S330" s="1" t="str" cm="1">
        <f t="array" ref="S330">IF(ISERROR(INDEX(Jornadas[id],ROW()-5)),"",COUNTIFS(_Cortes!$C:$C,INDEX(Jornadas[id],ROW()-5),_Cortes!$B:$B,LOOKUP($S$4,_Barberos!$B:$B,_Barberos!$A:$A)))</f>
        <v/>
      </c>
      <c r="T330" s="20" t="str" cm="1">
        <f t="array" ref="T330">IF(ISERROR(INDEX(Jornadas[id],ROW()-5)),"",INT(SUMIFS(Cortes[importe],Cortes[id_jornada],INDEX(Jornadas[id],ROW()-5),Cortes[id_barbero],LOOKUP($S$4,Barberos[nombre],Barberos[id]))*(INDEX(Jornadas[comision_barberos],1)/100)))</f>
        <v/>
      </c>
      <c r="U330" s="20" t="str" cm="1">
        <f t="array" ref="U330">IF(ISERROR(INDEX(Jornadas[id],ROW()-5)),"",SUMIFS(Cortes[propina],Cortes[id_jornada],INDEX(Jornadas[id],ROW()-5),Cortes[id_barbero],LOOKUP($S$4,Barberos[nombre],Barberos[id])))</f>
        <v/>
      </c>
      <c r="V330" s="20" t="str" cm="1">
        <f t="array" ref="V330">IF(ISERROR(INDEX(Jornadas[id],ROW()-5)),"",SUMIFS(Adelantos[importe],Adelantos[id_jornada],INDEX(Jornadas[id],ROW()-5),Adelantos[id_barbero],LOOKUP($S$4,Barberos[nombre],Barberos[id])))</f>
        <v/>
      </c>
      <c r="W330" s="20" t="str" cm="1">
        <f t="array" ref="W330">IF(ISERROR(INDEX(Jornadas[id],ROW()-5)),"",T330+U330-V330)</f>
        <v/>
      </c>
      <c r="X330" s="1" t="str" cm="1">
        <f t="array" ref="X330">IF(ISERROR(INDEX(Jornadas[id],ROW()-5)),"",COUNTIFS(_Cortes!$C:$C,INDEX(Jornadas[id],ROW()-5),_Cortes!$B:$B,LOOKUP($X$4,_Barberos!$B:$B,_Barberos!$A:$A)))</f>
        <v/>
      </c>
      <c r="Y330" s="20" t="str" cm="1">
        <f t="array" ref="Y330">IF(ISERROR(INDEX(Jornadas[id],ROW()-5)),"",INT(SUMIFS(Cortes[importe],Cortes[id_jornada],INDEX(Jornadas[id],ROW()-5),Cortes[id_barbero],LOOKUP($X$4,Barberos[nombre],Barberos[id]))*(INDEX(Jornadas[comision_barberos],1)/100)))</f>
        <v/>
      </c>
      <c r="Z330" s="20" t="str" cm="1">
        <f t="array" ref="Z330">IF(ISERROR(INDEX(Jornadas[id],ROW()-5)),"",SUMIFS(Cortes[propina],Cortes[id_jornada],INDEX(Jornadas[id],ROW()-5),Cortes[id_barbero],LOOKUP($X$4,Barberos[nombre],Barberos[id])))</f>
        <v/>
      </c>
      <c r="AA330" s="20" t="str" cm="1">
        <f t="array" ref="AA330">IF(ISERROR(INDEX(Jornadas[id],ROW()-5)),"",SUMIFS(Adelantos[importe],Adelantos[id_jornada],INDEX(Jornadas[id],ROW()-5),Adelantos[id_barbero],LOOKUP($X$4,Barberos[nombre],Barberos[id])))</f>
        <v/>
      </c>
      <c r="AB330" s="20" t="str" cm="1">
        <f t="array" ref="AB330">IF(ISERROR(INDEX(Jornadas[id],ROW()-5)),"",Y330+Z330-AA330)</f>
        <v/>
      </c>
      <c r="AC330" s="1" t="str" cm="1">
        <f t="array" ref="AC330">IF(ISERROR(INDEX(Jornadas[id],ROW()-5)),"",COUNTIFS(_Cortes!$C:$C,INDEX(Jornadas[id],ROW()-5),_Cortes!$B:$B,LOOKUP($AC$4,_Barberos!$B:$B,_Barberos!$A:$A)))</f>
        <v/>
      </c>
      <c r="AD330" s="20" t="str" cm="1">
        <f t="array" ref="AD330">IF(ISERROR(INDEX(Jornadas[id],ROW()-5)),"",INT(SUMIFS(Cortes[importe],Cortes[id_jornada],INDEX(Jornadas[id],ROW()-5),Cortes[id_barbero],LOOKUP($AC$4,Barberos[nombre],Barberos[id]))*(INDEX(Jornadas[comision_barberos],1)/100)))</f>
        <v/>
      </c>
      <c r="AE330" s="20" t="str" cm="1">
        <f t="array" ref="AE330">IF(ISERROR(INDEX(Jornadas[id],ROW()-5)),"",SUMIFS(Cortes[propina],Cortes[id_jornada],INDEX(Jornadas[id],ROW()-5),Cortes[id_barbero],LOOKUP($AC$4,Barberos[nombre],Barberos[id])))</f>
        <v/>
      </c>
      <c r="AF330" s="20" t="str" cm="1">
        <f t="array" ref="AF330">IF(ISERROR(INDEX(Jornadas[id],ROW()-5)),"",SUMIFS(Adelantos[importe],Adelantos[id_jornada],INDEX(Jornadas[id],ROW()-5),Adelantos[id_barbero],LOOKUP($AC$4,Barberos[nombre],Barberos[id])))</f>
        <v/>
      </c>
      <c r="AG330" s="20" t="str" cm="1">
        <f t="array" ref="AG330">IF(ISERROR(INDEX(Jornadas[id],ROW()-5)),"",AD330+AE330-AF330)</f>
        <v/>
      </c>
      <c r="AH330" s="1" t="str" cm="1">
        <f t="array" ref="AH330">IF(ISERROR(INDEX(Jornadas[id],ROW()-5)),"",COUNTIFS(_Cortes!$C:$C,INDEX(Jornadas[id],ROW()-5),_Cortes!$B:$B,LOOKUP($AH$4,_Barberos!$B:$B,_Barberos!$A:$A)))</f>
        <v/>
      </c>
      <c r="AI330" s="20" t="str" cm="1">
        <f t="array" ref="AI330">IF(ISERROR(INDEX(Jornadas[id],ROW()-5)),"",INT(SUMIFS(Cortes[importe],Cortes[id_jornada],INDEX(Jornadas[id],ROW()-5),Cortes[id_barbero],LOOKUP($AH$4,Barberos[nombre],Barberos[id]))*(INDEX(Jornadas[comision_barberos],1)/100)))</f>
        <v/>
      </c>
      <c r="AJ330" s="20" t="str" cm="1">
        <f t="array" ref="AJ330">IF(ISERROR(INDEX(Jornadas[id],ROW()-5)),"",SUMIFS(Cortes[propina],Cortes[id_jornada],INDEX(Jornadas[id],ROW()-5),Cortes[id_barbero],LOOKUP($AH$4,Barberos[nombre],Barberos[id])))</f>
        <v/>
      </c>
      <c r="AK330" s="20" t="str" cm="1">
        <f t="array" ref="AK330">IF(ISERROR(INDEX(Jornadas[id],ROW()-5)),"",SUMIFS(Adelantos[importe],Adelantos[id_jornada],INDEX(Jornadas[id],ROW()-5),Adelantos[id_barbero],LOOKUP($AH$4,Barberos[nombre],Barberos[id])))</f>
        <v/>
      </c>
      <c r="AL330" s="20" t="str" cm="1">
        <f t="array" ref="AL330">IF(ISERROR(INDEX(Jornadas[id],ROW()-5)),"",AI330+AJ330-AK330)</f>
        <v/>
      </c>
      <c r="AM330" s="1" t="str" cm="1">
        <f t="array" ref="AM330">IF(ISERROR(INDEX(Jornadas[id],ROW()-5)),"",COUNTIFS(_Cortes!$C:$C,INDEX(Jornadas[id],ROW()-5),_Cortes!$B:$B,LOOKUP($AM$4,_Barberos!$B:$B,_Barberos!$A:$A)))</f>
        <v/>
      </c>
      <c r="AN330" s="20" t="str" cm="1">
        <f t="array" ref="AN330">IF(ISERROR(INDEX(Jornadas[id],ROW()-5)),"",INT(SUMIFS(Cortes[importe],Cortes[id_jornada],INDEX(Jornadas[id],ROW()-5),Cortes[id_barbero],LOOKUP($AM$4,Barberos[nombre],Barberos[id]))*(INDEX(Jornadas[comision_barberos],1)/100)))</f>
        <v/>
      </c>
      <c r="AO330" s="20" t="str" cm="1">
        <f t="array" ref="AO330">IF(ISERROR(INDEX(Jornadas[id],ROW()-5)),"",SUMIFS(Cortes[propina],Cortes[id_jornada],INDEX(Jornadas[id],ROW()-5),Cortes[id_barbero],LOOKUP($AM$4,Barberos[nombre],Barberos[id])))</f>
        <v/>
      </c>
      <c r="AP330" s="20" t="str" cm="1">
        <f t="array" ref="AP330">IF(ISERROR(INDEX(Jornadas[id],ROW()-5)),"",SUMIFS(Adelantos[importe],Adelantos[id_jornada],INDEX(Jornadas[id],ROW()-5),Adelantos[id_barbero],LOOKUP($AM$4,Barberos[nombre],Barberos[id])))</f>
        <v/>
      </c>
      <c r="AQ330" s="20" t="str" cm="1">
        <f t="array" ref="AQ330">IF(ISERROR(INDEX(Jornadas[id],ROW()-5)),"",AN330+AO330-AP330)</f>
        <v/>
      </c>
      <c r="AR330" s="1" t="str" cm="1">
        <f t="array" ref="AR330">IF(ISERROR(INDEX(Jornadas[id],ROW()-5)),"",COUNTIFS(_Cortes!$C:$C,INDEX(Jornadas[id],ROW()-5),_Cortes!$B:$B,LOOKUP($AR$4,_Barberos!$B:$B,_Barberos!$A:$A)))</f>
        <v/>
      </c>
      <c r="AS330" s="20" t="str" cm="1">
        <f t="array" ref="AS330">IF(ISERROR(INDEX(Jornadas[id],ROW()-5)),"",INT(SUMIFS(Cortes[importe],Cortes[id_jornada],INDEX(Jornadas[id],ROW()-5),Cortes[id_barbero],LOOKUP($AR$4,Barberos[nombre],Barberos[id]))*(INDEX(Jornadas[comision_barberos],1)/100)))</f>
        <v/>
      </c>
      <c r="AT330" s="20" t="str" cm="1">
        <f t="array" ref="AT330">IF(ISERROR(INDEX(Jornadas[id],ROW()-5)),"",SUMIFS(Cortes[propina],Cortes[id_jornada],INDEX(Jornadas[id],ROW()-5),Cortes[id_barbero],LOOKUP($AR$4,Barberos[nombre],Barberos[id])))</f>
        <v/>
      </c>
      <c r="AU330" s="20" t="str" cm="1">
        <f t="array" ref="AU330">IF(ISERROR(INDEX(Jornadas[id],ROW()-5)),"",SUMIFS(Adelantos[importe],Adelantos[id_jornada],INDEX(Jornadas[id],ROW()-5),Adelantos[id_barbero],LOOKUP($AR$4,Barberos[nombre],Barberos[id])))</f>
        <v/>
      </c>
      <c r="AV330" s="20" t="str" cm="1">
        <f t="array" ref="AV330">IF(ISERROR(INDEX(Jornadas[id],ROW()-5)),"",AS330+AT330-AU330)</f>
        <v/>
      </c>
    </row>
    <row r="331" spans="1:48" ht="15" hidden="1" customHeight="1" x14ac:dyDescent="0.3">
      <c r="A331" s="51" t="str">
        <f t="shared" si="5"/>
        <v/>
      </c>
      <c r="B331" s="52"/>
      <c r="C331" s="36" t="str" cm="1">
        <f t="array" ref="C331">IF(ISERROR(INDEX(Jornadas[id],ROW()-5)),"",INDEX(Jornadas[fecha],ROW()-5))</f>
        <v/>
      </c>
      <c r="D331" s="2" t="str" cm="1">
        <f t="array" ref="D331">IF(ISERROR(INDEX(Jornadas[id],ROW()-5)),"",COUNTIFS(_Cortes!$C:$C,INDEX(Jornadas[id],ROW()-5),_Cortes!$B:$B,LOOKUP($D$4,_Barberos!$B:$B,_Barberos!$A:$A)))</f>
        <v/>
      </c>
      <c r="E331" s="21" t="str" cm="1">
        <f t="array" ref="E331">IF(ISERROR(INDEX(Jornadas[id],ROW()-5)),"",INT(SUMIFS(Cortes[importe],Cortes[id_jornada],INDEX(Jornadas[id],ROW()-5),Cortes[id_barbero],LOOKUP($D$4,Barberos[nombre],Barberos[id]))*(INDEX(Jornadas[comision_barberos],1)/100)))</f>
        <v/>
      </c>
      <c r="F331" s="21" t="str" cm="1">
        <f t="array" ref="F331">IF(ISERROR(INDEX(Jornadas[id],ROW()-5)),"",SUMIFS(Cortes[propina],Cortes[id_jornada],INDEX(Jornadas[id],ROW()-5),Cortes[id_barbero],LOOKUP($D$4,Barberos[nombre],Barberos[id])))</f>
        <v/>
      </c>
      <c r="G331" s="21" t="str" cm="1">
        <f t="array" ref="G331">IF(ISERROR(INDEX(Jornadas[id],ROW()-5)),"",SUMIFS(Adelantos[importe],Adelantos[id_jornada],INDEX(Jornadas[id],ROW()-5),Adelantos[id_barbero],LOOKUP($D$4,Barberos[nombre],Barberos[id])))</f>
        <v/>
      </c>
      <c r="H331" s="21" t="str" cm="1">
        <f t="array" ref="H331">IF(ISERROR(INDEX(Jornadas[id],ROW()-5)),"",E331+F331-G331)</f>
        <v/>
      </c>
      <c r="I331" s="2" t="str" cm="1">
        <f t="array" ref="I331">IF(ISERROR(INDEX(Jornadas[id],ROW()-5)),"",COUNTIFS(_Cortes!$C:$C,INDEX(Jornadas[id],ROW()-5),_Cortes!$B:$B,LOOKUP($I$4,_Barberos!$B:$B,_Barberos!$A:$A)))</f>
        <v/>
      </c>
      <c r="J331" s="21" t="str" cm="1">
        <f t="array" ref="J331">IF(ISERROR(INDEX(Jornadas[id],ROW()-5)),"",INT(SUMIFS(Cortes[importe],Cortes[id_jornada],INDEX(Jornadas[id],ROW()-5),Cortes[id_barbero],LOOKUP($I$4,Barberos[nombre],Barberos[id]))*(INDEX(Jornadas[comision_barberos],1)/100)))</f>
        <v/>
      </c>
      <c r="K331" s="21" t="str" cm="1">
        <f t="array" ref="K331">IF(ISERROR(INDEX(Jornadas[id],ROW()-5)),"",SUMIFS(Cortes[propina],Cortes[id_jornada],INDEX(Jornadas[id],ROW()-5),Cortes[id_barbero],LOOKUP($I$4,Barberos[nombre],Barberos[id])))</f>
        <v/>
      </c>
      <c r="L331" s="21" t="str" cm="1">
        <f t="array" ref="L331">IF(ISERROR(INDEX(Jornadas[id],ROW()-5)),"",SUMIFS(Adelantos[importe],Adelantos[id_jornada],INDEX(Jornadas[id],ROW()-5),Adelantos[id_barbero],LOOKUP($I$4,Barberos[nombre],Barberos[id])))</f>
        <v/>
      </c>
      <c r="M331" s="21" t="str" cm="1">
        <f t="array" ref="M331">IF(ISERROR(INDEX(Jornadas[id],ROW()-5)),"",J331+K331-L331)</f>
        <v/>
      </c>
      <c r="N331" s="2" t="str" cm="1">
        <f t="array" ref="N331">IF(ISERROR(INDEX(Jornadas[id],ROW()-5)),"",COUNTIFS(_Cortes!$C:$C,INDEX(Jornadas[id],ROW()-5),_Cortes!$B:$B,LOOKUP($N$4,_Barberos!$B:$B,_Barberos!$A:$A)))</f>
        <v/>
      </c>
      <c r="O331" s="21" t="str" cm="1">
        <f t="array" ref="O331">IF(ISERROR(INDEX(Jornadas[id],ROW()-5)),"",INT(SUMIFS(Cortes[importe],Cortes[id_jornada],INDEX(Jornadas[id],ROW()-5),Cortes[id_barbero],LOOKUP($N$4,Barberos[nombre],Barberos[id]))*(INDEX(Jornadas[comision_barberos],1)/100)))</f>
        <v/>
      </c>
      <c r="P331" s="21" t="str" cm="1">
        <f t="array" ref="P331">IF(ISERROR(INDEX(Jornadas[id],ROW()-5)),"",SUMIFS(Cortes[propina],Cortes[id_jornada],INDEX(Jornadas[id],ROW()-5),Cortes[id_barbero],LOOKUP($N$4,Barberos[nombre],Barberos[id])))</f>
        <v/>
      </c>
      <c r="Q331" s="21" t="str" cm="1">
        <f t="array" ref="Q331">IF(ISERROR(INDEX(Jornadas[id],ROW()-5)),"",SUMIFS(Adelantos[importe],Adelantos[id_jornada],INDEX(Jornadas[id],ROW()-5),Adelantos[id_barbero],LOOKUP($N$4,Barberos[nombre],Barberos[id])))</f>
        <v/>
      </c>
      <c r="R331" s="21" t="str" cm="1">
        <f t="array" ref="R331">IF(ISERROR(INDEX(Jornadas[id],ROW()-5)),"",O331+P331-Q331)</f>
        <v/>
      </c>
      <c r="S331" s="2" t="str" cm="1">
        <f t="array" ref="S331">IF(ISERROR(INDEX(Jornadas[id],ROW()-5)),"",COUNTIFS(_Cortes!$C:$C,INDEX(Jornadas[id],ROW()-5),_Cortes!$B:$B,LOOKUP($S$4,_Barberos!$B:$B,_Barberos!$A:$A)))</f>
        <v/>
      </c>
      <c r="T331" s="21" t="str" cm="1">
        <f t="array" ref="T331">IF(ISERROR(INDEX(Jornadas[id],ROW()-5)),"",INT(SUMIFS(Cortes[importe],Cortes[id_jornada],INDEX(Jornadas[id],ROW()-5),Cortes[id_barbero],LOOKUP($S$4,Barberos[nombre],Barberos[id]))*(INDEX(Jornadas[comision_barberos],1)/100)))</f>
        <v/>
      </c>
      <c r="U331" s="21" t="str" cm="1">
        <f t="array" ref="U331">IF(ISERROR(INDEX(Jornadas[id],ROW()-5)),"",SUMIFS(Cortes[propina],Cortes[id_jornada],INDEX(Jornadas[id],ROW()-5),Cortes[id_barbero],LOOKUP($S$4,Barberos[nombre],Barberos[id])))</f>
        <v/>
      </c>
      <c r="V331" s="21" t="str" cm="1">
        <f t="array" ref="V331">IF(ISERROR(INDEX(Jornadas[id],ROW()-5)),"",SUMIFS(Adelantos[importe],Adelantos[id_jornada],INDEX(Jornadas[id],ROW()-5),Adelantos[id_barbero],LOOKUP($S$4,Barberos[nombre],Barberos[id])))</f>
        <v/>
      </c>
      <c r="W331" s="21" t="str" cm="1">
        <f t="array" ref="W331">IF(ISERROR(INDEX(Jornadas[id],ROW()-5)),"",T331+U331-V331)</f>
        <v/>
      </c>
      <c r="X331" s="2" t="str" cm="1">
        <f t="array" ref="X331">IF(ISERROR(INDEX(Jornadas[id],ROW()-5)),"",COUNTIFS(_Cortes!$C:$C,INDEX(Jornadas[id],ROW()-5),_Cortes!$B:$B,LOOKUP($X$4,_Barberos!$B:$B,_Barberos!$A:$A)))</f>
        <v/>
      </c>
      <c r="Y331" s="21" t="str" cm="1">
        <f t="array" ref="Y331">IF(ISERROR(INDEX(Jornadas[id],ROW()-5)),"",INT(SUMIFS(Cortes[importe],Cortes[id_jornada],INDEX(Jornadas[id],ROW()-5),Cortes[id_barbero],LOOKUP($X$4,Barberos[nombre],Barberos[id]))*(INDEX(Jornadas[comision_barberos],1)/100)))</f>
        <v/>
      </c>
      <c r="Z331" s="21" t="str" cm="1">
        <f t="array" ref="Z331">IF(ISERROR(INDEX(Jornadas[id],ROW()-5)),"",SUMIFS(Cortes[propina],Cortes[id_jornada],INDEX(Jornadas[id],ROW()-5),Cortes[id_barbero],LOOKUP($X$4,Barberos[nombre],Barberos[id])))</f>
        <v/>
      </c>
      <c r="AA331" s="21" t="str" cm="1">
        <f t="array" ref="AA331">IF(ISERROR(INDEX(Jornadas[id],ROW()-5)),"",SUMIFS(Adelantos[importe],Adelantos[id_jornada],INDEX(Jornadas[id],ROW()-5),Adelantos[id_barbero],LOOKUP($X$4,Barberos[nombre],Barberos[id])))</f>
        <v/>
      </c>
      <c r="AB331" s="21" t="str" cm="1">
        <f t="array" ref="AB331">IF(ISERROR(INDEX(Jornadas[id],ROW()-5)),"",Y331+Z331-AA331)</f>
        <v/>
      </c>
      <c r="AC331" s="2" t="str" cm="1">
        <f t="array" ref="AC331">IF(ISERROR(INDEX(Jornadas[id],ROW()-5)),"",COUNTIFS(_Cortes!$C:$C,INDEX(Jornadas[id],ROW()-5),_Cortes!$B:$B,LOOKUP($AC$4,_Barberos!$B:$B,_Barberos!$A:$A)))</f>
        <v/>
      </c>
      <c r="AD331" s="21" t="str" cm="1">
        <f t="array" ref="AD331">IF(ISERROR(INDEX(Jornadas[id],ROW()-5)),"",INT(SUMIFS(Cortes[importe],Cortes[id_jornada],INDEX(Jornadas[id],ROW()-5),Cortes[id_barbero],LOOKUP($AC$4,Barberos[nombre],Barberos[id]))*(INDEX(Jornadas[comision_barberos],1)/100)))</f>
        <v/>
      </c>
      <c r="AE331" s="21" t="str" cm="1">
        <f t="array" ref="AE331">IF(ISERROR(INDEX(Jornadas[id],ROW()-5)),"",SUMIFS(Cortes[propina],Cortes[id_jornada],INDEX(Jornadas[id],ROW()-5),Cortes[id_barbero],LOOKUP($AC$4,Barberos[nombre],Barberos[id])))</f>
        <v/>
      </c>
      <c r="AF331" s="21" t="str" cm="1">
        <f t="array" ref="AF331">IF(ISERROR(INDEX(Jornadas[id],ROW()-5)),"",SUMIFS(Adelantos[importe],Adelantos[id_jornada],INDEX(Jornadas[id],ROW()-5),Adelantos[id_barbero],LOOKUP($AC$4,Barberos[nombre],Barberos[id])))</f>
        <v/>
      </c>
      <c r="AG331" s="21" t="str" cm="1">
        <f t="array" ref="AG331">IF(ISERROR(INDEX(Jornadas[id],ROW()-5)),"",AD331+AE331-AF331)</f>
        <v/>
      </c>
      <c r="AH331" s="2" t="str" cm="1">
        <f t="array" ref="AH331">IF(ISERROR(INDEX(Jornadas[id],ROW()-5)),"",COUNTIFS(_Cortes!$C:$C,INDEX(Jornadas[id],ROW()-5),_Cortes!$B:$B,LOOKUP($AH$4,_Barberos!$B:$B,_Barberos!$A:$A)))</f>
        <v/>
      </c>
      <c r="AI331" s="21" t="str" cm="1">
        <f t="array" ref="AI331">IF(ISERROR(INDEX(Jornadas[id],ROW()-5)),"",INT(SUMIFS(Cortes[importe],Cortes[id_jornada],INDEX(Jornadas[id],ROW()-5),Cortes[id_barbero],LOOKUP($AH$4,Barberos[nombre],Barberos[id]))*(INDEX(Jornadas[comision_barberos],1)/100)))</f>
        <v/>
      </c>
      <c r="AJ331" s="21" t="str" cm="1">
        <f t="array" ref="AJ331">IF(ISERROR(INDEX(Jornadas[id],ROW()-5)),"",SUMIFS(Cortes[propina],Cortes[id_jornada],INDEX(Jornadas[id],ROW()-5),Cortes[id_barbero],LOOKUP($AH$4,Barberos[nombre],Barberos[id])))</f>
        <v/>
      </c>
      <c r="AK331" s="21" t="str" cm="1">
        <f t="array" ref="AK331">IF(ISERROR(INDEX(Jornadas[id],ROW()-5)),"",SUMIFS(Adelantos[importe],Adelantos[id_jornada],INDEX(Jornadas[id],ROW()-5),Adelantos[id_barbero],LOOKUP($AH$4,Barberos[nombre],Barberos[id])))</f>
        <v/>
      </c>
      <c r="AL331" s="21" t="str" cm="1">
        <f t="array" ref="AL331">IF(ISERROR(INDEX(Jornadas[id],ROW()-5)),"",AI331+AJ331-AK331)</f>
        <v/>
      </c>
      <c r="AM331" s="2" t="str" cm="1">
        <f t="array" ref="AM331">IF(ISERROR(INDEX(Jornadas[id],ROW()-5)),"",COUNTIFS(_Cortes!$C:$C,INDEX(Jornadas[id],ROW()-5),_Cortes!$B:$B,LOOKUP($AM$4,_Barberos!$B:$B,_Barberos!$A:$A)))</f>
        <v/>
      </c>
      <c r="AN331" s="21" t="str" cm="1">
        <f t="array" ref="AN331">IF(ISERROR(INDEX(Jornadas[id],ROW()-5)),"",INT(SUMIFS(Cortes[importe],Cortes[id_jornada],INDEX(Jornadas[id],ROW()-5),Cortes[id_barbero],LOOKUP($AM$4,Barberos[nombre],Barberos[id]))*(INDEX(Jornadas[comision_barberos],1)/100)))</f>
        <v/>
      </c>
      <c r="AO331" s="21" t="str" cm="1">
        <f t="array" ref="AO331">IF(ISERROR(INDEX(Jornadas[id],ROW()-5)),"",SUMIFS(Cortes[propina],Cortes[id_jornada],INDEX(Jornadas[id],ROW()-5),Cortes[id_barbero],LOOKUP($AM$4,Barberos[nombre],Barberos[id])))</f>
        <v/>
      </c>
      <c r="AP331" s="21" t="str" cm="1">
        <f t="array" ref="AP331">IF(ISERROR(INDEX(Jornadas[id],ROW()-5)),"",SUMIFS(Adelantos[importe],Adelantos[id_jornada],INDEX(Jornadas[id],ROW()-5),Adelantos[id_barbero],LOOKUP($AM$4,Barberos[nombre],Barberos[id])))</f>
        <v/>
      </c>
      <c r="AQ331" s="21" t="str" cm="1">
        <f t="array" ref="AQ331">IF(ISERROR(INDEX(Jornadas[id],ROW()-5)),"",AN331+AO331-AP331)</f>
        <v/>
      </c>
      <c r="AR331" s="2" t="str" cm="1">
        <f t="array" ref="AR331">IF(ISERROR(INDEX(Jornadas[id],ROW()-5)),"",COUNTIFS(_Cortes!$C:$C,INDEX(Jornadas[id],ROW()-5),_Cortes!$B:$B,LOOKUP($AR$4,_Barberos!$B:$B,_Barberos!$A:$A)))</f>
        <v/>
      </c>
      <c r="AS331" s="21" t="str" cm="1">
        <f t="array" ref="AS331">IF(ISERROR(INDEX(Jornadas[id],ROW()-5)),"",INT(SUMIFS(Cortes[importe],Cortes[id_jornada],INDEX(Jornadas[id],ROW()-5),Cortes[id_barbero],LOOKUP($AR$4,Barberos[nombre],Barberos[id]))*(INDEX(Jornadas[comision_barberos],1)/100)))</f>
        <v/>
      </c>
      <c r="AT331" s="21" t="str" cm="1">
        <f t="array" ref="AT331">IF(ISERROR(INDEX(Jornadas[id],ROW()-5)),"",SUMIFS(Cortes[propina],Cortes[id_jornada],INDEX(Jornadas[id],ROW()-5),Cortes[id_barbero],LOOKUP($AR$4,Barberos[nombre],Barberos[id])))</f>
        <v/>
      </c>
      <c r="AU331" s="21" t="str" cm="1">
        <f t="array" ref="AU331">IF(ISERROR(INDEX(Jornadas[id],ROW()-5)),"",SUMIFS(Adelantos[importe],Adelantos[id_jornada],INDEX(Jornadas[id],ROW()-5),Adelantos[id_barbero],LOOKUP($AR$4,Barberos[nombre],Barberos[id])))</f>
        <v/>
      </c>
      <c r="AV331" s="21" t="str" cm="1">
        <f t="array" ref="AV331">IF(ISERROR(INDEX(Jornadas[id],ROW()-5)),"",AS331+AT331-AU331)</f>
        <v/>
      </c>
    </row>
    <row r="332" spans="1:48" ht="15" hidden="1" customHeight="1" x14ac:dyDescent="0.3">
      <c r="A332" s="53" t="str">
        <f t="shared" si="5"/>
        <v/>
      </c>
      <c r="B332" s="54"/>
      <c r="C332" s="38" t="str" cm="1">
        <f t="array" ref="C332">IF(ISERROR(INDEX(Jornadas[id],ROW()-5)),"",INDEX(Jornadas[fecha],ROW()-5))</f>
        <v/>
      </c>
      <c r="D332" s="1" t="str" cm="1">
        <f t="array" ref="D332">IF(ISERROR(INDEX(Jornadas[id],ROW()-5)),"",COUNTIFS(_Cortes!$C:$C,INDEX(Jornadas[id],ROW()-5),_Cortes!$B:$B,LOOKUP($D$4,_Barberos!$B:$B,_Barberos!$A:$A)))</f>
        <v/>
      </c>
      <c r="E332" s="20" t="str" cm="1">
        <f t="array" ref="E332">IF(ISERROR(INDEX(Jornadas[id],ROW()-5)),"",INT(SUMIFS(Cortes[importe],Cortes[id_jornada],INDEX(Jornadas[id],ROW()-5),Cortes[id_barbero],LOOKUP($D$4,Barberos[nombre],Barberos[id]))*(INDEX(Jornadas[comision_barberos],1)/100)))</f>
        <v/>
      </c>
      <c r="F332" s="20" t="str" cm="1">
        <f t="array" ref="F332">IF(ISERROR(INDEX(Jornadas[id],ROW()-5)),"",SUMIFS(Cortes[propina],Cortes[id_jornada],INDEX(Jornadas[id],ROW()-5),Cortes[id_barbero],LOOKUP($D$4,Barberos[nombre],Barberos[id])))</f>
        <v/>
      </c>
      <c r="G332" s="20" t="str" cm="1">
        <f t="array" ref="G332">IF(ISERROR(INDEX(Jornadas[id],ROW()-5)),"",SUMIFS(Adelantos[importe],Adelantos[id_jornada],INDEX(Jornadas[id],ROW()-5),Adelantos[id_barbero],LOOKUP($D$4,Barberos[nombre],Barberos[id])))</f>
        <v/>
      </c>
      <c r="H332" s="20" t="str" cm="1">
        <f t="array" ref="H332">IF(ISERROR(INDEX(Jornadas[id],ROW()-5)),"",E332+F332-G332)</f>
        <v/>
      </c>
      <c r="I332" s="1" t="str" cm="1">
        <f t="array" ref="I332">IF(ISERROR(INDEX(Jornadas[id],ROW()-5)),"",COUNTIFS(_Cortes!$C:$C,INDEX(Jornadas[id],ROW()-5),_Cortes!$B:$B,LOOKUP($I$4,_Barberos!$B:$B,_Barberos!$A:$A)))</f>
        <v/>
      </c>
      <c r="J332" s="20" t="str" cm="1">
        <f t="array" ref="J332">IF(ISERROR(INDEX(Jornadas[id],ROW()-5)),"",INT(SUMIFS(Cortes[importe],Cortes[id_jornada],INDEX(Jornadas[id],ROW()-5),Cortes[id_barbero],LOOKUP($I$4,Barberos[nombre],Barberos[id]))*(INDEX(Jornadas[comision_barberos],1)/100)))</f>
        <v/>
      </c>
      <c r="K332" s="20" t="str" cm="1">
        <f t="array" ref="K332">IF(ISERROR(INDEX(Jornadas[id],ROW()-5)),"",SUMIFS(Cortes[propina],Cortes[id_jornada],INDEX(Jornadas[id],ROW()-5),Cortes[id_barbero],LOOKUP($I$4,Barberos[nombre],Barberos[id])))</f>
        <v/>
      </c>
      <c r="L332" s="20" t="str" cm="1">
        <f t="array" ref="L332">IF(ISERROR(INDEX(Jornadas[id],ROW()-5)),"",SUMIFS(Adelantos[importe],Adelantos[id_jornada],INDEX(Jornadas[id],ROW()-5),Adelantos[id_barbero],LOOKUP($I$4,Barberos[nombre],Barberos[id])))</f>
        <v/>
      </c>
      <c r="M332" s="20" t="str" cm="1">
        <f t="array" ref="M332">IF(ISERROR(INDEX(Jornadas[id],ROW()-5)),"",J332+K332-L332)</f>
        <v/>
      </c>
      <c r="N332" s="1" t="str" cm="1">
        <f t="array" ref="N332">IF(ISERROR(INDEX(Jornadas[id],ROW()-5)),"",COUNTIFS(_Cortes!$C:$C,INDEX(Jornadas[id],ROW()-5),_Cortes!$B:$B,LOOKUP($N$4,_Barberos!$B:$B,_Barberos!$A:$A)))</f>
        <v/>
      </c>
      <c r="O332" s="20" t="str" cm="1">
        <f t="array" ref="O332">IF(ISERROR(INDEX(Jornadas[id],ROW()-5)),"",INT(SUMIFS(Cortes[importe],Cortes[id_jornada],INDEX(Jornadas[id],ROW()-5),Cortes[id_barbero],LOOKUP($N$4,Barberos[nombre],Barberos[id]))*(INDEX(Jornadas[comision_barberos],1)/100)))</f>
        <v/>
      </c>
      <c r="P332" s="20" t="str" cm="1">
        <f t="array" ref="P332">IF(ISERROR(INDEX(Jornadas[id],ROW()-5)),"",SUMIFS(Cortes[propina],Cortes[id_jornada],INDEX(Jornadas[id],ROW()-5),Cortes[id_barbero],LOOKUP($N$4,Barberos[nombre],Barberos[id])))</f>
        <v/>
      </c>
      <c r="Q332" s="20" t="str" cm="1">
        <f t="array" ref="Q332">IF(ISERROR(INDEX(Jornadas[id],ROW()-5)),"",SUMIFS(Adelantos[importe],Adelantos[id_jornada],INDEX(Jornadas[id],ROW()-5),Adelantos[id_barbero],LOOKUP($N$4,Barberos[nombre],Barberos[id])))</f>
        <v/>
      </c>
      <c r="R332" s="20" t="str" cm="1">
        <f t="array" ref="R332">IF(ISERROR(INDEX(Jornadas[id],ROW()-5)),"",O332+P332-Q332)</f>
        <v/>
      </c>
      <c r="S332" s="1" t="str" cm="1">
        <f t="array" ref="S332">IF(ISERROR(INDEX(Jornadas[id],ROW()-5)),"",COUNTIFS(_Cortes!$C:$C,INDEX(Jornadas[id],ROW()-5),_Cortes!$B:$B,LOOKUP($S$4,_Barberos!$B:$B,_Barberos!$A:$A)))</f>
        <v/>
      </c>
      <c r="T332" s="20" t="str" cm="1">
        <f t="array" ref="T332">IF(ISERROR(INDEX(Jornadas[id],ROW()-5)),"",INT(SUMIFS(Cortes[importe],Cortes[id_jornada],INDEX(Jornadas[id],ROW()-5),Cortes[id_barbero],LOOKUP($S$4,Barberos[nombre],Barberos[id]))*(INDEX(Jornadas[comision_barberos],1)/100)))</f>
        <v/>
      </c>
      <c r="U332" s="20" t="str" cm="1">
        <f t="array" ref="U332">IF(ISERROR(INDEX(Jornadas[id],ROW()-5)),"",SUMIFS(Cortes[propina],Cortes[id_jornada],INDEX(Jornadas[id],ROW()-5),Cortes[id_barbero],LOOKUP($S$4,Barberos[nombre],Barberos[id])))</f>
        <v/>
      </c>
      <c r="V332" s="20" t="str" cm="1">
        <f t="array" ref="V332">IF(ISERROR(INDEX(Jornadas[id],ROW()-5)),"",SUMIFS(Adelantos[importe],Adelantos[id_jornada],INDEX(Jornadas[id],ROW()-5),Adelantos[id_barbero],LOOKUP($S$4,Barberos[nombre],Barberos[id])))</f>
        <v/>
      </c>
      <c r="W332" s="20" t="str" cm="1">
        <f t="array" ref="W332">IF(ISERROR(INDEX(Jornadas[id],ROW()-5)),"",T332+U332-V332)</f>
        <v/>
      </c>
      <c r="X332" s="1" t="str" cm="1">
        <f t="array" ref="X332">IF(ISERROR(INDEX(Jornadas[id],ROW()-5)),"",COUNTIFS(_Cortes!$C:$C,INDEX(Jornadas[id],ROW()-5),_Cortes!$B:$B,LOOKUP($X$4,_Barberos!$B:$B,_Barberos!$A:$A)))</f>
        <v/>
      </c>
      <c r="Y332" s="20" t="str" cm="1">
        <f t="array" ref="Y332">IF(ISERROR(INDEX(Jornadas[id],ROW()-5)),"",INT(SUMIFS(Cortes[importe],Cortes[id_jornada],INDEX(Jornadas[id],ROW()-5),Cortes[id_barbero],LOOKUP($X$4,Barberos[nombre],Barberos[id]))*(INDEX(Jornadas[comision_barberos],1)/100)))</f>
        <v/>
      </c>
      <c r="Z332" s="20" t="str" cm="1">
        <f t="array" ref="Z332">IF(ISERROR(INDEX(Jornadas[id],ROW()-5)),"",SUMIFS(Cortes[propina],Cortes[id_jornada],INDEX(Jornadas[id],ROW()-5),Cortes[id_barbero],LOOKUP($X$4,Barberos[nombre],Barberos[id])))</f>
        <v/>
      </c>
      <c r="AA332" s="20" t="str" cm="1">
        <f t="array" ref="AA332">IF(ISERROR(INDEX(Jornadas[id],ROW()-5)),"",SUMIFS(Adelantos[importe],Adelantos[id_jornada],INDEX(Jornadas[id],ROW()-5),Adelantos[id_barbero],LOOKUP($X$4,Barberos[nombre],Barberos[id])))</f>
        <v/>
      </c>
      <c r="AB332" s="20" t="str" cm="1">
        <f t="array" ref="AB332">IF(ISERROR(INDEX(Jornadas[id],ROW()-5)),"",Y332+Z332-AA332)</f>
        <v/>
      </c>
      <c r="AC332" s="1" t="str" cm="1">
        <f t="array" ref="AC332">IF(ISERROR(INDEX(Jornadas[id],ROW()-5)),"",COUNTIFS(_Cortes!$C:$C,INDEX(Jornadas[id],ROW()-5),_Cortes!$B:$B,LOOKUP($AC$4,_Barberos!$B:$B,_Barberos!$A:$A)))</f>
        <v/>
      </c>
      <c r="AD332" s="20" t="str" cm="1">
        <f t="array" ref="AD332">IF(ISERROR(INDEX(Jornadas[id],ROW()-5)),"",INT(SUMIFS(Cortes[importe],Cortes[id_jornada],INDEX(Jornadas[id],ROW()-5),Cortes[id_barbero],LOOKUP($AC$4,Barberos[nombre],Barberos[id]))*(INDEX(Jornadas[comision_barberos],1)/100)))</f>
        <v/>
      </c>
      <c r="AE332" s="20" t="str" cm="1">
        <f t="array" ref="AE332">IF(ISERROR(INDEX(Jornadas[id],ROW()-5)),"",SUMIFS(Cortes[propina],Cortes[id_jornada],INDEX(Jornadas[id],ROW()-5),Cortes[id_barbero],LOOKUP($AC$4,Barberos[nombre],Barberos[id])))</f>
        <v/>
      </c>
      <c r="AF332" s="20" t="str" cm="1">
        <f t="array" ref="AF332">IF(ISERROR(INDEX(Jornadas[id],ROW()-5)),"",SUMIFS(Adelantos[importe],Adelantos[id_jornada],INDEX(Jornadas[id],ROW()-5),Adelantos[id_barbero],LOOKUP($AC$4,Barberos[nombre],Barberos[id])))</f>
        <v/>
      </c>
      <c r="AG332" s="20" t="str" cm="1">
        <f t="array" ref="AG332">IF(ISERROR(INDEX(Jornadas[id],ROW()-5)),"",AD332+AE332-AF332)</f>
        <v/>
      </c>
      <c r="AH332" s="1" t="str" cm="1">
        <f t="array" ref="AH332">IF(ISERROR(INDEX(Jornadas[id],ROW()-5)),"",COUNTIFS(_Cortes!$C:$C,INDEX(Jornadas[id],ROW()-5),_Cortes!$B:$B,LOOKUP($AH$4,_Barberos!$B:$B,_Barberos!$A:$A)))</f>
        <v/>
      </c>
      <c r="AI332" s="20" t="str" cm="1">
        <f t="array" ref="AI332">IF(ISERROR(INDEX(Jornadas[id],ROW()-5)),"",INT(SUMIFS(Cortes[importe],Cortes[id_jornada],INDEX(Jornadas[id],ROW()-5),Cortes[id_barbero],LOOKUP($AH$4,Barberos[nombre],Barberos[id]))*(INDEX(Jornadas[comision_barberos],1)/100)))</f>
        <v/>
      </c>
      <c r="AJ332" s="20" t="str" cm="1">
        <f t="array" ref="AJ332">IF(ISERROR(INDEX(Jornadas[id],ROW()-5)),"",SUMIFS(Cortes[propina],Cortes[id_jornada],INDEX(Jornadas[id],ROW()-5),Cortes[id_barbero],LOOKUP($AH$4,Barberos[nombre],Barberos[id])))</f>
        <v/>
      </c>
      <c r="AK332" s="20" t="str" cm="1">
        <f t="array" ref="AK332">IF(ISERROR(INDEX(Jornadas[id],ROW()-5)),"",SUMIFS(Adelantos[importe],Adelantos[id_jornada],INDEX(Jornadas[id],ROW()-5),Adelantos[id_barbero],LOOKUP($AH$4,Barberos[nombre],Barberos[id])))</f>
        <v/>
      </c>
      <c r="AL332" s="20" t="str" cm="1">
        <f t="array" ref="AL332">IF(ISERROR(INDEX(Jornadas[id],ROW()-5)),"",AI332+AJ332-AK332)</f>
        <v/>
      </c>
      <c r="AM332" s="1" t="str" cm="1">
        <f t="array" ref="AM332">IF(ISERROR(INDEX(Jornadas[id],ROW()-5)),"",COUNTIFS(_Cortes!$C:$C,INDEX(Jornadas[id],ROW()-5),_Cortes!$B:$B,LOOKUP($AM$4,_Barberos!$B:$B,_Barberos!$A:$A)))</f>
        <v/>
      </c>
      <c r="AN332" s="20" t="str" cm="1">
        <f t="array" ref="AN332">IF(ISERROR(INDEX(Jornadas[id],ROW()-5)),"",INT(SUMIFS(Cortes[importe],Cortes[id_jornada],INDEX(Jornadas[id],ROW()-5),Cortes[id_barbero],LOOKUP($AM$4,Barberos[nombre],Barberos[id]))*(INDEX(Jornadas[comision_barberos],1)/100)))</f>
        <v/>
      </c>
      <c r="AO332" s="20" t="str" cm="1">
        <f t="array" ref="AO332">IF(ISERROR(INDEX(Jornadas[id],ROW()-5)),"",SUMIFS(Cortes[propina],Cortes[id_jornada],INDEX(Jornadas[id],ROW()-5),Cortes[id_barbero],LOOKUP($AM$4,Barberos[nombre],Barberos[id])))</f>
        <v/>
      </c>
      <c r="AP332" s="20" t="str" cm="1">
        <f t="array" ref="AP332">IF(ISERROR(INDEX(Jornadas[id],ROW()-5)),"",SUMIFS(Adelantos[importe],Adelantos[id_jornada],INDEX(Jornadas[id],ROW()-5),Adelantos[id_barbero],LOOKUP($AM$4,Barberos[nombre],Barberos[id])))</f>
        <v/>
      </c>
      <c r="AQ332" s="20" t="str" cm="1">
        <f t="array" ref="AQ332">IF(ISERROR(INDEX(Jornadas[id],ROW()-5)),"",AN332+AO332-AP332)</f>
        <v/>
      </c>
      <c r="AR332" s="1" t="str" cm="1">
        <f t="array" ref="AR332">IF(ISERROR(INDEX(Jornadas[id],ROW()-5)),"",COUNTIFS(_Cortes!$C:$C,INDEX(Jornadas[id],ROW()-5),_Cortes!$B:$B,LOOKUP($AR$4,_Barberos!$B:$B,_Barberos!$A:$A)))</f>
        <v/>
      </c>
      <c r="AS332" s="20" t="str" cm="1">
        <f t="array" ref="AS332">IF(ISERROR(INDEX(Jornadas[id],ROW()-5)),"",INT(SUMIFS(Cortes[importe],Cortes[id_jornada],INDEX(Jornadas[id],ROW()-5),Cortes[id_barbero],LOOKUP($AR$4,Barberos[nombre],Barberos[id]))*(INDEX(Jornadas[comision_barberos],1)/100)))</f>
        <v/>
      </c>
      <c r="AT332" s="20" t="str" cm="1">
        <f t="array" ref="AT332">IF(ISERROR(INDEX(Jornadas[id],ROW()-5)),"",SUMIFS(Cortes[propina],Cortes[id_jornada],INDEX(Jornadas[id],ROW()-5),Cortes[id_barbero],LOOKUP($AR$4,Barberos[nombre],Barberos[id])))</f>
        <v/>
      </c>
      <c r="AU332" s="20" t="str" cm="1">
        <f t="array" ref="AU332">IF(ISERROR(INDEX(Jornadas[id],ROW()-5)),"",SUMIFS(Adelantos[importe],Adelantos[id_jornada],INDEX(Jornadas[id],ROW()-5),Adelantos[id_barbero],LOOKUP($AR$4,Barberos[nombre],Barberos[id])))</f>
        <v/>
      </c>
      <c r="AV332" s="20" t="str" cm="1">
        <f t="array" ref="AV332">IF(ISERROR(INDEX(Jornadas[id],ROW()-5)),"",AS332+AT332-AU332)</f>
        <v/>
      </c>
    </row>
    <row r="333" spans="1:48" ht="15" hidden="1" customHeight="1" x14ac:dyDescent="0.3">
      <c r="A333" s="51" t="str">
        <f t="shared" si="5"/>
        <v/>
      </c>
      <c r="B333" s="52"/>
      <c r="C333" s="36" t="str" cm="1">
        <f t="array" ref="C333">IF(ISERROR(INDEX(Jornadas[id],ROW()-5)),"",INDEX(Jornadas[fecha],ROW()-5))</f>
        <v/>
      </c>
      <c r="D333" s="2" t="str" cm="1">
        <f t="array" ref="D333">IF(ISERROR(INDEX(Jornadas[id],ROW()-5)),"",COUNTIFS(_Cortes!$C:$C,INDEX(Jornadas[id],ROW()-5),_Cortes!$B:$B,LOOKUP($D$4,_Barberos!$B:$B,_Barberos!$A:$A)))</f>
        <v/>
      </c>
      <c r="E333" s="21" t="str" cm="1">
        <f t="array" ref="E333">IF(ISERROR(INDEX(Jornadas[id],ROW()-5)),"",INT(SUMIFS(Cortes[importe],Cortes[id_jornada],INDEX(Jornadas[id],ROW()-5),Cortes[id_barbero],LOOKUP($D$4,Barberos[nombre],Barberos[id]))*(INDEX(Jornadas[comision_barberos],1)/100)))</f>
        <v/>
      </c>
      <c r="F333" s="21" t="str" cm="1">
        <f t="array" ref="F333">IF(ISERROR(INDEX(Jornadas[id],ROW()-5)),"",SUMIFS(Cortes[propina],Cortes[id_jornada],INDEX(Jornadas[id],ROW()-5),Cortes[id_barbero],LOOKUP($D$4,Barberos[nombre],Barberos[id])))</f>
        <v/>
      </c>
      <c r="G333" s="21" t="str" cm="1">
        <f t="array" ref="G333">IF(ISERROR(INDEX(Jornadas[id],ROW()-5)),"",SUMIFS(Adelantos[importe],Adelantos[id_jornada],INDEX(Jornadas[id],ROW()-5),Adelantos[id_barbero],LOOKUP($D$4,Barberos[nombre],Barberos[id])))</f>
        <v/>
      </c>
      <c r="H333" s="21" t="str" cm="1">
        <f t="array" ref="H333">IF(ISERROR(INDEX(Jornadas[id],ROW()-5)),"",E333+F333-G333)</f>
        <v/>
      </c>
      <c r="I333" s="2" t="str" cm="1">
        <f t="array" ref="I333">IF(ISERROR(INDEX(Jornadas[id],ROW()-5)),"",COUNTIFS(_Cortes!$C:$C,INDEX(Jornadas[id],ROW()-5),_Cortes!$B:$B,LOOKUP($I$4,_Barberos!$B:$B,_Barberos!$A:$A)))</f>
        <v/>
      </c>
      <c r="J333" s="21" t="str" cm="1">
        <f t="array" ref="J333">IF(ISERROR(INDEX(Jornadas[id],ROW()-5)),"",INT(SUMIFS(Cortes[importe],Cortes[id_jornada],INDEX(Jornadas[id],ROW()-5),Cortes[id_barbero],LOOKUP($I$4,Barberos[nombre],Barberos[id]))*(INDEX(Jornadas[comision_barberos],1)/100)))</f>
        <v/>
      </c>
      <c r="K333" s="21" t="str" cm="1">
        <f t="array" ref="K333">IF(ISERROR(INDEX(Jornadas[id],ROW()-5)),"",SUMIFS(Cortes[propina],Cortes[id_jornada],INDEX(Jornadas[id],ROW()-5),Cortes[id_barbero],LOOKUP($I$4,Barberos[nombre],Barberos[id])))</f>
        <v/>
      </c>
      <c r="L333" s="21" t="str" cm="1">
        <f t="array" ref="L333">IF(ISERROR(INDEX(Jornadas[id],ROW()-5)),"",SUMIFS(Adelantos[importe],Adelantos[id_jornada],INDEX(Jornadas[id],ROW()-5),Adelantos[id_barbero],LOOKUP($I$4,Barberos[nombre],Barberos[id])))</f>
        <v/>
      </c>
      <c r="M333" s="21" t="str" cm="1">
        <f t="array" ref="M333">IF(ISERROR(INDEX(Jornadas[id],ROW()-5)),"",J333+K333-L333)</f>
        <v/>
      </c>
      <c r="N333" s="2" t="str" cm="1">
        <f t="array" ref="N333">IF(ISERROR(INDEX(Jornadas[id],ROW()-5)),"",COUNTIFS(_Cortes!$C:$C,INDEX(Jornadas[id],ROW()-5),_Cortes!$B:$B,LOOKUP($N$4,_Barberos!$B:$B,_Barberos!$A:$A)))</f>
        <v/>
      </c>
      <c r="O333" s="21" t="str" cm="1">
        <f t="array" ref="O333">IF(ISERROR(INDEX(Jornadas[id],ROW()-5)),"",INT(SUMIFS(Cortes[importe],Cortes[id_jornada],INDEX(Jornadas[id],ROW()-5),Cortes[id_barbero],LOOKUP($N$4,Barberos[nombre],Barberos[id]))*(INDEX(Jornadas[comision_barberos],1)/100)))</f>
        <v/>
      </c>
      <c r="P333" s="21" t="str" cm="1">
        <f t="array" ref="P333">IF(ISERROR(INDEX(Jornadas[id],ROW()-5)),"",SUMIFS(Cortes[propina],Cortes[id_jornada],INDEX(Jornadas[id],ROW()-5),Cortes[id_barbero],LOOKUP($N$4,Barberos[nombre],Barberos[id])))</f>
        <v/>
      </c>
      <c r="Q333" s="21" t="str" cm="1">
        <f t="array" ref="Q333">IF(ISERROR(INDEX(Jornadas[id],ROW()-5)),"",SUMIFS(Adelantos[importe],Adelantos[id_jornada],INDEX(Jornadas[id],ROW()-5),Adelantos[id_barbero],LOOKUP($N$4,Barberos[nombre],Barberos[id])))</f>
        <v/>
      </c>
      <c r="R333" s="21" t="str" cm="1">
        <f t="array" ref="R333">IF(ISERROR(INDEX(Jornadas[id],ROW()-5)),"",O333+P333-Q333)</f>
        <v/>
      </c>
      <c r="S333" s="2" t="str" cm="1">
        <f t="array" ref="S333">IF(ISERROR(INDEX(Jornadas[id],ROW()-5)),"",COUNTIFS(_Cortes!$C:$C,INDEX(Jornadas[id],ROW()-5),_Cortes!$B:$B,LOOKUP($S$4,_Barberos!$B:$B,_Barberos!$A:$A)))</f>
        <v/>
      </c>
      <c r="T333" s="21" t="str" cm="1">
        <f t="array" ref="T333">IF(ISERROR(INDEX(Jornadas[id],ROW()-5)),"",INT(SUMIFS(Cortes[importe],Cortes[id_jornada],INDEX(Jornadas[id],ROW()-5),Cortes[id_barbero],LOOKUP($S$4,Barberos[nombre],Barberos[id]))*(INDEX(Jornadas[comision_barberos],1)/100)))</f>
        <v/>
      </c>
      <c r="U333" s="21" t="str" cm="1">
        <f t="array" ref="U333">IF(ISERROR(INDEX(Jornadas[id],ROW()-5)),"",SUMIFS(Cortes[propina],Cortes[id_jornada],INDEX(Jornadas[id],ROW()-5),Cortes[id_barbero],LOOKUP($S$4,Barberos[nombre],Barberos[id])))</f>
        <v/>
      </c>
      <c r="V333" s="21" t="str" cm="1">
        <f t="array" ref="V333">IF(ISERROR(INDEX(Jornadas[id],ROW()-5)),"",SUMIFS(Adelantos[importe],Adelantos[id_jornada],INDEX(Jornadas[id],ROW()-5),Adelantos[id_barbero],LOOKUP($S$4,Barberos[nombre],Barberos[id])))</f>
        <v/>
      </c>
      <c r="W333" s="21" t="str" cm="1">
        <f t="array" ref="W333">IF(ISERROR(INDEX(Jornadas[id],ROW()-5)),"",T333+U333-V333)</f>
        <v/>
      </c>
      <c r="X333" s="2" t="str" cm="1">
        <f t="array" ref="X333">IF(ISERROR(INDEX(Jornadas[id],ROW()-5)),"",COUNTIFS(_Cortes!$C:$C,INDEX(Jornadas[id],ROW()-5),_Cortes!$B:$B,LOOKUP($X$4,_Barberos!$B:$B,_Barberos!$A:$A)))</f>
        <v/>
      </c>
      <c r="Y333" s="21" t="str" cm="1">
        <f t="array" ref="Y333">IF(ISERROR(INDEX(Jornadas[id],ROW()-5)),"",INT(SUMIFS(Cortes[importe],Cortes[id_jornada],INDEX(Jornadas[id],ROW()-5),Cortes[id_barbero],LOOKUP($X$4,Barberos[nombre],Barberos[id]))*(INDEX(Jornadas[comision_barberos],1)/100)))</f>
        <v/>
      </c>
      <c r="Z333" s="21" t="str" cm="1">
        <f t="array" ref="Z333">IF(ISERROR(INDEX(Jornadas[id],ROW()-5)),"",SUMIFS(Cortes[propina],Cortes[id_jornada],INDEX(Jornadas[id],ROW()-5),Cortes[id_barbero],LOOKUP($X$4,Barberos[nombre],Barberos[id])))</f>
        <v/>
      </c>
      <c r="AA333" s="21" t="str" cm="1">
        <f t="array" ref="AA333">IF(ISERROR(INDEX(Jornadas[id],ROW()-5)),"",SUMIFS(Adelantos[importe],Adelantos[id_jornada],INDEX(Jornadas[id],ROW()-5),Adelantos[id_barbero],LOOKUP($X$4,Barberos[nombre],Barberos[id])))</f>
        <v/>
      </c>
      <c r="AB333" s="21" t="str" cm="1">
        <f t="array" ref="AB333">IF(ISERROR(INDEX(Jornadas[id],ROW()-5)),"",Y333+Z333-AA333)</f>
        <v/>
      </c>
      <c r="AC333" s="2" t="str" cm="1">
        <f t="array" ref="AC333">IF(ISERROR(INDEX(Jornadas[id],ROW()-5)),"",COUNTIFS(_Cortes!$C:$C,INDEX(Jornadas[id],ROW()-5),_Cortes!$B:$B,LOOKUP($AC$4,_Barberos!$B:$B,_Barberos!$A:$A)))</f>
        <v/>
      </c>
      <c r="AD333" s="21" t="str" cm="1">
        <f t="array" ref="AD333">IF(ISERROR(INDEX(Jornadas[id],ROW()-5)),"",INT(SUMIFS(Cortes[importe],Cortes[id_jornada],INDEX(Jornadas[id],ROW()-5),Cortes[id_barbero],LOOKUP($AC$4,Barberos[nombre],Barberos[id]))*(INDEX(Jornadas[comision_barberos],1)/100)))</f>
        <v/>
      </c>
      <c r="AE333" s="21" t="str" cm="1">
        <f t="array" ref="AE333">IF(ISERROR(INDEX(Jornadas[id],ROW()-5)),"",SUMIFS(Cortes[propina],Cortes[id_jornada],INDEX(Jornadas[id],ROW()-5),Cortes[id_barbero],LOOKUP($AC$4,Barberos[nombre],Barberos[id])))</f>
        <v/>
      </c>
      <c r="AF333" s="21" t="str" cm="1">
        <f t="array" ref="AF333">IF(ISERROR(INDEX(Jornadas[id],ROW()-5)),"",SUMIFS(Adelantos[importe],Adelantos[id_jornada],INDEX(Jornadas[id],ROW()-5),Adelantos[id_barbero],LOOKUP($AC$4,Barberos[nombre],Barberos[id])))</f>
        <v/>
      </c>
      <c r="AG333" s="21" t="str" cm="1">
        <f t="array" ref="AG333">IF(ISERROR(INDEX(Jornadas[id],ROW()-5)),"",AD333+AE333-AF333)</f>
        <v/>
      </c>
      <c r="AH333" s="2" t="str" cm="1">
        <f t="array" ref="AH333">IF(ISERROR(INDEX(Jornadas[id],ROW()-5)),"",COUNTIFS(_Cortes!$C:$C,INDEX(Jornadas[id],ROW()-5),_Cortes!$B:$B,LOOKUP($AH$4,_Barberos!$B:$B,_Barberos!$A:$A)))</f>
        <v/>
      </c>
      <c r="AI333" s="21" t="str" cm="1">
        <f t="array" ref="AI333">IF(ISERROR(INDEX(Jornadas[id],ROW()-5)),"",INT(SUMIFS(Cortes[importe],Cortes[id_jornada],INDEX(Jornadas[id],ROW()-5),Cortes[id_barbero],LOOKUP($AH$4,Barberos[nombre],Barberos[id]))*(INDEX(Jornadas[comision_barberos],1)/100)))</f>
        <v/>
      </c>
      <c r="AJ333" s="21" t="str" cm="1">
        <f t="array" ref="AJ333">IF(ISERROR(INDEX(Jornadas[id],ROW()-5)),"",SUMIFS(Cortes[propina],Cortes[id_jornada],INDEX(Jornadas[id],ROW()-5),Cortes[id_barbero],LOOKUP($AH$4,Barberos[nombre],Barberos[id])))</f>
        <v/>
      </c>
      <c r="AK333" s="21" t="str" cm="1">
        <f t="array" ref="AK333">IF(ISERROR(INDEX(Jornadas[id],ROW()-5)),"",SUMIFS(Adelantos[importe],Adelantos[id_jornada],INDEX(Jornadas[id],ROW()-5),Adelantos[id_barbero],LOOKUP($AH$4,Barberos[nombre],Barberos[id])))</f>
        <v/>
      </c>
      <c r="AL333" s="21" t="str" cm="1">
        <f t="array" ref="AL333">IF(ISERROR(INDEX(Jornadas[id],ROW()-5)),"",AI333+AJ333-AK333)</f>
        <v/>
      </c>
      <c r="AM333" s="2" t="str" cm="1">
        <f t="array" ref="AM333">IF(ISERROR(INDEX(Jornadas[id],ROW()-5)),"",COUNTIFS(_Cortes!$C:$C,INDEX(Jornadas[id],ROW()-5),_Cortes!$B:$B,LOOKUP($AM$4,_Barberos!$B:$B,_Barberos!$A:$A)))</f>
        <v/>
      </c>
      <c r="AN333" s="21" t="str" cm="1">
        <f t="array" ref="AN333">IF(ISERROR(INDEX(Jornadas[id],ROW()-5)),"",INT(SUMIFS(Cortes[importe],Cortes[id_jornada],INDEX(Jornadas[id],ROW()-5),Cortes[id_barbero],LOOKUP($AM$4,Barberos[nombre],Barberos[id]))*(INDEX(Jornadas[comision_barberos],1)/100)))</f>
        <v/>
      </c>
      <c r="AO333" s="21" t="str" cm="1">
        <f t="array" ref="AO333">IF(ISERROR(INDEX(Jornadas[id],ROW()-5)),"",SUMIFS(Cortes[propina],Cortes[id_jornada],INDEX(Jornadas[id],ROW()-5),Cortes[id_barbero],LOOKUP($AM$4,Barberos[nombre],Barberos[id])))</f>
        <v/>
      </c>
      <c r="AP333" s="21" t="str" cm="1">
        <f t="array" ref="AP333">IF(ISERROR(INDEX(Jornadas[id],ROW()-5)),"",SUMIFS(Adelantos[importe],Adelantos[id_jornada],INDEX(Jornadas[id],ROW()-5),Adelantos[id_barbero],LOOKUP($AM$4,Barberos[nombre],Barberos[id])))</f>
        <v/>
      </c>
      <c r="AQ333" s="21" t="str" cm="1">
        <f t="array" ref="AQ333">IF(ISERROR(INDEX(Jornadas[id],ROW()-5)),"",AN333+AO333-AP333)</f>
        <v/>
      </c>
      <c r="AR333" s="2" t="str" cm="1">
        <f t="array" ref="AR333">IF(ISERROR(INDEX(Jornadas[id],ROW()-5)),"",COUNTIFS(_Cortes!$C:$C,INDEX(Jornadas[id],ROW()-5),_Cortes!$B:$B,LOOKUP($AR$4,_Barberos!$B:$B,_Barberos!$A:$A)))</f>
        <v/>
      </c>
      <c r="AS333" s="21" t="str" cm="1">
        <f t="array" ref="AS333">IF(ISERROR(INDEX(Jornadas[id],ROW()-5)),"",INT(SUMIFS(Cortes[importe],Cortes[id_jornada],INDEX(Jornadas[id],ROW()-5),Cortes[id_barbero],LOOKUP($AR$4,Barberos[nombre],Barberos[id]))*(INDEX(Jornadas[comision_barberos],1)/100)))</f>
        <v/>
      </c>
      <c r="AT333" s="21" t="str" cm="1">
        <f t="array" ref="AT333">IF(ISERROR(INDEX(Jornadas[id],ROW()-5)),"",SUMIFS(Cortes[propina],Cortes[id_jornada],INDEX(Jornadas[id],ROW()-5),Cortes[id_barbero],LOOKUP($AR$4,Barberos[nombre],Barberos[id])))</f>
        <v/>
      </c>
      <c r="AU333" s="21" t="str" cm="1">
        <f t="array" ref="AU333">IF(ISERROR(INDEX(Jornadas[id],ROW()-5)),"",SUMIFS(Adelantos[importe],Adelantos[id_jornada],INDEX(Jornadas[id],ROW()-5),Adelantos[id_barbero],LOOKUP($AR$4,Barberos[nombre],Barberos[id])))</f>
        <v/>
      </c>
      <c r="AV333" s="21" t="str" cm="1">
        <f t="array" ref="AV333">IF(ISERROR(INDEX(Jornadas[id],ROW()-5)),"",AS333+AT333-AU333)</f>
        <v/>
      </c>
    </row>
    <row r="334" spans="1:48" ht="15" hidden="1" customHeight="1" x14ac:dyDescent="0.3">
      <c r="A334" s="53" t="str">
        <f t="shared" si="5"/>
        <v/>
      </c>
      <c r="B334" s="54"/>
      <c r="C334" s="38" t="str" cm="1">
        <f t="array" ref="C334">IF(ISERROR(INDEX(Jornadas[id],ROW()-5)),"",INDEX(Jornadas[fecha],ROW()-5))</f>
        <v/>
      </c>
      <c r="D334" s="1" t="str" cm="1">
        <f t="array" ref="D334">IF(ISERROR(INDEX(Jornadas[id],ROW()-5)),"",COUNTIFS(_Cortes!$C:$C,INDEX(Jornadas[id],ROW()-5),_Cortes!$B:$B,LOOKUP($D$4,_Barberos!$B:$B,_Barberos!$A:$A)))</f>
        <v/>
      </c>
      <c r="E334" s="20" t="str" cm="1">
        <f t="array" ref="E334">IF(ISERROR(INDEX(Jornadas[id],ROW()-5)),"",INT(SUMIFS(Cortes[importe],Cortes[id_jornada],INDEX(Jornadas[id],ROW()-5),Cortes[id_barbero],LOOKUP($D$4,Barberos[nombre],Barberos[id]))*(INDEX(Jornadas[comision_barberos],1)/100)))</f>
        <v/>
      </c>
      <c r="F334" s="20" t="str" cm="1">
        <f t="array" ref="F334">IF(ISERROR(INDEX(Jornadas[id],ROW()-5)),"",SUMIFS(Cortes[propina],Cortes[id_jornada],INDEX(Jornadas[id],ROW()-5),Cortes[id_barbero],LOOKUP($D$4,Barberos[nombre],Barberos[id])))</f>
        <v/>
      </c>
      <c r="G334" s="20" t="str" cm="1">
        <f t="array" ref="G334">IF(ISERROR(INDEX(Jornadas[id],ROW()-5)),"",SUMIFS(Adelantos[importe],Adelantos[id_jornada],INDEX(Jornadas[id],ROW()-5),Adelantos[id_barbero],LOOKUP($D$4,Barberos[nombre],Barberos[id])))</f>
        <v/>
      </c>
      <c r="H334" s="20" t="str" cm="1">
        <f t="array" ref="H334">IF(ISERROR(INDEX(Jornadas[id],ROW()-5)),"",E334+F334-G334)</f>
        <v/>
      </c>
      <c r="I334" s="1" t="str" cm="1">
        <f t="array" ref="I334">IF(ISERROR(INDEX(Jornadas[id],ROW()-5)),"",COUNTIFS(_Cortes!$C:$C,INDEX(Jornadas[id],ROW()-5),_Cortes!$B:$B,LOOKUP($I$4,_Barberos!$B:$B,_Barberos!$A:$A)))</f>
        <v/>
      </c>
      <c r="J334" s="20" t="str" cm="1">
        <f t="array" ref="J334">IF(ISERROR(INDEX(Jornadas[id],ROW()-5)),"",INT(SUMIFS(Cortes[importe],Cortes[id_jornada],INDEX(Jornadas[id],ROW()-5),Cortes[id_barbero],LOOKUP($I$4,Barberos[nombre],Barberos[id]))*(INDEX(Jornadas[comision_barberos],1)/100)))</f>
        <v/>
      </c>
      <c r="K334" s="20" t="str" cm="1">
        <f t="array" ref="K334">IF(ISERROR(INDEX(Jornadas[id],ROW()-5)),"",SUMIFS(Cortes[propina],Cortes[id_jornada],INDEX(Jornadas[id],ROW()-5),Cortes[id_barbero],LOOKUP($I$4,Barberos[nombre],Barberos[id])))</f>
        <v/>
      </c>
      <c r="L334" s="20" t="str" cm="1">
        <f t="array" ref="L334">IF(ISERROR(INDEX(Jornadas[id],ROW()-5)),"",SUMIFS(Adelantos[importe],Adelantos[id_jornada],INDEX(Jornadas[id],ROW()-5),Adelantos[id_barbero],LOOKUP($I$4,Barberos[nombre],Barberos[id])))</f>
        <v/>
      </c>
      <c r="M334" s="20" t="str" cm="1">
        <f t="array" ref="M334">IF(ISERROR(INDEX(Jornadas[id],ROW()-5)),"",J334+K334-L334)</f>
        <v/>
      </c>
      <c r="N334" s="1" t="str" cm="1">
        <f t="array" ref="N334">IF(ISERROR(INDEX(Jornadas[id],ROW()-5)),"",COUNTIFS(_Cortes!$C:$C,INDEX(Jornadas[id],ROW()-5),_Cortes!$B:$B,LOOKUP($N$4,_Barberos!$B:$B,_Barberos!$A:$A)))</f>
        <v/>
      </c>
      <c r="O334" s="20" t="str" cm="1">
        <f t="array" ref="O334">IF(ISERROR(INDEX(Jornadas[id],ROW()-5)),"",INT(SUMIFS(Cortes[importe],Cortes[id_jornada],INDEX(Jornadas[id],ROW()-5),Cortes[id_barbero],LOOKUP($N$4,Barberos[nombre],Barberos[id]))*(INDEX(Jornadas[comision_barberos],1)/100)))</f>
        <v/>
      </c>
      <c r="P334" s="20" t="str" cm="1">
        <f t="array" ref="P334">IF(ISERROR(INDEX(Jornadas[id],ROW()-5)),"",SUMIFS(Cortes[propina],Cortes[id_jornada],INDEX(Jornadas[id],ROW()-5),Cortes[id_barbero],LOOKUP($N$4,Barberos[nombre],Barberos[id])))</f>
        <v/>
      </c>
      <c r="Q334" s="20" t="str" cm="1">
        <f t="array" ref="Q334">IF(ISERROR(INDEX(Jornadas[id],ROW()-5)),"",SUMIFS(Adelantos[importe],Adelantos[id_jornada],INDEX(Jornadas[id],ROW()-5),Adelantos[id_barbero],LOOKUP($N$4,Barberos[nombre],Barberos[id])))</f>
        <v/>
      </c>
      <c r="R334" s="20" t="str" cm="1">
        <f t="array" ref="R334">IF(ISERROR(INDEX(Jornadas[id],ROW()-5)),"",O334+P334-Q334)</f>
        <v/>
      </c>
      <c r="S334" s="1" t="str" cm="1">
        <f t="array" ref="S334">IF(ISERROR(INDEX(Jornadas[id],ROW()-5)),"",COUNTIFS(_Cortes!$C:$C,INDEX(Jornadas[id],ROW()-5),_Cortes!$B:$B,LOOKUP($S$4,_Barberos!$B:$B,_Barberos!$A:$A)))</f>
        <v/>
      </c>
      <c r="T334" s="20" t="str" cm="1">
        <f t="array" ref="T334">IF(ISERROR(INDEX(Jornadas[id],ROW()-5)),"",INT(SUMIFS(Cortes[importe],Cortes[id_jornada],INDEX(Jornadas[id],ROW()-5),Cortes[id_barbero],LOOKUP($S$4,Barberos[nombre],Barberos[id]))*(INDEX(Jornadas[comision_barberos],1)/100)))</f>
        <v/>
      </c>
      <c r="U334" s="20" t="str" cm="1">
        <f t="array" ref="U334">IF(ISERROR(INDEX(Jornadas[id],ROW()-5)),"",SUMIFS(Cortes[propina],Cortes[id_jornada],INDEX(Jornadas[id],ROW()-5),Cortes[id_barbero],LOOKUP($S$4,Barberos[nombre],Barberos[id])))</f>
        <v/>
      </c>
      <c r="V334" s="20" t="str" cm="1">
        <f t="array" ref="V334">IF(ISERROR(INDEX(Jornadas[id],ROW()-5)),"",SUMIFS(Adelantos[importe],Adelantos[id_jornada],INDEX(Jornadas[id],ROW()-5),Adelantos[id_barbero],LOOKUP($S$4,Barberos[nombre],Barberos[id])))</f>
        <v/>
      </c>
      <c r="W334" s="20" t="str" cm="1">
        <f t="array" ref="W334">IF(ISERROR(INDEX(Jornadas[id],ROW()-5)),"",T334+U334-V334)</f>
        <v/>
      </c>
      <c r="X334" s="1" t="str" cm="1">
        <f t="array" ref="X334">IF(ISERROR(INDEX(Jornadas[id],ROW()-5)),"",COUNTIFS(_Cortes!$C:$C,INDEX(Jornadas[id],ROW()-5),_Cortes!$B:$B,LOOKUP($X$4,_Barberos!$B:$B,_Barberos!$A:$A)))</f>
        <v/>
      </c>
      <c r="Y334" s="20" t="str" cm="1">
        <f t="array" ref="Y334">IF(ISERROR(INDEX(Jornadas[id],ROW()-5)),"",INT(SUMIFS(Cortes[importe],Cortes[id_jornada],INDEX(Jornadas[id],ROW()-5),Cortes[id_barbero],LOOKUP($X$4,Barberos[nombre],Barberos[id]))*(INDEX(Jornadas[comision_barberos],1)/100)))</f>
        <v/>
      </c>
      <c r="Z334" s="20" t="str" cm="1">
        <f t="array" ref="Z334">IF(ISERROR(INDEX(Jornadas[id],ROW()-5)),"",SUMIFS(Cortes[propina],Cortes[id_jornada],INDEX(Jornadas[id],ROW()-5),Cortes[id_barbero],LOOKUP($X$4,Barberos[nombre],Barberos[id])))</f>
        <v/>
      </c>
      <c r="AA334" s="20" t="str" cm="1">
        <f t="array" ref="AA334">IF(ISERROR(INDEX(Jornadas[id],ROW()-5)),"",SUMIFS(Adelantos[importe],Adelantos[id_jornada],INDEX(Jornadas[id],ROW()-5),Adelantos[id_barbero],LOOKUP($X$4,Barberos[nombre],Barberos[id])))</f>
        <v/>
      </c>
      <c r="AB334" s="20" t="str" cm="1">
        <f t="array" ref="AB334">IF(ISERROR(INDEX(Jornadas[id],ROW()-5)),"",Y334+Z334-AA334)</f>
        <v/>
      </c>
      <c r="AC334" s="1" t="str" cm="1">
        <f t="array" ref="AC334">IF(ISERROR(INDEX(Jornadas[id],ROW()-5)),"",COUNTIFS(_Cortes!$C:$C,INDEX(Jornadas[id],ROW()-5),_Cortes!$B:$B,LOOKUP($AC$4,_Barberos!$B:$B,_Barberos!$A:$A)))</f>
        <v/>
      </c>
      <c r="AD334" s="20" t="str" cm="1">
        <f t="array" ref="AD334">IF(ISERROR(INDEX(Jornadas[id],ROW()-5)),"",INT(SUMIFS(Cortes[importe],Cortes[id_jornada],INDEX(Jornadas[id],ROW()-5),Cortes[id_barbero],LOOKUP($AC$4,Barberos[nombre],Barberos[id]))*(INDEX(Jornadas[comision_barberos],1)/100)))</f>
        <v/>
      </c>
      <c r="AE334" s="20" t="str" cm="1">
        <f t="array" ref="AE334">IF(ISERROR(INDEX(Jornadas[id],ROW()-5)),"",SUMIFS(Cortes[propina],Cortes[id_jornada],INDEX(Jornadas[id],ROW()-5),Cortes[id_barbero],LOOKUP($AC$4,Barberos[nombre],Barberos[id])))</f>
        <v/>
      </c>
      <c r="AF334" s="20" t="str" cm="1">
        <f t="array" ref="AF334">IF(ISERROR(INDEX(Jornadas[id],ROW()-5)),"",SUMIFS(Adelantos[importe],Adelantos[id_jornada],INDEX(Jornadas[id],ROW()-5),Adelantos[id_barbero],LOOKUP($AC$4,Barberos[nombre],Barberos[id])))</f>
        <v/>
      </c>
      <c r="AG334" s="20" t="str" cm="1">
        <f t="array" ref="AG334">IF(ISERROR(INDEX(Jornadas[id],ROW()-5)),"",AD334+AE334-AF334)</f>
        <v/>
      </c>
      <c r="AH334" s="1" t="str" cm="1">
        <f t="array" ref="AH334">IF(ISERROR(INDEX(Jornadas[id],ROW()-5)),"",COUNTIFS(_Cortes!$C:$C,INDEX(Jornadas[id],ROW()-5),_Cortes!$B:$B,LOOKUP($AH$4,_Barberos!$B:$B,_Barberos!$A:$A)))</f>
        <v/>
      </c>
      <c r="AI334" s="20" t="str" cm="1">
        <f t="array" ref="AI334">IF(ISERROR(INDEX(Jornadas[id],ROW()-5)),"",INT(SUMIFS(Cortes[importe],Cortes[id_jornada],INDEX(Jornadas[id],ROW()-5),Cortes[id_barbero],LOOKUP($AH$4,Barberos[nombre],Barberos[id]))*(INDEX(Jornadas[comision_barberos],1)/100)))</f>
        <v/>
      </c>
      <c r="AJ334" s="20" t="str" cm="1">
        <f t="array" ref="AJ334">IF(ISERROR(INDEX(Jornadas[id],ROW()-5)),"",SUMIFS(Cortes[propina],Cortes[id_jornada],INDEX(Jornadas[id],ROW()-5),Cortes[id_barbero],LOOKUP($AH$4,Barberos[nombre],Barberos[id])))</f>
        <v/>
      </c>
      <c r="AK334" s="20" t="str" cm="1">
        <f t="array" ref="AK334">IF(ISERROR(INDEX(Jornadas[id],ROW()-5)),"",SUMIFS(Adelantos[importe],Adelantos[id_jornada],INDEX(Jornadas[id],ROW()-5),Adelantos[id_barbero],LOOKUP($AH$4,Barberos[nombre],Barberos[id])))</f>
        <v/>
      </c>
      <c r="AL334" s="20" t="str" cm="1">
        <f t="array" ref="AL334">IF(ISERROR(INDEX(Jornadas[id],ROW()-5)),"",AI334+AJ334-AK334)</f>
        <v/>
      </c>
      <c r="AM334" s="1" t="str" cm="1">
        <f t="array" ref="AM334">IF(ISERROR(INDEX(Jornadas[id],ROW()-5)),"",COUNTIFS(_Cortes!$C:$C,INDEX(Jornadas[id],ROW()-5),_Cortes!$B:$B,LOOKUP($AM$4,_Barberos!$B:$B,_Barberos!$A:$A)))</f>
        <v/>
      </c>
      <c r="AN334" s="20" t="str" cm="1">
        <f t="array" ref="AN334">IF(ISERROR(INDEX(Jornadas[id],ROW()-5)),"",INT(SUMIFS(Cortes[importe],Cortes[id_jornada],INDEX(Jornadas[id],ROW()-5),Cortes[id_barbero],LOOKUP($AM$4,Barberos[nombre],Barberos[id]))*(INDEX(Jornadas[comision_barberos],1)/100)))</f>
        <v/>
      </c>
      <c r="AO334" s="20" t="str" cm="1">
        <f t="array" ref="AO334">IF(ISERROR(INDEX(Jornadas[id],ROW()-5)),"",SUMIFS(Cortes[propina],Cortes[id_jornada],INDEX(Jornadas[id],ROW()-5),Cortes[id_barbero],LOOKUP($AM$4,Barberos[nombre],Barberos[id])))</f>
        <v/>
      </c>
      <c r="AP334" s="20" t="str" cm="1">
        <f t="array" ref="AP334">IF(ISERROR(INDEX(Jornadas[id],ROW()-5)),"",SUMIFS(Adelantos[importe],Adelantos[id_jornada],INDEX(Jornadas[id],ROW()-5),Adelantos[id_barbero],LOOKUP($AM$4,Barberos[nombre],Barberos[id])))</f>
        <v/>
      </c>
      <c r="AQ334" s="20" t="str" cm="1">
        <f t="array" ref="AQ334">IF(ISERROR(INDEX(Jornadas[id],ROW()-5)),"",AN334+AO334-AP334)</f>
        <v/>
      </c>
      <c r="AR334" s="1" t="str" cm="1">
        <f t="array" ref="AR334">IF(ISERROR(INDEX(Jornadas[id],ROW()-5)),"",COUNTIFS(_Cortes!$C:$C,INDEX(Jornadas[id],ROW()-5),_Cortes!$B:$B,LOOKUP($AR$4,_Barberos!$B:$B,_Barberos!$A:$A)))</f>
        <v/>
      </c>
      <c r="AS334" s="20" t="str" cm="1">
        <f t="array" ref="AS334">IF(ISERROR(INDEX(Jornadas[id],ROW()-5)),"",INT(SUMIFS(Cortes[importe],Cortes[id_jornada],INDEX(Jornadas[id],ROW()-5),Cortes[id_barbero],LOOKUP($AR$4,Barberos[nombre],Barberos[id]))*(INDEX(Jornadas[comision_barberos],1)/100)))</f>
        <v/>
      </c>
      <c r="AT334" s="20" t="str" cm="1">
        <f t="array" ref="AT334">IF(ISERROR(INDEX(Jornadas[id],ROW()-5)),"",SUMIFS(Cortes[propina],Cortes[id_jornada],INDEX(Jornadas[id],ROW()-5),Cortes[id_barbero],LOOKUP($AR$4,Barberos[nombre],Barberos[id])))</f>
        <v/>
      </c>
      <c r="AU334" s="20" t="str" cm="1">
        <f t="array" ref="AU334">IF(ISERROR(INDEX(Jornadas[id],ROW()-5)),"",SUMIFS(Adelantos[importe],Adelantos[id_jornada],INDEX(Jornadas[id],ROW()-5),Adelantos[id_barbero],LOOKUP($AR$4,Barberos[nombre],Barberos[id])))</f>
        <v/>
      </c>
      <c r="AV334" s="20" t="str" cm="1">
        <f t="array" ref="AV334">IF(ISERROR(INDEX(Jornadas[id],ROW()-5)),"",AS334+AT334-AU334)</f>
        <v/>
      </c>
    </row>
    <row r="335" spans="1:48" ht="15" hidden="1" customHeight="1" x14ac:dyDescent="0.3">
      <c r="A335" s="51" t="str">
        <f t="shared" si="5"/>
        <v/>
      </c>
      <c r="B335" s="52"/>
      <c r="C335" s="36" t="str" cm="1">
        <f t="array" ref="C335">IF(ISERROR(INDEX(Jornadas[id],ROW()-5)),"",INDEX(Jornadas[fecha],ROW()-5))</f>
        <v/>
      </c>
      <c r="D335" s="2" t="str" cm="1">
        <f t="array" ref="D335">IF(ISERROR(INDEX(Jornadas[id],ROW()-5)),"",COUNTIFS(_Cortes!$C:$C,INDEX(Jornadas[id],ROW()-5),_Cortes!$B:$B,LOOKUP($D$4,_Barberos!$B:$B,_Barberos!$A:$A)))</f>
        <v/>
      </c>
      <c r="E335" s="21" t="str" cm="1">
        <f t="array" ref="E335">IF(ISERROR(INDEX(Jornadas[id],ROW()-5)),"",INT(SUMIFS(Cortes[importe],Cortes[id_jornada],INDEX(Jornadas[id],ROW()-5),Cortes[id_barbero],LOOKUP($D$4,Barberos[nombre],Barberos[id]))*(INDEX(Jornadas[comision_barberos],1)/100)))</f>
        <v/>
      </c>
      <c r="F335" s="21" t="str" cm="1">
        <f t="array" ref="F335">IF(ISERROR(INDEX(Jornadas[id],ROW()-5)),"",SUMIFS(Cortes[propina],Cortes[id_jornada],INDEX(Jornadas[id],ROW()-5),Cortes[id_barbero],LOOKUP($D$4,Barberos[nombre],Barberos[id])))</f>
        <v/>
      </c>
      <c r="G335" s="21" t="str" cm="1">
        <f t="array" ref="G335">IF(ISERROR(INDEX(Jornadas[id],ROW()-5)),"",SUMIFS(Adelantos[importe],Adelantos[id_jornada],INDEX(Jornadas[id],ROW()-5),Adelantos[id_barbero],LOOKUP($D$4,Barberos[nombre],Barberos[id])))</f>
        <v/>
      </c>
      <c r="H335" s="21" t="str" cm="1">
        <f t="array" ref="H335">IF(ISERROR(INDEX(Jornadas[id],ROW()-5)),"",E335+F335-G335)</f>
        <v/>
      </c>
      <c r="I335" s="2" t="str" cm="1">
        <f t="array" ref="I335">IF(ISERROR(INDEX(Jornadas[id],ROW()-5)),"",COUNTIFS(_Cortes!$C:$C,INDEX(Jornadas[id],ROW()-5),_Cortes!$B:$B,LOOKUP($I$4,_Barberos!$B:$B,_Barberos!$A:$A)))</f>
        <v/>
      </c>
      <c r="J335" s="21" t="str" cm="1">
        <f t="array" ref="J335">IF(ISERROR(INDEX(Jornadas[id],ROW()-5)),"",INT(SUMIFS(Cortes[importe],Cortes[id_jornada],INDEX(Jornadas[id],ROW()-5),Cortes[id_barbero],LOOKUP($I$4,Barberos[nombre],Barberos[id]))*(INDEX(Jornadas[comision_barberos],1)/100)))</f>
        <v/>
      </c>
      <c r="K335" s="21" t="str" cm="1">
        <f t="array" ref="K335">IF(ISERROR(INDEX(Jornadas[id],ROW()-5)),"",SUMIFS(Cortes[propina],Cortes[id_jornada],INDEX(Jornadas[id],ROW()-5),Cortes[id_barbero],LOOKUP($I$4,Barberos[nombre],Barberos[id])))</f>
        <v/>
      </c>
      <c r="L335" s="21" t="str" cm="1">
        <f t="array" ref="L335">IF(ISERROR(INDEX(Jornadas[id],ROW()-5)),"",SUMIFS(Adelantos[importe],Adelantos[id_jornada],INDEX(Jornadas[id],ROW()-5),Adelantos[id_barbero],LOOKUP($I$4,Barberos[nombre],Barberos[id])))</f>
        <v/>
      </c>
      <c r="M335" s="21" t="str" cm="1">
        <f t="array" ref="M335">IF(ISERROR(INDEX(Jornadas[id],ROW()-5)),"",J335+K335-L335)</f>
        <v/>
      </c>
      <c r="N335" s="2" t="str" cm="1">
        <f t="array" ref="N335">IF(ISERROR(INDEX(Jornadas[id],ROW()-5)),"",COUNTIFS(_Cortes!$C:$C,INDEX(Jornadas[id],ROW()-5),_Cortes!$B:$B,LOOKUP($N$4,_Barberos!$B:$B,_Barberos!$A:$A)))</f>
        <v/>
      </c>
      <c r="O335" s="21" t="str" cm="1">
        <f t="array" ref="O335">IF(ISERROR(INDEX(Jornadas[id],ROW()-5)),"",INT(SUMIFS(Cortes[importe],Cortes[id_jornada],INDEX(Jornadas[id],ROW()-5),Cortes[id_barbero],LOOKUP($N$4,Barberos[nombre],Barberos[id]))*(INDEX(Jornadas[comision_barberos],1)/100)))</f>
        <v/>
      </c>
      <c r="P335" s="21" t="str" cm="1">
        <f t="array" ref="P335">IF(ISERROR(INDEX(Jornadas[id],ROW()-5)),"",SUMIFS(Cortes[propina],Cortes[id_jornada],INDEX(Jornadas[id],ROW()-5),Cortes[id_barbero],LOOKUP($N$4,Barberos[nombre],Barberos[id])))</f>
        <v/>
      </c>
      <c r="Q335" s="21" t="str" cm="1">
        <f t="array" ref="Q335">IF(ISERROR(INDEX(Jornadas[id],ROW()-5)),"",SUMIFS(Adelantos[importe],Adelantos[id_jornada],INDEX(Jornadas[id],ROW()-5),Adelantos[id_barbero],LOOKUP($N$4,Barberos[nombre],Barberos[id])))</f>
        <v/>
      </c>
      <c r="R335" s="21" t="str" cm="1">
        <f t="array" ref="R335">IF(ISERROR(INDEX(Jornadas[id],ROW()-5)),"",O335+P335-Q335)</f>
        <v/>
      </c>
      <c r="S335" s="2" t="str" cm="1">
        <f t="array" ref="S335">IF(ISERROR(INDEX(Jornadas[id],ROW()-5)),"",COUNTIFS(_Cortes!$C:$C,INDEX(Jornadas[id],ROW()-5),_Cortes!$B:$B,LOOKUP($S$4,_Barberos!$B:$B,_Barberos!$A:$A)))</f>
        <v/>
      </c>
      <c r="T335" s="21" t="str" cm="1">
        <f t="array" ref="T335">IF(ISERROR(INDEX(Jornadas[id],ROW()-5)),"",INT(SUMIFS(Cortes[importe],Cortes[id_jornada],INDEX(Jornadas[id],ROW()-5),Cortes[id_barbero],LOOKUP($S$4,Barberos[nombre],Barberos[id]))*(INDEX(Jornadas[comision_barberos],1)/100)))</f>
        <v/>
      </c>
      <c r="U335" s="21" t="str" cm="1">
        <f t="array" ref="U335">IF(ISERROR(INDEX(Jornadas[id],ROW()-5)),"",SUMIFS(Cortes[propina],Cortes[id_jornada],INDEX(Jornadas[id],ROW()-5),Cortes[id_barbero],LOOKUP($S$4,Barberos[nombre],Barberos[id])))</f>
        <v/>
      </c>
      <c r="V335" s="21" t="str" cm="1">
        <f t="array" ref="V335">IF(ISERROR(INDEX(Jornadas[id],ROW()-5)),"",SUMIFS(Adelantos[importe],Adelantos[id_jornada],INDEX(Jornadas[id],ROW()-5),Adelantos[id_barbero],LOOKUP($S$4,Barberos[nombre],Barberos[id])))</f>
        <v/>
      </c>
      <c r="W335" s="21" t="str" cm="1">
        <f t="array" ref="W335">IF(ISERROR(INDEX(Jornadas[id],ROW()-5)),"",T335+U335-V335)</f>
        <v/>
      </c>
      <c r="X335" s="2" t="str" cm="1">
        <f t="array" ref="X335">IF(ISERROR(INDEX(Jornadas[id],ROW()-5)),"",COUNTIFS(_Cortes!$C:$C,INDEX(Jornadas[id],ROW()-5),_Cortes!$B:$B,LOOKUP($X$4,_Barberos!$B:$B,_Barberos!$A:$A)))</f>
        <v/>
      </c>
      <c r="Y335" s="21" t="str" cm="1">
        <f t="array" ref="Y335">IF(ISERROR(INDEX(Jornadas[id],ROW()-5)),"",INT(SUMIFS(Cortes[importe],Cortes[id_jornada],INDEX(Jornadas[id],ROW()-5),Cortes[id_barbero],LOOKUP($X$4,Barberos[nombre],Barberos[id]))*(INDEX(Jornadas[comision_barberos],1)/100)))</f>
        <v/>
      </c>
      <c r="Z335" s="21" t="str" cm="1">
        <f t="array" ref="Z335">IF(ISERROR(INDEX(Jornadas[id],ROW()-5)),"",SUMIFS(Cortes[propina],Cortes[id_jornada],INDEX(Jornadas[id],ROW()-5),Cortes[id_barbero],LOOKUP($X$4,Barberos[nombre],Barberos[id])))</f>
        <v/>
      </c>
      <c r="AA335" s="21" t="str" cm="1">
        <f t="array" ref="AA335">IF(ISERROR(INDEX(Jornadas[id],ROW()-5)),"",SUMIFS(Adelantos[importe],Adelantos[id_jornada],INDEX(Jornadas[id],ROW()-5),Adelantos[id_barbero],LOOKUP($X$4,Barberos[nombre],Barberos[id])))</f>
        <v/>
      </c>
      <c r="AB335" s="21" t="str" cm="1">
        <f t="array" ref="AB335">IF(ISERROR(INDEX(Jornadas[id],ROW()-5)),"",Y335+Z335-AA335)</f>
        <v/>
      </c>
      <c r="AC335" s="2" t="str" cm="1">
        <f t="array" ref="AC335">IF(ISERROR(INDEX(Jornadas[id],ROW()-5)),"",COUNTIFS(_Cortes!$C:$C,INDEX(Jornadas[id],ROW()-5),_Cortes!$B:$B,LOOKUP($AC$4,_Barberos!$B:$B,_Barberos!$A:$A)))</f>
        <v/>
      </c>
      <c r="AD335" s="21" t="str" cm="1">
        <f t="array" ref="AD335">IF(ISERROR(INDEX(Jornadas[id],ROW()-5)),"",INT(SUMIFS(Cortes[importe],Cortes[id_jornada],INDEX(Jornadas[id],ROW()-5),Cortes[id_barbero],LOOKUP($AC$4,Barberos[nombre],Barberos[id]))*(INDEX(Jornadas[comision_barberos],1)/100)))</f>
        <v/>
      </c>
      <c r="AE335" s="21" t="str" cm="1">
        <f t="array" ref="AE335">IF(ISERROR(INDEX(Jornadas[id],ROW()-5)),"",SUMIFS(Cortes[propina],Cortes[id_jornada],INDEX(Jornadas[id],ROW()-5),Cortes[id_barbero],LOOKUP($AC$4,Barberos[nombre],Barberos[id])))</f>
        <v/>
      </c>
      <c r="AF335" s="21" t="str" cm="1">
        <f t="array" ref="AF335">IF(ISERROR(INDEX(Jornadas[id],ROW()-5)),"",SUMIFS(Adelantos[importe],Adelantos[id_jornada],INDEX(Jornadas[id],ROW()-5),Adelantos[id_barbero],LOOKUP($AC$4,Barberos[nombre],Barberos[id])))</f>
        <v/>
      </c>
      <c r="AG335" s="21" t="str" cm="1">
        <f t="array" ref="AG335">IF(ISERROR(INDEX(Jornadas[id],ROW()-5)),"",AD335+AE335-AF335)</f>
        <v/>
      </c>
      <c r="AH335" s="2" t="str" cm="1">
        <f t="array" ref="AH335">IF(ISERROR(INDEX(Jornadas[id],ROW()-5)),"",COUNTIFS(_Cortes!$C:$C,INDEX(Jornadas[id],ROW()-5),_Cortes!$B:$B,LOOKUP($AH$4,_Barberos!$B:$B,_Barberos!$A:$A)))</f>
        <v/>
      </c>
      <c r="AI335" s="21" t="str" cm="1">
        <f t="array" ref="AI335">IF(ISERROR(INDEX(Jornadas[id],ROW()-5)),"",INT(SUMIFS(Cortes[importe],Cortes[id_jornada],INDEX(Jornadas[id],ROW()-5),Cortes[id_barbero],LOOKUP($AH$4,Barberos[nombre],Barberos[id]))*(INDEX(Jornadas[comision_barberos],1)/100)))</f>
        <v/>
      </c>
      <c r="AJ335" s="21" t="str" cm="1">
        <f t="array" ref="AJ335">IF(ISERROR(INDEX(Jornadas[id],ROW()-5)),"",SUMIFS(Cortes[propina],Cortes[id_jornada],INDEX(Jornadas[id],ROW()-5),Cortes[id_barbero],LOOKUP($AH$4,Barberos[nombre],Barberos[id])))</f>
        <v/>
      </c>
      <c r="AK335" s="21" t="str" cm="1">
        <f t="array" ref="AK335">IF(ISERROR(INDEX(Jornadas[id],ROW()-5)),"",SUMIFS(Adelantos[importe],Adelantos[id_jornada],INDEX(Jornadas[id],ROW()-5),Adelantos[id_barbero],LOOKUP($AH$4,Barberos[nombre],Barberos[id])))</f>
        <v/>
      </c>
      <c r="AL335" s="21" t="str" cm="1">
        <f t="array" ref="AL335">IF(ISERROR(INDEX(Jornadas[id],ROW()-5)),"",AI335+AJ335-AK335)</f>
        <v/>
      </c>
      <c r="AM335" s="2" t="str" cm="1">
        <f t="array" ref="AM335">IF(ISERROR(INDEX(Jornadas[id],ROW()-5)),"",COUNTIFS(_Cortes!$C:$C,INDEX(Jornadas[id],ROW()-5),_Cortes!$B:$B,LOOKUP($AM$4,_Barberos!$B:$B,_Barberos!$A:$A)))</f>
        <v/>
      </c>
      <c r="AN335" s="21" t="str" cm="1">
        <f t="array" ref="AN335">IF(ISERROR(INDEX(Jornadas[id],ROW()-5)),"",INT(SUMIFS(Cortes[importe],Cortes[id_jornada],INDEX(Jornadas[id],ROW()-5),Cortes[id_barbero],LOOKUP($AM$4,Barberos[nombre],Barberos[id]))*(INDEX(Jornadas[comision_barberos],1)/100)))</f>
        <v/>
      </c>
      <c r="AO335" s="21" t="str" cm="1">
        <f t="array" ref="AO335">IF(ISERROR(INDEX(Jornadas[id],ROW()-5)),"",SUMIFS(Cortes[propina],Cortes[id_jornada],INDEX(Jornadas[id],ROW()-5),Cortes[id_barbero],LOOKUP($AM$4,Barberos[nombre],Barberos[id])))</f>
        <v/>
      </c>
      <c r="AP335" s="21" t="str" cm="1">
        <f t="array" ref="AP335">IF(ISERROR(INDEX(Jornadas[id],ROW()-5)),"",SUMIFS(Adelantos[importe],Adelantos[id_jornada],INDEX(Jornadas[id],ROW()-5),Adelantos[id_barbero],LOOKUP($AM$4,Barberos[nombre],Barberos[id])))</f>
        <v/>
      </c>
      <c r="AQ335" s="21" t="str" cm="1">
        <f t="array" ref="AQ335">IF(ISERROR(INDEX(Jornadas[id],ROW()-5)),"",AN335+AO335-AP335)</f>
        <v/>
      </c>
      <c r="AR335" s="2" t="str" cm="1">
        <f t="array" ref="AR335">IF(ISERROR(INDEX(Jornadas[id],ROW()-5)),"",COUNTIFS(_Cortes!$C:$C,INDEX(Jornadas[id],ROW()-5),_Cortes!$B:$B,LOOKUP($AR$4,_Barberos!$B:$B,_Barberos!$A:$A)))</f>
        <v/>
      </c>
      <c r="AS335" s="21" t="str" cm="1">
        <f t="array" ref="AS335">IF(ISERROR(INDEX(Jornadas[id],ROW()-5)),"",INT(SUMIFS(Cortes[importe],Cortes[id_jornada],INDEX(Jornadas[id],ROW()-5),Cortes[id_barbero],LOOKUP($AR$4,Barberos[nombre],Barberos[id]))*(INDEX(Jornadas[comision_barberos],1)/100)))</f>
        <v/>
      </c>
      <c r="AT335" s="21" t="str" cm="1">
        <f t="array" ref="AT335">IF(ISERROR(INDEX(Jornadas[id],ROW()-5)),"",SUMIFS(Cortes[propina],Cortes[id_jornada],INDEX(Jornadas[id],ROW()-5),Cortes[id_barbero],LOOKUP($AR$4,Barberos[nombre],Barberos[id])))</f>
        <v/>
      </c>
      <c r="AU335" s="21" t="str" cm="1">
        <f t="array" ref="AU335">IF(ISERROR(INDEX(Jornadas[id],ROW()-5)),"",SUMIFS(Adelantos[importe],Adelantos[id_jornada],INDEX(Jornadas[id],ROW()-5),Adelantos[id_barbero],LOOKUP($AR$4,Barberos[nombre],Barberos[id])))</f>
        <v/>
      </c>
      <c r="AV335" s="21" t="str" cm="1">
        <f t="array" ref="AV335">IF(ISERROR(INDEX(Jornadas[id],ROW()-5)),"",AS335+AT335-AU335)</f>
        <v/>
      </c>
    </row>
    <row r="336" spans="1:48" ht="15" hidden="1" customHeight="1" x14ac:dyDescent="0.3">
      <c r="A336" s="53" t="str">
        <f t="shared" si="5"/>
        <v/>
      </c>
      <c r="B336" s="54"/>
      <c r="C336" s="38" t="str" cm="1">
        <f t="array" ref="C336">IF(ISERROR(INDEX(Jornadas[id],ROW()-5)),"",INDEX(Jornadas[fecha],ROW()-5))</f>
        <v/>
      </c>
      <c r="D336" s="1" t="str" cm="1">
        <f t="array" ref="D336">IF(ISERROR(INDEX(Jornadas[id],ROW()-5)),"",COUNTIFS(_Cortes!$C:$C,INDEX(Jornadas[id],ROW()-5),_Cortes!$B:$B,LOOKUP($D$4,_Barberos!$B:$B,_Barberos!$A:$A)))</f>
        <v/>
      </c>
      <c r="E336" s="20" t="str" cm="1">
        <f t="array" ref="E336">IF(ISERROR(INDEX(Jornadas[id],ROW()-5)),"",INT(SUMIFS(Cortes[importe],Cortes[id_jornada],INDEX(Jornadas[id],ROW()-5),Cortes[id_barbero],LOOKUP($D$4,Barberos[nombre],Barberos[id]))*(INDEX(Jornadas[comision_barberos],1)/100)))</f>
        <v/>
      </c>
      <c r="F336" s="20" t="str" cm="1">
        <f t="array" ref="F336">IF(ISERROR(INDEX(Jornadas[id],ROW()-5)),"",SUMIFS(Cortes[propina],Cortes[id_jornada],INDEX(Jornadas[id],ROW()-5),Cortes[id_barbero],LOOKUP($D$4,Barberos[nombre],Barberos[id])))</f>
        <v/>
      </c>
      <c r="G336" s="20" t="str" cm="1">
        <f t="array" ref="G336">IF(ISERROR(INDEX(Jornadas[id],ROW()-5)),"",SUMIFS(Adelantos[importe],Adelantos[id_jornada],INDEX(Jornadas[id],ROW()-5),Adelantos[id_barbero],LOOKUP($D$4,Barberos[nombre],Barberos[id])))</f>
        <v/>
      </c>
      <c r="H336" s="20" t="str" cm="1">
        <f t="array" ref="H336">IF(ISERROR(INDEX(Jornadas[id],ROW()-5)),"",E336+F336-G336)</f>
        <v/>
      </c>
      <c r="I336" s="1" t="str" cm="1">
        <f t="array" ref="I336">IF(ISERROR(INDEX(Jornadas[id],ROW()-5)),"",COUNTIFS(_Cortes!$C:$C,INDEX(Jornadas[id],ROW()-5),_Cortes!$B:$B,LOOKUP($I$4,_Barberos!$B:$B,_Barberos!$A:$A)))</f>
        <v/>
      </c>
      <c r="J336" s="20" t="str" cm="1">
        <f t="array" ref="J336">IF(ISERROR(INDEX(Jornadas[id],ROW()-5)),"",INT(SUMIFS(Cortes[importe],Cortes[id_jornada],INDEX(Jornadas[id],ROW()-5),Cortes[id_barbero],LOOKUP($I$4,Barberos[nombre],Barberos[id]))*(INDEX(Jornadas[comision_barberos],1)/100)))</f>
        <v/>
      </c>
      <c r="K336" s="20" t="str" cm="1">
        <f t="array" ref="K336">IF(ISERROR(INDEX(Jornadas[id],ROW()-5)),"",SUMIFS(Cortes[propina],Cortes[id_jornada],INDEX(Jornadas[id],ROW()-5),Cortes[id_barbero],LOOKUP($I$4,Barberos[nombre],Barberos[id])))</f>
        <v/>
      </c>
      <c r="L336" s="20" t="str" cm="1">
        <f t="array" ref="L336">IF(ISERROR(INDEX(Jornadas[id],ROW()-5)),"",SUMIFS(Adelantos[importe],Adelantos[id_jornada],INDEX(Jornadas[id],ROW()-5),Adelantos[id_barbero],LOOKUP($I$4,Barberos[nombre],Barberos[id])))</f>
        <v/>
      </c>
      <c r="M336" s="20" t="str" cm="1">
        <f t="array" ref="M336">IF(ISERROR(INDEX(Jornadas[id],ROW()-5)),"",J336+K336-L336)</f>
        <v/>
      </c>
      <c r="N336" s="1" t="str" cm="1">
        <f t="array" ref="N336">IF(ISERROR(INDEX(Jornadas[id],ROW()-5)),"",COUNTIFS(_Cortes!$C:$C,INDEX(Jornadas[id],ROW()-5),_Cortes!$B:$B,LOOKUP($N$4,_Barberos!$B:$B,_Barberos!$A:$A)))</f>
        <v/>
      </c>
      <c r="O336" s="20" t="str" cm="1">
        <f t="array" ref="O336">IF(ISERROR(INDEX(Jornadas[id],ROW()-5)),"",INT(SUMIFS(Cortes[importe],Cortes[id_jornada],INDEX(Jornadas[id],ROW()-5),Cortes[id_barbero],LOOKUP($N$4,Barberos[nombre],Barberos[id]))*(INDEX(Jornadas[comision_barberos],1)/100)))</f>
        <v/>
      </c>
      <c r="P336" s="20" t="str" cm="1">
        <f t="array" ref="P336">IF(ISERROR(INDEX(Jornadas[id],ROW()-5)),"",SUMIFS(Cortes[propina],Cortes[id_jornada],INDEX(Jornadas[id],ROW()-5),Cortes[id_barbero],LOOKUP($N$4,Barberos[nombre],Barberos[id])))</f>
        <v/>
      </c>
      <c r="Q336" s="20" t="str" cm="1">
        <f t="array" ref="Q336">IF(ISERROR(INDEX(Jornadas[id],ROW()-5)),"",SUMIFS(Adelantos[importe],Adelantos[id_jornada],INDEX(Jornadas[id],ROW()-5),Adelantos[id_barbero],LOOKUP($N$4,Barberos[nombre],Barberos[id])))</f>
        <v/>
      </c>
      <c r="R336" s="20" t="str" cm="1">
        <f t="array" ref="R336">IF(ISERROR(INDEX(Jornadas[id],ROW()-5)),"",O336+P336-Q336)</f>
        <v/>
      </c>
      <c r="S336" s="1" t="str" cm="1">
        <f t="array" ref="S336">IF(ISERROR(INDEX(Jornadas[id],ROW()-5)),"",COUNTIFS(_Cortes!$C:$C,INDEX(Jornadas[id],ROW()-5),_Cortes!$B:$B,LOOKUP($S$4,_Barberos!$B:$B,_Barberos!$A:$A)))</f>
        <v/>
      </c>
      <c r="T336" s="20" t="str" cm="1">
        <f t="array" ref="T336">IF(ISERROR(INDEX(Jornadas[id],ROW()-5)),"",INT(SUMIFS(Cortes[importe],Cortes[id_jornada],INDEX(Jornadas[id],ROW()-5),Cortes[id_barbero],LOOKUP($S$4,Barberos[nombre],Barberos[id]))*(INDEX(Jornadas[comision_barberos],1)/100)))</f>
        <v/>
      </c>
      <c r="U336" s="20" t="str" cm="1">
        <f t="array" ref="U336">IF(ISERROR(INDEX(Jornadas[id],ROW()-5)),"",SUMIFS(Cortes[propina],Cortes[id_jornada],INDEX(Jornadas[id],ROW()-5),Cortes[id_barbero],LOOKUP($S$4,Barberos[nombre],Barberos[id])))</f>
        <v/>
      </c>
      <c r="V336" s="20" t="str" cm="1">
        <f t="array" ref="V336">IF(ISERROR(INDEX(Jornadas[id],ROW()-5)),"",SUMIFS(Adelantos[importe],Adelantos[id_jornada],INDEX(Jornadas[id],ROW()-5),Adelantos[id_barbero],LOOKUP($S$4,Barberos[nombre],Barberos[id])))</f>
        <v/>
      </c>
      <c r="W336" s="20" t="str" cm="1">
        <f t="array" ref="W336">IF(ISERROR(INDEX(Jornadas[id],ROW()-5)),"",T336+U336-V336)</f>
        <v/>
      </c>
      <c r="X336" s="1" t="str" cm="1">
        <f t="array" ref="X336">IF(ISERROR(INDEX(Jornadas[id],ROW()-5)),"",COUNTIFS(_Cortes!$C:$C,INDEX(Jornadas[id],ROW()-5),_Cortes!$B:$B,LOOKUP($X$4,_Barberos!$B:$B,_Barberos!$A:$A)))</f>
        <v/>
      </c>
      <c r="Y336" s="20" t="str" cm="1">
        <f t="array" ref="Y336">IF(ISERROR(INDEX(Jornadas[id],ROW()-5)),"",INT(SUMIFS(Cortes[importe],Cortes[id_jornada],INDEX(Jornadas[id],ROW()-5),Cortes[id_barbero],LOOKUP($X$4,Barberos[nombre],Barberos[id]))*(INDEX(Jornadas[comision_barberos],1)/100)))</f>
        <v/>
      </c>
      <c r="Z336" s="20" t="str" cm="1">
        <f t="array" ref="Z336">IF(ISERROR(INDEX(Jornadas[id],ROW()-5)),"",SUMIFS(Cortes[propina],Cortes[id_jornada],INDEX(Jornadas[id],ROW()-5),Cortes[id_barbero],LOOKUP($X$4,Barberos[nombre],Barberos[id])))</f>
        <v/>
      </c>
      <c r="AA336" s="20" t="str" cm="1">
        <f t="array" ref="AA336">IF(ISERROR(INDEX(Jornadas[id],ROW()-5)),"",SUMIFS(Adelantos[importe],Adelantos[id_jornada],INDEX(Jornadas[id],ROW()-5),Adelantos[id_barbero],LOOKUP($X$4,Barberos[nombre],Barberos[id])))</f>
        <v/>
      </c>
      <c r="AB336" s="20" t="str" cm="1">
        <f t="array" ref="AB336">IF(ISERROR(INDEX(Jornadas[id],ROW()-5)),"",Y336+Z336-AA336)</f>
        <v/>
      </c>
      <c r="AC336" s="1" t="str" cm="1">
        <f t="array" ref="AC336">IF(ISERROR(INDEX(Jornadas[id],ROW()-5)),"",COUNTIFS(_Cortes!$C:$C,INDEX(Jornadas[id],ROW()-5),_Cortes!$B:$B,LOOKUP($AC$4,_Barberos!$B:$B,_Barberos!$A:$A)))</f>
        <v/>
      </c>
      <c r="AD336" s="20" t="str" cm="1">
        <f t="array" ref="AD336">IF(ISERROR(INDEX(Jornadas[id],ROW()-5)),"",INT(SUMIFS(Cortes[importe],Cortes[id_jornada],INDEX(Jornadas[id],ROW()-5),Cortes[id_barbero],LOOKUP($AC$4,Barberos[nombre],Barberos[id]))*(INDEX(Jornadas[comision_barberos],1)/100)))</f>
        <v/>
      </c>
      <c r="AE336" s="20" t="str" cm="1">
        <f t="array" ref="AE336">IF(ISERROR(INDEX(Jornadas[id],ROW()-5)),"",SUMIFS(Cortes[propina],Cortes[id_jornada],INDEX(Jornadas[id],ROW()-5),Cortes[id_barbero],LOOKUP($AC$4,Barberos[nombre],Barberos[id])))</f>
        <v/>
      </c>
      <c r="AF336" s="20" t="str" cm="1">
        <f t="array" ref="AF336">IF(ISERROR(INDEX(Jornadas[id],ROW()-5)),"",SUMIFS(Adelantos[importe],Adelantos[id_jornada],INDEX(Jornadas[id],ROW()-5),Adelantos[id_barbero],LOOKUP($AC$4,Barberos[nombre],Barberos[id])))</f>
        <v/>
      </c>
      <c r="AG336" s="20" t="str" cm="1">
        <f t="array" ref="AG336">IF(ISERROR(INDEX(Jornadas[id],ROW()-5)),"",AD336+AE336-AF336)</f>
        <v/>
      </c>
      <c r="AH336" s="1" t="str" cm="1">
        <f t="array" ref="AH336">IF(ISERROR(INDEX(Jornadas[id],ROW()-5)),"",COUNTIFS(_Cortes!$C:$C,INDEX(Jornadas[id],ROW()-5),_Cortes!$B:$B,LOOKUP($AH$4,_Barberos!$B:$B,_Barberos!$A:$A)))</f>
        <v/>
      </c>
      <c r="AI336" s="20" t="str" cm="1">
        <f t="array" ref="AI336">IF(ISERROR(INDEX(Jornadas[id],ROW()-5)),"",INT(SUMIFS(Cortes[importe],Cortes[id_jornada],INDEX(Jornadas[id],ROW()-5),Cortes[id_barbero],LOOKUP($AH$4,Barberos[nombre],Barberos[id]))*(INDEX(Jornadas[comision_barberos],1)/100)))</f>
        <v/>
      </c>
      <c r="AJ336" s="20" t="str" cm="1">
        <f t="array" ref="AJ336">IF(ISERROR(INDEX(Jornadas[id],ROW()-5)),"",SUMIFS(Cortes[propina],Cortes[id_jornada],INDEX(Jornadas[id],ROW()-5),Cortes[id_barbero],LOOKUP($AH$4,Barberos[nombre],Barberos[id])))</f>
        <v/>
      </c>
      <c r="AK336" s="20" t="str" cm="1">
        <f t="array" ref="AK336">IF(ISERROR(INDEX(Jornadas[id],ROW()-5)),"",SUMIFS(Adelantos[importe],Adelantos[id_jornada],INDEX(Jornadas[id],ROW()-5),Adelantos[id_barbero],LOOKUP($AH$4,Barberos[nombre],Barberos[id])))</f>
        <v/>
      </c>
      <c r="AL336" s="20" t="str" cm="1">
        <f t="array" ref="AL336">IF(ISERROR(INDEX(Jornadas[id],ROW()-5)),"",AI336+AJ336-AK336)</f>
        <v/>
      </c>
      <c r="AM336" s="1" t="str" cm="1">
        <f t="array" ref="AM336">IF(ISERROR(INDEX(Jornadas[id],ROW()-5)),"",COUNTIFS(_Cortes!$C:$C,INDEX(Jornadas[id],ROW()-5),_Cortes!$B:$B,LOOKUP($AM$4,_Barberos!$B:$B,_Barberos!$A:$A)))</f>
        <v/>
      </c>
      <c r="AN336" s="20" t="str" cm="1">
        <f t="array" ref="AN336">IF(ISERROR(INDEX(Jornadas[id],ROW()-5)),"",INT(SUMIFS(Cortes[importe],Cortes[id_jornada],INDEX(Jornadas[id],ROW()-5),Cortes[id_barbero],LOOKUP($AM$4,Barberos[nombre],Barberos[id]))*(INDEX(Jornadas[comision_barberos],1)/100)))</f>
        <v/>
      </c>
      <c r="AO336" s="20" t="str" cm="1">
        <f t="array" ref="AO336">IF(ISERROR(INDEX(Jornadas[id],ROW()-5)),"",SUMIFS(Cortes[propina],Cortes[id_jornada],INDEX(Jornadas[id],ROW()-5),Cortes[id_barbero],LOOKUP($AM$4,Barberos[nombre],Barberos[id])))</f>
        <v/>
      </c>
      <c r="AP336" s="20" t="str" cm="1">
        <f t="array" ref="AP336">IF(ISERROR(INDEX(Jornadas[id],ROW()-5)),"",SUMIFS(Adelantos[importe],Adelantos[id_jornada],INDEX(Jornadas[id],ROW()-5),Adelantos[id_barbero],LOOKUP($AM$4,Barberos[nombre],Barberos[id])))</f>
        <v/>
      </c>
      <c r="AQ336" s="20" t="str" cm="1">
        <f t="array" ref="AQ336">IF(ISERROR(INDEX(Jornadas[id],ROW()-5)),"",AN336+AO336-AP336)</f>
        <v/>
      </c>
      <c r="AR336" s="1" t="str" cm="1">
        <f t="array" ref="AR336">IF(ISERROR(INDEX(Jornadas[id],ROW()-5)),"",COUNTIFS(_Cortes!$C:$C,INDEX(Jornadas[id],ROW()-5),_Cortes!$B:$B,LOOKUP($AR$4,_Barberos!$B:$B,_Barberos!$A:$A)))</f>
        <v/>
      </c>
      <c r="AS336" s="20" t="str" cm="1">
        <f t="array" ref="AS336">IF(ISERROR(INDEX(Jornadas[id],ROW()-5)),"",INT(SUMIFS(Cortes[importe],Cortes[id_jornada],INDEX(Jornadas[id],ROW()-5),Cortes[id_barbero],LOOKUP($AR$4,Barberos[nombre],Barberos[id]))*(INDEX(Jornadas[comision_barberos],1)/100)))</f>
        <v/>
      </c>
      <c r="AT336" s="20" t="str" cm="1">
        <f t="array" ref="AT336">IF(ISERROR(INDEX(Jornadas[id],ROW()-5)),"",SUMIFS(Cortes[propina],Cortes[id_jornada],INDEX(Jornadas[id],ROW()-5),Cortes[id_barbero],LOOKUP($AR$4,Barberos[nombre],Barberos[id])))</f>
        <v/>
      </c>
      <c r="AU336" s="20" t="str" cm="1">
        <f t="array" ref="AU336">IF(ISERROR(INDEX(Jornadas[id],ROW()-5)),"",SUMIFS(Adelantos[importe],Adelantos[id_jornada],INDEX(Jornadas[id],ROW()-5),Adelantos[id_barbero],LOOKUP($AR$4,Barberos[nombre],Barberos[id])))</f>
        <v/>
      </c>
      <c r="AV336" s="20" t="str" cm="1">
        <f t="array" ref="AV336">IF(ISERROR(INDEX(Jornadas[id],ROW()-5)),"",AS336+AT336-AU336)</f>
        <v/>
      </c>
    </row>
    <row r="337" spans="1:48" ht="15" hidden="1" customHeight="1" x14ac:dyDescent="0.3">
      <c r="A337" s="51" t="str">
        <f t="shared" si="5"/>
        <v/>
      </c>
      <c r="B337" s="52"/>
      <c r="C337" s="36" t="str" cm="1">
        <f t="array" ref="C337">IF(ISERROR(INDEX(Jornadas[id],ROW()-5)),"",INDEX(Jornadas[fecha],ROW()-5))</f>
        <v/>
      </c>
      <c r="D337" s="2" t="str" cm="1">
        <f t="array" ref="D337">IF(ISERROR(INDEX(Jornadas[id],ROW()-5)),"",COUNTIFS(_Cortes!$C:$C,INDEX(Jornadas[id],ROW()-5),_Cortes!$B:$B,LOOKUP($D$4,_Barberos!$B:$B,_Barberos!$A:$A)))</f>
        <v/>
      </c>
      <c r="E337" s="21" t="str" cm="1">
        <f t="array" ref="E337">IF(ISERROR(INDEX(Jornadas[id],ROW()-5)),"",INT(SUMIFS(Cortes[importe],Cortes[id_jornada],INDEX(Jornadas[id],ROW()-5),Cortes[id_barbero],LOOKUP($D$4,Barberos[nombre],Barberos[id]))*(INDEX(Jornadas[comision_barberos],1)/100)))</f>
        <v/>
      </c>
      <c r="F337" s="21" t="str" cm="1">
        <f t="array" ref="F337">IF(ISERROR(INDEX(Jornadas[id],ROW()-5)),"",SUMIFS(Cortes[propina],Cortes[id_jornada],INDEX(Jornadas[id],ROW()-5),Cortes[id_barbero],LOOKUP($D$4,Barberos[nombre],Barberos[id])))</f>
        <v/>
      </c>
      <c r="G337" s="21" t="str" cm="1">
        <f t="array" ref="G337">IF(ISERROR(INDEX(Jornadas[id],ROW()-5)),"",SUMIFS(Adelantos[importe],Adelantos[id_jornada],INDEX(Jornadas[id],ROW()-5),Adelantos[id_barbero],LOOKUP($D$4,Barberos[nombre],Barberos[id])))</f>
        <v/>
      </c>
      <c r="H337" s="21" t="str" cm="1">
        <f t="array" ref="H337">IF(ISERROR(INDEX(Jornadas[id],ROW()-5)),"",E337+F337-G337)</f>
        <v/>
      </c>
      <c r="I337" s="2" t="str" cm="1">
        <f t="array" ref="I337">IF(ISERROR(INDEX(Jornadas[id],ROW()-5)),"",COUNTIFS(_Cortes!$C:$C,INDEX(Jornadas[id],ROW()-5),_Cortes!$B:$B,LOOKUP($I$4,_Barberos!$B:$B,_Barberos!$A:$A)))</f>
        <v/>
      </c>
      <c r="J337" s="21" t="str" cm="1">
        <f t="array" ref="J337">IF(ISERROR(INDEX(Jornadas[id],ROW()-5)),"",INT(SUMIFS(Cortes[importe],Cortes[id_jornada],INDEX(Jornadas[id],ROW()-5),Cortes[id_barbero],LOOKUP($I$4,Barberos[nombre],Barberos[id]))*(INDEX(Jornadas[comision_barberos],1)/100)))</f>
        <v/>
      </c>
      <c r="K337" s="21" t="str" cm="1">
        <f t="array" ref="K337">IF(ISERROR(INDEX(Jornadas[id],ROW()-5)),"",SUMIFS(Cortes[propina],Cortes[id_jornada],INDEX(Jornadas[id],ROW()-5),Cortes[id_barbero],LOOKUP($I$4,Barberos[nombre],Barberos[id])))</f>
        <v/>
      </c>
      <c r="L337" s="21" t="str" cm="1">
        <f t="array" ref="L337">IF(ISERROR(INDEX(Jornadas[id],ROW()-5)),"",SUMIFS(Adelantos[importe],Adelantos[id_jornada],INDEX(Jornadas[id],ROW()-5),Adelantos[id_barbero],LOOKUP($I$4,Barberos[nombre],Barberos[id])))</f>
        <v/>
      </c>
      <c r="M337" s="21" t="str" cm="1">
        <f t="array" ref="M337">IF(ISERROR(INDEX(Jornadas[id],ROW()-5)),"",J337+K337-L337)</f>
        <v/>
      </c>
      <c r="N337" s="2" t="str" cm="1">
        <f t="array" ref="N337">IF(ISERROR(INDEX(Jornadas[id],ROW()-5)),"",COUNTIFS(_Cortes!$C:$C,INDEX(Jornadas[id],ROW()-5),_Cortes!$B:$B,LOOKUP($N$4,_Barberos!$B:$B,_Barberos!$A:$A)))</f>
        <v/>
      </c>
      <c r="O337" s="21" t="str" cm="1">
        <f t="array" ref="O337">IF(ISERROR(INDEX(Jornadas[id],ROW()-5)),"",INT(SUMIFS(Cortes[importe],Cortes[id_jornada],INDEX(Jornadas[id],ROW()-5),Cortes[id_barbero],LOOKUP($N$4,Barberos[nombre],Barberos[id]))*(INDEX(Jornadas[comision_barberos],1)/100)))</f>
        <v/>
      </c>
      <c r="P337" s="21" t="str" cm="1">
        <f t="array" ref="P337">IF(ISERROR(INDEX(Jornadas[id],ROW()-5)),"",SUMIFS(Cortes[propina],Cortes[id_jornada],INDEX(Jornadas[id],ROW()-5),Cortes[id_barbero],LOOKUP($N$4,Barberos[nombre],Barberos[id])))</f>
        <v/>
      </c>
      <c r="Q337" s="21" t="str" cm="1">
        <f t="array" ref="Q337">IF(ISERROR(INDEX(Jornadas[id],ROW()-5)),"",SUMIFS(Adelantos[importe],Adelantos[id_jornada],INDEX(Jornadas[id],ROW()-5),Adelantos[id_barbero],LOOKUP($N$4,Barberos[nombre],Barberos[id])))</f>
        <v/>
      </c>
      <c r="R337" s="21" t="str" cm="1">
        <f t="array" ref="R337">IF(ISERROR(INDEX(Jornadas[id],ROW()-5)),"",O337+P337-Q337)</f>
        <v/>
      </c>
      <c r="S337" s="2" t="str" cm="1">
        <f t="array" ref="S337">IF(ISERROR(INDEX(Jornadas[id],ROW()-5)),"",COUNTIFS(_Cortes!$C:$C,INDEX(Jornadas[id],ROW()-5),_Cortes!$B:$B,LOOKUP($S$4,_Barberos!$B:$B,_Barberos!$A:$A)))</f>
        <v/>
      </c>
      <c r="T337" s="21" t="str" cm="1">
        <f t="array" ref="T337">IF(ISERROR(INDEX(Jornadas[id],ROW()-5)),"",INT(SUMIFS(Cortes[importe],Cortes[id_jornada],INDEX(Jornadas[id],ROW()-5),Cortes[id_barbero],LOOKUP($S$4,Barberos[nombre],Barberos[id]))*(INDEX(Jornadas[comision_barberos],1)/100)))</f>
        <v/>
      </c>
      <c r="U337" s="21" t="str" cm="1">
        <f t="array" ref="U337">IF(ISERROR(INDEX(Jornadas[id],ROW()-5)),"",SUMIFS(Cortes[propina],Cortes[id_jornada],INDEX(Jornadas[id],ROW()-5),Cortes[id_barbero],LOOKUP($S$4,Barberos[nombre],Barberos[id])))</f>
        <v/>
      </c>
      <c r="V337" s="21" t="str" cm="1">
        <f t="array" ref="V337">IF(ISERROR(INDEX(Jornadas[id],ROW()-5)),"",SUMIFS(Adelantos[importe],Adelantos[id_jornada],INDEX(Jornadas[id],ROW()-5),Adelantos[id_barbero],LOOKUP($S$4,Barberos[nombre],Barberos[id])))</f>
        <v/>
      </c>
      <c r="W337" s="21" t="str" cm="1">
        <f t="array" ref="W337">IF(ISERROR(INDEX(Jornadas[id],ROW()-5)),"",T337+U337-V337)</f>
        <v/>
      </c>
      <c r="X337" s="2" t="str" cm="1">
        <f t="array" ref="X337">IF(ISERROR(INDEX(Jornadas[id],ROW()-5)),"",COUNTIFS(_Cortes!$C:$C,INDEX(Jornadas[id],ROW()-5),_Cortes!$B:$B,LOOKUP($X$4,_Barberos!$B:$B,_Barberos!$A:$A)))</f>
        <v/>
      </c>
      <c r="Y337" s="21" t="str" cm="1">
        <f t="array" ref="Y337">IF(ISERROR(INDEX(Jornadas[id],ROW()-5)),"",INT(SUMIFS(Cortes[importe],Cortes[id_jornada],INDEX(Jornadas[id],ROW()-5),Cortes[id_barbero],LOOKUP($X$4,Barberos[nombre],Barberos[id]))*(INDEX(Jornadas[comision_barberos],1)/100)))</f>
        <v/>
      </c>
      <c r="Z337" s="21" t="str" cm="1">
        <f t="array" ref="Z337">IF(ISERROR(INDEX(Jornadas[id],ROW()-5)),"",SUMIFS(Cortes[propina],Cortes[id_jornada],INDEX(Jornadas[id],ROW()-5),Cortes[id_barbero],LOOKUP($X$4,Barberos[nombre],Barberos[id])))</f>
        <v/>
      </c>
      <c r="AA337" s="21" t="str" cm="1">
        <f t="array" ref="AA337">IF(ISERROR(INDEX(Jornadas[id],ROW()-5)),"",SUMIFS(Adelantos[importe],Adelantos[id_jornada],INDEX(Jornadas[id],ROW()-5),Adelantos[id_barbero],LOOKUP($X$4,Barberos[nombre],Barberos[id])))</f>
        <v/>
      </c>
      <c r="AB337" s="21" t="str" cm="1">
        <f t="array" ref="AB337">IF(ISERROR(INDEX(Jornadas[id],ROW()-5)),"",Y337+Z337-AA337)</f>
        <v/>
      </c>
      <c r="AC337" s="2" t="str" cm="1">
        <f t="array" ref="AC337">IF(ISERROR(INDEX(Jornadas[id],ROW()-5)),"",COUNTIFS(_Cortes!$C:$C,INDEX(Jornadas[id],ROW()-5),_Cortes!$B:$B,LOOKUP($AC$4,_Barberos!$B:$B,_Barberos!$A:$A)))</f>
        <v/>
      </c>
      <c r="AD337" s="21" t="str" cm="1">
        <f t="array" ref="AD337">IF(ISERROR(INDEX(Jornadas[id],ROW()-5)),"",INT(SUMIFS(Cortes[importe],Cortes[id_jornada],INDEX(Jornadas[id],ROW()-5),Cortes[id_barbero],LOOKUP($AC$4,Barberos[nombre],Barberos[id]))*(INDEX(Jornadas[comision_barberos],1)/100)))</f>
        <v/>
      </c>
      <c r="AE337" s="21" t="str" cm="1">
        <f t="array" ref="AE337">IF(ISERROR(INDEX(Jornadas[id],ROW()-5)),"",SUMIFS(Cortes[propina],Cortes[id_jornada],INDEX(Jornadas[id],ROW()-5),Cortes[id_barbero],LOOKUP($AC$4,Barberos[nombre],Barberos[id])))</f>
        <v/>
      </c>
      <c r="AF337" s="21" t="str" cm="1">
        <f t="array" ref="AF337">IF(ISERROR(INDEX(Jornadas[id],ROW()-5)),"",SUMIFS(Adelantos[importe],Adelantos[id_jornada],INDEX(Jornadas[id],ROW()-5),Adelantos[id_barbero],LOOKUP($AC$4,Barberos[nombre],Barberos[id])))</f>
        <v/>
      </c>
      <c r="AG337" s="21" t="str" cm="1">
        <f t="array" ref="AG337">IF(ISERROR(INDEX(Jornadas[id],ROW()-5)),"",AD337+AE337-AF337)</f>
        <v/>
      </c>
      <c r="AH337" s="2" t="str" cm="1">
        <f t="array" ref="AH337">IF(ISERROR(INDEX(Jornadas[id],ROW()-5)),"",COUNTIFS(_Cortes!$C:$C,INDEX(Jornadas[id],ROW()-5),_Cortes!$B:$B,LOOKUP($AH$4,_Barberos!$B:$B,_Barberos!$A:$A)))</f>
        <v/>
      </c>
      <c r="AI337" s="21" t="str" cm="1">
        <f t="array" ref="AI337">IF(ISERROR(INDEX(Jornadas[id],ROW()-5)),"",INT(SUMIFS(Cortes[importe],Cortes[id_jornada],INDEX(Jornadas[id],ROW()-5),Cortes[id_barbero],LOOKUP($AH$4,Barberos[nombre],Barberos[id]))*(INDEX(Jornadas[comision_barberos],1)/100)))</f>
        <v/>
      </c>
      <c r="AJ337" s="21" t="str" cm="1">
        <f t="array" ref="AJ337">IF(ISERROR(INDEX(Jornadas[id],ROW()-5)),"",SUMIFS(Cortes[propina],Cortes[id_jornada],INDEX(Jornadas[id],ROW()-5),Cortes[id_barbero],LOOKUP($AH$4,Barberos[nombre],Barberos[id])))</f>
        <v/>
      </c>
      <c r="AK337" s="21" t="str" cm="1">
        <f t="array" ref="AK337">IF(ISERROR(INDEX(Jornadas[id],ROW()-5)),"",SUMIFS(Adelantos[importe],Adelantos[id_jornada],INDEX(Jornadas[id],ROW()-5),Adelantos[id_barbero],LOOKUP($AH$4,Barberos[nombre],Barberos[id])))</f>
        <v/>
      </c>
      <c r="AL337" s="21" t="str" cm="1">
        <f t="array" ref="AL337">IF(ISERROR(INDEX(Jornadas[id],ROW()-5)),"",AI337+AJ337-AK337)</f>
        <v/>
      </c>
      <c r="AM337" s="2" t="str" cm="1">
        <f t="array" ref="AM337">IF(ISERROR(INDEX(Jornadas[id],ROW()-5)),"",COUNTIFS(_Cortes!$C:$C,INDEX(Jornadas[id],ROW()-5),_Cortes!$B:$B,LOOKUP($AM$4,_Barberos!$B:$B,_Barberos!$A:$A)))</f>
        <v/>
      </c>
      <c r="AN337" s="21" t="str" cm="1">
        <f t="array" ref="AN337">IF(ISERROR(INDEX(Jornadas[id],ROW()-5)),"",INT(SUMIFS(Cortes[importe],Cortes[id_jornada],INDEX(Jornadas[id],ROW()-5),Cortes[id_barbero],LOOKUP($AM$4,Barberos[nombre],Barberos[id]))*(INDEX(Jornadas[comision_barberos],1)/100)))</f>
        <v/>
      </c>
      <c r="AO337" s="21" t="str" cm="1">
        <f t="array" ref="AO337">IF(ISERROR(INDEX(Jornadas[id],ROW()-5)),"",SUMIFS(Cortes[propina],Cortes[id_jornada],INDEX(Jornadas[id],ROW()-5),Cortes[id_barbero],LOOKUP($AM$4,Barberos[nombre],Barberos[id])))</f>
        <v/>
      </c>
      <c r="AP337" s="21" t="str" cm="1">
        <f t="array" ref="AP337">IF(ISERROR(INDEX(Jornadas[id],ROW()-5)),"",SUMIFS(Adelantos[importe],Adelantos[id_jornada],INDEX(Jornadas[id],ROW()-5),Adelantos[id_barbero],LOOKUP($AM$4,Barberos[nombre],Barberos[id])))</f>
        <v/>
      </c>
      <c r="AQ337" s="21" t="str" cm="1">
        <f t="array" ref="AQ337">IF(ISERROR(INDEX(Jornadas[id],ROW()-5)),"",AN337+AO337-AP337)</f>
        <v/>
      </c>
      <c r="AR337" s="2" t="str" cm="1">
        <f t="array" ref="AR337">IF(ISERROR(INDEX(Jornadas[id],ROW()-5)),"",COUNTIFS(_Cortes!$C:$C,INDEX(Jornadas[id],ROW()-5),_Cortes!$B:$B,LOOKUP($AR$4,_Barberos!$B:$B,_Barberos!$A:$A)))</f>
        <v/>
      </c>
      <c r="AS337" s="21" t="str" cm="1">
        <f t="array" ref="AS337">IF(ISERROR(INDEX(Jornadas[id],ROW()-5)),"",INT(SUMIFS(Cortes[importe],Cortes[id_jornada],INDEX(Jornadas[id],ROW()-5),Cortes[id_barbero],LOOKUP($AR$4,Barberos[nombre],Barberos[id]))*(INDEX(Jornadas[comision_barberos],1)/100)))</f>
        <v/>
      </c>
      <c r="AT337" s="21" t="str" cm="1">
        <f t="array" ref="AT337">IF(ISERROR(INDEX(Jornadas[id],ROW()-5)),"",SUMIFS(Cortes[propina],Cortes[id_jornada],INDEX(Jornadas[id],ROW()-5),Cortes[id_barbero],LOOKUP($AR$4,Barberos[nombre],Barberos[id])))</f>
        <v/>
      </c>
      <c r="AU337" s="21" t="str" cm="1">
        <f t="array" ref="AU337">IF(ISERROR(INDEX(Jornadas[id],ROW()-5)),"",SUMIFS(Adelantos[importe],Adelantos[id_jornada],INDEX(Jornadas[id],ROW()-5),Adelantos[id_barbero],LOOKUP($AR$4,Barberos[nombre],Barberos[id])))</f>
        <v/>
      </c>
      <c r="AV337" s="21" t="str" cm="1">
        <f t="array" ref="AV337">IF(ISERROR(INDEX(Jornadas[id],ROW()-5)),"",AS337+AT337-AU337)</f>
        <v/>
      </c>
    </row>
    <row r="338" spans="1:48" ht="15" hidden="1" customHeight="1" x14ac:dyDescent="0.3">
      <c r="A338" s="53" t="str">
        <f t="shared" si="5"/>
        <v/>
      </c>
      <c r="B338" s="54"/>
      <c r="C338" s="38" t="str" cm="1">
        <f t="array" ref="C338">IF(ISERROR(INDEX(Jornadas[id],ROW()-5)),"",INDEX(Jornadas[fecha],ROW()-5))</f>
        <v/>
      </c>
      <c r="D338" s="1" t="str" cm="1">
        <f t="array" ref="D338">IF(ISERROR(INDEX(Jornadas[id],ROW()-5)),"",COUNTIFS(_Cortes!$C:$C,INDEX(Jornadas[id],ROW()-5),_Cortes!$B:$B,LOOKUP($D$4,_Barberos!$B:$B,_Barberos!$A:$A)))</f>
        <v/>
      </c>
      <c r="E338" s="20" t="str" cm="1">
        <f t="array" ref="E338">IF(ISERROR(INDEX(Jornadas[id],ROW()-5)),"",INT(SUMIFS(Cortes[importe],Cortes[id_jornada],INDEX(Jornadas[id],ROW()-5),Cortes[id_barbero],LOOKUP($D$4,Barberos[nombre],Barberos[id]))*(INDEX(Jornadas[comision_barberos],1)/100)))</f>
        <v/>
      </c>
      <c r="F338" s="20" t="str" cm="1">
        <f t="array" ref="F338">IF(ISERROR(INDEX(Jornadas[id],ROW()-5)),"",SUMIFS(Cortes[propina],Cortes[id_jornada],INDEX(Jornadas[id],ROW()-5),Cortes[id_barbero],LOOKUP($D$4,Barberos[nombre],Barberos[id])))</f>
        <v/>
      </c>
      <c r="G338" s="20" t="str" cm="1">
        <f t="array" ref="G338">IF(ISERROR(INDEX(Jornadas[id],ROW()-5)),"",SUMIFS(Adelantos[importe],Adelantos[id_jornada],INDEX(Jornadas[id],ROW()-5),Adelantos[id_barbero],LOOKUP($D$4,Barberos[nombre],Barberos[id])))</f>
        <v/>
      </c>
      <c r="H338" s="20" t="str" cm="1">
        <f t="array" ref="H338">IF(ISERROR(INDEX(Jornadas[id],ROW()-5)),"",E338+F338-G338)</f>
        <v/>
      </c>
      <c r="I338" s="1" t="str" cm="1">
        <f t="array" ref="I338">IF(ISERROR(INDEX(Jornadas[id],ROW()-5)),"",COUNTIFS(_Cortes!$C:$C,INDEX(Jornadas[id],ROW()-5),_Cortes!$B:$B,LOOKUP($I$4,_Barberos!$B:$B,_Barberos!$A:$A)))</f>
        <v/>
      </c>
      <c r="J338" s="20" t="str" cm="1">
        <f t="array" ref="J338">IF(ISERROR(INDEX(Jornadas[id],ROW()-5)),"",INT(SUMIFS(Cortes[importe],Cortes[id_jornada],INDEX(Jornadas[id],ROW()-5),Cortes[id_barbero],LOOKUP($I$4,Barberos[nombre],Barberos[id]))*(INDEX(Jornadas[comision_barberos],1)/100)))</f>
        <v/>
      </c>
      <c r="K338" s="20" t="str" cm="1">
        <f t="array" ref="K338">IF(ISERROR(INDEX(Jornadas[id],ROW()-5)),"",SUMIFS(Cortes[propina],Cortes[id_jornada],INDEX(Jornadas[id],ROW()-5),Cortes[id_barbero],LOOKUP($I$4,Barberos[nombre],Barberos[id])))</f>
        <v/>
      </c>
      <c r="L338" s="20" t="str" cm="1">
        <f t="array" ref="L338">IF(ISERROR(INDEX(Jornadas[id],ROW()-5)),"",SUMIFS(Adelantos[importe],Adelantos[id_jornada],INDEX(Jornadas[id],ROW()-5),Adelantos[id_barbero],LOOKUP($I$4,Barberos[nombre],Barberos[id])))</f>
        <v/>
      </c>
      <c r="M338" s="20" t="str" cm="1">
        <f t="array" ref="M338">IF(ISERROR(INDEX(Jornadas[id],ROW()-5)),"",J338+K338-L338)</f>
        <v/>
      </c>
      <c r="N338" s="1" t="str" cm="1">
        <f t="array" ref="N338">IF(ISERROR(INDEX(Jornadas[id],ROW()-5)),"",COUNTIFS(_Cortes!$C:$C,INDEX(Jornadas[id],ROW()-5),_Cortes!$B:$B,LOOKUP($N$4,_Barberos!$B:$B,_Barberos!$A:$A)))</f>
        <v/>
      </c>
      <c r="O338" s="20" t="str" cm="1">
        <f t="array" ref="O338">IF(ISERROR(INDEX(Jornadas[id],ROW()-5)),"",INT(SUMIFS(Cortes[importe],Cortes[id_jornada],INDEX(Jornadas[id],ROW()-5),Cortes[id_barbero],LOOKUP($N$4,Barberos[nombre],Barberos[id]))*(INDEX(Jornadas[comision_barberos],1)/100)))</f>
        <v/>
      </c>
      <c r="P338" s="20" t="str" cm="1">
        <f t="array" ref="P338">IF(ISERROR(INDEX(Jornadas[id],ROW()-5)),"",SUMIFS(Cortes[propina],Cortes[id_jornada],INDEX(Jornadas[id],ROW()-5),Cortes[id_barbero],LOOKUP($N$4,Barberos[nombre],Barberos[id])))</f>
        <v/>
      </c>
      <c r="Q338" s="20" t="str" cm="1">
        <f t="array" ref="Q338">IF(ISERROR(INDEX(Jornadas[id],ROW()-5)),"",SUMIFS(Adelantos[importe],Adelantos[id_jornada],INDEX(Jornadas[id],ROW()-5),Adelantos[id_barbero],LOOKUP($N$4,Barberos[nombre],Barberos[id])))</f>
        <v/>
      </c>
      <c r="R338" s="20" t="str" cm="1">
        <f t="array" ref="R338">IF(ISERROR(INDEX(Jornadas[id],ROW()-5)),"",O338+P338-Q338)</f>
        <v/>
      </c>
      <c r="S338" s="1" t="str" cm="1">
        <f t="array" ref="S338">IF(ISERROR(INDEX(Jornadas[id],ROW()-5)),"",COUNTIFS(_Cortes!$C:$C,INDEX(Jornadas[id],ROW()-5),_Cortes!$B:$B,LOOKUP($S$4,_Barberos!$B:$B,_Barberos!$A:$A)))</f>
        <v/>
      </c>
      <c r="T338" s="20" t="str" cm="1">
        <f t="array" ref="T338">IF(ISERROR(INDEX(Jornadas[id],ROW()-5)),"",INT(SUMIFS(Cortes[importe],Cortes[id_jornada],INDEX(Jornadas[id],ROW()-5),Cortes[id_barbero],LOOKUP($S$4,Barberos[nombre],Barberos[id]))*(INDEX(Jornadas[comision_barberos],1)/100)))</f>
        <v/>
      </c>
      <c r="U338" s="20" t="str" cm="1">
        <f t="array" ref="U338">IF(ISERROR(INDEX(Jornadas[id],ROW()-5)),"",SUMIFS(Cortes[propina],Cortes[id_jornada],INDEX(Jornadas[id],ROW()-5),Cortes[id_barbero],LOOKUP($S$4,Barberos[nombre],Barberos[id])))</f>
        <v/>
      </c>
      <c r="V338" s="20" t="str" cm="1">
        <f t="array" ref="V338">IF(ISERROR(INDEX(Jornadas[id],ROW()-5)),"",SUMIFS(Adelantos[importe],Adelantos[id_jornada],INDEX(Jornadas[id],ROW()-5),Adelantos[id_barbero],LOOKUP($S$4,Barberos[nombre],Barberos[id])))</f>
        <v/>
      </c>
      <c r="W338" s="20" t="str" cm="1">
        <f t="array" ref="W338">IF(ISERROR(INDEX(Jornadas[id],ROW()-5)),"",T338+U338-V338)</f>
        <v/>
      </c>
      <c r="X338" s="1" t="str" cm="1">
        <f t="array" ref="X338">IF(ISERROR(INDEX(Jornadas[id],ROW()-5)),"",COUNTIFS(_Cortes!$C:$C,INDEX(Jornadas[id],ROW()-5),_Cortes!$B:$B,LOOKUP($X$4,_Barberos!$B:$B,_Barberos!$A:$A)))</f>
        <v/>
      </c>
      <c r="Y338" s="20" t="str" cm="1">
        <f t="array" ref="Y338">IF(ISERROR(INDEX(Jornadas[id],ROW()-5)),"",INT(SUMIFS(Cortes[importe],Cortes[id_jornada],INDEX(Jornadas[id],ROW()-5),Cortes[id_barbero],LOOKUP($X$4,Barberos[nombre],Barberos[id]))*(INDEX(Jornadas[comision_barberos],1)/100)))</f>
        <v/>
      </c>
      <c r="Z338" s="20" t="str" cm="1">
        <f t="array" ref="Z338">IF(ISERROR(INDEX(Jornadas[id],ROW()-5)),"",SUMIFS(Cortes[propina],Cortes[id_jornada],INDEX(Jornadas[id],ROW()-5),Cortes[id_barbero],LOOKUP($X$4,Barberos[nombre],Barberos[id])))</f>
        <v/>
      </c>
      <c r="AA338" s="20" t="str" cm="1">
        <f t="array" ref="AA338">IF(ISERROR(INDEX(Jornadas[id],ROW()-5)),"",SUMIFS(Adelantos[importe],Adelantos[id_jornada],INDEX(Jornadas[id],ROW()-5),Adelantos[id_barbero],LOOKUP($X$4,Barberos[nombre],Barberos[id])))</f>
        <v/>
      </c>
      <c r="AB338" s="20" t="str" cm="1">
        <f t="array" ref="AB338">IF(ISERROR(INDEX(Jornadas[id],ROW()-5)),"",Y338+Z338-AA338)</f>
        <v/>
      </c>
      <c r="AC338" s="1" t="str" cm="1">
        <f t="array" ref="AC338">IF(ISERROR(INDEX(Jornadas[id],ROW()-5)),"",COUNTIFS(_Cortes!$C:$C,INDEX(Jornadas[id],ROW()-5),_Cortes!$B:$B,LOOKUP($AC$4,_Barberos!$B:$B,_Barberos!$A:$A)))</f>
        <v/>
      </c>
      <c r="AD338" s="20" t="str" cm="1">
        <f t="array" ref="AD338">IF(ISERROR(INDEX(Jornadas[id],ROW()-5)),"",INT(SUMIFS(Cortes[importe],Cortes[id_jornada],INDEX(Jornadas[id],ROW()-5),Cortes[id_barbero],LOOKUP($AC$4,Barberos[nombre],Barberos[id]))*(INDEX(Jornadas[comision_barberos],1)/100)))</f>
        <v/>
      </c>
      <c r="AE338" s="20" t="str" cm="1">
        <f t="array" ref="AE338">IF(ISERROR(INDEX(Jornadas[id],ROW()-5)),"",SUMIFS(Cortes[propina],Cortes[id_jornada],INDEX(Jornadas[id],ROW()-5),Cortes[id_barbero],LOOKUP($AC$4,Barberos[nombre],Barberos[id])))</f>
        <v/>
      </c>
      <c r="AF338" s="20" t="str" cm="1">
        <f t="array" ref="AF338">IF(ISERROR(INDEX(Jornadas[id],ROW()-5)),"",SUMIFS(Adelantos[importe],Adelantos[id_jornada],INDEX(Jornadas[id],ROW()-5),Adelantos[id_barbero],LOOKUP($AC$4,Barberos[nombre],Barberos[id])))</f>
        <v/>
      </c>
      <c r="AG338" s="20" t="str" cm="1">
        <f t="array" ref="AG338">IF(ISERROR(INDEX(Jornadas[id],ROW()-5)),"",AD338+AE338-AF338)</f>
        <v/>
      </c>
      <c r="AH338" s="1" t="str" cm="1">
        <f t="array" ref="AH338">IF(ISERROR(INDEX(Jornadas[id],ROW()-5)),"",COUNTIFS(_Cortes!$C:$C,INDEX(Jornadas[id],ROW()-5),_Cortes!$B:$B,LOOKUP($AH$4,_Barberos!$B:$B,_Barberos!$A:$A)))</f>
        <v/>
      </c>
      <c r="AI338" s="20" t="str" cm="1">
        <f t="array" ref="AI338">IF(ISERROR(INDEX(Jornadas[id],ROW()-5)),"",INT(SUMIFS(Cortes[importe],Cortes[id_jornada],INDEX(Jornadas[id],ROW()-5),Cortes[id_barbero],LOOKUP($AH$4,Barberos[nombre],Barberos[id]))*(INDEX(Jornadas[comision_barberos],1)/100)))</f>
        <v/>
      </c>
      <c r="AJ338" s="20" t="str" cm="1">
        <f t="array" ref="AJ338">IF(ISERROR(INDEX(Jornadas[id],ROW()-5)),"",SUMIFS(Cortes[propina],Cortes[id_jornada],INDEX(Jornadas[id],ROW()-5),Cortes[id_barbero],LOOKUP($AH$4,Barberos[nombre],Barberos[id])))</f>
        <v/>
      </c>
      <c r="AK338" s="20" t="str" cm="1">
        <f t="array" ref="AK338">IF(ISERROR(INDEX(Jornadas[id],ROW()-5)),"",SUMIFS(Adelantos[importe],Adelantos[id_jornada],INDEX(Jornadas[id],ROW()-5),Adelantos[id_barbero],LOOKUP($AH$4,Barberos[nombre],Barberos[id])))</f>
        <v/>
      </c>
      <c r="AL338" s="20" t="str" cm="1">
        <f t="array" ref="AL338">IF(ISERROR(INDEX(Jornadas[id],ROW()-5)),"",AI338+AJ338-AK338)</f>
        <v/>
      </c>
      <c r="AM338" s="1" t="str" cm="1">
        <f t="array" ref="AM338">IF(ISERROR(INDEX(Jornadas[id],ROW()-5)),"",COUNTIFS(_Cortes!$C:$C,INDEX(Jornadas[id],ROW()-5),_Cortes!$B:$B,LOOKUP($AM$4,_Barberos!$B:$B,_Barberos!$A:$A)))</f>
        <v/>
      </c>
      <c r="AN338" s="20" t="str" cm="1">
        <f t="array" ref="AN338">IF(ISERROR(INDEX(Jornadas[id],ROW()-5)),"",INT(SUMIFS(Cortes[importe],Cortes[id_jornada],INDEX(Jornadas[id],ROW()-5),Cortes[id_barbero],LOOKUP($AM$4,Barberos[nombre],Barberos[id]))*(INDEX(Jornadas[comision_barberos],1)/100)))</f>
        <v/>
      </c>
      <c r="AO338" s="20" t="str" cm="1">
        <f t="array" ref="AO338">IF(ISERROR(INDEX(Jornadas[id],ROW()-5)),"",SUMIFS(Cortes[propina],Cortes[id_jornada],INDEX(Jornadas[id],ROW()-5),Cortes[id_barbero],LOOKUP($AM$4,Barberos[nombre],Barberos[id])))</f>
        <v/>
      </c>
      <c r="AP338" s="20" t="str" cm="1">
        <f t="array" ref="AP338">IF(ISERROR(INDEX(Jornadas[id],ROW()-5)),"",SUMIFS(Adelantos[importe],Adelantos[id_jornada],INDEX(Jornadas[id],ROW()-5),Adelantos[id_barbero],LOOKUP($AM$4,Barberos[nombre],Barberos[id])))</f>
        <v/>
      </c>
      <c r="AQ338" s="20" t="str" cm="1">
        <f t="array" ref="AQ338">IF(ISERROR(INDEX(Jornadas[id],ROW()-5)),"",AN338+AO338-AP338)</f>
        <v/>
      </c>
      <c r="AR338" s="1" t="str" cm="1">
        <f t="array" ref="AR338">IF(ISERROR(INDEX(Jornadas[id],ROW()-5)),"",COUNTIFS(_Cortes!$C:$C,INDEX(Jornadas[id],ROW()-5),_Cortes!$B:$B,LOOKUP($AR$4,_Barberos!$B:$B,_Barberos!$A:$A)))</f>
        <v/>
      </c>
      <c r="AS338" s="20" t="str" cm="1">
        <f t="array" ref="AS338">IF(ISERROR(INDEX(Jornadas[id],ROW()-5)),"",INT(SUMIFS(Cortes[importe],Cortes[id_jornada],INDEX(Jornadas[id],ROW()-5),Cortes[id_barbero],LOOKUP($AR$4,Barberos[nombre],Barberos[id]))*(INDEX(Jornadas[comision_barberos],1)/100)))</f>
        <v/>
      </c>
      <c r="AT338" s="20" t="str" cm="1">
        <f t="array" ref="AT338">IF(ISERROR(INDEX(Jornadas[id],ROW()-5)),"",SUMIFS(Cortes[propina],Cortes[id_jornada],INDEX(Jornadas[id],ROW()-5),Cortes[id_barbero],LOOKUP($AR$4,Barberos[nombre],Barberos[id])))</f>
        <v/>
      </c>
      <c r="AU338" s="20" t="str" cm="1">
        <f t="array" ref="AU338">IF(ISERROR(INDEX(Jornadas[id],ROW()-5)),"",SUMIFS(Adelantos[importe],Adelantos[id_jornada],INDEX(Jornadas[id],ROW()-5),Adelantos[id_barbero],LOOKUP($AR$4,Barberos[nombre],Barberos[id])))</f>
        <v/>
      </c>
      <c r="AV338" s="20" t="str" cm="1">
        <f t="array" ref="AV338">IF(ISERROR(INDEX(Jornadas[id],ROW()-5)),"",AS338+AT338-AU338)</f>
        <v/>
      </c>
    </row>
    <row r="339" spans="1:48" ht="15" hidden="1" customHeight="1" x14ac:dyDescent="0.3">
      <c r="A339" s="51" t="str">
        <f t="shared" si="5"/>
        <v/>
      </c>
      <c r="B339" s="52"/>
      <c r="C339" s="36" t="str" cm="1">
        <f t="array" ref="C339">IF(ISERROR(INDEX(Jornadas[id],ROW()-5)),"",INDEX(Jornadas[fecha],ROW()-5))</f>
        <v/>
      </c>
      <c r="D339" s="2" t="str" cm="1">
        <f t="array" ref="D339">IF(ISERROR(INDEX(Jornadas[id],ROW()-5)),"",COUNTIFS(_Cortes!$C:$C,INDEX(Jornadas[id],ROW()-5),_Cortes!$B:$B,LOOKUP($D$4,_Barberos!$B:$B,_Barberos!$A:$A)))</f>
        <v/>
      </c>
      <c r="E339" s="21" t="str" cm="1">
        <f t="array" ref="E339">IF(ISERROR(INDEX(Jornadas[id],ROW()-5)),"",INT(SUMIFS(Cortes[importe],Cortes[id_jornada],INDEX(Jornadas[id],ROW()-5),Cortes[id_barbero],LOOKUP($D$4,Barberos[nombre],Barberos[id]))*(INDEX(Jornadas[comision_barberos],1)/100)))</f>
        <v/>
      </c>
      <c r="F339" s="21" t="str" cm="1">
        <f t="array" ref="F339">IF(ISERROR(INDEX(Jornadas[id],ROW()-5)),"",SUMIFS(Cortes[propina],Cortes[id_jornada],INDEX(Jornadas[id],ROW()-5),Cortes[id_barbero],LOOKUP($D$4,Barberos[nombre],Barberos[id])))</f>
        <v/>
      </c>
      <c r="G339" s="21" t="str" cm="1">
        <f t="array" ref="G339">IF(ISERROR(INDEX(Jornadas[id],ROW()-5)),"",SUMIFS(Adelantos[importe],Adelantos[id_jornada],INDEX(Jornadas[id],ROW()-5),Adelantos[id_barbero],LOOKUP($D$4,Barberos[nombre],Barberos[id])))</f>
        <v/>
      </c>
      <c r="H339" s="21" t="str" cm="1">
        <f t="array" ref="H339">IF(ISERROR(INDEX(Jornadas[id],ROW()-5)),"",E339+F339-G339)</f>
        <v/>
      </c>
      <c r="I339" s="2" t="str" cm="1">
        <f t="array" ref="I339">IF(ISERROR(INDEX(Jornadas[id],ROW()-5)),"",COUNTIFS(_Cortes!$C:$C,INDEX(Jornadas[id],ROW()-5),_Cortes!$B:$B,LOOKUP($I$4,_Barberos!$B:$B,_Barberos!$A:$A)))</f>
        <v/>
      </c>
      <c r="J339" s="21" t="str" cm="1">
        <f t="array" ref="J339">IF(ISERROR(INDEX(Jornadas[id],ROW()-5)),"",INT(SUMIFS(Cortes[importe],Cortes[id_jornada],INDEX(Jornadas[id],ROW()-5),Cortes[id_barbero],LOOKUP($I$4,Barberos[nombre],Barberos[id]))*(INDEX(Jornadas[comision_barberos],1)/100)))</f>
        <v/>
      </c>
      <c r="K339" s="21" t="str" cm="1">
        <f t="array" ref="K339">IF(ISERROR(INDEX(Jornadas[id],ROW()-5)),"",SUMIFS(Cortes[propina],Cortes[id_jornada],INDEX(Jornadas[id],ROW()-5),Cortes[id_barbero],LOOKUP($I$4,Barberos[nombre],Barberos[id])))</f>
        <v/>
      </c>
      <c r="L339" s="21" t="str" cm="1">
        <f t="array" ref="L339">IF(ISERROR(INDEX(Jornadas[id],ROW()-5)),"",SUMIFS(Adelantos[importe],Adelantos[id_jornada],INDEX(Jornadas[id],ROW()-5),Adelantos[id_barbero],LOOKUP($I$4,Barberos[nombre],Barberos[id])))</f>
        <v/>
      </c>
      <c r="M339" s="21" t="str" cm="1">
        <f t="array" ref="M339">IF(ISERROR(INDEX(Jornadas[id],ROW()-5)),"",J339+K339-L339)</f>
        <v/>
      </c>
      <c r="N339" s="2" t="str" cm="1">
        <f t="array" ref="N339">IF(ISERROR(INDEX(Jornadas[id],ROW()-5)),"",COUNTIFS(_Cortes!$C:$C,INDEX(Jornadas[id],ROW()-5),_Cortes!$B:$B,LOOKUP($N$4,_Barberos!$B:$B,_Barberos!$A:$A)))</f>
        <v/>
      </c>
      <c r="O339" s="21" t="str" cm="1">
        <f t="array" ref="O339">IF(ISERROR(INDEX(Jornadas[id],ROW()-5)),"",INT(SUMIFS(Cortes[importe],Cortes[id_jornada],INDEX(Jornadas[id],ROW()-5),Cortes[id_barbero],LOOKUP($N$4,Barberos[nombre],Barberos[id]))*(INDEX(Jornadas[comision_barberos],1)/100)))</f>
        <v/>
      </c>
      <c r="P339" s="21" t="str" cm="1">
        <f t="array" ref="P339">IF(ISERROR(INDEX(Jornadas[id],ROW()-5)),"",SUMIFS(Cortes[propina],Cortes[id_jornada],INDEX(Jornadas[id],ROW()-5),Cortes[id_barbero],LOOKUP($N$4,Barberos[nombre],Barberos[id])))</f>
        <v/>
      </c>
      <c r="Q339" s="21" t="str" cm="1">
        <f t="array" ref="Q339">IF(ISERROR(INDEX(Jornadas[id],ROW()-5)),"",SUMIFS(Adelantos[importe],Adelantos[id_jornada],INDEX(Jornadas[id],ROW()-5),Adelantos[id_barbero],LOOKUP($N$4,Barberos[nombre],Barberos[id])))</f>
        <v/>
      </c>
      <c r="R339" s="21" t="str" cm="1">
        <f t="array" ref="R339">IF(ISERROR(INDEX(Jornadas[id],ROW()-5)),"",O339+P339-Q339)</f>
        <v/>
      </c>
      <c r="S339" s="2" t="str" cm="1">
        <f t="array" ref="S339">IF(ISERROR(INDEX(Jornadas[id],ROW()-5)),"",COUNTIFS(_Cortes!$C:$C,INDEX(Jornadas[id],ROW()-5),_Cortes!$B:$B,LOOKUP($S$4,_Barberos!$B:$B,_Barberos!$A:$A)))</f>
        <v/>
      </c>
      <c r="T339" s="21" t="str" cm="1">
        <f t="array" ref="T339">IF(ISERROR(INDEX(Jornadas[id],ROW()-5)),"",INT(SUMIFS(Cortes[importe],Cortes[id_jornada],INDEX(Jornadas[id],ROW()-5),Cortes[id_barbero],LOOKUP($S$4,Barberos[nombre],Barberos[id]))*(INDEX(Jornadas[comision_barberos],1)/100)))</f>
        <v/>
      </c>
      <c r="U339" s="21" t="str" cm="1">
        <f t="array" ref="U339">IF(ISERROR(INDEX(Jornadas[id],ROW()-5)),"",SUMIFS(Cortes[propina],Cortes[id_jornada],INDEX(Jornadas[id],ROW()-5),Cortes[id_barbero],LOOKUP($S$4,Barberos[nombre],Barberos[id])))</f>
        <v/>
      </c>
      <c r="V339" s="21" t="str" cm="1">
        <f t="array" ref="V339">IF(ISERROR(INDEX(Jornadas[id],ROW()-5)),"",SUMIFS(Adelantos[importe],Adelantos[id_jornada],INDEX(Jornadas[id],ROW()-5),Adelantos[id_barbero],LOOKUP($S$4,Barberos[nombre],Barberos[id])))</f>
        <v/>
      </c>
      <c r="W339" s="21" t="str" cm="1">
        <f t="array" ref="W339">IF(ISERROR(INDEX(Jornadas[id],ROW()-5)),"",T339+U339-V339)</f>
        <v/>
      </c>
      <c r="X339" s="2" t="str" cm="1">
        <f t="array" ref="X339">IF(ISERROR(INDEX(Jornadas[id],ROW()-5)),"",COUNTIFS(_Cortes!$C:$C,INDEX(Jornadas[id],ROW()-5),_Cortes!$B:$B,LOOKUP($X$4,_Barberos!$B:$B,_Barberos!$A:$A)))</f>
        <v/>
      </c>
      <c r="Y339" s="21" t="str" cm="1">
        <f t="array" ref="Y339">IF(ISERROR(INDEX(Jornadas[id],ROW()-5)),"",INT(SUMIFS(Cortes[importe],Cortes[id_jornada],INDEX(Jornadas[id],ROW()-5),Cortes[id_barbero],LOOKUP($X$4,Barberos[nombre],Barberos[id]))*(INDEX(Jornadas[comision_barberos],1)/100)))</f>
        <v/>
      </c>
      <c r="Z339" s="21" t="str" cm="1">
        <f t="array" ref="Z339">IF(ISERROR(INDEX(Jornadas[id],ROW()-5)),"",SUMIFS(Cortes[propina],Cortes[id_jornada],INDEX(Jornadas[id],ROW()-5),Cortes[id_barbero],LOOKUP($X$4,Barberos[nombre],Barberos[id])))</f>
        <v/>
      </c>
      <c r="AA339" s="21" t="str" cm="1">
        <f t="array" ref="AA339">IF(ISERROR(INDEX(Jornadas[id],ROW()-5)),"",SUMIFS(Adelantos[importe],Adelantos[id_jornada],INDEX(Jornadas[id],ROW()-5),Adelantos[id_barbero],LOOKUP($X$4,Barberos[nombre],Barberos[id])))</f>
        <v/>
      </c>
      <c r="AB339" s="21" t="str" cm="1">
        <f t="array" ref="AB339">IF(ISERROR(INDEX(Jornadas[id],ROW()-5)),"",Y339+Z339-AA339)</f>
        <v/>
      </c>
      <c r="AC339" s="2" t="str" cm="1">
        <f t="array" ref="AC339">IF(ISERROR(INDEX(Jornadas[id],ROW()-5)),"",COUNTIFS(_Cortes!$C:$C,INDEX(Jornadas[id],ROW()-5),_Cortes!$B:$B,LOOKUP($AC$4,_Barberos!$B:$B,_Barberos!$A:$A)))</f>
        <v/>
      </c>
      <c r="AD339" s="21" t="str" cm="1">
        <f t="array" ref="AD339">IF(ISERROR(INDEX(Jornadas[id],ROW()-5)),"",INT(SUMIFS(Cortes[importe],Cortes[id_jornada],INDEX(Jornadas[id],ROW()-5),Cortes[id_barbero],LOOKUP($AC$4,Barberos[nombre],Barberos[id]))*(INDEX(Jornadas[comision_barberos],1)/100)))</f>
        <v/>
      </c>
      <c r="AE339" s="21" t="str" cm="1">
        <f t="array" ref="AE339">IF(ISERROR(INDEX(Jornadas[id],ROW()-5)),"",SUMIFS(Cortes[propina],Cortes[id_jornada],INDEX(Jornadas[id],ROW()-5),Cortes[id_barbero],LOOKUP($AC$4,Barberos[nombre],Barberos[id])))</f>
        <v/>
      </c>
      <c r="AF339" s="21" t="str" cm="1">
        <f t="array" ref="AF339">IF(ISERROR(INDEX(Jornadas[id],ROW()-5)),"",SUMIFS(Adelantos[importe],Adelantos[id_jornada],INDEX(Jornadas[id],ROW()-5),Adelantos[id_barbero],LOOKUP($AC$4,Barberos[nombre],Barberos[id])))</f>
        <v/>
      </c>
      <c r="AG339" s="21" t="str" cm="1">
        <f t="array" ref="AG339">IF(ISERROR(INDEX(Jornadas[id],ROW()-5)),"",AD339+AE339-AF339)</f>
        <v/>
      </c>
      <c r="AH339" s="2" t="str" cm="1">
        <f t="array" ref="AH339">IF(ISERROR(INDEX(Jornadas[id],ROW()-5)),"",COUNTIFS(_Cortes!$C:$C,INDEX(Jornadas[id],ROW()-5),_Cortes!$B:$B,LOOKUP($AH$4,_Barberos!$B:$B,_Barberos!$A:$A)))</f>
        <v/>
      </c>
      <c r="AI339" s="21" t="str" cm="1">
        <f t="array" ref="AI339">IF(ISERROR(INDEX(Jornadas[id],ROW()-5)),"",INT(SUMIFS(Cortes[importe],Cortes[id_jornada],INDEX(Jornadas[id],ROW()-5),Cortes[id_barbero],LOOKUP($AH$4,Barberos[nombre],Barberos[id]))*(INDEX(Jornadas[comision_barberos],1)/100)))</f>
        <v/>
      </c>
      <c r="AJ339" s="21" t="str" cm="1">
        <f t="array" ref="AJ339">IF(ISERROR(INDEX(Jornadas[id],ROW()-5)),"",SUMIFS(Cortes[propina],Cortes[id_jornada],INDEX(Jornadas[id],ROW()-5),Cortes[id_barbero],LOOKUP($AH$4,Barberos[nombre],Barberos[id])))</f>
        <v/>
      </c>
      <c r="AK339" s="21" t="str" cm="1">
        <f t="array" ref="AK339">IF(ISERROR(INDEX(Jornadas[id],ROW()-5)),"",SUMIFS(Adelantos[importe],Adelantos[id_jornada],INDEX(Jornadas[id],ROW()-5),Adelantos[id_barbero],LOOKUP($AH$4,Barberos[nombre],Barberos[id])))</f>
        <v/>
      </c>
      <c r="AL339" s="21" t="str" cm="1">
        <f t="array" ref="AL339">IF(ISERROR(INDEX(Jornadas[id],ROW()-5)),"",AI339+AJ339-AK339)</f>
        <v/>
      </c>
      <c r="AM339" s="2" t="str" cm="1">
        <f t="array" ref="AM339">IF(ISERROR(INDEX(Jornadas[id],ROW()-5)),"",COUNTIFS(_Cortes!$C:$C,INDEX(Jornadas[id],ROW()-5),_Cortes!$B:$B,LOOKUP($AM$4,_Barberos!$B:$B,_Barberos!$A:$A)))</f>
        <v/>
      </c>
      <c r="AN339" s="21" t="str" cm="1">
        <f t="array" ref="AN339">IF(ISERROR(INDEX(Jornadas[id],ROW()-5)),"",INT(SUMIFS(Cortes[importe],Cortes[id_jornada],INDEX(Jornadas[id],ROW()-5),Cortes[id_barbero],LOOKUP($AM$4,Barberos[nombre],Barberos[id]))*(INDEX(Jornadas[comision_barberos],1)/100)))</f>
        <v/>
      </c>
      <c r="AO339" s="21" t="str" cm="1">
        <f t="array" ref="AO339">IF(ISERROR(INDEX(Jornadas[id],ROW()-5)),"",SUMIFS(Cortes[propina],Cortes[id_jornada],INDEX(Jornadas[id],ROW()-5),Cortes[id_barbero],LOOKUP($AM$4,Barberos[nombre],Barberos[id])))</f>
        <v/>
      </c>
      <c r="AP339" s="21" t="str" cm="1">
        <f t="array" ref="AP339">IF(ISERROR(INDEX(Jornadas[id],ROW()-5)),"",SUMIFS(Adelantos[importe],Adelantos[id_jornada],INDEX(Jornadas[id],ROW()-5),Adelantos[id_barbero],LOOKUP($AM$4,Barberos[nombre],Barberos[id])))</f>
        <v/>
      </c>
      <c r="AQ339" s="21" t="str" cm="1">
        <f t="array" ref="AQ339">IF(ISERROR(INDEX(Jornadas[id],ROW()-5)),"",AN339+AO339-AP339)</f>
        <v/>
      </c>
      <c r="AR339" s="2" t="str" cm="1">
        <f t="array" ref="AR339">IF(ISERROR(INDEX(Jornadas[id],ROW()-5)),"",COUNTIFS(_Cortes!$C:$C,INDEX(Jornadas[id],ROW()-5),_Cortes!$B:$B,LOOKUP($AR$4,_Barberos!$B:$B,_Barberos!$A:$A)))</f>
        <v/>
      </c>
      <c r="AS339" s="21" t="str" cm="1">
        <f t="array" ref="AS339">IF(ISERROR(INDEX(Jornadas[id],ROW()-5)),"",INT(SUMIFS(Cortes[importe],Cortes[id_jornada],INDEX(Jornadas[id],ROW()-5),Cortes[id_barbero],LOOKUP($AR$4,Barberos[nombre],Barberos[id]))*(INDEX(Jornadas[comision_barberos],1)/100)))</f>
        <v/>
      </c>
      <c r="AT339" s="21" t="str" cm="1">
        <f t="array" ref="AT339">IF(ISERROR(INDEX(Jornadas[id],ROW()-5)),"",SUMIFS(Cortes[propina],Cortes[id_jornada],INDEX(Jornadas[id],ROW()-5),Cortes[id_barbero],LOOKUP($AR$4,Barberos[nombre],Barberos[id])))</f>
        <v/>
      </c>
      <c r="AU339" s="21" t="str" cm="1">
        <f t="array" ref="AU339">IF(ISERROR(INDEX(Jornadas[id],ROW()-5)),"",SUMIFS(Adelantos[importe],Adelantos[id_jornada],INDEX(Jornadas[id],ROW()-5),Adelantos[id_barbero],LOOKUP($AR$4,Barberos[nombre],Barberos[id])))</f>
        <v/>
      </c>
      <c r="AV339" s="21" t="str" cm="1">
        <f t="array" ref="AV339">IF(ISERROR(INDEX(Jornadas[id],ROW()-5)),"",AS339+AT339-AU339)</f>
        <v/>
      </c>
    </row>
    <row r="340" spans="1:48" ht="15" hidden="1" customHeight="1" x14ac:dyDescent="0.3">
      <c r="A340" s="53" t="str">
        <f t="shared" si="5"/>
        <v/>
      </c>
      <c r="B340" s="54"/>
      <c r="C340" s="38" t="str" cm="1">
        <f t="array" ref="C340">IF(ISERROR(INDEX(Jornadas[id],ROW()-5)),"",INDEX(Jornadas[fecha],ROW()-5))</f>
        <v/>
      </c>
      <c r="D340" s="1" t="str" cm="1">
        <f t="array" ref="D340">IF(ISERROR(INDEX(Jornadas[id],ROW()-5)),"",COUNTIFS(_Cortes!$C:$C,INDEX(Jornadas[id],ROW()-5),_Cortes!$B:$B,LOOKUP($D$4,_Barberos!$B:$B,_Barberos!$A:$A)))</f>
        <v/>
      </c>
      <c r="E340" s="20" t="str" cm="1">
        <f t="array" ref="E340">IF(ISERROR(INDEX(Jornadas[id],ROW()-5)),"",INT(SUMIFS(Cortes[importe],Cortes[id_jornada],INDEX(Jornadas[id],ROW()-5),Cortes[id_barbero],LOOKUP($D$4,Barberos[nombre],Barberos[id]))*(INDEX(Jornadas[comision_barberos],1)/100)))</f>
        <v/>
      </c>
      <c r="F340" s="20" t="str" cm="1">
        <f t="array" ref="F340">IF(ISERROR(INDEX(Jornadas[id],ROW()-5)),"",SUMIFS(Cortes[propina],Cortes[id_jornada],INDEX(Jornadas[id],ROW()-5),Cortes[id_barbero],LOOKUP($D$4,Barberos[nombre],Barberos[id])))</f>
        <v/>
      </c>
      <c r="G340" s="20" t="str" cm="1">
        <f t="array" ref="G340">IF(ISERROR(INDEX(Jornadas[id],ROW()-5)),"",SUMIFS(Adelantos[importe],Adelantos[id_jornada],INDEX(Jornadas[id],ROW()-5),Adelantos[id_barbero],LOOKUP($D$4,Barberos[nombre],Barberos[id])))</f>
        <v/>
      </c>
      <c r="H340" s="20" t="str" cm="1">
        <f t="array" ref="H340">IF(ISERROR(INDEX(Jornadas[id],ROW()-5)),"",E340+F340-G340)</f>
        <v/>
      </c>
      <c r="I340" s="1" t="str" cm="1">
        <f t="array" ref="I340">IF(ISERROR(INDEX(Jornadas[id],ROW()-5)),"",COUNTIFS(_Cortes!$C:$C,INDEX(Jornadas[id],ROW()-5),_Cortes!$B:$B,LOOKUP($I$4,_Barberos!$B:$B,_Barberos!$A:$A)))</f>
        <v/>
      </c>
      <c r="J340" s="20" t="str" cm="1">
        <f t="array" ref="J340">IF(ISERROR(INDEX(Jornadas[id],ROW()-5)),"",INT(SUMIFS(Cortes[importe],Cortes[id_jornada],INDEX(Jornadas[id],ROW()-5),Cortes[id_barbero],LOOKUP($I$4,Barberos[nombre],Barberos[id]))*(INDEX(Jornadas[comision_barberos],1)/100)))</f>
        <v/>
      </c>
      <c r="K340" s="20" t="str" cm="1">
        <f t="array" ref="K340">IF(ISERROR(INDEX(Jornadas[id],ROW()-5)),"",SUMIFS(Cortes[propina],Cortes[id_jornada],INDEX(Jornadas[id],ROW()-5),Cortes[id_barbero],LOOKUP($I$4,Barberos[nombre],Barberos[id])))</f>
        <v/>
      </c>
      <c r="L340" s="20" t="str" cm="1">
        <f t="array" ref="L340">IF(ISERROR(INDEX(Jornadas[id],ROW()-5)),"",SUMIFS(Adelantos[importe],Adelantos[id_jornada],INDEX(Jornadas[id],ROW()-5),Adelantos[id_barbero],LOOKUP($I$4,Barberos[nombre],Barberos[id])))</f>
        <v/>
      </c>
      <c r="M340" s="20" t="str" cm="1">
        <f t="array" ref="M340">IF(ISERROR(INDEX(Jornadas[id],ROW()-5)),"",J340+K340-L340)</f>
        <v/>
      </c>
      <c r="N340" s="1" t="str" cm="1">
        <f t="array" ref="N340">IF(ISERROR(INDEX(Jornadas[id],ROW()-5)),"",COUNTIFS(_Cortes!$C:$C,INDEX(Jornadas[id],ROW()-5),_Cortes!$B:$B,LOOKUP($N$4,_Barberos!$B:$B,_Barberos!$A:$A)))</f>
        <v/>
      </c>
      <c r="O340" s="20" t="str" cm="1">
        <f t="array" ref="O340">IF(ISERROR(INDEX(Jornadas[id],ROW()-5)),"",INT(SUMIFS(Cortes[importe],Cortes[id_jornada],INDEX(Jornadas[id],ROW()-5),Cortes[id_barbero],LOOKUP($N$4,Barberos[nombre],Barberos[id]))*(INDEX(Jornadas[comision_barberos],1)/100)))</f>
        <v/>
      </c>
      <c r="P340" s="20" t="str" cm="1">
        <f t="array" ref="P340">IF(ISERROR(INDEX(Jornadas[id],ROW()-5)),"",SUMIFS(Cortes[propina],Cortes[id_jornada],INDEX(Jornadas[id],ROW()-5),Cortes[id_barbero],LOOKUP($N$4,Barberos[nombre],Barberos[id])))</f>
        <v/>
      </c>
      <c r="Q340" s="20" t="str" cm="1">
        <f t="array" ref="Q340">IF(ISERROR(INDEX(Jornadas[id],ROW()-5)),"",SUMIFS(Adelantos[importe],Adelantos[id_jornada],INDEX(Jornadas[id],ROW()-5),Adelantos[id_barbero],LOOKUP($N$4,Barberos[nombre],Barberos[id])))</f>
        <v/>
      </c>
      <c r="R340" s="20" t="str" cm="1">
        <f t="array" ref="R340">IF(ISERROR(INDEX(Jornadas[id],ROW()-5)),"",O340+P340-Q340)</f>
        <v/>
      </c>
      <c r="S340" s="1" t="str" cm="1">
        <f t="array" ref="S340">IF(ISERROR(INDEX(Jornadas[id],ROW()-5)),"",COUNTIFS(_Cortes!$C:$C,INDEX(Jornadas[id],ROW()-5),_Cortes!$B:$B,LOOKUP($S$4,_Barberos!$B:$B,_Barberos!$A:$A)))</f>
        <v/>
      </c>
      <c r="T340" s="20" t="str" cm="1">
        <f t="array" ref="T340">IF(ISERROR(INDEX(Jornadas[id],ROW()-5)),"",INT(SUMIFS(Cortes[importe],Cortes[id_jornada],INDEX(Jornadas[id],ROW()-5),Cortes[id_barbero],LOOKUP($S$4,Barberos[nombre],Barberos[id]))*(INDEX(Jornadas[comision_barberos],1)/100)))</f>
        <v/>
      </c>
      <c r="U340" s="20" t="str" cm="1">
        <f t="array" ref="U340">IF(ISERROR(INDEX(Jornadas[id],ROW()-5)),"",SUMIFS(Cortes[propina],Cortes[id_jornada],INDEX(Jornadas[id],ROW()-5),Cortes[id_barbero],LOOKUP($S$4,Barberos[nombre],Barberos[id])))</f>
        <v/>
      </c>
      <c r="V340" s="20" t="str" cm="1">
        <f t="array" ref="V340">IF(ISERROR(INDEX(Jornadas[id],ROW()-5)),"",SUMIFS(Adelantos[importe],Adelantos[id_jornada],INDEX(Jornadas[id],ROW()-5),Adelantos[id_barbero],LOOKUP($S$4,Barberos[nombre],Barberos[id])))</f>
        <v/>
      </c>
      <c r="W340" s="20" t="str" cm="1">
        <f t="array" ref="W340">IF(ISERROR(INDEX(Jornadas[id],ROW()-5)),"",T340+U340-V340)</f>
        <v/>
      </c>
      <c r="X340" s="1" t="str" cm="1">
        <f t="array" ref="X340">IF(ISERROR(INDEX(Jornadas[id],ROW()-5)),"",COUNTIFS(_Cortes!$C:$C,INDEX(Jornadas[id],ROW()-5),_Cortes!$B:$B,LOOKUP($X$4,_Barberos!$B:$B,_Barberos!$A:$A)))</f>
        <v/>
      </c>
      <c r="Y340" s="20" t="str" cm="1">
        <f t="array" ref="Y340">IF(ISERROR(INDEX(Jornadas[id],ROW()-5)),"",INT(SUMIFS(Cortes[importe],Cortes[id_jornada],INDEX(Jornadas[id],ROW()-5),Cortes[id_barbero],LOOKUP($X$4,Barberos[nombre],Barberos[id]))*(INDEX(Jornadas[comision_barberos],1)/100)))</f>
        <v/>
      </c>
      <c r="Z340" s="20" t="str" cm="1">
        <f t="array" ref="Z340">IF(ISERROR(INDEX(Jornadas[id],ROW()-5)),"",SUMIFS(Cortes[propina],Cortes[id_jornada],INDEX(Jornadas[id],ROW()-5),Cortes[id_barbero],LOOKUP($X$4,Barberos[nombre],Barberos[id])))</f>
        <v/>
      </c>
      <c r="AA340" s="20" t="str" cm="1">
        <f t="array" ref="AA340">IF(ISERROR(INDEX(Jornadas[id],ROW()-5)),"",SUMIFS(Adelantos[importe],Adelantos[id_jornada],INDEX(Jornadas[id],ROW()-5),Adelantos[id_barbero],LOOKUP($X$4,Barberos[nombre],Barberos[id])))</f>
        <v/>
      </c>
      <c r="AB340" s="20" t="str" cm="1">
        <f t="array" ref="AB340">IF(ISERROR(INDEX(Jornadas[id],ROW()-5)),"",Y340+Z340-AA340)</f>
        <v/>
      </c>
      <c r="AC340" s="1" t="str" cm="1">
        <f t="array" ref="AC340">IF(ISERROR(INDEX(Jornadas[id],ROW()-5)),"",COUNTIFS(_Cortes!$C:$C,INDEX(Jornadas[id],ROW()-5),_Cortes!$B:$B,LOOKUP($AC$4,_Barberos!$B:$B,_Barberos!$A:$A)))</f>
        <v/>
      </c>
      <c r="AD340" s="20" t="str" cm="1">
        <f t="array" ref="AD340">IF(ISERROR(INDEX(Jornadas[id],ROW()-5)),"",INT(SUMIFS(Cortes[importe],Cortes[id_jornada],INDEX(Jornadas[id],ROW()-5),Cortes[id_barbero],LOOKUP($AC$4,Barberos[nombre],Barberos[id]))*(INDEX(Jornadas[comision_barberos],1)/100)))</f>
        <v/>
      </c>
      <c r="AE340" s="20" t="str" cm="1">
        <f t="array" ref="AE340">IF(ISERROR(INDEX(Jornadas[id],ROW()-5)),"",SUMIFS(Cortes[propina],Cortes[id_jornada],INDEX(Jornadas[id],ROW()-5),Cortes[id_barbero],LOOKUP($AC$4,Barberos[nombre],Barberos[id])))</f>
        <v/>
      </c>
      <c r="AF340" s="20" t="str" cm="1">
        <f t="array" ref="AF340">IF(ISERROR(INDEX(Jornadas[id],ROW()-5)),"",SUMIFS(Adelantos[importe],Adelantos[id_jornada],INDEX(Jornadas[id],ROW()-5),Adelantos[id_barbero],LOOKUP($AC$4,Barberos[nombre],Barberos[id])))</f>
        <v/>
      </c>
      <c r="AG340" s="20" t="str" cm="1">
        <f t="array" ref="AG340">IF(ISERROR(INDEX(Jornadas[id],ROW()-5)),"",AD340+AE340-AF340)</f>
        <v/>
      </c>
      <c r="AH340" s="1" t="str" cm="1">
        <f t="array" ref="AH340">IF(ISERROR(INDEX(Jornadas[id],ROW()-5)),"",COUNTIFS(_Cortes!$C:$C,INDEX(Jornadas[id],ROW()-5),_Cortes!$B:$B,LOOKUP($AH$4,_Barberos!$B:$B,_Barberos!$A:$A)))</f>
        <v/>
      </c>
      <c r="AI340" s="20" t="str" cm="1">
        <f t="array" ref="AI340">IF(ISERROR(INDEX(Jornadas[id],ROW()-5)),"",INT(SUMIFS(Cortes[importe],Cortes[id_jornada],INDEX(Jornadas[id],ROW()-5),Cortes[id_barbero],LOOKUP($AH$4,Barberos[nombre],Barberos[id]))*(INDEX(Jornadas[comision_barberos],1)/100)))</f>
        <v/>
      </c>
      <c r="AJ340" s="20" t="str" cm="1">
        <f t="array" ref="AJ340">IF(ISERROR(INDEX(Jornadas[id],ROW()-5)),"",SUMIFS(Cortes[propina],Cortes[id_jornada],INDEX(Jornadas[id],ROW()-5),Cortes[id_barbero],LOOKUP($AH$4,Barberos[nombre],Barberos[id])))</f>
        <v/>
      </c>
      <c r="AK340" s="20" t="str" cm="1">
        <f t="array" ref="AK340">IF(ISERROR(INDEX(Jornadas[id],ROW()-5)),"",SUMIFS(Adelantos[importe],Adelantos[id_jornada],INDEX(Jornadas[id],ROW()-5),Adelantos[id_barbero],LOOKUP($AH$4,Barberos[nombre],Barberos[id])))</f>
        <v/>
      </c>
      <c r="AL340" s="20" t="str" cm="1">
        <f t="array" ref="AL340">IF(ISERROR(INDEX(Jornadas[id],ROW()-5)),"",AI340+AJ340-AK340)</f>
        <v/>
      </c>
      <c r="AM340" s="1" t="str" cm="1">
        <f t="array" ref="AM340">IF(ISERROR(INDEX(Jornadas[id],ROW()-5)),"",COUNTIFS(_Cortes!$C:$C,INDEX(Jornadas[id],ROW()-5),_Cortes!$B:$B,LOOKUP($AM$4,_Barberos!$B:$B,_Barberos!$A:$A)))</f>
        <v/>
      </c>
      <c r="AN340" s="20" t="str" cm="1">
        <f t="array" ref="AN340">IF(ISERROR(INDEX(Jornadas[id],ROW()-5)),"",INT(SUMIFS(Cortes[importe],Cortes[id_jornada],INDEX(Jornadas[id],ROW()-5),Cortes[id_barbero],LOOKUP($AM$4,Barberos[nombre],Barberos[id]))*(INDEX(Jornadas[comision_barberos],1)/100)))</f>
        <v/>
      </c>
      <c r="AO340" s="20" t="str" cm="1">
        <f t="array" ref="AO340">IF(ISERROR(INDEX(Jornadas[id],ROW()-5)),"",SUMIFS(Cortes[propina],Cortes[id_jornada],INDEX(Jornadas[id],ROW()-5),Cortes[id_barbero],LOOKUP($AM$4,Barberos[nombre],Barberos[id])))</f>
        <v/>
      </c>
      <c r="AP340" s="20" t="str" cm="1">
        <f t="array" ref="AP340">IF(ISERROR(INDEX(Jornadas[id],ROW()-5)),"",SUMIFS(Adelantos[importe],Adelantos[id_jornada],INDEX(Jornadas[id],ROW()-5),Adelantos[id_barbero],LOOKUP($AM$4,Barberos[nombre],Barberos[id])))</f>
        <v/>
      </c>
      <c r="AQ340" s="20" t="str" cm="1">
        <f t="array" ref="AQ340">IF(ISERROR(INDEX(Jornadas[id],ROW()-5)),"",AN340+AO340-AP340)</f>
        <v/>
      </c>
      <c r="AR340" s="1" t="str" cm="1">
        <f t="array" ref="AR340">IF(ISERROR(INDEX(Jornadas[id],ROW()-5)),"",COUNTIFS(_Cortes!$C:$C,INDEX(Jornadas[id],ROW()-5),_Cortes!$B:$B,LOOKUP($AR$4,_Barberos!$B:$B,_Barberos!$A:$A)))</f>
        <v/>
      </c>
      <c r="AS340" s="20" t="str" cm="1">
        <f t="array" ref="AS340">IF(ISERROR(INDEX(Jornadas[id],ROW()-5)),"",INT(SUMIFS(Cortes[importe],Cortes[id_jornada],INDEX(Jornadas[id],ROW()-5),Cortes[id_barbero],LOOKUP($AR$4,Barberos[nombre],Barberos[id]))*(INDEX(Jornadas[comision_barberos],1)/100)))</f>
        <v/>
      </c>
      <c r="AT340" s="20" t="str" cm="1">
        <f t="array" ref="AT340">IF(ISERROR(INDEX(Jornadas[id],ROW()-5)),"",SUMIFS(Cortes[propina],Cortes[id_jornada],INDEX(Jornadas[id],ROW()-5),Cortes[id_barbero],LOOKUP($AR$4,Barberos[nombre],Barberos[id])))</f>
        <v/>
      </c>
      <c r="AU340" s="20" t="str" cm="1">
        <f t="array" ref="AU340">IF(ISERROR(INDEX(Jornadas[id],ROW()-5)),"",SUMIFS(Adelantos[importe],Adelantos[id_jornada],INDEX(Jornadas[id],ROW()-5),Adelantos[id_barbero],LOOKUP($AR$4,Barberos[nombre],Barberos[id])))</f>
        <v/>
      </c>
      <c r="AV340" s="20" t="str" cm="1">
        <f t="array" ref="AV340">IF(ISERROR(INDEX(Jornadas[id],ROW()-5)),"",AS340+AT340-AU340)</f>
        <v/>
      </c>
    </row>
    <row r="341" spans="1:48" ht="15" hidden="1" customHeight="1" x14ac:dyDescent="0.3">
      <c r="A341" s="51" t="str">
        <f t="shared" si="5"/>
        <v/>
      </c>
      <c r="B341" s="52"/>
      <c r="C341" s="36" t="str" cm="1">
        <f t="array" ref="C341">IF(ISERROR(INDEX(Jornadas[id],ROW()-5)),"",INDEX(Jornadas[fecha],ROW()-5))</f>
        <v/>
      </c>
      <c r="D341" s="2" t="str" cm="1">
        <f t="array" ref="D341">IF(ISERROR(INDEX(Jornadas[id],ROW()-5)),"",COUNTIFS(_Cortes!$C:$C,INDEX(Jornadas[id],ROW()-5),_Cortes!$B:$B,LOOKUP($D$4,_Barberos!$B:$B,_Barberos!$A:$A)))</f>
        <v/>
      </c>
      <c r="E341" s="21" t="str" cm="1">
        <f t="array" ref="E341">IF(ISERROR(INDEX(Jornadas[id],ROW()-5)),"",INT(SUMIFS(Cortes[importe],Cortes[id_jornada],INDEX(Jornadas[id],ROW()-5),Cortes[id_barbero],LOOKUP($D$4,Barberos[nombre],Barberos[id]))*(INDEX(Jornadas[comision_barberos],1)/100)))</f>
        <v/>
      </c>
      <c r="F341" s="21" t="str" cm="1">
        <f t="array" ref="F341">IF(ISERROR(INDEX(Jornadas[id],ROW()-5)),"",SUMIFS(Cortes[propina],Cortes[id_jornada],INDEX(Jornadas[id],ROW()-5),Cortes[id_barbero],LOOKUP($D$4,Barberos[nombre],Barberos[id])))</f>
        <v/>
      </c>
      <c r="G341" s="21" t="str" cm="1">
        <f t="array" ref="G341">IF(ISERROR(INDEX(Jornadas[id],ROW()-5)),"",SUMIFS(Adelantos[importe],Adelantos[id_jornada],INDEX(Jornadas[id],ROW()-5),Adelantos[id_barbero],LOOKUP($D$4,Barberos[nombre],Barberos[id])))</f>
        <v/>
      </c>
      <c r="H341" s="21" t="str" cm="1">
        <f t="array" ref="H341">IF(ISERROR(INDEX(Jornadas[id],ROW()-5)),"",E341+F341-G341)</f>
        <v/>
      </c>
      <c r="I341" s="2" t="str" cm="1">
        <f t="array" ref="I341">IF(ISERROR(INDEX(Jornadas[id],ROW()-5)),"",COUNTIFS(_Cortes!$C:$C,INDEX(Jornadas[id],ROW()-5),_Cortes!$B:$B,LOOKUP($I$4,_Barberos!$B:$B,_Barberos!$A:$A)))</f>
        <v/>
      </c>
      <c r="J341" s="21" t="str" cm="1">
        <f t="array" ref="J341">IF(ISERROR(INDEX(Jornadas[id],ROW()-5)),"",INT(SUMIFS(Cortes[importe],Cortes[id_jornada],INDEX(Jornadas[id],ROW()-5),Cortes[id_barbero],LOOKUP($I$4,Barberos[nombre],Barberos[id]))*(INDEX(Jornadas[comision_barberos],1)/100)))</f>
        <v/>
      </c>
      <c r="K341" s="21" t="str" cm="1">
        <f t="array" ref="K341">IF(ISERROR(INDEX(Jornadas[id],ROW()-5)),"",SUMIFS(Cortes[propina],Cortes[id_jornada],INDEX(Jornadas[id],ROW()-5),Cortes[id_barbero],LOOKUP($I$4,Barberos[nombre],Barberos[id])))</f>
        <v/>
      </c>
      <c r="L341" s="21" t="str" cm="1">
        <f t="array" ref="L341">IF(ISERROR(INDEX(Jornadas[id],ROW()-5)),"",SUMIFS(Adelantos[importe],Adelantos[id_jornada],INDEX(Jornadas[id],ROW()-5),Adelantos[id_barbero],LOOKUP($I$4,Barberos[nombre],Barberos[id])))</f>
        <v/>
      </c>
      <c r="M341" s="21" t="str" cm="1">
        <f t="array" ref="M341">IF(ISERROR(INDEX(Jornadas[id],ROW()-5)),"",J341+K341-L341)</f>
        <v/>
      </c>
      <c r="N341" s="2" t="str" cm="1">
        <f t="array" ref="N341">IF(ISERROR(INDEX(Jornadas[id],ROW()-5)),"",COUNTIFS(_Cortes!$C:$C,INDEX(Jornadas[id],ROW()-5),_Cortes!$B:$B,LOOKUP($N$4,_Barberos!$B:$B,_Barberos!$A:$A)))</f>
        <v/>
      </c>
      <c r="O341" s="21" t="str" cm="1">
        <f t="array" ref="O341">IF(ISERROR(INDEX(Jornadas[id],ROW()-5)),"",INT(SUMIFS(Cortes[importe],Cortes[id_jornada],INDEX(Jornadas[id],ROW()-5),Cortes[id_barbero],LOOKUP($N$4,Barberos[nombre],Barberos[id]))*(INDEX(Jornadas[comision_barberos],1)/100)))</f>
        <v/>
      </c>
      <c r="P341" s="21" t="str" cm="1">
        <f t="array" ref="P341">IF(ISERROR(INDEX(Jornadas[id],ROW()-5)),"",SUMIFS(Cortes[propina],Cortes[id_jornada],INDEX(Jornadas[id],ROW()-5),Cortes[id_barbero],LOOKUP($N$4,Barberos[nombre],Barberos[id])))</f>
        <v/>
      </c>
      <c r="Q341" s="21" t="str" cm="1">
        <f t="array" ref="Q341">IF(ISERROR(INDEX(Jornadas[id],ROW()-5)),"",SUMIFS(Adelantos[importe],Adelantos[id_jornada],INDEX(Jornadas[id],ROW()-5),Adelantos[id_barbero],LOOKUP($N$4,Barberos[nombre],Barberos[id])))</f>
        <v/>
      </c>
      <c r="R341" s="21" t="str" cm="1">
        <f t="array" ref="R341">IF(ISERROR(INDEX(Jornadas[id],ROW()-5)),"",O341+P341-Q341)</f>
        <v/>
      </c>
      <c r="S341" s="2" t="str" cm="1">
        <f t="array" ref="S341">IF(ISERROR(INDEX(Jornadas[id],ROW()-5)),"",COUNTIFS(_Cortes!$C:$C,INDEX(Jornadas[id],ROW()-5),_Cortes!$B:$B,LOOKUP($S$4,_Barberos!$B:$B,_Barberos!$A:$A)))</f>
        <v/>
      </c>
      <c r="T341" s="21" t="str" cm="1">
        <f t="array" ref="T341">IF(ISERROR(INDEX(Jornadas[id],ROW()-5)),"",INT(SUMIFS(Cortes[importe],Cortes[id_jornada],INDEX(Jornadas[id],ROW()-5),Cortes[id_barbero],LOOKUP($S$4,Barberos[nombre],Barberos[id]))*(INDEX(Jornadas[comision_barberos],1)/100)))</f>
        <v/>
      </c>
      <c r="U341" s="21" t="str" cm="1">
        <f t="array" ref="U341">IF(ISERROR(INDEX(Jornadas[id],ROW()-5)),"",SUMIFS(Cortes[propina],Cortes[id_jornada],INDEX(Jornadas[id],ROW()-5),Cortes[id_barbero],LOOKUP($S$4,Barberos[nombre],Barberos[id])))</f>
        <v/>
      </c>
      <c r="V341" s="21" t="str" cm="1">
        <f t="array" ref="V341">IF(ISERROR(INDEX(Jornadas[id],ROW()-5)),"",SUMIFS(Adelantos[importe],Adelantos[id_jornada],INDEX(Jornadas[id],ROW()-5),Adelantos[id_barbero],LOOKUP($S$4,Barberos[nombre],Barberos[id])))</f>
        <v/>
      </c>
      <c r="W341" s="21" t="str" cm="1">
        <f t="array" ref="W341">IF(ISERROR(INDEX(Jornadas[id],ROW()-5)),"",T341+U341-V341)</f>
        <v/>
      </c>
      <c r="X341" s="2" t="str" cm="1">
        <f t="array" ref="X341">IF(ISERROR(INDEX(Jornadas[id],ROW()-5)),"",COUNTIFS(_Cortes!$C:$C,INDEX(Jornadas[id],ROW()-5),_Cortes!$B:$B,LOOKUP($X$4,_Barberos!$B:$B,_Barberos!$A:$A)))</f>
        <v/>
      </c>
      <c r="Y341" s="21" t="str" cm="1">
        <f t="array" ref="Y341">IF(ISERROR(INDEX(Jornadas[id],ROW()-5)),"",INT(SUMIFS(Cortes[importe],Cortes[id_jornada],INDEX(Jornadas[id],ROW()-5),Cortes[id_barbero],LOOKUP($X$4,Barberos[nombre],Barberos[id]))*(INDEX(Jornadas[comision_barberos],1)/100)))</f>
        <v/>
      </c>
      <c r="Z341" s="21" t="str" cm="1">
        <f t="array" ref="Z341">IF(ISERROR(INDEX(Jornadas[id],ROW()-5)),"",SUMIFS(Cortes[propina],Cortes[id_jornada],INDEX(Jornadas[id],ROW()-5),Cortes[id_barbero],LOOKUP($X$4,Barberos[nombre],Barberos[id])))</f>
        <v/>
      </c>
      <c r="AA341" s="21" t="str" cm="1">
        <f t="array" ref="AA341">IF(ISERROR(INDEX(Jornadas[id],ROW()-5)),"",SUMIFS(Adelantos[importe],Adelantos[id_jornada],INDEX(Jornadas[id],ROW()-5),Adelantos[id_barbero],LOOKUP($X$4,Barberos[nombre],Barberos[id])))</f>
        <v/>
      </c>
      <c r="AB341" s="21" t="str" cm="1">
        <f t="array" ref="AB341">IF(ISERROR(INDEX(Jornadas[id],ROW()-5)),"",Y341+Z341-AA341)</f>
        <v/>
      </c>
      <c r="AC341" s="2" t="str" cm="1">
        <f t="array" ref="AC341">IF(ISERROR(INDEX(Jornadas[id],ROW()-5)),"",COUNTIFS(_Cortes!$C:$C,INDEX(Jornadas[id],ROW()-5),_Cortes!$B:$B,LOOKUP($AC$4,_Barberos!$B:$B,_Barberos!$A:$A)))</f>
        <v/>
      </c>
      <c r="AD341" s="21" t="str" cm="1">
        <f t="array" ref="AD341">IF(ISERROR(INDEX(Jornadas[id],ROW()-5)),"",INT(SUMIFS(Cortes[importe],Cortes[id_jornada],INDEX(Jornadas[id],ROW()-5),Cortes[id_barbero],LOOKUP($AC$4,Barberos[nombre],Barberos[id]))*(INDEX(Jornadas[comision_barberos],1)/100)))</f>
        <v/>
      </c>
      <c r="AE341" s="21" t="str" cm="1">
        <f t="array" ref="AE341">IF(ISERROR(INDEX(Jornadas[id],ROW()-5)),"",SUMIFS(Cortes[propina],Cortes[id_jornada],INDEX(Jornadas[id],ROW()-5),Cortes[id_barbero],LOOKUP($AC$4,Barberos[nombre],Barberos[id])))</f>
        <v/>
      </c>
      <c r="AF341" s="21" t="str" cm="1">
        <f t="array" ref="AF341">IF(ISERROR(INDEX(Jornadas[id],ROW()-5)),"",SUMIFS(Adelantos[importe],Adelantos[id_jornada],INDEX(Jornadas[id],ROW()-5),Adelantos[id_barbero],LOOKUP($AC$4,Barberos[nombre],Barberos[id])))</f>
        <v/>
      </c>
      <c r="AG341" s="21" t="str" cm="1">
        <f t="array" ref="AG341">IF(ISERROR(INDEX(Jornadas[id],ROW()-5)),"",AD341+AE341-AF341)</f>
        <v/>
      </c>
      <c r="AH341" s="2" t="str" cm="1">
        <f t="array" ref="AH341">IF(ISERROR(INDEX(Jornadas[id],ROW()-5)),"",COUNTIFS(_Cortes!$C:$C,INDEX(Jornadas[id],ROW()-5),_Cortes!$B:$B,LOOKUP($AH$4,_Barberos!$B:$B,_Barberos!$A:$A)))</f>
        <v/>
      </c>
      <c r="AI341" s="21" t="str" cm="1">
        <f t="array" ref="AI341">IF(ISERROR(INDEX(Jornadas[id],ROW()-5)),"",INT(SUMIFS(Cortes[importe],Cortes[id_jornada],INDEX(Jornadas[id],ROW()-5),Cortes[id_barbero],LOOKUP($AH$4,Barberos[nombre],Barberos[id]))*(INDEX(Jornadas[comision_barberos],1)/100)))</f>
        <v/>
      </c>
      <c r="AJ341" s="21" t="str" cm="1">
        <f t="array" ref="AJ341">IF(ISERROR(INDEX(Jornadas[id],ROW()-5)),"",SUMIFS(Cortes[propina],Cortes[id_jornada],INDEX(Jornadas[id],ROW()-5),Cortes[id_barbero],LOOKUP($AH$4,Barberos[nombre],Barberos[id])))</f>
        <v/>
      </c>
      <c r="AK341" s="21" t="str" cm="1">
        <f t="array" ref="AK341">IF(ISERROR(INDEX(Jornadas[id],ROW()-5)),"",SUMIFS(Adelantos[importe],Adelantos[id_jornada],INDEX(Jornadas[id],ROW()-5),Adelantos[id_barbero],LOOKUP($AH$4,Barberos[nombre],Barberos[id])))</f>
        <v/>
      </c>
      <c r="AL341" s="21" t="str" cm="1">
        <f t="array" ref="AL341">IF(ISERROR(INDEX(Jornadas[id],ROW()-5)),"",AI341+AJ341-AK341)</f>
        <v/>
      </c>
      <c r="AM341" s="2" t="str" cm="1">
        <f t="array" ref="AM341">IF(ISERROR(INDEX(Jornadas[id],ROW()-5)),"",COUNTIFS(_Cortes!$C:$C,INDEX(Jornadas[id],ROW()-5),_Cortes!$B:$B,LOOKUP($AM$4,_Barberos!$B:$B,_Barberos!$A:$A)))</f>
        <v/>
      </c>
      <c r="AN341" s="21" t="str" cm="1">
        <f t="array" ref="AN341">IF(ISERROR(INDEX(Jornadas[id],ROW()-5)),"",INT(SUMIFS(Cortes[importe],Cortes[id_jornada],INDEX(Jornadas[id],ROW()-5),Cortes[id_barbero],LOOKUP($AM$4,Barberos[nombre],Barberos[id]))*(INDEX(Jornadas[comision_barberos],1)/100)))</f>
        <v/>
      </c>
      <c r="AO341" s="21" t="str" cm="1">
        <f t="array" ref="AO341">IF(ISERROR(INDEX(Jornadas[id],ROW()-5)),"",SUMIFS(Cortes[propina],Cortes[id_jornada],INDEX(Jornadas[id],ROW()-5),Cortes[id_barbero],LOOKUP($AM$4,Barberos[nombre],Barberos[id])))</f>
        <v/>
      </c>
      <c r="AP341" s="21" t="str" cm="1">
        <f t="array" ref="AP341">IF(ISERROR(INDEX(Jornadas[id],ROW()-5)),"",SUMIFS(Adelantos[importe],Adelantos[id_jornada],INDEX(Jornadas[id],ROW()-5),Adelantos[id_barbero],LOOKUP($AM$4,Barberos[nombre],Barberos[id])))</f>
        <v/>
      </c>
      <c r="AQ341" s="21" t="str" cm="1">
        <f t="array" ref="AQ341">IF(ISERROR(INDEX(Jornadas[id],ROW()-5)),"",AN341+AO341-AP341)</f>
        <v/>
      </c>
      <c r="AR341" s="2" t="str" cm="1">
        <f t="array" ref="AR341">IF(ISERROR(INDEX(Jornadas[id],ROW()-5)),"",COUNTIFS(_Cortes!$C:$C,INDEX(Jornadas[id],ROW()-5),_Cortes!$B:$B,LOOKUP($AR$4,_Barberos!$B:$B,_Barberos!$A:$A)))</f>
        <v/>
      </c>
      <c r="AS341" s="21" t="str" cm="1">
        <f t="array" ref="AS341">IF(ISERROR(INDEX(Jornadas[id],ROW()-5)),"",INT(SUMIFS(Cortes[importe],Cortes[id_jornada],INDEX(Jornadas[id],ROW()-5),Cortes[id_barbero],LOOKUP($AR$4,Barberos[nombre],Barberos[id]))*(INDEX(Jornadas[comision_barberos],1)/100)))</f>
        <v/>
      </c>
      <c r="AT341" s="21" t="str" cm="1">
        <f t="array" ref="AT341">IF(ISERROR(INDEX(Jornadas[id],ROW()-5)),"",SUMIFS(Cortes[propina],Cortes[id_jornada],INDEX(Jornadas[id],ROW()-5),Cortes[id_barbero],LOOKUP($AR$4,Barberos[nombre],Barberos[id])))</f>
        <v/>
      </c>
      <c r="AU341" s="21" t="str" cm="1">
        <f t="array" ref="AU341">IF(ISERROR(INDEX(Jornadas[id],ROW()-5)),"",SUMIFS(Adelantos[importe],Adelantos[id_jornada],INDEX(Jornadas[id],ROW()-5),Adelantos[id_barbero],LOOKUP($AR$4,Barberos[nombre],Barberos[id])))</f>
        <v/>
      </c>
      <c r="AV341" s="21" t="str" cm="1">
        <f t="array" ref="AV341">IF(ISERROR(INDEX(Jornadas[id],ROW()-5)),"",AS341+AT341-AU341)</f>
        <v/>
      </c>
    </row>
    <row r="342" spans="1:48" ht="15" hidden="1" customHeight="1" x14ac:dyDescent="0.3">
      <c r="A342" s="53" t="str">
        <f t="shared" si="5"/>
        <v/>
      </c>
      <c r="B342" s="54"/>
      <c r="C342" s="38" t="str" cm="1">
        <f t="array" ref="C342">IF(ISERROR(INDEX(Jornadas[id],ROW()-5)),"",INDEX(Jornadas[fecha],ROW()-5))</f>
        <v/>
      </c>
      <c r="D342" s="1" t="str" cm="1">
        <f t="array" ref="D342">IF(ISERROR(INDEX(Jornadas[id],ROW()-5)),"",COUNTIFS(_Cortes!$C:$C,INDEX(Jornadas[id],ROW()-5),_Cortes!$B:$B,LOOKUP($D$4,_Barberos!$B:$B,_Barberos!$A:$A)))</f>
        <v/>
      </c>
      <c r="E342" s="20" t="str" cm="1">
        <f t="array" ref="E342">IF(ISERROR(INDEX(Jornadas[id],ROW()-5)),"",INT(SUMIFS(Cortes[importe],Cortes[id_jornada],INDEX(Jornadas[id],ROW()-5),Cortes[id_barbero],LOOKUP($D$4,Barberos[nombre],Barberos[id]))*(INDEX(Jornadas[comision_barberos],1)/100)))</f>
        <v/>
      </c>
      <c r="F342" s="20" t="str" cm="1">
        <f t="array" ref="F342">IF(ISERROR(INDEX(Jornadas[id],ROW()-5)),"",SUMIFS(Cortes[propina],Cortes[id_jornada],INDEX(Jornadas[id],ROW()-5),Cortes[id_barbero],LOOKUP($D$4,Barberos[nombre],Barberos[id])))</f>
        <v/>
      </c>
      <c r="G342" s="20" t="str" cm="1">
        <f t="array" ref="G342">IF(ISERROR(INDEX(Jornadas[id],ROW()-5)),"",SUMIFS(Adelantos[importe],Adelantos[id_jornada],INDEX(Jornadas[id],ROW()-5),Adelantos[id_barbero],LOOKUP($D$4,Barberos[nombre],Barberos[id])))</f>
        <v/>
      </c>
      <c r="H342" s="20" t="str" cm="1">
        <f t="array" ref="H342">IF(ISERROR(INDEX(Jornadas[id],ROW()-5)),"",E342+F342-G342)</f>
        <v/>
      </c>
      <c r="I342" s="1" t="str" cm="1">
        <f t="array" ref="I342">IF(ISERROR(INDEX(Jornadas[id],ROW()-5)),"",COUNTIFS(_Cortes!$C:$C,INDEX(Jornadas[id],ROW()-5),_Cortes!$B:$B,LOOKUP($I$4,_Barberos!$B:$B,_Barberos!$A:$A)))</f>
        <v/>
      </c>
      <c r="J342" s="20" t="str" cm="1">
        <f t="array" ref="J342">IF(ISERROR(INDEX(Jornadas[id],ROW()-5)),"",INT(SUMIFS(Cortes[importe],Cortes[id_jornada],INDEX(Jornadas[id],ROW()-5),Cortes[id_barbero],LOOKUP($I$4,Barberos[nombre],Barberos[id]))*(INDEX(Jornadas[comision_barberos],1)/100)))</f>
        <v/>
      </c>
      <c r="K342" s="20" t="str" cm="1">
        <f t="array" ref="K342">IF(ISERROR(INDEX(Jornadas[id],ROW()-5)),"",SUMIFS(Cortes[propina],Cortes[id_jornada],INDEX(Jornadas[id],ROW()-5),Cortes[id_barbero],LOOKUP($I$4,Barberos[nombre],Barberos[id])))</f>
        <v/>
      </c>
      <c r="L342" s="20" t="str" cm="1">
        <f t="array" ref="L342">IF(ISERROR(INDEX(Jornadas[id],ROW()-5)),"",SUMIFS(Adelantos[importe],Adelantos[id_jornada],INDEX(Jornadas[id],ROW()-5),Adelantos[id_barbero],LOOKUP($I$4,Barberos[nombre],Barberos[id])))</f>
        <v/>
      </c>
      <c r="M342" s="20" t="str" cm="1">
        <f t="array" ref="M342">IF(ISERROR(INDEX(Jornadas[id],ROW()-5)),"",J342+K342-L342)</f>
        <v/>
      </c>
      <c r="N342" s="1" t="str" cm="1">
        <f t="array" ref="N342">IF(ISERROR(INDEX(Jornadas[id],ROW()-5)),"",COUNTIFS(_Cortes!$C:$C,INDEX(Jornadas[id],ROW()-5),_Cortes!$B:$B,LOOKUP($N$4,_Barberos!$B:$B,_Barberos!$A:$A)))</f>
        <v/>
      </c>
      <c r="O342" s="20" t="str" cm="1">
        <f t="array" ref="O342">IF(ISERROR(INDEX(Jornadas[id],ROW()-5)),"",INT(SUMIFS(Cortes[importe],Cortes[id_jornada],INDEX(Jornadas[id],ROW()-5),Cortes[id_barbero],LOOKUP($N$4,Barberos[nombre],Barberos[id]))*(INDEX(Jornadas[comision_barberos],1)/100)))</f>
        <v/>
      </c>
      <c r="P342" s="20" t="str" cm="1">
        <f t="array" ref="P342">IF(ISERROR(INDEX(Jornadas[id],ROW()-5)),"",SUMIFS(Cortes[propina],Cortes[id_jornada],INDEX(Jornadas[id],ROW()-5),Cortes[id_barbero],LOOKUP($N$4,Barberos[nombre],Barberos[id])))</f>
        <v/>
      </c>
      <c r="Q342" s="20" t="str" cm="1">
        <f t="array" ref="Q342">IF(ISERROR(INDEX(Jornadas[id],ROW()-5)),"",SUMIFS(Adelantos[importe],Adelantos[id_jornada],INDEX(Jornadas[id],ROW()-5),Adelantos[id_barbero],LOOKUP($N$4,Barberos[nombre],Barberos[id])))</f>
        <v/>
      </c>
      <c r="R342" s="20" t="str" cm="1">
        <f t="array" ref="R342">IF(ISERROR(INDEX(Jornadas[id],ROW()-5)),"",O342+P342-Q342)</f>
        <v/>
      </c>
      <c r="S342" s="1" t="str" cm="1">
        <f t="array" ref="S342">IF(ISERROR(INDEX(Jornadas[id],ROW()-5)),"",COUNTIFS(_Cortes!$C:$C,INDEX(Jornadas[id],ROW()-5),_Cortes!$B:$B,LOOKUP($S$4,_Barberos!$B:$B,_Barberos!$A:$A)))</f>
        <v/>
      </c>
      <c r="T342" s="20" t="str" cm="1">
        <f t="array" ref="T342">IF(ISERROR(INDEX(Jornadas[id],ROW()-5)),"",INT(SUMIFS(Cortes[importe],Cortes[id_jornada],INDEX(Jornadas[id],ROW()-5),Cortes[id_barbero],LOOKUP($S$4,Barberos[nombre],Barberos[id]))*(INDEX(Jornadas[comision_barberos],1)/100)))</f>
        <v/>
      </c>
      <c r="U342" s="20" t="str" cm="1">
        <f t="array" ref="U342">IF(ISERROR(INDEX(Jornadas[id],ROW()-5)),"",SUMIFS(Cortes[propina],Cortes[id_jornada],INDEX(Jornadas[id],ROW()-5),Cortes[id_barbero],LOOKUP($S$4,Barberos[nombre],Barberos[id])))</f>
        <v/>
      </c>
      <c r="V342" s="20" t="str" cm="1">
        <f t="array" ref="V342">IF(ISERROR(INDEX(Jornadas[id],ROW()-5)),"",SUMIFS(Adelantos[importe],Adelantos[id_jornada],INDEX(Jornadas[id],ROW()-5),Adelantos[id_barbero],LOOKUP($S$4,Barberos[nombre],Barberos[id])))</f>
        <v/>
      </c>
      <c r="W342" s="20" t="str" cm="1">
        <f t="array" ref="W342">IF(ISERROR(INDEX(Jornadas[id],ROW()-5)),"",T342+U342-V342)</f>
        <v/>
      </c>
      <c r="X342" s="1" t="str" cm="1">
        <f t="array" ref="X342">IF(ISERROR(INDEX(Jornadas[id],ROW()-5)),"",COUNTIFS(_Cortes!$C:$C,INDEX(Jornadas[id],ROW()-5),_Cortes!$B:$B,LOOKUP($X$4,_Barberos!$B:$B,_Barberos!$A:$A)))</f>
        <v/>
      </c>
      <c r="Y342" s="20" t="str" cm="1">
        <f t="array" ref="Y342">IF(ISERROR(INDEX(Jornadas[id],ROW()-5)),"",INT(SUMIFS(Cortes[importe],Cortes[id_jornada],INDEX(Jornadas[id],ROW()-5),Cortes[id_barbero],LOOKUP($X$4,Barberos[nombre],Barberos[id]))*(INDEX(Jornadas[comision_barberos],1)/100)))</f>
        <v/>
      </c>
      <c r="Z342" s="20" t="str" cm="1">
        <f t="array" ref="Z342">IF(ISERROR(INDEX(Jornadas[id],ROW()-5)),"",SUMIFS(Cortes[propina],Cortes[id_jornada],INDEX(Jornadas[id],ROW()-5),Cortes[id_barbero],LOOKUP($X$4,Barberos[nombre],Barberos[id])))</f>
        <v/>
      </c>
      <c r="AA342" s="20" t="str" cm="1">
        <f t="array" ref="AA342">IF(ISERROR(INDEX(Jornadas[id],ROW()-5)),"",SUMIFS(Adelantos[importe],Adelantos[id_jornada],INDEX(Jornadas[id],ROW()-5),Adelantos[id_barbero],LOOKUP($X$4,Barberos[nombre],Barberos[id])))</f>
        <v/>
      </c>
      <c r="AB342" s="20" t="str" cm="1">
        <f t="array" ref="AB342">IF(ISERROR(INDEX(Jornadas[id],ROW()-5)),"",Y342+Z342-AA342)</f>
        <v/>
      </c>
      <c r="AC342" s="1" t="str" cm="1">
        <f t="array" ref="AC342">IF(ISERROR(INDEX(Jornadas[id],ROW()-5)),"",COUNTIFS(_Cortes!$C:$C,INDEX(Jornadas[id],ROW()-5),_Cortes!$B:$B,LOOKUP($AC$4,_Barberos!$B:$B,_Barberos!$A:$A)))</f>
        <v/>
      </c>
      <c r="AD342" s="20" t="str" cm="1">
        <f t="array" ref="AD342">IF(ISERROR(INDEX(Jornadas[id],ROW()-5)),"",INT(SUMIFS(Cortes[importe],Cortes[id_jornada],INDEX(Jornadas[id],ROW()-5),Cortes[id_barbero],LOOKUP($AC$4,Barberos[nombre],Barberos[id]))*(INDEX(Jornadas[comision_barberos],1)/100)))</f>
        <v/>
      </c>
      <c r="AE342" s="20" t="str" cm="1">
        <f t="array" ref="AE342">IF(ISERROR(INDEX(Jornadas[id],ROW()-5)),"",SUMIFS(Cortes[propina],Cortes[id_jornada],INDEX(Jornadas[id],ROW()-5),Cortes[id_barbero],LOOKUP($AC$4,Barberos[nombre],Barberos[id])))</f>
        <v/>
      </c>
      <c r="AF342" s="20" t="str" cm="1">
        <f t="array" ref="AF342">IF(ISERROR(INDEX(Jornadas[id],ROW()-5)),"",SUMIFS(Adelantos[importe],Adelantos[id_jornada],INDEX(Jornadas[id],ROW()-5),Adelantos[id_barbero],LOOKUP($AC$4,Barberos[nombre],Barberos[id])))</f>
        <v/>
      </c>
      <c r="AG342" s="20" t="str" cm="1">
        <f t="array" ref="AG342">IF(ISERROR(INDEX(Jornadas[id],ROW()-5)),"",AD342+AE342-AF342)</f>
        <v/>
      </c>
      <c r="AH342" s="1" t="str" cm="1">
        <f t="array" ref="AH342">IF(ISERROR(INDEX(Jornadas[id],ROW()-5)),"",COUNTIFS(_Cortes!$C:$C,INDEX(Jornadas[id],ROW()-5),_Cortes!$B:$B,LOOKUP($AH$4,_Barberos!$B:$B,_Barberos!$A:$A)))</f>
        <v/>
      </c>
      <c r="AI342" s="20" t="str" cm="1">
        <f t="array" ref="AI342">IF(ISERROR(INDEX(Jornadas[id],ROW()-5)),"",INT(SUMIFS(Cortes[importe],Cortes[id_jornada],INDEX(Jornadas[id],ROW()-5),Cortes[id_barbero],LOOKUP($AH$4,Barberos[nombre],Barberos[id]))*(INDEX(Jornadas[comision_barberos],1)/100)))</f>
        <v/>
      </c>
      <c r="AJ342" s="20" t="str" cm="1">
        <f t="array" ref="AJ342">IF(ISERROR(INDEX(Jornadas[id],ROW()-5)),"",SUMIFS(Cortes[propina],Cortes[id_jornada],INDEX(Jornadas[id],ROW()-5),Cortes[id_barbero],LOOKUP($AH$4,Barberos[nombre],Barberos[id])))</f>
        <v/>
      </c>
      <c r="AK342" s="20" t="str" cm="1">
        <f t="array" ref="AK342">IF(ISERROR(INDEX(Jornadas[id],ROW()-5)),"",SUMIFS(Adelantos[importe],Adelantos[id_jornada],INDEX(Jornadas[id],ROW()-5),Adelantos[id_barbero],LOOKUP($AH$4,Barberos[nombre],Barberos[id])))</f>
        <v/>
      </c>
      <c r="AL342" s="20" t="str" cm="1">
        <f t="array" ref="AL342">IF(ISERROR(INDEX(Jornadas[id],ROW()-5)),"",AI342+AJ342-AK342)</f>
        <v/>
      </c>
      <c r="AM342" s="1" t="str" cm="1">
        <f t="array" ref="AM342">IF(ISERROR(INDEX(Jornadas[id],ROW()-5)),"",COUNTIFS(_Cortes!$C:$C,INDEX(Jornadas[id],ROW()-5),_Cortes!$B:$B,LOOKUP($AM$4,_Barberos!$B:$B,_Barberos!$A:$A)))</f>
        <v/>
      </c>
      <c r="AN342" s="20" t="str" cm="1">
        <f t="array" ref="AN342">IF(ISERROR(INDEX(Jornadas[id],ROW()-5)),"",INT(SUMIFS(Cortes[importe],Cortes[id_jornada],INDEX(Jornadas[id],ROW()-5),Cortes[id_barbero],LOOKUP($AM$4,Barberos[nombre],Barberos[id]))*(INDEX(Jornadas[comision_barberos],1)/100)))</f>
        <v/>
      </c>
      <c r="AO342" s="20" t="str" cm="1">
        <f t="array" ref="AO342">IF(ISERROR(INDEX(Jornadas[id],ROW()-5)),"",SUMIFS(Cortes[propina],Cortes[id_jornada],INDEX(Jornadas[id],ROW()-5),Cortes[id_barbero],LOOKUP($AM$4,Barberos[nombre],Barberos[id])))</f>
        <v/>
      </c>
      <c r="AP342" s="20" t="str" cm="1">
        <f t="array" ref="AP342">IF(ISERROR(INDEX(Jornadas[id],ROW()-5)),"",SUMIFS(Adelantos[importe],Adelantos[id_jornada],INDEX(Jornadas[id],ROW()-5),Adelantos[id_barbero],LOOKUP($AM$4,Barberos[nombre],Barberos[id])))</f>
        <v/>
      </c>
      <c r="AQ342" s="20" t="str" cm="1">
        <f t="array" ref="AQ342">IF(ISERROR(INDEX(Jornadas[id],ROW()-5)),"",AN342+AO342-AP342)</f>
        <v/>
      </c>
      <c r="AR342" s="1" t="str" cm="1">
        <f t="array" ref="AR342">IF(ISERROR(INDEX(Jornadas[id],ROW()-5)),"",COUNTIFS(_Cortes!$C:$C,INDEX(Jornadas[id],ROW()-5),_Cortes!$B:$B,LOOKUP($AR$4,_Barberos!$B:$B,_Barberos!$A:$A)))</f>
        <v/>
      </c>
      <c r="AS342" s="20" t="str" cm="1">
        <f t="array" ref="AS342">IF(ISERROR(INDEX(Jornadas[id],ROW()-5)),"",INT(SUMIFS(Cortes[importe],Cortes[id_jornada],INDEX(Jornadas[id],ROW()-5),Cortes[id_barbero],LOOKUP($AR$4,Barberos[nombre],Barberos[id]))*(INDEX(Jornadas[comision_barberos],1)/100)))</f>
        <v/>
      </c>
      <c r="AT342" s="20" t="str" cm="1">
        <f t="array" ref="AT342">IF(ISERROR(INDEX(Jornadas[id],ROW()-5)),"",SUMIFS(Cortes[propina],Cortes[id_jornada],INDEX(Jornadas[id],ROW()-5),Cortes[id_barbero],LOOKUP($AR$4,Barberos[nombre],Barberos[id])))</f>
        <v/>
      </c>
      <c r="AU342" s="20" t="str" cm="1">
        <f t="array" ref="AU342">IF(ISERROR(INDEX(Jornadas[id],ROW()-5)),"",SUMIFS(Adelantos[importe],Adelantos[id_jornada],INDEX(Jornadas[id],ROW()-5),Adelantos[id_barbero],LOOKUP($AR$4,Barberos[nombre],Barberos[id])))</f>
        <v/>
      </c>
      <c r="AV342" s="20" t="str" cm="1">
        <f t="array" ref="AV342">IF(ISERROR(INDEX(Jornadas[id],ROW()-5)),"",AS342+AT342-AU342)</f>
        <v/>
      </c>
    </row>
    <row r="343" spans="1:48" ht="15" hidden="1" customHeight="1" x14ac:dyDescent="0.3">
      <c r="A343" s="51" t="str">
        <f t="shared" si="5"/>
        <v/>
      </c>
      <c r="B343" s="52"/>
      <c r="C343" s="36" t="str" cm="1">
        <f t="array" ref="C343">IF(ISERROR(INDEX(Jornadas[id],ROW()-5)),"",INDEX(Jornadas[fecha],ROW()-5))</f>
        <v/>
      </c>
      <c r="D343" s="2" t="str" cm="1">
        <f t="array" ref="D343">IF(ISERROR(INDEX(Jornadas[id],ROW()-5)),"",COUNTIFS(_Cortes!$C:$C,INDEX(Jornadas[id],ROW()-5),_Cortes!$B:$B,LOOKUP($D$4,_Barberos!$B:$B,_Barberos!$A:$A)))</f>
        <v/>
      </c>
      <c r="E343" s="21" t="str" cm="1">
        <f t="array" ref="E343">IF(ISERROR(INDEX(Jornadas[id],ROW()-5)),"",INT(SUMIFS(Cortes[importe],Cortes[id_jornada],INDEX(Jornadas[id],ROW()-5),Cortes[id_barbero],LOOKUP($D$4,Barberos[nombre],Barberos[id]))*(INDEX(Jornadas[comision_barberos],1)/100)))</f>
        <v/>
      </c>
      <c r="F343" s="21" t="str" cm="1">
        <f t="array" ref="F343">IF(ISERROR(INDEX(Jornadas[id],ROW()-5)),"",SUMIFS(Cortes[propina],Cortes[id_jornada],INDEX(Jornadas[id],ROW()-5),Cortes[id_barbero],LOOKUP($D$4,Barberos[nombre],Barberos[id])))</f>
        <v/>
      </c>
      <c r="G343" s="21" t="str" cm="1">
        <f t="array" ref="G343">IF(ISERROR(INDEX(Jornadas[id],ROW()-5)),"",SUMIFS(Adelantos[importe],Adelantos[id_jornada],INDEX(Jornadas[id],ROW()-5),Adelantos[id_barbero],LOOKUP($D$4,Barberos[nombre],Barberos[id])))</f>
        <v/>
      </c>
      <c r="H343" s="21" t="str" cm="1">
        <f t="array" ref="H343">IF(ISERROR(INDEX(Jornadas[id],ROW()-5)),"",E343+F343-G343)</f>
        <v/>
      </c>
      <c r="I343" s="2" t="str" cm="1">
        <f t="array" ref="I343">IF(ISERROR(INDEX(Jornadas[id],ROW()-5)),"",COUNTIFS(_Cortes!$C:$C,INDEX(Jornadas[id],ROW()-5),_Cortes!$B:$B,LOOKUP($I$4,_Barberos!$B:$B,_Barberos!$A:$A)))</f>
        <v/>
      </c>
      <c r="J343" s="21" t="str" cm="1">
        <f t="array" ref="J343">IF(ISERROR(INDEX(Jornadas[id],ROW()-5)),"",INT(SUMIFS(Cortes[importe],Cortes[id_jornada],INDEX(Jornadas[id],ROW()-5),Cortes[id_barbero],LOOKUP($I$4,Barberos[nombre],Barberos[id]))*(INDEX(Jornadas[comision_barberos],1)/100)))</f>
        <v/>
      </c>
      <c r="K343" s="21" t="str" cm="1">
        <f t="array" ref="K343">IF(ISERROR(INDEX(Jornadas[id],ROW()-5)),"",SUMIFS(Cortes[propina],Cortes[id_jornada],INDEX(Jornadas[id],ROW()-5),Cortes[id_barbero],LOOKUP($I$4,Barberos[nombre],Barberos[id])))</f>
        <v/>
      </c>
      <c r="L343" s="21" t="str" cm="1">
        <f t="array" ref="L343">IF(ISERROR(INDEX(Jornadas[id],ROW()-5)),"",SUMIFS(Adelantos[importe],Adelantos[id_jornada],INDEX(Jornadas[id],ROW()-5),Adelantos[id_barbero],LOOKUP($I$4,Barberos[nombre],Barberos[id])))</f>
        <v/>
      </c>
      <c r="M343" s="21" t="str" cm="1">
        <f t="array" ref="M343">IF(ISERROR(INDEX(Jornadas[id],ROW()-5)),"",J343+K343-L343)</f>
        <v/>
      </c>
      <c r="N343" s="2" t="str" cm="1">
        <f t="array" ref="N343">IF(ISERROR(INDEX(Jornadas[id],ROW()-5)),"",COUNTIFS(_Cortes!$C:$C,INDEX(Jornadas[id],ROW()-5),_Cortes!$B:$B,LOOKUP($N$4,_Barberos!$B:$B,_Barberos!$A:$A)))</f>
        <v/>
      </c>
      <c r="O343" s="21" t="str" cm="1">
        <f t="array" ref="O343">IF(ISERROR(INDEX(Jornadas[id],ROW()-5)),"",INT(SUMIFS(Cortes[importe],Cortes[id_jornada],INDEX(Jornadas[id],ROW()-5),Cortes[id_barbero],LOOKUP($N$4,Barberos[nombre],Barberos[id]))*(INDEX(Jornadas[comision_barberos],1)/100)))</f>
        <v/>
      </c>
      <c r="P343" s="21" t="str" cm="1">
        <f t="array" ref="P343">IF(ISERROR(INDEX(Jornadas[id],ROW()-5)),"",SUMIFS(Cortes[propina],Cortes[id_jornada],INDEX(Jornadas[id],ROW()-5),Cortes[id_barbero],LOOKUP($N$4,Barberos[nombre],Barberos[id])))</f>
        <v/>
      </c>
      <c r="Q343" s="21" t="str" cm="1">
        <f t="array" ref="Q343">IF(ISERROR(INDEX(Jornadas[id],ROW()-5)),"",SUMIFS(Adelantos[importe],Adelantos[id_jornada],INDEX(Jornadas[id],ROW()-5),Adelantos[id_barbero],LOOKUP($N$4,Barberos[nombre],Barberos[id])))</f>
        <v/>
      </c>
      <c r="R343" s="21" t="str" cm="1">
        <f t="array" ref="R343">IF(ISERROR(INDEX(Jornadas[id],ROW()-5)),"",O343+P343-Q343)</f>
        <v/>
      </c>
      <c r="S343" s="2" t="str" cm="1">
        <f t="array" ref="S343">IF(ISERROR(INDEX(Jornadas[id],ROW()-5)),"",COUNTIFS(_Cortes!$C:$C,INDEX(Jornadas[id],ROW()-5),_Cortes!$B:$B,LOOKUP($S$4,_Barberos!$B:$B,_Barberos!$A:$A)))</f>
        <v/>
      </c>
      <c r="T343" s="21" t="str" cm="1">
        <f t="array" ref="T343">IF(ISERROR(INDEX(Jornadas[id],ROW()-5)),"",INT(SUMIFS(Cortes[importe],Cortes[id_jornada],INDEX(Jornadas[id],ROW()-5),Cortes[id_barbero],LOOKUP($S$4,Barberos[nombre],Barberos[id]))*(INDEX(Jornadas[comision_barberos],1)/100)))</f>
        <v/>
      </c>
      <c r="U343" s="21" t="str" cm="1">
        <f t="array" ref="U343">IF(ISERROR(INDEX(Jornadas[id],ROW()-5)),"",SUMIFS(Cortes[propina],Cortes[id_jornada],INDEX(Jornadas[id],ROW()-5),Cortes[id_barbero],LOOKUP($S$4,Barberos[nombre],Barberos[id])))</f>
        <v/>
      </c>
      <c r="V343" s="21" t="str" cm="1">
        <f t="array" ref="V343">IF(ISERROR(INDEX(Jornadas[id],ROW()-5)),"",SUMIFS(Adelantos[importe],Adelantos[id_jornada],INDEX(Jornadas[id],ROW()-5),Adelantos[id_barbero],LOOKUP($S$4,Barberos[nombre],Barberos[id])))</f>
        <v/>
      </c>
      <c r="W343" s="21" t="str" cm="1">
        <f t="array" ref="W343">IF(ISERROR(INDEX(Jornadas[id],ROW()-5)),"",T343+U343-V343)</f>
        <v/>
      </c>
      <c r="X343" s="2" t="str" cm="1">
        <f t="array" ref="X343">IF(ISERROR(INDEX(Jornadas[id],ROW()-5)),"",COUNTIFS(_Cortes!$C:$C,INDEX(Jornadas[id],ROW()-5),_Cortes!$B:$B,LOOKUP($X$4,_Barberos!$B:$B,_Barberos!$A:$A)))</f>
        <v/>
      </c>
      <c r="Y343" s="21" t="str" cm="1">
        <f t="array" ref="Y343">IF(ISERROR(INDEX(Jornadas[id],ROW()-5)),"",INT(SUMIFS(Cortes[importe],Cortes[id_jornada],INDEX(Jornadas[id],ROW()-5),Cortes[id_barbero],LOOKUP($X$4,Barberos[nombre],Barberos[id]))*(INDEX(Jornadas[comision_barberos],1)/100)))</f>
        <v/>
      </c>
      <c r="Z343" s="21" t="str" cm="1">
        <f t="array" ref="Z343">IF(ISERROR(INDEX(Jornadas[id],ROW()-5)),"",SUMIFS(Cortes[propina],Cortes[id_jornada],INDEX(Jornadas[id],ROW()-5),Cortes[id_barbero],LOOKUP($X$4,Barberos[nombre],Barberos[id])))</f>
        <v/>
      </c>
      <c r="AA343" s="21" t="str" cm="1">
        <f t="array" ref="AA343">IF(ISERROR(INDEX(Jornadas[id],ROW()-5)),"",SUMIFS(Adelantos[importe],Adelantos[id_jornada],INDEX(Jornadas[id],ROW()-5),Adelantos[id_barbero],LOOKUP($X$4,Barberos[nombre],Barberos[id])))</f>
        <v/>
      </c>
      <c r="AB343" s="21" t="str" cm="1">
        <f t="array" ref="AB343">IF(ISERROR(INDEX(Jornadas[id],ROW()-5)),"",Y343+Z343-AA343)</f>
        <v/>
      </c>
      <c r="AC343" s="2" t="str" cm="1">
        <f t="array" ref="AC343">IF(ISERROR(INDEX(Jornadas[id],ROW()-5)),"",COUNTIFS(_Cortes!$C:$C,INDEX(Jornadas[id],ROW()-5),_Cortes!$B:$B,LOOKUP($AC$4,_Barberos!$B:$B,_Barberos!$A:$A)))</f>
        <v/>
      </c>
      <c r="AD343" s="21" t="str" cm="1">
        <f t="array" ref="AD343">IF(ISERROR(INDEX(Jornadas[id],ROW()-5)),"",INT(SUMIFS(Cortes[importe],Cortes[id_jornada],INDEX(Jornadas[id],ROW()-5),Cortes[id_barbero],LOOKUP($AC$4,Barberos[nombre],Barberos[id]))*(INDEX(Jornadas[comision_barberos],1)/100)))</f>
        <v/>
      </c>
      <c r="AE343" s="21" t="str" cm="1">
        <f t="array" ref="AE343">IF(ISERROR(INDEX(Jornadas[id],ROW()-5)),"",SUMIFS(Cortes[propina],Cortes[id_jornada],INDEX(Jornadas[id],ROW()-5),Cortes[id_barbero],LOOKUP($AC$4,Barberos[nombre],Barberos[id])))</f>
        <v/>
      </c>
      <c r="AF343" s="21" t="str" cm="1">
        <f t="array" ref="AF343">IF(ISERROR(INDEX(Jornadas[id],ROW()-5)),"",SUMIFS(Adelantos[importe],Adelantos[id_jornada],INDEX(Jornadas[id],ROW()-5),Adelantos[id_barbero],LOOKUP($AC$4,Barberos[nombre],Barberos[id])))</f>
        <v/>
      </c>
      <c r="AG343" s="21" t="str" cm="1">
        <f t="array" ref="AG343">IF(ISERROR(INDEX(Jornadas[id],ROW()-5)),"",AD343+AE343-AF343)</f>
        <v/>
      </c>
      <c r="AH343" s="2" t="str" cm="1">
        <f t="array" ref="AH343">IF(ISERROR(INDEX(Jornadas[id],ROW()-5)),"",COUNTIFS(_Cortes!$C:$C,INDEX(Jornadas[id],ROW()-5),_Cortes!$B:$B,LOOKUP($AH$4,_Barberos!$B:$B,_Barberos!$A:$A)))</f>
        <v/>
      </c>
      <c r="AI343" s="21" t="str" cm="1">
        <f t="array" ref="AI343">IF(ISERROR(INDEX(Jornadas[id],ROW()-5)),"",INT(SUMIFS(Cortes[importe],Cortes[id_jornada],INDEX(Jornadas[id],ROW()-5),Cortes[id_barbero],LOOKUP($AH$4,Barberos[nombre],Barberos[id]))*(INDEX(Jornadas[comision_barberos],1)/100)))</f>
        <v/>
      </c>
      <c r="AJ343" s="21" t="str" cm="1">
        <f t="array" ref="AJ343">IF(ISERROR(INDEX(Jornadas[id],ROW()-5)),"",SUMIFS(Cortes[propina],Cortes[id_jornada],INDEX(Jornadas[id],ROW()-5),Cortes[id_barbero],LOOKUP($AH$4,Barberos[nombre],Barberos[id])))</f>
        <v/>
      </c>
      <c r="AK343" s="21" t="str" cm="1">
        <f t="array" ref="AK343">IF(ISERROR(INDEX(Jornadas[id],ROW()-5)),"",SUMIFS(Adelantos[importe],Adelantos[id_jornada],INDEX(Jornadas[id],ROW()-5),Adelantos[id_barbero],LOOKUP($AH$4,Barberos[nombre],Barberos[id])))</f>
        <v/>
      </c>
      <c r="AL343" s="21" t="str" cm="1">
        <f t="array" ref="AL343">IF(ISERROR(INDEX(Jornadas[id],ROW()-5)),"",AI343+AJ343-AK343)</f>
        <v/>
      </c>
      <c r="AM343" s="2" t="str" cm="1">
        <f t="array" ref="AM343">IF(ISERROR(INDEX(Jornadas[id],ROW()-5)),"",COUNTIFS(_Cortes!$C:$C,INDEX(Jornadas[id],ROW()-5),_Cortes!$B:$B,LOOKUP($AM$4,_Barberos!$B:$B,_Barberos!$A:$A)))</f>
        <v/>
      </c>
      <c r="AN343" s="21" t="str" cm="1">
        <f t="array" ref="AN343">IF(ISERROR(INDEX(Jornadas[id],ROW()-5)),"",INT(SUMIFS(Cortes[importe],Cortes[id_jornada],INDEX(Jornadas[id],ROW()-5),Cortes[id_barbero],LOOKUP($AM$4,Barberos[nombre],Barberos[id]))*(INDEX(Jornadas[comision_barberos],1)/100)))</f>
        <v/>
      </c>
      <c r="AO343" s="21" t="str" cm="1">
        <f t="array" ref="AO343">IF(ISERROR(INDEX(Jornadas[id],ROW()-5)),"",SUMIFS(Cortes[propina],Cortes[id_jornada],INDEX(Jornadas[id],ROW()-5),Cortes[id_barbero],LOOKUP($AM$4,Barberos[nombre],Barberos[id])))</f>
        <v/>
      </c>
      <c r="AP343" s="21" t="str" cm="1">
        <f t="array" ref="AP343">IF(ISERROR(INDEX(Jornadas[id],ROW()-5)),"",SUMIFS(Adelantos[importe],Adelantos[id_jornada],INDEX(Jornadas[id],ROW()-5),Adelantos[id_barbero],LOOKUP($AM$4,Barberos[nombre],Barberos[id])))</f>
        <v/>
      </c>
      <c r="AQ343" s="21" t="str" cm="1">
        <f t="array" ref="AQ343">IF(ISERROR(INDEX(Jornadas[id],ROW()-5)),"",AN343+AO343-AP343)</f>
        <v/>
      </c>
      <c r="AR343" s="2" t="str" cm="1">
        <f t="array" ref="AR343">IF(ISERROR(INDEX(Jornadas[id],ROW()-5)),"",COUNTIFS(_Cortes!$C:$C,INDEX(Jornadas[id],ROW()-5),_Cortes!$B:$B,LOOKUP($AR$4,_Barberos!$B:$B,_Barberos!$A:$A)))</f>
        <v/>
      </c>
      <c r="AS343" s="21" t="str" cm="1">
        <f t="array" ref="AS343">IF(ISERROR(INDEX(Jornadas[id],ROW()-5)),"",INT(SUMIFS(Cortes[importe],Cortes[id_jornada],INDEX(Jornadas[id],ROW()-5),Cortes[id_barbero],LOOKUP($AR$4,Barberos[nombre],Barberos[id]))*(INDEX(Jornadas[comision_barberos],1)/100)))</f>
        <v/>
      </c>
      <c r="AT343" s="21" t="str" cm="1">
        <f t="array" ref="AT343">IF(ISERROR(INDEX(Jornadas[id],ROW()-5)),"",SUMIFS(Cortes[propina],Cortes[id_jornada],INDEX(Jornadas[id],ROW()-5),Cortes[id_barbero],LOOKUP($AR$4,Barberos[nombre],Barberos[id])))</f>
        <v/>
      </c>
      <c r="AU343" s="21" t="str" cm="1">
        <f t="array" ref="AU343">IF(ISERROR(INDEX(Jornadas[id],ROW()-5)),"",SUMIFS(Adelantos[importe],Adelantos[id_jornada],INDEX(Jornadas[id],ROW()-5),Adelantos[id_barbero],LOOKUP($AR$4,Barberos[nombre],Barberos[id])))</f>
        <v/>
      </c>
      <c r="AV343" s="21" t="str" cm="1">
        <f t="array" ref="AV343">IF(ISERROR(INDEX(Jornadas[id],ROW()-5)),"",AS343+AT343-AU343)</f>
        <v/>
      </c>
    </row>
    <row r="344" spans="1:48" ht="15" hidden="1" customHeight="1" x14ac:dyDescent="0.3">
      <c r="A344" s="53" t="str">
        <f t="shared" si="5"/>
        <v/>
      </c>
      <c r="B344" s="54"/>
      <c r="C344" s="38" t="str" cm="1">
        <f t="array" ref="C344">IF(ISERROR(INDEX(Jornadas[id],ROW()-5)),"",INDEX(Jornadas[fecha],ROW()-5))</f>
        <v/>
      </c>
      <c r="D344" s="1" t="str" cm="1">
        <f t="array" ref="D344">IF(ISERROR(INDEX(Jornadas[id],ROW()-5)),"",COUNTIFS(_Cortes!$C:$C,INDEX(Jornadas[id],ROW()-5),_Cortes!$B:$B,LOOKUP($D$4,_Barberos!$B:$B,_Barberos!$A:$A)))</f>
        <v/>
      </c>
      <c r="E344" s="20" t="str" cm="1">
        <f t="array" ref="E344">IF(ISERROR(INDEX(Jornadas[id],ROW()-5)),"",INT(SUMIFS(Cortes[importe],Cortes[id_jornada],INDEX(Jornadas[id],ROW()-5),Cortes[id_barbero],LOOKUP($D$4,Barberos[nombre],Barberos[id]))*(INDEX(Jornadas[comision_barberos],1)/100)))</f>
        <v/>
      </c>
      <c r="F344" s="20" t="str" cm="1">
        <f t="array" ref="F344">IF(ISERROR(INDEX(Jornadas[id],ROW()-5)),"",SUMIFS(Cortes[propina],Cortes[id_jornada],INDEX(Jornadas[id],ROW()-5),Cortes[id_barbero],LOOKUP($D$4,Barberos[nombre],Barberos[id])))</f>
        <v/>
      </c>
      <c r="G344" s="20" t="str" cm="1">
        <f t="array" ref="G344">IF(ISERROR(INDEX(Jornadas[id],ROW()-5)),"",SUMIFS(Adelantos[importe],Adelantos[id_jornada],INDEX(Jornadas[id],ROW()-5),Adelantos[id_barbero],LOOKUP($D$4,Barberos[nombre],Barberos[id])))</f>
        <v/>
      </c>
      <c r="H344" s="20" t="str" cm="1">
        <f t="array" ref="H344">IF(ISERROR(INDEX(Jornadas[id],ROW()-5)),"",E344+F344-G344)</f>
        <v/>
      </c>
      <c r="I344" s="1" t="str" cm="1">
        <f t="array" ref="I344">IF(ISERROR(INDEX(Jornadas[id],ROW()-5)),"",COUNTIFS(_Cortes!$C:$C,INDEX(Jornadas[id],ROW()-5),_Cortes!$B:$B,LOOKUP($I$4,_Barberos!$B:$B,_Barberos!$A:$A)))</f>
        <v/>
      </c>
      <c r="J344" s="20" t="str" cm="1">
        <f t="array" ref="J344">IF(ISERROR(INDEX(Jornadas[id],ROW()-5)),"",INT(SUMIFS(Cortes[importe],Cortes[id_jornada],INDEX(Jornadas[id],ROW()-5),Cortes[id_barbero],LOOKUP($I$4,Barberos[nombre],Barberos[id]))*(INDEX(Jornadas[comision_barberos],1)/100)))</f>
        <v/>
      </c>
      <c r="K344" s="20" t="str" cm="1">
        <f t="array" ref="K344">IF(ISERROR(INDEX(Jornadas[id],ROW()-5)),"",SUMIFS(Cortes[propina],Cortes[id_jornada],INDEX(Jornadas[id],ROW()-5),Cortes[id_barbero],LOOKUP($I$4,Barberos[nombre],Barberos[id])))</f>
        <v/>
      </c>
      <c r="L344" s="20" t="str" cm="1">
        <f t="array" ref="L344">IF(ISERROR(INDEX(Jornadas[id],ROW()-5)),"",SUMIFS(Adelantos[importe],Adelantos[id_jornada],INDEX(Jornadas[id],ROW()-5),Adelantos[id_barbero],LOOKUP($I$4,Barberos[nombre],Barberos[id])))</f>
        <v/>
      </c>
      <c r="M344" s="20" t="str" cm="1">
        <f t="array" ref="M344">IF(ISERROR(INDEX(Jornadas[id],ROW()-5)),"",J344+K344-L344)</f>
        <v/>
      </c>
      <c r="N344" s="1" t="str" cm="1">
        <f t="array" ref="N344">IF(ISERROR(INDEX(Jornadas[id],ROW()-5)),"",COUNTIFS(_Cortes!$C:$C,INDEX(Jornadas[id],ROW()-5),_Cortes!$B:$B,LOOKUP($N$4,_Barberos!$B:$B,_Barberos!$A:$A)))</f>
        <v/>
      </c>
      <c r="O344" s="20" t="str" cm="1">
        <f t="array" ref="O344">IF(ISERROR(INDEX(Jornadas[id],ROW()-5)),"",INT(SUMIFS(Cortes[importe],Cortes[id_jornada],INDEX(Jornadas[id],ROW()-5),Cortes[id_barbero],LOOKUP($N$4,Barberos[nombre],Barberos[id]))*(INDEX(Jornadas[comision_barberos],1)/100)))</f>
        <v/>
      </c>
      <c r="P344" s="20" t="str" cm="1">
        <f t="array" ref="P344">IF(ISERROR(INDEX(Jornadas[id],ROW()-5)),"",SUMIFS(Cortes[propina],Cortes[id_jornada],INDEX(Jornadas[id],ROW()-5),Cortes[id_barbero],LOOKUP($N$4,Barberos[nombre],Barberos[id])))</f>
        <v/>
      </c>
      <c r="Q344" s="20" t="str" cm="1">
        <f t="array" ref="Q344">IF(ISERROR(INDEX(Jornadas[id],ROW()-5)),"",SUMIFS(Adelantos[importe],Adelantos[id_jornada],INDEX(Jornadas[id],ROW()-5),Adelantos[id_barbero],LOOKUP($N$4,Barberos[nombre],Barberos[id])))</f>
        <v/>
      </c>
      <c r="R344" s="20" t="str" cm="1">
        <f t="array" ref="R344">IF(ISERROR(INDEX(Jornadas[id],ROW()-5)),"",O344+P344-Q344)</f>
        <v/>
      </c>
      <c r="S344" s="1" t="str" cm="1">
        <f t="array" ref="S344">IF(ISERROR(INDEX(Jornadas[id],ROW()-5)),"",COUNTIFS(_Cortes!$C:$C,INDEX(Jornadas[id],ROW()-5),_Cortes!$B:$B,LOOKUP($S$4,_Barberos!$B:$B,_Barberos!$A:$A)))</f>
        <v/>
      </c>
      <c r="T344" s="20" t="str" cm="1">
        <f t="array" ref="T344">IF(ISERROR(INDEX(Jornadas[id],ROW()-5)),"",INT(SUMIFS(Cortes[importe],Cortes[id_jornada],INDEX(Jornadas[id],ROW()-5),Cortes[id_barbero],LOOKUP($S$4,Barberos[nombre],Barberos[id]))*(INDEX(Jornadas[comision_barberos],1)/100)))</f>
        <v/>
      </c>
      <c r="U344" s="20" t="str" cm="1">
        <f t="array" ref="U344">IF(ISERROR(INDEX(Jornadas[id],ROW()-5)),"",SUMIFS(Cortes[propina],Cortes[id_jornada],INDEX(Jornadas[id],ROW()-5),Cortes[id_barbero],LOOKUP($S$4,Barberos[nombre],Barberos[id])))</f>
        <v/>
      </c>
      <c r="V344" s="20" t="str" cm="1">
        <f t="array" ref="V344">IF(ISERROR(INDEX(Jornadas[id],ROW()-5)),"",SUMIFS(Adelantos[importe],Adelantos[id_jornada],INDEX(Jornadas[id],ROW()-5),Adelantos[id_barbero],LOOKUP($S$4,Barberos[nombre],Barberos[id])))</f>
        <v/>
      </c>
      <c r="W344" s="20" t="str" cm="1">
        <f t="array" ref="W344">IF(ISERROR(INDEX(Jornadas[id],ROW()-5)),"",T344+U344-V344)</f>
        <v/>
      </c>
      <c r="X344" s="1" t="str" cm="1">
        <f t="array" ref="X344">IF(ISERROR(INDEX(Jornadas[id],ROW()-5)),"",COUNTIFS(_Cortes!$C:$C,INDEX(Jornadas[id],ROW()-5),_Cortes!$B:$B,LOOKUP($X$4,_Barberos!$B:$B,_Barberos!$A:$A)))</f>
        <v/>
      </c>
      <c r="Y344" s="20" t="str" cm="1">
        <f t="array" ref="Y344">IF(ISERROR(INDEX(Jornadas[id],ROW()-5)),"",INT(SUMIFS(Cortes[importe],Cortes[id_jornada],INDEX(Jornadas[id],ROW()-5),Cortes[id_barbero],LOOKUP($X$4,Barberos[nombre],Barberos[id]))*(INDEX(Jornadas[comision_barberos],1)/100)))</f>
        <v/>
      </c>
      <c r="Z344" s="20" t="str" cm="1">
        <f t="array" ref="Z344">IF(ISERROR(INDEX(Jornadas[id],ROW()-5)),"",SUMIFS(Cortes[propina],Cortes[id_jornada],INDEX(Jornadas[id],ROW()-5),Cortes[id_barbero],LOOKUP($X$4,Barberos[nombre],Barberos[id])))</f>
        <v/>
      </c>
      <c r="AA344" s="20" t="str" cm="1">
        <f t="array" ref="AA344">IF(ISERROR(INDEX(Jornadas[id],ROW()-5)),"",SUMIFS(Adelantos[importe],Adelantos[id_jornada],INDEX(Jornadas[id],ROW()-5),Adelantos[id_barbero],LOOKUP($X$4,Barberos[nombre],Barberos[id])))</f>
        <v/>
      </c>
      <c r="AB344" s="20" t="str" cm="1">
        <f t="array" ref="AB344">IF(ISERROR(INDEX(Jornadas[id],ROW()-5)),"",Y344+Z344-AA344)</f>
        <v/>
      </c>
      <c r="AC344" s="1" t="str" cm="1">
        <f t="array" ref="AC344">IF(ISERROR(INDEX(Jornadas[id],ROW()-5)),"",COUNTIFS(_Cortes!$C:$C,INDEX(Jornadas[id],ROW()-5),_Cortes!$B:$B,LOOKUP($AC$4,_Barberos!$B:$B,_Barberos!$A:$A)))</f>
        <v/>
      </c>
      <c r="AD344" s="20" t="str" cm="1">
        <f t="array" ref="AD344">IF(ISERROR(INDEX(Jornadas[id],ROW()-5)),"",INT(SUMIFS(Cortes[importe],Cortes[id_jornada],INDEX(Jornadas[id],ROW()-5),Cortes[id_barbero],LOOKUP($AC$4,Barberos[nombre],Barberos[id]))*(INDEX(Jornadas[comision_barberos],1)/100)))</f>
        <v/>
      </c>
      <c r="AE344" s="20" t="str" cm="1">
        <f t="array" ref="AE344">IF(ISERROR(INDEX(Jornadas[id],ROW()-5)),"",SUMIFS(Cortes[propina],Cortes[id_jornada],INDEX(Jornadas[id],ROW()-5),Cortes[id_barbero],LOOKUP($AC$4,Barberos[nombre],Barberos[id])))</f>
        <v/>
      </c>
      <c r="AF344" s="20" t="str" cm="1">
        <f t="array" ref="AF344">IF(ISERROR(INDEX(Jornadas[id],ROW()-5)),"",SUMIFS(Adelantos[importe],Adelantos[id_jornada],INDEX(Jornadas[id],ROW()-5),Adelantos[id_barbero],LOOKUP($AC$4,Barberos[nombre],Barberos[id])))</f>
        <v/>
      </c>
      <c r="AG344" s="20" t="str" cm="1">
        <f t="array" ref="AG344">IF(ISERROR(INDEX(Jornadas[id],ROW()-5)),"",AD344+AE344-AF344)</f>
        <v/>
      </c>
      <c r="AH344" s="1" t="str" cm="1">
        <f t="array" ref="AH344">IF(ISERROR(INDEX(Jornadas[id],ROW()-5)),"",COUNTIFS(_Cortes!$C:$C,INDEX(Jornadas[id],ROW()-5),_Cortes!$B:$B,LOOKUP($AH$4,_Barberos!$B:$B,_Barberos!$A:$A)))</f>
        <v/>
      </c>
      <c r="AI344" s="20" t="str" cm="1">
        <f t="array" ref="AI344">IF(ISERROR(INDEX(Jornadas[id],ROW()-5)),"",INT(SUMIFS(Cortes[importe],Cortes[id_jornada],INDEX(Jornadas[id],ROW()-5),Cortes[id_barbero],LOOKUP($AH$4,Barberos[nombre],Barberos[id]))*(INDEX(Jornadas[comision_barberos],1)/100)))</f>
        <v/>
      </c>
      <c r="AJ344" s="20" t="str" cm="1">
        <f t="array" ref="AJ344">IF(ISERROR(INDEX(Jornadas[id],ROW()-5)),"",SUMIFS(Cortes[propina],Cortes[id_jornada],INDEX(Jornadas[id],ROW()-5),Cortes[id_barbero],LOOKUP($AH$4,Barberos[nombre],Barberos[id])))</f>
        <v/>
      </c>
      <c r="AK344" s="20" t="str" cm="1">
        <f t="array" ref="AK344">IF(ISERROR(INDEX(Jornadas[id],ROW()-5)),"",SUMIFS(Adelantos[importe],Adelantos[id_jornada],INDEX(Jornadas[id],ROW()-5),Adelantos[id_barbero],LOOKUP($AH$4,Barberos[nombre],Barberos[id])))</f>
        <v/>
      </c>
      <c r="AL344" s="20" t="str" cm="1">
        <f t="array" ref="AL344">IF(ISERROR(INDEX(Jornadas[id],ROW()-5)),"",AI344+AJ344-AK344)</f>
        <v/>
      </c>
      <c r="AM344" s="1" t="str" cm="1">
        <f t="array" ref="AM344">IF(ISERROR(INDEX(Jornadas[id],ROW()-5)),"",COUNTIFS(_Cortes!$C:$C,INDEX(Jornadas[id],ROW()-5),_Cortes!$B:$B,LOOKUP($AM$4,_Barberos!$B:$B,_Barberos!$A:$A)))</f>
        <v/>
      </c>
      <c r="AN344" s="20" t="str" cm="1">
        <f t="array" ref="AN344">IF(ISERROR(INDEX(Jornadas[id],ROW()-5)),"",INT(SUMIFS(Cortes[importe],Cortes[id_jornada],INDEX(Jornadas[id],ROW()-5),Cortes[id_barbero],LOOKUP($AM$4,Barberos[nombre],Barberos[id]))*(INDEX(Jornadas[comision_barberos],1)/100)))</f>
        <v/>
      </c>
      <c r="AO344" s="20" t="str" cm="1">
        <f t="array" ref="AO344">IF(ISERROR(INDEX(Jornadas[id],ROW()-5)),"",SUMIFS(Cortes[propina],Cortes[id_jornada],INDEX(Jornadas[id],ROW()-5),Cortes[id_barbero],LOOKUP($AM$4,Barberos[nombre],Barberos[id])))</f>
        <v/>
      </c>
      <c r="AP344" s="20" t="str" cm="1">
        <f t="array" ref="AP344">IF(ISERROR(INDEX(Jornadas[id],ROW()-5)),"",SUMIFS(Adelantos[importe],Adelantos[id_jornada],INDEX(Jornadas[id],ROW()-5),Adelantos[id_barbero],LOOKUP($AM$4,Barberos[nombre],Barberos[id])))</f>
        <v/>
      </c>
      <c r="AQ344" s="20" t="str" cm="1">
        <f t="array" ref="AQ344">IF(ISERROR(INDEX(Jornadas[id],ROW()-5)),"",AN344+AO344-AP344)</f>
        <v/>
      </c>
      <c r="AR344" s="1" t="str" cm="1">
        <f t="array" ref="AR344">IF(ISERROR(INDEX(Jornadas[id],ROW()-5)),"",COUNTIFS(_Cortes!$C:$C,INDEX(Jornadas[id],ROW()-5),_Cortes!$B:$B,LOOKUP($AR$4,_Barberos!$B:$B,_Barberos!$A:$A)))</f>
        <v/>
      </c>
      <c r="AS344" s="20" t="str" cm="1">
        <f t="array" ref="AS344">IF(ISERROR(INDEX(Jornadas[id],ROW()-5)),"",INT(SUMIFS(Cortes[importe],Cortes[id_jornada],INDEX(Jornadas[id],ROW()-5),Cortes[id_barbero],LOOKUP($AR$4,Barberos[nombre],Barberos[id]))*(INDEX(Jornadas[comision_barberos],1)/100)))</f>
        <v/>
      </c>
      <c r="AT344" s="20" t="str" cm="1">
        <f t="array" ref="AT344">IF(ISERROR(INDEX(Jornadas[id],ROW()-5)),"",SUMIFS(Cortes[propina],Cortes[id_jornada],INDEX(Jornadas[id],ROW()-5),Cortes[id_barbero],LOOKUP($AR$4,Barberos[nombre],Barberos[id])))</f>
        <v/>
      </c>
      <c r="AU344" s="20" t="str" cm="1">
        <f t="array" ref="AU344">IF(ISERROR(INDEX(Jornadas[id],ROW()-5)),"",SUMIFS(Adelantos[importe],Adelantos[id_jornada],INDEX(Jornadas[id],ROW()-5),Adelantos[id_barbero],LOOKUP($AR$4,Barberos[nombre],Barberos[id])))</f>
        <v/>
      </c>
      <c r="AV344" s="20" t="str" cm="1">
        <f t="array" ref="AV344">IF(ISERROR(INDEX(Jornadas[id],ROW()-5)),"",AS344+AT344-AU344)</f>
        <v/>
      </c>
    </row>
    <row r="345" spans="1:48" ht="15" hidden="1" customHeight="1" x14ac:dyDescent="0.3">
      <c r="A345" s="51" t="str">
        <f t="shared" si="5"/>
        <v/>
      </c>
      <c r="B345" s="52"/>
      <c r="C345" s="36" t="str" cm="1">
        <f t="array" ref="C345">IF(ISERROR(INDEX(Jornadas[id],ROW()-5)),"",INDEX(Jornadas[fecha],ROW()-5))</f>
        <v/>
      </c>
      <c r="D345" s="2" t="str" cm="1">
        <f t="array" ref="D345">IF(ISERROR(INDEX(Jornadas[id],ROW()-5)),"",COUNTIFS(_Cortes!$C:$C,INDEX(Jornadas[id],ROW()-5),_Cortes!$B:$B,LOOKUP($D$4,_Barberos!$B:$B,_Barberos!$A:$A)))</f>
        <v/>
      </c>
      <c r="E345" s="21" t="str" cm="1">
        <f t="array" ref="E345">IF(ISERROR(INDEX(Jornadas[id],ROW()-5)),"",INT(SUMIFS(Cortes[importe],Cortes[id_jornada],INDEX(Jornadas[id],ROW()-5),Cortes[id_barbero],LOOKUP($D$4,Barberos[nombre],Barberos[id]))*(INDEX(Jornadas[comision_barberos],1)/100)))</f>
        <v/>
      </c>
      <c r="F345" s="21" t="str" cm="1">
        <f t="array" ref="F345">IF(ISERROR(INDEX(Jornadas[id],ROW()-5)),"",SUMIFS(Cortes[propina],Cortes[id_jornada],INDEX(Jornadas[id],ROW()-5),Cortes[id_barbero],LOOKUP($D$4,Barberos[nombre],Barberos[id])))</f>
        <v/>
      </c>
      <c r="G345" s="21" t="str" cm="1">
        <f t="array" ref="G345">IF(ISERROR(INDEX(Jornadas[id],ROW()-5)),"",SUMIFS(Adelantos[importe],Adelantos[id_jornada],INDEX(Jornadas[id],ROW()-5),Adelantos[id_barbero],LOOKUP($D$4,Barberos[nombre],Barberos[id])))</f>
        <v/>
      </c>
      <c r="H345" s="21" t="str" cm="1">
        <f t="array" ref="H345">IF(ISERROR(INDEX(Jornadas[id],ROW()-5)),"",E345+F345-G345)</f>
        <v/>
      </c>
      <c r="I345" s="2" t="str" cm="1">
        <f t="array" ref="I345">IF(ISERROR(INDEX(Jornadas[id],ROW()-5)),"",COUNTIFS(_Cortes!$C:$C,INDEX(Jornadas[id],ROW()-5),_Cortes!$B:$B,LOOKUP($I$4,_Barberos!$B:$B,_Barberos!$A:$A)))</f>
        <v/>
      </c>
      <c r="J345" s="21" t="str" cm="1">
        <f t="array" ref="J345">IF(ISERROR(INDEX(Jornadas[id],ROW()-5)),"",INT(SUMIFS(Cortes[importe],Cortes[id_jornada],INDEX(Jornadas[id],ROW()-5),Cortes[id_barbero],LOOKUP($I$4,Barberos[nombre],Barberos[id]))*(INDEX(Jornadas[comision_barberos],1)/100)))</f>
        <v/>
      </c>
      <c r="K345" s="21" t="str" cm="1">
        <f t="array" ref="K345">IF(ISERROR(INDEX(Jornadas[id],ROW()-5)),"",SUMIFS(Cortes[propina],Cortes[id_jornada],INDEX(Jornadas[id],ROW()-5),Cortes[id_barbero],LOOKUP($I$4,Barberos[nombre],Barberos[id])))</f>
        <v/>
      </c>
      <c r="L345" s="21" t="str" cm="1">
        <f t="array" ref="L345">IF(ISERROR(INDEX(Jornadas[id],ROW()-5)),"",SUMIFS(Adelantos[importe],Adelantos[id_jornada],INDEX(Jornadas[id],ROW()-5),Adelantos[id_barbero],LOOKUP($I$4,Barberos[nombre],Barberos[id])))</f>
        <v/>
      </c>
      <c r="M345" s="21" t="str" cm="1">
        <f t="array" ref="M345">IF(ISERROR(INDEX(Jornadas[id],ROW()-5)),"",J345+K345-L345)</f>
        <v/>
      </c>
      <c r="N345" s="2" t="str" cm="1">
        <f t="array" ref="N345">IF(ISERROR(INDEX(Jornadas[id],ROW()-5)),"",COUNTIFS(_Cortes!$C:$C,INDEX(Jornadas[id],ROW()-5),_Cortes!$B:$B,LOOKUP($N$4,_Barberos!$B:$B,_Barberos!$A:$A)))</f>
        <v/>
      </c>
      <c r="O345" s="21" t="str" cm="1">
        <f t="array" ref="O345">IF(ISERROR(INDEX(Jornadas[id],ROW()-5)),"",INT(SUMIFS(Cortes[importe],Cortes[id_jornada],INDEX(Jornadas[id],ROW()-5),Cortes[id_barbero],LOOKUP($N$4,Barberos[nombre],Barberos[id]))*(INDEX(Jornadas[comision_barberos],1)/100)))</f>
        <v/>
      </c>
      <c r="P345" s="21" t="str" cm="1">
        <f t="array" ref="P345">IF(ISERROR(INDEX(Jornadas[id],ROW()-5)),"",SUMIFS(Cortes[propina],Cortes[id_jornada],INDEX(Jornadas[id],ROW()-5),Cortes[id_barbero],LOOKUP($N$4,Barberos[nombre],Barberos[id])))</f>
        <v/>
      </c>
      <c r="Q345" s="21" t="str" cm="1">
        <f t="array" ref="Q345">IF(ISERROR(INDEX(Jornadas[id],ROW()-5)),"",SUMIFS(Adelantos[importe],Adelantos[id_jornada],INDEX(Jornadas[id],ROW()-5),Adelantos[id_barbero],LOOKUP($N$4,Barberos[nombre],Barberos[id])))</f>
        <v/>
      </c>
      <c r="R345" s="21" t="str" cm="1">
        <f t="array" ref="R345">IF(ISERROR(INDEX(Jornadas[id],ROW()-5)),"",O345+P345-Q345)</f>
        <v/>
      </c>
      <c r="S345" s="2" t="str" cm="1">
        <f t="array" ref="S345">IF(ISERROR(INDEX(Jornadas[id],ROW()-5)),"",COUNTIFS(_Cortes!$C:$C,INDEX(Jornadas[id],ROW()-5),_Cortes!$B:$B,LOOKUP($S$4,_Barberos!$B:$B,_Barberos!$A:$A)))</f>
        <v/>
      </c>
      <c r="T345" s="21" t="str" cm="1">
        <f t="array" ref="T345">IF(ISERROR(INDEX(Jornadas[id],ROW()-5)),"",INT(SUMIFS(Cortes[importe],Cortes[id_jornada],INDEX(Jornadas[id],ROW()-5),Cortes[id_barbero],LOOKUP($S$4,Barberos[nombre],Barberos[id]))*(INDEX(Jornadas[comision_barberos],1)/100)))</f>
        <v/>
      </c>
      <c r="U345" s="21" t="str" cm="1">
        <f t="array" ref="U345">IF(ISERROR(INDEX(Jornadas[id],ROW()-5)),"",SUMIFS(Cortes[propina],Cortes[id_jornada],INDEX(Jornadas[id],ROW()-5),Cortes[id_barbero],LOOKUP($S$4,Barberos[nombre],Barberos[id])))</f>
        <v/>
      </c>
      <c r="V345" s="21" t="str" cm="1">
        <f t="array" ref="V345">IF(ISERROR(INDEX(Jornadas[id],ROW()-5)),"",SUMIFS(Adelantos[importe],Adelantos[id_jornada],INDEX(Jornadas[id],ROW()-5),Adelantos[id_barbero],LOOKUP($S$4,Barberos[nombre],Barberos[id])))</f>
        <v/>
      </c>
      <c r="W345" s="21" t="str" cm="1">
        <f t="array" ref="W345">IF(ISERROR(INDEX(Jornadas[id],ROW()-5)),"",T345+U345-V345)</f>
        <v/>
      </c>
      <c r="X345" s="2" t="str" cm="1">
        <f t="array" ref="X345">IF(ISERROR(INDEX(Jornadas[id],ROW()-5)),"",COUNTIFS(_Cortes!$C:$C,INDEX(Jornadas[id],ROW()-5),_Cortes!$B:$B,LOOKUP($X$4,_Barberos!$B:$B,_Barberos!$A:$A)))</f>
        <v/>
      </c>
      <c r="Y345" s="21" t="str" cm="1">
        <f t="array" ref="Y345">IF(ISERROR(INDEX(Jornadas[id],ROW()-5)),"",INT(SUMIFS(Cortes[importe],Cortes[id_jornada],INDEX(Jornadas[id],ROW()-5),Cortes[id_barbero],LOOKUP($X$4,Barberos[nombre],Barberos[id]))*(INDEX(Jornadas[comision_barberos],1)/100)))</f>
        <v/>
      </c>
      <c r="Z345" s="21" t="str" cm="1">
        <f t="array" ref="Z345">IF(ISERROR(INDEX(Jornadas[id],ROW()-5)),"",SUMIFS(Cortes[propina],Cortes[id_jornada],INDEX(Jornadas[id],ROW()-5),Cortes[id_barbero],LOOKUP($X$4,Barberos[nombre],Barberos[id])))</f>
        <v/>
      </c>
      <c r="AA345" s="21" t="str" cm="1">
        <f t="array" ref="AA345">IF(ISERROR(INDEX(Jornadas[id],ROW()-5)),"",SUMIFS(Adelantos[importe],Adelantos[id_jornada],INDEX(Jornadas[id],ROW()-5),Adelantos[id_barbero],LOOKUP($X$4,Barberos[nombre],Barberos[id])))</f>
        <v/>
      </c>
      <c r="AB345" s="21" t="str" cm="1">
        <f t="array" ref="AB345">IF(ISERROR(INDEX(Jornadas[id],ROW()-5)),"",Y345+Z345-AA345)</f>
        <v/>
      </c>
      <c r="AC345" s="2" t="str" cm="1">
        <f t="array" ref="AC345">IF(ISERROR(INDEX(Jornadas[id],ROW()-5)),"",COUNTIFS(_Cortes!$C:$C,INDEX(Jornadas[id],ROW()-5),_Cortes!$B:$B,LOOKUP($AC$4,_Barberos!$B:$B,_Barberos!$A:$A)))</f>
        <v/>
      </c>
      <c r="AD345" s="21" t="str" cm="1">
        <f t="array" ref="AD345">IF(ISERROR(INDEX(Jornadas[id],ROW()-5)),"",INT(SUMIFS(Cortes[importe],Cortes[id_jornada],INDEX(Jornadas[id],ROW()-5),Cortes[id_barbero],LOOKUP($AC$4,Barberos[nombre],Barberos[id]))*(INDEX(Jornadas[comision_barberos],1)/100)))</f>
        <v/>
      </c>
      <c r="AE345" s="21" t="str" cm="1">
        <f t="array" ref="AE345">IF(ISERROR(INDEX(Jornadas[id],ROW()-5)),"",SUMIFS(Cortes[propina],Cortes[id_jornada],INDEX(Jornadas[id],ROW()-5),Cortes[id_barbero],LOOKUP($AC$4,Barberos[nombre],Barberos[id])))</f>
        <v/>
      </c>
      <c r="AF345" s="21" t="str" cm="1">
        <f t="array" ref="AF345">IF(ISERROR(INDEX(Jornadas[id],ROW()-5)),"",SUMIFS(Adelantos[importe],Adelantos[id_jornada],INDEX(Jornadas[id],ROW()-5),Adelantos[id_barbero],LOOKUP($AC$4,Barberos[nombre],Barberos[id])))</f>
        <v/>
      </c>
      <c r="AG345" s="21" t="str" cm="1">
        <f t="array" ref="AG345">IF(ISERROR(INDEX(Jornadas[id],ROW()-5)),"",AD345+AE345-AF345)</f>
        <v/>
      </c>
      <c r="AH345" s="2" t="str" cm="1">
        <f t="array" ref="AH345">IF(ISERROR(INDEX(Jornadas[id],ROW()-5)),"",COUNTIFS(_Cortes!$C:$C,INDEX(Jornadas[id],ROW()-5),_Cortes!$B:$B,LOOKUP($AH$4,_Barberos!$B:$B,_Barberos!$A:$A)))</f>
        <v/>
      </c>
      <c r="AI345" s="21" t="str" cm="1">
        <f t="array" ref="AI345">IF(ISERROR(INDEX(Jornadas[id],ROW()-5)),"",INT(SUMIFS(Cortes[importe],Cortes[id_jornada],INDEX(Jornadas[id],ROW()-5),Cortes[id_barbero],LOOKUP($AH$4,Barberos[nombre],Barberos[id]))*(INDEX(Jornadas[comision_barberos],1)/100)))</f>
        <v/>
      </c>
      <c r="AJ345" s="21" t="str" cm="1">
        <f t="array" ref="AJ345">IF(ISERROR(INDEX(Jornadas[id],ROW()-5)),"",SUMIFS(Cortes[propina],Cortes[id_jornada],INDEX(Jornadas[id],ROW()-5),Cortes[id_barbero],LOOKUP($AH$4,Barberos[nombre],Barberos[id])))</f>
        <v/>
      </c>
      <c r="AK345" s="21" t="str" cm="1">
        <f t="array" ref="AK345">IF(ISERROR(INDEX(Jornadas[id],ROW()-5)),"",SUMIFS(Adelantos[importe],Adelantos[id_jornada],INDEX(Jornadas[id],ROW()-5),Adelantos[id_barbero],LOOKUP($AH$4,Barberos[nombre],Barberos[id])))</f>
        <v/>
      </c>
      <c r="AL345" s="21" t="str" cm="1">
        <f t="array" ref="AL345">IF(ISERROR(INDEX(Jornadas[id],ROW()-5)),"",AI345+AJ345-AK345)</f>
        <v/>
      </c>
      <c r="AM345" s="2" t="str" cm="1">
        <f t="array" ref="AM345">IF(ISERROR(INDEX(Jornadas[id],ROW()-5)),"",COUNTIFS(_Cortes!$C:$C,INDEX(Jornadas[id],ROW()-5),_Cortes!$B:$B,LOOKUP($AM$4,_Barberos!$B:$B,_Barberos!$A:$A)))</f>
        <v/>
      </c>
      <c r="AN345" s="21" t="str" cm="1">
        <f t="array" ref="AN345">IF(ISERROR(INDEX(Jornadas[id],ROW()-5)),"",INT(SUMIFS(Cortes[importe],Cortes[id_jornada],INDEX(Jornadas[id],ROW()-5),Cortes[id_barbero],LOOKUP($AM$4,Barberos[nombre],Barberos[id]))*(INDEX(Jornadas[comision_barberos],1)/100)))</f>
        <v/>
      </c>
      <c r="AO345" s="21" t="str" cm="1">
        <f t="array" ref="AO345">IF(ISERROR(INDEX(Jornadas[id],ROW()-5)),"",SUMIFS(Cortes[propina],Cortes[id_jornada],INDEX(Jornadas[id],ROW()-5),Cortes[id_barbero],LOOKUP($AM$4,Barberos[nombre],Barberos[id])))</f>
        <v/>
      </c>
      <c r="AP345" s="21" t="str" cm="1">
        <f t="array" ref="AP345">IF(ISERROR(INDEX(Jornadas[id],ROW()-5)),"",SUMIFS(Adelantos[importe],Adelantos[id_jornada],INDEX(Jornadas[id],ROW()-5),Adelantos[id_barbero],LOOKUP($AM$4,Barberos[nombre],Barberos[id])))</f>
        <v/>
      </c>
      <c r="AQ345" s="21" t="str" cm="1">
        <f t="array" ref="AQ345">IF(ISERROR(INDEX(Jornadas[id],ROW()-5)),"",AN345+AO345-AP345)</f>
        <v/>
      </c>
      <c r="AR345" s="2" t="str" cm="1">
        <f t="array" ref="AR345">IF(ISERROR(INDEX(Jornadas[id],ROW()-5)),"",COUNTIFS(_Cortes!$C:$C,INDEX(Jornadas[id],ROW()-5),_Cortes!$B:$B,LOOKUP($AR$4,_Barberos!$B:$B,_Barberos!$A:$A)))</f>
        <v/>
      </c>
      <c r="AS345" s="21" t="str" cm="1">
        <f t="array" ref="AS345">IF(ISERROR(INDEX(Jornadas[id],ROW()-5)),"",INT(SUMIFS(Cortes[importe],Cortes[id_jornada],INDEX(Jornadas[id],ROW()-5),Cortes[id_barbero],LOOKUP($AR$4,Barberos[nombre],Barberos[id]))*(INDEX(Jornadas[comision_barberos],1)/100)))</f>
        <v/>
      </c>
      <c r="AT345" s="21" t="str" cm="1">
        <f t="array" ref="AT345">IF(ISERROR(INDEX(Jornadas[id],ROW()-5)),"",SUMIFS(Cortes[propina],Cortes[id_jornada],INDEX(Jornadas[id],ROW()-5),Cortes[id_barbero],LOOKUP($AR$4,Barberos[nombre],Barberos[id])))</f>
        <v/>
      </c>
      <c r="AU345" s="21" t="str" cm="1">
        <f t="array" ref="AU345">IF(ISERROR(INDEX(Jornadas[id],ROW()-5)),"",SUMIFS(Adelantos[importe],Adelantos[id_jornada],INDEX(Jornadas[id],ROW()-5),Adelantos[id_barbero],LOOKUP($AR$4,Barberos[nombre],Barberos[id])))</f>
        <v/>
      </c>
      <c r="AV345" s="21" t="str" cm="1">
        <f t="array" ref="AV345">IF(ISERROR(INDEX(Jornadas[id],ROW()-5)),"",AS345+AT345-AU345)</f>
        <v/>
      </c>
    </row>
    <row r="346" spans="1:48" ht="15" hidden="1" customHeight="1" x14ac:dyDescent="0.3">
      <c r="A346" s="53" t="str">
        <f t="shared" si="5"/>
        <v/>
      </c>
      <c r="B346" s="54"/>
      <c r="C346" s="38" t="str" cm="1">
        <f t="array" ref="C346">IF(ISERROR(INDEX(Jornadas[id],ROW()-5)),"",INDEX(Jornadas[fecha],ROW()-5))</f>
        <v/>
      </c>
      <c r="D346" s="1" t="str" cm="1">
        <f t="array" ref="D346">IF(ISERROR(INDEX(Jornadas[id],ROW()-5)),"",COUNTIFS(_Cortes!$C:$C,INDEX(Jornadas[id],ROW()-5),_Cortes!$B:$B,LOOKUP($D$4,_Barberos!$B:$B,_Barberos!$A:$A)))</f>
        <v/>
      </c>
      <c r="E346" s="20" t="str" cm="1">
        <f t="array" ref="E346">IF(ISERROR(INDEX(Jornadas[id],ROW()-5)),"",INT(SUMIFS(Cortes[importe],Cortes[id_jornada],INDEX(Jornadas[id],ROW()-5),Cortes[id_barbero],LOOKUP($D$4,Barberos[nombre],Barberos[id]))*(INDEX(Jornadas[comision_barberos],1)/100)))</f>
        <v/>
      </c>
      <c r="F346" s="20" t="str" cm="1">
        <f t="array" ref="F346">IF(ISERROR(INDEX(Jornadas[id],ROW()-5)),"",SUMIFS(Cortes[propina],Cortes[id_jornada],INDEX(Jornadas[id],ROW()-5),Cortes[id_barbero],LOOKUP($D$4,Barberos[nombre],Barberos[id])))</f>
        <v/>
      </c>
      <c r="G346" s="20" t="str" cm="1">
        <f t="array" ref="G346">IF(ISERROR(INDEX(Jornadas[id],ROW()-5)),"",SUMIFS(Adelantos[importe],Adelantos[id_jornada],INDEX(Jornadas[id],ROW()-5),Adelantos[id_barbero],LOOKUP($D$4,Barberos[nombre],Barberos[id])))</f>
        <v/>
      </c>
      <c r="H346" s="20" t="str" cm="1">
        <f t="array" ref="H346">IF(ISERROR(INDEX(Jornadas[id],ROW()-5)),"",E346+F346-G346)</f>
        <v/>
      </c>
      <c r="I346" s="1" t="str" cm="1">
        <f t="array" ref="I346">IF(ISERROR(INDEX(Jornadas[id],ROW()-5)),"",COUNTIFS(_Cortes!$C:$C,INDEX(Jornadas[id],ROW()-5),_Cortes!$B:$B,LOOKUP($I$4,_Barberos!$B:$B,_Barberos!$A:$A)))</f>
        <v/>
      </c>
      <c r="J346" s="20" t="str" cm="1">
        <f t="array" ref="J346">IF(ISERROR(INDEX(Jornadas[id],ROW()-5)),"",INT(SUMIFS(Cortes[importe],Cortes[id_jornada],INDEX(Jornadas[id],ROW()-5),Cortes[id_barbero],LOOKUP($I$4,Barberos[nombre],Barberos[id]))*(INDEX(Jornadas[comision_barberos],1)/100)))</f>
        <v/>
      </c>
      <c r="K346" s="20" t="str" cm="1">
        <f t="array" ref="K346">IF(ISERROR(INDEX(Jornadas[id],ROW()-5)),"",SUMIFS(Cortes[propina],Cortes[id_jornada],INDEX(Jornadas[id],ROW()-5),Cortes[id_barbero],LOOKUP($I$4,Barberos[nombre],Barberos[id])))</f>
        <v/>
      </c>
      <c r="L346" s="20" t="str" cm="1">
        <f t="array" ref="L346">IF(ISERROR(INDEX(Jornadas[id],ROW()-5)),"",SUMIFS(Adelantos[importe],Adelantos[id_jornada],INDEX(Jornadas[id],ROW()-5),Adelantos[id_barbero],LOOKUP($I$4,Barberos[nombre],Barberos[id])))</f>
        <v/>
      </c>
      <c r="M346" s="20" t="str" cm="1">
        <f t="array" ref="M346">IF(ISERROR(INDEX(Jornadas[id],ROW()-5)),"",J346+K346-L346)</f>
        <v/>
      </c>
      <c r="N346" s="1" t="str" cm="1">
        <f t="array" ref="N346">IF(ISERROR(INDEX(Jornadas[id],ROW()-5)),"",COUNTIFS(_Cortes!$C:$C,INDEX(Jornadas[id],ROW()-5),_Cortes!$B:$B,LOOKUP($N$4,_Barberos!$B:$B,_Barberos!$A:$A)))</f>
        <v/>
      </c>
      <c r="O346" s="20" t="str" cm="1">
        <f t="array" ref="O346">IF(ISERROR(INDEX(Jornadas[id],ROW()-5)),"",INT(SUMIFS(Cortes[importe],Cortes[id_jornada],INDEX(Jornadas[id],ROW()-5),Cortes[id_barbero],LOOKUP($N$4,Barberos[nombre],Barberos[id]))*(INDEX(Jornadas[comision_barberos],1)/100)))</f>
        <v/>
      </c>
      <c r="P346" s="20" t="str" cm="1">
        <f t="array" ref="P346">IF(ISERROR(INDEX(Jornadas[id],ROW()-5)),"",SUMIFS(Cortes[propina],Cortes[id_jornada],INDEX(Jornadas[id],ROW()-5),Cortes[id_barbero],LOOKUP($N$4,Barberos[nombre],Barberos[id])))</f>
        <v/>
      </c>
      <c r="Q346" s="20" t="str" cm="1">
        <f t="array" ref="Q346">IF(ISERROR(INDEX(Jornadas[id],ROW()-5)),"",SUMIFS(Adelantos[importe],Adelantos[id_jornada],INDEX(Jornadas[id],ROW()-5),Adelantos[id_barbero],LOOKUP($N$4,Barberos[nombre],Barberos[id])))</f>
        <v/>
      </c>
      <c r="R346" s="20" t="str" cm="1">
        <f t="array" ref="R346">IF(ISERROR(INDEX(Jornadas[id],ROW()-5)),"",O346+P346-Q346)</f>
        <v/>
      </c>
      <c r="S346" s="1" t="str" cm="1">
        <f t="array" ref="S346">IF(ISERROR(INDEX(Jornadas[id],ROW()-5)),"",COUNTIFS(_Cortes!$C:$C,INDEX(Jornadas[id],ROW()-5),_Cortes!$B:$B,LOOKUP($S$4,_Barberos!$B:$B,_Barberos!$A:$A)))</f>
        <v/>
      </c>
      <c r="T346" s="20" t="str" cm="1">
        <f t="array" ref="T346">IF(ISERROR(INDEX(Jornadas[id],ROW()-5)),"",INT(SUMIFS(Cortes[importe],Cortes[id_jornada],INDEX(Jornadas[id],ROW()-5),Cortes[id_barbero],LOOKUP($S$4,Barberos[nombre],Barberos[id]))*(INDEX(Jornadas[comision_barberos],1)/100)))</f>
        <v/>
      </c>
      <c r="U346" s="20" t="str" cm="1">
        <f t="array" ref="U346">IF(ISERROR(INDEX(Jornadas[id],ROW()-5)),"",SUMIFS(Cortes[propina],Cortes[id_jornada],INDEX(Jornadas[id],ROW()-5),Cortes[id_barbero],LOOKUP($S$4,Barberos[nombre],Barberos[id])))</f>
        <v/>
      </c>
      <c r="V346" s="20" t="str" cm="1">
        <f t="array" ref="V346">IF(ISERROR(INDEX(Jornadas[id],ROW()-5)),"",SUMIFS(Adelantos[importe],Adelantos[id_jornada],INDEX(Jornadas[id],ROW()-5),Adelantos[id_barbero],LOOKUP($S$4,Barberos[nombre],Barberos[id])))</f>
        <v/>
      </c>
      <c r="W346" s="20" t="str" cm="1">
        <f t="array" ref="W346">IF(ISERROR(INDEX(Jornadas[id],ROW()-5)),"",T346+U346-V346)</f>
        <v/>
      </c>
      <c r="X346" s="1" t="str" cm="1">
        <f t="array" ref="X346">IF(ISERROR(INDEX(Jornadas[id],ROW()-5)),"",COUNTIFS(_Cortes!$C:$C,INDEX(Jornadas[id],ROW()-5),_Cortes!$B:$B,LOOKUP($X$4,_Barberos!$B:$B,_Barberos!$A:$A)))</f>
        <v/>
      </c>
      <c r="Y346" s="20" t="str" cm="1">
        <f t="array" ref="Y346">IF(ISERROR(INDEX(Jornadas[id],ROW()-5)),"",INT(SUMIFS(Cortes[importe],Cortes[id_jornada],INDEX(Jornadas[id],ROW()-5),Cortes[id_barbero],LOOKUP($X$4,Barberos[nombre],Barberos[id]))*(INDEX(Jornadas[comision_barberos],1)/100)))</f>
        <v/>
      </c>
      <c r="Z346" s="20" t="str" cm="1">
        <f t="array" ref="Z346">IF(ISERROR(INDEX(Jornadas[id],ROW()-5)),"",SUMIFS(Cortes[propina],Cortes[id_jornada],INDEX(Jornadas[id],ROW()-5),Cortes[id_barbero],LOOKUP($X$4,Barberos[nombre],Barberos[id])))</f>
        <v/>
      </c>
      <c r="AA346" s="20" t="str" cm="1">
        <f t="array" ref="AA346">IF(ISERROR(INDEX(Jornadas[id],ROW()-5)),"",SUMIFS(Adelantos[importe],Adelantos[id_jornada],INDEX(Jornadas[id],ROW()-5),Adelantos[id_barbero],LOOKUP($X$4,Barberos[nombre],Barberos[id])))</f>
        <v/>
      </c>
      <c r="AB346" s="20" t="str" cm="1">
        <f t="array" ref="AB346">IF(ISERROR(INDEX(Jornadas[id],ROW()-5)),"",Y346+Z346-AA346)</f>
        <v/>
      </c>
      <c r="AC346" s="1" t="str" cm="1">
        <f t="array" ref="AC346">IF(ISERROR(INDEX(Jornadas[id],ROW()-5)),"",COUNTIFS(_Cortes!$C:$C,INDEX(Jornadas[id],ROW()-5),_Cortes!$B:$B,LOOKUP($AC$4,_Barberos!$B:$B,_Barberos!$A:$A)))</f>
        <v/>
      </c>
      <c r="AD346" s="20" t="str" cm="1">
        <f t="array" ref="AD346">IF(ISERROR(INDEX(Jornadas[id],ROW()-5)),"",INT(SUMIFS(Cortes[importe],Cortes[id_jornada],INDEX(Jornadas[id],ROW()-5),Cortes[id_barbero],LOOKUP($AC$4,Barberos[nombre],Barberos[id]))*(INDEX(Jornadas[comision_barberos],1)/100)))</f>
        <v/>
      </c>
      <c r="AE346" s="20" t="str" cm="1">
        <f t="array" ref="AE346">IF(ISERROR(INDEX(Jornadas[id],ROW()-5)),"",SUMIFS(Cortes[propina],Cortes[id_jornada],INDEX(Jornadas[id],ROW()-5),Cortes[id_barbero],LOOKUP($AC$4,Barberos[nombre],Barberos[id])))</f>
        <v/>
      </c>
      <c r="AF346" s="20" t="str" cm="1">
        <f t="array" ref="AF346">IF(ISERROR(INDEX(Jornadas[id],ROW()-5)),"",SUMIFS(Adelantos[importe],Adelantos[id_jornada],INDEX(Jornadas[id],ROW()-5),Adelantos[id_barbero],LOOKUP($AC$4,Barberos[nombre],Barberos[id])))</f>
        <v/>
      </c>
      <c r="AG346" s="20" t="str" cm="1">
        <f t="array" ref="AG346">IF(ISERROR(INDEX(Jornadas[id],ROW()-5)),"",AD346+AE346-AF346)</f>
        <v/>
      </c>
      <c r="AH346" s="1" t="str" cm="1">
        <f t="array" ref="AH346">IF(ISERROR(INDEX(Jornadas[id],ROW()-5)),"",COUNTIFS(_Cortes!$C:$C,INDEX(Jornadas[id],ROW()-5),_Cortes!$B:$B,LOOKUP($AH$4,_Barberos!$B:$B,_Barberos!$A:$A)))</f>
        <v/>
      </c>
      <c r="AI346" s="20" t="str" cm="1">
        <f t="array" ref="AI346">IF(ISERROR(INDEX(Jornadas[id],ROW()-5)),"",INT(SUMIFS(Cortes[importe],Cortes[id_jornada],INDEX(Jornadas[id],ROW()-5),Cortes[id_barbero],LOOKUP($AH$4,Barberos[nombre],Barberos[id]))*(INDEX(Jornadas[comision_barberos],1)/100)))</f>
        <v/>
      </c>
      <c r="AJ346" s="20" t="str" cm="1">
        <f t="array" ref="AJ346">IF(ISERROR(INDEX(Jornadas[id],ROW()-5)),"",SUMIFS(Cortes[propina],Cortes[id_jornada],INDEX(Jornadas[id],ROW()-5),Cortes[id_barbero],LOOKUP($AH$4,Barberos[nombre],Barberos[id])))</f>
        <v/>
      </c>
      <c r="AK346" s="20" t="str" cm="1">
        <f t="array" ref="AK346">IF(ISERROR(INDEX(Jornadas[id],ROW()-5)),"",SUMIFS(Adelantos[importe],Adelantos[id_jornada],INDEX(Jornadas[id],ROW()-5),Adelantos[id_barbero],LOOKUP($AH$4,Barberos[nombre],Barberos[id])))</f>
        <v/>
      </c>
      <c r="AL346" s="20" t="str" cm="1">
        <f t="array" ref="AL346">IF(ISERROR(INDEX(Jornadas[id],ROW()-5)),"",AI346+AJ346-AK346)</f>
        <v/>
      </c>
      <c r="AM346" s="1" t="str" cm="1">
        <f t="array" ref="AM346">IF(ISERROR(INDEX(Jornadas[id],ROW()-5)),"",COUNTIFS(_Cortes!$C:$C,INDEX(Jornadas[id],ROW()-5),_Cortes!$B:$B,LOOKUP($AM$4,_Barberos!$B:$B,_Barberos!$A:$A)))</f>
        <v/>
      </c>
      <c r="AN346" s="20" t="str" cm="1">
        <f t="array" ref="AN346">IF(ISERROR(INDEX(Jornadas[id],ROW()-5)),"",INT(SUMIFS(Cortes[importe],Cortes[id_jornada],INDEX(Jornadas[id],ROW()-5),Cortes[id_barbero],LOOKUP($AM$4,Barberos[nombre],Barberos[id]))*(INDEX(Jornadas[comision_barberos],1)/100)))</f>
        <v/>
      </c>
      <c r="AO346" s="20" t="str" cm="1">
        <f t="array" ref="AO346">IF(ISERROR(INDEX(Jornadas[id],ROW()-5)),"",SUMIFS(Cortes[propina],Cortes[id_jornada],INDEX(Jornadas[id],ROW()-5),Cortes[id_barbero],LOOKUP($AM$4,Barberos[nombre],Barberos[id])))</f>
        <v/>
      </c>
      <c r="AP346" s="20" t="str" cm="1">
        <f t="array" ref="AP346">IF(ISERROR(INDEX(Jornadas[id],ROW()-5)),"",SUMIFS(Adelantos[importe],Adelantos[id_jornada],INDEX(Jornadas[id],ROW()-5),Adelantos[id_barbero],LOOKUP($AM$4,Barberos[nombre],Barberos[id])))</f>
        <v/>
      </c>
      <c r="AQ346" s="20" t="str" cm="1">
        <f t="array" ref="AQ346">IF(ISERROR(INDEX(Jornadas[id],ROW()-5)),"",AN346+AO346-AP346)</f>
        <v/>
      </c>
      <c r="AR346" s="1" t="str" cm="1">
        <f t="array" ref="AR346">IF(ISERROR(INDEX(Jornadas[id],ROW()-5)),"",COUNTIFS(_Cortes!$C:$C,INDEX(Jornadas[id],ROW()-5),_Cortes!$B:$B,LOOKUP($AR$4,_Barberos!$B:$B,_Barberos!$A:$A)))</f>
        <v/>
      </c>
      <c r="AS346" s="20" t="str" cm="1">
        <f t="array" ref="AS346">IF(ISERROR(INDEX(Jornadas[id],ROW()-5)),"",INT(SUMIFS(Cortes[importe],Cortes[id_jornada],INDEX(Jornadas[id],ROW()-5),Cortes[id_barbero],LOOKUP($AR$4,Barberos[nombre],Barberos[id]))*(INDEX(Jornadas[comision_barberos],1)/100)))</f>
        <v/>
      </c>
      <c r="AT346" s="20" t="str" cm="1">
        <f t="array" ref="AT346">IF(ISERROR(INDEX(Jornadas[id],ROW()-5)),"",SUMIFS(Cortes[propina],Cortes[id_jornada],INDEX(Jornadas[id],ROW()-5),Cortes[id_barbero],LOOKUP($AR$4,Barberos[nombre],Barberos[id])))</f>
        <v/>
      </c>
      <c r="AU346" s="20" t="str" cm="1">
        <f t="array" ref="AU346">IF(ISERROR(INDEX(Jornadas[id],ROW()-5)),"",SUMIFS(Adelantos[importe],Adelantos[id_jornada],INDEX(Jornadas[id],ROW()-5),Adelantos[id_barbero],LOOKUP($AR$4,Barberos[nombre],Barberos[id])))</f>
        <v/>
      </c>
      <c r="AV346" s="20" t="str" cm="1">
        <f t="array" ref="AV346">IF(ISERROR(INDEX(Jornadas[id],ROW()-5)),"",AS346+AT346-AU346)</f>
        <v/>
      </c>
    </row>
    <row r="347" spans="1:48" ht="15" hidden="1" customHeight="1" x14ac:dyDescent="0.3">
      <c r="A347" s="51" t="str">
        <f t="shared" si="5"/>
        <v/>
      </c>
      <c r="B347" s="52"/>
      <c r="C347" s="36" t="str" cm="1">
        <f t="array" ref="C347">IF(ISERROR(INDEX(Jornadas[id],ROW()-5)),"",INDEX(Jornadas[fecha],ROW()-5))</f>
        <v/>
      </c>
      <c r="D347" s="2" t="str" cm="1">
        <f t="array" ref="D347">IF(ISERROR(INDEX(Jornadas[id],ROW()-5)),"",COUNTIFS(_Cortes!$C:$C,INDEX(Jornadas[id],ROW()-5),_Cortes!$B:$B,LOOKUP($D$4,_Barberos!$B:$B,_Barberos!$A:$A)))</f>
        <v/>
      </c>
      <c r="E347" s="21" t="str" cm="1">
        <f t="array" ref="E347">IF(ISERROR(INDEX(Jornadas[id],ROW()-5)),"",INT(SUMIFS(Cortes[importe],Cortes[id_jornada],INDEX(Jornadas[id],ROW()-5),Cortes[id_barbero],LOOKUP($D$4,Barberos[nombre],Barberos[id]))*(INDEX(Jornadas[comision_barberos],1)/100)))</f>
        <v/>
      </c>
      <c r="F347" s="21" t="str" cm="1">
        <f t="array" ref="F347">IF(ISERROR(INDEX(Jornadas[id],ROW()-5)),"",SUMIFS(Cortes[propina],Cortes[id_jornada],INDEX(Jornadas[id],ROW()-5),Cortes[id_barbero],LOOKUP($D$4,Barberos[nombre],Barberos[id])))</f>
        <v/>
      </c>
      <c r="G347" s="21" t="str" cm="1">
        <f t="array" ref="G347">IF(ISERROR(INDEX(Jornadas[id],ROW()-5)),"",SUMIFS(Adelantos[importe],Adelantos[id_jornada],INDEX(Jornadas[id],ROW()-5),Adelantos[id_barbero],LOOKUP($D$4,Barberos[nombre],Barberos[id])))</f>
        <v/>
      </c>
      <c r="H347" s="21" t="str" cm="1">
        <f t="array" ref="H347">IF(ISERROR(INDEX(Jornadas[id],ROW()-5)),"",E347+F347-G347)</f>
        <v/>
      </c>
      <c r="I347" s="2" t="str" cm="1">
        <f t="array" ref="I347">IF(ISERROR(INDEX(Jornadas[id],ROW()-5)),"",COUNTIFS(_Cortes!$C:$C,INDEX(Jornadas[id],ROW()-5),_Cortes!$B:$B,LOOKUP($I$4,_Barberos!$B:$B,_Barberos!$A:$A)))</f>
        <v/>
      </c>
      <c r="J347" s="21" t="str" cm="1">
        <f t="array" ref="J347">IF(ISERROR(INDEX(Jornadas[id],ROW()-5)),"",INT(SUMIFS(Cortes[importe],Cortes[id_jornada],INDEX(Jornadas[id],ROW()-5),Cortes[id_barbero],LOOKUP($I$4,Barberos[nombre],Barberos[id]))*(INDEX(Jornadas[comision_barberos],1)/100)))</f>
        <v/>
      </c>
      <c r="K347" s="21" t="str" cm="1">
        <f t="array" ref="K347">IF(ISERROR(INDEX(Jornadas[id],ROW()-5)),"",SUMIFS(Cortes[propina],Cortes[id_jornada],INDEX(Jornadas[id],ROW()-5),Cortes[id_barbero],LOOKUP($I$4,Barberos[nombre],Barberos[id])))</f>
        <v/>
      </c>
      <c r="L347" s="21" t="str" cm="1">
        <f t="array" ref="L347">IF(ISERROR(INDEX(Jornadas[id],ROW()-5)),"",SUMIFS(Adelantos[importe],Adelantos[id_jornada],INDEX(Jornadas[id],ROW()-5),Adelantos[id_barbero],LOOKUP($I$4,Barberos[nombre],Barberos[id])))</f>
        <v/>
      </c>
      <c r="M347" s="21" t="str" cm="1">
        <f t="array" ref="M347">IF(ISERROR(INDEX(Jornadas[id],ROW()-5)),"",J347+K347-L347)</f>
        <v/>
      </c>
      <c r="N347" s="2" t="str" cm="1">
        <f t="array" ref="N347">IF(ISERROR(INDEX(Jornadas[id],ROW()-5)),"",COUNTIFS(_Cortes!$C:$C,INDEX(Jornadas[id],ROW()-5),_Cortes!$B:$B,LOOKUP($N$4,_Barberos!$B:$B,_Barberos!$A:$A)))</f>
        <v/>
      </c>
      <c r="O347" s="21" t="str" cm="1">
        <f t="array" ref="O347">IF(ISERROR(INDEX(Jornadas[id],ROW()-5)),"",INT(SUMIFS(Cortes[importe],Cortes[id_jornada],INDEX(Jornadas[id],ROW()-5),Cortes[id_barbero],LOOKUP($N$4,Barberos[nombre],Barberos[id]))*(INDEX(Jornadas[comision_barberos],1)/100)))</f>
        <v/>
      </c>
      <c r="P347" s="21" t="str" cm="1">
        <f t="array" ref="P347">IF(ISERROR(INDEX(Jornadas[id],ROW()-5)),"",SUMIFS(Cortes[propina],Cortes[id_jornada],INDEX(Jornadas[id],ROW()-5),Cortes[id_barbero],LOOKUP($N$4,Barberos[nombre],Barberos[id])))</f>
        <v/>
      </c>
      <c r="Q347" s="21" t="str" cm="1">
        <f t="array" ref="Q347">IF(ISERROR(INDEX(Jornadas[id],ROW()-5)),"",SUMIFS(Adelantos[importe],Adelantos[id_jornada],INDEX(Jornadas[id],ROW()-5),Adelantos[id_barbero],LOOKUP($N$4,Barberos[nombre],Barberos[id])))</f>
        <v/>
      </c>
      <c r="R347" s="21" t="str" cm="1">
        <f t="array" ref="R347">IF(ISERROR(INDEX(Jornadas[id],ROW()-5)),"",O347+P347-Q347)</f>
        <v/>
      </c>
      <c r="S347" s="2" t="str" cm="1">
        <f t="array" ref="S347">IF(ISERROR(INDEX(Jornadas[id],ROW()-5)),"",COUNTIFS(_Cortes!$C:$C,INDEX(Jornadas[id],ROW()-5),_Cortes!$B:$B,LOOKUP($S$4,_Barberos!$B:$B,_Barberos!$A:$A)))</f>
        <v/>
      </c>
      <c r="T347" s="21" t="str" cm="1">
        <f t="array" ref="T347">IF(ISERROR(INDEX(Jornadas[id],ROW()-5)),"",INT(SUMIFS(Cortes[importe],Cortes[id_jornada],INDEX(Jornadas[id],ROW()-5),Cortes[id_barbero],LOOKUP($S$4,Barberos[nombre],Barberos[id]))*(INDEX(Jornadas[comision_barberos],1)/100)))</f>
        <v/>
      </c>
      <c r="U347" s="21" t="str" cm="1">
        <f t="array" ref="U347">IF(ISERROR(INDEX(Jornadas[id],ROW()-5)),"",SUMIFS(Cortes[propina],Cortes[id_jornada],INDEX(Jornadas[id],ROW()-5),Cortes[id_barbero],LOOKUP($S$4,Barberos[nombre],Barberos[id])))</f>
        <v/>
      </c>
      <c r="V347" s="21" t="str" cm="1">
        <f t="array" ref="V347">IF(ISERROR(INDEX(Jornadas[id],ROW()-5)),"",SUMIFS(Adelantos[importe],Adelantos[id_jornada],INDEX(Jornadas[id],ROW()-5),Adelantos[id_barbero],LOOKUP($S$4,Barberos[nombre],Barberos[id])))</f>
        <v/>
      </c>
      <c r="W347" s="21" t="str" cm="1">
        <f t="array" ref="W347">IF(ISERROR(INDEX(Jornadas[id],ROW()-5)),"",T347+U347-V347)</f>
        <v/>
      </c>
      <c r="X347" s="2" t="str" cm="1">
        <f t="array" ref="X347">IF(ISERROR(INDEX(Jornadas[id],ROW()-5)),"",COUNTIFS(_Cortes!$C:$C,INDEX(Jornadas[id],ROW()-5),_Cortes!$B:$B,LOOKUP($X$4,_Barberos!$B:$B,_Barberos!$A:$A)))</f>
        <v/>
      </c>
      <c r="Y347" s="21" t="str" cm="1">
        <f t="array" ref="Y347">IF(ISERROR(INDEX(Jornadas[id],ROW()-5)),"",INT(SUMIFS(Cortes[importe],Cortes[id_jornada],INDEX(Jornadas[id],ROW()-5),Cortes[id_barbero],LOOKUP($X$4,Barberos[nombre],Barberos[id]))*(INDEX(Jornadas[comision_barberos],1)/100)))</f>
        <v/>
      </c>
      <c r="Z347" s="21" t="str" cm="1">
        <f t="array" ref="Z347">IF(ISERROR(INDEX(Jornadas[id],ROW()-5)),"",SUMIFS(Cortes[propina],Cortes[id_jornada],INDEX(Jornadas[id],ROW()-5),Cortes[id_barbero],LOOKUP($X$4,Barberos[nombre],Barberos[id])))</f>
        <v/>
      </c>
      <c r="AA347" s="21" t="str" cm="1">
        <f t="array" ref="AA347">IF(ISERROR(INDEX(Jornadas[id],ROW()-5)),"",SUMIFS(Adelantos[importe],Adelantos[id_jornada],INDEX(Jornadas[id],ROW()-5),Adelantos[id_barbero],LOOKUP($X$4,Barberos[nombre],Barberos[id])))</f>
        <v/>
      </c>
      <c r="AB347" s="21" t="str" cm="1">
        <f t="array" ref="AB347">IF(ISERROR(INDEX(Jornadas[id],ROW()-5)),"",Y347+Z347-AA347)</f>
        <v/>
      </c>
      <c r="AC347" s="2" t="str" cm="1">
        <f t="array" ref="AC347">IF(ISERROR(INDEX(Jornadas[id],ROW()-5)),"",COUNTIFS(_Cortes!$C:$C,INDEX(Jornadas[id],ROW()-5),_Cortes!$B:$B,LOOKUP($AC$4,_Barberos!$B:$B,_Barberos!$A:$A)))</f>
        <v/>
      </c>
      <c r="AD347" s="21" t="str" cm="1">
        <f t="array" ref="AD347">IF(ISERROR(INDEX(Jornadas[id],ROW()-5)),"",INT(SUMIFS(Cortes[importe],Cortes[id_jornada],INDEX(Jornadas[id],ROW()-5),Cortes[id_barbero],LOOKUP($AC$4,Barberos[nombre],Barberos[id]))*(INDEX(Jornadas[comision_barberos],1)/100)))</f>
        <v/>
      </c>
      <c r="AE347" s="21" t="str" cm="1">
        <f t="array" ref="AE347">IF(ISERROR(INDEX(Jornadas[id],ROW()-5)),"",SUMIFS(Cortes[propina],Cortes[id_jornada],INDEX(Jornadas[id],ROW()-5),Cortes[id_barbero],LOOKUP($AC$4,Barberos[nombre],Barberos[id])))</f>
        <v/>
      </c>
      <c r="AF347" s="21" t="str" cm="1">
        <f t="array" ref="AF347">IF(ISERROR(INDEX(Jornadas[id],ROW()-5)),"",SUMIFS(Adelantos[importe],Adelantos[id_jornada],INDEX(Jornadas[id],ROW()-5),Adelantos[id_barbero],LOOKUP($AC$4,Barberos[nombre],Barberos[id])))</f>
        <v/>
      </c>
      <c r="AG347" s="21" t="str" cm="1">
        <f t="array" ref="AG347">IF(ISERROR(INDEX(Jornadas[id],ROW()-5)),"",AD347+AE347-AF347)</f>
        <v/>
      </c>
      <c r="AH347" s="2" t="str" cm="1">
        <f t="array" ref="AH347">IF(ISERROR(INDEX(Jornadas[id],ROW()-5)),"",COUNTIFS(_Cortes!$C:$C,INDEX(Jornadas[id],ROW()-5),_Cortes!$B:$B,LOOKUP($AH$4,_Barberos!$B:$B,_Barberos!$A:$A)))</f>
        <v/>
      </c>
      <c r="AI347" s="21" t="str" cm="1">
        <f t="array" ref="AI347">IF(ISERROR(INDEX(Jornadas[id],ROW()-5)),"",INT(SUMIFS(Cortes[importe],Cortes[id_jornada],INDEX(Jornadas[id],ROW()-5),Cortes[id_barbero],LOOKUP($AH$4,Barberos[nombre],Barberos[id]))*(INDEX(Jornadas[comision_barberos],1)/100)))</f>
        <v/>
      </c>
      <c r="AJ347" s="21" t="str" cm="1">
        <f t="array" ref="AJ347">IF(ISERROR(INDEX(Jornadas[id],ROW()-5)),"",SUMIFS(Cortes[propina],Cortes[id_jornada],INDEX(Jornadas[id],ROW()-5),Cortes[id_barbero],LOOKUP($AH$4,Barberos[nombre],Barberos[id])))</f>
        <v/>
      </c>
      <c r="AK347" s="21" t="str" cm="1">
        <f t="array" ref="AK347">IF(ISERROR(INDEX(Jornadas[id],ROW()-5)),"",SUMIFS(Adelantos[importe],Adelantos[id_jornada],INDEX(Jornadas[id],ROW()-5),Adelantos[id_barbero],LOOKUP($AH$4,Barberos[nombre],Barberos[id])))</f>
        <v/>
      </c>
      <c r="AL347" s="21" t="str" cm="1">
        <f t="array" ref="AL347">IF(ISERROR(INDEX(Jornadas[id],ROW()-5)),"",AI347+AJ347-AK347)</f>
        <v/>
      </c>
      <c r="AM347" s="2" t="str" cm="1">
        <f t="array" ref="AM347">IF(ISERROR(INDEX(Jornadas[id],ROW()-5)),"",COUNTIFS(_Cortes!$C:$C,INDEX(Jornadas[id],ROW()-5),_Cortes!$B:$B,LOOKUP($AM$4,_Barberos!$B:$B,_Barberos!$A:$A)))</f>
        <v/>
      </c>
      <c r="AN347" s="21" t="str" cm="1">
        <f t="array" ref="AN347">IF(ISERROR(INDEX(Jornadas[id],ROW()-5)),"",INT(SUMIFS(Cortes[importe],Cortes[id_jornada],INDEX(Jornadas[id],ROW()-5),Cortes[id_barbero],LOOKUP($AM$4,Barberos[nombre],Barberos[id]))*(INDEX(Jornadas[comision_barberos],1)/100)))</f>
        <v/>
      </c>
      <c r="AO347" s="21" t="str" cm="1">
        <f t="array" ref="AO347">IF(ISERROR(INDEX(Jornadas[id],ROW()-5)),"",SUMIFS(Cortes[propina],Cortes[id_jornada],INDEX(Jornadas[id],ROW()-5),Cortes[id_barbero],LOOKUP($AM$4,Barberos[nombre],Barberos[id])))</f>
        <v/>
      </c>
      <c r="AP347" s="21" t="str" cm="1">
        <f t="array" ref="AP347">IF(ISERROR(INDEX(Jornadas[id],ROW()-5)),"",SUMIFS(Adelantos[importe],Adelantos[id_jornada],INDEX(Jornadas[id],ROW()-5),Adelantos[id_barbero],LOOKUP($AM$4,Barberos[nombre],Barberos[id])))</f>
        <v/>
      </c>
      <c r="AQ347" s="21" t="str" cm="1">
        <f t="array" ref="AQ347">IF(ISERROR(INDEX(Jornadas[id],ROW()-5)),"",AN347+AO347-AP347)</f>
        <v/>
      </c>
      <c r="AR347" s="2" t="str" cm="1">
        <f t="array" ref="AR347">IF(ISERROR(INDEX(Jornadas[id],ROW()-5)),"",COUNTIFS(_Cortes!$C:$C,INDEX(Jornadas[id],ROW()-5),_Cortes!$B:$B,LOOKUP($AR$4,_Barberos!$B:$B,_Barberos!$A:$A)))</f>
        <v/>
      </c>
      <c r="AS347" s="21" t="str" cm="1">
        <f t="array" ref="AS347">IF(ISERROR(INDEX(Jornadas[id],ROW()-5)),"",INT(SUMIFS(Cortes[importe],Cortes[id_jornada],INDEX(Jornadas[id],ROW()-5),Cortes[id_barbero],LOOKUP($AR$4,Barberos[nombre],Barberos[id]))*(INDEX(Jornadas[comision_barberos],1)/100)))</f>
        <v/>
      </c>
      <c r="AT347" s="21" t="str" cm="1">
        <f t="array" ref="AT347">IF(ISERROR(INDEX(Jornadas[id],ROW()-5)),"",SUMIFS(Cortes[propina],Cortes[id_jornada],INDEX(Jornadas[id],ROW()-5),Cortes[id_barbero],LOOKUP($AR$4,Barberos[nombre],Barberos[id])))</f>
        <v/>
      </c>
      <c r="AU347" s="21" t="str" cm="1">
        <f t="array" ref="AU347">IF(ISERROR(INDEX(Jornadas[id],ROW()-5)),"",SUMIFS(Adelantos[importe],Adelantos[id_jornada],INDEX(Jornadas[id],ROW()-5),Adelantos[id_barbero],LOOKUP($AR$4,Barberos[nombre],Barberos[id])))</f>
        <v/>
      </c>
      <c r="AV347" s="21" t="str" cm="1">
        <f t="array" ref="AV347">IF(ISERROR(INDEX(Jornadas[id],ROW()-5)),"",AS347+AT347-AU347)</f>
        <v/>
      </c>
    </row>
    <row r="348" spans="1:48" ht="15" hidden="1" customHeight="1" x14ac:dyDescent="0.3">
      <c r="A348" s="53" t="str">
        <f t="shared" si="5"/>
        <v/>
      </c>
      <c r="B348" s="54"/>
      <c r="C348" s="38" t="str" cm="1">
        <f t="array" ref="C348">IF(ISERROR(INDEX(Jornadas[id],ROW()-5)),"",INDEX(Jornadas[fecha],ROW()-5))</f>
        <v/>
      </c>
      <c r="D348" s="1" t="str" cm="1">
        <f t="array" ref="D348">IF(ISERROR(INDEX(Jornadas[id],ROW()-5)),"",COUNTIFS(_Cortes!$C:$C,INDEX(Jornadas[id],ROW()-5),_Cortes!$B:$B,LOOKUP($D$4,_Barberos!$B:$B,_Barberos!$A:$A)))</f>
        <v/>
      </c>
      <c r="E348" s="20" t="str" cm="1">
        <f t="array" ref="E348">IF(ISERROR(INDEX(Jornadas[id],ROW()-5)),"",INT(SUMIFS(Cortes[importe],Cortes[id_jornada],INDEX(Jornadas[id],ROW()-5),Cortes[id_barbero],LOOKUP($D$4,Barberos[nombre],Barberos[id]))*(INDEX(Jornadas[comision_barberos],1)/100)))</f>
        <v/>
      </c>
      <c r="F348" s="20" t="str" cm="1">
        <f t="array" ref="F348">IF(ISERROR(INDEX(Jornadas[id],ROW()-5)),"",SUMIFS(Cortes[propina],Cortes[id_jornada],INDEX(Jornadas[id],ROW()-5),Cortes[id_barbero],LOOKUP($D$4,Barberos[nombre],Barberos[id])))</f>
        <v/>
      </c>
      <c r="G348" s="20" t="str" cm="1">
        <f t="array" ref="G348">IF(ISERROR(INDEX(Jornadas[id],ROW()-5)),"",SUMIFS(Adelantos[importe],Adelantos[id_jornada],INDEX(Jornadas[id],ROW()-5),Adelantos[id_barbero],LOOKUP($D$4,Barberos[nombre],Barberos[id])))</f>
        <v/>
      </c>
      <c r="H348" s="20" t="str" cm="1">
        <f t="array" ref="H348">IF(ISERROR(INDEX(Jornadas[id],ROW()-5)),"",E348+F348-G348)</f>
        <v/>
      </c>
      <c r="I348" s="1" t="str" cm="1">
        <f t="array" ref="I348">IF(ISERROR(INDEX(Jornadas[id],ROW()-5)),"",COUNTIFS(_Cortes!$C:$C,INDEX(Jornadas[id],ROW()-5),_Cortes!$B:$B,LOOKUP($I$4,_Barberos!$B:$B,_Barberos!$A:$A)))</f>
        <v/>
      </c>
      <c r="J348" s="20" t="str" cm="1">
        <f t="array" ref="J348">IF(ISERROR(INDEX(Jornadas[id],ROW()-5)),"",INT(SUMIFS(Cortes[importe],Cortes[id_jornada],INDEX(Jornadas[id],ROW()-5),Cortes[id_barbero],LOOKUP($I$4,Barberos[nombre],Barberos[id]))*(INDEX(Jornadas[comision_barberos],1)/100)))</f>
        <v/>
      </c>
      <c r="K348" s="20" t="str" cm="1">
        <f t="array" ref="K348">IF(ISERROR(INDEX(Jornadas[id],ROW()-5)),"",SUMIFS(Cortes[propina],Cortes[id_jornada],INDEX(Jornadas[id],ROW()-5),Cortes[id_barbero],LOOKUP($I$4,Barberos[nombre],Barberos[id])))</f>
        <v/>
      </c>
      <c r="L348" s="20" t="str" cm="1">
        <f t="array" ref="L348">IF(ISERROR(INDEX(Jornadas[id],ROW()-5)),"",SUMIFS(Adelantos[importe],Adelantos[id_jornada],INDEX(Jornadas[id],ROW()-5),Adelantos[id_barbero],LOOKUP($I$4,Barberos[nombre],Barberos[id])))</f>
        <v/>
      </c>
      <c r="M348" s="20" t="str" cm="1">
        <f t="array" ref="M348">IF(ISERROR(INDEX(Jornadas[id],ROW()-5)),"",J348+K348-L348)</f>
        <v/>
      </c>
      <c r="N348" s="1" t="str" cm="1">
        <f t="array" ref="N348">IF(ISERROR(INDEX(Jornadas[id],ROW()-5)),"",COUNTIFS(_Cortes!$C:$C,INDEX(Jornadas[id],ROW()-5),_Cortes!$B:$B,LOOKUP($N$4,_Barberos!$B:$B,_Barberos!$A:$A)))</f>
        <v/>
      </c>
      <c r="O348" s="20" t="str" cm="1">
        <f t="array" ref="O348">IF(ISERROR(INDEX(Jornadas[id],ROW()-5)),"",INT(SUMIFS(Cortes[importe],Cortes[id_jornada],INDEX(Jornadas[id],ROW()-5),Cortes[id_barbero],LOOKUP($N$4,Barberos[nombre],Barberos[id]))*(INDEX(Jornadas[comision_barberos],1)/100)))</f>
        <v/>
      </c>
      <c r="P348" s="20" t="str" cm="1">
        <f t="array" ref="P348">IF(ISERROR(INDEX(Jornadas[id],ROW()-5)),"",SUMIFS(Cortes[propina],Cortes[id_jornada],INDEX(Jornadas[id],ROW()-5),Cortes[id_barbero],LOOKUP($N$4,Barberos[nombre],Barberos[id])))</f>
        <v/>
      </c>
      <c r="Q348" s="20" t="str" cm="1">
        <f t="array" ref="Q348">IF(ISERROR(INDEX(Jornadas[id],ROW()-5)),"",SUMIFS(Adelantos[importe],Adelantos[id_jornada],INDEX(Jornadas[id],ROW()-5),Adelantos[id_barbero],LOOKUP($N$4,Barberos[nombre],Barberos[id])))</f>
        <v/>
      </c>
      <c r="R348" s="20" t="str" cm="1">
        <f t="array" ref="R348">IF(ISERROR(INDEX(Jornadas[id],ROW()-5)),"",O348+P348-Q348)</f>
        <v/>
      </c>
      <c r="S348" s="1" t="str" cm="1">
        <f t="array" ref="S348">IF(ISERROR(INDEX(Jornadas[id],ROW()-5)),"",COUNTIFS(_Cortes!$C:$C,INDEX(Jornadas[id],ROW()-5),_Cortes!$B:$B,LOOKUP($S$4,_Barberos!$B:$B,_Barberos!$A:$A)))</f>
        <v/>
      </c>
      <c r="T348" s="20" t="str" cm="1">
        <f t="array" ref="T348">IF(ISERROR(INDEX(Jornadas[id],ROW()-5)),"",INT(SUMIFS(Cortes[importe],Cortes[id_jornada],INDEX(Jornadas[id],ROW()-5),Cortes[id_barbero],LOOKUP($S$4,Barberos[nombre],Barberos[id]))*(INDEX(Jornadas[comision_barberos],1)/100)))</f>
        <v/>
      </c>
      <c r="U348" s="20" t="str" cm="1">
        <f t="array" ref="U348">IF(ISERROR(INDEX(Jornadas[id],ROW()-5)),"",SUMIFS(Cortes[propina],Cortes[id_jornada],INDEX(Jornadas[id],ROW()-5),Cortes[id_barbero],LOOKUP($S$4,Barberos[nombre],Barberos[id])))</f>
        <v/>
      </c>
      <c r="V348" s="20" t="str" cm="1">
        <f t="array" ref="V348">IF(ISERROR(INDEX(Jornadas[id],ROW()-5)),"",SUMIFS(Adelantos[importe],Adelantos[id_jornada],INDEX(Jornadas[id],ROW()-5),Adelantos[id_barbero],LOOKUP($S$4,Barberos[nombre],Barberos[id])))</f>
        <v/>
      </c>
      <c r="W348" s="20" t="str" cm="1">
        <f t="array" ref="W348">IF(ISERROR(INDEX(Jornadas[id],ROW()-5)),"",T348+U348-V348)</f>
        <v/>
      </c>
      <c r="X348" s="1" t="str" cm="1">
        <f t="array" ref="X348">IF(ISERROR(INDEX(Jornadas[id],ROW()-5)),"",COUNTIFS(_Cortes!$C:$C,INDEX(Jornadas[id],ROW()-5),_Cortes!$B:$B,LOOKUP($X$4,_Barberos!$B:$B,_Barberos!$A:$A)))</f>
        <v/>
      </c>
      <c r="Y348" s="20" t="str" cm="1">
        <f t="array" ref="Y348">IF(ISERROR(INDEX(Jornadas[id],ROW()-5)),"",INT(SUMIFS(Cortes[importe],Cortes[id_jornada],INDEX(Jornadas[id],ROW()-5),Cortes[id_barbero],LOOKUP($X$4,Barberos[nombre],Barberos[id]))*(INDEX(Jornadas[comision_barberos],1)/100)))</f>
        <v/>
      </c>
      <c r="Z348" s="20" t="str" cm="1">
        <f t="array" ref="Z348">IF(ISERROR(INDEX(Jornadas[id],ROW()-5)),"",SUMIFS(Cortes[propina],Cortes[id_jornada],INDEX(Jornadas[id],ROW()-5),Cortes[id_barbero],LOOKUP($X$4,Barberos[nombre],Barberos[id])))</f>
        <v/>
      </c>
      <c r="AA348" s="20" t="str" cm="1">
        <f t="array" ref="AA348">IF(ISERROR(INDEX(Jornadas[id],ROW()-5)),"",SUMIFS(Adelantos[importe],Adelantos[id_jornada],INDEX(Jornadas[id],ROW()-5),Adelantos[id_barbero],LOOKUP($X$4,Barberos[nombre],Barberos[id])))</f>
        <v/>
      </c>
      <c r="AB348" s="20" t="str" cm="1">
        <f t="array" ref="AB348">IF(ISERROR(INDEX(Jornadas[id],ROW()-5)),"",Y348+Z348-AA348)</f>
        <v/>
      </c>
      <c r="AC348" s="1" t="str" cm="1">
        <f t="array" ref="AC348">IF(ISERROR(INDEX(Jornadas[id],ROW()-5)),"",COUNTIFS(_Cortes!$C:$C,INDEX(Jornadas[id],ROW()-5),_Cortes!$B:$B,LOOKUP($AC$4,_Barberos!$B:$B,_Barberos!$A:$A)))</f>
        <v/>
      </c>
      <c r="AD348" s="20" t="str" cm="1">
        <f t="array" ref="AD348">IF(ISERROR(INDEX(Jornadas[id],ROW()-5)),"",INT(SUMIFS(Cortes[importe],Cortes[id_jornada],INDEX(Jornadas[id],ROW()-5),Cortes[id_barbero],LOOKUP($AC$4,Barberos[nombre],Barberos[id]))*(INDEX(Jornadas[comision_barberos],1)/100)))</f>
        <v/>
      </c>
      <c r="AE348" s="20" t="str" cm="1">
        <f t="array" ref="AE348">IF(ISERROR(INDEX(Jornadas[id],ROW()-5)),"",SUMIFS(Cortes[propina],Cortes[id_jornada],INDEX(Jornadas[id],ROW()-5),Cortes[id_barbero],LOOKUP($AC$4,Barberos[nombre],Barberos[id])))</f>
        <v/>
      </c>
      <c r="AF348" s="20" t="str" cm="1">
        <f t="array" ref="AF348">IF(ISERROR(INDEX(Jornadas[id],ROW()-5)),"",SUMIFS(Adelantos[importe],Adelantos[id_jornada],INDEX(Jornadas[id],ROW()-5),Adelantos[id_barbero],LOOKUP($AC$4,Barberos[nombre],Barberos[id])))</f>
        <v/>
      </c>
      <c r="AG348" s="20" t="str" cm="1">
        <f t="array" ref="AG348">IF(ISERROR(INDEX(Jornadas[id],ROW()-5)),"",AD348+AE348-AF348)</f>
        <v/>
      </c>
      <c r="AH348" s="1" t="str" cm="1">
        <f t="array" ref="AH348">IF(ISERROR(INDEX(Jornadas[id],ROW()-5)),"",COUNTIFS(_Cortes!$C:$C,INDEX(Jornadas[id],ROW()-5),_Cortes!$B:$B,LOOKUP($AH$4,_Barberos!$B:$B,_Barberos!$A:$A)))</f>
        <v/>
      </c>
      <c r="AI348" s="20" t="str" cm="1">
        <f t="array" ref="AI348">IF(ISERROR(INDEX(Jornadas[id],ROW()-5)),"",INT(SUMIFS(Cortes[importe],Cortes[id_jornada],INDEX(Jornadas[id],ROW()-5),Cortes[id_barbero],LOOKUP($AH$4,Barberos[nombre],Barberos[id]))*(INDEX(Jornadas[comision_barberos],1)/100)))</f>
        <v/>
      </c>
      <c r="AJ348" s="20" t="str" cm="1">
        <f t="array" ref="AJ348">IF(ISERROR(INDEX(Jornadas[id],ROW()-5)),"",SUMIFS(Cortes[propina],Cortes[id_jornada],INDEX(Jornadas[id],ROW()-5),Cortes[id_barbero],LOOKUP($AH$4,Barberos[nombre],Barberos[id])))</f>
        <v/>
      </c>
      <c r="AK348" s="20" t="str" cm="1">
        <f t="array" ref="AK348">IF(ISERROR(INDEX(Jornadas[id],ROW()-5)),"",SUMIFS(Adelantos[importe],Adelantos[id_jornada],INDEX(Jornadas[id],ROW()-5),Adelantos[id_barbero],LOOKUP($AH$4,Barberos[nombre],Barberos[id])))</f>
        <v/>
      </c>
      <c r="AL348" s="20" t="str" cm="1">
        <f t="array" ref="AL348">IF(ISERROR(INDEX(Jornadas[id],ROW()-5)),"",AI348+AJ348-AK348)</f>
        <v/>
      </c>
      <c r="AM348" s="1" t="str" cm="1">
        <f t="array" ref="AM348">IF(ISERROR(INDEX(Jornadas[id],ROW()-5)),"",COUNTIFS(_Cortes!$C:$C,INDEX(Jornadas[id],ROW()-5),_Cortes!$B:$B,LOOKUP($AM$4,_Barberos!$B:$B,_Barberos!$A:$A)))</f>
        <v/>
      </c>
      <c r="AN348" s="20" t="str" cm="1">
        <f t="array" ref="AN348">IF(ISERROR(INDEX(Jornadas[id],ROW()-5)),"",INT(SUMIFS(Cortes[importe],Cortes[id_jornada],INDEX(Jornadas[id],ROW()-5),Cortes[id_barbero],LOOKUP($AM$4,Barberos[nombre],Barberos[id]))*(INDEX(Jornadas[comision_barberos],1)/100)))</f>
        <v/>
      </c>
      <c r="AO348" s="20" t="str" cm="1">
        <f t="array" ref="AO348">IF(ISERROR(INDEX(Jornadas[id],ROW()-5)),"",SUMIFS(Cortes[propina],Cortes[id_jornada],INDEX(Jornadas[id],ROW()-5),Cortes[id_barbero],LOOKUP($AM$4,Barberos[nombre],Barberos[id])))</f>
        <v/>
      </c>
      <c r="AP348" s="20" t="str" cm="1">
        <f t="array" ref="AP348">IF(ISERROR(INDEX(Jornadas[id],ROW()-5)),"",SUMIFS(Adelantos[importe],Adelantos[id_jornada],INDEX(Jornadas[id],ROW()-5),Adelantos[id_barbero],LOOKUP($AM$4,Barberos[nombre],Barberos[id])))</f>
        <v/>
      </c>
      <c r="AQ348" s="20" t="str" cm="1">
        <f t="array" ref="AQ348">IF(ISERROR(INDEX(Jornadas[id],ROW()-5)),"",AN348+AO348-AP348)</f>
        <v/>
      </c>
      <c r="AR348" s="1" t="str" cm="1">
        <f t="array" ref="AR348">IF(ISERROR(INDEX(Jornadas[id],ROW()-5)),"",COUNTIFS(_Cortes!$C:$C,INDEX(Jornadas[id],ROW()-5),_Cortes!$B:$B,LOOKUP($AR$4,_Barberos!$B:$B,_Barberos!$A:$A)))</f>
        <v/>
      </c>
      <c r="AS348" s="20" t="str" cm="1">
        <f t="array" ref="AS348">IF(ISERROR(INDEX(Jornadas[id],ROW()-5)),"",INT(SUMIFS(Cortes[importe],Cortes[id_jornada],INDEX(Jornadas[id],ROW()-5),Cortes[id_barbero],LOOKUP($AR$4,Barberos[nombre],Barberos[id]))*(INDEX(Jornadas[comision_barberos],1)/100)))</f>
        <v/>
      </c>
      <c r="AT348" s="20" t="str" cm="1">
        <f t="array" ref="AT348">IF(ISERROR(INDEX(Jornadas[id],ROW()-5)),"",SUMIFS(Cortes[propina],Cortes[id_jornada],INDEX(Jornadas[id],ROW()-5),Cortes[id_barbero],LOOKUP($AR$4,Barberos[nombre],Barberos[id])))</f>
        <v/>
      </c>
      <c r="AU348" s="20" t="str" cm="1">
        <f t="array" ref="AU348">IF(ISERROR(INDEX(Jornadas[id],ROW()-5)),"",SUMIFS(Adelantos[importe],Adelantos[id_jornada],INDEX(Jornadas[id],ROW()-5),Adelantos[id_barbero],LOOKUP($AR$4,Barberos[nombre],Barberos[id])))</f>
        <v/>
      </c>
      <c r="AV348" s="20" t="str" cm="1">
        <f t="array" ref="AV348">IF(ISERROR(INDEX(Jornadas[id],ROW()-5)),"",AS348+AT348-AU348)</f>
        <v/>
      </c>
    </row>
    <row r="349" spans="1:48" ht="15" hidden="1" customHeight="1" x14ac:dyDescent="0.3">
      <c r="A349" s="51" t="str">
        <f t="shared" si="5"/>
        <v/>
      </c>
      <c r="B349" s="52"/>
      <c r="C349" s="36" t="str" cm="1">
        <f t="array" ref="C349">IF(ISERROR(INDEX(Jornadas[id],ROW()-5)),"",INDEX(Jornadas[fecha],ROW()-5))</f>
        <v/>
      </c>
      <c r="D349" s="2" t="str" cm="1">
        <f t="array" ref="D349">IF(ISERROR(INDEX(Jornadas[id],ROW()-5)),"",COUNTIFS(_Cortes!$C:$C,INDEX(Jornadas[id],ROW()-5),_Cortes!$B:$B,LOOKUP($D$4,_Barberos!$B:$B,_Barberos!$A:$A)))</f>
        <v/>
      </c>
      <c r="E349" s="21" t="str" cm="1">
        <f t="array" ref="E349">IF(ISERROR(INDEX(Jornadas[id],ROW()-5)),"",INT(SUMIFS(Cortes[importe],Cortes[id_jornada],INDEX(Jornadas[id],ROW()-5),Cortes[id_barbero],LOOKUP($D$4,Barberos[nombre],Barberos[id]))*(INDEX(Jornadas[comision_barberos],1)/100)))</f>
        <v/>
      </c>
      <c r="F349" s="21" t="str" cm="1">
        <f t="array" ref="F349">IF(ISERROR(INDEX(Jornadas[id],ROW()-5)),"",SUMIFS(Cortes[propina],Cortes[id_jornada],INDEX(Jornadas[id],ROW()-5),Cortes[id_barbero],LOOKUP($D$4,Barberos[nombre],Barberos[id])))</f>
        <v/>
      </c>
      <c r="G349" s="21" t="str" cm="1">
        <f t="array" ref="G349">IF(ISERROR(INDEX(Jornadas[id],ROW()-5)),"",SUMIFS(Adelantos[importe],Adelantos[id_jornada],INDEX(Jornadas[id],ROW()-5),Adelantos[id_barbero],LOOKUP($D$4,Barberos[nombre],Barberos[id])))</f>
        <v/>
      </c>
      <c r="H349" s="21" t="str" cm="1">
        <f t="array" ref="H349">IF(ISERROR(INDEX(Jornadas[id],ROW()-5)),"",E349+F349-G349)</f>
        <v/>
      </c>
      <c r="I349" s="2" t="str" cm="1">
        <f t="array" ref="I349">IF(ISERROR(INDEX(Jornadas[id],ROW()-5)),"",COUNTIFS(_Cortes!$C:$C,INDEX(Jornadas[id],ROW()-5),_Cortes!$B:$B,LOOKUP($I$4,_Barberos!$B:$B,_Barberos!$A:$A)))</f>
        <v/>
      </c>
      <c r="J349" s="21" t="str" cm="1">
        <f t="array" ref="J349">IF(ISERROR(INDEX(Jornadas[id],ROW()-5)),"",INT(SUMIFS(Cortes[importe],Cortes[id_jornada],INDEX(Jornadas[id],ROW()-5),Cortes[id_barbero],LOOKUP($I$4,Barberos[nombre],Barberos[id]))*(INDEX(Jornadas[comision_barberos],1)/100)))</f>
        <v/>
      </c>
      <c r="K349" s="21" t="str" cm="1">
        <f t="array" ref="K349">IF(ISERROR(INDEX(Jornadas[id],ROW()-5)),"",SUMIFS(Cortes[propina],Cortes[id_jornada],INDEX(Jornadas[id],ROW()-5),Cortes[id_barbero],LOOKUP($I$4,Barberos[nombre],Barberos[id])))</f>
        <v/>
      </c>
      <c r="L349" s="21" t="str" cm="1">
        <f t="array" ref="L349">IF(ISERROR(INDEX(Jornadas[id],ROW()-5)),"",SUMIFS(Adelantos[importe],Adelantos[id_jornada],INDEX(Jornadas[id],ROW()-5),Adelantos[id_barbero],LOOKUP($I$4,Barberos[nombre],Barberos[id])))</f>
        <v/>
      </c>
      <c r="M349" s="21" t="str" cm="1">
        <f t="array" ref="M349">IF(ISERROR(INDEX(Jornadas[id],ROW()-5)),"",J349+K349-L349)</f>
        <v/>
      </c>
      <c r="N349" s="2" t="str" cm="1">
        <f t="array" ref="N349">IF(ISERROR(INDEX(Jornadas[id],ROW()-5)),"",COUNTIFS(_Cortes!$C:$C,INDEX(Jornadas[id],ROW()-5),_Cortes!$B:$B,LOOKUP($N$4,_Barberos!$B:$B,_Barberos!$A:$A)))</f>
        <v/>
      </c>
      <c r="O349" s="21" t="str" cm="1">
        <f t="array" ref="O349">IF(ISERROR(INDEX(Jornadas[id],ROW()-5)),"",INT(SUMIFS(Cortes[importe],Cortes[id_jornada],INDEX(Jornadas[id],ROW()-5),Cortes[id_barbero],LOOKUP($N$4,Barberos[nombre],Barberos[id]))*(INDEX(Jornadas[comision_barberos],1)/100)))</f>
        <v/>
      </c>
      <c r="P349" s="21" t="str" cm="1">
        <f t="array" ref="P349">IF(ISERROR(INDEX(Jornadas[id],ROW()-5)),"",SUMIFS(Cortes[propina],Cortes[id_jornada],INDEX(Jornadas[id],ROW()-5),Cortes[id_barbero],LOOKUP($N$4,Barberos[nombre],Barberos[id])))</f>
        <v/>
      </c>
      <c r="Q349" s="21" t="str" cm="1">
        <f t="array" ref="Q349">IF(ISERROR(INDEX(Jornadas[id],ROW()-5)),"",SUMIFS(Adelantos[importe],Adelantos[id_jornada],INDEX(Jornadas[id],ROW()-5),Adelantos[id_barbero],LOOKUP($N$4,Barberos[nombre],Barberos[id])))</f>
        <v/>
      </c>
      <c r="R349" s="21" t="str" cm="1">
        <f t="array" ref="R349">IF(ISERROR(INDEX(Jornadas[id],ROW()-5)),"",O349+P349-Q349)</f>
        <v/>
      </c>
      <c r="S349" s="2" t="str" cm="1">
        <f t="array" ref="S349">IF(ISERROR(INDEX(Jornadas[id],ROW()-5)),"",COUNTIFS(_Cortes!$C:$C,INDEX(Jornadas[id],ROW()-5),_Cortes!$B:$B,LOOKUP($S$4,_Barberos!$B:$B,_Barberos!$A:$A)))</f>
        <v/>
      </c>
      <c r="T349" s="21" t="str" cm="1">
        <f t="array" ref="T349">IF(ISERROR(INDEX(Jornadas[id],ROW()-5)),"",INT(SUMIFS(Cortes[importe],Cortes[id_jornada],INDEX(Jornadas[id],ROW()-5),Cortes[id_barbero],LOOKUP($S$4,Barberos[nombre],Barberos[id]))*(INDEX(Jornadas[comision_barberos],1)/100)))</f>
        <v/>
      </c>
      <c r="U349" s="21" t="str" cm="1">
        <f t="array" ref="U349">IF(ISERROR(INDEX(Jornadas[id],ROW()-5)),"",SUMIFS(Cortes[propina],Cortes[id_jornada],INDEX(Jornadas[id],ROW()-5),Cortes[id_barbero],LOOKUP($S$4,Barberos[nombre],Barberos[id])))</f>
        <v/>
      </c>
      <c r="V349" s="21" t="str" cm="1">
        <f t="array" ref="V349">IF(ISERROR(INDEX(Jornadas[id],ROW()-5)),"",SUMIFS(Adelantos[importe],Adelantos[id_jornada],INDEX(Jornadas[id],ROW()-5),Adelantos[id_barbero],LOOKUP($S$4,Barberos[nombre],Barberos[id])))</f>
        <v/>
      </c>
      <c r="W349" s="21" t="str" cm="1">
        <f t="array" ref="W349">IF(ISERROR(INDEX(Jornadas[id],ROW()-5)),"",T349+U349-V349)</f>
        <v/>
      </c>
      <c r="X349" s="2" t="str" cm="1">
        <f t="array" ref="X349">IF(ISERROR(INDEX(Jornadas[id],ROW()-5)),"",COUNTIFS(_Cortes!$C:$C,INDEX(Jornadas[id],ROW()-5),_Cortes!$B:$B,LOOKUP($X$4,_Barberos!$B:$B,_Barberos!$A:$A)))</f>
        <v/>
      </c>
      <c r="Y349" s="21" t="str" cm="1">
        <f t="array" ref="Y349">IF(ISERROR(INDEX(Jornadas[id],ROW()-5)),"",INT(SUMIFS(Cortes[importe],Cortes[id_jornada],INDEX(Jornadas[id],ROW()-5),Cortes[id_barbero],LOOKUP($X$4,Barberos[nombre],Barberos[id]))*(INDEX(Jornadas[comision_barberos],1)/100)))</f>
        <v/>
      </c>
      <c r="Z349" s="21" t="str" cm="1">
        <f t="array" ref="Z349">IF(ISERROR(INDEX(Jornadas[id],ROW()-5)),"",SUMIFS(Cortes[propina],Cortes[id_jornada],INDEX(Jornadas[id],ROW()-5),Cortes[id_barbero],LOOKUP($X$4,Barberos[nombre],Barberos[id])))</f>
        <v/>
      </c>
      <c r="AA349" s="21" t="str" cm="1">
        <f t="array" ref="AA349">IF(ISERROR(INDEX(Jornadas[id],ROW()-5)),"",SUMIFS(Adelantos[importe],Adelantos[id_jornada],INDEX(Jornadas[id],ROW()-5),Adelantos[id_barbero],LOOKUP($X$4,Barberos[nombre],Barberos[id])))</f>
        <v/>
      </c>
      <c r="AB349" s="21" t="str" cm="1">
        <f t="array" ref="AB349">IF(ISERROR(INDEX(Jornadas[id],ROW()-5)),"",Y349+Z349-AA349)</f>
        <v/>
      </c>
      <c r="AC349" s="2" t="str" cm="1">
        <f t="array" ref="AC349">IF(ISERROR(INDEX(Jornadas[id],ROW()-5)),"",COUNTIFS(_Cortes!$C:$C,INDEX(Jornadas[id],ROW()-5),_Cortes!$B:$B,LOOKUP($AC$4,_Barberos!$B:$B,_Barberos!$A:$A)))</f>
        <v/>
      </c>
      <c r="AD349" s="21" t="str" cm="1">
        <f t="array" ref="AD349">IF(ISERROR(INDEX(Jornadas[id],ROW()-5)),"",INT(SUMIFS(Cortes[importe],Cortes[id_jornada],INDEX(Jornadas[id],ROW()-5),Cortes[id_barbero],LOOKUP($AC$4,Barberos[nombre],Barberos[id]))*(INDEX(Jornadas[comision_barberos],1)/100)))</f>
        <v/>
      </c>
      <c r="AE349" s="21" t="str" cm="1">
        <f t="array" ref="AE349">IF(ISERROR(INDEX(Jornadas[id],ROW()-5)),"",SUMIFS(Cortes[propina],Cortes[id_jornada],INDEX(Jornadas[id],ROW()-5),Cortes[id_barbero],LOOKUP($AC$4,Barberos[nombre],Barberos[id])))</f>
        <v/>
      </c>
      <c r="AF349" s="21" t="str" cm="1">
        <f t="array" ref="AF349">IF(ISERROR(INDEX(Jornadas[id],ROW()-5)),"",SUMIFS(Adelantos[importe],Adelantos[id_jornada],INDEX(Jornadas[id],ROW()-5),Adelantos[id_barbero],LOOKUP($AC$4,Barberos[nombre],Barberos[id])))</f>
        <v/>
      </c>
      <c r="AG349" s="21" t="str" cm="1">
        <f t="array" ref="AG349">IF(ISERROR(INDEX(Jornadas[id],ROW()-5)),"",AD349+AE349-AF349)</f>
        <v/>
      </c>
      <c r="AH349" s="2" t="str" cm="1">
        <f t="array" ref="AH349">IF(ISERROR(INDEX(Jornadas[id],ROW()-5)),"",COUNTIFS(_Cortes!$C:$C,INDEX(Jornadas[id],ROW()-5),_Cortes!$B:$B,LOOKUP($AH$4,_Barberos!$B:$B,_Barberos!$A:$A)))</f>
        <v/>
      </c>
      <c r="AI349" s="21" t="str" cm="1">
        <f t="array" ref="AI349">IF(ISERROR(INDEX(Jornadas[id],ROW()-5)),"",INT(SUMIFS(Cortes[importe],Cortes[id_jornada],INDEX(Jornadas[id],ROW()-5),Cortes[id_barbero],LOOKUP($AH$4,Barberos[nombre],Barberos[id]))*(INDEX(Jornadas[comision_barberos],1)/100)))</f>
        <v/>
      </c>
      <c r="AJ349" s="21" t="str" cm="1">
        <f t="array" ref="AJ349">IF(ISERROR(INDEX(Jornadas[id],ROW()-5)),"",SUMIFS(Cortes[propina],Cortes[id_jornada],INDEX(Jornadas[id],ROW()-5),Cortes[id_barbero],LOOKUP($AH$4,Barberos[nombre],Barberos[id])))</f>
        <v/>
      </c>
      <c r="AK349" s="21" t="str" cm="1">
        <f t="array" ref="AK349">IF(ISERROR(INDEX(Jornadas[id],ROW()-5)),"",SUMIFS(Adelantos[importe],Adelantos[id_jornada],INDEX(Jornadas[id],ROW()-5),Adelantos[id_barbero],LOOKUP($AH$4,Barberos[nombre],Barberos[id])))</f>
        <v/>
      </c>
      <c r="AL349" s="21" t="str" cm="1">
        <f t="array" ref="AL349">IF(ISERROR(INDEX(Jornadas[id],ROW()-5)),"",AI349+AJ349-AK349)</f>
        <v/>
      </c>
      <c r="AM349" s="2" t="str" cm="1">
        <f t="array" ref="AM349">IF(ISERROR(INDEX(Jornadas[id],ROW()-5)),"",COUNTIFS(_Cortes!$C:$C,INDEX(Jornadas[id],ROW()-5),_Cortes!$B:$B,LOOKUP($AM$4,_Barberos!$B:$B,_Barberos!$A:$A)))</f>
        <v/>
      </c>
      <c r="AN349" s="21" t="str" cm="1">
        <f t="array" ref="AN349">IF(ISERROR(INDEX(Jornadas[id],ROW()-5)),"",INT(SUMIFS(Cortes[importe],Cortes[id_jornada],INDEX(Jornadas[id],ROW()-5),Cortes[id_barbero],LOOKUP($AM$4,Barberos[nombre],Barberos[id]))*(INDEX(Jornadas[comision_barberos],1)/100)))</f>
        <v/>
      </c>
      <c r="AO349" s="21" t="str" cm="1">
        <f t="array" ref="AO349">IF(ISERROR(INDEX(Jornadas[id],ROW()-5)),"",SUMIFS(Cortes[propina],Cortes[id_jornada],INDEX(Jornadas[id],ROW()-5),Cortes[id_barbero],LOOKUP($AM$4,Barberos[nombre],Barberos[id])))</f>
        <v/>
      </c>
      <c r="AP349" s="21" t="str" cm="1">
        <f t="array" ref="AP349">IF(ISERROR(INDEX(Jornadas[id],ROW()-5)),"",SUMIFS(Adelantos[importe],Adelantos[id_jornada],INDEX(Jornadas[id],ROW()-5),Adelantos[id_barbero],LOOKUP($AM$4,Barberos[nombre],Barberos[id])))</f>
        <v/>
      </c>
      <c r="AQ349" s="21" t="str" cm="1">
        <f t="array" ref="AQ349">IF(ISERROR(INDEX(Jornadas[id],ROW()-5)),"",AN349+AO349-AP349)</f>
        <v/>
      </c>
      <c r="AR349" s="2" t="str" cm="1">
        <f t="array" ref="AR349">IF(ISERROR(INDEX(Jornadas[id],ROW()-5)),"",COUNTIFS(_Cortes!$C:$C,INDEX(Jornadas[id],ROW()-5),_Cortes!$B:$B,LOOKUP($AR$4,_Barberos!$B:$B,_Barberos!$A:$A)))</f>
        <v/>
      </c>
      <c r="AS349" s="21" t="str" cm="1">
        <f t="array" ref="AS349">IF(ISERROR(INDEX(Jornadas[id],ROW()-5)),"",INT(SUMIFS(Cortes[importe],Cortes[id_jornada],INDEX(Jornadas[id],ROW()-5),Cortes[id_barbero],LOOKUP($AR$4,Barberos[nombre],Barberos[id]))*(INDEX(Jornadas[comision_barberos],1)/100)))</f>
        <v/>
      </c>
      <c r="AT349" s="21" t="str" cm="1">
        <f t="array" ref="AT349">IF(ISERROR(INDEX(Jornadas[id],ROW()-5)),"",SUMIFS(Cortes[propina],Cortes[id_jornada],INDEX(Jornadas[id],ROW()-5),Cortes[id_barbero],LOOKUP($AR$4,Barberos[nombre],Barberos[id])))</f>
        <v/>
      </c>
      <c r="AU349" s="21" t="str" cm="1">
        <f t="array" ref="AU349">IF(ISERROR(INDEX(Jornadas[id],ROW()-5)),"",SUMIFS(Adelantos[importe],Adelantos[id_jornada],INDEX(Jornadas[id],ROW()-5),Adelantos[id_barbero],LOOKUP($AR$4,Barberos[nombre],Barberos[id])))</f>
        <v/>
      </c>
      <c r="AV349" s="21" t="str" cm="1">
        <f t="array" ref="AV349">IF(ISERROR(INDEX(Jornadas[id],ROW()-5)),"",AS349+AT349-AU349)</f>
        <v/>
      </c>
    </row>
    <row r="350" spans="1:48" ht="15" hidden="1" customHeight="1" x14ac:dyDescent="0.3">
      <c r="A350" s="53" t="str">
        <f t="shared" si="5"/>
        <v/>
      </c>
      <c r="B350" s="54"/>
      <c r="C350" s="38" t="str" cm="1">
        <f t="array" ref="C350">IF(ISERROR(INDEX(Jornadas[id],ROW()-5)),"",INDEX(Jornadas[fecha],ROW()-5))</f>
        <v/>
      </c>
      <c r="D350" s="1" t="str" cm="1">
        <f t="array" ref="D350">IF(ISERROR(INDEX(Jornadas[id],ROW()-5)),"",COUNTIFS(_Cortes!$C:$C,INDEX(Jornadas[id],ROW()-5),_Cortes!$B:$B,LOOKUP($D$4,_Barberos!$B:$B,_Barberos!$A:$A)))</f>
        <v/>
      </c>
      <c r="E350" s="20" t="str" cm="1">
        <f t="array" ref="E350">IF(ISERROR(INDEX(Jornadas[id],ROW()-5)),"",INT(SUMIFS(Cortes[importe],Cortes[id_jornada],INDEX(Jornadas[id],ROW()-5),Cortes[id_barbero],LOOKUP($D$4,Barberos[nombre],Barberos[id]))*(INDEX(Jornadas[comision_barberos],1)/100)))</f>
        <v/>
      </c>
      <c r="F350" s="20" t="str" cm="1">
        <f t="array" ref="F350">IF(ISERROR(INDEX(Jornadas[id],ROW()-5)),"",SUMIFS(Cortes[propina],Cortes[id_jornada],INDEX(Jornadas[id],ROW()-5),Cortes[id_barbero],LOOKUP($D$4,Barberos[nombre],Barberos[id])))</f>
        <v/>
      </c>
      <c r="G350" s="20" t="str" cm="1">
        <f t="array" ref="G350">IF(ISERROR(INDEX(Jornadas[id],ROW()-5)),"",SUMIFS(Adelantos[importe],Adelantos[id_jornada],INDEX(Jornadas[id],ROW()-5),Adelantos[id_barbero],LOOKUP($D$4,Barberos[nombre],Barberos[id])))</f>
        <v/>
      </c>
      <c r="H350" s="20" t="str" cm="1">
        <f t="array" ref="H350">IF(ISERROR(INDEX(Jornadas[id],ROW()-5)),"",E350+F350-G350)</f>
        <v/>
      </c>
      <c r="I350" s="1" t="str" cm="1">
        <f t="array" ref="I350">IF(ISERROR(INDEX(Jornadas[id],ROW()-5)),"",COUNTIFS(_Cortes!$C:$C,INDEX(Jornadas[id],ROW()-5),_Cortes!$B:$B,LOOKUP($I$4,_Barberos!$B:$B,_Barberos!$A:$A)))</f>
        <v/>
      </c>
      <c r="J350" s="20" t="str" cm="1">
        <f t="array" ref="J350">IF(ISERROR(INDEX(Jornadas[id],ROW()-5)),"",INT(SUMIFS(Cortes[importe],Cortes[id_jornada],INDEX(Jornadas[id],ROW()-5),Cortes[id_barbero],LOOKUP($I$4,Barberos[nombre],Barberos[id]))*(INDEX(Jornadas[comision_barberos],1)/100)))</f>
        <v/>
      </c>
      <c r="K350" s="20" t="str" cm="1">
        <f t="array" ref="K350">IF(ISERROR(INDEX(Jornadas[id],ROW()-5)),"",SUMIFS(Cortes[propina],Cortes[id_jornada],INDEX(Jornadas[id],ROW()-5),Cortes[id_barbero],LOOKUP($I$4,Barberos[nombre],Barberos[id])))</f>
        <v/>
      </c>
      <c r="L350" s="20" t="str" cm="1">
        <f t="array" ref="L350">IF(ISERROR(INDEX(Jornadas[id],ROW()-5)),"",SUMIFS(Adelantos[importe],Adelantos[id_jornada],INDEX(Jornadas[id],ROW()-5),Adelantos[id_barbero],LOOKUP($I$4,Barberos[nombre],Barberos[id])))</f>
        <v/>
      </c>
      <c r="M350" s="20" t="str" cm="1">
        <f t="array" ref="M350">IF(ISERROR(INDEX(Jornadas[id],ROW()-5)),"",J350+K350-L350)</f>
        <v/>
      </c>
      <c r="N350" s="1" t="str" cm="1">
        <f t="array" ref="N350">IF(ISERROR(INDEX(Jornadas[id],ROW()-5)),"",COUNTIFS(_Cortes!$C:$C,INDEX(Jornadas[id],ROW()-5),_Cortes!$B:$B,LOOKUP($N$4,_Barberos!$B:$B,_Barberos!$A:$A)))</f>
        <v/>
      </c>
      <c r="O350" s="20" t="str" cm="1">
        <f t="array" ref="O350">IF(ISERROR(INDEX(Jornadas[id],ROW()-5)),"",INT(SUMIFS(Cortes[importe],Cortes[id_jornada],INDEX(Jornadas[id],ROW()-5),Cortes[id_barbero],LOOKUP($N$4,Barberos[nombre],Barberos[id]))*(INDEX(Jornadas[comision_barberos],1)/100)))</f>
        <v/>
      </c>
      <c r="P350" s="20" t="str" cm="1">
        <f t="array" ref="P350">IF(ISERROR(INDEX(Jornadas[id],ROW()-5)),"",SUMIFS(Cortes[propina],Cortes[id_jornada],INDEX(Jornadas[id],ROW()-5),Cortes[id_barbero],LOOKUP($N$4,Barberos[nombre],Barberos[id])))</f>
        <v/>
      </c>
      <c r="Q350" s="20" t="str" cm="1">
        <f t="array" ref="Q350">IF(ISERROR(INDEX(Jornadas[id],ROW()-5)),"",SUMIFS(Adelantos[importe],Adelantos[id_jornada],INDEX(Jornadas[id],ROW()-5),Adelantos[id_barbero],LOOKUP($N$4,Barberos[nombre],Barberos[id])))</f>
        <v/>
      </c>
      <c r="R350" s="20" t="str" cm="1">
        <f t="array" ref="R350">IF(ISERROR(INDEX(Jornadas[id],ROW()-5)),"",O350+P350-Q350)</f>
        <v/>
      </c>
      <c r="S350" s="1" t="str" cm="1">
        <f t="array" ref="S350">IF(ISERROR(INDEX(Jornadas[id],ROW()-5)),"",COUNTIFS(_Cortes!$C:$C,INDEX(Jornadas[id],ROW()-5),_Cortes!$B:$B,LOOKUP($S$4,_Barberos!$B:$B,_Barberos!$A:$A)))</f>
        <v/>
      </c>
      <c r="T350" s="20" t="str" cm="1">
        <f t="array" ref="T350">IF(ISERROR(INDEX(Jornadas[id],ROW()-5)),"",INT(SUMIFS(Cortes[importe],Cortes[id_jornada],INDEX(Jornadas[id],ROW()-5),Cortes[id_barbero],LOOKUP($S$4,Barberos[nombre],Barberos[id]))*(INDEX(Jornadas[comision_barberos],1)/100)))</f>
        <v/>
      </c>
      <c r="U350" s="20" t="str" cm="1">
        <f t="array" ref="U350">IF(ISERROR(INDEX(Jornadas[id],ROW()-5)),"",SUMIFS(Cortes[propina],Cortes[id_jornada],INDEX(Jornadas[id],ROW()-5),Cortes[id_barbero],LOOKUP($S$4,Barberos[nombre],Barberos[id])))</f>
        <v/>
      </c>
      <c r="V350" s="20" t="str" cm="1">
        <f t="array" ref="V350">IF(ISERROR(INDEX(Jornadas[id],ROW()-5)),"",SUMIFS(Adelantos[importe],Adelantos[id_jornada],INDEX(Jornadas[id],ROW()-5),Adelantos[id_barbero],LOOKUP($S$4,Barberos[nombre],Barberos[id])))</f>
        <v/>
      </c>
      <c r="W350" s="20" t="str" cm="1">
        <f t="array" ref="W350">IF(ISERROR(INDEX(Jornadas[id],ROW()-5)),"",T350+U350-V350)</f>
        <v/>
      </c>
      <c r="X350" s="1" t="str" cm="1">
        <f t="array" ref="X350">IF(ISERROR(INDEX(Jornadas[id],ROW()-5)),"",COUNTIFS(_Cortes!$C:$C,INDEX(Jornadas[id],ROW()-5),_Cortes!$B:$B,LOOKUP($X$4,_Barberos!$B:$B,_Barberos!$A:$A)))</f>
        <v/>
      </c>
      <c r="Y350" s="20" t="str" cm="1">
        <f t="array" ref="Y350">IF(ISERROR(INDEX(Jornadas[id],ROW()-5)),"",INT(SUMIFS(Cortes[importe],Cortes[id_jornada],INDEX(Jornadas[id],ROW()-5),Cortes[id_barbero],LOOKUP($X$4,Barberos[nombre],Barberos[id]))*(INDEX(Jornadas[comision_barberos],1)/100)))</f>
        <v/>
      </c>
      <c r="Z350" s="20" t="str" cm="1">
        <f t="array" ref="Z350">IF(ISERROR(INDEX(Jornadas[id],ROW()-5)),"",SUMIFS(Cortes[propina],Cortes[id_jornada],INDEX(Jornadas[id],ROW()-5),Cortes[id_barbero],LOOKUP($X$4,Barberos[nombre],Barberos[id])))</f>
        <v/>
      </c>
      <c r="AA350" s="20" t="str" cm="1">
        <f t="array" ref="AA350">IF(ISERROR(INDEX(Jornadas[id],ROW()-5)),"",SUMIFS(Adelantos[importe],Adelantos[id_jornada],INDEX(Jornadas[id],ROW()-5),Adelantos[id_barbero],LOOKUP($X$4,Barberos[nombre],Barberos[id])))</f>
        <v/>
      </c>
      <c r="AB350" s="20" t="str" cm="1">
        <f t="array" ref="AB350">IF(ISERROR(INDEX(Jornadas[id],ROW()-5)),"",Y350+Z350-AA350)</f>
        <v/>
      </c>
      <c r="AC350" s="1" t="str" cm="1">
        <f t="array" ref="AC350">IF(ISERROR(INDEX(Jornadas[id],ROW()-5)),"",COUNTIFS(_Cortes!$C:$C,INDEX(Jornadas[id],ROW()-5),_Cortes!$B:$B,LOOKUP($AC$4,_Barberos!$B:$B,_Barberos!$A:$A)))</f>
        <v/>
      </c>
      <c r="AD350" s="20" t="str" cm="1">
        <f t="array" ref="AD350">IF(ISERROR(INDEX(Jornadas[id],ROW()-5)),"",INT(SUMIFS(Cortes[importe],Cortes[id_jornada],INDEX(Jornadas[id],ROW()-5),Cortes[id_barbero],LOOKUP($AC$4,Barberos[nombre],Barberos[id]))*(INDEX(Jornadas[comision_barberos],1)/100)))</f>
        <v/>
      </c>
      <c r="AE350" s="20" t="str" cm="1">
        <f t="array" ref="AE350">IF(ISERROR(INDEX(Jornadas[id],ROW()-5)),"",SUMIFS(Cortes[propina],Cortes[id_jornada],INDEX(Jornadas[id],ROW()-5),Cortes[id_barbero],LOOKUP($AC$4,Barberos[nombre],Barberos[id])))</f>
        <v/>
      </c>
      <c r="AF350" s="20" t="str" cm="1">
        <f t="array" ref="AF350">IF(ISERROR(INDEX(Jornadas[id],ROW()-5)),"",SUMIFS(Adelantos[importe],Adelantos[id_jornada],INDEX(Jornadas[id],ROW()-5),Adelantos[id_barbero],LOOKUP($AC$4,Barberos[nombre],Barberos[id])))</f>
        <v/>
      </c>
      <c r="AG350" s="20" t="str" cm="1">
        <f t="array" ref="AG350">IF(ISERROR(INDEX(Jornadas[id],ROW()-5)),"",AD350+AE350-AF350)</f>
        <v/>
      </c>
      <c r="AH350" s="1" t="str" cm="1">
        <f t="array" ref="AH350">IF(ISERROR(INDEX(Jornadas[id],ROW()-5)),"",COUNTIFS(_Cortes!$C:$C,INDEX(Jornadas[id],ROW()-5),_Cortes!$B:$B,LOOKUP($AH$4,_Barberos!$B:$B,_Barberos!$A:$A)))</f>
        <v/>
      </c>
      <c r="AI350" s="20" t="str" cm="1">
        <f t="array" ref="AI350">IF(ISERROR(INDEX(Jornadas[id],ROW()-5)),"",INT(SUMIFS(Cortes[importe],Cortes[id_jornada],INDEX(Jornadas[id],ROW()-5),Cortes[id_barbero],LOOKUP($AH$4,Barberos[nombre],Barberos[id]))*(INDEX(Jornadas[comision_barberos],1)/100)))</f>
        <v/>
      </c>
      <c r="AJ350" s="20" t="str" cm="1">
        <f t="array" ref="AJ350">IF(ISERROR(INDEX(Jornadas[id],ROW()-5)),"",SUMIFS(Cortes[propina],Cortes[id_jornada],INDEX(Jornadas[id],ROW()-5),Cortes[id_barbero],LOOKUP($AH$4,Barberos[nombre],Barberos[id])))</f>
        <v/>
      </c>
      <c r="AK350" s="20" t="str" cm="1">
        <f t="array" ref="AK350">IF(ISERROR(INDEX(Jornadas[id],ROW()-5)),"",SUMIFS(Adelantos[importe],Adelantos[id_jornada],INDEX(Jornadas[id],ROW()-5),Adelantos[id_barbero],LOOKUP($AH$4,Barberos[nombre],Barberos[id])))</f>
        <v/>
      </c>
      <c r="AL350" s="20" t="str" cm="1">
        <f t="array" ref="AL350">IF(ISERROR(INDEX(Jornadas[id],ROW()-5)),"",AI350+AJ350-AK350)</f>
        <v/>
      </c>
      <c r="AM350" s="1" t="str" cm="1">
        <f t="array" ref="AM350">IF(ISERROR(INDEX(Jornadas[id],ROW()-5)),"",COUNTIFS(_Cortes!$C:$C,INDEX(Jornadas[id],ROW()-5),_Cortes!$B:$B,LOOKUP($AM$4,_Barberos!$B:$B,_Barberos!$A:$A)))</f>
        <v/>
      </c>
      <c r="AN350" s="20" t="str" cm="1">
        <f t="array" ref="AN350">IF(ISERROR(INDEX(Jornadas[id],ROW()-5)),"",INT(SUMIFS(Cortes[importe],Cortes[id_jornada],INDEX(Jornadas[id],ROW()-5),Cortes[id_barbero],LOOKUP($AM$4,Barberos[nombre],Barberos[id]))*(INDEX(Jornadas[comision_barberos],1)/100)))</f>
        <v/>
      </c>
      <c r="AO350" s="20" t="str" cm="1">
        <f t="array" ref="AO350">IF(ISERROR(INDEX(Jornadas[id],ROW()-5)),"",SUMIFS(Cortes[propina],Cortes[id_jornada],INDEX(Jornadas[id],ROW()-5),Cortes[id_barbero],LOOKUP($AM$4,Barberos[nombre],Barberos[id])))</f>
        <v/>
      </c>
      <c r="AP350" s="20" t="str" cm="1">
        <f t="array" ref="AP350">IF(ISERROR(INDEX(Jornadas[id],ROW()-5)),"",SUMIFS(Adelantos[importe],Adelantos[id_jornada],INDEX(Jornadas[id],ROW()-5),Adelantos[id_barbero],LOOKUP($AM$4,Barberos[nombre],Barberos[id])))</f>
        <v/>
      </c>
      <c r="AQ350" s="20" t="str" cm="1">
        <f t="array" ref="AQ350">IF(ISERROR(INDEX(Jornadas[id],ROW()-5)),"",AN350+AO350-AP350)</f>
        <v/>
      </c>
      <c r="AR350" s="1" t="str" cm="1">
        <f t="array" ref="AR350">IF(ISERROR(INDEX(Jornadas[id],ROW()-5)),"",COUNTIFS(_Cortes!$C:$C,INDEX(Jornadas[id],ROW()-5),_Cortes!$B:$B,LOOKUP($AR$4,_Barberos!$B:$B,_Barberos!$A:$A)))</f>
        <v/>
      </c>
      <c r="AS350" s="20" t="str" cm="1">
        <f t="array" ref="AS350">IF(ISERROR(INDEX(Jornadas[id],ROW()-5)),"",INT(SUMIFS(Cortes[importe],Cortes[id_jornada],INDEX(Jornadas[id],ROW()-5),Cortes[id_barbero],LOOKUP($AR$4,Barberos[nombre],Barberos[id]))*(INDEX(Jornadas[comision_barberos],1)/100)))</f>
        <v/>
      </c>
      <c r="AT350" s="20" t="str" cm="1">
        <f t="array" ref="AT350">IF(ISERROR(INDEX(Jornadas[id],ROW()-5)),"",SUMIFS(Cortes[propina],Cortes[id_jornada],INDEX(Jornadas[id],ROW()-5),Cortes[id_barbero],LOOKUP($AR$4,Barberos[nombre],Barberos[id])))</f>
        <v/>
      </c>
      <c r="AU350" s="20" t="str" cm="1">
        <f t="array" ref="AU350">IF(ISERROR(INDEX(Jornadas[id],ROW()-5)),"",SUMIFS(Adelantos[importe],Adelantos[id_jornada],INDEX(Jornadas[id],ROW()-5),Adelantos[id_barbero],LOOKUP($AR$4,Barberos[nombre],Barberos[id])))</f>
        <v/>
      </c>
      <c r="AV350" s="20" t="str" cm="1">
        <f t="array" ref="AV350">IF(ISERROR(INDEX(Jornadas[id],ROW()-5)),"",AS350+AT350-AU350)</f>
        <v/>
      </c>
    </row>
    <row r="351" spans="1:48" ht="15" hidden="1" customHeight="1" x14ac:dyDescent="0.3">
      <c r="A351" s="51" t="str">
        <f t="shared" si="5"/>
        <v/>
      </c>
      <c r="B351" s="52"/>
      <c r="C351" s="36" t="str" cm="1">
        <f t="array" ref="C351">IF(ISERROR(INDEX(Jornadas[id],ROW()-5)),"",INDEX(Jornadas[fecha],ROW()-5))</f>
        <v/>
      </c>
      <c r="D351" s="2" t="str" cm="1">
        <f t="array" ref="D351">IF(ISERROR(INDEX(Jornadas[id],ROW()-5)),"",COUNTIFS(_Cortes!$C:$C,INDEX(Jornadas[id],ROW()-5),_Cortes!$B:$B,LOOKUP($D$4,_Barberos!$B:$B,_Barberos!$A:$A)))</f>
        <v/>
      </c>
      <c r="E351" s="21" t="str" cm="1">
        <f t="array" ref="E351">IF(ISERROR(INDEX(Jornadas[id],ROW()-5)),"",INT(SUMIFS(Cortes[importe],Cortes[id_jornada],INDEX(Jornadas[id],ROW()-5),Cortes[id_barbero],LOOKUP($D$4,Barberos[nombre],Barberos[id]))*(INDEX(Jornadas[comision_barberos],1)/100)))</f>
        <v/>
      </c>
      <c r="F351" s="21" t="str" cm="1">
        <f t="array" ref="F351">IF(ISERROR(INDEX(Jornadas[id],ROW()-5)),"",SUMIFS(Cortes[propina],Cortes[id_jornada],INDEX(Jornadas[id],ROW()-5),Cortes[id_barbero],LOOKUP($D$4,Barberos[nombre],Barberos[id])))</f>
        <v/>
      </c>
      <c r="G351" s="21" t="str" cm="1">
        <f t="array" ref="G351">IF(ISERROR(INDEX(Jornadas[id],ROW()-5)),"",SUMIFS(Adelantos[importe],Adelantos[id_jornada],INDEX(Jornadas[id],ROW()-5),Adelantos[id_barbero],LOOKUP($D$4,Barberos[nombre],Barberos[id])))</f>
        <v/>
      </c>
      <c r="H351" s="21" t="str" cm="1">
        <f t="array" ref="H351">IF(ISERROR(INDEX(Jornadas[id],ROW()-5)),"",E351+F351-G351)</f>
        <v/>
      </c>
      <c r="I351" s="2" t="str" cm="1">
        <f t="array" ref="I351">IF(ISERROR(INDEX(Jornadas[id],ROW()-5)),"",COUNTIFS(_Cortes!$C:$C,INDEX(Jornadas[id],ROW()-5),_Cortes!$B:$B,LOOKUP($I$4,_Barberos!$B:$B,_Barberos!$A:$A)))</f>
        <v/>
      </c>
      <c r="J351" s="21" t="str" cm="1">
        <f t="array" ref="J351">IF(ISERROR(INDEX(Jornadas[id],ROW()-5)),"",INT(SUMIFS(Cortes[importe],Cortes[id_jornada],INDEX(Jornadas[id],ROW()-5),Cortes[id_barbero],LOOKUP($I$4,Barberos[nombre],Barberos[id]))*(INDEX(Jornadas[comision_barberos],1)/100)))</f>
        <v/>
      </c>
      <c r="K351" s="21" t="str" cm="1">
        <f t="array" ref="K351">IF(ISERROR(INDEX(Jornadas[id],ROW()-5)),"",SUMIFS(Cortes[propina],Cortes[id_jornada],INDEX(Jornadas[id],ROW()-5),Cortes[id_barbero],LOOKUP($I$4,Barberos[nombre],Barberos[id])))</f>
        <v/>
      </c>
      <c r="L351" s="21" t="str" cm="1">
        <f t="array" ref="L351">IF(ISERROR(INDEX(Jornadas[id],ROW()-5)),"",SUMIFS(Adelantos[importe],Adelantos[id_jornada],INDEX(Jornadas[id],ROW()-5),Adelantos[id_barbero],LOOKUP($I$4,Barberos[nombre],Barberos[id])))</f>
        <v/>
      </c>
      <c r="M351" s="21" t="str" cm="1">
        <f t="array" ref="M351">IF(ISERROR(INDEX(Jornadas[id],ROW()-5)),"",J351+K351-L351)</f>
        <v/>
      </c>
      <c r="N351" s="2" t="str" cm="1">
        <f t="array" ref="N351">IF(ISERROR(INDEX(Jornadas[id],ROW()-5)),"",COUNTIFS(_Cortes!$C:$C,INDEX(Jornadas[id],ROW()-5),_Cortes!$B:$B,LOOKUP($N$4,_Barberos!$B:$B,_Barberos!$A:$A)))</f>
        <v/>
      </c>
      <c r="O351" s="21" t="str" cm="1">
        <f t="array" ref="O351">IF(ISERROR(INDEX(Jornadas[id],ROW()-5)),"",INT(SUMIFS(Cortes[importe],Cortes[id_jornada],INDEX(Jornadas[id],ROW()-5),Cortes[id_barbero],LOOKUP($N$4,Barberos[nombre],Barberos[id]))*(INDEX(Jornadas[comision_barberos],1)/100)))</f>
        <v/>
      </c>
      <c r="P351" s="21" t="str" cm="1">
        <f t="array" ref="P351">IF(ISERROR(INDEX(Jornadas[id],ROW()-5)),"",SUMIFS(Cortes[propina],Cortes[id_jornada],INDEX(Jornadas[id],ROW()-5),Cortes[id_barbero],LOOKUP($N$4,Barberos[nombre],Barberos[id])))</f>
        <v/>
      </c>
      <c r="Q351" s="21" t="str" cm="1">
        <f t="array" ref="Q351">IF(ISERROR(INDEX(Jornadas[id],ROW()-5)),"",SUMIFS(Adelantos[importe],Adelantos[id_jornada],INDEX(Jornadas[id],ROW()-5),Adelantos[id_barbero],LOOKUP($N$4,Barberos[nombre],Barberos[id])))</f>
        <v/>
      </c>
      <c r="R351" s="21" t="str" cm="1">
        <f t="array" ref="R351">IF(ISERROR(INDEX(Jornadas[id],ROW()-5)),"",O351+P351-Q351)</f>
        <v/>
      </c>
      <c r="S351" s="2" t="str" cm="1">
        <f t="array" ref="S351">IF(ISERROR(INDEX(Jornadas[id],ROW()-5)),"",COUNTIFS(_Cortes!$C:$C,INDEX(Jornadas[id],ROW()-5),_Cortes!$B:$B,LOOKUP($S$4,_Barberos!$B:$B,_Barberos!$A:$A)))</f>
        <v/>
      </c>
      <c r="T351" s="21" t="str" cm="1">
        <f t="array" ref="T351">IF(ISERROR(INDEX(Jornadas[id],ROW()-5)),"",INT(SUMIFS(Cortes[importe],Cortes[id_jornada],INDEX(Jornadas[id],ROW()-5),Cortes[id_barbero],LOOKUP($S$4,Barberos[nombre],Barberos[id]))*(INDEX(Jornadas[comision_barberos],1)/100)))</f>
        <v/>
      </c>
      <c r="U351" s="21" t="str" cm="1">
        <f t="array" ref="U351">IF(ISERROR(INDEX(Jornadas[id],ROW()-5)),"",SUMIFS(Cortes[propina],Cortes[id_jornada],INDEX(Jornadas[id],ROW()-5),Cortes[id_barbero],LOOKUP($S$4,Barberos[nombre],Barberos[id])))</f>
        <v/>
      </c>
      <c r="V351" s="21" t="str" cm="1">
        <f t="array" ref="V351">IF(ISERROR(INDEX(Jornadas[id],ROW()-5)),"",SUMIFS(Adelantos[importe],Adelantos[id_jornada],INDEX(Jornadas[id],ROW()-5),Adelantos[id_barbero],LOOKUP($S$4,Barberos[nombre],Barberos[id])))</f>
        <v/>
      </c>
      <c r="W351" s="21" t="str" cm="1">
        <f t="array" ref="W351">IF(ISERROR(INDEX(Jornadas[id],ROW()-5)),"",T351+U351-V351)</f>
        <v/>
      </c>
      <c r="X351" s="2" t="str" cm="1">
        <f t="array" ref="X351">IF(ISERROR(INDEX(Jornadas[id],ROW()-5)),"",COUNTIFS(_Cortes!$C:$C,INDEX(Jornadas[id],ROW()-5),_Cortes!$B:$B,LOOKUP($X$4,_Barberos!$B:$B,_Barberos!$A:$A)))</f>
        <v/>
      </c>
      <c r="Y351" s="21" t="str" cm="1">
        <f t="array" ref="Y351">IF(ISERROR(INDEX(Jornadas[id],ROW()-5)),"",INT(SUMIFS(Cortes[importe],Cortes[id_jornada],INDEX(Jornadas[id],ROW()-5),Cortes[id_barbero],LOOKUP($X$4,Barberos[nombre],Barberos[id]))*(INDEX(Jornadas[comision_barberos],1)/100)))</f>
        <v/>
      </c>
      <c r="Z351" s="21" t="str" cm="1">
        <f t="array" ref="Z351">IF(ISERROR(INDEX(Jornadas[id],ROW()-5)),"",SUMIFS(Cortes[propina],Cortes[id_jornada],INDEX(Jornadas[id],ROW()-5),Cortes[id_barbero],LOOKUP($X$4,Barberos[nombre],Barberos[id])))</f>
        <v/>
      </c>
      <c r="AA351" s="21" t="str" cm="1">
        <f t="array" ref="AA351">IF(ISERROR(INDEX(Jornadas[id],ROW()-5)),"",SUMIFS(Adelantos[importe],Adelantos[id_jornada],INDEX(Jornadas[id],ROW()-5),Adelantos[id_barbero],LOOKUP($X$4,Barberos[nombre],Barberos[id])))</f>
        <v/>
      </c>
      <c r="AB351" s="21" t="str" cm="1">
        <f t="array" ref="AB351">IF(ISERROR(INDEX(Jornadas[id],ROW()-5)),"",Y351+Z351-AA351)</f>
        <v/>
      </c>
      <c r="AC351" s="2" t="str" cm="1">
        <f t="array" ref="AC351">IF(ISERROR(INDEX(Jornadas[id],ROW()-5)),"",COUNTIFS(_Cortes!$C:$C,INDEX(Jornadas[id],ROW()-5),_Cortes!$B:$B,LOOKUP($AC$4,_Barberos!$B:$B,_Barberos!$A:$A)))</f>
        <v/>
      </c>
      <c r="AD351" s="21" t="str" cm="1">
        <f t="array" ref="AD351">IF(ISERROR(INDEX(Jornadas[id],ROW()-5)),"",INT(SUMIFS(Cortes[importe],Cortes[id_jornada],INDEX(Jornadas[id],ROW()-5),Cortes[id_barbero],LOOKUP($AC$4,Barberos[nombre],Barberos[id]))*(INDEX(Jornadas[comision_barberos],1)/100)))</f>
        <v/>
      </c>
      <c r="AE351" s="21" t="str" cm="1">
        <f t="array" ref="AE351">IF(ISERROR(INDEX(Jornadas[id],ROW()-5)),"",SUMIFS(Cortes[propina],Cortes[id_jornada],INDEX(Jornadas[id],ROW()-5),Cortes[id_barbero],LOOKUP($AC$4,Barberos[nombre],Barberos[id])))</f>
        <v/>
      </c>
      <c r="AF351" s="21" t="str" cm="1">
        <f t="array" ref="AF351">IF(ISERROR(INDEX(Jornadas[id],ROW()-5)),"",SUMIFS(Adelantos[importe],Adelantos[id_jornada],INDEX(Jornadas[id],ROW()-5),Adelantos[id_barbero],LOOKUP($AC$4,Barberos[nombre],Barberos[id])))</f>
        <v/>
      </c>
      <c r="AG351" s="21" t="str" cm="1">
        <f t="array" ref="AG351">IF(ISERROR(INDEX(Jornadas[id],ROW()-5)),"",AD351+AE351-AF351)</f>
        <v/>
      </c>
      <c r="AH351" s="2" t="str" cm="1">
        <f t="array" ref="AH351">IF(ISERROR(INDEX(Jornadas[id],ROW()-5)),"",COUNTIFS(_Cortes!$C:$C,INDEX(Jornadas[id],ROW()-5),_Cortes!$B:$B,LOOKUP($AH$4,_Barberos!$B:$B,_Barberos!$A:$A)))</f>
        <v/>
      </c>
      <c r="AI351" s="21" t="str" cm="1">
        <f t="array" ref="AI351">IF(ISERROR(INDEX(Jornadas[id],ROW()-5)),"",INT(SUMIFS(Cortes[importe],Cortes[id_jornada],INDEX(Jornadas[id],ROW()-5),Cortes[id_barbero],LOOKUP($AH$4,Barberos[nombre],Barberos[id]))*(INDEX(Jornadas[comision_barberos],1)/100)))</f>
        <v/>
      </c>
      <c r="AJ351" s="21" t="str" cm="1">
        <f t="array" ref="AJ351">IF(ISERROR(INDEX(Jornadas[id],ROW()-5)),"",SUMIFS(Cortes[propina],Cortes[id_jornada],INDEX(Jornadas[id],ROW()-5),Cortes[id_barbero],LOOKUP($AH$4,Barberos[nombre],Barberos[id])))</f>
        <v/>
      </c>
      <c r="AK351" s="21" t="str" cm="1">
        <f t="array" ref="AK351">IF(ISERROR(INDEX(Jornadas[id],ROW()-5)),"",SUMIFS(Adelantos[importe],Adelantos[id_jornada],INDEX(Jornadas[id],ROW()-5),Adelantos[id_barbero],LOOKUP($AH$4,Barberos[nombre],Barberos[id])))</f>
        <v/>
      </c>
      <c r="AL351" s="21" t="str" cm="1">
        <f t="array" ref="AL351">IF(ISERROR(INDEX(Jornadas[id],ROW()-5)),"",AI351+AJ351-AK351)</f>
        <v/>
      </c>
      <c r="AM351" s="2" t="str" cm="1">
        <f t="array" ref="AM351">IF(ISERROR(INDEX(Jornadas[id],ROW()-5)),"",COUNTIFS(_Cortes!$C:$C,INDEX(Jornadas[id],ROW()-5),_Cortes!$B:$B,LOOKUP($AM$4,_Barberos!$B:$B,_Barberos!$A:$A)))</f>
        <v/>
      </c>
      <c r="AN351" s="21" t="str" cm="1">
        <f t="array" ref="AN351">IF(ISERROR(INDEX(Jornadas[id],ROW()-5)),"",INT(SUMIFS(Cortes[importe],Cortes[id_jornada],INDEX(Jornadas[id],ROW()-5),Cortes[id_barbero],LOOKUP($AM$4,Barberos[nombre],Barberos[id]))*(INDEX(Jornadas[comision_barberos],1)/100)))</f>
        <v/>
      </c>
      <c r="AO351" s="21" t="str" cm="1">
        <f t="array" ref="AO351">IF(ISERROR(INDEX(Jornadas[id],ROW()-5)),"",SUMIFS(Cortes[propina],Cortes[id_jornada],INDEX(Jornadas[id],ROW()-5),Cortes[id_barbero],LOOKUP($AM$4,Barberos[nombre],Barberos[id])))</f>
        <v/>
      </c>
      <c r="AP351" s="21" t="str" cm="1">
        <f t="array" ref="AP351">IF(ISERROR(INDEX(Jornadas[id],ROW()-5)),"",SUMIFS(Adelantos[importe],Adelantos[id_jornada],INDEX(Jornadas[id],ROW()-5),Adelantos[id_barbero],LOOKUP($AM$4,Barberos[nombre],Barberos[id])))</f>
        <v/>
      </c>
      <c r="AQ351" s="21" t="str" cm="1">
        <f t="array" ref="AQ351">IF(ISERROR(INDEX(Jornadas[id],ROW()-5)),"",AN351+AO351-AP351)</f>
        <v/>
      </c>
      <c r="AR351" s="2" t="str" cm="1">
        <f t="array" ref="AR351">IF(ISERROR(INDEX(Jornadas[id],ROW()-5)),"",COUNTIFS(_Cortes!$C:$C,INDEX(Jornadas[id],ROW()-5),_Cortes!$B:$B,LOOKUP($AR$4,_Barberos!$B:$B,_Barberos!$A:$A)))</f>
        <v/>
      </c>
      <c r="AS351" s="21" t="str" cm="1">
        <f t="array" ref="AS351">IF(ISERROR(INDEX(Jornadas[id],ROW()-5)),"",INT(SUMIFS(Cortes[importe],Cortes[id_jornada],INDEX(Jornadas[id],ROW()-5),Cortes[id_barbero],LOOKUP($AR$4,Barberos[nombre],Barberos[id]))*(INDEX(Jornadas[comision_barberos],1)/100)))</f>
        <v/>
      </c>
      <c r="AT351" s="21" t="str" cm="1">
        <f t="array" ref="AT351">IF(ISERROR(INDEX(Jornadas[id],ROW()-5)),"",SUMIFS(Cortes[propina],Cortes[id_jornada],INDEX(Jornadas[id],ROW()-5),Cortes[id_barbero],LOOKUP($AR$4,Barberos[nombre],Barberos[id])))</f>
        <v/>
      </c>
      <c r="AU351" s="21" t="str" cm="1">
        <f t="array" ref="AU351">IF(ISERROR(INDEX(Jornadas[id],ROW()-5)),"",SUMIFS(Adelantos[importe],Adelantos[id_jornada],INDEX(Jornadas[id],ROW()-5),Adelantos[id_barbero],LOOKUP($AR$4,Barberos[nombre],Barberos[id])))</f>
        <v/>
      </c>
      <c r="AV351" s="21" t="str" cm="1">
        <f t="array" ref="AV351">IF(ISERROR(INDEX(Jornadas[id],ROW()-5)),"",AS351+AT351-AU351)</f>
        <v/>
      </c>
    </row>
    <row r="352" spans="1:48" ht="15" hidden="1" customHeight="1" x14ac:dyDescent="0.3">
      <c r="A352" s="53" t="str">
        <f t="shared" si="5"/>
        <v/>
      </c>
      <c r="B352" s="54"/>
      <c r="C352" s="38" t="str" cm="1">
        <f t="array" ref="C352">IF(ISERROR(INDEX(Jornadas[id],ROW()-5)),"",INDEX(Jornadas[fecha],ROW()-5))</f>
        <v/>
      </c>
      <c r="D352" s="1" t="str" cm="1">
        <f t="array" ref="D352">IF(ISERROR(INDEX(Jornadas[id],ROW()-5)),"",COUNTIFS(_Cortes!$C:$C,INDEX(Jornadas[id],ROW()-5),_Cortes!$B:$B,LOOKUP($D$4,_Barberos!$B:$B,_Barberos!$A:$A)))</f>
        <v/>
      </c>
      <c r="E352" s="20" t="str" cm="1">
        <f t="array" ref="E352">IF(ISERROR(INDEX(Jornadas[id],ROW()-5)),"",INT(SUMIFS(Cortes[importe],Cortes[id_jornada],INDEX(Jornadas[id],ROW()-5),Cortes[id_barbero],LOOKUP($D$4,Barberos[nombre],Barberos[id]))*(INDEX(Jornadas[comision_barberos],1)/100)))</f>
        <v/>
      </c>
      <c r="F352" s="20" t="str" cm="1">
        <f t="array" ref="F352">IF(ISERROR(INDEX(Jornadas[id],ROW()-5)),"",SUMIFS(Cortes[propina],Cortes[id_jornada],INDEX(Jornadas[id],ROW()-5),Cortes[id_barbero],LOOKUP($D$4,Barberos[nombre],Barberos[id])))</f>
        <v/>
      </c>
      <c r="G352" s="20" t="str" cm="1">
        <f t="array" ref="G352">IF(ISERROR(INDEX(Jornadas[id],ROW()-5)),"",SUMIFS(Adelantos[importe],Adelantos[id_jornada],INDEX(Jornadas[id],ROW()-5),Adelantos[id_barbero],LOOKUP($D$4,Barberos[nombre],Barberos[id])))</f>
        <v/>
      </c>
      <c r="H352" s="20" t="str" cm="1">
        <f t="array" ref="H352">IF(ISERROR(INDEX(Jornadas[id],ROW()-5)),"",E352+F352-G352)</f>
        <v/>
      </c>
      <c r="I352" s="1" t="str" cm="1">
        <f t="array" ref="I352">IF(ISERROR(INDEX(Jornadas[id],ROW()-5)),"",COUNTIFS(_Cortes!$C:$C,INDEX(Jornadas[id],ROW()-5),_Cortes!$B:$B,LOOKUP($I$4,_Barberos!$B:$B,_Barberos!$A:$A)))</f>
        <v/>
      </c>
      <c r="J352" s="20" t="str" cm="1">
        <f t="array" ref="J352">IF(ISERROR(INDEX(Jornadas[id],ROW()-5)),"",INT(SUMIFS(Cortes[importe],Cortes[id_jornada],INDEX(Jornadas[id],ROW()-5),Cortes[id_barbero],LOOKUP($I$4,Barberos[nombre],Barberos[id]))*(INDEX(Jornadas[comision_barberos],1)/100)))</f>
        <v/>
      </c>
      <c r="K352" s="20" t="str" cm="1">
        <f t="array" ref="K352">IF(ISERROR(INDEX(Jornadas[id],ROW()-5)),"",SUMIFS(Cortes[propina],Cortes[id_jornada],INDEX(Jornadas[id],ROW()-5),Cortes[id_barbero],LOOKUP($I$4,Barberos[nombre],Barberos[id])))</f>
        <v/>
      </c>
      <c r="L352" s="20" t="str" cm="1">
        <f t="array" ref="L352">IF(ISERROR(INDEX(Jornadas[id],ROW()-5)),"",SUMIFS(Adelantos[importe],Adelantos[id_jornada],INDEX(Jornadas[id],ROW()-5),Adelantos[id_barbero],LOOKUP($I$4,Barberos[nombre],Barberos[id])))</f>
        <v/>
      </c>
      <c r="M352" s="20" t="str" cm="1">
        <f t="array" ref="M352">IF(ISERROR(INDEX(Jornadas[id],ROW()-5)),"",J352+K352-L352)</f>
        <v/>
      </c>
      <c r="N352" s="1" t="str" cm="1">
        <f t="array" ref="N352">IF(ISERROR(INDEX(Jornadas[id],ROW()-5)),"",COUNTIFS(_Cortes!$C:$C,INDEX(Jornadas[id],ROW()-5),_Cortes!$B:$B,LOOKUP($N$4,_Barberos!$B:$B,_Barberos!$A:$A)))</f>
        <v/>
      </c>
      <c r="O352" s="20" t="str" cm="1">
        <f t="array" ref="O352">IF(ISERROR(INDEX(Jornadas[id],ROW()-5)),"",INT(SUMIFS(Cortes[importe],Cortes[id_jornada],INDEX(Jornadas[id],ROW()-5),Cortes[id_barbero],LOOKUP($N$4,Barberos[nombre],Barberos[id]))*(INDEX(Jornadas[comision_barberos],1)/100)))</f>
        <v/>
      </c>
      <c r="P352" s="20" t="str" cm="1">
        <f t="array" ref="P352">IF(ISERROR(INDEX(Jornadas[id],ROW()-5)),"",SUMIFS(Cortes[propina],Cortes[id_jornada],INDEX(Jornadas[id],ROW()-5),Cortes[id_barbero],LOOKUP($N$4,Barberos[nombre],Barberos[id])))</f>
        <v/>
      </c>
      <c r="Q352" s="20" t="str" cm="1">
        <f t="array" ref="Q352">IF(ISERROR(INDEX(Jornadas[id],ROW()-5)),"",SUMIFS(Adelantos[importe],Adelantos[id_jornada],INDEX(Jornadas[id],ROW()-5),Adelantos[id_barbero],LOOKUP($N$4,Barberos[nombre],Barberos[id])))</f>
        <v/>
      </c>
      <c r="R352" s="20" t="str" cm="1">
        <f t="array" ref="R352">IF(ISERROR(INDEX(Jornadas[id],ROW()-5)),"",O352+P352-Q352)</f>
        <v/>
      </c>
      <c r="S352" s="1" t="str" cm="1">
        <f t="array" ref="S352">IF(ISERROR(INDEX(Jornadas[id],ROW()-5)),"",COUNTIFS(_Cortes!$C:$C,INDEX(Jornadas[id],ROW()-5),_Cortes!$B:$B,LOOKUP($S$4,_Barberos!$B:$B,_Barberos!$A:$A)))</f>
        <v/>
      </c>
      <c r="T352" s="20" t="str" cm="1">
        <f t="array" ref="T352">IF(ISERROR(INDEX(Jornadas[id],ROW()-5)),"",INT(SUMIFS(Cortes[importe],Cortes[id_jornada],INDEX(Jornadas[id],ROW()-5),Cortes[id_barbero],LOOKUP($S$4,Barberos[nombre],Barberos[id]))*(INDEX(Jornadas[comision_barberos],1)/100)))</f>
        <v/>
      </c>
      <c r="U352" s="20" t="str" cm="1">
        <f t="array" ref="U352">IF(ISERROR(INDEX(Jornadas[id],ROW()-5)),"",SUMIFS(Cortes[propina],Cortes[id_jornada],INDEX(Jornadas[id],ROW()-5),Cortes[id_barbero],LOOKUP($S$4,Barberos[nombre],Barberos[id])))</f>
        <v/>
      </c>
      <c r="V352" s="20" t="str" cm="1">
        <f t="array" ref="V352">IF(ISERROR(INDEX(Jornadas[id],ROW()-5)),"",SUMIFS(Adelantos[importe],Adelantos[id_jornada],INDEX(Jornadas[id],ROW()-5),Adelantos[id_barbero],LOOKUP($S$4,Barberos[nombre],Barberos[id])))</f>
        <v/>
      </c>
      <c r="W352" s="20" t="str" cm="1">
        <f t="array" ref="W352">IF(ISERROR(INDEX(Jornadas[id],ROW()-5)),"",T352+U352-V352)</f>
        <v/>
      </c>
      <c r="X352" s="1" t="str" cm="1">
        <f t="array" ref="X352">IF(ISERROR(INDEX(Jornadas[id],ROW()-5)),"",COUNTIFS(_Cortes!$C:$C,INDEX(Jornadas[id],ROW()-5),_Cortes!$B:$B,LOOKUP($X$4,_Barberos!$B:$B,_Barberos!$A:$A)))</f>
        <v/>
      </c>
      <c r="Y352" s="20" t="str" cm="1">
        <f t="array" ref="Y352">IF(ISERROR(INDEX(Jornadas[id],ROW()-5)),"",INT(SUMIFS(Cortes[importe],Cortes[id_jornada],INDEX(Jornadas[id],ROW()-5),Cortes[id_barbero],LOOKUP($X$4,Barberos[nombre],Barberos[id]))*(INDEX(Jornadas[comision_barberos],1)/100)))</f>
        <v/>
      </c>
      <c r="Z352" s="20" t="str" cm="1">
        <f t="array" ref="Z352">IF(ISERROR(INDEX(Jornadas[id],ROW()-5)),"",SUMIFS(Cortes[propina],Cortes[id_jornada],INDEX(Jornadas[id],ROW()-5),Cortes[id_barbero],LOOKUP($X$4,Barberos[nombre],Barberos[id])))</f>
        <v/>
      </c>
      <c r="AA352" s="20" t="str" cm="1">
        <f t="array" ref="AA352">IF(ISERROR(INDEX(Jornadas[id],ROW()-5)),"",SUMIFS(Adelantos[importe],Adelantos[id_jornada],INDEX(Jornadas[id],ROW()-5),Adelantos[id_barbero],LOOKUP($X$4,Barberos[nombre],Barberos[id])))</f>
        <v/>
      </c>
      <c r="AB352" s="20" t="str" cm="1">
        <f t="array" ref="AB352">IF(ISERROR(INDEX(Jornadas[id],ROW()-5)),"",Y352+Z352-AA352)</f>
        <v/>
      </c>
      <c r="AC352" s="1" t="str" cm="1">
        <f t="array" ref="AC352">IF(ISERROR(INDEX(Jornadas[id],ROW()-5)),"",COUNTIFS(_Cortes!$C:$C,INDEX(Jornadas[id],ROW()-5),_Cortes!$B:$B,LOOKUP($AC$4,_Barberos!$B:$B,_Barberos!$A:$A)))</f>
        <v/>
      </c>
      <c r="AD352" s="20" t="str" cm="1">
        <f t="array" ref="AD352">IF(ISERROR(INDEX(Jornadas[id],ROW()-5)),"",INT(SUMIFS(Cortes[importe],Cortes[id_jornada],INDEX(Jornadas[id],ROW()-5),Cortes[id_barbero],LOOKUP($AC$4,Barberos[nombre],Barberos[id]))*(INDEX(Jornadas[comision_barberos],1)/100)))</f>
        <v/>
      </c>
      <c r="AE352" s="20" t="str" cm="1">
        <f t="array" ref="AE352">IF(ISERROR(INDEX(Jornadas[id],ROW()-5)),"",SUMIFS(Cortes[propina],Cortes[id_jornada],INDEX(Jornadas[id],ROW()-5),Cortes[id_barbero],LOOKUP($AC$4,Barberos[nombre],Barberos[id])))</f>
        <v/>
      </c>
      <c r="AF352" s="20" t="str" cm="1">
        <f t="array" ref="AF352">IF(ISERROR(INDEX(Jornadas[id],ROW()-5)),"",SUMIFS(Adelantos[importe],Adelantos[id_jornada],INDEX(Jornadas[id],ROW()-5),Adelantos[id_barbero],LOOKUP($AC$4,Barberos[nombre],Barberos[id])))</f>
        <v/>
      </c>
      <c r="AG352" s="20" t="str" cm="1">
        <f t="array" ref="AG352">IF(ISERROR(INDEX(Jornadas[id],ROW()-5)),"",AD352+AE352-AF352)</f>
        <v/>
      </c>
      <c r="AH352" s="1" t="str" cm="1">
        <f t="array" ref="AH352">IF(ISERROR(INDEX(Jornadas[id],ROW()-5)),"",COUNTIFS(_Cortes!$C:$C,INDEX(Jornadas[id],ROW()-5),_Cortes!$B:$B,LOOKUP($AH$4,_Barberos!$B:$B,_Barberos!$A:$A)))</f>
        <v/>
      </c>
      <c r="AI352" s="20" t="str" cm="1">
        <f t="array" ref="AI352">IF(ISERROR(INDEX(Jornadas[id],ROW()-5)),"",INT(SUMIFS(Cortes[importe],Cortes[id_jornada],INDEX(Jornadas[id],ROW()-5),Cortes[id_barbero],LOOKUP($AH$4,Barberos[nombre],Barberos[id]))*(INDEX(Jornadas[comision_barberos],1)/100)))</f>
        <v/>
      </c>
      <c r="AJ352" s="20" t="str" cm="1">
        <f t="array" ref="AJ352">IF(ISERROR(INDEX(Jornadas[id],ROW()-5)),"",SUMIFS(Cortes[propina],Cortes[id_jornada],INDEX(Jornadas[id],ROW()-5),Cortes[id_barbero],LOOKUP($AH$4,Barberos[nombre],Barberos[id])))</f>
        <v/>
      </c>
      <c r="AK352" s="20" t="str" cm="1">
        <f t="array" ref="AK352">IF(ISERROR(INDEX(Jornadas[id],ROW()-5)),"",SUMIFS(Adelantos[importe],Adelantos[id_jornada],INDEX(Jornadas[id],ROW()-5),Adelantos[id_barbero],LOOKUP($AH$4,Barberos[nombre],Barberos[id])))</f>
        <v/>
      </c>
      <c r="AL352" s="20" t="str" cm="1">
        <f t="array" ref="AL352">IF(ISERROR(INDEX(Jornadas[id],ROW()-5)),"",AI352+AJ352-AK352)</f>
        <v/>
      </c>
      <c r="AM352" s="1" t="str" cm="1">
        <f t="array" ref="AM352">IF(ISERROR(INDEX(Jornadas[id],ROW()-5)),"",COUNTIFS(_Cortes!$C:$C,INDEX(Jornadas[id],ROW()-5),_Cortes!$B:$B,LOOKUP($AM$4,_Barberos!$B:$B,_Barberos!$A:$A)))</f>
        <v/>
      </c>
      <c r="AN352" s="20" t="str" cm="1">
        <f t="array" ref="AN352">IF(ISERROR(INDEX(Jornadas[id],ROW()-5)),"",INT(SUMIFS(Cortes[importe],Cortes[id_jornada],INDEX(Jornadas[id],ROW()-5),Cortes[id_barbero],LOOKUP($AM$4,Barberos[nombre],Barberos[id]))*(INDEX(Jornadas[comision_barberos],1)/100)))</f>
        <v/>
      </c>
      <c r="AO352" s="20" t="str" cm="1">
        <f t="array" ref="AO352">IF(ISERROR(INDEX(Jornadas[id],ROW()-5)),"",SUMIFS(Cortes[propina],Cortes[id_jornada],INDEX(Jornadas[id],ROW()-5),Cortes[id_barbero],LOOKUP($AM$4,Barberos[nombre],Barberos[id])))</f>
        <v/>
      </c>
      <c r="AP352" s="20" t="str" cm="1">
        <f t="array" ref="AP352">IF(ISERROR(INDEX(Jornadas[id],ROW()-5)),"",SUMIFS(Adelantos[importe],Adelantos[id_jornada],INDEX(Jornadas[id],ROW()-5),Adelantos[id_barbero],LOOKUP($AM$4,Barberos[nombre],Barberos[id])))</f>
        <v/>
      </c>
      <c r="AQ352" s="20" t="str" cm="1">
        <f t="array" ref="AQ352">IF(ISERROR(INDEX(Jornadas[id],ROW()-5)),"",AN352+AO352-AP352)</f>
        <v/>
      </c>
      <c r="AR352" s="1" t="str" cm="1">
        <f t="array" ref="AR352">IF(ISERROR(INDEX(Jornadas[id],ROW()-5)),"",COUNTIFS(_Cortes!$C:$C,INDEX(Jornadas[id],ROW()-5),_Cortes!$B:$B,LOOKUP($AR$4,_Barberos!$B:$B,_Barberos!$A:$A)))</f>
        <v/>
      </c>
      <c r="AS352" s="20" t="str" cm="1">
        <f t="array" ref="AS352">IF(ISERROR(INDEX(Jornadas[id],ROW()-5)),"",INT(SUMIFS(Cortes[importe],Cortes[id_jornada],INDEX(Jornadas[id],ROW()-5),Cortes[id_barbero],LOOKUP($AR$4,Barberos[nombre],Barberos[id]))*(INDEX(Jornadas[comision_barberos],1)/100)))</f>
        <v/>
      </c>
      <c r="AT352" s="20" t="str" cm="1">
        <f t="array" ref="AT352">IF(ISERROR(INDEX(Jornadas[id],ROW()-5)),"",SUMIFS(Cortes[propina],Cortes[id_jornada],INDEX(Jornadas[id],ROW()-5),Cortes[id_barbero],LOOKUP($AR$4,Barberos[nombre],Barberos[id])))</f>
        <v/>
      </c>
      <c r="AU352" s="20" t="str" cm="1">
        <f t="array" ref="AU352">IF(ISERROR(INDEX(Jornadas[id],ROW()-5)),"",SUMIFS(Adelantos[importe],Adelantos[id_jornada],INDEX(Jornadas[id],ROW()-5),Adelantos[id_barbero],LOOKUP($AR$4,Barberos[nombre],Barberos[id])))</f>
        <v/>
      </c>
      <c r="AV352" s="20" t="str" cm="1">
        <f t="array" ref="AV352">IF(ISERROR(INDEX(Jornadas[id],ROW()-5)),"",AS352+AT352-AU352)</f>
        <v/>
      </c>
    </row>
    <row r="353" spans="1:48" ht="15" hidden="1" customHeight="1" x14ac:dyDescent="0.3">
      <c r="A353" s="51" t="str">
        <f t="shared" si="5"/>
        <v/>
      </c>
      <c r="B353" s="52"/>
      <c r="C353" s="36" t="str" cm="1">
        <f t="array" ref="C353">IF(ISERROR(INDEX(Jornadas[id],ROW()-5)),"",INDEX(Jornadas[fecha],ROW()-5))</f>
        <v/>
      </c>
      <c r="D353" s="2" t="str" cm="1">
        <f t="array" ref="D353">IF(ISERROR(INDEX(Jornadas[id],ROW()-5)),"",COUNTIFS(_Cortes!$C:$C,INDEX(Jornadas[id],ROW()-5),_Cortes!$B:$B,LOOKUP($D$4,_Barberos!$B:$B,_Barberos!$A:$A)))</f>
        <v/>
      </c>
      <c r="E353" s="21" t="str" cm="1">
        <f t="array" ref="E353">IF(ISERROR(INDEX(Jornadas[id],ROW()-5)),"",INT(SUMIFS(Cortes[importe],Cortes[id_jornada],INDEX(Jornadas[id],ROW()-5),Cortes[id_barbero],LOOKUP($D$4,Barberos[nombre],Barberos[id]))*(INDEX(Jornadas[comision_barberos],1)/100)))</f>
        <v/>
      </c>
      <c r="F353" s="21" t="str" cm="1">
        <f t="array" ref="F353">IF(ISERROR(INDEX(Jornadas[id],ROW()-5)),"",SUMIFS(Cortes[propina],Cortes[id_jornada],INDEX(Jornadas[id],ROW()-5),Cortes[id_barbero],LOOKUP($D$4,Barberos[nombre],Barberos[id])))</f>
        <v/>
      </c>
      <c r="G353" s="21" t="str" cm="1">
        <f t="array" ref="G353">IF(ISERROR(INDEX(Jornadas[id],ROW()-5)),"",SUMIFS(Adelantos[importe],Adelantos[id_jornada],INDEX(Jornadas[id],ROW()-5),Adelantos[id_barbero],LOOKUP($D$4,Barberos[nombre],Barberos[id])))</f>
        <v/>
      </c>
      <c r="H353" s="21" t="str" cm="1">
        <f t="array" ref="H353">IF(ISERROR(INDEX(Jornadas[id],ROW()-5)),"",E353+F353-G353)</f>
        <v/>
      </c>
      <c r="I353" s="2" t="str" cm="1">
        <f t="array" ref="I353">IF(ISERROR(INDEX(Jornadas[id],ROW()-5)),"",COUNTIFS(_Cortes!$C:$C,INDEX(Jornadas[id],ROW()-5),_Cortes!$B:$B,LOOKUP($I$4,_Barberos!$B:$B,_Barberos!$A:$A)))</f>
        <v/>
      </c>
      <c r="J353" s="21" t="str" cm="1">
        <f t="array" ref="J353">IF(ISERROR(INDEX(Jornadas[id],ROW()-5)),"",INT(SUMIFS(Cortes[importe],Cortes[id_jornada],INDEX(Jornadas[id],ROW()-5),Cortes[id_barbero],LOOKUP($I$4,Barberos[nombre],Barberos[id]))*(INDEX(Jornadas[comision_barberos],1)/100)))</f>
        <v/>
      </c>
      <c r="K353" s="21" t="str" cm="1">
        <f t="array" ref="K353">IF(ISERROR(INDEX(Jornadas[id],ROW()-5)),"",SUMIFS(Cortes[propina],Cortes[id_jornada],INDEX(Jornadas[id],ROW()-5),Cortes[id_barbero],LOOKUP($I$4,Barberos[nombre],Barberos[id])))</f>
        <v/>
      </c>
      <c r="L353" s="21" t="str" cm="1">
        <f t="array" ref="L353">IF(ISERROR(INDEX(Jornadas[id],ROW()-5)),"",SUMIFS(Adelantos[importe],Adelantos[id_jornada],INDEX(Jornadas[id],ROW()-5),Adelantos[id_barbero],LOOKUP($I$4,Barberos[nombre],Barberos[id])))</f>
        <v/>
      </c>
      <c r="M353" s="21" t="str" cm="1">
        <f t="array" ref="M353">IF(ISERROR(INDEX(Jornadas[id],ROW()-5)),"",J353+K353-L353)</f>
        <v/>
      </c>
      <c r="N353" s="2" t="str" cm="1">
        <f t="array" ref="N353">IF(ISERROR(INDEX(Jornadas[id],ROW()-5)),"",COUNTIFS(_Cortes!$C:$C,INDEX(Jornadas[id],ROW()-5),_Cortes!$B:$B,LOOKUP($N$4,_Barberos!$B:$B,_Barberos!$A:$A)))</f>
        <v/>
      </c>
      <c r="O353" s="21" t="str" cm="1">
        <f t="array" ref="O353">IF(ISERROR(INDEX(Jornadas[id],ROW()-5)),"",INT(SUMIFS(Cortes[importe],Cortes[id_jornada],INDEX(Jornadas[id],ROW()-5),Cortes[id_barbero],LOOKUP($N$4,Barberos[nombre],Barberos[id]))*(INDEX(Jornadas[comision_barberos],1)/100)))</f>
        <v/>
      </c>
      <c r="P353" s="21" t="str" cm="1">
        <f t="array" ref="P353">IF(ISERROR(INDEX(Jornadas[id],ROW()-5)),"",SUMIFS(Cortes[propina],Cortes[id_jornada],INDEX(Jornadas[id],ROW()-5),Cortes[id_barbero],LOOKUP($N$4,Barberos[nombre],Barberos[id])))</f>
        <v/>
      </c>
      <c r="Q353" s="21" t="str" cm="1">
        <f t="array" ref="Q353">IF(ISERROR(INDEX(Jornadas[id],ROW()-5)),"",SUMIFS(Adelantos[importe],Adelantos[id_jornada],INDEX(Jornadas[id],ROW()-5),Adelantos[id_barbero],LOOKUP($N$4,Barberos[nombre],Barberos[id])))</f>
        <v/>
      </c>
      <c r="R353" s="21" t="str" cm="1">
        <f t="array" ref="R353">IF(ISERROR(INDEX(Jornadas[id],ROW()-5)),"",O353+P353-Q353)</f>
        <v/>
      </c>
      <c r="S353" s="2" t="str" cm="1">
        <f t="array" ref="S353">IF(ISERROR(INDEX(Jornadas[id],ROW()-5)),"",COUNTIFS(_Cortes!$C:$C,INDEX(Jornadas[id],ROW()-5),_Cortes!$B:$B,LOOKUP($S$4,_Barberos!$B:$B,_Barberos!$A:$A)))</f>
        <v/>
      </c>
      <c r="T353" s="21" t="str" cm="1">
        <f t="array" ref="T353">IF(ISERROR(INDEX(Jornadas[id],ROW()-5)),"",INT(SUMIFS(Cortes[importe],Cortes[id_jornada],INDEX(Jornadas[id],ROW()-5),Cortes[id_barbero],LOOKUP($S$4,Barberos[nombre],Barberos[id]))*(INDEX(Jornadas[comision_barberos],1)/100)))</f>
        <v/>
      </c>
      <c r="U353" s="21" t="str" cm="1">
        <f t="array" ref="U353">IF(ISERROR(INDEX(Jornadas[id],ROW()-5)),"",SUMIFS(Cortes[propina],Cortes[id_jornada],INDEX(Jornadas[id],ROW()-5),Cortes[id_barbero],LOOKUP($S$4,Barberos[nombre],Barberos[id])))</f>
        <v/>
      </c>
      <c r="V353" s="21" t="str" cm="1">
        <f t="array" ref="V353">IF(ISERROR(INDEX(Jornadas[id],ROW()-5)),"",SUMIFS(Adelantos[importe],Adelantos[id_jornada],INDEX(Jornadas[id],ROW()-5),Adelantos[id_barbero],LOOKUP($S$4,Barberos[nombre],Barberos[id])))</f>
        <v/>
      </c>
      <c r="W353" s="21" t="str" cm="1">
        <f t="array" ref="W353">IF(ISERROR(INDEX(Jornadas[id],ROW()-5)),"",T353+U353-V353)</f>
        <v/>
      </c>
      <c r="X353" s="2" t="str" cm="1">
        <f t="array" ref="X353">IF(ISERROR(INDEX(Jornadas[id],ROW()-5)),"",COUNTIFS(_Cortes!$C:$C,INDEX(Jornadas[id],ROW()-5),_Cortes!$B:$B,LOOKUP($X$4,_Barberos!$B:$B,_Barberos!$A:$A)))</f>
        <v/>
      </c>
      <c r="Y353" s="21" t="str" cm="1">
        <f t="array" ref="Y353">IF(ISERROR(INDEX(Jornadas[id],ROW()-5)),"",INT(SUMIFS(Cortes[importe],Cortes[id_jornada],INDEX(Jornadas[id],ROW()-5),Cortes[id_barbero],LOOKUP($X$4,Barberos[nombre],Barberos[id]))*(INDEX(Jornadas[comision_barberos],1)/100)))</f>
        <v/>
      </c>
      <c r="Z353" s="21" t="str" cm="1">
        <f t="array" ref="Z353">IF(ISERROR(INDEX(Jornadas[id],ROW()-5)),"",SUMIFS(Cortes[propina],Cortes[id_jornada],INDEX(Jornadas[id],ROW()-5),Cortes[id_barbero],LOOKUP($X$4,Barberos[nombre],Barberos[id])))</f>
        <v/>
      </c>
      <c r="AA353" s="21" t="str" cm="1">
        <f t="array" ref="AA353">IF(ISERROR(INDEX(Jornadas[id],ROW()-5)),"",SUMIFS(Adelantos[importe],Adelantos[id_jornada],INDEX(Jornadas[id],ROW()-5),Adelantos[id_barbero],LOOKUP($X$4,Barberos[nombre],Barberos[id])))</f>
        <v/>
      </c>
      <c r="AB353" s="21" t="str" cm="1">
        <f t="array" ref="AB353">IF(ISERROR(INDEX(Jornadas[id],ROW()-5)),"",Y353+Z353-AA353)</f>
        <v/>
      </c>
      <c r="AC353" s="2" t="str" cm="1">
        <f t="array" ref="AC353">IF(ISERROR(INDEX(Jornadas[id],ROW()-5)),"",COUNTIFS(_Cortes!$C:$C,INDEX(Jornadas[id],ROW()-5),_Cortes!$B:$B,LOOKUP($AC$4,_Barberos!$B:$B,_Barberos!$A:$A)))</f>
        <v/>
      </c>
      <c r="AD353" s="21" t="str" cm="1">
        <f t="array" ref="AD353">IF(ISERROR(INDEX(Jornadas[id],ROW()-5)),"",INT(SUMIFS(Cortes[importe],Cortes[id_jornada],INDEX(Jornadas[id],ROW()-5),Cortes[id_barbero],LOOKUP($AC$4,Barberos[nombre],Barberos[id]))*(INDEX(Jornadas[comision_barberos],1)/100)))</f>
        <v/>
      </c>
      <c r="AE353" s="21" t="str" cm="1">
        <f t="array" ref="AE353">IF(ISERROR(INDEX(Jornadas[id],ROW()-5)),"",SUMIFS(Cortes[propina],Cortes[id_jornada],INDEX(Jornadas[id],ROW()-5),Cortes[id_barbero],LOOKUP($AC$4,Barberos[nombre],Barberos[id])))</f>
        <v/>
      </c>
      <c r="AF353" s="21" t="str" cm="1">
        <f t="array" ref="AF353">IF(ISERROR(INDEX(Jornadas[id],ROW()-5)),"",SUMIFS(Adelantos[importe],Adelantos[id_jornada],INDEX(Jornadas[id],ROW()-5),Adelantos[id_barbero],LOOKUP($AC$4,Barberos[nombre],Barberos[id])))</f>
        <v/>
      </c>
      <c r="AG353" s="21" t="str" cm="1">
        <f t="array" ref="AG353">IF(ISERROR(INDEX(Jornadas[id],ROW()-5)),"",AD353+AE353-AF353)</f>
        <v/>
      </c>
      <c r="AH353" s="2" t="str" cm="1">
        <f t="array" ref="AH353">IF(ISERROR(INDEX(Jornadas[id],ROW()-5)),"",COUNTIFS(_Cortes!$C:$C,INDEX(Jornadas[id],ROW()-5),_Cortes!$B:$B,LOOKUP($AH$4,_Barberos!$B:$B,_Barberos!$A:$A)))</f>
        <v/>
      </c>
      <c r="AI353" s="21" t="str" cm="1">
        <f t="array" ref="AI353">IF(ISERROR(INDEX(Jornadas[id],ROW()-5)),"",INT(SUMIFS(Cortes[importe],Cortes[id_jornada],INDEX(Jornadas[id],ROW()-5),Cortes[id_barbero],LOOKUP($AH$4,Barberos[nombre],Barberos[id]))*(INDEX(Jornadas[comision_barberos],1)/100)))</f>
        <v/>
      </c>
      <c r="AJ353" s="21" t="str" cm="1">
        <f t="array" ref="AJ353">IF(ISERROR(INDEX(Jornadas[id],ROW()-5)),"",SUMIFS(Cortes[propina],Cortes[id_jornada],INDEX(Jornadas[id],ROW()-5),Cortes[id_barbero],LOOKUP($AH$4,Barberos[nombre],Barberos[id])))</f>
        <v/>
      </c>
      <c r="AK353" s="21" t="str" cm="1">
        <f t="array" ref="AK353">IF(ISERROR(INDEX(Jornadas[id],ROW()-5)),"",SUMIFS(Adelantos[importe],Adelantos[id_jornada],INDEX(Jornadas[id],ROW()-5),Adelantos[id_barbero],LOOKUP($AH$4,Barberos[nombre],Barberos[id])))</f>
        <v/>
      </c>
      <c r="AL353" s="21" t="str" cm="1">
        <f t="array" ref="AL353">IF(ISERROR(INDEX(Jornadas[id],ROW()-5)),"",AI353+AJ353-AK353)</f>
        <v/>
      </c>
      <c r="AM353" s="2" t="str" cm="1">
        <f t="array" ref="AM353">IF(ISERROR(INDEX(Jornadas[id],ROW()-5)),"",COUNTIFS(_Cortes!$C:$C,INDEX(Jornadas[id],ROW()-5),_Cortes!$B:$B,LOOKUP($AM$4,_Barberos!$B:$B,_Barberos!$A:$A)))</f>
        <v/>
      </c>
      <c r="AN353" s="21" t="str" cm="1">
        <f t="array" ref="AN353">IF(ISERROR(INDEX(Jornadas[id],ROW()-5)),"",INT(SUMIFS(Cortes[importe],Cortes[id_jornada],INDEX(Jornadas[id],ROW()-5),Cortes[id_barbero],LOOKUP($AM$4,Barberos[nombre],Barberos[id]))*(INDEX(Jornadas[comision_barberos],1)/100)))</f>
        <v/>
      </c>
      <c r="AO353" s="21" t="str" cm="1">
        <f t="array" ref="AO353">IF(ISERROR(INDEX(Jornadas[id],ROW()-5)),"",SUMIFS(Cortes[propina],Cortes[id_jornada],INDEX(Jornadas[id],ROW()-5),Cortes[id_barbero],LOOKUP($AM$4,Barberos[nombre],Barberos[id])))</f>
        <v/>
      </c>
      <c r="AP353" s="21" t="str" cm="1">
        <f t="array" ref="AP353">IF(ISERROR(INDEX(Jornadas[id],ROW()-5)),"",SUMIFS(Adelantos[importe],Adelantos[id_jornada],INDEX(Jornadas[id],ROW()-5),Adelantos[id_barbero],LOOKUP($AM$4,Barberos[nombre],Barberos[id])))</f>
        <v/>
      </c>
      <c r="AQ353" s="21" t="str" cm="1">
        <f t="array" ref="AQ353">IF(ISERROR(INDEX(Jornadas[id],ROW()-5)),"",AN353+AO353-AP353)</f>
        <v/>
      </c>
      <c r="AR353" s="2" t="str" cm="1">
        <f t="array" ref="AR353">IF(ISERROR(INDEX(Jornadas[id],ROW()-5)),"",COUNTIFS(_Cortes!$C:$C,INDEX(Jornadas[id],ROW()-5),_Cortes!$B:$B,LOOKUP($AR$4,_Barberos!$B:$B,_Barberos!$A:$A)))</f>
        <v/>
      </c>
      <c r="AS353" s="21" t="str" cm="1">
        <f t="array" ref="AS353">IF(ISERROR(INDEX(Jornadas[id],ROW()-5)),"",INT(SUMIFS(Cortes[importe],Cortes[id_jornada],INDEX(Jornadas[id],ROW()-5),Cortes[id_barbero],LOOKUP($AR$4,Barberos[nombre],Barberos[id]))*(INDEX(Jornadas[comision_barberos],1)/100)))</f>
        <v/>
      </c>
      <c r="AT353" s="21" t="str" cm="1">
        <f t="array" ref="AT353">IF(ISERROR(INDEX(Jornadas[id],ROW()-5)),"",SUMIFS(Cortes[propina],Cortes[id_jornada],INDEX(Jornadas[id],ROW()-5),Cortes[id_barbero],LOOKUP($AR$4,Barberos[nombre],Barberos[id])))</f>
        <v/>
      </c>
      <c r="AU353" s="21" t="str" cm="1">
        <f t="array" ref="AU353">IF(ISERROR(INDEX(Jornadas[id],ROW()-5)),"",SUMIFS(Adelantos[importe],Adelantos[id_jornada],INDEX(Jornadas[id],ROW()-5),Adelantos[id_barbero],LOOKUP($AR$4,Barberos[nombre],Barberos[id])))</f>
        <v/>
      </c>
      <c r="AV353" s="21" t="str" cm="1">
        <f t="array" ref="AV353">IF(ISERROR(INDEX(Jornadas[id],ROW()-5)),"",AS353+AT353-AU353)</f>
        <v/>
      </c>
    </row>
    <row r="354" spans="1:48" ht="15" hidden="1" customHeight="1" x14ac:dyDescent="0.3">
      <c r="A354" s="53" t="str">
        <f t="shared" si="5"/>
        <v/>
      </c>
      <c r="B354" s="54"/>
      <c r="C354" s="38" t="str" cm="1">
        <f t="array" ref="C354">IF(ISERROR(INDEX(Jornadas[id],ROW()-5)),"",INDEX(Jornadas[fecha],ROW()-5))</f>
        <v/>
      </c>
      <c r="D354" s="1" t="str" cm="1">
        <f t="array" ref="D354">IF(ISERROR(INDEX(Jornadas[id],ROW()-5)),"",COUNTIFS(_Cortes!$C:$C,INDEX(Jornadas[id],ROW()-5),_Cortes!$B:$B,LOOKUP($D$4,_Barberos!$B:$B,_Barberos!$A:$A)))</f>
        <v/>
      </c>
      <c r="E354" s="20" t="str" cm="1">
        <f t="array" ref="E354">IF(ISERROR(INDEX(Jornadas[id],ROW()-5)),"",INT(SUMIFS(Cortes[importe],Cortes[id_jornada],INDEX(Jornadas[id],ROW()-5),Cortes[id_barbero],LOOKUP($D$4,Barberos[nombre],Barberos[id]))*(INDEX(Jornadas[comision_barberos],1)/100)))</f>
        <v/>
      </c>
      <c r="F354" s="20" t="str" cm="1">
        <f t="array" ref="F354">IF(ISERROR(INDEX(Jornadas[id],ROW()-5)),"",SUMIFS(Cortes[propina],Cortes[id_jornada],INDEX(Jornadas[id],ROW()-5),Cortes[id_barbero],LOOKUP($D$4,Barberos[nombre],Barberos[id])))</f>
        <v/>
      </c>
      <c r="G354" s="20" t="str" cm="1">
        <f t="array" ref="G354">IF(ISERROR(INDEX(Jornadas[id],ROW()-5)),"",SUMIFS(Adelantos[importe],Adelantos[id_jornada],INDEX(Jornadas[id],ROW()-5),Adelantos[id_barbero],LOOKUP($D$4,Barberos[nombre],Barberos[id])))</f>
        <v/>
      </c>
      <c r="H354" s="20" t="str" cm="1">
        <f t="array" ref="H354">IF(ISERROR(INDEX(Jornadas[id],ROW()-5)),"",E354+F354-G354)</f>
        <v/>
      </c>
      <c r="I354" s="1" t="str" cm="1">
        <f t="array" ref="I354">IF(ISERROR(INDEX(Jornadas[id],ROW()-5)),"",COUNTIFS(_Cortes!$C:$C,INDEX(Jornadas[id],ROW()-5),_Cortes!$B:$B,LOOKUP($I$4,_Barberos!$B:$B,_Barberos!$A:$A)))</f>
        <v/>
      </c>
      <c r="J354" s="20" t="str" cm="1">
        <f t="array" ref="J354">IF(ISERROR(INDEX(Jornadas[id],ROW()-5)),"",INT(SUMIFS(Cortes[importe],Cortes[id_jornada],INDEX(Jornadas[id],ROW()-5),Cortes[id_barbero],LOOKUP($I$4,Barberos[nombre],Barberos[id]))*(INDEX(Jornadas[comision_barberos],1)/100)))</f>
        <v/>
      </c>
      <c r="K354" s="20" t="str" cm="1">
        <f t="array" ref="K354">IF(ISERROR(INDEX(Jornadas[id],ROW()-5)),"",SUMIFS(Cortes[propina],Cortes[id_jornada],INDEX(Jornadas[id],ROW()-5),Cortes[id_barbero],LOOKUP($I$4,Barberos[nombre],Barberos[id])))</f>
        <v/>
      </c>
      <c r="L354" s="20" t="str" cm="1">
        <f t="array" ref="L354">IF(ISERROR(INDEX(Jornadas[id],ROW()-5)),"",SUMIFS(Adelantos[importe],Adelantos[id_jornada],INDEX(Jornadas[id],ROW()-5),Adelantos[id_barbero],LOOKUP($I$4,Barberos[nombre],Barberos[id])))</f>
        <v/>
      </c>
      <c r="M354" s="20" t="str" cm="1">
        <f t="array" ref="M354">IF(ISERROR(INDEX(Jornadas[id],ROW()-5)),"",J354+K354-L354)</f>
        <v/>
      </c>
      <c r="N354" s="1" t="str" cm="1">
        <f t="array" ref="N354">IF(ISERROR(INDEX(Jornadas[id],ROW()-5)),"",COUNTIFS(_Cortes!$C:$C,INDEX(Jornadas[id],ROW()-5),_Cortes!$B:$B,LOOKUP($N$4,_Barberos!$B:$B,_Barberos!$A:$A)))</f>
        <v/>
      </c>
      <c r="O354" s="20" t="str" cm="1">
        <f t="array" ref="O354">IF(ISERROR(INDEX(Jornadas[id],ROW()-5)),"",INT(SUMIFS(Cortes[importe],Cortes[id_jornada],INDEX(Jornadas[id],ROW()-5),Cortes[id_barbero],LOOKUP($N$4,Barberos[nombre],Barberos[id]))*(INDEX(Jornadas[comision_barberos],1)/100)))</f>
        <v/>
      </c>
      <c r="P354" s="20" t="str" cm="1">
        <f t="array" ref="P354">IF(ISERROR(INDEX(Jornadas[id],ROW()-5)),"",SUMIFS(Cortes[propina],Cortes[id_jornada],INDEX(Jornadas[id],ROW()-5),Cortes[id_barbero],LOOKUP($N$4,Barberos[nombre],Barberos[id])))</f>
        <v/>
      </c>
      <c r="Q354" s="20" t="str" cm="1">
        <f t="array" ref="Q354">IF(ISERROR(INDEX(Jornadas[id],ROW()-5)),"",SUMIFS(Adelantos[importe],Adelantos[id_jornada],INDEX(Jornadas[id],ROW()-5),Adelantos[id_barbero],LOOKUP($N$4,Barberos[nombre],Barberos[id])))</f>
        <v/>
      </c>
      <c r="R354" s="20" t="str" cm="1">
        <f t="array" ref="R354">IF(ISERROR(INDEX(Jornadas[id],ROW()-5)),"",O354+P354-Q354)</f>
        <v/>
      </c>
      <c r="S354" s="1" t="str" cm="1">
        <f t="array" ref="S354">IF(ISERROR(INDEX(Jornadas[id],ROW()-5)),"",COUNTIFS(_Cortes!$C:$C,INDEX(Jornadas[id],ROW()-5),_Cortes!$B:$B,LOOKUP($S$4,_Barberos!$B:$B,_Barberos!$A:$A)))</f>
        <v/>
      </c>
      <c r="T354" s="20" t="str" cm="1">
        <f t="array" ref="T354">IF(ISERROR(INDEX(Jornadas[id],ROW()-5)),"",INT(SUMIFS(Cortes[importe],Cortes[id_jornada],INDEX(Jornadas[id],ROW()-5),Cortes[id_barbero],LOOKUP($S$4,Barberos[nombre],Barberos[id]))*(INDEX(Jornadas[comision_barberos],1)/100)))</f>
        <v/>
      </c>
      <c r="U354" s="20" t="str" cm="1">
        <f t="array" ref="U354">IF(ISERROR(INDEX(Jornadas[id],ROW()-5)),"",SUMIFS(Cortes[propina],Cortes[id_jornada],INDEX(Jornadas[id],ROW()-5),Cortes[id_barbero],LOOKUP($S$4,Barberos[nombre],Barberos[id])))</f>
        <v/>
      </c>
      <c r="V354" s="20" t="str" cm="1">
        <f t="array" ref="V354">IF(ISERROR(INDEX(Jornadas[id],ROW()-5)),"",SUMIFS(Adelantos[importe],Adelantos[id_jornada],INDEX(Jornadas[id],ROW()-5),Adelantos[id_barbero],LOOKUP($S$4,Barberos[nombre],Barberos[id])))</f>
        <v/>
      </c>
      <c r="W354" s="20" t="str" cm="1">
        <f t="array" ref="W354">IF(ISERROR(INDEX(Jornadas[id],ROW()-5)),"",T354+U354-V354)</f>
        <v/>
      </c>
      <c r="X354" s="1" t="str" cm="1">
        <f t="array" ref="X354">IF(ISERROR(INDEX(Jornadas[id],ROW()-5)),"",COUNTIFS(_Cortes!$C:$C,INDEX(Jornadas[id],ROW()-5),_Cortes!$B:$B,LOOKUP($X$4,_Barberos!$B:$B,_Barberos!$A:$A)))</f>
        <v/>
      </c>
      <c r="Y354" s="20" t="str" cm="1">
        <f t="array" ref="Y354">IF(ISERROR(INDEX(Jornadas[id],ROW()-5)),"",INT(SUMIFS(Cortes[importe],Cortes[id_jornada],INDEX(Jornadas[id],ROW()-5),Cortes[id_barbero],LOOKUP($X$4,Barberos[nombre],Barberos[id]))*(INDEX(Jornadas[comision_barberos],1)/100)))</f>
        <v/>
      </c>
      <c r="Z354" s="20" t="str" cm="1">
        <f t="array" ref="Z354">IF(ISERROR(INDEX(Jornadas[id],ROW()-5)),"",SUMIFS(Cortes[propina],Cortes[id_jornada],INDEX(Jornadas[id],ROW()-5),Cortes[id_barbero],LOOKUP($X$4,Barberos[nombre],Barberos[id])))</f>
        <v/>
      </c>
      <c r="AA354" s="20" t="str" cm="1">
        <f t="array" ref="AA354">IF(ISERROR(INDEX(Jornadas[id],ROW()-5)),"",SUMIFS(Adelantos[importe],Adelantos[id_jornada],INDEX(Jornadas[id],ROW()-5),Adelantos[id_barbero],LOOKUP($X$4,Barberos[nombre],Barberos[id])))</f>
        <v/>
      </c>
      <c r="AB354" s="20" t="str" cm="1">
        <f t="array" ref="AB354">IF(ISERROR(INDEX(Jornadas[id],ROW()-5)),"",Y354+Z354-AA354)</f>
        <v/>
      </c>
      <c r="AC354" s="1" t="str" cm="1">
        <f t="array" ref="AC354">IF(ISERROR(INDEX(Jornadas[id],ROW()-5)),"",COUNTIFS(_Cortes!$C:$C,INDEX(Jornadas[id],ROW()-5),_Cortes!$B:$B,LOOKUP($AC$4,_Barberos!$B:$B,_Barberos!$A:$A)))</f>
        <v/>
      </c>
      <c r="AD354" s="20" t="str" cm="1">
        <f t="array" ref="AD354">IF(ISERROR(INDEX(Jornadas[id],ROW()-5)),"",INT(SUMIFS(Cortes[importe],Cortes[id_jornada],INDEX(Jornadas[id],ROW()-5),Cortes[id_barbero],LOOKUP($AC$4,Barberos[nombre],Barberos[id]))*(INDEX(Jornadas[comision_barberos],1)/100)))</f>
        <v/>
      </c>
      <c r="AE354" s="20" t="str" cm="1">
        <f t="array" ref="AE354">IF(ISERROR(INDEX(Jornadas[id],ROW()-5)),"",SUMIFS(Cortes[propina],Cortes[id_jornada],INDEX(Jornadas[id],ROW()-5),Cortes[id_barbero],LOOKUP($AC$4,Barberos[nombre],Barberos[id])))</f>
        <v/>
      </c>
      <c r="AF354" s="20" t="str" cm="1">
        <f t="array" ref="AF354">IF(ISERROR(INDEX(Jornadas[id],ROW()-5)),"",SUMIFS(Adelantos[importe],Adelantos[id_jornada],INDEX(Jornadas[id],ROW()-5),Adelantos[id_barbero],LOOKUP($AC$4,Barberos[nombre],Barberos[id])))</f>
        <v/>
      </c>
      <c r="AG354" s="20" t="str" cm="1">
        <f t="array" ref="AG354">IF(ISERROR(INDEX(Jornadas[id],ROW()-5)),"",AD354+AE354-AF354)</f>
        <v/>
      </c>
      <c r="AH354" s="1" t="str" cm="1">
        <f t="array" ref="AH354">IF(ISERROR(INDEX(Jornadas[id],ROW()-5)),"",COUNTIFS(_Cortes!$C:$C,INDEX(Jornadas[id],ROW()-5),_Cortes!$B:$B,LOOKUP($AH$4,_Barberos!$B:$B,_Barberos!$A:$A)))</f>
        <v/>
      </c>
      <c r="AI354" s="20" t="str" cm="1">
        <f t="array" ref="AI354">IF(ISERROR(INDEX(Jornadas[id],ROW()-5)),"",INT(SUMIFS(Cortes[importe],Cortes[id_jornada],INDEX(Jornadas[id],ROW()-5),Cortes[id_barbero],LOOKUP($AH$4,Barberos[nombre],Barberos[id]))*(INDEX(Jornadas[comision_barberos],1)/100)))</f>
        <v/>
      </c>
      <c r="AJ354" s="20" t="str" cm="1">
        <f t="array" ref="AJ354">IF(ISERROR(INDEX(Jornadas[id],ROW()-5)),"",SUMIFS(Cortes[propina],Cortes[id_jornada],INDEX(Jornadas[id],ROW()-5),Cortes[id_barbero],LOOKUP($AH$4,Barberos[nombre],Barberos[id])))</f>
        <v/>
      </c>
      <c r="AK354" s="20" t="str" cm="1">
        <f t="array" ref="AK354">IF(ISERROR(INDEX(Jornadas[id],ROW()-5)),"",SUMIFS(Adelantos[importe],Adelantos[id_jornada],INDEX(Jornadas[id],ROW()-5),Adelantos[id_barbero],LOOKUP($AH$4,Barberos[nombre],Barberos[id])))</f>
        <v/>
      </c>
      <c r="AL354" s="20" t="str" cm="1">
        <f t="array" ref="AL354">IF(ISERROR(INDEX(Jornadas[id],ROW()-5)),"",AI354+AJ354-AK354)</f>
        <v/>
      </c>
      <c r="AM354" s="1" t="str" cm="1">
        <f t="array" ref="AM354">IF(ISERROR(INDEX(Jornadas[id],ROW()-5)),"",COUNTIFS(_Cortes!$C:$C,INDEX(Jornadas[id],ROW()-5),_Cortes!$B:$B,LOOKUP($AM$4,_Barberos!$B:$B,_Barberos!$A:$A)))</f>
        <v/>
      </c>
      <c r="AN354" s="20" t="str" cm="1">
        <f t="array" ref="AN354">IF(ISERROR(INDEX(Jornadas[id],ROW()-5)),"",INT(SUMIFS(Cortes[importe],Cortes[id_jornada],INDEX(Jornadas[id],ROW()-5),Cortes[id_barbero],LOOKUP($AM$4,Barberos[nombre],Barberos[id]))*(INDEX(Jornadas[comision_barberos],1)/100)))</f>
        <v/>
      </c>
      <c r="AO354" s="20" t="str" cm="1">
        <f t="array" ref="AO354">IF(ISERROR(INDEX(Jornadas[id],ROW()-5)),"",SUMIFS(Cortes[propina],Cortes[id_jornada],INDEX(Jornadas[id],ROW()-5),Cortes[id_barbero],LOOKUP($AM$4,Barberos[nombre],Barberos[id])))</f>
        <v/>
      </c>
      <c r="AP354" s="20" t="str" cm="1">
        <f t="array" ref="AP354">IF(ISERROR(INDEX(Jornadas[id],ROW()-5)),"",SUMIFS(Adelantos[importe],Adelantos[id_jornada],INDEX(Jornadas[id],ROW()-5),Adelantos[id_barbero],LOOKUP($AM$4,Barberos[nombre],Barberos[id])))</f>
        <v/>
      </c>
      <c r="AQ354" s="20" t="str" cm="1">
        <f t="array" ref="AQ354">IF(ISERROR(INDEX(Jornadas[id],ROW()-5)),"",AN354+AO354-AP354)</f>
        <v/>
      </c>
      <c r="AR354" s="1" t="str" cm="1">
        <f t="array" ref="AR354">IF(ISERROR(INDEX(Jornadas[id],ROW()-5)),"",COUNTIFS(_Cortes!$C:$C,INDEX(Jornadas[id],ROW()-5),_Cortes!$B:$B,LOOKUP($AR$4,_Barberos!$B:$B,_Barberos!$A:$A)))</f>
        <v/>
      </c>
      <c r="AS354" s="20" t="str" cm="1">
        <f t="array" ref="AS354">IF(ISERROR(INDEX(Jornadas[id],ROW()-5)),"",INT(SUMIFS(Cortes[importe],Cortes[id_jornada],INDEX(Jornadas[id],ROW()-5),Cortes[id_barbero],LOOKUP($AR$4,Barberos[nombre],Barberos[id]))*(INDEX(Jornadas[comision_barberos],1)/100)))</f>
        <v/>
      </c>
      <c r="AT354" s="20" t="str" cm="1">
        <f t="array" ref="AT354">IF(ISERROR(INDEX(Jornadas[id],ROW()-5)),"",SUMIFS(Cortes[propina],Cortes[id_jornada],INDEX(Jornadas[id],ROW()-5),Cortes[id_barbero],LOOKUP($AR$4,Barberos[nombre],Barberos[id])))</f>
        <v/>
      </c>
      <c r="AU354" s="20" t="str" cm="1">
        <f t="array" ref="AU354">IF(ISERROR(INDEX(Jornadas[id],ROW()-5)),"",SUMIFS(Adelantos[importe],Adelantos[id_jornada],INDEX(Jornadas[id],ROW()-5),Adelantos[id_barbero],LOOKUP($AR$4,Barberos[nombre],Barberos[id])))</f>
        <v/>
      </c>
      <c r="AV354" s="20" t="str" cm="1">
        <f t="array" ref="AV354">IF(ISERROR(INDEX(Jornadas[id],ROW()-5)),"",AS354+AT354-AU354)</f>
        <v/>
      </c>
    </row>
    <row r="355" spans="1:48" ht="15" hidden="1" customHeight="1" x14ac:dyDescent="0.3">
      <c r="A355" s="51" t="str">
        <f t="shared" si="5"/>
        <v/>
      </c>
      <c r="B355" s="52"/>
      <c r="C355" s="36" t="str" cm="1">
        <f t="array" ref="C355">IF(ISERROR(INDEX(Jornadas[id],ROW()-5)),"",INDEX(Jornadas[fecha],ROW()-5))</f>
        <v/>
      </c>
      <c r="D355" s="2" t="str" cm="1">
        <f t="array" ref="D355">IF(ISERROR(INDEX(Jornadas[id],ROW()-5)),"",COUNTIFS(_Cortes!$C:$C,INDEX(Jornadas[id],ROW()-5),_Cortes!$B:$B,LOOKUP($D$4,_Barberos!$B:$B,_Barberos!$A:$A)))</f>
        <v/>
      </c>
      <c r="E355" s="21" t="str" cm="1">
        <f t="array" ref="E355">IF(ISERROR(INDEX(Jornadas[id],ROW()-5)),"",INT(SUMIFS(Cortes[importe],Cortes[id_jornada],INDEX(Jornadas[id],ROW()-5),Cortes[id_barbero],LOOKUP($D$4,Barberos[nombre],Barberos[id]))*(INDEX(Jornadas[comision_barberos],1)/100)))</f>
        <v/>
      </c>
      <c r="F355" s="21" t="str" cm="1">
        <f t="array" ref="F355">IF(ISERROR(INDEX(Jornadas[id],ROW()-5)),"",SUMIFS(Cortes[propina],Cortes[id_jornada],INDEX(Jornadas[id],ROW()-5),Cortes[id_barbero],LOOKUP($D$4,Barberos[nombre],Barberos[id])))</f>
        <v/>
      </c>
      <c r="G355" s="21" t="str" cm="1">
        <f t="array" ref="G355">IF(ISERROR(INDEX(Jornadas[id],ROW()-5)),"",SUMIFS(Adelantos[importe],Adelantos[id_jornada],INDEX(Jornadas[id],ROW()-5),Adelantos[id_barbero],LOOKUP($D$4,Barberos[nombre],Barberos[id])))</f>
        <v/>
      </c>
      <c r="H355" s="21" t="str" cm="1">
        <f t="array" ref="H355">IF(ISERROR(INDEX(Jornadas[id],ROW()-5)),"",E355+F355-G355)</f>
        <v/>
      </c>
      <c r="I355" s="2" t="str" cm="1">
        <f t="array" ref="I355">IF(ISERROR(INDEX(Jornadas[id],ROW()-5)),"",COUNTIFS(_Cortes!$C:$C,INDEX(Jornadas[id],ROW()-5),_Cortes!$B:$B,LOOKUP($I$4,_Barberos!$B:$B,_Barberos!$A:$A)))</f>
        <v/>
      </c>
      <c r="J355" s="21" t="str" cm="1">
        <f t="array" ref="J355">IF(ISERROR(INDEX(Jornadas[id],ROW()-5)),"",INT(SUMIFS(Cortes[importe],Cortes[id_jornada],INDEX(Jornadas[id],ROW()-5),Cortes[id_barbero],LOOKUP($I$4,Barberos[nombre],Barberos[id]))*(INDEX(Jornadas[comision_barberos],1)/100)))</f>
        <v/>
      </c>
      <c r="K355" s="21" t="str" cm="1">
        <f t="array" ref="K355">IF(ISERROR(INDEX(Jornadas[id],ROW()-5)),"",SUMIFS(Cortes[propina],Cortes[id_jornada],INDEX(Jornadas[id],ROW()-5),Cortes[id_barbero],LOOKUP($I$4,Barberos[nombre],Barberos[id])))</f>
        <v/>
      </c>
      <c r="L355" s="21" t="str" cm="1">
        <f t="array" ref="L355">IF(ISERROR(INDEX(Jornadas[id],ROW()-5)),"",SUMIFS(Adelantos[importe],Adelantos[id_jornada],INDEX(Jornadas[id],ROW()-5),Adelantos[id_barbero],LOOKUP($I$4,Barberos[nombre],Barberos[id])))</f>
        <v/>
      </c>
      <c r="M355" s="21" t="str" cm="1">
        <f t="array" ref="M355">IF(ISERROR(INDEX(Jornadas[id],ROW()-5)),"",J355+K355-L355)</f>
        <v/>
      </c>
      <c r="N355" s="2" t="str" cm="1">
        <f t="array" ref="N355">IF(ISERROR(INDEX(Jornadas[id],ROW()-5)),"",COUNTIFS(_Cortes!$C:$C,INDEX(Jornadas[id],ROW()-5),_Cortes!$B:$B,LOOKUP($N$4,_Barberos!$B:$B,_Barberos!$A:$A)))</f>
        <v/>
      </c>
      <c r="O355" s="21" t="str" cm="1">
        <f t="array" ref="O355">IF(ISERROR(INDEX(Jornadas[id],ROW()-5)),"",INT(SUMIFS(Cortes[importe],Cortes[id_jornada],INDEX(Jornadas[id],ROW()-5),Cortes[id_barbero],LOOKUP($N$4,Barberos[nombre],Barberos[id]))*(INDEX(Jornadas[comision_barberos],1)/100)))</f>
        <v/>
      </c>
      <c r="P355" s="21" t="str" cm="1">
        <f t="array" ref="P355">IF(ISERROR(INDEX(Jornadas[id],ROW()-5)),"",SUMIFS(Cortes[propina],Cortes[id_jornada],INDEX(Jornadas[id],ROW()-5),Cortes[id_barbero],LOOKUP($N$4,Barberos[nombre],Barberos[id])))</f>
        <v/>
      </c>
      <c r="Q355" s="21" t="str" cm="1">
        <f t="array" ref="Q355">IF(ISERROR(INDEX(Jornadas[id],ROW()-5)),"",SUMIFS(Adelantos[importe],Adelantos[id_jornada],INDEX(Jornadas[id],ROW()-5),Adelantos[id_barbero],LOOKUP($N$4,Barberos[nombre],Barberos[id])))</f>
        <v/>
      </c>
      <c r="R355" s="21" t="str" cm="1">
        <f t="array" ref="R355">IF(ISERROR(INDEX(Jornadas[id],ROW()-5)),"",O355+P355-Q355)</f>
        <v/>
      </c>
      <c r="S355" s="2" t="str" cm="1">
        <f t="array" ref="S355">IF(ISERROR(INDEX(Jornadas[id],ROW()-5)),"",COUNTIFS(_Cortes!$C:$C,INDEX(Jornadas[id],ROW()-5),_Cortes!$B:$B,LOOKUP($S$4,_Barberos!$B:$B,_Barberos!$A:$A)))</f>
        <v/>
      </c>
      <c r="T355" s="21" t="str" cm="1">
        <f t="array" ref="T355">IF(ISERROR(INDEX(Jornadas[id],ROW()-5)),"",INT(SUMIFS(Cortes[importe],Cortes[id_jornada],INDEX(Jornadas[id],ROW()-5),Cortes[id_barbero],LOOKUP($S$4,Barberos[nombre],Barberos[id]))*(INDEX(Jornadas[comision_barberos],1)/100)))</f>
        <v/>
      </c>
      <c r="U355" s="21" t="str" cm="1">
        <f t="array" ref="U355">IF(ISERROR(INDEX(Jornadas[id],ROW()-5)),"",SUMIFS(Cortes[propina],Cortes[id_jornada],INDEX(Jornadas[id],ROW()-5),Cortes[id_barbero],LOOKUP($S$4,Barberos[nombre],Barberos[id])))</f>
        <v/>
      </c>
      <c r="V355" s="21" t="str" cm="1">
        <f t="array" ref="V355">IF(ISERROR(INDEX(Jornadas[id],ROW()-5)),"",SUMIFS(Adelantos[importe],Adelantos[id_jornada],INDEX(Jornadas[id],ROW()-5),Adelantos[id_barbero],LOOKUP($S$4,Barberos[nombre],Barberos[id])))</f>
        <v/>
      </c>
      <c r="W355" s="21" t="str" cm="1">
        <f t="array" ref="W355">IF(ISERROR(INDEX(Jornadas[id],ROW()-5)),"",T355+U355-V355)</f>
        <v/>
      </c>
      <c r="X355" s="2" t="str" cm="1">
        <f t="array" ref="X355">IF(ISERROR(INDEX(Jornadas[id],ROW()-5)),"",COUNTIFS(_Cortes!$C:$C,INDEX(Jornadas[id],ROW()-5),_Cortes!$B:$B,LOOKUP($X$4,_Barberos!$B:$B,_Barberos!$A:$A)))</f>
        <v/>
      </c>
      <c r="Y355" s="21" t="str" cm="1">
        <f t="array" ref="Y355">IF(ISERROR(INDEX(Jornadas[id],ROW()-5)),"",INT(SUMIFS(Cortes[importe],Cortes[id_jornada],INDEX(Jornadas[id],ROW()-5),Cortes[id_barbero],LOOKUP($X$4,Barberos[nombre],Barberos[id]))*(INDEX(Jornadas[comision_barberos],1)/100)))</f>
        <v/>
      </c>
      <c r="Z355" s="21" t="str" cm="1">
        <f t="array" ref="Z355">IF(ISERROR(INDEX(Jornadas[id],ROW()-5)),"",SUMIFS(Cortes[propina],Cortes[id_jornada],INDEX(Jornadas[id],ROW()-5),Cortes[id_barbero],LOOKUP($X$4,Barberos[nombre],Barberos[id])))</f>
        <v/>
      </c>
      <c r="AA355" s="21" t="str" cm="1">
        <f t="array" ref="AA355">IF(ISERROR(INDEX(Jornadas[id],ROW()-5)),"",SUMIFS(Adelantos[importe],Adelantos[id_jornada],INDEX(Jornadas[id],ROW()-5),Adelantos[id_barbero],LOOKUP($X$4,Barberos[nombre],Barberos[id])))</f>
        <v/>
      </c>
      <c r="AB355" s="21" t="str" cm="1">
        <f t="array" ref="AB355">IF(ISERROR(INDEX(Jornadas[id],ROW()-5)),"",Y355+Z355-AA355)</f>
        <v/>
      </c>
      <c r="AC355" s="2" t="str" cm="1">
        <f t="array" ref="AC355">IF(ISERROR(INDEX(Jornadas[id],ROW()-5)),"",COUNTIFS(_Cortes!$C:$C,INDEX(Jornadas[id],ROW()-5),_Cortes!$B:$B,LOOKUP($AC$4,_Barberos!$B:$B,_Barberos!$A:$A)))</f>
        <v/>
      </c>
      <c r="AD355" s="21" t="str" cm="1">
        <f t="array" ref="AD355">IF(ISERROR(INDEX(Jornadas[id],ROW()-5)),"",INT(SUMIFS(Cortes[importe],Cortes[id_jornada],INDEX(Jornadas[id],ROW()-5),Cortes[id_barbero],LOOKUP($AC$4,Barberos[nombre],Barberos[id]))*(INDEX(Jornadas[comision_barberos],1)/100)))</f>
        <v/>
      </c>
      <c r="AE355" s="21" t="str" cm="1">
        <f t="array" ref="AE355">IF(ISERROR(INDEX(Jornadas[id],ROW()-5)),"",SUMIFS(Cortes[propina],Cortes[id_jornada],INDEX(Jornadas[id],ROW()-5),Cortes[id_barbero],LOOKUP($AC$4,Barberos[nombre],Barberos[id])))</f>
        <v/>
      </c>
      <c r="AF355" s="21" t="str" cm="1">
        <f t="array" ref="AF355">IF(ISERROR(INDEX(Jornadas[id],ROW()-5)),"",SUMIFS(Adelantos[importe],Adelantos[id_jornada],INDEX(Jornadas[id],ROW()-5),Adelantos[id_barbero],LOOKUP($AC$4,Barberos[nombre],Barberos[id])))</f>
        <v/>
      </c>
      <c r="AG355" s="21" t="str" cm="1">
        <f t="array" ref="AG355">IF(ISERROR(INDEX(Jornadas[id],ROW()-5)),"",AD355+AE355-AF355)</f>
        <v/>
      </c>
      <c r="AH355" s="2" t="str" cm="1">
        <f t="array" ref="AH355">IF(ISERROR(INDEX(Jornadas[id],ROW()-5)),"",COUNTIFS(_Cortes!$C:$C,INDEX(Jornadas[id],ROW()-5),_Cortes!$B:$B,LOOKUP($AH$4,_Barberos!$B:$B,_Barberos!$A:$A)))</f>
        <v/>
      </c>
      <c r="AI355" s="21" t="str" cm="1">
        <f t="array" ref="AI355">IF(ISERROR(INDEX(Jornadas[id],ROW()-5)),"",INT(SUMIFS(Cortes[importe],Cortes[id_jornada],INDEX(Jornadas[id],ROW()-5),Cortes[id_barbero],LOOKUP($AH$4,Barberos[nombre],Barberos[id]))*(INDEX(Jornadas[comision_barberos],1)/100)))</f>
        <v/>
      </c>
      <c r="AJ355" s="21" t="str" cm="1">
        <f t="array" ref="AJ355">IF(ISERROR(INDEX(Jornadas[id],ROW()-5)),"",SUMIFS(Cortes[propina],Cortes[id_jornada],INDEX(Jornadas[id],ROW()-5),Cortes[id_barbero],LOOKUP($AH$4,Barberos[nombre],Barberos[id])))</f>
        <v/>
      </c>
      <c r="AK355" s="21" t="str" cm="1">
        <f t="array" ref="AK355">IF(ISERROR(INDEX(Jornadas[id],ROW()-5)),"",SUMIFS(Adelantos[importe],Adelantos[id_jornada],INDEX(Jornadas[id],ROW()-5),Adelantos[id_barbero],LOOKUP($AH$4,Barberos[nombre],Barberos[id])))</f>
        <v/>
      </c>
      <c r="AL355" s="21" t="str" cm="1">
        <f t="array" ref="AL355">IF(ISERROR(INDEX(Jornadas[id],ROW()-5)),"",AI355+AJ355-AK355)</f>
        <v/>
      </c>
      <c r="AM355" s="2" t="str" cm="1">
        <f t="array" ref="AM355">IF(ISERROR(INDEX(Jornadas[id],ROW()-5)),"",COUNTIFS(_Cortes!$C:$C,INDEX(Jornadas[id],ROW()-5),_Cortes!$B:$B,LOOKUP($AM$4,_Barberos!$B:$B,_Barberos!$A:$A)))</f>
        <v/>
      </c>
      <c r="AN355" s="21" t="str" cm="1">
        <f t="array" ref="AN355">IF(ISERROR(INDEX(Jornadas[id],ROW()-5)),"",INT(SUMIFS(Cortes[importe],Cortes[id_jornada],INDEX(Jornadas[id],ROW()-5),Cortes[id_barbero],LOOKUP($AM$4,Barberos[nombre],Barberos[id]))*(INDEX(Jornadas[comision_barberos],1)/100)))</f>
        <v/>
      </c>
      <c r="AO355" s="21" t="str" cm="1">
        <f t="array" ref="AO355">IF(ISERROR(INDEX(Jornadas[id],ROW()-5)),"",SUMIFS(Cortes[propina],Cortes[id_jornada],INDEX(Jornadas[id],ROW()-5),Cortes[id_barbero],LOOKUP($AM$4,Barberos[nombre],Barberos[id])))</f>
        <v/>
      </c>
      <c r="AP355" s="21" t="str" cm="1">
        <f t="array" ref="AP355">IF(ISERROR(INDEX(Jornadas[id],ROW()-5)),"",SUMIFS(Adelantos[importe],Adelantos[id_jornada],INDEX(Jornadas[id],ROW()-5),Adelantos[id_barbero],LOOKUP($AM$4,Barberos[nombre],Barberos[id])))</f>
        <v/>
      </c>
      <c r="AQ355" s="21" t="str" cm="1">
        <f t="array" ref="AQ355">IF(ISERROR(INDEX(Jornadas[id],ROW()-5)),"",AN355+AO355-AP355)</f>
        <v/>
      </c>
      <c r="AR355" s="2" t="str" cm="1">
        <f t="array" ref="AR355">IF(ISERROR(INDEX(Jornadas[id],ROW()-5)),"",COUNTIFS(_Cortes!$C:$C,INDEX(Jornadas[id],ROW()-5),_Cortes!$B:$B,LOOKUP($AR$4,_Barberos!$B:$B,_Barberos!$A:$A)))</f>
        <v/>
      </c>
      <c r="AS355" s="21" t="str" cm="1">
        <f t="array" ref="AS355">IF(ISERROR(INDEX(Jornadas[id],ROW()-5)),"",INT(SUMIFS(Cortes[importe],Cortes[id_jornada],INDEX(Jornadas[id],ROW()-5),Cortes[id_barbero],LOOKUP($AR$4,Barberos[nombre],Barberos[id]))*(INDEX(Jornadas[comision_barberos],1)/100)))</f>
        <v/>
      </c>
      <c r="AT355" s="21" t="str" cm="1">
        <f t="array" ref="AT355">IF(ISERROR(INDEX(Jornadas[id],ROW()-5)),"",SUMIFS(Cortes[propina],Cortes[id_jornada],INDEX(Jornadas[id],ROW()-5),Cortes[id_barbero],LOOKUP($AR$4,Barberos[nombre],Barberos[id])))</f>
        <v/>
      </c>
      <c r="AU355" s="21" t="str" cm="1">
        <f t="array" ref="AU355">IF(ISERROR(INDEX(Jornadas[id],ROW()-5)),"",SUMIFS(Adelantos[importe],Adelantos[id_jornada],INDEX(Jornadas[id],ROW()-5),Adelantos[id_barbero],LOOKUP($AR$4,Barberos[nombre],Barberos[id])))</f>
        <v/>
      </c>
      <c r="AV355" s="21" t="str" cm="1">
        <f t="array" ref="AV355">IF(ISERROR(INDEX(Jornadas[id],ROW()-5)),"",AS355+AT355-AU355)</f>
        <v/>
      </c>
    </row>
    <row r="356" spans="1:48" ht="15" hidden="1" customHeight="1" x14ac:dyDescent="0.3">
      <c r="A356" s="53" t="str">
        <f t="shared" si="5"/>
        <v/>
      </c>
      <c r="B356" s="54"/>
      <c r="C356" s="38" t="str" cm="1">
        <f t="array" ref="C356">IF(ISERROR(INDEX(Jornadas[id],ROW()-5)),"",INDEX(Jornadas[fecha],ROW()-5))</f>
        <v/>
      </c>
      <c r="D356" s="1" t="str" cm="1">
        <f t="array" ref="D356">IF(ISERROR(INDEX(Jornadas[id],ROW()-5)),"",COUNTIFS(_Cortes!$C:$C,INDEX(Jornadas[id],ROW()-5),_Cortes!$B:$B,LOOKUP($D$4,_Barberos!$B:$B,_Barberos!$A:$A)))</f>
        <v/>
      </c>
      <c r="E356" s="20" t="str" cm="1">
        <f t="array" ref="E356">IF(ISERROR(INDEX(Jornadas[id],ROW()-5)),"",INT(SUMIFS(Cortes[importe],Cortes[id_jornada],INDEX(Jornadas[id],ROW()-5),Cortes[id_barbero],LOOKUP($D$4,Barberos[nombre],Barberos[id]))*(INDEX(Jornadas[comision_barberos],1)/100)))</f>
        <v/>
      </c>
      <c r="F356" s="20" t="str" cm="1">
        <f t="array" ref="F356">IF(ISERROR(INDEX(Jornadas[id],ROW()-5)),"",SUMIFS(Cortes[propina],Cortes[id_jornada],INDEX(Jornadas[id],ROW()-5),Cortes[id_barbero],LOOKUP($D$4,Barberos[nombre],Barberos[id])))</f>
        <v/>
      </c>
      <c r="G356" s="20" t="str" cm="1">
        <f t="array" ref="G356">IF(ISERROR(INDEX(Jornadas[id],ROW()-5)),"",SUMIFS(Adelantos[importe],Adelantos[id_jornada],INDEX(Jornadas[id],ROW()-5),Adelantos[id_barbero],LOOKUP($D$4,Barberos[nombre],Barberos[id])))</f>
        <v/>
      </c>
      <c r="H356" s="20" t="str" cm="1">
        <f t="array" ref="H356">IF(ISERROR(INDEX(Jornadas[id],ROW()-5)),"",E356+F356-G356)</f>
        <v/>
      </c>
      <c r="I356" s="1" t="str" cm="1">
        <f t="array" ref="I356">IF(ISERROR(INDEX(Jornadas[id],ROW()-5)),"",COUNTIFS(_Cortes!$C:$C,INDEX(Jornadas[id],ROW()-5),_Cortes!$B:$B,LOOKUP($I$4,_Barberos!$B:$B,_Barberos!$A:$A)))</f>
        <v/>
      </c>
      <c r="J356" s="20" t="str" cm="1">
        <f t="array" ref="J356">IF(ISERROR(INDEX(Jornadas[id],ROW()-5)),"",INT(SUMIFS(Cortes[importe],Cortes[id_jornada],INDEX(Jornadas[id],ROW()-5),Cortes[id_barbero],LOOKUP($I$4,Barberos[nombre],Barberos[id]))*(INDEX(Jornadas[comision_barberos],1)/100)))</f>
        <v/>
      </c>
      <c r="K356" s="20" t="str" cm="1">
        <f t="array" ref="K356">IF(ISERROR(INDEX(Jornadas[id],ROW()-5)),"",SUMIFS(Cortes[propina],Cortes[id_jornada],INDEX(Jornadas[id],ROW()-5),Cortes[id_barbero],LOOKUP($I$4,Barberos[nombre],Barberos[id])))</f>
        <v/>
      </c>
      <c r="L356" s="20" t="str" cm="1">
        <f t="array" ref="L356">IF(ISERROR(INDEX(Jornadas[id],ROW()-5)),"",SUMIFS(Adelantos[importe],Adelantos[id_jornada],INDEX(Jornadas[id],ROW()-5),Adelantos[id_barbero],LOOKUP($I$4,Barberos[nombre],Barberos[id])))</f>
        <v/>
      </c>
      <c r="M356" s="20" t="str" cm="1">
        <f t="array" ref="M356">IF(ISERROR(INDEX(Jornadas[id],ROW()-5)),"",J356+K356-L356)</f>
        <v/>
      </c>
      <c r="N356" s="1" t="str" cm="1">
        <f t="array" ref="N356">IF(ISERROR(INDEX(Jornadas[id],ROW()-5)),"",COUNTIFS(_Cortes!$C:$C,INDEX(Jornadas[id],ROW()-5),_Cortes!$B:$B,LOOKUP($N$4,_Barberos!$B:$B,_Barberos!$A:$A)))</f>
        <v/>
      </c>
      <c r="O356" s="20" t="str" cm="1">
        <f t="array" ref="O356">IF(ISERROR(INDEX(Jornadas[id],ROW()-5)),"",INT(SUMIFS(Cortes[importe],Cortes[id_jornada],INDEX(Jornadas[id],ROW()-5),Cortes[id_barbero],LOOKUP($N$4,Barberos[nombre],Barberos[id]))*(INDEX(Jornadas[comision_barberos],1)/100)))</f>
        <v/>
      </c>
      <c r="P356" s="20" t="str" cm="1">
        <f t="array" ref="P356">IF(ISERROR(INDEX(Jornadas[id],ROW()-5)),"",SUMIFS(Cortes[propina],Cortes[id_jornada],INDEX(Jornadas[id],ROW()-5),Cortes[id_barbero],LOOKUP($N$4,Barberos[nombre],Barberos[id])))</f>
        <v/>
      </c>
      <c r="Q356" s="20" t="str" cm="1">
        <f t="array" ref="Q356">IF(ISERROR(INDEX(Jornadas[id],ROW()-5)),"",SUMIFS(Adelantos[importe],Adelantos[id_jornada],INDEX(Jornadas[id],ROW()-5),Adelantos[id_barbero],LOOKUP($N$4,Barberos[nombre],Barberos[id])))</f>
        <v/>
      </c>
      <c r="R356" s="20" t="str" cm="1">
        <f t="array" ref="R356">IF(ISERROR(INDEX(Jornadas[id],ROW()-5)),"",O356+P356-Q356)</f>
        <v/>
      </c>
      <c r="S356" s="1" t="str" cm="1">
        <f t="array" ref="S356">IF(ISERROR(INDEX(Jornadas[id],ROW()-5)),"",COUNTIFS(_Cortes!$C:$C,INDEX(Jornadas[id],ROW()-5),_Cortes!$B:$B,LOOKUP($S$4,_Barberos!$B:$B,_Barberos!$A:$A)))</f>
        <v/>
      </c>
      <c r="T356" s="20" t="str" cm="1">
        <f t="array" ref="T356">IF(ISERROR(INDEX(Jornadas[id],ROW()-5)),"",INT(SUMIFS(Cortes[importe],Cortes[id_jornada],INDEX(Jornadas[id],ROW()-5),Cortes[id_barbero],LOOKUP($S$4,Barberos[nombre],Barberos[id]))*(INDEX(Jornadas[comision_barberos],1)/100)))</f>
        <v/>
      </c>
      <c r="U356" s="20" t="str" cm="1">
        <f t="array" ref="U356">IF(ISERROR(INDEX(Jornadas[id],ROW()-5)),"",SUMIFS(Cortes[propina],Cortes[id_jornada],INDEX(Jornadas[id],ROW()-5),Cortes[id_barbero],LOOKUP($S$4,Barberos[nombre],Barberos[id])))</f>
        <v/>
      </c>
      <c r="V356" s="20" t="str" cm="1">
        <f t="array" ref="V356">IF(ISERROR(INDEX(Jornadas[id],ROW()-5)),"",SUMIFS(Adelantos[importe],Adelantos[id_jornada],INDEX(Jornadas[id],ROW()-5),Adelantos[id_barbero],LOOKUP($S$4,Barberos[nombre],Barberos[id])))</f>
        <v/>
      </c>
      <c r="W356" s="20" t="str" cm="1">
        <f t="array" ref="W356">IF(ISERROR(INDEX(Jornadas[id],ROW()-5)),"",T356+U356-V356)</f>
        <v/>
      </c>
      <c r="X356" s="1" t="str" cm="1">
        <f t="array" ref="X356">IF(ISERROR(INDEX(Jornadas[id],ROW()-5)),"",COUNTIFS(_Cortes!$C:$C,INDEX(Jornadas[id],ROW()-5),_Cortes!$B:$B,LOOKUP($X$4,_Barberos!$B:$B,_Barberos!$A:$A)))</f>
        <v/>
      </c>
      <c r="Y356" s="20" t="str" cm="1">
        <f t="array" ref="Y356">IF(ISERROR(INDEX(Jornadas[id],ROW()-5)),"",INT(SUMIFS(Cortes[importe],Cortes[id_jornada],INDEX(Jornadas[id],ROW()-5),Cortes[id_barbero],LOOKUP($X$4,Barberos[nombre],Barberos[id]))*(INDEX(Jornadas[comision_barberos],1)/100)))</f>
        <v/>
      </c>
      <c r="Z356" s="20" t="str" cm="1">
        <f t="array" ref="Z356">IF(ISERROR(INDEX(Jornadas[id],ROW()-5)),"",SUMIFS(Cortes[propina],Cortes[id_jornada],INDEX(Jornadas[id],ROW()-5),Cortes[id_barbero],LOOKUP($X$4,Barberos[nombre],Barberos[id])))</f>
        <v/>
      </c>
      <c r="AA356" s="20" t="str" cm="1">
        <f t="array" ref="AA356">IF(ISERROR(INDEX(Jornadas[id],ROW()-5)),"",SUMIFS(Adelantos[importe],Adelantos[id_jornada],INDEX(Jornadas[id],ROW()-5),Adelantos[id_barbero],LOOKUP($X$4,Barberos[nombre],Barberos[id])))</f>
        <v/>
      </c>
      <c r="AB356" s="20" t="str" cm="1">
        <f t="array" ref="AB356">IF(ISERROR(INDEX(Jornadas[id],ROW()-5)),"",Y356+Z356-AA356)</f>
        <v/>
      </c>
      <c r="AC356" s="1" t="str" cm="1">
        <f t="array" ref="AC356">IF(ISERROR(INDEX(Jornadas[id],ROW()-5)),"",COUNTIFS(_Cortes!$C:$C,INDEX(Jornadas[id],ROW()-5),_Cortes!$B:$B,LOOKUP($AC$4,_Barberos!$B:$B,_Barberos!$A:$A)))</f>
        <v/>
      </c>
      <c r="AD356" s="20" t="str" cm="1">
        <f t="array" ref="AD356">IF(ISERROR(INDEX(Jornadas[id],ROW()-5)),"",INT(SUMIFS(Cortes[importe],Cortes[id_jornada],INDEX(Jornadas[id],ROW()-5),Cortes[id_barbero],LOOKUP($AC$4,Barberos[nombre],Barberos[id]))*(INDEX(Jornadas[comision_barberos],1)/100)))</f>
        <v/>
      </c>
      <c r="AE356" s="20" t="str" cm="1">
        <f t="array" ref="AE356">IF(ISERROR(INDEX(Jornadas[id],ROW()-5)),"",SUMIFS(Cortes[propina],Cortes[id_jornada],INDEX(Jornadas[id],ROW()-5),Cortes[id_barbero],LOOKUP($AC$4,Barberos[nombre],Barberos[id])))</f>
        <v/>
      </c>
      <c r="AF356" s="20" t="str" cm="1">
        <f t="array" ref="AF356">IF(ISERROR(INDEX(Jornadas[id],ROW()-5)),"",SUMIFS(Adelantos[importe],Adelantos[id_jornada],INDEX(Jornadas[id],ROW()-5),Adelantos[id_barbero],LOOKUP($AC$4,Barberos[nombre],Barberos[id])))</f>
        <v/>
      </c>
      <c r="AG356" s="20" t="str" cm="1">
        <f t="array" ref="AG356">IF(ISERROR(INDEX(Jornadas[id],ROW()-5)),"",AD356+AE356-AF356)</f>
        <v/>
      </c>
      <c r="AH356" s="1" t="str" cm="1">
        <f t="array" ref="AH356">IF(ISERROR(INDEX(Jornadas[id],ROW()-5)),"",COUNTIFS(_Cortes!$C:$C,INDEX(Jornadas[id],ROW()-5),_Cortes!$B:$B,LOOKUP($AH$4,_Barberos!$B:$B,_Barberos!$A:$A)))</f>
        <v/>
      </c>
      <c r="AI356" s="20" t="str" cm="1">
        <f t="array" ref="AI356">IF(ISERROR(INDEX(Jornadas[id],ROW()-5)),"",INT(SUMIFS(Cortes[importe],Cortes[id_jornada],INDEX(Jornadas[id],ROW()-5),Cortes[id_barbero],LOOKUP($AH$4,Barberos[nombre],Barberos[id]))*(INDEX(Jornadas[comision_barberos],1)/100)))</f>
        <v/>
      </c>
      <c r="AJ356" s="20" t="str" cm="1">
        <f t="array" ref="AJ356">IF(ISERROR(INDEX(Jornadas[id],ROW()-5)),"",SUMIFS(Cortes[propina],Cortes[id_jornada],INDEX(Jornadas[id],ROW()-5),Cortes[id_barbero],LOOKUP($AH$4,Barberos[nombre],Barberos[id])))</f>
        <v/>
      </c>
      <c r="AK356" s="20" t="str" cm="1">
        <f t="array" ref="AK356">IF(ISERROR(INDEX(Jornadas[id],ROW()-5)),"",SUMIFS(Adelantos[importe],Adelantos[id_jornada],INDEX(Jornadas[id],ROW()-5),Adelantos[id_barbero],LOOKUP($AH$4,Barberos[nombre],Barberos[id])))</f>
        <v/>
      </c>
      <c r="AL356" s="20" t="str" cm="1">
        <f t="array" ref="AL356">IF(ISERROR(INDEX(Jornadas[id],ROW()-5)),"",AI356+AJ356-AK356)</f>
        <v/>
      </c>
      <c r="AM356" s="1" t="str" cm="1">
        <f t="array" ref="AM356">IF(ISERROR(INDEX(Jornadas[id],ROW()-5)),"",COUNTIFS(_Cortes!$C:$C,INDEX(Jornadas[id],ROW()-5),_Cortes!$B:$B,LOOKUP($AM$4,_Barberos!$B:$B,_Barberos!$A:$A)))</f>
        <v/>
      </c>
      <c r="AN356" s="20" t="str" cm="1">
        <f t="array" ref="AN356">IF(ISERROR(INDEX(Jornadas[id],ROW()-5)),"",INT(SUMIFS(Cortes[importe],Cortes[id_jornada],INDEX(Jornadas[id],ROW()-5),Cortes[id_barbero],LOOKUP($AM$4,Barberos[nombre],Barberos[id]))*(INDEX(Jornadas[comision_barberos],1)/100)))</f>
        <v/>
      </c>
      <c r="AO356" s="20" t="str" cm="1">
        <f t="array" ref="AO356">IF(ISERROR(INDEX(Jornadas[id],ROW()-5)),"",SUMIFS(Cortes[propina],Cortes[id_jornada],INDEX(Jornadas[id],ROW()-5),Cortes[id_barbero],LOOKUP($AM$4,Barberos[nombre],Barberos[id])))</f>
        <v/>
      </c>
      <c r="AP356" s="20" t="str" cm="1">
        <f t="array" ref="AP356">IF(ISERROR(INDEX(Jornadas[id],ROW()-5)),"",SUMIFS(Adelantos[importe],Adelantos[id_jornada],INDEX(Jornadas[id],ROW()-5),Adelantos[id_barbero],LOOKUP($AM$4,Barberos[nombre],Barberos[id])))</f>
        <v/>
      </c>
      <c r="AQ356" s="20" t="str" cm="1">
        <f t="array" ref="AQ356">IF(ISERROR(INDEX(Jornadas[id],ROW()-5)),"",AN356+AO356-AP356)</f>
        <v/>
      </c>
      <c r="AR356" s="1" t="str" cm="1">
        <f t="array" ref="AR356">IF(ISERROR(INDEX(Jornadas[id],ROW()-5)),"",COUNTIFS(_Cortes!$C:$C,INDEX(Jornadas[id],ROW()-5),_Cortes!$B:$B,LOOKUP($AR$4,_Barberos!$B:$B,_Barberos!$A:$A)))</f>
        <v/>
      </c>
      <c r="AS356" s="20" t="str" cm="1">
        <f t="array" ref="AS356">IF(ISERROR(INDEX(Jornadas[id],ROW()-5)),"",INT(SUMIFS(Cortes[importe],Cortes[id_jornada],INDEX(Jornadas[id],ROW()-5),Cortes[id_barbero],LOOKUP($AR$4,Barberos[nombre],Barberos[id]))*(INDEX(Jornadas[comision_barberos],1)/100)))</f>
        <v/>
      </c>
      <c r="AT356" s="20" t="str" cm="1">
        <f t="array" ref="AT356">IF(ISERROR(INDEX(Jornadas[id],ROW()-5)),"",SUMIFS(Cortes[propina],Cortes[id_jornada],INDEX(Jornadas[id],ROW()-5),Cortes[id_barbero],LOOKUP($AR$4,Barberos[nombre],Barberos[id])))</f>
        <v/>
      </c>
      <c r="AU356" s="20" t="str" cm="1">
        <f t="array" ref="AU356">IF(ISERROR(INDEX(Jornadas[id],ROW()-5)),"",SUMIFS(Adelantos[importe],Adelantos[id_jornada],INDEX(Jornadas[id],ROW()-5),Adelantos[id_barbero],LOOKUP($AR$4,Barberos[nombre],Barberos[id])))</f>
        <v/>
      </c>
      <c r="AV356" s="20" t="str" cm="1">
        <f t="array" ref="AV356">IF(ISERROR(INDEX(Jornadas[id],ROW()-5)),"",AS356+AT356-AU356)</f>
        <v/>
      </c>
    </row>
    <row r="357" spans="1:48" ht="15" hidden="1" customHeight="1" x14ac:dyDescent="0.3">
      <c r="A357" s="51" t="str">
        <f t="shared" si="5"/>
        <v/>
      </c>
      <c r="B357" s="52"/>
      <c r="C357" s="36" t="str" cm="1">
        <f t="array" ref="C357">IF(ISERROR(INDEX(Jornadas[id],ROW()-5)),"",INDEX(Jornadas[fecha],ROW()-5))</f>
        <v/>
      </c>
      <c r="D357" s="2" t="str" cm="1">
        <f t="array" ref="D357">IF(ISERROR(INDEX(Jornadas[id],ROW()-5)),"",COUNTIFS(_Cortes!$C:$C,INDEX(Jornadas[id],ROW()-5),_Cortes!$B:$B,LOOKUP($D$4,_Barberos!$B:$B,_Barberos!$A:$A)))</f>
        <v/>
      </c>
      <c r="E357" s="21" t="str" cm="1">
        <f t="array" ref="E357">IF(ISERROR(INDEX(Jornadas[id],ROW()-5)),"",INT(SUMIFS(Cortes[importe],Cortes[id_jornada],INDEX(Jornadas[id],ROW()-5),Cortes[id_barbero],LOOKUP($D$4,Barberos[nombre],Barberos[id]))*(INDEX(Jornadas[comision_barberos],1)/100)))</f>
        <v/>
      </c>
      <c r="F357" s="21" t="str" cm="1">
        <f t="array" ref="F357">IF(ISERROR(INDEX(Jornadas[id],ROW()-5)),"",SUMIFS(Cortes[propina],Cortes[id_jornada],INDEX(Jornadas[id],ROW()-5),Cortes[id_barbero],LOOKUP($D$4,Barberos[nombre],Barberos[id])))</f>
        <v/>
      </c>
      <c r="G357" s="21" t="str" cm="1">
        <f t="array" ref="G357">IF(ISERROR(INDEX(Jornadas[id],ROW()-5)),"",SUMIFS(Adelantos[importe],Adelantos[id_jornada],INDEX(Jornadas[id],ROW()-5),Adelantos[id_barbero],LOOKUP($D$4,Barberos[nombre],Barberos[id])))</f>
        <v/>
      </c>
      <c r="H357" s="21" t="str" cm="1">
        <f t="array" ref="H357">IF(ISERROR(INDEX(Jornadas[id],ROW()-5)),"",E357+F357-G357)</f>
        <v/>
      </c>
      <c r="I357" s="2" t="str" cm="1">
        <f t="array" ref="I357">IF(ISERROR(INDEX(Jornadas[id],ROW()-5)),"",COUNTIFS(_Cortes!$C:$C,INDEX(Jornadas[id],ROW()-5),_Cortes!$B:$B,LOOKUP($I$4,_Barberos!$B:$B,_Barberos!$A:$A)))</f>
        <v/>
      </c>
      <c r="J357" s="21" t="str" cm="1">
        <f t="array" ref="J357">IF(ISERROR(INDEX(Jornadas[id],ROW()-5)),"",INT(SUMIFS(Cortes[importe],Cortes[id_jornada],INDEX(Jornadas[id],ROW()-5),Cortes[id_barbero],LOOKUP($I$4,Barberos[nombre],Barberos[id]))*(INDEX(Jornadas[comision_barberos],1)/100)))</f>
        <v/>
      </c>
      <c r="K357" s="21" t="str" cm="1">
        <f t="array" ref="K357">IF(ISERROR(INDEX(Jornadas[id],ROW()-5)),"",SUMIFS(Cortes[propina],Cortes[id_jornada],INDEX(Jornadas[id],ROW()-5),Cortes[id_barbero],LOOKUP($I$4,Barberos[nombre],Barberos[id])))</f>
        <v/>
      </c>
      <c r="L357" s="21" t="str" cm="1">
        <f t="array" ref="L357">IF(ISERROR(INDEX(Jornadas[id],ROW()-5)),"",SUMIFS(Adelantos[importe],Adelantos[id_jornada],INDEX(Jornadas[id],ROW()-5),Adelantos[id_barbero],LOOKUP($I$4,Barberos[nombre],Barberos[id])))</f>
        <v/>
      </c>
      <c r="M357" s="21" t="str" cm="1">
        <f t="array" ref="M357">IF(ISERROR(INDEX(Jornadas[id],ROW()-5)),"",J357+K357-L357)</f>
        <v/>
      </c>
      <c r="N357" s="2" t="str" cm="1">
        <f t="array" ref="N357">IF(ISERROR(INDEX(Jornadas[id],ROW()-5)),"",COUNTIFS(_Cortes!$C:$C,INDEX(Jornadas[id],ROW()-5),_Cortes!$B:$B,LOOKUP($N$4,_Barberos!$B:$B,_Barberos!$A:$A)))</f>
        <v/>
      </c>
      <c r="O357" s="21" t="str" cm="1">
        <f t="array" ref="O357">IF(ISERROR(INDEX(Jornadas[id],ROW()-5)),"",INT(SUMIFS(Cortes[importe],Cortes[id_jornada],INDEX(Jornadas[id],ROW()-5),Cortes[id_barbero],LOOKUP($N$4,Barberos[nombre],Barberos[id]))*(INDEX(Jornadas[comision_barberos],1)/100)))</f>
        <v/>
      </c>
      <c r="P357" s="21" t="str" cm="1">
        <f t="array" ref="P357">IF(ISERROR(INDEX(Jornadas[id],ROW()-5)),"",SUMIFS(Cortes[propina],Cortes[id_jornada],INDEX(Jornadas[id],ROW()-5),Cortes[id_barbero],LOOKUP($N$4,Barberos[nombre],Barberos[id])))</f>
        <v/>
      </c>
      <c r="Q357" s="21" t="str" cm="1">
        <f t="array" ref="Q357">IF(ISERROR(INDEX(Jornadas[id],ROW()-5)),"",SUMIFS(Adelantos[importe],Adelantos[id_jornada],INDEX(Jornadas[id],ROW()-5),Adelantos[id_barbero],LOOKUP($N$4,Barberos[nombre],Barberos[id])))</f>
        <v/>
      </c>
      <c r="R357" s="21" t="str" cm="1">
        <f t="array" ref="R357">IF(ISERROR(INDEX(Jornadas[id],ROW()-5)),"",O357+P357-Q357)</f>
        <v/>
      </c>
      <c r="S357" s="2" t="str" cm="1">
        <f t="array" ref="S357">IF(ISERROR(INDEX(Jornadas[id],ROW()-5)),"",COUNTIFS(_Cortes!$C:$C,INDEX(Jornadas[id],ROW()-5),_Cortes!$B:$B,LOOKUP($S$4,_Barberos!$B:$B,_Barberos!$A:$A)))</f>
        <v/>
      </c>
      <c r="T357" s="21" t="str" cm="1">
        <f t="array" ref="T357">IF(ISERROR(INDEX(Jornadas[id],ROW()-5)),"",INT(SUMIFS(Cortes[importe],Cortes[id_jornada],INDEX(Jornadas[id],ROW()-5),Cortes[id_barbero],LOOKUP($S$4,Barberos[nombre],Barberos[id]))*(INDEX(Jornadas[comision_barberos],1)/100)))</f>
        <v/>
      </c>
      <c r="U357" s="21" t="str" cm="1">
        <f t="array" ref="U357">IF(ISERROR(INDEX(Jornadas[id],ROW()-5)),"",SUMIFS(Cortes[propina],Cortes[id_jornada],INDEX(Jornadas[id],ROW()-5),Cortes[id_barbero],LOOKUP($S$4,Barberos[nombre],Barberos[id])))</f>
        <v/>
      </c>
      <c r="V357" s="21" t="str" cm="1">
        <f t="array" ref="V357">IF(ISERROR(INDEX(Jornadas[id],ROW()-5)),"",SUMIFS(Adelantos[importe],Adelantos[id_jornada],INDEX(Jornadas[id],ROW()-5),Adelantos[id_barbero],LOOKUP($S$4,Barberos[nombre],Barberos[id])))</f>
        <v/>
      </c>
      <c r="W357" s="21" t="str" cm="1">
        <f t="array" ref="W357">IF(ISERROR(INDEX(Jornadas[id],ROW()-5)),"",T357+U357-V357)</f>
        <v/>
      </c>
      <c r="X357" s="2" t="str" cm="1">
        <f t="array" ref="X357">IF(ISERROR(INDEX(Jornadas[id],ROW()-5)),"",COUNTIFS(_Cortes!$C:$C,INDEX(Jornadas[id],ROW()-5),_Cortes!$B:$B,LOOKUP($X$4,_Barberos!$B:$B,_Barberos!$A:$A)))</f>
        <v/>
      </c>
      <c r="Y357" s="21" t="str" cm="1">
        <f t="array" ref="Y357">IF(ISERROR(INDEX(Jornadas[id],ROW()-5)),"",INT(SUMIFS(Cortes[importe],Cortes[id_jornada],INDEX(Jornadas[id],ROW()-5),Cortes[id_barbero],LOOKUP($X$4,Barberos[nombre],Barberos[id]))*(INDEX(Jornadas[comision_barberos],1)/100)))</f>
        <v/>
      </c>
      <c r="Z357" s="21" t="str" cm="1">
        <f t="array" ref="Z357">IF(ISERROR(INDEX(Jornadas[id],ROW()-5)),"",SUMIFS(Cortes[propina],Cortes[id_jornada],INDEX(Jornadas[id],ROW()-5),Cortes[id_barbero],LOOKUP($X$4,Barberos[nombre],Barberos[id])))</f>
        <v/>
      </c>
      <c r="AA357" s="21" t="str" cm="1">
        <f t="array" ref="AA357">IF(ISERROR(INDEX(Jornadas[id],ROW()-5)),"",SUMIFS(Adelantos[importe],Adelantos[id_jornada],INDEX(Jornadas[id],ROW()-5),Adelantos[id_barbero],LOOKUP($X$4,Barberos[nombre],Barberos[id])))</f>
        <v/>
      </c>
      <c r="AB357" s="21" t="str" cm="1">
        <f t="array" ref="AB357">IF(ISERROR(INDEX(Jornadas[id],ROW()-5)),"",Y357+Z357-AA357)</f>
        <v/>
      </c>
      <c r="AC357" s="2" t="str" cm="1">
        <f t="array" ref="AC357">IF(ISERROR(INDEX(Jornadas[id],ROW()-5)),"",COUNTIFS(_Cortes!$C:$C,INDEX(Jornadas[id],ROW()-5),_Cortes!$B:$B,LOOKUP($AC$4,_Barberos!$B:$B,_Barberos!$A:$A)))</f>
        <v/>
      </c>
      <c r="AD357" s="21" t="str" cm="1">
        <f t="array" ref="AD357">IF(ISERROR(INDEX(Jornadas[id],ROW()-5)),"",INT(SUMIFS(Cortes[importe],Cortes[id_jornada],INDEX(Jornadas[id],ROW()-5),Cortes[id_barbero],LOOKUP($AC$4,Barberos[nombre],Barberos[id]))*(INDEX(Jornadas[comision_barberos],1)/100)))</f>
        <v/>
      </c>
      <c r="AE357" s="21" t="str" cm="1">
        <f t="array" ref="AE357">IF(ISERROR(INDEX(Jornadas[id],ROW()-5)),"",SUMIFS(Cortes[propina],Cortes[id_jornada],INDEX(Jornadas[id],ROW()-5),Cortes[id_barbero],LOOKUP($AC$4,Barberos[nombre],Barberos[id])))</f>
        <v/>
      </c>
      <c r="AF357" s="21" t="str" cm="1">
        <f t="array" ref="AF357">IF(ISERROR(INDEX(Jornadas[id],ROW()-5)),"",SUMIFS(Adelantos[importe],Adelantos[id_jornada],INDEX(Jornadas[id],ROW()-5),Adelantos[id_barbero],LOOKUP($AC$4,Barberos[nombre],Barberos[id])))</f>
        <v/>
      </c>
      <c r="AG357" s="21" t="str" cm="1">
        <f t="array" ref="AG357">IF(ISERROR(INDEX(Jornadas[id],ROW()-5)),"",AD357+AE357-AF357)</f>
        <v/>
      </c>
      <c r="AH357" s="2" t="str" cm="1">
        <f t="array" ref="AH357">IF(ISERROR(INDEX(Jornadas[id],ROW()-5)),"",COUNTIFS(_Cortes!$C:$C,INDEX(Jornadas[id],ROW()-5),_Cortes!$B:$B,LOOKUP($AH$4,_Barberos!$B:$B,_Barberos!$A:$A)))</f>
        <v/>
      </c>
      <c r="AI357" s="21" t="str" cm="1">
        <f t="array" ref="AI357">IF(ISERROR(INDEX(Jornadas[id],ROW()-5)),"",INT(SUMIFS(Cortes[importe],Cortes[id_jornada],INDEX(Jornadas[id],ROW()-5),Cortes[id_barbero],LOOKUP($AH$4,Barberos[nombre],Barberos[id]))*(INDEX(Jornadas[comision_barberos],1)/100)))</f>
        <v/>
      </c>
      <c r="AJ357" s="21" t="str" cm="1">
        <f t="array" ref="AJ357">IF(ISERROR(INDEX(Jornadas[id],ROW()-5)),"",SUMIFS(Cortes[propina],Cortes[id_jornada],INDEX(Jornadas[id],ROW()-5),Cortes[id_barbero],LOOKUP($AH$4,Barberos[nombre],Barberos[id])))</f>
        <v/>
      </c>
      <c r="AK357" s="21" t="str" cm="1">
        <f t="array" ref="AK357">IF(ISERROR(INDEX(Jornadas[id],ROW()-5)),"",SUMIFS(Adelantos[importe],Adelantos[id_jornada],INDEX(Jornadas[id],ROW()-5),Adelantos[id_barbero],LOOKUP($AH$4,Barberos[nombre],Barberos[id])))</f>
        <v/>
      </c>
      <c r="AL357" s="21" t="str" cm="1">
        <f t="array" ref="AL357">IF(ISERROR(INDEX(Jornadas[id],ROW()-5)),"",AI357+AJ357-AK357)</f>
        <v/>
      </c>
      <c r="AM357" s="2" t="str" cm="1">
        <f t="array" ref="AM357">IF(ISERROR(INDEX(Jornadas[id],ROW()-5)),"",COUNTIFS(_Cortes!$C:$C,INDEX(Jornadas[id],ROW()-5),_Cortes!$B:$B,LOOKUP($AM$4,_Barberos!$B:$B,_Barberos!$A:$A)))</f>
        <v/>
      </c>
      <c r="AN357" s="21" t="str" cm="1">
        <f t="array" ref="AN357">IF(ISERROR(INDEX(Jornadas[id],ROW()-5)),"",INT(SUMIFS(Cortes[importe],Cortes[id_jornada],INDEX(Jornadas[id],ROW()-5),Cortes[id_barbero],LOOKUP($AM$4,Barberos[nombre],Barberos[id]))*(INDEX(Jornadas[comision_barberos],1)/100)))</f>
        <v/>
      </c>
      <c r="AO357" s="21" t="str" cm="1">
        <f t="array" ref="AO357">IF(ISERROR(INDEX(Jornadas[id],ROW()-5)),"",SUMIFS(Cortes[propina],Cortes[id_jornada],INDEX(Jornadas[id],ROW()-5),Cortes[id_barbero],LOOKUP($AM$4,Barberos[nombre],Barberos[id])))</f>
        <v/>
      </c>
      <c r="AP357" s="21" t="str" cm="1">
        <f t="array" ref="AP357">IF(ISERROR(INDEX(Jornadas[id],ROW()-5)),"",SUMIFS(Adelantos[importe],Adelantos[id_jornada],INDEX(Jornadas[id],ROW()-5),Adelantos[id_barbero],LOOKUP($AM$4,Barberos[nombre],Barberos[id])))</f>
        <v/>
      </c>
      <c r="AQ357" s="21" t="str" cm="1">
        <f t="array" ref="AQ357">IF(ISERROR(INDEX(Jornadas[id],ROW()-5)),"",AN357+AO357-AP357)</f>
        <v/>
      </c>
      <c r="AR357" s="2" t="str" cm="1">
        <f t="array" ref="AR357">IF(ISERROR(INDEX(Jornadas[id],ROW()-5)),"",COUNTIFS(_Cortes!$C:$C,INDEX(Jornadas[id],ROW()-5),_Cortes!$B:$B,LOOKUP($AR$4,_Barberos!$B:$B,_Barberos!$A:$A)))</f>
        <v/>
      </c>
      <c r="AS357" s="21" t="str" cm="1">
        <f t="array" ref="AS357">IF(ISERROR(INDEX(Jornadas[id],ROW()-5)),"",INT(SUMIFS(Cortes[importe],Cortes[id_jornada],INDEX(Jornadas[id],ROW()-5),Cortes[id_barbero],LOOKUP($AR$4,Barberos[nombre],Barberos[id]))*(INDEX(Jornadas[comision_barberos],1)/100)))</f>
        <v/>
      </c>
      <c r="AT357" s="21" t="str" cm="1">
        <f t="array" ref="AT357">IF(ISERROR(INDEX(Jornadas[id],ROW()-5)),"",SUMIFS(Cortes[propina],Cortes[id_jornada],INDEX(Jornadas[id],ROW()-5),Cortes[id_barbero],LOOKUP($AR$4,Barberos[nombre],Barberos[id])))</f>
        <v/>
      </c>
      <c r="AU357" s="21" t="str" cm="1">
        <f t="array" ref="AU357">IF(ISERROR(INDEX(Jornadas[id],ROW()-5)),"",SUMIFS(Adelantos[importe],Adelantos[id_jornada],INDEX(Jornadas[id],ROW()-5),Adelantos[id_barbero],LOOKUP($AR$4,Barberos[nombre],Barberos[id])))</f>
        <v/>
      </c>
      <c r="AV357" s="21" t="str" cm="1">
        <f t="array" ref="AV357">IF(ISERROR(INDEX(Jornadas[id],ROW()-5)),"",AS357+AT357-AU357)</f>
        <v/>
      </c>
    </row>
    <row r="358" spans="1:48" ht="15" hidden="1" customHeight="1" x14ac:dyDescent="0.3">
      <c r="A358" s="53" t="str">
        <f t="shared" si="5"/>
        <v/>
      </c>
      <c r="B358" s="54"/>
      <c r="C358" s="38" t="str" cm="1">
        <f t="array" ref="C358">IF(ISERROR(INDEX(Jornadas[id],ROW()-5)),"",INDEX(Jornadas[fecha],ROW()-5))</f>
        <v/>
      </c>
      <c r="D358" s="1" t="str" cm="1">
        <f t="array" ref="D358">IF(ISERROR(INDEX(Jornadas[id],ROW()-5)),"",COUNTIFS(_Cortes!$C:$C,INDEX(Jornadas[id],ROW()-5),_Cortes!$B:$B,LOOKUP($D$4,_Barberos!$B:$B,_Barberos!$A:$A)))</f>
        <v/>
      </c>
      <c r="E358" s="20" t="str" cm="1">
        <f t="array" ref="E358">IF(ISERROR(INDEX(Jornadas[id],ROW()-5)),"",INT(SUMIFS(Cortes[importe],Cortes[id_jornada],INDEX(Jornadas[id],ROW()-5),Cortes[id_barbero],LOOKUP($D$4,Barberos[nombre],Barberos[id]))*(INDEX(Jornadas[comision_barberos],1)/100)))</f>
        <v/>
      </c>
      <c r="F358" s="20" t="str" cm="1">
        <f t="array" ref="F358">IF(ISERROR(INDEX(Jornadas[id],ROW()-5)),"",SUMIFS(Cortes[propina],Cortes[id_jornada],INDEX(Jornadas[id],ROW()-5),Cortes[id_barbero],LOOKUP($D$4,Barberos[nombre],Barberos[id])))</f>
        <v/>
      </c>
      <c r="G358" s="20" t="str" cm="1">
        <f t="array" ref="G358">IF(ISERROR(INDEX(Jornadas[id],ROW()-5)),"",SUMIFS(Adelantos[importe],Adelantos[id_jornada],INDEX(Jornadas[id],ROW()-5),Adelantos[id_barbero],LOOKUP($D$4,Barberos[nombre],Barberos[id])))</f>
        <v/>
      </c>
      <c r="H358" s="20" t="str" cm="1">
        <f t="array" ref="H358">IF(ISERROR(INDEX(Jornadas[id],ROW()-5)),"",E358+F358-G358)</f>
        <v/>
      </c>
      <c r="I358" s="1" t="str" cm="1">
        <f t="array" ref="I358">IF(ISERROR(INDEX(Jornadas[id],ROW()-5)),"",COUNTIFS(_Cortes!$C:$C,INDEX(Jornadas[id],ROW()-5),_Cortes!$B:$B,LOOKUP($I$4,_Barberos!$B:$B,_Barberos!$A:$A)))</f>
        <v/>
      </c>
      <c r="J358" s="20" t="str" cm="1">
        <f t="array" ref="J358">IF(ISERROR(INDEX(Jornadas[id],ROW()-5)),"",INT(SUMIFS(Cortes[importe],Cortes[id_jornada],INDEX(Jornadas[id],ROW()-5),Cortes[id_barbero],LOOKUP($I$4,Barberos[nombre],Barberos[id]))*(INDEX(Jornadas[comision_barberos],1)/100)))</f>
        <v/>
      </c>
      <c r="K358" s="20" t="str" cm="1">
        <f t="array" ref="K358">IF(ISERROR(INDEX(Jornadas[id],ROW()-5)),"",SUMIFS(Cortes[propina],Cortes[id_jornada],INDEX(Jornadas[id],ROW()-5),Cortes[id_barbero],LOOKUP($I$4,Barberos[nombre],Barberos[id])))</f>
        <v/>
      </c>
      <c r="L358" s="20" t="str" cm="1">
        <f t="array" ref="L358">IF(ISERROR(INDEX(Jornadas[id],ROW()-5)),"",SUMIFS(Adelantos[importe],Adelantos[id_jornada],INDEX(Jornadas[id],ROW()-5),Adelantos[id_barbero],LOOKUP($I$4,Barberos[nombre],Barberos[id])))</f>
        <v/>
      </c>
      <c r="M358" s="20" t="str" cm="1">
        <f t="array" ref="M358">IF(ISERROR(INDEX(Jornadas[id],ROW()-5)),"",J358+K358-L358)</f>
        <v/>
      </c>
      <c r="N358" s="1" t="str" cm="1">
        <f t="array" ref="N358">IF(ISERROR(INDEX(Jornadas[id],ROW()-5)),"",COUNTIFS(_Cortes!$C:$C,INDEX(Jornadas[id],ROW()-5),_Cortes!$B:$B,LOOKUP($N$4,_Barberos!$B:$B,_Barberos!$A:$A)))</f>
        <v/>
      </c>
      <c r="O358" s="20" t="str" cm="1">
        <f t="array" ref="O358">IF(ISERROR(INDEX(Jornadas[id],ROW()-5)),"",INT(SUMIFS(Cortes[importe],Cortes[id_jornada],INDEX(Jornadas[id],ROW()-5),Cortes[id_barbero],LOOKUP($N$4,Barberos[nombre],Barberos[id]))*(INDEX(Jornadas[comision_barberos],1)/100)))</f>
        <v/>
      </c>
      <c r="P358" s="20" t="str" cm="1">
        <f t="array" ref="P358">IF(ISERROR(INDEX(Jornadas[id],ROW()-5)),"",SUMIFS(Cortes[propina],Cortes[id_jornada],INDEX(Jornadas[id],ROW()-5),Cortes[id_barbero],LOOKUP($N$4,Barberos[nombre],Barberos[id])))</f>
        <v/>
      </c>
      <c r="Q358" s="20" t="str" cm="1">
        <f t="array" ref="Q358">IF(ISERROR(INDEX(Jornadas[id],ROW()-5)),"",SUMIFS(Adelantos[importe],Adelantos[id_jornada],INDEX(Jornadas[id],ROW()-5),Adelantos[id_barbero],LOOKUP($N$4,Barberos[nombre],Barberos[id])))</f>
        <v/>
      </c>
      <c r="R358" s="20" t="str" cm="1">
        <f t="array" ref="R358">IF(ISERROR(INDEX(Jornadas[id],ROW()-5)),"",O358+P358-Q358)</f>
        <v/>
      </c>
      <c r="S358" s="1" t="str" cm="1">
        <f t="array" ref="S358">IF(ISERROR(INDEX(Jornadas[id],ROW()-5)),"",COUNTIFS(_Cortes!$C:$C,INDEX(Jornadas[id],ROW()-5),_Cortes!$B:$B,LOOKUP($S$4,_Barberos!$B:$B,_Barberos!$A:$A)))</f>
        <v/>
      </c>
      <c r="T358" s="20" t="str" cm="1">
        <f t="array" ref="T358">IF(ISERROR(INDEX(Jornadas[id],ROW()-5)),"",INT(SUMIFS(Cortes[importe],Cortes[id_jornada],INDEX(Jornadas[id],ROW()-5),Cortes[id_barbero],LOOKUP($S$4,Barberos[nombre],Barberos[id]))*(INDEX(Jornadas[comision_barberos],1)/100)))</f>
        <v/>
      </c>
      <c r="U358" s="20" t="str" cm="1">
        <f t="array" ref="U358">IF(ISERROR(INDEX(Jornadas[id],ROW()-5)),"",SUMIFS(Cortes[propina],Cortes[id_jornada],INDEX(Jornadas[id],ROW()-5),Cortes[id_barbero],LOOKUP($S$4,Barberos[nombre],Barberos[id])))</f>
        <v/>
      </c>
      <c r="V358" s="20" t="str" cm="1">
        <f t="array" ref="V358">IF(ISERROR(INDEX(Jornadas[id],ROW()-5)),"",SUMIFS(Adelantos[importe],Adelantos[id_jornada],INDEX(Jornadas[id],ROW()-5),Adelantos[id_barbero],LOOKUP($S$4,Barberos[nombre],Barberos[id])))</f>
        <v/>
      </c>
      <c r="W358" s="20" t="str" cm="1">
        <f t="array" ref="W358">IF(ISERROR(INDEX(Jornadas[id],ROW()-5)),"",T358+U358-V358)</f>
        <v/>
      </c>
      <c r="X358" s="1" t="str" cm="1">
        <f t="array" ref="X358">IF(ISERROR(INDEX(Jornadas[id],ROW()-5)),"",COUNTIFS(_Cortes!$C:$C,INDEX(Jornadas[id],ROW()-5),_Cortes!$B:$B,LOOKUP($X$4,_Barberos!$B:$B,_Barberos!$A:$A)))</f>
        <v/>
      </c>
      <c r="Y358" s="20" t="str" cm="1">
        <f t="array" ref="Y358">IF(ISERROR(INDEX(Jornadas[id],ROW()-5)),"",INT(SUMIFS(Cortes[importe],Cortes[id_jornada],INDEX(Jornadas[id],ROW()-5),Cortes[id_barbero],LOOKUP($X$4,Barberos[nombre],Barberos[id]))*(INDEX(Jornadas[comision_barberos],1)/100)))</f>
        <v/>
      </c>
      <c r="Z358" s="20" t="str" cm="1">
        <f t="array" ref="Z358">IF(ISERROR(INDEX(Jornadas[id],ROW()-5)),"",SUMIFS(Cortes[propina],Cortes[id_jornada],INDEX(Jornadas[id],ROW()-5),Cortes[id_barbero],LOOKUP($X$4,Barberos[nombre],Barberos[id])))</f>
        <v/>
      </c>
      <c r="AA358" s="20" t="str" cm="1">
        <f t="array" ref="AA358">IF(ISERROR(INDEX(Jornadas[id],ROW()-5)),"",SUMIFS(Adelantos[importe],Adelantos[id_jornada],INDEX(Jornadas[id],ROW()-5),Adelantos[id_barbero],LOOKUP($X$4,Barberos[nombre],Barberos[id])))</f>
        <v/>
      </c>
      <c r="AB358" s="20" t="str" cm="1">
        <f t="array" ref="AB358">IF(ISERROR(INDEX(Jornadas[id],ROW()-5)),"",Y358+Z358-AA358)</f>
        <v/>
      </c>
      <c r="AC358" s="1" t="str" cm="1">
        <f t="array" ref="AC358">IF(ISERROR(INDEX(Jornadas[id],ROW()-5)),"",COUNTIFS(_Cortes!$C:$C,INDEX(Jornadas[id],ROW()-5),_Cortes!$B:$B,LOOKUP($AC$4,_Barberos!$B:$B,_Barberos!$A:$A)))</f>
        <v/>
      </c>
      <c r="AD358" s="20" t="str" cm="1">
        <f t="array" ref="AD358">IF(ISERROR(INDEX(Jornadas[id],ROW()-5)),"",INT(SUMIFS(Cortes[importe],Cortes[id_jornada],INDEX(Jornadas[id],ROW()-5),Cortes[id_barbero],LOOKUP($AC$4,Barberos[nombre],Barberos[id]))*(INDEX(Jornadas[comision_barberos],1)/100)))</f>
        <v/>
      </c>
      <c r="AE358" s="20" t="str" cm="1">
        <f t="array" ref="AE358">IF(ISERROR(INDEX(Jornadas[id],ROW()-5)),"",SUMIFS(Cortes[propina],Cortes[id_jornada],INDEX(Jornadas[id],ROW()-5),Cortes[id_barbero],LOOKUP($AC$4,Barberos[nombre],Barberos[id])))</f>
        <v/>
      </c>
      <c r="AF358" s="20" t="str" cm="1">
        <f t="array" ref="AF358">IF(ISERROR(INDEX(Jornadas[id],ROW()-5)),"",SUMIFS(Adelantos[importe],Adelantos[id_jornada],INDEX(Jornadas[id],ROW()-5),Adelantos[id_barbero],LOOKUP($AC$4,Barberos[nombre],Barberos[id])))</f>
        <v/>
      </c>
      <c r="AG358" s="20" t="str" cm="1">
        <f t="array" ref="AG358">IF(ISERROR(INDEX(Jornadas[id],ROW()-5)),"",AD358+AE358-AF358)</f>
        <v/>
      </c>
      <c r="AH358" s="1" t="str" cm="1">
        <f t="array" ref="AH358">IF(ISERROR(INDEX(Jornadas[id],ROW()-5)),"",COUNTIFS(_Cortes!$C:$C,INDEX(Jornadas[id],ROW()-5),_Cortes!$B:$B,LOOKUP($AH$4,_Barberos!$B:$B,_Barberos!$A:$A)))</f>
        <v/>
      </c>
      <c r="AI358" s="20" t="str" cm="1">
        <f t="array" ref="AI358">IF(ISERROR(INDEX(Jornadas[id],ROW()-5)),"",INT(SUMIFS(Cortes[importe],Cortes[id_jornada],INDEX(Jornadas[id],ROW()-5),Cortes[id_barbero],LOOKUP($AH$4,Barberos[nombre],Barberos[id]))*(INDEX(Jornadas[comision_barberos],1)/100)))</f>
        <v/>
      </c>
      <c r="AJ358" s="20" t="str" cm="1">
        <f t="array" ref="AJ358">IF(ISERROR(INDEX(Jornadas[id],ROW()-5)),"",SUMIFS(Cortes[propina],Cortes[id_jornada],INDEX(Jornadas[id],ROW()-5),Cortes[id_barbero],LOOKUP($AH$4,Barberos[nombre],Barberos[id])))</f>
        <v/>
      </c>
      <c r="AK358" s="20" t="str" cm="1">
        <f t="array" ref="AK358">IF(ISERROR(INDEX(Jornadas[id],ROW()-5)),"",SUMIFS(Adelantos[importe],Adelantos[id_jornada],INDEX(Jornadas[id],ROW()-5),Adelantos[id_barbero],LOOKUP($AH$4,Barberos[nombre],Barberos[id])))</f>
        <v/>
      </c>
      <c r="AL358" s="20" t="str" cm="1">
        <f t="array" ref="AL358">IF(ISERROR(INDEX(Jornadas[id],ROW()-5)),"",AI358+AJ358-AK358)</f>
        <v/>
      </c>
      <c r="AM358" s="1" t="str" cm="1">
        <f t="array" ref="AM358">IF(ISERROR(INDEX(Jornadas[id],ROW()-5)),"",COUNTIFS(_Cortes!$C:$C,INDEX(Jornadas[id],ROW()-5),_Cortes!$B:$B,LOOKUP($AM$4,_Barberos!$B:$B,_Barberos!$A:$A)))</f>
        <v/>
      </c>
      <c r="AN358" s="20" t="str" cm="1">
        <f t="array" ref="AN358">IF(ISERROR(INDEX(Jornadas[id],ROW()-5)),"",INT(SUMIFS(Cortes[importe],Cortes[id_jornada],INDEX(Jornadas[id],ROW()-5),Cortes[id_barbero],LOOKUP($AM$4,Barberos[nombre],Barberos[id]))*(INDEX(Jornadas[comision_barberos],1)/100)))</f>
        <v/>
      </c>
      <c r="AO358" s="20" t="str" cm="1">
        <f t="array" ref="AO358">IF(ISERROR(INDEX(Jornadas[id],ROW()-5)),"",SUMIFS(Cortes[propina],Cortes[id_jornada],INDEX(Jornadas[id],ROW()-5),Cortes[id_barbero],LOOKUP($AM$4,Barberos[nombre],Barberos[id])))</f>
        <v/>
      </c>
      <c r="AP358" s="20" t="str" cm="1">
        <f t="array" ref="AP358">IF(ISERROR(INDEX(Jornadas[id],ROW()-5)),"",SUMIFS(Adelantos[importe],Adelantos[id_jornada],INDEX(Jornadas[id],ROW()-5),Adelantos[id_barbero],LOOKUP($AM$4,Barberos[nombre],Barberos[id])))</f>
        <v/>
      </c>
      <c r="AQ358" s="20" t="str" cm="1">
        <f t="array" ref="AQ358">IF(ISERROR(INDEX(Jornadas[id],ROW()-5)),"",AN358+AO358-AP358)</f>
        <v/>
      </c>
      <c r="AR358" s="1" t="str" cm="1">
        <f t="array" ref="AR358">IF(ISERROR(INDEX(Jornadas[id],ROW()-5)),"",COUNTIFS(_Cortes!$C:$C,INDEX(Jornadas[id],ROW()-5),_Cortes!$B:$B,LOOKUP($AR$4,_Barberos!$B:$B,_Barberos!$A:$A)))</f>
        <v/>
      </c>
      <c r="AS358" s="20" t="str" cm="1">
        <f t="array" ref="AS358">IF(ISERROR(INDEX(Jornadas[id],ROW()-5)),"",INT(SUMIFS(Cortes[importe],Cortes[id_jornada],INDEX(Jornadas[id],ROW()-5),Cortes[id_barbero],LOOKUP($AR$4,Barberos[nombre],Barberos[id]))*(INDEX(Jornadas[comision_barberos],1)/100)))</f>
        <v/>
      </c>
      <c r="AT358" s="20" t="str" cm="1">
        <f t="array" ref="AT358">IF(ISERROR(INDEX(Jornadas[id],ROW()-5)),"",SUMIFS(Cortes[propina],Cortes[id_jornada],INDEX(Jornadas[id],ROW()-5),Cortes[id_barbero],LOOKUP($AR$4,Barberos[nombre],Barberos[id])))</f>
        <v/>
      </c>
      <c r="AU358" s="20" t="str" cm="1">
        <f t="array" ref="AU358">IF(ISERROR(INDEX(Jornadas[id],ROW()-5)),"",SUMIFS(Adelantos[importe],Adelantos[id_jornada],INDEX(Jornadas[id],ROW()-5),Adelantos[id_barbero],LOOKUP($AR$4,Barberos[nombre],Barberos[id])))</f>
        <v/>
      </c>
      <c r="AV358" s="20" t="str" cm="1">
        <f t="array" ref="AV358">IF(ISERROR(INDEX(Jornadas[id],ROW()-5)),"",AS358+AT358-AU358)</f>
        <v/>
      </c>
    </row>
    <row r="359" spans="1:48" ht="15" hidden="1" customHeight="1" x14ac:dyDescent="0.3">
      <c r="A359" s="51" t="str">
        <f t="shared" si="5"/>
        <v/>
      </c>
      <c r="B359" s="52"/>
      <c r="C359" s="36" t="str" cm="1">
        <f t="array" ref="C359">IF(ISERROR(INDEX(Jornadas[id],ROW()-5)),"",INDEX(Jornadas[fecha],ROW()-5))</f>
        <v/>
      </c>
      <c r="D359" s="2" t="str" cm="1">
        <f t="array" ref="D359">IF(ISERROR(INDEX(Jornadas[id],ROW()-5)),"",COUNTIFS(_Cortes!$C:$C,INDEX(Jornadas[id],ROW()-5),_Cortes!$B:$B,LOOKUP($D$4,_Barberos!$B:$B,_Barberos!$A:$A)))</f>
        <v/>
      </c>
      <c r="E359" s="21" t="str" cm="1">
        <f t="array" ref="E359">IF(ISERROR(INDEX(Jornadas[id],ROW()-5)),"",INT(SUMIFS(Cortes[importe],Cortes[id_jornada],INDEX(Jornadas[id],ROW()-5),Cortes[id_barbero],LOOKUP($D$4,Barberos[nombre],Barberos[id]))*(INDEX(Jornadas[comision_barberos],1)/100)))</f>
        <v/>
      </c>
      <c r="F359" s="21" t="str" cm="1">
        <f t="array" ref="F359">IF(ISERROR(INDEX(Jornadas[id],ROW()-5)),"",SUMIFS(Cortes[propina],Cortes[id_jornada],INDEX(Jornadas[id],ROW()-5),Cortes[id_barbero],LOOKUP($D$4,Barberos[nombre],Barberos[id])))</f>
        <v/>
      </c>
      <c r="G359" s="21" t="str" cm="1">
        <f t="array" ref="G359">IF(ISERROR(INDEX(Jornadas[id],ROW()-5)),"",SUMIFS(Adelantos[importe],Adelantos[id_jornada],INDEX(Jornadas[id],ROW()-5),Adelantos[id_barbero],LOOKUP($D$4,Barberos[nombre],Barberos[id])))</f>
        <v/>
      </c>
      <c r="H359" s="21" t="str" cm="1">
        <f t="array" ref="H359">IF(ISERROR(INDEX(Jornadas[id],ROW()-5)),"",E359+F359-G359)</f>
        <v/>
      </c>
      <c r="I359" s="2" t="str" cm="1">
        <f t="array" ref="I359">IF(ISERROR(INDEX(Jornadas[id],ROW()-5)),"",COUNTIFS(_Cortes!$C:$C,INDEX(Jornadas[id],ROW()-5),_Cortes!$B:$B,LOOKUP($I$4,_Barberos!$B:$B,_Barberos!$A:$A)))</f>
        <v/>
      </c>
      <c r="J359" s="21" t="str" cm="1">
        <f t="array" ref="J359">IF(ISERROR(INDEX(Jornadas[id],ROW()-5)),"",INT(SUMIFS(Cortes[importe],Cortes[id_jornada],INDEX(Jornadas[id],ROW()-5),Cortes[id_barbero],LOOKUP($I$4,Barberos[nombre],Barberos[id]))*(INDEX(Jornadas[comision_barberos],1)/100)))</f>
        <v/>
      </c>
      <c r="K359" s="21" t="str" cm="1">
        <f t="array" ref="K359">IF(ISERROR(INDEX(Jornadas[id],ROW()-5)),"",SUMIFS(Cortes[propina],Cortes[id_jornada],INDEX(Jornadas[id],ROW()-5),Cortes[id_barbero],LOOKUP($I$4,Barberos[nombre],Barberos[id])))</f>
        <v/>
      </c>
      <c r="L359" s="21" t="str" cm="1">
        <f t="array" ref="L359">IF(ISERROR(INDEX(Jornadas[id],ROW()-5)),"",SUMIFS(Adelantos[importe],Adelantos[id_jornada],INDEX(Jornadas[id],ROW()-5),Adelantos[id_barbero],LOOKUP($I$4,Barberos[nombre],Barberos[id])))</f>
        <v/>
      </c>
      <c r="M359" s="21" t="str" cm="1">
        <f t="array" ref="M359">IF(ISERROR(INDEX(Jornadas[id],ROW()-5)),"",J359+K359-L359)</f>
        <v/>
      </c>
      <c r="N359" s="2" t="str" cm="1">
        <f t="array" ref="N359">IF(ISERROR(INDEX(Jornadas[id],ROW()-5)),"",COUNTIFS(_Cortes!$C:$C,INDEX(Jornadas[id],ROW()-5),_Cortes!$B:$B,LOOKUP($N$4,_Barberos!$B:$B,_Barberos!$A:$A)))</f>
        <v/>
      </c>
      <c r="O359" s="21" t="str" cm="1">
        <f t="array" ref="O359">IF(ISERROR(INDEX(Jornadas[id],ROW()-5)),"",INT(SUMIFS(Cortes[importe],Cortes[id_jornada],INDEX(Jornadas[id],ROW()-5),Cortes[id_barbero],LOOKUP($N$4,Barberos[nombre],Barberos[id]))*(INDEX(Jornadas[comision_barberos],1)/100)))</f>
        <v/>
      </c>
      <c r="P359" s="21" t="str" cm="1">
        <f t="array" ref="P359">IF(ISERROR(INDEX(Jornadas[id],ROW()-5)),"",SUMIFS(Cortes[propina],Cortes[id_jornada],INDEX(Jornadas[id],ROW()-5),Cortes[id_barbero],LOOKUP($N$4,Barberos[nombre],Barberos[id])))</f>
        <v/>
      </c>
      <c r="Q359" s="21" t="str" cm="1">
        <f t="array" ref="Q359">IF(ISERROR(INDEX(Jornadas[id],ROW()-5)),"",SUMIFS(Adelantos[importe],Adelantos[id_jornada],INDEX(Jornadas[id],ROW()-5),Adelantos[id_barbero],LOOKUP($N$4,Barberos[nombre],Barberos[id])))</f>
        <v/>
      </c>
      <c r="R359" s="21" t="str" cm="1">
        <f t="array" ref="R359">IF(ISERROR(INDEX(Jornadas[id],ROW()-5)),"",O359+P359-Q359)</f>
        <v/>
      </c>
      <c r="S359" s="2" t="str" cm="1">
        <f t="array" ref="S359">IF(ISERROR(INDEX(Jornadas[id],ROW()-5)),"",COUNTIFS(_Cortes!$C:$C,INDEX(Jornadas[id],ROW()-5),_Cortes!$B:$B,LOOKUP($S$4,_Barberos!$B:$B,_Barberos!$A:$A)))</f>
        <v/>
      </c>
      <c r="T359" s="21" t="str" cm="1">
        <f t="array" ref="T359">IF(ISERROR(INDEX(Jornadas[id],ROW()-5)),"",INT(SUMIFS(Cortes[importe],Cortes[id_jornada],INDEX(Jornadas[id],ROW()-5),Cortes[id_barbero],LOOKUP($S$4,Barberos[nombre],Barberos[id]))*(INDEX(Jornadas[comision_barberos],1)/100)))</f>
        <v/>
      </c>
      <c r="U359" s="21" t="str" cm="1">
        <f t="array" ref="U359">IF(ISERROR(INDEX(Jornadas[id],ROW()-5)),"",SUMIFS(Cortes[propina],Cortes[id_jornada],INDEX(Jornadas[id],ROW()-5),Cortes[id_barbero],LOOKUP($S$4,Barberos[nombre],Barberos[id])))</f>
        <v/>
      </c>
      <c r="V359" s="21" t="str" cm="1">
        <f t="array" ref="V359">IF(ISERROR(INDEX(Jornadas[id],ROW()-5)),"",SUMIFS(Adelantos[importe],Adelantos[id_jornada],INDEX(Jornadas[id],ROW()-5),Adelantos[id_barbero],LOOKUP($S$4,Barberos[nombre],Barberos[id])))</f>
        <v/>
      </c>
      <c r="W359" s="21" t="str" cm="1">
        <f t="array" ref="W359">IF(ISERROR(INDEX(Jornadas[id],ROW()-5)),"",T359+U359-V359)</f>
        <v/>
      </c>
      <c r="X359" s="2" t="str" cm="1">
        <f t="array" ref="X359">IF(ISERROR(INDEX(Jornadas[id],ROW()-5)),"",COUNTIFS(_Cortes!$C:$C,INDEX(Jornadas[id],ROW()-5),_Cortes!$B:$B,LOOKUP($X$4,_Barberos!$B:$B,_Barberos!$A:$A)))</f>
        <v/>
      </c>
      <c r="Y359" s="21" t="str" cm="1">
        <f t="array" ref="Y359">IF(ISERROR(INDEX(Jornadas[id],ROW()-5)),"",INT(SUMIFS(Cortes[importe],Cortes[id_jornada],INDEX(Jornadas[id],ROW()-5),Cortes[id_barbero],LOOKUP($X$4,Barberos[nombre],Barberos[id]))*(INDEX(Jornadas[comision_barberos],1)/100)))</f>
        <v/>
      </c>
      <c r="Z359" s="21" t="str" cm="1">
        <f t="array" ref="Z359">IF(ISERROR(INDEX(Jornadas[id],ROW()-5)),"",SUMIFS(Cortes[propina],Cortes[id_jornada],INDEX(Jornadas[id],ROW()-5),Cortes[id_barbero],LOOKUP($X$4,Barberos[nombre],Barberos[id])))</f>
        <v/>
      </c>
      <c r="AA359" s="21" t="str" cm="1">
        <f t="array" ref="AA359">IF(ISERROR(INDEX(Jornadas[id],ROW()-5)),"",SUMIFS(Adelantos[importe],Adelantos[id_jornada],INDEX(Jornadas[id],ROW()-5),Adelantos[id_barbero],LOOKUP($X$4,Barberos[nombre],Barberos[id])))</f>
        <v/>
      </c>
      <c r="AB359" s="21" t="str" cm="1">
        <f t="array" ref="AB359">IF(ISERROR(INDEX(Jornadas[id],ROW()-5)),"",Y359+Z359-AA359)</f>
        <v/>
      </c>
      <c r="AC359" s="2" t="str" cm="1">
        <f t="array" ref="AC359">IF(ISERROR(INDEX(Jornadas[id],ROW()-5)),"",COUNTIFS(_Cortes!$C:$C,INDEX(Jornadas[id],ROW()-5),_Cortes!$B:$B,LOOKUP($AC$4,_Barberos!$B:$B,_Barberos!$A:$A)))</f>
        <v/>
      </c>
      <c r="AD359" s="21" t="str" cm="1">
        <f t="array" ref="AD359">IF(ISERROR(INDEX(Jornadas[id],ROW()-5)),"",INT(SUMIFS(Cortes[importe],Cortes[id_jornada],INDEX(Jornadas[id],ROW()-5),Cortes[id_barbero],LOOKUP($AC$4,Barberos[nombre],Barberos[id]))*(INDEX(Jornadas[comision_barberos],1)/100)))</f>
        <v/>
      </c>
      <c r="AE359" s="21" t="str" cm="1">
        <f t="array" ref="AE359">IF(ISERROR(INDEX(Jornadas[id],ROW()-5)),"",SUMIFS(Cortes[propina],Cortes[id_jornada],INDEX(Jornadas[id],ROW()-5),Cortes[id_barbero],LOOKUP($AC$4,Barberos[nombre],Barberos[id])))</f>
        <v/>
      </c>
      <c r="AF359" s="21" t="str" cm="1">
        <f t="array" ref="AF359">IF(ISERROR(INDEX(Jornadas[id],ROW()-5)),"",SUMIFS(Adelantos[importe],Adelantos[id_jornada],INDEX(Jornadas[id],ROW()-5),Adelantos[id_barbero],LOOKUP($AC$4,Barberos[nombre],Barberos[id])))</f>
        <v/>
      </c>
      <c r="AG359" s="21" t="str" cm="1">
        <f t="array" ref="AG359">IF(ISERROR(INDEX(Jornadas[id],ROW()-5)),"",AD359+AE359-AF359)</f>
        <v/>
      </c>
      <c r="AH359" s="2" t="str" cm="1">
        <f t="array" ref="AH359">IF(ISERROR(INDEX(Jornadas[id],ROW()-5)),"",COUNTIFS(_Cortes!$C:$C,INDEX(Jornadas[id],ROW()-5),_Cortes!$B:$B,LOOKUP($AH$4,_Barberos!$B:$B,_Barberos!$A:$A)))</f>
        <v/>
      </c>
      <c r="AI359" s="21" t="str" cm="1">
        <f t="array" ref="AI359">IF(ISERROR(INDEX(Jornadas[id],ROW()-5)),"",INT(SUMIFS(Cortes[importe],Cortes[id_jornada],INDEX(Jornadas[id],ROW()-5),Cortes[id_barbero],LOOKUP($AH$4,Barberos[nombre],Barberos[id]))*(INDEX(Jornadas[comision_barberos],1)/100)))</f>
        <v/>
      </c>
      <c r="AJ359" s="21" t="str" cm="1">
        <f t="array" ref="AJ359">IF(ISERROR(INDEX(Jornadas[id],ROW()-5)),"",SUMIFS(Cortes[propina],Cortes[id_jornada],INDEX(Jornadas[id],ROW()-5),Cortes[id_barbero],LOOKUP($AH$4,Barberos[nombre],Barberos[id])))</f>
        <v/>
      </c>
      <c r="AK359" s="21" t="str" cm="1">
        <f t="array" ref="AK359">IF(ISERROR(INDEX(Jornadas[id],ROW()-5)),"",SUMIFS(Adelantos[importe],Adelantos[id_jornada],INDEX(Jornadas[id],ROW()-5),Adelantos[id_barbero],LOOKUP($AH$4,Barberos[nombre],Barberos[id])))</f>
        <v/>
      </c>
      <c r="AL359" s="21" t="str" cm="1">
        <f t="array" ref="AL359">IF(ISERROR(INDEX(Jornadas[id],ROW()-5)),"",AI359+AJ359-AK359)</f>
        <v/>
      </c>
      <c r="AM359" s="2" t="str" cm="1">
        <f t="array" ref="AM359">IF(ISERROR(INDEX(Jornadas[id],ROW()-5)),"",COUNTIFS(_Cortes!$C:$C,INDEX(Jornadas[id],ROW()-5),_Cortes!$B:$B,LOOKUP($AM$4,_Barberos!$B:$B,_Barberos!$A:$A)))</f>
        <v/>
      </c>
      <c r="AN359" s="21" t="str" cm="1">
        <f t="array" ref="AN359">IF(ISERROR(INDEX(Jornadas[id],ROW()-5)),"",INT(SUMIFS(Cortes[importe],Cortes[id_jornada],INDEX(Jornadas[id],ROW()-5),Cortes[id_barbero],LOOKUP($AM$4,Barberos[nombre],Barberos[id]))*(INDEX(Jornadas[comision_barberos],1)/100)))</f>
        <v/>
      </c>
      <c r="AO359" s="21" t="str" cm="1">
        <f t="array" ref="AO359">IF(ISERROR(INDEX(Jornadas[id],ROW()-5)),"",SUMIFS(Cortes[propina],Cortes[id_jornada],INDEX(Jornadas[id],ROW()-5),Cortes[id_barbero],LOOKUP($AM$4,Barberos[nombre],Barberos[id])))</f>
        <v/>
      </c>
      <c r="AP359" s="21" t="str" cm="1">
        <f t="array" ref="AP359">IF(ISERROR(INDEX(Jornadas[id],ROW()-5)),"",SUMIFS(Adelantos[importe],Adelantos[id_jornada],INDEX(Jornadas[id],ROW()-5),Adelantos[id_barbero],LOOKUP($AM$4,Barberos[nombre],Barberos[id])))</f>
        <v/>
      </c>
      <c r="AQ359" s="21" t="str" cm="1">
        <f t="array" ref="AQ359">IF(ISERROR(INDEX(Jornadas[id],ROW()-5)),"",AN359+AO359-AP359)</f>
        <v/>
      </c>
      <c r="AR359" s="2" t="str" cm="1">
        <f t="array" ref="AR359">IF(ISERROR(INDEX(Jornadas[id],ROW()-5)),"",COUNTIFS(_Cortes!$C:$C,INDEX(Jornadas[id],ROW()-5),_Cortes!$B:$B,LOOKUP($AR$4,_Barberos!$B:$B,_Barberos!$A:$A)))</f>
        <v/>
      </c>
      <c r="AS359" s="21" t="str" cm="1">
        <f t="array" ref="AS359">IF(ISERROR(INDEX(Jornadas[id],ROW()-5)),"",INT(SUMIFS(Cortes[importe],Cortes[id_jornada],INDEX(Jornadas[id],ROW()-5),Cortes[id_barbero],LOOKUP($AR$4,Barberos[nombre],Barberos[id]))*(INDEX(Jornadas[comision_barberos],1)/100)))</f>
        <v/>
      </c>
      <c r="AT359" s="21" t="str" cm="1">
        <f t="array" ref="AT359">IF(ISERROR(INDEX(Jornadas[id],ROW()-5)),"",SUMIFS(Cortes[propina],Cortes[id_jornada],INDEX(Jornadas[id],ROW()-5),Cortes[id_barbero],LOOKUP($AR$4,Barberos[nombre],Barberos[id])))</f>
        <v/>
      </c>
      <c r="AU359" s="21" t="str" cm="1">
        <f t="array" ref="AU359">IF(ISERROR(INDEX(Jornadas[id],ROW()-5)),"",SUMIFS(Adelantos[importe],Adelantos[id_jornada],INDEX(Jornadas[id],ROW()-5),Adelantos[id_barbero],LOOKUP($AR$4,Barberos[nombre],Barberos[id])))</f>
        <v/>
      </c>
      <c r="AV359" s="21" t="str" cm="1">
        <f t="array" ref="AV359">IF(ISERROR(INDEX(Jornadas[id],ROW()-5)),"",AS359+AT359-AU359)</f>
        <v/>
      </c>
    </row>
    <row r="360" spans="1:48" ht="15" hidden="1" customHeight="1" x14ac:dyDescent="0.3">
      <c r="A360" s="53" t="str">
        <f t="shared" si="5"/>
        <v/>
      </c>
      <c r="B360" s="54"/>
      <c r="C360" s="38" t="str" cm="1">
        <f t="array" ref="C360">IF(ISERROR(INDEX(Jornadas[id],ROW()-5)),"",INDEX(Jornadas[fecha],ROW()-5))</f>
        <v/>
      </c>
      <c r="D360" s="1" t="str" cm="1">
        <f t="array" ref="D360">IF(ISERROR(INDEX(Jornadas[id],ROW()-5)),"",COUNTIFS(_Cortes!$C:$C,INDEX(Jornadas[id],ROW()-5),_Cortes!$B:$B,LOOKUP($D$4,_Barberos!$B:$B,_Barberos!$A:$A)))</f>
        <v/>
      </c>
      <c r="E360" s="20" t="str" cm="1">
        <f t="array" ref="E360">IF(ISERROR(INDEX(Jornadas[id],ROW()-5)),"",INT(SUMIFS(Cortes[importe],Cortes[id_jornada],INDEX(Jornadas[id],ROW()-5),Cortes[id_barbero],LOOKUP($D$4,Barberos[nombre],Barberos[id]))*(INDEX(Jornadas[comision_barberos],1)/100)))</f>
        <v/>
      </c>
      <c r="F360" s="20" t="str" cm="1">
        <f t="array" ref="F360">IF(ISERROR(INDEX(Jornadas[id],ROW()-5)),"",SUMIFS(Cortes[propina],Cortes[id_jornada],INDEX(Jornadas[id],ROW()-5),Cortes[id_barbero],LOOKUP($D$4,Barberos[nombre],Barberos[id])))</f>
        <v/>
      </c>
      <c r="G360" s="20" t="str" cm="1">
        <f t="array" ref="G360">IF(ISERROR(INDEX(Jornadas[id],ROW()-5)),"",SUMIFS(Adelantos[importe],Adelantos[id_jornada],INDEX(Jornadas[id],ROW()-5),Adelantos[id_barbero],LOOKUP($D$4,Barberos[nombre],Barberos[id])))</f>
        <v/>
      </c>
      <c r="H360" s="20" t="str" cm="1">
        <f t="array" ref="H360">IF(ISERROR(INDEX(Jornadas[id],ROW()-5)),"",E360+F360-G360)</f>
        <v/>
      </c>
      <c r="I360" s="1" t="str" cm="1">
        <f t="array" ref="I360">IF(ISERROR(INDEX(Jornadas[id],ROW()-5)),"",COUNTIFS(_Cortes!$C:$C,INDEX(Jornadas[id],ROW()-5),_Cortes!$B:$B,LOOKUP($I$4,_Barberos!$B:$B,_Barberos!$A:$A)))</f>
        <v/>
      </c>
      <c r="J360" s="20" t="str" cm="1">
        <f t="array" ref="J360">IF(ISERROR(INDEX(Jornadas[id],ROW()-5)),"",INT(SUMIFS(Cortes[importe],Cortes[id_jornada],INDEX(Jornadas[id],ROW()-5),Cortes[id_barbero],LOOKUP($I$4,Barberos[nombre],Barberos[id]))*(INDEX(Jornadas[comision_barberos],1)/100)))</f>
        <v/>
      </c>
      <c r="K360" s="20" t="str" cm="1">
        <f t="array" ref="K360">IF(ISERROR(INDEX(Jornadas[id],ROW()-5)),"",SUMIFS(Cortes[propina],Cortes[id_jornada],INDEX(Jornadas[id],ROW()-5),Cortes[id_barbero],LOOKUP($I$4,Barberos[nombre],Barberos[id])))</f>
        <v/>
      </c>
      <c r="L360" s="20" t="str" cm="1">
        <f t="array" ref="L360">IF(ISERROR(INDEX(Jornadas[id],ROW()-5)),"",SUMIFS(Adelantos[importe],Adelantos[id_jornada],INDEX(Jornadas[id],ROW()-5),Adelantos[id_barbero],LOOKUP($I$4,Barberos[nombre],Barberos[id])))</f>
        <v/>
      </c>
      <c r="M360" s="20" t="str" cm="1">
        <f t="array" ref="M360">IF(ISERROR(INDEX(Jornadas[id],ROW()-5)),"",J360+K360-L360)</f>
        <v/>
      </c>
      <c r="N360" s="1" t="str" cm="1">
        <f t="array" ref="N360">IF(ISERROR(INDEX(Jornadas[id],ROW()-5)),"",COUNTIFS(_Cortes!$C:$C,INDEX(Jornadas[id],ROW()-5),_Cortes!$B:$B,LOOKUP($N$4,_Barberos!$B:$B,_Barberos!$A:$A)))</f>
        <v/>
      </c>
      <c r="O360" s="20" t="str" cm="1">
        <f t="array" ref="O360">IF(ISERROR(INDEX(Jornadas[id],ROW()-5)),"",INT(SUMIFS(Cortes[importe],Cortes[id_jornada],INDEX(Jornadas[id],ROW()-5),Cortes[id_barbero],LOOKUP($N$4,Barberos[nombre],Barberos[id]))*(INDEX(Jornadas[comision_barberos],1)/100)))</f>
        <v/>
      </c>
      <c r="P360" s="20" t="str" cm="1">
        <f t="array" ref="P360">IF(ISERROR(INDEX(Jornadas[id],ROW()-5)),"",SUMIFS(Cortes[propina],Cortes[id_jornada],INDEX(Jornadas[id],ROW()-5),Cortes[id_barbero],LOOKUP($N$4,Barberos[nombre],Barberos[id])))</f>
        <v/>
      </c>
      <c r="Q360" s="20" t="str" cm="1">
        <f t="array" ref="Q360">IF(ISERROR(INDEX(Jornadas[id],ROW()-5)),"",SUMIFS(Adelantos[importe],Adelantos[id_jornada],INDEX(Jornadas[id],ROW()-5),Adelantos[id_barbero],LOOKUP($N$4,Barberos[nombre],Barberos[id])))</f>
        <v/>
      </c>
      <c r="R360" s="20" t="str" cm="1">
        <f t="array" ref="R360">IF(ISERROR(INDEX(Jornadas[id],ROW()-5)),"",O360+P360-Q360)</f>
        <v/>
      </c>
      <c r="S360" s="1" t="str" cm="1">
        <f t="array" ref="S360">IF(ISERROR(INDEX(Jornadas[id],ROW()-5)),"",COUNTIFS(_Cortes!$C:$C,INDEX(Jornadas[id],ROW()-5),_Cortes!$B:$B,LOOKUP($S$4,_Barberos!$B:$B,_Barberos!$A:$A)))</f>
        <v/>
      </c>
      <c r="T360" s="20" t="str" cm="1">
        <f t="array" ref="T360">IF(ISERROR(INDEX(Jornadas[id],ROW()-5)),"",INT(SUMIFS(Cortes[importe],Cortes[id_jornada],INDEX(Jornadas[id],ROW()-5),Cortes[id_barbero],LOOKUP($S$4,Barberos[nombre],Barberos[id]))*(INDEX(Jornadas[comision_barberos],1)/100)))</f>
        <v/>
      </c>
      <c r="U360" s="20" t="str" cm="1">
        <f t="array" ref="U360">IF(ISERROR(INDEX(Jornadas[id],ROW()-5)),"",SUMIFS(Cortes[propina],Cortes[id_jornada],INDEX(Jornadas[id],ROW()-5),Cortes[id_barbero],LOOKUP($S$4,Barberos[nombre],Barberos[id])))</f>
        <v/>
      </c>
      <c r="V360" s="20" t="str" cm="1">
        <f t="array" ref="V360">IF(ISERROR(INDEX(Jornadas[id],ROW()-5)),"",SUMIFS(Adelantos[importe],Adelantos[id_jornada],INDEX(Jornadas[id],ROW()-5),Adelantos[id_barbero],LOOKUP($S$4,Barberos[nombre],Barberos[id])))</f>
        <v/>
      </c>
      <c r="W360" s="20" t="str" cm="1">
        <f t="array" ref="W360">IF(ISERROR(INDEX(Jornadas[id],ROW()-5)),"",T360+U360-V360)</f>
        <v/>
      </c>
      <c r="X360" s="1" t="str" cm="1">
        <f t="array" ref="X360">IF(ISERROR(INDEX(Jornadas[id],ROW()-5)),"",COUNTIFS(_Cortes!$C:$C,INDEX(Jornadas[id],ROW()-5),_Cortes!$B:$B,LOOKUP($X$4,_Barberos!$B:$B,_Barberos!$A:$A)))</f>
        <v/>
      </c>
      <c r="Y360" s="20" t="str" cm="1">
        <f t="array" ref="Y360">IF(ISERROR(INDEX(Jornadas[id],ROW()-5)),"",INT(SUMIFS(Cortes[importe],Cortes[id_jornada],INDEX(Jornadas[id],ROW()-5),Cortes[id_barbero],LOOKUP($X$4,Barberos[nombre],Barberos[id]))*(INDEX(Jornadas[comision_barberos],1)/100)))</f>
        <v/>
      </c>
      <c r="Z360" s="20" t="str" cm="1">
        <f t="array" ref="Z360">IF(ISERROR(INDEX(Jornadas[id],ROW()-5)),"",SUMIFS(Cortes[propina],Cortes[id_jornada],INDEX(Jornadas[id],ROW()-5),Cortes[id_barbero],LOOKUP($X$4,Barberos[nombre],Barberos[id])))</f>
        <v/>
      </c>
      <c r="AA360" s="20" t="str" cm="1">
        <f t="array" ref="AA360">IF(ISERROR(INDEX(Jornadas[id],ROW()-5)),"",SUMIFS(Adelantos[importe],Adelantos[id_jornada],INDEX(Jornadas[id],ROW()-5),Adelantos[id_barbero],LOOKUP($X$4,Barberos[nombre],Barberos[id])))</f>
        <v/>
      </c>
      <c r="AB360" s="20" t="str" cm="1">
        <f t="array" ref="AB360">IF(ISERROR(INDEX(Jornadas[id],ROW()-5)),"",Y360+Z360-AA360)</f>
        <v/>
      </c>
      <c r="AC360" s="1" t="str" cm="1">
        <f t="array" ref="AC360">IF(ISERROR(INDEX(Jornadas[id],ROW()-5)),"",COUNTIFS(_Cortes!$C:$C,INDEX(Jornadas[id],ROW()-5),_Cortes!$B:$B,LOOKUP($AC$4,_Barberos!$B:$B,_Barberos!$A:$A)))</f>
        <v/>
      </c>
      <c r="AD360" s="20" t="str" cm="1">
        <f t="array" ref="AD360">IF(ISERROR(INDEX(Jornadas[id],ROW()-5)),"",INT(SUMIFS(Cortes[importe],Cortes[id_jornada],INDEX(Jornadas[id],ROW()-5),Cortes[id_barbero],LOOKUP($AC$4,Barberos[nombre],Barberos[id]))*(INDEX(Jornadas[comision_barberos],1)/100)))</f>
        <v/>
      </c>
      <c r="AE360" s="20" t="str" cm="1">
        <f t="array" ref="AE360">IF(ISERROR(INDEX(Jornadas[id],ROW()-5)),"",SUMIFS(Cortes[propina],Cortes[id_jornada],INDEX(Jornadas[id],ROW()-5),Cortes[id_barbero],LOOKUP($AC$4,Barberos[nombre],Barberos[id])))</f>
        <v/>
      </c>
      <c r="AF360" s="20" t="str" cm="1">
        <f t="array" ref="AF360">IF(ISERROR(INDEX(Jornadas[id],ROW()-5)),"",SUMIFS(Adelantos[importe],Adelantos[id_jornada],INDEX(Jornadas[id],ROW()-5),Adelantos[id_barbero],LOOKUP($AC$4,Barberos[nombre],Barberos[id])))</f>
        <v/>
      </c>
      <c r="AG360" s="20" t="str" cm="1">
        <f t="array" ref="AG360">IF(ISERROR(INDEX(Jornadas[id],ROW()-5)),"",AD360+AE360-AF360)</f>
        <v/>
      </c>
      <c r="AH360" s="1" t="str" cm="1">
        <f t="array" ref="AH360">IF(ISERROR(INDEX(Jornadas[id],ROW()-5)),"",COUNTIFS(_Cortes!$C:$C,INDEX(Jornadas[id],ROW()-5),_Cortes!$B:$B,LOOKUP($AH$4,_Barberos!$B:$B,_Barberos!$A:$A)))</f>
        <v/>
      </c>
      <c r="AI360" s="20" t="str" cm="1">
        <f t="array" ref="AI360">IF(ISERROR(INDEX(Jornadas[id],ROW()-5)),"",INT(SUMIFS(Cortes[importe],Cortes[id_jornada],INDEX(Jornadas[id],ROW()-5),Cortes[id_barbero],LOOKUP($AH$4,Barberos[nombre],Barberos[id]))*(INDEX(Jornadas[comision_barberos],1)/100)))</f>
        <v/>
      </c>
      <c r="AJ360" s="20" t="str" cm="1">
        <f t="array" ref="AJ360">IF(ISERROR(INDEX(Jornadas[id],ROW()-5)),"",SUMIFS(Cortes[propina],Cortes[id_jornada],INDEX(Jornadas[id],ROW()-5),Cortes[id_barbero],LOOKUP($AH$4,Barberos[nombre],Barberos[id])))</f>
        <v/>
      </c>
      <c r="AK360" s="20" t="str" cm="1">
        <f t="array" ref="AK360">IF(ISERROR(INDEX(Jornadas[id],ROW()-5)),"",SUMIFS(Adelantos[importe],Adelantos[id_jornada],INDEX(Jornadas[id],ROW()-5),Adelantos[id_barbero],LOOKUP($AH$4,Barberos[nombre],Barberos[id])))</f>
        <v/>
      </c>
      <c r="AL360" s="20" t="str" cm="1">
        <f t="array" ref="AL360">IF(ISERROR(INDEX(Jornadas[id],ROW()-5)),"",AI360+AJ360-AK360)</f>
        <v/>
      </c>
      <c r="AM360" s="1" t="str" cm="1">
        <f t="array" ref="AM360">IF(ISERROR(INDEX(Jornadas[id],ROW()-5)),"",COUNTIFS(_Cortes!$C:$C,INDEX(Jornadas[id],ROW()-5),_Cortes!$B:$B,LOOKUP($AM$4,_Barberos!$B:$B,_Barberos!$A:$A)))</f>
        <v/>
      </c>
      <c r="AN360" s="20" t="str" cm="1">
        <f t="array" ref="AN360">IF(ISERROR(INDEX(Jornadas[id],ROW()-5)),"",INT(SUMIFS(Cortes[importe],Cortes[id_jornada],INDEX(Jornadas[id],ROW()-5),Cortes[id_barbero],LOOKUP($AM$4,Barberos[nombre],Barberos[id]))*(INDEX(Jornadas[comision_barberos],1)/100)))</f>
        <v/>
      </c>
      <c r="AO360" s="20" t="str" cm="1">
        <f t="array" ref="AO360">IF(ISERROR(INDEX(Jornadas[id],ROW()-5)),"",SUMIFS(Cortes[propina],Cortes[id_jornada],INDEX(Jornadas[id],ROW()-5),Cortes[id_barbero],LOOKUP($AM$4,Barberos[nombre],Barberos[id])))</f>
        <v/>
      </c>
      <c r="AP360" s="20" t="str" cm="1">
        <f t="array" ref="AP360">IF(ISERROR(INDEX(Jornadas[id],ROW()-5)),"",SUMIFS(Adelantos[importe],Adelantos[id_jornada],INDEX(Jornadas[id],ROW()-5),Adelantos[id_barbero],LOOKUP($AM$4,Barberos[nombre],Barberos[id])))</f>
        <v/>
      </c>
      <c r="AQ360" s="20" t="str" cm="1">
        <f t="array" ref="AQ360">IF(ISERROR(INDEX(Jornadas[id],ROW()-5)),"",AN360+AO360-AP360)</f>
        <v/>
      </c>
      <c r="AR360" s="1" t="str" cm="1">
        <f t="array" ref="AR360">IF(ISERROR(INDEX(Jornadas[id],ROW()-5)),"",COUNTIFS(_Cortes!$C:$C,INDEX(Jornadas[id],ROW()-5),_Cortes!$B:$B,LOOKUP($AR$4,_Barberos!$B:$B,_Barberos!$A:$A)))</f>
        <v/>
      </c>
      <c r="AS360" s="20" t="str" cm="1">
        <f t="array" ref="AS360">IF(ISERROR(INDEX(Jornadas[id],ROW()-5)),"",INT(SUMIFS(Cortes[importe],Cortes[id_jornada],INDEX(Jornadas[id],ROW()-5),Cortes[id_barbero],LOOKUP($AR$4,Barberos[nombre],Barberos[id]))*(INDEX(Jornadas[comision_barberos],1)/100)))</f>
        <v/>
      </c>
      <c r="AT360" s="20" t="str" cm="1">
        <f t="array" ref="AT360">IF(ISERROR(INDEX(Jornadas[id],ROW()-5)),"",SUMIFS(Cortes[propina],Cortes[id_jornada],INDEX(Jornadas[id],ROW()-5),Cortes[id_barbero],LOOKUP($AR$4,Barberos[nombre],Barberos[id])))</f>
        <v/>
      </c>
      <c r="AU360" s="20" t="str" cm="1">
        <f t="array" ref="AU360">IF(ISERROR(INDEX(Jornadas[id],ROW()-5)),"",SUMIFS(Adelantos[importe],Adelantos[id_jornada],INDEX(Jornadas[id],ROW()-5),Adelantos[id_barbero],LOOKUP($AR$4,Barberos[nombre],Barberos[id])))</f>
        <v/>
      </c>
      <c r="AV360" s="20" t="str" cm="1">
        <f t="array" ref="AV360">IF(ISERROR(INDEX(Jornadas[id],ROW()-5)),"",AS360+AT360-AU360)</f>
        <v/>
      </c>
    </row>
    <row r="361" spans="1:48" ht="15" hidden="1" customHeight="1" x14ac:dyDescent="0.3">
      <c r="A361" s="51" t="str">
        <f t="shared" si="5"/>
        <v/>
      </c>
      <c r="B361" s="52"/>
      <c r="C361" s="36" t="str" cm="1">
        <f t="array" ref="C361">IF(ISERROR(INDEX(Jornadas[id],ROW()-5)),"",INDEX(Jornadas[fecha],ROW()-5))</f>
        <v/>
      </c>
      <c r="D361" s="2" t="str" cm="1">
        <f t="array" ref="D361">IF(ISERROR(INDEX(Jornadas[id],ROW()-5)),"",COUNTIFS(_Cortes!$C:$C,INDEX(Jornadas[id],ROW()-5),_Cortes!$B:$B,LOOKUP($D$4,_Barberos!$B:$B,_Barberos!$A:$A)))</f>
        <v/>
      </c>
      <c r="E361" s="21" t="str" cm="1">
        <f t="array" ref="E361">IF(ISERROR(INDEX(Jornadas[id],ROW()-5)),"",INT(SUMIFS(Cortes[importe],Cortes[id_jornada],INDEX(Jornadas[id],ROW()-5),Cortes[id_barbero],LOOKUP($D$4,Barberos[nombre],Barberos[id]))*(INDEX(Jornadas[comision_barberos],1)/100)))</f>
        <v/>
      </c>
      <c r="F361" s="21" t="str" cm="1">
        <f t="array" ref="F361">IF(ISERROR(INDEX(Jornadas[id],ROW()-5)),"",SUMIFS(Cortes[propina],Cortes[id_jornada],INDEX(Jornadas[id],ROW()-5),Cortes[id_barbero],LOOKUP($D$4,Barberos[nombre],Barberos[id])))</f>
        <v/>
      </c>
      <c r="G361" s="21" t="str" cm="1">
        <f t="array" ref="G361">IF(ISERROR(INDEX(Jornadas[id],ROW()-5)),"",SUMIFS(Adelantos[importe],Adelantos[id_jornada],INDEX(Jornadas[id],ROW()-5),Adelantos[id_barbero],LOOKUP($D$4,Barberos[nombre],Barberos[id])))</f>
        <v/>
      </c>
      <c r="H361" s="21" t="str" cm="1">
        <f t="array" ref="H361">IF(ISERROR(INDEX(Jornadas[id],ROW()-5)),"",E361+F361-G361)</f>
        <v/>
      </c>
      <c r="I361" s="2" t="str" cm="1">
        <f t="array" ref="I361">IF(ISERROR(INDEX(Jornadas[id],ROW()-5)),"",COUNTIFS(_Cortes!$C:$C,INDEX(Jornadas[id],ROW()-5),_Cortes!$B:$B,LOOKUP($I$4,_Barberos!$B:$B,_Barberos!$A:$A)))</f>
        <v/>
      </c>
      <c r="J361" s="21" t="str" cm="1">
        <f t="array" ref="J361">IF(ISERROR(INDEX(Jornadas[id],ROW()-5)),"",INT(SUMIFS(Cortes[importe],Cortes[id_jornada],INDEX(Jornadas[id],ROW()-5),Cortes[id_barbero],LOOKUP($I$4,Barberos[nombre],Barberos[id]))*(INDEX(Jornadas[comision_barberos],1)/100)))</f>
        <v/>
      </c>
      <c r="K361" s="21" t="str" cm="1">
        <f t="array" ref="K361">IF(ISERROR(INDEX(Jornadas[id],ROW()-5)),"",SUMIFS(Cortes[propina],Cortes[id_jornada],INDEX(Jornadas[id],ROW()-5),Cortes[id_barbero],LOOKUP($I$4,Barberos[nombre],Barberos[id])))</f>
        <v/>
      </c>
      <c r="L361" s="21" t="str" cm="1">
        <f t="array" ref="L361">IF(ISERROR(INDEX(Jornadas[id],ROW()-5)),"",SUMIFS(Adelantos[importe],Adelantos[id_jornada],INDEX(Jornadas[id],ROW()-5),Adelantos[id_barbero],LOOKUP($I$4,Barberos[nombre],Barberos[id])))</f>
        <v/>
      </c>
      <c r="M361" s="21" t="str" cm="1">
        <f t="array" ref="M361">IF(ISERROR(INDEX(Jornadas[id],ROW()-5)),"",J361+K361-L361)</f>
        <v/>
      </c>
      <c r="N361" s="2" t="str" cm="1">
        <f t="array" ref="N361">IF(ISERROR(INDEX(Jornadas[id],ROW()-5)),"",COUNTIFS(_Cortes!$C:$C,INDEX(Jornadas[id],ROW()-5),_Cortes!$B:$B,LOOKUP($N$4,_Barberos!$B:$B,_Barberos!$A:$A)))</f>
        <v/>
      </c>
      <c r="O361" s="21" t="str" cm="1">
        <f t="array" ref="O361">IF(ISERROR(INDEX(Jornadas[id],ROW()-5)),"",INT(SUMIFS(Cortes[importe],Cortes[id_jornada],INDEX(Jornadas[id],ROW()-5),Cortes[id_barbero],LOOKUP($N$4,Barberos[nombre],Barberos[id]))*(INDEX(Jornadas[comision_barberos],1)/100)))</f>
        <v/>
      </c>
      <c r="P361" s="21" t="str" cm="1">
        <f t="array" ref="P361">IF(ISERROR(INDEX(Jornadas[id],ROW()-5)),"",SUMIFS(Cortes[propina],Cortes[id_jornada],INDEX(Jornadas[id],ROW()-5),Cortes[id_barbero],LOOKUP($N$4,Barberos[nombre],Barberos[id])))</f>
        <v/>
      </c>
      <c r="Q361" s="21" t="str" cm="1">
        <f t="array" ref="Q361">IF(ISERROR(INDEX(Jornadas[id],ROW()-5)),"",SUMIFS(Adelantos[importe],Adelantos[id_jornada],INDEX(Jornadas[id],ROW()-5),Adelantos[id_barbero],LOOKUP($N$4,Barberos[nombre],Barberos[id])))</f>
        <v/>
      </c>
      <c r="R361" s="21" t="str" cm="1">
        <f t="array" ref="R361">IF(ISERROR(INDEX(Jornadas[id],ROW()-5)),"",O361+P361-Q361)</f>
        <v/>
      </c>
      <c r="S361" s="2" t="str" cm="1">
        <f t="array" ref="S361">IF(ISERROR(INDEX(Jornadas[id],ROW()-5)),"",COUNTIFS(_Cortes!$C:$C,INDEX(Jornadas[id],ROW()-5),_Cortes!$B:$B,LOOKUP($S$4,_Barberos!$B:$B,_Barberos!$A:$A)))</f>
        <v/>
      </c>
      <c r="T361" s="21" t="str" cm="1">
        <f t="array" ref="T361">IF(ISERROR(INDEX(Jornadas[id],ROW()-5)),"",INT(SUMIFS(Cortes[importe],Cortes[id_jornada],INDEX(Jornadas[id],ROW()-5),Cortes[id_barbero],LOOKUP($S$4,Barberos[nombre],Barberos[id]))*(INDEX(Jornadas[comision_barberos],1)/100)))</f>
        <v/>
      </c>
      <c r="U361" s="21" t="str" cm="1">
        <f t="array" ref="U361">IF(ISERROR(INDEX(Jornadas[id],ROW()-5)),"",SUMIFS(Cortes[propina],Cortes[id_jornada],INDEX(Jornadas[id],ROW()-5),Cortes[id_barbero],LOOKUP($S$4,Barberos[nombre],Barberos[id])))</f>
        <v/>
      </c>
      <c r="V361" s="21" t="str" cm="1">
        <f t="array" ref="V361">IF(ISERROR(INDEX(Jornadas[id],ROW()-5)),"",SUMIFS(Adelantos[importe],Adelantos[id_jornada],INDEX(Jornadas[id],ROW()-5),Adelantos[id_barbero],LOOKUP($S$4,Barberos[nombre],Barberos[id])))</f>
        <v/>
      </c>
      <c r="W361" s="21" t="str" cm="1">
        <f t="array" ref="W361">IF(ISERROR(INDEX(Jornadas[id],ROW()-5)),"",T361+U361-V361)</f>
        <v/>
      </c>
      <c r="X361" s="2" t="str" cm="1">
        <f t="array" ref="X361">IF(ISERROR(INDEX(Jornadas[id],ROW()-5)),"",COUNTIFS(_Cortes!$C:$C,INDEX(Jornadas[id],ROW()-5),_Cortes!$B:$B,LOOKUP($X$4,_Barberos!$B:$B,_Barberos!$A:$A)))</f>
        <v/>
      </c>
      <c r="Y361" s="21" t="str" cm="1">
        <f t="array" ref="Y361">IF(ISERROR(INDEX(Jornadas[id],ROW()-5)),"",INT(SUMIFS(Cortes[importe],Cortes[id_jornada],INDEX(Jornadas[id],ROW()-5),Cortes[id_barbero],LOOKUP($X$4,Barberos[nombre],Barberos[id]))*(INDEX(Jornadas[comision_barberos],1)/100)))</f>
        <v/>
      </c>
      <c r="Z361" s="21" t="str" cm="1">
        <f t="array" ref="Z361">IF(ISERROR(INDEX(Jornadas[id],ROW()-5)),"",SUMIFS(Cortes[propina],Cortes[id_jornada],INDEX(Jornadas[id],ROW()-5),Cortes[id_barbero],LOOKUP($X$4,Barberos[nombre],Barberos[id])))</f>
        <v/>
      </c>
      <c r="AA361" s="21" t="str" cm="1">
        <f t="array" ref="AA361">IF(ISERROR(INDEX(Jornadas[id],ROW()-5)),"",SUMIFS(Adelantos[importe],Adelantos[id_jornada],INDEX(Jornadas[id],ROW()-5),Adelantos[id_barbero],LOOKUP($X$4,Barberos[nombre],Barberos[id])))</f>
        <v/>
      </c>
      <c r="AB361" s="21" t="str" cm="1">
        <f t="array" ref="AB361">IF(ISERROR(INDEX(Jornadas[id],ROW()-5)),"",Y361+Z361-AA361)</f>
        <v/>
      </c>
      <c r="AC361" s="2" t="str" cm="1">
        <f t="array" ref="AC361">IF(ISERROR(INDEX(Jornadas[id],ROW()-5)),"",COUNTIFS(_Cortes!$C:$C,INDEX(Jornadas[id],ROW()-5),_Cortes!$B:$B,LOOKUP($AC$4,_Barberos!$B:$B,_Barberos!$A:$A)))</f>
        <v/>
      </c>
      <c r="AD361" s="21" t="str" cm="1">
        <f t="array" ref="AD361">IF(ISERROR(INDEX(Jornadas[id],ROW()-5)),"",INT(SUMIFS(Cortes[importe],Cortes[id_jornada],INDEX(Jornadas[id],ROW()-5),Cortes[id_barbero],LOOKUP($AC$4,Barberos[nombre],Barberos[id]))*(INDEX(Jornadas[comision_barberos],1)/100)))</f>
        <v/>
      </c>
      <c r="AE361" s="21" t="str" cm="1">
        <f t="array" ref="AE361">IF(ISERROR(INDEX(Jornadas[id],ROW()-5)),"",SUMIFS(Cortes[propina],Cortes[id_jornada],INDEX(Jornadas[id],ROW()-5),Cortes[id_barbero],LOOKUP($AC$4,Barberos[nombre],Barberos[id])))</f>
        <v/>
      </c>
      <c r="AF361" s="21" t="str" cm="1">
        <f t="array" ref="AF361">IF(ISERROR(INDEX(Jornadas[id],ROW()-5)),"",SUMIFS(Adelantos[importe],Adelantos[id_jornada],INDEX(Jornadas[id],ROW()-5),Adelantos[id_barbero],LOOKUP($AC$4,Barberos[nombre],Barberos[id])))</f>
        <v/>
      </c>
      <c r="AG361" s="21" t="str" cm="1">
        <f t="array" ref="AG361">IF(ISERROR(INDEX(Jornadas[id],ROW()-5)),"",AD361+AE361-AF361)</f>
        <v/>
      </c>
      <c r="AH361" s="2" t="str" cm="1">
        <f t="array" ref="AH361">IF(ISERROR(INDEX(Jornadas[id],ROW()-5)),"",COUNTIFS(_Cortes!$C:$C,INDEX(Jornadas[id],ROW()-5),_Cortes!$B:$B,LOOKUP($AH$4,_Barberos!$B:$B,_Barberos!$A:$A)))</f>
        <v/>
      </c>
      <c r="AI361" s="21" t="str" cm="1">
        <f t="array" ref="AI361">IF(ISERROR(INDEX(Jornadas[id],ROW()-5)),"",INT(SUMIFS(Cortes[importe],Cortes[id_jornada],INDEX(Jornadas[id],ROW()-5),Cortes[id_barbero],LOOKUP($AH$4,Barberos[nombre],Barberos[id]))*(INDEX(Jornadas[comision_barberos],1)/100)))</f>
        <v/>
      </c>
      <c r="AJ361" s="21" t="str" cm="1">
        <f t="array" ref="AJ361">IF(ISERROR(INDEX(Jornadas[id],ROW()-5)),"",SUMIFS(Cortes[propina],Cortes[id_jornada],INDEX(Jornadas[id],ROW()-5),Cortes[id_barbero],LOOKUP($AH$4,Barberos[nombre],Barberos[id])))</f>
        <v/>
      </c>
      <c r="AK361" s="21" t="str" cm="1">
        <f t="array" ref="AK361">IF(ISERROR(INDEX(Jornadas[id],ROW()-5)),"",SUMIFS(Adelantos[importe],Adelantos[id_jornada],INDEX(Jornadas[id],ROW()-5),Adelantos[id_barbero],LOOKUP($AH$4,Barberos[nombre],Barberos[id])))</f>
        <v/>
      </c>
      <c r="AL361" s="21" t="str" cm="1">
        <f t="array" ref="AL361">IF(ISERROR(INDEX(Jornadas[id],ROW()-5)),"",AI361+AJ361-AK361)</f>
        <v/>
      </c>
      <c r="AM361" s="2" t="str" cm="1">
        <f t="array" ref="AM361">IF(ISERROR(INDEX(Jornadas[id],ROW()-5)),"",COUNTIFS(_Cortes!$C:$C,INDEX(Jornadas[id],ROW()-5),_Cortes!$B:$B,LOOKUP($AM$4,_Barberos!$B:$B,_Barberos!$A:$A)))</f>
        <v/>
      </c>
      <c r="AN361" s="21" t="str" cm="1">
        <f t="array" ref="AN361">IF(ISERROR(INDEX(Jornadas[id],ROW()-5)),"",INT(SUMIFS(Cortes[importe],Cortes[id_jornada],INDEX(Jornadas[id],ROW()-5),Cortes[id_barbero],LOOKUP($AM$4,Barberos[nombre],Barberos[id]))*(INDEX(Jornadas[comision_barberos],1)/100)))</f>
        <v/>
      </c>
      <c r="AO361" s="21" t="str" cm="1">
        <f t="array" ref="AO361">IF(ISERROR(INDEX(Jornadas[id],ROW()-5)),"",SUMIFS(Cortes[propina],Cortes[id_jornada],INDEX(Jornadas[id],ROW()-5),Cortes[id_barbero],LOOKUP($AM$4,Barberos[nombre],Barberos[id])))</f>
        <v/>
      </c>
      <c r="AP361" s="21" t="str" cm="1">
        <f t="array" ref="AP361">IF(ISERROR(INDEX(Jornadas[id],ROW()-5)),"",SUMIFS(Adelantos[importe],Adelantos[id_jornada],INDEX(Jornadas[id],ROW()-5),Adelantos[id_barbero],LOOKUP($AM$4,Barberos[nombre],Barberos[id])))</f>
        <v/>
      </c>
      <c r="AQ361" s="21" t="str" cm="1">
        <f t="array" ref="AQ361">IF(ISERROR(INDEX(Jornadas[id],ROW()-5)),"",AN361+AO361-AP361)</f>
        <v/>
      </c>
      <c r="AR361" s="2" t="str" cm="1">
        <f t="array" ref="AR361">IF(ISERROR(INDEX(Jornadas[id],ROW()-5)),"",COUNTIFS(_Cortes!$C:$C,INDEX(Jornadas[id],ROW()-5),_Cortes!$B:$B,LOOKUP($AR$4,_Barberos!$B:$B,_Barberos!$A:$A)))</f>
        <v/>
      </c>
      <c r="AS361" s="21" t="str" cm="1">
        <f t="array" ref="AS361">IF(ISERROR(INDEX(Jornadas[id],ROW()-5)),"",INT(SUMIFS(Cortes[importe],Cortes[id_jornada],INDEX(Jornadas[id],ROW()-5),Cortes[id_barbero],LOOKUP($AR$4,Barberos[nombre],Barberos[id]))*(INDEX(Jornadas[comision_barberos],1)/100)))</f>
        <v/>
      </c>
      <c r="AT361" s="21" t="str" cm="1">
        <f t="array" ref="AT361">IF(ISERROR(INDEX(Jornadas[id],ROW()-5)),"",SUMIFS(Cortes[propina],Cortes[id_jornada],INDEX(Jornadas[id],ROW()-5),Cortes[id_barbero],LOOKUP($AR$4,Barberos[nombre],Barberos[id])))</f>
        <v/>
      </c>
      <c r="AU361" s="21" t="str" cm="1">
        <f t="array" ref="AU361">IF(ISERROR(INDEX(Jornadas[id],ROW()-5)),"",SUMIFS(Adelantos[importe],Adelantos[id_jornada],INDEX(Jornadas[id],ROW()-5),Adelantos[id_barbero],LOOKUP($AR$4,Barberos[nombre],Barberos[id])))</f>
        <v/>
      </c>
      <c r="AV361" s="21" t="str" cm="1">
        <f t="array" ref="AV361">IF(ISERROR(INDEX(Jornadas[id],ROW()-5)),"",AS361+AT361-AU361)</f>
        <v/>
      </c>
    </row>
    <row r="362" spans="1:48" ht="15" hidden="1" customHeight="1" x14ac:dyDescent="0.3">
      <c r="A362" s="53" t="str">
        <f t="shared" si="5"/>
        <v/>
      </c>
      <c r="B362" s="54"/>
      <c r="C362" s="38" t="str" cm="1">
        <f t="array" ref="C362">IF(ISERROR(INDEX(Jornadas[id],ROW()-5)),"",INDEX(Jornadas[fecha],ROW()-5))</f>
        <v/>
      </c>
      <c r="D362" s="1" t="str" cm="1">
        <f t="array" ref="D362">IF(ISERROR(INDEX(Jornadas[id],ROW()-5)),"",COUNTIFS(_Cortes!$C:$C,INDEX(Jornadas[id],ROW()-5),_Cortes!$B:$B,LOOKUP($D$4,_Barberos!$B:$B,_Barberos!$A:$A)))</f>
        <v/>
      </c>
      <c r="E362" s="20" t="str" cm="1">
        <f t="array" ref="E362">IF(ISERROR(INDEX(Jornadas[id],ROW()-5)),"",INT(SUMIFS(Cortes[importe],Cortes[id_jornada],INDEX(Jornadas[id],ROW()-5),Cortes[id_barbero],LOOKUP($D$4,Barberos[nombre],Barberos[id]))*(INDEX(Jornadas[comision_barberos],1)/100)))</f>
        <v/>
      </c>
      <c r="F362" s="20" t="str" cm="1">
        <f t="array" ref="F362">IF(ISERROR(INDEX(Jornadas[id],ROW()-5)),"",SUMIFS(Cortes[propina],Cortes[id_jornada],INDEX(Jornadas[id],ROW()-5),Cortes[id_barbero],LOOKUP($D$4,Barberos[nombre],Barberos[id])))</f>
        <v/>
      </c>
      <c r="G362" s="20" t="str" cm="1">
        <f t="array" ref="G362">IF(ISERROR(INDEX(Jornadas[id],ROW()-5)),"",SUMIFS(Adelantos[importe],Adelantos[id_jornada],INDEX(Jornadas[id],ROW()-5),Adelantos[id_barbero],LOOKUP($D$4,Barberos[nombre],Barberos[id])))</f>
        <v/>
      </c>
      <c r="H362" s="20" t="str" cm="1">
        <f t="array" ref="H362">IF(ISERROR(INDEX(Jornadas[id],ROW()-5)),"",E362+F362-G362)</f>
        <v/>
      </c>
      <c r="I362" s="1" t="str" cm="1">
        <f t="array" ref="I362">IF(ISERROR(INDEX(Jornadas[id],ROW()-5)),"",COUNTIFS(_Cortes!$C:$C,INDEX(Jornadas[id],ROW()-5),_Cortes!$B:$B,LOOKUP($I$4,_Barberos!$B:$B,_Barberos!$A:$A)))</f>
        <v/>
      </c>
      <c r="J362" s="20" t="str" cm="1">
        <f t="array" ref="J362">IF(ISERROR(INDEX(Jornadas[id],ROW()-5)),"",INT(SUMIFS(Cortes[importe],Cortes[id_jornada],INDEX(Jornadas[id],ROW()-5),Cortes[id_barbero],LOOKUP($I$4,Barberos[nombre],Barberos[id]))*(INDEX(Jornadas[comision_barberos],1)/100)))</f>
        <v/>
      </c>
      <c r="K362" s="20" t="str" cm="1">
        <f t="array" ref="K362">IF(ISERROR(INDEX(Jornadas[id],ROW()-5)),"",SUMIFS(Cortes[propina],Cortes[id_jornada],INDEX(Jornadas[id],ROW()-5),Cortes[id_barbero],LOOKUP($I$4,Barberos[nombre],Barberos[id])))</f>
        <v/>
      </c>
      <c r="L362" s="20" t="str" cm="1">
        <f t="array" ref="L362">IF(ISERROR(INDEX(Jornadas[id],ROW()-5)),"",SUMIFS(Adelantos[importe],Adelantos[id_jornada],INDEX(Jornadas[id],ROW()-5),Adelantos[id_barbero],LOOKUP($I$4,Barberos[nombre],Barberos[id])))</f>
        <v/>
      </c>
      <c r="M362" s="20" t="str" cm="1">
        <f t="array" ref="M362">IF(ISERROR(INDEX(Jornadas[id],ROW()-5)),"",J362+K362-L362)</f>
        <v/>
      </c>
      <c r="N362" s="1" t="str" cm="1">
        <f t="array" ref="N362">IF(ISERROR(INDEX(Jornadas[id],ROW()-5)),"",COUNTIFS(_Cortes!$C:$C,INDEX(Jornadas[id],ROW()-5),_Cortes!$B:$B,LOOKUP($N$4,_Barberos!$B:$B,_Barberos!$A:$A)))</f>
        <v/>
      </c>
      <c r="O362" s="20" t="str" cm="1">
        <f t="array" ref="O362">IF(ISERROR(INDEX(Jornadas[id],ROW()-5)),"",INT(SUMIFS(Cortes[importe],Cortes[id_jornada],INDEX(Jornadas[id],ROW()-5),Cortes[id_barbero],LOOKUP($N$4,Barberos[nombre],Barberos[id]))*(INDEX(Jornadas[comision_barberos],1)/100)))</f>
        <v/>
      </c>
      <c r="P362" s="20" t="str" cm="1">
        <f t="array" ref="P362">IF(ISERROR(INDEX(Jornadas[id],ROW()-5)),"",SUMIFS(Cortes[propina],Cortes[id_jornada],INDEX(Jornadas[id],ROW()-5),Cortes[id_barbero],LOOKUP($N$4,Barberos[nombre],Barberos[id])))</f>
        <v/>
      </c>
      <c r="Q362" s="20" t="str" cm="1">
        <f t="array" ref="Q362">IF(ISERROR(INDEX(Jornadas[id],ROW()-5)),"",SUMIFS(Adelantos[importe],Adelantos[id_jornada],INDEX(Jornadas[id],ROW()-5),Adelantos[id_barbero],LOOKUP($N$4,Barberos[nombre],Barberos[id])))</f>
        <v/>
      </c>
      <c r="R362" s="20" t="str" cm="1">
        <f t="array" ref="R362">IF(ISERROR(INDEX(Jornadas[id],ROW()-5)),"",O362+P362-Q362)</f>
        <v/>
      </c>
      <c r="S362" s="1" t="str" cm="1">
        <f t="array" ref="S362">IF(ISERROR(INDEX(Jornadas[id],ROW()-5)),"",COUNTIFS(_Cortes!$C:$C,INDEX(Jornadas[id],ROW()-5),_Cortes!$B:$B,LOOKUP($S$4,_Barberos!$B:$B,_Barberos!$A:$A)))</f>
        <v/>
      </c>
      <c r="T362" s="20" t="str" cm="1">
        <f t="array" ref="T362">IF(ISERROR(INDEX(Jornadas[id],ROW()-5)),"",INT(SUMIFS(Cortes[importe],Cortes[id_jornada],INDEX(Jornadas[id],ROW()-5),Cortes[id_barbero],LOOKUP($S$4,Barberos[nombre],Barberos[id]))*(INDEX(Jornadas[comision_barberos],1)/100)))</f>
        <v/>
      </c>
      <c r="U362" s="20" t="str" cm="1">
        <f t="array" ref="U362">IF(ISERROR(INDEX(Jornadas[id],ROW()-5)),"",SUMIFS(Cortes[propina],Cortes[id_jornada],INDEX(Jornadas[id],ROW()-5),Cortes[id_barbero],LOOKUP($S$4,Barberos[nombre],Barberos[id])))</f>
        <v/>
      </c>
      <c r="V362" s="20" t="str" cm="1">
        <f t="array" ref="V362">IF(ISERROR(INDEX(Jornadas[id],ROW()-5)),"",SUMIFS(Adelantos[importe],Adelantos[id_jornada],INDEX(Jornadas[id],ROW()-5),Adelantos[id_barbero],LOOKUP($S$4,Barberos[nombre],Barberos[id])))</f>
        <v/>
      </c>
      <c r="W362" s="20" t="str" cm="1">
        <f t="array" ref="W362">IF(ISERROR(INDEX(Jornadas[id],ROW()-5)),"",T362+U362-V362)</f>
        <v/>
      </c>
      <c r="X362" s="1" t="str" cm="1">
        <f t="array" ref="X362">IF(ISERROR(INDEX(Jornadas[id],ROW()-5)),"",COUNTIFS(_Cortes!$C:$C,INDEX(Jornadas[id],ROW()-5),_Cortes!$B:$B,LOOKUP($X$4,_Barberos!$B:$B,_Barberos!$A:$A)))</f>
        <v/>
      </c>
      <c r="Y362" s="20" t="str" cm="1">
        <f t="array" ref="Y362">IF(ISERROR(INDEX(Jornadas[id],ROW()-5)),"",INT(SUMIFS(Cortes[importe],Cortes[id_jornada],INDEX(Jornadas[id],ROW()-5),Cortes[id_barbero],LOOKUP($X$4,Barberos[nombre],Barberos[id]))*(INDEX(Jornadas[comision_barberos],1)/100)))</f>
        <v/>
      </c>
      <c r="Z362" s="20" t="str" cm="1">
        <f t="array" ref="Z362">IF(ISERROR(INDEX(Jornadas[id],ROW()-5)),"",SUMIFS(Cortes[propina],Cortes[id_jornada],INDEX(Jornadas[id],ROW()-5),Cortes[id_barbero],LOOKUP($X$4,Barberos[nombre],Barberos[id])))</f>
        <v/>
      </c>
      <c r="AA362" s="20" t="str" cm="1">
        <f t="array" ref="AA362">IF(ISERROR(INDEX(Jornadas[id],ROW()-5)),"",SUMIFS(Adelantos[importe],Adelantos[id_jornada],INDEX(Jornadas[id],ROW()-5),Adelantos[id_barbero],LOOKUP($X$4,Barberos[nombre],Barberos[id])))</f>
        <v/>
      </c>
      <c r="AB362" s="20" t="str" cm="1">
        <f t="array" ref="AB362">IF(ISERROR(INDEX(Jornadas[id],ROW()-5)),"",Y362+Z362-AA362)</f>
        <v/>
      </c>
      <c r="AC362" s="1" t="str" cm="1">
        <f t="array" ref="AC362">IF(ISERROR(INDEX(Jornadas[id],ROW()-5)),"",COUNTIFS(_Cortes!$C:$C,INDEX(Jornadas[id],ROW()-5),_Cortes!$B:$B,LOOKUP($AC$4,_Barberos!$B:$B,_Barberos!$A:$A)))</f>
        <v/>
      </c>
      <c r="AD362" s="20" t="str" cm="1">
        <f t="array" ref="AD362">IF(ISERROR(INDEX(Jornadas[id],ROW()-5)),"",INT(SUMIFS(Cortes[importe],Cortes[id_jornada],INDEX(Jornadas[id],ROW()-5),Cortes[id_barbero],LOOKUP($AC$4,Barberos[nombre],Barberos[id]))*(INDEX(Jornadas[comision_barberos],1)/100)))</f>
        <v/>
      </c>
      <c r="AE362" s="20" t="str" cm="1">
        <f t="array" ref="AE362">IF(ISERROR(INDEX(Jornadas[id],ROW()-5)),"",SUMIFS(Cortes[propina],Cortes[id_jornada],INDEX(Jornadas[id],ROW()-5),Cortes[id_barbero],LOOKUP($AC$4,Barberos[nombre],Barberos[id])))</f>
        <v/>
      </c>
      <c r="AF362" s="20" t="str" cm="1">
        <f t="array" ref="AF362">IF(ISERROR(INDEX(Jornadas[id],ROW()-5)),"",SUMIFS(Adelantos[importe],Adelantos[id_jornada],INDEX(Jornadas[id],ROW()-5),Adelantos[id_barbero],LOOKUP($AC$4,Barberos[nombre],Barberos[id])))</f>
        <v/>
      </c>
      <c r="AG362" s="20" t="str" cm="1">
        <f t="array" ref="AG362">IF(ISERROR(INDEX(Jornadas[id],ROW()-5)),"",AD362+AE362-AF362)</f>
        <v/>
      </c>
      <c r="AH362" s="1" t="str" cm="1">
        <f t="array" ref="AH362">IF(ISERROR(INDEX(Jornadas[id],ROW()-5)),"",COUNTIFS(_Cortes!$C:$C,INDEX(Jornadas[id],ROW()-5),_Cortes!$B:$B,LOOKUP($AH$4,_Barberos!$B:$B,_Barberos!$A:$A)))</f>
        <v/>
      </c>
      <c r="AI362" s="20" t="str" cm="1">
        <f t="array" ref="AI362">IF(ISERROR(INDEX(Jornadas[id],ROW()-5)),"",INT(SUMIFS(Cortes[importe],Cortes[id_jornada],INDEX(Jornadas[id],ROW()-5),Cortes[id_barbero],LOOKUP($AH$4,Barberos[nombre],Barberos[id]))*(INDEX(Jornadas[comision_barberos],1)/100)))</f>
        <v/>
      </c>
      <c r="AJ362" s="20" t="str" cm="1">
        <f t="array" ref="AJ362">IF(ISERROR(INDEX(Jornadas[id],ROW()-5)),"",SUMIFS(Cortes[propina],Cortes[id_jornada],INDEX(Jornadas[id],ROW()-5),Cortes[id_barbero],LOOKUP($AH$4,Barberos[nombre],Barberos[id])))</f>
        <v/>
      </c>
      <c r="AK362" s="20" t="str" cm="1">
        <f t="array" ref="AK362">IF(ISERROR(INDEX(Jornadas[id],ROW()-5)),"",SUMIFS(Adelantos[importe],Adelantos[id_jornada],INDEX(Jornadas[id],ROW()-5),Adelantos[id_barbero],LOOKUP($AH$4,Barberos[nombre],Barberos[id])))</f>
        <v/>
      </c>
      <c r="AL362" s="20" t="str" cm="1">
        <f t="array" ref="AL362">IF(ISERROR(INDEX(Jornadas[id],ROW()-5)),"",AI362+AJ362-AK362)</f>
        <v/>
      </c>
      <c r="AM362" s="1" t="str" cm="1">
        <f t="array" ref="AM362">IF(ISERROR(INDEX(Jornadas[id],ROW()-5)),"",COUNTIFS(_Cortes!$C:$C,INDEX(Jornadas[id],ROW()-5),_Cortes!$B:$B,LOOKUP($AM$4,_Barberos!$B:$B,_Barberos!$A:$A)))</f>
        <v/>
      </c>
      <c r="AN362" s="20" t="str" cm="1">
        <f t="array" ref="AN362">IF(ISERROR(INDEX(Jornadas[id],ROW()-5)),"",INT(SUMIFS(Cortes[importe],Cortes[id_jornada],INDEX(Jornadas[id],ROW()-5),Cortes[id_barbero],LOOKUP($AM$4,Barberos[nombre],Barberos[id]))*(INDEX(Jornadas[comision_barberos],1)/100)))</f>
        <v/>
      </c>
      <c r="AO362" s="20" t="str" cm="1">
        <f t="array" ref="AO362">IF(ISERROR(INDEX(Jornadas[id],ROW()-5)),"",SUMIFS(Cortes[propina],Cortes[id_jornada],INDEX(Jornadas[id],ROW()-5),Cortes[id_barbero],LOOKUP($AM$4,Barberos[nombre],Barberos[id])))</f>
        <v/>
      </c>
      <c r="AP362" s="20" t="str" cm="1">
        <f t="array" ref="AP362">IF(ISERROR(INDEX(Jornadas[id],ROW()-5)),"",SUMIFS(Adelantos[importe],Adelantos[id_jornada],INDEX(Jornadas[id],ROW()-5),Adelantos[id_barbero],LOOKUP($AM$4,Barberos[nombre],Barberos[id])))</f>
        <v/>
      </c>
      <c r="AQ362" s="20" t="str" cm="1">
        <f t="array" ref="AQ362">IF(ISERROR(INDEX(Jornadas[id],ROW()-5)),"",AN362+AO362-AP362)</f>
        <v/>
      </c>
      <c r="AR362" s="1" t="str" cm="1">
        <f t="array" ref="AR362">IF(ISERROR(INDEX(Jornadas[id],ROW()-5)),"",COUNTIFS(_Cortes!$C:$C,INDEX(Jornadas[id],ROW()-5),_Cortes!$B:$B,LOOKUP($AR$4,_Barberos!$B:$B,_Barberos!$A:$A)))</f>
        <v/>
      </c>
      <c r="AS362" s="20" t="str" cm="1">
        <f t="array" ref="AS362">IF(ISERROR(INDEX(Jornadas[id],ROW()-5)),"",INT(SUMIFS(Cortes[importe],Cortes[id_jornada],INDEX(Jornadas[id],ROW()-5),Cortes[id_barbero],LOOKUP($AR$4,Barberos[nombre],Barberos[id]))*(INDEX(Jornadas[comision_barberos],1)/100)))</f>
        <v/>
      </c>
      <c r="AT362" s="20" t="str" cm="1">
        <f t="array" ref="AT362">IF(ISERROR(INDEX(Jornadas[id],ROW()-5)),"",SUMIFS(Cortes[propina],Cortes[id_jornada],INDEX(Jornadas[id],ROW()-5),Cortes[id_barbero],LOOKUP($AR$4,Barberos[nombre],Barberos[id])))</f>
        <v/>
      </c>
      <c r="AU362" s="20" t="str" cm="1">
        <f t="array" ref="AU362">IF(ISERROR(INDEX(Jornadas[id],ROW()-5)),"",SUMIFS(Adelantos[importe],Adelantos[id_jornada],INDEX(Jornadas[id],ROW()-5),Adelantos[id_barbero],LOOKUP($AR$4,Barberos[nombre],Barberos[id])))</f>
        <v/>
      </c>
      <c r="AV362" s="20" t="str" cm="1">
        <f t="array" ref="AV362">IF(ISERROR(INDEX(Jornadas[id],ROW()-5)),"",AS362+AT362-AU362)</f>
        <v/>
      </c>
    </row>
    <row r="363" spans="1:48" ht="15" hidden="1" customHeight="1" x14ac:dyDescent="0.3">
      <c r="A363" s="51" t="str">
        <f t="shared" si="5"/>
        <v/>
      </c>
      <c r="B363" s="52"/>
      <c r="C363" s="36" t="str" cm="1">
        <f t="array" ref="C363">IF(ISERROR(INDEX(Jornadas[id],ROW()-5)),"",INDEX(Jornadas[fecha],ROW()-5))</f>
        <v/>
      </c>
      <c r="D363" s="2" t="str" cm="1">
        <f t="array" ref="D363">IF(ISERROR(INDEX(Jornadas[id],ROW()-5)),"",COUNTIFS(_Cortes!$C:$C,INDEX(Jornadas[id],ROW()-5),_Cortes!$B:$B,LOOKUP($D$4,_Barberos!$B:$B,_Barberos!$A:$A)))</f>
        <v/>
      </c>
      <c r="E363" s="21" t="str" cm="1">
        <f t="array" ref="E363">IF(ISERROR(INDEX(Jornadas[id],ROW()-5)),"",INT(SUMIFS(Cortes[importe],Cortes[id_jornada],INDEX(Jornadas[id],ROW()-5),Cortes[id_barbero],LOOKUP($D$4,Barberos[nombre],Barberos[id]))*(INDEX(Jornadas[comision_barberos],1)/100)))</f>
        <v/>
      </c>
      <c r="F363" s="21" t="str" cm="1">
        <f t="array" ref="F363">IF(ISERROR(INDEX(Jornadas[id],ROW()-5)),"",SUMIFS(Cortes[propina],Cortes[id_jornada],INDEX(Jornadas[id],ROW()-5),Cortes[id_barbero],LOOKUP($D$4,Barberos[nombre],Barberos[id])))</f>
        <v/>
      </c>
      <c r="G363" s="21" t="str" cm="1">
        <f t="array" ref="G363">IF(ISERROR(INDEX(Jornadas[id],ROW()-5)),"",SUMIFS(Adelantos[importe],Adelantos[id_jornada],INDEX(Jornadas[id],ROW()-5),Adelantos[id_barbero],LOOKUP($D$4,Barberos[nombre],Barberos[id])))</f>
        <v/>
      </c>
      <c r="H363" s="21" t="str" cm="1">
        <f t="array" ref="H363">IF(ISERROR(INDEX(Jornadas[id],ROW()-5)),"",E363+F363-G363)</f>
        <v/>
      </c>
      <c r="I363" s="2" t="str" cm="1">
        <f t="array" ref="I363">IF(ISERROR(INDEX(Jornadas[id],ROW()-5)),"",COUNTIFS(_Cortes!$C:$C,INDEX(Jornadas[id],ROW()-5),_Cortes!$B:$B,LOOKUP($I$4,_Barberos!$B:$B,_Barberos!$A:$A)))</f>
        <v/>
      </c>
      <c r="J363" s="21" t="str" cm="1">
        <f t="array" ref="J363">IF(ISERROR(INDEX(Jornadas[id],ROW()-5)),"",INT(SUMIFS(Cortes[importe],Cortes[id_jornada],INDEX(Jornadas[id],ROW()-5),Cortes[id_barbero],LOOKUP($I$4,Barberos[nombre],Barberos[id]))*(INDEX(Jornadas[comision_barberos],1)/100)))</f>
        <v/>
      </c>
      <c r="K363" s="21" t="str" cm="1">
        <f t="array" ref="K363">IF(ISERROR(INDEX(Jornadas[id],ROW()-5)),"",SUMIFS(Cortes[propina],Cortes[id_jornada],INDEX(Jornadas[id],ROW()-5),Cortes[id_barbero],LOOKUP($I$4,Barberos[nombre],Barberos[id])))</f>
        <v/>
      </c>
      <c r="L363" s="21" t="str" cm="1">
        <f t="array" ref="L363">IF(ISERROR(INDEX(Jornadas[id],ROW()-5)),"",SUMIFS(Adelantos[importe],Adelantos[id_jornada],INDEX(Jornadas[id],ROW()-5),Adelantos[id_barbero],LOOKUP($I$4,Barberos[nombre],Barberos[id])))</f>
        <v/>
      </c>
      <c r="M363" s="21" t="str" cm="1">
        <f t="array" ref="M363">IF(ISERROR(INDEX(Jornadas[id],ROW()-5)),"",J363+K363-L363)</f>
        <v/>
      </c>
      <c r="N363" s="2" t="str" cm="1">
        <f t="array" ref="N363">IF(ISERROR(INDEX(Jornadas[id],ROW()-5)),"",COUNTIFS(_Cortes!$C:$C,INDEX(Jornadas[id],ROW()-5),_Cortes!$B:$B,LOOKUP($N$4,_Barberos!$B:$B,_Barberos!$A:$A)))</f>
        <v/>
      </c>
      <c r="O363" s="21" t="str" cm="1">
        <f t="array" ref="O363">IF(ISERROR(INDEX(Jornadas[id],ROW()-5)),"",INT(SUMIFS(Cortes[importe],Cortes[id_jornada],INDEX(Jornadas[id],ROW()-5),Cortes[id_barbero],LOOKUP($N$4,Barberos[nombre],Barberos[id]))*(INDEX(Jornadas[comision_barberos],1)/100)))</f>
        <v/>
      </c>
      <c r="P363" s="21" t="str" cm="1">
        <f t="array" ref="P363">IF(ISERROR(INDEX(Jornadas[id],ROW()-5)),"",SUMIFS(Cortes[propina],Cortes[id_jornada],INDEX(Jornadas[id],ROW()-5),Cortes[id_barbero],LOOKUP($N$4,Barberos[nombre],Barberos[id])))</f>
        <v/>
      </c>
      <c r="Q363" s="21" t="str" cm="1">
        <f t="array" ref="Q363">IF(ISERROR(INDEX(Jornadas[id],ROW()-5)),"",SUMIFS(Adelantos[importe],Adelantos[id_jornada],INDEX(Jornadas[id],ROW()-5),Adelantos[id_barbero],LOOKUP($N$4,Barberos[nombre],Barberos[id])))</f>
        <v/>
      </c>
      <c r="R363" s="21" t="str" cm="1">
        <f t="array" ref="R363">IF(ISERROR(INDEX(Jornadas[id],ROW()-5)),"",O363+P363-Q363)</f>
        <v/>
      </c>
      <c r="S363" s="2" t="str" cm="1">
        <f t="array" ref="S363">IF(ISERROR(INDEX(Jornadas[id],ROW()-5)),"",COUNTIFS(_Cortes!$C:$C,INDEX(Jornadas[id],ROW()-5),_Cortes!$B:$B,LOOKUP($S$4,_Barberos!$B:$B,_Barberos!$A:$A)))</f>
        <v/>
      </c>
      <c r="T363" s="21" t="str" cm="1">
        <f t="array" ref="T363">IF(ISERROR(INDEX(Jornadas[id],ROW()-5)),"",INT(SUMIFS(Cortes[importe],Cortes[id_jornada],INDEX(Jornadas[id],ROW()-5),Cortes[id_barbero],LOOKUP($S$4,Barberos[nombre],Barberos[id]))*(INDEX(Jornadas[comision_barberos],1)/100)))</f>
        <v/>
      </c>
      <c r="U363" s="21" t="str" cm="1">
        <f t="array" ref="U363">IF(ISERROR(INDEX(Jornadas[id],ROW()-5)),"",SUMIFS(Cortes[propina],Cortes[id_jornada],INDEX(Jornadas[id],ROW()-5),Cortes[id_barbero],LOOKUP($S$4,Barberos[nombre],Barberos[id])))</f>
        <v/>
      </c>
      <c r="V363" s="21" t="str" cm="1">
        <f t="array" ref="V363">IF(ISERROR(INDEX(Jornadas[id],ROW()-5)),"",SUMIFS(Adelantos[importe],Adelantos[id_jornada],INDEX(Jornadas[id],ROW()-5),Adelantos[id_barbero],LOOKUP($S$4,Barberos[nombre],Barberos[id])))</f>
        <v/>
      </c>
      <c r="W363" s="21" t="str" cm="1">
        <f t="array" ref="W363">IF(ISERROR(INDEX(Jornadas[id],ROW()-5)),"",T363+U363-V363)</f>
        <v/>
      </c>
      <c r="X363" s="2" t="str" cm="1">
        <f t="array" ref="X363">IF(ISERROR(INDEX(Jornadas[id],ROW()-5)),"",COUNTIFS(_Cortes!$C:$C,INDEX(Jornadas[id],ROW()-5),_Cortes!$B:$B,LOOKUP($X$4,_Barberos!$B:$B,_Barberos!$A:$A)))</f>
        <v/>
      </c>
      <c r="Y363" s="21" t="str" cm="1">
        <f t="array" ref="Y363">IF(ISERROR(INDEX(Jornadas[id],ROW()-5)),"",INT(SUMIFS(Cortes[importe],Cortes[id_jornada],INDEX(Jornadas[id],ROW()-5),Cortes[id_barbero],LOOKUP($X$4,Barberos[nombre],Barberos[id]))*(INDEX(Jornadas[comision_barberos],1)/100)))</f>
        <v/>
      </c>
      <c r="Z363" s="21" t="str" cm="1">
        <f t="array" ref="Z363">IF(ISERROR(INDEX(Jornadas[id],ROW()-5)),"",SUMIFS(Cortes[propina],Cortes[id_jornada],INDEX(Jornadas[id],ROW()-5),Cortes[id_barbero],LOOKUP($X$4,Barberos[nombre],Barberos[id])))</f>
        <v/>
      </c>
      <c r="AA363" s="21" t="str" cm="1">
        <f t="array" ref="AA363">IF(ISERROR(INDEX(Jornadas[id],ROW()-5)),"",SUMIFS(Adelantos[importe],Adelantos[id_jornada],INDEX(Jornadas[id],ROW()-5),Adelantos[id_barbero],LOOKUP($X$4,Barberos[nombre],Barberos[id])))</f>
        <v/>
      </c>
      <c r="AB363" s="21" t="str" cm="1">
        <f t="array" ref="AB363">IF(ISERROR(INDEX(Jornadas[id],ROW()-5)),"",Y363+Z363-AA363)</f>
        <v/>
      </c>
      <c r="AC363" s="2" t="str" cm="1">
        <f t="array" ref="AC363">IF(ISERROR(INDEX(Jornadas[id],ROW()-5)),"",COUNTIFS(_Cortes!$C:$C,INDEX(Jornadas[id],ROW()-5),_Cortes!$B:$B,LOOKUP($AC$4,_Barberos!$B:$B,_Barberos!$A:$A)))</f>
        <v/>
      </c>
      <c r="AD363" s="21" t="str" cm="1">
        <f t="array" ref="AD363">IF(ISERROR(INDEX(Jornadas[id],ROW()-5)),"",INT(SUMIFS(Cortes[importe],Cortes[id_jornada],INDEX(Jornadas[id],ROW()-5),Cortes[id_barbero],LOOKUP($AC$4,Barberos[nombre],Barberos[id]))*(INDEX(Jornadas[comision_barberos],1)/100)))</f>
        <v/>
      </c>
      <c r="AE363" s="21" t="str" cm="1">
        <f t="array" ref="AE363">IF(ISERROR(INDEX(Jornadas[id],ROW()-5)),"",SUMIFS(Cortes[propina],Cortes[id_jornada],INDEX(Jornadas[id],ROW()-5),Cortes[id_barbero],LOOKUP($AC$4,Barberos[nombre],Barberos[id])))</f>
        <v/>
      </c>
      <c r="AF363" s="21" t="str" cm="1">
        <f t="array" ref="AF363">IF(ISERROR(INDEX(Jornadas[id],ROW()-5)),"",SUMIFS(Adelantos[importe],Adelantos[id_jornada],INDEX(Jornadas[id],ROW()-5),Adelantos[id_barbero],LOOKUP($AC$4,Barberos[nombre],Barberos[id])))</f>
        <v/>
      </c>
      <c r="AG363" s="21" t="str" cm="1">
        <f t="array" ref="AG363">IF(ISERROR(INDEX(Jornadas[id],ROW()-5)),"",AD363+AE363-AF363)</f>
        <v/>
      </c>
      <c r="AH363" s="2" t="str" cm="1">
        <f t="array" ref="AH363">IF(ISERROR(INDEX(Jornadas[id],ROW()-5)),"",COUNTIFS(_Cortes!$C:$C,INDEX(Jornadas[id],ROW()-5),_Cortes!$B:$B,LOOKUP($AH$4,_Barberos!$B:$B,_Barberos!$A:$A)))</f>
        <v/>
      </c>
      <c r="AI363" s="21" t="str" cm="1">
        <f t="array" ref="AI363">IF(ISERROR(INDEX(Jornadas[id],ROW()-5)),"",INT(SUMIFS(Cortes[importe],Cortes[id_jornada],INDEX(Jornadas[id],ROW()-5),Cortes[id_barbero],LOOKUP($AH$4,Barberos[nombre],Barberos[id]))*(INDEX(Jornadas[comision_barberos],1)/100)))</f>
        <v/>
      </c>
      <c r="AJ363" s="21" t="str" cm="1">
        <f t="array" ref="AJ363">IF(ISERROR(INDEX(Jornadas[id],ROW()-5)),"",SUMIFS(Cortes[propina],Cortes[id_jornada],INDEX(Jornadas[id],ROW()-5),Cortes[id_barbero],LOOKUP($AH$4,Barberos[nombre],Barberos[id])))</f>
        <v/>
      </c>
      <c r="AK363" s="21" t="str" cm="1">
        <f t="array" ref="AK363">IF(ISERROR(INDEX(Jornadas[id],ROW()-5)),"",SUMIFS(Adelantos[importe],Adelantos[id_jornada],INDEX(Jornadas[id],ROW()-5),Adelantos[id_barbero],LOOKUP($AH$4,Barberos[nombre],Barberos[id])))</f>
        <v/>
      </c>
      <c r="AL363" s="21" t="str" cm="1">
        <f t="array" ref="AL363">IF(ISERROR(INDEX(Jornadas[id],ROW()-5)),"",AI363+AJ363-AK363)</f>
        <v/>
      </c>
      <c r="AM363" s="2" t="str" cm="1">
        <f t="array" ref="AM363">IF(ISERROR(INDEX(Jornadas[id],ROW()-5)),"",COUNTIFS(_Cortes!$C:$C,INDEX(Jornadas[id],ROW()-5),_Cortes!$B:$B,LOOKUP($AM$4,_Barberos!$B:$B,_Barberos!$A:$A)))</f>
        <v/>
      </c>
      <c r="AN363" s="21" t="str" cm="1">
        <f t="array" ref="AN363">IF(ISERROR(INDEX(Jornadas[id],ROW()-5)),"",INT(SUMIFS(Cortes[importe],Cortes[id_jornada],INDEX(Jornadas[id],ROW()-5),Cortes[id_barbero],LOOKUP($AM$4,Barberos[nombre],Barberos[id]))*(INDEX(Jornadas[comision_barberos],1)/100)))</f>
        <v/>
      </c>
      <c r="AO363" s="21" t="str" cm="1">
        <f t="array" ref="AO363">IF(ISERROR(INDEX(Jornadas[id],ROW()-5)),"",SUMIFS(Cortes[propina],Cortes[id_jornada],INDEX(Jornadas[id],ROW()-5),Cortes[id_barbero],LOOKUP($AM$4,Barberos[nombre],Barberos[id])))</f>
        <v/>
      </c>
      <c r="AP363" s="21" t="str" cm="1">
        <f t="array" ref="AP363">IF(ISERROR(INDEX(Jornadas[id],ROW()-5)),"",SUMIFS(Adelantos[importe],Adelantos[id_jornada],INDEX(Jornadas[id],ROW()-5),Adelantos[id_barbero],LOOKUP($AM$4,Barberos[nombre],Barberos[id])))</f>
        <v/>
      </c>
      <c r="AQ363" s="21" t="str" cm="1">
        <f t="array" ref="AQ363">IF(ISERROR(INDEX(Jornadas[id],ROW()-5)),"",AN363+AO363-AP363)</f>
        <v/>
      </c>
      <c r="AR363" s="2" t="str" cm="1">
        <f t="array" ref="AR363">IF(ISERROR(INDEX(Jornadas[id],ROW()-5)),"",COUNTIFS(_Cortes!$C:$C,INDEX(Jornadas[id],ROW()-5),_Cortes!$B:$B,LOOKUP($AR$4,_Barberos!$B:$B,_Barberos!$A:$A)))</f>
        <v/>
      </c>
      <c r="AS363" s="21" t="str" cm="1">
        <f t="array" ref="AS363">IF(ISERROR(INDEX(Jornadas[id],ROW()-5)),"",INT(SUMIFS(Cortes[importe],Cortes[id_jornada],INDEX(Jornadas[id],ROW()-5),Cortes[id_barbero],LOOKUP($AR$4,Barberos[nombre],Barberos[id]))*(INDEX(Jornadas[comision_barberos],1)/100)))</f>
        <v/>
      </c>
      <c r="AT363" s="21" t="str" cm="1">
        <f t="array" ref="AT363">IF(ISERROR(INDEX(Jornadas[id],ROW()-5)),"",SUMIFS(Cortes[propina],Cortes[id_jornada],INDEX(Jornadas[id],ROW()-5),Cortes[id_barbero],LOOKUP($AR$4,Barberos[nombre],Barberos[id])))</f>
        <v/>
      </c>
      <c r="AU363" s="21" t="str" cm="1">
        <f t="array" ref="AU363">IF(ISERROR(INDEX(Jornadas[id],ROW()-5)),"",SUMIFS(Adelantos[importe],Adelantos[id_jornada],INDEX(Jornadas[id],ROW()-5),Adelantos[id_barbero],LOOKUP($AR$4,Barberos[nombre],Barberos[id])))</f>
        <v/>
      </c>
      <c r="AV363" s="21" t="str" cm="1">
        <f t="array" ref="AV363">IF(ISERROR(INDEX(Jornadas[id],ROW()-5)),"",AS363+AT363-AU363)</f>
        <v/>
      </c>
    </row>
    <row r="364" spans="1:48" ht="15" hidden="1" customHeight="1" x14ac:dyDescent="0.3">
      <c r="A364" s="53" t="str">
        <f t="shared" si="5"/>
        <v/>
      </c>
      <c r="B364" s="54"/>
      <c r="C364" s="38" t="str" cm="1">
        <f t="array" ref="C364">IF(ISERROR(INDEX(Jornadas[id],ROW()-5)),"",INDEX(Jornadas[fecha],ROW()-5))</f>
        <v/>
      </c>
      <c r="D364" s="1" t="str" cm="1">
        <f t="array" ref="D364">IF(ISERROR(INDEX(Jornadas[id],ROW()-5)),"",COUNTIFS(_Cortes!$C:$C,INDEX(Jornadas[id],ROW()-5),_Cortes!$B:$B,LOOKUP($D$4,_Barberos!$B:$B,_Barberos!$A:$A)))</f>
        <v/>
      </c>
      <c r="E364" s="20" t="str" cm="1">
        <f t="array" ref="E364">IF(ISERROR(INDEX(Jornadas[id],ROW()-5)),"",INT(SUMIFS(Cortes[importe],Cortes[id_jornada],INDEX(Jornadas[id],ROW()-5),Cortes[id_barbero],LOOKUP($D$4,Barberos[nombre],Barberos[id]))*(INDEX(Jornadas[comision_barberos],1)/100)))</f>
        <v/>
      </c>
      <c r="F364" s="20" t="str" cm="1">
        <f t="array" ref="F364">IF(ISERROR(INDEX(Jornadas[id],ROW()-5)),"",SUMIFS(Cortes[propina],Cortes[id_jornada],INDEX(Jornadas[id],ROW()-5),Cortes[id_barbero],LOOKUP($D$4,Barberos[nombre],Barberos[id])))</f>
        <v/>
      </c>
      <c r="G364" s="20" t="str" cm="1">
        <f t="array" ref="G364">IF(ISERROR(INDEX(Jornadas[id],ROW()-5)),"",SUMIFS(Adelantos[importe],Adelantos[id_jornada],INDEX(Jornadas[id],ROW()-5),Adelantos[id_barbero],LOOKUP($D$4,Barberos[nombre],Barberos[id])))</f>
        <v/>
      </c>
      <c r="H364" s="20" t="str" cm="1">
        <f t="array" ref="H364">IF(ISERROR(INDEX(Jornadas[id],ROW()-5)),"",E364+F364-G364)</f>
        <v/>
      </c>
      <c r="I364" s="1" t="str" cm="1">
        <f t="array" ref="I364">IF(ISERROR(INDEX(Jornadas[id],ROW()-5)),"",COUNTIFS(_Cortes!$C:$C,INDEX(Jornadas[id],ROW()-5),_Cortes!$B:$B,LOOKUP($I$4,_Barberos!$B:$B,_Barberos!$A:$A)))</f>
        <v/>
      </c>
      <c r="J364" s="20" t="str" cm="1">
        <f t="array" ref="J364">IF(ISERROR(INDEX(Jornadas[id],ROW()-5)),"",INT(SUMIFS(Cortes[importe],Cortes[id_jornada],INDEX(Jornadas[id],ROW()-5),Cortes[id_barbero],LOOKUP($I$4,Barberos[nombre],Barberos[id]))*(INDEX(Jornadas[comision_barberos],1)/100)))</f>
        <v/>
      </c>
      <c r="K364" s="20" t="str" cm="1">
        <f t="array" ref="K364">IF(ISERROR(INDEX(Jornadas[id],ROW()-5)),"",SUMIFS(Cortes[propina],Cortes[id_jornada],INDEX(Jornadas[id],ROW()-5),Cortes[id_barbero],LOOKUP($I$4,Barberos[nombre],Barberos[id])))</f>
        <v/>
      </c>
      <c r="L364" s="20" t="str" cm="1">
        <f t="array" ref="L364">IF(ISERROR(INDEX(Jornadas[id],ROW()-5)),"",SUMIFS(Adelantos[importe],Adelantos[id_jornada],INDEX(Jornadas[id],ROW()-5),Adelantos[id_barbero],LOOKUP($I$4,Barberos[nombre],Barberos[id])))</f>
        <v/>
      </c>
      <c r="M364" s="20" t="str" cm="1">
        <f t="array" ref="M364">IF(ISERROR(INDEX(Jornadas[id],ROW()-5)),"",J364+K364-L364)</f>
        <v/>
      </c>
      <c r="N364" s="1" t="str" cm="1">
        <f t="array" ref="N364">IF(ISERROR(INDEX(Jornadas[id],ROW()-5)),"",COUNTIFS(_Cortes!$C:$C,INDEX(Jornadas[id],ROW()-5),_Cortes!$B:$B,LOOKUP($N$4,_Barberos!$B:$B,_Barberos!$A:$A)))</f>
        <v/>
      </c>
      <c r="O364" s="20" t="str" cm="1">
        <f t="array" ref="O364">IF(ISERROR(INDEX(Jornadas[id],ROW()-5)),"",INT(SUMIFS(Cortes[importe],Cortes[id_jornada],INDEX(Jornadas[id],ROW()-5),Cortes[id_barbero],LOOKUP($N$4,Barberos[nombre],Barberos[id]))*(INDEX(Jornadas[comision_barberos],1)/100)))</f>
        <v/>
      </c>
      <c r="P364" s="20" t="str" cm="1">
        <f t="array" ref="P364">IF(ISERROR(INDEX(Jornadas[id],ROW()-5)),"",SUMIFS(Cortes[propina],Cortes[id_jornada],INDEX(Jornadas[id],ROW()-5),Cortes[id_barbero],LOOKUP($N$4,Barberos[nombre],Barberos[id])))</f>
        <v/>
      </c>
      <c r="Q364" s="20" t="str" cm="1">
        <f t="array" ref="Q364">IF(ISERROR(INDEX(Jornadas[id],ROW()-5)),"",SUMIFS(Adelantos[importe],Adelantos[id_jornada],INDEX(Jornadas[id],ROW()-5),Adelantos[id_barbero],LOOKUP($N$4,Barberos[nombre],Barberos[id])))</f>
        <v/>
      </c>
      <c r="R364" s="20" t="str" cm="1">
        <f t="array" ref="R364">IF(ISERROR(INDEX(Jornadas[id],ROW()-5)),"",O364+P364-Q364)</f>
        <v/>
      </c>
      <c r="S364" s="1" t="str" cm="1">
        <f t="array" ref="S364">IF(ISERROR(INDEX(Jornadas[id],ROW()-5)),"",COUNTIFS(_Cortes!$C:$C,INDEX(Jornadas[id],ROW()-5),_Cortes!$B:$B,LOOKUP($S$4,_Barberos!$B:$B,_Barberos!$A:$A)))</f>
        <v/>
      </c>
      <c r="T364" s="20" t="str" cm="1">
        <f t="array" ref="T364">IF(ISERROR(INDEX(Jornadas[id],ROW()-5)),"",INT(SUMIFS(Cortes[importe],Cortes[id_jornada],INDEX(Jornadas[id],ROW()-5),Cortes[id_barbero],LOOKUP($S$4,Barberos[nombre],Barberos[id]))*(INDEX(Jornadas[comision_barberos],1)/100)))</f>
        <v/>
      </c>
      <c r="U364" s="20" t="str" cm="1">
        <f t="array" ref="U364">IF(ISERROR(INDEX(Jornadas[id],ROW()-5)),"",SUMIFS(Cortes[propina],Cortes[id_jornada],INDEX(Jornadas[id],ROW()-5),Cortes[id_barbero],LOOKUP($S$4,Barberos[nombre],Barberos[id])))</f>
        <v/>
      </c>
      <c r="V364" s="20" t="str" cm="1">
        <f t="array" ref="V364">IF(ISERROR(INDEX(Jornadas[id],ROW()-5)),"",SUMIFS(Adelantos[importe],Adelantos[id_jornada],INDEX(Jornadas[id],ROW()-5),Adelantos[id_barbero],LOOKUP($S$4,Barberos[nombre],Barberos[id])))</f>
        <v/>
      </c>
      <c r="W364" s="20" t="str" cm="1">
        <f t="array" ref="W364">IF(ISERROR(INDEX(Jornadas[id],ROW()-5)),"",T364+U364-V364)</f>
        <v/>
      </c>
      <c r="X364" s="1" t="str" cm="1">
        <f t="array" ref="X364">IF(ISERROR(INDEX(Jornadas[id],ROW()-5)),"",COUNTIFS(_Cortes!$C:$C,INDEX(Jornadas[id],ROW()-5),_Cortes!$B:$B,LOOKUP($X$4,_Barberos!$B:$B,_Barberos!$A:$A)))</f>
        <v/>
      </c>
      <c r="Y364" s="20" t="str" cm="1">
        <f t="array" ref="Y364">IF(ISERROR(INDEX(Jornadas[id],ROW()-5)),"",INT(SUMIFS(Cortes[importe],Cortes[id_jornada],INDEX(Jornadas[id],ROW()-5),Cortes[id_barbero],LOOKUP($X$4,Barberos[nombre],Barberos[id]))*(INDEX(Jornadas[comision_barberos],1)/100)))</f>
        <v/>
      </c>
      <c r="Z364" s="20" t="str" cm="1">
        <f t="array" ref="Z364">IF(ISERROR(INDEX(Jornadas[id],ROW()-5)),"",SUMIFS(Cortes[propina],Cortes[id_jornada],INDEX(Jornadas[id],ROW()-5),Cortes[id_barbero],LOOKUP($X$4,Barberos[nombre],Barberos[id])))</f>
        <v/>
      </c>
      <c r="AA364" s="20" t="str" cm="1">
        <f t="array" ref="AA364">IF(ISERROR(INDEX(Jornadas[id],ROW()-5)),"",SUMIFS(Adelantos[importe],Adelantos[id_jornada],INDEX(Jornadas[id],ROW()-5),Adelantos[id_barbero],LOOKUP($X$4,Barberos[nombre],Barberos[id])))</f>
        <v/>
      </c>
      <c r="AB364" s="20" t="str" cm="1">
        <f t="array" ref="AB364">IF(ISERROR(INDEX(Jornadas[id],ROW()-5)),"",Y364+Z364-AA364)</f>
        <v/>
      </c>
      <c r="AC364" s="1" t="str" cm="1">
        <f t="array" ref="AC364">IF(ISERROR(INDEX(Jornadas[id],ROW()-5)),"",COUNTIFS(_Cortes!$C:$C,INDEX(Jornadas[id],ROW()-5),_Cortes!$B:$B,LOOKUP($AC$4,_Barberos!$B:$B,_Barberos!$A:$A)))</f>
        <v/>
      </c>
      <c r="AD364" s="20" t="str" cm="1">
        <f t="array" ref="AD364">IF(ISERROR(INDEX(Jornadas[id],ROW()-5)),"",INT(SUMIFS(Cortes[importe],Cortes[id_jornada],INDEX(Jornadas[id],ROW()-5),Cortes[id_barbero],LOOKUP($AC$4,Barberos[nombre],Barberos[id]))*(INDEX(Jornadas[comision_barberos],1)/100)))</f>
        <v/>
      </c>
      <c r="AE364" s="20" t="str" cm="1">
        <f t="array" ref="AE364">IF(ISERROR(INDEX(Jornadas[id],ROW()-5)),"",SUMIFS(Cortes[propina],Cortes[id_jornada],INDEX(Jornadas[id],ROW()-5),Cortes[id_barbero],LOOKUP($AC$4,Barberos[nombre],Barberos[id])))</f>
        <v/>
      </c>
      <c r="AF364" s="20" t="str" cm="1">
        <f t="array" ref="AF364">IF(ISERROR(INDEX(Jornadas[id],ROW()-5)),"",SUMIFS(Adelantos[importe],Adelantos[id_jornada],INDEX(Jornadas[id],ROW()-5),Adelantos[id_barbero],LOOKUP($AC$4,Barberos[nombre],Barberos[id])))</f>
        <v/>
      </c>
      <c r="AG364" s="20" t="str" cm="1">
        <f t="array" ref="AG364">IF(ISERROR(INDEX(Jornadas[id],ROW()-5)),"",AD364+AE364-AF364)</f>
        <v/>
      </c>
      <c r="AH364" s="1" t="str" cm="1">
        <f t="array" ref="AH364">IF(ISERROR(INDEX(Jornadas[id],ROW()-5)),"",COUNTIFS(_Cortes!$C:$C,INDEX(Jornadas[id],ROW()-5),_Cortes!$B:$B,LOOKUP($AH$4,_Barberos!$B:$B,_Barberos!$A:$A)))</f>
        <v/>
      </c>
      <c r="AI364" s="20" t="str" cm="1">
        <f t="array" ref="AI364">IF(ISERROR(INDEX(Jornadas[id],ROW()-5)),"",INT(SUMIFS(Cortes[importe],Cortes[id_jornada],INDEX(Jornadas[id],ROW()-5),Cortes[id_barbero],LOOKUP($AH$4,Barberos[nombre],Barberos[id]))*(INDEX(Jornadas[comision_barberos],1)/100)))</f>
        <v/>
      </c>
      <c r="AJ364" s="20" t="str" cm="1">
        <f t="array" ref="AJ364">IF(ISERROR(INDEX(Jornadas[id],ROW()-5)),"",SUMIFS(Cortes[propina],Cortes[id_jornada],INDEX(Jornadas[id],ROW()-5),Cortes[id_barbero],LOOKUP($AH$4,Barberos[nombre],Barberos[id])))</f>
        <v/>
      </c>
      <c r="AK364" s="20" t="str" cm="1">
        <f t="array" ref="AK364">IF(ISERROR(INDEX(Jornadas[id],ROW()-5)),"",SUMIFS(Adelantos[importe],Adelantos[id_jornada],INDEX(Jornadas[id],ROW()-5),Adelantos[id_barbero],LOOKUP($AH$4,Barberos[nombre],Barberos[id])))</f>
        <v/>
      </c>
      <c r="AL364" s="20" t="str" cm="1">
        <f t="array" ref="AL364">IF(ISERROR(INDEX(Jornadas[id],ROW()-5)),"",AI364+AJ364-AK364)</f>
        <v/>
      </c>
      <c r="AM364" s="1" t="str" cm="1">
        <f t="array" ref="AM364">IF(ISERROR(INDEX(Jornadas[id],ROW()-5)),"",COUNTIFS(_Cortes!$C:$C,INDEX(Jornadas[id],ROW()-5),_Cortes!$B:$B,LOOKUP($AM$4,_Barberos!$B:$B,_Barberos!$A:$A)))</f>
        <v/>
      </c>
      <c r="AN364" s="20" t="str" cm="1">
        <f t="array" ref="AN364">IF(ISERROR(INDEX(Jornadas[id],ROW()-5)),"",INT(SUMIFS(Cortes[importe],Cortes[id_jornada],INDEX(Jornadas[id],ROW()-5),Cortes[id_barbero],LOOKUP($AM$4,Barberos[nombre],Barberos[id]))*(INDEX(Jornadas[comision_barberos],1)/100)))</f>
        <v/>
      </c>
      <c r="AO364" s="20" t="str" cm="1">
        <f t="array" ref="AO364">IF(ISERROR(INDEX(Jornadas[id],ROW()-5)),"",SUMIFS(Cortes[propina],Cortes[id_jornada],INDEX(Jornadas[id],ROW()-5),Cortes[id_barbero],LOOKUP($AM$4,Barberos[nombre],Barberos[id])))</f>
        <v/>
      </c>
      <c r="AP364" s="20" t="str" cm="1">
        <f t="array" ref="AP364">IF(ISERROR(INDEX(Jornadas[id],ROW()-5)),"",SUMIFS(Adelantos[importe],Adelantos[id_jornada],INDEX(Jornadas[id],ROW()-5),Adelantos[id_barbero],LOOKUP($AM$4,Barberos[nombre],Barberos[id])))</f>
        <v/>
      </c>
      <c r="AQ364" s="20" t="str" cm="1">
        <f t="array" ref="AQ364">IF(ISERROR(INDEX(Jornadas[id],ROW()-5)),"",AN364+AO364-AP364)</f>
        <v/>
      </c>
      <c r="AR364" s="1" t="str" cm="1">
        <f t="array" ref="AR364">IF(ISERROR(INDEX(Jornadas[id],ROW()-5)),"",COUNTIFS(_Cortes!$C:$C,INDEX(Jornadas[id],ROW()-5),_Cortes!$B:$B,LOOKUP($AR$4,_Barberos!$B:$B,_Barberos!$A:$A)))</f>
        <v/>
      </c>
      <c r="AS364" s="20" t="str" cm="1">
        <f t="array" ref="AS364">IF(ISERROR(INDEX(Jornadas[id],ROW()-5)),"",INT(SUMIFS(Cortes[importe],Cortes[id_jornada],INDEX(Jornadas[id],ROW()-5),Cortes[id_barbero],LOOKUP($AR$4,Barberos[nombre],Barberos[id]))*(INDEX(Jornadas[comision_barberos],1)/100)))</f>
        <v/>
      </c>
      <c r="AT364" s="20" t="str" cm="1">
        <f t="array" ref="AT364">IF(ISERROR(INDEX(Jornadas[id],ROW()-5)),"",SUMIFS(Cortes[propina],Cortes[id_jornada],INDEX(Jornadas[id],ROW()-5),Cortes[id_barbero],LOOKUP($AR$4,Barberos[nombre],Barberos[id])))</f>
        <v/>
      </c>
      <c r="AU364" s="20" t="str" cm="1">
        <f t="array" ref="AU364">IF(ISERROR(INDEX(Jornadas[id],ROW()-5)),"",SUMIFS(Adelantos[importe],Adelantos[id_jornada],INDEX(Jornadas[id],ROW()-5),Adelantos[id_barbero],LOOKUP($AR$4,Barberos[nombre],Barberos[id])))</f>
        <v/>
      </c>
      <c r="AV364" s="20" t="str" cm="1">
        <f t="array" ref="AV364">IF(ISERROR(INDEX(Jornadas[id],ROW()-5)),"",AS364+AT364-AU364)</f>
        <v/>
      </c>
    </row>
    <row r="365" spans="1:48" ht="15" hidden="1" customHeight="1" x14ac:dyDescent="0.3">
      <c r="A365" s="51" t="str">
        <f t="shared" si="5"/>
        <v/>
      </c>
      <c r="B365" s="52"/>
      <c r="C365" s="36" t="str" cm="1">
        <f t="array" ref="C365">IF(ISERROR(INDEX(Jornadas[id],ROW()-5)),"",INDEX(Jornadas[fecha],ROW()-5))</f>
        <v/>
      </c>
      <c r="D365" s="2" t="str" cm="1">
        <f t="array" ref="D365">IF(ISERROR(INDEX(Jornadas[id],ROW()-5)),"",COUNTIFS(_Cortes!$C:$C,INDEX(Jornadas[id],ROW()-5),_Cortes!$B:$B,LOOKUP($D$4,_Barberos!$B:$B,_Barberos!$A:$A)))</f>
        <v/>
      </c>
      <c r="E365" s="21" t="str" cm="1">
        <f t="array" ref="E365">IF(ISERROR(INDEX(Jornadas[id],ROW()-5)),"",INT(SUMIFS(Cortes[importe],Cortes[id_jornada],INDEX(Jornadas[id],ROW()-5),Cortes[id_barbero],LOOKUP($D$4,Barberos[nombre],Barberos[id]))*(INDEX(Jornadas[comision_barberos],1)/100)))</f>
        <v/>
      </c>
      <c r="F365" s="21" t="str" cm="1">
        <f t="array" ref="F365">IF(ISERROR(INDEX(Jornadas[id],ROW()-5)),"",SUMIFS(Cortes[propina],Cortes[id_jornada],INDEX(Jornadas[id],ROW()-5),Cortes[id_barbero],LOOKUP($D$4,Barberos[nombre],Barberos[id])))</f>
        <v/>
      </c>
      <c r="G365" s="21" t="str" cm="1">
        <f t="array" ref="G365">IF(ISERROR(INDEX(Jornadas[id],ROW()-5)),"",SUMIFS(Adelantos[importe],Adelantos[id_jornada],INDEX(Jornadas[id],ROW()-5),Adelantos[id_barbero],LOOKUP($D$4,Barberos[nombre],Barberos[id])))</f>
        <v/>
      </c>
      <c r="H365" s="21" t="str" cm="1">
        <f t="array" ref="H365">IF(ISERROR(INDEX(Jornadas[id],ROW()-5)),"",E365+F365-G365)</f>
        <v/>
      </c>
      <c r="I365" s="2" t="str" cm="1">
        <f t="array" ref="I365">IF(ISERROR(INDEX(Jornadas[id],ROW()-5)),"",COUNTIFS(_Cortes!$C:$C,INDEX(Jornadas[id],ROW()-5),_Cortes!$B:$B,LOOKUP($I$4,_Barberos!$B:$B,_Barberos!$A:$A)))</f>
        <v/>
      </c>
      <c r="J365" s="21" t="str" cm="1">
        <f t="array" ref="J365">IF(ISERROR(INDEX(Jornadas[id],ROW()-5)),"",INT(SUMIFS(Cortes[importe],Cortes[id_jornada],INDEX(Jornadas[id],ROW()-5),Cortes[id_barbero],LOOKUP($I$4,Barberos[nombre],Barberos[id]))*(INDEX(Jornadas[comision_barberos],1)/100)))</f>
        <v/>
      </c>
      <c r="K365" s="21" t="str" cm="1">
        <f t="array" ref="K365">IF(ISERROR(INDEX(Jornadas[id],ROW()-5)),"",SUMIFS(Cortes[propina],Cortes[id_jornada],INDEX(Jornadas[id],ROW()-5),Cortes[id_barbero],LOOKUP($I$4,Barberos[nombre],Barberos[id])))</f>
        <v/>
      </c>
      <c r="L365" s="21" t="str" cm="1">
        <f t="array" ref="L365">IF(ISERROR(INDEX(Jornadas[id],ROW()-5)),"",SUMIFS(Adelantos[importe],Adelantos[id_jornada],INDEX(Jornadas[id],ROW()-5),Adelantos[id_barbero],LOOKUP($I$4,Barberos[nombre],Barberos[id])))</f>
        <v/>
      </c>
      <c r="M365" s="21" t="str" cm="1">
        <f t="array" ref="M365">IF(ISERROR(INDEX(Jornadas[id],ROW()-5)),"",J365+K365-L365)</f>
        <v/>
      </c>
      <c r="N365" s="2" t="str" cm="1">
        <f t="array" ref="N365">IF(ISERROR(INDEX(Jornadas[id],ROW()-5)),"",COUNTIFS(_Cortes!$C:$C,INDEX(Jornadas[id],ROW()-5),_Cortes!$B:$B,LOOKUP($N$4,_Barberos!$B:$B,_Barberos!$A:$A)))</f>
        <v/>
      </c>
      <c r="O365" s="21" t="str" cm="1">
        <f t="array" ref="O365">IF(ISERROR(INDEX(Jornadas[id],ROW()-5)),"",INT(SUMIFS(Cortes[importe],Cortes[id_jornada],INDEX(Jornadas[id],ROW()-5),Cortes[id_barbero],LOOKUP($N$4,Barberos[nombre],Barberos[id]))*(INDEX(Jornadas[comision_barberos],1)/100)))</f>
        <v/>
      </c>
      <c r="P365" s="21" t="str" cm="1">
        <f t="array" ref="P365">IF(ISERROR(INDEX(Jornadas[id],ROW()-5)),"",SUMIFS(Cortes[propina],Cortes[id_jornada],INDEX(Jornadas[id],ROW()-5),Cortes[id_barbero],LOOKUP($N$4,Barberos[nombre],Barberos[id])))</f>
        <v/>
      </c>
      <c r="Q365" s="21" t="str" cm="1">
        <f t="array" ref="Q365">IF(ISERROR(INDEX(Jornadas[id],ROW()-5)),"",SUMIFS(Adelantos[importe],Adelantos[id_jornada],INDEX(Jornadas[id],ROW()-5),Adelantos[id_barbero],LOOKUP($N$4,Barberos[nombre],Barberos[id])))</f>
        <v/>
      </c>
      <c r="R365" s="21" t="str" cm="1">
        <f t="array" ref="R365">IF(ISERROR(INDEX(Jornadas[id],ROW()-5)),"",O365+P365-Q365)</f>
        <v/>
      </c>
      <c r="S365" s="2" t="str" cm="1">
        <f t="array" ref="S365">IF(ISERROR(INDEX(Jornadas[id],ROW()-5)),"",COUNTIFS(_Cortes!$C:$C,INDEX(Jornadas[id],ROW()-5),_Cortes!$B:$B,LOOKUP($S$4,_Barberos!$B:$B,_Barberos!$A:$A)))</f>
        <v/>
      </c>
      <c r="T365" s="21" t="str" cm="1">
        <f t="array" ref="T365">IF(ISERROR(INDEX(Jornadas[id],ROW()-5)),"",INT(SUMIFS(Cortes[importe],Cortes[id_jornada],INDEX(Jornadas[id],ROW()-5),Cortes[id_barbero],LOOKUP($S$4,Barberos[nombre],Barberos[id]))*(INDEX(Jornadas[comision_barberos],1)/100)))</f>
        <v/>
      </c>
      <c r="U365" s="21" t="str" cm="1">
        <f t="array" ref="U365">IF(ISERROR(INDEX(Jornadas[id],ROW()-5)),"",SUMIFS(Cortes[propina],Cortes[id_jornada],INDEX(Jornadas[id],ROW()-5),Cortes[id_barbero],LOOKUP($S$4,Barberos[nombre],Barberos[id])))</f>
        <v/>
      </c>
      <c r="V365" s="21" t="str" cm="1">
        <f t="array" ref="V365">IF(ISERROR(INDEX(Jornadas[id],ROW()-5)),"",SUMIFS(Adelantos[importe],Adelantos[id_jornada],INDEX(Jornadas[id],ROW()-5),Adelantos[id_barbero],LOOKUP($S$4,Barberos[nombre],Barberos[id])))</f>
        <v/>
      </c>
      <c r="W365" s="21" t="str" cm="1">
        <f t="array" ref="W365">IF(ISERROR(INDEX(Jornadas[id],ROW()-5)),"",T365+U365-V365)</f>
        <v/>
      </c>
      <c r="X365" s="2" t="str" cm="1">
        <f t="array" ref="X365">IF(ISERROR(INDEX(Jornadas[id],ROW()-5)),"",COUNTIFS(_Cortes!$C:$C,INDEX(Jornadas[id],ROW()-5),_Cortes!$B:$B,LOOKUP($X$4,_Barberos!$B:$B,_Barberos!$A:$A)))</f>
        <v/>
      </c>
      <c r="Y365" s="21" t="str" cm="1">
        <f t="array" ref="Y365">IF(ISERROR(INDEX(Jornadas[id],ROW()-5)),"",INT(SUMIFS(Cortes[importe],Cortes[id_jornada],INDEX(Jornadas[id],ROW()-5),Cortes[id_barbero],LOOKUP($X$4,Barberos[nombre],Barberos[id]))*(INDEX(Jornadas[comision_barberos],1)/100)))</f>
        <v/>
      </c>
      <c r="Z365" s="21" t="str" cm="1">
        <f t="array" ref="Z365">IF(ISERROR(INDEX(Jornadas[id],ROW()-5)),"",SUMIFS(Cortes[propina],Cortes[id_jornada],INDEX(Jornadas[id],ROW()-5),Cortes[id_barbero],LOOKUP($X$4,Barberos[nombre],Barberos[id])))</f>
        <v/>
      </c>
      <c r="AA365" s="21" t="str" cm="1">
        <f t="array" ref="AA365">IF(ISERROR(INDEX(Jornadas[id],ROW()-5)),"",SUMIFS(Adelantos[importe],Adelantos[id_jornada],INDEX(Jornadas[id],ROW()-5),Adelantos[id_barbero],LOOKUP($X$4,Barberos[nombre],Barberos[id])))</f>
        <v/>
      </c>
      <c r="AB365" s="21" t="str" cm="1">
        <f t="array" ref="AB365">IF(ISERROR(INDEX(Jornadas[id],ROW()-5)),"",Y365+Z365-AA365)</f>
        <v/>
      </c>
      <c r="AC365" s="2" t="str" cm="1">
        <f t="array" ref="AC365">IF(ISERROR(INDEX(Jornadas[id],ROW()-5)),"",COUNTIFS(_Cortes!$C:$C,INDEX(Jornadas[id],ROW()-5),_Cortes!$B:$B,LOOKUP($AC$4,_Barberos!$B:$B,_Barberos!$A:$A)))</f>
        <v/>
      </c>
      <c r="AD365" s="21" t="str" cm="1">
        <f t="array" ref="AD365">IF(ISERROR(INDEX(Jornadas[id],ROW()-5)),"",INT(SUMIFS(Cortes[importe],Cortes[id_jornada],INDEX(Jornadas[id],ROW()-5),Cortes[id_barbero],LOOKUP($AC$4,Barberos[nombre],Barberos[id]))*(INDEX(Jornadas[comision_barberos],1)/100)))</f>
        <v/>
      </c>
      <c r="AE365" s="21" t="str" cm="1">
        <f t="array" ref="AE365">IF(ISERROR(INDEX(Jornadas[id],ROW()-5)),"",SUMIFS(Cortes[propina],Cortes[id_jornada],INDEX(Jornadas[id],ROW()-5),Cortes[id_barbero],LOOKUP($AC$4,Barberos[nombre],Barberos[id])))</f>
        <v/>
      </c>
      <c r="AF365" s="21" t="str" cm="1">
        <f t="array" ref="AF365">IF(ISERROR(INDEX(Jornadas[id],ROW()-5)),"",SUMIFS(Adelantos[importe],Adelantos[id_jornada],INDEX(Jornadas[id],ROW()-5),Adelantos[id_barbero],LOOKUP($AC$4,Barberos[nombre],Barberos[id])))</f>
        <v/>
      </c>
      <c r="AG365" s="21" t="str" cm="1">
        <f t="array" ref="AG365">IF(ISERROR(INDEX(Jornadas[id],ROW()-5)),"",AD365+AE365-AF365)</f>
        <v/>
      </c>
      <c r="AH365" s="2" t="str" cm="1">
        <f t="array" ref="AH365">IF(ISERROR(INDEX(Jornadas[id],ROW()-5)),"",COUNTIFS(_Cortes!$C:$C,INDEX(Jornadas[id],ROW()-5),_Cortes!$B:$B,LOOKUP($AH$4,_Barberos!$B:$B,_Barberos!$A:$A)))</f>
        <v/>
      </c>
      <c r="AI365" s="21" t="str" cm="1">
        <f t="array" ref="AI365">IF(ISERROR(INDEX(Jornadas[id],ROW()-5)),"",INT(SUMIFS(Cortes[importe],Cortes[id_jornada],INDEX(Jornadas[id],ROW()-5),Cortes[id_barbero],LOOKUP($AH$4,Barberos[nombre],Barberos[id]))*(INDEX(Jornadas[comision_barberos],1)/100)))</f>
        <v/>
      </c>
      <c r="AJ365" s="21" t="str" cm="1">
        <f t="array" ref="AJ365">IF(ISERROR(INDEX(Jornadas[id],ROW()-5)),"",SUMIFS(Cortes[propina],Cortes[id_jornada],INDEX(Jornadas[id],ROW()-5),Cortes[id_barbero],LOOKUP($AH$4,Barberos[nombre],Barberos[id])))</f>
        <v/>
      </c>
      <c r="AK365" s="21" t="str" cm="1">
        <f t="array" ref="AK365">IF(ISERROR(INDEX(Jornadas[id],ROW()-5)),"",SUMIFS(Adelantos[importe],Adelantos[id_jornada],INDEX(Jornadas[id],ROW()-5),Adelantos[id_barbero],LOOKUP($AH$4,Barberos[nombre],Barberos[id])))</f>
        <v/>
      </c>
      <c r="AL365" s="21" t="str" cm="1">
        <f t="array" ref="AL365">IF(ISERROR(INDEX(Jornadas[id],ROW()-5)),"",AI365+AJ365-AK365)</f>
        <v/>
      </c>
      <c r="AM365" s="2" t="str" cm="1">
        <f t="array" ref="AM365">IF(ISERROR(INDEX(Jornadas[id],ROW()-5)),"",COUNTIFS(_Cortes!$C:$C,INDEX(Jornadas[id],ROW()-5),_Cortes!$B:$B,LOOKUP($AM$4,_Barberos!$B:$B,_Barberos!$A:$A)))</f>
        <v/>
      </c>
      <c r="AN365" s="21" t="str" cm="1">
        <f t="array" ref="AN365">IF(ISERROR(INDEX(Jornadas[id],ROW()-5)),"",INT(SUMIFS(Cortes[importe],Cortes[id_jornada],INDEX(Jornadas[id],ROW()-5),Cortes[id_barbero],LOOKUP($AM$4,Barberos[nombre],Barberos[id]))*(INDEX(Jornadas[comision_barberos],1)/100)))</f>
        <v/>
      </c>
      <c r="AO365" s="21" t="str" cm="1">
        <f t="array" ref="AO365">IF(ISERROR(INDEX(Jornadas[id],ROW()-5)),"",SUMIFS(Cortes[propina],Cortes[id_jornada],INDEX(Jornadas[id],ROW()-5),Cortes[id_barbero],LOOKUP($AM$4,Barberos[nombre],Barberos[id])))</f>
        <v/>
      </c>
      <c r="AP365" s="21" t="str" cm="1">
        <f t="array" ref="AP365">IF(ISERROR(INDEX(Jornadas[id],ROW()-5)),"",SUMIFS(Adelantos[importe],Adelantos[id_jornada],INDEX(Jornadas[id],ROW()-5),Adelantos[id_barbero],LOOKUP($AM$4,Barberos[nombre],Barberos[id])))</f>
        <v/>
      </c>
      <c r="AQ365" s="21" t="str" cm="1">
        <f t="array" ref="AQ365">IF(ISERROR(INDEX(Jornadas[id],ROW()-5)),"",AN365+AO365-AP365)</f>
        <v/>
      </c>
      <c r="AR365" s="2" t="str" cm="1">
        <f t="array" ref="AR365">IF(ISERROR(INDEX(Jornadas[id],ROW()-5)),"",COUNTIFS(_Cortes!$C:$C,INDEX(Jornadas[id],ROW()-5),_Cortes!$B:$B,LOOKUP($AR$4,_Barberos!$B:$B,_Barberos!$A:$A)))</f>
        <v/>
      </c>
      <c r="AS365" s="21" t="str" cm="1">
        <f t="array" ref="AS365">IF(ISERROR(INDEX(Jornadas[id],ROW()-5)),"",INT(SUMIFS(Cortes[importe],Cortes[id_jornada],INDEX(Jornadas[id],ROW()-5),Cortes[id_barbero],LOOKUP($AR$4,Barberos[nombre],Barberos[id]))*(INDEX(Jornadas[comision_barberos],1)/100)))</f>
        <v/>
      </c>
      <c r="AT365" s="21" t="str" cm="1">
        <f t="array" ref="AT365">IF(ISERROR(INDEX(Jornadas[id],ROW()-5)),"",SUMIFS(Cortes[propina],Cortes[id_jornada],INDEX(Jornadas[id],ROW()-5),Cortes[id_barbero],LOOKUP($AR$4,Barberos[nombre],Barberos[id])))</f>
        <v/>
      </c>
      <c r="AU365" s="21" t="str" cm="1">
        <f t="array" ref="AU365">IF(ISERROR(INDEX(Jornadas[id],ROW()-5)),"",SUMIFS(Adelantos[importe],Adelantos[id_jornada],INDEX(Jornadas[id],ROW()-5),Adelantos[id_barbero],LOOKUP($AR$4,Barberos[nombre],Barberos[id])))</f>
        <v/>
      </c>
      <c r="AV365" s="21" t="str" cm="1">
        <f t="array" ref="AV365">IF(ISERROR(INDEX(Jornadas[id],ROW()-5)),"",AS365+AT365-AU365)</f>
        <v/>
      </c>
    </row>
    <row r="366" spans="1:48" ht="15" hidden="1" customHeight="1" x14ac:dyDescent="0.3">
      <c r="A366" s="53" t="str">
        <f t="shared" si="5"/>
        <v/>
      </c>
      <c r="B366" s="54"/>
      <c r="C366" s="38" t="str" cm="1">
        <f t="array" ref="C366">IF(ISERROR(INDEX(Jornadas[id],ROW()-5)),"",INDEX(Jornadas[fecha],ROW()-5))</f>
        <v/>
      </c>
      <c r="D366" s="1" t="str" cm="1">
        <f t="array" ref="D366">IF(ISERROR(INDEX(Jornadas[id],ROW()-5)),"",COUNTIFS(_Cortes!$C:$C,INDEX(Jornadas[id],ROW()-5),_Cortes!$B:$B,LOOKUP($D$4,_Barberos!$B:$B,_Barberos!$A:$A)))</f>
        <v/>
      </c>
      <c r="E366" s="20" t="str" cm="1">
        <f t="array" ref="E366">IF(ISERROR(INDEX(Jornadas[id],ROW()-5)),"",INT(SUMIFS(Cortes[importe],Cortes[id_jornada],INDEX(Jornadas[id],ROW()-5),Cortes[id_barbero],LOOKUP($D$4,Barberos[nombre],Barberos[id]))*(INDEX(Jornadas[comision_barberos],1)/100)))</f>
        <v/>
      </c>
      <c r="F366" s="20" t="str" cm="1">
        <f t="array" ref="F366">IF(ISERROR(INDEX(Jornadas[id],ROW()-5)),"",SUMIFS(Cortes[propina],Cortes[id_jornada],INDEX(Jornadas[id],ROW()-5),Cortes[id_barbero],LOOKUP($D$4,Barberos[nombre],Barberos[id])))</f>
        <v/>
      </c>
      <c r="G366" s="20" t="str" cm="1">
        <f t="array" ref="G366">IF(ISERROR(INDEX(Jornadas[id],ROW()-5)),"",SUMIFS(Adelantos[importe],Adelantos[id_jornada],INDEX(Jornadas[id],ROW()-5),Adelantos[id_barbero],LOOKUP($D$4,Barberos[nombre],Barberos[id])))</f>
        <v/>
      </c>
      <c r="H366" s="20" t="str" cm="1">
        <f t="array" ref="H366">IF(ISERROR(INDEX(Jornadas[id],ROW()-5)),"",E366+F366-G366)</f>
        <v/>
      </c>
      <c r="I366" s="1" t="str" cm="1">
        <f t="array" ref="I366">IF(ISERROR(INDEX(Jornadas[id],ROW()-5)),"",COUNTIFS(_Cortes!$C:$C,INDEX(Jornadas[id],ROW()-5),_Cortes!$B:$B,LOOKUP($I$4,_Barberos!$B:$B,_Barberos!$A:$A)))</f>
        <v/>
      </c>
      <c r="J366" s="20" t="str" cm="1">
        <f t="array" ref="J366">IF(ISERROR(INDEX(Jornadas[id],ROW()-5)),"",INT(SUMIFS(Cortes[importe],Cortes[id_jornada],INDEX(Jornadas[id],ROW()-5),Cortes[id_barbero],LOOKUP($I$4,Barberos[nombre],Barberos[id]))*(INDEX(Jornadas[comision_barberos],1)/100)))</f>
        <v/>
      </c>
      <c r="K366" s="20" t="str" cm="1">
        <f t="array" ref="K366">IF(ISERROR(INDEX(Jornadas[id],ROW()-5)),"",SUMIFS(Cortes[propina],Cortes[id_jornada],INDEX(Jornadas[id],ROW()-5),Cortes[id_barbero],LOOKUP($I$4,Barberos[nombre],Barberos[id])))</f>
        <v/>
      </c>
      <c r="L366" s="20" t="str" cm="1">
        <f t="array" ref="L366">IF(ISERROR(INDEX(Jornadas[id],ROW()-5)),"",SUMIFS(Adelantos[importe],Adelantos[id_jornada],INDEX(Jornadas[id],ROW()-5),Adelantos[id_barbero],LOOKUP($I$4,Barberos[nombre],Barberos[id])))</f>
        <v/>
      </c>
      <c r="M366" s="20" t="str" cm="1">
        <f t="array" ref="M366">IF(ISERROR(INDEX(Jornadas[id],ROW()-5)),"",J366+K366-L366)</f>
        <v/>
      </c>
      <c r="N366" s="1" t="str" cm="1">
        <f t="array" ref="N366">IF(ISERROR(INDEX(Jornadas[id],ROW()-5)),"",COUNTIFS(_Cortes!$C:$C,INDEX(Jornadas[id],ROW()-5),_Cortes!$B:$B,LOOKUP($N$4,_Barberos!$B:$B,_Barberos!$A:$A)))</f>
        <v/>
      </c>
      <c r="O366" s="20" t="str" cm="1">
        <f t="array" ref="O366">IF(ISERROR(INDEX(Jornadas[id],ROW()-5)),"",INT(SUMIFS(Cortes[importe],Cortes[id_jornada],INDEX(Jornadas[id],ROW()-5),Cortes[id_barbero],LOOKUP($N$4,Barberos[nombre],Barberos[id]))*(INDEX(Jornadas[comision_barberos],1)/100)))</f>
        <v/>
      </c>
      <c r="P366" s="20" t="str" cm="1">
        <f t="array" ref="P366">IF(ISERROR(INDEX(Jornadas[id],ROW()-5)),"",SUMIFS(Cortes[propina],Cortes[id_jornada],INDEX(Jornadas[id],ROW()-5),Cortes[id_barbero],LOOKUP($N$4,Barberos[nombre],Barberos[id])))</f>
        <v/>
      </c>
      <c r="Q366" s="20" t="str" cm="1">
        <f t="array" ref="Q366">IF(ISERROR(INDEX(Jornadas[id],ROW()-5)),"",SUMIFS(Adelantos[importe],Adelantos[id_jornada],INDEX(Jornadas[id],ROW()-5),Adelantos[id_barbero],LOOKUP($N$4,Barberos[nombre],Barberos[id])))</f>
        <v/>
      </c>
      <c r="R366" s="20" t="str" cm="1">
        <f t="array" ref="R366">IF(ISERROR(INDEX(Jornadas[id],ROW()-5)),"",O366+P366-Q366)</f>
        <v/>
      </c>
      <c r="S366" s="1" t="str" cm="1">
        <f t="array" ref="S366">IF(ISERROR(INDEX(Jornadas[id],ROW()-5)),"",COUNTIFS(_Cortes!$C:$C,INDEX(Jornadas[id],ROW()-5),_Cortes!$B:$B,LOOKUP($S$4,_Barberos!$B:$B,_Barberos!$A:$A)))</f>
        <v/>
      </c>
      <c r="T366" s="20" t="str" cm="1">
        <f t="array" ref="T366">IF(ISERROR(INDEX(Jornadas[id],ROW()-5)),"",INT(SUMIFS(Cortes[importe],Cortes[id_jornada],INDEX(Jornadas[id],ROW()-5),Cortes[id_barbero],LOOKUP($S$4,Barberos[nombre],Barberos[id]))*(INDEX(Jornadas[comision_barberos],1)/100)))</f>
        <v/>
      </c>
      <c r="U366" s="20" t="str" cm="1">
        <f t="array" ref="U366">IF(ISERROR(INDEX(Jornadas[id],ROW()-5)),"",SUMIFS(Cortes[propina],Cortes[id_jornada],INDEX(Jornadas[id],ROW()-5),Cortes[id_barbero],LOOKUP($S$4,Barberos[nombre],Barberos[id])))</f>
        <v/>
      </c>
      <c r="V366" s="20" t="str" cm="1">
        <f t="array" ref="V366">IF(ISERROR(INDEX(Jornadas[id],ROW()-5)),"",SUMIFS(Adelantos[importe],Adelantos[id_jornada],INDEX(Jornadas[id],ROW()-5),Adelantos[id_barbero],LOOKUP($S$4,Barberos[nombre],Barberos[id])))</f>
        <v/>
      </c>
      <c r="W366" s="20" t="str" cm="1">
        <f t="array" ref="W366">IF(ISERROR(INDEX(Jornadas[id],ROW()-5)),"",T366+U366-V366)</f>
        <v/>
      </c>
      <c r="X366" s="1" t="str" cm="1">
        <f t="array" ref="X366">IF(ISERROR(INDEX(Jornadas[id],ROW()-5)),"",COUNTIFS(_Cortes!$C:$C,INDEX(Jornadas[id],ROW()-5),_Cortes!$B:$B,LOOKUP($X$4,_Barberos!$B:$B,_Barberos!$A:$A)))</f>
        <v/>
      </c>
      <c r="Y366" s="20" t="str" cm="1">
        <f t="array" ref="Y366">IF(ISERROR(INDEX(Jornadas[id],ROW()-5)),"",INT(SUMIFS(Cortes[importe],Cortes[id_jornada],INDEX(Jornadas[id],ROW()-5),Cortes[id_barbero],LOOKUP($X$4,Barberos[nombre],Barberos[id]))*(INDEX(Jornadas[comision_barberos],1)/100)))</f>
        <v/>
      </c>
      <c r="Z366" s="20" t="str" cm="1">
        <f t="array" ref="Z366">IF(ISERROR(INDEX(Jornadas[id],ROW()-5)),"",SUMIFS(Cortes[propina],Cortes[id_jornada],INDEX(Jornadas[id],ROW()-5),Cortes[id_barbero],LOOKUP($X$4,Barberos[nombre],Barberos[id])))</f>
        <v/>
      </c>
      <c r="AA366" s="20" t="str" cm="1">
        <f t="array" ref="AA366">IF(ISERROR(INDEX(Jornadas[id],ROW()-5)),"",SUMIFS(Adelantos[importe],Adelantos[id_jornada],INDEX(Jornadas[id],ROW()-5),Adelantos[id_barbero],LOOKUP($X$4,Barberos[nombre],Barberos[id])))</f>
        <v/>
      </c>
      <c r="AB366" s="20" t="str" cm="1">
        <f t="array" ref="AB366">IF(ISERROR(INDEX(Jornadas[id],ROW()-5)),"",Y366+Z366-AA366)</f>
        <v/>
      </c>
      <c r="AC366" s="1" t="str" cm="1">
        <f t="array" ref="AC366">IF(ISERROR(INDEX(Jornadas[id],ROW()-5)),"",COUNTIFS(_Cortes!$C:$C,INDEX(Jornadas[id],ROW()-5),_Cortes!$B:$B,LOOKUP($AC$4,_Barberos!$B:$B,_Barberos!$A:$A)))</f>
        <v/>
      </c>
      <c r="AD366" s="20" t="str" cm="1">
        <f t="array" ref="AD366">IF(ISERROR(INDEX(Jornadas[id],ROW()-5)),"",INT(SUMIFS(Cortes[importe],Cortes[id_jornada],INDEX(Jornadas[id],ROW()-5),Cortes[id_barbero],LOOKUP($AC$4,Barberos[nombre],Barberos[id]))*(INDEX(Jornadas[comision_barberos],1)/100)))</f>
        <v/>
      </c>
      <c r="AE366" s="20" t="str" cm="1">
        <f t="array" ref="AE366">IF(ISERROR(INDEX(Jornadas[id],ROW()-5)),"",SUMIFS(Cortes[propina],Cortes[id_jornada],INDEX(Jornadas[id],ROW()-5),Cortes[id_barbero],LOOKUP($AC$4,Barberos[nombre],Barberos[id])))</f>
        <v/>
      </c>
      <c r="AF366" s="20" t="str" cm="1">
        <f t="array" ref="AF366">IF(ISERROR(INDEX(Jornadas[id],ROW()-5)),"",SUMIFS(Adelantos[importe],Adelantos[id_jornada],INDEX(Jornadas[id],ROW()-5),Adelantos[id_barbero],LOOKUP($AC$4,Barberos[nombre],Barberos[id])))</f>
        <v/>
      </c>
      <c r="AG366" s="20" t="str" cm="1">
        <f t="array" ref="AG366">IF(ISERROR(INDEX(Jornadas[id],ROW()-5)),"",AD366+AE366-AF366)</f>
        <v/>
      </c>
      <c r="AH366" s="1" t="str" cm="1">
        <f t="array" ref="AH366">IF(ISERROR(INDEX(Jornadas[id],ROW()-5)),"",COUNTIFS(_Cortes!$C:$C,INDEX(Jornadas[id],ROW()-5),_Cortes!$B:$B,LOOKUP($AH$4,_Barberos!$B:$B,_Barberos!$A:$A)))</f>
        <v/>
      </c>
      <c r="AI366" s="20" t="str" cm="1">
        <f t="array" ref="AI366">IF(ISERROR(INDEX(Jornadas[id],ROW()-5)),"",INT(SUMIFS(Cortes[importe],Cortes[id_jornada],INDEX(Jornadas[id],ROW()-5),Cortes[id_barbero],LOOKUP($AH$4,Barberos[nombre],Barberos[id]))*(INDEX(Jornadas[comision_barberos],1)/100)))</f>
        <v/>
      </c>
      <c r="AJ366" s="20" t="str" cm="1">
        <f t="array" ref="AJ366">IF(ISERROR(INDEX(Jornadas[id],ROW()-5)),"",SUMIFS(Cortes[propina],Cortes[id_jornada],INDEX(Jornadas[id],ROW()-5),Cortes[id_barbero],LOOKUP($AH$4,Barberos[nombre],Barberos[id])))</f>
        <v/>
      </c>
      <c r="AK366" s="20" t="str" cm="1">
        <f t="array" ref="AK366">IF(ISERROR(INDEX(Jornadas[id],ROW()-5)),"",SUMIFS(Adelantos[importe],Adelantos[id_jornada],INDEX(Jornadas[id],ROW()-5),Adelantos[id_barbero],LOOKUP($AH$4,Barberos[nombre],Barberos[id])))</f>
        <v/>
      </c>
      <c r="AL366" s="20" t="str" cm="1">
        <f t="array" ref="AL366">IF(ISERROR(INDEX(Jornadas[id],ROW()-5)),"",AI366+AJ366-AK366)</f>
        <v/>
      </c>
      <c r="AM366" s="1" t="str" cm="1">
        <f t="array" ref="AM366">IF(ISERROR(INDEX(Jornadas[id],ROW()-5)),"",COUNTIFS(_Cortes!$C:$C,INDEX(Jornadas[id],ROW()-5),_Cortes!$B:$B,LOOKUP($AM$4,_Barberos!$B:$B,_Barberos!$A:$A)))</f>
        <v/>
      </c>
      <c r="AN366" s="20" t="str" cm="1">
        <f t="array" ref="AN366">IF(ISERROR(INDEX(Jornadas[id],ROW()-5)),"",INT(SUMIFS(Cortes[importe],Cortes[id_jornada],INDEX(Jornadas[id],ROW()-5),Cortes[id_barbero],LOOKUP($AM$4,Barberos[nombre],Barberos[id]))*(INDEX(Jornadas[comision_barberos],1)/100)))</f>
        <v/>
      </c>
      <c r="AO366" s="20" t="str" cm="1">
        <f t="array" ref="AO366">IF(ISERROR(INDEX(Jornadas[id],ROW()-5)),"",SUMIFS(Cortes[propina],Cortes[id_jornada],INDEX(Jornadas[id],ROW()-5),Cortes[id_barbero],LOOKUP($AM$4,Barberos[nombre],Barberos[id])))</f>
        <v/>
      </c>
      <c r="AP366" s="20" t="str" cm="1">
        <f t="array" ref="AP366">IF(ISERROR(INDEX(Jornadas[id],ROW()-5)),"",SUMIFS(Adelantos[importe],Adelantos[id_jornada],INDEX(Jornadas[id],ROW()-5),Adelantos[id_barbero],LOOKUP($AM$4,Barberos[nombre],Barberos[id])))</f>
        <v/>
      </c>
      <c r="AQ366" s="20" t="str" cm="1">
        <f t="array" ref="AQ366">IF(ISERROR(INDEX(Jornadas[id],ROW()-5)),"",AN366+AO366-AP366)</f>
        <v/>
      </c>
      <c r="AR366" s="1" t="str" cm="1">
        <f t="array" ref="AR366">IF(ISERROR(INDEX(Jornadas[id],ROW()-5)),"",COUNTIFS(_Cortes!$C:$C,INDEX(Jornadas[id],ROW()-5),_Cortes!$B:$B,LOOKUP($AR$4,_Barberos!$B:$B,_Barberos!$A:$A)))</f>
        <v/>
      </c>
      <c r="AS366" s="20" t="str" cm="1">
        <f t="array" ref="AS366">IF(ISERROR(INDEX(Jornadas[id],ROW()-5)),"",INT(SUMIFS(Cortes[importe],Cortes[id_jornada],INDEX(Jornadas[id],ROW()-5),Cortes[id_barbero],LOOKUP($AR$4,Barberos[nombre],Barberos[id]))*(INDEX(Jornadas[comision_barberos],1)/100)))</f>
        <v/>
      </c>
      <c r="AT366" s="20" t="str" cm="1">
        <f t="array" ref="AT366">IF(ISERROR(INDEX(Jornadas[id],ROW()-5)),"",SUMIFS(Cortes[propina],Cortes[id_jornada],INDEX(Jornadas[id],ROW()-5),Cortes[id_barbero],LOOKUP($AR$4,Barberos[nombre],Barberos[id])))</f>
        <v/>
      </c>
      <c r="AU366" s="20" t="str" cm="1">
        <f t="array" ref="AU366">IF(ISERROR(INDEX(Jornadas[id],ROW()-5)),"",SUMIFS(Adelantos[importe],Adelantos[id_jornada],INDEX(Jornadas[id],ROW()-5),Adelantos[id_barbero],LOOKUP($AR$4,Barberos[nombre],Barberos[id])))</f>
        <v/>
      </c>
      <c r="AV366" s="20" t="str" cm="1">
        <f t="array" ref="AV366">IF(ISERROR(INDEX(Jornadas[id],ROW()-5)),"",AS366+AT366-AU366)</f>
        <v/>
      </c>
    </row>
    <row r="367" spans="1:48" ht="15" hidden="1" customHeight="1" x14ac:dyDescent="0.3">
      <c r="A367" s="51" t="str">
        <f t="shared" si="5"/>
        <v/>
      </c>
      <c r="B367" s="52"/>
      <c r="C367" s="36" t="str" cm="1">
        <f t="array" ref="C367">IF(ISERROR(INDEX(Jornadas[id],ROW()-5)),"",INDEX(Jornadas[fecha],ROW()-5))</f>
        <v/>
      </c>
      <c r="D367" s="2" t="str" cm="1">
        <f t="array" ref="D367">IF(ISERROR(INDEX(Jornadas[id],ROW()-5)),"",COUNTIFS(_Cortes!$C:$C,INDEX(Jornadas[id],ROW()-5),_Cortes!$B:$B,LOOKUP($D$4,_Barberos!$B:$B,_Barberos!$A:$A)))</f>
        <v/>
      </c>
      <c r="E367" s="21" t="str" cm="1">
        <f t="array" ref="E367">IF(ISERROR(INDEX(Jornadas[id],ROW()-5)),"",INT(SUMIFS(Cortes[importe],Cortes[id_jornada],INDEX(Jornadas[id],ROW()-5),Cortes[id_barbero],LOOKUP($D$4,Barberos[nombre],Barberos[id]))*(INDEX(Jornadas[comision_barberos],1)/100)))</f>
        <v/>
      </c>
      <c r="F367" s="21" t="str" cm="1">
        <f t="array" ref="F367">IF(ISERROR(INDEX(Jornadas[id],ROW()-5)),"",SUMIFS(Cortes[propina],Cortes[id_jornada],INDEX(Jornadas[id],ROW()-5),Cortes[id_barbero],LOOKUP($D$4,Barberos[nombre],Barberos[id])))</f>
        <v/>
      </c>
      <c r="G367" s="21" t="str" cm="1">
        <f t="array" ref="G367">IF(ISERROR(INDEX(Jornadas[id],ROW()-5)),"",SUMIFS(Adelantos[importe],Adelantos[id_jornada],INDEX(Jornadas[id],ROW()-5),Adelantos[id_barbero],LOOKUP($D$4,Barberos[nombre],Barberos[id])))</f>
        <v/>
      </c>
      <c r="H367" s="21" t="str" cm="1">
        <f t="array" ref="H367">IF(ISERROR(INDEX(Jornadas[id],ROW()-5)),"",E367+F367-G367)</f>
        <v/>
      </c>
      <c r="I367" s="2" t="str" cm="1">
        <f t="array" ref="I367">IF(ISERROR(INDEX(Jornadas[id],ROW()-5)),"",COUNTIFS(_Cortes!$C:$C,INDEX(Jornadas[id],ROW()-5),_Cortes!$B:$B,LOOKUP($I$4,_Barberos!$B:$B,_Barberos!$A:$A)))</f>
        <v/>
      </c>
      <c r="J367" s="21" t="str" cm="1">
        <f t="array" ref="J367">IF(ISERROR(INDEX(Jornadas[id],ROW()-5)),"",INT(SUMIFS(Cortes[importe],Cortes[id_jornada],INDEX(Jornadas[id],ROW()-5),Cortes[id_barbero],LOOKUP($I$4,Barberos[nombre],Barberos[id]))*(INDEX(Jornadas[comision_barberos],1)/100)))</f>
        <v/>
      </c>
      <c r="K367" s="21" t="str" cm="1">
        <f t="array" ref="K367">IF(ISERROR(INDEX(Jornadas[id],ROW()-5)),"",SUMIFS(Cortes[propina],Cortes[id_jornada],INDEX(Jornadas[id],ROW()-5),Cortes[id_barbero],LOOKUP($I$4,Barberos[nombre],Barberos[id])))</f>
        <v/>
      </c>
      <c r="L367" s="21" t="str" cm="1">
        <f t="array" ref="L367">IF(ISERROR(INDEX(Jornadas[id],ROW()-5)),"",SUMIFS(Adelantos[importe],Adelantos[id_jornada],INDEX(Jornadas[id],ROW()-5),Adelantos[id_barbero],LOOKUP($I$4,Barberos[nombre],Barberos[id])))</f>
        <v/>
      </c>
      <c r="M367" s="21" t="str" cm="1">
        <f t="array" ref="M367">IF(ISERROR(INDEX(Jornadas[id],ROW()-5)),"",J367+K367-L367)</f>
        <v/>
      </c>
      <c r="N367" s="2" t="str" cm="1">
        <f t="array" ref="N367">IF(ISERROR(INDEX(Jornadas[id],ROW()-5)),"",COUNTIFS(_Cortes!$C:$C,INDEX(Jornadas[id],ROW()-5),_Cortes!$B:$B,LOOKUP($N$4,_Barberos!$B:$B,_Barberos!$A:$A)))</f>
        <v/>
      </c>
      <c r="O367" s="21" t="str" cm="1">
        <f t="array" ref="O367">IF(ISERROR(INDEX(Jornadas[id],ROW()-5)),"",INT(SUMIFS(Cortes[importe],Cortes[id_jornada],INDEX(Jornadas[id],ROW()-5),Cortes[id_barbero],LOOKUP($N$4,Barberos[nombre],Barberos[id]))*(INDEX(Jornadas[comision_barberos],1)/100)))</f>
        <v/>
      </c>
      <c r="P367" s="21" t="str" cm="1">
        <f t="array" ref="P367">IF(ISERROR(INDEX(Jornadas[id],ROW()-5)),"",SUMIFS(Cortes[propina],Cortes[id_jornada],INDEX(Jornadas[id],ROW()-5),Cortes[id_barbero],LOOKUP($N$4,Barberos[nombre],Barberos[id])))</f>
        <v/>
      </c>
      <c r="Q367" s="21" t="str" cm="1">
        <f t="array" ref="Q367">IF(ISERROR(INDEX(Jornadas[id],ROW()-5)),"",SUMIFS(Adelantos[importe],Adelantos[id_jornada],INDEX(Jornadas[id],ROW()-5),Adelantos[id_barbero],LOOKUP($N$4,Barberos[nombre],Barberos[id])))</f>
        <v/>
      </c>
      <c r="R367" s="21" t="str" cm="1">
        <f t="array" ref="R367">IF(ISERROR(INDEX(Jornadas[id],ROW()-5)),"",O367+P367-Q367)</f>
        <v/>
      </c>
      <c r="S367" s="2" t="str" cm="1">
        <f t="array" ref="S367">IF(ISERROR(INDEX(Jornadas[id],ROW()-5)),"",COUNTIFS(_Cortes!$C:$C,INDEX(Jornadas[id],ROW()-5),_Cortes!$B:$B,LOOKUP($S$4,_Barberos!$B:$B,_Barberos!$A:$A)))</f>
        <v/>
      </c>
      <c r="T367" s="21" t="str" cm="1">
        <f t="array" ref="T367">IF(ISERROR(INDEX(Jornadas[id],ROW()-5)),"",INT(SUMIFS(Cortes[importe],Cortes[id_jornada],INDEX(Jornadas[id],ROW()-5),Cortes[id_barbero],LOOKUP($S$4,Barberos[nombre],Barberos[id]))*(INDEX(Jornadas[comision_barberos],1)/100)))</f>
        <v/>
      </c>
      <c r="U367" s="21" t="str" cm="1">
        <f t="array" ref="U367">IF(ISERROR(INDEX(Jornadas[id],ROW()-5)),"",SUMIFS(Cortes[propina],Cortes[id_jornada],INDEX(Jornadas[id],ROW()-5),Cortes[id_barbero],LOOKUP($S$4,Barberos[nombre],Barberos[id])))</f>
        <v/>
      </c>
      <c r="V367" s="21" t="str" cm="1">
        <f t="array" ref="V367">IF(ISERROR(INDEX(Jornadas[id],ROW()-5)),"",SUMIFS(Adelantos[importe],Adelantos[id_jornada],INDEX(Jornadas[id],ROW()-5),Adelantos[id_barbero],LOOKUP($S$4,Barberos[nombre],Barberos[id])))</f>
        <v/>
      </c>
      <c r="W367" s="21" t="str" cm="1">
        <f t="array" ref="W367">IF(ISERROR(INDEX(Jornadas[id],ROW()-5)),"",T367+U367-V367)</f>
        <v/>
      </c>
      <c r="X367" s="2" t="str" cm="1">
        <f t="array" ref="X367">IF(ISERROR(INDEX(Jornadas[id],ROW()-5)),"",COUNTIFS(_Cortes!$C:$C,INDEX(Jornadas[id],ROW()-5),_Cortes!$B:$B,LOOKUP($X$4,_Barberos!$B:$B,_Barberos!$A:$A)))</f>
        <v/>
      </c>
      <c r="Y367" s="21" t="str" cm="1">
        <f t="array" ref="Y367">IF(ISERROR(INDEX(Jornadas[id],ROW()-5)),"",INT(SUMIFS(Cortes[importe],Cortes[id_jornada],INDEX(Jornadas[id],ROW()-5),Cortes[id_barbero],LOOKUP($X$4,Barberos[nombre],Barberos[id]))*(INDEX(Jornadas[comision_barberos],1)/100)))</f>
        <v/>
      </c>
      <c r="Z367" s="21" t="str" cm="1">
        <f t="array" ref="Z367">IF(ISERROR(INDEX(Jornadas[id],ROW()-5)),"",SUMIFS(Cortes[propina],Cortes[id_jornada],INDEX(Jornadas[id],ROW()-5),Cortes[id_barbero],LOOKUP($X$4,Barberos[nombre],Barberos[id])))</f>
        <v/>
      </c>
      <c r="AA367" s="21" t="str" cm="1">
        <f t="array" ref="AA367">IF(ISERROR(INDEX(Jornadas[id],ROW()-5)),"",SUMIFS(Adelantos[importe],Adelantos[id_jornada],INDEX(Jornadas[id],ROW()-5),Adelantos[id_barbero],LOOKUP($X$4,Barberos[nombre],Barberos[id])))</f>
        <v/>
      </c>
      <c r="AB367" s="21" t="str" cm="1">
        <f t="array" ref="AB367">IF(ISERROR(INDEX(Jornadas[id],ROW()-5)),"",Y367+Z367-AA367)</f>
        <v/>
      </c>
      <c r="AC367" s="2" t="str" cm="1">
        <f t="array" ref="AC367">IF(ISERROR(INDEX(Jornadas[id],ROW()-5)),"",COUNTIFS(_Cortes!$C:$C,INDEX(Jornadas[id],ROW()-5),_Cortes!$B:$B,LOOKUP($AC$4,_Barberos!$B:$B,_Barberos!$A:$A)))</f>
        <v/>
      </c>
      <c r="AD367" s="21" t="str" cm="1">
        <f t="array" ref="AD367">IF(ISERROR(INDEX(Jornadas[id],ROW()-5)),"",INT(SUMIFS(Cortes[importe],Cortes[id_jornada],INDEX(Jornadas[id],ROW()-5),Cortes[id_barbero],LOOKUP($AC$4,Barberos[nombre],Barberos[id]))*(INDEX(Jornadas[comision_barberos],1)/100)))</f>
        <v/>
      </c>
      <c r="AE367" s="21" t="str" cm="1">
        <f t="array" ref="AE367">IF(ISERROR(INDEX(Jornadas[id],ROW()-5)),"",SUMIFS(Cortes[propina],Cortes[id_jornada],INDEX(Jornadas[id],ROW()-5),Cortes[id_barbero],LOOKUP($AC$4,Barberos[nombre],Barberos[id])))</f>
        <v/>
      </c>
      <c r="AF367" s="21" t="str" cm="1">
        <f t="array" ref="AF367">IF(ISERROR(INDEX(Jornadas[id],ROW()-5)),"",SUMIFS(Adelantos[importe],Adelantos[id_jornada],INDEX(Jornadas[id],ROW()-5),Adelantos[id_barbero],LOOKUP($AC$4,Barberos[nombre],Barberos[id])))</f>
        <v/>
      </c>
      <c r="AG367" s="21" t="str" cm="1">
        <f t="array" ref="AG367">IF(ISERROR(INDEX(Jornadas[id],ROW()-5)),"",AD367+AE367-AF367)</f>
        <v/>
      </c>
      <c r="AH367" s="2" t="str" cm="1">
        <f t="array" ref="AH367">IF(ISERROR(INDEX(Jornadas[id],ROW()-5)),"",COUNTIFS(_Cortes!$C:$C,INDEX(Jornadas[id],ROW()-5),_Cortes!$B:$B,LOOKUP($AH$4,_Barberos!$B:$B,_Barberos!$A:$A)))</f>
        <v/>
      </c>
      <c r="AI367" s="21" t="str" cm="1">
        <f t="array" ref="AI367">IF(ISERROR(INDEX(Jornadas[id],ROW()-5)),"",INT(SUMIFS(Cortes[importe],Cortes[id_jornada],INDEX(Jornadas[id],ROW()-5),Cortes[id_barbero],LOOKUP($AH$4,Barberos[nombre],Barberos[id]))*(INDEX(Jornadas[comision_barberos],1)/100)))</f>
        <v/>
      </c>
      <c r="AJ367" s="21" t="str" cm="1">
        <f t="array" ref="AJ367">IF(ISERROR(INDEX(Jornadas[id],ROW()-5)),"",SUMIFS(Cortes[propina],Cortes[id_jornada],INDEX(Jornadas[id],ROW()-5),Cortes[id_barbero],LOOKUP($AH$4,Barberos[nombre],Barberos[id])))</f>
        <v/>
      </c>
      <c r="AK367" s="21" t="str" cm="1">
        <f t="array" ref="AK367">IF(ISERROR(INDEX(Jornadas[id],ROW()-5)),"",SUMIFS(Adelantos[importe],Adelantos[id_jornada],INDEX(Jornadas[id],ROW()-5),Adelantos[id_barbero],LOOKUP($AH$4,Barberos[nombre],Barberos[id])))</f>
        <v/>
      </c>
      <c r="AL367" s="21" t="str" cm="1">
        <f t="array" ref="AL367">IF(ISERROR(INDEX(Jornadas[id],ROW()-5)),"",AI367+AJ367-AK367)</f>
        <v/>
      </c>
      <c r="AM367" s="2" t="str" cm="1">
        <f t="array" ref="AM367">IF(ISERROR(INDEX(Jornadas[id],ROW()-5)),"",COUNTIFS(_Cortes!$C:$C,INDEX(Jornadas[id],ROW()-5),_Cortes!$B:$B,LOOKUP($AM$4,_Barberos!$B:$B,_Barberos!$A:$A)))</f>
        <v/>
      </c>
      <c r="AN367" s="21" t="str" cm="1">
        <f t="array" ref="AN367">IF(ISERROR(INDEX(Jornadas[id],ROW()-5)),"",INT(SUMIFS(Cortes[importe],Cortes[id_jornada],INDEX(Jornadas[id],ROW()-5),Cortes[id_barbero],LOOKUP($AM$4,Barberos[nombre],Barberos[id]))*(INDEX(Jornadas[comision_barberos],1)/100)))</f>
        <v/>
      </c>
      <c r="AO367" s="21" t="str" cm="1">
        <f t="array" ref="AO367">IF(ISERROR(INDEX(Jornadas[id],ROW()-5)),"",SUMIFS(Cortes[propina],Cortes[id_jornada],INDEX(Jornadas[id],ROW()-5),Cortes[id_barbero],LOOKUP($AM$4,Barberos[nombre],Barberos[id])))</f>
        <v/>
      </c>
      <c r="AP367" s="21" t="str" cm="1">
        <f t="array" ref="AP367">IF(ISERROR(INDEX(Jornadas[id],ROW()-5)),"",SUMIFS(Adelantos[importe],Adelantos[id_jornada],INDEX(Jornadas[id],ROW()-5),Adelantos[id_barbero],LOOKUP($AM$4,Barberos[nombre],Barberos[id])))</f>
        <v/>
      </c>
      <c r="AQ367" s="21" t="str" cm="1">
        <f t="array" ref="AQ367">IF(ISERROR(INDEX(Jornadas[id],ROW()-5)),"",AN367+AO367-AP367)</f>
        <v/>
      </c>
      <c r="AR367" s="2" t="str" cm="1">
        <f t="array" ref="AR367">IF(ISERROR(INDEX(Jornadas[id],ROW()-5)),"",COUNTIFS(_Cortes!$C:$C,INDEX(Jornadas[id],ROW()-5),_Cortes!$B:$B,LOOKUP($AR$4,_Barberos!$B:$B,_Barberos!$A:$A)))</f>
        <v/>
      </c>
      <c r="AS367" s="21" t="str" cm="1">
        <f t="array" ref="AS367">IF(ISERROR(INDEX(Jornadas[id],ROW()-5)),"",INT(SUMIFS(Cortes[importe],Cortes[id_jornada],INDEX(Jornadas[id],ROW()-5),Cortes[id_barbero],LOOKUP($AR$4,Barberos[nombre],Barberos[id]))*(INDEX(Jornadas[comision_barberos],1)/100)))</f>
        <v/>
      </c>
      <c r="AT367" s="21" t="str" cm="1">
        <f t="array" ref="AT367">IF(ISERROR(INDEX(Jornadas[id],ROW()-5)),"",SUMIFS(Cortes[propina],Cortes[id_jornada],INDEX(Jornadas[id],ROW()-5),Cortes[id_barbero],LOOKUP($AR$4,Barberos[nombre],Barberos[id])))</f>
        <v/>
      </c>
      <c r="AU367" s="21" t="str" cm="1">
        <f t="array" ref="AU367">IF(ISERROR(INDEX(Jornadas[id],ROW()-5)),"",SUMIFS(Adelantos[importe],Adelantos[id_jornada],INDEX(Jornadas[id],ROW()-5),Adelantos[id_barbero],LOOKUP($AR$4,Barberos[nombre],Barberos[id])))</f>
        <v/>
      </c>
      <c r="AV367" s="21" t="str" cm="1">
        <f t="array" ref="AV367">IF(ISERROR(INDEX(Jornadas[id],ROW()-5)),"",AS367+AT367-AU367)</f>
        <v/>
      </c>
    </row>
    <row r="368" spans="1:48" ht="15" hidden="1" customHeight="1" x14ac:dyDescent="0.3">
      <c r="A368" s="53" t="str">
        <f t="shared" si="5"/>
        <v/>
      </c>
      <c r="B368" s="54"/>
      <c r="C368" s="38" t="str" cm="1">
        <f t="array" ref="C368">IF(ISERROR(INDEX(Jornadas[id],ROW()-5)),"",INDEX(Jornadas[fecha],ROW()-5))</f>
        <v/>
      </c>
      <c r="D368" s="1" t="str" cm="1">
        <f t="array" ref="D368">IF(ISERROR(INDEX(Jornadas[id],ROW()-5)),"",COUNTIFS(_Cortes!$C:$C,INDEX(Jornadas[id],ROW()-5),_Cortes!$B:$B,LOOKUP($D$4,_Barberos!$B:$B,_Barberos!$A:$A)))</f>
        <v/>
      </c>
      <c r="E368" s="20" t="str" cm="1">
        <f t="array" ref="E368">IF(ISERROR(INDEX(Jornadas[id],ROW()-5)),"",INT(SUMIFS(Cortes[importe],Cortes[id_jornada],INDEX(Jornadas[id],ROW()-5),Cortes[id_barbero],LOOKUP($D$4,Barberos[nombre],Barberos[id]))*(INDEX(Jornadas[comision_barberos],1)/100)))</f>
        <v/>
      </c>
      <c r="F368" s="20" t="str" cm="1">
        <f t="array" ref="F368">IF(ISERROR(INDEX(Jornadas[id],ROW()-5)),"",SUMIFS(Cortes[propina],Cortes[id_jornada],INDEX(Jornadas[id],ROW()-5),Cortes[id_barbero],LOOKUP($D$4,Barberos[nombre],Barberos[id])))</f>
        <v/>
      </c>
      <c r="G368" s="20" t="str" cm="1">
        <f t="array" ref="G368">IF(ISERROR(INDEX(Jornadas[id],ROW()-5)),"",SUMIFS(Adelantos[importe],Adelantos[id_jornada],INDEX(Jornadas[id],ROW()-5),Adelantos[id_barbero],LOOKUP($D$4,Barberos[nombre],Barberos[id])))</f>
        <v/>
      </c>
      <c r="H368" s="20" t="str" cm="1">
        <f t="array" ref="H368">IF(ISERROR(INDEX(Jornadas[id],ROW()-5)),"",E368+F368-G368)</f>
        <v/>
      </c>
      <c r="I368" s="1" t="str" cm="1">
        <f t="array" ref="I368">IF(ISERROR(INDEX(Jornadas[id],ROW()-5)),"",COUNTIFS(_Cortes!$C:$C,INDEX(Jornadas[id],ROW()-5),_Cortes!$B:$B,LOOKUP($I$4,_Barberos!$B:$B,_Barberos!$A:$A)))</f>
        <v/>
      </c>
      <c r="J368" s="20" t="str" cm="1">
        <f t="array" ref="J368">IF(ISERROR(INDEX(Jornadas[id],ROW()-5)),"",INT(SUMIFS(Cortes[importe],Cortes[id_jornada],INDEX(Jornadas[id],ROW()-5),Cortes[id_barbero],LOOKUP($I$4,Barberos[nombre],Barberos[id]))*(INDEX(Jornadas[comision_barberos],1)/100)))</f>
        <v/>
      </c>
      <c r="K368" s="20" t="str" cm="1">
        <f t="array" ref="K368">IF(ISERROR(INDEX(Jornadas[id],ROW()-5)),"",SUMIFS(Cortes[propina],Cortes[id_jornada],INDEX(Jornadas[id],ROW()-5),Cortes[id_barbero],LOOKUP($I$4,Barberos[nombre],Barberos[id])))</f>
        <v/>
      </c>
      <c r="L368" s="20" t="str" cm="1">
        <f t="array" ref="L368">IF(ISERROR(INDEX(Jornadas[id],ROW()-5)),"",SUMIFS(Adelantos[importe],Adelantos[id_jornada],INDEX(Jornadas[id],ROW()-5),Adelantos[id_barbero],LOOKUP($I$4,Barberos[nombre],Barberos[id])))</f>
        <v/>
      </c>
      <c r="M368" s="20" t="str" cm="1">
        <f t="array" ref="M368">IF(ISERROR(INDEX(Jornadas[id],ROW()-5)),"",J368+K368-L368)</f>
        <v/>
      </c>
      <c r="N368" s="1" t="str" cm="1">
        <f t="array" ref="N368">IF(ISERROR(INDEX(Jornadas[id],ROW()-5)),"",COUNTIFS(_Cortes!$C:$C,INDEX(Jornadas[id],ROW()-5),_Cortes!$B:$B,LOOKUP($N$4,_Barberos!$B:$B,_Barberos!$A:$A)))</f>
        <v/>
      </c>
      <c r="O368" s="20" t="str" cm="1">
        <f t="array" ref="O368">IF(ISERROR(INDEX(Jornadas[id],ROW()-5)),"",INT(SUMIFS(Cortes[importe],Cortes[id_jornada],INDEX(Jornadas[id],ROW()-5),Cortes[id_barbero],LOOKUP($N$4,Barberos[nombre],Barberos[id]))*(INDEX(Jornadas[comision_barberos],1)/100)))</f>
        <v/>
      </c>
      <c r="P368" s="20" t="str" cm="1">
        <f t="array" ref="P368">IF(ISERROR(INDEX(Jornadas[id],ROW()-5)),"",SUMIFS(Cortes[propina],Cortes[id_jornada],INDEX(Jornadas[id],ROW()-5),Cortes[id_barbero],LOOKUP($N$4,Barberos[nombre],Barberos[id])))</f>
        <v/>
      </c>
      <c r="Q368" s="20" t="str" cm="1">
        <f t="array" ref="Q368">IF(ISERROR(INDEX(Jornadas[id],ROW()-5)),"",SUMIFS(Adelantos[importe],Adelantos[id_jornada],INDEX(Jornadas[id],ROW()-5),Adelantos[id_barbero],LOOKUP($N$4,Barberos[nombre],Barberos[id])))</f>
        <v/>
      </c>
      <c r="R368" s="20" t="str" cm="1">
        <f t="array" ref="R368">IF(ISERROR(INDEX(Jornadas[id],ROW()-5)),"",O368+P368-Q368)</f>
        <v/>
      </c>
      <c r="S368" s="1" t="str" cm="1">
        <f t="array" ref="S368">IF(ISERROR(INDEX(Jornadas[id],ROW()-5)),"",COUNTIFS(_Cortes!$C:$C,INDEX(Jornadas[id],ROW()-5),_Cortes!$B:$B,LOOKUP($S$4,_Barberos!$B:$B,_Barberos!$A:$A)))</f>
        <v/>
      </c>
      <c r="T368" s="20" t="str" cm="1">
        <f t="array" ref="T368">IF(ISERROR(INDEX(Jornadas[id],ROW()-5)),"",INT(SUMIFS(Cortes[importe],Cortes[id_jornada],INDEX(Jornadas[id],ROW()-5),Cortes[id_barbero],LOOKUP($S$4,Barberos[nombre],Barberos[id]))*(INDEX(Jornadas[comision_barberos],1)/100)))</f>
        <v/>
      </c>
      <c r="U368" s="20" t="str" cm="1">
        <f t="array" ref="U368">IF(ISERROR(INDEX(Jornadas[id],ROW()-5)),"",SUMIFS(Cortes[propina],Cortes[id_jornada],INDEX(Jornadas[id],ROW()-5),Cortes[id_barbero],LOOKUP($S$4,Barberos[nombre],Barberos[id])))</f>
        <v/>
      </c>
      <c r="V368" s="20" t="str" cm="1">
        <f t="array" ref="V368">IF(ISERROR(INDEX(Jornadas[id],ROW()-5)),"",SUMIFS(Adelantos[importe],Adelantos[id_jornada],INDEX(Jornadas[id],ROW()-5),Adelantos[id_barbero],LOOKUP($S$4,Barberos[nombre],Barberos[id])))</f>
        <v/>
      </c>
      <c r="W368" s="20" t="str" cm="1">
        <f t="array" ref="W368">IF(ISERROR(INDEX(Jornadas[id],ROW()-5)),"",T368+U368-V368)</f>
        <v/>
      </c>
      <c r="X368" s="1" t="str" cm="1">
        <f t="array" ref="X368">IF(ISERROR(INDEX(Jornadas[id],ROW()-5)),"",COUNTIFS(_Cortes!$C:$C,INDEX(Jornadas[id],ROW()-5),_Cortes!$B:$B,LOOKUP($X$4,_Barberos!$B:$B,_Barberos!$A:$A)))</f>
        <v/>
      </c>
      <c r="Y368" s="20" t="str" cm="1">
        <f t="array" ref="Y368">IF(ISERROR(INDEX(Jornadas[id],ROW()-5)),"",INT(SUMIFS(Cortes[importe],Cortes[id_jornada],INDEX(Jornadas[id],ROW()-5),Cortes[id_barbero],LOOKUP($X$4,Barberos[nombre],Barberos[id]))*(INDEX(Jornadas[comision_barberos],1)/100)))</f>
        <v/>
      </c>
      <c r="Z368" s="20" t="str" cm="1">
        <f t="array" ref="Z368">IF(ISERROR(INDEX(Jornadas[id],ROW()-5)),"",SUMIFS(Cortes[propina],Cortes[id_jornada],INDEX(Jornadas[id],ROW()-5),Cortes[id_barbero],LOOKUP($X$4,Barberos[nombre],Barberos[id])))</f>
        <v/>
      </c>
      <c r="AA368" s="20" t="str" cm="1">
        <f t="array" ref="AA368">IF(ISERROR(INDEX(Jornadas[id],ROW()-5)),"",SUMIFS(Adelantos[importe],Adelantos[id_jornada],INDEX(Jornadas[id],ROW()-5),Adelantos[id_barbero],LOOKUP($X$4,Barberos[nombre],Barberos[id])))</f>
        <v/>
      </c>
      <c r="AB368" s="20" t="str" cm="1">
        <f t="array" ref="AB368">IF(ISERROR(INDEX(Jornadas[id],ROW()-5)),"",Y368+Z368-AA368)</f>
        <v/>
      </c>
      <c r="AC368" s="1" t="str" cm="1">
        <f t="array" ref="AC368">IF(ISERROR(INDEX(Jornadas[id],ROW()-5)),"",COUNTIFS(_Cortes!$C:$C,INDEX(Jornadas[id],ROW()-5),_Cortes!$B:$B,LOOKUP($AC$4,_Barberos!$B:$B,_Barberos!$A:$A)))</f>
        <v/>
      </c>
      <c r="AD368" s="20" t="str" cm="1">
        <f t="array" ref="AD368">IF(ISERROR(INDEX(Jornadas[id],ROW()-5)),"",INT(SUMIFS(Cortes[importe],Cortes[id_jornada],INDEX(Jornadas[id],ROW()-5),Cortes[id_barbero],LOOKUP($AC$4,Barberos[nombre],Barberos[id]))*(INDEX(Jornadas[comision_barberos],1)/100)))</f>
        <v/>
      </c>
      <c r="AE368" s="20" t="str" cm="1">
        <f t="array" ref="AE368">IF(ISERROR(INDEX(Jornadas[id],ROW()-5)),"",SUMIFS(Cortes[propina],Cortes[id_jornada],INDEX(Jornadas[id],ROW()-5),Cortes[id_barbero],LOOKUP($AC$4,Barberos[nombre],Barberos[id])))</f>
        <v/>
      </c>
      <c r="AF368" s="20" t="str" cm="1">
        <f t="array" ref="AF368">IF(ISERROR(INDEX(Jornadas[id],ROW()-5)),"",SUMIFS(Adelantos[importe],Adelantos[id_jornada],INDEX(Jornadas[id],ROW()-5),Adelantos[id_barbero],LOOKUP($AC$4,Barberos[nombre],Barberos[id])))</f>
        <v/>
      </c>
      <c r="AG368" s="20" t="str" cm="1">
        <f t="array" ref="AG368">IF(ISERROR(INDEX(Jornadas[id],ROW()-5)),"",AD368+AE368-AF368)</f>
        <v/>
      </c>
      <c r="AH368" s="1" t="str" cm="1">
        <f t="array" ref="AH368">IF(ISERROR(INDEX(Jornadas[id],ROW()-5)),"",COUNTIFS(_Cortes!$C:$C,INDEX(Jornadas[id],ROW()-5),_Cortes!$B:$B,LOOKUP($AH$4,_Barberos!$B:$B,_Barberos!$A:$A)))</f>
        <v/>
      </c>
      <c r="AI368" s="20" t="str" cm="1">
        <f t="array" ref="AI368">IF(ISERROR(INDEX(Jornadas[id],ROW()-5)),"",INT(SUMIFS(Cortes[importe],Cortes[id_jornada],INDEX(Jornadas[id],ROW()-5),Cortes[id_barbero],LOOKUP($AH$4,Barberos[nombre],Barberos[id]))*(INDEX(Jornadas[comision_barberos],1)/100)))</f>
        <v/>
      </c>
      <c r="AJ368" s="20" t="str" cm="1">
        <f t="array" ref="AJ368">IF(ISERROR(INDEX(Jornadas[id],ROW()-5)),"",SUMIFS(Cortes[propina],Cortes[id_jornada],INDEX(Jornadas[id],ROW()-5),Cortes[id_barbero],LOOKUP($AH$4,Barberos[nombre],Barberos[id])))</f>
        <v/>
      </c>
      <c r="AK368" s="20" t="str" cm="1">
        <f t="array" ref="AK368">IF(ISERROR(INDEX(Jornadas[id],ROW()-5)),"",SUMIFS(Adelantos[importe],Adelantos[id_jornada],INDEX(Jornadas[id],ROW()-5),Adelantos[id_barbero],LOOKUP($AH$4,Barberos[nombre],Barberos[id])))</f>
        <v/>
      </c>
      <c r="AL368" s="20" t="str" cm="1">
        <f t="array" ref="AL368">IF(ISERROR(INDEX(Jornadas[id],ROW()-5)),"",AI368+AJ368-AK368)</f>
        <v/>
      </c>
      <c r="AM368" s="1" t="str" cm="1">
        <f t="array" ref="AM368">IF(ISERROR(INDEX(Jornadas[id],ROW()-5)),"",COUNTIFS(_Cortes!$C:$C,INDEX(Jornadas[id],ROW()-5),_Cortes!$B:$B,LOOKUP($AM$4,_Barberos!$B:$B,_Barberos!$A:$A)))</f>
        <v/>
      </c>
      <c r="AN368" s="20" t="str" cm="1">
        <f t="array" ref="AN368">IF(ISERROR(INDEX(Jornadas[id],ROW()-5)),"",INT(SUMIFS(Cortes[importe],Cortes[id_jornada],INDEX(Jornadas[id],ROW()-5),Cortes[id_barbero],LOOKUP($AM$4,Barberos[nombre],Barberos[id]))*(INDEX(Jornadas[comision_barberos],1)/100)))</f>
        <v/>
      </c>
      <c r="AO368" s="20" t="str" cm="1">
        <f t="array" ref="AO368">IF(ISERROR(INDEX(Jornadas[id],ROW()-5)),"",SUMIFS(Cortes[propina],Cortes[id_jornada],INDEX(Jornadas[id],ROW()-5),Cortes[id_barbero],LOOKUP($AM$4,Barberos[nombre],Barberos[id])))</f>
        <v/>
      </c>
      <c r="AP368" s="20" t="str" cm="1">
        <f t="array" ref="AP368">IF(ISERROR(INDEX(Jornadas[id],ROW()-5)),"",SUMIFS(Adelantos[importe],Adelantos[id_jornada],INDEX(Jornadas[id],ROW()-5),Adelantos[id_barbero],LOOKUP($AM$4,Barberos[nombre],Barberos[id])))</f>
        <v/>
      </c>
      <c r="AQ368" s="20" t="str" cm="1">
        <f t="array" ref="AQ368">IF(ISERROR(INDEX(Jornadas[id],ROW()-5)),"",AN368+AO368-AP368)</f>
        <v/>
      </c>
      <c r="AR368" s="1" t="str" cm="1">
        <f t="array" ref="AR368">IF(ISERROR(INDEX(Jornadas[id],ROW()-5)),"",COUNTIFS(_Cortes!$C:$C,INDEX(Jornadas[id],ROW()-5),_Cortes!$B:$B,LOOKUP($AR$4,_Barberos!$B:$B,_Barberos!$A:$A)))</f>
        <v/>
      </c>
      <c r="AS368" s="20" t="str" cm="1">
        <f t="array" ref="AS368">IF(ISERROR(INDEX(Jornadas[id],ROW()-5)),"",INT(SUMIFS(Cortes[importe],Cortes[id_jornada],INDEX(Jornadas[id],ROW()-5),Cortes[id_barbero],LOOKUP($AR$4,Barberos[nombre],Barberos[id]))*(INDEX(Jornadas[comision_barberos],1)/100)))</f>
        <v/>
      </c>
      <c r="AT368" s="20" t="str" cm="1">
        <f t="array" ref="AT368">IF(ISERROR(INDEX(Jornadas[id],ROW()-5)),"",SUMIFS(Cortes[propina],Cortes[id_jornada],INDEX(Jornadas[id],ROW()-5),Cortes[id_barbero],LOOKUP($AR$4,Barberos[nombre],Barberos[id])))</f>
        <v/>
      </c>
      <c r="AU368" s="20" t="str" cm="1">
        <f t="array" ref="AU368">IF(ISERROR(INDEX(Jornadas[id],ROW()-5)),"",SUMIFS(Adelantos[importe],Adelantos[id_jornada],INDEX(Jornadas[id],ROW()-5),Adelantos[id_barbero],LOOKUP($AR$4,Barberos[nombre],Barberos[id])))</f>
        <v/>
      </c>
      <c r="AV368" s="20" t="str" cm="1">
        <f t="array" ref="AV368">IF(ISERROR(INDEX(Jornadas[id],ROW()-5)),"",AS368+AT368-AU368)</f>
        <v/>
      </c>
    </row>
    <row r="369" spans="1:48" ht="15" hidden="1" customHeight="1" x14ac:dyDescent="0.3">
      <c r="A369" s="51" t="str">
        <f t="shared" si="5"/>
        <v/>
      </c>
      <c r="B369" s="52"/>
      <c r="C369" s="36" t="str" cm="1">
        <f t="array" ref="C369">IF(ISERROR(INDEX(Jornadas[id],ROW()-5)),"",INDEX(Jornadas[fecha],ROW()-5))</f>
        <v/>
      </c>
      <c r="D369" s="2" t="str" cm="1">
        <f t="array" ref="D369">IF(ISERROR(INDEX(Jornadas[id],ROW()-5)),"",COUNTIFS(_Cortes!$C:$C,INDEX(Jornadas[id],ROW()-5),_Cortes!$B:$B,LOOKUP($D$4,_Barberos!$B:$B,_Barberos!$A:$A)))</f>
        <v/>
      </c>
      <c r="E369" s="21" t="str" cm="1">
        <f t="array" ref="E369">IF(ISERROR(INDEX(Jornadas[id],ROW()-5)),"",INT(SUMIFS(Cortes[importe],Cortes[id_jornada],INDEX(Jornadas[id],ROW()-5),Cortes[id_barbero],LOOKUP($D$4,Barberos[nombre],Barberos[id]))*(INDEX(Jornadas[comision_barberos],1)/100)))</f>
        <v/>
      </c>
      <c r="F369" s="21" t="str" cm="1">
        <f t="array" ref="F369">IF(ISERROR(INDEX(Jornadas[id],ROW()-5)),"",SUMIFS(Cortes[propina],Cortes[id_jornada],INDEX(Jornadas[id],ROW()-5),Cortes[id_barbero],LOOKUP($D$4,Barberos[nombre],Barberos[id])))</f>
        <v/>
      </c>
      <c r="G369" s="21" t="str" cm="1">
        <f t="array" ref="G369">IF(ISERROR(INDEX(Jornadas[id],ROW()-5)),"",SUMIFS(Adelantos[importe],Adelantos[id_jornada],INDEX(Jornadas[id],ROW()-5),Adelantos[id_barbero],LOOKUP($D$4,Barberos[nombre],Barberos[id])))</f>
        <v/>
      </c>
      <c r="H369" s="21" t="str" cm="1">
        <f t="array" ref="H369">IF(ISERROR(INDEX(Jornadas[id],ROW()-5)),"",E369+F369-G369)</f>
        <v/>
      </c>
      <c r="I369" s="2" t="str" cm="1">
        <f t="array" ref="I369">IF(ISERROR(INDEX(Jornadas[id],ROW()-5)),"",COUNTIFS(_Cortes!$C:$C,INDEX(Jornadas[id],ROW()-5),_Cortes!$B:$B,LOOKUP($I$4,_Barberos!$B:$B,_Barberos!$A:$A)))</f>
        <v/>
      </c>
      <c r="J369" s="21" t="str" cm="1">
        <f t="array" ref="J369">IF(ISERROR(INDEX(Jornadas[id],ROW()-5)),"",INT(SUMIFS(Cortes[importe],Cortes[id_jornada],INDEX(Jornadas[id],ROW()-5),Cortes[id_barbero],LOOKUP($I$4,Barberos[nombre],Barberos[id]))*(INDEX(Jornadas[comision_barberos],1)/100)))</f>
        <v/>
      </c>
      <c r="K369" s="21" t="str" cm="1">
        <f t="array" ref="K369">IF(ISERROR(INDEX(Jornadas[id],ROW()-5)),"",SUMIFS(Cortes[propina],Cortes[id_jornada],INDEX(Jornadas[id],ROW()-5),Cortes[id_barbero],LOOKUP($I$4,Barberos[nombre],Barberos[id])))</f>
        <v/>
      </c>
      <c r="L369" s="21" t="str" cm="1">
        <f t="array" ref="L369">IF(ISERROR(INDEX(Jornadas[id],ROW()-5)),"",SUMIFS(Adelantos[importe],Adelantos[id_jornada],INDEX(Jornadas[id],ROW()-5),Adelantos[id_barbero],LOOKUP($I$4,Barberos[nombre],Barberos[id])))</f>
        <v/>
      </c>
      <c r="M369" s="21" t="str" cm="1">
        <f t="array" ref="M369">IF(ISERROR(INDEX(Jornadas[id],ROW()-5)),"",J369+K369-L369)</f>
        <v/>
      </c>
      <c r="N369" s="2" t="str" cm="1">
        <f t="array" ref="N369">IF(ISERROR(INDEX(Jornadas[id],ROW()-5)),"",COUNTIFS(_Cortes!$C:$C,INDEX(Jornadas[id],ROW()-5),_Cortes!$B:$B,LOOKUP($N$4,_Barberos!$B:$B,_Barberos!$A:$A)))</f>
        <v/>
      </c>
      <c r="O369" s="21" t="str" cm="1">
        <f t="array" ref="O369">IF(ISERROR(INDEX(Jornadas[id],ROW()-5)),"",INT(SUMIFS(Cortes[importe],Cortes[id_jornada],INDEX(Jornadas[id],ROW()-5),Cortes[id_barbero],LOOKUP($N$4,Barberos[nombre],Barberos[id]))*(INDEX(Jornadas[comision_barberos],1)/100)))</f>
        <v/>
      </c>
      <c r="P369" s="21" t="str" cm="1">
        <f t="array" ref="P369">IF(ISERROR(INDEX(Jornadas[id],ROW()-5)),"",SUMIFS(Cortes[propina],Cortes[id_jornada],INDEX(Jornadas[id],ROW()-5),Cortes[id_barbero],LOOKUP($N$4,Barberos[nombre],Barberos[id])))</f>
        <v/>
      </c>
      <c r="Q369" s="21" t="str" cm="1">
        <f t="array" ref="Q369">IF(ISERROR(INDEX(Jornadas[id],ROW()-5)),"",SUMIFS(Adelantos[importe],Adelantos[id_jornada],INDEX(Jornadas[id],ROW()-5),Adelantos[id_barbero],LOOKUP($N$4,Barberos[nombre],Barberos[id])))</f>
        <v/>
      </c>
      <c r="R369" s="21" t="str" cm="1">
        <f t="array" ref="R369">IF(ISERROR(INDEX(Jornadas[id],ROW()-5)),"",O369+P369-Q369)</f>
        <v/>
      </c>
      <c r="S369" s="2" t="str" cm="1">
        <f t="array" ref="S369">IF(ISERROR(INDEX(Jornadas[id],ROW()-5)),"",COUNTIFS(_Cortes!$C:$C,INDEX(Jornadas[id],ROW()-5),_Cortes!$B:$B,LOOKUP($S$4,_Barberos!$B:$B,_Barberos!$A:$A)))</f>
        <v/>
      </c>
      <c r="T369" s="21" t="str" cm="1">
        <f t="array" ref="T369">IF(ISERROR(INDEX(Jornadas[id],ROW()-5)),"",INT(SUMIFS(Cortes[importe],Cortes[id_jornada],INDEX(Jornadas[id],ROW()-5),Cortes[id_barbero],LOOKUP($S$4,Barberos[nombre],Barberos[id]))*(INDEX(Jornadas[comision_barberos],1)/100)))</f>
        <v/>
      </c>
      <c r="U369" s="21" t="str" cm="1">
        <f t="array" ref="U369">IF(ISERROR(INDEX(Jornadas[id],ROW()-5)),"",SUMIFS(Cortes[propina],Cortes[id_jornada],INDEX(Jornadas[id],ROW()-5),Cortes[id_barbero],LOOKUP($S$4,Barberos[nombre],Barberos[id])))</f>
        <v/>
      </c>
      <c r="V369" s="21" t="str" cm="1">
        <f t="array" ref="V369">IF(ISERROR(INDEX(Jornadas[id],ROW()-5)),"",SUMIFS(Adelantos[importe],Adelantos[id_jornada],INDEX(Jornadas[id],ROW()-5),Adelantos[id_barbero],LOOKUP($S$4,Barberos[nombre],Barberos[id])))</f>
        <v/>
      </c>
      <c r="W369" s="21" t="str" cm="1">
        <f t="array" ref="W369">IF(ISERROR(INDEX(Jornadas[id],ROW()-5)),"",T369+U369-V369)</f>
        <v/>
      </c>
      <c r="X369" s="2" t="str" cm="1">
        <f t="array" ref="X369">IF(ISERROR(INDEX(Jornadas[id],ROW()-5)),"",COUNTIFS(_Cortes!$C:$C,INDEX(Jornadas[id],ROW()-5),_Cortes!$B:$B,LOOKUP($X$4,_Barberos!$B:$B,_Barberos!$A:$A)))</f>
        <v/>
      </c>
      <c r="Y369" s="21" t="str" cm="1">
        <f t="array" ref="Y369">IF(ISERROR(INDEX(Jornadas[id],ROW()-5)),"",INT(SUMIFS(Cortes[importe],Cortes[id_jornada],INDEX(Jornadas[id],ROW()-5),Cortes[id_barbero],LOOKUP($X$4,Barberos[nombre],Barberos[id]))*(INDEX(Jornadas[comision_barberos],1)/100)))</f>
        <v/>
      </c>
      <c r="Z369" s="21" t="str" cm="1">
        <f t="array" ref="Z369">IF(ISERROR(INDEX(Jornadas[id],ROW()-5)),"",SUMIFS(Cortes[propina],Cortes[id_jornada],INDEX(Jornadas[id],ROW()-5),Cortes[id_barbero],LOOKUP($X$4,Barberos[nombre],Barberos[id])))</f>
        <v/>
      </c>
      <c r="AA369" s="21" t="str" cm="1">
        <f t="array" ref="AA369">IF(ISERROR(INDEX(Jornadas[id],ROW()-5)),"",SUMIFS(Adelantos[importe],Adelantos[id_jornada],INDEX(Jornadas[id],ROW()-5),Adelantos[id_barbero],LOOKUP($X$4,Barberos[nombre],Barberos[id])))</f>
        <v/>
      </c>
      <c r="AB369" s="21" t="str" cm="1">
        <f t="array" ref="AB369">IF(ISERROR(INDEX(Jornadas[id],ROW()-5)),"",Y369+Z369-AA369)</f>
        <v/>
      </c>
      <c r="AC369" s="2" t="str" cm="1">
        <f t="array" ref="AC369">IF(ISERROR(INDEX(Jornadas[id],ROW()-5)),"",COUNTIFS(_Cortes!$C:$C,INDEX(Jornadas[id],ROW()-5),_Cortes!$B:$B,LOOKUP($AC$4,_Barberos!$B:$B,_Barberos!$A:$A)))</f>
        <v/>
      </c>
      <c r="AD369" s="21" t="str" cm="1">
        <f t="array" ref="AD369">IF(ISERROR(INDEX(Jornadas[id],ROW()-5)),"",INT(SUMIFS(Cortes[importe],Cortes[id_jornada],INDEX(Jornadas[id],ROW()-5),Cortes[id_barbero],LOOKUP($AC$4,Barberos[nombre],Barberos[id]))*(INDEX(Jornadas[comision_barberos],1)/100)))</f>
        <v/>
      </c>
      <c r="AE369" s="21" t="str" cm="1">
        <f t="array" ref="AE369">IF(ISERROR(INDEX(Jornadas[id],ROW()-5)),"",SUMIFS(Cortes[propina],Cortes[id_jornada],INDEX(Jornadas[id],ROW()-5),Cortes[id_barbero],LOOKUP($AC$4,Barberos[nombre],Barberos[id])))</f>
        <v/>
      </c>
      <c r="AF369" s="21" t="str" cm="1">
        <f t="array" ref="AF369">IF(ISERROR(INDEX(Jornadas[id],ROW()-5)),"",SUMIFS(Adelantos[importe],Adelantos[id_jornada],INDEX(Jornadas[id],ROW()-5),Adelantos[id_barbero],LOOKUP($AC$4,Barberos[nombre],Barberos[id])))</f>
        <v/>
      </c>
      <c r="AG369" s="21" t="str" cm="1">
        <f t="array" ref="AG369">IF(ISERROR(INDEX(Jornadas[id],ROW()-5)),"",AD369+AE369-AF369)</f>
        <v/>
      </c>
      <c r="AH369" s="2" t="str" cm="1">
        <f t="array" ref="AH369">IF(ISERROR(INDEX(Jornadas[id],ROW()-5)),"",COUNTIFS(_Cortes!$C:$C,INDEX(Jornadas[id],ROW()-5),_Cortes!$B:$B,LOOKUP($AH$4,_Barberos!$B:$B,_Barberos!$A:$A)))</f>
        <v/>
      </c>
      <c r="AI369" s="21" t="str" cm="1">
        <f t="array" ref="AI369">IF(ISERROR(INDEX(Jornadas[id],ROW()-5)),"",INT(SUMIFS(Cortes[importe],Cortes[id_jornada],INDEX(Jornadas[id],ROW()-5),Cortes[id_barbero],LOOKUP($AH$4,Barberos[nombre],Barberos[id]))*(INDEX(Jornadas[comision_barberos],1)/100)))</f>
        <v/>
      </c>
      <c r="AJ369" s="21" t="str" cm="1">
        <f t="array" ref="AJ369">IF(ISERROR(INDEX(Jornadas[id],ROW()-5)),"",SUMIFS(Cortes[propina],Cortes[id_jornada],INDEX(Jornadas[id],ROW()-5),Cortes[id_barbero],LOOKUP($AH$4,Barberos[nombre],Barberos[id])))</f>
        <v/>
      </c>
      <c r="AK369" s="21" t="str" cm="1">
        <f t="array" ref="AK369">IF(ISERROR(INDEX(Jornadas[id],ROW()-5)),"",SUMIFS(Adelantos[importe],Adelantos[id_jornada],INDEX(Jornadas[id],ROW()-5),Adelantos[id_barbero],LOOKUP($AH$4,Barberos[nombre],Barberos[id])))</f>
        <v/>
      </c>
      <c r="AL369" s="21" t="str" cm="1">
        <f t="array" ref="AL369">IF(ISERROR(INDEX(Jornadas[id],ROW()-5)),"",AI369+AJ369-AK369)</f>
        <v/>
      </c>
      <c r="AM369" s="2" t="str" cm="1">
        <f t="array" ref="AM369">IF(ISERROR(INDEX(Jornadas[id],ROW()-5)),"",COUNTIFS(_Cortes!$C:$C,INDEX(Jornadas[id],ROW()-5),_Cortes!$B:$B,LOOKUP($AM$4,_Barberos!$B:$B,_Barberos!$A:$A)))</f>
        <v/>
      </c>
      <c r="AN369" s="21" t="str" cm="1">
        <f t="array" ref="AN369">IF(ISERROR(INDEX(Jornadas[id],ROW()-5)),"",INT(SUMIFS(Cortes[importe],Cortes[id_jornada],INDEX(Jornadas[id],ROW()-5),Cortes[id_barbero],LOOKUP($AM$4,Barberos[nombre],Barberos[id]))*(INDEX(Jornadas[comision_barberos],1)/100)))</f>
        <v/>
      </c>
      <c r="AO369" s="21" t="str" cm="1">
        <f t="array" ref="AO369">IF(ISERROR(INDEX(Jornadas[id],ROW()-5)),"",SUMIFS(Cortes[propina],Cortes[id_jornada],INDEX(Jornadas[id],ROW()-5),Cortes[id_barbero],LOOKUP($AM$4,Barberos[nombre],Barberos[id])))</f>
        <v/>
      </c>
      <c r="AP369" s="21" t="str" cm="1">
        <f t="array" ref="AP369">IF(ISERROR(INDEX(Jornadas[id],ROW()-5)),"",SUMIFS(Adelantos[importe],Adelantos[id_jornada],INDEX(Jornadas[id],ROW()-5),Adelantos[id_barbero],LOOKUP($AM$4,Barberos[nombre],Barberos[id])))</f>
        <v/>
      </c>
      <c r="AQ369" s="21" t="str" cm="1">
        <f t="array" ref="AQ369">IF(ISERROR(INDEX(Jornadas[id],ROW()-5)),"",AN369+AO369-AP369)</f>
        <v/>
      </c>
      <c r="AR369" s="2" t="str" cm="1">
        <f t="array" ref="AR369">IF(ISERROR(INDEX(Jornadas[id],ROW()-5)),"",COUNTIFS(_Cortes!$C:$C,INDEX(Jornadas[id],ROW()-5),_Cortes!$B:$B,LOOKUP($AR$4,_Barberos!$B:$B,_Barberos!$A:$A)))</f>
        <v/>
      </c>
      <c r="AS369" s="21" t="str" cm="1">
        <f t="array" ref="AS369">IF(ISERROR(INDEX(Jornadas[id],ROW()-5)),"",INT(SUMIFS(Cortes[importe],Cortes[id_jornada],INDEX(Jornadas[id],ROW()-5),Cortes[id_barbero],LOOKUP($AR$4,Barberos[nombre],Barberos[id]))*(INDEX(Jornadas[comision_barberos],1)/100)))</f>
        <v/>
      </c>
      <c r="AT369" s="21" t="str" cm="1">
        <f t="array" ref="AT369">IF(ISERROR(INDEX(Jornadas[id],ROW()-5)),"",SUMIFS(Cortes[propina],Cortes[id_jornada],INDEX(Jornadas[id],ROW()-5),Cortes[id_barbero],LOOKUP($AR$4,Barberos[nombre],Barberos[id])))</f>
        <v/>
      </c>
      <c r="AU369" s="21" t="str" cm="1">
        <f t="array" ref="AU369">IF(ISERROR(INDEX(Jornadas[id],ROW()-5)),"",SUMIFS(Adelantos[importe],Adelantos[id_jornada],INDEX(Jornadas[id],ROW()-5),Adelantos[id_barbero],LOOKUP($AR$4,Barberos[nombre],Barberos[id])))</f>
        <v/>
      </c>
      <c r="AV369" s="21" t="str" cm="1">
        <f t="array" ref="AV369">IF(ISERROR(INDEX(Jornadas[id],ROW()-5)),"",AS369+AT369-AU369)</f>
        <v/>
      </c>
    </row>
    <row r="370" spans="1:48" ht="15" hidden="1" customHeight="1" x14ac:dyDescent="0.3">
      <c r="A370" s="53" t="str">
        <f t="shared" si="5"/>
        <v/>
      </c>
      <c r="B370" s="54"/>
      <c r="C370" s="38" t="str" cm="1">
        <f t="array" ref="C370">IF(ISERROR(INDEX(Jornadas[id],ROW()-5)),"",INDEX(Jornadas[fecha],ROW()-5))</f>
        <v/>
      </c>
      <c r="D370" s="1" t="str" cm="1">
        <f t="array" ref="D370">IF(ISERROR(INDEX(Jornadas[id],ROW()-5)),"",COUNTIFS(_Cortes!$C:$C,INDEX(Jornadas[id],ROW()-5),_Cortes!$B:$B,LOOKUP($D$4,_Barberos!$B:$B,_Barberos!$A:$A)))</f>
        <v/>
      </c>
      <c r="E370" s="20" t="str" cm="1">
        <f t="array" ref="E370">IF(ISERROR(INDEX(Jornadas[id],ROW()-5)),"",INT(SUMIFS(Cortes[importe],Cortes[id_jornada],INDEX(Jornadas[id],ROW()-5),Cortes[id_barbero],LOOKUP($D$4,Barberos[nombre],Barberos[id]))*(INDEX(Jornadas[comision_barberos],1)/100)))</f>
        <v/>
      </c>
      <c r="F370" s="20" t="str" cm="1">
        <f t="array" ref="F370">IF(ISERROR(INDEX(Jornadas[id],ROW()-5)),"",SUMIFS(Cortes[propina],Cortes[id_jornada],INDEX(Jornadas[id],ROW()-5),Cortes[id_barbero],LOOKUP($D$4,Barberos[nombre],Barberos[id])))</f>
        <v/>
      </c>
      <c r="G370" s="20" t="str" cm="1">
        <f t="array" ref="G370">IF(ISERROR(INDEX(Jornadas[id],ROW()-5)),"",SUMIFS(Adelantos[importe],Adelantos[id_jornada],INDEX(Jornadas[id],ROW()-5),Adelantos[id_barbero],LOOKUP($D$4,Barberos[nombre],Barberos[id])))</f>
        <v/>
      </c>
      <c r="H370" s="20" t="str" cm="1">
        <f t="array" ref="H370">IF(ISERROR(INDEX(Jornadas[id],ROW()-5)),"",E370+F370-G370)</f>
        <v/>
      </c>
      <c r="I370" s="1" t="str" cm="1">
        <f t="array" ref="I370">IF(ISERROR(INDEX(Jornadas[id],ROW()-5)),"",COUNTIFS(_Cortes!$C:$C,INDEX(Jornadas[id],ROW()-5),_Cortes!$B:$B,LOOKUP($I$4,_Barberos!$B:$B,_Barberos!$A:$A)))</f>
        <v/>
      </c>
      <c r="J370" s="20" t="str" cm="1">
        <f t="array" ref="J370">IF(ISERROR(INDEX(Jornadas[id],ROW()-5)),"",INT(SUMIFS(Cortes[importe],Cortes[id_jornada],INDEX(Jornadas[id],ROW()-5),Cortes[id_barbero],LOOKUP($I$4,Barberos[nombre],Barberos[id]))*(INDEX(Jornadas[comision_barberos],1)/100)))</f>
        <v/>
      </c>
      <c r="K370" s="20" t="str" cm="1">
        <f t="array" ref="K370">IF(ISERROR(INDEX(Jornadas[id],ROW()-5)),"",SUMIFS(Cortes[propina],Cortes[id_jornada],INDEX(Jornadas[id],ROW()-5),Cortes[id_barbero],LOOKUP($I$4,Barberos[nombre],Barberos[id])))</f>
        <v/>
      </c>
      <c r="L370" s="20" t="str" cm="1">
        <f t="array" ref="L370">IF(ISERROR(INDEX(Jornadas[id],ROW()-5)),"",SUMIFS(Adelantos[importe],Adelantos[id_jornada],INDEX(Jornadas[id],ROW()-5),Adelantos[id_barbero],LOOKUP($I$4,Barberos[nombre],Barberos[id])))</f>
        <v/>
      </c>
      <c r="M370" s="20" t="str" cm="1">
        <f t="array" ref="M370">IF(ISERROR(INDEX(Jornadas[id],ROW()-5)),"",J370+K370-L370)</f>
        <v/>
      </c>
      <c r="N370" s="1" t="str" cm="1">
        <f t="array" ref="N370">IF(ISERROR(INDEX(Jornadas[id],ROW()-5)),"",COUNTIFS(_Cortes!$C:$C,INDEX(Jornadas[id],ROW()-5),_Cortes!$B:$B,LOOKUP($N$4,_Barberos!$B:$B,_Barberos!$A:$A)))</f>
        <v/>
      </c>
      <c r="O370" s="20" t="str" cm="1">
        <f t="array" ref="O370">IF(ISERROR(INDEX(Jornadas[id],ROW()-5)),"",INT(SUMIFS(Cortes[importe],Cortes[id_jornada],INDEX(Jornadas[id],ROW()-5),Cortes[id_barbero],LOOKUP($N$4,Barberos[nombre],Barberos[id]))*(INDEX(Jornadas[comision_barberos],1)/100)))</f>
        <v/>
      </c>
      <c r="P370" s="20" t="str" cm="1">
        <f t="array" ref="P370">IF(ISERROR(INDEX(Jornadas[id],ROW()-5)),"",SUMIFS(Cortes[propina],Cortes[id_jornada],INDEX(Jornadas[id],ROW()-5),Cortes[id_barbero],LOOKUP($N$4,Barberos[nombre],Barberos[id])))</f>
        <v/>
      </c>
      <c r="Q370" s="20" t="str" cm="1">
        <f t="array" ref="Q370">IF(ISERROR(INDEX(Jornadas[id],ROW()-5)),"",SUMIFS(Adelantos[importe],Adelantos[id_jornada],INDEX(Jornadas[id],ROW()-5),Adelantos[id_barbero],LOOKUP($N$4,Barberos[nombre],Barberos[id])))</f>
        <v/>
      </c>
      <c r="R370" s="20" t="str" cm="1">
        <f t="array" ref="R370">IF(ISERROR(INDEX(Jornadas[id],ROW()-5)),"",O370+P370-Q370)</f>
        <v/>
      </c>
      <c r="S370" s="1" t="str" cm="1">
        <f t="array" ref="S370">IF(ISERROR(INDEX(Jornadas[id],ROW()-5)),"",COUNTIFS(_Cortes!$C:$C,INDEX(Jornadas[id],ROW()-5),_Cortes!$B:$B,LOOKUP($S$4,_Barberos!$B:$B,_Barberos!$A:$A)))</f>
        <v/>
      </c>
      <c r="T370" s="20" t="str" cm="1">
        <f t="array" ref="T370">IF(ISERROR(INDEX(Jornadas[id],ROW()-5)),"",INT(SUMIFS(Cortes[importe],Cortes[id_jornada],INDEX(Jornadas[id],ROW()-5),Cortes[id_barbero],LOOKUP($S$4,Barberos[nombre],Barberos[id]))*(INDEX(Jornadas[comision_barberos],1)/100)))</f>
        <v/>
      </c>
      <c r="U370" s="20" t="str" cm="1">
        <f t="array" ref="U370">IF(ISERROR(INDEX(Jornadas[id],ROW()-5)),"",SUMIFS(Cortes[propina],Cortes[id_jornada],INDEX(Jornadas[id],ROW()-5),Cortes[id_barbero],LOOKUP($S$4,Barberos[nombre],Barberos[id])))</f>
        <v/>
      </c>
      <c r="V370" s="20" t="str" cm="1">
        <f t="array" ref="V370">IF(ISERROR(INDEX(Jornadas[id],ROW()-5)),"",SUMIFS(Adelantos[importe],Adelantos[id_jornada],INDEX(Jornadas[id],ROW()-5),Adelantos[id_barbero],LOOKUP($S$4,Barberos[nombre],Barberos[id])))</f>
        <v/>
      </c>
      <c r="W370" s="20" t="str" cm="1">
        <f t="array" ref="W370">IF(ISERROR(INDEX(Jornadas[id],ROW()-5)),"",T370+U370-V370)</f>
        <v/>
      </c>
      <c r="X370" s="1" t="str" cm="1">
        <f t="array" ref="X370">IF(ISERROR(INDEX(Jornadas[id],ROW()-5)),"",COUNTIFS(_Cortes!$C:$C,INDEX(Jornadas[id],ROW()-5),_Cortes!$B:$B,LOOKUP($X$4,_Barberos!$B:$B,_Barberos!$A:$A)))</f>
        <v/>
      </c>
      <c r="Y370" s="20" t="str" cm="1">
        <f t="array" ref="Y370">IF(ISERROR(INDEX(Jornadas[id],ROW()-5)),"",INT(SUMIFS(Cortes[importe],Cortes[id_jornada],INDEX(Jornadas[id],ROW()-5),Cortes[id_barbero],LOOKUP($X$4,Barberos[nombre],Barberos[id]))*(INDEX(Jornadas[comision_barberos],1)/100)))</f>
        <v/>
      </c>
      <c r="Z370" s="20" t="str" cm="1">
        <f t="array" ref="Z370">IF(ISERROR(INDEX(Jornadas[id],ROW()-5)),"",SUMIFS(Cortes[propina],Cortes[id_jornada],INDEX(Jornadas[id],ROW()-5),Cortes[id_barbero],LOOKUP($X$4,Barberos[nombre],Barberos[id])))</f>
        <v/>
      </c>
      <c r="AA370" s="20" t="str" cm="1">
        <f t="array" ref="AA370">IF(ISERROR(INDEX(Jornadas[id],ROW()-5)),"",SUMIFS(Adelantos[importe],Adelantos[id_jornada],INDEX(Jornadas[id],ROW()-5),Adelantos[id_barbero],LOOKUP($X$4,Barberos[nombre],Barberos[id])))</f>
        <v/>
      </c>
      <c r="AB370" s="20" t="str" cm="1">
        <f t="array" ref="AB370">IF(ISERROR(INDEX(Jornadas[id],ROW()-5)),"",Y370+Z370-AA370)</f>
        <v/>
      </c>
      <c r="AC370" s="1" t="str" cm="1">
        <f t="array" ref="AC370">IF(ISERROR(INDEX(Jornadas[id],ROW()-5)),"",COUNTIFS(_Cortes!$C:$C,INDEX(Jornadas[id],ROW()-5),_Cortes!$B:$B,LOOKUP($AC$4,_Barberos!$B:$B,_Barberos!$A:$A)))</f>
        <v/>
      </c>
      <c r="AD370" s="20" t="str" cm="1">
        <f t="array" ref="AD370">IF(ISERROR(INDEX(Jornadas[id],ROW()-5)),"",INT(SUMIFS(Cortes[importe],Cortes[id_jornada],INDEX(Jornadas[id],ROW()-5),Cortes[id_barbero],LOOKUP($AC$4,Barberos[nombre],Barberos[id]))*(INDEX(Jornadas[comision_barberos],1)/100)))</f>
        <v/>
      </c>
      <c r="AE370" s="20" t="str" cm="1">
        <f t="array" ref="AE370">IF(ISERROR(INDEX(Jornadas[id],ROW()-5)),"",SUMIFS(Cortes[propina],Cortes[id_jornada],INDEX(Jornadas[id],ROW()-5),Cortes[id_barbero],LOOKUP($AC$4,Barberos[nombre],Barberos[id])))</f>
        <v/>
      </c>
      <c r="AF370" s="20" t="str" cm="1">
        <f t="array" ref="AF370">IF(ISERROR(INDEX(Jornadas[id],ROW()-5)),"",SUMIFS(Adelantos[importe],Adelantos[id_jornada],INDEX(Jornadas[id],ROW()-5),Adelantos[id_barbero],LOOKUP($AC$4,Barberos[nombre],Barberos[id])))</f>
        <v/>
      </c>
      <c r="AG370" s="20" t="str" cm="1">
        <f t="array" ref="AG370">IF(ISERROR(INDEX(Jornadas[id],ROW()-5)),"",AD370+AE370-AF370)</f>
        <v/>
      </c>
      <c r="AH370" s="1" t="str" cm="1">
        <f t="array" ref="AH370">IF(ISERROR(INDEX(Jornadas[id],ROW()-5)),"",COUNTIFS(_Cortes!$C:$C,INDEX(Jornadas[id],ROW()-5),_Cortes!$B:$B,LOOKUP($AH$4,_Barberos!$B:$B,_Barberos!$A:$A)))</f>
        <v/>
      </c>
      <c r="AI370" s="20" t="str" cm="1">
        <f t="array" ref="AI370">IF(ISERROR(INDEX(Jornadas[id],ROW()-5)),"",INT(SUMIFS(Cortes[importe],Cortes[id_jornada],INDEX(Jornadas[id],ROW()-5),Cortes[id_barbero],LOOKUP($AH$4,Barberos[nombre],Barberos[id]))*(INDEX(Jornadas[comision_barberos],1)/100)))</f>
        <v/>
      </c>
      <c r="AJ370" s="20" t="str" cm="1">
        <f t="array" ref="AJ370">IF(ISERROR(INDEX(Jornadas[id],ROW()-5)),"",SUMIFS(Cortes[propina],Cortes[id_jornada],INDEX(Jornadas[id],ROW()-5),Cortes[id_barbero],LOOKUP($AH$4,Barberos[nombre],Barberos[id])))</f>
        <v/>
      </c>
      <c r="AK370" s="20" t="str" cm="1">
        <f t="array" ref="AK370">IF(ISERROR(INDEX(Jornadas[id],ROW()-5)),"",SUMIFS(Adelantos[importe],Adelantos[id_jornada],INDEX(Jornadas[id],ROW()-5),Adelantos[id_barbero],LOOKUP($AH$4,Barberos[nombre],Barberos[id])))</f>
        <v/>
      </c>
      <c r="AL370" s="20" t="str" cm="1">
        <f t="array" ref="AL370">IF(ISERROR(INDEX(Jornadas[id],ROW()-5)),"",AI370+AJ370-AK370)</f>
        <v/>
      </c>
      <c r="AM370" s="1" t="str" cm="1">
        <f t="array" ref="AM370">IF(ISERROR(INDEX(Jornadas[id],ROW()-5)),"",COUNTIFS(_Cortes!$C:$C,INDEX(Jornadas[id],ROW()-5),_Cortes!$B:$B,LOOKUP($AM$4,_Barberos!$B:$B,_Barberos!$A:$A)))</f>
        <v/>
      </c>
      <c r="AN370" s="20" t="str" cm="1">
        <f t="array" ref="AN370">IF(ISERROR(INDEX(Jornadas[id],ROW()-5)),"",INT(SUMIFS(Cortes[importe],Cortes[id_jornada],INDEX(Jornadas[id],ROW()-5),Cortes[id_barbero],LOOKUP($AM$4,Barberos[nombre],Barberos[id]))*(INDEX(Jornadas[comision_barberos],1)/100)))</f>
        <v/>
      </c>
      <c r="AO370" s="20" t="str" cm="1">
        <f t="array" ref="AO370">IF(ISERROR(INDEX(Jornadas[id],ROW()-5)),"",SUMIFS(Cortes[propina],Cortes[id_jornada],INDEX(Jornadas[id],ROW()-5),Cortes[id_barbero],LOOKUP($AM$4,Barberos[nombre],Barberos[id])))</f>
        <v/>
      </c>
      <c r="AP370" s="20" t="str" cm="1">
        <f t="array" ref="AP370">IF(ISERROR(INDEX(Jornadas[id],ROW()-5)),"",SUMIFS(Adelantos[importe],Adelantos[id_jornada],INDEX(Jornadas[id],ROW()-5),Adelantos[id_barbero],LOOKUP($AM$4,Barberos[nombre],Barberos[id])))</f>
        <v/>
      </c>
      <c r="AQ370" s="20" t="str" cm="1">
        <f t="array" ref="AQ370">IF(ISERROR(INDEX(Jornadas[id],ROW()-5)),"",AN370+AO370-AP370)</f>
        <v/>
      </c>
      <c r="AR370" s="1" t="str" cm="1">
        <f t="array" ref="AR370">IF(ISERROR(INDEX(Jornadas[id],ROW()-5)),"",COUNTIFS(_Cortes!$C:$C,INDEX(Jornadas[id],ROW()-5),_Cortes!$B:$B,LOOKUP($AR$4,_Barberos!$B:$B,_Barberos!$A:$A)))</f>
        <v/>
      </c>
      <c r="AS370" s="20" t="str" cm="1">
        <f t="array" ref="AS370">IF(ISERROR(INDEX(Jornadas[id],ROW()-5)),"",INT(SUMIFS(Cortes[importe],Cortes[id_jornada],INDEX(Jornadas[id],ROW()-5),Cortes[id_barbero],LOOKUP($AR$4,Barberos[nombre],Barberos[id]))*(INDEX(Jornadas[comision_barberos],1)/100)))</f>
        <v/>
      </c>
      <c r="AT370" s="20" t="str" cm="1">
        <f t="array" ref="AT370">IF(ISERROR(INDEX(Jornadas[id],ROW()-5)),"",SUMIFS(Cortes[propina],Cortes[id_jornada],INDEX(Jornadas[id],ROW()-5),Cortes[id_barbero],LOOKUP($AR$4,Barberos[nombre],Barberos[id])))</f>
        <v/>
      </c>
      <c r="AU370" s="20" t="str" cm="1">
        <f t="array" ref="AU370">IF(ISERROR(INDEX(Jornadas[id],ROW()-5)),"",SUMIFS(Adelantos[importe],Adelantos[id_jornada],INDEX(Jornadas[id],ROW()-5),Adelantos[id_barbero],LOOKUP($AR$4,Barberos[nombre],Barberos[id])))</f>
        <v/>
      </c>
      <c r="AV370" s="20" t="str" cm="1">
        <f t="array" ref="AV370">IF(ISERROR(INDEX(Jornadas[id],ROW()-5)),"",AS370+AT370-AU370)</f>
        <v/>
      </c>
    </row>
    <row r="371" spans="1:48" ht="15" hidden="1" customHeight="1" x14ac:dyDescent="0.3">
      <c r="A371" s="51" t="str">
        <f t="shared" si="5"/>
        <v/>
      </c>
      <c r="B371" s="52"/>
      <c r="C371" s="36" t="str" cm="1">
        <f t="array" ref="C371">IF(ISERROR(INDEX(Jornadas[id],ROW()-5)),"",INDEX(Jornadas[fecha],ROW()-5))</f>
        <v/>
      </c>
      <c r="D371" s="2" t="str" cm="1">
        <f t="array" ref="D371">IF(ISERROR(INDEX(Jornadas[id],ROW()-5)),"",COUNTIFS(_Cortes!$C:$C,INDEX(Jornadas[id],ROW()-5),_Cortes!$B:$B,LOOKUP($D$4,_Barberos!$B:$B,_Barberos!$A:$A)))</f>
        <v/>
      </c>
      <c r="E371" s="21" t="str" cm="1">
        <f t="array" ref="E371">IF(ISERROR(INDEX(Jornadas[id],ROW()-5)),"",INT(SUMIFS(Cortes[importe],Cortes[id_jornada],INDEX(Jornadas[id],ROW()-5),Cortes[id_barbero],LOOKUP($D$4,Barberos[nombre],Barberos[id]))*(INDEX(Jornadas[comision_barberos],1)/100)))</f>
        <v/>
      </c>
      <c r="F371" s="21" t="str" cm="1">
        <f t="array" ref="F371">IF(ISERROR(INDEX(Jornadas[id],ROW()-5)),"",SUMIFS(Cortes[propina],Cortes[id_jornada],INDEX(Jornadas[id],ROW()-5),Cortes[id_barbero],LOOKUP($D$4,Barberos[nombre],Barberos[id])))</f>
        <v/>
      </c>
      <c r="G371" s="21" t="str" cm="1">
        <f t="array" ref="G371">IF(ISERROR(INDEX(Jornadas[id],ROW()-5)),"",SUMIFS(Adelantos[importe],Adelantos[id_jornada],INDEX(Jornadas[id],ROW()-5),Adelantos[id_barbero],LOOKUP($D$4,Barberos[nombre],Barberos[id])))</f>
        <v/>
      </c>
      <c r="H371" s="21" t="str" cm="1">
        <f t="array" ref="H371">IF(ISERROR(INDEX(Jornadas[id],ROW()-5)),"",E371+F371-G371)</f>
        <v/>
      </c>
      <c r="I371" s="2" t="str" cm="1">
        <f t="array" ref="I371">IF(ISERROR(INDEX(Jornadas[id],ROW()-5)),"",COUNTIFS(_Cortes!$C:$C,INDEX(Jornadas[id],ROW()-5),_Cortes!$B:$B,LOOKUP($I$4,_Barberos!$B:$B,_Barberos!$A:$A)))</f>
        <v/>
      </c>
      <c r="J371" s="21" t="str" cm="1">
        <f t="array" ref="J371">IF(ISERROR(INDEX(Jornadas[id],ROW()-5)),"",INT(SUMIFS(Cortes[importe],Cortes[id_jornada],INDEX(Jornadas[id],ROW()-5),Cortes[id_barbero],LOOKUP($I$4,Barberos[nombre],Barberos[id]))*(INDEX(Jornadas[comision_barberos],1)/100)))</f>
        <v/>
      </c>
      <c r="K371" s="21" t="str" cm="1">
        <f t="array" ref="K371">IF(ISERROR(INDEX(Jornadas[id],ROW()-5)),"",SUMIFS(Cortes[propina],Cortes[id_jornada],INDEX(Jornadas[id],ROW()-5),Cortes[id_barbero],LOOKUP($I$4,Barberos[nombre],Barberos[id])))</f>
        <v/>
      </c>
      <c r="L371" s="21" t="str" cm="1">
        <f t="array" ref="L371">IF(ISERROR(INDEX(Jornadas[id],ROW()-5)),"",SUMIFS(Adelantos[importe],Adelantos[id_jornada],INDEX(Jornadas[id],ROW()-5),Adelantos[id_barbero],LOOKUP($I$4,Barberos[nombre],Barberos[id])))</f>
        <v/>
      </c>
      <c r="M371" s="21" t="str" cm="1">
        <f t="array" ref="M371">IF(ISERROR(INDEX(Jornadas[id],ROW()-5)),"",J371+K371-L371)</f>
        <v/>
      </c>
      <c r="N371" s="2" t="str" cm="1">
        <f t="array" ref="N371">IF(ISERROR(INDEX(Jornadas[id],ROW()-5)),"",COUNTIFS(_Cortes!$C:$C,INDEX(Jornadas[id],ROW()-5),_Cortes!$B:$B,LOOKUP($N$4,_Barberos!$B:$B,_Barberos!$A:$A)))</f>
        <v/>
      </c>
      <c r="O371" s="21" t="str" cm="1">
        <f t="array" ref="O371">IF(ISERROR(INDEX(Jornadas[id],ROW()-5)),"",INT(SUMIFS(Cortes[importe],Cortes[id_jornada],INDEX(Jornadas[id],ROW()-5),Cortes[id_barbero],LOOKUP($N$4,Barberos[nombre],Barberos[id]))*(INDEX(Jornadas[comision_barberos],1)/100)))</f>
        <v/>
      </c>
      <c r="P371" s="21" t="str" cm="1">
        <f t="array" ref="P371">IF(ISERROR(INDEX(Jornadas[id],ROW()-5)),"",SUMIFS(Cortes[propina],Cortes[id_jornada],INDEX(Jornadas[id],ROW()-5),Cortes[id_barbero],LOOKUP($N$4,Barberos[nombre],Barberos[id])))</f>
        <v/>
      </c>
      <c r="Q371" s="21" t="str" cm="1">
        <f t="array" ref="Q371">IF(ISERROR(INDEX(Jornadas[id],ROW()-5)),"",SUMIFS(Adelantos[importe],Adelantos[id_jornada],INDEX(Jornadas[id],ROW()-5),Adelantos[id_barbero],LOOKUP($N$4,Barberos[nombre],Barberos[id])))</f>
        <v/>
      </c>
      <c r="R371" s="21" t="str" cm="1">
        <f t="array" ref="R371">IF(ISERROR(INDEX(Jornadas[id],ROW()-5)),"",O371+P371-Q371)</f>
        <v/>
      </c>
      <c r="S371" s="2" t="str" cm="1">
        <f t="array" ref="S371">IF(ISERROR(INDEX(Jornadas[id],ROW()-5)),"",COUNTIFS(_Cortes!$C:$C,INDEX(Jornadas[id],ROW()-5),_Cortes!$B:$B,LOOKUP($S$4,_Barberos!$B:$B,_Barberos!$A:$A)))</f>
        <v/>
      </c>
      <c r="T371" s="21" t="str" cm="1">
        <f t="array" ref="T371">IF(ISERROR(INDEX(Jornadas[id],ROW()-5)),"",INT(SUMIFS(Cortes[importe],Cortes[id_jornada],INDEX(Jornadas[id],ROW()-5),Cortes[id_barbero],LOOKUP($S$4,Barberos[nombre],Barberos[id]))*(INDEX(Jornadas[comision_barberos],1)/100)))</f>
        <v/>
      </c>
      <c r="U371" s="21" t="str" cm="1">
        <f t="array" ref="U371">IF(ISERROR(INDEX(Jornadas[id],ROW()-5)),"",SUMIFS(Cortes[propina],Cortes[id_jornada],INDEX(Jornadas[id],ROW()-5),Cortes[id_barbero],LOOKUP($S$4,Barberos[nombre],Barberos[id])))</f>
        <v/>
      </c>
      <c r="V371" s="21" t="str" cm="1">
        <f t="array" ref="V371">IF(ISERROR(INDEX(Jornadas[id],ROW()-5)),"",SUMIFS(Adelantos[importe],Adelantos[id_jornada],INDEX(Jornadas[id],ROW()-5),Adelantos[id_barbero],LOOKUP($S$4,Barberos[nombre],Barberos[id])))</f>
        <v/>
      </c>
      <c r="W371" s="21" t="str" cm="1">
        <f t="array" ref="W371">IF(ISERROR(INDEX(Jornadas[id],ROW()-5)),"",T371+U371-V371)</f>
        <v/>
      </c>
      <c r="X371" s="2" t="str" cm="1">
        <f t="array" ref="X371">IF(ISERROR(INDEX(Jornadas[id],ROW()-5)),"",COUNTIFS(_Cortes!$C:$C,INDEX(Jornadas[id],ROW()-5),_Cortes!$B:$B,LOOKUP($X$4,_Barberos!$B:$B,_Barberos!$A:$A)))</f>
        <v/>
      </c>
      <c r="Y371" s="21" t="str" cm="1">
        <f t="array" ref="Y371">IF(ISERROR(INDEX(Jornadas[id],ROW()-5)),"",INT(SUMIFS(Cortes[importe],Cortes[id_jornada],INDEX(Jornadas[id],ROW()-5),Cortes[id_barbero],LOOKUP($X$4,Barberos[nombre],Barberos[id]))*(INDEX(Jornadas[comision_barberos],1)/100)))</f>
        <v/>
      </c>
      <c r="Z371" s="21" t="str" cm="1">
        <f t="array" ref="Z371">IF(ISERROR(INDEX(Jornadas[id],ROW()-5)),"",SUMIFS(Cortes[propina],Cortes[id_jornada],INDEX(Jornadas[id],ROW()-5),Cortes[id_barbero],LOOKUP($X$4,Barberos[nombre],Barberos[id])))</f>
        <v/>
      </c>
      <c r="AA371" s="21" t="str" cm="1">
        <f t="array" ref="AA371">IF(ISERROR(INDEX(Jornadas[id],ROW()-5)),"",SUMIFS(Adelantos[importe],Adelantos[id_jornada],INDEX(Jornadas[id],ROW()-5),Adelantos[id_barbero],LOOKUP($X$4,Barberos[nombre],Barberos[id])))</f>
        <v/>
      </c>
      <c r="AB371" s="21" t="str" cm="1">
        <f t="array" ref="AB371">IF(ISERROR(INDEX(Jornadas[id],ROW()-5)),"",Y371+Z371-AA371)</f>
        <v/>
      </c>
      <c r="AC371" s="2" t="str" cm="1">
        <f t="array" ref="AC371">IF(ISERROR(INDEX(Jornadas[id],ROW()-5)),"",COUNTIFS(_Cortes!$C:$C,INDEX(Jornadas[id],ROW()-5),_Cortes!$B:$B,LOOKUP($AC$4,_Barberos!$B:$B,_Barberos!$A:$A)))</f>
        <v/>
      </c>
      <c r="AD371" s="21" t="str" cm="1">
        <f t="array" ref="AD371">IF(ISERROR(INDEX(Jornadas[id],ROW()-5)),"",INT(SUMIFS(Cortes[importe],Cortes[id_jornada],INDEX(Jornadas[id],ROW()-5),Cortes[id_barbero],LOOKUP($AC$4,Barberos[nombre],Barberos[id]))*(INDEX(Jornadas[comision_barberos],1)/100)))</f>
        <v/>
      </c>
      <c r="AE371" s="21" t="str" cm="1">
        <f t="array" ref="AE371">IF(ISERROR(INDEX(Jornadas[id],ROW()-5)),"",SUMIFS(Cortes[propina],Cortes[id_jornada],INDEX(Jornadas[id],ROW()-5),Cortes[id_barbero],LOOKUP($AC$4,Barberos[nombre],Barberos[id])))</f>
        <v/>
      </c>
      <c r="AF371" s="21" t="str" cm="1">
        <f t="array" ref="AF371">IF(ISERROR(INDEX(Jornadas[id],ROW()-5)),"",SUMIFS(Adelantos[importe],Adelantos[id_jornada],INDEX(Jornadas[id],ROW()-5),Adelantos[id_barbero],LOOKUP($AC$4,Barberos[nombre],Barberos[id])))</f>
        <v/>
      </c>
      <c r="AG371" s="21" t="str" cm="1">
        <f t="array" ref="AG371">IF(ISERROR(INDEX(Jornadas[id],ROW()-5)),"",AD371+AE371-AF371)</f>
        <v/>
      </c>
      <c r="AH371" s="2" t="str" cm="1">
        <f t="array" ref="AH371">IF(ISERROR(INDEX(Jornadas[id],ROW()-5)),"",COUNTIFS(_Cortes!$C:$C,INDEX(Jornadas[id],ROW()-5),_Cortes!$B:$B,LOOKUP($AH$4,_Barberos!$B:$B,_Barberos!$A:$A)))</f>
        <v/>
      </c>
      <c r="AI371" s="21" t="str" cm="1">
        <f t="array" ref="AI371">IF(ISERROR(INDEX(Jornadas[id],ROW()-5)),"",INT(SUMIFS(Cortes[importe],Cortes[id_jornada],INDEX(Jornadas[id],ROW()-5),Cortes[id_barbero],LOOKUP($AH$4,Barberos[nombre],Barberos[id]))*(INDEX(Jornadas[comision_barberos],1)/100)))</f>
        <v/>
      </c>
      <c r="AJ371" s="21" t="str" cm="1">
        <f t="array" ref="AJ371">IF(ISERROR(INDEX(Jornadas[id],ROW()-5)),"",SUMIFS(Cortes[propina],Cortes[id_jornada],INDEX(Jornadas[id],ROW()-5),Cortes[id_barbero],LOOKUP($AH$4,Barberos[nombre],Barberos[id])))</f>
        <v/>
      </c>
      <c r="AK371" s="21" t="str" cm="1">
        <f t="array" ref="AK371">IF(ISERROR(INDEX(Jornadas[id],ROW()-5)),"",SUMIFS(Adelantos[importe],Adelantos[id_jornada],INDEX(Jornadas[id],ROW()-5),Adelantos[id_barbero],LOOKUP($AH$4,Barberos[nombre],Barberos[id])))</f>
        <v/>
      </c>
      <c r="AL371" s="21" t="str" cm="1">
        <f t="array" ref="AL371">IF(ISERROR(INDEX(Jornadas[id],ROW()-5)),"",AI371+AJ371-AK371)</f>
        <v/>
      </c>
      <c r="AM371" s="2" t="str" cm="1">
        <f t="array" ref="AM371">IF(ISERROR(INDEX(Jornadas[id],ROW()-5)),"",COUNTIFS(_Cortes!$C:$C,INDEX(Jornadas[id],ROW()-5),_Cortes!$B:$B,LOOKUP($AM$4,_Barberos!$B:$B,_Barberos!$A:$A)))</f>
        <v/>
      </c>
      <c r="AN371" s="21" t="str" cm="1">
        <f t="array" ref="AN371">IF(ISERROR(INDEX(Jornadas[id],ROW()-5)),"",INT(SUMIFS(Cortes[importe],Cortes[id_jornada],INDEX(Jornadas[id],ROW()-5),Cortes[id_barbero],LOOKUP($AM$4,Barberos[nombre],Barberos[id]))*(INDEX(Jornadas[comision_barberos],1)/100)))</f>
        <v/>
      </c>
      <c r="AO371" s="21" t="str" cm="1">
        <f t="array" ref="AO371">IF(ISERROR(INDEX(Jornadas[id],ROW()-5)),"",SUMIFS(Cortes[propina],Cortes[id_jornada],INDEX(Jornadas[id],ROW()-5),Cortes[id_barbero],LOOKUP($AM$4,Barberos[nombre],Barberos[id])))</f>
        <v/>
      </c>
      <c r="AP371" s="21" t="str" cm="1">
        <f t="array" ref="AP371">IF(ISERROR(INDEX(Jornadas[id],ROW()-5)),"",SUMIFS(Adelantos[importe],Adelantos[id_jornada],INDEX(Jornadas[id],ROW()-5),Adelantos[id_barbero],LOOKUP($AM$4,Barberos[nombre],Barberos[id])))</f>
        <v/>
      </c>
      <c r="AQ371" s="21" t="str" cm="1">
        <f t="array" ref="AQ371">IF(ISERROR(INDEX(Jornadas[id],ROW()-5)),"",AN371+AO371-AP371)</f>
        <v/>
      </c>
      <c r="AR371" s="2" t="str" cm="1">
        <f t="array" ref="AR371">IF(ISERROR(INDEX(Jornadas[id],ROW()-5)),"",COUNTIFS(_Cortes!$C:$C,INDEX(Jornadas[id],ROW()-5),_Cortes!$B:$B,LOOKUP($AR$4,_Barberos!$B:$B,_Barberos!$A:$A)))</f>
        <v/>
      </c>
      <c r="AS371" s="21" t="str" cm="1">
        <f t="array" ref="AS371">IF(ISERROR(INDEX(Jornadas[id],ROW()-5)),"",INT(SUMIFS(Cortes[importe],Cortes[id_jornada],INDEX(Jornadas[id],ROW()-5),Cortes[id_barbero],LOOKUP($AR$4,Barberos[nombre],Barberos[id]))*(INDEX(Jornadas[comision_barberos],1)/100)))</f>
        <v/>
      </c>
      <c r="AT371" s="21" t="str" cm="1">
        <f t="array" ref="AT371">IF(ISERROR(INDEX(Jornadas[id],ROW()-5)),"",SUMIFS(Cortes[propina],Cortes[id_jornada],INDEX(Jornadas[id],ROW()-5),Cortes[id_barbero],LOOKUP($AR$4,Barberos[nombre],Barberos[id])))</f>
        <v/>
      </c>
      <c r="AU371" s="21" t="str" cm="1">
        <f t="array" ref="AU371">IF(ISERROR(INDEX(Jornadas[id],ROW()-5)),"",SUMIFS(Adelantos[importe],Adelantos[id_jornada],INDEX(Jornadas[id],ROW()-5),Adelantos[id_barbero],LOOKUP($AR$4,Barberos[nombre],Barberos[id])))</f>
        <v/>
      </c>
      <c r="AV371" s="21" t="str" cm="1">
        <f t="array" ref="AV371">IF(ISERROR(INDEX(Jornadas[id],ROW()-5)),"",AS371+AT371-AU371)</f>
        <v/>
      </c>
    </row>
    <row r="372" spans="1:48" ht="15" hidden="1" customHeight="1" x14ac:dyDescent="0.3">
      <c r="A372" s="53" t="str">
        <f t="shared" si="5"/>
        <v/>
      </c>
      <c r="B372" s="54"/>
      <c r="C372" s="38" t="str" cm="1">
        <f t="array" ref="C372">IF(ISERROR(INDEX(Jornadas[id],ROW()-5)),"",INDEX(Jornadas[fecha],ROW()-5))</f>
        <v/>
      </c>
      <c r="D372" s="1" t="str" cm="1">
        <f t="array" ref="D372">IF(ISERROR(INDEX(Jornadas[id],ROW()-5)),"",COUNTIFS(_Cortes!$C:$C,INDEX(Jornadas[id],ROW()-5),_Cortes!$B:$B,LOOKUP($D$4,_Barberos!$B:$B,_Barberos!$A:$A)))</f>
        <v/>
      </c>
      <c r="E372" s="20" t="str" cm="1">
        <f t="array" ref="E372">IF(ISERROR(INDEX(Jornadas[id],ROW()-5)),"",INT(SUMIFS(Cortes[importe],Cortes[id_jornada],INDEX(Jornadas[id],ROW()-5),Cortes[id_barbero],LOOKUP($D$4,Barberos[nombre],Barberos[id]))*(INDEX(Jornadas[comision_barberos],1)/100)))</f>
        <v/>
      </c>
      <c r="F372" s="20" t="str" cm="1">
        <f t="array" ref="F372">IF(ISERROR(INDEX(Jornadas[id],ROW()-5)),"",SUMIFS(Cortes[propina],Cortes[id_jornada],INDEX(Jornadas[id],ROW()-5),Cortes[id_barbero],LOOKUP($D$4,Barberos[nombre],Barberos[id])))</f>
        <v/>
      </c>
      <c r="G372" s="20" t="str" cm="1">
        <f t="array" ref="G372">IF(ISERROR(INDEX(Jornadas[id],ROW()-5)),"",SUMIFS(Adelantos[importe],Adelantos[id_jornada],INDEX(Jornadas[id],ROW()-5),Adelantos[id_barbero],LOOKUP($D$4,Barberos[nombre],Barberos[id])))</f>
        <v/>
      </c>
      <c r="H372" s="20" t="str" cm="1">
        <f t="array" ref="H372">IF(ISERROR(INDEX(Jornadas[id],ROW()-5)),"",E372+F372-G372)</f>
        <v/>
      </c>
      <c r="I372" s="1" t="str" cm="1">
        <f t="array" ref="I372">IF(ISERROR(INDEX(Jornadas[id],ROW()-5)),"",COUNTIFS(_Cortes!$C:$C,INDEX(Jornadas[id],ROW()-5),_Cortes!$B:$B,LOOKUP($I$4,_Barberos!$B:$B,_Barberos!$A:$A)))</f>
        <v/>
      </c>
      <c r="J372" s="20" t="str" cm="1">
        <f t="array" ref="J372">IF(ISERROR(INDEX(Jornadas[id],ROW()-5)),"",INT(SUMIFS(Cortes[importe],Cortes[id_jornada],INDEX(Jornadas[id],ROW()-5),Cortes[id_barbero],LOOKUP($I$4,Barberos[nombre],Barberos[id]))*(INDEX(Jornadas[comision_barberos],1)/100)))</f>
        <v/>
      </c>
      <c r="K372" s="20" t="str" cm="1">
        <f t="array" ref="K372">IF(ISERROR(INDEX(Jornadas[id],ROW()-5)),"",SUMIFS(Cortes[propina],Cortes[id_jornada],INDEX(Jornadas[id],ROW()-5),Cortes[id_barbero],LOOKUP($I$4,Barberos[nombre],Barberos[id])))</f>
        <v/>
      </c>
      <c r="L372" s="20" t="str" cm="1">
        <f t="array" ref="L372">IF(ISERROR(INDEX(Jornadas[id],ROW()-5)),"",SUMIFS(Adelantos[importe],Adelantos[id_jornada],INDEX(Jornadas[id],ROW()-5),Adelantos[id_barbero],LOOKUP($I$4,Barberos[nombre],Barberos[id])))</f>
        <v/>
      </c>
      <c r="M372" s="20" t="str" cm="1">
        <f t="array" ref="M372">IF(ISERROR(INDEX(Jornadas[id],ROW()-5)),"",J372+K372-L372)</f>
        <v/>
      </c>
      <c r="N372" s="1" t="str" cm="1">
        <f t="array" ref="N372">IF(ISERROR(INDEX(Jornadas[id],ROW()-5)),"",COUNTIFS(_Cortes!$C:$C,INDEX(Jornadas[id],ROW()-5),_Cortes!$B:$B,LOOKUP($N$4,_Barberos!$B:$B,_Barberos!$A:$A)))</f>
        <v/>
      </c>
      <c r="O372" s="20" t="str" cm="1">
        <f t="array" ref="O372">IF(ISERROR(INDEX(Jornadas[id],ROW()-5)),"",INT(SUMIFS(Cortes[importe],Cortes[id_jornada],INDEX(Jornadas[id],ROW()-5),Cortes[id_barbero],LOOKUP($N$4,Barberos[nombre],Barberos[id]))*(INDEX(Jornadas[comision_barberos],1)/100)))</f>
        <v/>
      </c>
      <c r="P372" s="20" t="str" cm="1">
        <f t="array" ref="P372">IF(ISERROR(INDEX(Jornadas[id],ROW()-5)),"",SUMIFS(Cortes[propina],Cortes[id_jornada],INDEX(Jornadas[id],ROW()-5),Cortes[id_barbero],LOOKUP($N$4,Barberos[nombre],Barberos[id])))</f>
        <v/>
      </c>
      <c r="Q372" s="20" t="str" cm="1">
        <f t="array" ref="Q372">IF(ISERROR(INDEX(Jornadas[id],ROW()-5)),"",SUMIFS(Adelantos[importe],Adelantos[id_jornada],INDEX(Jornadas[id],ROW()-5),Adelantos[id_barbero],LOOKUP($N$4,Barberos[nombre],Barberos[id])))</f>
        <v/>
      </c>
      <c r="R372" s="20" t="str" cm="1">
        <f t="array" ref="R372">IF(ISERROR(INDEX(Jornadas[id],ROW()-5)),"",O372+P372-Q372)</f>
        <v/>
      </c>
      <c r="S372" s="1" t="str" cm="1">
        <f t="array" ref="S372">IF(ISERROR(INDEX(Jornadas[id],ROW()-5)),"",COUNTIFS(_Cortes!$C:$C,INDEX(Jornadas[id],ROW()-5),_Cortes!$B:$B,LOOKUP($S$4,_Barberos!$B:$B,_Barberos!$A:$A)))</f>
        <v/>
      </c>
      <c r="T372" s="20" t="str" cm="1">
        <f t="array" ref="T372">IF(ISERROR(INDEX(Jornadas[id],ROW()-5)),"",INT(SUMIFS(Cortes[importe],Cortes[id_jornada],INDEX(Jornadas[id],ROW()-5),Cortes[id_barbero],LOOKUP($S$4,Barberos[nombre],Barberos[id]))*(INDEX(Jornadas[comision_barberos],1)/100)))</f>
        <v/>
      </c>
      <c r="U372" s="20" t="str" cm="1">
        <f t="array" ref="U372">IF(ISERROR(INDEX(Jornadas[id],ROW()-5)),"",SUMIFS(Cortes[propina],Cortes[id_jornada],INDEX(Jornadas[id],ROW()-5),Cortes[id_barbero],LOOKUP($S$4,Barberos[nombre],Barberos[id])))</f>
        <v/>
      </c>
      <c r="V372" s="20" t="str" cm="1">
        <f t="array" ref="V372">IF(ISERROR(INDEX(Jornadas[id],ROW()-5)),"",SUMIFS(Adelantos[importe],Adelantos[id_jornada],INDEX(Jornadas[id],ROW()-5),Adelantos[id_barbero],LOOKUP($S$4,Barberos[nombre],Barberos[id])))</f>
        <v/>
      </c>
      <c r="W372" s="20" t="str" cm="1">
        <f t="array" ref="W372">IF(ISERROR(INDEX(Jornadas[id],ROW()-5)),"",T372+U372-V372)</f>
        <v/>
      </c>
      <c r="X372" s="1" t="str" cm="1">
        <f t="array" ref="X372">IF(ISERROR(INDEX(Jornadas[id],ROW()-5)),"",COUNTIFS(_Cortes!$C:$C,INDEX(Jornadas[id],ROW()-5),_Cortes!$B:$B,LOOKUP($X$4,_Barberos!$B:$B,_Barberos!$A:$A)))</f>
        <v/>
      </c>
      <c r="Y372" s="20" t="str" cm="1">
        <f t="array" ref="Y372">IF(ISERROR(INDEX(Jornadas[id],ROW()-5)),"",INT(SUMIFS(Cortes[importe],Cortes[id_jornada],INDEX(Jornadas[id],ROW()-5),Cortes[id_barbero],LOOKUP($X$4,Barberos[nombre],Barberos[id]))*(INDEX(Jornadas[comision_barberos],1)/100)))</f>
        <v/>
      </c>
      <c r="Z372" s="20" t="str" cm="1">
        <f t="array" ref="Z372">IF(ISERROR(INDEX(Jornadas[id],ROW()-5)),"",SUMIFS(Cortes[propina],Cortes[id_jornada],INDEX(Jornadas[id],ROW()-5),Cortes[id_barbero],LOOKUP($X$4,Barberos[nombre],Barberos[id])))</f>
        <v/>
      </c>
      <c r="AA372" s="20" t="str" cm="1">
        <f t="array" ref="AA372">IF(ISERROR(INDEX(Jornadas[id],ROW()-5)),"",SUMIFS(Adelantos[importe],Adelantos[id_jornada],INDEX(Jornadas[id],ROW()-5),Adelantos[id_barbero],LOOKUP($X$4,Barberos[nombre],Barberos[id])))</f>
        <v/>
      </c>
      <c r="AB372" s="20" t="str" cm="1">
        <f t="array" ref="AB372">IF(ISERROR(INDEX(Jornadas[id],ROW()-5)),"",Y372+Z372-AA372)</f>
        <v/>
      </c>
      <c r="AC372" s="1" t="str" cm="1">
        <f t="array" ref="AC372">IF(ISERROR(INDEX(Jornadas[id],ROW()-5)),"",COUNTIFS(_Cortes!$C:$C,INDEX(Jornadas[id],ROW()-5),_Cortes!$B:$B,LOOKUP($AC$4,_Barberos!$B:$B,_Barberos!$A:$A)))</f>
        <v/>
      </c>
      <c r="AD372" s="20" t="str" cm="1">
        <f t="array" ref="AD372">IF(ISERROR(INDEX(Jornadas[id],ROW()-5)),"",INT(SUMIFS(Cortes[importe],Cortes[id_jornada],INDEX(Jornadas[id],ROW()-5),Cortes[id_barbero],LOOKUP($AC$4,Barberos[nombre],Barberos[id]))*(INDEX(Jornadas[comision_barberos],1)/100)))</f>
        <v/>
      </c>
      <c r="AE372" s="20" t="str" cm="1">
        <f t="array" ref="AE372">IF(ISERROR(INDEX(Jornadas[id],ROW()-5)),"",SUMIFS(Cortes[propina],Cortes[id_jornada],INDEX(Jornadas[id],ROW()-5),Cortes[id_barbero],LOOKUP($AC$4,Barberos[nombre],Barberos[id])))</f>
        <v/>
      </c>
      <c r="AF372" s="20" t="str" cm="1">
        <f t="array" ref="AF372">IF(ISERROR(INDEX(Jornadas[id],ROW()-5)),"",SUMIFS(Adelantos[importe],Adelantos[id_jornada],INDEX(Jornadas[id],ROW()-5),Adelantos[id_barbero],LOOKUP($AC$4,Barberos[nombre],Barberos[id])))</f>
        <v/>
      </c>
      <c r="AG372" s="20" t="str" cm="1">
        <f t="array" ref="AG372">IF(ISERROR(INDEX(Jornadas[id],ROW()-5)),"",AD372+AE372-AF372)</f>
        <v/>
      </c>
      <c r="AH372" s="1" t="str" cm="1">
        <f t="array" ref="AH372">IF(ISERROR(INDEX(Jornadas[id],ROW()-5)),"",COUNTIFS(_Cortes!$C:$C,INDEX(Jornadas[id],ROW()-5),_Cortes!$B:$B,LOOKUP($AH$4,_Barberos!$B:$B,_Barberos!$A:$A)))</f>
        <v/>
      </c>
      <c r="AI372" s="20" t="str" cm="1">
        <f t="array" ref="AI372">IF(ISERROR(INDEX(Jornadas[id],ROW()-5)),"",INT(SUMIFS(Cortes[importe],Cortes[id_jornada],INDEX(Jornadas[id],ROW()-5),Cortes[id_barbero],LOOKUP($AH$4,Barberos[nombre],Barberos[id]))*(INDEX(Jornadas[comision_barberos],1)/100)))</f>
        <v/>
      </c>
      <c r="AJ372" s="20" t="str" cm="1">
        <f t="array" ref="AJ372">IF(ISERROR(INDEX(Jornadas[id],ROW()-5)),"",SUMIFS(Cortes[propina],Cortes[id_jornada],INDEX(Jornadas[id],ROW()-5),Cortes[id_barbero],LOOKUP($AH$4,Barberos[nombre],Barberos[id])))</f>
        <v/>
      </c>
      <c r="AK372" s="20" t="str" cm="1">
        <f t="array" ref="AK372">IF(ISERROR(INDEX(Jornadas[id],ROW()-5)),"",SUMIFS(Adelantos[importe],Adelantos[id_jornada],INDEX(Jornadas[id],ROW()-5),Adelantos[id_barbero],LOOKUP($AH$4,Barberos[nombre],Barberos[id])))</f>
        <v/>
      </c>
      <c r="AL372" s="20" t="str" cm="1">
        <f t="array" ref="AL372">IF(ISERROR(INDEX(Jornadas[id],ROW()-5)),"",AI372+AJ372-AK372)</f>
        <v/>
      </c>
      <c r="AM372" s="1" t="str" cm="1">
        <f t="array" ref="AM372">IF(ISERROR(INDEX(Jornadas[id],ROW()-5)),"",COUNTIFS(_Cortes!$C:$C,INDEX(Jornadas[id],ROW()-5),_Cortes!$B:$B,LOOKUP($AM$4,_Barberos!$B:$B,_Barberos!$A:$A)))</f>
        <v/>
      </c>
      <c r="AN372" s="20" t="str" cm="1">
        <f t="array" ref="AN372">IF(ISERROR(INDEX(Jornadas[id],ROW()-5)),"",INT(SUMIFS(Cortes[importe],Cortes[id_jornada],INDEX(Jornadas[id],ROW()-5),Cortes[id_barbero],LOOKUP($AM$4,Barberos[nombre],Barberos[id]))*(INDEX(Jornadas[comision_barberos],1)/100)))</f>
        <v/>
      </c>
      <c r="AO372" s="20" t="str" cm="1">
        <f t="array" ref="AO372">IF(ISERROR(INDEX(Jornadas[id],ROW()-5)),"",SUMIFS(Cortes[propina],Cortes[id_jornada],INDEX(Jornadas[id],ROW()-5),Cortes[id_barbero],LOOKUP($AM$4,Barberos[nombre],Barberos[id])))</f>
        <v/>
      </c>
      <c r="AP372" s="20" t="str" cm="1">
        <f t="array" ref="AP372">IF(ISERROR(INDEX(Jornadas[id],ROW()-5)),"",SUMIFS(Adelantos[importe],Adelantos[id_jornada],INDEX(Jornadas[id],ROW()-5),Adelantos[id_barbero],LOOKUP($AM$4,Barberos[nombre],Barberos[id])))</f>
        <v/>
      </c>
      <c r="AQ372" s="20" t="str" cm="1">
        <f t="array" ref="AQ372">IF(ISERROR(INDEX(Jornadas[id],ROW()-5)),"",AN372+AO372-AP372)</f>
        <v/>
      </c>
      <c r="AR372" s="1" t="str" cm="1">
        <f t="array" ref="AR372">IF(ISERROR(INDEX(Jornadas[id],ROW()-5)),"",COUNTIFS(_Cortes!$C:$C,INDEX(Jornadas[id],ROW()-5),_Cortes!$B:$B,LOOKUP($AR$4,_Barberos!$B:$B,_Barberos!$A:$A)))</f>
        <v/>
      </c>
      <c r="AS372" s="20" t="str" cm="1">
        <f t="array" ref="AS372">IF(ISERROR(INDEX(Jornadas[id],ROW()-5)),"",INT(SUMIFS(Cortes[importe],Cortes[id_jornada],INDEX(Jornadas[id],ROW()-5),Cortes[id_barbero],LOOKUP($AR$4,Barberos[nombre],Barberos[id]))*(INDEX(Jornadas[comision_barberos],1)/100)))</f>
        <v/>
      </c>
      <c r="AT372" s="20" t="str" cm="1">
        <f t="array" ref="AT372">IF(ISERROR(INDEX(Jornadas[id],ROW()-5)),"",SUMIFS(Cortes[propina],Cortes[id_jornada],INDEX(Jornadas[id],ROW()-5),Cortes[id_barbero],LOOKUP($AR$4,Barberos[nombre],Barberos[id])))</f>
        <v/>
      </c>
      <c r="AU372" s="20" t="str" cm="1">
        <f t="array" ref="AU372">IF(ISERROR(INDEX(Jornadas[id],ROW()-5)),"",SUMIFS(Adelantos[importe],Adelantos[id_jornada],INDEX(Jornadas[id],ROW()-5),Adelantos[id_barbero],LOOKUP($AR$4,Barberos[nombre],Barberos[id])))</f>
        <v/>
      </c>
      <c r="AV372" s="20" t="str" cm="1">
        <f t="array" ref="AV372">IF(ISERROR(INDEX(Jornadas[id],ROW()-5)),"",AS372+AT372-AU372)</f>
        <v/>
      </c>
    </row>
    <row r="373" spans="1:48" ht="15" hidden="1" customHeight="1" x14ac:dyDescent="0.3">
      <c r="A373" s="51" t="str">
        <f t="shared" si="5"/>
        <v/>
      </c>
      <c r="B373" s="52"/>
      <c r="C373" s="36" t="str" cm="1">
        <f t="array" ref="C373">IF(ISERROR(INDEX(Jornadas[id],ROW()-5)),"",INDEX(Jornadas[fecha],ROW()-5))</f>
        <v/>
      </c>
      <c r="D373" s="2" t="str" cm="1">
        <f t="array" ref="D373">IF(ISERROR(INDEX(Jornadas[id],ROW()-5)),"",COUNTIFS(_Cortes!$C:$C,INDEX(Jornadas[id],ROW()-5),_Cortes!$B:$B,LOOKUP($D$4,_Barberos!$B:$B,_Barberos!$A:$A)))</f>
        <v/>
      </c>
      <c r="E373" s="21" t="str" cm="1">
        <f t="array" ref="E373">IF(ISERROR(INDEX(Jornadas[id],ROW()-5)),"",INT(SUMIFS(Cortes[importe],Cortes[id_jornada],INDEX(Jornadas[id],ROW()-5),Cortes[id_barbero],LOOKUP($D$4,Barberos[nombre],Barberos[id]))*(INDEX(Jornadas[comision_barberos],1)/100)))</f>
        <v/>
      </c>
      <c r="F373" s="21" t="str" cm="1">
        <f t="array" ref="F373">IF(ISERROR(INDEX(Jornadas[id],ROW()-5)),"",SUMIFS(Cortes[propina],Cortes[id_jornada],INDEX(Jornadas[id],ROW()-5),Cortes[id_barbero],LOOKUP($D$4,Barberos[nombre],Barberos[id])))</f>
        <v/>
      </c>
      <c r="G373" s="21" t="str" cm="1">
        <f t="array" ref="G373">IF(ISERROR(INDEX(Jornadas[id],ROW()-5)),"",SUMIFS(Adelantos[importe],Adelantos[id_jornada],INDEX(Jornadas[id],ROW()-5),Adelantos[id_barbero],LOOKUP($D$4,Barberos[nombre],Barberos[id])))</f>
        <v/>
      </c>
      <c r="H373" s="21" t="str" cm="1">
        <f t="array" ref="H373">IF(ISERROR(INDEX(Jornadas[id],ROW()-5)),"",E373+F373-G373)</f>
        <v/>
      </c>
      <c r="I373" s="2" t="str" cm="1">
        <f t="array" ref="I373">IF(ISERROR(INDEX(Jornadas[id],ROW()-5)),"",COUNTIFS(_Cortes!$C:$C,INDEX(Jornadas[id],ROW()-5),_Cortes!$B:$B,LOOKUP($I$4,_Barberos!$B:$B,_Barberos!$A:$A)))</f>
        <v/>
      </c>
      <c r="J373" s="21" t="str" cm="1">
        <f t="array" ref="J373">IF(ISERROR(INDEX(Jornadas[id],ROW()-5)),"",INT(SUMIFS(Cortes[importe],Cortes[id_jornada],INDEX(Jornadas[id],ROW()-5),Cortes[id_barbero],LOOKUP($I$4,Barberos[nombre],Barberos[id]))*(INDEX(Jornadas[comision_barberos],1)/100)))</f>
        <v/>
      </c>
      <c r="K373" s="21" t="str" cm="1">
        <f t="array" ref="K373">IF(ISERROR(INDEX(Jornadas[id],ROW()-5)),"",SUMIFS(Cortes[propina],Cortes[id_jornada],INDEX(Jornadas[id],ROW()-5),Cortes[id_barbero],LOOKUP($I$4,Barberos[nombre],Barberos[id])))</f>
        <v/>
      </c>
      <c r="L373" s="21" t="str" cm="1">
        <f t="array" ref="L373">IF(ISERROR(INDEX(Jornadas[id],ROW()-5)),"",SUMIFS(Adelantos[importe],Adelantos[id_jornada],INDEX(Jornadas[id],ROW()-5),Adelantos[id_barbero],LOOKUP($I$4,Barberos[nombre],Barberos[id])))</f>
        <v/>
      </c>
      <c r="M373" s="21" t="str" cm="1">
        <f t="array" ref="M373">IF(ISERROR(INDEX(Jornadas[id],ROW()-5)),"",J373+K373-L373)</f>
        <v/>
      </c>
      <c r="N373" s="2" t="str" cm="1">
        <f t="array" ref="N373">IF(ISERROR(INDEX(Jornadas[id],ROW()-5)),"",COUNTIFS(_Cortes!$C:$C,INDEX(Jornadas[id],ROW()-5),_Cortes!$B:$B,LOOKUP($N$4,_Barberos!$B:$B,_Barberos!$A:$A)))</f>
        <v/>
      </c>
      <c r="O373" s="21" t="str" cm="1">
        <f t="array" ref="O373">IF(ISERROR(INDEX(Jornadas[id],ROW()-5)),"",INT(SUMIFS(Cortes[importe],Cortes[id_jornada],INDEX(Jornadas[id],ROW()-5),Cortes[id_barbero],LOOKUP($N$4,Barberos[nombre],Barberos[id]))*(INDEX(Jornadas[comision_barberos],1)/100)))</f>
        <v/>
      </c>
      <c r="P373" s="21" t="str" cm="1">
        <f t="array" ref="P373">IF(ISERROR(INDEX(Jornadas[id],ROW()-5)),"",SUMIFS(Cortes[propina],Cortes[id_jornada],INDEX(Jornadas[id],ROW()-5),Cortes[id_barbero],LOOKUP($N$4,Barberos[nombre],Barberos[id])))</f>
        <v/>
      </c>
      <c r="Q373" s="21" t="str" cm="1">
        <f t="array" ref="Q373">IF(ISERROR(INDEX(Jornadas[id],ROW()-5)),"",SUMIFS(Adelantos[importe],Adelantos[id_jornada],INDEX(Jornadas[id],ROW()-5),Adelantos[id_barbero],LOOKUP($N$4,Barberos[nombre],Barberos[id])))</f>
        <v/>
      </c>
      <c r="R373" s="21" t="str" cm="1">
        <f t="array" ref="R373">IF(ISERROR(INDEX(Jornadas[id],ROW()-5)),"",O373+P373-Q373)</f>
        <v/>
      </c>
      <c r="S373" s="2" t="str" cm="1">
        <f t="array" ref="S373">IF(ISERROR(INDEX(Jornadas[id],ROW()-5)),"",COUNTIFS(_Cortes!$C:$C,INDEX(Jornadas[id],ROW()-5),_Cortes!$B:$B,LOOKUP($S$4,_Barberos!$B:$B,_Barberos!$A:$A)))</f>
        <v/>
      </c>
      <c r="T373" s="21" t="str" cm="1">
        <f t="array" ref="T373">IF(ISERROR(INDEX(Jornadas[id],ROW()-5)),"",INT(SUMIFS(Cortes[importe],Cortes[id_jornada],INDEX(Jornadas[id],ROW()-5),Cortes[id_barbero],LOOKUP($S$4,Barberos[nombre],Barberos[id]))*(INDEX(Jornadas[comision_barberos],1)/100)))</f>
        <v/>
      </c>
      <c r="U373" s="21" t="str" cm="1">
        <f t="array" ref="U373">IF(ISERROR(INDEX(Jornadas[id],ROW()-5)),"",SUMIFS(Cortes[propina],Cortes[id_jornada],INDEX(Jornadas[id],ROW()-5),Cortes[id_barbero],LOOKUP($S$4,Barberos[nombre],Barberos[id])))</f>
        <v/>
      </c>
      <c r="V373" s="21" t="str" cm="1">
        <f t="array" ref="V373">IF(ISERROR(INDEX(Jornadas[id],ROW()-5)),"",SUMIFS(Adelantos[importe],Adelantos[id_jornada],INDEX(Jornadas[id],ROW()-5),Adelantos[id_barbero],LOOKUP($S$4,Barberos[nombre],Barberos[id])))</f>
        <v/>
      </c>
      <c r="W373" s="21" t="str" cm="1">
        <f t="array" ref="W373">IF(ISERROR(INDEX(Jornadas[id],ROW()-5)),"",T373+U373-V373)</f>
        <v/>
      </c>
      <c r="X373" s="2" t="str" cm="1">
        <f t="array" ref="X373">IF(ISERROR(INDEX(Jornadas[id],ROW()-5)),"",COUNTIFS(_Cortes!$C:$C,INDEX(Jornadas[id],ROW()-5),_Cortes!$B:$B,LOOKUP($X$4,_Barberos!$B:$B,_Barberos!$A:$A)))</f>
        <v/>
      </c>
      <c r="Y373" s="21" t="str" cm="1">
        <f t="array" ref="Y373">IF(ISERROR(INDEX(Jornadas[id],ROW()-5)),"",INT(SUMIFS(Cortes[importe],Cortes[id_jornada],INDEX(Jornadas[id],ROW()-5),Cortes[id_barbero],LOOKUP($X$4,Barberos[nombre],Barberos[id]))*(INDEX(Jornadas[comision_barberos],1)/100)))</f>
        <v/>
      </c>
      <c r="Z373" s="21" t="str" cm="1">
        <f t="array" ref="Z373">IF(ISERROR(INDEX(Jornadas[id],ROW()-5)),"",SUMIFS(Cortes[propina],Cortes[id_jornada],INDEX(Jornadas[id],ROW()-5),Cortes[id_barbero],LOOKUP($X$4,Barberos[nombre],Barberos[id])))</f>
        <v/>
      </c>
      <c r="AA373" s="21" t="str" cm="1">
        <f t="array" ref="AA373">IF(ISERROR(INDEX(Jornadas[id],ROW()-5)),"",SUMIFS(Adelantos[importe],Adelantos[id_jornada],INDEX(Jornadas[id],ROW()-5),Adelantos[id_barbero],LOOKUP($X$4,Barberos[nombre],Barberos[id])))</f>
        <v/>
      </c>
      <c r="AB373" s="21" t="str" cm="1">
        <f t="array" ref="AB373">IF(ISERROR(INDEX(Jornadas[id],ROW()-5)),"",Y373+Z373-AA373)</f>
        <v/>
      </c>
      <c r="AC373" s="2" t="str" cm="1">
        <f t="array" ref="AC373">IF(ISERROR(INDEX(Jornadas[id],ROW()-5)),"",COUNTIFS(_Cortes!$C:$C,INDEX(Jornadas[id],ROW()-5),_Cortes!$B:$B,LOOKUP($AC$4,_Barberos!$B:$B,_Barberos!$A:$A)))</f>
        <v/>
      </c>
      <c r="AD373" s="21" t="str" cm="1">
        <f t="array" ref="AD373">IF(ISERROR(INDEX(Jornadas[id],ROW()-5)),"",INT(SUMIFS(Cortes[importe],Cortes[id_jornada],INDEX(Jornadas[id],ROW()-5),Cortes[id_barbero],LOOKUP($AC$4,Barberos[nombre],Barberos[id]))*(INDEX(Jornadas[comision_barberos],1)/100)))</f>
        <v/>
      </c>
      <c r="AE373" s="21" t="str" cm="1">
        <f t="array" ref="AE373">IF(ISERROR(INDEX(Jornadas[id],ROW()-5)),"",SUMIFS(Cortes[propina],Cortes[id_jornada],INDEX(Jornadas[id],ROW()-5),Cortes[id_barbero],LOOKUP($AC$4,Barberos[nombre],Barberos[id])))</f>
        <v/>
      </c>
      <c r="AF373" s="21" t="str" cm="1">
        <f t="array" ref="AF373">IF(ISERROR(INDEX(Jornadas[id],ROW()-5)),"",SUMIFS(Adelantos[importe],Adelantos[id_jornada],INDEX(Jornadas[id],ROW()-5),Adelantos[id_barbero],LOOKUP($AC$4,Barberos[nombre],Barberos[id])))</f>
        <v/>
      </c>
      <c r="AG373" s="21" t="str" cm="1">
        <f t="array" ref="AG373">IF(ISERROR(INDEX(Jornadas[id],ROW()-5)),"",AD373+AE373-AF373)</f>
        <v/>
      </c>
      <c r="AH373" s="2" t="str" cm="1">
        <f t="array" ref="AH373">IF(ISERROR(INDEX(Jornadas[id],ROW()-5)),"",COUNTIFS(_Cortes!$C:$C,INDEX(Jornadas[id],ROW()-5),_Cortes!$B:$B,LOOKUP($AH$4,_Barberos!$B:$B,_Barberos!$A:$A)))</f>
        <v/>
      </c>
      <c r="AI373" s="21" t="str" cm="1">
        <f t="array" ref="AI373">IF(ISERROR(INDEX(Jornadas[id],ROW()-5)),"",INT(SUMIFS(Cortes[importe],Cortes[id_jornada],INDEX(Jornadas[id],ROW()-5),Cortes[id_barbero],LOOKUP($AH$4,Barberos[nombre],Barberos[id]))*(INDEX(Jornadas[comision_barberos],1)/100)))</f>
        <v/>
      </c>
      <c r="AJ373" s="21" t="str" cm="1">
        <f t="array" ref="AJ373">IF(ISERROR(INDEX(Jornadas[id],ROW()-5)),"",SUMIFS(Cortes[propina],Cortes[id_jornada],INDEX(Jornadas[id],ROW()-5),Cortes[id_barbero],LOOKUP($AH$4,Barberos[nombre],Barberos[id])))</f>
        <v/>
      </c>
      <c r="AK373" s="21" t="str" cm="1">
        <f t="array" ref="AK373">IF(ISERROR(INDEX(Jornadas[id],ROW()-5)),"",SUMIFS(Adelantos[importe],Adelantos[id_jornada],INDEX(Jornadas[id],ROW()-5),Adelantos[id_barbero],LOOKUP($AH$4,Barberos[nombre],Barberos[id])))</f>
        <v/>
      </c>
      <c r="AL373" s="21" t="str" cm="1">
        <f t="array" ref="AL373">IF(ISERROR(INDEX(Jornadas[id],ROW()-5)),"",AI373+AJ373-AK373)</f>
        <v/>
      </c>
      <c r="AM373" s="2" t="str" cm="1">
        <f t="array" ref="AM373">IF(ISERROR(INDEX(Jornadas[id],ROW()-5)),"",COUNTIFS(_Cortes!$C:$C,INDEX(Jornadas[id],ROW()-5),_Cortes!$B:$B,LOOKUP($AM$4,_Barberos!$B:$B,_Barberos!$A:$A)))</f>
        <v/>
      </c>
      <c r="AN373" s="21" t="str" cm="1">
        <f t="array" ref="AN373">IF(ISERROR(INDEX(Jornadas[id],ROW()-5)),"",INT(SUMIFS(Cortes[importe],Cortes[id_jornada],INDEX(Jornadas[id],ROW()-5),Cortes[id_barbero],LOOKUP($AM$4,Barberos[nombre],Barberos[id]))*(INDEX(Jornadas[comision_barberos],1)/100)))</f>
        <v/>
      </c>
      <c r="AO373" s="21" t="str" cm="1">
        <f t="array" ref="AO373">IF(ISERROR(INDEX(Jornadas[id],ROW()-5)),"",SUMIFS(Cortes[propina],Cortes[id_jornada],INDEX(Jornadas[id],ROW()-5),Cortes[id_barbero],LOOKUP($AM$4,Barberos[nombre],Barberos[id])))</f>
        <v/>
      </c>
      <c r="AP373" s="21" t="str" cm="1">
        <f t="array" ref="AP373">IF(ISERROR(INDEX(Jornadas[id],ROW()-5)),"",SUMIFS(Adelantos[importe],Adelantos[id_jornada],INDEX(Jornadas[id],ROW()-5),Adelantos[id_barbero],LOOKUP($AM$4,Barberos[nombre],Barberos[id])))</f>
        <v/>
      </c>
      <c r="AQ373" s="21" t="str" cm="1">
        <f t="array" ref="AQ373">IF(ISERROR(INDEX(Jornadas[id],ROW()-5)),"",AN373+AO373-AP373)</f>
        <v/>
      </c>
      <c r="AR373" s="2" t="str" cm="1">
        <f t="array" ref="AR373">IF(ISERROR(INDEX(Jornadas[id],ROW()-5)),"",COUNTIFS(_Cortes!$C:$C,INDEX(Jornadas[id],ROW()-5),_Cortes!$B:$B,LOOKUP($AR$4,_Barberos!$B:$B,_Barberos!$A:$A)))</f>
        <v/>
      </c>
      <c r="AS373" s="21" t="str" cm="1">
        <f t="array" ref="AS373">IF(ISERROR(INDEX(Jornadas[id],ROW()-5)),"",INT(SUMIFS(Cortes[importe],Cortes[id_jornada],INDEX(Jornadas[id],ROW()-5),Cortes[id_barbero],LOOKUP($AR$4,Barberos[nombre],Barberos[id]))*(INDEX(Jornadas[comision_barberos],1)/100)))</f>
        <v/>
      </c>
      <c r="AT373" s="21" t="str" cm="1">
        <f t="array" ref="AT373">IF(ISERROR(INDEX(Jornadas[id],ROW()-5)),"",SUMIFS(Cortes[propina],Cortes[id_jornada],INDEX(Jornadas[id],ROW()-5),Cortes[id_barbero],LOOKUP($AR$4,Barberos[nombre],Barberos[id])))</f>
        <v/>
      </c>
      <c r="AU373" s="21" t="str" cm="1">
        <f t="array" ref="AU373">IF(ISERROR(INDEX(Jornadas[id],ROW()-5)),"",SUMIFS(Adelantos[importe],Adelantos[id_jornada],INDEX(Jornadas[id],ROW()-5),Adelantos[id_barbero],LOOKUP($AR$4,Barberos[nombre],Barberos[id])))</f>
        <v/>
      </c>
      <c r="AV373" s="21" t="str" cm="1">
        <f t="array" ref="AV373">IF(ISERROR(INDEX(Jornadas[id],ROW()-5)),"",AS373+AT373-AU373)</f>
        <v/>
      </c>
    </row>
    <row r="374" spans="1:48" ht="15" hidden="1" customHeight="1" x14ac:dyDescent="0.3">
      <c r="A374" s="53" t="str">
        <f t="shared" si="5"/>
        <v/>
      </c>
      <c r="B374" s="54"/>
      <c r="C374" s="38" t="str" cm="1">
        <f t="array" ref="C374">IF(ISERROR(INDEX(Jornadas[id],ROW()-5)),"",INDEX(Jornadas[fecha],ROW()-5))</f>
        <v/>
      </c>
      <c r="D374" s="1" t="str" cm="1">
        <f t="array" ref="D374">IF(ISERROR(INDEX(Jornadas[id],ROW()-5)),"",COUNTIFS(_Cortes!$C:$C,INDEX(Jornadas[id],ROW()-5),_Cortes!$B:$B,LOOKUP($D$4,_Barberos!$B:$B,_Barberos!$A:$A)))</f>
        <v/>
      </c>
      <c r="E374" s="20" t="str" cm="1">
        <f t="array" ref="E374">IF(ISERROR(INDEX(Jornadas[id],ROW()-5)),"",INT(SUMIFS(Cortes[importe],Cortes[id_jornada],INDEX(Jornadas[id],ROW()-5),Cortes[id_barbero],LOOKUP($D$4,Barberos[nombre],Barberos[id]))*(INDEX(Jornadas[comision_barberos],1)/100)))</f>
        <v/>
      </c>
      <c r="F374" s="20" t="str" cm="1">
        <f t="array" ref="F374">IF(ISERROR(INDEX(Jornadas[id],ROW()-5)),"",SUMIFS(Cortes[propina],Cortes[id_jornada],INDEX(Jornadas[id],ROW()-5),Cortes[id_barbero],LOOKUP($D$4,Barberos[nombre],Barberos[id])))</f>
        <v/>
      </c>
      <c r="G374" s="20" t="str" cm="1">
        <f t="array" ref="G374">IF(ISERROR(INDEX(Jornadas[id],ROW()-5)),"",SUMIFS(Adelantos[importe],Adelantos[id_jornada],INDEX(Jornadas[id],ROW()-5),Adelantos[id_barbero],LOOKUP($D$4,Barberos[nombre],Barberos[id])))</f>
        <v/>
      </c>
      <c r="H374" s="20" t="str" cm="1">
        <f t="array" ref="H374">IF(ISERROR(INDEX(Jornadas[id],ROW()-5)),"",E374+F374-G374)</f>
        <v/>
      </c>
      <c r="I374" s="1" t="str" cm="1">
        <f t="array" ref="I374">IF(ISERROR(INDEX(Jornadas[id],ROW()-5)),"",COUNTIFS(_Cortes!$C:$C,INDEX(Jornadas[id],ROW()-5),_Cortes!$B:$B,LOOKUP($I$4,_Barberos!$B:$B,_Barberos!$A:$A)))</f>
        <v/>
      </c>
      <c r="J374" s="20" t="str" cm="1">
        <f t="array" ref="J374">IF(ISERROR(INDEX(Jornadas[id],ROW()-5)),"",INT(SUMIFS(Cortes[importe],Cortes[id_jornada],INDEX(Jornadas[id],ROW()-5),Cortes[id_barbero],LOOKUP($I$4,Barberos[nombre],Barberos[id]))*(INDEX(Jornadas[comision_barberos],1)/100)))</f>
        <v/>
      </c>
      <c r="K374" s="20" t="str" cm="1">
        <f t="array" ref="K374">IF(ISERROR(INDEX(Jornadas[id],ROW()-5)),"",SUMIFS(Cortes[propina],Cortes[id_jornada],INDEX(Jornadas[id],ROW()-5),Cortes[id_barbero],LOOKUP($I$4,Barberos[nombre],Barberos[id])))</f>
        <v/>
      </c>
      <c r="L374" s="20" t="str" cm="1">
        <f t="array" ref="L374">IF(ISERROR(INDEX(Jornadas[id],ROW()-5)),"",SUMIFS(Adelantos[importe],Adelantos[id_jornada],INDEX(Jornadas[id],ROW()-5),Adelantos[id_barbero],LOOKUP($I$4,Barberos[nombre],Barberos[id])))</f>
        <v/>
      </c>
      <c r="M374" s="20" t="str" cm="1">
        <f t="array" ref="M374">IF(ISERROR(INDEX(Jornadas[id],ROW()-5)),"",J374+K374-L374)</f>
        <v/>
      </c>
      <c r="N374" s="1" t="str" cm="1">
        <f t="array" ref="N374">IF(ISERROR(INDEX(Jornadas[id],ROW()-5)),"",COUNTIFS(_Cortes!$C:$C,INDEX(Jornadas[id],ROW()-5),_Cortes!$B:$B,LOOKUP($N$4,_Barberos!$B:$B,_Barberos!$A:$A)))</f>
        <v/>
      </c>
      <c r="O374" s="20" t="str" cm="1">
        <f t="array" ref="O374">IF(ISERROR(INDEX(Jornadas[id],ROW()-5)),"",INT(SUMIFS(Cortes[importe],Cortes[id_jornada],INDEX(Jornadas[id],ROW()-5),Cortes[id_barbero],LOOKUP($N$4,Barberos[nombre],Barberos[id]))*(INDEX(Jornadas[comision_barberos],1)/100)))</f>
        <v/>
      </c>
      <c r="P374" s="20" t="str" cm="1">
        <f t="array" ref="P374">IF(ISERROR(INDEX(Jornadas[id],ROW()-5)),"",SUMIFS(Cortes[propina],Cortes[id_jornada],INDEX(Jornadas[id],ROW()-5),Cortes[id_barbero],LOOKUP($N$4,Barberos[nombre],Barberos[id])))</f>
        <v/>
      </c>
      <c r="Q374" s="20" t="str" cm="1">
        <f t="array" ref="Q374">IF(ISERROR(INDEX(Jornadas[id],ROW()-5)),"",SUMIFS(Adelantos[importe],Adelantos[id_jornada],INDEX(Jornadas[id],ROW()-5),Adelantos[id_barbero],LOOKUP($N$4,Barberos[nombre],Barberos[id])))</f>
        <v/>
      </c>
      <c r="R374" s="20" t="str" cm="1">
        <f t="array" ref="R374">IF(ISERROR(INDEX(Jornadas[id],ROW()-5)),"",O374+P374-Q374)</f>
        <v/>
      </c>
      <c r="S374" s="1" t="str" cm="1">
        <f t="array" ref="S374">IF(ISERROR(INDEX(Jornadas[id],ROW()-5)),"",COUNTIFS(_Cortes!$C:$C,INDEX(Jornadas[id],ROW()-5),_Cortes!$B:$B,LOOKUP($S$4,_Barberos!$B:$B,_Barberos!$A:$A)))</f>
        <v/>
      </c>
      <c r="T374" s="20" t="str" cm="1">
        <f t="array" ref="T374">IF(ISERROR(INDEX(Jornadas[id],ROW()-5)),"",INT(SUMIFS(Cortes[importe],Cortes[id_jornada],INDEX(Jornadas[id],ROW()-5),Cortes[id_barbero],LOOKUP($S$4,Barberos[nombre],Barberos[id]))*(INDEX(Jornadas[comision_barberos],1)/100)))</f>
        <v/>
      </c>
      <c r="U374" s="20" t="str" cm="1">
        <f t="array" ref="U374">IF(ISERROR(INDEX(Jornadas[id],ROW()-5)),"",SUMIFS(Cortes[propina],Cortes[id_jornada],INDEX(Jornadas[id],ROW()-5),Cortes[id_barbero],LOOKUP($S$4,Barberos[nombre],Barberos[id])))</f>
        <v/>
      </c>
      <c r="V374" s="20" t="str" cm="1">
        <f t="array" ref="V374">IF(ISERROR(INDEX(Jornadas[id],ROW()-5)),"",SUMIFS(Adelantos[importe],Adelantos[id_jornada],INDEX(Jornadas[id],ROW()-5),Adelantos[id_barbero],LOOKUP($S$4,Barberos[nombre],Barberos[id])))</f>
        <v/>
      </c>
      <c r="W374" s="20" t="str" cm="1">
        <f t="array" ref="W374">IF(ISERROR(INDEX(Jornadas[id],ROW()-5)),"",T374+U374-V374)</f>
        <v/>
      </c>
      <c r="X374" s="1" t="str" cm="1">
        <f t="array" ref="X374">IF(ISERROR(INDEX(Jornadas[id],ROW()-5)),"",COUNTIFS(_Cortes!$C:$C,INDEX(Jornadas[id],ROW()-5),_Cortes!$B:$B,LOOKUP($X$4,_Barberos!$B:$B,_Barberos!$A:$A)))</f>
        <v/>
      </c>
      <c r="Y374" s="20" t="str" cm="1">
        <f t="array" ref="Y374">IF(ISERROR(INDEX(Jornadas[id],ROW()-5)),"",INT(SUMIFS(Cortes[importe],Cortes[id_jornada],INDEX(Jornadas[id],ROW()-5),Cortes[id_barbero],LOOKUP($X$4,Barberos[nombre],Barberos[id]))*(INDEX(Jornadas[comision_barberos],1)/100)))</f>
        <v/>
      </c>
      <c r="Z374" s="20" t="str" cm="1">
        <f t="array" ref="Z374">IF(ISERROR(INDEX(Jornadas[id],ROW()-5)),"",SUMIFS(Cortes[propina],Cortes[id_jornada],INDEX(Jornadas[id],ROW()-5),Cortes[id_barbero],LOOKUP($X$4,Barberos[nombre],Barberos[id])))</f>
        <v/>
      </c>
      <c r="AA374" s="20" t="str" cm="1">
        <f t="array" ref="AA374">IF(ISERROR(INDEX(Jornadas[id],ROW()-5)),"",SUMIFS(Adelantos[importe],Adelantos[id_jornada],INDEX(Jornadas[id],ROW()-5),Adelantos[id_barbero],LOOKUP($X$4,Barberos[nombre],Barberos[id])))</f>
        <v/>
      </c>
      <c r="AB374" s="20" t="str" cm="1">
        <f t="array" ref="AB374">IF(ISERROR(INDEX(Jornadas[id],ROW()-5)),"",Y374+Z374-AA374)</f>
        <v/>
      </c>
      <c r="AC374" s="1" t="str" cm="1">
        <f t="array" ref="AC374">IF(ISERROR(INDEX(Jornadas[id],ROW()-5)),"",COUNTIFS(_Cortes!$C:$C,INDEX(Jornadas[id],ROW()-5),_Cortes!$B:$B,LOOKUP($AC$4,_Barberos!$B:$B,_Barberos!$A:$A)))</f>
        <v/>
      </c>
      <c r="AD374" s="20" t="str" cm="1">
        <f t="array" ref="AD374">IF(ISERROR(INDEX(Jornadas[id],ROW()-5)),"",INT(SUMIFS(Cortes[importe],Cortes[id_jornada],INDEX(Jornadas[id],ROW()-5),Cortes[id_barbero],LOOKUP($AC$4,Barberos[nombre],Barberos[id]))*(INDEX(Jornadas[comision_barberos],1)/100)))</f>
        <v/>
      </c>
      <c r="AE374" s="20" t="str" cm="1">
        <f t="array" ref="AE374">IF(ISERROR(INDEX(Jornadas[id],ROW()-5)),"",SUMIFS(Cortes[propina],Cortes[id_jornada],INDEX(Jornadas[id],ROW()-5),Cortes[id_barbero],LOOKUP($AC$4,Barberos[nombre],Barberos[id])))</f>
        <v/>
      </c>
      <c r="AF374" s="20" t="str" cm="1">
        <f t="array" ref="AF374">IF(ISERROR(INDEX(Jornadas[id],ROW()-5)),"",SUMIFS(Adelantos[importe],Adelantos[id_jornada],INDEX(Jornadas[id],ROW()-5),Adelantos[id_barbero],LOOKUP($AC$4,Barberos[nombre],Barberos[id])))</f>
        <v/>
      </c>
      <c r="AG374" s="20" t="str" cm="1">
        <f t="array" ref="AG374">IF(ISERROR(INDEX(Jornadas[id],ROW()-5)),"",AD374+AE374-AF374)</f>
        <v/>
      </c>
      <c r="AH374" s="1" t="str" cm="1">
        <f t="array" ref="AH374">IF(ISERROR(INDEX(Jornadas[id],ROW()-5)),"",COUNTIFS(_Cortes!$C:$C,INDEX(Jornadas[id],ROW()-5),_Cortes!$B:$B,LOOKUP($AH$4,_Barberos!$B:$B,_Barberos!$A:$A)))</f>
        <v/>
      </c>
      <c r="AI374" s="20" t="str" cm="1">
        <f t="array" ref="AI374">IF(ISERROR(INDEX(Jornadas[id],ROW()-5)),"",INT(SUMIFS(Cortes[importe],Cortes[id_jornada],INDEX(Jornadas[id],ROW()-5),Cortes[id_barbero],LOOKUP($AH$4,Barberos[nombre],Barberos[id]))*(INDEX(Jornadas[comision_barberos],1)/100)))</f>
        <v/>
      </c>
      <c r="AJ374" s="20" t="str" cm="1">
        <f t="array" ref="AJ374">IF(ISERROR(INDEX(Jornadas[id],ROW()-5)),"",SUMIFS(Cortes[propina],Cortes[id_jornada],INDEX(Jornadas[id],ROW()-5),Cortes[id_barbero],LOOKUP($AH$4,Barberos[nombre],Barberos[id])))</f>
        <v/>
      </c>
      <c r="AK374" s="20" t="str" cm="1">
        <f t="array" ref="AK374">IF(ISERROR(INDEX(Jornadas[id],ROW()-5)),"",SUMIFS(Adelantos[importe],Adelantos[id_jornada],INDEX(Jornadas[id],ROW()-5),Adelantos[id_barbero],LOOKUP($AH$4,Barberos[nombre],Barberos[id])))</f>
        <v/>
      </c>
      <c r="AL374" s="20" t="str" cm="1">
        <f t="array" ref="AL374">IF(ISERROR(INDEX(Jornadas[id],ROW()-5)),"",AI374+AJ374-AK374)</f>
        <v/>
      </c>
      <c r="AM374" s="1" t="str" cm="1">
        <f t="array" ref="AM374">IF(ISERROR(INDEX(Jornadas[id],ROW()-5)),"",COUNTIFS(_Cortes!$C:$C,INDEX(Jornadas[id],ROW()-5),_Cortes!$B:$B,LOOKUP($AM$4,_Barberos!$B:$B,_Barberos!$A:$A)))</f>
        <v/>
      </c>
      <c r="AN374" s="20" t="str" cm="1">
        <f t="array" ref="AN374">IF(ISERROR(INDEX(Jornadas[id],ROW()-5)),"",INT(SUMIFS(Cortes[importe],Cortes[id_jornada],INDEX(Jornadas[id],ROW()-5),Cortes[id_barbero],LOOKUP($AM$4,Barberos[nombre],Barberos[id]))*(INDEX(Jornadas[comision_barberos],1)/100)))</f>
        <v/>
      </c>
      <c r="AO374" s="20" t="str" cm="1">
        <f t="array" ref="AO374">IF(ISERROR(INDEX(Jornadas[id],ROW()-5)),"",SUMIFS(Cortes[propina],Cortes[id_jornada],INDEX(Jornadas[id],ROW()-5),Cortes[id_barbero],LOOKUP($AM$4,Barberos[nombre],Barberos[id])))</f>
        <v/>
      </c>
      <c r="AP374" s="20" t="str" cm="1">
        <f t="array" ref="AP374">IF(ISERROR(INDEX(Jornadas[id],ROW()-5)),"",SUMIFS(Adelantos[importe],Adelantos[id_jornada],INDEX(Jornadas[id],ROW()-5),Adelantos[id_barbero],LOOKUP($AM$4,Barberos[nombre],Barberos[id])))</f>
        <v/>
      </c>
      <c r="AQ374" s="20" t="str" cm="1">
        <f t="array" ref="AQ374">IF(ISERROR(INDEX(Jornadas[id],ROW()-5)),"",AN374+AO374-AP374)</f>
        <v/>
      </c>
      <c r="AR374" s="1" t="str" cm="1">
        <f t="array" ref="AR374">IF(ISERROR(INDEX(Jornadas[id],ROW()-5)),"",COUNTIFS(_Cortes!$C:$C,INDEX(Jornadas[id],ROW()-5),_Cortes!$B:$B,LOOKUP($AR$4,_Barberos!$B:$B,_Barberos!$A:$A)))</f>
        <v/>
      </c>
      <c r="AS374" s="20" t="str" cm="1">
        <f t="array" ref="AS374">IF(ISERROR(INDEX(Jornadas[id],ROW()-5)),"",INT(SUMIFS(Cortes[importe],Cortes[id_jornada],INDEX(Jornadas[id],ROW()-5),Cortes[id_barbero],LOOKUP($AR$4,Barberos[nombre],Barberos[id]))*(INDEX(Jornadas[comision_barberos],1)/100)))</f>
        <v/>
      </c>
      <c r="AT374" s="20" t="str" cm="1">
        <f t="array" ref="AT374">IF(ISERROR(INDEX(Jornadas[id],ROW()-5)),"",SUMIFS(Cortes[propina],Cortes[id_jornada],INDEX(Jornadas[id],ROW()-5),Cortes[id_barbero],LOOKUP($AR$4,Barberos[nombre],Barberos[id])))</f>
        <v/>
      </c>
      <c r="AU374" s="20" t="str" cm="1">
        <f t="array" ref="AU374">IF(ISERROR(INDEX(Jornadas[id],ROW()-5)),"",SUMIFS(Adelantos[importe],Adelantos[id_jornada],INDEX(Jornadas[id],ROW()-5),Adelantos[id_barbero],LOOKUP($AR$4,Barberos[nombre],Barberos[id])))</f>
        <v/>
      </c>
      <c r="AV374" s="20" t="str" cm="1">
        <f t="array" ref="AV374">IF(ISERROR(INDEX(Jornadas[id],ROW()-5)),"",AS374+AT374-AU374)</f>
        <v/>
      </c>
    </row>
    <row r="375" spans="1:48" ht="15" hidden="1" customHeight="1" x14ac:dyDescent="0.3">
      <c r="A375" s="51" t="str">
        <f t="shared" si="5"/>
        <v/>
      </c>
      <c r="B375" s="52"/>
      <c r="C375" s="36" t="str" cm="1">
        <f t="array" ref="C375">IF(ISERROR(INDEX(Jornadas[id],ROW()-5)),"",INDEX(Jornadas[fecha],ROW()-5))</f>
        <v/>
      </c>
      <c r="D375" s="2" t="str" cm="1">
        <f t="array" ref="D375">IF(ISERROR(INDEX(Jornadas[id],ROW()-5)),"",COUNTIFS(_Cortes!$C:$C,INDEX(Jornadas[id],ROW()-5),_Cortes!$B:$B,LOOKUP($D$4,_Barberos!$B:$B,_Barberos!$A:$A)))</f>
        <v/>
      </c>
      <c r="E375" s="21" t="str" cm="1">
        <f t="array" ref="E375">IF(ISERROR(INDEX(Jornadas[id],ROW()-5)),"",INT(SUMIFS(Cortes[importe],Cortes[id_jornada],INDEX(Jornadas[id],ROW()-5),Cortes[id_barbero],LOOKUP($D$4,Barberos[nombre],Barberos[id]))*(INDEX(Jornadas[comision_barberos],1)/100)))</f>
        <v/>
      </c>
      <c r="F375" s="21" t="str" cm="1">
        <f t="array" ref="F375">IF(ISERROR(INDEX(Jornadas[id],ROW()-5)),"",SUMIFS(Cortes[propina],Cortes[id_jornada],INDEX(Jornadas[id],ROW()-5),Cortes[id_barbero],LOOKUP($D$4,Barberos[nombre],Barberos[id])))</f>
        <v/>
      </c>
      <c r="G375" s="21" t="str" cm="1">
        <f t="array" ref="G375">IF(ISERROR(INDEX(Jornadas[id],ROW()-5)),"",SUMIFS(Adelantos[importe],Adelantos[id_jornada],INDEX(Jornadas[id],ROW()-5),Adelantos[id_barbero],LOOKUP($D$4,Barberos[nombre],Barberos[id])))</f>
        <v/>
      </c>
      <c r="H375" s="21" t="str" cm="1">
        <f t="array" ref="H375">IF(ISERROR(INDEX(Jornadas[id],ROW()-5)),"",E375+F375-G375)</f>
        <v/>
      </c>
      <c r="I375" s="2" t="str" cm="1">
        <f t="array" ref="I375">IF(ISERROR(INDEX(Jornadas[id],ROW()-5)),"",COUNTIFS(_Cortes!$C:$C,INDEX(Jornadas[id],ROW()-5),_Cortes!$B:$B,LOOKUP($I$4,_Barberos!$B:$B,_Barberos!$A:$A)))</f>
        <v/>
      </c>
      <c r="J375" s="21" t="str" cm="1">
        <f t="array" ref="J375">IF(ISERROR(INDEX(Jornadas[id],ROW()-5)),"",INT(SUMIFS(Cortes[importe],Cortes[id_jornada],INDEX(Jornadas[id],ROW()-5),Cortes[id_barbero],LOOKUP($I$4,Barberos[nombre],Barberos[id]))*(INDEX(Jornadas[comision_barberos],1)/100)))</f>
        <v/>
      </c>
      <c r="K375" s="21" t="str" cm="1">
        <f t="array" ref="K375">IF(ISERROR(INDEX(Jornadas[id],ROW()-5)),"",SUMIFS(Cortes[propina],Cortes[id_jornada],INDEX(Jornadas[id],ROW()-5),Cortes[id_barbero],LOOKUP($I$4,Barberos[nombre],Barberos[id])))</f>
        <v/>
      </c>
      <c r="L375" s="21" t="str" cm="1">
        <f t="array" ref="L375">IF(ISERROR(INDEX(Jornadas[id],ROW()-5)),"",SUMIFS(Adelantos[importe],Adelantos[id_jornada],INDEX(Jornadas[id],ROW()-5),Adelantos[id_barbero],LOOKUP($I$4,Barberos[nombre],Barberos[id])))</f>
        <v/>
      </c>
      <c r="M375" s="21" t="str" cm="1">
        <f t="array" ref="M375">IF(ISERROR(INDEX(Jornadas[id],ROW()-5)),"",J375+K375-L375)</f>
        <v/>
      </c>
      <c r="N375" s="2" t="str" cm="1">
        <f t="array" ref="N375">IF(ISERROR(INDEX(Jornadas[id],ROW()-5)),"",COUNTIFS(_Cortes!$C:$C,INDEX(Jornadas[id],ROW()-5),_Cortes!$B:$B,LOOKUP($N$4,_Barberos!$B:$B,_Barberos!$A:$A)))</f>
        <v/>
      </c>
      <c r="O375" s="21" t="str" cm="1">
        <f t="array" ref="O375">IF(ISERROR(INDEX(Jornadas[id],ROW()-5)),"",INT(SUMIFS(Cortes[importe],Cortes[id_jornada],INDEX(Jornadas[id],ROW()-5),Cortes[id_barbero],LOOKUP($N$4,Barberos[nombre],Barberos[id]))*(INDEX(Jornadas[comision_barberos],1)/100)))</f>
        <v/>
      </c>
      <c r="P375" s="21" t="str" cm="1">
        <f t="array" ref="P375">IF(ISERROR(INDEX(Jornadas[id],ROW()-5)),"",SUMIFS(Cortes[propina],Cortes[id_jornada],INDEX(Jornadas[id],ROW()-5),Cortes[id_barbero],LOOKUP($N$4,Barberos[nombre],Barberos[id])))</f>
        <v/>
      </c>
      <c r="Q375" s="21" t="str" cm="1">
        <f t="array" ref="Q375">IF(ISERROR(INDEX(Jornadas[id],ROW()-5)),"",SUMIFS(Adelantos[importe],Adelantos[id_jornada],INDEX(Jornadas[id],ROW()-5),Adelantos[id_barbero],LOOKUP($N$4,Barberos[nombre],Barberos[id])))</f>
        <v/>
      </c>
      <c r="R375" s="21" t="str" cm="1">
        <f t="array" ref="R375">IF(ISERROR(INDEX(Jornadas[id],ROW()-5)),"",O375+P375-Q375)</f>
        <v/>
      </c>
      <c r="S375" s="2" t="str" cm="1">
        <f t="array" ref="S375">IF(ISERROR(INDEX(Jornadas[id],ROW()-5)),"",COUNTIFS(_Cortes!$C:$C,INDEX(Jornadas[id],ROW()-5),_Cortes!$B:$B,LOOKUP($S$4,_Barberos!$B:$B,_Barberos!$A:$A)))</f>
        <v/>
      </c>
      <c r="T375" s="21" t="str" cm="1">
        <f t="array" ref="T375">IF(ISERROR(INDEX(Jornadas[id],ROW()-5)),"",INT(SUMIFS(Cortes[importe],Cortes[id_jornada],INDEX(Jornadas[id],ROW()-5),Cortes[id_barbero],LOOKUP($S$4,Barberos[nombre],Barberos[id]))*(INDEX(Jornadas[comision_barberos],1)/100)))</f>
        <v/>
      </c>
      <c r="U375" s="21" t="str" cm="1">
        <f t="array" ref="U375">IF(ISERROR(INDEX(Jornadas[id],ROW()-5)),"",SUMIFS(Cortes[propina],Cortes[id_jornada],INDEX(Jornadas[id],ROW()-5),Cortes[id_barbero],LOOKUP($S$4,Barberos[nombre],Barberos[id])))</f>
        <v/>
      </c>
      <c r="V375" s="21" t="str" cm="1">
        <f t="array" ref="V375">IF(ISERROR(INDEX(Jornadas[id],ROW()-5)),"",SUMIFS(Adelantos[importe],Adelantos[id_jornada],INDEX(Jornadas[id],ROW()-5),Adelantos[id_barbero],LOOKUP($S$4,Barberos[nombre],Barberos[id])))</f>
        <v/>
      </c>
      <c r="W375" s="21" t="str" cm="1">
        <f t="array" ref="W375">IF(ISERROR(INDEX(Jornadas[id],ROW()-5)),"",T375+U375-V375)</f>
        <v/>
      </c>
      <c r="X375" s="2" t="str" cm="1">
        <f t="array" ref="X375">IF(ISERROR(INDEX(Jornadas[id],ROW()-5)),"",COUNTIFS(_Cortes!$C:$C,INDEX(Jornadas[id],ROW()-5),_Cortes!$B:$B,LOOKUP($X$4,_Barberos!$B:$B,_Barberos!$A:$A)))</f>
        <v/>
      </c>
      <c r="Y375" s="21" t="str" cm="1">
        <f t="array" ref="Y375">IF(ISERROR(INDEX(Jornadas[id],ROW()-5)),"",INT(SUMIFS(Cortes[importe],Cortes[id_jornada],INDEX(Jornadas[id],ROW()-5),Cortes[id_barbero],LOOKUP($X$4,Barberos[nombre],Barberos[id]))*(INDEX(Jornadas[comision_barberos],1)/100)))</f>
        <v/>
      </c>
      <c r="Z375" s="21" t="str" cm="1">
        <f t="array" ref="Z375">IF(ISERROR(INDEX(Jornadas[id],ROW()-5)),"",SUMIFS(Cortes[propina],Cortes[id_jornada],INDEX(Jornadas[id],ROW()-5),Cortes[id_barbero],LOOKUP($X$4,Barberos[nombre],Barberos[id])))</f>
        <v/>
      </c>
      <c r="AA375" s="21" t="str" cm="1">
        <f t="array" ref="AA375">IF(ISERROR(INDEX(Jornadas[id],ROW()-5)),"",SUMIFS(Adelantos[importe],Adelantos[id_jornada],INDEX(Jornadas[id],ROW()-5),Adelantos[id_barbero],LOOKUP($X$4,Barberos[nombre],Barberos[id])))</f>
        <v/>
      </c>
      <c r="AB375" s="21" t="str" cm="1">
        <f t="array" ref="AB375">IF(ISERROR(INDEX(Jornadas[id],ROW()-5)),"",Y375+Z375-AA375)</f>
        <v/>
      </c>
      <c r="AC375" s="2" t="str" cm="1">
        <f t="array" ref="AC375">IF(ISERROR(INDEX(Jornadas[id],ROW()-5)),"",COUNTIFS(_Cortes!$C:$C,INDEX(Jornadas[id],ROW()-5),_Cortes!$B:$B,LOOKUP($AC$4,_Barberos!$B:$B,_Barberos!$A:$A)))</f>
        <v/>
      </c>
      <c r="AD375" s="21" t="str" cm="1">
        <f t="array" ref="AD375">IF(ISERROR(INDEX(Jornadas[id],ROW()-5)),"",INT(SUMIFS(Cortes[importe],Cortes[id_jornada],INDEX(Jornadas[id],ROW()-5),Cortes[id_barbero],LOOKUP($AC$4,Barberos[nombre],Barberos[id]))*(INDEX(Jornadas[comision_barberos],1)/100)))</f>
        <v/>
      </c>
      <c r="AE375" s="21" t="str" cm="1">
        <f t="array" ref="AE375">IF(ISERROR(INDEX(Jornadas[id],ROW()-5)),"",SUMIFS(Cortes[propina],Cortes[id_jornada],INDEX(Jornadas[id],ROW()-5),Cortes[id_barbero],LOOKUP($AC$4,Barberos[nombre],Barberos[id])))</f>
        <v/>
      </c>
      <c r="AF375" s="21" t="str" cm="1">
        <f t="array" ref="AF375">IF(ISERROR(INDEX(Jornadas[id],ROW()-5)),"",SUMIFS(Adelantos[importe],Adelantos[id_jornada],INDEX(Jornadas[id],ROW()-5),Adelantos[id_barbero],LOOKUP($AC$4,Barberos[nombre],Barberos[id])))</f>
        <v/>
      </c>
      <c r="AG375" s="21" t="str" cm="1">
        <f t="array" ref="AG375">IF(ISERROR(INDEX(Jornadas[id],ROW()-5)),"",AD375+AE375-AF375)</f>
        <v/>
      </c>
      <c r="AH375" s="2" t="str" cm="1">
        <f t="array" ref="AH375">IF(ISERROR(INDEX(Jornadas[id],ROW()-5)),"",COUNTIFS(_Cortes!$C:$C,INDEX(Jornadas[id],ROW()-5),_Cortes!$B:$B,LOOKUP($AH$4,_Barberos!$B:$B,_Barberos!$A:$A)))</f>
        <v/>
      </c>
      <c r="AI375" s="21" t="str" cm="1">
        <f t="array" ref="AI375">IF(ISERROR(INDEX(Jornadas[id],ROW()-5)),"",INT(SUMIFS(Cortes[importe],Cortes[id_jornada],INDEX(Jornadas[id],ROW()-5),Cortes[id_barbero],LOOKUP($AH$4,Barberos[nombre],Barberos[id]))*(INDEX(Jornadas[comision_barberos],1)/100)))</f>
        <v/>
      </c>
      <c r="AJ375" s="21" t="str" cm="1">
        <f t="array" ref="AJ375">IF(ISERROR(INDEX(Jornadas[id],ROW()-5)),"",SUMIFS(Cortes[propina],Cortes[id_jornada],INDEX(Jornadas[id],ROW()-5),Cortes[id_barbero],LOOKUP($AH$4,Barberos[nombre],Barberos[id])))</f>
        <v/>
      </c>
      <c r="AK375" s="21" t="str" cm="1">
        <f t="array" ref="AK375">IF(ISERROR(INDEX(Jornadas[id],ROW()-5)),"",SUMIFS(Adelantos[importe],Adelantos[id_jornada],INDEX(Jornadas[id],ROW()-5),Adelantos[id_barbero],LOOKUP($AH$4,Barberos[nombre],Barberos[id])))</f>
        <v/>
      </c>
      <c r="AL375" s="21" t="str" cm="1">
        <f t="array" ref="AL375">IF(ISERROR(INDEX(Jornadas[id],ROW()-5)),"",AI375+AJ375-AK375)</f>
        <v/>
      </c>
      <c r="AM375" s="2" t="str" cm="1">
        <f t="array" ref="AM375">IF(ISERROR(INDEX(Jornadas[id],ROW()-5)),"",COUNTIFS(_Cortes!$C:$C,INDEX(Jornadas[id],ROW()-5),_Cortes!$B:$B,LOOKUP($AM$4,_Barberos!$B:$B,_Barberos!$A:$A)))</f>
        <v/>
      </c>
      <c r="AN375" s="21" t="str" cm="1">
        <f t="array" ref="AN375">IF(ISERROR(INDEX(Jornadas[id],ROW()-5)),"",INT(SUMIFS(Cortes[importe],Cortes[id_jornada],INDEX(Jornadas[id],ROW()-5),Cortes[id_barbero],LOOKUP($AM$4,Barberos[nombre],Barberos[id]))*(INDEX(Jornadas[comision_barberos],1)/100)))</f>
        <v/>
      </c>
      <c r="AO375" s="21" t="str" cm="1">
        <f t="array" ref="AO375">IF(ISERROR(INDEX(Jornadas[id],ROW()-5)),"",SUMIFS(Cortes[propina],Cortes[id_jornada],INDEX(Jornadas[id],ROW()-5),Cortes[id_barbero],LOOKUP($AM$4,Barberos[nombre],Barberos[id])))</f>
        <v/>
      </c>
      <c r="AP375" s="21" t="str" cm="1">
        <f t="array" ref="AP375">IF(ISERROR(INDEX(Jornadas[id],ROW()-5)),"",SUMIFS(Adelantos[importe],Adelantos[id_jornada],INDEX(Jornadas[id],ROW()-5),Adelantos[id_barbero],LOOKUP($AM$4,Barberos[nombre],Barberos[id])))</f>
        <v/>
      </c>
      <c r="AQ375" s="21" t="str" cm="1">
        <f t="array" ref="AQ375">IF(ISERROR(INDEX(Jornadas[id],ROW()-5)),"",AN375+AO375-AP375)</f>
        <v/>
      </c>
      <c r="AR375" s="2" t="str" cm="1">
        <f t="array" ref="AR375">IF(ISERROR(INDEX(Jornadas[id],ROW()-5)),"",COUNTIFS(_Cortes!$C:$C,INDEX(Jornadas[id],ROW()-5),_Cortes!$B:$B,LOOKUP($AR$4,_Barberos!$B:$B,_Barberos!$A:$A)))</f>
        <v/>
      </c>
      <c r="AS375" s="21" t="str" cm="1">
        <f t="array" ref="AS375">IF(ISERROR(INDEX(Jornadas[id],ROW()-5)),"",INT(SUMIFS(Cortes[importe],Cortes[id_jornada],INDEX(Jornadas[id],ROW()-5),Cortes[id_barbero],LOOKUP($AR$4,Barberos[nombre],Barberos[id]))*(INDEX(Jornadas[comision_barberos],1)/100)))</f>
        <v/>
      </c>
      <c r="AT375" s="21" t="str" cm="1">
        <f t="array" ref="AT375">IF(ISERROR(INDEX(Jornadas[id],ROW()-5)),"",SUMIFS(Cortes[propina],Cortes[id_jornada],INDEX(Jornadas[id],ROW()-5),Cortes[id_barbero],LOOKUP($AR$4,Barberos[nombre],Barberos[id])))</f>
        <v/>
      </c>
      <c r="AU375" s="21" t="str" cm="1">
        <f t="array" ref="AU375">IF(ISERROR(INDEX(Jornadas[id],ROW()-5)),"",SUMIFS(Adelantos[importe],Adelantos[id_jornada],INDEX(Jornadas[id],ROW()-5),Adelantos[id_barbero],LOOKUP($AR$4,Barberos[nombre],Barberos[id])))</f>
        <v/>
      </c>
      <c r="AV375" s="21" t="str" cm="1">
        <f t="array" ref="AV375">IF(ISERROR(INDEX(Jornadas[id],ROW()-5)),"",AS375+AT375-AU375)</f>
        <v/>
      </c>
    </row>
    <row r="376" spans="1:48" ht="15" hidden="1" customHeight="1" x14ac:dyDescent="0.3">
      <c r="A376" s="53" t="str">
        <f t="shared" si="5"/>
        <v/>
      </c>
      <c r="B376" s="54"/>
      <c r="C376" s="38" t="str" cm="1">
        <f t="array" ref="C376">IF(ISERROR(INDEX(Jornadas[id],ROW()-5)),"",INDEX(Jornadas[fecha],ROW()-5))</f>
        <v/>
      </c>
      <c r="D376" s="1" t="str" cm="1">
        <f t="array" ref="D376">IF(ISERROR(INDEX(Jornadas[id],ROW()-5)),"",COUNTIFS(_Cortes!$C:$C,INDEX(Jornadas[id],ROW()-5),_Cortes!$B:$B,LOOKUP($D$4,_Barberos!$B:$B,_Barberos!$A:$A)))</f>
        <v/>
      </c>
      <c r="E376" s="20" t="str" cm="1">
        <f t="array" ref="E376">IF(ISERROR(INDEX(Jornadas[id],ROW()-5)),"",INT(SUMIFS(Cortes[importe],Cortes[id_jornada],INDEX(Jornadas[id],ROW()-5),Cortes[id_barbero],LOOKUP($D$4,Barberos[nombre],Barberos[id]))*(INDEX(Jornadas[comision_barberos],1)/100)))</f>
        <v/>
      </c>
      <c r="F376" s="20" t="str" cm="1">
        <f t="array" ref="F376">IF(ISERROR(INDEX(Jornadas[id],ROW()-5)),"",SUMIFS(Cortes[propina],Cortes[id_jornada],INDEX(Jornadas[id],ROW()-5),Cortes[id_barbero],LOOKUP($D$4,Barberos[nombre],Barberos[id])))</f>
        <v/>
      </c>
      <c r="G376" s="20" t="str" cm="1">
        <f t="array" ref="G376">IF(ISERROR(INDEX(Jornadas[id],ROW()-5)),"",SUMIFS(Adelantos[importe],Adelantos[id_jornada],INDEX(Jornadas[id],ROW()-5),Adelantos[id_barbero],LOOKUP($D$4,Barberos[nombre],Barberos[id])))</f>
        <v/>
      </c>
      <c r="H376" s="20" t="str" cm="1">
        <f t="array" ref="H376">IF(ISERROR(INDEX(Jornadas[id],ROW()-5)),"",E376+F376-G376)</f>
        <v/>
      </c>
      <c r="I376" s="1" t="str" cm="1">
        <f t="array" ref="I376">IF(ISERROR(INDEX(Jornadas[id],ROW()-5)),"",COUNTIFS(_Cortes!$C:$C,INDEX(Jornadas[id],ROW()-5),_Cortes!$B:$B,LOOKUP($I$4,_Barberos!$B:$B,_Barberos!$A:$A)))</f>
        <v/>
      </c>
      <c r="J376" s="20" t="str" cm="1">
        <f t="array" ref="J376">IF(ISERROR(INDEX(Jornadas[id],ROW()-5)),"",INT(SUMIFS(Cortes[importe],Cortes[id_jornada],INDEX(Jornadas[id],ROW()-5),Cortes[id_barbero],LOOKUP($I$4,Barberos[nombre],Barberos[id]))*(INDEX(Jornadas[comision_barberos],1)/100)))</f>
        <v/>
      </c>
      <c r="K376" s="20" t="str" cm="1">
        <f t="array" ref="K376">IF(ISERROR(INDEX(Jornadas[id],ROW()-5)),"",SUMIFS(Cortes[propina],Cortes[id_jornada],INDEX(Jornadas[id],ROW()-5),Cortes[id_barbero],LOOKUP($I$4,Barberos[nombre],Barberos[id])))</f>
        <v/>
      </c>
      <c r="L376" s="20" t="str" cm="1">
        <f t="array" ref="L376">IF(ISERROR(INDEX(Jornadas[id],ROW()-5)),"",SUMIFS(Adelantos[importe],Adelantos[id_jornada],INDEX(Jornadas[id],ROW()-5),Adelantos[id_barbero],LOOKUP($I$4,Barberos[nombre],Barberos[id])))</f>
        <v/>
      </c>
      <c r="M376" s="20" t="str" cm="1">
        <f t="array" ref="M376">IF(ISERROR(INDEX(Jornadas[id],ROW()-5)),"",J376+K376-L376)</f>
        <v/>
      </c>
      <c r="N376" s="1" t="str" cm="1">
        <f t="array" ref="N376">IF(ISERROR(INDEX(Jornadas[id],ROW()-5)),"",COUNTIFS(_Cortes!$C:$C,INDEX(Jornadas[id],ROW()-5),_Cortes!$B:$B,LOOKUP($N$4,_Barberos!$B:$B,_Barberos!$A:$A)))</f>
        <v/>
      </c>
      <c r="O376" s="20" t="str" cm="1">
        <f t="array" ref="O376">IF(ISERROR(INDEX(Jornadas[id],ROW()-5)),"",INT(SUMIFS(Cortes[importe],Cortes[id_jornada],INDEX(Jornadas[id],ROW()-5),Cortes[id_barbero],LOOKUP($N$4,Barberos[nombre],Barberos[id]))*(INDEX(Jornadas[comision_barberos],1)/100)))</f>
        <v/>
      </c>
      <c r="P376" s="20" t="str" cm="1">
        <f t="array" ref="P376">IF(ISERROR(INDEX(Jornadas[id],ROW()-5)),"",SUMIFS(Cortes[propina],Cortes[id_jornada],INDEX(Jornadas[id],ROW()-5),Cortes[id_barbero],LOOKUP($N$4,Barberos[nombre],Barberos[id])))</f>
        <v/>
      </c>
      <c r="Q376" s="20" t="str" cm="1">
        <f t="array" ref="Q376">IF(ISERROR(INDEX(Jornadas[id],ROW()-5)),"",SUMIFS(Adelantos[importe],Adelantos[id_jornada],INDEX(Jornadas[id],ROW()-5),Adelantos[id_barbero],LOOKUP($N$4,Barberos[nombre],Barberos[id])))</f>
        <v/>
      </c>
      <c r="R376" s="20" t="str" cm="1">
        <f t="array" ref="R376">IF(ISERROR(INDEX(Jornadas[id],ROW()-5)),"",O376+P376-Q376)</f>
        <v/>
      </c>
      <c r="S376" s="1" t="str" cm="1">
        <f t="array" ref="S376">IF(ISERROR(INDEX(Jornadas[id],ROW()-5)),"",COUNTIFS(_Cortes!$C:$C,INDEX(Jornadas[id],ROW()-5),_Cortes!$B:$B,LOOKUP($S$4,_Barberos!$B:$B,_Barberos!$A:$A)))</f>
        <v/>
      </c>
      <c r="T376" s="20" t="str" cm="1">
        <f t="array" ref="T376">IF(ISERROR(INDEX(Jornadas[id],ROW()-5)),"",INT(SUMIFS(Cortes[importe],Cortes[id_jornada],INDEX(Jornadas[id],ROW()-5),Cortes[id_barbero],LOOKUP($S$4,Barberos[nombre],Barberos[id]))*(INDEX(Jornadas[comision_barberos],1)/100)))</f>
        <v/>
      </c>
      <c r="U376" s="20" t="str" cm="1">
        <f t="array" ref="U376">IF(ISERROR(INDEX(Jornadas[id],ROW()-5)),"",SUMIFS(Cortes[propina],Cortes[id_jornada],INDEX(Jornadas[id],ROW()-5),Cortes[id_barbero],LOOKUP($S$4,Barberos[nombre],Barberos[id])))</f>
        <v/>
      </c>
      <c r="V376" s="20" t="str" cm="1">
        <f t="array" ref="V376">IF(ISERROR(INDEX(Jornadas[id],ROW()-5)),"",SUMIFS(Adelantos[importe],Adelantos[id_jornada],INDEX(Jornadas[id],ROW()-5),Adelantos[id_barbero],LOOKUP($S$4,Barberos[nombre],Barberos[id])))</f>
        <v/>
      </c>
      <c r="W376" s="20" t="str" cm="1">
        <f t="array" ref="W376">IF(ISERROR(INDEX(Jornadas[id],ROW()-5)),"",T376+U376-V376)</f>
        <v/>
      </c>
      <c r="X376" s="1" t="str" cm="1">
        <f t="array" ref="X376">IF(ISERROR(INDEX(Jornadas[id],ROW()-5)),"",COUNTIFS(_Cortes!$C:$C,INDEX(Jornadas[id],ROW()-5),_Cortes!$B:$B,LOOKUP($X$4,_Barberos!$B:$B,_Barberos!$A:$A)))</f>
        <v/>
      </c>
      <c r="Y376" s="20" t="str" cm="1">
        <f t="array" ref="Y376">IF(ISERROR(INDEX(Jornadas[id],ROW()-5)),"",INT(SUMIFS(Cortes[importe],Cortes[id_jornada],INDEX(Jornadas[id],ROW()-5),Cortes[id_barbero],LOOKUP($X$4,Barberos[nombre],Barberos[id]))*(INDEX(Jornadas[comision_barberos],1)/100)))</f>
        <v/>
      </c>
      <c r="Z376" s="20" t="str" cm="1">
        <f t="array" ref="Z376">IF(ISERROR(INDEX(Jornadas[id],ROW()-5)),"",SUMIFS(Cortes[propina],Cortes[id_jornada],INDEX(Jornadas[id],ROW()-5),Cortes[id_barbero],LOOKUP($X$4,Barberos[nombre],Barberos[id])))</f>
        <v/>
      </c>
      <c r="AA376" s="20" t="str" cm="1">
        <f t="array" ref="AA376">IF(ISERROR(INDEX(Jornadas[id],ROW()-5)),"",SUMIFS(Adelantos[importe],Adelantos[id_jornada],INDEX(Jornadas[id],ROW()-5),Adelantos[id_barbero],LOOKUP($X$4,Barberos[nombre],Barberos[id])))</f>
        <v/>
      </c>
      <c r="AB376" s="20" t="str" cm="1">
        <f t="array" ref="AB376">IF(ISERROR(INDEX(Jornadas[id],ROW()-5)),"",Y376+Z376-AA376)</f>
        <v/>
      </c>
      <c r="AC376" s="1" t="str" cm="1">
        <f t="array" ref="AC376">IF(ISERROR(INDEX(Jornadas[id],ROW()-5)),"",COUNTIFS(_Cortes!$C:$C,INDEX(Jornadas[id],ROW()-5),_Cortes!$B:$B,LOOKUP($AC$4,_Barberos!$B:$B,_Barberos!$A:$A)))</f>
        <v/>
      </c>
      <c r="AD376" s="20" t="str" cm="1">
        <f t="array" ref="AD376">IF(ISERROR(INDEX(Jornadas[id],ROW()-5)),"",INT(SUMIFS(Cortes[importe],Cortes[id_jornada],INDEX(Jornadas[id],ROW()-5),Cortes[id_barbero],LOOKUP($AC$4,Barberos[nombre],Barberos[id]))*(INDEX(Jornadas[comision_barberos],1)/100)))</f>
        <v/>
      </c>
      <c r="AE376" s="20" t="str" cm="1">
        <f t="array" ref="AE376">IF(ISERROR(INDEX(Jornadas[id],ROW()-5)),"",SUMIFS(Cortes[propina],Cortes[id_jornada],INDEX(Jornadas[id],ROW()-5),Cortes[id_barbero],LOOKUP($AC$4,Barberos[nombre],Barberos[id])))</f>
        <v/>
      </c>
      <c r="AF376" s="20" t="str" cm="1">
        <f t="array" ref="AF376">IF(ISERROR(INDEX(Jornadas[id],ROW()-5)),"",SUMIFS(Adelantos[importe],Adelantos[id_jornada],INDEX(Jornadas[id],ROW()-5),Adelantos[id_barbero],LOOKUP($AC$4,Barberos[nombre],Barberos[id])))</f>
        <v/>
      </c>
      <c r="AG376" s="20" t="str" cm="1">
        <f t="array" ref="AG376">IF(ISERROR(INDEX(Jornadas[id],ROW()-5)),"",AD376+AE376-AF376)</f>
        <v/>
      </c>
      <c r="AH376" s="1" t="str" cm="1">
        <f t="array" ref="AH376">IF(ISERROR(INDEX(Jornadas[id],ROW()-5)),"",COUNTIFS(_Cortes!$C:$C,INDEX(Jornadas[id],ROW()-5),_Cortes!$B:$B,LOOKUP($AH$4,_Barberos!$B:$B,_Barberos!$A:$A)))</f>
        <v/>
      </c>
      <c r="AI376" s="20" t="str" cm="1">
        <f t="array" ref="AI376">IF(ISERROR(INDEX(Jornadas[id],ROW()-5)),"",INT(SUMIFS(Cortes[importe],Cortes[id_jornada],INDEX(Jornadas[id],ROW()-5),Cortes[id_barbero],LOOKUP($AH$4,Barberos[nombre],Barberos[id]))*(INDEX(Jornadas[comision_barberos],1)/100)))</f>
        <v/>
      </c>
      <c r="AJ376" s="20" t="str" cm="1">
        <f t="array" ref="AJ376">IF(ISERROR(INDEX(Jornadas[id],ROW()-5)),"",SUMIFS(Cortes[propina],Cortes[id_jornada],INDEX(Jornadas[id],ROW()-5),Cortes[id_barbero],LOOKUP($AH$4,Barberos[nombre],Barberos[id])))</f>
        <v/>
      </c>
      <c r="AK376" s="20" t="str" cm="1">
        <f t="array" ref="AK376">IF(ISERROR(INDEX(Jornadas[id],ROW()-5)),"",SUMIFS(Adelantos[importe],Adelantos[id_jornada],INDEX(Jornadas[id],ROW()-5),Adelantos[id_barbero],LOOKUP($AH$4,Barberos[nombre],Barberos[id])))</f>
        <v/>
      </c>
      <c r="AL376" s="20" t="str" cm="1">
        <f t="array" ref="AL376">IF(ISERROR(INDEX(Jornadas[id],ROW()-5)),"",AI376+AJ376-AK376)</f>
        <v/>
      </c>
      <c r="AM376" s="1" t="str" cm="1">
        <f t="array" ref="AM376">IF(ISERROR(INDEX(Jornadas[id],ROW()-5)),"",COUNTIFS(_Cortes!$C:$C,INDEX(Jornadas[id],ROW()-5),_Cortes!$B:$B,LOOKUP($AM$4,_Barberos!$B:$B,_Barberos!$A:$A)))</f>
        <v/>
      </c>
      <c r="AN376" s="20" t="str" cm="1">
        <f t="array" ref="AN376">IF(ISERROR(INDEX(Jornadas[id],ROW()-5)),"",INT(SUMIFS(Cortes[importe],Cortes[id_jornada],INDEX(Jornadas[id],ROW()-5),Cortes[id_barbero],LOOKUP($AM$4,Barberos[nombre],Barberos[id]))*(INDEX(Jornadas[comision_barberos],1)/100)))</f>
        <v/>
      </c>
      <c r="AO376" s="20" t="str" cm="1">
        <f t="array" ref="AO376">IF(ISERROR(INDEX(Jornadas[id],ROW()-5)),"",SUMIFS(Cortes[propina],Cortes[id_jornada],INDEX(Jornadas[id],ROW()-5),Cortes[id_barbero],LOOKUP($AM$4,Barberos[nombre],Barberos[id])))</f>
        <v/>
      </c>
      <c r="AP376" s="20" t="str" cm="1">
        <f t="array" ref="AP376">IF(ISERROR(INDEX(Jornadas[id],ROW()-5)),"",SUMIFS(Adelantos[importe],Adelantos[id_jornada],INDEX(Jornadas[id],ROW()-5),Adelantos[id_barbero],LOOKUP($AM$4,Barberos[nombre],Barberos[id])))</f>
        <v/>
      </c>
      <c r="AQ376" s="20" t="str" cm="1">
        <f t="array" ref="AQ376">IF(ISERROR(INDEX(Jornadas[id],ROW()-5)),"",AN376+AO376-AP376)</f>
        <v/>
      </c>
      <c r="AR376" s="1" t="str" cm="1">
        <f t="array" ref="AR376">IF(ISERROR(INDEX(Jornadas[id],ROW()-5)),"",COUNTIFS(_Cortes!$C:$C,INDEX(Jornadas[id],ROW()-5),_Cortes!$B:$B,LOOKUP($AR$4,_Barberos!$B:$B,_Barberos!$A:$A)))</f>
        <v/>
      </c>
      <c r="AS376" s="20" t="str" cm="1">
        <f t="array" ref="AS376">IF(ISERROR(INDEX(Jornadas[id],ROW()-5)),"",INT(SUMIFS(Cortes[importe],Cortes[id_jornada],INDEX(Jornadas[id],ROW()-5),Cortes[id_barbero],LOOKUP($AR$4,Barberos[nombre],Barberos[id]))*(INDEX(Jornadas[comision_barberos],1)/100)))</f>
        <v/>
      </c>
      <c r="AT376" s="20" t="str" cm="1">
        <f t="array" ref="AT376">IF(ISERROR(INDEX(Jornadas[id],ROW()-5)),"",SUMIFS(Cortes[propina],Cortes[id_jornada],INDEX(Jornadas[id],ROW()-5),Cortes[id_barbero],LOOKUP($AR$4,Barberos[nombre],Barberos[id])))</f>
        <v/>
      </c>
      <c r="AU376" s="20" t="str" cm="1">
        <f t="array" ref="AU376">IF(ISERROR(INDEX(Jornadas[id],ROW()-5)),"",SUMIFS(Adelantos[importe],Adelantos[id_jornada],INDEX(Jornadas[id],ROW()-5),Adelantos[id_barbero],LOOKUP($AR$4,Barberos[nombre],Barberos[id])))</f>
        <v/>
      </c>
      <c r="AV376" s="20" t="str" cm="1">
        <f t="array" ref="AV376">IF(ISERROR(INDEX(Jornadas[id],ROW()-5)),"",AS376+AT376-AU376)</f>
        <v/>
      </c>
    </row>
    <row r="377" spans="1:48" ht="15" hidden="1" customHeight="1" x14ac:dyDescent="0.3">
      <c r="A377" s="51" t="str">
        <f t="shared" si="5"/>
        <v/>
      </c>
      <c r="B377" s="52"/>
      <c r="C377" s="36" t="str" cm="1">
        <f t="array" ref="C377">IF(ISERROR(INDEX(Jornadas[id],ROW()-5)),"",INDEX(Jornadas[fecha],ROW()-5))</f>
        <v/>
      </c>
      <c r="D377" s="2" t="str" cm="1">
        <f t="array" ref="D377">IF(ISERROR(INDEX(Jornadas[id],ROW()-5)),"",COUNTIFS(_Cortes!$C:$C,INDEX(Jornadas[id],ROW()-5),_Cortes!$B:$B,LOOKUP($D$4,_Barberos!$B:$B,_Barberos!$A:$A)))</f>
        <v/>
      </c>
      <c r="E377" s="21" t="str" cm="1">
        <f t="array" ref="E377">IF(ISERROR(INDEX(Jornadas[id],ROW()-5)),"",INT(SUMIFS(Cortes[importe],Cortes[id_jornada],INDEX(Jornadas[id],ROW()-5),Cortes[id_barbero],LOOKUP($D$4,Barberos[nombre],Barberos[id]))*(INDEX(Jornadas[comision_barberos],1)/100)))</f>
        <v/>
      </c>
      <c r="F377" s="21" t="str" cm="1">
        <f t="array" ref="F377">IF(ISERROR(INDEX(Jornadas[id],ROW()-5)),"",SUMIFS(Cortes[propina],Cortes[id_jornada],INDEX(Jornadas[id],ROW()-5),Cortes[id_barbero],LOOKUP($D$4,Barberos[nombre],Barberos[id])))</f>
        <v/>
      </c>
      <c r="G377" s="21" t="str" cm="1">
        <f t="array" ref="G377">IF(ISERROR(INDEX(Jornadas[id],ROW()-5)),"",SUMIFS(Adelantos[importe],Adelantos[id_jornada],INDEX(Jornadas[id],ROW()-5),Adelantos[id_barbero],LOOKUP($D$4,Barberos[nombre],Barberos[id])))</f>
        <v/>
      </c>
      <c r="H377" s="21" t="str" cm="1">
        <f t="array" ref="H377">IF(ISERROR(INDEX(Jornadas[id],ROW()-5)),"",E377+F377-G377)</f>
        <v/>
      </c>
      <c r="I377" s="2" t="str" cm="1">
        <f t="array" ref="I377">IF(ISERROR(INDEX(Jornadas[id],ROW()-5)),"",COUNTIFS(_Cortes!$C:$C,INDEX(Jornadas[id],ROW()-5),_Cortes!$B:$B,LOOKUP($I$4,_Barberos!$B:$B,_Barberos!$A:$A)))</f>
        <v/>
      </c>
      <c r="J377" s="21" t="str" cm="1">
        <f t="array" ref="J377">IF(ISERROR(INDEX(Jornadas[id],ROW()-5)),"",INT(SUMIFS(Cortes[importe],Cortes[id_jornada],INDEX(Jornadas[id],ROW()-5),Cortes[id_barbero],LOOKUP($I$4,Barberos[nombre],Barberos[id]))*(INDEX(Jornadas[comision_barberos],1)/100)))</f>
        <v/>
      </c>
      <c r="K377" s="21" t="str" cm="1">
        <f t="array" ref="K377">IF(ISERROR(INDEX(Jornadas[id],ROW()-5)),"",SUMIFS(Cortes[propina],Cortes[id_jornada],INDEX(Jornadas[id],ROW()-5),Cortes[id_barbero],LOOKUP($I$4,Barberos[nombre],Barberos[id])))</f>
        <v/>
      </c>
      <c r="L377" s="21" t="str" cm="1">
        <f t="array" ref="L377">IF(ISERROR(INDEX(Jornadas[id],ROW()-5)),"",SUMIFS(Adelantos[importe],Adelantos[id_jornada],INDEX(Jornadas[id],ROW()-5),Adelantos[id_barbero],LOOKUP($I$4,Barberos[nombre],Barberos[id])))</f>
        <v/>
      </c>
      <c r="M377" s="21" t="str" cm="1">
        <f t="array" ref="M377">IF(ISERROR(INDEX(Jornadas[id],ROW()-5)),"",J377+K377-L377)</f>
        <v/>
      </c>
      <c r="N377" s="2" t="str" cm="1">
        <f t="array" ref="N377">IF(ISERROR(INDEX(Jornadas[id],ROW()-5)),"",COUNTIFS(_Cortes!$C:$C,INDEX(Jornadas[id],ROW()-5),_Cortes!$B:$B,LOOKUP($N$4,_Barberos!$B:$B,_Barberos!$A:$A)))</f>
        <v/>
      </c>
      <c r="O377" s="21" t="str" cm="1">
        <f t="array" ref="O377">IF(ISERROR(INDEX(Jornadas[id],ROW()-5)),"",INT(SUMIFS(Cortes[importe],Cortes[id_jornada],INDEX(Jornadas[id],ROW()-5),Cortes[id_barbero],LOOKUP($N$4,Barberos[nombre],Barberos[id]))*(INDEX(Jornadas[comision_barberos],1)/100)))</f>
        <v/>
      </c>
      <c r="P377" s="21" t="str" cm="1">
        <f t="array" ref="P377">IF(ISERROR(INDEX(Jornadas[id],ROW()-5)),"",SUMIFS(Cortes[propina],Cortes[id_jornada],INDEX(Jornadas[id],ROW()-5),Cortes[id_barbero],LOOKUP($N$4,Barberos[nombre],Barberos[id])))</f>
        <v/>
      </c>
      <c r="Q377" s="21" t="str" cm="1">
        <f t="array" ref="Q377">IF(ISERROR(INDEX(Jornadas[id],ROW()-5)),"",SUMIFS(Adelantos[importe],Adelantos[id_jornada],INDEX(Jornadas[id],ROW()-5),Adelantos[id_barbero],LOOKUP($N$4,Barberos[nombre],Barberos[id])))</f>
        <v/>
      </c>
      <c r="R377" s="21" t="str" cm="1">
        <f t="array" ref="R377">IF(ISERROR(INDEX(Jornadas[id],ROW()-5)),"",O377+P377-Q377)</f>
        <v/>
      </c>
      <c r="S377" s="2" t="str" cm="1">
        <f t="array" ref="S377">IF(ISERROR(INDEX(Jornadas[id],ROW()-5)),"",COUNTIFS(_Cortes!$C:$C,INDEX(Jornadas[id],ROW()-5),_Cortes!$B:$B,LOOKUP($S$4,_Barberos!$B:$B,_Barberos!$A:$A)))</f>
        <v/>
      </c>
      <c r="T377" s="21" t="str" cm="1">
        <f t="array" ref="T377">IF(ISERROR(INDEX(Jornadas[id],ROW()-5)),"",INT(SUMIFS(Cortes[importe],Cortes[id_jornada],INDEX(Jornadas[id],ROW()-5),Cortes[id_barbero],LOOKUP($S$4,Barberos[nombre],Barberos[id]))*(INDEX(Jornadas[comision_barberos],1)/100)))</f>
        <v/>
      </c>
      <c r="U377" s="21" t="str" cm="1">
        <f t="array" ref="U377">IF(ISERROR(INDEX(Jornadas[id],ROW()-5)),"",SUMIFS(Cortes[propina],Cortes[id_jornada],INDEX(Jornadas[id],ROW()-5),Cortes[id_barbero],LOOKUP($S$4,Barberos[nombre],Barberos[id])))</f>
        <v/>
      </c>
      <c r="V377" s="21" t="str" cm="1">
        <f t="array" ref="V377">IF(ISERROR(INDEX(Jornadas[id],ROW()-5)),"",SUMIFS(Adelantos[importe],Adelantos[id_jornada],INDEX(Jornadas[id],ROW()-5),Adelantos[id_barbero],LOOKUP($S$4,Barberos[nombre],Barberos[id])))</f>
        <v/>
      </c>
      <c r="W377" s="21" t="str" cm="1">
        <f t="array" ref="W377">IF(ISERROR(INDEX(Jornadas[id],ROW()-5)),"",T377+U377-V377)</f>
        <v/>
      </c>
      <c r="X377" s="2" t="str" cm="1">
        <f t="array" ref="X377">IF(ISERROR(INDEX(Jornadas[id],ROW()-5)),"",COUNTIFS(_Cortes!$C:$C,INDEX(Jornadas[id],ROW()-5),_Cortes!$B:$B,LOOKUP($X$4,_Barberos!$B:$B,_Barberos!$A:$A)))</f>
        <v/>
      </c>
      <c r="Y377" s="21" t="str" cm="1">
        <f t="array" ref="Y377">IF(ISERROR(INDEX(Jornadas[id],ROW()-5)),"",INT(SUMIFS(Cortes[importe],Cortes[id_jornada],INDEX(Jornadas[id],ROW()-5),Cortes[id_barbero],LOOKUP($X$4,Barberos[nombre],Barberos[id]))*(INDEX(Jornadas[comision_barberos],1)/100)))</f>
        <v/>
      </c>
      <c r="Z377" s="21" t="str" cm="1">
        <f t="array" ref="Z377">IF(ISERROR(INDEX(Jornadas[id],ROW()-5)),"",SUMIFS(Cortes[propina],Cortes[id_jornada],INDEX(Jornadas[id],ROW()-5),Cortes[id_barbero],LOOKUP($X$4,Barberos[nombre],Barberos[id])))</f>
        <v/>
      </c>
      <c r="AA377" s="21" t="str" cm="1">
        <f t="array" ref="AA377">IF(ISERROR(INDEX(Jornadas[id],ROW()-5)),"",SUMIFS(Adelantos[importe],Adelantos[id_jornada],INDEX(Jornadas[id],ROW()-5),Adelantos[id_barbero],LOOKUP($X$4,Barberos[nombre],Barberos[id])))</f>
        <v/>
      </c>
      <c r="AB377" s="21" t="str" cm="1">
        <f t="array" ref="AB377">IF(ISERROR(INDEX(Jornadas[id],ROW()-5)),"",Y377+Z377-AA377)</f>
        <v/>
      </c>
      <c r="AC377" s="2" t="str" cm="1">
        <f t="array" ref="AC377">IF(ISERROR(INDEX(Jornadas[id],ROW()-5)),"",COUNTIFS(_Cortes!$C:$C,INDEX(Jornadas[id],ROW()-5),_Cortes!$B:$B,LOOKUP($AC$4,_Barberos!$B:$B,_Barberos!$A:$A)))</f>
        <v/>
      </c>
      <c r="AD377" s="21" t="str" cm="1">
        <f t="array" ref="AD377">IF(ISERROR(INDEX(Jornadas[id],ROW()-5)),"",INT(SUMIFS(Cortes[importe],Cortes[id_jornada],INDEX(Jornadas[id],ROW()-5),Cortes[id_barbero],LOOKUP($AC$4,Barberos[nombre],Barberos[id]))*(INDEX(Jornadas[comision_barberos],1)/100)))</f>
        <v/>
      </c>
      <c r="AE377" s="21" t="str" cm="1">
        <f t="array" ref="AE377">IF(ISERROR(INDEX(Jornadas[id],ROW()-5)),"",SUMIFS(Cortes[propina],Cortes[id_jornada],INDEX(Jornadas[id],ROW()-5),Cortes[id_barbero],LOOKUP($AC$4,Barberos[nombre],Barberos[id])))</f>
        <v/>
      </c>
      <c r="AF377" s="21" t="str" cm="1">
        <f t="array" ref="AF377">IF(ISERROR(INDEX(Jornadas[id],ROW()-5)),"",SUMIFS(Adelantos[importe],Adelantos[id_jornada],INDEX(Jornadas[id],ROW()-5),Adelantos[id_barbero],LOOKUP($AC$4,Barberos[nombre],Barberos[id])))</f>
        <v/>
      </c>
      <c r="AG377" s="21" t="str" cm="1">
        <f t="array" ref="AG377">IF(ISERROR(INDEX(Jornadas[id],ROW()-5)),"",AD377+AE377-AF377)</f>
        <v/>
      </c>
      <c r="AH377" s="2" t="str" cm="1">
        <f t="array" ref="AH377">IF(ISERROR(INDEX(Jornadas[id],ROW()-5)),"",COUNTIFS(_Cortes!$C:$C,INDEX(Jornadas[id],ROW()-5),_Cortes!$B:$B,LOOKUP($AH$4,_Barberos!$B:$B,_Barberos!$A:$A)))</f>
        <v/>
      </c>
      <c r="AI377" s="21" t="str" cm="1">
        <f t="array" ref="AI377">IF(ISERROR(INDEX(Jornadas[id],ROW()-5)),"",INT(SUMIFS(Cortes[importe],Cortes[id_jornada],INDEX(Jornadas[id],ROW()-5),Cortes[id_barbero],LOOKUP($AH$4,Barberos[nombre],Barberos[id]))*(INDEX(Jornadas[comision_barberos],1)/100)))</f>
        <v/>
      </c>
      <c r="AJ377" s="21" t="str" cm="1">
        <f t="array" ref="AJ377">IF(ISERROR(INDEX(Jornadas[id],ROW()-5)),"",SUMIFS(Cortes[propina],Cortes[id_jornada],INDEX(Jornadas[id],ROW()-5),Cortes[id_barbero],LOOKUP($AH$4,Barberos[nombre],Barberos[id])))</f>
        <v/>
      </c>
      <c r="AK377" s="21" t="str" cm="1">
        <f t="array" ref="AK377">IF(ISERROR(INDEX(Jornadas[id],ROW()-5)),"",SUMIFS(Adelantos[importe],Adelantos[id_jornada],INDEX(Jornadas[id],ROW()-5),Adelantos[id_barbero],LOOKUP($AH$4,Barberos[nombre],Barberos[id])))</f>
        <v/>
      </c>
      <c r="AL377" s="21" t="str" cm="1">
        <f t="array" ref="AL377">IF(ISERROR(INDEX(Jornadas[id],ROW()-5)),"",AI377+AJ377-AK377)</f>
        <v/>
      </c>
      <c r="AM377" s="2" t="str" cm="1">
        <f t="array" ref="AM377">IF(ISERROR(INDEX(Jornadas[id],ROW()-5)),"",COUNTIFS(_Cortes!$C:$C,INDEX(Jornadas[id],ROW()-5),_Cortes!$B:$B,LOOKUP($AM$4,_Barberos!$B:$B,_Barberos!$A:$A)))</f>
        <v/>
      </c>
      <c r="AN377" s="21" t="str" cm="1">
        <f t="array" ref="AN377">IF(ISERROR(INDEX(Jornadas[id],ROW()-5)),"",INT(SUMIFS(Cortes[importe],Cortes[id_jornada],INDEX(Jornadas[id],ROW()-5),Cortes[id_barbero],LOOKUP($AM$4,Barberos[nombre],Barberos[id]))*(INDEX(Jornadas[comision_barberos],1)/100)))</f>
        <v/>
      </c>
      <c r="AO377" s="21" t="str" cm="1">
        <f t="array" ref="AO377">IF(ISERROR(INDEX(Jornadas[id],ROW()-5)),"",SUMIFS(Cortes[propina],Cortes[id_jornada],INDEX(Jornadas[id],ROW()-5),Cortes[id_barbero],LOOKUP($AM$4,Barberos[nombre],Barberos[id])))</f>
        <v/>
      </c>
      <c r="AP377" s="21" t="str" cm="1">
        <f t="array" ref="AP377">IF(ISERROR(INDEX(Jornadas[id],ROW()-5)),"",SUMIFS(Adelantos[importe],Adelantos[id_jornada],INDEX(Jornadas[id],ROW()-5),Adelantos[id_barbero],LOOKUP($AM$4,Barberos[nombre],Barberos[id])))</f>
        <v/>
      </c>
      <c r="AQ377" s="21" t="str" cm="1">
        <f t="array" ref="AQ377">IF(ISERROR(INDEX(Jornadas[id],ROW()-5)),"",AN377+AO377-AP377)</f>
        <v/>
      </c>
      <c r="AR377" s="2" t="str" cm="1">
        <f t="array" ref="AR377">IF(ISERROR(INDEX(Jornadas[id],ROW()-5)),"",COUNTIFS(_Cortes!$C:$C,INDEX(Jornadas[id],ROW()-5),_Cortes!$B:$B,LOOKUP($AR$4,_Barberos!$B:$B,_Barberos!$A:$A)))</f>
        <v/>
      </c>
      <c r="AS377" s="21" t="str" cm="1">
        <f t="array" ref="AS377">IF(ISERROR(INDEX(Jornadas[id],ROW()-5)),"",INT(SUMIFS(Cortes[importe],Cortes[id_jornada],INDEX(Jornadas[id],ROW()-5),Cortes[id_barbero],LOOKUP($AR$4,Barberos[nombre],Barberos[id]))*(INDEX(Jornadas[comision_barberos],1)/100)))</f>
        <v/>
      </c>
      <c r="AT377" s="21" t="str" cm="1">
        <f t="array" ref="AT377">IF(ISERROR(INDEX(Jornadas[id],ROW()-5)),"",SUMIFS(Cortes[propina],Cortes[id_jornada],INDEX(Jornadas[id],ROW()-5),Cortes[id_barbero],LOOKUP($AR$4,Barberos[nombre],Barberos[id])))</f>
        <v/>
      </c>
      <c r="AU377" s="21" t="str" cm="1">
        <f t="array" ref="AU377">IF(ISERROR(INDEX(Jornadas[id],ROW()-5)),"",SUMIFS(Adelantos[importe],Adelantos[id_jornada],INDEX(Jornadas[id],ROW()-5),Adelantos[id_barbero],LOOKUP($AR$4,Barberos[nombre],Barberos[id])))</f>
        <v/>
      </c>
      <c r="AV377" s="21" t="str" cm="1">
        <f t="array" ref="AV377">IF(ISERROR(INDEX(Jornadas[id],ROW()-5)),"",AS377+AT377-AU377)</f>
        <v/>
      </c>
    </row>
    <row r="378" spans="1:48" ht="15" hidden="1" customHeight="1" x14ac:dyDescent="0.3">
      <c r="A378" s="53" t="str">
        <f t="shared" si="5"/>
        <v/>
      </c>
      <c r="B378" s="54"/>
      <c r="C378" s="38" t="str" cm="1">
        <f t="array" ref="C378">IF(ISERROR(INDEX(Jornadas[id],ROW()-5)),"",INDEX(Jornadas[fecha],ROW()-5))</f>
        <v/>
      </c>
      <c r="D378" s="1" t="str" cm="1">
        <f t="array" ref="D378">IF(ISERROR(INDEX(Jornadas[id],ROW()-5)),"",COUNTIFS(_Cortes!$C:$C,INDEX(Jornadas[id],ROW()-5),_Cortes!$B:$B,LOOKUP($D$4,_Barberos!$B:$B,_Barberos!$A:$A)))</f>
        <v/>
      </c>
      <c r="E378" s="20" t="str" cm="1">
        <f t="array" ref="E378">IF(ISERROR(INDEX(Jornadas[id],ROW()-5)),"",INT(SUMIFS(Cortes[importe],Cortes[id_jornada],INDEX(Jornadas[id],ROW()-5),Cortes[id_barbero],LOOKUP($D$4,Barberos[nombre],Barberos[id]))*(INDEX(Jornadas[comision_barberos],1)/100)))</f>
        <v/>
      </c>
      <c r="F378" s="20" t="str" cm="1">
        <f t="array" ref="F378">IF(ISERROR(INDEX(Jornadas[id],ROW()-5)),"",SUMIFS(Cortes[propina],Cortes[id_jornada],INDEX(Jornadas[id],ROW()-5),Cortes[id_barbero],LOOKUP($D$4,Barberos[nombre],Barberos[id])))</f>
        <v/>
      </c>
      <c r="G378" s="20" t="str" cm="1">
        <f t="array" ref="G378">IF(ISERROR(INDEX(Jornadas[id],ROW()-5)),"",SUMIFS(Adelantos[importe],Adelantos[id_jornada],INDEX(Jornadas[id],ROW()-5),Adelantos[id_barbero],LOOKUP($D$4,Barberos[nombre],Barberos[id])))</f>
        <v/>
      </c>
      <c r="H378" s="20" t="str" cm="1">
        <f t="array" ref="H378">IF(ISERROR(INDEX(Jornadas[id],ROW()-5)),"",E378+F378-G378)</f>
        <v/>
      </c>
      <c r="I378" s="1" t="str" cm="1">
        <f t="array" ref="I378">IF(ISERROR(INDEX(Jornadas[id],ROW()-5)),"",COUNTIFS(_Cortes!$C:$C,INDEX(Jornadas[id],ROW()-5),_Cortes!$B:$B,LOOKUP($I$4,_Barberos!$B:$B,_Barberos!$A:$A)))</f>
        <v/>
      </c>
      <c r="J378" s="20" t="str" cm="1">
        <f t="array" ref="J378">IF(ISERROR(INDEX(Jornadas[id],ROW()-5)),"",INT(SUMIFS(Cortes[importe],Cortes[id_jornada],INDEX(Jornadas[id],ROW()-5),Cortes[id_barbero],LOOKUP($I$4,Barberos[nombre],Barberos[id]))*(INDEX(Jornadas[comision_barberos],1)/100)))</f>
        <v/>
      </c>
      <c r="K378" s="20" t="str" cm="1">
        <f t="array" ref="K378">IF(ISERROR(INDEX(Jornadas[id],ROW()-5)),"",SUMIFS(Cortes[propina],Cortes[id_jornada],INDEX(Jornadas[id],ROW()-5),Cortes[id_barbero],LOOKUP($I$4,Barberos[nombre],Barberos[id])))</f>
        <v/>
      </c>
      <c r="L378" s="20" t="str" cm="1">
        <f t="array" ref="L378">IF(ISERROR(INDEX(Jornadas[id],ROW()-5)),"",SUMIFS(Adelantos[importe],Adelantos[id_jornada],INDEX(Jornadas[id],ROW()-5),Adelantos[id_barbero],LOOKUP($I$4,Barberos[nombre],Barberos[id])))</f>
        <v/>
      </c>
      <c r="M378" s="20" t="str" cm="1">
        <f t="array" ref="M378">IF(ISERROR(INDEX(Jornadas[id],ROW()-5)),"",J378+K378-L378)</f>
        <v/>
      </c>
      <c r="N378" s="1" t="str" cm="1">
        <f t="array" ref="N378">IF(ISERROR(INDEX(Jornadas[id],ROW()-5)),"",COUNTIFS(_Cortes!$C:$C,INDEX(Jornadas[id],ROW()-5),_Cortes!$B:$B,LOOKUP($N$4,_Barberos!$B:$B,_Barberos!$A:$A)))</f>
        <v/>
      </c>
      <c r="O378" s="20" t="str" cm="1">
        <f t="array" ref="O378">IF(ISERROR(INDEX(Jornadas[id],ROW()-5)),"",INT(SUMIFS(Cortes[importe],Cortes[id_jornada],INDEX(Jornadas[id],ROW()-5),Cortes[id_barbero],LOOKUP($N$4,Barberos[nombre],Barberos[id]))*(INDEX(Jornadas[comision_barberos],1)/100)))</f>
        <v/>
      </c>
      <c r="P378" s="20" t="str" cm="1">
        <f t="array" ref="P378">IF(ISERROR(INDEX(Jornadas[id],ROW()-5)),"",SUMIFS(Cortes[propina],Cortes[id_jornada],INDEX(Jornadas[id],ROW()-5),Cortes[id_barbero],LOOKUP($N$4,Barberos[nombre],Barberos[id])))</f>
        <v/>
      </c>
      <c r="Q378" s="20" t="str" cm="1">
        <f t="array" ref="Q378">IF(ISERROR(INDEX(Jornadas[id],ROW()-5)),"",SUMIFS(Adelantos[importe],Adelantos[id_jornada],INDEX(Jornadas[id],ROW()-5),Adelantos[id_barbero],LOOKUP($N$4,Barberos[nombre],Barberos[id])))</f>
        <v/>
      </c>
      <c r="R378" s="20" t="str" cm="1">
        <f t="array" ref="R378">IF(ISERROR(INDEX(Jornadas[id],ROW()-5)),"",O378+P378-Q378)</f>
        <v/>
      </c>
      <c r="S378" s="1" t="str" cm="1">
        <f t="array" ref="S378">IF(ISERROR(INDEX(Jornadas[id],ROW()-5)),"",COUNTIFS(_Cortes!$C:$C,INDEX(Jornadas[id],ROW()-5),_Cortes!$B:$B,LOOKUP($S$4,_Barberos!$B:$B,_Barberos!$A:$A)))</f>
        <v/>
      </c>
      <c r="T378" s="20" t="str" cm="1">
        <f t="array" ref="T378">IF(ISERROR(INDEX(Jornadas[id],ROW()-5)),"",INT(SUMIFS(Cortes[importe],Cortes[id_jornada],INDEX(Jornadas[id],ROW()-5),Cortes[id_barbero],LOOKUP($S$4,Barberos[nombre],Barberos[id]))*(INDEX(Jornadas[comision_barberos],1)/100)))</f>
        <v/>
      </c>
      <c r="U378" s="20" t="str" cm="1">
        <f t="array" ref="U378">IF(ISERROR(INDEX(Jornadas[id],ROW()-5)),"",SUMIFS(Cortes[propina],Cortes[id_jornada],INDEX(Jornadas[id],ROW()-5),Cortes[id_barbero],LOOKUP($S$4,Barberos[nombre],Barberos[id])))</f>
        <v/>
      </c>
      <c r="V378" s="20" t="str" cm="1">
        <f t="array" ref="V378">IF(ISERROR(INDEX(Jornadas[id],ROW()-5)),"",SUMIFS(Adelantos[importe],Adelantos[id_jornada],INDEX(Jornadas[id],ROW()-5),Adelantos[id_barbero],LOOKUP($S$4,Barberos[nombre],Barberos[id])))</f>
        <v/>
      </c>
      <c r="W378" s="20" t="str" cm="1">
        <f t="array" ref="W378">IF(ISERROR(INDEX(Jornadas[id],ROW()-5)),"",T378+U378-V378)</f>
        <v/>
      </c>
      <c r="X378" s="1" t="str" cm="1">
        <f t="array" ref="X378">IF(ISERROR(INDEX(Jornadas[id],ROW()-5)),"",COUNTIFS(_Cortes!$C:$C,INDEX(Jornadas[id],ROW()-5),_Cortes!$B:$B,LOOKUP($X$4,_Barberos!$B:$B,_Barberos!$A:$A)))</f>
        <v/>
      </c>
      <c r="Y378" s="20" t="str" cm="1">
        <f t="array" ref="Y378">IF(ISERROR(INDEX(Jornadas[id],ROW()-5)),"",INT(SUMIFS(Cortes[importe],Cortes[id_jornada],INDEX(Jornadas[id],ROW()-5),Cortes[id_barbero],LOOKUP($X$4,Barberos[nombre],Barberos[id]))*(INDEX(Jornadas[comision_barberos],1)/100)))</f>
        <v/>
      </c>
      <c r="Z378" s="20" t="str" cm="1">
        <f t="array" ref="Z378">IF(ISERROR(INDEX(Jornadas[id],ROW()-5)),"",SUMIFS(Cortes[propina],Cortes[id_jornada],INDEX(Jornadas[id],ROW()-5),Cortes[id_barbero],LOOKUP($X$4,Barberos[nombre],Barberos[id])))</f>
        <v/>
      </c>
      <c r="AA378" s="20" t="str" cm="1">
        <f t="array" ref="AA378">IF(ISERROR(INDEX(Jornadas[id],ROW()-5)),"",SUMIFS(Adelantos[importe],Adelantos[id_jornada],INDEX(Jornadas[id],ROW()-5),Adelantos[id_barbero],LOOKUP($X$4,Barberos[nombre],Barberos[id])))</f>
        <v/>
      </c>
      <c r="AB378" s="20" t="str" cm="1">
        <f t="array" ref="AB378">IF(ISERROR(INDEX(Jornadas[id],ROW()-5)),"",Y378+Z378-AA378)</f>
        <v/>
      </c>
      <c r="AC378" s="1" t="str" cm="1">
        <f t="array" ref="AC378">IF(ISERROR(INDEX(Jornadas[id],ROW()-5)),"",COUNTIFS(_Cortes!$C:$C,INDEX(Jornadas[id],ROW()-5),_Cortes!$B:$B,LOOKUP($AC$4,_Barberos!$B:$B,_Barberos!$A:$A)))</f>
        <v/>
      </c>
      <c r="AD378" s="20" t="str" cm="1">
        <f t="array" ref="AD378">IF(ISERROR(INDEX(Jornadas[id],ROW()-5)),"",INT(SUMIFS(Cortes[importe],Cortes[id_jornada],INDEX(Jornadas[id],ROW()-5),Cortes[id_barbero],LOOKUP($AC$4,Barberos[nombre],Barberos[id]))*(INDEX(Jornadas[comision_barberos],1)/100)))</f>
        <v/>
      </c>
      <c r="AE378" s="20" t="str" cm="1">
        <f t="array" ref="AE378">IF(ISERROR(INDEX(Jornadas[id],ROW()-5)),"",SUMIFS(Cortes[propina],Cortes[id_jornada],INDEX(Jornadas[id],ROW()-5),Cortes[id_barbero],LOOKUP($AC$4,Barberos[nombre],Barberos[id])))</f>
        <v/>
      </c>
      <c r="AF378" s="20" t="str" cm="1">
        <f t="array" ref="AF378">IF(ISERROR(INDEX(Jornadas[id],ROW()-5)),"",SUMIFS(Adelantos[importe],Adelantos[id_jornada],INDEX(Jornadas[id],ROW()-5),Adelantos[id_barbero],LOOKUP($AC$4,Barberos[nombre],Barberos[id])))</f>
        <v/>
      </c>
      <c r="AG378" s="20" t="str" cm="1">
        <f t="array" ref="AG378">IF(ISERROR(INDEX(Jornadas[id],ROW()-5)),"",AD378+AE378-AF378)</f>
        <v/>
      </c>
      <c r="AH378" s="1" t="str" cm="1">
        <f t="array" ref="AH378">IF(ISERROR(INDEX(Jornadas[id],ROW()-5)),"",COUNTIFS(_Cortes!$C:$C,INDEX(Jornadas[id],ROW()-5),_Cortes!$B:$B,LOOKUP($AH$4,_Barberos!$B:$B,_Barberos!$A:$A)))</f>
        <v/>
      </c>
      <c r="AI378" s="20" t="str" cm="1">
        <f t="array" ref="AI378">IF(ISERROR(INDEX(Jornadas[id],ROW()-5)),"",INT(SUMIFS(Cortes[importe],Cortes[id_jornada],INDEX(Jornadas[id],ROW()-5),Cortes[id_barbero],LOOKUP($AH$4,Barberos[nombre],Barberos[id]))*(INDEX(Jornadas[comision_barberos],1)/100)))</f>
        <v/>
      </c>
      <c r="AJ378" s="20" t="str" cm="1">
        <f t="array" ref="AJ378">IF(ISERROR(INDEX(Jornadas[id],ROW()-5)),"",SUMIFS(Cortes[propina],Cortes[id_jornada],INDEX(Jornadas[id],ROW()-5),Cortes[id_barbero],LOOKUP($AH$4,Barberos[nombre],Barberos[id])))</f>
        <v/>
      </c>
      <c r="AK378" s="20" t="str" cm="1">
        <f t="array" ref="AK378">IF(ISERROR(INDEX(Jornadas[id],ROW()-5)),"",SUMIFS(Adelantos[importe],Adelantos[id_jornada],INDEX(Jornadas[id],ROW()-5),Adelantos[id_barbero],LOOKUP($AH$4,Barberos[nombre],Barberos[id])))</f>
        <v/>
      </c>
      <c r="AL378" s="20" t="str" cm="1">
        <f t="array" ref="AL378">IF(ISERROR(INDEX(Jornadas[id],ROW()-5)),"",AI378+AJ378-AK378)</f>
        <v/>
      </c>
      <c r="AM378" s="1" t="str" cm="1">
        <f t="array" ref="AM378">IF(ISERROR(INDEX(Jornadas[id],ROW()-5)),"",COUNTIFS(_Cortes!$C:$C,INDEX(Jornadas[id],ROW()-5),_Cortes!$B:$B,LOOKUP($AM$4,_Barberos!$B:$B,_Barberos!$A:$A)))</f>
        <v/>
      </c>
      <c r="AN378" s="20" t="str" cm="1">
        <f t="array" ref="AN378">IF(ISERROR(INDEX(Jornadas[id],ROW()-5)),"",INT(SUMIFS(Cortes[importe],Cortes[id_jornada],INDEX(Jornadas[id],ROW()-5),Cortes[id_barbero],LOOKUP($AM$4,Barberos[nombre],Barberos[id]))*(INDEX(Jornadas[comision_barberos],1)/100)))</f>
        <v/>
      </c>
      <c r="AO378" s="20" t="str" cm="1">
        <f t="array" ref="AO378">IF(ISERROR(INDEX(Jornadas[id],ROW()-5)),"",SUMIFS(Cortes[propina],Cortes[id_jornada],INDEX(Jornadas[id],ROW()-5),Cortes[id_barbero],LOOKUP($AM$4,Barberos[nombre],Barberos[id])))</f>
        <v/>
      </c>
      <c r="AP378" s="20" t="str" cm="1">
        <f t="array" ref="AP378">IF(ISERROR(INDEX(Jornadas[id],ROW()-5)),"",SUMIFS(Adelantos[importe],Adelantos[id_jornada],INDEX(Jornadas[id],ROW()-5),Adelantos[id_barbero],LOOKUP($AM$4,Barberos[nombre],Barberos[id])))</f>
        <v/>
      </c>
      <c r="AQ378" s="20" t="str" cm="1">
        <f t="array" ref="AQ378">IF(ISERROR(INDEX(Jornadas[id],ROW()-5)),"",AN378+AO378-AP378)</f>
        <v/>
      </c>
      <c r="AR378" s="1" t="str" cm="1">
        <f t="array" ref="AR378">IF(ISERROR(INDEX(Jornadas[id],ROW()-5)),"",COUNTIFS(_Cortes!$C:$C,INDEX(Jornadas[id],ROW()-5),_Cortes!$B:$B,LOOKUP($AR$4,_Barberos!$B:$B,_Barberos!$A:$A)))</f>
        <v/>
      </c>
      <c r="AS378" s="20" t="str" cm="1">
        <f t="array" ref="AS378">IF(ISERROR(INDEX(Jornadas[id],ROW()-5)),"",INT(SUMIFS(Cortes[importe],Cortes[id_jornada],INDEX(Jornadas[id],ROW()-5),Cortes[id_barbero],LOOKUP($AR$4,Barberos[nombre],Barberos[id]))*(INDEX(Jornadas[comision_barberos],1)/100)))</f>
        <v/>
      </c>
      <c r="AT378" s="20" t="str" cm="1">
        <f t="array" ref="AT378">IF(ISERROR(INDEX(Jornadas[id],ROW()-5)),"",SUMIFS(Cortes[propina],Cortes[id_jornada],INDEX(Jornadas[id],ROW()-5),Cortes[id_barbero],LOOKUP($AR$4,Barberos[nombre],Barberos[id])))</f>
        <v/>
      </c>
      <c r="AU378" s="20" t="str" cm="1">
        <f t="array" ref="AU378">IF(ISERROR(INDEX(Jornadas[id],ROW()-5)),"",SUMIFS(Adelantos[importe],Adelantos[id_jornada],INDEX(Jornadas[id],ROW()-5),Adelantos[id_barbero],LOOKUP($AR$4,Barberos[nombre],Barberos[id])))</f>
        <v/>
      </c>
      <c r="AV378" s="20" t="str" cm="1">
        <f t="array" ref="AV378">IF(ISERROR(INDEX(Jornadas[id],ROW()-5)),"",AS378+AT378-AU378)</f>
        <v/>
      </c>
    </row>
    <row r="379" spans="1:48" ht="15" hidden="1" customHeight="1" x14ac:dyDescent="0.3">
      <c r="A379" s="51" t="str">
        <f t="shared" si="5"/>
        <v/>
      </c>
      <c r="B379" s="52"/>
      <c r="C379" s="36" t="str" cm="1">
        <f t="array" ref="C379">IF(ISERROR(INDEX(Jornadas[id],ROW()-5)),"",INDEX(Jornadas[fecha],ROW()-5))</f>
        <v/>
      </c>
      <c r="D379" s="2" t="str" cm="1">
        <f t="array" ref="D379">IF(ISERROR(INDEX(Jornadas[id],ROW()-5)),"",COUNTIFS(_Cortes!$C:$C,INDEX(Jornadas[id],ROW()-5),_Cortes!$B:$B,LOOKUP($D$4,_Barberos!$B:$B,_Barberos!$A:$A)))</f>
        <v/>
      </c>
      <c r="E379" s="21" t="str" cm="1">
        <f t="array" ref="E379">IF(ISERROR(INDEX(Jornadas[id],ROW()-5)),"",INT(SUMIFS(Cortes[importe],Cortes[id_jornada],INDEX(Jornadas[id],ROW()-5),Cortes[id_barbero],LOOKUP($D$4,Barberos[nombre],Barberos[id]))*(INDEX(Jornadas[comision_barberos],1)/100)))</f>
        <v/>
      </c>
      <c r="F379" s="21" t="str" cm="1">
        <f t="array" ref="F379">IF(ISERROR(INDEX(Jornadas[id],ROW()-5)),"",SUMIFS(Cortes[propina],Cortes[id_jornada],INDEX(Jornadas[id],ROW()-5),Cortes[id_barbero],LOOKUP($D$4,Barberos[nombre],Barberos[id])))</f>
        <v/>
      </c>
      <c r="G379" s="21" t="str" cm="1">
        <f t="array" ref="G379">IF(ISERROR(INDEX(Jornadas[id],ROW()-5)),"",SUMIFS(Adelantos[importe],Adelantos[id_jornada],INDEX(Jornadas[id],ROW()-5),Adelantos[id_barbero],LOOKUP($D$4,Barberos[nombre],Barberos[id])))</f>
        <v/>
      </c>
      <c r="H379" s="21" t="str" cm="1">
        <f t="array" ref="H379">IF(ISERROR(INDEX(Jornadas[id],ROW()-5)),"",E379+F379-G379)</f>
        <v/>
      </c>
      <c r="I379" s="2" t="str" cm="1">
        <f t="array" ref="I379">IF(ISERROR(INDEX(Jornadas[id],ROW()-5)),"",COUNTIFS(_Cortes!$C:$C,INDEX(Jornadas[id],ROW()-5),_Cortes!$B:$B,LOOKUP($I$4,_Barberos!$B:$B,_Barberos!$A:$A)))</f>
        <v/>
      </c>
      <c r="J379" s="21" t="str" cm="1">
        <f t="array" ref="J379">IF(ISERROR(INDEX(Jornadas[id],ROW()-5)),"",INT(SUMIFS(Cortes[importe],Cortes[id_jornada],INDEX(Jornadas[id],ROW()-5),Cortes[id_barbero],LOOKUP($I$4,Barberos[nombre],Barberos[id]))*(INDEX(Jornadas[comision_barberos],1)/100)))</f>
        <v/>
      </c>
      <c r="K379" s="21" t="str" cm="1">
        <f t="array" ref="K379">IF(ISERROR(INDEX(Jornadas[id],ROW()-5)),"",SUMIFS(Cortes[propina],Cortes[id_jornada],INDEX(Jornadas[id],ROW()-5),Cortes[id_barbero],LOOKUP($I$4,Barberos[nombre],Barberos[id])))</f>
        <v/>
      </c>
      <c r="L379" s="21" t="str" cm="1">
        <f t="array" ref="L379">IF(ISERROR(INDEX(Jornadas[id],ROW()-5)),"",SUMIFS(Adelantos[importe],Adelantos[id_jornada],INDEX(Jornadas[id],ROW()-5),Adelantos[id_barbero],LOOKUP($I$4,Barberos[nombre],Barberos[id])))</f>
        <v/>
      </c>
      <c r="M379" s="21" t="str" cm="1">
        <f t="array" ref="M379">IF(ISERROR(INDEX(Jornadas[id],ROW()-5)),"",J379+K379-L379)</f>
        <v/>
      </c>
      <c r="N379" s="2" t="str" cm="1">
        <f t="array" ref="N379">IF(ISERROR(INDEX(Jornadas[id],ROW()-5)),"",COUNTIFS(_Cortes!$C:$C,INDEX(Jornadas[id],ROW()-5),_Cortes!$B:$B,LOOKUP($N$4,_Barberos!$B:$B,_Barberos!$A:$A)))</f>
        <v/>
      </c>
      <c r="O379" s="21" t="str" cm="1">
        <f t="array" ref="O379">IF(ISERROR(INDEX(Jornadas[id],ROW()-5)),"",INT(SUMIFS(Cortes[importe],Cortes[id_jornada],INDEX(Jornadas[id],ROW()-5),Cortes[id_barbero],LOOKUP($N$4,Barberos[nombre],Barberos[id]))*(INDEX(Jornadas[comision_barberos],1)/100)))</f>
        <v/>
      </c>
      <c r="P379" s="21" t="str" cm="1">
        <f t="array" ref="P379">IF(ISERROR(INDEX(Jornadas[id],ROW()-5)),"",SUMIFS(Cortes[propina],Cortes[id_jornada],INDEX(Jornadas[id],ROW()-5),Cortes[id_barbero],LOOKUP($N$4,Barberos[nombre],Barberos[id])))</f>
        <v/>
      </c>
      <c r="Q379" s="21" t="str" cm="1">
        <f t="array" ref="Q379">IF(ISERROR(INDEX(Jornadas[id],ROW()-5)),"",SUMIFS(Adelantos[importe],Adelantos[id_jornada],INDEX(Jornadas[id],ROW()-5),Adelantos[id_barbero],LOOKUP($N$4,Barberos[nombre],Barberos[id])))</f>
        <v/>
      </c>
      <c r="R379" s="21" t="str" cm="1">
        <f t="array" ref="R379">IF(ISERROR(INDEX(Jornadas[id],ROW()-5)),"",O379+P379-Q379)</f>
        <v/>
      </c>
      <c r="S379" s="2" t="str" cm="1">
        <f t="array" ref="S379">IF(ISERROR(INDEX(Jornadas[id],ROW()-5)),"",COUNTIFS(_Cortes!$C:$C,INDEX(Jornadas[id],ROW()-5),_Cortes!$B:$B,LOOKUP($S$4,_Barberos!$B:$B,_Barberos!$A:$A)))</f>
        <v/>
      </c>
      <c r="T379" s="21" t="str" cm="1">
        <f t="array" ref="T379">IF(ISERROR(INDEX(Jornadas[id],ROW()-5)),"",INT(SUMIFS(Cortes[importe],Cortes[id_jornada],INDEX(Jornadas[id],ROW()-5),Cortes[id_barbero],LOOKUP($S$4,Barberos[nombre],Barberos[id]))*(INDEX(Jornadas[comision_barberos],1)/100)))</f>
        <v/>
      </c>
      <c r="U379" s="21" t="str" cm="1">
        <f t="array" ref="U379">IF(ISERROR(INDEX(Jornadas[id],ROW()-5)),"",SUMIFS(Cortes[propina],Cortes[id_jornada],INDEX(Jornadas[id],ROW()-5),Cortes[id_barbero],LOOKUP($S$4,Barberos[nombre],Barberos[id])))</f>
        <v/>
      </c>
      <c r="V379" s="21" t="str" cm="1">
        <f t="array" ref="V379">IF(ISERROR(INDEX(Jornadas[id],ROW()-5)),"",SUMIFS(Adelantos[importe],Adelantos[id_jornada],INDEX(Jornadas[id],ROW()-5),Adelantos[id_barbero],LOOKUP($S$4,Barberos[nombre],Barberos[id])))</f>
        <v/>
      </c>
      <c r="W379" s="21" t="str" cm="1">
        <f t="array" ref="W379">IF(ISERROR(INDEX(Jornadas[id],ROW()-5)),"",T379+U379-V379)</f>
        <v/>
      </c>
      <c r="X379" s="2" t="str" cm="1">
        <f t="array" ref="X379">IF(ISERROR(INDEX(Jornadas[id],ROW()-5)),"",COUNTIFS(_Cortes!$C:$C,INDEX(Jornadas[id],ROW()-5),_Cortes!$B:$B,LOOKUP($X$4,_Barberos!$B:$B,_Barberos!$A:$A)))</f>
        <v/>
      </c>
      <c r="Y379" s="21" t="str" cm="1">
        <f t="array" ref="Y379">IF(ISERROR(INDEX(Jornadas[id],ROW()-5)),"",INT(SUMIFS(Cortes[importe],Cortes[id_jornada],INDEX(Jornadas[id],ROW()-5),Cortes[id_barbero],LOOKUP($X$4,Barberos[nombre],Barberos[id]))*(INDEX(Jornadas[comision_barberos],1)/100)))</f>
        <v/>
      </c>
      <c r="Z379" s="21" t="str" cm="1">
        <f t="array" ref="Z379">IF(ISERROR(INDEX(Jornadas[id],ROW()-5)),"",SUMIFS(Cortes[propina],Cortes[id_jornada],INDEX(Jornadas[id],ROW()-5),Cortes[id_barbero],LOOKUP($X$4,Barberos[nombre],Barberos[id])))</f>
        <v/>
      </c>
      <c r="AA379" s="21" t="str" cm="1">
        <f t="array" ref="AA379">IF(ISERROR(INDEX(Jornadas[id],ROW()-5)),"",SUMIFS(Adelantos[importe],Adelantos[id_jornada],INDEX(Jornadas[id],ROW()-5),Adelantos[id_barbero],LOOKUP($X$4,Barberos[nombre],Barberos[id])))</f>
        <v/>
      </c>
      <c r="AB379" s="21" t="str" cm="1">
        <f t="array" ref="AB379">IF(ISERROR(INDEX(Jornadas[id],ROW()-5)),"",Y379+Z379-AA379)</f>
        <v/>
      </c>
      <c r="AC379" s="2" t="str" cm="1">
        <f t="array" ref="AC379">IF(ISERROR(INDEX(Jornadas[id],ROW()-5)),"",COUNTIFS(_Cortes!$C:$C,INDEX(Jornadas[id],ROW()-5),_Cortes!$B:$B,LOOKUP($AC$4,_Barberos!$B:$B,_Barberos!$A:$A)))</f>
        <v/>
      </c>
      <c r="AD379" s="21" t="str" cm="1">
        <f t="array" ref="AD379">IF(ISERROR(INDEX(Jornadas[id],ROW()-5)),"",INT(SUMIFS(Cortes[importe],Cortes[id_jornada],INDEX(Jornadas[id],ROW()-5),Cortes[id_barbero],LOOKUP($AC$4,Barberos[nombre],Barberos[id]))*(INDEX(Jornadas[comision_barberos],1)/100)))</f>
        <v/>
      </c>
      <c r="AE379" s="21" t="str" cm="1">
        <f t="array" ref="AE379">IF(ISERROR(INDEX(Jornadas[id],ROW()-5)),"",SUMIFS(Cortes[propina],Cortes[id_jornada],INDEX(Jornadas[id],ROW()-5),Cortes[id_barbero],LOOKUP($AC$4,Barberos[nombre],Barberos[id])))</f>
        <v/>
      </c>
      <c r="AF379" s="21" t="str" cm="1">
        <f t="array" ref="AF379">IF(ISERROR(INDEX(Jornadas[id],ROW()-5)),"",SUMIFS(Adelantos[importe],Adelantos[id_jornada],INDEX(Jornadas[id],ROW()-5),Adelantos[id_barbero],LOOKUP($AC$4,Barberos[nombre],Barberos[id])))</f>
        <v/>
      </c>
      <c r="AG379" s="21" t="str" cm="1">
        <f t="array" ref="AG379">IF(ISERROR(INDEX(Jornadas[id],ROW()-5)),"",AD379+AE379-AF379)</f>
        <v/>
      </c>
      <c r="AH379" s="2" t="str" cm="1">
        <f t="array" ref="AH379">IF(ISERROR(INDEX(Jornadas[id],ROW()-5)),"",COUNTIFS(_Cortes!$C:$C,INDEX(Jornadas[id],ROW()-5),_Cortes!$B:$B,LOOKUP($AH$4,_Barberos!$B:$B,_Barberos!$A:$A)))</f>
        <v/>
      </c>
      <c r="AI379" s="21" t="str" cm="1">
        <f t="array" ref="AI379">IF(ISERROR(INDEX(Jornadas[id],ROW()-5)),"",INT(SUMIFS(Cortes[importe],Cortes[id_jornada],INDEX(Jornadas[id],ROW()-5),Cortes[id_barbero],LOOKUP($AH$4,Barberos[nombre],Barberos[id]))*(INDEX(Jornadas[comision_barberos],1)/100)))</f>
        <v/>
      </c>
      <c r="AJ379" s="21" t="str" cm="1">
        <f t="array" ref="AJ379">IF(ISERROR(INDEX(Jornadas[id],ROW()-5)),"",SUMIFS(Cortes[propina],Cortes[id_jornada],INDEX(Jornadas[id],ROW()-5),Cortes[id_barbero],LOOKUP($AH$4,Barberos[nombre],Barberos[id])))</f>
        <v/>
      </c>
      <c r="AK379" s="21" t="str" cm="1">
        <f t="array" ref="AK379">IF(ISERROR(INDEX(Jornadas[id],ROW()-5)),"",SUMIFS(Adelantos[importe],Adelantos[id_jornada],INDEX(Jornadas[id],ROW()-5),Adelantos[id_barbero],LOOKUP($AH$4,Barberos[nombre],Barberos[id])))</f>
        <v/>
      </c>
      <c r="AL379" s="21" t="str" cm="1">
        <f t="array" ref="AL379">IF(ISERROR(INDEX(Jornadas[id],ROW()-5)),"",AI379+AJ379-AK379)</f>
        <v/>
      </c>
      <c r="AM379" s="2" t="str" cm="1">
        <f t="array" ref="AM379">IF(ISERROR(INDEX(Jornadas[id],ROW()-5)),"",COUNTIFS(_Cortes!$C:$C,INDEX(Jornadas[id],ROW()-5),_Cortes!$B:$B,LOOKUP($AM$4,_Barberos!$B:$B,_Barberos!$A:$A)))</f>
        <v/>
      </c>
      <c r="AN379" s="21" t="str" cm="1">
        <f t="array" ref="AN379">IF(ISERROR(INDEX(Jornadas[id],ROW()-5)),"",INT(SUMIFS(Cortes[importe],Cortes[id_jornada],INDEX(Jornadas[id],ROW()-5),Cortes[id_barbero],LOOKUP($AM$4,Barberos[nombre],Barberos[id]))*(INDEX(Jornadas[comision_barberos],1)/100)))</f>
        <v/>
      </c>
      <c r="AO379" s="21" t="str" cm="1">
        <f t="array" ref="AO379">IF(ISERROR(INDEX(Jornadas[id],ROW()-5)),"",SUMIFS(Cortes[propina],Cortes[id_jornada],INDEX(Jornadas[id],ROW()-5),Cortes[id_barbero],LOOKUP($AM$4,Barberos[nombre],Barberos[id])))</f>
        <v/>
      </c>
      <c r="AP379" s="21" t="str" cm="1">
        <f t="array" ref="AP379">IF(ISERROR(INDEX(Jornadas[id],ROW()-5)),"",SUMIFS(Adelantos[importe],Adelantos[id_jornada],INDEX(Jornadas[id],ROW()-5),Adelantos[id_barbero],LOOKUP($AM$4,Barberos[nombre],Barberos[id])))</f>
        <v/>
      </c>
      <c r="AQ379" s="21" t="str" cm="1">
        <f t="array" ref="AQ379">IF(ISERROR(INDEX(Jornadas[id],ROW()-5)),"",AN379+AO379-AP379)</f>
        <v/>
      </c>
      <c r="AR379" s="2" t="str" cm="1">
        <f t="array" ref="AR379">IF(ISERROR(INDEX(Jornadas[id],ROW()-5)),"",COUNTIFS(_Cortes!$C:$C,INDEX(Jornadas[id],ROW()-5),_Cortes!$B:$B,LOOKUP($AR$4,_Barberos!$B:$B,_Barberos!$A:$A)))</f>
        <v/>
      </c>
      <c r="AS379" s="21" t="str" cm="1">
        <f t="array" ref="AS379">IF(ISERROR(INDEX(Jornadas[id],ROW()-5)),"",INT(SUMIFS(Cortes[importe],Cortes[id_jornada],INDEX(Jornadas[id],ROW()-5),Cortes[id_barbero],LOOKUP($AR$4,Barberos[nombre],Barberos[id]))*(INDEX(Jornadas[comision_barberos],1)/100)))</f>
        <v/>
      </c>
      <c r="AT379" s="21" t="str" cm="1">
        <f t="array" ref="AT379">IF(ISERROR(INDEX(Jornadas[id],ROW()-5)),"",SUMIFS(Cortes[propina],Cortes[id_jornada],INDEX(Jornadas[id],ROW()-5),Cortes[id_barbero],LOOKUP($AR$4,Barberos[nombre],Barberos[id])))</f>
        <v/>
      </c>
      <c r="AU379" s="21" t="str" cm="1">
        <f t="array" ref="AU379">IF(ISERROR(INDEX(Jornadas[id],ROW()-5)),"",SUMIFS(Adelantos[importe],Adelantos[id_jornada],INDEX(Jornadas[id],ROW()-5),Adelantos[id_barbero],LOOKUP($AR$4,Barberos[nombre],Barberos[id])))</f>
        <v/>
      </c>
      <c r="AV379" s="21" t="str" cm="1">
        <f t="array" ref="AV379">IF(ISERROR(INDEX(Jornadas[id],ROW()-5)),"",AS379+AT379-AU379)</f>
        <v/>
      </c>
    </row>
    <row r="380" spans="1:48" ht="15" hidden="1" customHeight="1" x14ac:dyDescent="0.3">
      <c r="A380" s="53" t="str">
        <f t="shared" si="5"/>
        <v/>
      </c>
      <c r="B380" s="54"/>
      <c r="C380" s="38" t="str" cm="1">
        <f t="array" ref="C380">IF(ISERROR(INDEX(Jornadas[id],ROW()-5)),"",INDEX(Jornadas[fecha],ROW()-5))</f>
        <v/>
      </c>
      <c r="D380" s="1" t="str" cm="1">
        <f t="array" ref="D380">IF(ISERROR(INDEX(Jornadas[id],ROW()-5)),"",COUNTIFS(_Cortes!$C:$C,INDEX(Jornadas[id],ROW()-5),_Cortes!$B:$B,LOOKUP($D$4,_Barberos!$B:$B,_Barberos!$A:$A)))</f>
        <v/>
      </c>
      <c r="E380" s="20" t="str" cm="1">
        <f t="array" ref="E380">IF(ISERROR(INDEX(Jornadas[id],ROW()-5)),"",INT(SUMIFS(Cortes[importe],Cortes[id_jornada],INDEX(Jornadas[id],ROW()-5),Cortes[id_barbero],LOOKUP($D$4,Barberos[nombre],Barberos[id]))*(INDEX(Jornadas[comision_barberos],1)/100)))</f>
        <v/>
      </c>
      <c r="F380" s="20" t="str" cm="1">
        <f t="array" ref="F380">IF(ISERROR(INDEX(Jornadas[id],ROW()-5)),"",SUMIFS(Cortes[propina],Cortes[id_jornada],INDEX(Jornadas[id],ROW()-5),Cortes[id_barbero],LOOKUP($D$4,Barberos[nombre],Barberos[id])))</f>
        <v/>
      </c>
      <c r="G380" s="20" t="str" cm="1">
        <f t="array" ref="G380">IF(ISERROR(INDEX(Jornadas[id],ROW()-5)),"",SUMIFS(Adelantos[importe],Adelantos[id_jornada],INDEX(Jornadas[id],ROW()-5),Adelantos[id_barbero],LOOKUP($D$4,Barberos[nombre],Barberos[id])))</f>
        <v/>
      </c>
      <c r="H380" s="20" t="str" cm="1">
        <f t="array" ref="H380">IF(ISERROR(INDEX(Jornadas[id],ROW()-5)),"",E380+F380-G380)</f>
        <v/>
      </c>
      <c r="I380" s="1" t="str" cm="1">
        <f t="array" ref="I380">IF(ISERROR(INDEX(Jornadas[id],ROW()-5)),"",COUNTIFS(_Cortes!$C:$C,INDEX(Jornadas[id],ROW()-5),_Cortes!$B:$B,LOOKUP($I$4,_Barberos!$B:$B,_Barberos!$A:$A)))</f>
        <v/>
      </c>
      <c r="J380" s="20" t="str" cm="1">
        <f t="array" ref="J380">IF(ISERROR(INDEX(Jornadas[id],ROW()-5)),"",INT(SUMIFS(Cortes[importe],Cortes[id_jornada],INDEX(Jornadas[id],ROW()-5),Cortes[id_barbero],LOOKUP($I$4,Barberos[nombre],Barberos[id]))*(INDEX(Jornadas[comision_barberos],1)/100)))</f>
        <v/>
      </c>
      <c r="K380" s="20" t="str" cm="1">
        <f t="array" ref="K380">IF(ISERROR(INDEX(Jornadas[id],ROW()-5)),"",SUMIFS(Cortes[propina],Cortes[id_jornada],INDEX(Jornadas[id],ROW()-5),Cortes[id_barbero],LOOKUP($I$4,Barberos[nombre],Barberos[id])))</f>
        <v/>
      </c>
      <c r="L380" s="20" t="str" cm="1">
        <f t="array" ref="L380">IF(ISERROR(INDEX(Jornadas[id],ROW()-5)),"",SUMIFS(Adelantos[importe],Adelantos[id_jornada],INDEX(Jornadas[id],ROW()-5),Adelantos[id_barbero],LOOKUP($I$4,Barberos[nombre],Barberos[id])))</f>
        <v/>
      </c>
      <c r="M380" s="20" t="str" cm="1">
        <f t="array" ref="M380">IF(ISERROR(INDEX(Jornadas[id],ROW()-5)),"",J380+K380-L380)</f>
        <v/>
      </c>
      <c r="N380" s="1" t="str" cm="1">
        <f t="array" ref="N380">IF(ISERROR(INDEX(Jornadas[id],ROW()-5)),"",COUNTIFS(_Cortes!$C:$C,INDEX(Jornadas[id],ROW()-5),_Cortes!$B:$B,LOOKUP($N$4,_Barberos!$B:$B,_Barberos!$A:$A)))</f>
        <v/>
      </c>
      <c r="O380" s="20" t="str" cm="1">
        <f t="array" ref="O380">IF(ISERROR(INDEX(Jornadas[id],ROW()-5)),"",INT(SUMIFS(Cortes[importe],Cortes[id_jornada],INDEX(Jornadas[id],ROW()-5),Cortes[id_barbero],LOOKUP($N$4,Barberos[nombre],Barberos[id]))*(INDEX(Jornadas[comision_barberos],1)/100)))</f>
        <v/>
      </c>
      <c r="P380" s="20" t="str" cm="1">
        <f t="array" ref="P380">IF(ISERROR(INDEX(Jornadas[id],ROW()-5)),"",SUMIFS(Cortes[propina],Cortes[id_jornada],INDEX(Jornadas[id],ROW()-5),Cortes[id_barbero],LOOKUP($N$4,Barberos[nombre],Barberos[id])))</f>
        <v/>
      </c>
      <c r="Q380" s="20" t="str" cm="1">
        <f t="array" ref="Q380">IF(ISERROR(INDEX(Jornadas[id],ROW()-5)),"",SUMIFS(Adelantos[importe],Adelantos[id_jornada],INDEX(Jornadas[id],ROW()-5),Adelantos[id_barbero],LOOKUP($N$4,Barberos[nombre],Barberos[id])))</f>
        <v/>
      </c>
      <c r="R380" s="20" t="str" cm="1">
        <f t="array" ref="R380">IF(ISERROR(INDEX(Jornadas[id],ROW()-5)),"",O380+P380-Q380)</f>
        <v/>
      </c>
      <c r="S380" s="1" t="str" cm="1">
        <f t="array" ref="S380">IF(ISERROR(INDEX(Jornadas[id],ROW()-5)),"",COUNTIFS(_Cortes!$C:$C,INDEX(Jornadas[id],ROW()-5),_Cortes!$B:$B,LOOKUP($S$4,_Barberos!$B:$B,_Barberos!$A:$A)))</f>
        <v/>
      </c>
      <c r="T380" s="20" t="str" cm="1">
        <f t="array" ref="T380">IF(ISERROR(INDEX(Jornadas[id],ROW()-5)),"",INT(SUMIFS(Cortes[importe],Cortes[id_jornada],INDEX(Jornadas[id],ROW()-5),Cortes[id_barbero],LOOKUP($S$4,Barberos[nombre],Barberos[id]))*(INDEX(Jornadas[comision_barberos],1)/100)))</f>
        <v/>
      </c>
      <c r="U380" s="20" t="str" cm="1">
        <f t="array" ref="U380">IF(ISERROR(INDEX(Jornadas[id],ROW()-5)),"",SUMIFS(Cortes[propina],Cortes[id_jornada],INDEX(Jornadas[id],ROW()-5),Cortes[id_barbero],LOOKUP($S$4,Barberos[nombre],Barberos[id])))</f>
        <v/>
      </c>
      <c r="V380" s="20" t="str" cm="1">
        <f t="array" ref="V380">IF(ISERROR(INDEX(Jornadas[id],ROW()-5)),"",SUMIFS(Adelantos[importe],Adelantos[id_jornada],INDEX(Jornadas[id],ROW()-5),Adelantos[id_barbero],LOOKUP($S$4,Barberos[nombre],Barberos[id])))</f>
        <v/>
      </c>
      <c r="W380" s="20" t="str" cm="1">
        <f t="array" ref="W380">IF(ISERROR(INDEX(Jornadas[id],ROW()-5)),"",T380+U380-V380)</f>
        <v/>
      </c>
      <c r="X380" s="1" t="str" cm="1">
        <f t="array" ref="X380">IF(ISERROR(INDEX(Jornadas[id],ROW()-5)),"",COUNTIFS(_Cortes!$C:$C,INDEX(Jornadas[id],ROW()-5),_Cortes!$B:$B,LOOKUP($X$4,_Barberos!$B:$B,_Barberos!$A:$A)))</f>
        <v/>
      </c>
      <c r="Y380" s="20" t="str" cm="1">
        <f t="array" ref="Y380">IF(ISERROR(INDEX(Jornadas[id],ROW()-5)),"",INT(SUMIFS(Cortes[importe],Cortes[id_jornada],INDEX(Jornadas[id],ROW()-5),Cortes[id_barbero],LOOKUP($X$4,Barberos[nombre],Barberos[id]))*(INDEX(Jornadas[comision_barberos],1)/100)))</f>
        <v/>
      </c>
      <c r="Z380" s="20" t="str" cm="1">
        <f t="array" ref="Z380">IF(ISERROR(INDEX(Jornadas[id],ROW()-5)),"",SUMIFS(Cortes[propina],Cortes[id_jornada],INDEX(Jornadas[id],ROW()-5),Cortes[id_barbero],LOOKUP($X$4,Barberos[nombre],Barberos[id])))</f>
        <v/>
      </c>
      <c r="AA380" s="20" t="str" cm="1">
        <f t="array" ref="AA380">IF(ISERROR(INDEX(Jornadas[id],ROW()-5)),"",SUMIFS(Adelantos[importe],Adelantos[id_jornada],INDEX(Jornadas[id],ROW()-5),Adelantos[id_barbero],LOOKUP($X$4,Barberos[nombre],Barberos[id])))</f>
        <v/>
      </c>
      <c r="AB380" s="20" t="str" cm="1">
        <f t="array" ref="AB380">IF(ISERROR(INDEX(Jornadas[id],ROW()-5)),"",Y380+Z380-AA380)</f>
        <v/>
      </c>
      <c r="AC380" s="1" t="str" cm="1">
        <f t="array" ref="AC380">IF(ISERROR(INDEX(Jornadas[id],ROW()-5)),"",COUNTIFS(_Cortes!$C:$C,INDEX(Jornadas[id],ROW()-5),_Cortes!$B:$B,LOOKUP($AC$4,_Barberos!$B:$B,_Barberos!$A:$A)))</f>
        <v/>
      </c>
      <c r="AD380" s="20" t="str" cm="1">
        <f t="array" ref="AD380">IF(ISERROR(INDEX(Jornadas[id],ROW()-5)),"",INT(SUMIFS(Cortes[importe],Cortes[id_jornada],INDEX(Jornadas[id],ROW()-5),Cortes[id_barbero],LOOKUP($AC$4,Barberos[nombre],Barberos[id]))*(INDEX(Jornadas[comision_barberos],1)/100)))</f>
        <v/>
      </c>
      <c r="AE380" s="20" t="str" cm="1">
        <f t="array" ref="AE380">IF(ISERROR(INDEX(Jornadas[id],ROW()-5)),"",SUMIFS(Cortes[propina],Cortes[id_jornada],INDEX(Jornadas[id],ROW()-5),Cortes[id_barbero],LOOKUP($AC$4,Barberos[nombre],Barberos[id])))</f>
        <v/>
      </c>
      <c r="AF380" s="20" t="str" cm="1">
        <f t="array" ref="AF380">IF(ISERROR(INDEX(Jornadas[id],ROW()-5)),"",SUMIFS(Adelantos[importe],Adelantos[id_jornada],INDEX(Jornadas[id],ROW()-5),Adelantos[id_barbero],LOOKUP($AC$4,Barberos[nombre],Barberos[id])))</f>
        <v/>
      </c>
      <c r="AG380" s="20" t="str" cm="1">
        <f t="array" ref="AG380">IF(ISERROR(INDEX(Jornadas[id],ROW()-5)),"",AD380+AE380-AF380)</f>
        <v/>
      </c>
      <c r="AH380" s="1" t="str" cm="1">
        <f t="array" ref="AH380">IF(ISERROR(INDEX(Jornadas[id],ROW()-5)),"",COUNTIFS(_Cortes!$C:$C,INDEX(Jornadas[id],ROW()-5),_Cortes!$B:$B,LOOKUP($AH$4,_Barberos!$B:$B,_Barberos!$A:$A)))</f>
        <v/>
      </c>
      <c r="AI380" s="20" t="str" cm="1">
        <f t="array" ref="AI380">IF(ISERROR(INDEX(Jornadas[id],ROW()-5)),"",INT(SUMIFS(Cortes[importe],Cortes[id_jornada],INDEX(Jornadas[id],ROW()-5),Cortes[id_barbero],LOOKUP($AH$4,Barberos[nombre],Barberos[id]))*(INDEX(Jornadas[comision_barberos],1)/100)))</f>
        <v/>
      </c>
      <c r="AJ380" s="20" t="str" cm="1">
        <f t="array" ref="AJ380">IF(ISERROR(INDEX(Jornadas[id],ROW()-5)),"",SUMIFS(Cortes[propina],Cortes[id_jornada],INDEX(Jornadas[id],ROW()-5),Cortes[id_barbero],LOOKUP($AH$4,Barberos[nombre],Barberos[id])))</f>
        <v/>
      </c>
      <c r="AK380" s="20" t="str" cm="1">
        <f t="array" ref="AK380">IF(ISERROR(INDEX(Jornadas[id],ROW()-5)),"",SUMIFS(Adelantos[importe],Adelantos[id_jornada],INDEX(Jornadas[id],ROW()-5),Adelantos[id_barbero],LOOKUP($AH$4,Barberos[nombre],Barberos[id])))</f>
        <v/>
      </c>
      <c r="AL380" s="20" t="str" cm="1">
        <f t="array" ref="AL380">IF(ISERROR(INDEX(Jornadas[id],ROW()-5)),"",AI380+AJ380-AK380)</f>
        <v/>
      </c>
      <c r="AM380" s="1" t="str" cm="1">
        <f t="array" ref="AM380">IF(ISERROR(INDEX(Jornadas[id],ROW()-5)),"",COUNTIFS(_Cortes!$C:$C,INDEX(Jornadas[id],ROW()-5),_Cortes!$B:$B,LOOKUP($AM$4,_Barberos!$B:$B,_Barberos!$A:$A)))</f>
        <v/>
      </c>
      <c r="AN380" s="20" t="str" cm="1">
        <f t="array" ref="AN380">IF(ISERROR(INDEX(Jornadas[id],ROW()-5)),"",INT(SUMIFS(Cortes[importe],Cortes[id_jornada],INDEX(Jornadas[id],ROW()-5),Cortes[id_barbero],LOOKUP($AM$4,Barberos[nombre],Barberos[id]))*(INDEX(Jornadas[comision_barberos],1)/100)))</f>
        <v/>
      </c>
      <c r="AO380" s="20" t="str" cm="1">
        <f t="array" ref="AO380">IF(ISERROR(INDEX(Jornadas[id],ROW()-5)),"",SUMIFS(Cortes[propina],Cortes[id_jornada],INDEX(Jornadas[id],ROW()-5),Cortes[id_barbero],LOOKUP($AM$4,Barberos[nombre],Barberos[id])))</f>
        <v/>
      </c>
      <c r="AP380" s="20" t="str" cm="1">
        <f t="array" ref="AP380">IF(ISERROR(INDEX(Jornadas[id],ROW()-5)),"",SUMIFS(Adelantos[importe],Adelantos[id_jornada],INDEX(Jornadas[id],ROW()-5),Adelantos[id_barbero],LOOKUP($AM$4,Barberos[nombre],Barberos[id])))</f>
        <v/>
      </c>
      <c r="AQ380" s="20" t="str" cm="1">
        <f t="array" ref="AQ380">IF(ISERROR(INDEX(Jornadas[id],ROW()-5)),"",AN380+AO380-AP380)</f>
        <v/>
      </c>
      <c r="AR380" s="1" t="str" cm="1">
        <f t="array" ref="AR380">IF(ISERROR(INDEX(Jornadas[id],ROW()-5)),"",COUNTIFS(_Cortes!$C:$C,INDEX(Jornadas[id],ROW()-5),_Cortes!$B:$B,LOOKUP($AR$4,_Barberos!$B:$B,_Barberos!$A:$A)))</f>
        <v/>
      </c>
      <c r="AS380" s="20" t="str" cm="1">
        <f t="array" ref="AS380">IF(ISERROR(INDEX(Jornadas[id],ROW()-5)),"",INT(SUMIFS(Cortes[importe],Cortes[id_jornada],INDEX(Jornadas[id],ROW()-5),Cortes[id_barbero],LOOKUP($AR$4,Barberos[nombre],Barberos[id]))*(INDEX(Jornadas[comision_barberos],1)/100)))</f>
        <v/>
      </c>
      <c r="AT380" s="20" t="str" cm="1">
        <f t="array" ref="AT380">IF(ISERROR(INDEX(Jornadas[id],ROW()-5)),"",SUMIFS(Cortes[propina],Cortes[id_jornada],INDEX(Jornadas[id],ROW()-5),Cortes[id_barbero],LOOKUP($AR$4,Barberos[nombre],Barberos[id])))</f>
        <v/>
      </c>
      <c r="AU380" s="20" t="str" cm="1">
        <f t="array" ref="AU380">IF(ISERROR(INDEX(Jornadas[id],ROW()-5)),"",SUMIFS(Adelantos[importe],Adelantos[id_jornada],INDEX(Jornadas[id],ROW()-5),Adelantos[id_barbero],LOOKUP($AR$4,Barberos[nombre],Barberos[id])))</f>
        <v/>
      </c>
      <c r="AV380" s="20" t="str" cm="1">
        <f t="array" ref="AV380">IF(ISERROR(INDEX(Jornadas[id],ROW()-5)),"",AS380+AT380-AU380)</f>
        <v/>
      </c>
    </row>
    <row r="381" spans="1:48" ht="15" hidden="1" customHeight="1" x14ac:dyDescent="0.3">
      <c r="A381" s="51" t="str">
        <f t="shared" si="5"/>
        <v/>
      </c>
      <c r="B381" s="52"/>
      <c r="C381" s="36" t="str" cm="1">
        <f t="array" ref="C381">IF(ISERROR(INDEX(Jornadas[id],ROW()-5)),"",INDEX(Jornadas[fecha],ROW()-5))</f>
        <v/>
      </c>
      <c r="D381" s="2" t="str" cm="1">
        <f t="array" ref="D381">IF(ISERROR(INDEX(Jornadas[id],ROW()-5)),"",COUNTIFS(_Cortes!$C:$C,INDEX(Jornadas[id],ROW()-5),_Cortes!$B:$B,LOOKUP($D$4,_Barberos!$B:$B,_Barberos!$A:$A)))</f>
        <v/>
      </c>
      <c r="E381" s="21" t="str" cm="1">
        <f t="array" ref="E381">IF(ISERROR(INDEX(Jornadas[id],ROW()-5)),"",INT(SUMIFS(Cortes[importe],Cortes[id_jornada],INDEX(Jornadas[id],ROW()-5),Cortes[id_barbero],LOOKUP($D$4,Barberos[nombre],Barberos[id]))*(INDEX(Jornadas[comision_barberos],1)/100)))</f>
        <v/>
      </c>
      <c r="F381" s="21" t="str" cm="1">
        <f t="array" ref="F381">IF(ISERROR(INDEX(Jornadas[id],ROW()-5)),"",SUMIFS(Cortes[propina],Cortes[id_jornada],INDEX(Jornadas[id],ROW()-5),Cortes[id_barbero],LOOKUP($D$4,Barberos[nombre],Barberos[id])))</f>
        <v/>
      </c>
      <c r="G381" s="21" t="str" cm="1">
        <f t="array" ref="G381">IF(ISERROR(INDEX(Jornadas[id],ROW()-5)),"",SUMIFS(Adelantos[importe],Adelantos[id_jornada],INDEX(Jornadas[id],ROW()-5),Adelantos[id_barbero],LOOKUP($D$4,Barberos[nombre],Barberos[id])))</f>
        <v/>
      </c>
      <c r="H381" s="21" t="str" cm="1">
        <f t="array" ref="H381">IF(ISERROR(INDEX(Jornadas[id],ROW()-5)),"",E381+F381-G381)</f>
        <v/>
      </c>
      <c r="I381" s="2" t="str" cm="1">
        <f t="array" ref="I381">IF(ISERROR(INDEX(Jornadas[id],ROW()-5)),"",COUNTIFS(_Cortes!$C:$C,INDEX(Jornadas[id],ROW()-5),_Cortes!$B:$B,LOOKUP($I$4,_Barberos!$B:$B,_Barberos!$A:$A)))</f>
        <v/>
      </c>
      <c r="J381" s="21" t="str" cm="1">
        <f t="array" ref="J381">IF(ISERROR(INDEX(Jornadas[id],ROW()-5)),"",INT(SUMIFS(Cortes[importe],Cortes[id_jornada],INDEX(Jornadas[id],ROW()-5),Cortes[id_barbero],LOOKUP($I$4,Barberos[nombre],Barberos[id]))*(INDEX(Jornadas[comision_barberos],1)/100)))</f>
        <v/>
      </c>
      <c r="K381" s="21" t="str" cm="1">
        <f t="array" ref="K381">IF(ISERROR(INDEX(Jornadas[id],ROW()-5)),"",SUMIFS(Cortes[propina],Cortes[id_jornada],INDEX(Jornadas[id],ROW()-5),Cortes[id_barbero],LOOKUP($I$4,Barberos[nombre],Barberos[id])))</f>
        <v/>
      </c>
      <c r="L381" s="21" t="str" cm="1">
        <f t="array" ref="L381">IF(ISERROR(INDEX(Jornadas[id],ROW()-5)),"",SUMIFS(Adelantos[importe],Adelantos[id_jornada],INDEX(Jornadas[id],ROW()-5),Adelantos[id_barbero],LOOKUP($I$4,Barberos[nombre],Barberos[id])))</f>
        <v/>
      </c>
      <c r="M381" s="21" t="str" cm="1">
        <f t="array" ref="M381">IF(ISERROR(INDEX(Jornadas[id],ROW()-5)),"",J381+K381-L381)</f>
        <v/>
      </c>
      <c r="N381" s="2" t="str" cm="1">
        <f t="array" ref="N381">IF(ISERROR(INDEX(Jornadas[id],ROW()-5)),"",COUNTIFS(_Cortes!$C:$C,INDEX(Jornadas[id],ROW()-5),_Cortes!$B:$B,LOOKUP($N$4,_Barberos!$B:$B,_Barberos!$A:$A)))</f>
        <v/>
      </c>
      <c r="O381" s="21" t="str" cm="1">
        <f t="array" ref="O381">IF(ISERROR(INDEX(Jornadas[id],ROW()-5)),"",INT(SUMIFS(Cortes[importe],Cortes[id_jornada],INDEX(Jornadas[id],ROW()-5),Cortes[id_barbero],LOOKUP($N$4,Barberos[nombre],Barberos[id]))*(INDEX(Jornadas[comision_barberos],1)/100)))</f>
        <v/>
      </c>
      <c r="P381" s="21" t="str" cm="1">
        <f t="array" ref="P381">IF(ISERROR(INDEX(Jornadas[id],ROW()-5)),"",SUMIFS(Cortes[propina],Cortes[id_jornada],INDEX(Jornadas[id],ROW()-5),Cortes[id_barbero],LOOKUP($N$4,Barberos[nombre],Barberos[id])))</f>
        <v/>
      </c>
      <c r="Q381" s="21" t="str" cm="1">
        <f t="array" ref="Q381">IF(ISERROR(INDEX(Jornadas[id],ROW()-5)),"",SUMIFS(Adelantos[importe],Adelantos[id_jornada],INDEX(Jornadas[id],ROW()-5),Adelantos[id_barbero],LOOKUP($N$4,Barberos[nombre],Barberos[id])))</f>
        <v/>
      </c>
      <c r="R381" s="21" t="str" cm="1">
        <f t="array" ref="R381">IF(ISERROR(INDEX(Jornadas[id],ROW()-5)),"",O381+P381-Q381)</f>
        <v/>
      </c>
      <c r="S381" s="2" t="str" cm="1">
        <f t="array" ref="S381">IF(ISERROR(INDEX(Jornadas[id],ROW()-5)),"",COUNTIFS(_Cortes!$C:$C,INDEX(Jornadas[id],ROW()-5),_Cortes!$B:$B,LOOKUP($S$4,_Barberos!$B:$B,_Barberos!$A:$A)))</f>
        <v/>
      </c>
      <c r="T381" s="21" t="str" cm="1">
        <f t="array" ref="T381">IF(ISERROR(INDEX(Jornadas[id],ROW()-5)),"",INT(SUMIFS(Cortes[importe],Cortes[id_jornada],INDEX(Jornadas[id],ROW()-5),Cortes[id_barbero],LOOKUP($S$4,Barberos[nombre],Barberos[id]))*(INDEX(Jornadas[comision_barberos],1)/100)))</f>
        <v/>
      </c>
      <c r="U381" s="21" t="str" cm="1">
        <f t="array" ref="U381">IF(ISERROR(INDEX(Jornadas[id],ROW()-5)),"",SUMIFS(Cortes[propina],Cortes[id_jornada],INDEX(Jornadas[id],ROW()-5),Cortes[id_barbero],LOOKUP($S$4,Barberos[nombre],Barberos[id])))</f>
        <v/>
      </c>
      <c r="V381" s="21" t="str" cm="1">
        <f t="array" ref="V381">IF(ISERROR(INDEX(Jornadas[id],ROW()-5)),"",SUMIFS(Adelantos[importe],Adelantos[id_jornada],INDEX(Jornadas[id],ROW()-5),Adelantos[id_barbero],LOOKUP($S$4,Barberos[nombre],Barberos[id])))</f>
        <v/>
      </c>
      <c r="W381" s="21" t="str" cm="1">
        <f t="array" ref="W381">IF(ISERROR(INDEX(Jornadas[id],ROW()-5)),"",T381+U381-V381)</f>
        <v/>
      </c>
      <c r="X381" s="2" t="str" cm="1">
        <f t="array" ref="X381">IF(ISERROR(INDEX(Jornadas[id],ROW()-5)),"",COUNTIFS(_Cortes!$C:$C,INDEX(Jornadas[id],ROW()-5),_Cortes!$B:$B,LOOKUP($X$4,_Barberos!$B:$B,_Barberos!$A:$A)))</f>
        <v/>
      </c>
      <c r="Y381" s="21" t="str" cm="1">
        <f t="array" ref="Y381">IF(ISERROR(INDEX(Jornadas[id],ROW()-5)),"",INT(SUMIFS(Cortes[importe],Cortes[id_jornada],INDEX(Jornadas[id],ROW()-5),Cortes[id_barbero],LOOKUP($X$4,Barberos[nombre],Barberos[id]))*(INDEX(Jornadas[comision_barberos],1)/100)))</f>
        <v/>
      </c>
      <c r="Z381" s="21" t="str" cm="1">
        <f t="array" ref="Z381">IF(ISERROR(INDEX(Jornadas[id],ROW()-5)),"",SUMIFS(Cortes[propina],Cortes[id_jornada],INDEX(Jornadas[id],ROW()-5),Cortes[id_barbero],LOOKUP($X$4,Barberos[nombre],Barberos[id])))</f>
        <v/>
      </c>
      <c r="AA381" s="21" t="str" cm="1">
        <f t="array" ref="AA381">IF(ISERROR(INDEX(Jornadas[id],ROW()-5)),"",SUMIFS(Adelantos[importe],Adelantos[id_jornada],INDEX(Jornadas[id],ROW()-5),Adelantos[id_barbero],LOOKUP($X$4,Barberos[nombre],Barberos[id])))</f>
        <v/>
      </c>
      <c r="AB381" s="21" t="str" cm="1">
        <f t="array" ref="AB381">IF(ISERROR(INDEX(Jornadas[id],ROW()-5)),"",Y381+Z381-AA381)</f>
        <v/>
      </c>
      <c r="AC381" s="2" t="str" cm="1">
        <f t="array" ref="AC381">IF(ISERROR(INDEX(Jornadas[id],ROW()-5)),"",COUNTIFS(_Cortes!$C:$C,INDEX(Jornadas[id],ROW()-5),_Cortes!$B:$B,LOOKUP($AC$4,_Barberos!$B:$B,_Barberos!$A:$A)))</f>
        <v/>
      </c>
      <c r="AD381" s="21" t="str" cm="1">
        <f t="array" ref="AD381">IF(ISERROR(INDEX(Jornadas[id],ROW()-5)),"",INT(SUMIFS(Cortes[importe],Cortes[id_jornada],INDEX(Jornadas[id],ROW()-5),Cortes[id_barbero],LOOKUP($AC$4,Barberos[nombre],Barberos[id]))*(INDEX(Jornadas[comision_barberos],1)/100)))</f>
        <v/>
      </c>
      <c r="AE381" s="21" t="str" cm="1">
        <f t="array" ref="AE381">IF(ISERROR(INDEX(Jornadas[id],ROW()-5)),"",SUMIFS(Cortes[propina],Cortes[id_jornada],INDEX(Jornadas[id],ROW()-5),Cortes[id_barbero],LOOKUP($AC$4,Barberos[nombre],Barberos[id])))</f>
        <v/>
      </c>
      <c r="AF381" s="21" t="str" cm="1">
        <f t="array" ref="AF381">IF(ISERROR(INDEX(Jornadas[id],ROW()-5)),"",SUMIFS(Adelantos[importe],Adelantos[id_jornada],INDEX(Jornadas[id],ROW()-5),Adelantos[id_barbero],LOOKUP($AC$4,Barberos[nombre],Barberos[id])))</f>
        <v/>
      </c>
      <c r="AG381" s="21" t="str" cm="1">
        <f t="array" ref="AG381">IF(ISERROR(INDEX(Jornadas[id],ROW()-5)),"",AD381+AE381-AF381)</f>
        <v/>
      </c>
      <c r="AH381" s="2" t="str" cm="1">
        <f t="array" ref="AH381">IF(ISERROR(INDEX(Jornadas[id],ROW()-5)),"",COUNTIFS(_Cortes!$C:$C,INDEX(Jornadas[id],ROW()-5),_Cortes!$B:$B,LOOKUP($AH$4,_Barberos!$B:$B,_Barberos!$A:$A)))</f>
        <v/>
      </c>
      <c r="AI381" s="21" t="str" cm="1">
        <f t="array" ref="AI381">IF(ISERROR(INDEX(Jornadas[id],ROW()-5)),"",INT(SUMIFS(Cortes[importe],Cortes[id_jornada],INDEX(Jornadas[id],ROW()-5),Cortes[id_barbero],LOOKUP($AH$4,Barberos[nombre],Barberos[id]))*(INDEX(Jornadas[comision_barberos],1)/100)))</f>
        <v/>
      </c>
      <c r="AJ381" s="21" t="str" cm="1">
        <f t="array" ref="AJ381">IF(ISERROR(INDEX(Jornadas[id],ROW()-5)),"",SUMIFS(Cortes[propina],Cortes[id_jornada],INDEX(Jornadas[id],ROW()-5),Cortes[id_barbero],LOOKUP($AH$4,Barberos[nombre],Barberos[id])))</f>
        <v/>
      </c>
      <c r="AK381" s="21" t="str" cm="1">
        <f t="array" ref="AK381">IF(ISERROR(INDEX(Jornadas[id],ROW()-5)),"",SUMIFS(Adelantos[importe],Adelantos[id_jornada],INDEX(Jornadas[id],ROW()-5),Adelantos[id_barbero],LOOKUP($AH$4,Barberos[nombre],Barberos[id])))</f>
        <v/>
      </c>
      <c r="AL381" s="21" t="str" cm="1">
        <f t="array" ref="AL381">IF(ISERROR(INDEX(Jornadas[id],ROW()-5)),"",AI381+AJ381-AK381)</f>
        <v/>
      </c>
      <c r="AM381" s="2" t="str" cm="1">
        <f t="array" ref="AM381">IF(ISERROR(INDEX(Jornadas[id],ROW()-5)),"",COUNTIFS(_Cortes!$C:$C,INDEX(Jornadas[id],ROW()-5),_Cortes!$B:$B,LOOKUP($AM$4,_Barberos!$B:$B,_Barberos!$A:$A)))</f>
        <v/>
      </c>
      <c r="AN381" s="21" t="str" cm="1">
        <f t="array" ref="AN381">IF(ISERROR(INDEX(Jornadas[id],ROW()-5)),"",INT(SUMIFS(Cortes[importe],Cortes[id_jornada],INDEX(Jornadas[id],ROW()-5),Cortes[id_barbero],LOOKUP($AM$4,Barberos[nombre],Barberos[id]))*(INDEX(Jornadas[comision_barberos],1)/100)))</f>
        <v/>
      </c>
      <c r="AO381" s="21" t="str" cm="1">
        <f t="array" ref="AO381">IF(ISERROR(INDEX(Jornadas[id],ROW()-5)),"",SUMIFS(Cortes[propina],Cortes[id_jornada],INDEX(Jornadas[id],ROW()-5),Cortes[id_barbero],LOOKUP($AM$4,Barberos[nombre],Barberos[id])))</f>
        <v/>
      </c>
      <c r="AP381" s="21" t="str" cm="1">
        <f t="array" ref="AP381">IF(ISERROR(INDEX(Jornadas[id],ROW()-5)),"",SUMIFS(Adelantos[importe],Adelantos[id_jornada],INDEX(Jornadas[id],ROW()-5),Adelantos[id_barbero],LOOKUP($AM$4,Barberos[nombre],Barberos[id])))</f>
        <v/>
      </c>
      <c r="AQ381" s="21" t="str" cm="1">
        <f t="array" ref="AQ381">IF(ISERROR(INDEX(Jornadas[id],ROW()-5)),"",AN381+AO381-AP381)</f>
        <v/>
      </c>
      <c r="AR381" s="2" t="str" cm="1">
        <f t="array" ref="AR381">IF(ISERROR(INDEX(Jornadas[id],ROW()-5)),"",COUNTIFS(_Cortes!$C:$C,INDEX(Jornadas[id],ROW()-5),_Cortes!$B:$B,LOOKUP($AR$4,_Barberos!$B:$B,_Barberos!$A:$A)))</f>
        <v/>
      </c>
      <c r="AS381" s="21" t="str" cm="1">
        <f t="array" ref="AS381">IF(ISERROR(INDEX(Jornadas[id],ROW()-5)),"",INT(SUMIFS(Cortes[importe],Cortes[id_jornada],INDEX(Jornadas[id],ROW()-5),Cortes[id_barbero],LOOKUP($AR$4,Barberos[nombre],Barberos[id]))*(INDEX(Jornadas[comision_barberos],1)/100)))</f>
        <v/>
      </c>
      <c r="AT381" s="21" t="str" cm="1">
        <f t="array" ref="AT381">IF(ISERROR(INDEX(Jornadas[id],ROW()-5)),"",SUMIFS(Cortes[propina],Cortes[id_jornada],INDEX(Jornadas[id],ROW()-5),Cortes[id_barbero],LOOKUP($AR$4,Barberos[nombre],Barberos[id])))</f>
        <v/>
      </c>
      <c r="AU381" s="21" t="str" cm="1">
        <f t="array" ref="AU381">IF(ISERROR(INDEX(Jornadas[id],ROW()-5)),"",SUMIFS(Adelantos[importe],Adelantos[id_jornada],INDEX(Jornadas[id],ROW()-5),Adelantos[id_barbero],LOOKUP($AR$4,Barberos[nombre],Barberos[id])))</f>
        <v/>
      </c>
      <c r="AV381" s="21" t="str" cm="1">
        <f t="array" ref="AV381">IF(ISERROR(INDEX(Jornadas[id],ROW()-5)),"",AS381+AT381-AU381)</f>
        <v/>
      </c>
    </row>
    <row r="382" spans="1:48" ht="15" hidden="1" customHeight="1" x14ac:dyDescent="0.3">
      <c r="A382" s="53" t="str">
        <f t="shared" si="5"/>
        <v/>
      </c>
      <c r="B382" s="54"/>
      <c r="C382" s="38" t="str" cm="1">
        <f t="array" ref="C382">IF(ISERROR(INDEX(Jornadas[id],ROW()-5)),"",INDEX(Jornadas[fecha],ROW()-5))</f>
        <v/>
      </c>
      <c r="D382" s="1" t="str" cm="1">
        <f t="array" ref="D382">IF(ISERROR(INDEX(Jornadas[id],ROW()-5)),"",COUNTIFS(_Cortes!$C:$C,INDEX(Jornadas[id],ROW()-5),_Cortes!$B:$B,LOOKUP($D$4,_Barberos!$B:$B,_Barberos!$A:$A)))</f>
        <v/>
      </c>
      <c r="E382" s="20" t="str" cm="1">
        <f t="array" ref="E382">IF(ISERROR(INDEX(Jornadas[id],ROW()-5)),"",INT(SUMIFS(Cortes[importe],Cortes[id_jornada],INDEX(Jornadas[id],ROW()-5),Cortes[id_barbero],LOOKUP($D$4,Barberos[nombre],Barberos[id]))*(INDEX(Jornadas[comision_barberos],1)/100)))</f>
        <v/>
      </c>
      <c r="F382" s="20" t="str" cm="1">
        <f t="array" ref="F382">IF(ISERROR(INDEX(Jornadas[id],ROW()-5)),"",SUMIFS(Cortes[propina],Cortes[id_jornada],INDEX(Jornadas[id],ROW()-5),Cortes[id_barbero],LOOKUP($D$4,Barberos[nombre],Barberos[id])))</f>
        <v/>
      </c>
      <c r="G382" s="20" t="str" cm="1">
        <f t="array" ref="G382">IF(ISERROR(INDEX(Jornadas[id],ROW()-5)),"",SUMIFS(Adelantos[importe],Adelantos[id_jornada],INDEX(Jornadas[id],ROW()-5),Adelantos[id_barbero],LOOKUP($D$4,Barberos[nombre],Barberos[id])))</f>
        <v/>
      </c>
      <c r="H382" s="20" t="str" cm="1">
        <f t="array" ref="H382">IF(ISERROR(INDEX(Jornadas[id],ROW()-5)),"",E382+F382-G382)</f>
        <v/>
      </c>
      <c r="I382" s="1" t="str" cm="1">
        <f t="array" ref="I382">IF(ISERROR(INDEX(Jornadas[id],ROW()-5)),"",COUNTIFS(_Cortes!$C:$C,INDEX(Jornadas[id],ROW()-5),_Cortes!$B:$B,LOOKUP($I$4,_Barberos!$B:$B,_Barberos!$A:$A)))</f>
        <v/>
      </c>
      <c r="J382" s="20" t="str" cm="1">
        <f t="array" ref="J382">IF(ISERROR(INDEX(Jornadas[id],ROW()-5)),"",INT(SUMIFS(Cortes[importe],Cortes[id_jornada],INDEX(Jornadas[id],ROW()-5),Cortes[id_barbero],LOOKUP($I$4,Barberos[nombre],Barberos[id]))*(INDEX(Jornadas[comision_barberos],1)/100)))</f>
        <v/>
      </c>
      <c r="K382" s="20" t="str" cm="1">
        <f t="array" ref="K382">IF(ISERROR(INDEX(Jornadas[id],ROW()-5)),"",SUMIFS(Cortes[propina],Cortes[id_jornada],INDEX(Jornadas[id],ROW()-5),Cortes[id_barbero],LOOKUP($I$4,Barberos[nombre],Barberos[id])))</f>
        <v/>
      </c>
      <c r="L382" s="20" t="str" cm="1">
        <f t="array" ref="L382">IF(ISERROR(INDEX(Jornadas[id],ROW()-5)),"",SUMIFS(Adelantos[importe],Adelantos[id_jornada],INDEX(Jornadas[id],ROW()-5),Adelantos[id_barbero],LOOKUP($I$4,Barberos[nombre],Barberos[id])))</f>
        <v/>
      </c>
      <c r="M382" s="20" t="str" cm="1">
        <f t="array" ref="M382">IF(ISERROR(INDEX(Jornadas[id],ROW()-5)),"",J382+K382-L382)</f>
        <v/>
      </c>
      <c r="N382" s="1" t="str" cm="1">
        <f t="array" ref="N382">IF(ISERROR(INDEX(Jornadas[id],ROW()-5)),"",COUNTIFS(_Cortes!$C:$C,INDEX(Jornadas[id],ROW()-5),_Cortes!$B:$B,LOOKUP($N$4,_Barberos!$B:$B,_Barberos!$A:$A)))</f>
        <v/>
      </c>
      <c r="O382" s="20" t="str" cm="1">
        <f t="array" ref="O382">IF(ISERROR(INDEX(Jornadas[id],ROW()-5)),"",INT(SUMIFS(Cortes[importe],Cortes[id_jornada],INDEX(Jornadas[id],ROW()-5),Cortes[id_barbero],LOOKUP($N$4,Barberos[nombre],Barberos[id]))*(INDEX(Jornadas[comision_barberos],1)/100)))</f>
        <v/>
      </c>
      <c r="P382" s="20" t="str" cm="1">
        <f t="array" ref="P382">IF(ISERROR(INDEX(Jornadas[id],ROW()-5)),"",SUMIFS(Cortes[propina],Cortes[id_jornada],INDEX(Jornadas[id],ROW()-5),Cortes[id_barbero],LOOKUP($N$4,Barberos[nombre],Barberos[id])))</f>
        <v/>
      </c>
      <c r="Q382" s="20" t="str" cm="1">
        <f t="array" ref="Q382">IF(ISERROR(INDEX(Jornadas[id],ROW()-5)),"",SUMIFS(Adelantos[importe],Adelantos[id_jornada],INDEX(Jornadas[id],ROW()-5),Adelantos[id_barbero],LOOKUP($N$4,Barberos[nombre],Barberos[id])))</f>
        <v/>
      </c>
      <c r="R382" s="20" t="str" cm="1">
        <f t="array" ref="R382">IF(ISERROR(INDEX(Jornadas[id],ROW()-5)),"",O382+P382-Q382)</f>
        <v/>
      </c>
      <c r="S382" s="1" t="str" cm="1">
        <f t="array" ref="S382">IF(ISERROR(INDEX(Jornadas[id],ROW()-5)),"",COUNTIFS(_Cortes!$C:$C,INDEX(Jornadas[id],ROW()-5),_Cortes!$B:$B,LOOKUP($S$4,_Barberos!$B:$B,_Barberos!$A:$A)))</f>
        <v/>
      </c>
      <c r="T382" s="20" t="str" cm="1">
        <f t="array" ref="T382">IF(ISERROR(INDEX(Jornadas[id],ROW()-5)),"",INT(SUMIFS(Cortes[importe],Cortes[id_jornada],INDEX(Jornadas[id],ROW()-5),Cortes[id_barbero],LOOKUP($S$4,Barberos[nombre],Barberos[id]))*(INDEX(Jornadas[comision_barberos],1)/100)))</f>
        <v/>
      </c>
      <c r="U382" s="20" t="str" cm="1">
        <f t="array" ref="U382">IF(ISERROR(INDEX(Jornadas[id],ROW()-5)),"",SUMIFS(Cortes[propina],Cortes[id_jornada],INDEX(Jornadas[id],ROW()-5),Cortes[id_barbero],LOOKUP($S$4,Barberos[nombre],Barberos[id])))</f>
        <v/>
      </c>
      <c r="V382" s="20" t="str" cm="1">
        <f t="array" ref="V382">IF(ISERROR(INDEX(Jornadas[id],ROW()-5)),"",SUMIFS(Adelantos[importe],Adelantos[id_jornada],INDEX(Jornadas[id],ROW()-5),Adelantos[id_barbero],LOOKUP($S$4,Barberos[nombre],Barberos[id])))</f>
        <v/>
      </c>
      <c r="W382" s="20" t="str" cm="1">
        <f t="array" ref="W382">IF(ISERROR(INDEX(Jornadas[id],ROW()-5)),"",T382+U382-V382)</f>
        <v/>
      </c>
      <c r="X382" s="1" t="str" cm="1">
        <f t="array" ref="X382">IF(ISERROR(INDEX(Jornadas[id],ROW()-5)),"",COUNTIFS(_Cortes!$C:$C,INDEX(Jornadas[id],ROW()-5),_Cortes!$B:$B,LOOKUP($X$4,_Barberos!$B:$B,_Barberos!$A:$A)))</f>
        <v/>
      </c>
      <c r="Y382" s="20" t="str" cm="1">
        <f t="array" ref="Y382">IF(ISERROR(INDEX(Jornadas[id],ROW()-5)),"",INT(SUMIFS(Cortes[importe],Cortes[id_jornada],INDEX(Jornadas[id],ROW()-5),Cortes[id_barbero],LOOKUP($X$4,Barberos[nombre],Barberos[id]))*(INDEX(Jornadas[comision_barberos],1)/100)))</f>
        <v/>
      </c>
      <c r="Z382" s="20" t="str" cm="1">
        <f t="array" ref="Z382">IF(ISERROR(INDEX(Jornadas[id],ROW()-5)),"",SUMIFS(Cortes[propina],Cortes[id_jornada],INDEX(Jornadas[id],ROW()-5),Cortes[id_barbero],LOOKUP($X$4,Barberos[nombre],Barberos[id])))</f>
        <v/>
      </c>
      <c r="AA382" s="20" t="str" cm="1">
        <f t="array" ref="AA382">IF(ISERROR(INDEX(Jornadas[id],ROW()-5)),"",SUMIFS(Adelantos[importe],Adelantos[id_jornada],INDEX(Jornadas[id],ROW()-5),Adelantos[id_barbero],LOOKUP($X$4,Barberos[nombre],Barberos[id])))</f>
        <v/>
      </c>
      <c r="AB382" s="20" t="str" cm="1">
        <f t="array" ref="AB382">IF(ISERROR(INDEX(Jornadas[id],ROW()-5)),"",Y382+Z382-AA382)</f>
        <v/>
      </c>
      <c r="AC382" s="1" t="str" cm="1">
        <f t="array" ref="AC382">IF(ISERROR(INDEX(Jornadas[id],ROW()-5)),"",COUNTIFS(_Cortes!$C:$C,INDEX(Jornadas[id],ROW()-5),_Cortes!$B:$B,LOOKUP($AC$4,_Barberos!$B:$B,_Barberos!$A:$A)))</f>
        <v/>
      </c>
      <c r="AD382" s="20" t="str" cm="1">
        <f t="array" ref="AD382">IF(ISERROR(INDEX(Jornadas[id],ROW()-5)),"",INT(SUMIFS(Cortes[importe],Cortes[id_jornada],INDEX(Jornadas[id],ROW()-5),Cortes[id_barbero],LOOKUP($AC$4,Barberos[nombre],Barberos[id]))*(INDEX(Jornadas[comision_barberos],1)/100)))</f>
        <v/>
      </c>
      <c r="AE382" s="20" t="str" cm="1">
        <f t="array" ref="AE382">IF(ISERROR(INDEX(Jornadas[id],ROW()-5)),"",SUMIFS(Cortes[propina],Cortes[id_jornada],INDEX(Jornadas[id],ROW()-5),Cortes[id_barbero],LOOKUP($AC$4,Barberos[nombre],Barberos[id])))</f>
        <v/>
      </c>
      <c r="AF382" s="20" t="str" cm="1">
        <f t="array" ref="AF382">IF(ISERROR(INDEX(Jornadas[id],ROW()-5)),"",SUMIFS(Adelantos[importe],Adelantos[id_jornada],INDEX(Jornadas[id],ROW()-5),Adelantos[id_barbero],LOOKUP($AC$4,Barberos[nombre],Barberos[id])))</f>
        <v/>
      </c>
      <c r="AG382" s="20" t="str" cm="1">
        <f t="array" ref="AG382">IF(ISERROR(INDEX(Jornadas[id],ROW()-5)),"",AD382+AE382-AF382)</f>
        <v/>
      </c>
      <c r="AH382" s="1" t="str" cm="1">
        <f t="array" ref="AH382">IF(ISERROR(INDEX(Jornadas[id],ROW()-5)),"",COUNTIFS(_Cortes!$C:$C,INDEX(Jornadas[id],ROW()-5),_Cortes!$B:$B,LOOKUP($AH$4,_Barberos!$B:$B,_Barberos!$A:$A)))</f>
        <v/>
      </c>
      <c r="AI382" s="20" t="str" cm="1">
        <f t="array" ref="AI382">IF(ISERROR(INDEX(Jornadas[id],ROW()-5)),"",INT(SUMIFS(Cortes[importe],Cortes[id_jornada],INDEX(Jornadas[id],ROW()-5),Cortes[id_barbero],LOOKUP($AH$4,Barberos[nombre],Barberos[id]))*(INDEX(Jornadas[comision_barberos],1)/100)))</f>
        <v/>
      </c>
      <c r="AJ382" s="20" t="str" cm="1">
        <f t="array" ref="AJ382">IF(ISERROR(INDEX(Jornadas[id],ROW()-5)),"",SUMIFS(Cortes[propina],Cortes[id_jornada],INDEX(Jornadas[id],ROW()-5),Cortes[id_barbero],LOOKUP($AH$4,Barberos[nombre],Barberos[id])))</f>
        <v/>
      </c>
      <c r="AK382" s="20" t="str" cm="1">
        <f t="array" ref="AK382">IF(ISERROR(INDEX(Jornadas[id],ROW()-5)),"",SUMIFS(Adelantos[importe],Adelantos[id_jornada],INDEX(Jornadas[id],ROW()-5),Adelantos[id_barbero],LOOKUP($AH$4,Barberos[nombre],Barberos[id])))</f>
        <v/>
      </c>
      <c r="AL382" s="20" t="str" cm="1">
        <f t="array" ref="AL382">IF(ISERROR(INDEX(Jornadas[id],ROW()-5)),"",AI382+AJ382-AK382)</f>
        <v/>
      </c>
      <c r="AM382" s="1" t="str" cm="1">
        <f t="array" ref="AM382">IF(ISERROR(INDEX(Jornadas[id],ROW()-5)),"",COUNTIFS(_Cortes!$C:$C,INDEX(Jornadas[id],ROW()-5),_Cortes!$B:$B,LOOKUP($AM$4,_Barberos!$B:$B,_Barberos!$A:$A)))</f>
        <v/>
      </c>
      <c r="AN382" s="20" t="str" cm="1">
        <f t="array" ref="AN382">IF(ISERROR(INDEX(Jornadas[id],ROW()-5)),"",INT(SUMIFS(Cortes[importe],Cortes[id_jornada],INDEX(Jornadas[id],ROW()-5),Cortes[id_barbero],LOOKUP($AM$4,Barberos[nombre],Barberos[id]))*(INDEX(Jornadas[comision_barberos],1)/100)))</f>
        <v/>
      </c>
      <c r="AO382" s="20" t="str" cm="1">
        <f t="array" ref="AO382">IF(ISERROR(INDEX(Jornadas[id],ROW()-5)),"",SUMIFS(Cortes[propina],Cortes[id_jornada],INDEX(Jornadas[id],ROW()-5),Cortes[id_barbero],LOOKUP($AM$4,Barberos[nombre],Barberos[id])))</f>
        <v/>
      </c>
      <c r="AP382" s="20" t="str" cm="1">
        <f t="array" ref="AP382">IF(ISERROR(INDEX(Jornadas[id],ROW()-5)),"",SUMIFS(Adelantos[importe],Adelantos[id_jornada],INDEX(Jornadas[id],ROW()-5),Adelantos[id_barbero],LOOKUP($AM$4,Barberos[nombre],Barberos[id])))</f>
        <v/>
      </c>
      <c r="AQ382" s="20" t="str" cm="1">
        <f t="array" ref="AQ382">IF(ISERROR(INDEX(Jornadas[id],ROW()-5)),"",AN382+AO382-AP382)</f>
        <v/>
      </c>
      <c r="AR382" s="1" t="str" cm="1">
        <f t="array" ref="AR382">IF(ISERROR(INDEX(Jornadas[id],ROW()-5)),"",COUNTIFS(_Cortes!$C:$C,INDEX(Jornadas[id],ROW()-5),_Cortes!$B:$B,LOOKUP($AR$4,_Barberos!$B:$B,_Barberos!$A:$A)))</f>
        <v/>
      </c>
      <c r="AS382" s="20" t="str" cm="1">
        <f t="array" ref="AS382">IF(ISERROR(INDEX(Jornadas[id],ROW()-5)),"",INT(SUMIFS(Cortes[importe],Cortes[id_jornada],INDEX(Jornadas[id],ROW()-5),Cortes[id_barbero],LOOKUP($AR$4,Barberos[nombre],Barberos[id]))*(INDEX(Jornadas[comision_barberos],1)/100)))</f>
        <v/>
      </c>
      <c r="AT382" s="20" t="str" cm="1">
        <f t="array" ref="AT382">IF(ISERROR(INDEX(Jornadas[id],ROW()-5)),"",SUMIFS(Cortes[propina],Cortes[id_jornada],INDEX(Jornadas[id],ROW()-5),Cortes[id_barbero],LOOKUP($AR$4,Barberos[nombre],Barberos[id])))</f>
        <v/>
      </c>
      <c r="AU382" s="20" t="str" cm="1">
        <f t="array" ref="AU382">IF(ISERROR(INDEX(Jornadas[id],ROW()-5)),"",SUMIFS(Adelantos[importe],Adelantos[id_jornada],INDEX(Jornadas[id],ROW()-5),Adelantos[id_barbero],LOOKUP($AR$4,Barberos[nombre],Barberos[id])))</f>
        <v/>
      </c>
      <c r="AV382" s="20" t="str" cm="1">
        <f t="array" ref="AV382">IF(ISERROR(INDEX(Jornadas[id],ROW()-5)),"",AS382+AT382-AU382)</f>
        <v/>
      </c>
    </row>
    <row r="383" spans="1:48" ht="15" hidden="1" customHeight="1" x14ac:dyDescent="0.3">
      <c r="A383" s="51" t="str">
        <f t="shared" si="5"/>
        <v/>
      </c>
      <c r="B383" s="52"/>
      <c r="C383" s="36" t="str" cm="1">
        <f t="array" ref="C383">IF(ISERROR(INDEX(Jornadas[id],ROW()-5)),"",INDEX(Jornadas[fecha],ROW()-5))</f>
        <v/>
      </c>
      <c r="D383" s="2" t="str" cm="1">
        <f t="array" ref="D383">IF(ISERROR(INDEX(Jornadas[id],ROW()-5)),"",COUNTIFS(_Cortes!$C:$C,INDEX(Jornadas[id],ROW()-5),_Cortes!$B:$B,LOOKUP($D$4,_Barberos!$B:$B,_Barberos!$A:$A)))</f>
        <v/>
      </c>
      <c r="E383" s="21" t="str" cm="1">
        <f t="array" ref="E383">IF(ISERROR(INDEX(Jornadas[id],ROW()-5)),"",INT(SUMIFS(Cortes[importe],Cortes[id_jornada],INDEX(Jornadas[id],ROW()-5),Cortes[id_barbero],LOOKUP($D$4,Barberos[nombre],Barberos[id]))*(INDEX(Jornadas[comision_barberos],1)/100)))</f>
        <v/>
      </c>
      <c r="F383" s="21" t="str" cm="1">
        <f t="array" ref="F383">IF(ISERROR(INDEX(Jornadas[id],ROW()-5)),"",SUMIFS(Cortes[propina],Cortes[id_jornada],INDEX(Jornadas[id],ROW()-5),Cortes[id_barbero],LOOKUP($D$4,Barberos[nombre],Barberos[id])))</f>
        <v/>
      </c>
      <c r="G383" s="21" t="str" cm="1">
        <f t="array" ref="G383">IF(ISERROR(INDEX(Jornadas[id],ROW()-5)),"",SUMIFS(Adelantos[importe],Adelantos[id_jornada],INDEX(Jornadas[id],ROW()-5),Adelantos[id_barbero],LOOKUP($D$4,Barberos[nombre],Barberos[id])))</f>
        <v/>
      </c>
      <c r="H383" s="21" t="str" cm="1">
        <f t="array" ref="H383">IF(ISERROR(INDEX(Jornadas[id],ROW()-5)),"",E383+F383-G383)</f>
        <v/>
      </c>
      <c r="I383" s="2" t="str" cm="1">
        <f t="array" ref="I383">IF(ISERROR(INDEX(Jornadas[id],ROW()-5)),"",COUNTIFS(_Cortes!$C:$C,INDEX(Jornadas[id],ROW()-5),_Cortes!$B:$B,LOOKUP($I$4,_Barberos!$B:$B,_Barberos!$A:$A)))</f>
        <v/>
      </c>
      <c r="J383" s="21" t="str" cm="1">
        <f t="array" ref="J383">IF(ISERROR(INDEX(Jornadas[id],ROW()-5)),"",INT(SUMIFS(Cortes[importe],Cortes[id_jornada],INDEX(Jornadas[id],ROW()-5),Cortes[id_barbero],LOOKUP($I$4,Barberos[nombre],Barberos[id]))*(INDEX(Jornadas[comision_barberos],1)/100)))</f>
        <v/>
      </c>
      <c r="K383" s="21" t="str" cm="1">
        <f t="array" ref="K383">IF(ISERROR(INDEX(Jornadas[id],ROW()-5)),"",SUMIFS(Cortes[propina],Cortes[id_jornada],INDEX(Jornadas[id],ROW()-5),Cortes[id_barbero],LOOKUP($I$4,Barberos[nombre],Barberos[id])))</f>
        <v/>
      </c>
      <c r="L383" s="21" t="str" cm="1">
        <f t="array" ref="L383">IF(ISERROR(INDEX(Jornadas[id],ROW()-5)),"",SUMIFS(Adelantos[importe],Adelantos[id_jornada],INDEX(Jornadas[id],ROW()-5),Adelantos[id_barbero],LOOKUP($I$4,Barberos[nombre],Barberos[id])))</f>
        <v/>
      </c>
      <c r="M383" s="21" t="str" cm="1">
        <f t="array" ref="M383">IF(ISERROR(INDEX(Jornadas[id],ROW()-5)),"",J383+K383-L383)</f>
        <v/>
      </c>
      <c r="N383" s="2" t="str" cm="1">
        <f t="array" ref="N383">IF(ISERROR(INDEX(Jornadas[id],ROW()-5)),"",COUNTIFS(_Cortes!$C:$C,INDEX(Jornadas[id],ROW()-5),_Cortes!$B:$B,LOOKUP($N$4,_Barberos!$B:$B,_Barberos!$A:$A)))</f>
        <v/>
      </c>
      <c r="O383" s="21" t="str" cm="1">
        <f t="array" ref="O383">IF(ISERROR(INDEX(Jornadas[id],ROW()-5)),"",INT(SUMIFS(Cortes[importe],Cortes[id_jornada],INDEX(Jornadas[id],ROW()-5),Cortes[id_barbero],LOOKUP($N$4,Barberos[nombre],Barberos[id]))*(INDEX(Jornadas[comision_barberos],1)/100)))</f>
        <v/>
      </c>
      <c r="P383" s="21" t="str" cm="1">
        <f t="array" ref="P383">IF(ISERROR(INDEX(Jornadas[id],ROW()-5)),"",SUMIFS(Cortes[propina],Cortes[id_jornada],INDEX(Jornadas[id],ROW()-5),Cortes[id_barbero],LOOKUP($N$4,Barberos[nombre],Barberos[id])))</f>
        <v/>
      </c>
      <c r="Q383" s="21" t="str" cm="1">
        <f t="array" ref="Q383">IF(ISERROR(INDEX(Jornadas[id],ROW()-5)),"",SUMIFS(Adelantos[importe],Adelantos[id_jornada],INDEX(Jornadas[id],ROW()-5),Adelantos[id_barbero],LOOKUP($N$4,Barberos[nombre],Barberos[id])))</f>
        <v/>
      </c>
      <c r="R383" s="21" t="str" cm="1">
        <f t="array" ref="R383">IF(ISERROR(INDEX(Jornadas[id],ROW()-5)),"",O383+P383-Q383)</f>
        <v/>
      </c>
      <c r="S383" s="2" t="str" cm="1">
        <f t="array" ref="S383">IF(ISERROR(INDEX(Jornadas[id],ROW()-5)),"",COUNTIFS(_Cortes!$C:$C,INDEX(Jornadas[id],ROW()-5),_Cortes!$B:$B,LOOKUP($S$4,_Barberos!$B:$B,_Barberos!$A:$A)))</f>
        <v/>
      </c>
      <c r="T383" s="21" t="str" cm="1">
        <f t="array" ref="T383">IF(ISERROR(INDEX(Jornadas[id],ROW()-5)),"",INT(SUMIFS(Cortes[importe],Cortes[id_jornada],INDEX(Jornadas[id],ROW()-5),Cortes[id_barbero],LOOKUP($S$4,Barberos[nombre],Barberos[id]))*(INDEX(Jornadas[comision_barberos],1)/100)))</f>
        <v/>
      </c>
      <c r="U383" s="21" t="str" cm="1">
        <f t="array" ref="U383">IF(ISERROR(INDEX(Jornadas[id],ROW()-5)),"",SUMIFS(Cortes[propina],Cortes[id_jornada],INDEX(Jornadas[id],ROW()-5),Cortes[id_barbero],LOOKUP($S$4,Barberos[nombre],Barberos[id])))</f>
        <v/>
      </c>
      <c r="V383" s="21" t="str" cm="1">
        <f t="array" ref="V383">IF(ISERROR(INDEX(Jornadas[id],ROW()-5)),"",SUMIFS(Adelantos[importe],Adelantos[id_jornada],INDEX(Jornadas[id],ROW()-5),Adelantos[id_barbero],LOOKUP($S$4,Barberos[nombre],Barberos[id])))</f>
        <v/>
      </c>
      <c r="W383" s="21" t="str" cm="1">
        <f t="array" ref="W383">IF(ISERROR(INDEX(Jornadas[id],ROW()-5)),"",T383+U383-V383)</f>
        <v/>
      </c>
      <c r="X383" s="2" t="str" cm="1">
        <f t="array" ref="X383">IF(ISERROR(INDEX(Jornadas[id],ROW()-5)),"",COUNTIFS(_Cortes!$C:$C,INDEX(Jornadas[id],ROW()-5),_Cortes!$B:$B,LOOKUP($X$4,_Barberos!$B:$B,_Barberos!$A:$A)))</f>
        <v/>
      </c>
      <c r="Y383" s="21" t="str" cm="1">
        <f t="array" ref="Y383">IF(ISERROR(INDEX(Jornadas[id],ROW()-5)),"",INT(SUMIFS(Cortes[importe],Cortes[id_jornada],INDEX(Jornadas[id],ROW()-5),Cortes[id_barbero],LOOKUP($X$4,Barberos[nombre],Barberos[id]))*(INDEX(Jornadas[comision_barberos],1)/100)))</f>
        <v/>
      </c>
      <c r="Z383" s="21" t="str" cm="1">
        <f t="array" ref="Z383">IF(ISERROR(INDEX(Jornadas[id],ROW()-5)),"",SUMIFS(Cortes[propina],Cortes[id_jornada],INDEX(Jornadas[id],ROW()-5),Cortes[id_barbero],LOOKUP($X$4,Barberos[nombre],Barberos[id])))</f>
        <v/>
      </c>
      <c r="AA383" s="21" t="str" cm="1">
        <f t="array" ref="AA383">IF(ISERROR(INDEX(Jornadas[id],ROW()-5)),"",SUMIFS(Adelantos[importe],Adelantos[id_jornada],INDEX(Jornadas[id],ROW()-5),Adelantos[id_barbero],LOOKUP($X$4,Barberos[nombre],Barberos[id])))</f>
        <v/>
      </c>
      <c r="AB383" s="21" t="str" cm="1">
        <f t="array" ref="AB383">IF(ISERROR(INDEX(Jornadas[id],ROW()-5)),"",Y383+Z383-AA383)</f>
        <v/>
      </c>
      <c r="AC383" s="2" t="str" cm="1">
        <f t="array" ref="AC383">IF(ISERROR(INDEX(Jornadas[id],ROW()-5)),"",COUNTIFS(_Cortes!$C:$C,INDEX(Jornadas[id],ROW()-5),_Cortes!$B:$B,LOOKUP($AC$4,_Barberos!$B:$B,_Barberos!$A:$A)))</f>
        <v/>
      </c>
      <c r="AD383" s="21" t="str" cm="1">
        <f t="array" ref="AD383">IF(ISERROR(INDEX(Jornadas[id],ROW()-5)),"",INT(SUMIFS(Cortes[importe],Cortes[id_jornada],INDEX(Jornadas[id],ROW()-5),Cortes[id_barbero],LOOKUP($AC$4,Barberos[nombre],Barberos[id]))*(INDEX(Jornadas[comision_barberos],1)/100)))</f>
        <v/>
      </c>
      <c r="AE383" s="21" t="str" cm="1">
        <f t="array" ref="AE383">IF(ISERROR(INDEX(Jornadas[id],ROW()-5)),"",SUMIFS(Cortes[propina],Cortes[id_jornada],INDEX(Jornadas[id],ROW()-5),Cortes[id_barbero],LOOKUP($AC$4,Barberos[nombre],Barberos[id])))</f>
        <v/>
      </c>
      <c r="AF383" s="21" t="str" cm="1">
        <f t="array" ref="AF383">IF(ISERROR(INDEX(Jornadas[id],ROW()-5)),"",SUMIFS(Adelantos[importe],Adelantos[id_jornada],INDEX(Jornadas[id],ROW()-5),Adelantos[id_barbero],LOOKUP($AC$4,Barberos[nombre],Barberos[id])))</f>
        <v/>
      </c>
      <c r="AG383" s="21" t="str" cm="1">
        <f t="array" ref="AG383">IF(ISERROR(INDEX(Jornadas[id],ROW()-5)),"",AD383+AE383-AF383)</f>
        <v/>
      </c>
      <c r="AH383" s="2" t="str" cm="1">
        <f t="array" ref="AH383">IF(ISERROR(INDEX(Jornadas[id],ROW()-5)),"",COUNTIFS(_Cortes!$C:$C,INDEX(Jornadas[id],ROW()-5),_Cortes!$B:$B,LOOKUP($AH$4,_Barberos!$B:$B,_Barberos!$A:$A)))</f>
        <v/>
      </c>
      <c r="AI383" s="21" t="str" cm="1">
        <f t="array" ref="AI383">IF(ISERROR(INDEX(Jornadas[id],ROW()-5)),"",INT(SUMIFS(Cortes[importe],Cortes[id_jornada],INDEX(Jornadas[id],ROW()-5),Cortes[id_barbero],LOOKUP($AH$4,Barberos[nombre],Barberos[id]))*(INDEX(Jornadas[comision_barberos],1)/100)))</f>
        <v/>
      </c>
      <c r="AJ383" s="21" t="str" cm="1">
        <f t="array" ref="AJ383">IF(ISERROR(INDEX(Jornadas[id],ROW()-5)),"",SUMIFS(Cortes[propina],Cortes[id_jornada],INDEX(Jornadas[id],ROW()-5),Cortes[id_barbero],LOOKUP($AH$4,Barberos[nombre],Barberos[id])))</f>
        <v/>
      </c>
      <c r="AK383" s="21" t="str" cm="1">
        <f t="array" ref="AK383">IF(ISERROR(INDEX(Jornadas[id],ROW()-5)),"",SUMIFS(Adelantos[importe],Adelantos[id_jornada],INDEX(Jornadas[id],ROW()-5),Adelantos[id_barbero],LOOKUP($AH$4,Barberos[nombre],Barberos[id])))</f>
        <v/>
      </c>
      <c r="AL383" s="21" t="str" cm="1">
        <f t="array" ref="AL383">IF(ISERROR(INDEX(Jornadas[id],ROW()-5)),"",AI383+AJ383-AK383)</f>
        <v/>
      </c>
      <c r="AM383" s="2" t="str" cm="1">
        <f t="array" ref="AM383">IF(ISERROR(INDEX(Jornadas[id],ROW()-5)),"",COUNTIFS(_Cortes!$C:$C,INDEX(Jornadas[id],ROW()-5),_Cortes!$B:$B,LOOKUP($AM$4,_Barberos!$B:$B,_Barberos!$A:$A)))</f>
        <v/>
      </c>
      <c r="AN383" s="21" t="str" cm="1">
        <f t="array" ref="AN383">IF(ISERROR(INDEX(Jornadas[id],ROW()-5)),"",INT(SUMIFS(Cortes[importe],Cortes[id_jornada],INDEX(Jornadas[id],ROW()-5),Cortes[id_barbero],LOOKUP($AM$4,Barberos[nombre],Barberos[id]))*(INDEX(Jornadas[comision_barberos],1)/100)))</f>
        <v/>
      </c>
      <c r="AO383" s="21" t="str" cm="1">
        <f t="array" ref="AO383">IF(ISERROR(INDEX(Jornadas[id],ROW()-5)),"",SUMIFS(Cortes[propina],Cortes[id_jornada],INDEX(Jornadas[id],ROW()-5),Cortes[id_barbero],LOOKUP($AM$4,Barberos[nombre],Barberos[id])))</f>
        <v/>
      </c>
      <c r="AP383" s="21" t="str" cm="1">
        <f t="array" ref="AP383">IF(ISERROR(INDEX(Jornadas[id],ROW()-5)),"",SUMIFS(Adelantos[importe],Adelantos[id_jornada],INDEX(Jornadas[id],ROW()-5),Adelantos[id_barbero],LOOKUP($AM$4,Barberos[nombre],Barberos[id])))</f>
        <v/>
      </c>
      <c r="AQ383" s="21" t="str" cm="1">
        <f t="array" ref="AQ383">IF(ISERROR(INDEX(Jornadas[id],ROW()-5)),"",AN383+AO383-AP383)</f>
        <v/>
      </c>
      <c r="AR383" s="2" t="str" cm="1">
        <f t="array" ref="AR383">IF(ISERROR(INDEX(Jornadas[id],ROW()-5)),"",COUNTIFS(_Cortes!$C:$C,INDEX(Jornadas[id],ROW()-5),_Cortes!$B:$B,LOOKUP($AR$4,_Barberos!$B:$B,_Barberos!$A:$A)))</f>
        <v/>
      </c>
      <c r="AS383" s="21" t="str" cm="1">
        <f t="array" ref="AS383">IF(ISERROR(INDEX(Jornadas[id],ROW()-5)),"",INT(SUMIFS(Cortes[importe],Cortes[id_jornada],INDEX(Jornadas[id],ROW()-5),Cortes[id_barbero],LOOKUP($AR$4,Barberos[nombre],Barberos[id]))*(INDEX(Jornadas[comision_barberos],1)/100)))</f>
        <v/>
      </c>
      <c r="AT383" s="21" t="str" cm="1">
        <f t="array" ref="AT383">IF(ISERROR(INDEX(Jornadas[id],ROW()-5)),"",SUMIFS(Cortes[propina],Cortes[id_jornada],INDEX(Jornadas[id],ROW()-5),Cortes[id_barbero],LOOKUP($AR$4,Barberos[nombre],Barberos[id])))</f>
        <v/>
      </c>
      <c r="AU383" s="21" t="str" cm="1">
        <f t="array" ref="AU383">IF(ISERROR(INDEX(Jornadas[id],ROW()-5)),"",SUMIFS(Adelantos[importe],Adelantos[id_jornada],INDEX(Jornadas[id],ROW()-5),Adelantos[id_barbero],LOOKUP($AR$4,Barberos[nombre],Barberos[id])))</f>
        <v/>
      </c>
      <c r="AV383" s="21" t="str" cm="1">
        <f t="array" ref="AV383">IF(ISERROR(INDEX(Jornadas[id],ROW()-5)),"",AS383+AT383-AU383)</f>
        <v/>
      </c>
    </row>
    <row r="384" spans="1:48" ht="15" hidden="1" customHeight="1" x14ac:dyDescent="0.3">
      <c r="A384" s="53" t="str">
        <f t="shared" si="5"/>
        <v/>
      </c>
      <c r="B384" s="54"/>
      <c r="C384" s="38" t="str" cm="1">
        <f t="array" ref="C384">IF(ISERROR(INDEX(Jornadas[id],ROW()-5)),"",INDEX(Jornadas[fecha],ROW()-5))</f>
        <v/>
      </c>
      <c r="D384" s="1" t="str" cm="1">
        <f t="array" ref="D384">IF(ISERROR(INDEX(Jornadas[id],ROW()-5)),"",COUNTIFS(_Cortes!$C:$C,INDEX(Jornadas[id],ROW()-5),_Cortes!$B:$B,LOOKUP($D$4,_Barberos!$B:$B,_Barberos!$A:$A)))</f>
        <v/>
      </c>
      <c r="E384" s="20" t="str" cm="1">
        <f t="array" ref="E384">IF(ISERROR(INDEX(Jornadas[id],ROW()-5)),"",INT(SUMIFS(Cortes[importe],Cortes[id_jornada],INDEX(Jornadas[id],ROW()-5),Cortes[id_barbero],LOOKUP($D$4,Barberos[nombre],Barberos[id]))*(INDEX(Jornadas[comision_barberos],1)/100)))</f>
        <v/>
      </c>
      <c r="F384" s="20" t="str" cm="1">
        <f t="array" ref="F384">IF(ISERROR(INDEX(Jornadas[id],ROW()-5)),"",SUMIFS(Cortes[propina],Cortes[id_jornada],INDEX(Jornadas[id],ROW()-5),Cortes[id_barbero],LOOKUP($D$4,Barberos[nombre],Barberos[id])))</f>
        <v/>
      </c>
      <c r="G384" s="20" t="str" cm="1">
        <f t="array" ref="G384">IF(ISERROR(INDEX(Jornadas[id],ROW()-5)),"",SUMIFS(Adelantos[importe],Adelantos[id_jornada],INDEX(Jornadas[id],ROW()-5),Adelantos[id_barbero],LOOKUP($D$4,Barberos[nombre],Barberos[id])))</f>
        <v/>
      </c>
      <c r="H384" s="20" t="str" cm="1">
        <f t="array" ref="H384">IF(ISERROR(INDEX(Jornadas[id],ROW()-5)),"",E384+F384-G384)</f>
        <v/>
      </c>
      <c r="I384" s="1" t="str" cm="1">
        <f t="array" ref="I384">IF(ISERROR(INDEX(Jornadas[id],ROW()-5)),"",COUNTIFS(_Cortes!$C:$C,INDEX(Jornadas[id],ROW()-5),_Cortes!$B:$B,LOOKUP($I$4,_Barberos!$B:$B,_Barberos!$A:$A)))</f>
        <v/>
      </c>
      <c r="J384" s="20" t="str" cm="1">
        <f t="array" ref="J384">IF(ISERROR(INDEX(Jornadas[id],ROW()-5)),"",INT(SUMIFS(Cortes[importe],Cortes[id_jornada],INDEX(Jornadas[id],ROW()-5),Cortes[id_barbero],LOOKUP($I$4,Barberos[nombre],Barberos[id]))*(INDEX(Jornadas[comision_barberos],1)/100)))</f>
        <v/>
      </c>
      <c r="K384" s="20" t="str" cm="1">
        <f t="array" ref="K384">IF(ISERROR(INDEX(Jornadas[id],ROW()-5)),"",SUMIFS(Cortes[propina],Cortes[id_jornada],INDEX(Jornadas[id],ROW()-5),Cortes[id_barbero],LOOKUP($I$4,Barberos[nombre],Barberos[id])))</f>
        <v/>
      </c>
      <c r="L384" s="20" t="str" cm="1">
        <f t="array" ref="L384">IF(ISERROR(INDEX(Jornadas[id],ROW()-5)),"",SUMIFS(Adelantos[importe],Adelantos[id_jornada],INDEX(Jornadas[id],ROW()-5),Adelantos[id_barbero],LOOKUP($I$4,Barberos[nombre],Barberos[id])))</f>
        <v/>
      </c>
      <c r="M384" s="20" t="str" cm="1">
        <f t="array" ref="M384">IF(ISERROR(INDEX(Jornadas[id],ROW()-5)),"",J384+K384-L384)</f>
        <v/>
      </c>
      <c r="N384" s="1" t="str" cm="1">
        <f t="array" ref="N384">IF(ISERROR(INDEX(Jornadas[id],ROW()-5)),"",COUNTIFS(_Cortes!$C:$C,INDEX(Jornadas[id],ROW()-5),_Cortes!$B:$B,LOOKUP($N$4,_Barberos!$B:$B,_Barberos!$A:$A)))</f>
        <v/>
      </c>
      <c r="O384" s="20" t="str" cm="1">
        <f t="array" ref="O384">IF(ISERROR(INDEX(Jornadas[id],ROW()-5)),"",INT(SUMIFS(Cortes[importe],Cortes[id_jornada],INDEX(Jornadas[id],ROW()-5),Cortes[id_barbero],LOOKUP($N$4,Barberos[nombre],Barberos[id]))*(INDEX(Jornadas[comision_barberos],1)/100)))</f>
        <v/>
      </c>
      <c r="P384" s="20" t="str" cm="1">
        <f t="array" ref="P384">IF(ISERROR(INDEX(Jornadas[id],ROW()-5)),"",SUMIFS(Cortes[propina],Cortes[id_jornada],INDEX(Jornadas[id],ROW()-5),Cortes[id_barbero],LOOKUP($N$4,Barberos[nombre],Barberos[id])))</f>
        <v/>
      </c>
      <c r="Q384" s="20" t="str" cm="1">
        <f t="array" ref="Q384">IF(ISERROR(INDEX(Jornadas[id],ROW()-5)),"",SUMIFS(Adelantos[importe],Adelantos[id_jornada],INDEX(Jornadas[id],ROW()-5),Adelantos[id_barbero],LOOKUP($N$4,Barberos[nombre],Barberos[id])))</f>
        <v/>
      </c>
      <c r="R384" s="20" t="str" cm="1">
        <f t="array" ref="R384">IF(ISERROR(INDEX(Jornadas[id],ROW()-5)),"",O384+P384-Q384)</f>
        <v/>
      </c>
      <c r="S384" s="1" t="str" cm="1">
        <f t="array" ref="S384">IF(ISERROR(INDEX(Jornadas[id],ROW()-5)),"",COUNTIFS(_Cortes!$C:$C,INDEX(Jornadas[id],ROW()-5),_Cortes!$B:$B,LOOKUP($S$4,_Barberos!$B:$B,_Barberos!$A:$A)))</f>
        <v/>
      </c>
      <c r="T384" s="20" t="str" cm="1">
        <f t="array" ref="T384">IF(ISERROR(INDEX(Jornadas[id],ROW()-5)),"",INT(SUMIFS(Cortes[importe],Cortes[id_jornada],INDEX(Jornadas[id],ROW()-5),Cortes[id_barbero],LOOKUP($S$4,Barberos[nombre],Barberos[id]))*(INDEX(Jornadas[comision_barberos],1)/100)))</f>
        <v/>
      </c>
      <c r="U384" s="20" t="str" cm="1">
        <f t="array" ref="U384">IF(ISERROR(INDEX(Jornadas[id],ROW()-5)),"",SUMIFS(Cortes[propina],Cortes[id_jornada],INDEX(Jornadas[id],ROW()-5),Cortes[id_barbero],LOOKUP($S$4,Barberos[nombre],Barberos[id])))</f>
        <v/>
      </c>
      <c r="V384" s="20" t="str" cm="1">
        <f t="array" ref="V384">IF(ISERROR(INDEX(Jornadas[id],ROW()-5)),"",SUMIFS(Adelantos[importe],Adelantos[id_jornada],INDEX(Jornadas[id],ROW()-5),Adelantos[id_barbero],LOOKUP($S$4,Barberos[nombre],Barberos[id])))</f>
        <v/>
      </c>
      <c r="W384" s="20" t="str" cm="1">
        <f t="array" ref="W384">IF(ISERROR(INDEX(Jornadas[id],ROW()-5)),"",T384+U384-V384)</f>
        <v/>
      </c>
      <c r="X384" s="1" t="str" cm="1">
        <f t="array" ref="X384">IF(ISERROR(INDEX(Jornadas[id],ROW()-5)),"",COUNTIFS(_Cortes!$C:$C,INDEX(Jornadas[id],ROW()-5),_Cortes!$B:$B,LOOKUP($X$4,_Barberos!$B:$B,_Barberos!$A:$A)))</f>
        <v/>
      </c>
      <c r="Y384" s="20" t="str" cm="1">
        <f t="array" ref="Y384">IF(ISERROR(INDEX(Jornadas[id],ROW()-5)),"",INT(SUMIFS(Cortes[importe],Cortes[id_jornada],INDEX(Jornadas[id],ROW()-5),Cortes[id_barbero],LOOKUP($X$4,Barberos[nombre],Barberos[id]))*(INDEX(Jornadas[comision_barberos],1)/100)))</f>
        <v/>
      </c>
      <c r="Z384" s="20" t="str" cm="1">
        <f t="array" ref="Z384">IF(ISERROR(INDEX(Jornadas[id],ROW()-5)),"",SUMIFS(Cortes[propina],Cortes[id_jornada],INDEX(Jornadas[id],ROW()-5),Cortes[id_barbero],LOOKUP($X$4,Barberos[nombre],Barberos[id])))</f>
        <v/>
      </c>
      <c r="AA384" s="20" t="str" cm="1">
        <f t="array" ref="AA384">IF(ISERROR(INDEX(Jornadas[id],ROW()-5)),"",SUMIFS(Adelantos[importe],Adelantos[id_jornada],INDEX(Jornadas[id],ROW()-5),Adelantos[id_barbero],LOOKUP($X$4,Barberos[nombre],Barberos[id])))</f>
        <v/>
      </c>
      <c r="AB384" s="20" t="str" cm="1">
        <f t="array" ref="AB384">IF(ISERROR(INDEX(Jornadas[id],ROW()-5)),"",Y384+Z384-AA384)</f>
        <v/>
      </c>
      <c r="AC384" s="1" t="str" cm="1">
        <f t="array" ref="AC384">IF(ISERROR(INDEX(Jornadas[id],ROW()-5)),"",COUNTIFS(_Cortes!$C:$C,INDEX(Jornadas[id],ROW()-5),_Cortes!$B:$B,LOOKUP($AC$4,_Barberos!$B:$B,_Barberos!$A:$A)))</f>
        <v/>
      </c>
      <c r="AD384" s="20" t="str" cm="1">
        <f t="array" ref="AD384">IF(ISERROR(INDEX(Jornadas[id],ROW()-5)),"",INT(SUMIFS(Cortes[importe],Cortes[id_jornada],INDEX(Jornadas[id],ROW()-5),Cortes[id_barbero],LOOKUP($AC$4,Barberos[nombre],Barberos[id]))*(INDEX(Jornadas[comision_barberos],1)/100)))</f>
        <v/>
      </c>
      <c r="AE384" s="20" t="str" cm="1">
        <f t="array" ref="AE384">IF(ISERROR(INDEX(Jornadas[id],ROW()-5)),"",SUMIFS(Cortes[propina],Cortes[id_jornada],INDEX(Jornadas[id],ROW()-5),Cortes[id_barbero],LOOKUP($AC$4,Barberos[nombre],Barberos[id])))</f>
        <v/>
      </c>
      <c r="AF384" s="20" t="str" cm="1">
        <f t="array" ref="AF384">IF(ISERROR(INDEX(Jornadas[id],ROW()-5)),"",SUMIFS(Adelantos[importe],Adelantos[id_jornada],INDEX(Jornadas[id],ROW()-5),Adelantos[id_barbero],LOOKUP($AC$4,Barberos[nombre],Barberos[id])))</f>
        <v/>
      </c>
      <c r="AG384" s="20" t="str" cm="1">
        <f t="array" ref="AG384">IF(ISERROR(INDEX(Jornadas[id],ROW()-5)),"",AD384+AE384-AF384)</f>
        <v/>
      </c>
      <c r="AH384" s="1" t="str" cm="1">
        <f t="array" ref="AH384">IF(ISERROR(INDEX(Jornadas[id],ROW()-5)),"",COUNTIFS(_Cortes!$C:$C,INDEX(Jornadas[id],ROW()-5),_Cortes!$B:$B,LOOKUP($AH$4,_Barberos!$B:$B,_Barberos!$A:$A)))</f>
        <v/>
      </c>
      <c r="AI384" s="20" t="str" cm="1">
        <f t="array" ref="AI384">IF(ISERROR(INDEX(Jornadas[id],ROW()-5)),"",INT(SUMIFS(Cortes[importe],Cortes[id_jornada],INDEX(Jornadas[id],ROW()-5),Cortes[id_barbero],LOOKUP($AH$4,Barberos[nombre],Barberos[id]))*(INDEX(Jornadas[comision_barberos],1)/100)))</f>
        <v/>
      </c>
      <c r="AJ384" s="20" t="str" cm="1">
        <f t="array" ref="AJ384">IF(ISERROR(INDEX(Jornadas[id],ROW()-5)),"",SUMIFS(Cortes[propina],Cortes[id_jornada],INDEX(Jornadas[id],ROW()-5),Cortes[id_barbero],LOOKUP($AH$4,Barberos[nombre],Barberos[id])))</f>
        <v/>
      </c>
      <c r="AK384" s="20" t="str" cm="1">
        <f t="array" ref="AK384">IF(ISERROR(INDEX(Jornadas[id],ROW()-5)),"",SUMIFS(Adelantos[importe],Adelantos[id_jornada],INDEX(Jornadas[id],ROW()-5),Adelantos[id_barbero],LOOKUP($AH$4,Barberos[nombre],Barberos[id])))</f>
        <v/>
      </c>
      <c r="AL384" s="20" t="str" cm="1">
        <f t="array" ref="AL384">IF(ISERROR(INDEX(Jornadas[id],ROW()-5)),"",AI384+AJ384-AK384)</f>
        <v/>
      </c>
      <c r="AM384" s="1" t="str" cm="1">
        <f t="array" ref="AM384">IF(ISERROR(INDEX(Jornadas[id],ROW()-5)),"",COUNTIFS(_Cortes!$C:$C,INDEX(Jornadas[id],ROW()-5),_Cortes!$B:$B,LOOKUP($AM$4,_Barberos!$B:$B,_Barberos!$A:$A)))</f>
        <v/>
      </c>
      <c r="AN384" s="20" t="str" cm="1">
        <f t="array" ref="AN384">IF(ISERROR(INDEX(Jornadas[id],ROW()-5)),"",INT(SUMIFS(Cortes[importe],Cortes[id_jornada],INDEX(Jornadas[id],ROW()-5),Cortes[id_barbero],LOOKUP($AM$4,Barberos[nombre],Barberos[id]))*(INDEX(Jornadas[comision_barberos],1)/100)))</f>
        <v/>
      </c>
      <c r="AO384" s="20" t="str" cm="1">
        <f t="array" ref="AO384">IF(ISERROR(INDEX(Jornadas[id],ROW()-5)),"",SUMIFS(Cortes[propina],Cortes[id_jornada],INDEX(Jornadas[id],ROW()-5),Cortes[id_barbero],LOOKUP($AM$4,Barberos[nombre],Barberos[id])))</f>
        <v/>
      </c>
      <c r="AP384" s="20" t="str" cm="1">
        <f t="array" ref="AP384">IF(ISERROR(INDEX(Jornadas[id],ROW()-5)),"",SUMIFS(Adelantos[importe],Adelantos[id_jornada],INDEX(Jornadas[id],ROW()-5),Adelantos[id_barbero],LOOKUP($AM$4,Barberos[nombre],Barberos[id])))</f>
        <v/>
      </c>
      <c r="AQ384" s="20" t="str" cm="1">
        <f t="array" ref="AQ384">IF(ISERROR(INDEX(Jornadas[id],ROW()-5)),"",AN384+AO384-AP384)</f>
        <v/>
      </c>
      <c r="AR384" s="1" t="str" cm="1">
        <f t="array" ref="AR384">IF(ISERROR(INDEX(Jornadas[id],ROW()-5)),"",COUNTIFS(_Cortes!$C:$C,INDEX(Jornadas[id],ROW()-5),_Cortes!$B:$B,LOOKUP($AR$4,_Barberos!$B:$B,_Barberos!$A:$A)))</f>
        <v/>
      </c>
      <c r="AS384" s="20" t="str" cm="1">
        <f t="array" ref="AS384">IF(ISERROR(INDEX(Jornadas[id],ROW()-5)),"",INT(SUMIFS(Cortes[importe],Cortes[id_jornada],INDEX(Jornadas[id],ROW()-5),Cortes[id_barbero],LOOKUP($AR$4,Barberos[nombre],Barberos[id]))*(INDEX(Jornadas[comision_barberos],1)/100)))</f>
        <v/>
      </c>
      <c r="AT384" s="20" t="str" cm="1">
        <f t="array" ref="AT384">IF(ISERROR(INDEX(Jornadas[id],ROW()-5)),"",SUMIFS(Cortes[propina],Cortes[id_jornada],INDEX(Jornadas[id],ROW()-5),Cortes[id_barbero],LOOKUP($AR$4,Barberos[nombre],Barberos[id])))</f>
        <v/>
      </c>
      <c r="AU384" s="20" t="str" cm="1">
        <f t="array" ref="AU384">IF(ISERROR(INDEX(Jornadas[id],ROW()-5)),"",SUMIFS(Adelantos[importe],Adelantos[id_jornada],INDEX(Jornadas[id],ROW()-5),Adelantos[id_barbero],LOOKUP($AR$4,Barberos[nombre],Barberos[id])))</f>
        <v/>
      </c>
      <c r="AV384" s="20" t="str" cm="1">
        <f t="array" ref="AV384">IF(ISERROR(INDEX(Jornadas[id],ROW()-5)),"",AS384+AT384-AU384)</f>
        <v/>
      </c>
    </row>
    <row r="385" spans="1:48" ht="15" hidden="1" customHeight="1" x14ac:dyDescent="0.3">
      <c r="A385" s="51" t="str">
        <f t="shared" si="5"/>
        <v/>
      </c>
      <c r="B385" s="52"/>
      <c r="C385" s="36" t="str" cm="1">
        <f t="array" ref="C385">IF(ISERROR(INDEX(Jornadas[id],ROW()-5)),"",INDEX(Jornadas[fecha],ROW()-5))</f>
        <v/>
      </c>
      <c r="D385" s="2" t="str" cm="1">
        <f t="array" ref="D385">IF(ISERROR(INDEX(Jornadas[id],ROW()-5)),"",COUNTIFS(_Cortes!$C:$C,INDEX(Jornadas[id],ROW()-5),_Cortes!$B:$B,LOOKUP($D$4,_Barberos!$B:$B,_Barberos!$A:$A)))</f>
        <v/>
      </c>
      <c r="E385" s="21" t="str" cm="1">
        <f t="array" ref="E385">IF(ISERROR(INDEX(Jornadas[id],ROW()-5)),"",INT(SUMIFS(Cortes[importe],Cortes[id_jornada],INDEX(Jornadas[id],ROW()-5),Cortes[id_barbero],LOOKUP($D$4,Barberos[nombre],Barberos[id]))*(INDEX(Jornadas[comision_barberos],1)/100)))</f>
        <v/>
      </c>
      <c r="F385" s="21" t="str" cm="1">
        <f t="array" ref="F385">IF(ISERROR(INDEX(Jornadas[id],ROW()-5)),"",SUMIFS(Cortes[propina],Cortes[id_jornada],INDEX(Jornadas[id],ROW()-5),Cortes[id_barbero],LOOKUP($D$4,Barberos[nombre],Barberos[id])))</f>
        <v/>
      </c>
      <c r="G385" s="21" t="str" cm="1">
        <f t="array" ref="G385">IF(ISERROR(INDEX(Jornadas[id],ROW()-5)),"",SUMIFS(Adelantos[importe],Adelantos[id_jornada],INDEX(Jornadas[id],ROW()-5),Adelantos[id_barbero],LOOKUP($D$4,Barberos[nombre],Barberos[id])))</f>
        <v/>
      </c>
      <c r="H385" s="21" t="str" cm="1">
        <f t="array" ref="H385">IF(ISERROR(INDEX(Jornadas[id],ROW()-5)),"",E385+F385-G385)</f>
        <v/>
      </c>
      <c r="I385" s="2" t="str" cm="1">
        <f t="array" ref="I385">IF(ISERROR(INDEX(Jornadas[id],ROW()-5)),"",COUNTIFS(_Cortes!$C:$C,INDEX(Jornadas[id],ROW()-5),_Cortes!$B:$B,LOOKUP($I$4,_Barberos!$B:$B,_Barberos!$A:$A)))</f>
        <v/>
      </c>
      <c r="J385" s="21" t="str" cm="1">
        <f t="array" ref="J385">IF(ISERROR(INDEX(Jornadas[id],ROW()-5)),"",INT(SUMIFS(Cortes[importe],Cortes[id_jornada],INDEX(Jornadas[id],ROW()-5),Cortes[id_barbero],LOOKUP($I$4,Barberos[nombre],Barberos[id]))*(INDEX(Jornadas[comision_barberos],1)/100)))</f>
        <v/>
      </c>
      <c r="K385" s="21" t="str" cm="1">
        <f t="array" ref="K385">IF(ISERROR(INDEX(Jornadas[id],ROW()-5)),"",SUMIFS(Cortes[propina],Cortes[id_jornada],INDEX(Jornadas[id],ROW()-5),Cortes[id_barbero],LOOKUP($I$4,Barberos[nombre],Barberos[id])))</f>
        <v/>
      </c>
      <c r="L385" s="21" t="str" cm="1">
        <f t="array" ref="L385">IF(ISERROR(INDEX(Jornadas[id],ROW()-5)),"",SUMIFS(Adelantos[importe],Adelantos[id_jornada],INDEX(Jornadas[id],ROW()-5),Adelantos[id_barbero],LOOKUP($I$4,Barberos[nombre],Barberos[id])))</f>
        <v/>
      </c>
      <c r="M385" s="21" t="str" cm="1">
        <f t="array" ref="M385">IF(ISERROR(INDEX(Jornadas[id],ROW()-5)),"",J385+K385-L385)</f>
        <v/>
      </c>
      <c r="N385" s="2" t="str" cm="1">
        <f t="array" ref="N385">IF(ISERROR(INDEX(Jornadas[id],ROW()-5)),"",COUNTIFS(_Cortes!$C:$C,INDEX(Jornadas[id],ROW()-5),_Cortes!$B:$B,LOOKUP($N$4,_Barberos!$B:$B,_Barberos!$A:$A)))</f>
        <v/>
      </c>
      <c r="O385" s="21" t="str" cm="1">
        <f t="array" ref="O385">IF(ISERROR(INDEX(Jornadas[id],ROW()-5)),"",INT(SUMIFS(Cortes[importe],Cortes[id_jornada],INDEX(Jornadas[id],ROW()-5),Cortes[id_barbero],LOOKUP($N$4,Barberos[nombre],Barberos[id]))*(INDEX(Jornadas[comision_barberos],1)/100)))</f>
        <v/>
      </c>
      <c r="P385" s="21" t="str" cm="1">
        <f t="array" ref="P385">IF(ISERROR(INDEX(Jornadas[id],ROW()-5)),"",SUMIFS(Cortes[propina],Cortes[id_jornada],INDEX(Jornadas[id],ROW()-5),Cortes[id_barbero],LOOKUP($N$4,Barberos[nombre],Barberos[id])))</f>
        <v/>
      </c>
      <c r="Q385" s="21" t="str" cm="1">
        <f t="array" ref="Q385">IF(ISERROR(INDEX(Jornadas[id],ROW()-5)),"",SUMIFS(Adelantos[importe],Adelantos[id_jornada],INDEX(Jornadas[id],ROW()-5),Adelantos[id_barbero],LOOKUP($N$4,Barberos[nombre],Barberos[id])))</f>
        <v/>
      </c>
      <c r="R385" s="21" t="str" cm="1">
        <f t="array" ref="R385">IF(ISERROR(INDEX(Jornadas[id],ROW()-5)),"",O385+P385-Q385)</f>
        <v/>
      </c>
      <c r="S385" s="2" t="str" cm="1">
        <f t="array" ref="S385">IF(ISERROR(INDEX(Jornadas[id],ROW()-5)),"",COUNTIFS(_Cortes!$C:$C,INDEX(Jornadas[id],ROW()-5),_Cortes!$B:$B,LOOKUP($S$4,_Barberos!$B:$B,_Barberos!$A:$A)))</f>
        <v/>
      </c>
      <c r="T385" s="21" t="str" cm="1">
        <f t="array" ref="T385">IF(ISERROR(INDEX(Jornadas[id],ROW()-5)),"",INT(SUMIFS(Cortes[importe],Cortes[id_jornada],INDEX(Jornadas[id],ROW()-5),Cortes[id_barbero],LOOKUP($S$4,Barberos[nombre],Barberos[id]))*(INDEX(Jornadas[comision_barberos],1)/100)))</f>
        <v/>
      </c>
      <c r="U385" s="21" t="str" cm="1">
        <f t="array" ref="U385">IF(ISERROR(INDEX(Jornadas[id],ROW()-5)),"",SUMIFS(Cortes[propina],Cortes[id_jornada],INDEX(Jornadas[id],ROW()-5),Cortes[id_barbero],LOOKUP($S$4,Barberos[nombre],Barberos[id])))</f>
        <v/>
      </c>
      <c r="V385" s="21" t="str" cm="1">
        <f t="array" ref="V385">IF(ISERROR(INDEX(Jornadas[id],ROW()-5)),"",SUMIFS(Adelantos[importe],Adelantos[id_jornada],INDEX(Jornadas[id],ROW()-5),Adelantos[id_barbero],LOOKUP($S$4,Barberos[nombre],Barberos[id])))</f>
        <v/>
      </c>
      <c r="W385" s="21" t="str" cm="1">
        <f t="array" ref="W385">IF(ISERROR(INDEX(Jornadas[id],ROW()-5)),"",T385+U385-V385)</f>
        <v/>
      </c>
      <c r="X385" s="2" t="str" cm="1">
        <f t="array" ref="X385">IF(ISERROR(INDEX(Jornadas[id],ROW()-5)),"",COUNTIFS(_Cortes!$C:$C,INDEX(Jornadas[id],ROW()-5),_Cortes!$B:$B,LOOKUP($X$4,_Barberos!$B:$B,_Barberos!$A:$A)))</f>
        <v/>
      </c>
      <c r="Y385" s="21" t="str" cm="1">
        <f t="array" ref="Y385">IF(ISERROR(INDEX(Jornadas[id],ROW()-5)),"",INT(SUMIFS(Cortes[importe],Cortes[id_jornada],INDEX(Jornadas[id],ROW()-5),Cortes[id_barbero],LOOKUP($X$4,Barberos[nombre],Barberos[id]))*(INDEX(Jornadas[comision_barberos],1)/100)))</f>
        <v/>
      </c>
      <c r="Z385" s="21" t="str" cm="1">
        <f t="array" ref="Z385">IF(ISERROR(INDEX(Jornadas[id],ROW()-5)),"",SUMIFS(Cortes[propina],Cortes[id_jornada],INDEX(Jornadas[id],ROW()-5),Cortes[id_barbero],LOOKUP($X$4,Barberos[nombre],Barberos[id])))</f>
        <v/>
      </c>
      <c r="AA385" s="21" t="str" cm="1">
        <f t="array" ref="AA385">IF(ISERROR(INDEX(Jornadas[id],ROW()-5)),"",SUMIFS(Adelantos[importe],Adelantos[id_jornada],INDEX(Jornadas[id],ROW()-5),Adelantos[id_barbero],LOOKUP($X$4,Barberos[nombre],Barberos[id])))</f>
        <v/>
      </c>
      <c r="AB385" s="21" t="str" cm="1">
        <f t="array" ref="AB385">IF(ISERROR(INDEX(Jornadas[id],ROW()-5)),"",Y385+Z385-AA385)</f>
        <v/>
      </c>
      <c r="AC385" s="2" t="str" cm="1">
        <f t="array" ref="AC385">IF(ISERROR(INDEX(Jornadas[id],ROW()-5)),"",COUNTIFS(_Cortes!$C:$C,INDEX(Jornadas[id],ROW()-5),_Cortes!$B:$B,LOOKUP($AC$4,_Barberos!$B:$B,_Barberos!$A:$A)))</f>
        <v/>
      </c>
      <c r="AD385" s="21" t="str" cm="1">
        <f t="array" ref="AD385">IF(ISERROR(INDEX(Jornadas[id],ROW()-5)),"",INT(SUMIFS(Cortes[importe],Cortes[id_jornada],INDEX(Jornadas[id],ROW()-5),Cortes[id_barbero],LOOKUP($AC$4,Barberos[nombre],Barberos[id]))*(INDEX(Jornadas[comision_barberos],1)/100)))</f>
        <v/>
      </c>
      <c r="AE385" s="21" t="str" cm="1">
        <f t="array" ref="AE385">IF(ISERROR(INDEX(Jornadas[id],ROW()-5)),"",SUMIFS(Cortes[propina],Cortes[id_jornada],INDEX(Jornadas[id],ROW()-5),Cortes[id_barbero],LOOKUP($AC$4,Barberos[nombre],Barberos[id])))</f>
        <v/>
      </c>
      <c r="AF385" s="21" t="str" cm="1">
        <f t="array" ref="AF385">IF(ISERROR(INDEX(Jornadas[id],ROW()-5)),"",SUMIFS(Adelantos[importe],Adelantos[id_jornada],INDEX(Jornadas[id],ROW()-5),Adelantos[id_barbero],LOOKUP($AC$4,Barberos[nombre],Barberos[id])))</f>
        <v/>
      </c>
      <c r="AG385" s="21" t="str" cm="1">
        <f t="array" ref="AG385">IF(ISERROR(INDEX(Jornadas[id],ROW()-5)),"",AD385+AE385-AF385)</f>
        <v/>
      </c>
      <c r="AH385" s="2" t="str" cm="1">
        <f t="array" ref="AH385">IF(ISERROR(INDEX(Jornadas[id],ROW()-5)),"",COUNTIFS(_Cortes!$C:$C,INDEX(Jornadas[id],ROW()-5),_Cortes!$B:$B,LOOKUP($AH$4,_Barberos!$B:$B,_Barberos!$A:$A)))</f>
        <v/>
      </c>
      <c r="AI385" s="21" t="str" cm="1">
        <f t="array" ref="AI385">IF(ISERROR(INDEX(Jornadas[id],ROW()-5)),"",INT(SUMIFS(Cortes[importe],Cortes[id_jornada],INDEX(Jornadas[id],ROW()-5),Cortes[id_barbero],LOOKUP($AH$4,Barberos[nombre],Barberos[id]))*(INDEX(Jornadas[comision_barberos],1)/100)))</f>
        <v/>
      </c>
      <c r="AJ385" s="21" t="str" cm="1">
        <f t="array" ref="AJ385">IF(ISERROR(INDEX(Jornadas[id],ROW()-5)),"",SUMIFS(Cortes[propina],Cortes[id_jornada],INDEX(Jornadas[id],ROW()-5),Cortes[id_barbero],LOOKUP($AH$4,Barberos[nombre],Barberos[id])))</f>
        <v/>
      </c>
      <c r="AK385" s="21" t="str" cm="1">
        <f t="array" ref="AK385">IF(ISERROR(INDEX(Jornadas[id],ROW()-5)),"",SUMIFS(Adelantos[importe],Adelantos[id_jornada],INDEX(Jornadas[id],ROW()-5),Adelantos[id_barbero],LOOKUP($AH$4,Barberos[nombre],Barberos[id])))</f>
        <v/>
      </c>
      <c r="AL385" s="21" t="str" cm="1">
        <f t="array" ref="AL385">IF(ISERROR(INDEX(Jornadas[id],ROW()-5)),"",AI385+AJ385-AK385)</f>
        <v/>
      </c>
      <c r="AM385" s="2" t="str" cm="1">
        <f t="array" ref="AM385">IF(ISERROR(INDEX(Jornadas[id],ROW()-5)),"",COUNTIFS(_Cortes!$C:$C,INDEX(Jornadas[id],ROW()-5),_Cortes!$B:$B,LOOKUP($AM$4,_Barberos!$B:$B,_Barberos!$A:$A)))</f>
        <v/>
      </c>
      <c r="AN385" s="21" t="str" cm="1">
        <f t="array" ref="AN385">IF(ISERROR(INDEX(Jornadas[id],ROW()-5)),"",INT(SUMIFS(Cortes[importe],Cortes[id_jornada],INDEX(Jornadas[id],ROW()-5),Cortes[id_barbero],LOOKUP($AM$4,Barberos[nombre],Barberos[id]))*(INDEX(Jornadas[comision_barberos],1)/100)))</f>
        <v/>
      </c>
      <c r="AO385" s="21" t="str" cm="1">
        <f t="array" ref="AO385">IF(ISERROR(INDEX(Jornadas[id],ROW()-5)),"",SUMIFS(Cortes[propina],Cortes[id_jornada],INDEX(Jornadas[id],ROW()-5),Cortes[id_barbero],LOOKUP($AM$4,Barberos[nombre],Barberos[id])))</f>
        <v/>
      </c>
      <c r="AP385" s="21" t="str" cm="1">
        <f t="array" ref="AP385">IF(ISERROR(INDEX(Jornadas[id],ROW()-5)),"",SUMIFS(Adelantos[importe],Adelantos[id_jornada],INDEX(Jornadas[id],ROW()-5),Adelantos[id_barbero],LOOKUP($AM$4,Barberos[nombre],Barberos[id])))</f>
        <v/>
      </c>
      <c r="AQ385" s="21" t="str" cm="1">
        <f t="array" ref="AQ385">IF(ISERROR(INDEX(Jornadas[id],ROW()-5)),"",AN385+AO385-AP385)</f>
        <v/>
      </c>
      <c r="AR385" s="2" t="str" cm="1">
        <f t="array" ref="AR385">IF(ISERROR(INDEX(Jornadas[id],ROW()-5)),"",COUNTIFS(_Cortes!$C:$C,INDEX(Jornadas[id],ROW()-5),_Cortes!$B:$B,LOOKUP($AR$4,_Barberos!$B:$B,_Barberos!$A:$A)))</f>
        <v/>
      </c>
      <c r="AS385" s="21" t="str" cm="1">
        <f t="array" ref="AS385">IF(ISERROR(INDEX(Jornadas[id],ROW()-5)),"",INT(SUMIFS(Cortes[importe],Cortes[id_jornada],INDEX(Jornadas[id],ROW()-5),Cortes[id_barbero],LOOKUP($AR$4,Barberos[nombre],Barberos[id]))*(INDEX(Jornadas[comision_barberos],1)/100)))</f>
        <v/>
      </c>
      <c r="AT385" s="21" t="str" cm="1">
        <f t="array" ref="AT385">IF(ISERROR(INDEX(Jornadas[id],ROW()-5)),"",SUMIFS(Cortes[propina],Cortes[id_jornada],INDEX(Jornadas[id],ROW()-5),Cortes[id_barbero],LOOKUP($AR$4,Barberos[nombre],Barberos[id])))</f>
        <v/>
      </c>
      <c r="AU385" s="21" t="str" cm="1">
        <f t="array" ref="AU385">IF(ISERROR(INDEX(Jornadas[id],ROW()-5)),"",SUMIFS(Adelantos[importe],Adelantos[id_jornada],INDEX(Jornadas[id],ROW()-5),Adelantos[id_barbero],LOOKUP($AR$4,Barberos[nombre],Barberos[id])))</f>
        <v/>
      </c>
      <c r="AV385" s="21" t="str" cm="1">
        <f t="array" ref="AV385">IF(ISERROR(INDEX(Jornadas[id],ROW()-5)),"",AS385+AT385-AU385)</f>
        <v/>
      </c>
    </row>
    <row r="386" spans="1:48" ht="15" hidden="1" customHeight="1" x14ac:dyDescent="0.3">
      <c r="A386" s="53" t="str">
        <f t="shared" si="5"/>
        <v/>
      </c>
      <c r="B386" s="54"/>
      <c r="C386" s="38" t="str" cm="1">
        <f t="array" ref="C386">IF(ISERROR(INDEX(Jornadas[id],ROW()-5)),"",INDEX(Jornadas[fecha],ROW()-5))</f>
        <v/>
      </c>
      <c r="D386" s="1" t="str" cm="1">
        <f t="array" ref="D386">IF(ISERROR(INDEX(Jornadas[id],ROW()-5)),"",COUNTIFS(_Cortes!$C:$C,INDEX(Jornadas[id],ROW()-5),_Cortes!$B:$B,LOOKUP($D$4,_Barberos!$B:$B,_Barberos!$A:$A)))</f>
        <v/>
      </c>
      <c r="E386" s="20" t="str" cm="1">
        <f t="array" ref="E386">IF(ISERROR(INDEX(Jornadas[id],ROW()-5)),"",INT(SUMIFS(Cortes[importe],Cortes[id_jornada],INDEX(Jornadas[id],ROW()-5),Cortes[id_barbero],LOOKUP($D$4,Barberos[nombre],Barberos[id]))*(INDEX(Jornadas[comision_barberos],1)/100)))</f>
        <v/>
      </c>
      <c r="F386" s="20" t="str" cm="1">
        <f t="array" ref="F386">IF(ISERROR(INDEX(Jornadas[id],ROW()-5)),"",SUMIFS(Cortes[propina],Cortes[id_jornada],INDEX(Jornadas[id],ROW()-5),Cortes[id_barbero],LOOKUP($D$4,Barberos[nombre],Barberos[id])))</f>
        <v/>
      </c>
      <c r="G386" s="20" t="str" cm="1">
        <f t="array" ref="G386">IF(ISERROR(INDEX(Jornadas[id],ROW()-5)),"",SUMIFS(Adelantos[importe],Adelantos[id_jornada],INDEX(Jornadas[id],ROW()-5),Adelantos[id_barbero],LOOKUP($D$4,Barberos[nombre],Barberos[id])))</f>
        <v/>
      </c>
      <c r="H386" s="20" t="str" cm="1">
        <f t="array" ref="H386">IF(ISERROR(INDEX(Jornadas[id],ROW()-5)),"",E386+F386-G386)</f>
        <v/>
      </c>
      <c r="I386" s="1" t="str" cm="1">
        <f t="array" ref="I386">IF(ISERROR(INDEX(Jornadas[id],ROW()-5)),"",COUNTIFS(_Cortes!$C:$C,INDEX(Jornadas[id],ROW()-5),_Cortes!$B:$B,LOOKUP($I$4,_Barberos!$B:$B,_Barberos!$A:$A)))</f>
        <v/>
      </c>
      <c r="J386" s="20" t="str" cm="1">
        <f t="array" ref="J386">IF(ISERROR(INDEX(Jornadas[id],ROW()-5)),"",INT(SUMIFS(Cortes[importe],Cortes[id_jornada],INDEX(Jornadas[id],ROW()-5),Cortes[id_barbero],LOOKUP($I$4,Barberos[nombre],Barberos[id]))*(INDEX(Jornadas[comision_barberos],1)/100)))</f>
        <v/>
      </c>
      <c r="K386" s="20" t="str" cm="1">
        <f t="array" ref="K386">IF(ISERROR(INDEX(Jornadas[id],ROW()-5)),"",SUMIFS(Cortes[propina],Cortes[id_jornada],INDEX(Jornadas[id],ROW()-5),Cortes[id_barbero],LOOKUP($I$4,Barberos[nombre],Barberos[id])))</f>
        <v/>
      </c>
      <c r="L386" s="20" t="str" cm="1">
        <f t="array" ref="L386">IF(ISERROR(INDEX(Jornadas[id],ROW()-5)),"",SUMIFS(Adelantos[importe],Adelantos[id_jornada],INDEX(Jornadas[id],ROW()-5),Adelantos[id_barbero],LOOKUP($I$4,Barberos[nombre],Barberos[id])))</f>
        <v/>
      </c>
      <c r="M386" s="20" t="str" cm="1">
        <f t="array" ref="M386">IF(ISERROR(INDEX(Jornadas[id],ROW()-5)),"",J386+K386-L386)</f>
        <v/>
      </c>
      <c r="N386" s="1" t="str" cm="1">
        <f t="array" ref="N386">IF(ISERROR(INDEX(Jornadas[id],ROW()-5)),"",COUNTIFS(_Cortes!$C:$C,INDEX(Jornadas[id],ROW()-5),_Cortes!$B:$B,LOOKUP($N$4,_Barberos!$B:$B,_Barberos!$A:$A)))</f>
        <v/>
      </c>
      <c r="O386" s="20" t="str" cm="1">
        <f t="array" ref="O386">IF(ISERROR(INDEX(Jornadas[id],ROW()-5)),"",INT(SUMIFS(Cortes[importe],Cortes[id_jornada],INDEX(Jornadas[id],ROW()-5),Cortes[id_barbero],LOOKUP($N$4,Barberos[nombre],Barberos[id]))*(INDEX(Jornadas[comision_barberos],1)/100)))</f>
        <v/>
      </c>
      <c r="P386" s="20" t="str" cm="1">
        <f t="array" ref="P386">IF(ISERROR(INDEX(Jornadas[id],ROW()-5)),"",SUMIFS(Cortes[propina],Cortes[id_jornada],INDEX(Jornadas[id],ROW()-5),Cortes[id_barbero],LOOKUP($N$4,Barberos[nombre],Barberos[id])))</f>
        <v/>
      </c>
      <c r="Q386" s="20" t="str" cm="1">
        <f t="array" ref="Q386">IF(ISERROR(INDEX(Jornadas[id],ROW()-5)),"",SUMIFS(Adelantos[importe],Adelantos[id_jornada],INDEX(Jornadas[id],ROW()-5),Adelantos[id_barbero],LOOKUP($N$4,Barberos[nombre],Barberos[id])))</f>
        <v/>
      </c>
      <c r="R386" s="20" t="str" cm="1">
        <f t="array" ref="R386">IF(ISERROR(INDEX(Jornadas[id],ROW()-5)),"",O386+P386-Q386)</f>
        <v/>
      </c>
      <c r="S386" s="1" t="str" cm="1">
        <f t="array" ref="S386">IF(ISERROR(INDEX(Jornadas[id],ROW()-5)),"",COUNTIFS(_Cortes!$C:$C,INDEX(Jornadas[id],ROW()-5),_Cortes!$B:$B,LOOKUP($S$4,_Barberos!$B:$B,_Barberos!$A:$A)))</f>
        <v/>
      </c>
      <c r="T386" s="20" t="str" cm="1">
        <f t="array" ref="T386">IF(ISERROR(INDEX(Jornadas[id],ROW()-5)),"",INT(SUMIFS(Cortes[importe],Cortes[id_jornada],INDEX(Jornadas[id],ROW()-5),Cortes[id_barbero],LOOKUP($S$4,Barberos[nombre],Barberos[id]))*(INDEX(Jornadas[comision_barberos],1)/100)))</f>
        <v/>
      </c>
      <c r="U386" s="20" t="str" cm="1">
        <f t="array" ref="U386">IF(ISERROR(INDEX(Jornadas[id],ROW()-5)),"",SUMIFS(Cortes[propina],Cortes[id_jornada],INDEX(Jornadas[id],ROW()-5),Cortes[id_barbero],LOOKUP($S$4,Barberos[nombre],Barberos[id])))</f>
        <v/>
      </c>
      <c r="V386" s="20" t="str" cm="1">
        <f t="array" ref="V386">IF(ISERROR(INDEX(Jornadas[id],ROW()-5)),"",SUMIFS(Adelantos[importe],Adelantos[id_jornada],INDEX(Jornadas[id],ROW()-5),Adelantos[id_barbero],LOOKUP($S$4,Barberos[nombre],Barberos[id])))</f>
        <v/>
      </c>
      <c r="W386" s="20" t="str" cm="1">
        <f t="array" ref="W386">IF(ISERROR(INDEX(Jornadas[id],ROW()-5)),"",T386+U386-V386)</f>
        <v/>
      </c>
      <c r="X386" s="1" t="str" cm="1">
        <f t="array" ref="X386">IF(ISERROR(INDEX(Jornadas[id],ROW()-5)),"",COUNTIFS(_Cortes!$C:$C,INDEX(Jornadas[id],ROW()-5),_Cortes!$B:$B,LOOKUP($X$4,_Barberos!$B:$B,_Barberos!$A:$A)))</f>
        <v/>
      </c>
      <c r="Y386" s="20" t="str" cm="1">
        <f t="array" ref="Y386">IF(ISERROR(INDEX(Jornadas[id],ROW()-5)),"",INT(SUMIFS(Cortes[importe],Cortes[id_jornada],INDEX(Jornadas[id],ROW()-5),Cortes[id_barbero],LOOKUP($X$4,Barberos[nombre],Barberos[id]))*(INDEX(Jornadas[comision_barberos],1)/100)))</f>
        <v/>
      </c>
      <c r="Z386" s="20" t="str" cm="1">
        <f t="array" ref="Z386">IF(ISERROR(INDEX(Jornadas[id],ROW()-5)),"",SUMIFS(Cortes[propina],Cortes[id_jornada],INDEX(Jornadas[id],ROW()-5),Cortes[id_barbero],LOOKUP($X$4,Barberos[nombre],Barberos[id])))</f>
        <v/>
      </c>
      <c r="AA386" s="20" t="str" cm="1">
        <f t="array" ref="AA386">IF(ISERROR(INDEX(Jornadas[id],ROW()-5)),"",SUMIFS(Adelantos[importe],Adelantos[id_jornada],INDEX(Jornadas[id],ROW()-5),Adelantos[id_barbero],LOOKUP($X$4,Barberos[nombre],Barberos[id])))</f>
        <v/>
      </c>
      <c r="AB386" s="20" t="str" cm="1">
        <f t="array" ref="AB386">IF(ISERROR(INDEX(Jornadas[id],ROW()-5)),"",Y386+Z386-AA386)</f>
        <v/>
      </c>
      <c r="AC386" s="1" t="str" cm="1">
        <f t="array" ref="AC386">IF(ISERROR(INDEX(Jornadas[id],ROW()-5)),"",COUNTIFS(_Cortes!$C:$C,INDEX(Jornadas[id],ROW()-5),_Cortes!$B:$B,LOOKUP($AC$4,_Barberos!$B:$B,_Barberos!$A:$A)))</f>
        <v/>
      </c>
      <c r="AD386" s="20" t="str" cm="1">
        <f t="array" ref="AD386">IF(ISERROR(INDEX(Jornadas[id],ROW()-5)),"",INT(SUMIFS(Cortes[importe],Cortes[id_jornada],INDEX(Jornadas[id],ROW()-5),Cortes[id_barbero],LOOKUP($AC$4,Barberos[nombre],Barberos[id]))*(INDEX(Jornadas[comision_barberos],1)/100)))</f>
        <v/>
      </c>
      <c r="AE386" s="20" t="str" cm="1">
        <f t="array" ref="AE386">IF(ISERROR(INDEX(Jornadas[id],ROW()-5)),"",SUMIFS(Cortes[propina],Cortes[id_jornada],INDEX(Jornadas[id],ROW()-5),Cortes[id_barbero],LOOKUP($AC$4,Barberos[nombre],Barberos[id])))</f>
        <v/>
      </c>
      <c r="AF386" s="20" t="str" cm="1">
        <f t="array" ref="AF386">IF(ISERROR(INDEX(Jornadas[id],ROW()-5)),"",SUMIFS(Adelantos[importe],Adelantos[id_jornada],INDEX(Jornadas[id],ROW()-5),Adelantos[id_barbero],LOOKUP($AC$4,Barberos[nombre],Barberos[id])))</f>
        <v/>
      </c>
      <c r="AG386" s="20" t="str" cm="1">
        <f t="array" ref="AG386">IF(ISERROR(INDEX(Jornadas[id],ROW()-5)),"",AD386+AE386-AF386)</f>
        <v/>
      </c>
      <c r="AH386" s="1" t="str" cm="1">
        <f t="array" ref="AH386">IF(ISERROR(INDEX(Jornadas[id],ROW()-5)),"",COUNTIFS(_Cortes!$C:$C,INDEX(Jornadas[id],ROW()-5),_Cortes!$B:$B,LOOKUP($AH$4,_Barberos!$B:$B,_Barberos!$A:$A)))</f>
        <v/>
      </c>
      <c r="AI386" s="20" t="str" cm="1">
        <f t="array" ref="AI386">IF(ISERROR(INDEX(Jornadas[id],ROW()-5)),"",INT(SUMIFS(Cortes[importe],Cortes[id_jornada],INDEX(Jornadas[id],ROW()-5),Cortes[id_barbero],LOOKUP($AH$4,Barberos[nombre],Barberos[id]))*(INDEX(Jornadas[comision_barberos],1)/100)))</f>
        <v/>
      </c>
      <c r="AJ386" s="20" t="str" cm="1">
        <f t="array" ref="AJ386">IF(ISERROR(INDEX(Jornadas[id],ROW()-5)),"",SUMIFS(Cortes[propina],Cortes[id_jornada],INDEX(Jornadas[id],ROW()-5),Cortes[id_barbero],LOOKUP($AH$4,Barberos[nombre],Barberos[id])))</f>
        <v/>
      </c>
      <c r="AK386" s="20" t="str" cm="1">
        <f t="array" ref="AK386">IF(ISERROR(INDEX(Jornadas[id],ROW()-5)),"",SUMIFS(Adelantos[importe],Adelantos[id_jornada],INDEX(Jornadas[id],ROW()-5),Adelantos[id_barbero],LOOKUP($AH$4,Barberos[nombre],Barberos[id])))</f>
        <v/>
      </c>
      <c r="AL386" s="20" t="str" cm="1">
        <f t="array" ref="AL386">IF(ISERROR(INDEX(Jornadas[id],ROW()-5)),"",AI386+AJ386-AK386)</f>
        <v/>
      </c>
      <c r="AM386" s="1" t="str" cm="1">
        <f t="array" ref="AM386">IF(ISERROR(INDEX(Jornadas[id],ROW()-5)),"",COUNTIFS(_Cortes!$C:$C,INDEX(Jornadas[id],ROW()-5),_Cortes!$B:$B,LOOKUP($AM$4,_Barberos!$B:$B,_Barberos!$A:$A)))</f>
        <v/>
      </c>
      <c r="AN386" s="20" t="str" cm="1">
        <f t="array" ref="AN386">IF(ISERROR(INDEX(Jornadas[id],ROW()-5)),"",INT(SUMIFS(Cortes[importe],Cortes[id_jornada],INDEX(Jornadas[id],ROW()-5),Cortes[id_barbero],LOOKUP($AM$4,Barberos[nombre],Barberos[id]))*(INDEX(Jornadas[comision_barberos],1)/100)))</f>
        <v/>
      </c>
      <c r="AO386" s="20" t="str" cm="1">
        <f t="array" ref="AO386">IF(ISERROR(INDEX(Jornadas[id],ROW()-5)),"",SUMIFS(Cortes[propina],Cortes[id_jornada],INDEX(Jornadas[id],ROW()-5),Cortes[id_barbero],LOOKUP($AM$4,Barberos[nombre],Barberos[id])))</f>
        <v/>
      </c>
      <c r="AP386" s="20" t="str" cm="1">
        <f t="array" ref="AP386">IF(ISERROR(INDEX(Jornadas[id],ROW()-5)),"",SUMIFS(Adelantos[importe],Adelantos[id_jornada],INDEX(Jornadas[id],ROW()-5),Adelantos[id_barbero],LOOKUP($AM$4,Barberos[nombre],Barberos[id])))</f>
        <v/>
      </c>
      <c r="AQ386" s="20" t="str" cm="1">
        <f t="array" ref="AQ386">IF(ISERROR(INDEX(Jornadas[id],ROW()-5)),"",AN386+AO386-AP386)</f>
        <v/>
      </c>
      <c r="AR386" s="1" t="str" cm="1">
        <f t="array" ref="AR386">IF(ISERROR(INDEX(Jornadas[id],ROW()-5)),"",COUNTIFS(_Cortes!$C:$C,INDEX(Jornadas[id],ROW()-5),_Cortes!$B:$B,LOOKUP($AR$4,_Barberos!$B:$B,_Barberos!$A:$A)))</f>
        <v/>
      </c>
      <c r="AS386" s="20" t="str" cm="1">
        <f t="array" ref="AS386">IF(ISERROR(INDEX(Jornadas[id],ROW()-5)),"",INT(SUMIFS(Cortes[importe],Cortes[id_jornada],INDEX(Jornadas[id],ROW()-5),Cortes[id_barbero],LOOKUP($AR$4,Barberos[nombre],Barberos[id]))*(INDEX(Jornadas[comision_barberos],1)/100)))</f>
        <v/>
      </c>
      <c r="AT386" s="20" t="str" cm="1">
        <f t="array" ref="AT386">IF(ISERROR(INDEX(Jornadas[id],ROW()-5)),"",SUMIFS(Cortes[propina],Cortes[id_jornada],INDEX(Jornadas[id],ROW()-5),Cortes[id_barbero],LOOKUP($AR$4,Barberos[nombre],Barberos[id])))</f>
        <v/>
      </c>
      <c r="AU386" s="20" t="str" cm="1">
        <f t="array" ref="AU386">IF(ISERROR(INDEX(Jornadas[id],ROW()-5)),"",SUMIFS(Adelantos[importe],Adelantos[id_jornada],INDEX(Jornadas[id],ROW()-5),Adelantos[id_barbero],LOOKUP($AR$4,Barberos[nombre],Barberos[id])))</f>
        <v/>
      </c>
      <c r="AV386" s="20" t="str" cm="1">
        <f t="array" ref="AV386">IF(ISERROR(INDEX(Jornadas[id],ROW()-5)),"",AS386+AT386-AU386)</f>
        <v/>
      </c>
    </row>
    <row r="387" spans="1:48" ht="15" hidden="1" customHeight="1" x14ac:dyDescent="0.3">
      <c r="A387" s="51" t="str">
        <f t="shared" si="5"/>
        <v/>
      </c>
      <c r="B387" s="52"/>
      <c r="C387" s="36" t="str" cm="1">
        <f t="array" ref="C387">IF(ISERROR(INDEX(Jornadas[id],ROW()-5)),"",INDEX(Jornadas[fecha],ROW()-5))</f>
        <v/>
      </c>
      <c r="D387" s="2" t="str" cm="1">
        <f t="array" ref="D387">IF(ISERROR(INDEX(Jornadas[id],ROW()-5)),"",COUNTIFS(_Cortes!$C:$C,INDEX(Jornadas[id],ROW()-5),_Cortes!$B:$B,LOOKUP($D$4,_Barberos!$B:$B,_Barberos!$A:$A)))</f>
        <v/>
      </c>
      <c r="E387" s="21" t="str" cm="1">
        <f t="array" ref="E387">IF(ISERROR(INDEX(Jornadas[id],ROW()-5)),"",INT(SUMIFS(Cortes[importe],Cortes[id_jornada],INDEX(Jornadas[id],ROW()-5),Cortes[id_barbero],LOOKUP($D$4,Barberos[nombre],Barberos[id]))*(INDEX(Jornadas[comision_barberos],1)/100)))</f>
        <v/>
      </c>
      <c r="F387" s="21" t="str" cm="1">
        <f t="array" ref="F387">IF(ISERROR(INDEX(Jornadas[id],ROW()-5)),"",SUMIFS(Cortes[propina],Cortes[id_jornada],INDEX(Jornadas[id],ROW()-5),Cortes[id_barbero],LOOKUP($D$4,Barberos[nombre],Barberos[id])))</f>
        <v/>
      </c>
      <c r="G387" s="21" t="str" cm="1">
        <f t="array" ref="G387">IF(ISERROR(INDEX(Jornadas[id],ROW()-5)),"",SUMIFS(Adelantos[importe],Adelantos[id_jornada],INDEX(Jornadas[id],ROW()-5),Adelantos[id_barbero],LOOKUP($D$4,Barberos[nombre],Barberos[id])))</f>
        <v/>
      </c>
      <c r="H387" s="21" t="str" cm="1">
        <f t="array" ref="H387">IF(ISERROR(INDEX(Jornadas[id],ROW()-5)),"",E387+F387-G387)</f>
        <v/>
      </c>
      <c r="I387" s="2" t="str" cm="1">
        <f t="array" ref="I387">IF(ISERROR(INDEX(Jornadas[id],ROW()-5)),"",COUNTIFS(_Cortes!$C:$C,INDEX(Jornadas[id],ROW()-5),_Cortes!$B:$B,LOOKUP($I$4,_Barberos!$B:$B,_Barberos!$A:$A)))</f>
        <v/>
      </c>
      <c r="J387" s="21" t="str" cm="1">
        <f t="array" ref="J387">IF(ISERROR(INDEX(Jornadas[id],ROW()-5)),"",INT(SUMIFS(Cortes[importe],Cortes[id_jornada],INDEX(Jornadas[id],ROW()-5),Cortes[id_barbero],LOOKUP($I$4,Barberos[nombre],Barberos[id]))*(INDEX(Jornadas[comision_barberos],1)/100)))</f>
        <v/>
      </c>
      <c r="K387" s="21" t="str" cm="1">
        <f t="array" ref="K387">IF(ISERROR(INDEX(Jornadas[id],ROW()-5)),"",SUMIFS(Cortes[propina],Cortes[id_jornada],INDEX(Jornadas[id],ROW()-5),Cortes[id_barbero],LOOKUP($I$4,Barberos[nombre],Barberos[id])))</f>
        <v/>
      </c>
      <c r="L387" s="21" t="str" cm="1">
        <f t="array" ref="L387">IF(ISERROR(INDEX(Jornadas[id],ROW()-5)),"",SUMIFS(Adelantos[importe],Adelantos[id_jornada],INDEX(Jornadas[id],ROW()-5),Adelantos[id_barbero],LOOKUP($I$4,Barberos[nombre],Barberos[id])))</f>
        <v/>
      </c>
      <c r="M387" s="21" t="str" cm="1">
        <f t="array" ref="M387">IF(ISERROR(INDEX(Jornadas[id],ROW()-5)),"",J387+K387-L387)</f>
        <v/>
      </c>
      <c r="N387" s="2" t="str" cm="1">
        <f t="array" ref="N387">IF(ISERROR(INDEX(Jornadas[id],ROW()-5)),"",COUNTIFS(_Cortes!$C:$C,INDEX(Jornadas[id],ROW()-5),_Cortes!$B:$B,LOOKUP($N$4,_Barberos!$B:$B,_Barberos!$A:$A)))</f>
        <v/>
      </c>
      <c r="O387" s="21" t="str" cm="1">
        <f t="array" ref="O387">IF(ISERROR(INDEX(Jornadas[id],ROW()-5)),"",INT(SUMIFS(Cortes[importe],Cortes[id_jornada],INDEX(Jornadas[id],ROW()-5),Cortes[id_barbero],LOOKUP($N$4,Barberos[nombre],Barberos[id]))*(INDEX(Jornadas[comision_barberos],1)/100)))</f>
        <v/>
      </c>
      <c r="P387" s="21" t="str" cm="1">
        <f t="array" ref="P387">IF(ISERROR(INDEX(Jornadas[id],ROW()-5)),"",SUMIFS(Cortes[propina],Cortes[id_jornada],INDEX(Jornadas[id],ROW()-5),Cortes[id_barbero],LOOKUP($N$4,Barberos[nombre],Barberos[id])))</f>
        <v/>
      </c>
      <c r="Q387" s="21" t="str" cm="1">
        <f t="array" ref="Q387">IF(ISERROR(INDEX(Jornadas[id],ROW()-5)),"",SUMIFS(Adelantos[importe],Adelantos[id_jornada],INDEX(Jornadas[id],ROW()-5),Adelantos[id_barbero],LOOKUP($N$4,Barberos[nombre],Barberos[id])))</f>
        <v/>
      </c>
      <c r="R387" s="21" t="str" cm="1">
        <f t="array" ref="R387">IF(ISERROR(INDEX(Jornadas[id],ROW()-5)),"",O387+P387-Q387)</f>
        <v/>
      </c>
      <c r="S387" s="2" t="str" cm="1">
        <f t="array" ref="S387">IF(ISERROR(INDEX(Jornadas[id],ROW()-5)),"",COUNTIFS(_Cortes!$C:$C,INDEX(Jornadas[id],ROW()-5),_Cortes!$B:$B,LOOKUP($S$4,_Barberos!$B:$B,_Barberos!$A:$A)))</f>
        <v/>
      </c>
      <c r="T387" s="21" t="str" cm="1">
        <f t="array" ref="T387">IF(ISERROR(INDEX(Jornadas[id],ROW()-5)),"",INT(SUMIFS(Cortes[importe],Cortes[id_jornada],INDEX(Jornadas[id],ROW()-5),Cortes[id_barbero],LOOKUP($S$4,Barberos[nombre],Barberos[id]))*(INDEX(Jornadas[comision_barberos],1)/100)))</f>
        <v/>
      </c>
      <c r="U387" s="21" t="str" cm="1">
        <f t="array" ref="U387">IF(ISERROR(INDEX(Jornadas[id],ROW()-5)),"",SUMIFS(Cortes[propina],Cortes[id_jornada],INDEX(Jornadas[id],ROW()-5),Cortes[id_barbero],LOOKUP($S$4,Barberos[nombre],Barberos[id])))</f>
        <v/>
      </c>
      <c r="V387" s="21" t="str" cm="1">
        <f t="array" ref="V387">IF(ISERROR(INDEX(Jornadas[id],ROW()-5)),"",SUMIFS(Adelantos[importe],Adelantos[id_jornada],INDEX(Jornadas[id],ROW()-5),Adelantos[id_barbero],LOOKUP($S$4,Barberos[nombre],Barberos[id])))</f>
        <v/>
      </c>
      <c r="W387" s="21" t="str" cm="1">
        <f t="array" ref="W387">IF(ISERROR(INDEX(Jornadas[id],ROW()-5)),"",T387+U387-V387)</f>
        <v/>
      </c>
      <c r="X387" s="2" t="str" cm="1">
        <f t="array" ref="X387">IF(ISERROR(INDEX(Jornadas[id],ROW()-5)),"",COUNTIFS(_Cortes!$C:$C,INDEX(Jornadas[id],ROW()-5),_Cortes!$B:$B,LOOKUP($X$4,_Barberos!$B:$B,_Barberos!$A:$A)))</f>
        <v/>
      </c>
      <c r="Y387" s="21" t="str" cm="1">
        <f t="array" ref="Y387">IF(ISERROR(INDEX(Jornadas[id],ROW()-5)),"",INT(SUMIFS(Cortes[importe],Cortes[id_jornada],INDEX(Jornadas[id],ROW()-5),Cortes[id_barbero],LOOKUP($X$4,Barberos[nombre],Barberos[id]))*(INDEX(Jornadas[comision_barberos],1)/100)))</f>
        <v/>
      </c>
      <c r="Z387" s="21" t="str" cm="1">
        <f t="array" ref="Z387">IF(ISERROR(INDEX(Jornadas[id],ROW()-5)),"",SUMIFS(Cortes[propina],Cortes[id_jornada],INDEX(Jornadas[id],ROW()-5),Cortes[id_barbero],LOOKUP($X$4,Barberos[nombre],Barberos[id])))</f>
        <v/>
      </c>
      <c r="AA387" s="21" t="str" cm="1">
        <f t="array" ref="AA387">IF(ISERROR(INDEX(Jornadas[id],ROW()-5)),"",SUMIFS(Adelantos[importe],Adelantos[id_jornada],INDEX(Jornadas[id],ROW()-5),Adelantos[id_barbero],LOOKUP($X$4,Barberos[nombre],Barberos[id])))</f>
        <v/>
      </c>
      <c r="AB387" s="21" t="str" cm="1">
        <f t="array" ref="AB387">IF(ISERROR(INDEX(Jornadas[id],ROW()-5)),"",Y387+Z387-AA387)</f>
        <v/>
      </c>
      <c r="AC387" s="2" t="str" cm="1">
        <f t="array" ref="AC387">IF(ISERROR(INDEX(Jornadas[id],ROW()-5)),"",COUNTIFS(_Cortes!$C:$C,INDEX(Jornadas[id],ROW()-5),_Cortes!$B:$B,LOOKUP($AC$4,_Barberos!$B:$B,_Barberos!$A:$A)))</f>
        <v/>
      </c>
      <c r="AD387" s="21" t="str" cm="1">
        <f t="array" ref="AD387">IF(ISERROR(INDEX(Jornadas[id],ROW()-5)),"",INT(SUMIFS(Cortes[importe],Cortes[id_jornada],INDEX(Jornadas[id],ROW()-5),Cortes[id_barbero],LOOKUP($AC$4,Barberos[nombre],Barberos[id]))*(INDEX(Jornadas[comision_barberos],1)/100)))</f>
        <v/>
      </c>
      <c r="AE387" s="21" t="str" cm="1">
        <f t="array" ref="AE387">IF(ISERROR(INDEX(Jornadas[id],ROW()-5)),"",SUMIFS(Cortes[propina],Cortes[id_jornada],INDEX(Jornadas[id],ROW()-5),Cortes[id_barbero],LOOKUP($AC$4,Barberos[nombre],Barberos[id])))</f>
        <v/>
      </c>
      <c r="AF387" s="21" t="str" cm="1">
        <f t="array" ref="AF387">IF(ISERROR(INDEX(Jornadas[id],ROW()-5)),"",SUMIFS(Adelantos[importe],Adelantos[id_jornada],INDEX(Jornadas[id],ROW()-5),Adelantos[id_barbero],LOOKUP($AC$4,Barberos[nombre],Barberos[id])))</f>
        <v/>
      </c>
      <c r="AG387" s="21" t="str" cm="1">
        <f t="array" ref="AG387">IF(ISERROR(INDEX(Jornadas[id],ROW()-5)),"",AD387+AE387-AF387)</f>
        <v/>
      </c>
      <c r="AH387" s="2" t="str" cm="1">
        <f t="array" ref="AH387">IF(ISERROR(INDEX(Jornadas[id],ROW()-5)),"",COUNTIFS(_Cortes!$C:$C,INDEX(Jornadas[id],ROW()-5),_Cortes!$B:$B,LOOKUP($AH$4,_Barberos!$B:$B,_Barberos!$A:$A)))</f>
        <v/>
      </c>
      <c r="AI387" s="21" t="str" cm="1">
        <f t="array" ref="AI387">IF(ISERROR(INDEX(Jornadas[id],ROW()-5)),"",INT(SUMIFS(Cortes[importe],Cortes[id_jornada],INDEX(Jornadas[id],ROW()-5),Cortes[id_barbero],LOOKUP($AH$4,Barberos[nombre],Barberos[id]))*(INDEX(Jornadas[comision_barberos],1)/100)))</f>
        <v/>
      </c>
      <c r="AJ387" s="21" t="str" cm="1">
        <f t="array" ref="AJ387">IF(ISERROR(INDEX(Jornadas[id],ROW()-5)),"",SUMIFS(Cortes[propina],Cortes[id_jornada],INDEX(Jornadas[id],ROW()-5),Cortes[id_barbero],LOOKUP($AH$4,Barberos[nombre],Barberos[id])))</f>
        <v/>
      </c>
      <c r="AK387" s="21" t="str" cm="1">
        <f t="array" ref="AK387">IF(ISERROR(INDEX(Jornadas[id],ROW()-5)),"",SUMIFS(Adelantos[importe],Adelantos[id_jornada],INDEX(Jornadas[id],ROW()-5),Adelantos[id_barbero],LOOKUP($AH$4,Barberos[nombre],Barberos[id])))</f>
        <v/>
      </c>
      <c r="AL387" s="21" t="str" cm="1">
        <f t="array" ref="AL387">IF(ISERROR(INDEX(Jornadas[id],ROW()-5)),"",AI387+AJ387-AK387)</f>
        <v/>
      </c>
      <c r="AM387" s="2" t="str" cm="1">
        <f t="array" ref="AM387">IF(ISERROR(INDEX(Jornadas[id],ROW()-5)),"",COUNTIFS(_Cortes!$C:$C,INDEX(Jornadas[id],ROW()-5),_Cortes!$B:$B,LOOKUP($AM$4,_Barberos!$B:$B,_Barberos!$A:$A)))</f>
        <v/>
      </c>
      <c r="AN387" s="21" t="str" cm="1">
        <f t="array" ref="AN387">IF(ISERROR(INDEX(Jornadas[id],ROW()-5)),"",INT(SUMIFS(Cortes[importe],Cortes[id_jornada],INDEX(Jornadas[id],ROW()-5),Cortes[id_barbero],LOOKUP($AM$4,Barberos[nombre],Barberos[id]))*(INDEX(Jornadas[comision_barberos],1)/100)))</f>
        <v/>
      </c>
      <c r="AO387" s="21" t="str" cm="1">
        <f t="array" ref="AO387">IF(ISERROR(INDEX(Jornadas[id],ROW()-5)),"",SUMIFS(Cortes[propina],Cortes[id_jornada],INDEX(Jornadas[id],ROW()-5),Cortes[id_barbero],LOOKUP($AM$4,Barberos[nombre],Barberos[id])))</f>
        <v/>
      </c>
      <c r="AP387" s="21" t="str" cm="1">
        <f t="array" ref="AP387">IF(ISERROR(INDEX(Jornadas[id],ROW()-5)),"",SUMIFS(Adelantos[importe],Adelantos[id_jornada],INDEX(Jornadas[id],ROW()-5),Adelantos[id_barbero],LOOKUP($AM$4,Barberos[nombre],Barberos[id])))</f>
        <v/>
      </c>
      <c r="AQ387" s="21" t="str" cm="1">
        <f t="array" ref="AQ387">IF(ISERROR(INDEX(Jornadas[id],ROW()-5)),"",AN387+AO387-AP387)</f>
        <v/>
      </c>
      <c r="AR387" s="2" t="str" cm="1">
        <f t="array" ref="AR387">IF(ISERROR(INDEX(Jornadas[id],ROW()-5)),"",COUNTIFS(_Cortes!$C:$C,INDEX(Jornadas[id],ROW()-5),_Cortes!$B:$B,LOOKUP($AR$4,_Barberos!$B:$B,_Barberos!$A:$A)))</f>
        <v/>
      </c>
      <c r="AS387" s="21" t="str" cm="1">
        <f t="array" ref="AS387">IF(ISERROR(INDEX(Jornadas[id],ROW()-5)),"",INT(SUMIFS(Cortes[importe],Cortes[id_jornada],INDEX(Jornadas[id],ROW()-5),Cortes[id_barbero],LOOKUP($AR$4,Barberos[nombre],Barberos[id]))*(INDEX(Jornadas[comision_barberos],1)/100)))</f>
        <v/>
      </c>
      <c r="AT387" s="21" t="str" cm="1">
        <f t="array" ref="AT387">IF(ISERROR(INDEX(Jornadas[id],ROW()-5)),"",SUMIFS(Cortes[propina],Cortes[id_jornada],INDEX(Jornadas[id],ROW()-5),Cortes[id_barbero],LOOKUP($AR$4,Barberos[nombre],Barberos[id])))</f>
        <v/>
      </c>
      <c r="AU387" s="21" t="str" cm="1">
        <f t="array" ref="AU387">IF(ISERROR(INDEX(Jornadas[id],ROW()-5)),"",SUMIFS(Adelantos[importe],Adelantos[id_jornada],INDEX(Jornadas[id],ROW()-5),Adelantos[id_barbero],LOOKUP($AR$4,Barberos[nombre],Barberos[id])))</f>
        <v/>
      </c>
      <c r="AV387" s="21" t="str" cm="1">
        <f t="array" ref="AV387">IF(ISERROR(INDEX(Jornadas[id],ROW()-5)),"",AS387+AT387-AU387)</f>
        <v/>
      </c>
    </row>
    <row r="388" spans="1:48" ht="15" hidden="1" customHeight="1" x14ac:dyDescent="0.3">
      <c r="A388" s="53" t="str">
        <f t="shared" si="5"/>
        <v/>
      </c>
      <c r="B388" s="54"/>
      <c r="C388" s="38" t="str" cm="1">
        <f t="array" ref="C388">IF(ISERROR(INDEX(Jornadas[id],ROW()-5)),"",INDEX(Jornadas[fecha],ROW()-5))</f>
        <v/>
      </c>
      <c r="D388" s="1" t="str" cm="1">
        <f t="array" ref="D388">IF(ISERROR(INDEX(Jornadas[id],ROW()-5)),"",COUNTIFS(_Cortes!$C:$C,INDEX(Jornadas[id],ROW()-5),_Cortes!$B:$B,LOOKUP($D$4,_Barberos!$B:$B,_Barberos!$A:$A)))</f>
        <v/>
      </c>
      <c r="E388" s="20" t="str" cm="1">
        <f t="array" ref="E388">IF(ISERROR(INDEX(Jornadas[id],ROW()-5)),"",INT(SUMIFS(Cortes[importe],Cortes[id_jornada],INDEX(Jornadas[id],ROW()-5),Cortes[id_barbero],LOOKUP($D$4,Barberos[nombre],Barberos[id]))*(INDEX(Jornadas[comision_barberos],1)/100)))</f>
        <v/>
      </c>
      <c r="F388" s="20" t="str" cm="1">
        <f t="array" ref="F388">IF(ISERROR(INDEX(Jornadas[id],ROW()-5)),"",SUMIFS(Cortes[propina],Cortes[id_jornada],INDEX(Jornadas[id],ROW()-5),Cortes[id_barbero],LOOKUP($D$4,Barberos[nombre],Barberos[id])))</f>
        <v/>
      </c>
      <c r="G388" s="20" t="str" cm="1">
        <f t="array" ref="G388">IF(ISERROR(INDEX(Jornadas[id],ROW()-5)),"",SUMIFS(Adelantos[importe],Adelantos[id_jornada],INDEX(Jornadas[id],ROW()-5),Adelantos[id_barbero],LOOKUP($D$4,Barberos[nombre],Barberos[id])))</f>
        <v/>
      </c>
      <c r="H388" s="20" t="str" cm="1">
        <f t="array" ref="H388">IF(ISERROR(INDEX(Jornadas[id],ROW()-5)),"",E388+F388-G388)</f>
        <v/>
      </c>
      <c r="I388" s="1" t="str" cm="1">
        <f t="array" ref="I388">IF(ISERROR(INDEX(Jornadas[id],ROW()-5)),"",COUNTIFS(_Cortes!$C:$C,INDEX(Jornadas[id],ROW()-5),_Cortes!$B:$B,LOOKUP($I$4,_Barberos!$B:$B,_Barberos!$A:$A)))</f>
        <v/>
      </c>
      <c r="J388" s="20" t="str" cm="1">
        <f t="array" ref="J388">IF(ISERROR(INDEX(Jornadas[id],ROW()-5)),"",INT(SUMIFS(Cortes[importe],Cortes[id_jornada],INDEX(Jornadas[id],ROW()-5),Cortes[id_barbero],LOOKUP($I$4,Barberos[nombre],Barberos[id]))*(INDEX(Jornadas[comision_barberos],1)/100)))</f>
        <v/>
      </c>
      <c r="K388" s="20" t="str" cm="1">
        <f t="array" ref="K388">IF(ISERROR(INDEX(Jornadas[id],ROW()-5)),"",SUMIFS(Cortes[propina],Cortes[id_jornada],INDEX(Jornadas[id],ROW()-5),Cortes[id_barbero],LOOKUP($I$4,Barberos[nombre],Barberos[id])))</f>
        <v/>
      </c>
      <c r="L388" s="20" t="str" cm="1">
        <f t="array" ref="L388">IF(ISERROR(INDEX(Jornadas[id],ROW()-5)),"",SUMIFS(Adelantos[importe],Adelantos[id_jornada],INDEX(Jornadas[id],ROW()-5),Adelantos[id_barbero],LOOKUP($I$4,Barberos[nombre],Barberos[id])))</f>
        <v/>
      </c>
      <c r="M388" s="20" t="str" cm="1">
        <f t="array" ref="M388">IF(ISERROR(INDEX(Jornadas[id],ROW()-5)),"",J388+K388-L388)</f>
        <v/>
      </c>
      <c r="N388" s="1" t="str" cm="1">
        <f t="array" ref="N388">IF(ISERROR(INDEX(Jornadas[id],ROW()-5)),"",COUNTIFS(_Cortes!$C:$C,INDEX(Jornadas[id],ROW()-5),_Cortes!$B:$B,LOOKUP($N$4,_Barberos!$B:$B,_Barberos!$A:$A)))</f>
        <v/>
      </c>
      <c r="O388" s="20" t="str" cm="1">
        <f t="array" ref="O388">IF(ISERROR(INDEX(Jornadas[id],ROW()-5)),"",INT(SUMIFS(Cortes[importe],Cortes[id_jornada],INDEX(Jornadas[id],ROW()-5),Cortes[id_barbero],LOOKUP($N$4,Barberos[nombre],Barberos[id]))*(INDEX(Jornadas[comision_barberos],1)/100)))</f>
        <v/>
      </c>
      <c r="P388" s="20" t="str" cm="1">
        <f t="array" ref="P388">IF(ISERROR(INDEX(Jornadas[id],ROW()-5)),"",SUMIFS(Cortes[propina],Cortes[id_jornada],INDEX(Jornadas[id],ROW()-5),Cortes[id_barbero],LOOKUP($N$4,Barberos[nombre],Barberos[id])))</f>
        <v/>
      </c>
      <c r="Q388" s="20" t="str" cm="1">
        <f t="array" ref="Q388">IF(ISERROR(INDEX(Jornadas[id],ROW()-5)),"",SUMIFS(Adelantos[importe],Adelantos[id_jornada],INDEX(Jornadas[id],ROW()-5),Adelantos[id_barbero],LOOKUP($N$4,Barberos[nombre],Barberos[id])))</f>
        <v/>
      </c>
      <c r="R388" s="20" t="str" cm="1">
        <f t="array" ref="R388">IF(ISERROR(INDEX(Jornadas[id],ROW()-5)),"",O388+P388-Q388)</f>
        <v/>
      </c>
      <c r="S388" s="1" t="str" cm="1">
        <f t="array" ref="S388">IF(ISERROR(INDEX(Jornadas[id],ROW()-5)),"",COUNTIFS(_Cortes!$C:$C,INDEX(Jornadas[id],ROW()-5),_Cortes!$B:$B,LOOKUP($S$4,_Barberos!$B:$B,_Barberos!$A:$A)))</f>
        <v/>
      </c>
      <c r="T388" s="20" t="str" cm="1">
        <f t="array" ref="T388">IF(ISERROR(INDEX(Jornadas[id],ROW()-5)),"",INT(SUMIFS(Cortes[importe],Cortes[id_jornada],INDEX(Jornadas[id],ROW()-5),Cortes[id_barbero],LOOKUP($S$4,Barberos[nombre],Barberos[id]))*(INDEX(Jornadas[comision_barberos],1)/100)))</f>
        <v/>
      </c>
      <c r="U388" s="20" t="str" cm="1">
        <f t="array" ref="U388">IF(ISERROR(INDEX(Jornadas[id],ROW()-5)),"",SUMIFS(Cortes[propina],Cortes[id_jornada],INDEX(Jornadas[id],ROW()-5),Cortes[id_barbero],LOOKUP($S$4,Barberos[nombre],Barberos[id])))</f>
        <v/>
      </c>
      <c r="V388" s="20" t="str" cm="1">
        <f t="array" ref="V388">IF(ISERROR(INDEX(Jornadas[id],ROW()-5)),"",SUMIFS(Adelantos[importe],Adelantos[id_jornada],INDEX(Jornadas[id],ROW()-5),Adelantos[id_barbero],LOOKUP($S$4,Barberos[nombre],Barberos[id])))</f>
        <v/>
      </c>
      <c r="W388" s="20" t="str" cm="1">
        <f t="array" ref="W388">IF(ISERROR(INDEX(Jornadas[id],ROW()-5)),"",T388+U388-V388)</f>
        <v/>
      </c>
      <c r="X388" s="1" t="str" cm="1">
        <f t="array" ref="X388">IF(ISERROR(INDEX(Jornadas[id],ROW()-5)),"",COUNTIFS(_Cortes!$C:$C,INDEX(Jornadas[id],ROW()-5),_Cortes!$B:$B,LOOKUP($X$4,_Barberos!$B:$B,_Barberos!$A:$A)))</f>
        <v/>
      </c>
      <c r="Y388" s="20" t="str" cm="1">
        <f t="array" ref="Y388">IF(ISERROR(INDEX(Jornadas[id],ROW()-5)),"",INT(SUMIFS(Cortes[importe],Cortes[id_jornada],INDEX(Jornadas[id],ROW()-5),Cortes[id_barbero],LOOKUP($X$4,Barberos[nombre],Barberos[id]))*(INDEX(Jornadas[comision_barberos],1)/100)))</f>
        <v/>
      </c>
      <c r="Z388" s="20" t="str" cm="1">
        <f t="array" ref="Z388">IF(ISERROR(INDEX(Jornadas[id],ROW()-5)),"",SUMIFS(Cortes[propina],Cortes[id_jornada],INDEX(Jornadas[id],ROW()-5),Cortes[id_barbero],LOOKUP($X$4,Barberos[nombre],Barberos[id])))</f>
        <v/>
      </c>
      <c r="AA388" s="20" t="str" cm="1">
        <f t="array" ref="AA388">IF(ISERROR(INDEX(Jornadas[id],ROW()-5)),"",SUMIFS(Adelantos[importe],Adelantos[id_jornada],INDEX(Jornadas[id],ROW()-5),Adelantos[id_barbero],LOOKUP($X$4,Barberos[nombre],Barberos[id])))</f>
        <v/>
      </c>
      <c r="AB388" s="20" t="str" cm="1">
        <f t="array" ref="AB388">IF(ISERROR(INDEX(Jornadas[id],ROW()-5)),"",Y388+Z388-AA388)</f>
        <v/>
      </c>
      <c r="AC388" s="1" t="str" cm="1">
        <f t="array" ref="AC388">IF(ISERROR(INDEX(Jornadas[id],ROW()-5)),"",COUNTIFS(_Cortes!$C:$C,INDEX(Jornadas[id],ROW()-5),_Cortes!$B:$B,LOOKUP($AC$4,_Barberos!$B:$B,_Barberos!$A:$A)))</f>
        <v/>
      </c>
      <c r="AD388" s="20" t="str" cm="1">
        <f t="array" ref="AD388">IF(ISERROR(INDEX(Jornadas[id],ROW()-5)),"",INT(SUMIFS(Cortes[importe],Cortes[id_jornada],INDEX(Jornadas[id],ROW()-5),Cortes[id_barbero],LOOKUP($AC$4,Barberos[nombre],Barberos[id]))*(INDEX(Jornadas[comision_barberos],1)/100)))</f>
        <v/>
      </c>
      <c r="AE388" s="20" t="str" cm="1">
        <f t="array" ref="AE388">IF(ISERROR(INDEX(Jornadas[id],ROW()-5)),"",SUMIFS(Cortes[propina],Cortes[id_jornada],INDEX(Jornadas[id],ROW()-5),Cortes[id_barbero],LOOKUP($AC$4,Barberos[nombre],Barberos[id])))</f>
        <v/>
      </c>
      <c r="AF388" s="20" t="str" cm="1">
        <f t="array" ref="AF388">IF(ISERROR(INDEX(Jornadas[id],ROW()-5)),"",SUMIFS(Adelantos[importe],Adelantos[id_jornada],INDEX(Jornadas[id],ROW()-5),Adelantos[id_barbero],LOOKUP($AC$4,Barberos[nombre],Barberos[id])))</f>
        <v/>
      </c>
      <c r="AG388" s="20" t="str" cm="1">
        <f t="array" ref="AG388">IF(ISERROR(INDEX(Jornadas[id],ROW()-5)),"",AD388+AE388-AF388)</f>
        <v/>
      </c>
      <c r="AH388" s="1" t="str" cm="1">
        <f t="array" ref="AH388">IF(ISERROR(INDEX(Jornadas[id],ROW()-5)),"",COUNTIFS(_Cortes!$C:$C,INDEX(Jornadas[id],ROW()-5),_Cortes!$B:$B,LOOKUP($AH$4,_Barberos!$B:$B,_Barberos!$A:$A)))</f>
        <v/>
      </c>
      <c r="AI388" s="20" t="str" cm="1">
        <f t="array" ref="AI388">IF(ISERROR(INDEX(Jornadas[id],ROW()-5)),"",INT(SUMIFS(Cortes[importe],Cortes[id_jornada],INDEX(Jornadas[id],ROW()-5),Cortes[id_barbero],LOOKUP($AH$4,Barberos[nombre],Barberos[id]))*(INDEX(Jornadas[comision_barberos],1)/100)))</f>
        <v/>
      </c>
      <c r="AJ388" s="20" t="str" cm="1">
        <f t="array" ref="AJ388">IF(ISERROR(INDEX(Jornadas[id],ROW()-5)),"",SUMIFS(Cortes[propina],Cortes[id_jornada],INDEX(Jornadas[id],ROW()-5),Cortes[id_barbero],LOOKUP($AH$4,Barberos[nombre],Barberos[id])))</f>
        <v/>
      </c>
      <c r="AK388" s="20" t="str" cm="1">
        <f t="array" ref="AK388">IF(ISERROR(INDEX(Jornadas[id],ROW()-5)),"",SUMIFS(Adelantos[importe],Adelantos[id_jornada],INDEX(Jornadas[id],ROW()-5),Adelantos[id_barbero],LOOKUP($AH$4,Barberos[nombre],Barberos[id])))</f>
        <v/>
      </c>
      <c r="AL388" s="20" t="str" cm="1">
        <f t="array" ref="AL388">IF(ISERROR(INDEX(Jornadas[id],ROW()-5)),"",AI388+AJ388-AK388)</f>
        <v/>
      </c>
      <c r="AM388" s="1" t="str" cm="1">
        <f t="array" ref="AM388">IF(ISERROR(INDEX(Jornadas[id],ROW()-5)),"",COUNTIFS(_Cortes!$C:$C,INDEX(Jornadas[id],ROW()-5),_Cortes!$B:$B,LOOKUP($AM$4,_Barberos!$B:$B,_Barberos!$A:$A)))</f>
        <v/>
      </c>
      <c r="AN388" s="20" t="str" cm="1">
        <f t="array" ref="AN388">IF(ISERROR(INDEX(Jornadas[id],ROW()-5)),"",INT(SUMIFS(Cortes[importe],Cortes[id_jornada],INDEX(Jornadas[id],ROW()-5),Cortes[id_barbero],LOOKUP($AM$4,Barberos[nombre],Barberos[id]))*(INDEX(Jornadas[comision_barberos],1)/100)))</f>
        <v/>
      </c>
      <c r="AO388" s="20" t="str" cm="1">
        <f t="array" ref="AO388">IF(ISERROR(INDEX(Jornadas[id],ROW()-5)),"",SUMIFS(Cortes[propina],Cortes[id_jornada],INDEX(Jornadas[id],ROW()-5),Cortes[id_barbero],LOOKUP($AM$4,Barberos[nombre],Barberos[id])))</f>
        <v/>
      </c>
      <c r="AP388" s="20" t="str" cm="1">
        <f t="array" ref="AP388">IF(ISERROR(INDEX(Jornadas[id],ROW()-5)),"",SUMIFS(Adelantos[importe],Adelantos[id_jornada],INDEX(Jornadas[id],ROW()-5),Adelantos[id_barbero],LOOKUP($AM$4,Barberos[nombre],Barberos[id])))</f>
        <v/>
      </c>
      <c r="AQ388" s="20" t="str" cm="1">
        <f t="array" ref="AQ388">IF(ISERROR(INDEX(Jornadas[id],ROW()-5)),"",AN388+AO388-AP388)</f>
        <v/>
      </c>
      <c r="AR388" s="1" t="str" cm="1">
        <f t="array" ref="AR388">IF(ISERROR(INDEX(Jornadas[id],ROW()-5)),"",COUNTIFS(_Cortes!$C:$C,INDEX(Jornadas[id],ROW()-5),_Cortes!$B:$B,LOOKUP($AR$4,_Barberos!$B:$B,_Barberos!$A:$A)))</f>
        <v/>
      </c>
      <c r="AS388" s="20" t="str" cm="1">
        <f t="array" ref="AS388">IF(ISERROR(INDEX(Jornadas[id],ROW()-5)),"",INT(SUMIFS(Cortes[importe],Cortes[id_jornada],INDEX(Jornadas[id],ROW()-5),Cortes[id_barbero],LOOKUP($AR$4,Barberos[nombre],Barberos[id]))*(INDEX(Jornadas[comision_barberos],1)/100)))</f>
        <v/>
      </c>
      <c r="AT388" s="20" t="str" cm="1">
        <f t="array" ref="AT388">IF(ISERROR(INDEX(Jornadas[id],ROW()-5)),"",SUMIFS(Cortes[propina],Cortes[id_jornada],INDEX(Jornadas[id],ROW()-5),Cortes[id_barbero],LOOKUP($AR$4,Barberos[nombre],Barberos[id])))</f>
        <v/>
      </c>
      <c r="AU388" s="20" t="str" cm="1">
        <f t="array" ref="AU388">IF(ISERROR(INDEX(Jornadas[id],ROW()-5)),"",SUMIFS(Adelantos[importe],Adelantos[id_jornada],INDEX(Jornadas[id],ROW()-5),Adelantos[id_barbero],LOOKUP($AR$4,Barberos[nombre],Barberos[id])))</f>
        <v/>
      </c>
      <c r="AV388" s="20" t="str" cm="1">
        <f t="array" ref="AV388">IF(ISERROR(INDEX(Jornadas[id],ROW()-5)),"",AS388+AT388-AU388)</f>
        <v/>
      </c>
    </row>
    <row r="389" spans="1:48" ht="15" hidden="1" customHeight="1" x14ac:dyDescent="0.3">
      <c r="A389" s="51" t="str">
        <f t="shared" si="5"/>
        <v/>
      </c>
      <c r="B389" s="52"/>
      <c r="C389" s="36" t="str" cm="1">
        <f t="array" ref="C389">IF(ISERROR(INDEX(Jornadas[id],ROW()-5)),"",INDEX(Jornadas[fecha],ROW()-5))</f>
        <v/>
      </c>
      <c r="D389" s="2" t="str" cm="1">
        <f t="array" ref="D389">IF(ISERROR(INDEX(Jornadas[id],ROW()-5)),"",COUNTIFS(_Cortes!$C:$C,INDEX(Jornadas[id],ROW()-5),_Cortes!$B:$B,LOOKUP($D$4,_Barberos!$B:$B,_Barberos!$A:$A)))</f>
        <v/>
      </c>
      <c r="E389" s="21" t="str" cm="1">
        <f t="array" ref="E389">IF(ISERROR(INDEX(Jornadas[id],ROW()-5)),"",INT(SUMIFS(Cortes[importe],Cortes[id_jornada],INDEX(Jornadas[id],ROW()-5),Cortes[id_barbero],LOOKUP($D$4,Barberos[nombre],Barberos[id]))*(INDEX(Jornadas[comision_barberos],1)/100)))</f>
        <v/>
      </c>
      <c r="F389" s="21" t="str" cm="1">
        <f t="array" ref="F389">IF(ISERROR(INDEX(Jornadas[id],ROW()-5)),"",SUMIFS(Cortes[propina],Cortes[id_jornada],INDEX(Jornadas[id],ROW()-5),Cortes[id_barbero],LOOKUP($D$4,Barberos[nombre],Barberos[id])))</f>
        <v/>
      </c>
      <c r="G389" s="21" t="str" cm="1">
        <f t="array" ref="G389">IF(ISERROR(INDEX(Jornadas[id],ROW()-5)),"",SUMIFS(Adelantos[importe],Adelantos[id_jornada],INDEX(Jornadas[id],ROW()-5),Adelantos[id_barbero],LOOKUP($D$4,Barberos[nombre],Barberos[id])))</f>
        <v/>
      </c>
      <c r="H389" s="21" t="str" cm="1">
        <f t="array" ref="H389">IF(ISERROR(INDEX(Jornadas[id],ROW()-5)),"",E389+F389-G389)</f>
        <v/>
      </c>
      <c r="I389" s="2" t="str" cm="1">
        <f t="array" ref="I389">IF(ISERROR(INDEX(Jornadas[id],ROW()-5)),"",COUNTIFS(_Cortes!$C:$C,INDEX(Jornadas[id],ROW()-5),_Cortes!$B:$B,LOOKUP($I$4,_Barberos!$B:$B,_Barberos!$A:$A)))</f>
        <v/>
      </c>
      <c r="J389" s="21" t="str" cm="1">
        <f t="array" ref="J389">IF(ISERROR(INDEX(Jornadas[id],ROW()-5)),"",INT(SUMIFS(Cortes[importe],Cortes[id_jornada],INDEX(Jornadas[id],ROW()-5),Cortes[id_barbero],LOOKUP($I$4,Barberos[nombre],Barberos[id]))*(INDEX(Jornadas[comision_barberos],1)/100)))</f>
        <v/>
      </c>
      <c r="K389" s="21" t="str" cm="1">
        <f t="array" ref="K389">IF(ISERROR(INDEX(Jornadas[id],ROW()-5)),"",SUMIFS(Cortes[propina],Cortes[id_jornada],INDEX(Jornadas[id],ROW()-5),Cortes[id_barbero],LOOKUP($I$4,Barberos[nombre],Barberos[id])))</f>
        <v/>
      </c>
      <c r="L389" s="21" t="str" cm="1">
        <f t="array" ref="L389">IF(ISERROR(INDEX(Jornadas[id],ROW()-5)),"",SUMIFS(Adelantos[importe],Adelantos[id_jornada],INDEX(Jornadas[id],ROW()-5),Adelantos[id_barbero],LOOKUP($I$4,Barberos[nombre],Barberos[id])))</f>
        <v/>
      </c>
      <c r="M389" s="21" t="str" cm="1">
        <f t="array" ref="M389">IF(ISERROR(INDEX(Jornadas[id],ROW()-5)),"",J389+K389-L389)</f>
        <v/>
      </c>
      <c r="N389" s="2" t="str" cm="1">
        <f t="array" ref="N389">IF(ISERROR(INDEX(Jornadas[id],ROW()-5)),"",COUNTIFS(_Cortes!$C:$C,INDEX(Jornadas[id],ROW()-5),_Cortes!$B:$B,LOOKUP($N$4,_Barberos!$B:$B,_Barberos!$A:$A)))</f>
        <v/>
      </c>
      <c r="O389" s="21" t="str" cm="1">
        <f t="array" ref="O389">IF(ISERROR(INDEX(Jornadas[id],ROW()-5)),"",INT(SUMIFS(Cortes[importe],Cortes[id_jornada],INDEX(Jornadas[id],ROW()-5),Cortes[id_barbero],LOOKUP($N$4,Barberos[nombre],Barberos[id]))*(INDEX(Jornadas[comision_barberos],1)/100)))</f>
        <v/>
      </c>
      <c r="P389" s="21" t="str" cm="1">
        <f t="array" ref="P389">IF(ISERROR(INDEX(Jornadas[id],ROW()-5)),"",SUMIFS(Cortes[propina],Cortes[id_jornada],INDEX(Jornadas[id],ROW()-5),Cortes[id_barbero],LOOKUP($N$4,Barberos[nombre],Barberos[id])))</f>
        <v/>
      </c>
      <c r="Q389" s="21" t="str" cm="1">
        <f t="array" ref="Q389">IF(ISERROR(INDEX(Jornadas[id],ROW()-5)),"",SUMIFS(Adelantos[importe],Adelantos[id_jornada],INDEX(Jornadas[id],ROW()-5),Adelantos[id_barbero],LOOKUP($N$4,Barberos[nombre],Barberos[id])))</f>
        <v/>
      </c>
      <c r="R389" s="21" t="str" cm="1">
        <f t="array" ref="R389">IF(ISERROR(INDEX(Jornadas[id],ROW()-5)),"",O389+P389-Q389)</f>
        <v/>
      </c>
      <c r="S389" s="2" t="str" cm="1">
        <f t="array" ref="S389">IF(ISERROR(INDEX(Jornadas[id],ROW()-5)),"",COUNTIFS(_Cortes!$C:$C,INDEX(Jornadas[id],ROW()-5),_Cortes!$B:$B,LOOKUP($S$4,_Barberos!$B:$B,_Barberos!$A:$A)))</f>
        <v/>
      </c>
      <c r="T389" s="21" t="str" cm="1">
        <f t="array" ref="T389">IF(ISERROR(INDEX(Jornadas[id],ROW()-5)),"",INT(SUMIFS(Cortes[importe],Cortes[id_jornada],INDEX(Jornadas[id],ROW()-5),Cortes[id_barbero],LOOKUP($S$4,Barberos[nombre],Barberos[id]))*(INDEX(Jornadas[comision_barberos],1)/100)))</f>
        <v/>
      </c>
      <c r="U389" s="21" t="str" cm="1">
        <f t="array" ref="U389">IF(ISERROR(INDEX(Jornadas[id],ROW()-5)),"",SUMIFS(Cortes[propina],Cortes[id_jornada],INDEX(Jornadas[id],ROW()-5),Cortes[id_barbero],LOOKUP($S$4,Barberos[nombre],Barberos[id])))</f>
        <v/>
      </c>
      <c r="V389" s="21" t="str" cm="1">
        <f t="array" ref="V389">IF(ISERROR(INDEX(Jornadas[id],ROW()-5)),"",SUMIFS(Adelantos[importe],Adelantos[id_jornada],INDEX(Jornadas[id],ROW()-5),Adelantos[id_barbero],LOOKUP($S$4,Barberos[nombre],Barberos[id])))</f>
        <v/>
      </c>
      <c r="W389" s="21" t="str" cm="1">
        <f t="array" ref="W389">IF(ISERROR(INDEX(Jornadas[id],ROW()-5)),"",T389+U389-V389)</f>
        <v/>
      </c>
      <c r="X389" s="2" t="str" cm="1">
        <f t="array" ref="X389">IF(ISERROR(INDEX(Jornadas[id],ROW()-5)),"",COUNTIFS(_Cortes!$C:$C,INDEX(Jornadas[id],ROW()-5),_Cortes!$B:$B,LOOKUP($X$4,_Barberos!$B:$B,_Barberos!$A:$A)))</f>
        <v/>
      </c>
      <c r="Y389" s="21" t="str" cm="1">
        <f t="array" ref="Y389">IF(ISERROR(INDEX(Jornadas[id],ROW()-5)),"",INT(SUMIFS(Cortes[importe],Cortes[id_jornada],INDEX(Jornadas[id],ROW()-5),Cortes[id_barbero],LOOKUP($X$4,Barberos[nombre],Barberos[id]))*(INDEX(Jornadas[comision_barberos],1)/100)))</f>
        <v/>
      </c>
      <c r="Z389" s="21" t="str" cm="1">
        <f t="array" ref="Z389">IF(ISERROR(INDEX(Jornadas[id],ROW()-5)),"",SUMIFS(Cortes[propina],Cortes[id_jornada],INDEX(Jornadas[id],ROW()-5),Cortes[id_barbero],LOOKUP($X$4,Barberos[nombre],Barberos[id])))</f>
        <v/>
      </c>
      <c r="AA389" s="21" t="str" cm="1">
        <f t="array" ref="AA389">IF(ISERROR(INDEX(Jornadas[id],ROW()-5)),"",SUMIFS(Adelantos[importe],Adelantos[id_jornada],INDEX(Jornadas[id],ROW()-5),Adelantos[id_barbero],LOOKUP($X$4,Barberos[nombre],Barberos[id])))</f>
        <v/>
      </c>
      <c r="AB389" s="21" t="str" cm="1">
        <f t="array" ref="AB389">IF(ISERROR(INDEX(Jornadas[id],ROW()-5)),"",Y389+Z389-AA389)</f>
        <v/>
      </c>
      <c r="AC389" s="2" t="str" cm="1">
        <f t="array" ref="AC389">IF(ISERROR(INDEX(Jornadas[id],ROW()-5)),"",COUNTIFS(_Cortes!$C:$C,INDEX(Jornadas[id],ROW()-5),_Cortes!$B:$B,LOOKUP($AC$4,_Barberos!$B:$B,_Barberos!$A:$A)))</f>
        <v/>
      </c>
      <c r="AD389" s="21" t="str" cm="1">
        <f t="array" ref="AD389">IF(ISERROR(INDEX(Jornadas[id],ROW()-5)),"",INT(SUMIFS(Cortes[importe],Cortes[id_jornada],INDEX(Jornadas[id],ROW()-5),Cortes[id_barbero],LOOKUP($AC$4,Barberos[nombre],Barberos[id]))*(INDEX(Jornadas[comision_barberos],1)/100)))</f>
        <v/>
      </c>
      <c r="AE389" s="21" t="str" cm="1">
        <f t="array" ref="AE389">IF(ISERROR(INDEX(Jornadas[id],ROW()-5)),"",SUMIFS(Cortes[propina],Cortes[id_jornada],INDEX(Jornadas[id],ROW()-5),Cortes[id_barbero],LOOKUP($AC$4,Barberos[nombre],Barberos[id])))</f>
        <v/>
      </c>
      <c r="AF389" s="21" t="str" cm="1">
        <f t="array" ref="AF389">IF(ISERROR(INDEX(Jornadas[id],ROW()-5)),"",SUMIFS(Adelantos[importe],Adelantos[id_jornada],INDEX(Jornadas[id],ROW()-5),Adelantos[id_barbero],LOOKUP($AC$4,Barberos[nombre],Barberos[id])))</f>
        <v/>
      </c>
      <c r="AG389" s="21" t="str" cm="1">
        <f t="array" ref="AG389">IF(ISERROR(INDEX(Jornadas[id],ROW()-5)),"",AD389+AE389-AF389)</f>
        <v/>
      </c>
      <c r="AH389" s="2" t="str" cm="1">
        <f t="array" ref="AH389">IF(ISERROR(INDEX(Jornadas[id],ROW()-5)),"",COUNTIFS(_Cortes!$C:$C,INDEX(Jornadas[id],ROW()-5),_Cortes!$B:$B,LOOKUP($AH$4,_Barberos!$B:$B,_Barberos!$A:$A)))</f>
        <v/>
      </c>
      <c r="AI389" s="21" t="str" cm="1">
        <f t="array" ref="AI389">IF(ISERROR(INDEX(Jornadas[id],ROW()-5)),"",INT(SUMIFS(Cortes[importe],Cortes[id_jornada],INDEX(Jornadas[id],ROW()-5),Cortes[id_barbero],LOOKUP($AH$4,Barberos[nombre],Barberos[id]))*(INDEX(Jornadas[comision_barberos],1)/100)))</f>
        <v/>
      </c>
      <c r="AJ389" s="21" t="str" cm="1">
        <f t="array" ref="AJ389">IF(ISERROR(INDEX(Jornadas[id],ROW()-5)),"",SUMIFS(Cortes[propina],Cortes[id_jornada],INDEX(Jornadas[id],ROW()-5),Cortes[id_barbero],LOOKUP($AH$4,Barberos[nombre],Barberos[id])))</f>
        <v/>
      </c>
      <c r="AK389" s="21" t="str" cm="1">
        <f t="array" ref="AK389">IF(ISERROR(INDEX(Jornadas[id],ROW()-5)),"",SUMIFS(Adelantos[importe],Adelantos[id_jornada],INDEX(Jornadas[id],ROW()-5),Adelantos[id_barbero],LOOKUP($AH$4,Barberos[nombre],Barberos[id])))</f>
        <v/>
      </c>
      <c r="AL389" s="21" t="str" cm="1">
        <f t="array" ref="AL389">IF(ISERROR(INDEX(Jornadas[id],ROW()-5)),"",AI389+AJ389-AK389)</f>
        <v/>
      </c>
      <c r="AM389" s="2" t="str" cm="1">
        <f t="array" ref="AM389">IF(ISERROR(INDEX(Jornadas[id],ROW()-5)),"",COUNTIFS(_Cortes!$C:$C,INDEX(Jornadas[id],ROW()-5),_Cortes!$B:$B,LOOKUP($AM$4,_Barberos!$B:$B,_Barberos!$A:$A)))</f>
        <v/>
      </c>
      <c r="AN389" s="21" t="str" cm="1">
        <f t="array" ref="AN389">IF(ISERROR(INDEX(Jornadas[id],ROW()-5)),"",INT(SUMIFS(Cortes[importe],Cortes[id_jornada],INDEX(Jornadas[id],ROW()-5),Cortes[id_barbero],LOOKUP($AM$4,Barberos[nombre],Barberos[id]))*(INDEX(Jornadas[comision_barberos],1)/100)))</f>
        <v/>
      </c>
      <c r="AO389" s="21" t="str" cm="1">
        <f t="array" ref="AO389">IF(ISERROR(INDEX(Jornadas[id],ROW()-5)),"",SUMIFS(Cortes[propina],Cortes[id_jornada],INDEX(Jornadas[id],ROW()-5),Cortes[id_barbero],LOOKUP($AM$4,Barberos[nombre],Barberos[id])))</f>
        <v/>
      </c>
      <c r="AP389" s="21" t="str" cm="1">
        <f t="array" ref="AP389">IF(ISERROR(INDEX(Jornadas[id],ROW()-5)),"",SUMIFS(Adelantos[importe],Adelantos[id_jornada],INDEX(Jornadas[id],ROW()-5),Adelantos[id_barbero],LOOKUP($AM$4,Barberos[nombre],Barberos[id])))</f>
        <v/>
      </c>
      <c r="AQ389" s="21" t="str" cm="1">
        <f t="array" ref="AQ389">IF(ISERROR(INDEX(Jornadas[id],ROW()-5)),"",AN389+AO389-AP389)</f>
        <v/>
      </c>
      <c r="AR389" s="2" t="str" cm="1">
        <f t="array" ref="AR389">IF(ISERROR(INDEX(Jornadas[id],ROW()-5)),"",COUNTIFS(_Cortes!$C:$C,INDEX(Jornadas[id],ROW()-5),_Cortes!$B:$B,LOOKUP($AR$4,_Barberos!$B:$B,_Barberos!$A:$A)))</f>
        <v/>
      </c>
      <c r="AS389" s="21" t="str" cm="1">
        <f t="array" ref="AS389">IF(ISERROR(INDEX(Jornadas[id],ROW()-5)),"",INT(SUMIFS(Cortes[importe],Cortes[id_jornada],INDEX(Jornadas[id],ROW()-5),Cortes[id_barbero],LOOKUP($AR$4,Barberos[nombre],Barberos[id]))*(INDEX(Jornadas[comision_barberos],1)/100)))</f>
        <v/>
      </c>
      <c r="AT389" s="21" t="str" cm="1">
        <f t="array" ref="AT389">IF(ISERROR(INDEX(Jornadas[id],ROW()-5)),"",SUMIFS(Cortes[propina],Cortes[id_jornada],INDEX(Jornadas[id],ROW()-5),Cortes[id_barbero],LOOKUP($AR$4,Barberos[nombre],Barberos[id])))</f>
        <v/>
      </c>
      <c r="AU389" s="21" t="str" cm="1">
        <f t="array" ref="AU389">IF(ISERROR(INDEX(Jornadas[id],ROW()-5)),"",SUMIFS(Adelantos[importe],Adelantos[id_jornada],INDEX(Jornadas[id],ROW()-5),Adelantos[id_barbero],LOOKUP($AR$4,Barberos[nombre],Barberos[id])))</f>
        <v/>
      </c>
      <c r="AV389" s="21" t="str" cm="1">
        <f t="array" ref="AV389">IF(ISERROR(INDEX(Jornadas[id],ROW()-5)),"",AS389+AT389-AU389)</f>
        <v/>
      </c>
    </row>
    <row r="390" spans="1:48" ht="15" hidden="1" customHeight="1" x14ac:dyDescent="0.3">
      <c r="A390" s="53" t="str">
        <f t="shared" si="5"/>
        <v/>
      </c>
      <c r="B390" s="54"/>
      <c r="C390" s="38" t="str" cm="1">
        <f t="array" ref="C390">IF(ISERROR(INDEX(Jornadas[id],ROW()-5)),"",INDEX(Jornadas[fecha],ROW()-5))</f>
        <v/>
      </c>
      <c r="D390" s="1" t="str" cm="1">
        <f t="array" ref="D390">IF(ISERROR(INDEX(Jornadas[id],ROW()-5)),"",COUNTIFS(_Cortes!$C:$C,INDEX(Jornadas[id],ROW()-5),_Cortes!$B:$B,LOOKUP($D$4,_Barberos!$B:$B,_Barberos!$A:$A)))</f>
        <v/>
      </c>
      <c r="E390" s="20" t="str" cm="1">
        <f t="array" ref="E390">IF(ISERROR(INDEX(Jornadas[id],ROW()-5)),"",INT(SUMIFS(Cortes[importe],Cortes[id_jornada],INDEX(Jornadas[id],ROW()-5),Cortes[id_barbero],LOOKUP($D$4,Barberos[nombre],Barberos[id]))*(INDEX(Jornadas[comision_barberos],1)/100)))</f>
        <v/>
      </c>
      <c r="F390" s="20" t="str" cm="1">
        <f t="array" ref="F390">IF(ISERROR(INDEX(Jornadas[id],ROW()-5)),"",SUMIFS(Cortes[propina],Cortes[id_jornada],INDEX(Jornadas[id],ROW()-5),Cortes[id_barbero],LOOKUP($D$4,Barberos[nombre],Barberos[id])))</f>
        <v/>
      </c>
      <c r="G390" s="20" t="str" cm="1">
        <f t="array" ref="G390">IF(ISERROR(INDEX(Jornadas[id],ROW()-5)),"",SUMIFS(Adelantos[importe],Adelantos[id_jornada],INDEX(Jornadas[id],ROW()-5),Adelantos[id_barbero],LOOKUP($D$4,Barberos[nombre],Barberos[id])))</f>
        <v/>
      </c>
      <c r="H390" s="20" t="str" cm="1">
        <f t="array" ref="H390">IF(ISERROR(INDEX(Jornadas[id],ROW()-5)),"",E390+F390-G390)</f>
        <v/>
      </c>
      <c r="I390" s="1" t="str" cm="1">
        <f t="array" ref="I390">IF(ISERROR(INDEX(Jornadas[id],ROW()-5)),"",COUNTIFS(_Cortes!$C:$C,INDEX(Jornadas[id],ROW()-5),_Cortes!$B:$B,LOOKUP($I$4,_Barberos!$B:$B,_Barberos!$A:$A)))</f>
        <v/>
      </c>
      <c r="J390" s="20" t="str" cm="1">
        <f t="array" ref="J390">IF(ISERROR(INDEX(Jornadas[id],ROW()-5)),"",INT(SUMIFS(Cortes[importe],Cortes[id_jornada],INDEX(Jornadas[id],ROW()-5),Cortes[id_barbero],LOOKUP($I$4,Barberos[nombre],Barberos[id]))*(INDEX(Jornadas[comision_barberos],1)/100)))</f>
        <v/>
      </c>
      <c r="K390" s="20" t="str" cm="1">
        <f t="array" ref="K390">IF(ISERROR(INDEX(Jornadas[id],ROW()-5)),"",SUMIFS(Cortes[propina],Cortes[id_jornada],INDEX(Jornadas[id],ROW()-5),Cortes[id_barbero],LOOKUP($I$4,Barberos[nombre],Barberos[id])))</f>
        <v/>
      </c>
      <c r="L390" s="20" t="str" cm="1">
        <f t="array" ref="L390">IF(ISERROR(INDEX(Jornadas[id],ROW()-5)),"",SUMIFS(Adelantos[importe],Adelantos[id_jornada],INDEX(Jornadas[id],ROW()-5),Adelantos[id_barbero],LOOKUP($I$4,Barberos[nombre],Barberos[id])))</f>
        <v/>
      </c>
      <c r="M390" s="20" t="str" cm="1">
        <f t="array" ref="M390">IF(ISERROR(INDEX(Jornadas[id],ROW()-5)),"",J390+K390-L390)</f>
        <v/>
      </c>
      <c r="N390" s="1" t="str" cm="1">
        <f t="array" ref="N390">IF(ISERROR(INDEX(Jornadas[id],ROW()-5)),"",COUNTIFS(_Cortes!$C:$C,INDEX(Jornadas[id],ROW()-5),_Cortes!$B:$B,LOOKUP($N$4,_Barberos!$B:$B,_Barberos!$A:$A)))</f>
        <v/>
      </c>
      <c r="O390" s="20" t="str" cm="1">
        <f t="array" ref="O390">IF(ISERROR(INDEX(Jornadas[id],ROW()-5)),"",INT(SUMIFS(Cortes[importe],Cortes[id_jornada],INDEX(Jornadas[id],ROW()-5),Cortes[id_barbero],LOOKUP($N$4,Barberos[nombre],Barberos[id]))*(INDEX(Jornadas[comision_barberos],1)/100)))</f>
        <v/>
      </c>
      <c r="P390" s="20" t="str" cm="1">
        <f t="array" ref="P390">IF(ISERROR(INDEX(Jornadas[id],ROW()-5)),"",SUMIFS(Cortes[propina],Cortes[id_jornada],INDEX(Jornadas[id],ROW()-5),Cortes[id_barbero],LOOKUP($N$4,Barberos[nombre],Barberos[id])))</f>
        <v/>
      </c>
      <c r="Q390" s="20" t="str" cm="1">
        <f t="array" ref="Q390">IF(ISERROR(INDEX(Jornadas[id],ROW()-5)),"",SUMIFS(Adelantos[importe],Adelantos[id_jornada],INDEX(Jornadas[id],ROW()-5),Adelantos[id_barbero],LOOKUP($N$4,Barberos[nombre],Barberos[id])))</f>
        <v/>
      </c>
      <c r="R390" s="20" t="str" cm="1">
        <f t="array" ref="R390">IF(ISERROR(INDEX(Jornadas[id],ROW()-5)),"",O390+P390-Q390)</f>
        <v/>
      </c>
      <c r="S390" s="1" t="str" cm="1">
        <f t="array" ref="S390">IF(ISERROR(INDEX(Jornadas[id],ROW()-5)),"",COUNTIFS(_Cortes!$C:$C,INDEX(Jornadas[id],ROW()-5),_Cortes!$B:$B,LOOKUP($S$4,_Barberos!$B:$B,_Barberos!$A:$A)))</f>
        <v/>
      </c>
      <c r="T390" s="20" t="str" cm="1">
        <f t="array" ref="T390">IF(ISERROR(INDEX(Jornadas[id],ROW()-5)),"",INT(SUMIFS(Cortes[importe],Cortes[id_jornada],INDEX(Jornadas[id],ROW()-5),Cortes[id_barbero],LOOKUP($S$4,Barberos[nombre],Barberos[id]))*(INDEX(Jornadas[comision_barberos],1)/100)))</f>
        <v/>
      </c>
      <c r="U390" s="20" t="str" cm="1">
        <f t="array" ref="U390">IF(ISERROR(INDEX(Jornadas[id],ROW()-5)),"",SUMIFS(Cortes[propina],Cortes[id_jornada],INDEX(Jornadas[id],ROW()-5),Cortes[id_barbero],LOOKUP($S$4,Barberos[nombre],Barberos[id])))</f>
        <v/>
      </c>
      <c r="V390" s="20" t="str" cm="1">
        <f t="array" ref="V390">IF(ISERROR(INDEX(Jornadas[id],ROW()-5)),"",SUMIFS(Adelantos[importe],Adelantos[id_jornada],INDEX(Jornadas[id],ROW()-5),Adelantos[id_barbero],LOOKUP($S$4,Barberos[nombre],Barberos[id])))</f>
        <v/>
      </c>
      <c r="W390" s="20" t="str" cm="1">
        <f t="array" ref="W390">IF(ISERROR(INDEX(Jornadas[id],ROW()-5)),"",T390+U390-V390)</f>
        <v/>
      </c>
      <c r="X390" s="1" t="str" cm="1">
        <f t="array" ref="X390">IF(ISERROR(INDEX(Jornadas[id],ROW()-5)),"",COUNTIFS(_Cortes!$C:$C,INDEX(Jornadas[id],ROW()-5),_Cortes!$B:$B,LOOKUP($X$4,_Barberos!$B:$B,_Barberos!$A:$A)))</f>
        <v/>
      </c>
      <c r="Y390" s="20" t="str" cm="1">
        <f t="array" ref="Y390">IF(ISERROR(INDEX(Jornadas[id],ROW()-5)),"",INT(SUMIFS(Cortes[importe],Cortes[id_jornada],INDEX(Jornadas[id],ROW()-5),Cortes[id_barbero],LOOKUP($X$4,Barberos[nombre],Barberos[id]))*(INDEX(Jornadas[comision_barberos],1)/100)))</f>
        <v/>
      </c>
      <c r="Z390" s="20" t="str" cm="1">
        <f t="array" ref="Z390">IF(ISERROR(INDEX(Jornadas[id],ROW()-5)),"",SUMIFS(Cortes[propina],Cortes[id_jornada],INDEX(Jornadas[id],ROW()-5),Cortes[id_barbero],LOOKUP($X$4,Barberos[nombre],Barberos[id])))</f>
        <v/>
      </c>
      <c r="AA390" s="20" t="str" cm="1">
        <f t="array" ref="AA390">IF(ISERROR(INDEX(Jornadas[id],ROW()-5)),"",SUMIFS(Adelantos[importe],Adelantos[id_jornada],INDEX(Jornadas[id],ROW()-5),Adelantos[id_barbero],LOOKUP($X$4,Barberos[nombre],Barberos[id])))</f>
        <v/>
      </c>
      <c r="AB390" s="20" t="str" cm="1">
        <f t="array" ref="AB390">IF(ISERROR(INDEX(Jornadas[id],ROW()-5)),"",Y390+Z390-AA390)</f>
        <v/>
      </c>
      <c r="AC390" s="1" t="str" cm="1">
        <f t="array" ref="AC390">IF(ISERROR(INDEX(Jornadas[id],ROW()-5)),"",COUNTIFS(_Cortes!$C:$C,INDEX(Jornadas[id],ROW()-5),_Cortes!$B:$B,LOOKUP($AC$4,_Barberos!$B:$B,_Barberos!$A:$A)))</f>
        <v/>
      </c>
      <c r="AD390" s="20" t="str" cm="1">
        <f t="array" ref="AD390">IF(ISERROR(INDEX(Jornadas[id],ROW()-5)),"",INT(SUMIFS(Cortes[importe],Cortes[id_jornada],INDEX(Jornadas[id],ROW()-5),Cortes[id_barbero],LOOKUP($AC$4,Barberos[nombre],Barberos[id]))*(INDEX(Jornadas[comision_barberos],1)/100)))</f>
        <v/>
      </c>
      <c r="AE390" s="20" t="str" cm="1">
        <f t="array" ref="AE390">IF(ISERROR(INDEX(Jornadas[id],ROW()-5)),"",SUMIFS(Cortes[propina],Cortes[id_jornada],INDEX(Jornadas[id],ROW()-5),Cortes[id_barbero],LOOKUP($AC$4,Barberos[nombre],Barberos[id])))</f>
        <v/>
      </c>
      <c r="AF390" s="20" t="str" cm="1">
        <f t="array" ref="AF390">IF(ISERROR(INDEX(Jornadas[id],ROW()-5)),"",SUMIFS(Adelantos[importe],Adelantos[id_jornada],INDEX(Jornadas[id],ROW()-5),Adelantos[id_barbero],LOOKUP($AC$4,Barberos[nombre],Barberos[id])))</f>
        <v/>
      </c>
      <c r="AG390" s="20" t="str" cm="1">
        <f t="array" ref="AG390">IF(ISERROR(INDEX(Jornadas[id],ROW()-5)),"",AD390+AE390-AF390)</f>
        <v/>
      </c>
      <c r="AH390" s="1" t="str" cm="1">
        <f t="array" ref="AH390">IF(ISERROR(INDEX(Jornadas[id],ROW()-5)),"",COUNTIFS(_Cortes!$C:$C,INDEX(Jornadas[id],ROW()-5),_Cortes!$B:$B,LOOKUP($AH$4,_Barberos!$B:$B,_Barberos!$A:$A)))</f>
        <v/>
      </c>
      <c r="AI390" s="20" t="str" cm="1">
        <f t="array" ref="AI390">IF(ISERROR(INDEX(Jornadas[id],ROW()-5)),"",INT(SUMIFS(Cortes[importe],Cortes[id_jornada],INDEX(Jornadas[id],ROW()-5),Cortes[id_barbero],LOOKUP($AH$4,Barberos[nombre],Barberos[id]))*(INDEX(Jornadas[comision_barberos],1)/100)))</f>
        <v/>
      </c>
      <c r="AJ390" s="20" t="str" cm="1">
        <f t="array" ref="AJ390">IF(ISERROR(INDEX(Jornadas[id],ROW()-5)),"",SUMIFS(Cortes[propina],Cortes[id_jornada],INDEX(Jornadas[id],ROW()-5),Cortes[id_barbero],LOOKUP($AH$4,Barberos[nombre],Barberos[id])))</f>
        <v/>
      </c>
      <c r="AK390" s="20" t="str" cm="1">
        <f t="array" ref="AK390">IF(ISERROR(INDEX(Jornadas[id],ROW()-5)),"",SUMIFS(Adelantos[importe],Adelantos[id_jornada],INDEX(Jornadas[id],ROW()-5),Adelantos[id_barbero],LOOKUP($AH$4,Barberos[nombre],Barberos[id])))</f>
        <v/>
      </c>
      <c r="AL390" s="20" t="str" cm="1">
        <f t="array" ref="AL390">IF(ISERROR(INDEX(Jornadas[id],ROW()-5)),"",AI390+AJ390-AK390)</f>
        <v/>
      </c>
      <c r="AM390" s="1" t="str" cm="1">
        <f t="array" ref="AM390">IF(ISERROR(INDEX(Jornadas[id],ROW()-5)),"",COUNTIFS(_Cortes!$C:$C,INDEX(Jornadas[id],ROW()-5),_Cortes!$B:$B,LOOKUP($AM$4,_Barberos!$B:$B,_Barberos!$A:$A)))</f>
        <v/>
      </c>
      <c r="AN390" s="20" t="str" cm="1">
        <f t="array" ref="AN390">IF(ISERROR(INDEX(Jornadas[id],ROW()-5)),"",INT(SUMIFS(Cortes[importe],Cortes[id_jornada],INDEX(Jornadas[id],ROW()-5),Cortes[id_barbero],LOOKUP($AM$4,Barberos[nombre],Barberos[id]))*(INDEX(Jornadas[comision_barberos],1)/100)))</f>
        <v/>
      </c>
      <c r="AO390" s="20" t="str" cm="1">
        <f t="array" ref="AO390">IF(ISERROR(INDEX(Jornadas[id],ROW()-5)),"",SUMIFS(Cortes[propina],Cortes[id_jornada],INDEX(Jornadas[id],ROW()-5),Cortes[id_barbero],LOOKUP($AM$4,Barberos[nombre],Barberos[id])))</f>
        <v/>
      </c>
      <c r="AP390" s="20" t="str" cm="1">
        <f t="array" ref="AP390">IF(ISERROR(INDEX(Jornadas[id],ROW()-5)),"",SUMIFS(Adelantos[importe],Adelantos[id_jornada],INDEX(Jornadas[id],ROW()-5),Adelantos[id_barbero],LOOKUP($AM$4,Barberos[nombre],Barberos[id])))</f>
        <v/>
      </c>
      <c r="AQ390" s="20" t="str" cm="1">
        <f t="array" ref="AQ390">IF(ISERROR(INDEX(Jornadas[id],ROW()-5)),"",AN390+AO390-AP390)</f>
        <v/>
      </c>
      <c r="AR390" s="1" t="str" cm="1">
        <f t="array" ref="AR390">IF(ISERROR(INDEX(Jornadas[id],ROW()-5)),"",COUNTIFS(_Cortes!$C:$C,INDEX(Jornadas[id],ROW()-5),_Cortes!$B:$B,LOOKUP($AR$4,_Barberos!$B:$B,_Barberos!$A:$A)))</f>
        <v/>
      </c>
      <c r="AS390" s="20" t="str" cm="1">
        <f t="array" ref="AS390">IF(ISERROR(INDEX(Jornadas[id],ROW()-5)),"",INT(SUMIFS(Cortes[importe],Cortes[id_jornada],INDEX(Jornadas[id],ROW()-5),Cortes[id_barbero],LOOKUP($AR$4,Barberos[nombre],Barberos[id]))*(INDEX(Jornadas[comision_barberos],1)/100)))</f>
        <v/>
      </c>
      <c r="AT390" s="20" t="str" cm="1">
        <f t="array" ref="AT390">IF(ISERROR(INDEX(Jornadas[id],ROW()-5)),"",SUMIFS(Cortes[propina],Cortes[id_jornada],INDEX(Jornadas[id],ROW()-5),Cortes[id_barbero],LOOKUP($AR$4,Barberos[nombre],Barberos[id])))</f>
        <v/>
      </c>
      <c r="AU390" s="20" t="str" cm="1">
        <f t="array" ref="AU390">IF(ISERROR(INDEX(Jornadas[id],ROW()-5)),"",SUMIFS(Adelantos[importe],Adelantos[id_jornada],INDEX(Jornadas[id],ROW()-5),Adelantos[id_barbero],LOOKUP($AR$4,Barberos[nombre],Barberos[id])))</f>
        <v/>
      </c>
      <c r="AV390" s="20" t="str" cm="1">
        <f t="array" ref="AV390">IF(ISERROR(INDEX(Jornadas[id],ROW()-5)),"",AS390+AT390-AU390)</f>
        <v/>
      </c>
    </row>
    <row r="391" spans="1:48" ht="15" hidden="1" customHeight="1" x14ac:dyDescent="0.3">
      <c r="A391" s="51" t="str">
        <f t="shared" ref="A391:A454" si="6">PROPER(TEXT($C391,"dddd"))</f>
        <v/>
      </c>
      <c r="B391" s="52"/>
      <c r="C391" s="36" t="str" cm="1">
        <f t="array" ref="C391">IF(ISERROR(INDEX(Jornadas[id],ROW()-5)),"",INDEX(Jornadas[fecha],ROW()-5))</f>
        <v/>
      </c>
      <c r="D391" s="2" t="str" cm="1">
        <f t="array" ref="D391">IF(ISERROR(INDEX(Jornadas[id],ROW()-5)),"",COUNTIFS(_Cortes!$C:$C,INDEX(Jornadas[id],ROW()-5),_Cortes!$B:$B,LOOKUP($D$4,_Barberos!$B:$B,_Barberos!$A:$A)))</f>
        <v/>
      </c>
      <c r="E391" s="21" t="str" cm="1">
        <f t="array" ref="E391">IF(ISERROR(INDEX(Jornadas[id],ROW()-5)),"",INT(SUMIFS(Cortes[importe],Cortes[id_jornada],INDEX(Jornadas[id],ROW()-5),Cortes[id_barbero],LOOKUP($D$4,Barberos[nombre],Barberos[id]))*(INDEX(Jornadas[comision_barberos],1)/100)))</f>
        <v/>
      </c>
      <c r="F391" s="21" t="str" cm="1">
        <f t="array" ref="F391">IF(ISERROR(INDEX(Jornadas[id],ROW()-5)),"",SUMIFS(Cortes[propina],Cortes[id_jornada],INDEX(Jornadas[id],ROW()-5),Cortes[id_barbero],LOOKUP($D$4,Barberos[nombre],Barberos[id])))</f>
        <v/>
      </c>
      <c r="G391" s="21" t="str" cm="1">
        <f t="array" ref="G391">IF(ISERROR(INDEX(Jornadas[id],ROW()-5)),"",SUMIFS(Adelantos[importe],Adelantos[id_jornada],INDEX(Jornadas[id],ROW()-5),Adelantos[id_barbero],LOOKUP($D$4,Barberos[nombre],Barberos[id])))</f>
        <v/>
      </c>
      <c r="H391" s="21" t="str" cm="1">
        <f t="array" ref="H391">IF(ISERROR(INDEX(Jornadas[id],ROW()-5)),"",E391+F391-G391)</f>
        <v/>
      </c>
      <c r="I391" s="2" t="str" cm="1">
        <f t="array" ref="I391">IF(ISERROR(INDEX(Jornadas[id],ROW()-5)),"",COUNTIFS(_Cortes!$C:$C,INDEX(Jornadas[id],ROW()-5),_Cortes!$B:$B,LOOKUP($I$4,_Barberos!$B:$B,_Barberos!$A:$A)))</f>
        <v/>
      </c>
      <c r="J391" s="21" t="str" cm="1">
        <f t="array" ref="J391">IF(ISERROR(INDEX(Jornadas[id],ROW()-5)),"",INT(SUMIFS(Cortes[importe],Cortes[id_jornada],INDEX(Jornadas[id],ROW()-5),Cortes[id_barbero],LOOKUP($I$4,Barberos[nombre],Barberos[id]))*(INDEX(Jornadas[comision_barberos],1)/100)))</f>
        <v/>
      </c>
      <c r="K391" s="21" t="str" cm="1">
        <f t="array" ref="K391">IF(ISERROR(INDEX(Jornadas[id],ROW()-5)),"",SUMIFS(Cortes[propina],Cortes[id_jornada],INDEX(Jornadas[id],ROW()-5),Cortes[id_barbero],LOOKUP($I$4,Barberos[nombre],Barberos[id])))</f>
        <v/>
      </c>
      <c r="L391" s="21" t="str" cm="1">
        <f t="array" ref="L391">IF(ISERROR(INDEX(Jornadas[id],ROW()-5)),"",SUMIFS(Adelantos[importe],Adelantos[id_jornada],INDEX(Jornadas[id],ROW()-5),Adelantos[id_barbero],LOOKUP($I$4,Barberos[nombre],Barberos[id])))</f>
        <v/>
      </c>
      <c r="M391" s="21" t="str" cm="1">
        <f t="array" ref="M391">IF(ISERROR(INDEX(Jornadas[id],ROW()-5)),"",J391+K391-L391)</f>
        <v/>
      </c>
      <c r="N391" s="2" t="str" cm="1">
        <f t="array" ref="N391">IF(ISERROR(INDEX(Jornadas[id],ROW()-5)),"",COUNTIFS(_Cortes!$C:$C,INDEX(Jornadas[id],ROW()-5),_Cortes!$B:$B,LOOKUP($N$4,_Barberos!$B:$B,_Barberos!$A:$A)))</f>
        <v/>
      </c>
      <c r="O391" s="21" t="str" cm="1">
        <f t="array" ref="O391">IF(ISERROR(INDEX(Jornadas[id],ROW()-5)),"",INT(SUMIFS(Cortes[importe],Cortes[id_jornada],INDEX(Jornadas[id],ROW()-5),Cortes[id_barbero],LOOKUP($N$4,Barberos[nombre],Barberos[id]))*(INDEX(Jornadas[comision_barberos],1)/100)))</f>
        <v/>
      </c>
      <c r="P391" s="21" t="str" cm="1">
        <f t="array" ref="P391">IF(ISERROR(INDEX(Jornadas[id],ROW()-5)),"",SUMIFS(Cortes[propina],Cortes[id_jornada],INDEX(Jornadas[id],ROW()-5),Cortes[id_barbero],LOOKUP($N$4,Barberos[nombre],Barberos[id])))</f>
        <v/>
      </c>
      <c r="Q391" s="21" t="str" cm="1">
        <f t="array" ref="Q391">IF(ISERROR(INDEX(Jornadas[id],ROW()-5)),"",SUMIFS(Adelantos[importe],Adelantos[id_jornada],INDEX(Jornadas[id],ROW()-5),Adelantos[id_barbero],LOOKUP($N$4,Barberos[nombre],Barberos[id])))</f>
        <v/>
      </c>
      <c r="R391" s="21" t="str" cm="1">
        <f t="array" ref="R391">IF(ISERROR(INDEX(Jornadas[id],ROW()-5)),"",O391+P391-Q391)</f>
        <v/>
      </c>
      <c r="S391" s="2" t="str" cm="1">
        <f t="array" ref="S391">IF(ISERROR(INDEX(Jornadas[id],ROW()-5)),"",COUNTIFS(_Cortes!$C:$C,INDEX(Jornadas[id],ROW()-5),_Cortes!$B:$B,LOOKUP($S$4,_Barberos!$B:$B,_Barberos!$A:$A)))</f>
        <v/>
      </c>
      <c r="T391" s="21" t="str" cm="1">
        <f t="array" ref="T391">IF(ISERROR(INDEX(Jornadas[id],ROW()-5)),"",INT(SUMIFS(Cortes[importe],Cortes[id_jornada],INDEX(Jornadas[id],ROW()-5),Cortes[id_barbero],LOOKUP($S$4,Barberos[nombre],Barberos[id]))*(INDEX(Jornadas[comision_barberos],1)/100)))</f>
        <v/>
      </c>
      <c r="U391" s="21" t="str" cm="1">
        <f t="array" ref="U391">IF(ISERROR(INDEX(Jornadas[id],ROW()-5)),"",SUMIFS(Cortes[propina],Cortes[id_jornada],INDEX(Jornadas[id],ROW()-5),Cortes[id_barbero],LOOKUP($S$4,Barberos[nombre],Barberos[id])))</f>
        <v/>
      </c>
      <c r="V391" s="21" t="str" cm="1">
        <f t="array" ref="V391">IF(ISERROR(INDEX(Jornadas[id],ROW()-5)),"",SUMIFS(Adelantos[importe],Adelantos[id_jornada],INDEX(Jornadas[id],ROW()-5),Adelantos[id_barbero],LOOKUP($S$4,Barberos[nombre],Barberos[id])))</f>
        <v/>
      </c>
      <c r="W391" s="21" t="str" cm="1">
        <f t="array" ref="W391">IF(ISERROR(INDEX(Jornadas[id],ROW()-5)),"",T391+U391-V391)</f>
        <v/>
      </c>
      <c r="X391" s="2" t="str" cm="1">
        <f t="array" ref="X391">IF(ISERROR(INDEX(Jornadas[id],ROW()-5)),"",COUNTIFS(_Cortes!$C:$C,INDEX(Jornadas[id],ROW()-5),_Cortes!$B:$B,LOOKUP($X$4,_Barberos!$B:$B,_Barberos!$A:$A)))</f>
        <v/>
      </c>
      <c r="Y391" s="21" t="str" cm="1">
        <f t="array" ref="Y391">IF(ISERROR(INDEX(Jornadas[id],ROW()-5)),"",INT(SUMIFS(Cortes[importe],Cortes[id_jornada],INDEX(Jornadas[id],ROW()-5),Cortes[id_barbero],LOOKUP($X$4,Barberos[nombre],Barberos[id]))*(INDEX(Jornadas[comision_barberos],1)/100)))</f>
        <v/>
      </c>
      <c r="Z391" s="21" t="str" cm="1">
        <f t="array" ref="Z391">IF(ISERROR(INDEX(Jornadas[id],ROW()-5)),"",SUMIFS(Cortes[propina],Cortes[id_jornada],INDEX(Jornadas[id],ROW()-5),Cortes[id_barbero],LOOKUP($X$4,Barberos[nombre],Barberos[id])))</f>
        <v/>
      </c>
      <c r="AA391" s="21" t="str" cm="1">
        <f t="array" ref="AA391">IF(ISERROR(INDEX(Jornadas[id],ROW()-5)),"",SUMIFS(Adelantos[importe],Adelantos[id_jornada],INDEX(Jornadas[id],ROW()-5),Adelantos[id_barbero],LOOKUP($X$4,Barberos[nombre],Barberos[id])))</f>
        <v/>
      </c>
      <c r="AB391" s="21" t="str" cm="1">
        <f t="array" ref="AB391">IF(ISERROR(INDEX(Jornadas[id],ROW()-5)),"",Y391+Z391-AA391)</f>
        <v/>
      </c>
      <c r="AC391" s="2" t="str" cm="1">
        <f t="array" ref="AC391">IF(ISERROR(INDEX(Jornadas[id],ROW()-5)),"",COUNTIFS(_Cortes!$C:$C,INDEX(Jornadas[id],ROW()-5),_Cortes!$B:$B,LOOKUP($AC$4,_Barberos!$B:$B,_Barberos!$A:$A)))</f>
        <v/>
      </c>
      <c r="AD391" s="21" t="str" cm="1">
        <f t="array" ref="AD391">IF(ISERROR(INDEX(Jornadas[id],ROW()-5)),"",INT(SUMIFS(Cortes[importe],Cortes[id_jornada],INDEX(Jornadas[id],ROW()-5),Cortes[id_barbero],LOOKUP($AC$4,Barberos[nombre],Barberos[id]))*(INDEX(Jornadas[comision_barberos],1)/100)))</f>
        <v/>
      </c>
      <c r="AE391" s="21" t="str" cm="1">
        <f t="array" ref="AE391">IF(ISERROR(INDEX(Jornadas[id],ROW()-5)),"",SUMIFS(Cortes[propina],Cortes[id_jornada],INDEX(Jornadas[id],ROW()-5),Cortes[id_barbero],LOOKUP($AC$4,Barberos[nombre],Barberos[id])))</f>
        <v/>
      </c>
      <c r="AF391" s="21" t="str" cm="1">
        <f t="array" ref="AF391">IF(ISERROR(INDEX(Jornadas[id],ROW()-5)),"",SUMIFS(Adelantos[importe],Adelantos[id_jornada],INDEX(Jornadas[id],ROW()-5),Adelantos[id_barbero],LOOKUP($AC$4,Barberos[nombre],Barberos[id])))</f>
        <v/>
      </c>
      <c r="AG391" s="21" t="str" cm="1">
        <f t="array" ref="AG391">IF(ISERROR(INDEX(Jornadas[id],ROW()-5)),"",AD391+AE391-AF391)</f>
        <v/>
      </c>
      <c r="AH391" s="2" t="str" cm="1">
        <f t="array" ref="AH391">IF(ISERROR(INDEX(Jornadas[id],ROW()-5)),"",COUNTIFS(_Cortes!$C:$C,INDEX(Jornadas[id],ROW()-5),_Cortes!$B:$B,LOOKUP($AH$4,_Barberos!$B:$B,_Barberos!$A:$A)))</f>
        <v/>
      </c>
      <c r="AI391" s="21" t="str" cm="1">
        <f t="array" ref="AI391">IF(ISERROR(INDEX(Jornadas[id],ROW()-5)),"",INT(SUMIFS(Cortes[importe],Cortes[id_jornada],INDEX(Jornadas[id],ROW()-5),Cortes[id_barbero],LOOKUP($AH$4,Barberos[nombre],Barberos[id]))*(INDEX(Jornadas[comision_barberos],1)/100)))</f>
        <v/>
      </c>
      <c r="AJ391" s="21" t="str" cm="1">
        <f t="array" ref="AJ391">IF(ISERROR(INDEX(Jornadas[id],ROW()-5)),"",SUMIFS(Cortes[propina],Cortes[id_jornada],INDEX(Jornadas[id],ROW()-5),Cortes[id_barbero],LOOKUP($AH$4,Barberos[nombre],Barberos[id])))</f>
        <v/>
      </c>
      <c r="AK391" s="21" t="str" cm="1">
        <f t="array" ref="AK391">IF(ISERROR(INDEX(Jornadas[id],ROW()-5)),"",SUMIFS(Adelantos[importe],Adelantos[id_jornada],INDEX(Jornadas[id],ROW()-5),Adelantos[id_barbero],LOOKUP($AH$4,Barberos[nombre],Barberos[id])))</f>
        <v/>
      </c>
      <c r="AL391" s="21" t="str" cm="1">
        <f t="array" ref="AL391">IF(ISERROR(INDEX(Jornadas[id],ROW()-5)),"",AI391+AJ391-AK391)</f>
        <v/>
      </c>
      <c r="AM391" s="2" t="str" cm="1">
        <f t="array" ref="AM391">IF(ISERROR(INDEX(Jornadas[id],ROW()-5)),"",COUNTIFS(_Cortes!$C:$C,INDEX(Jornadas[id],ROW()-5),_Cortes!$B:$B,LOOKUP($AM$4,_Barberos!$B:$B,_Barberos!$A:$A)))</f>
        <v/>
      </c>
      <c r="AN391" s="21" t="str" cm="1">
        <f t="array" ref="AN391">IF(ISERROR(INDEX(Jornadas[id],ROW()-5)),"",INT(SUMIFS(Cortes[importe],Cortes[id_jornada],INDEX(Jornadas[id],ROW()-5),Cortes[id_barbero],LOOKUP($AM$4,Barberos[nombre],Barberos[id]))*(INDEX(Jornadas[comision_barberos],1)/100)))</f>
        <v/>
      </c>
      <c r="AO391" s="21" t="str" cm="1">
        <f t="array" ref="AO391">IF(ISERROR(INDEX(Jornadas[id],ROW()-5)),"",SUMIFS(Cortes[propina],Cortes[id_jornada],INDEX(Jornadas[id],ROW()-5),Cortes[id_barbero],LOOKUP($AM$4,Barberos[nombre],Barberos[id])))</f>
        <v/>
      </c>
      <c r="AP391" s="21" t="str" cm="1">
        <f t="array" ref="AP391">IF(ISERROR(INDEX(Jornadas[id],ROW()-5)),"",SUMIFS(Adelantos[importe],Adelantos[id_jornada],INDEX(Jornadas[id],ROW()-5),Adelantos[id_barbero],LOOKUP($AM$4,Barberos[nombre],Barberos[id])))</f>
        <v/>
      </c>
      <c r="AQ391" s="21" t="str" cm="1">
        <f t="array" ref="AQ391">IF(ISERROR(INDEX(Jornadas[id],ROW()-5)),"",AN391+AO391-AP391)</f>
        <v/>
      </c>
      <c r="AR391" s="2" t="str" cm="1">
        <f t="array" ref="AR391">IF(ISERROR(INDEX(Jornadas[id],ROW()-5)),"",COUNTIFS(_Cortes!$C:$C,INDEX(Jornadas[id],ROW()-5),_Cortes!$B:$B,LOOKUP($AR$4,_Barberos!$B:$B,_Barberos!$A:$A)))</f>
        <v/>
      </c>
      <c r="AS391" s="21" t="str" cm="1">
        <f t="array" ref="AS391">IF(ISERROR(INDEX(Jornadas[id],ROW()-5)),"",INT(SUMIFS(Cortes[importe],Cortes[id_jornada],INDEX(Jornadas[id],ROW()-5),Cortes[id_barbero],LOOKUP($AR$4,Barberos[nombre],Barberos[id]))*(INDEX(Jornadas[comision_barberos],1)/100)))</f>
        <v/>
      </c>
      <c r="AT391" s="21" t="str" cm="1">
        <f t="array" ref="AT391">IF(ISERROR(INDEX(Jornadas[id],ROW()-5)),"",SUMIFS(Cortes[propina],Cortes[id_jornada],INDEX(Jornadas[id],ROW()-5),Cortes[id_barbero],LOOKUP($AR$4,Barberos[nombre],Barberos[id])))</f>
        <v/>
      </c>
      <c r="AU391" s="21" t="str" cm="1">
        <f t="array" ref="AU391">IF(ISERROR(INDEX(Jornadas[id],ROW()-5)),"",SUMIFS(Adelantos[importe],Adelantos[id_jornada],INDEX(Jornadas[id],ROW()-5),Adelantos[id_barbero],LOOKUP($AR$4,Barberos[nombre],Barberos[id])))</f>
        <v/>
      </c>
      <c r="AV391" s="21" t="str" cm="1">
        <f t="array" ref="AV391">IF(ISERROR(INDEX(Jornadas[id],ROW()-5)),"",AS391+AT391-AU391)</f>
        <v/>
      </c>
    </row>
    <row r="392" spans="1:48" ht="15" hidden="1" customHeight="1" x14ac:dyDescent="0.3">
      <c r="A392" s="53" t="str">
        <f t="shared" si="6"/>
        <v/>
      </c>
      <c r="B392" s="54"/>
      <c r="C392" s="38" t="str" cm="1">
        <f t="array" ref="C392">IF(ISERROR(INDEX(Jornadas[id],ROW()-5)),"",INDEX(Jornadas[fecha],ROW()-5))</f>
        <v/>
      </c>
      <c r="D392" s="1" t="str" cm="1">
        <f t="array" ref="D392">IF(ISERROR(INDEX(Jornadas[id],ROW()-5)),"",COUNTIFS(_Cortes!$C:$C,INDEX(Jornadas[id],ROW()-5),_Cortes!$B:$B,LOOKUP($D$4,_Barberos!$B:$B,_Barberos!$A:$A)))</f>
        <v/>
      </c>
      <c r="E392" s="20" t="str" cm="1">
        <f t="array" ref="E392">IF(ISERROR(INDEX(Jornadas[id],ROW()-5)),"",INT(SUMIFS(Cortes[importe],Cortes[id_jornada],INDEX(Jornadas[id],ROW()-5),Cortes[id_barbero],LOOKUP($D$4,Barberos[nombre],Barberos[id]))*(INDEX(Jornadas[comision_barberos],1)/100)))</f>
        <v/>
      </c>
      <c r="F392" s="20" t="str" cm="1">
        <f t="array" ref="F392">IF(ISERROR(INDEX(Jornadas[id],ROW()-5)),"",SUMIFS(Cortes[propina],Cortes[id_jornada],INDEX(Jornadas[id],ROW()-5),Cortes[id_barbero],LOOKUP($D$4,Barberos[nombre],Barberos[id])))</f>
        <v/>
      </c>
      <c r="G392" s="20" t="str" cm="1">
        <f t="array" ref="G392">IF(ISERROR(INDEX(Jornadas[id],ROW()-5)),"",SUMIFS(Adelantos[importe],Adelantos[id_jornada],INDEX(Jornadas[id],ROW()-5),Adelantos[id_barbero],LOOKUP($D$4,Barberos[nombre],Barberos[id])))</f>
        <v/>
      </c>
      <c r="H392" s="20" t="str" cm="1">
        <f t="array" ref="H392">IF(ISERROR(INDEX(Jornadas[id],ROW()-5)),"",E392+F392-G392)</f>
        <v/>
      </c>
      <c r="I392" s="1" t="str" cm="1">
        <f t="array" ref="I392">IF(ISERROR(INDEX(Jornadas[id],ROW()-5)),"",COUNTIFS(_Cortes!$C:$C,INDEX(Jornadas[id],ROW()-5),_Cortes!$B:$B,LOOKUP($I$4,_Barberos!$B:$B,_Barberos!$A:$A)))</f>
        <v/>
      </c>
      <c r="J392" s="20" t="str" cm="1">
        <f t="array" ref="J392">IF(ISERROR(INDEX(Jornadas[id],ROW()-5)),"",INT(SUMIFS(Cortes[importe],Cortes[id_jornada],INDEX(Jornadas[id],ROW()-5),Cortes[id_barbero],LOOKUP($I$4,Barberos[nombre],Barberos[id]))*(INDEX(Jornadas[comision_barberos],1)/100)))</f>
        <v/>
      </c>
      <c r="K392" s="20" t="str" cm="1">
        <f t="array" ref="K392">IF(ISERROR(INDEX(Jornadas[id],ROW()-5)),"",SUMIFS(Cortes[propina],Cortes[id_jornada],INDEX(Jornadas[id],ROW()-5),Cortes[id_barbero],LOOKUP($I$4,Barberos[nombre],Barberos[id])))</f>
        <v/>
      </c>
      <c r="L392" s="20" t="str" cm="1">
        <f t="array" ref="L392">IF(ISERROR(INDEX(Jornadas[id],ROW()-5)),"",SUMIFS(Adelantos[importe],Adelantos[id_jornada],INDEX(Jornadas[id],ROW()-5),Adelantos[id_barbero],LOOKUP($I$4,Barberos[nombre],Barberos[id])))</f>
        <v/>
      </c>
      <c r="M392" s="20" t="str" cm="1">
        <f t="array" ref="M392">IF(ISERROR(INDEX(Jornadas[id],ROW()-5)),"",J392+K392-L392)</f>
        <v/>
      </c>
      <c r="N392" s="1" t="str" cm="1">
        <f t="array" ref="N392">IF(ISERROR(INDEX(Jornadas[id],ROW()-5)),"",COUNTIFS(_Cortes!$C:$C,INDEX(Jornadas[id],ROW()-5),_Cortes!$B:$B,LOOKUP($N$4,_Barberos!$B:$B,_Barberos!$A:$A)))</f>
        <v/>
      </c>
      <c r="O392" s="20" t="str" cm="1">
        <f t="array" ref="O392">IF(ISERROR(INDEX(Jornadas[id],ROW()-5)),"",INT(SUMIFS(Cortes[importe],Cortes[id_jornada],INDEX(Jornadas[id],ROW()-5),Cortes[id_barbero],LOOKUP($N$4,Barberos[nombre],Barberos[id]))*(INDEX(Jornadas[comision_barberos],1)/100)))</f>
        <v/>
      </c>
      <c r="P392" s="20" t="str" cm="1">
        <f t="array" ref="P392">IF(ISERROR(INDEX(Jornadas[id],ROW()-5)),"",SUMIFS(Cortes[propina],Cortes[id_jornada],INDEX(Jornadas[id],ROW()-5),Cortes[id_barbero],LOOKUP($N$4,Barberos[nombre],Barberos[id])))</f>
        <v/>
      </c>
      <c r="Q392" s="20" t="str" cm="1">
        <f t="array" ref="Q392">IF(ISERROR(INDEX(Jornadas[id],ROW()-5)),"",SUMIFS(Adelantos[importe],Adelantos[id_jornada],INDEX(Jornadas[id],ROW()-5),Adelantos[id_barbero],LOOKUP($N$4,Barberos[nombre],Barberos[id])))</f>
        <v/>
      </c>
      <c r="R392" s="20" t="str" cm="1">
        <f t="array" ref="R392">IF(ISERROR(INDEX(Jornadas[id],ROW()-5)),"",O392+P392-Q392)</f>
        <v/>
      </c>
      <c r="S392" s="1" t="str" cm="1">
        <f t="array" ref="S392">IF(ISERROR(INDEX(Jornadas[id],ROW()-5)),"",COUNTIFS(_Cortes!$C:$C,INDEX(Jornadas[id],ROW()-5),_Cortes!$B:$B,LOOKUP($S$4,_Barberos!$B:$B,_Barberos!$A:$A)))</f>
        <v/>
      </c>
      <c r="T392" s="20" t="str" cm="1">
        <f t="array" ref="T392">IF(ISERROR(INDEX(Jornadas[id],ROW()-5)),"",INT(SUMIFS(Cortes[importe],Cortes[id_jornada],INDEX(Jornadas[id],ROW()-5),Cortes[id_barbero],LOOKUP($S$4,Barberos[nombre],Barberos[id]))*(INDEX(Jornadas[comision_barberos],1)/100)))</f>
        <v/>
      </c>
      <c r="U392" s="20" t="str" cm="1">
        <f t="array" ref="U392">IF(ISERROR(INDEX(Jornadas[id],ROW()-5)),"",SUMIFS(Cortes[propina],Cortes[id_jornada],INDEX(Jornadas[id],ROW()-5),Cortes[id_barbero],LOOKUP($S$4,Barberos[nombre],Barberos[id])))</f>
        <v/>
      </c>
      <c r="V392" s="20" t="str" cm="1">
        <f t="array" ref="V392">IF(ISERROR(INDEX(Jornadas[id],ROW()-5)),"",SUMIFS(Adelantos[importe],Adelantos[id_jornada],INDEX(Jornadas[id],ROW()-5),Adelantos[id_barbero],LOOKUP($S$4,Barberos[nombre],Barberos[id])))</f>
        <v/>
      </c>
      <c r="W392" s="20" t="str" cm="1">
        <f t="array" ref="W392">IF(ISERROR(INDEX(Jornadas[id],ROW()-5)),"",T392+U392-V392)</f>
        <v/>
      </c>
      <c r="X392" s="1" t="str" cm="1">
        <f t="array" ref="X392">IF(ISERROR(INDEX(Jornadas[id],ROW()-5)),"",COUNTIFS(_Cortes!$C:$C,INDEX(Jornadas[id],ROW()-5),_Cortes!$B:$B,LOOKUP($X$4,_Barberos!$B:$B,_Barberos!$A:$A)))</f>
        <v/>
      </c>
      <c r="Y392" s="20" t="str" cm="1">
        <f t="array" ref="Y392">IF(ISERROR(INDEX(Jornadas[id],ROW()-5)),"",INT(SUMIFS(Cortes[importe],Cortes[id_jornada],INDEX(Jornadas[id],ROW()-5),Cortes[id_barbero],LOOKUP($X$4,Barberos[nombre],Barberos[id]))*(INDEX(Jornadas[comision_barberos],1)/100)))</f>
        <v/>
      </c>
      <c r="Z392" s="20" t="str" cm="1">
        <f t="array" ref="Z392">IF(ISERROR(INDEX(Jornadas[id],ROW()-5)),"",SUMIFS(Cortes[propina],Cortes[id_jornada],INDEX(Jornadas[id],ROW()-5),Cortes[id_barbero],LOOKUP($X$4,Barberos[nombre],Barberos[id])))</f>
        <v/>
      </c>
      <c r="AA392" s="20" t="str" cm="1">
        <f t="array" ref="AA392">IF(ISERROR(INDEX(Jornadas[id],ROW()-5)),"",SUMIFS(Adelantos[importe],Adelantos[id_jornada],INDEX(Jornadas[id],ROW()-5),Adelantos[id_barbero],LOOKUP($X$4,Barberos[nombre],Barberos[id])))</f>
        <v/>
      </c>
      <c r="AB392" s="20" t="str" cm="1">
        <f t="array" ref="AB392">IF(ISERROR(INDEX(Jornadas[id],ROW()-5)),"",Y392+Z392-AA392)</f>
        <v/>
      </c>
      <c r="AC392" s="1" t="str" cm="1">
        <f t="array" ref="AC392">IF(ISERROR(INDEX(Jornadas[id],ROW()-5)),"",COUNTIFS(_Cortes!$C:$C,INDEX(Jornadas[id],ROW()-5),_Cortes!$B:$B,LOOKUP($AC$4,_Barberos!$B:$B,_Barberos!$A:$A)))</f>
        <v/>
      </c>
      <c r="AD392" s="20" t="str" cm="1">
        <f t="array" ref="AD392">IF(ISERROR(INDEX(Jornadas[id],ROW()-5)),"",INT(SUMIFS(Cortes[importe],Cortes[id_jornada],INDEX(Jornadas[id],ROW()-5),Cortes[id_barbero],LOOKUP($AC$4,Barberos[nombre],Barberos[id]))*(INDEX(Jornadas[comision_barberos],1)/100)))</f>
        <v/>
      </c>
      <c r="AE392" s="20" t="str" cm="1">
        <f t="array" ref="AE392">IF(ISERROR(INDEX(Jornadas[id],ROW()-5)),"",SUMIFS(Cortes[propina],Cortes[id_jornada],INDEX(Jornadas[id],ROW()-5),Cortes[id_barbero],LOOKUP($AC$4,Barberos[nombre],Barberos[id])))</f>
        <v/>
      </c>
      <c r="AF392" s="20" t="str" cm="1">
        <f t="array" ref="AF392">IF(ISERROR(INDEX(Jornadas[id],ROW()-5)),"",SUMIFS(Adelantos[importe],Adelantos[id_jornada],INDEX(Jornadas[id],ROW()-5),Adelantos[id_barbero],LOOKUP($AC$4,Barberos[nombre],Barberos[id])))</f>
        <v/>
      </c>
      <c r="AG392" s="20" t="str" cm="1">
        <f t="array" ref="AG392">IF(ISERROR(INDEX(Jornadas[id],ROW()-5)),"",AD392+AE392-AF392)</f>
        <v/>
      </c>
      <c r="AH392" s="1" t="str" cm="1">
        <f t="array" ref="AH392">IF(ISERROR(INDEX(Jornadas[id],ROW()-5)),"",COUNTIFS(_Cortes!$C:$C,INDEX(Jornadas[id],ROW()-5),_Cortes!$B:$B,LOOKUP($AH$4,_Barberos!$B:$B,_Barberos!$A:$A)))</f>
        <v/>
      </c>
      <c r="AI392" s="20" t="str" cm="1">
        <f t="array" ref="AI392">IF(ISERROR(INDEX(Jornadas[id],ROW()-5)),"",INT(SUMIFS(Cortes[importe],Cortes[id_jornada],INDEX(Jornadas[id],ROW()-5),Cortes[id_barbero],LOOKUP($AH$4,Barberos[nombre],Barberos[id]))*(INDEX(Jornadas[comision_barberos],1)/100)))</f>
        <v/>
      </c>
      <c r="AJ392" s="20" t="str" cm="1">
        <f t="array" ref="AJ392">IF(ISERROR(INDEX(Jornadas[id],ROW()-5)),"",SUMIFS(Cortes[propina],Cortes[id_jornada],INDEX(Jornadas[id],ROW()-5),Cortes[id_barbero],LOOKUP($AH$4,Barberos[nombre],Barberos[id])))</f>
        <v/>
      </c>
      <c r="AK392" s="20" t="str" cm="1">
        <f t="array" ref="AK392">IF(ISERROR(INDEX(Jornadas[id],ROW()-5)),"",SUMIFS(Adelantos[importe],Adelantos[id_jornada],INDEX(Jornadas[id],ROW()-5),Adelantos[id_barbero],LOOKUP($AH$4,Barberos[nombre],Barberos[id])))</f>
        <v/>
      </c>
      <c r="AL392" s="20" t="str" cm="1">
        <f t="array" ref="AL392">IF(ISERROR(INDEX(Jornadas[id],ROW()-5)),"",AI392+AJ392-AK392)</f>
        <v/>
      </c>
      <c r="AM392" s="1" t="str" cm="1">
        <f t="array" ref="AM392">IF(ISERROR(INDEX(Jornadas[id],ROW()-5)),"",COUNTIFS(_Cortes!$C:$C,INDEX(Jornadas[id],ROW()-5),_Cortes!$B:$B,LOOKUP($AM$4,_Barberos!$B:$B,_Barberos!$A:$A)))</f>
        <v/>
      </c>
      <c r="AN392" s="20" t="str" cm="1">
        <f t="array" ref="AN392">IF(ISERROR(INDEX(Jornadas[id],ROW()-5)),"",INT(SUMIFS(Cortes[importe],Cortes[id_jornada],INDEX(Jornadas[id],ROW()-5),Cortes[id_barbero],LOOKUP($AM$4,Barberos[nombre],Barberos[id]))*(INDEX(Jornadas[comision_barberos],1)/100)))</f>
        <v/>
      </c>
      <c r="AO392" s="20" t="str" cm="1">
        <f t="array" ref="AO392">IF(ISERROR(INDEX(Jornadas[id],ROW()-5)),"",SUMIFS(Cortes[propina],Cortes[id_jornada],INDEX(Jornadas[id],ROW()-5),Cortes[id_barbero],LOOKUP($AM$4,Barberos[nombre],Barberos[id])))</f>
        <v/>
      </c>
      <c r="AP392" s="20" t="str" cm="1">
        <f t="array" ref="AP392">IF(ISERROR(INDEX(Jornadas[id],ROW()-5)),"",SUMIFS(Adelantos[importe],Adelantos[id_jornada],INDEX(Jornadas[id],ROW()-5),Adelantos[id_barbero],LOOKUP($AM$4,Barberos[nombre],Barberos[id])))</f>
        <v/>
      </c>
      <c r="AQ392" s="20" t="str" cm="1">
        <f t="array" ref="AQ392">IF(ISERROR(INDEX(Jornadas[id],ROW()-5)),"",AN392+AO392-AP392)</f>
        <v/>
      </c>
      <c r="AR392" s="1" t="str" cm="1">
        <f t="array" ref="AR392">IF(ISERROR(INDEX(Jornadas[id],ROW()-5)),"",COUNTIFS(_Cortes!$C:$C,INDEX(Jornadas[id],ROW()-5),_Cortes!$B:$B,LOOKUP($AR$4,_Barberos!$B:$B,_Barberos!$A:$A)))</f>
        <v/>
      </c>
      <c r="AS392" s="20" t="str" cm="1">
        <f t="array" ref="AS392">IF(ISERROR(INDEX(Jornadas[id],ROW()-5)),"",INT(SUMIFS(Cortes[importe],Cortes[id_jornada],INDEX(Jornadas[id],ROW()-5),Cortes[id_barbero],LOOKUP($AR$4,Barberos[nombre],Barberos[id]))*(INDEX(Jornadas[comision_barberos],1)/100)))</f>
        <v/>
      </c>
      <c r="AT392" s="20" t="str" cm="1">
        <f t="array" ref="AT392">IF(ISERROR(INDEX(Jornadas[id],ROW()-5)),"",SUMIFS(Cortes[propina],Cortes[id_jornada],INDEX(Jornadas[id],ROW()-5),Cortes[id_barbero],LOOKUP($AR$4,Barberos[nombre],Barberos[id])))</f>
        <v/>
      </c>
      <c r="AU392" s="20" t="str" cm="1">
        <f t="array" ref="AU392">IF(ISERROR(INDEX(Jornadas[id],ROW()-5)),"",SUMIFS(Adelantos[importe],Adelantos[id_jornada],INDEX(Jornadas[id],ROW()-5),Adelantos[id_barbero],LOOKUP($AR$4,Barberos[nombre],Barberos[id])))</f>
        <v/>
      </c>
      <c r="AV392" s="20" t="str" cm="1">
        <f t="array" ref="AV392">IF(ISERROR(INDEX(Jornadas[id],ROW()-5)),"",AS392+AT392-AU392)</f>
        <v/>
      </c>
    </row>
    <row r="393" spans="1:48" ht="15" hidden="1" customHeight="1" x14ac:dyDescent="0.3">
      <c r="A393" s="51" t="str">
        <f t="shared" si="6"/>
        <v/>
      </c>
      <c r="B393" s="52"/>
      <c r="C393" s="36" t="str" cm="1">
        <f t="array" ref="C393">IF(ISERROR(INDEX(Jornadas[id],ROW()-5)),"",INDEX(Jornadas[fecha],ROW()-5))</f>
        <v/>
      </c>
      <c r="D393" s="2" t="str" cm="1">
        <f t="array" ref="D393">IF(ISERROR(INDEX(Jornadas[id],ROW()-5)),"",COUNTIFS(_Cortes!$C:$C,INDEX(Jornadas[id],ROW()-5),_Cortes!$B:$B,LOOKUP($D$4,_Barberos!$B:$B,_Barberos!$A:$A)))</f>
        <v/>
      </c>
      <c r="E393" s="21" t="str" cm="1">
        <f t="array" ref="E393">IF(ISERROR(INDEX(Jornadas[id],ROW()-5)),"",INT(SUMIFS(Cortes[importe],Cortes[id_jornada],INDEX(Jornadas[id],ROW()-5),Cortes[id_barbero],LOOKUP($D$4,Barberos[nombre],Barberos[id]))*(INDEX(Jornadas[comision_barberos],1)/100)))</f>
        <v/>
      </c>
      <c r="F393" s="21" t="str" cm="1">
        <f t="array" ref="F393">IF(ISERROR(INDEX(Jornadas[id],ROW()-5)),"",SUMIFS(Cortes[propina],Cortes[id_jornada],INDEX(Jornadas[id],ROW()-5),Cortes[id_barbero],LOOKUP($D$4,Barberos[nombre],Barberos[id])))</f>
        <v/>
      </c>
      <c r="G393" s="21" t="str" cm="1">
        <f t="array" ref="G393">IF(ISERROR(INDEX(Jornadas[id],ROW()-5)),"",SUMIFS(Adelantos[importe],Adelantos[id_jornada],INDEX(Jornadas[id],ROW()-5),Adelantos[id_barbero],LOOKUP($D$4,Barberos[nombre],Barberos[id])))</f>
        <v/>
      </c>
      <c r="H393" s="21" t="str" cm="1">
        <f t="array" ref="H393">IF(ISERROR(INDEX(Jornadas[id],ROW()-5)),"",E393+F393-G393)</f>
        <v/>
      </c>
      <c r="I393" s="2" t="str" cm="1">
        <f t="array" ref="I393">IF(ISERROR(INDEX(Jornadas[id],ROW()-5)),"",COUNTIFS(_Cortes!$C:$C,INDEX(Jornadas[id],ROW()-5),_Cortes!$B:$B,LOOKUP($I$4,_Barberos!$B:$B,_Barberos!$A:$A)))</f>
        <v/>
      </c>
      <c r="J393" s="21" t="str" cm="1">
        <f t="array" ref="J393">IF(ISERROR(INDEX(Jornadas[id],ROW()-5)),"",INT(SUMIFS(Cortes[importe],Cortes[id_jornada],INDEX(Jornadas[id],ROW()-5),Cortes[id_barbero],LOOKUP($I$4,Barberos[nombre],Barberos[id]))*(INDEX(Jornadas[comision_barberos],1)/100)))</f>
        <v/>
      </c>
      <c r="K393" s="21" t="str" cm="1">
        <f t="array" ref="K393">IF(ISERROR(INDEX(Jornadas[id],ROW()-5)),"",SUMIFS(Cortes[propina],Cortes[id_jornada],INDEX(Jornadas[id],ROW()-5),Cortes[id_barbero],LOOKUP($I$4,Barberos[nombre],Barberos[id])))</f>
        <v/>
      </c>
      <c r="L393" s="21" t="str" cm="1">
        <f t="array" ref="L393">IF(ISERROR(INDEX(Jornadas[id],ROW()-5)),"",SUMIFS(Adelantos[importe],Adelantos[id_jornada],INDEX(Jornadas[id],ROW()-5),Adelantos[id_barbero],LOOKUP($I$4,Barberos[nombre],Barberos[id])))</f>
        <v/>
      </c>
      <c r="M393" s="21" t="str" cm="1">
        <f t="array" ref="M393">IF(ISERROR(INDEX(Jornadas[id],ROW()-5)),"",J393+K393-L393)</f>
        <v/>
      </c>
      <c r="N393" s="2" t="str" cm="1">
        <f t="array" ref="N393">IF(ISERROR(INDEX(Jornadas[id],ROW()-5)),"",COUNTIFS(_Cortes!$C:$C,INDEX(Jornadas[id],ROW()-5),_Cortes!$B:$B,LOOKUP($N$4,_Barberos!$B:$B,_Barberos!$A:$A)))</f>
        <v/>
      </c>
      <c r="O393" s="21" t="str" cm="1">
        <f t="array" ref="O393">IF(ISERROR(INDEX(Jornadas[id],ROW()-5)),"",INT(SUMIFS(Cortes[importe],Cortes[id_jornada],INDEX(Jornadas[id],ROW()-5),Cortes[id_barbero],LOOKUP($N$4,Barberos[nombre],Barberos[id]))*(INDEX(Jornadas[comision_barberos],1)/100)))</f>
        <v/>
      </c>
      <c r="P393" s="21" t="str" cm="1">
        <f t="array" ref="P393">IF(ISERROR(INDEX(Jornadas[id],ROW()-5)),"",SUMIFS(Cortes[propina],Cortes[id_jornada],INDEX(Jornadas[id],ROW()-5),Cortes[id_barbero],LOOKUP($N$4,Barberos[nombre],Barberos[id])))</f>
        <v/>
      </c>
      <c r="Q393" s="21" t="str" cm="1">
        <f t="array" ref="Q393">IF(ISERROR(INDEX(Jornadas[id],ROW()-5)),"",SUMIFS(Adelantos[importe],Adelantos[id_jornada],INDEX(Jornadas[id],ROW()-5),Adelantos[id_barbero],LOOKUP($N$4,Barberos[nombre],Barberos[id])))</f>
        <v/>
      </c>
      <c r="R393" s="21" t="str" cm="1">
        <f t="array" ref="R393">IF(ISERROR(INDEX(Jornadas[id],ROW()-5)),"",O393+P393-Q393)</f>
        <v/>
      </c>
      <c r="S393" s="2" t="str" cm="1">
        <f t="array" ref="S393">IF(ISERROR(INDEX(Jornadas[id],ROW()-5)),"",COUNTIFS(_Cortes!$C:$C,INDEX(Jornadas[id],ROW()-5),_Cortes!$B:$B,LOOKUP($S$4,_Barberos!$B:$B,_Barberos!$A:$A)))</f>
        <v/>
      </c>
      <c r="T393" s="21" t="str" cm="1">
        <f t="array" ref="T393">IF(ISERROR(INDEX(Jornadas[id],ROW()-5)),"",INT(SUMIFS(Cortes[importe],Cortes[id_jornada],INDEX(Jornadas[id],ROW()-5),Cortes[id_barbero],LOOKUP($S$4,Barberos[nombre],Barberos[id]))*(INDEX(Jornadas[comision_barberos],1)/100)))</f>
        <v/>
      </c>
      <c r="U393" s="21" t="str" cm="1">
        <f t="array" ref="U393">IF(ISERROR(INDEX(Jornadas[id],ROW()-5)),"",SUMIFS(Cortes[propina],Cortes[id_jornada],INDEX(Jornadas[id],ROW()-5),Cortes[id_barbero],LOOKUP($S$4,Barberos[nombre],Barberos[id])))</f>
        <v/>
      </c>
      <c r="V393" s="21" t="str" cm="1">
        <f t="array" ref="V393">IF(ISERROR(INDEX(Jornadas[id],ROW()-5)),"",SUMIFS(Adelantos[importe],Adelantos[id_jornada],INDEX(Jornadas[id],ROW()-5),Adelantos[id_barbero],LOOKUP($S$4,Barberos[nombre],Barberos[id])))</f>
        <v/>
      </c>
      <c r="W393" s="21" t="str" cm="1">
        <f t="array" ref="W393">IF(ISERROR(INDEX(Jornadas[id],ROW()-5)),"",T393+U393-V393)</f>
        <v/>
      </c>
      <c r="X393" s="2" t="str" cm="1">
        <f t="array" ref="X393">IF(ISERROR(INDEX(Jornadas[id],ROW()-5)),"",COUNTIFS(_Cortes!$C:$C,INDEX(Jornadas[id],ROW()-5),_Cortes!$B:$B,LOOKUP($X$4,_Barberos!$B:$B,_Barberos!$A:$A)))</f>
        <v/>
      </c>
      <c r="Y393" s="21" t="str" cm="1">
        <f t="array" ref="Y393">IF(ISERROR(INDEX(Jornadas[id],ROW()-5)),"",INT(SUMIFS(Cortes[importe],Cortes[id_jornada],INDEX(Jornadas[id],ROW()-5),Cortes[id_barbero],LOOKUP($X$4,Barberos[nombre],Barberos[id]))*(INDEX(Jornadas[comision_barberos],1)/100)))</f>
        <v/>
      </c>
      <c r="Z393" s="21" t="str" cm="1">
        <f t="array" ref="Z393">IF(ISERROR(INDEX(Jornadas[id],ROW()-5)),"",SUMIFS(Cortes[propina],Cortes[id_jornada],INDEX(Jornadas[id],ROW()-5),Cortes[id_barbero],LOOKUP($X$4,Barberos[nombre],Barberos[id])))</f>
        <v/>
      </c>
      <c r="AA393" s="21" t="str" cm="1">
        <f t="array" ref="AA393">IF(ISERROR(INDEX(Jornadas[id],ROW()-5)),"",SUMIFS(Adelantos[importe],Adelantos[id_jornada],INDEX(Jornadas[id],ROW()-5),Adelantos[id_barbero],LOOKUP($X$4,Barberos[nombre],Barberos[id])))</f>
        <v/>
      </c>
      <c r="AB393" s="21" t="str" cm="1">
        <f t="array" ref="AB393">IF(ISERROR(INDEX(Jornadas[id],ROW()-5)),"",Y393+Z393-AA393)</f>
        <v/>
      </c>
      <c r="AC393" s="2" t="str" cm="1">
        <f t="array" ref="AC393">IF(ISERROR(INDEX(Jornadas[id],ROW()-5)),"",COUNTIFS(_Cortes!$C:$C,INDEX(Jornadas[id],ROW()-5),_Cortes!$B:$B,LOOKUP($AC$4,_Barberos!$B:$B,_Barberos!$A:$A)))</f>
        <v/>
      </c>
      <c r="AD393" s="21" t="str" cm="1">
        <f t="array" ref="AD393">IF(ISERROR(INDEX(Jornadas[id],ROW()-5)),"",INT(SUMIFS(Cortes[importe],Cortes[id_jornada],INDEX(Jornadas[id],ROW()-5),Cortes[id_barbero],LOOKUP($AC$4,Barberos[nombre],Barberos[id]))*(INDEX(Jornadas[comision_barberos],1)/100)))</f>
        <v/>
      </c>
      <c r="AE393" s="21" t="str" cm="1">
        <f t="array" ref="AE393">IF(ISERROR(INDEX(Jornadas[id],ROW()-5)),"",SUMIFS(Cortes[propina],Cortes[id_jornada],INDEX(Jornadas[id],ROW()-5),Cortes[id_barbero],LOOKUP($AC$4,Barberos[nombre],Barberos[id])))</f>
        <v/>
      </c>
      <c r="AF393" s="21" t="str" cm="1">
        <f t="array" ref="AF393">IF(ISERROR(INDEX(Jornadas[id],ROW()-5)),"",SUMIFS(Adelantos[importe],Adelantos[id_jornada],INDEX(Jornadas[id],ROW()-5),Adelantos[id_barbero],LOOKUP($AC$4,Barberos[nombre],Barberos[id])))</f>
        <v/>
      </c>
      <c r="AG393" s="21" t="str" cm="1">
        <f t="array" ref="AG393">IF(ISERROR(INDEX(Jornadas[id],ROW()-5)),"",AD393+AE393-AF393)</f>
        <v/>
      </c>
      <c r="AH393" s="2" t="str" cm="1">
        <f t="array" ref="AH393">IF(ISERROR(INDEX(Jornadas[id],ROW()-5)),"",COUNTIFS(_Cortes!$C:$C,INDEX(Jornadas[id],ROW()-5),_Cortes!$B:$B,LOOKUP($AH$4,_Barberos!$B:$B,_Barberos!$A:$A)))</f>
        <v/>
      </c>
      <c r="AI393" s="21" t="str" cm="1">
        <f t="array" ref="AI393">IF(ISERROR(INDEX(Jornadas[id],ROW()-5)),"",INT(SUMIFS(Cortes[importe],Cortes[id_jornada],INDEX(Jornadas[id],ROW()-5),Cortes[id_barbero],LOOKUP($AH$4,Barberos[nombre],Barberos[id]))*(INDEX(Jornadas[comision_barberos],1)/100)))</f>
        <v/>
      </c>
      <c r="AJ393" s="21" t="str" cm="1">
        <f t="array" ref="AJ393">IF(ISERROR(INDEX(Jornadas[id],ROW()-5)),"",SUMIFS(Cortes[propina],Cortes[id_jornada],INDEX(Jornadas[id],ROW()-5),Cortes[id_barbero],LOOKUP($AH$4,Barberos[nombre],Barberos[id])))</f>
        <v/>
      </c>
      <c r="AK393" s="21" t="str" cm="1">
        <f t="array" ref="AK393">IF(ISERROR(INDEX(Jornadas[id],ROW()-5)),"",SUMIFS(Adelantos[importe],Adelantos[id_jornada],INDEX(Jornadas[id],ROW()-5),Adelantos[id_barbero],LOOKUP($AH$4,Barberos[nombre],Barberos[id])))</f>
        <v/>
      </c>
      <c r="AL393" s="21" t="str" cm="1">
        <f t="array" ref="AL393">IF(ISERROR(INDEX(Jornadas[id],ROW()-5)),"",AI393+AJ393-AK393)</f>
        <v/>
      </c>
      <c r="AM393" s="2" t="str" cm="1">
        <f t="array" ref="AM393">IF(ISERROR(INDEX(Jornadas[id],ROW()-5)),"",COUNTIFS(_Cortes!$C:$C,INDEX(Jornadas[id],ROW()-5),_Cortes!$B:$B,LOOKUP($AM$4,_Barberos!$B:$B,_Barberos!$A:$A)))</f>
        <v/>
      </c>
      <c r="AN393" s="21" t="str" cm="1">
        <f t="array" ref="AN393">IF(ISERROR(INDEX(Jornadas[id],ROW()-5)),"",INT(SUMIFS(Cortes[importe],Cortes[id_jornada],INDEX(Jornadas[id],ROW()-5),Cortes[id_barbero],LOOKUP($AM$4,Barberos[nombre],Barberos[id]))*(INDEX(Jornadas[comision_barberos],1)/100)))</f>
        <v/>
      </c>
      <c r="AO393" s="21" t="str" cm="1">
        <f t="array" ref="AO393">IF(ISERROR(INDEX(Jornadas[id],ROW()-5)),"",SUMIFS(Cortes[propina],Cortes[id_jornada],INDEX(Jornadas[id],ROW()-5),Cortes[id_barbero],LOOKUP($AM$4,Barberos[nombre],Barberos[id])))</f>
        <v/>
      </c>
      <c r="AP393" s="21" t="str" cm="1">
        <f t="array" ref="AP393">IF(ISERROR(INDEX(Jornadas[id],ROW()-5)),"",SUMIFS(Adelantos[importe],Adelantos[id_jornada],INDEX(Jornadas[id],ROW()-5),Adelantos[id_barbero],LOOKUP($AM$4,Barberos[nombre],Barberos[id])))</f>
        <v/>
      </c>
      <c r="AQ393" s="21" t="str" cm="1">
        <f t="array" ref="AQ393">IF(ISERROR(INDEX(Jornadas[id],ROW()-5)),"",AN393+AO393-AP393)</f>
        <v/>
      </c>
      <c r="AR393" s="2" t="str" cm="1">
        <f t="array" ref="AR393">IF(ISERROR(INDEX(Jornadas[id],ROW()-5)),"",COUNTIFS(_Cortes!$C:$C,INDEX(Jornadas[id],ROW()-5),_Cortes!$B:$B,LOOKUP($AR$4,_Barberos!$B:$B,_Barberos!$A:$A)))</f>
        <v/>
      </c>
      <c r="AS393" s="21" t="str" cm="1">
        <f t="array" ref="AS393">IF(ISERROR(INDEX(Jornadas[id],ROW()-5)),"",INT(SUMIFS(Cortes[importe],Cortes[id_jornada],INDEX(Jornadas[id],ROW()-5),Cortes[id_barbero],LOOKUP($AR$4,Barberos[nombre],Barberos[id]))*(INDEX(Jornadas[comision_barberos],1)/100)))</f>
        <v/>
      </c>
      <c r="AT393" s="21" t="str" cm="1">
        <f t="array" ref="AT393">IF(ISERROR(INDEX(Jornadas[id],ROW()-5)),"",SUMIFS(Cortes[propina],Cortes[id_jornada],INDEX(Jornadas[id],ROW()-5),Cortes[id_barbero],LOOKUP($AR$4,Barberos[nombre],Barberos[id])))</f>
        <v/>
      </c>
      <c r="AU393" s="21" t="str" cm="1">
        <f t="array" ref="AU393">IF(ISERROR(INDEX(Jornadas[id],ROW()-5)),"",SUMIFS(Adelantos[importe],Adelantos[id_jornada],INDEX(Jornadas[id],ROW()-5),Adelantos[id_barbero],LOOKUP($AR$4,Barberos[nombre],Barberos[id])))</f>
        <v/>
      </c>
      <c r="AV393" s="21" t="str" cm="1">
        <f t="array" ref="AV393">IF(ISERROR(INDEX(Jornadas[id],ROW()-5)),"",AS393+AT393-AU393)</f>
        <v/>
      </c>
    </row>
    <row r="394" spans="1:48" ht="15" hidden="1" customHeight="1" x14ac:dyDescent="0.3">
      <c r="A394" s="53" t="str">
        <f t="shared" si="6"/>
        <v/>
      </c>
      <c r="B394" s="54"/>
      <c r="C394" s="38" t="str" cm="1">
        <f t="array" ref="C394">IF(ISERROR(INDEX(Jornadas[id],ROW()-5)),"",INDEX(Jornadas[fecha],ROW()-5))</f>
        <v/>
      </c>
      <c r="D394" s="1" t="str" cm="1">
        <f t="array" ref="D394">IF(ISERROR(INDEX(Jornadas[id],ROW()-5)),"",COUNTIFS(_Cortes!$C:$C,INDEX(Jornadas[id],ROW()-5),_Cortes!$B:$B,LOOKUP($D$4,_Barberos!$B:$B,_Barberos!$A:$A)))</f>
        <v/>
      </c>
      <c r="E394" s="20" t="str" cm="1">
        <f t="array" ref="E394">IF(ISERROR(INDEX(Jornadas[id],ROW()-5)),"",INT(SUMIFS(Cortes[importe],Cortes[id_jornada],INDEX(Jornadas[id],ROW()-5),Cortes[id_barbero],LOOKUP($D$4,Barberos[nombre],Barberos[id]))*(INDEX(Jornadas[comision_barberos],1)/100)))</f>
        <v/>
      </c>
      <c r="F394" s="20" t="str" cm="1">
        <f t="array" ref="F394">IF(ISERROR(INDEX(Jornadas[id],ROW()-5)),"",SUMIFS(Cortes[propina],Cortes[id_jornada],INDEX(Jornadas[id],ROW()-5),Cortes[id_barbero],LOOKUP($D$4,Barberos[nombre],Barberos[id])))</f>
        <v/>
      </c>
      <c r="G394" s="20" t="str" cm="1">
        <f t="array" ref="G394">IF(ISERROR(INDEX(Jornadas[id],ROW()-5)),"",SUMIFS(Adelantos[importe],Adelantos[id_jornada],INDEX(Jornadas[id],ROW()-5),Adelantos[id_barbero],LOOKUP($D$4,Barberos[nombre],Barberos[id])))</f>
        <v/>
      </c>
      <c r="H394" s="20" t="str" cm="1">
        <f t="array" ref="H394">IF(ISERROR(INDEX(Jornadas[id],ROW()-5)),"",E394+F394-G394)</f>
        <v/>
      </c>
      <c r="I394" s="1" t="str" cm="1">
        <f t="array" ref="I394">IF(ISERROR(INDEX(Jornadas[id],ROW()-5)),"",COUNTIFS(_Cortes!$C:$C,INDEX(Jornadas[id],ROW()-5),_Cortes!$B:$B,LOOKUP($I$4,_Barberos!$B:$B,_Barberos!$A:$A)))</f>
        <v/>
      </c>
      <c r="J394" s="20" t="str" cm="1">
        <f t="array" ref="J394">IF(ISERROR(INDEX(Jornadas[id],ROW()-5)),"",INT(SUMIFS(Cortes[importe],Cortes[id_jornada],INDEX(Jornadas[id],ROW()-5),Cortes[id_barbero],LOOKUP($I$4,Barberos[nombre],Barberos[id]))*(INDEX(Jornadas[comision_barberos],1)/100)))</f>
        <v/>
      </c>
      <c r="K394" s="20" t="str" cm="1">
        <f t="array" ref="K394">IF(ISERROR(INDEX(Jornadas[id],ROW()-5)),"",SUMIFS(Cortes[propina],Cortes[id_jornada],INDEX(Jornadas[id],ROW()-5),Cortes[id_barbero],LOOKUP($I$4,Barberos[nombre],Barberos[id])))</f>
        <v/>
      </c>
      <c r="L394" s="20" t="str" cm="1">
        <f t="array" ref="L394">IF(ISERROR(INDEX(Jornadas[id],ROW()-5)),"",SUMIFS(Adelantos[importe],Adelantos[id_jornada],INDEX(Jornadas[id],ROW()-5),Adelantos[id_barbero],LOOKUP($I$4,Barberos[nombre],Barberos[id])))</f>
        <v/>
      </c>
      <c r="M394" s="20" t="str" cm="1">
        <f t="array" ref="M394">IF(ISERROR(INDEX(Jornadas[id],ROW()-5)),"",J394+K394-L394)</f>
        <v/>
      </c>
      <c r="N394" s="1" t="str" cm="1">
        <f t="array" ref="N394">IF(ISERROR(INDEX(Jornadas[id],ROW()-5)),"",COUNTIFS(_Cortes!$C:$C,INDEX(Jornadas[id],ROW()-5),_Cortes!$B:$B,LOOKUP($N$4,_Barberos!$B:$B,_Barberos!$A:$A)))</f>
        <v/>
      </c>
      <c r="O394" s="20" t="str" cm="1">
        <f t="array" ref="O394">IF(ISERROR(INDEX(Jornadas[id],ROW()-5)),"",INT(SUMIFS(Cortes[importe],Cortes[id_jornada],INDEX(Jornadas[id],ROW()-5),Cortes[id_barbero],LOOKUP($N$4,Barberos[nombre],Barberos[id]))*(INDEX(Jornadas[comision_barberos],1)/100)))</f>
        <v/>
      </c>
      <c r="P394" s="20" t="str" cm="1">
        <f t="array" ref="P394">IF(ISERROR(INDEX(Jornadas[id],ROW()-5)),"",SUMIFS(Cortes[propina],Cortes[id_jornada],INDEX(Jornadas[id],ROW()-5),Cortes[id_barbero],LOOKUP($N$4,Barberos[nombre],Barberos[id])))</f>
        <v/>
      </c>
      <c r="Q394" s="20" t="str" cm="1">
        <f t="array" ref="Q394">IF(ISERROR(INDEX(Jornadas[id],ROW()-5)),"",SUMIFS(Adelantos[importe],Adelantos[id_jornada],INDEX(Jornadas[id],ROW()-5),Adelantos[id_barbero],LOOKUP($N$4,Barberos[nombre],Barberos[id])))</f>
        <v/>
      </c>
      <c r="R394" s="20" t="str" cm="1">
        <f t="array" ref="R394">IF(ISERROR(INDEX(Jornadas[id],ROW()-5)),"",O394+P394-Q394)</f>
        <v/>
      </c>
      <c r="S394" s="1" t="str" cm="1">
        <f t="array" ref="S394">IF(ISERROR(INDEX(Jornadas[id],ROW()-5)),"",COUNTIFS(_Cortes!$C:$C,INDEX(Jornadas[id],ROW()-5),_Cortes!$B:$B,LOOKUP($S$4,_Barberos!$B:$B,_Barberos!$A:$A)))</f>
        <v/>
      </c>
      <c r="T394" s="20" t="str" cm="1">
        <f t="array" ref="T394">IF(ISERROR(INDEX(Jornadas[id],ROW()-5)),"",INT(SUMIFS(Cortes[importe],Cortes[id_jornada],INDEX(Jornadas[id],ROW()-5),Cortes[id_barbero],LOOKUP($S$4,Barberos[nombre],Barberos[id]))*(INDEX(Jornadas[comision_barberos],1)/100)))</f>
        <v/>
      </c>
      <c r="U394" s="20" t="str" cm="1">
        <f t="array" ref="U394">IF(ISERROR(INDEX(Jornadas[id],ROW()-5)),"",SUMIFS(Cortes[propina],Cortes[id_jornada],INDEX(Jornadas[id],ROW()-5),Cortes[id_barbero],LOOKUP($S$4,Barberos[nombre],Barberos[id])))</f>
        <v/>
      </c>
      <c r="V394" s="20" t="str" cm="1">
        <f t="array" ref="V394">IF(ISERROR(INDEX(Jornadas[id],ROW()-5)),"",SUMIFS(Adelantos[importe],Adelantos[id_jornada],INDEX(Jornadas[id],ROW()-5),Adelantos[id_barbero],LOOKUP($S$4,Barberos[nombre],Barberos[id])))</f>
        <v/>
      </c>
      <c r="W394" s="20" t="str" cm="1">
        <f t="array" ref="W394">IF(ISERROR(INDEX(Jornadas[id],ROW()-5)),"",T394+U394-V394)</f>
        <v/>
      </c>
      <c r="X394" s="1" t="str" cm="1">
        <f t="array" ref="X394">IF(ISERROR(INDEX(Jornadas[id],ROW()-5)),"",COUNTIFS(_Cortes!$C:$C,INDEX(Jornadas[id],ROW()-5),_Cortes!$B:$B,LOOKUP($X$4,_Barberos!$B:$B,_Barberos!$A:$A)))</f>
        <v/>
      </c>
      <c r="Y394" s="20" t="str" cm="1">
        <f t="array" ref="Y394">IF(ISERROR(INDEX(Jornadas[id],ROW()-5)),"",INT(SUMIFS(Cortes[importe],Cortes[id_jornada],INDEX(Jornadas[id],ROW()-5),Cortes[id_barbero],LOOKUP($X$4,Barberos[nombre],Barberos[id]))*(INDEX(Jornadas[comision_barberos],1)/100)))</f>
        <v/>
      </c>
      <c r="Z394" s="20" t="str" cm="1">
        <f t="array" ref="Z394">IF(ISERROR(INDEX(Jornadas[id],ROW()-5)),"",SUMIFS(Cortes[propina],Cortes[id_jornada],INDEX(Jornadas[id],ROW()-5),Cortes[id_barbero],LOOKUP($X$4,Barberos[nombre],Barberos[id])))</f>
        <v/>
      </c>
      <c r="AA394" s="20" t="str" cm="1">
        <f t="array" ref="AA394">IF(ISERROR(INDEX(Jornadas[id],ROW()-5)),"",SUMIFS(Adelantos[importe],Adelantos[id_jornada],INDEX(Jornadas[id],ROW()-5),Adelantos[id_barbero],LOOKUP($X$4,Barberos[nombre],Barberos[id])))</f>
        <v/>
      </c>
      <c r="AB394" s="20" t="str" cm="1">
        <f t="array" ref="AB394">IF(ISERROR(INDEX(Jornadas[id],ROW()-5)),"",Y394+Z394-AA394)</f>
        <v/>
      </c>
      <c r="AC394" s="1" t="str" cm="1">
        <f t="array" ref="AC394">IF(ISERROR(INDEX(Jornadas[id],ROW()-5)),"",COUNTIFS(_Cortes!$C:$C,INDEX(Jornadas[id],ROW()-5),_Cortes!$B:$B,LOOKUP($AC$4,_Barberos!$B:$B,_Barberos!$A:$A)))</f>
        <v/>
      </c>
      <c r="AD394" s="20" t="str" cm="1">
        <f t="array" ref="AD394">IF(ISERROR(INDEX(Jornadas[id],ROW()-5)),"",INT(SUMIFS(Cortes[importe],Cortes[id_jornada],INDEX(Jornadas[id],ROW()-5),Cortes[id_barbero],LOOKUP($AC$4,Barberos[nombre],Barberos[id]))*(INDEX(Jornadas[comision_barberos],1)/100)))</f>
        <v/>
      </c>
      <c r="AE394" s="20" t="str" cm="1">
        <f t="array" ref="AE394">IF(ISERROR(INDEX(Jornadas[id],ROW()-5)),"",SUMIFS(Cortes[propina],Cortes[id_jornada],INDEX(Jornadas[id],ROW()-5),Cortes[id_barbero],LOOKUP($AC$4,Barberos[nombre],Barberos[id])))</f>
        <v/>
      </c>
      <c r="AF394" s="20" t="str" cm="1">
        <f t="array" ref="AF394">IF(ISERROR(INDEX(Jornadas[id],ROW()-5)),"",SUMIFS(Adelantos[importe],Adelantos[id_jornada],INDEX(Jornadas[id],ROW()-5),Adelantos[id_barbero],LOOKUP($AC$4,Barberos[nombre],Barberos[id])))</f>
        <v/>
      </c>
      <c r="AG394" s="20" t="str" cm="1">
        <f t="array" ref="AG394">IF(ISERROR(INDEX(Jornadas[id],ROW()-5)),"",AD394+AE394-AF394)</f>
        <v/>
      </c>
      <c r="AH394" s="1" t="str" cm="1">
        <f t="array" ref="AH394">IF(ISERROR(INDEX(Jornadas[id],ROW()-5)),"",COUNTIFS(_Cortes!$C:$C,INDEX(Jornadas[id],ROW()-5),_Cortes!$B:$B,LOOKUP($AH$4,_Barberos!$B:$B,_Barberos!$A:$A)))</f>
        <v/>
      </c>
      <c r="AI394" s="20" t="str" cm="1">
        <f t="array" ref="AI394">IF(ISERROR(INDEX(Jornadas[id],ROW()-5)),"",INT(SUMIFS(Cortes[importe],Cortes[id_jornada],INDEX(Jornadas[id],ROW()-5),Cortes[id_barbero],LOOKUP($AH$4,Barberos[nombre],Barberos[id]))*(INDEX(Jornadas[comision_barberos],1)/100)))</f>
        <v/>
      </c>
      <c r="AJ394" s="20" t="str" cm="1">
        <f t="array" ref="AJ394">IF(ISERROR(INDEX(Jornadas[id],ROW()-5)),"",SUMIFS(Cortes[propina],Cortes[id_jornada],INDEX(Jornadas[id],ROW()-5),Cortes[id_barbero],LOOKUP($AH$4,Barberos[nombre],Barberos[id])))</f>
        <v/>
      </c>
      <c r="AK394" s="20" t="str" cm="1">
        <f t="array" ref="AK394">IF(ISERROR(INDEX(Jornadas[id],ROW()-5)),"",SUMIFS(Adelantos[importe],Adelantos[id_jornada],INDEX(Jornadas[id],ROW()-5),Adelantos[id_barbero],LOOKUP($AH$4,Barberos[nombre],Barberos[id])))</f>
        <v/>
      </c>
      <c r="AL394" s="20" t="str" cm="1">
        <f t="array" ref="AL394">IF(ISERROR(INDEX(Jornadas[id],ROW()-5)),"",AI394+AJ394-AK394)</f>
        <v/>
      </c>
      <c r="AM394" s="1" t="str" cm="1">
        <f t="array" ref="AM394">IF(ISERROR(INDEX(Jornadas[id],ROW()-5)),"",COUNTIFS(_Cortes!$C:$C,INDEX(Jornadas[id],ROW()-5),_Cortes!$B:$B,LOOKUP($AM$4,_Barberos!$B:$B,_Barberos!$A:$A)))</f>
        <v/>
      </c>
      <c r="AN394" s="20" t="str" cm="1">
        <f t="array" ref="AN394">IF(ISERROR(INDEX(Jornadas[id],ROW()-5)),"",INT(SUMIFS(Cortes[importe],Cortes[id_jornada],INDEX(Jornadas[id],ROW()-5),Cortes[id_barbero],LOOKUP($AM$4,Barberos[nombre],Barberos[id]))*(INDEX(Jornadas[comision_barberos],1)/100)))</f>
        <v/>
      </c>
      <c r="AO394" s="20" t="str" cm="1">
        <f t="array" ref="AO394">IF(ISERROR(INDEX(Jornadas[id],ROW()-5)),"",SUMIFS(Cortes[propina],Cortes[id_jornada],INDEX(Jornadas[id],ROW()-5),Cortes[id_barbero],LOOKUP($AM$4,Barberos[nombre],Barberos[id])))</f>
        <v/>
      </c>
      <c r="AP394" s="20" t="str" cm="1">
        <f t="array" ref="AP394">IF(ISERROR(INDEX(Jornadas[id],ROW()-5)),"",SUMIFS(Adelantos[importe],Adelantos[id_jornada],INDEX(Jornadas[id],ROW()-5),Adelantos[id_barbero],LOOKUP($AM$4,Barberos[nombre],Barberos[id])))</f>
        <v/>
      </c>
      <c r="AQ394" s="20" t="str" cm="1">
        <f t="array" ref="AQ394">IF(ISERROR(INDEX(Jornadas[id],ROW()-5)),"",AN394+AO394-AP394)</f>
        <v/>
      </c>
      <c r="AR394" s="1" t="str" cm="1">
        <f t="array" ref="AR394">IF(ISERROR(INDEX(Jornadas[id],ROW()-5)),"",COUNTIFS(_Cortes!$C:$C,INDEX(Jornadas[id],ROW()-5),_Cortes!$B:$B,LOOKUP($AR$4,_Barberos!$B:$B,_Barberos!$A:$A)))</f>
        <v/>
      </c>
      <c r="AS394" s="20" t="str" cm="1">
        <f t="array" ref="AS394">IF(ISERROR(INDEX(Jornadas[id],ROW()-5)),"",INT(SUMIFS(Cortes[importe],Cortes[id_jornada],INDEX(Jornadas[id],ROW()-5),Cortes[id_barbero],LOOKUP($AR$4,Barberos[nombre],Barberos[id]))*(INDEX(Jornadas[comision_barberos],1)/100)))</f>
        <v/>
      </c>
      <c r="AT394" s="20" t="str" cm="1">
        <f t="array" ref="AT394">IF(ISERROR(INDEX(Jornadas[id],ROW()-5)),"",SUMIFS(Cortes[propina],Cortes[id_jornada],INDEX(Jornadas[id],ROW()-5),Cortes[id_barbero],LOOKUP($AR$4,Barberos[nombre],Barberos[id])))</f>
        <v/>
      </c>
      <c r="AU394" s="20" t="str" cm="1">
        <f t="array" ref="AU394">IF(ISERROR(INDEX(Jornadas[id],ROW()-5)),"",SUMIFS(Adelantos[importe],Adelantos[id_jornada],INDEX(Jornadas[id],ROW()-5),Adelantos[id_barbero],LOOKUP($AR$4,Barberos[nombre],Barberos[id])))</f>
        <v/>
      </c>
      <c r="AV394" s="20" t="str" cm="1">
        <f t="array" ref="AV394">IF(ISERROR(INDEX(Jornadas[id],ROW()-5)),"",AS394+AT394-AU394)</f>
        <v/>
      </c>
    </row>
    <row r="395" spans="1:48" ht="15" hidden="1" customHeight="1" x14ac:dyDescent="0.3">
      <c r="A395" s="51" t="str">
        <f t="shared" si="6"/>
        <v/>
      </c>
      <c r="B395" s="52"/>
      <c r="C395" s="36" t="str" cm="1">
        <f t="array" ref="C395">IF(ISERROR(INDEX(Jornadas[id],ROW()-5)),"",INDEX(Jornadas[fecha],ROW()-5))</f>
        <v/>
      </c>
      <c r="D395" s="2" t="str" cm="1">
        <f t="array" ref="D395">IF(ISERROR(INDEX(Jornadas[id],ROW()-5)),"",COUNTIFS(_Cortes!$C:$C,INDEX(Jornadas[id],ROW()-5),_Cortes!$B:$B,LOOKUP($D$4,_Barberos!$B:$B,_Barberos!$A:$A)))</f>
        <v/>
      </c>
      <c r="E395" s="21" t="str" cm="1">
        <f t="array" ref="E395">IF(ISERROR(INDEX(Jornadas[id],ROW()-5)),"",INT(SUMIFS(Cortes[importe],Cortes[id_jornada],INDEX(Jornadas[id],ROW()-5),Cortes[id_barbero],LOOKUP($D$4,Barberos[nombre],Barberos[id]))*(INDEX(Jornadas[comision_barberos],1)/100)))</f>
        <v/>
      </c>
      <c r="F395" s="21" t="str" cm="1">
        <f t="array" ref="F395">IF(ISERROR(INDEX(Jornadas[id],ROW()-5)),"",SUMIFS(Cortes[propina],Cortes[id_jornada],INDEX(Jornadas[id],ROW()-5),Cortes[id_barbero],LOOKUP($D$4,Barberos[nombre],Barberos[id])))</f>
        <v/>
      </c>
      <c r="G395" s="21" t="str" cm="1">
        <f t="array" ref="G395">IF(ISERROR(INDEX(Jornadas[id],ROW()-5)),"",SUMIFS(Adelantos[importe],Adelantos[id_jornada],INDEX(Jornadas[id],ROW()-5),Adelantos[id_barbero],LOOKUP($D$4,Barberos[nombre],Barberos[id])))</f>
        <v/>
      </c>
      <c r="H395" s="21" t="str" cm="1">
        <f t="array" ref="H395">IF(ISERROR(INDEX(Jornadas[id],ROW()-5)),"",E395+F395-G395)</f>
        <v/>
      </c>
      <c r="I395" s="2" t="str" cm="1">
        <f t="array" ref="I395">IF(ISERROR(INDEX(Jornadas[id],ROW()-5)),"",COUNTIFS(_Cortes!$C:$C,INDEX(Jornadas[id],ROW()-5),_Cortes!$B:$B,LOOKUP($I$4,_Barberos!$B:$B,_Barberos!$A:$A)))</f>
        <v/>
      </c>
      <c r="J395" s="21" t="str" cm="1">
        <f t="array" ref="J395">IF(ISERROR(INDEX(Jornadas[id],ROW()-5)),"",INT(SUMIFS(Cortes[importe],Cortes[id_jornada],INDEX(Jornadas[id],ROW()-5),Cortes[id_barbero],LOOKUP($I$4,Barberos[nombre],Barberos[id]))*(INDEX(Jornadas[comision_barberos],1)/100)))</f>
        <v/>
      </c>
      <c r="K395" s="21" t="str" cm="1">
        <f t="array" ref="K395">IF(ISERROR(INDEX(Jornadas[id],ROW()-5)),"",SUMIFS(Cortes[propina],Cortes[id_jornada],INDEX(Jornadas[id],ROW()-5),Cortes[id_barbero],LOOKUP($I$4,Barberos[nombre],Barberos[id])))</f>
        <v/>
      </c>
      <c r="L395" s="21" t="str" cm="1">
        <f t="array" ref="L395">IF(ISERROR(INDEX(Jornadas[id],ROW()-5)),"",SUMIFS(Adelantos[importe],Adelantos[id_jornada],INDEX(Jornadas[id],ROW()-5),Adelantos[id_barbero],LOOKUP($I$4,Barberos[nombre],Barberos[id])))</f>
        <v/>
      </c>
      <c r="M395" s="21" t="str" cm="1">
        <f t="array" ref="M395">IF(ISERROR(INDEX(Jornadas[id],ROW()-5)),"",J395+K395-L395)</f>
        <v/>
      </c>
      <c r="N395" s="2" t="str" cm="1">
        <f t="array" ref="N395">IF(ISERROR(INDEX(Jornadas[id],ROW()-5)),"",COUNTIFS(_Cortes!$C:$C,INDEX(Jornadas[id],ROW()-5),_Cortes!$B:$B,LOOKUP($N$4,_Barberos!$B:$B,_Barberos!$A:$A)))</f>
        <v/>
      </c>
      <c r="O395" s="21" t="str" cm="1">
        <f t="array" ref="O395">IF(ISERROR(INDEX(Jornadas[id],ROW()-5)),"",INT(SUMIFS(Cortes[importe],Cortes[id_jornada],INDEX(Jornadas[id],ROW()-5),Cortes[id_barbero],LOOKUP($N$4,Barberos[nombre],Barberos[id]))*(INDEX(Jornadas[comision_barberos],1)/100)))</f>
        <v/>
      </c>
      <c r="P395" s="21" t="str" cm="1">
        <f t="array" ref="P395">IF(ISERROR(INDEX(Jornadas[id],ROW()-5)),"",SUMIFS(Cortes[propina],Cortes[id_jornada],INDEX(Jornadas[id],ROW()-5),Cortes[id_barbero],LOOKUP($N$4,Barberos[nombre],Barberos[id])))</f>
        <v/>
      </c>
      <c r="Q395" s="21" t="str" cm="1">
        <f t="array" ref="Q395">IF(ISERROR(INDEX(Jornadas[id],ROW()-5)),"",SUMIFS(Adelantos[importe],Adelantos[id_jornada],INDEX(Jornadas[id],ROW()-5),Adelantos[id_barbero],LOOKUP($N$4,Barberos[nombre],Barberos[id])))</f>
        <v/>
      </c>
      <c r="R395" s="21" t="str" cm="1">
        <f t="array" ref="R395">IF(ISERROR(INDEX(Jornadas[id],ROW()-5)),"",O395+P395-Q395)</f>
        <v/>
      </c>
      <c r="S395" s="2" t="str" cm="1">
        <f t="array" ref="S395">IF(ISERROR(INDEX(Jornadas[id],ROW()-5)),"",COUNTIFS(_Cortes!$C:$C,INDEX(Jornadas[id],ROW()-5),_Cortes!$B:$B,LOOKUP($S$4,_Barberos!$B:$B,_Barberos!$A:$A)))</f>
        <v/>
      </c>
      <c r="T395" s="21" t="str" cm="1">
        <f t="array" ref="T395">IF(ISERROR(INDEX(Jornadas[id],ROW()-5)),"",INT(SUMIFS(Cortes[importe],Cortes[id_jornada],INDEX(Jornadas[id],ROW()-5),Cortes[id_barbero],LOOKUP($S$4,Barberos[nombre],Barberos[id]))*(INDEX(Jornadas[comision_barberos],1)/100)))</f>
        <v/>
      </c>
      <c r="U395" s="21" t="str" cm="1">
        <f t="array" ref="U395">IF(ISERROR(INDEX(Jornadas[id],ROW()-5)),"",SUMIFS(Cortes[propina],Cortes[id_jornada],INDEX(Jornadas[id],ROW()-5),Cortes[id_barbero],LOOKUP($S$4,Barberos[nombre],Barberos[id])))</f>
        <v/>
      </c>
      <c r="V395" s="21" t="str" cm="1">
        <f t="array" ref="V395">IF(ISERROR(INDEX(Jornadas[id],ROW()-5)),"",SUMIFS(Adelantos[importe],Adelantos[id_jornada],INDEX(Jornadas[id],ROW()-5),Adelantos[id_barbero],LOOKUP($S$4,Barberos[nombre],Barberos[id])))</f>
        <v/>
      </c>
      <c r="W395" s="21" t="str" cm="1">
        <f t="array" ref="W395">IF(ISERROR(INDEX(Jornadas[id],ROW()-5)),"",T395+U395-V395)</f>
        <v/>
      </c>
      <c r="X395" s="2" t="str" cm="1">
        <f t="array" ref="X395">IF(ISERROR(INDEX(Jornadas[id],ROW()-5)),"",COUNTIFS(_Cortes!$C:$C,INDEX(Jornadas[id],ROW()-5),_Cortes!$B:$B,LOOKUP($X$4,_Barberos!$B:$B,_Barberos!$A:$A)))</f>
        <v/>
      </c>
      <c r="Y395" s="21" t="str" cm="1">
        <f t="array" ref="Y395">IF(ISERROR(INDEX(Jornadas[id],ROW()-5)),"",INT(SUMIFS(Cortes[importe],Cortes[id_jornada],INDEX(Jornadas[id],ROW()-5),Cortes[id_barbero],LOOKUP($X$4,Barberos[nombre],Barberos[id]))*(INDEX(Jornadas[comision_barberos],1)/100)))</f>
        <v/>
      </c>
      <c r="Z395" s="21" t="str" cm="1">
        <f t="array" ref="Z395">IF(ISERROR(INDEX(Jornadas[id],ROW()-5)),"",SUMIFS(Cortes[propina],Cortes[id_jornada],INDEX(Jornadas[id],ROW()-5),Cortes[id_barbero],LOOKUP($X$4,Barberos[nombre],Barberos[id])))</f>
        <v/>
      </c>
      <c r="AA395" s="21" t="str" cm="1">
        <f t="array" ref="AA395">IF(ISERROR(INDEX(Jornadas[id],ROW()-5)),"",SUMIFS(Adelantos[importe],Adelantos[id_jornada],INDEX(Jornadas[id],ROW()-5),Adelantos[id_barbero],LOOKUP($X$4,Barberos[nombre],Barberos[id])))</f>
        <v/>
      </c>
      <c r="AB395" s="21" t="str" cm="1">
        <f t="array" ref="AB395">IF(ISERROR(INDEX(Jornadas[id],ROW()-5)),"",Y395+Z395-AA395)</f>
        <v/>
      </c>
      <c r="AC395" s="2" t="str" cm="1">
        <f t="array" ref="AC395">IF(ISERROR(INDEX(Jornadas[id],ROW()-5)),"",COUNTIFS(_Cortes!$C:$C,INDEX(Jornadas[id],ROW()-5),_Cortes!$B:$B,LOOKUP($AC$4,_Barberos!$B:$B,_Barberos!$A:$A)))</f>
        <v/>
      </c>
      <c r="AD395" s="21" t="str" cm="1">
        <f t="array" ref="AD395">IF(ISERROR(INDEX(Jornadas[id],ROW()-5)),"",INT(SUMIFS(Cortes[importe],Cortes[id_jornada],INDEX(Jornadas[id],ROW()-5),Cortes[id_barbero],LOOKUP($AC$4,Barberos[nombre],Barberos[id]))*(INDEX(Jornadas[comision_barberos],1)/100)))</f>
        <v/>
      </c>
      <c r="AE395" s="21" t="str" cm="1">
        <f t="array" ref="AE395">IF(ISERROR(INDEX(Jornadas[id],ROW()-5)),"",SUMIFS(Cortes[propina],Cortes[id_jornada],INDEX(Jornadas[id],ROW()-5),Cortes[id_barbero],LOOKUP($AC$4,Barberos[nombre],Barberos[id])))</f>
        <v/>
      </c>
      <c r="AF395" s="21" t="str" cm="1">
        <f t="array" ref="AF395">IF(ISERROR(INDEX(Jornadas[id],ROW()-5)),"",SUMIFS(Adelantos[importe],Adelantos[id_jornada],INDEX(Jornadas[id],ROW()-5),Adelantos[id_barbero],LOOKUP($AC$4,Barberos[nombre],Barberos[id])))</f>
        <v/>
      </c>
      <c r="AG395" s="21" t="str" cm="1">
        <f t="array" ref="AG395">IF(ISERROR(INDEX(Jornadas[id],ROW()-5)),"",AD395+AE395-AF395)</f>
        <v/>
      </c>
      <c r="AH395" s="2" t="str" cm="1">
        <f t="array" ref="AH395">IF(ISERROR(INDEX(Jornadas[id],ROW()-5)),"",COUNTIFS(_Cortes!$C:$C,INDEX(Jornadas[id],ROW()-5),_Cortes!$B:$B,LOOKUP($AH$4,_Barberos!$B:$B,_Barberos!$A:$A)))</f>
        <v/>
      </c>
      <c r="AI395" s="21" t="str" cm="1">
        <f t="array" ref="AI395">IF(ISERROR(INDEX(Jornadas[id],ROW()-5)),"",INT(SUMIFS(Cortes[importe],Cortes[id_jornada],INDEX(Jornadas[id],ROW()-5),Cortes[id_barbero],LOOKUP($AH$4,Barberos[nombre],Barberos[id]))*(INDEX(Jornadas[comision_barberos],1)/100)))</f>
        <v/>
      </c>
      <c r="AJ395" s="21" t="str" cm="1">
        <f t="array" ref="AJ395">IF(ISERROR(INDEX(Jornadas[id],ROW()-5)),"",SUMIFS(Cortes[propina],Cortes[id_jornada],INDEX(Jornadas[id],ROW()-5),Cortes[id_barbero],LOOKUP($AH$4,Barberos[nombre],Barberos[id])))</f>
        <v/>
      </c>
      <c r="AK395" s="21" t="str" cm="1">
        <f t="array" ref="AK395">IF(ISERROR(INDEX(Jornadas[id],ROW()-5)),"",SUMIFS(Adelantos[importe],Adelantos[id_jornada],INDEX(Jornadas[id],ROW()-5),Adelantos[id_barbero],LOOKUP($AH$4,Barberos[nombre],Barberos[id])))</f>
        <v/>
      </c>
      <c r="AL395" s="21" t="str" cm="1">
        <f t="array" ref="AL395">IF(ISERROR(INDEX(Jornadas[id],ROW()-5)),"",AI395+AJ395-AK395)</f>
        <v/>
      </c>
      <c r="AM395" s="2" t="str" cm="1">
        <f t="array" ref="AM395">IF(ISERROR(INDEX(Jornadas[id],ROW()-5)),"",COUNTIFS(_Cortes!$C:$C,INDEX(Jornadas[id],ROW()-5),_Cortes!$B:$B,LOOKUP($AM$4,_Barberos!$B:$B,_Barberos!$A:$A)))</f>
        <v/>
      </c>
      <c r="AN395" s="21" t="str" cm="1">
        <f t="array" ref="AN395">IF(ISERROR(INDEX(Jornadas[id],ROW()-5)),"",INT(SUMIFS(Cortes[importe],Cortes[id_jornada],INDEX(Jornadas[id],ROW()-5),Cortes[id_barbero],LOOKUP($AM$4,Barberos[nombre],Barberos[id]))*(INDEX(Jornadas[comision_barberos],1)/100)))</f>
        <v/>
      </c>
      <c r="AO395" s="21" t="str" cm="1">
        <f t="array" ref="AO395">IF(ISERROR(INDEX(Jornadas[id],ROW()-5)),"",SUMIFS(Cortes[propina],Cortes[id_jornada],INDEX(Jornadas[id],ROW()-5),Cortes[id_barbero],LOOKUP($AM$4,Barberos[nombre],Barberos[id])))</f>
        <v/>
      </c>
      <c r="AP395" s="21" t="str" cm="1">
        <f t="array" ref="AP395">IF(ISERROR(INDEX(Jornadas[id],ROW()-5)),"",SUMIFS(Adelantos[importe],Adelantos[id_jornada],INDEX(Jornadas[id],ROW()-5),Adelantos[id_barbero],LOOKUP($AM$4,Barberos[nombre],Barberos[id])))</f>
        <v/>
      </c>
      <c r="AQ395" s="21" t="str" cm="1">
        <f t="array" ref="AQ395">IF(ISERROR(INDEX(Jornadas[id],ROW()-5)),"",AN395+AO395-AP395)</f>
        <v/>
      </c>
      <c r="AR395" s="2" t="str" cm="1">
        <f t="array" ref="AR395">IF(ISERROR(INDEX(Jornadas[id],ROW()-5)),"",COUNTIFS(_Cortes!$C:$C,INDEX(Jornadas[id],ROW()-5),_Cortes!$B:$B,LOOKUP($AR$4,_Barberos!$B:$B,_Barberos!$A:$A)))</f>
        <v/>
      </c>
      <c r="AS395" s="21" t="str" cm="1">
        <f t="array" ref="AS395">IF(ISERROR(INDEX(Jornadas[id],ROW()-5)),"",INT(SUMIFS(Cortes[importe],Cortes[id_jornada],INDEX(Jornadas[id],ROW()-5),Cortes[id_barbero],LOOKUP($AR$4,Barberos[nombre],Barberos[id]))*(INDEX(Jornadas[comision_barberos],1)/100)))</f>
        <v/>
      </c>
      <c r="AT395" s="21" t="str" cm="1">
        <f t="array" ref="AT395">IF(ISERROR(INDEX(Jornadas[id],ROW()-5)),"",SUMIFS(Cortes[propina],Cortes[id_jornada],INDEX(Jornadas[id],ROW()-5),Cortes[id_barbero],LOOKUP($AR$4,Barberos[nombre],Barberos[id])))</f>
        <v/>
      </c>
      <c r="AU395" s="21" t="str" cm="1">
        <f t="array" ref="AU395">IF(ISERROR(INDEX(Jornadas[id],ROW()-5)),"",SUMIFS(Adelantos[importe],Adelantos[id_jornada],INDEX(Jornadas[id],ROW()-5),Adelantos[id_barbero],LOOKUP($AR$4,Barberos[nombre],Barberos[id])))</f>
        <v/>
      </c>
      <c r="AV395" s="21" t="str" cm="1">
        <f t="array" ref="AV395">IF(ISERROR(INDEX(Jornadas[id],ROW()-5)),"",AS395+AT395-AU395)</f>
        <v/>
      </c>
    </row>
    <row r="396" spans="1:48" ht="15" hidden="1" customHeight="1" x14ac:dyDescent="0.3">
      <c r="A396" s="53" t="str">
        <f t="shared" si="6"/>
        <v/>
      </c>
      <c r="B396" s="54"/>
      <c r="C396" s="38" t="str" cm="1">
        <f t="array" ref="C396">IF(ISERROR(INDEX(Jornadas[id],ROW()-5)),"",INDEX(Jornadas[fecha],ROW()-5))</f>
        <v/>
      </c>
      <c r="D396" s="1" t="str" cm="1">
        <f t="array" ref="D396">IF(ISERROR(INDEX(Jornadas[id],ROW()-5)),"",COUNTIFS(_Cortes!$C:$C,INDEX(Jornadas[id],ROW()-5),_Cortes!$B:$B,LOOKUP($D$4,_Barberos!$B:$B,_Barberos!$A:$A)))</f>
        <v/>
      </c>
      <c r="E396" s="20" t="str" cm="1">
        <f t="array" ref="E396">IF(ISERROR(INDEX(Jornadas[id],ROW()-5)),"",INT(SUMIFS(Cortes[importe],Cortes[id_jornada],INDEX(Jornadas[id],ROW()-5),Cortes[id_barbero],LOOKUP($D$4,Barberos[nombre],Barberos[id]))*(INDEX(Jornadas[comision_barberos],1)/100)))</f>
        <v/>
      </c>
      <c r="F396" s="20" t="str" cm="1">
        <f t="array" ref="F396">IF(ISERROR(INDEX(Jornadas[id],ROW()-5)),"",SUMIFS(Cortes[propina],Cortes[id_jornada],INDEX(Jornadas[id],ROW()-5),Cortes[id_barbero],LOOKUP($D$4,Barberos[nombre],Barberos[id])))</f>
        <v/>
      </c>
      <c r="G396" s="20" t="str" cm="1">
        <f t="array" ref="G396">IF(ISERROR(INDEX(Jornadas[id],ROW()-5)),"",SUMIFS(Adelantos[importe],Adelantos[id_jornada],INDEX(Jornadas[id],ROW()-5),Adelantos[id_barbero],LOOKUP($D$4,Barberos[nombre],Barberos[id])))</f>
        <v/>
      </c>
      <c r="H396" s="20" t="str" cm="1">
        <f t="array" ref="H396">IF(ISERROR(INDEX(Jornadas[id],ROW()-5)),"",E396+F396-G396)</f>
        <v/>
      </c>
      <c r="I396" s="1" t="str" cm="1">
        <f t="array" ref="I396">IF(ISERROR(INDEX(Jornadas[id],ROW()-5)),"",COUNTIFS(_Cortes!$C:$C,INDEX(Jornadas[id],ROW()-5),_Cortes!$B:$B,LOOKUP($I$4,_Barberos!$B:$B,_Barberos!$A:$A)))</f>
        <v/>
      </c>
      <c r="J396" s="20" t="str" cm="1">
        <f t="array" ref="J396">IF(ISERROR(INDEX(Jornadas[id],ROW()-5)),"",INT(SUMIFS(Cortes[importe],Cortes[id_jornada],INDEX(Jornadas[id],ROW()-5),Cortes[id_barbero],LOOKUP($I$4,Barberos[nombre],Barberos[id]))*(INDEX(Jornadas[comision_barberos],1)/100)))</f>
        <v/>
      </c>
      <c r="K396" s="20" t="str" cm="1">
        <f t="array" ref="K396">IF(ISERROR(INDEX(Jornadas[id],ROW()-5)),"",SUMIFS(Cortes[propina],Cortes[id_jornada],INDEX(Jornadas[id],ROW()-5),Cortes[id_barbero],LOOKUP($I$4,Barberos[nombre],Barberos[id])))</f>
        <v/>
      </c>
      <c r="L396" s="20" t="str" cm="1">
        <f t="array" ref="L396">IF(ISERROR(INDEX(Jornadas[id],ROW()-5)),"",SUMIFS(Adelantos[importe],Adelantos[id_jornada],INDEX(Jornadas[id],ROW()-5),Adelantos[id_barbero],LOOKUP($I$4,Barberos[nombre],Barberos[id])))</f>
        <v/>
      </c>
      <c r="M396" s="20" t="str" cm="1">
        <f t="array" ref="M396">IF(ISERROR(INDEX(Jornadas[id],ROW()-5)),"",J396+K396-L396)</f>
        <v/>
      </c>
      <c r="N396" s="1" t="str" cm="1">
        <f t="array" ref="N396">IF(ISERROR(INDEX(Jornadas[id],ROW()-5)),"",COUNTIFS(_Cortes!$C:$C,INDEX(Jornadas[id],ROW()-5),_Cortes!$B:$B,LOOKUP($N$4,_Barberos!$B:$B,_Barberos!$A:$A)))</f>
        <v/>
      </c>
      <c r="O396" s="20" t="str" cm="1">
        <f t="array" ref="O396">IF(ISERROR(INDEX(Jornadas[id],ROW()-5)),"",INT(SUMIFS(Cortes[importe],Cortes[id_jornada],INDEX(Jornadas[id],ROW()-5),Cortes[id_barbero],LOOKUP($N$4,Barberos[nombre],Barberos[id]))*(INDEX(Jornadas[comision_barberos],1)/100)))</f>
        <v/>
      </c>
      <c r="P396" s="20" t="str" cm="1">
        <f t="array" ref="P396">IF(ISERROR(INDEX(Jornadas[id],ROW()-5)),"",SUMIFS(Cortes[propina],Cortes[id_jornada],INDEX(Jornadas[id],ROW()-5),Cortes[id_barbero],LOOKUP($N$4,Barberos[nombre],Barberos[id])))</f>
        <v/>
      </c>
      <c r="Q396" s="20" t="str" cm="1">
        <f t="array" ref="Q396">IF(ISERROR(INDEX(Jornadas[id],ROW()-5)),"",SUMIFS(Adelantos[importe],Adelantos[id_jornada],INDEX(Jornadas[id],ROW()-5),Adelantos[id_barbero],LOOKUP($N$4,Barberos[nombre],Barberos[id])))</f>
        <v/>
      </c>
      <c r="R396" s="20" t="str" cm="1">
        <f t="array" ref="R396">IF(ISERROR(INDEX(Jornadas[id],ROW()-5)),"",O396+P396-Q396)</f>
        <v/>
      </c>
      <c r="S396" s="1" t="str" cm="1">
        <f t="array" ref="S396">IF(ISERROR(INDEX(Jornadas[id],ROW()-5)),"",COUNTIFS(_Cortes!$C:$C,INDEX(Jornadas[id],ROW()-5),_Cortes!$B:$B,LOOKUP($S$4,_Barberos!$B:$B,_Barberos!$A:$A)))</f>
        <v/>
      </c>
      <c r="T396" s="20" t="str" cm="1">
        <f t="array" ref="T396">IF(ISERROR(INDEX(Jornadas[id],ROW()-5)),"",INT(SUMIFS(Cortes[importe],Cortes[id_jornada],INDEX(Jornadas[id],ROW()-5),Cortes[id_barbero],LOOKUP($S$4,Barberos[nombre],Barberos[id]))*(INDEX(Jornadas[comision_barberos],1)/100)))</f>
        <v/>
      </c>
      <c r="U396" s="20" t="str" cm="1">
        <f t="array" ref="U396">IF(ISERROR(INDEX(Jornadas[id],ROW()-5)),"",SUMIFS(Cortes[propina],Cortes[id_jornada],INDEX(Jornadas[id],ROW()-5),Cortes[id_barbero],LOOKUP($S$4,Barberos[nombre],Barberos[id])))</f>
        <v/>
      </c>
      <c r="V396" s="20" t="str" cm="1">
        <f t="array" ref="V396">IF(ISERROR(INDEX(Jornadas[id],ROW()-5)),"",SUMIFS(Adelantos[importe],Adelantos[id_jornada],INDEX(Jornadas[id],ROW()-5),Adelantos[id_barbero],LOOKUP($S$4,Barberos[nombre],Barberos[id])))</f>
        <v/>
      </c>
      <c r="W396" s="20" t="str" cm="1">
        <f t="array" ref="W396">IF(ISERROR(INDEX(Jornadas[id],ROW()-5)),"",T396+U396-V396)</f>
        <v/>
      </c>
      <c r="X396" s="1" t="str" cm="1">
        <f t="array" ref="X396">IF(ISERROR(INDEX(Jornadas[id],ROW()-5)),"",COUNTIFS(_Cortes!$C:$C,INDEX(Jornadas[id],ROW()-5),_Cortes!$B:$B,LOOKUP($X$4,_Barberos!$B:$B,_Barberos!$A:$A)))</f>
        <v/>
      </c>
      <c r="Y396" s="20" t="str" cm="1">
        <f t="array" ref="Y396">IF(ISERROR(INDEX(Jornadas[id],ROW()-5)),"",INT(SUMIFS(Cortes[importe],Cortes[id_jornada],INDEX(Jornadas[id],ROW()-5),Cortes[id_barbero],LOOKUP($X$4,Barberos[nombre],Barberos[id]))*(INDEX(Jornadas[comision_barberos],1)/100)))</f>
        <v/>
      </c>
      <c r="Z396" s="20" t="str" cm="1">
        <f t="array" ref="Z396">IF(ISERROR(INDEX(Jornadas[id],ROW()-5)),"",SUMIFS(Cortes[propina],Cortes[id_jornada],INDEX(Jornadas[id],ROW()-5),Cortes[id_barbero],LOOKUP($X$4,Barberos[nombre],Barberos[id])))</f>
        <v/>
      </c>
      <c r="AA396" s="20" t="str" cm="1">
        <f t="array" ref="AA396">IF(ISERROR(INDEX(Jornadas[id],ROW()-5)),"",SUMIFS(Adelantos[importe],Adelantos[id_jornada],INDEX(Jornadas[id],ROW()-5),Adelantos[id_barbero],LOOKUP($X$4,Barberos[nombre],Barberos[id])))</f>
        <v/>
      </c>
      <c r="AB396" s="20" t="str" cm="1">
        <f t="array" ref="AB396">IF(ISERROR(INDEX(Jornadas[id],ROW()-5)),"",Y396+Z396-AA396)</f>
        <v/>
      </c>
      <c r="AC396" s="1" t="str" cm="1">
        <f t="array" ref="AC396">IF(ISERROR(INDEX(Jornadas[id],ROW()-5)),"",COUNTIFS(_Cortes!$C:$C,INDEX(Jornadas[id],ROW()-5),_Cortes!$B:$B,LOOKUP($AC$4,_Barberos!$B:$B,_Barberos!$A:$A)))</f>
        <v/>
      </c>
      <c r="AD396" s="20" t="str" cm="1">
        <f t="array" ref="AD396">IF(ISERROR(INDEX(Jornadas[id],ROW()-5)),"",INT(SUMIFS(Cortes[importe],Cortes[id_jornada],INDEX(Jornadas[id],ROW()-5),Cortes[id_barbero],LOOKUP($AC$4,Barberos[nombre],Barberos[id]))*(INDEX(Jornadas[comision_barberos],1)/100)))</f>
        <v/>
      </c>
      <c r="AE396" s="20" t="str" cm="1">
        <f t="array" ref="AE396">IF(ISERROR(INDEX(Jornadas[id],ROW()-5)),"",SUMIFS(Cortes[propina],Cortes[id_jornada],INDEX(Jornadas[id],ROW()-5),Cortes[id_barbero],LOOKUP($AC$4,Barberos[nombre],Barberos[id])))</f>
        <v/>
      </c>
      <c r="AF396" s="20" t="str" cm="1">
        <f t="array" ref="AF396">IF(ISERROR(INDEX(Jornadas[id],ROW()-5)),"",SUMIFS(Adelantos[importe],Adelantos[id_jornada],INDEX(Jornadas[id],ROW()-5),Adelantos[id_barbero],LOOKUP($AC$4,Barberos[nombre],Barberos[id])))</f>
        <v/>
      </c>
      <c r="AG396" s="20" t="str" cm="1">
        <f t="array" ref="AG396">IF(ISERROR(INDEX(Jornadas[id],ROW()-5)),"",AD396+AE396-AF396)</f>
        <v/>
      </c>
      <c r="AH396" s="1" t="str" cm="1">
        <f t="array" ref="AH396">IF(ISERROR(INDEX(Jornadas[id],ROW()-5)),"",COUNTIFS(_Cortes!$C:$C,INDEX(Jornadas[id],ROW()-5),_Cortes!$B:$B,LOOKUP($AH$4,_Barberos!$B:$B,_Barberos!$A:$A)))</f>
        <v/>
      </c>
      <c r="AI396" s="20" t="str" cm="1">
        <f t="array" ref="AI396">IF(ISERROR(INDEX(Jornadas[id],ROW()-5)),"",INT(SUMIFS(Cortes[importe],Cortes[id_jornada],INDEX(Jornadas[id],ROW()-5),Cortes[id_barbero],LOOKUP($AH$4,Barberos[nombre],Barberos[id]))*(INDEX(Jornadas[comision_barberos],1)/100)))</f>
        <v/>
      </c>
      <c r="AJ396" s="20" t="str" cm="1">
        <f t="array" ref="AJ396">IF(ISERROR(INDEX(Jornadas[id],ROW()-5)),"",SUMIFS(Cortes[propina],Cortes[id_jornada],INDEX(Jornadas[id],ROW()-5),Cortes[id_barbero],LOOKUP($AH$4,Barberos[nombre],Barberos[id])))</f>
        <v/>
      </c>
      <c r="AK396" s="20" t="str" cm="1">
        <f t="array" ref="AK396">IF(ISERROR(INDEX(Jornadas[id],ROW()-5)),"",SUMIFS(Adelantos[importe],Adelantos[id_jornada],INDEX(Jornadas[id],ROW()-5),Adelantos[id_barbero],LOOKUP($AH$4,Barberos[nombre],Barberos[id])))</f>
        <v/>
      </c>
      <c r="AL396" s="20" t="str" cm="1">
        <f t="array" ref="AL396">IF(ISERROR(INDEX(Jornadas[id],ROW()-5)),"",AI396+AJ396-AK396)</f>
        <v/>
      </c>
      <c r="AM396" s="1" t="str" cm="1">
        <f t="array" ref="AM396">IF(ISERROR(INDEX(Jornadas[id],ROW()-5)),"",COUNTIFS(_Cortes!$C:$C,INDEX(Jornadas[id],ROW()-5),_Cortes!$B:$B,LOOKUP($AM$4,_Barberos!$B:$B,_Barberos!$A:$A)))</f>
        <v/>
      </c>
      <c r="AN396" s="20" t="str" cm="1">
        <f t="array" ref="AN396">IF(ISERROR(INDEX(Jornadas[id],ROW()-5)),"",INT(SUMIFS(Cortes[importe],Cortes[id_jornada],INDEX(Jornadas[id],ROW()-5),Cortes[id_barbero],LOOKUP($AM$4,Barberos[nombre],Barberos[id]))*(INDEX(Jornadas[comision_barberos],1)/100)))</f>
        <v/>
      </c>
      <c r="AO396" s="20" t="str" cm="1">
        <f t="array" ref="AO396">IF(ISERROR(INDEX(Jornadas[id],ROW()-5)),"",SUMIFS(Cortes[propina],Cortes[id_jornada],INDEX(Jornadas[id],ROW()-5),Cortes[id_barbero],LOOKUP($AM$4,Barberos[nombre],Barberos[id])))</f>
        <v/>
      </c>
      <c r="AP396" s="20" t="str" cm="1">
        <f t="array" ref="AP396">IF(ISERROR(INDEX(Jornadas[id],ROW()-5)),"",SUMIFS(Adelantos[importe],Adelantos[id_jornada],INDEX(Jornadas[id],ROW()-5),Adelantos[id_barbero],LOOKUP($AM$4,Barberos[nombre],Barberos[id])))</f>
        <v/>
      </c>
      <c r="AQ396" s="20" t="str" cm="1">
        <f t="array" ref="AQ396">IF(ISERROR(INDEX(Jornadas[id],ROW()-5)),"",AN396+AO396-AP396)</f>
        <v/>
      </c>
      <c r="AR396" s="1" t="str" cm="1">
        <f t="array" ref="AR396">IF(ISERROR(INDEX(Jornadas[id],ROW()-5)),"",COUNTIFS(_Cortes!$C:$C,INDEX(Jornadas[id],ROW()-5),_Cortes!$B:$B,LOOKUP($AR$4,_Barberos!$B:$B,_Barberos!$A:$A)))</f>
        <v/>
      </c>
      <c r="AS396" s="20" t="str" cm="1">
        <f t="array" ref="AS396">IF(ISERROR(INDEX(Jornadas[id],ROW()-5)),"",INT(SUMIFS(Cortes[importe],Cortes[id_jornada],INDEX(Jornadas[id],ROW()-5),Cortes[id_barbero],LOOKUP($AR$4,Barberos[nombre],Barberos[id]))*(INDEX(Jornadas[comision_barberos],1)/100)))</f>
        <v/>
      </c>
      <c r="AT396" s="20" t="str" cm="1">
        <f t="array" ref="AT396">IF(ISERROR(INDEX(Jornadas[id],ROW()-5)),"",SUMIFS(Cortes[propina],Cortes[id_jornada],INDEX(Jornadas[id],ROW()-5),Cortes[id_barbero],LOOKUP($AR$4,Barberos[nombre],Barberos[id])))</f>
        <v/>
      </c>
      <c r="AU396" s="20" t="str" cm="1">
        <f t="array" ref="AU396">IF(ISERROR(INDEX(Jornadas[id],ROW()-5)),"",SUMIFS(Adelantos[importe],Adelantos[id_jornada],INDEX(Jornadas[id],ROW()-5),Adelantos[id_barbero],LOOKUP($AR$4,Barberos[nombre],Barberos[id])))</f>
        <v/>
      </c>
      <c r="AV396" s="20" t="str" cm="1">
        <f t="array" ref="AV396">IF(ISERROR(INDEX(Jornadas[id],ROW()-5)),"",AS396+AT396-AU396)</f>
        <v/>
      </c>
    </row>
    <row r="397" spans="1:48" ht="15" hidden="1" customHeight="1" x14ac:dyDescent="0.3">
      <c r="A397" s="51" t="str">
        <f t="shared" si="6"/>
        <v/>
      </c>
      <c r="B397" s="52"/>
      <c r="C397" s="36" t="str" cm="1">
        <f t="array" ref="C397">IF(ISERROR(INDEX(Jornadas[id],ROW()-5)),"",INDEX(Jornadas[fecha],ROW()-5))</f>
        <v/>
      </c>
      <c r="D397" s="2" t="str" cm="1">
        <f t="array" ref="D397">IF(ISERROR(INDEX(Jornadas[id],ROW()-5)),"",COUNTIFS(_Cortes!$C:$C,INDEX(Jornadas[id],ROW()-5),_Cortes!$B:$B,LOOKUP($D$4,_Barberos!$B:$B,_Barberos!$A:$A)))</f>
        <v/>
      </c>
      <c r="E397" s="21" t="str" cm="1">
        <f t="array" ref="E397">IF(ISERROR(INDEX(Jornadas[id],ROW()-5)),"",INT(SUMIFS(Cortes[importe],Cortes[id_jornada],INDEX(Jornadas[id],ROW()-5),Cortes[id_barbero],LOOKUP($D$4,Barberos[nombre],Barberos[id]))*(INDEX(Jornadas[comision_barberos],1)/100)))</f>
        <v/>
      </c>
      <c r="F397" s="21" t="str" cm="1">
        <f t="array" ref="F397">IF(ISERROR(INDEX(Jornadas[id],ROW()-5)),"",SUMIFS(Cortes[propina],Cortes[id_jornada],INDEX(Jornadas[id],ROW()-5),Cortes[id_barbero],LOOKUP($D$4,Barberos[nombre],Barberos[id])))</f>
        <v/>
      </c>
      <c r="G397" s="21" t="str" cm="1">
        <f t="array" ref="G397">IF(ISERROR(INDEX(Jornadas[id],ROW()-5)),"",SUMIFS(Adelantos[importe],Adelantos[id_jornada],INDEX(Jornadas[id],ROW()-5),Adelantos[id_barbero],LOOKUP($D$4,Barberos[nombre],Barberos[id])))</f>
        <v/>
      </c>
      <c r="H397" s="21" t="str" cm="1">
        <f t="array" ref="H397">IF(ISERROR(INDEX(Jornadas[id],ROW()-5)),"",E397+F397-G397)</f>
        <v/>
      </c>
      <c r="I397" s="2" t="str" cm="1">
        <f t="array" ref="I397">IF(ISERROR(INDEX(Jornadas[id],ROW()-5)),"",COUNTIFS(_Cortes!$C:$C,INDEX(Jornadas[id],ROW()-5),_Cortes!$B:$B,LOOKUP($I$4,_Barberos!$B:$B,_Barberos!$A:$A)))</f>
        <v/>
      </c>
      <c r="J397" s="21" t="str" cm="1">
        <f t="array" ref="J397">IF(ISERROR(INDEX(Jornadas[id],ROW()-5)),"",INT(SUMIFS(Cortes[importe],Cortes[id_jornada],INDEX(Jornadas[id],ROW()-5),Cortes[id_barbero],LOOKUP($I$4,Barberos[nombre],Barberos[id]))*(INDEX(Jornadas[comision_barberos],1)/100)))</f>
        <v/>
      </c>
      <c r="K397" s="21" t="str" cm="1">
        <f t="array" ref="K397">IF(ISERROR(INDEX(Jornadas[id],ROW()-5)),"",SUMIFS(Cortes[propina],Cortes[id_jornada],INDEX(Jornadas[id],ROW()-5),Cortes[id_barbero],LOOKUP($I$4,Barberos[nombre],Barberos[id])))</f>
        <v/>
      </c>
      <c r="L397" s="21" t="str" cm="1">
        <f t="array" ref="L397">IF(ISERROR(INDEX(Jornadas[id],ROW()-5)),"",SUMIFS(Adelantos[importe],Adelantos[id_jornada],INDEX(Jornadas[id],ROW()-5),Adelantos[id_barbero],LOOKUP($I$4,Barberos[nombre],Barberos[id])))</f>
        <v/>
      </c>
      <c r="M397" s="21" t="str" cm="1">
        <f t="array" ref="M397">IF(ISERROR(INDEX(Jornadas[id],ROW()-5)),"",J397+K397-L397)</f>
        <v/>
      </c>
      <c r="N397" s="2" t="str" cm="1">
        <f t="array" ref="N397">IF(ISERROR(INDEX(Jornadas[id],ROW()-5)),"",COUNTIFS(_Cortes!$C:$C,INDEX(Jornadas[id],ROW()-5),_Cortes!$B:$B,LOOKUP($N$4,_Barberos!$B:$B,_Barberos!$A:$A)))</f>
        <v/>
      </c>
      <c r="O397" s="21" t="str" cm="1">
        <f t="array" ref="O397">IF(ISERROR(INDEX(Jornadas[id],ROW()-5)),"",INT(SUMIFS(Cortes[importe],Cortes[id_jornada],INDEX(Jornadas[id],ROW()-5),Cortes[id_barbero],LOOKUP($N$4,Barberos[nombre],Barberos[id]))*(INDEX(Jornadas[comision_barberos],1)/100)))</f>
        <v/>
      </c>
      <c r="P397" s="21" t="str" cm="1">
        <f t="array" ref="P397">IF(ISERROR(INDEX(Jornadas[id],ROW()-5)),"",SUMIFS(Cortes[propina],Cortes[id_jornada],INDEX(Jornadas[id],ROW()-5),Cortes[id_barbero],LOOKUP($N$4,Barberos[nombre],Barberos[id])))</f>
        <v/>
      </c>
      <c r="Q397" s="21" t="str" cm="1">
        <f t="array" ref="Q397">IF(ISERROR(INDEX(Jornadas[id],ROW()-5)),"",SUMIFS(Adelantos[importe],Adelantos[id_jornada],INDEX(Jornadas[id],ROW()-5),Adelantos[id_barbero],LOOKUP($N$4,Barberos[nombre],Barberos[id])))</f>
        <v/>
      </c>
      <c r="R397" s="21" t="str" cm="1">
        <f t="array" ref="R397">IF(ISERROR(INDEX(Jornadas[id],ROW()-5)),"",O397+P397-Q397)</f>
        <v/>
      </c>
      <c r="S397" s="2" t="str" cm="1">
        <f t="array" ref="S397">IF(ISERROR(INDEX(Jornadas[id],ROW()-5)),"",COUNTIFS(_Cortes!$C:$C,INDEX(Jornadas[id],ROW()-5),_Cortes!$B:$B,LOOKUP($S$4,_Barberos!$B:$B,_Barberos!$A:$A)))</f>
        <v/>
      </c>
      <c r="T397" s="21" t="str" cm="1">
        <f t="array" ref="T397">IF(ISERROR(INDEX(Jornadas[id],ROW()-5)),"",INT(SUMIFS(Cortes[importe],Cortes[id_jornada],INDEX(Jornadas[id],ROW()-5),Cortes[id_barbero],LOOKUP($S$4,Barberos[nombre],Barberos[id]))*(INDEX(Jornadas[comision_barberos],1)/100)))</f>
        <v/>
      </c>
      <c r="U397" s="21" t="str" cm="1">
        <f t="array" ref="U397">IF(ISERROR(INDEX(Jornadas[id],ROW()-5)),"",SUMIFS(Cortes[propina],Cortes[id_jornada],INDEX(Jornadas[id],ROW()-5),Cortes[id_barbero],LOOKUP($S$4,Barberos[nombre],Barberos[id])))</f>
        <v/>
      </c>
      <c r="V397" s="21" t="str" cm="1">
        <f t="array" ref="V397">IF(ISERROR(INDEX(Jornadas[id],ROW()-5)),"",SUMIFS(Adelantos[importe],Adelantos[id_jornada],INDEX(Jornadas[id],ROW()-5),Adelantos[id_barbero],LOOKUP($S$4,Barberos[nombre],Barberos[id])))</f>
        <v/>
      </c>
      <c r="W397" s="21" t="str" cm="1">
        <f t="array" ref="W397">IF(ISERROR(INDEX(Jornadas[id],ROW()-5)),"",T397+U397-V397)</f>
        <v/>
      </c>
      <c r="X397" s="2" t="str" cm="1">
        <f t="array" ref="X397">IF(ISERROR(INDEX(Jornadas[id],ROW()-5)),"",COUNTIFS(_Cortes!$C:$C,INDEX(Jornadas[id],ROW()-5),_Cortes!$B:$B,LOOKUP($X$4,_Barberos!$B:$B,_Barberos!$A:$A)))</f>
        <v/>
      </c>
      <c r="Y397" s="21" t="str" cm="1">
        <f t="array" ref="Y397">IF(ISERROR(INDEX(Jornadas[id],ROW()-5)),"",INT(SUMIFS(Cortes[importe],Cortes[id_jornada],INDEX(Jornadas[id],ROW()-5),Cortes[id_barbero],LOOKUP($X$4,Barberos[nombre],Barberos[id]))*(INDEX(Jornadas[comision_barberos],1)/100)))</f>
        <v/>
      </c>
      <c r="Z397" s="21" t="str" cm="1">
        <f t="array" ref="Z397">IF(ISERROR(INDEX(Jornadas[id],ROW()-5)),"",SUMIFS(Cortes[propina],Cortes[id_jornada],INDEX(Jornadas[id],ROW()-5),Cortes[id_barbero],LOOKUP($X$4,Barberos[nombre],Barberos[id])))</f>
        <v/>
      </c>
      <c r="AA397" s="21" t="str" cm="1">
        <f t="array" ref="AA397">IF(ISERROR(INDEX(Jornadas[id],ROW()-5)),"",SUMIFS(Adelantos[importe],Adelantos[id_jornada],INDEX(Jornadas[id],ROW()-5),Adelantos[id_barbero],LOOKUP($X$4,Barberos[nombre],Barberos[id])))</f>
        <v/>
      </c>
      <c r="AB397" s="21" t="str" cm="1">
        <f t="array" ref="AB397">IF(ISERROR(INDEX(Jornadas[id],ROW()-5)),"",Y397+Z397-AA397)</f>
        <v/>
      </c>
      <c r="AC397" s="2" t="str" cm="1">
        <f t="array" ref="AC397">IF(ISERROR(INDEX(Jornadas[id],ROW()-5)),"",COUNTIFS(_Cortes!$C:$C,INDEX(Jornadas[id],ROW()-5),_Cortes!$B:$B,LOOKUP($AC$4,_Barberos!$B:$B,_Barberos!$A:$A)))</f>
        <v/>
      </c>
      <c r="AD397" s="21" t="str" cm="1">
        <f t="array" ref="AD397">IF(ISERROR(INDEX(Jornadas[id],ROW()-5)),"",INT(SUMIFS(Cortes[importe],Cortes[id_jornada],INDEX(Jornadas[id],ROW()-5),Cortes[id_barbero],LOOKUP($AC$4,Barberos[nombre],Barberos[id]))*(INDEX(Jornadas[comision_barberos],1)/100)))</f>
        <v/>
      </c>
      <c r="AE397" s="21" t="str" cm="1">
        <f t="array" ref="AE397">IF(ISERROR(INDEX(Jornadas[id],ROW()-5)),"",SUMIFS(Cortes[propina],Cortes[id_jornada],INDEX(Jornadas[id],ROW()-5),Cortes[id_barbero],LOOKUP($AC$4,Barberos[nombre],Barberos[id])))</f>
        <v/>
      </c>
      <c r="AF397" s="21" t="str" cm="1">
        <f t="array" ref="AF397">IF(ISERROR(INDEX(Jornadas[id],ROW()-5)),"",SUMIFS(Adelantos[importe],Adelantos[id_jornada],INDEX(Jornadas[id],ROW()-5),Adelantos[id_barbero],LOOKUP($AC$4,Barberos[nombre],Barberos[id])))</f>
        <v/>
      </c>
      <c r="AG397" s="21" t="str" cm="1">
        <f t="array" ref="AG397">IF(ISERROR(INDEX(Jornadas[id],ROW()-5)),"",AD397+AE397-AF397)</f>
        <v/>
      </c>
      <c r="AH397" s="2" t="str" cm="1">
        <f t="array" ref="AH397">IF(ISERROR(INDEX(Jornadas[id],ROW()-5)),"",COUNTIFS(_Cortes!$C:$C,INDEX(Jornadas[id],ROW()-5),_Cortes!$B:$B,LOOKUP($AH$4,_Barberos!$B:$B,_Barberos!$A:$A)))</f>
        <v/>
      </c>
      <c r="AI397" s="21" t="str" cm="1">
        <f t="array" ref="AI397">IF(ISERROR(INDEX(Jornadas[id],ROW()-5)),"",INT(SUMIFS(Cortes[importe],Cortes[id_jornada],INDEX(Jornadas[id],ROW()-5),Cortes[id_barbero],LOOKUP($AH$4,Barberos[nombre],Barberos[id]))*(INDEX(Jornadas[comision_barberos],1)/100)))</f>
        <v/>
      </c>
      <c r="AJ397" s="21" t="str" cm="1">
        <f t="array" ref="AJ397">IF(ISERROR(INDEX(Jornadas[id],ROW()-5)),"",SUMIFS(Cortes[propina],Cortes[id_jornada],INDEX(Jornadas[id],ROW()-5),Cortes[id_barbero],LOOKUP($AH$4,Barberos[nombre],Barberos[id])))</f>
        <v/>
      </c>
      <c r="AK397" s="21" t="str" cm="1">
        <f t="array" ref="AK397">IF(ISERROR(INDEX(Jornadas[id],ROW()-5)),"",SUMIFS(Adelantos[importe],Adelantos[id_jornada],INDEX(Jornadas[id],ROW()-5),Adelantos[id_barbero],LOOKUP($AH$4,Barberos[nombre],Barberos[id])))</f>
        <v/>
      </c>
      <c r="AL397" s="21" t="str" cm="1">
        <f t="array" ref="AL397">IF(ISERROR(INDEX(Jornadas[id],ROW()-5)),"",AI397+AJ397-AK397)</f>
        <v/>
      </c>
      <c r="AM397" s="2" t="str" cm="1">
        <f t="array" ref="AM397">IF(ISERROR(INDEX(Jornadas[id],ROW()-5)),"",COUNTIFS(_Cortes!$C:$C,INDEX(Jornadas[id],ROW()-5),_Cortes!$B:$B,LOOKUP($AM$4,_Barberos!$B:$B,_Barberos!$A:$A)))</f>
        <v/>
      </c>
      <c r="AN397" s="21" t="str" cm="1">
        <f t="array" ref="AN397">IF(ISERROR(INDEX(Jornadas[id],ROW()-5)),"",INT(SUMIFS(Cortes[importe],Cortes[id_jornada],INDEX(Jornadas[id],ROW()-5),Cortes[id_barbero],LOOKUP($AM$4,Barberos[nombre],Barberos[id]))*(INDEX(Jornadas[comision_barberos],1)/100)))</f>
        <v/>
      </c>
      <c r="AO397" s="21" t="str" cm="1">
        <f t="array" ref="AO397">IF(ISERROR(INDEX(Jornadas[id],ROW()-5)),"",SUMIFS(Cortes[propina],Cortes[id_jornada],INDEX(Jornadas[id],ROW()-5),Cortes[id_barbero],LOOKUP($AM$4,Barberos[nombre],Barberos[id])))</f>
        <v/>
      </c>
      <c r="AP397" s="21" t="str" cm="1">
        <f t="array" ref="AP397">IF(ISERROR(INDEX(Jornadas[id],ROW()-5)),"",SUMIFS(Adelantos[importe],Adelantos[id_jornada],INDEX(Jornadas[id],ROW()-5),Adelantos[id_barbero],LOOKUP($AM$4,Barberos[nombre],Barberos[id])))</f>
        <v/>
      </c>
      <c r="AQ397" s="21" t="str" cm="1">
        <f t="array" ref="AQ397">IF(ISERROR(INDEX(Jornadas[id],ROW()-5)),"",AN397+AO397-AP397)</f>
        <v/>
      </c>
      <c r="AR397" s="2" t="str" cm="1">
        <f t="array" ref="AR397">IF(ISERROR(INDEX(Jornadas[id],ROW()-5)),"",COUNTIFS(_Cortes!$C:$C,INDEX(Jornadas[id],ROW()-5),_Cortes!$B:$B,LOOKUP($AR$4,_Barberos!$B:$B,_Barberos!$A:$A)))</f>
        <v/>
      </c>
      <c r="AS397" s="21" t="str" cm="1">
        <f t="array" ref="AS397">IF(ISERROR(INDEX(Jornadas[id],ROW()-5)),"",INT(SUMIFS(Cortes[importe],Cortes[id_jornada],INDEX(Jornadas[id],ROW()-5),Cortes[id_barbero],LOOKUP($AR$4,Barberos[nombre],Barberos[id]))*(INDEX(Jornadas[comision_barberos],1)/100)))</f>
        <v/>
      </c>
      <c r="AT397" s="21" t="str" cm="1">
        <f t="array" ref="AT397">IF(ISERROR(INDEX(Jornadas[id],ROW()-5)),"",SUMIFS(Cortes[propina],Cortes[id_jornada],INDEX(Jornadas[id],ROW()-5),Cortes[id_barbero],LOOKUP($AR$4,Barberos[nombre],Barberos[id])))</f>
        <v/>
      </c>
      <c r="AU397" s="21" t="str" cm="1">
        <f t="array" ref="AU397">IF(ISERROR(INDEX(Jornadas[id],ROW()-5)),"",SUMIFS(Adelantos[importe],Adelantos[id_jornada],INDEX(Jornadas[id],ROW()-5),Adelantos[id_barbero],LOOKUP($AR$4,Barberos[nombre],Barberos[id])))</f>
        <v/>
      </c>
      <c r="AV397" s="21" t="str" cm="1">
        <f t="array" ref="AV397">IF(ISERROR(INDEX(Jornadas[id],ROW()-5)),"",AS397+AT397-AU397)</f>
        <v/>
      </c>
    </row>
    <row r="398" spans="1:48" ht="15" hidden="1" customHeight="1" x14ac:dyDescent="0.3">
      <c r="A398" s="53" t="str">
        <f t="shared" si="6"/>
        <v/>
      </c>
      <c r="B398" s="54"/>
      <c r="C398" s="38" t="str" cm="1">
        <f t="array" ref="C398">IF(ISERROR(INDEX(Jornadas[id],ROW()-5)),"",INDEX(Jornadas[fecha],ROW()-5))</f>
        <v/>
      </c>
      <c r="D398" s="1" t="str" cm="1">
        <f t="array" ref="D398">IF(ISERROR(INDEX(Jornadas[id],ROW()-5)),"",COUNTIFS(_Cortes!$C:$C,INDEX(Jornadas[id],ROW()-5),_Cortes!$B:$B,LOOKUP($D$4,_Barberos!$B:$B,_Barberos!$A:$A)))</f>
        <v/>
      </c>
      <c r="E398" s="20" t="str" cm="1">
        <f t="array" ref="E398">IF(ISERROR(INDEX(Jornadas[id],ROW()-5)),"",INT(SUMIFS(Cortes[importe],Cortes[id_jornada],INDEX(Jornadas[id],ROW()-5),Cortes[id_barbero],LOOKUP($D$4,Barberos[nombre],Barberos[id]))*(INDEX(Jornadas[comision_barberos],1)/100)))</f>
        <v/>
      </c>
      <c r="F398" s="20" t="str" cm="1">
        <f t="array" ref="F398">IF(ISERROR(INDEX(Jornadas[id],ROW()-5)),"",SUMIFS(Cortes[propina],Cortes[id_jornada],INDEX(Jornadas[id],ROW()-5),Cortes[id_barbero],LOOKUP($D$4,Barberos[nombre],Barberos[id])))</f>
        <v/>
      </c>
      <c r="G398" s="20" t="str" cm="1">
        <f t="array" ref="G398">IF(ISERROR(INDEX(Jornadas[id],ROW()-5)),"",SUMIFS(Adelantos[importe],Adelantos[id_jornada],INDEX(Jornadas[id],ROW()-5),Adelantos[id_barbero],LOOKUP($D$4,Barberos[nombre],Barberos[id])))</f>
        <v/>
      </c>
      <c r="H398" s="20" t="str" cm="1">
        <f t="array" ref="H398">IF(ISERROR(INDEX(Jornadas[id],ROW()-5)),"",E398+F398-G398)</f>
        <v/>
      </c>
      <c r="I398" s="1" t="str" cm="1">
        <f t="array" ref="I398">IF(ISERROR(INDEX(Jornadas[id],ROW()-5)),"",COUNTIFS(_Cortes!$C:$C,INDEX(Jornadas[id],ROW()-5),_Cortes!$B:$B,LOOKUP($I$4,_Barberos!$B:$B,_Barberos!$A:$A)))</f>
        <v/>
      </c>
      <c r="J398" s="20" t="str" cm="1">
        <f t="array" ref="J398">IF(ISERROR(INDEX(Jornadas[id],ROW()-5)),"",INT(SUMIFS(Cortes[importe],Cortes[id_jornada],INDEX(Jornadas[id],ROW()-5),Cortes[id_barbero],LOOKUP($I$4,Barberos[nombre],Barberos[id]))*(INDEX(Jornadas[comision_barberos],1)/100)))</f>
        <v/>
      </c>
      <c r="K398" s="20" t="str" cm="1">
        <f t="array" ref="K398">IF(ISERROR(INDEX(Jornadas[id],ROW()-5)),"",SUMIFS(Cortes[propina],Cortes[id_jornada],INDEX(Jornadas[id],ROW()-5),Cortes[id_barbero],LOOKUP($I$4,Barberos[nombre],Barberos[id])))</f>
        <v/>
      </c>
      <c r="L398" s="20" t="str" cm="1">
        <f t="array" ref="L398">IF(ISERROR(INDEX(Jornadas[id],ROW()-5)),"",SUMIFS(Adelantos[importe],Adelantos[id_jornada],INDEX(Jornadas[id],ROW()-5),Adelantos[id_barbero],LOOKUP($I$4,Barberos[nombre],Barberos[id])))</f>
        <v/>
      </c>
      <c r="M398" s="20" t="str" cm="1">
        <f t="array" ref="M398">IF(ISERROR(INDEX(Jornadas[id],ROW()-5)),"",J398+K398-L398)</f>
        <v/>
      </c>
      <c r="N398" s="1" t="str" cm="1">
        <f t="array" ref="N398">IF(ISERROR(INDEX(Jornadas[id],ROW()-5)),"",COUNTIFS(_Cortes!$C:$C,INDEX(Jornadas[id],ROW()-5),_Cortes!$B:$B,LOOKUP($N$4,_Barberos!$B:$B,_Barberos!$A:$A)))</f>
        <v/>
      </c>
      <c r="O398" s="20" t="str" cm="1">
        <f t="array" ref="O398">IF(ISERROR(INDEX(Jornadas[id],ROW()-5)),"",INT(SUMIFS(Cortes[importe],Cortes[id_jornada],INDEX(Jornadas[id],ROW()-5),Cortes[id_barbero],LOOKUP($N$4,Barberos[nombre],Barberos[id]))*(INDEX(Jornadas[comision_barberos],1)/100)))</f>
        <v/>
      </c>
      <c r="P398" s="20" t="str" cm="1">
        <f t="array" ref="P398">IF(ISERROR(INDEX(Jornadas[id],ROW()-5)),"",SUMIFS(Cortes[propina],Cortes[id_jornada],INDEX(Jornadas[id],ROW()-5),Cortes[id_barbero],LOOKUP($N$4,Barberos[nombre],Barberos[id])))</f>
        <v/>
      </c>
      <c r="Q398" s="20" t="str" cm="1">
        <f t="array" ref="Q398">IF(ISERROR(INDEX(Jornadas[id],ROW()-5)),"",SUMIFS(Adelantos[importe],Adelantos[id_jornada],INDEX(Jornadas[id],ROW()-5),Adelantos[id_barbero],LOOKUP($N$4,Barberos[nombre],Barberos[id])))</f>
        <v/>
      </c>
      <c r="R398" s="20" t="str" cm="1">
        <f t="array" ref="R398">IF(ISERROR(INDEX(Jornadas[id],ROW()-5)),"",O398+P398-Q398)</f>
        <v/>
      </c>
      <c r="S398" s="1" t="str" cm="1">
        <f t="array" ref="S398">IF(ISERROR(INDEX(Jornadas[id],ROW()-5)),"",COUNTIFS(_Cortes!$C:$C,INDEX(Jornadas[id],ROW()-5),_Cortes!$B:$B,LOOKUP($S$4,_Barberos!$B:$B,_Barberos!$A:$A)))</f>
        <v/>
      </c>
      <c r="T398" s="20" t="str" cm="1">
        <f t="array" ref="T398">IF(ISERROR(INDEX(Jornadas[id],ROW()-5)),"",INT(SUMIFS(Cortes[importe],Cortes[id_jornada],INDEX(Jornadas[id],ROW()-5),Cortes[id_barbero],LOOKUP($S$4,Barberos[nombre],Barberos[id]))*(INDEX(Jornadas[comision_barberos],1)/100)))</f>
        <v/>
      </c>
      <c r="U398" s="20" t="str" cm="1">
        <f t="array" ref="U398">IF(ISERROR(INDEX(Jornadas[id],ROW()-5)),"",SUMIFS(Cortes[propina],Cortes[id_jornada],INDEX(Jornadas[id],ROW()-5),Cortes[id_barbero],LOOKUP($S$4,Barberos[nombre],Barberos[id])))</f>
        <v/>
      </c>
      <c r="V398" s="20" t="str" cm="1">
        <f t="array" ref="V398">IF(ISERROR(INDEX(Jornadas[id],ROW()-5)),"",SUMIFS(Adelantos[importe],Adelantos[id_jornada],INDEX(Jornadas[id],ROW()-5),Adelantos[id_barbero],LOOKUP($S$4,Barberos[nombre],Barberos[id])))</f>
        <v/>
      </c>
      <c r="W398" s="20" t="str" cm="1">
        <f t="array" ref="W398">IF(ISERROR(INDEX(Jornadas[id],ROW()-5)),"",T398+U398-V398)</f>
        <v/>
      </c>
      <c r="X398" s="1" t="str" cm="1">
        <f t="array" ref="X398">IF(ISERROR(INDEX(Jornadas[id],ROW()-5)),"",COUNTIFS(_Cortes!$C:$C,INDEX(Jornadas[id],ROW()-5),_Cortes!$B:$B,LOOKUP($X$4,_Barberos!$B:$B,_Barberos!$A:$A)))</f>
        <v/>
      </c>
      <c r="Y398" s="20" t="str" cm="1">
        <f t="array" ref="Y398">IF(ISERROR(INDEX(Jornadas[id],ROW()-5)),"",INT(SUMIFS(Cortes[importe],Cortes[id_jornada],INDEX(Jornadas[id],ROW()-5),Cortes[id_barbero],LOOKUP($X$4,Barberos[nombre],Barberos[id]))*(INDEX(Jornadas[comision_barberos],1)/100)))</f>
        <v/>
      </c>
      <c r="Z398" s="20" t="str" cm="1">
        <f t="array" ref="Z398">IF(ISERROR(INDEX(Jornadas[id],ROW()-5)),"",SUMIFS(Cortes[propina],Cortes[id_jornada],INDEX(Jornadas[id],ROW()-5),Cortes[id_barbero],LOOKUP($X$4,Barberos[nombre],Barberos[id])))</f>
        <v/>
      </c>
      <c r="AA398" s="20" t="str" cm="1">
        <f t="array" ref="AA398">IF(ISERROR(INDEX(Jornadas[id],ROW()-5)),"",SUMIFS(Adelantos[importe],Adelantos[id_jornada],INDEX(Jornadas[id],ROW()-5),Adelantos[id_barbero],LOOKUP($X$4,Barberos[nombre],Barberos[id])))</f>
        <v/>
      </c>
      <c r="AB398" s="20" t="str" cm="1">
        <f t="array" ref="AB398">IF(ISERROR(INDEX(Jornadas[id],ROW()-5)),"",Y398+Z398-AA398)</f>
        <v/>
      </c>
      <c r="AC398" s="1" t="str" cm="1">
        <f t="array" ref="AC398">IF(ISERROR(INDEX(Jornadas[id],ROW()-5)),"",COUNTIFS(_Cortes!$C:$C,INDEX(Jornadas[id],ROW()-5),_Cortes!$B:$B,LOOKUP($AC$4,_Barberos!$B:$B,_Barberos!$A:$A)))</f>
        <v/>
      </c>
      <c r="AD398" s="20" t="str" cm="1">
        <f t="array" ref="AD398">IF(ISERROR(INDEX(Jornadas[id],ROW()-5)),"",INT(SUMIFS(Cortes[importe],Cortes[id_jornada],INDEX(Jornadas[id],ROW()-5),Cortes[id_barbero],LOOKUP($AC$4,Barberos[nombre],Barberos[id]))*(INDEX(Jornadas[comision_barberos],1)/100)))</f>
        <v/>
      </c>
      <c r="AE398" s="20" t="str" cm="1">
        <f t="array" ref="AE398">IF(ISERROR(INDEX(Jornadas[id],ROW()-5)),"",SUMIFS(Cortes[propina],Cortes[id_jornada],INDEX(Jornadas[id],ROW()-5),Cortes[id_barbero],LOOKUP($AC$4,Barberos[nombre],Barberos[id])))</f>
        <v/>
      </c>
      <c r="AF398" s="20" t="str" cm="1">
        <f t="array" ref="AF398">IF(ISERROR(INDEX(Jornadas[id],ROW()-5)),"",SUMIFS(Adelantos[importe],Adelantos[id_jornada],INDEX(Jornadas[id],ROW()-5),Adelantos[id_barbero],LOOKUP($AC$4,Barberos[nombre],Barberos[id])))</f>
        <v/>
      </c>
      <c r="AG398" s="20" t="str" cm="1">
        <f t="array" ref="AG398">IF(ISERROR(INDEX(Jornadas[id],ROW()-5)),"",AD398+AE398-AF398)</f>
        <v/>
      </c>
      <c r="AH398" s="1" t="str" cm="1">
        <f t="array" ref="AH398">IF(ISERROR(INDEX(Jornadas[id],ROW()-5)),"",COUNTIFS(_Cortes!$C:$C,INDEX(Jornadas[id],ROW()-5),_Cortes!$B:$B,LOOKUP($AH$4,_Barberos!$B:$B,_Barberos!$A:$A)))</f>
        <v/>
      </c>
      <c r="AI398" s="20" t="str" cm="1">
        <f t="array" ref="AI398">IF(ISERROR(INDEX(Jornadas[id],ROW()-5)),"",INT(SUMIFS(Cortes[importe],Cortes[id_jornada],INDEX(Jornadas[id],ROW()-5),Cortes[id_barbero],LOOKUP($AH$4,Barberos[nombre],Barberos[id]))*(INDEX(Jornadas[comision_barberos],1)/100)))</f>
        <v/>
      </c>
      <c r="AJ398" s="20" t="str" cm="1">
        <f t="array" ref="AJ398">IF(ISERROR(INDEX(Jornadas[id],ROW()-5)),"",SUMIFS(Cortes[propina],Cortes[id_jornada],INDEX(Jornadas[id],ROW()-5),Cortes[id_barbero],LOOKUP($AH$4,Barberos[nombre],Barberos[id])))</f>
        <v/>
      </c>
      <c r="AK398" s="20" t="str" cm="1">
        <f t="array" ref="AK398">IF(ISERROR(INDEX(Jornadas[id],ROW()-5)),"",SUMIFS(Adelantos[importe],Adelantos[id_jornada],INDEX(Jornadas[id],ROW()-5),Adelantos[id_barbero],LOOKUP($AH$4,Barberos[nombre],Barberos[id])))</f>
        <v/>
      </c>
      <c r="AL398" s="20" t="str" cm="1">
        <f t="array" ref="AL398">IF(ISERROR(INDEX(Jornadas[id],ROW()-5)),"",AI398+AJ398-AK398)</f>
        <v/>
      </c>
      <c r="AM398" s="1" t="str" cm="1">
        <f t="array" ref="AM398">IF(ISERROR(INDEX(Jornadas[id],ROW()-5)),"",COUNTIFS(_Cortes!$C:$C,INDEX(Jornadas[id],ROW()-5),_Cortes!$B:$B,LOOKUP($AM$4,_Barberos!$B:$B,_Barberos!$A:$A)))</f>
        <v/>
      </c>
      <c r="AN398" s="20" t="str" cm="1">
        <f t="array" ref="AN398">IF(ISERROR(INDEX(Jornadas[id],ROW()-5)),"",INT(SUMIFS(Cortes[importe],Cortes[id_jornada],INDEX(Jornadas[id],ROW()-5),Cortes[id_barbero],LOOKUP($AM$4,Barberos[nombre],Barberos[id]))*(INDEX(Jornadas[comision_barberos],1)/100)))</f>
        <v/>
      </c>
      <c r="AO398" s="20" t="str" cm="1">
        <f t="array" ref="AO398">IF(ISERROR(INDEX(Jornadas[id],ROW()-5)),"",SUMIFS(Cortes[propina],Cortes[id_jornada],INDEX(Jornadas[id],ROW()-5),Cortes[id_barbero],LOOKUP($AM$4,Barberos[nombre],Barberos[id])))</f>
        <v/>
      </c>
      <c r="AP398" s="20" t="str" cm="1">
        <f t="array" ref="AP398">IF(ISERROR(INDEX(Jornadas[id],ROW()-5)),"",SUMIFS(Adelantos[importe],Adelantos[id_jornada],INDEX(Jornadas[id],ROW()-5),Adelantos[id_barbero],LOOKUP($AM$4,Barberos[nombre],Barberos[id])))</f>
        <v/>
      </c>
      <c r="AQ398" s="20" t="str" cm="1">
        <f t="array" ref="AQ398">IF(ISERROR(INDEX(Jornadas[id],ROW()-5)),"",AN398+AO398-AP398)</f>
        <v/>
      </c>
      <c r="AR398" s="1" t="str" cm="1">
        <f t="array" ref="AR398">IF(ISERROR(INDEX(Jornadas[id],ROW()-5)),"",COUNTIFS(_Cortes!$C:$C,INDEX(Jornadas[id],ROW()-5),_Cortes!$B:$B,LOOKUP($AR$4,_Barberos!$B:$B,_Barberos!$A:$A)))</f>
        <v/>
      </c>
      <c r="AS398" s="20" t="str" cm="1">
        <f t="array" ref="AS398">IF(ISERROR(INDEX(Jornadas[id],ROW()-5)),"",INT(SUMIFS(Cortes[importe],Cortes[id_jornada],INDEX(Jornadas[id],ROW()-5),Cortes[id_barbero],LOOKUP($AR$4,Barberos[nombre],Barberos[id]))*(INDEX(Jornadas[comision_barberos],1)/100)))</f>
        <v/>
      </c>
      <c r="AT398" s="20" t="str" cm="1">
        <f t="array" ref="AT398">IF(ISERROR(INDEX(Jornadas[id],ROW()-5)),"",SUMIFS(Cortes[propina],Cortes[id_jornada],INDEX(Jornadas[id],ROW()-5),Cortes[id_barbero],LOOKUP($AR$4,Barberos[nombre],Barberos[id])))</f>
        <v/>
      </c>
      <c r="AU398" s="20" t="str" cm="1">
        <f t="array" ref="AU398">IF(ISERROR(INDEX(Jornadas[id],ROW()-5)),"",SUMIFS(Adelantos[importe],Adelantos[id_jornada],INDEX(Jornadas[id],ROW()-5),Adelantos[id_barbero],LOOKUP($AR$4,Barberos[nombre],Barberos[id])))</f>
        <v/>
      </c>
      <c r="AV398" s="20" t="str" cm="1">
        <f t="array" ref="AV398">IF(ISERROR(INDEX(Jornadas[id],ROW()-5)),"",AS398+AT398-AU398)</f>
        <v/>
      </c>
    </row>
    <row r="399" spans="1:48" ht="15" hidden="1" customHeight="1" x14ac:dyDescent="0.3">
      <c r="A399" s="51" t="str">
        <f t="shared" si="6"/>
        <v/>
      </c>
      <c r="B399" s="52"/>
      <c r="C399" s="36" t="str" cm="1">
        <f t="array" ref="C399">IF(ISERROR(INDEX(Jornadas[id],ROW()-5)),"",INDEX(Jornadas[fecha],ROW()-5))</f>
        <v/>
      </c>
      <c r="D399" s="2" t="str" cm="1">
        <f t="array" ref="D399">IF(ISERROR(INDEX(Jornadas[id],ROW()-5)),"",COUNTIFS(_Cortes!$C:$C,INDEX(Jornadas[id],ROW()-5),_Cortes!$B:$B,LOOKUP($D$4,_Barberos!$B:$B,_Barberos!$A:$A)))</f>
        <v/>
      </c>
      <c r="E399" s="21" t="str" cm="1">
        <f t="array" ref="E399">IF(ISERROR(INDEX(Jornadas[id],ROW()-5)),"",INT(SUMIFS(Cortes[importe],Cortes[id_jornada],INDEX(Jornadas[id],ROW()-5),Cortes[id_barbero],LOOKUP($D$4,Barberos[nombre],Barberos[id]))*(INDEX(Jornadas[comision_barberos],1)/100)))</f>
        <v/>
      </c>
      <c r="F399" s="21" t="str" cm="1">
        <f t="array" ref="F399">IF(ISERROR(INDEX(Jornadas[id],ROW()-5)),"",SUMIFS(Cortes[propina],Cortes[id_jornada],INDEX(Jornadas[id],ROW()-5),Cortes[id_barbero],LOOKUP($D$4,Barberos[nombre],Barberos[id])))</f>
        <v/>
      </c>
      <c r="G399" s="21" t="str" cm="1">
        <f t="array" ref="G399">IF(ISERROR(INDEX(Jornadas[id],ROW()-5)),"",SUMIFS(Adelantos[importe],Adelantos[id_jornada],INDEX(Jornadas[id],ROW()-5),Adelantos[id_barbero],LOOKUP($D$4,Barberos[nombre],Barberos[id])))</f>
        <v/>
      </c>
      <c r="H399" s="21" t="str" cm="1">
        <f t="array" ref="H399">IF(ISERROR(INDEX(Jornadas[id],ROW()-5)),"",E399+F399-G399)</f>
        <v/>
      </c>
      <c r="I399" s="2" t="str" cm="1">
        <f t="array" ref="I399">IF(ISERROR(INDEX(Jornadas[id],ROW()-5)),"",COUNTIFS(_Cortes!$C:$C,INDEX(Jornadas[id],ROW()-5),_Cortes!$B:$B,LOOKUP($I$4,_Barberos!$B:$B,_Barberos!$A:$A)))</f>
        <v/>
      </c>
      <c r="J399" s="21" t="str" cm="1">
        <f t="array" ref="J399">IF(ISERROR(INDEX(Jornadas[id],ROW()-5)),"",INT(SUMIFS(Cortes[importe],Cortes[id_jornada],INDEX(Jornadas[id],ROW()-5),Cortes[id_barbero],LOOKUP($I$4,Barberos[nombre],Barberos[id]))*(INDEX(Jornadas[comision_barberos],1)/100)))</f>
        <v/>
      </c>
      <c r="K399" s="21" t="str" cm="1">
        <f t="array" ref="K399">IF(ISERROR(INDEX(Jornadas[id],ROW()-5)),"",SUMIFS(Cortes[propina],Cortes[id_jornada],INDEX(Jornadas[id],ROW()-5),Cortes[id_barbero],LOOKUP($I$4,Barberos[nombre],Barberos[id])))</f>
        <v/>
      </c>
      <c r="L399" s="21" t="str" cm="1">
        <f t="array" ref="L399">IF(ISERROR(INDEX(Jornadas[id],ROW()-5)),"",SUMIFS(Adelantos[importe],Adelantos[id_jornada],INDEX(Jornadas[id],ROW()-5),Adelantos[id_barbero],LOOKUP($I$4,Barberos[nombre],Barberos[id])))</f>
        <v/>
      </c>
      <c r="M399" s="21" t="str" cm="1">
        <f t="array" ref="M399">IF(ISERROR(INDEX(Jornadas[id],ROW()-5)),"",J399+K399-L399)</f>
        <v/>
      </c>
      <c r="N399" s="2" t="str" cm="1">
        <f t="array" ref="N399">IF(ISERROR(INDEX(Jornadas[id],ROW()-5)),"",COUNTIFS(_Cortes!$C:$C,INDEX(Jornadas[id],ROW()-5),_Cortes!$B:$B,LOOKUP($N$4,_Barberos!$B:$B,_Barberos!$A:$A)))</f>
        <v/>
      </c>
      <c r="O399" s="21" t="str" cm="1">
        <f t="array" ref="O399">IF(ISERROR(INDEX(Jornadas[id],ROW()-5)),"",INT(SUMIFS(Cortes[importe],Cortes[id_jornada],INDEX(Jornadas[id],ROW()-5),Cortes[id_barbero],LOOKUP($N$4,Barberos[nombre],Barberos[id]))*(INDEX(Jornadas[comision_barberos],1)/100)))</f>
        <v/>
      </c>
      <c r="P399" s="21" t="str" cm="1">
        <f t="array" ref="P399">IF(ISERROR(INDEX(Jornadas[id],ROW()-5)),"",SUMIFS(Cortes[propina],Cortes[id_jornada],INDEX(Jornadas[id],ROW()-5),Cortes[id_barbero],LOOKUP($N$4,Barberos[nombre],Barberos[id])))</f>
        <v/>
      </c>
      <c r="Q399" s="21" t="str" cm="1">
        <f t="array" ref="Q399">IF(ISERROR(INDEX(Jornadas[id],ROW()-5)),"",SUMIFS(Adelantos[importe],Adelantos[id_jornada],INDEX(Jornadas[id],ROW()-5),Adelantos[id_barbero],LOOKUP($N$4,Barberos[nombre],Barberos[id])))</f>
        <v/>
      </c>
      <c r="R399" s="21" t="str" cm="1">
        <f t="array" ref="R399">IF(ISERROR(INDEX(Jornadas[id],ROW()-5)),"",O399+P399-Q399)</f>
        <v/>
      </c>
      <c r="S399" s="2" t="str" cm="1">
        <f t="array" ref="S399">IF(ISERROR(INDEX(Jornadas[id],ROW()-5)),"",COUNTIFS(_Cortes!$C:$C,INDEX(Jornadas[id],ROW()-5),_Cortes!$B:$B,LOOKUP($S$4,_Barberos!$B:$B,_Barberos!$A:$A)))</f>
        <v/>
      </c>
      <c r="T399" s="21" t="str" cm="1">
        <f t="array" ref="T399">IF(ISERROR(INDEX(Jornadas[id],ROW()-5)),"",INT(SUMIFS(Cortes[importe],Cortes[id_jornada],INDEX(Jornadas[id],ROW()-5),Cortes[id_barbero],LOOKUP($S$4,Barberos[nombre],Barberos[id]))*(INDEX(Jornadas[comision_barberos],1)/100)))</f>
        <v/>
      </c>
      <c r="U399" s="21" t="str" cm="1">
        <f t="array" ref="U399">IF(ISERROR(INDEX(Jornadas[id],ROW()-5)),"",SUMIFS(Cortes[propina],Cortes[id_jornada],INDEX(Jornadas[id],ROW()-5),Cortes[id_barbero],LOOKUP($S$4,Barberos[nombre],Barberos[id])))</f>
        <v/>
      </c>
      <c r="V399" s="21" t="str" cm="1">
        <f t="array" ref="V399">IF(ISERROR(INDEX(Jornadas[id],ROW()-5)),"",SUMIFS(Adelantos[importe],Adelantos[id_jornada],INDEX(Jornadas[id],ROW()-5),Adelantos[id_barbero],LOOKUP($S$4,Barberos[nombre],Barberos[id])))</f>
        <v/>
      </c>
      <c r="W399" s="21" t="str" cm="1">
        <f t="array" ref="W399">IF(ISERROR(INDEX(Jornadas[id],ROW()-5)),"",T399+U399-V399)</f>
        <v/>
      </c>
      <c r="X399" s="2" t="str" cm="1">
        <f t="array" ref="X399">IF(ISERROR(INDEX(Jornadas[id],ROW()-5)),"",COUNTIFS(_Cortes!$C:$C,INDEX(Jornadas[id],ROW()-5),_Cortes!$B:$B,LOOKUP($X$4,_Barberos!$B:$B,_Barberos!$A:$A)))</f>
        <v/>
      </c>
      <c r="Y399" s="21" t="str" cm="1">
        <f t="array" ref="Y399">IF(ISERROR(INDEX(Jornadas[id],ROW()-5)),"",INT(SUMIFS(Cortes[importe],Cortes[id_jornada],INDEX(Jornadas[id],ROW()-5),Cortes[id_barbero],LOOKUP($X$4,Barberos[nombre],Barberos[id]))*(INDEX(Jornadas[comision_barberos],1)/100)))</f>
        <v/>
      </c>
      <c r="Z399" s="21" t="str" cm="1">
        <f t="array" ref="Z399">IF(ISERROR(INDEX(Jornadas[id],ROW()-5)),"",SUMIFS(Cortes[propina],Cortes[id_jornada],INDEX(Jornadas[id],ROW()-5),Cortes[id_barbero],LOOKUP($X$4,Barberos[nombre],Barberos[id])))</f>
        <v/>
      </c>
      <c r="AA399" s="21" t="str" cm="1">
        <f t="array" ref="AA399">IF(ISERROR(INDEX(Jornadas[id],ROW()-5)),"",SUMIFS(Adelantos[importe],Adelantos[id_jornada],INDEX(Jornadas[id],ROW()-5),Adelantos[id_barbero],LOOKUP($X$4,Barberos[nombre],Barberos[id])))</f>
        <v/>
      </c>
      <c r="AB399" s="21" t="str" cm="1">
        <f t="array" ref="AB399">IF(ISERROR(INDEX(Jornadas[id],ROW()-5)),"",Y399+Z399-AA399)</f>
        <v/>
      </c>
      <c r="AC399" s="2" t="str" cm="1">
        <f t="array" ref="AC399">IF(ISERROR(INDEX(Jornadas[id],ROW()-5)),"",COUNTIFS(_Cortes!$C:$C,INDEX(Jornadas[id],ROW()-5),_Cortes!$B:$B,LOOKUP($AC$4,_Barberos!$B:$B,_Barberos!$A:$A)))</f>
        <v/>
      </c>
      <c r="AD399" s="21" t="str" cm="1">
        <f t="array" ref="AD399">IF(ISERROR(INDEX(Jornadas[id],ROW()-5)),"",INT(SUMIFS(Cortes[importe],Cortes[id_jornada],INDEX(Jornadas[id],ROW()-5),Cortes[id_barbero],LOOKUP($AC$4,Barberos[nombre],Barberos[id]))*(INDEX(Jornadas[comision_barberos],1)/100)))</f>
        <v/>
      </c>
      <c r="AE399" s="21" t="str" cm="1">
        <f t="array" ref="AE399">IF(ISERROR(INDEX(Jornadas[id],ROW()-5)),"",SUMIFS(Cortes[propina],Cortes[id_jornada],INDEX(Jornadas[id],ROW()-5),Cortes[id_barbero],LOOKUP($AC$4,Barberos[nombre],Barberos[id])))</f>
        <v/>
      </c>
      <c r="AF399" s="21" t="str" cm="1">
        <f t="array" ref="AF399">IF(ISERROR(INDEX(Jornadas[id],ROW()-5)),"",SUMIFS(Adelantos[importe],Adelantos[id_jornada],INDEX(Jornadas[id],ROW()-5),Adelantos[id_barbero],LOOKUP($AC$4,Barberos[nombre],Barberos[id])))</f>
        <v/>
      </c>
      <c r="AG399" s="21" t="str" cm="1">
        <f t="array" ref="AG399">IF(ISERROR(INDEX(Jornadas[id],ROW()-5)),"",AD399+AE399-AF399)</f>
        <v/>
      </c>
      <c r="AH399" s="2" t="str" cm="1">
        <f t="array" ref="AH399">IF(ISERROR(INDEX(Jornadas[id],ROW()-5)),"",COUNTIFS(_Cortes!$C:$C,INDEX(Jornadas[id],ROW()-5),_Cortes!$B:$B,LOOKUP($AH$4,_Barberos!$B:$B,_Barberos!$A:$A)))</f>
        <v/>
      </c>
      <c r="AI399" s="21" t="str" cm="1">
        <f t="array" ref="AI399">IF(ISERROR(INDEX(Jornadas[id],ROW()-5)),"",INT(SUMIFS(Cortes[importe],Cortes[id_jornada],INDEX(Jornadas[id],ROW()-5),Cortes[id_barbero],LOOKUP($AH$4,Barberos[nombre],Barberos[id]))*(INDEX(Jornadas[comision_barberos],1)/100)))</f>
        <v/>
      </c>
      <c r="AJ399" s="21" t="str" cm="1">
        <f t="array" ref="AJ399">IF(ISERROR(INDEX(Jornadas[id],ROW()-5)),"",SUMIFS(Cortes[propina],Cortes[id_jornada],INDEX(Jornadas[id],ROW()-5),Cortes[id_barbero],LOOKUP($AH$4,Barberos[nombre],Barberos[id])))</f>
        <v/>
      </c>
      <c r="AK399" s="21" t="str" cm="1">
        <f t="array" ref="AK399">IF(ISERROR(INDEX(Jornadas[id],ROW()-5)),"",SUMIFS(Adelantos[importe],Adelantos[id_jornada],INDEX(Jornadas[id],ROW()-5),Adelantos[id_barbero],LOOKUP($AH$4,Barberos[nombre],Barberos[id])))</f>
        <v/>
      </c>
      <c r="AL399" s="21" t="str" cm="1">
        <f t="array" ref="AL399">IF(ISERROR(INDEX(Jornadas[id],ROW()-5)),"",AI399+AJ399-AK399)</f>
        <v/>
      </c>
      <c r="AM399" s="2" t="str" cm="1">
        <f t="array" ref="AM399">IF(ISERROR(INDEX(Jornadas[id],ROW()-5)),"",COUNTIFS(_Cortes!$C:$C,INDEX(Jornadas[id],ROW()-5),_Cortes!$B:$B,LOOKUP($AM$4,_Barberos!$B:$B,_Barberos!$A:$A)))</f>
        <v/>
      </c>
      <c r="AN399" s="21" t="str" cm="1">
        <f t="array" ref="AN399">IF(ISERROR(INDEX(Jornadas[id],ROW()-5)),"",INT(SUMIFS(Cortes[importe],Cortes[id_jornada],INDEX(Jornadas[id],ROW()-5),Cortes[id_barbero],LOOKUP($AM$4,Barberos[nombre],Barberos[id]))*(INDEX(Jornadas[comision_barberos],1)/100)))</f>
        <v/>
      </c>
      <c r="AO399" s="21" t="str" cm="1">
        <f t="array" ref="AO399">IF(ISERROR(INDEX(Jornadas[id],ROW()-5)),"",SUMIFS(Cortes[propina],Cortes[id_jornada],INDEX(Jornadas[id],ROW()-5),Cortes[id_barbero],LOOKUP($AM$4,Barberos[nombre],Barberos[id])))</f>
        <v/>
      </c>
      <c r="AP399" s="21" t="str" cm="1">
        <f t="array" ref="AP399">IF(ISERROR(INDEX(Jornadas[id],ROW()-5)),"",SUMIFS(Adelantos[importe],Adelantos[id_jornada],INDEX(Jornadas[id],ROW()-5),Adelantos[id_barbero],LOOKUP($AM$4,Barberos[nombre],Barberos[id])))</f>
        <v/>
      </c>
      <c r="AQ399" s="21" t="str" cm="1">
        <f t="array" ref="AQ399">IF(ISERROR(INDEX(Jornadas[id],ROW()-5)),"",AN399+AO399-AP399)</f>
        <v/>
      </c>
      <c r="AR399" s="2" t="str" cm="1">
        <f t="array" ref="AR399">IF(ISERROR(INDEX(Jornadas[id],ROW()-5)),"",COUNTIFS(_Cortes!$C:$C,INDEX(Jornadas[id],ROW()-5),_Cortes!$B:$B,LOOKUP($AR$4,_Barberos!$B:$B,_Barberos!$A:$A)))</f>
        <v/>
      </c>
      <c r="AS399" s="21" t="str" cm="1">
        <f t="array" ref="AS399">IF(ISERROR(INDEX(Jornadas[id],ROW()-5)),"",INT(SUMIFS(Cortes[importe],Cortes[id_jornada],INDEX(Jornadas[id],ROW()-5),Cortes[id_barbero],LOOKUP($AR$4,Barberos[nombre],Barberos[id]))*(INDEX(Jornadas[comision_barberos],1)/100)))</f>
        <v/>
      </c>
      <c r="AT399" s="21" t="str" cm="1">
        <f t="array" ref="AT399">IF(ISERROR(INDEX(Jornadas[id],ROW()-5)),"",SUMIFS(Cortes[propina],Cortes[id_jornada],INDEX(Jornadas[id],ROW()-5),Cortes[id_barbero],LOOKUP($AR$4,Barberos[nombre],Barberos[id])))</f>
        <v/>
      </c>
      <c r="AU399" s="21" t="str" cm="1">
        <f t="array" ref="AU399">IF(ISERROR(INDEX(Jornadas[id],ROW()-5)),"",SUMIFS(Adelantos[importe],Adelantos[id_jornada],INDEX(Jornadas[id],ROW()-5),Adelantos[id_barbero],LOOKUP($AR$4,Barberos[nombre],Barberos[id])))</f>
        <v/>
      </c>
      <c r="AV399" s="21" t="str" cm="1">
        <f t="array" ref="AV399">IF(ISERROR(INDEX(Jornadas[id],ROW()-5)),"",AS399+AT399-AU399)</f>
        <v/>
      </c>
    </row>
    <row r="400" spans="1:48" ht="15" hidden="1" customHeight="1" x14ac:dyDescent="0.3">
      <c r="A400" s="53" t="str">
        <f t="shared" si="6"/>
        <v/>
      </c>
      <c r="B400" s="54"/>
      <c r="C400" s="38" t="str" cm="1">
        <f t="array" ref="C400">IF(ISERROR(INDEX(Jornadas[id],ROW()-5)),"",INDEX(Jornadas[fecha],ROW()-5))</f>
        <v/>
      </c>
      <c r="D400" s="1" t="str" cm="1">
        <f t="array" ref="D400">IF(ISERROR(INDEX(Jornadas[id],ROW()-5)),"",COUNTIFS(_Cortes!$C:$C,INDEX(Jornadas[id],ROW()-5),_Cortes!$B:$B,LOOKUP($D$4,_Barberos!$B:$B,_Barberos!$A:$A)))</f>
        <v/>
      </c>
      <c r="E400" s="20" t="str" cm="1">
        <f t="array" ref="E400">IF(ISERROR(INDEX(Jornadas[id],ROW()-5)),"",INT(SUMIFS(Cortes[importe],Cortes[id_jornada],INDEX(Jornadas[id],ROW()-5),Cortes[id_barbero],LOOKUP($D$4,Barberos[nombre],Barberos[id]))*(INDEX(Jornadas[comision_barberos],1)/100)))</f>
        <v/>
      </c>
      <c r="F400" s="20" t="str" cm="1">
        <f t="array" ref="F400">IF(ISERROR(INDEX(Jornadas[id],ROW()-5)),"",SUMIFS(Cortes[propina],Cortes[id_jornada],INDEX(Jornadas[id],ROW()-5),Cortes[id_barbero],LOOKUP($D$4,Barberos[nombre],Barberos[id])))</f>
        <v/>
      </c>
      <c r="G400" s="20" t="str" cm="1">
        <f t="array" ref="G400">IF(ISERROR(INDEX(Jornadas[id],ROW()-5)),"",SUMIFS(Adelantos[importe],Adelantos[id_jornada],INDEX(Jornadas[id],ROW()-5),Adelantos[id_barbero],LOOKUP($D$4,Barberos[nombre],Barberos[id])))</f>
        <v/>
      </c>
      <c r="H400" s="20" t="str" cm="1">
        <f t="array" ref="H400">IF(ISERROR(INDEX(Jornadas[id],ROW()-5)),"",E400+F400-G400)</f>
        <v/>
      </c>
      <c r="I400" s="1" t="str" cm="1">
        <f t="array" ref="I400">IF(ISERROR(INDEX(Jornadas[id],ROW()-5)),"",COUNTIFS(_Cortes!$C:$C,INDEX(Jornadas[id],ROW()-5),_Cortes!$B:$B,LOOKUP($I$4,_Barberos!$B:$B,_Barberos!$A:$A)))</f>
        <v/>
      </c>
      <c r="J400" s="20" t="str" cm="1">
        <f t="array" ref="J400">IF(ISERROR(INDEX(Jornadas[id],ROW()-5)),"",INT(SUMIFS(Cortes[importe],Cortes[id_jornada],INDEX(Jornadas[id],ROW()-5),Cortes[id_barbero],LOOKUP($I$4,Barberos[nombre],Barberos[id]))*(INDEX(Jornadas[comision_barberos],1)/100)))</f>
        <v/>
      </c>
      <c r="K400" s="20" t="str" cm="1">
        <f t="array" ref="K400">IF(ISERROR(INDEX(Jornadas[id],ROW()-5)),"",SUMIFS(Cortes[propina],Cortes[id_jornada],INDEX(Jornadas[id],ROW()-5),Cortes[id_barbero],LOOKUP($I$4,Barberos[nombre],Barberos[id])))</f>
        <v/>
      </c>
      <c r="L400" s="20" t="str" cm="1">
        <f t="array" ref="L400">IF(ISERROR(INDEX(Jornadas[id],ROW()-5)),"",SUMIFS(Adelantos[importe],Adelantos[id_jornada],INDEX(Jornadas[id],ROW()-5),Adelantos[id_barbero],LOOKUP($I$4,Barberos[nombre],Barberos[id])))</f>
        <v/>
      </c>
      <c r="M400" s="20" t="str" cm="1">
        <f t="array" ref="M400">IF(ISERROR(INDEX(Jornadas[id],ROW()-5)),"",J400+K400-L400)</f>
        <v/>
      </c>
      <c r="N400" s="1" t="str" cm="1">
        <f t="array" ref="N400">IF(ISERROR(INDEX(Jornadas[id],ROW()-5)),"",COUNTIFS(_Cortes!$C:$C,INDEX(Jornadas[id],ROW()-5),_Cortes!$B:$B,LOOKUP($N$4,_Barberos!$B:$B,_Barberos!$A:$A)))</f>
        <v/>
      </c>
      <c r="O400" s="20" t="str" cm="1">
        <f t="array" ref="O400">IF(ISERROR(INDEX(Jornadas[id],ROW()-5)),"",INT(SUMIFS(Cortes[importe],Cortes[id_jornada],INDEX(Jornadas[id],ROW()-5),Cortes[id_barbero],LOOKUP($N$4,Barberos[nombre],Barberos[id]))*(INDEX(Jornadas[comision_barberos],1)/100)))</f>
        <v/>
      </c>
      <c r="P400" s="20" t="str" cm="1">
        <f t="array" ref="P400">IF(ISERROR(INDEX(Jornadas[id],ROW()-5)),"",SUMIFS(Cortes[propina],Cortes[id_jornada],INDEX(Jornadas[id],ROW()-5),Cortes[id_barbero],LOOKUP($N$4,Barberos[nombre],Barberos[id])))</f>
        <v/>
      </c>
      <c r="Q400" s="20" t="str" cm="1">
        <f t="array" ref="Q400">IF(ISERROR(INDEX(Jornadas[id],ROW()-5)),"",SUMIFS(Adelantos[importe],Adelantos[id_jornada],INDEX(Jornadas[id],ROW()-5),Adelantos[id_barbero],LOOKUP($N$4,Barberos[nombre],Barberos[id])))</f>
        <v/>
      </c>
      <c r="R400" s="20" t="str" cm="1">
        <f t="array" ref="R400">IF(ISERROR(INDEX(Jornadas[id],ROW()-5)),"",O400+P400-Q400)</f>
        <v/>
      </c>
      <c r="S400" s="1" t="str" cm="1">
        <f t="array" ref="S400">IF(ISERROR(INDEX(Jornadas[id],ROW()-5)),"",COUNTIFS(_Cortes!$C:$C,INDEX(Jornadas[id],ROW()-5),_Cortes!$B:$B,LOOKUP($S$4,_Barberos!$B:$B,_Barberos!$A:$A)))</f>
        <v/>
      </c>
      <c r="T400" s="20" t="str" cm="1">
        <f t="array" ref="T400">IF(ISERROR(INDEX(Jornadas[id],ROW()-5)),"",INT(SUMIFS(Cortes[importe],Cortes[id_jornada],INDEX(Jornadas[id],ROW()-5),Cortes[id_barbero],LOOKUP($S$4,Barberos[nombre],Barberos[id]))*(INDEX(Jornadas[comision_barberos],1)/100)))</f>
        <v/>
      </c>
      <c r="U400" s="20" t="str" cm="1">
        <f t="array" ref="U400">IF(ISERROR(INDEX(Jornadas[id],ROW()-5)),"",SUMIFS(Cortes[propina],Cortes[id_jornada],INDEX(Jornadas[id],ROW()-5),Cortes[id_barbero],LOOKUP($S$4,Barberos[nombre],Barberos[id])))</f>
        <v/>
      </c>
      <c r="V400" s="20" t="str" cm="1">
        <f t="array" ref="V400">IF(ISERROR(INDEX(Jornadas[id],ROW()-5)),"",SUMIFS(Adelantos[importe],Adelantos[id_jornada],INDEX(Jornadas[id],ROW()-5),Adelantos[id_barbero],LOOKUP($S$4,Barberos[nombre],Barberos[id])))</f>
        <v/>
      </c>
      <c r="W400" s="20" t="str" cm="1">
        <f t="array" ref="W400">IF(ISERROR(INDEX(Jornadas[id],ROW()-5)),"",T400+U400-V400)</f>
        <v/>
      </c>
      <c r="X400" s="1" t="str" cm="1">
        <f t="array" ref="X400">IF(ISERROR(INDEX(Jornadas[id],ROW()-5)),"",COUNTIFS(_Cortes!$C:$C,INDEX(Jornadas[id],ROW()-5),_Cortes!$B:$B,LOOKUP($X$4,_Barberos!$B:$B,_Barberos!$A:$A)))</f>
        <v/>
      </c>
      <c r="Y400" s="20" t="str" cm="1">
        <f t="array" ref="Y400">IF(ISERROR(INDEX(Jornadas[id],ROW()-5)),"",INT(SUMIFS(Cortes[importe],Cortes[id_jornada],INDEX(Jornadas[id],ROW()-5),Cortes[id_barbero],LOOKUP($X$4,Barberos[nombre],Barberos[id]))*(INDEX(Jornadas[comision_barberos],1)/100)))</f>
        <v/>
      </c>
      <c r="Z400" s="20" t="str" cm="1">
        <f t="array" ref="Z400">IF(ISERROR(INDEX(Jornadas[id],ROW()-5)),"",SUMIFS(Cortes[propina],Cortes[id_jornada],INDEX(Jornadas[id],ROW()-5),Cortes[id_barbero],LOOKUP($X$4,Barberos[nombre],Barberos[id])))</f>
        <v/>
      </c>
      <c r="AA400" s="20" t="str" cm="1">
        <f t="array" ref="AA400">IF(ISERROR(INDEX(Jornadas[id],ROW()-5)),"",SUMIFS(Adelantos[importe],Adelantos[id_jornada],INDEX(Jornadas[id],ROW()-5),Adelantos[id_barbero],LOOKUP($X$4,Barberos[nombre],Barberos[id])))</f>
        <v/>
      </c>
      <c r="AB400" s="20" t="str" cm="1">
        <f t="array" ref="AB400">IF(ISERROR(INDEX(Jornadas[id],ROW()-5)),"",Y400+Z400-AA400)</f>
        <v/>
      </c>
      <c r="AC400" s="1" t="str" cm="1">
        <f t="array" ref="AC400">IF(ISERROR(INDEX(Jornadas[id],ROW()-5)),"",COUNTIFS(_Cortes!$C:$C,INDEX(Jornadas[id],ROW()-5),_Cortes!$B:$B,LOOKUP($AC$4,_Barberos!$B:$B,_Barberos!$A:$A)))</f>
        <v/>
      </c>
      <c r="AD400" s="20" t="str" cm="1">
        <f t="array" ref="AD400">IF(ISERROR(INDEX(Jornadas[id],ROW()-5)),"",INT(SUMIFS(Cortes[importe],Cortes[id_jornada],INDEX(Jornadas[id],ROW()-5),Cortes[id_barbero],LOOKUP($AC$4,Barberos[nombre],Barberos[id]))*(INDEX(Jornadas[comision_barberos],1)/100)))</f>
        <v/>
      </c>
      <c r="AE400" s="20" t="str" cm="1">
        <f t="array" ref="AE400">IF(ISERROR(INDEX(Jornadas[id],ROW()-5)),"",SUMIFS(Cortes[propina],Cortes[id_jornada],INDEX(Jornadas[id],ROW()-5),Cortes[id_barbero],LOOKUP($AC$4,Barberos[nombre],Barberos[id])))</f>
        <v/>
      </c>
      <c r="AF400" s="20" t="str" cm="1">
        <f t="array" ref="AF400">IF(ISERROR(INDEX(Jornadas[id],ROW()-5)),"",SUMIFS(Adelantos[importe],Adelantos[id_jornada],INDEX(Jornadas[id],ROW()-5),Adelantos[id_barbero],LOOKUP($AC$4,Barberos[nombre],Barberos[id])))</f>
        <v/>
      </c>
      <c r="AG400" s="20" t="str" cm="1">
        <f t="array" ref="AG400">IF(ISERROR(INDEX(Jornadas[id],ROW()-5)),"",AD400+AE400-AF400)</f>
        <v/>
      </c>
      <c r="AH400" s="1" t="str" cm="1">
        <f t="array" ref="AH400">IF(ISERROR(INDEX(Jornadas[id],ROW()-5)),"",COUNTIFS(_Cortes!$C:$C,INDEX(Jornadas[id],ROW()-5),_Cortes!$B:$B,LOOKUP($AH$4,_Barberos!$B:$B,_Barberos!$A:$A)))</f>
        <v/>
      </c>
      <c r="AI400" s="20" t="str" cm="1">
        <f t="array" ref="AI400">IF(ISERROR(INDEX(Jornadas[id],ROW()-5)),"",INT(SUMIFS(Cortes[importe],Cortes[id_jornada],INDEX(Jornadas[id],ROW()-5),Cortes[id_barbero],LOOKUP($AH$4,Barberos[nombre],Barberos[id]))*(INDEX(Jornadas[comision_barberos],1)/100)))</f>
        <v/>
      </c>
      <c r="AJ400" s="20" t="str" cm="1">
        <f t="array" ref="AJ400">IF(ISERROR(INDEX(Jornadas[id],ROW()-5)),"",SUMIFS(Cortes[propina],Cortes[id_jornada],INDEX(Jornadas[id],ROW()-5),Cortes[id_barbero],LOOKUP($AH$4,Barberos[nombre],Barberos[id])))</f>
        <v/>
      </c>
      <c r="AK400" s="20" t="str" cm="1">
        <f t="array" ref="AK400">IF(ISERROR(INDEX(Jornadas[id],ROW()-5)),"",SUMIFS(Adelantos[importe],Adelantos[id_jornada],INDEX(Jornadas[id],ROW()-5),Adelantos[id_barbero],LOOKUP($AH$4,Barberos[nombre],Barberos[id])))</f>
        <v/>
      </c>
      <c r="AL400" s="20" t="str" cm="1">
        <f t="array" ref="AL400">IF(ISERROR(INDEX(Jornadas[id],ROW()-5)),"",AI400+AJ400-AK400)</f>
        <v/>
      </c>
      <c r="AM400" s="1" t="str" cm="1">
        <f t="array" ref="AM400">IF(ISERROR(INDEX(Jornadas[id],ROW()-5)),"",COUNTIFS(_Cortes!$C:$C,INDEX(Jornadas[id],ROW()-5),_Cortes!$B:$B,LOOKUP($AM$4,_Barberos!$B:$B,_Barberos!$A:$A)))</f>
        <v/>
      </c>
      <c r="AN400" s="20" t="str" cm="1">
        <f t="array" ref="AN400">IF(ISERROR(INDEX(Jornadas[id],ROW()-5)),"",INT(SUMIFS(Cortes[importe],Cortes[id_jornada],INDEX(Jornadas[id],ROW()-5),Cortes[id_barbero],LOOKUP($AM$4,Barberos[nombre],Barberos[id]))*(INDEX(Jornadas[comision_barberos],1)/100)))</f>
        <v/>
      </c>
      <c r="AO400" s="20" t="str" cm="1">
        <f t="array" ref="AO400">IF(ISERROR(INDEX(Jornadas[id],ROW()-5)),"",SUMIFS(Cortes[propina],Cortes[id_jornada],INDEX(Jornadas[id],ROW()-5),Cortes[id_barbero],LOOKUP($AM$4,Barberos[nombre],Barberos[id])))</f>
        <v/>
      </c>
      <c r="AP400" s="20" t="str" cm="1">
        <f t="array" ref="AP400">IF(ISERROR(INDEX(Jornadas[id],ROW()-5)),"",SUMIFS(Adelantos[importe],Adelantos[id_jornada],INDEX(Jornadas[id],ROW()-5),Adelantos[id_barbero],LOOKUP($AM$4,Barberos[nombre],Barberos[id])))</f>
        <v/>
      </c>
      <c r="AQ400" s="20" t="str" cm="1">
        <f t="array" ref="AQ400">IF(ISERROR(INDEX(Jornadas[id],ROW()-5)),"",AN400+AO400-AP400)</f>
        <v/>
      </c>
      <c r="AR400" s="1" t="str" cm="1">
        <f t="array" ref="AR400">IF(ISERROR(INDEX(Jornadas[id],ROW()-5)),"",COUNTIFS(_Cortes!$C:$C,INDEX(Jornadas[id],ROW()-5),_Cortes!$B:$B,LOOKUP($AR$4,_Barberos!$B:$B,_Barberos!$A:$A)))</f>
        <v/>
      </c>
      <c r="AS400" s="20" t="str" cm="1">
        <f t="array" ref="AS400">IF(ISERROR(INDEX(Jornadas[id],ROW()-5)),"",INT(SUMIFS(Cortes[importe],Cortes[id_jornada],INDEX(Jornadas[id],ROW()-5),Cortes[id_barbero],LOOKUP($AR$4,Barberos[nombre],Barberos[id]))*(INDEX(Jornadas[comision_barberos],1)/100)))</f>
        <v/>
      </c>
      <c r="AT400" s="20" t="str" cm="1">
        <f t="array" ref="AT400">IF(ISERROR(INDEX(Jornadas[id],ROW()-5)),"",SUMIFS(Cortes[propina],Cortes[id_jornada],INDEX(Jornadas[id],ROW()-5),Cortes[id_barbero],LOOKUP($AR$4,Barberos[nombre],Barberos[id])))</f>
        <v/>
      </c>
      <c r="AU400" s="20" t="str" cm="1">
        <f t="array" ref="AU400">IF(ISERROR(INDEX(Jornadas[id],ROW()-5)),"",SUMIFS(Adelantos[importe],Adelantos[id_jornada],INDEX(Jornadas[id],ROW()-5),Adelantos[id_barbero],LOOKUP($AR$4,Barberos[nombre],Barberos[id])))</f>
        <v/>
      </c>
      <c r="AV400" s="20" t="str" cm="1">
        <f t="array" ref="AV400">IF(ISERROR(INDEX(Jornadas[id],ROW()-5)),"",AS400+AT400-AU400)</f>
        <v/>
      </c>
    </row>
    <row r="401" spans="1:48" ht="15" hidden="1" customHeight="1" x14ac:dyDescent="0.3">
      <c r="A401" s="51" t="str">
        <f t="shared" si="6"/>
        <v/>
      </c>
      <c r="B401" s="52"/>
      <c r="C401" s="36" t="str" cm="1">
        <f t="array" ref="C401">IF(ISERROR(INDEX(Jornadas[id],ROW()-5)),"",INDEX(Jornadas[fecha],ROW()-5))</f>
        <v/>
      </c>
      <c r="D401" s="2" t="str" cm="1">
        <f t="array" ref="D401">IF(ISERROR(INDEX(Jornadas[id],ROW()-5)),"",COUNTIFS(_Cortes!$C:$C,INDEX(Jornadas[id],ROW()-5),_Cortes!$B:$B,LOOKUP($D$4,_Barberos!$B:$B,_Barberos!$A:$A)))</f>
        <v/>
      </c>
      <c r="E401" s="21" t="str" cm="1">
        <f t="array" ref="E401">IF(ISERROR(INDEX(Jornadas[id],ROW()-5)),"",INT(SUMIFS(Cortes[importe],Cortes[id_jornada],INDEX(Jornadas[id],ROW()-5),Cortes[id_barbero],LOOKUP($D$4,Barberos[nombre],Barberos[id]))*(INDEX(Jornadas[comision_barberos],1)/100)))</f>
        <v/>
      </c>
      <c r="F401" s="21" t="str" cm="1">
        <f t="array" ref="F401">IF(ISERROR(INDEX(Jornadas[id],ROW()-5)),"",SUMIFS(Cortes[propina],Cortes[id_jornada],INDEX(Jornadas[id],ROW()-5),Cortes[id_barbero],LOOKUP($D$4,Barberos[nombre],Barberos[id])))</f>
        <v/>
      </c>
      <c r="G401" s="21" t="str" cm="1">
        <f t="array" ref="G401">IF(ISERROR(INDEX(Jornadas[id],ROW()-5)),"",SUMIFS(Adelantos[importe],Adelantos[id_jornada],INDEX(Jornadas[id],ROW()-5),Adelantos[id_barbero],LOOKUP($D$4,Barberos[nombre],Barberos[id])))</f>
        <v/>
      </c>
      <c r="H401" s="21" t="str" cm="1">
        <f t="array" ref="H401">IF(ISERROR(INDEX(Jornadas[id],ROW()-5)),"",E401+F401-G401)</f>
        <v/>
      </c>
      <c r="I401" s="2" t="str" cm="1">
        <f t="array" ref="I401">IF(ISERROR(INDEX(Jornadas[id],ROW()-5)),"",COUNTIFS(_Cortes!$C:$C,INDEX(Jornadas[id],ROW()-5),_Cortes!$B:$B,LOOKUP($I$4,_Barberos!$B:$B,_Barberos!$A:$A)))</f>
        <v/>
      </c>
      <c r="J401" s="21" t="str" cm="1">
        <f t="array" ref="J401">IF(ISERROR(INDEX(Jornadas[id],ROW()-5)),"",INT(SUMIFS(Cortes[importe],Cortes[id_jornada],INDEX(Jornadas[id],ROW()-5),Cortes[id_barbero],LOOKUP($I$4,Barberos[nombre],Barberos[id]))*(INDEX(Jornadas[comision_barberos],1)/100)))</f>
        <v/>
      </c>
      <c r="K401" s="21" t="str" cm="1">
        <f t="array" ref="K401">IF(ISERROR(INDEX(Jornadas[id],ROW()-5)),"",SUMIFS(Cortes[propina],Cortes[id_jornada],INDEX(Jornadas[id],ROW()-5),Cortes[id_barbero],LOOKUP($I$4,Barberos[nombre],Barberos[id])))</f>
        <v/>
      </c>
      <c r="L401" s="21" t="str" cm="1">
        <f t="array" ref="L401">IF(ISERROR(INDEX(Jornadas[id],ROW()-5)),"",SUMIFS(Adelantos[importe],Adelantos[id_jornada],INDEX(Jornadas[id],ROW()-5),Adelantos[id_barbero],LOOKUP($I$4,Barberos[nombre],Barberos[id])))</f>
        <v/>
      </c>
      <c r="M401" s="21" t="str" cm="1">
        <f t="array" ref="M401">IF(ISERROR(INDEX(Jornadas[id],ROW()-5)),"",J401+K401-L401)</f>
        <v/>
      </c>
      <c r="N401" s="2" t="str" cm="1">
        <f t="array" ref="N401">IF(ISERROR(INDEX(Jornadas[id],ROW()-5)),"",COUNTIFS(_Cortes!$C:$C,INDEX(Jornadas[id],ROW()-5),_Cortes!$B:$B,LOOKUP($N$4,_Barberos!$B:$B,_Barberos!$A:$A)))</f>
        <v/>
      </c>
      <c r="O401" s="21" t="str" cm="1">
        <f t="array" ref="O401">IF(ISERROR(INDEX(Jornadas[id],ROW()-5)),"",INT(SUMIFS(Cortes[importe],Cortes[id_jornada],INDEX(Jornadas[id],ROW()-5),Cortes[id_barbero],LOOKUP($N$4,Barberos[nombre],Barberos[id]))*(INDEX(Jornadas[comision_barberos],1)/100)))</f>
        <v/>
      </c>
      <c r="P401" s="21" t="str" cm="1">
        <f t="array" ref="P401">IF(ISERROR(INDEX(Jornadas[id],ROW()-5)),"",SUMIFS(Cortes[propina],Cortes[id_jornada],INDEX(Jornadas[id],ROW()-5),Cortes[id_barbero],LOOKUP($N$4,Barberos[nombre],Barberos[id])))</f>
        <v/>
      </c>
      <c r="Q401" s="21" t="str" cm="1">
        <f t="array" ref="Q401">IF(ISERROR(INDEX(Jornadas[id],ROW()-5)),"",SUMIFS(Adelantos[importe],Adelantos[id_jornada],INDEX(Jornadas[id],ROW()-5),Adelantos[id_barbero],LOOKUP($N$4,Barberos[nombre],Barberos[id])))</f>
        <v/>
      </c>
      <c r="R401" s="21" t="str" cm="1">
        <f t="array" ref="R401">IF(ISERROR(INDEX(Jornadas[id],ROW()-5)),"",O401+P401-Q401)</f>
        <v/>
      </c>
      <c r="S401" s="2" t="str" cm="1">
        <f t="array" ref="S401">IF(ISERROR(INDEX(Jornadas[id],ROW()-5)),"",COUNTIFS(_Cortes!$C:$C,INDEX(Jornadas[id],ROW()-5),_Cortes!$B:$B,LOOKUP($S$4,_Barberos!$B:$B,_Barberos!$A:$A)))</f>
        <v/>
      </c>
      <c r="T401" s="21" t="str" cm="1">
        <f t="array" ref="T401">IF(ISERROR(INDEX(Jornadas[id],ROW()-5)),"",INT(SUMIFS(Cortes[importe],Cortes[id_jornada],INDEX(Jornadas[id],ROW()-5),Cortes[id_barbero],LOOKUP($S$4,Barberos[nombre],Barberos[id]))*(INDEX(Jornadas[comision_barberos],1)/100)))</f>
        <v/>
      </c>
      <c r="U401" s="21" t="str" cm="1">
        <f t="array" ref="U401">IF(ISERROR(INDEX(Jornadas[id],ROW()-5)),"",SUMIFS(Cortes[propina],Cortes[id_jornada],INDEX(Jornadas[id],ROW()-5),Cortes[id_barbero],LOOKUP($S$4,Barberos[nombre],Barberos[id])))</f>
        <v/>
      </c>
      <c r="V401" s="21" t="str" cm="1">
        <f t="array" ref="V401">IF(ISERROR(INDEX(Jornadas[id],ROW()-5)),"",SUMIFS(Adelantos[importe],Adelantos[id_jornada],INDEX(Jornadas[id],ROW()-5),Adelantos[id_barbero],LOOKUP($S$4,Barberos[nombre],Barberos[id])))</f>
        <v/>
      </c>
      <c r="W401" s="21" t="str" cm="1">
        <f t="array" ref="W401">IF(ISERROR(INDEX(Jornadas[id],ROW()-5)),"",T401+U401-V401)</f>
        <v/>
      </c>
      <c r="X401" s="2" t="str" cm="1">
        <f t="array" ref="X401">IF(ISERROR(INDEX(Jornadas[id],ROW()-5)),"",COUNTIFS(_Cortes!$C:$C,INDEX(Jornadas[id],ROW()-5),_Cortes!$B:$B,LOOKUP($X$4,_Barberos!$B:$B,_Barberos!$A:$A)))</f>
        <v/>
      </c>
      <c r="Y401" s="21" t="str" cm="1">
        <f t="array" ref="Y401">IF(ISERROR(INDEX(Jornadas[id],ROW()-5)),"",INT(SUMIFS(Cortes[importe],Cortes[id_jornada],INDEX(Jornadas[id],ROW()-5),Cortes[id_barbero],LOOKUP($X$4,Barberos[nombre],Barberos[id]))*(INDEX(Jornadas[comision_barberos],1)/100)))</f>
        <v/>
      </c>
      <c r="Z401" s="21" t="str" cm="1">
        <f t="array" ref="Z401">IF(ISERROR(INDEX(Jornadas[id],ROW()-5)),"",SUMIFS(Cortes[propina],Cortes[id_jornada],INDEX(Jornadas[id],ROW()-5),Cortes[id_barbero],LOOKUP($X$4,Barberos[nombre],Barberos[id])))</f>
        <v/>
      </c>
      <c r="AA401" s="21" t="str" cm="1">
        <f t="array" ref="AA401">IF(ISERROR(INDEX(Jornadas[id],ROW()-5)),"",SUMIFS(Adelantos[importe],Adelantos[id_jornada],INDEX(Jornadas[id],ROW()-5),Adelantos[id_barbero],LOOKUP($X$4,Barberos[nombre],Barberos[id])))</f>
        <v/>
      </c>
      <c r="AB401" s="21" t="str" cm="1">
        <f t="array" ref="AB401">IF(ISERROR(INDEX(Jornadas[id],ROW()-5)),"",Y401+Z401-AA401)</f>
        <v/>
      </c>
      <c r="AC401" s="2" t="str" cm="1">
        <f t="array" ref="AC401">IF(ISERROR(INDEX(Jornadas[id],ROW()-5)),"",COUNTIFS(_Cortes!$C:$C,INDEX(Jornadas[id],ROW()-5),_Cortes!$B:$B,LOOKUP($AC$4,_Barberos!$B:$B,_Barberos!$A:$A)))</f>
        <v/>
      </c>
      <c r="AD401" s="21" t="str" cm="1">
        <f t="array" ref="AD401">IF(ISERROR(INDEX(Jornadas[id],ROW()-5)),"",INT(SUMIFS(Cortes[importe],Cortes[id_jornada],INDEX(Jornadas[id],ROW()-5),Cortes[id_barbero],LOOKUP($AC$4,Barberos[nombre],Barberos[id]))*(INDEX(Jornadas[comision_barberos],1)/100)))</f>
        <v/>
      </c>
      <c r="AE401" s="21" t="str" cm="1">
        <f t="array" ref="AE401">IF(ISERROR(INDEX(Jornadas[id],ROW()-5)),"",SUMIFS(Cortes[propina],Cortes[id_jornada],INDEX(Jornadas[id],ROW()-5),Cortes[id_barbero],LOOKUP($AC$4,Barberos[nombre],Barberos[id])))</f>
        <v/>
      </c>
      <c r="AF401" s="21" t="str" cm="1">
        <f t="array" ref="AF401">IF(ISERROR(INDEX(Jornadas[id],ROW()-5)),"",SUMIFS(Adelantos[importe],Adelantos[id_jornada],INDEX(Jornadas[id],ROW()-5),Adelantos[id_barbero],LOOKUP($AC$4,Barberos[nombre],Barberos[id])))</f>
        <v/>
      </c>
      <c r="AG401" s="21" t="str" cm="1">
        <f t="array" ref="AG401">IF(ISERROR(INDEX(Jornadas[id],ROW()-5)),"",AD401+AE401-AF401)</f>
        <v/>
      </c>
      <c r="AH401" s="2" t="str" cm="1">
        <f t="array" ref="AH401">IF(ISERROR(INDEX(Jornadas[id],ROW()-5)),"",COUNTIFS(_Cortes!$C:$C,INDEX(Jornadas[id],ROW()-5),_Cortes!$B:$B,LOOKUP($AH$4,_Barberos!$B:$B,_Barberos!$A:$A)))</f>
        <v/>
      </c>
      <c r="AI401" s="21" t="str" cm="1">
        <f t="array" ref="AI401">IF(ISERROR(INDEX(Jornadas[id],ROW()-5)),"",INT(SUMIFS(Cortes[importe],Cortes[id_jornada],INDEX(Jornadas[id],ROW()-5),Cortes[id_barbero],LOOKUP($AH$4,Barberos[nombre],Barberos[id]))*(INDEX(Jornadas[comision_barberos],1)/100)))</f>
        <v/>
      </c>
      <c r="AJ401" s="21" t="str" cm="1">
        <f t="array" ref="AJ401">IF(ISERROR(INDEX(Jornadas[id],ROW()-5)),"",SUMIFS(Cortes[propina],Cortes[id_jornada],INDEX(Jornadas[id],ROW()-5),Cortes[id_barbero],LOOKUP($AH$4,Barberos[nombre],Barberos[id])))</f>
        <v/>
      </c>
      <c r="AK401" s="21" t="str" cm="1">
        <f t="array" ref="AK401">IF(ISERROR(INDEX(Jornadas[id],ROW()-5)),"",SUMIFS(Adelantos[importe],Adelantos[id_jornada],INDEX(Jornadas[id],ROW()-5),Adelantos[id_barbero],LOOKUP($AH$4,Barberos[nombre],Barberos[id])))</f>
        <v/>
      </c>
      <c r="AL401" s="21" t="str" cm="1">
        <f t="array" ref="AL401">IF(ISERROR(INDEX(Jornadas[id],ROW()-5)),"",AI401+AJ401-AK401)</f>
        <v/>
      </c>
      <c r="AM401" s="2" t="str" cm="1">
        <f t="array" ref="AM401">IF(ISERROR(INDEX(Jornadas[id],ROW()-5)),"",COUNTIFS(_Cortes!$C:$C,INDEX(Jornadas[id],ROW()-5),_Cortes!$B:$B,LOOKUP($AM$4,_Barberos!$B:$B,_Barberos!$A:$A)))</f>
        <v/>
      </c>
      <c r="AN401" s="21" t="str" cm="1">
        <f t="array" ref="AN401">IF(ISERROR(INDEX(Jornadas[id],ROW()-5)),"",INT(SUMIFS(Cortes[importe],Cortes[id_jornada],INDEX(Jornadas[id],ROW()-5),Cortes[id_barbero],LOOKUP($AM$4,Barberos[nombre],Barberos[id]))*(INDEX(Jornadas[comision_barberos],1)/100)))</f>
        <v/>
      </c>
      <c r="AO401" s="21" t="str" cm="1">
        <f t="array" ref="AO401">IF(ISERROR(INDEX(Jornadas[id],ROW()-5)),"",SUMIFS(Cortes[propina],Cortes[id_jornada],INDEX(Jornadas[id],ROW()-5),Cortes[id_barbero],LOOKUP($AM$4,Barberos[nombre],Barberos[id])))</f>
        <v/>
      </c>
      <c r="AP401" s="21" t="str" cm="1">
        <f t="array" ref="AP401">IF(ISERROR(INDEX(Jornadas[id],ROW()-5)),"",SUMIFS(Adelantos[importe],Adelantos[id_jornada],INDEX(Jornadas[id],ROW()-5),Adelantos[id_barbero],LOOKUP($AM$4,Barberos[nombre],Barberos[id])))</f>
        <v/>
      </c>
      <c r="AQ401" s="21" t="str" cm="1">
        <f t="array" ref="AQ401">IF(ISERROR(INDEX(Jornadas[id],ROW()-5)),"",AN401+AO401-AP401)</f>
        <v/>
      </c>
      <c r="AR401" s="2" t="str" cm="1">
        <f t="array" ref="AR401">IF(ISERROR(INDEX(Jornadas[id],ROW()-5)),"",COUNTIFS(_Cortes!$C:$C,INDEX(Jornadas[id],ROW()-5),_Cortes!$B:$B,LOOKUP($AR$4,_Barberos!$B:$B,_Barberos!$A:$A)))</f>
        <v/>
      </c>
      <c r="AS401" s="21" t="str" cm="1">
        <f t="array" ref="AS401">IF(ISERROR(INDEX(Jornadas[id],ROW()-5)),"",INT(SUMIFS(Cortes[importe],Cortes[id_jornada],INDEX(Jornadas[id],ROW()-5),Cortes[id_barbero],LOOKUP($AR$4,Barberos[nombre],Barberos[id]))*(INDEX(Jornadas[comision_barberos],1)/100)))</f>
        <v/>
      </c>
      <c r="AT401" s="21" t="str" cm="1">
        <f t="array" ref="AT401">IF(ISERROR(INDEX(Jornadas[id],ROW()-5)),"",SUMIFS(Cortes[propina],Cortes[id_jornada],INDEX(Jornadas[id],ROW()-5),Cortes[id_barbero],LOOKUP($AR$4,Barberos[nombre],Barberos[id])))</f>
        <v/>
      </c>
      <c r="AU401" s="21" t="str" cm="1">
        <f t="array" ref="AU401">IF(ISERROR(INDEX(Jornadas[id],ROW()-5)),"",SUMIFS(Adelantos[importe],Adelantos[id_jornada],INDEX(Jornadas[id],ROW()-5),Adelantos[id_barbero],LOOKUP($AR$4,Barberos[nombre],Barberos[id])))</f>
        <v/>
      </c>
      <c r="AV401" s="21" t="str" cm="1">
        <f t="array" ref="AV401">IF(ISERROR(INDEX(Jornadas[id],ROW()-5)),"",AS401+AT401-AU401)</f>
        <v/>
      </c>
    </row>
    <row r="402" spans="1:48" ht="15" hidden="1" customHeight="1" x14ac:dyDescent="0.3">
      <c r="A402" s="53" t="str">
        <f t="shared" si="6"/>
        <v/>
      </c>
      <c r="B402" s="54"/>
      <c r="C402" s="38" t="str" cm="1">
        <f t="array" ref="C402">IF(ISERROR(INDEX(Jornadas[id],ROW()-5)),"",INDEX(Jornadas[fecha],ROW()-5))</f>
        <v/>
      </c>
      <c r="D402" s="1" t="str" cm="1">
        <f t="array" ref="D402">IF(ISERROR(INDEX(Jornadas[id],ROW()-5)),"",COUNTIFS(_Cortes!$C:$C,INDEX(Jornadas[id],ROW()-5),_Cortes!$B:$B,LOOKUP($D$4,_Barberos!$B:$B,_Barberos!$A:$A)))</f>
        <v/>
      </c>
      <c r="E402" s="20" t="str" cm="1">
        <f t="array" ref="E402">IF(ISERROR(INDEX(Jornadas[id],ROW()-5)),"",INT(SUMIFS(Cortes[importe],Cortes[id_jornada],INDEX(Jornadas[id],ROW()-5),Cortes[id_barbero],LOOKUP($D$4,Barberos[nombre],Barberos[id]))*(INDEX(Jornadas[comision_barberos],1)/100)))</f>
        <v/>
      </c>
      <c r="F402" s="20" t="str" cm="1">
        <f t="array" ref="F402">IF(ISERROR(INDEX(Jornadas[id],ROW()-5)),"",SUMIFS(Cortes[propina],Cortes[id_jornada],INDEX(Jornadas[id],ROW()-5),Cortes[id_barbero],LOOKUP($D$4,Barberos[nombre],Barberos[id])))</f>
        <v/>
      </c>
      <c r="G402" s="20" t="str" cm="1">
        <f t="array" ref="G402">IF(ISERROR(INDEX(Jornadas[id],ROW()-5)),"",SUMIFS(Adelantos[importe],Adelantos[id_jornada],INDEX(Jornadas[id],ROW()-5),Adelantos[id_barbero],LOOKUP($D$4,Barberos[nombre],Barberos[id])))</f>
        <v/>
      </c>
      <c r="H402" s="20" t="str" cm="1">
        <f t="array" ref="H402">IF(ISERROR(INDEX(Jornadas[id],ROW()-5)),"",E402+F402-G402)</f>
        <v/>
      </c>
      <c r="I402" s="1" t="str" cm="1">
        <f t="array" ref="I402">IF(ISERROR(INDEX(Jornadas[id],ROW()-5)),"",COUNTIFS(_Cortes!$C:$C,INDEX(Jornadas[id],ROW()-5),_Cortes!$B:$B,LOOKUP($I$4,_Barberos!$B:$B,_Barberos!$A:$A)))</f>
        <v/>
      </c>
      <c r="J402" s="20" t="str" cm="1">
        <f t="array" ref="J402">IF(ISERROR(INDEX(Jornadas[id],ROW()-5)),"",INT(SUMIFS(Cortes[importe],Cortes[id_jornada],INDEX(Jornadas[id],ROW()-5),Cortes[id_barbero],LOOKUP($I$4,Barberos[nombre],Barberos[id]))*(INDEX(Jornadas[comision_barberos],1)/100)))</f>
        <v/>
      </c>
      <c r="K402" s="20" t="str" cm="1">
        <f t="array" ref="K402">IF(ISERROR(INDEX(Jornadas[id],ROW()-5)),"",SUMIFS(Cortes[propina],Cortes[id_jornada],INDEX(Jornadas[id],ROW()-5),Cortes[id_barbero],LOOKUP($I$4,Barberos[nombre],Barberos[id])))</f>
        <v/>
      </c>
      <c r="L402" s="20" t="str" cm="1">
        <f t="array" ref="L402">IF(ISERROR(INDEX(Jornadas[id],ROW()-5)),"",SUMIFS(Adelantos[importe],Adelantos[id_jornada],INDEX(Jornadas[id],ROW()-5),Adelantos[id_barbero],LOOKUP($I$4,Barberos[nombre],Barberos[id])))</f>
        <v/>
      </c>
      <c r="M402" s="20" t="str" cm="1">
        <f t="array" ref="M402">IF(ISERROR(INDEX(Jornadas[id],ROW()-5)),"",J402+K402-L402)</f>
        <v/>
      </c>
      <c r="N402" s="1" t="str" cm="1">
        <f t="array" ref="N402">IF(ISERROR(INDEX(Jornadas[id],ROW()-5)),"",COUNTIFS(_Cortes!$C:$C,INDEX(Jornadas[id],ROW()-5),_Cortes!$B:$B,LOOKUP($N$4,_Barberos!$B:$B,_Barberos!$A:$A)))</f>
        <v/>
      </c>
      <c r="O402" s="20" t="str" cm="1">
        <f t="array" ref="O402">IF(ISERROR(INDEX(Jornadas[id],ROW()-5)),"",INT(SUMIFS(Cortes[importe],Cortes[id_jornada],INDEX(Jornadas[id],ROW()-5),Cortes[id_barbero],LOOKUP($N$4,Barberos[nombre],Barberos[id]))*(INDEX(Jornadas[comision_barberos],1)/100)))</f>
        <v/>
      </c>
      <c r="P402" s="20" t="str" cm="1">
        <f t="array" ref="P402">IF(ISERROR(INDEX(Jornadas[id],ROW()-5)),"",SUMIFS(Cortes[propina],Cortes[id_jornada],INDEX(Jornadas[id],ROW()-5),Cortes[id_barbero],LOOKUP($N$4,Barberos[nombre],Barberos[id])))</f>
        <v/>
      </c>
      <c r="Q402" s="20" t="str" cm="1">
        <f t="array" ref="Q402">IF(ISERROR(INDEX(Jornadas[id],ROW()-5)),"",SUMIFS(Adelantos[importe],Adelantos[id_jornada],INDEX(Jornadas[id],ROW()-5),Adelantos[id_barbero],LOOKUP($N$4,Barberos[nombre],Barberos[id])))</f>
        <v/>
      </c>
      <c r="R402" s="20" t="str" cm="1">
        <f t="array" ref="R402">IF(ISERROR(INDEX(Jornadas[id],ROW()-5)),"",O402+P402-Q402)</f>
        <v/>
      </c>
      <c r="S402" s="1" t="str" cm="1">
        <f t="array" ref="S402">IF(ISERROR(INDEX(Jornadas[id],ROW()-5)),"",COUNTIFS(_Cortes!$C:$C,INDEX(Jornadas[id],ROW()-5),_Cortes!$B:$B,LOOKUP($S$4,_Barberos!$B:$B,_Barberos!$A:$A)))</f>
        <v/>
      </c>
      <c r="T402" s="20" t="str" cm="1">
        <f t="array" ref="T402">IF(ISERROR(INDEX(Jornadas[id],ROW()-5)),"",INT(SUMIFS(Cortes[importe],Cortes[id_jornada],INDEX(Jornadas[id],ROW()-5),Cortes[id_barbero],LOOKUP($S$4,Barberos[nombre],Barberos[id]))*(INDEX(Jornadas[comision_barberos],1)/100)))</f>
        <v/>
      </c>
      <c r="U402" s="20" t="str" cm="1">
        <f t="array" ref="U402">IF(ISERROR(INDEX(Jornadas[id],ROW()-5)),"",SUMIFS(Cortes[propina],Cortes[id_jornada],INDEX(Jornadas[id],ROW()-5),Cortes[id_barbero],LOOKUP($S$4,Barberos[nombre],Barberos[id])))</f>
        <v/>
      </c>
      <c r="V402" s="20" t="str" cm="1">
        <f t="array" ref="V402">IF(ISERROR(INDEX(Jornadas[id],ROW()-5)),"",SUMIFS(Adelantos[importe],Adelantos[id_jornada],INDEX(Jornadas[id],ROW()-5),Adelantos[id_barbero],LOOKUP($S$4,Barberos[nombre],Barberos[id])))</f>
        <v/>
      </c>
      <c r="W402" s="20" t="str" cm="1">
        <f t="array" ref="W402">IF(ISERROR(INDEX(Jornadas[id],ROW()-5)),"",T402+U402-V402)</f>
        <v/>
      </c>
      <c r="X402" s="1" t="str" cm="1">
        <f t="array" ref="X402">IF(ISERROR(INDEX(Jornadas[id],ROW()-5)),"",COUNTIFS(_Cortes!$C:$C,INDEX(Jornadas[id],ROW()-5),_Cortes!$B:$B,LOOKUP($X$4,_Barberos!$B:$B,_Barberos!$A:$A)))</f>
        <v/>
      </c>
      <c r="Y402" s="20" t="str" cm="1">
        <f t="array" ref="Y402">IF(ISERROR(INDEX(Jornadas[id],ROW()-5)),"",INT(SUMIFS(Cortes[importe],Cortes[id_jornada],INDEX(Jornadas[id],ROW()-5),Cortes[id_barbero],LOOKUP($X$4,Barberos[nombre],Barberos[id]))*(INDEX(Jornadas[comision_barberos],1)/100)))</f>
        <v/>
      </c>
      <c r="Z402" s="20" t="str" cm="1">
        <f t="array" ref="Z402">IF(ISERROR(INDEX(Jornadas[id],ROW()-5)),"",SUMIFS(Cortes[propina],Cortes[id_jornada],INDEX(Jornadas[id],ROW()-5),Cortes[id_barbero],LOOKUP($X$4,Barberos[nombre],Barberos[id])))</f>
        <v/>
      </c>
      <c r="AA402" s="20" t="str" cm="1">
        <f t="array" ref="AA402">IF(ISERROR(INDEX(Jornadas[id],ROW()-5)),"",SUMIFS(Adelantos[importe],Adelantos[id_jornada],INDEX(Jornadas[id],ROW()-5),Adelantos[id_barbero],LOOKUP($X$4,Barberos[nombre],Barberos[id])))</f>
        <v/>
      </c>
      <c r="AB402" s="20" t="str" cm="1">
        <f t="array" ref="AB402">IF(ISERROR(INDEX(Jornadas[id],ROW()-5)),"",Y402+Z402-AA402)</f>
        <v/>
      </c>
      <c r="AC402" s="1" t="str" cm="1">
        <f t="array" ref="AC402">IF(ISERROR(INDEX(Jornadas[id],ROW()-5)),"",COUNTIFS(_Cortes!$C:$C,INDEX(Jornadas[id],ROW()-5),_Cortes!$B:$B,LOOKUP($AC$4,_Barberos!$B:$B,_Barberos!$A:$A)))</f>
        <v/>
      </c>
      <c r="AD402" s="20" t="str" cm="1">
        <f t="array" ref="AD402">IF(ISERROR(INDEX(Jornadas[id],ROW()-5)),"",INT(SUMIFS(Cortes[importe],Cortes[id_jornada],INDEX(Jornadas[id],ROW()-5),Cortes[id_barbero],LOOKUP($AC$4,Barberos[nombre],Barberos[id]))*(INDEX(Jornadas[comision_barberos],1)/100)))</f>
        <v/>
      </c>
      <c r="AE402" s="20" t="str" cm="1">
        <f t="array" ref="AE402">IF(ISERROR(INDEX(Jornadas[id],ROW()-5)),"",SUMIFS(Cortes[propina],Cortes[id_jornada],INDEX(Jornadas[id],ROW()-5),Cortes[id_barbero],LOOKUP($AC$4,Barberos[nombre],Barberos[id])))</f>
        <v/>
      </c>
      <c r="AF402" s="20" t="str" cm="1">
        <f t="array" ref="AF402">IF(ISERROR(INDEX(Jornadas[id],ROW()-5)),"",SUMIFS(Adelantos[importe],Adelantos[id_jornada],INDEX(Jornadas[id],ROW()-5),Adelantos[id_barbero],LOOKUP($AC$4,Barberos[nombre],Barberos[id])))</f>
        <v/>
      </c>
      <c r="AG402" s="20" t="str" cm="1">
        <f t="array" ref="AG402">IF(ISERROR(INDEX(Jornadas[id],ROW()-5)),"",AD402+AE402-AF402)</f>
        <v/>
      </c>
      <c r="AH402" s="1" t="str" cm="1">
        <f t="array" ref="AH402">IF(ISERROR(INDEX(Jornadas[id],ROW()-5)),"",COUNTIFS(_Cortes!$C:$C,INDEX(Jornadas[id],ROW()-5),_Cortes!$B:$B,LOOKUP($AH$4,_Barberos!$B:$B,_Barberos!$A:$A)))</f>
        <v/>
      </c>
      <c r="AI402" s="20" t="str" cm="1">
        <f t="array" ref="AI402">IF(ISERROR(INDEX(Jornadas[id],ROW()-5)),"",INT(SUMIFS(Cortes[importe],Cortes[id_jornada],INDEX(Jornadas[id],ROW()-5),Cortes[id_barbero],LOOKUP($AH$4,Barberos[nombre],Barberos[id]))*(INDEX(Jornadas[comision_barberos],1)/100)))</f>
        <v/>
      </c>
      <c r="AJ402" s="20" t="str" cm="1">
        <f t="array" ref="AJ402">IF(ISERROR(INDEX(Jornadas[id],ROW()-5)),"",SUMIFS(Cortes[propina],Cortes[id_jornada],INDEX(Jornadas[id],ROW()-5),Cortes[id_barbero],LOOKUP($AH$4,Barberos[nombre],Barberos[id])))</f>
        <v/>
      </c>
      <c r="AK402" s="20" t="str" cm="1">
        <f t="array" ref="AK402">IF(ISERROR(INDEX(Jornadas[id],ROW()-5)),"",SUMIFS(Adelantos[importe],Adelantos[id_jornada],INDEX(Jornadas[id],ROW()-5),Adelantos[id_barbero],LOOKUP($AH$4,Barberos[nombre],Barberos[id])))</f>
        <v/>
      </c>
      <c r="AL402" s="20" t="str" cm="1">
        <f t="array" ref="AL402">IF(ISERROR(INDEX(Jornadas[id],ROW()-5)),"",AI402+AJ402-AK402)</f>
        <v/>
      </c>
      <c r="AM402" s="1" t="str" cm="1">
        <f t="array" ref="AM402">IF(ISERROR(INDEX(Jornadas[id],ROW()-5)),"",COUNTIFS(_Cortes!$C:$C,INDEX(Jornadas[id],ROW()-5),_Cortes!$B:$B,LOOKUP($AM$4,_Barberos!$B:$B,_Barberos!$A:$A)))</f>
        <v/>
      </c>
      <c r="AN402" s="20" t="str" cm="1">
        <f t="array" ref="AN402">IF(ISERROR(INDEX(Jornadas[id],ROW()-5)),"",INT(SUMIFS(Cortes[importe],Cortes[id_jornada],INDEX(Jornadas[id],ROW()-5),Cortes[id_barbero],LOOKUP($AM$4,Barberos[nombre],Barberos[id]))*(INDEX(Jornadas[comision_barberos],1)/100)))</f>
        <v/>
      </c>
      <c r="AO402" s="20" t="str" cm="1">
        <f t="array" ref="AO402">IF(ISERROR(INDEX(Jornadas[id],ROW()-5)),"",SUMIFS(Cortes[propina],Cortes[id_jornada],INDEX(Jornadas[id],ROW()-5),Cortes[id_barbero],LOOKUP($AM$4,Barberos[nombre],Barberos[id])))</f>
        <v/>
      </c>
      <c r="AP402" s="20" t="str" cm="1">
        <f t="array" ref="AP402">IF(ISERROR(INDEX(Jornadas[id],ROW()-5)),"",SUMIFS(Adelantos[importe],Adelantos[id_jornada],INDEX(Jornadas[id],ROW()-5),Adelantos[id_barbero],LOOKUP($AM$4,Barberos[nombre],Barberos[id])))</f>
        <v/>
      </c>
      <c r="AQ402" s="20" t="str" cm="1">
        <f t="array" ref="AQ402">IF(ISERROR(INDEX(Jornadas[id],ROW()-5)),"",AN402+AO402-AP402)</f>
        <v/>
      </c>
      <c r="AR402" s="1" t="str" cm="1">
        <f t="array" ref="AR402">IF(ISERROR(INDEX(Jornadas[id],ROW()-5)),"",COUNTIFS(_Cortes!$C:$C,INDEX(Jornadas[id],ROW()-5),_Cortes!$B:$B,LOOKUP($AR$4,_Barberos!$B:$B,_Barberos!$A:$A)))</f>
        <v/>
      </c>
      <c r="AS402" s="20" t="str" cm="1">
        <f t="array" ref="AS402">IF(ISERROR(INDEX(Jornadas[id],ROW()-5)),"",INT(SUMIFS(Cortes[importe],Cortes[id_jornada],INDEX(Jornadas[id],ROW()-5),Cortes[id_barbero],LOOKUP($AR$4,Barberos[nombre],Barberos[id]))*(INDEX(Jornadas[comision_barberos],1)/100)))</f>
        <v/>
      </c>
      <c r="AT402" s="20" t="str" cm="1">
        <f t="array" ref="AT402">IF(ISERROR(INDEX(Jornadas[id],ROW()-5)),"",SUMIFS(Cortes[propina],Cortes[id_jornada],INDEX(Jornadas[id],ROW()-5),Cortes[id_barbero],LOOKUP($AR$4,Barberos[nombre],Barberos[id])))</f>
        <v/>
      </c>
      <c r="AU402" s="20" t="str" cm="1">
        <f t="array" ref="AU402">IF(ISERROR(INDEX(Jornadas[id],ROW()-5)),"",SUMIFS(Adelantos[importe],Adelantos[id_jornada],INDEX(Jornadas[id],ROW()-5),Adelantos[id_barbero],LOOKUP($AR$4,Barberos[nombre],Barberos[id])))</f>
        <v/>
      </c>
      <c r="AV402" s="20" t="str" cm="1">
        <f t="array" ref="AV402">IF(ISERROR(INDEX(Jornadas[id],ROW()-5)),"",AS402+AT402-AU402)</f>
        <v/>
      </c>
    </row>
    <row r="403" spans="1:48" ht="15" hidden="1" customHeight="1" x14ac:dyDescent="0.3">
      <c r="A403" s="51" t="str">
        <f t="shared" si="6"/>
        <v/>
      </c>
      <c r="B403" s="52"/>
      <c r="C403" s="36" t="str" cm="1">
        <f t="array" ref="C403">IF(ISERROR(INDEX(Jornadas[id],ROW()-5)),"",INDEX(Jornadas[fecha],ROW()-5))</f>
        <v/>
      </c>
      <c r="D403" s="2" t="str" cm="1">
        <f t="array" ref="D403">IF(ISERROR(INDEX(Jornadas[id],ROW()-5)),"",COUNTIFS(_Cortes!$C:$C,INDEX(Jornadas[id],ROW()-5),_Cortes!$B:$B,LOOKUP($D$4,_Barberos!$B:$B,_Barberos!$A:$A)))</f>
        <v/>
      </c>
      <c r="E403" s="21" t="str" cm="1">
        <f t="array" ref="E403">IF(ISERROR(INDEX(Jornadas[id],ROW()-5)),"",INT(SUMIFS(Cortes[importe],Cortes[id_jornada],INDEX(Jornadas[id],ROW()-5),Cortes[id_barbero],LOOKUP($D$4,Barberos[nombre],Barberos[id]))*(INDEX(Jornadas[comision_barberos],1)/100)))</f>
        <v/>
      </c>
      <c r="F403" s="21" t="str" cm="1">
        <f t="array" ref="F403">IF(ISERROR(INDEX(Jornadas[id],ROW()-5)),"",SUMIFS(Cortes[propina],Cortes[id_jornada],INDEX(Jornadas[id],ROW()-5),Cortes[id_barbero],LOOKUP($D$4,Barberos[nombre],Barberos[id])))</f>
        <v/>
      </c>
      <c r="G403" s="21" t="str" cm="1">
        <f t="array" ref="G403">IF(ISERROR(INDEX(Jornadas[id],ROW()-5)),"",SUMIFS(Adelantos[importe],Adelantos[id_jornada],INDEX(Jornadas[id],ROW()-5),Adelantos[id_barbero],LOOKUP($D$4,Barberos[nombre],Barberos[id])))</f>
        <v/>
      </c>
      <c r="H403" s="21" t="str" cm="1">
        <f t="array" ref="H403">IF(ISERROR(INDEX(Jornadas[id],ROW()-5)),"",E403+F403-G403)</f>
        <v/>
      </c>
      <c r="I403" s="2" t="str" cm="1">
        <f t="array" ref="I403">IF(ISERROR(INDEX(Jornadas[id],ROW()-5)),"",COUNTIFS(_Cortes!$C:$C,INDEX(Jornadas[id],ROW()-5),_Cortes!$B:$B,LOOKUP($I$4,_Barberos!$B:$B,_Barberos!$A:$A)))</f>
        <v/>
      </c>
      <c r="J403" s="21" t="str" cm="1">
        <f t="array" ref="J403">IF(ISERROR(INDEX(Jornadas[id],ROW()-5)),"",INT(SUMIFS(Cortes[importe],Cortes[id_jornada],INDEX(Jornadas[id],ROW()-5),Cortes[id_barbero],LOOKUP($I$4,Barberos[nombre],Barberos[id]))*(INDEX(Jornadas[comision_barberos],1)/100)))</f>
        <v/>
      </c>
      <c r="K403" s="21" t="str" cm="1">
        <f t="array" ref="K403">IF(ISERROR(INDEX(Jornadas[id],ROW()-5)),"",SUMIFS(Cortes[propina],Cortes[id_jornada],INDEX(Jornadas[id],ROW()-5),Cortes[id_barbero],LOOKUP($I$4,Barberos[nombre],Barberos[id])))</f>
        <v/>
      </c>
      <c r="L403" s="21" t="str" cm="1">
        <f t="array" ref="L403">IF(ISERROR(INDEX(Jornadas[id],ROW()-5)),"",SUMIFS(Adelantos[importe],Adelantos[id_jornada],INDEX(Jornadas[id],ROW()-5),Adelantos[id_barbero],LOOKUP($I$4,Barberos[nombre],Barberos[id])))</f>
        <v/>
      </c>
      <c r="M403" s="21" t="str" cm="1">
        <f t="array" ref="M403">IF(ISERROR(INDEX(Jornadas[id],ROW()-5)),"",J403+K403-L403)</f>
        <v/>
      </c>
      <c r="N403" s="2" t="str" cm="1">
        <f t="array" ref="N403">IF(ISERROR(INDEX(Jornadas[id],ROW()-5)),"",COUNTIFS(_Cortes!$C:$C,INDEX(Jornadas[id],ROW()-5),_Cortes!$B:$B,LOOKUP($N$4,_Barberos!$B:$B,_Barberos!$A:$A)))</f>
        <v/>
      </c>
      <c r="O403" s="21" t="str" cm="1">
        <f t="array" ref="O403">IF(ISERROR(INDEX(Jornadas[id],ROW()-5)),"",INT(SUMIFS(Cortes[importe],Cortes[id_jornada],INDEX(Jornadas[id],ROW()-5),Cortes[id_barbero],LOOKUP($N$4,Barberos[nombre],Barberos[id]))*(INDEX(Jornadas[comision_barberos],1)/100)))</f>
        <v/>
      </c>
      <c r="P403" s="21" t="str" cm="1">
        <f t="array" ref="P403">IF(ISERROR(INDEX(Jornadas[id],ROW()-5)),"",SUMIFS(Cortes[propina],Cortes[id_jornada],INDEX(Jornadas[id],ROW()-5),Cortes[id_barbero],LOOKUP($N$4,Barberos[nombre],Barberos[id])))</f>
        <v/>
      </c>
      <c r="Q403" s="21" t="str" cm="1">
        <f t="array" ref="Q403">IF(ISERROR(INDEX(Jornadas[id],ROW()-5)),"",SUMIFS(Adelantos[importe],Adelantos[id_jornada],INDEX(Jornadas[id],ROW()-5),Adelantos[id_barbero],LOOKUP($N$4,Barberos[nombre],Barberos[id])))</f>
        <v/>
      </c>
      <c r="R403" s="21" t="str" cm="1">
        <f t="array" ref="R403">IF(ISERROR(INDEX(Jornadas[id],ROW()-5)),"",O403+P403-Q403)</f>
        <v/>
      </c>
      <c r="S403" s="2" t="str" cm="1">
        <f t="array" ref="S403">IF(ISERROR(INDEX(Jornadas[id],ROW()-5)),"",COUNTIFS(_Cortes!$C:$C,INDEX(Jornadas[id],ROW()-5),_Cortes!$B:$B,LOOKUP($S$4,_Barberos!$B:$B,_Barberos!$A:$A)))</f>
        <v/>
      </c>
      <c r="T403" s="21" t="str" cm="1">
        <f t="array" ref="T403">IF(ISERROR(INDEX(Jornadas[id],ROW()-5)),"",INT(SUMIFS(Cortes[importe],Cortes[id_jornada],INDEX(Jornadas[id],ROW()-5),Cortes[id_barbero],LOOKUP($S$4,Barberos[nombre],Barberos[id]))*(INDEX(Jornadas[comision_barberos],1)/100)))</f>
        <v/>
      </c>
      <c r="U403" s="21" t="str" cm="1">
        <f t="array" ref="U403">IF(ISERROR(INDEX(Jornadas[id],ROW()-5)),"",SUMIFS(Cortes[propina],Cortes[id_jornada],INDEX(Jornadas[id],ROW()-5),Cortes[id_barbero],LOOKUP($S$4,Barberos[nombre],Barberos[id])))</f>
        <v/>
      </c>
      <c r="V403" s="21" t="str" cm="1">
        <f t="array" ref="V403">IF(ISERROR(INDEX(Jornadas[id],ROW()-5)),"",SUMIFS(Adelantos[importe],Adelantos[id_jornada],INDEX(Jornadas[id],ROW()-5),Adelantos[id_barbero],LOOKUP($S$4,Barberos[nombre],Barberos[id])))</f>
        <v/>
      </c>
      <c r="W403" s="21" t="str" cm="1">
        <f t="array" ref="W403">IF(ISERROR(INDEX(Jornadas[id],ROW()-5)),"",T403+U403-V403)</f>
        <v/>
      </c>
      <c r="X403" s="2" t="str" cm="1">
        <f t="array" ref="X403">IF(ISERROR(INDEX(Jornadas[id],ROW()-5)),"",COUNTIFS(_Cortes!$C:$C,INDEX(Jornadas[id],ROW()-5),_Cortes!$B:$B,LOOKUP($X$4,_Barberos!$B:$B,_Barberos!$A:$A)))</f>
        <v/>
      </c>
      <c r="Y403" s="21" t="str" cm="1">
        <f t="array" ref="Y403">IF(ISERROR(INDEX(Jornadas[id],ROW()-5)),"",INT(SUMIFS(Cortes[importe],Cortes[id_jornada],INDEX(Jornadas[id],ROW()-5),Cortes[id_barbero],LOOKUP($X$4,Barberos[nombre],Barberos[id]))*(INDEX(Jornadas[comision_barberos],1)/100)))</f>
        <v/>
      </c>
      <c r="Z403" s="21" t="str" cm="1">
        <f t="array" ref="Z403">IF(ISERROR(INDEX(Jornadas[id],ROW()-5)),"",SUMIFS(Cortes[propina],Cortes[id_jornada],INDEX(Jornadas[id],ROW()-5),Cortes[id_barbero],LOOKUP($X$4,Barberos[nombre],Barberos[id])))</f>
        <v/>
      </c>
      <c r="AA403" s="21" t="str" cm="1">
        <f t="array" ref="AA403">IF(ISERROR(INDEX(Jornadas[id],ROW()-5)),"",SUMIFS(Adelantos[importe],Adelantos[id_jornada],INDEX(Jornadas[id],ROW()-5),Adelantos[id_barbero],LOOKUP($X$4,Barberos[nombre],Barberos[id])))</f>
        <v/>
      </c>
      <c r="AB403" s="21" t="str" cm="1">
        <f t="array" ref="AB403">IF(ISERROR(INDEX(Jornadas[id],ROW()-5)),"",Y403+Z403-AA403)</f>
        <v/>
      </c>
      <c r="AC403" s="2" t="str" cm="1">
        <f t="array" ref="AC403">IF(ISERROR(INDEX(Jornadas[id],ROW()-5)),"",COUNTIFS(_Cortes!$C:$C,INDEX(Jornadas[id],ROW()-5),_Cortes!$B:$B,LOOKUP($AC$4,_Barberos!$B:$B,_Barberos!$A:$A)))</f>
        <v/>
      </c>
      <c r="AD403" s="21" t="str" cm="1">
        <f t="array" ref="AD403">IF(ISERROR(INDEX(Jornadas[id],ROW()-5)),"",INT(SUMIFS(Cortes[importe],Cortes[id_jornada],INDEX(Jornadas[id],ROW()-5),Cortes[id_barbero],LOOKUP($AC$4,Barberos[nombre],Barberos[id]))*(INDEX(Jornadas[comision_barberos],1)/100)))</f>
        <v/>
      </c>
      <c r="AE403" s="21" t="str" cm="1">
        <f t="array" ref="AE403">IF(ISERROR(INDEX(Jornadas[id],ROW()-5)),"",SUMIFS(Cortes[propina],Cortes[id_jornada],INDEX(Jornadas[id],ROW()-5),Cortes[id_barbero],LOOKUP($AC$4,Barberos[nombre],Barberos[id])))</f>
        <v/>
      </c>
      <c r="AF403" s="21" t="str" cm="1">
        <f t="array" ref="AF403">IF(ISERROR(INDEX(Jornadas[id],ROW()-5)),"",SUMIFS(Adelantos[importe],Adelantos[id_jornada],INDEX(Jornadas[id],ROW()-5),Adelantos[id_barbero],LOOKUP($AC$4,Barberos[nombre],Barberos[id])))</f>
        <v/>
      </c>
      <c r="AG403" s="21" t="str" cm="1">
        <f t="array" ref="AG403">IF(ISERROR(INDEX(Jornadas[id],ROW()-5)),"",AD403+AE403-AF403)</f>
        <v/>
      </c>
      <c r="AH403" s="2" t="str" cm="1">
        <f t="array" ref="AH403">IF(ISERROR(INDEX(Jornadas[id],ROW()-5)),"",COUNTIFS(_Cortes!$C:$C,INDEX(Jornadas[id],ROW()-5),_Cortes!$B:$B,LOOKUP($AH$4,_Barberos!$B:$B,_Barberos!$A:$A)))</f>
        <v/>
      </c>
      <c r="AI403" s="21" t="str" cm="1">
        <f t="array" ref="AI403">IF(ISERROR(INDEX(Jornadas[id],ROW()-5)),"",INT(SUMIFS(Cortes[importe],Cortes[id_jornada],INDEX(Jornadas[id],ROW()-5),Cortes[id_barbero],LOOKUP($AH$4,Barberos[nombre],Barberos[id]))*(INDEX(Jornadas[comision_barberos],1)/100)))</f>
        <v/>
      </c>
      <c r="AJ403" s="21" t="str" cm="1">
        <f t="array" ref="AJ403">IF(ISERROR(INDEX(Jornadas[id],ROW()-5)),"",SUMIFS(Cortes[propina],Cortes[id_jornada],INDEX(Jornadas[id],ROW()-5),Cortes[id_barbero],LOOKUP($AH$4,Barberos[nombre],Barberos[id])))</f>
        <v/>
      </c>
      <c r="AK403" s="21" t="str" cm="1">
        <f t="array" ref="AK403">IF(ISERROR(INDEX(Jornadas[id],ROW()-5)),"",SUMIFS(Adelantos[importe],Adelantos[id_jornada],INDEX(Jornadas[id],ROW()-5),Adelantos[id_barbero],LOOKUP($AH$4,Barberos[nombre],Barberos[id])))</f>
        <v/>
      </c>
      <c r="AL403" s="21" t="str" cm="1">
        <f t="array" ref="AL403">IF(ISERROR(INDEX(Jornadas[id],ROW()-5)),"",AI403+AJ403-AK403)</f>
        <v/>
      </c>
      <c r="AM403" s="2" t="str" cm="1">
        <f t="array" ref="AM403">IF(ISERROR(INDEX(Jornadas[id],ROW()-5)),"",COUNTIFS(_Cortes!$C:$C,INDEX(Jornadas[id],ROW()-5),_Cortes!$B:$B,LOOKUP($AM$4,_Barberos!$B:$B,_Barberos!$A:$A)))</f>
        <v/>
      </c>
      <c r="AN403" s="21" t="str" cm="1">
        <f t="array" ref="AN403">IF(ISERROR(INDEX(Jornadas[id],ROW()-5)),"",INT(SUMIFS(Cortes[importe],Cortes[id_jornada],INDEX(Jornadas[id],ROW()-5),Cortes[id_barbero],LOOKUP($AM$4,Barberos[nombre],Barberos[id]))*(INDEX(Jornadas[comision_barberos],1)/100)))</f>
        <v/>
      </c>
      <c r="AO403" s="21" t="str" cm="1">
        <f t="array" ref="AO403">IF(ISERROR(INDEX(Jornadas[id],ROW()-5)),"",SUMIFS(Cortes[propina],Cortes[id_jornada],INDEX(Jornadas[id],ROW()-5),Cortes[id_barbero],LOOKUP($AM$4,Barberos[nombre],Barberos[id])))</f>
        <v/>
      </c>
      <c r="AP403" s="21" t="str" cm="1">
        <f t="array" ref="AP403">IF(ISERROR(INDEX(Jornadas[id],ROW()-5)),"",SUMIFS(Adelantos[importe],Adelantos[id_jornada],INDEX(Jornadas[id],ROW()-5),Adelantos[id_barbero],LOOKUP($AM$4,Barberos[nombre],Barberos[id])))</f>
        <v/>
      </c>
      <c r="AQ403" s="21" t="str" cm="1">
        <f t="array" ref="AQ403">IF(ISERROR(INDEX(Jornadas[id],ROW()-5)),"",AN403+AO403-AP403)</f>
        <v/>
      </c>
      <c r="AR403" s="2" t="str" cm="1">
        <f t="array" ref="AR403">IF(ISERROR(INDEX(Jornadas[id],ROW()-5)),"",COUNTIFS(_Cortes!$C:$C,INDEX(Jornadas[id],ROW()-5),_Cortes!$B:$B,LOOKUP($AR$4,_Barberos!$B:$B,_Barberos!$A:$A)))</f>
        <v/>
      </c>
      <c r="AS403" s="21" t="str" cm="1">
        <f t="array" ref="AS403">IF(ISERROR(INDEX(Jornadas[id],ROW()-5)),"",INT(SUMIFS(Cortes[importe],Cortes[id_jornada],INDEX(Jornadas[id],ROW()-5),Cortes[id_barbero],LOOKUP($AR$4,Barberos[nombre],Barberos[id]))*(INDEX(Jornadas[comision_barberos],1)/100)))</f>
        <v/>
      </c>
      <c r="AT403" s="21" t="str" cm="1">
        <f t="array" ref="AT403">IF(ISERROR(INDEX(Jornadas[id],ROW()-5)),"",SUMIFS(Cortes[propina],Cortes[id_jornada],INDEX(Jornadas[id],ROW()-5),Cortes[id_barbero],LOOKUP($AR$4,Barberos[nombre],Barberos[id])))</f>
        <v/>
      </c>
      <c r="AU403" s="21" t="str" cm="1">
        <f t="array" ref="AU403">IF(ISERROR(INDEX(Jornadas[id],ROW()-5)),"",SUMIFS(Adelantos[importe],Adelantos[id_jornada],INDEX(Jornadas[id],ROW()-5),Adelantos[id_barbero],LOOKUP($AR$4,Barberos[nombre],Barberos[id])))</f>
        <v/>
      </c>
      <c r="AV403" s="21" t="str" cm="1">
        <f t="array" ref="AV403">IF(ISERROR(INDEX(Jornadas[id],ROW()-5)),"",AS403+AT403-AU403)</f>
        <v/>
      </c>
    </row>
    <row r="404" spans="1:48" ht="15" hidden="1" customHeight="1" x14ac:dyDescent="0.3">
      <c r="A404" s="53" t="str">
        <f t="shared" si="6"/>
        <v/>
      </c>
      <c r="B404" s="54"/>
      <c r="C404" s="38" t="str" cm="1">
        <f t="array" ref="C404">IF(ISERROR(INDEX(Jornadas[id],ROW()-5)),"",INDEX(Jornadas[fecha],ROW()-5))</f>
        <v/>
      </c>
      <c r="D404" s="1" t="str" cm="1">
        <f t="array" ref="D404">IF(ISERROR(INDEX(Jornadas[id],ROW()-5)),"",COUNTIFS(_Cortes!$C:$C,INDEX(Jornadas[id],ROW()-5),_Cortes!$B:$B,LOOKUP($D$4,_Barberos!$B:$B,_Barberos!$A:$A)))</f>
        <v/>
      </c>
      <c r="E404" s="20" t="str" cm="1">
        <f t="array" ref="E404">IF(ISERROR(INDEX(Jornadas[id],ROW()-5)),"",INT(SUMIFS(Cortes[importe],Cortes[id_jornada],INDEX(Jornadas[id],ROW()-5),Cortes[id_barbero],LOOKUP($D$4,Barberos[nombre],Barberos[id]))*(INDEX(Jornadas[comision_barberos],1)/100)))</f>
        <v/>
      </c>
      <c r="F404" s="20" t="str" cm="1">
        <f t="array" ref="F404">IF(ISERROR(INDEX(Jornadas[id],ROW()-5)),"",SUMIFS(Cortes[propina],Cortes[id_jornada],INDEX(Jornadas[id],ROW()-5),Cortes[id_barbero],LOOKUP($D$4,Barberos[nombre],Barberos[id])))</f>
        <v/>
      </c>
      <c r="G404" s="20" t="str" cm="1">
        <f t="array" ref="G404">IF(ISERROR(INDEX(Jornadas[id],ROW()-5)),"",SUMIFS(Adelantos[importe],Adelantos[id_jornada],INDEX(Jornadas[id],ROW()-5),Adelantos[id_barbero],LOOKUP($D$4,Barberos[nombre],Barberos[id])))</f>
        <v/>
      </c>
      <c r="H404" s="20" t="str" cm="1">
        <f t="array" ref="H404">IF(ISERROR(INDEX(Jornadas[id],ROW()-5)),"",E404+F404-G404)</f>
        <v/>
      </c>
      <c r="I404" s="1" t="str" cm="1">
        <f t="array" ref="I404">IF(ISERROR(INDEX(Jornadas[id],ROW()-5)),"",COUNTIFS(_Cortes!$C:$C,INDEX(Jornadas[id],ROW()-5),_Cortes!$B:$B,LOOKUP($I$4,_Barberos!$B:$B,_Barberos!$A:$A)))</f>
        <v/>
      </c>
      <c r="J404" s="20" t="str" cm="1">
        <f t="array" ref="J404">IF(ISERROR(INDEX(Jornadas[id],ROW()-5)),"",INT(SUMIFS(Cortes[importe],Cortes[id_jornada],INDEX(Jornadas[id],ROW()-5),Cortes[id_barbero],LOOKUP($I$4,Barberos[nombre],Barberos[id]))*(INDEX(Jornadas[comision_barberos],1)/100)))</f>
        <v/>
      </c>
      <c r="K404" s="20" t="str" cm="1">
        <f t="array" ref="K404">IF(ISERROR(INDEX(Jornadas[id],ROW()-5)),"",SUMIFS(Cortes[propina],Cortes[id_jornada],INDEX(Jornadas[id],ROW()-5),Cortes[id_barbero],LOOKUP($I$4,Barberos[nombre],Barberos[id])))</f>
        <v/>
      </c>
      <c r="L404" s="20" t="str" cm="1">
        <f t="array" ref="L404">IF(ISERROR(INDEX(Jornadas[id],ROW()-5)),"",SUMIFS(Adelantos[importe],Adelantos[id_jornada],INDEX(Jornadas[id],ROW()-5),Adelantos[id_barbero],LOOKUP($I$4,Barberos[nombre],Barberos[id])))</f>
        <v/>
      </c>
      <c r="M404" s="20" t="str" cm="1">
        <f t="array" ref="M404">IF(ISERROR(INDEX(Jornadas[id],ROW()-5)),"",J404+K404-L404)</f>
        <v/>
      </c>
      <c r="N404" s="1" t="str" cm="1">
        <f t="array" ref="N404">IF(ISERROR(INDEX(Jornadas[id],ROW()-5)),"",COUNTIFS(_Cortes!$C:$C,INDEX(Jornadas[id],ROW()-5),_Cortes!$B:$B,LOOKUP($N$4,_Barberos!$B:$B,_Barberos!$A:$A)))</f>
        <v/>
      </c>
      <c r="O404" s="20" t="str" cm="1">
        <f t="array" ref="O404">IF(ISERROR(INDEX(Jornadas[id],ROW()-5)),"",INT(SUMIFS(Cortes[importe],Cortes[id_jornada],INDEX(Jornadas[id],ROW()-5),Cortes[id_barbero],LOOKUP($N$4,Barberos[nombre],Barberos[id]))*(INDEX(Jornadas[comision_barberos],1)/100)))</f>
        <v/>
      </c>
      <c r="P404" s="20" t="str" cm="1">
        <f t="array" ref="P404">IF(ISERROR(INDEX(Jornadas[id],ROW()-5)),"",SUMIFS(Cortes[propina],Cortes[id_jornada],INDEX(Jornadas[id],ROW()-5),Cortes[id_barbero],LOOKUP($N$4,Barberos[nombre],Barberos[id])))</f>
        <v/>
      </c>
      <c r="Q404" s="20" t="str" cm="1">
        <f t="array" ref="Q404">IF(ISERROR(INDEX(Jornadas[id],ROW()-5)),"",SUMIFS(Adelantos[importe],Adelantos[id_jornada],INDEX(Jornadas[id],ROW()-5),Adelantos[id_barbero],LOOKUP($N$4,Barberos[nombre],Barberos[id])))</f>
        <v/>
      </c>
      <c r="R404" s="20" t="str" cm="1">
        <f t="array" ref="R404">IF(ISERROR(INDEX(Jornadas[id],ROW()-5)),"",O404+P404-Q404)</f>
        <v/>
      </c>
      <c r="S404" s="1" t="str" cm="1">
        <f t="array" ref="S404">IF(ISERROR(INDEX(Jornadas[id],ROW()-5)),"",COUNTIFS(_Cortes!$C:$C,INDEX(Jornadas[id],ROW()-5),_Cortes!$B:$B,LOOKUP($S$4,_Barberos!$B:$B,_Barberos!$A:$A)))</f>
        <v/>
      </c>
      <c r="T404" s="20" t="str" cm="1">
        <f t="array" ref="T404">IF(ISERROR(INDEX(Jornadas[id],ROW()-5)),"",INT(SUMIFS(Cortes[importe],Cortes[id_jornada],INDEX(Jornadas[id],ROW()-5),Cortes[id_barbero],LOOKUP($S$4,Barberos[nombre],Barberos[id]))*(INDEX(Jornadas[comision_barberos],1)/100)))</f>
        <v/>
      </c>
      <c r="U404" s="20" t="str" cm="1">
        <f t="array" ref="U404">IF(ISERROR(INDEX(Jornadas[id],ROW()-5)),"",SUMIFS(Cortes[propina],Cortes[id_jornada],INDEX(Jornadas[id],ROW()-5),Cortes[id_barbero],LOOKUP($S$4,Barberos[nombre],Barberos[id])))</f>
        <v/>
      </c>
      <c r="V404" s="20" t="str" cm="1">
        <f t="array" ref="V404">IF(ISERROR(INDEX(Jornadas[id],ROW()-5)),"",SUMIFS(Adelantos[importe],Adelantos[id_jornada],INDEX(Jornadas[id],ROW()-5),Adelantos[id_barbero],LOOKUP($S$4,Barberos[nombre],Barberos[id])))</f>
        <v/>
      </c>
      <c r="W404" s="20" t="str" cm="1">
        <f t="array" ref="W404">IF(ISERROR(INDEX(Jornadas[id],ROW()-5)),"",T404+U404-V404)</f>
        <v/>
      </c>
      <c r="X404" s="1" t="str" cm="1">
        <f t="array" ref="X404">IF(ISERROR(INDEX(Jornadas[id],ROW()-5)),"",COUNTIFS(_Cortes!$C:$C,INDEX(Jornadas[id],ROW()-5),_Cortes!$B:$B,LOOKUP($X$4,_Barberos!$B:$B,_Barberos!$A:$A)))</f>
        <v/>
      </c>
      <c r="Y404" s="20" t="str" cm="1">
        <f t="array" ref="Y404">IF(ISERROR(INDEX(Jornadas[id],ROW()-5)),"",INT(SUMIFS(Cortes[importe],Cortes[id_jornada],INDEX(Jornadas[id],ROW()-5),Cortes[id_barbero],LOOKUP($X$4,Barberos[nombre],Barberos[id]))*(INDEX(Jornadas[comision_barberos],1)/100)))</f>
        <v/>
      </c>
      <c r="Z404" s="20" t="str" cm="1">
        <f t="array" ref="Z404">IF(ISERROR(INDEX(Jornadas[id],ROW()-5)),"",SUMIFS(Cortes[propina],Cortes[id_jornada],INDEX(Jornadas[id],ROW()-5),Cortes[id_barbero],LOOKUP($X$4,Barberos[nombre],Barberos[id])))</f>
        <v/>
      </c>
      <c r="AA404" s="20" t="str" cm="1">
        <f t="array" ref="AA404">IF(ISERROR(INDEX(Jornadas[id],ROW()-5)),"",SUMIFS(Adelantos[importe],Adelantos[id_jornada],INDEX(Jornadas[id],ROW()-5),Adelantos[id_barbero],LOOKUP($X$4,Barberos[nombre],Barberos[id])))</f>
        <v/>
      </c>
      <c r="AB404" s="20" t="str" cm="1">
        <f t="array" ref="AB404">IF(ISERROR(INDEX(Jornadas[id],ROW()-5)),"",Y404+Z404-AA404)</f>
        <v/>
      </c>
      <c r="AC404" s="1" t="str" cm="1">
        <f t="array" ref="AC404">IF(ISERROR(INDEX(Jornadas[id],ROW()-5)),"",COUNTIFS(_Cortes!$C:$C,INDEX(Jornadas[id],ROW()-5),_Cortes!$B:$B,LOOKUP($AC$4,_Barberos!$B:$B,_Barberos!$A:$A)))</f>
        <v/>
      </c>
      <c r="AD404" s="20" t="str" cm="1">
        <f t="array" ref="AD404">IF(ISERROR(INDEX(Jornadas[id],ROW()-5)),"",INT(SUMIFS(Cortes[importe],Cortes[id_jornada],INDEX(Jornadas[id],ROW()-5),Cortes[id_barbero],LOOKUP($AC$4,Barberos[nombre],Barberos[id]))*(INDEX(Jornadas[comision_barberos],1)/100)))</f>
        <v/>
      </c>
      <c r="AE404" s="20" t="str" cm="1">
        <f t="array" ref="AE404">IF(ISERROR(INDEX(Jornadas[id],ROW()-5)),"",SUMIFS(Cortes[propina],Cortes[id_jornada],INDEX(Jornadas[id],ROW()-5),Cortes[id_barbero],LOOKUP($AC$4,Barberos[nombre],Barberos[id])))</f>
        <v/>
      </c>
      <c r="AF404" s="20" t="str" cm="1">
        <f t="array" ref="AF404">IF(ISERROR(INDEX(Jornadas[id],ROW()-5)),"",SUMIFS(Adelantos[importe],Adelantos[id_jornada],INDEX(Jornadas[id],ROW()-5),Adelantos[id_barbero],LOOKUP($AC$4,Barberos[nombre],Barberos[id])))</f>
        <v/>
      </c>
      <c r="AG404" s="20" t="str" cm="1">
        <f t="array" ref="AG404">IF(ISERROR(INDEX(Jornadas[id],ROW()-5)),"",AD404+AE404-AF404)</f>
        <v/>
      </c>
      <c r="AH404" s="1" t="str" cm="1">
        <f t="array" ref="AH404">IF(ISERROR(INDEX(Jornadas[id],ROW()-5)),"",COUNTIFS(_Cortes!$C:$C,INDEX(Jornadas[id],ROW()-5),_Cortes!$B:$B,LOOKUP($AH$4,_Barberos!$B:$B,_Barberos!$A:$A)))</f>
        <v/>
      </c>
      <c r="AI404" s="20" t="str" cm="1">
        <f t="array" ref="AI404">IF(ISERROR(INDEX(Jornadas[id],ROW()-5)),"",INT(SUMIFS(Cortes[importe],Cortes[id_jornada],INDEX(Jornadas[id],ROW()-5),Cortes[id_barbero],LOOKUP($AH$4,Barberos[nombre],Barberos[id]))*(INDEX(Jornadas[comision_barberos],1)/100)))</f>
        <v/>
      </c>
      <c r="AJ404" s="20" t="str" cm="1">
        <f t="array" ref="AJ404">IF(ISERROR(INDEX(Jornadas[id],ROW()-5)),"",SUMIFS(Cortes[propina],Cortes[id_jornada],INDEX(Jornadas[id],ROW()-5),Cortes[id_barbero],LOOKUP($AH$4,Barberos[nombre],Barberos[id])))</f>
        <v/>
      </c>
      <c r="AK404" s="20" t="str" cm="1">
        <f t="array" ref="AK404">IF(ISERROR(INDEX(Jornadas[id],ROW()-5)),"",SUMIFS(Adelantos[importe],Adelantos[id_jornada],INDEX(Jornadas[id],ROW()-5),Adelantos[id_barbero],LOOKUP($AH$4,Barberos[nombre],Barberos[id])))</f>
        <v/>
      </c>
      <c r="AL404" s="20" t="str" cm="1">
        <f t="array" ref="AL404">IF(ISERROR(INDEX(Jornadas[id],ROW()-5)),"",AI404+AJ404-AK404)</f>
        <v/>
      </c>
      <c r="AM404" s="1" t="str" cm="1">
        <f t="array" ref="AM404">IF(ISERROR(INDEX(Jornadas[id],ROW()-5)),"",COUNTIFS(_Cortes!$C:$C,INDEX(Jornadas[id],ROW()-5),_Cortes!$B:$B,LOOKUP($AM$4,_Barberos!$B:$B,_Barberos!$A:$A)))</f>
        <v/>
      </c>
      <c r="AN404" s="20" t="str" cm="1">
        <f t="array" ref="AN404">IF(ISERROR(INDEX(Jornadas[id],ROW()-5)),"",INT(SUMIFS(Cortes[importe],Cortes[id_jornada],INDEX(Jornadas[id],ROW()-5),Cortes[id_barbero],LOOKUP($AM$4,Barberos[nombre],Barberos[id]))*(INDEX(Jornadas[comision_barberos],1)/100)))</f>
        <v/>
      </c>
      <c r="AO404" s="20" t="str" cm="1">
        <f t="array" ref="AO404">IF(ISERROR(INDEX(Jornadas[id],ROW()-5)),"",SUMIFS(Cortes[propina],Cortes[id_jornada],INDEX(Jornadas[id],ROW()-5),Cortes[id_barbero],LOOKUP($AM$4,Barberos[nombre],Barberos[id])))</f>
        <v/>
      </c>
      <c r="AP404" s="20" t="str" cm="1">
        <f t="array" ref="AP404">IF(ISERROR(INDEX(Jornadas[id],ROW()-5)),"",SUMIFS(Adelantos[importe],Adelantos[id_jornada],INDEX(Jornadas[id],ROW()-5),Adelantos[id_barbero],LOOKUP($AM$4,Barberos[nombre],Barberos[id])))</f>
        <v/>
      </c>
      <c r="AQ404" s="20" t="str" cm="1">
        <f t="array" ref="AQ404">IF(ISERROR(INDEX(Jornadas[id],ROW()-5)),"",AN404+AO404-AP404)</f>
        <v/>
      </c>
      <c r="AR404" s="1" t="str" cm="1">
        <f t="array" ref="AR404">IF(ISERROR(INDEX(Jornadas[id],ROW()-5)),"",COUNTIFS(_Cortes!$C:$C,INDEX(Jornadas[id],ROW()-5),_Cortes!$B:$B,LOOKUP($AR$4,_Barberos!$B:$B,_Barberos!$A:$A)))</f>
        <v/>
      </c>
      <c r="AS404" s="20" t="str" cm="1">
        <f t="array" ref="AS404">IF(ISERROR(INDEX(Jornadas[id],ROW()-5)),"",INT(SUMIFS(Cortes[importe],Cortes[id_jornada],INDEX(Jornadas[id],ROW()-5),Cortes[id_barbero],LOOKUP($AR$4,Barberos[nombre],Barberos[id]))*(INDEX(Jornadas[comision_barberos],1)/100)))</f>
        <v/>
      </c>
      <c r="AT404" s="20" t="str" cm="1">
        <f t="array" ref="AT404">IF(ISERROR(INDEX(Jornadas[id],ROW()-5)),"",SUMIFS(Cortes[propina],Cortes[id_jornada],INDEX(Jornadas[id],ROW()-5),Cortes[id_barbero],LOOKUP($AR$4,Barberos[nombre],Barberos[id])))</f>
        <v/>
      </c>
      <c r="AU404" s="20" t="str" cm="1">
        <f t="array" ref="AU404">IF(ISERROR(INDEX(Jornadas[id],ROW()-5)),"",SUMIFS(Adelantos[importe],Adelantos[id_jornada],INDEX(Jornadas[id],ROW()-5),Adelantos[id_barbero],LOOKUP($AR$4,Barberos[nombre],Barberos[id])))</f>
        <v/>
      </c>
      <c r="AV404" s="20" t="str" cm="1">
        <f t="array" ref="AV404">IF(ISERROR(INDEX(Jornadas[id],ROW()-5)),"",AS404+AT404-AU404)</f>
        <v/>
      </c>
    </row>
    <row r="405" spans="1:48" ht="15" hidden="1" customHeight="1" x14ac:dyDescent="0.3">
      <c r="A405" s="51" t="str">
        <f t="shared" si="6"/>
        <v/>
      </c>
      <c r="B405" s="52"/>
      <c r="C405" s="36" t="str" cm="1">
        <f t="array" ref="C405">IF(ISERROR(INDEX(Jornadas[id],ROW()-5)),"",INDEX(Jornadas[fecha],ROW()-5))</f>
        <v/>
      </c>
      <c r="D405" s="2" t="str" cm="1">
        <f t="array" ref="D405">IF(ISERROR(INDEX(Jornadas[id],ROW()-5)),"",COUNTIFS(_Cortes!$C:$C,INDEX(Jornadas[id],ROW()-5),_Cortes!$B:$B,LOOKUP($D$4,_Barberos!$B:$B,_Barberos!$A:$A)))</f>
        <v/>
      </c>
      <c r="E405" s="21" t="str" cm="1">
        <f t="array" ref="E405">IF(ISERROR(INDEX(Jornadas[id],ROW()-5)),"",INT(SUMIFS(Cortes[importe],Cortes[id_jornada],INDEX(Jornadas[id],ROW()-5),Cortes[id_barbero],LOOKUP($D$4,Barberos[nombre],Barberos[id]))*(INDEX(Jornadas[comision_barberos],1)/100)))</f>
        <v/>
      </c>
      <c r="F405" s="21" t="str" cm="1">
        <f t="array" ref="F405">IF(ISERROR(INDEX(Jornadas[id],ROW()-5)),"",SUMIFS(Cortes[propina],Cortes[id_jornada],INDEX(Jornadas[id],ROW()-5),Cortes[id_barbero],LOOKUP($D$4,Barberos[nombre],Barberos[id])))</f>
        <v/>
      </c>
      <c r="G405" s="21" t="str" cm="1">
        <f t="array" ref="G405">IF(ISERROR(INDEX(Jornadas[id],ROW()-5)),"",SUMIFS(Adelantos[importe],Adelantos[id_jornada],INDEX(Jornadas[id],ROW()-5),Adelantos[id_barbero],LOOKUP($D$4,Barberos[nombre],Barberos[id])))</f>
        <v/>
      </c>
      <c r="H405" s="21" t="str" cm="1">
        <f t="array" ref="H405">IF(ISERROR(INDEX(Jornadas[id],ROW()-5)),"",E405+F405-G405)</f>
        <v/>
      </c>
      <c r="I405" s="2" t="str" cm="1">
        <f t="array" ref="I405">IF(ISERROR(INDEX(Jornadas[id],ROW()-5)),"",COUNTIFS(_Cortes!$C:$C,INDEX(Jornadas[id],ROW()-5),_Cortes!$B:$B,LOOKUP($I$4,_Barberos!$B:$B,_Barberos!$A:$A)))</f>
        <v/>
      </c>
      <c r="J405" s="21" t="str" cm="1">
        <f t="array" ref="J405">IF(ISERROR(INDEX(Jornadas[id],ROW()-5)),"",INT(SUMIFS(Cortes[importe],Cortes[id_jornada],INDEX(Jornadas[id],ROW()-5),Cortes[id_barbero],LOOKUP($I$4,Barberos[nombre],Barberos[id]))*(INDEX(Jornadas[comision_barberos],1)/100)))</f>
        <v/>
      </c>
      <c r="K405" s="21" t="str" cm="1">
        <f t="array" ref="K405">IF(ISERROR(INDEX(Jornadas[id],ROW()-5)),"",SUMIFS(Cortes[propina],Cortes[id_jornada],INDEX(Jornadas[id],ROW()-5),Cortes[id_barbero],LOOKUP($I$4,Barberos[nombre],Barberos[id])))</f>
        <v/>
      </c>
      <c r="L405" s="21" t="str" cm="1">
        <f t="array" ref="L405">IF(ISERROR(INDEX(Jornadas[id],ROW()-5)),"",SUMIFS(Adelantos[importe],Adelantos[id_jornada],INDEX(Jornadas[id],ROW()-5),Adelantos[id_barbero],LOOKUP($I$4,Barberos[nombre],Barberos[id])))</f>
        <v/>
      </c>
      <c r="M405" s="21" t="str" cm="1">
        <f t="array" ref="M405">IF(ISERROR(INDEX(Jornadas[id],ROW()-5)),"",J405+K405-L405)</f>
        <v/>
      </c>
      <c r="N405" s="2" t="str" cm="1">
        <f t="array" ref="N405">IF(ISERROR(INDEX(Jornadas[id],ROW()-5)),"",COUNTIFS(_Cortes!$C:$C,INDEX(Jornadas[id],ROW()-5),_Cortes!$B:$B,LOOKUP($N$4,_Barberos!$B:$B,_Barberos!$A:$A)))</f>
        <v/>
      </c>
      <c r="O405" s="21" t="str" cm="1">
        <f t="array" ref="O405">IF(ISERROR(INDEX(Jornadas[id],ROW()-5)),"",INT(SUMIFS(Cortes[importe],Cortes[id_jornada],INDEX(Jornadas[id],ROW()-5),Cortes[id_barbero],LOOKUP($N$4,Barberos[nombre],Barberos[id]))*(INDEX(Jornadas[comision_barberos],1)/100)))</f>
        <v/>
      </c>
      <c r="P405" s="21" t="str" cm="1">
        <f t="array" ref="P405">IF(ISERROR(INDEX(Jornadas[id],ROW()-5)),"",SUMIFS(Cortes[propina],Cortes[id_jornada],INDEX(Jornadas[id],ROW()-5),Cortes[id_barbero],LOOKUP($N$4,Barberos[nombre],Barberos[id])))</f>
        <v/>
      </c>
      <c r="Q405" s="21" t="str" cm="1">
        <f t="array" ref="Q405">IF(ISERROR(INDEX(Jornadas[id],ROW()-5)),"",SUMIFS(Adelantos[importe],Adelantos[id_jornada],INDEX(Jornadas[id],ROW()-5),Adelantos[id_barbero],LOOKUP($N$4,Barberos[nombre],Barberos[id])))</f>
        <v/>
      </c>
      <c r="R405" s="21" t="str" cm="1">
        <f t="array" ref="R405">IF(ISERROR(INDEX(Jornadas[id],ROW()-5)),"",O405+P405-Q405)</f>
        <v/>
      </c>
      <c r="S405" s="2" t="str" cm="1">
        <f t="array" ref="S405">IF(ISERROR(INDEX(Jornadas[id],ROW()-5)),"",COUNTIFS(_Cortes!$C:$C,INDEX(Jornadas[id],ROW()-5),_Cortes!$B:$B,LOOKUP($S$4,_Barberos!$B:$B,_Barberos!$A:$A)))</f>
        <v/>
      </c>
      <c r="T405" s="21" t="str" cm="1">
        <f t="array" ref="T405">IF(ISERROR(INDEX(Jornadas[id],ROW()-5)),"",INT(SUMIFS(Cortes[importe],Cortes[id_jornada],INDEX(Jornadas[id],ROW()-5),Cortes[id_barbero],LOOKUP($S$4,Barberos[nombre],Barberos[id]))*(INDEX(Jornadas[comision_barberos],1)/100)))</f>
        <v/>
      </c>
      <c r="U405" s="21" t="str" cm="1">
        <f t="array" ref="U405">IF(ISERROR(INDEX(Jornadas[id],ROW()-5)),"",SUMIFS(Cortes[propina],Cortes[id_jornada],INDEX(Jornadas[id],ROW()-5),Cortes[id_barbero],LOOKUP($S$4,Barberos[nombre],Barberos[id])))</f>
        <v/>
      </c>
      <c r="V405" s="21" t="str" cm="1">
        <f t="array" ref="V405">IF(ISERROR(INDEX(Jornadas[id],ROW()-5)),"",SUMIFS(Adelantos[importe],Adelantos[id_jornada],INDEX(Jornadas[id],ROW()-5),Adelantos[id_barbero],LOOKUP($S$4,Barberos[nombre],Barberos[id])))</f>
        <v/>
      </c>
      <c r="W405" s="21" t="str" cm="1">
        <f t="array" ref="W405">IF(ISERROR(INDEX(Jornadas[id],ROW()-5)),"",T405+U405-V405)</f>
        <v/>
      </c>
      <c r="X405" s="2" t="str" cm="1">
        <f t="array" ref="X405">IF(ISERROR(INDEX(Jornadas[id],ROW()-5)),"",COUNTIFS(_Cortes!$C:$C,INDEX(Jornadas[id],ROW()-5),_Cortes!$B:$B,LOOKUP($X$4,_Barberos!$B:$B,_Barberos!$A:$A)))</f>
        <v/>
      </c>
      <c r="Y405" s="21" t="str" cm="1">
        <f t="array" ref="Y405">IF(ISERROR(INDEX(Jornadas[id],ROW()-5)),"",INT(SUMIFS(Cortes[importe],Cortes[id_jornada],INDEX(Jornadas[id],ROW()-5),Cortes[id_barbero],LOOKUP($X$4,Barberos[nombre],Barberos[id]))*(INDEX(Jornadas[comision_barberos],1)/100)))</f>
        <v/>
      </c>
      <c r="Z405" s="21" t="str" cm="1">
        <f t="array" ref="Z405">IF(ISERROR(INDEX(Jornadas[id],ROW()-5)),"",SUMIFS(Cortes[propina],Cortes[id_jornada],INDEX(Jornadas[id],ROW()-5),Cortes[id_barbero],LOOKUP($X$4,Barberos[nombre],Barberos[id])))</f>
        <v/>
      </c>
      <c r="AA405" s="21" t="str" cm="1">
        <f t="array" ref="AA405">IF(ISERROR(INDEX(Jornadas[id],ROW()-5)),"",SUMIFS(Adelantos[importe],Adelantos[id_jornada],INDEX(Jornadas[id],ROW()-5),Adelantos[id_barbero],LOOKUP($X$4,Barberos[nombre],Barberos[id])))</f>
        <v/>
      </c>
      <c r="AB405" s="21" t="str" cm="1">
        <f t="array" ref="AB405">IF(ISERROR(INDEX(Jornadas[id],ROW()-5)),"",Y405+Z405-AA405)</f>
        <v/>
      </c>
      <c r="AC405" s="2" t="str" cm="1">
        <f t="array" ref="AC405">IF(ISERROR(INDEX(Jornadas[id],ROW()-5)),"",COUNTIFS(_Cortes!$C:$C,INDEX(Jornadas[id],ROW()-5),_Cortes!$B:$B,LOOKUP($AC$4,_Barberos!$B:$B,_Barberos!$A:$A)))</f>
        <v/>
      </c>
      <c r="AD405" s="21" t="str" cm="1">
        <f t="array" ref="AD405">IF(ISERROR(INDEX(Jornadas[id],ROW()-5)),"",INT(SUMIFS(Cortes[importe],Cortes[id_jornada],INDEX(Jornadas[id],ROW()-5),Cortes[id_barbero],LOOKUP($AC$4,Barberos[nombre],Barberos[id]))*(INDEX(Jornadas[comision_barberos],1)/100)))</f>
        <v/>
      </c>
      <c r="AE405" s="21" t="str" cm="1">
        <f t="array" ref="AE405">IF(ISERROR(INDEX(Jornadas[id],ROW()-5)),"",SUMIFS(Cortes[propina],Cortes[id_jornada],INDEX(Jornadas[id],ROW()-5),Cortes[id_barbero],LOOKUP($AC$4,Barberos[nombre],Barberos[id])))</f>
        <v/>
      </c>
      <c r="AF405" s="21" t="str" cm="1">
        <f t="array" ref="AF405">IF(ISERROR(INDEX(Jornadas[id],ROW()-5)),"",SUMIFS(Adelantos[importe],Adelantos[id_jornada],INDEX(Jornadas[id],ROW()-5),Adelantos[id_barbero],LOOKUP($AC$4,Barberos[nombre],Barberos[id])))</f>
        <v/>
      </c>
      <c r="AG405" s="21" t="str" cm="1">
        <f t="array" ref="AG405">IF(ISERROR(INDEX(Jornadas[id],ROW()-5)),"",AD405+AE405-AF405)</f>
        <v/>
      </c>
      <c r="AH405" s="2" t="str" cm="1">
        <f t="array" ref="AH405">IF(ISERROR(INDEX(Jornadas[id],ROW()-5)),"",COUNTIFS(_Cortes!$C:$C,INDEX(Jornadas[id],ROW()-5),_Cortes!$B:$B,LOOKUP($AH$4,_Barberos!$B:$B,_Barberos!$A:$A)))</f>
        <v/>
      </c>
      <c r="AI405" s="21" t="str" cm="1">
        <f t="array" ref="AI405">IF(ISERROR(INDEX(Jornadas[id],ROW()-5)),"",INT(SUMIFS(Cortes[importe],Cortes[id_jornada],INDEX(Jornadas[id],ROW()-5),Cortes[id_barbero],LOOKUP($AH$4,Barberos[nombre],Barberos[id]))*(INDEX(Jornadas[comision_barberos],1)/100)))</f>
        <v/>
      </c>
      <c r="AJ405" s="21" t="str" cm="1">
        <f t="array" ref="AJ405">IF(ISERROR(INDEX(Jornadas[id],ROW()-5)),"",SUMIFS(Cortes[propina],Cortes[id_jornada],INDEX(Jornadas[id],ROW()-5),Cortes[id_barbero],LOOKUP($AH$4,Barberos[nombre],Barberos[id])))</f>
        <v/>
      </c>
      <c r="AK405" s="21" t="str" cm="1">
        <f t="array" ref="AK405">IF(ISERROR(INDEX(Jornadas[id],ROW()-5)),"",SUMIFS(Adelantos[importe],Adelantos[id_jornada],INDEX(Jornadas[id],ROW()-5),Adelantos[id_barbero],LOOKUP($AH$4,Barberos[nombre],Barberos[id])))</f>
        <v/>
      </c>
      <c r="AL405" s="21" t="str" cm="1">
        <f t="array" ref="AL405">IF(ISERROR(INDEX(Jornadas[id],ROW()-5)),"",AI405+AJ405-AK405)</f>
        <v/>
      </c>
      <c r="AM405" s="2" t="str" cm="1">
        <f t="array" ref="AM405">IF(ISERROR(INDEX(Jornadas[id],ROW()-5)),"",COUNTIFS(_Cortes!$C:$C,INDEX(Jornadas[id],ROW()-5),_Cortes!$B:$B,LOOKUP($AM$4,_Barberos!$B:$B,_Barberos!$A:$A)))</f>
        <v/>
      </c>
      <c r="AN405" s="21" t="str" cm="1">
        <f t="array" ref="AN405">IF(ISERROR(INDEX(Jornadas[id],ROW()-5)),"",INT(SUMIFS(Cortes[importe],Cortes[id_jornada],INDEX(Jornadas[id],ROW()-5),Cortes[id_barbero],LOOKUP($AM$4,Barberos[nombre],Barberos[id]))*(INDEX(Jornadas[comision_barberos],1)/100)))</f>
        <v/>
      </c>
      <c r="AO405" s="21" t="str" cm="1">
        <f t="array" ref="AO405">IF(ISERROR(INDEX(Jornadas[id],ROW()-5)),"",SUMIFS(Cortes[propina],Cortes[id_jornada],INDEX(Jornadas[id],ROW()-5),Cortes[id_barbero],LOOKUP($AM$4,Barberos[nombre],Barberos[id])))</f>
        <v/>
      </c>
      <c r="AP405" s="21" t="str" cm="1">
        <f t="array" ref="AP405">IF(ISERROR(INDEX(Jornadas[id],ROW()-5)),"",SUMIFS(Adelantos[importe],Adelantos[id_jornada],INDEX(Jornadas[id],ROW()-5),Adelantos[id_barbero],LOOKUP($AM$4,Barberos[nombre],Barberos[id])))</f>
        <v/>
      </c>
      <c r="AQ405" s="21" t="str" cm="1">
        <f t="array" ref="AQ405">IF(ISERROR(INDEX(Jornadas[id],ROW()-5)),"",AN405+AO405-AP405)</f>
        <v/>
      </c>
      <c r="AR405" s="2" t="str" cm="1">
        <f t="array" ref="AR405">IF(ISERROR(INDEX(Jornadas[id],ROW()-5)),"",COUNTIFS(_Cortes!$C:$C,INDEX(Jornadas[id],ROW()-5),_Cortes!$B:$B,LOOKUP($AR$4,_Barberos!$B:$B,_Barberos!$A:$A)))</f>
        <v/>
      </c>
      <c r="AS405" s="21" t="str" cm="1">
        <f t="array" ref="AS405">IF(ISERROR(INDEX(Jornadas[id],ROW()-5)),"",INT(SUMIFS(Cortes[importe],Cortes[id_jornada],INDEX(Jornadas[id],ROW()-5),Cortes[id_barbero],LOOKUP($AR$4,Barberos[nombre],Barberos[id]))*(INDEX(Jornadas[comision_barberos],1)/100)))</f>
        <v/>
      </c>
      <c r="AT405" s="21" t="str" cm="1">
        <f t="array" ref="AT405">IF(ISERROR(INDEX(Jornadas[id],ROW()-5)),"",SUMIFS(Cortes[propina],Cortes[id_jornada],INDEX(Jornadas[id],ROW()-5),Cortes[id_barbero],LOOKUP($AR$4,Barberos[nombre],Barberos[id])))</f>
        <v/>
      </c>
      <c r="AU405" s="21" t="str" cm="1">
        <f t="array" ref="AU405">IF(ISERROR(INDEX(Jornadas[id],ROW()-5)),"",SUMIFS(Adelantos[importe],Adelantos[id_jornada],INDEX(Jornadas[id],ROW()-5),Adelantos[id_barbero],LOOKUP($AR$4,Barberos[nombre],Barberos[id])))</f>
        <v/>
      </c>
      <c r="AV405" s="21" t="str" cm="1">
        <f t="array" ref="AV405">IF(ISERROR(INDEX(Jornadas[id],ROW()-5)),"",AS405+AT405-AU405)</f>
        <v/>
      </c>
    </row>
    <row r="406" spans="1:48" ht="15" hidden="1" customHeight="1" x14ac:dyDescent="0.3">
      <c r="A406" s="53" t="str">
        <f t="shared" si="6"/>
        <v/>
      </c>
      <c r="B406" s="54"/>
      <c r="C406" s="38" t="str" cm="1">
        <f t="array" ref="C406">IF(ISERROR(INDEX(Jornadas[id],ROW()-5)),"",INDEX(Jornadas[fecha],ROW()-5))</f>
        <v/>
      </c>
      <c r="D406" s="1" t="str" cm="1">
        <f t="array" ref="D406">IF(ISERROR(INDEX(Jornadas[id],ROW()-5)),"",COUNTIFS(_Cortes!$C:$C,INDEX(Jornadas[id],ROW()-5),_Cortes!$B:$B,LOOKUP($D$4,_Barberos!$B:$B,_Barberos!$A:$A)))</f>
        <v/>
      </c>
      <c r="E406" s="20" t="str" cm="1">
        <f t="array" ref="E406">IF(ISERROR(INDEX(Jornadas[id],ROW()-5)),"",INT(SUMIFS(Cortes[importe],Cortes[id_jornada],INDEX(Jornadas[id],ROW()-5),Cortes[id_barbero],LOOKUP($D$4,Barberos[nombre],Barberos[id]))*(INDEX(Jornadas[comision_barberos],1)/100)))</f>
        <v/>
      </c>
      <c r="F406" s="20" t="str" cm="1">
        <f t="array" ref="F406">IF(ISERROR(INDEX(Jornadas[id],ROW()-5)),"",SUMIFS(Cortes[propina],Cortes[id_jornada],INDEX(Jornadas[id],ROW()-5),Cortes[id_barbero],LOOKUP($D$4,Barberos[nombre],Barberos[id])))</f>
        <v/>
      </c>
      <c r="G406" s="20" t="str" cm="1">
        <f t="array" ref="G406">IF(ISERROR(INDEX(Jornadas[id],ROW()-5)),"",SUMIFS(Adelantos[importe],Adelantos[id_jornada],INDEX(Jornadas[id],ROW()-5),Adelantos[id_barbero],LOOKUP($D$4,Barberos[nombre],Barberos[id])))</f>
        <v/>
      </c>
      <c r="H406" s="20" t="str" cm="1">
        <f t="array" ref="H406">IF(ISERROR(INDEX(Jornadas[id],ROW()-5)),"",E406+F406-G406)</f>
        <v/>
      </c>
      <c r="I406" s="1" t="str" cm="1">
        <f t="array" ref="I406">IF(ISERROR(INDEX(Jornadas[id],ROW()-5)),"",COUNTIFS(_Cortes!$C:$C,INDEX(Jornadas[id],ROW()-5),_Cortes!$B:$B,LOOKUP($I$4,_Barberos!$B:$B,_Barberos!$A:$A)))</f>
        <v/>
      </c>
      <c r="J406" s="20" t="str" cm="1">
        <f t="array" ref="J406">IF(ISERROR(INDEX(Jornadas[id],ROW()-5)),"",INT(SUMIFS(Cortes[importe],Cortes[id_jornada],INDEX(Jornadas[id],ROW()-5),Cortes[id_barbero],LOOKUP($I$4,Barberos[nombre],Barberos[id]))*(INDEX(Jornadas[comision_barberos],1)/100)))</f>
        <v/>
      </c>
      <c r="K406" s="20" t="str" cm="1">
        <f t="array" ref="K406">IF(ISERROR(INDEX(Jornadas[id],ROW()-5)),"",SUMIFS(Cortes[propina],Cortes[id_jornada],INDEX(Jornadas[id],ROW()-5),Cortes[id_barbero],LOOKUP($I$4,Barberos[nombre],Barberos[id])))</f>
        <v/>
      </c>
      <c r="L406" s="20" t="str" cm="1">
        <f t="array" ref="L406">IF(ISERROR(INDEX(Jornadas[id],ROW()-5)),"",SUMIFS(Adelantos[importe],Adelantos[id_jornada],INDEX(Jornadas[id],ROW()-5),Adelantos[id_barbero],LOOKUP($I$4,Barberos[nombre],Barberos[id])))</f>
        <v/>
      </c>
      <c r="M406" s="20" t="str" cm="1">
        <f t="array" ref="M406">IF(ISERROR(INDEX(Jornadas[id],ROW()-5)),"",J406+K406-L406)</f>
        <v/>
      </c>
      <c r="N406" s="1" t="str" cm="1">
        <f t="array" ref="N406">IF(ISERROR(INDEX(Jornadas[id],ROW()-5)),"",COUNTIFS(_Cortes!$C:$C,INDEX(Jornadas[id],ROW()-5),_Cortes!$B:$B,LOOKUP($N$4,_Barberos!$B:$B,_Barberos!$A:$A)))</f>
        <v/>
      </c>
      <c r="O406" s="20" t="str" cm="1">
        <f t="array" ref="O406">IF(ISERROR(INDEX(Jornadas[id],ROW()-5)),"",INT(SUMIFS(Cortes[importe],Cortes[id_jornada],INDEX(Jornadas[id],ROW()-5),Cortes[id_barbero],LOOKUP($N$4,Barberos[nombre],Barberos[id]))*(INDEX(Jornadas[comision_barberos],1)/100)))</f>
        <v/>
      </c>
      <c r="P406" s="20" t="str" cm="1">
        <f t="array" ref="P406">IF(ISERROR(INDEX(Jornadas[id],ROW()-5)),"",SUMIFS(Cortes[propina],Cortes[id_jornada],INDEX(Jornadas[id],ROW()-5),Cortes[id_barbero],LOOKUP($N$4,Barberos[nombre],Barberos[id])))</f>
        <v/>
      </c>
      <c r="Q406" s="20" t="str" cm="1">
        <f t="array" ref="Q406">IF(ISERROR(INDEX(Jornadas[id],ROW()-5)),"",SUMIFS(Adelantos[importe],Adelantos[id_jornada],INDEX(Jornadas[id],ROW()-5),Adelantos[id_barbero],LOOKUP($N$4,Barberos[nombre],Barberos[id])))</f>
        <v/>
      </c>
      <c r="R406" s="20" t="str" cm="1">
        <f t="array" ref="R406">IF(ISERROR(INDEX(Jornadas[id],ROW()-5)),"",O406+P406-Q406)</f>
        <v/>
      </c>
      <c r="S406" s="1" t="str" cm="1">
        <f t="array" ref="S406">IF(ISERROR(INDEX(Jornadas[id],ROW()-5)),"",COUNTIFS(_Cortes!$C:$C,INDEX(Jornadas[id],ROW()-5),_Cortes!$B:$B,LOOKUP($S$4,_Barberos!$B:$B,_Barberos!$A:$A)))</f>
        <v/>
      </c>
      <c r="T406" s="20" t="str" cm="1">
        <f t="array" ref="T406">IF(ISERROR(INDEX(Jornadas[id],ROW()-5)),"",INT(SUMIFS(Cortes[importe],Cortes[id_jornada],INDEX(Jornadas[id],ROW()-5),Cortes[id_barbero],LOOKUP($S$4,Barberos[nombre],Barberos[id]))*(INDEX(Jornadas[comision_barberos],1)/100)))</f>
        <v/>
      </c>
      <c r="U406" s="20" t="str" cm="1">
        <f t="array" ref="U406">IF(ISERROR(INDEX(Jornadas[id],ROW()-5)),"",SUMIFS(Cortes[propina],Cortes[id_jornada],INDEX(Jornadas[id],ROW()-5),Cortes[id_barbero],LOOKUP($S$4,Barberos[nombre],Barberos[id])))</f>
        <v/>
      </c>
      <c r="V406" s="20" t="str" cm="1">
        <f t="array" ref="V406">IF(ISERROR(INDEX(Jornadas[id],ROW()-5)),"",SUMIFS(Adelantos[importe],Adelantos[id_jornada],INDEX(Jornadas[id],ROW()-5),Adelantos[id_barbero],LOOKUP($S$4,Barberos[nombre],Barberos[id])))</f>
        <v/>
      </c>
      <c r="W406" s="20" t="str" cm="1">
        <f t="array" ref="W406">IF(ISERROR(INDEX(Jornadas[id],ROW()-5)),"",T406+U406-V406)</f>
        <v/>
      </c>
      <c r="X406" s="1" t="str" cm="1">
        <f t="array" ref="X406">IF(ISERROR(INDEX(Jornadas[id],ROW()-5)),"",COUNTIFS(_Cortes!$C:$C,INDEX(Jornadas[id],ROW()-5),_Cortes!$B:$B,LOOKUP($X$4,_Barberos!$B:$B,_Barberos!$A:$A)))</f>
        <v/>
      </c>
      <c r="Y406" s="20" t="str" cm="1">
        <f t="array" ref="Y406">IF(ISERROR(INDEX(Jornadas[id],ROW()-5)),"",INT(SUMIFS(Cortes[importe],Cortes[id_jornada],INDEX(Jornadas[id],ROW()-5),Cortes[id_barbero],LOOKUP($X$4,Barberos[nombre],Barberos[id]))*(INDEX(Jornadas[comision_barberos],1)/100)))</f>
        <v/>
      </c>
      <c r="Z406" s="20" t="str" cm="1">
        <f t="array" ref="Z406">IF(ISERROR(INDEX(Jornadas[id],ROW()-5)),"",SUMIFS(Cortes[propina],Cortes[id_jornada],INDEX(Jornadas[id],ROW()-5),Cortes[id_barbero],LOOKUP($X$4,Barberos[nombre],Barberos[id])))</f>
        <v/>
      </c>
      <c r="AA406" s="20" t="str" cm="1">
        <f t="array" ref="AA406">IF(ISERROR(INDEX(Jornadas[id],ROW()-5)),"",SUMIFS(Adelantos[importe],Adelantos[id_jornada],INDEX(Jornadas[id],ROW()-5),Adelantos[id_barbero],LOOKUP($X$4,Barberos[nombre],Barberos[id])))</f>
        <v/>
      </c>
      <c r="AB406" s="20" t="str" cm="1">
        <f t="array" ref="AB406">IF(ISERROR(INDEX(Jornadas[id],ROW()-5)),"",Y406+Z406-AA406)</f>
        <v/>
      </c>
      <c r="AC406" s="1" t="str" cm="1">
        <f t="array" ref="AC406">IF(ISERROR(INDEX(Jornadas[id],ROW()-5)),"",COUNTIFS(_Cortes!$C:$C,INDEX(Jornadas[id],ROW()-5),_Cortes!$B:$B,LOOKUP($AC$4,_Barberos!$B:$B,_Barberos!$A:$A)))</f>
        <v/>
      </c>
      <c r="AD406" s="20" t="str" cm="1">
        <f t="array" ref="AD406">IF(ISERROR(INDEX(Jornadas[id],ROW()-5)),"",INT(SUMIFS(Cortes[importe],Cortes[id_jornada],INDEX(Jornadas[id],ROW()-5),Cortes[id_barbero],LOOKUP($AC$4,Barberos[nombre],Barberos[id]))*(INDEX(Jornadas[comision_barberos],1)/100)))</f>
        <v/>
      </c>
      <c r="AE406" s="20" t="str" cm="1">
        <f t="array" ref="AE406">IF(ISERROR(INDEX(Jornadas[id],ROW()-5)),"",SUMIFS(Cortes[propina],Cortes[id_jornada],INDEX(Jornadas[id],ROW()-5),Cortes[id_barbero],LOOKUP($AC$4,Barberos[nombre],Barberos[id])))</f>
        <v/>
      </c>
      <c r="AF406" s="20" t="str" cm="1">
        <f t="array" ref="AF406">IF(ISERROR(INDEX(Jornadas[id],ROW()-5)),"",SUMIFS(Adelantos[importe],Adelantos[id_jornada],INDEX(Jornadas[id],ROW()-5),Adelantos[id_barbero],LOOKUP($AC$4,Barberos[nombre],Barberos[id])))</f>
        <v/>
      </c>
      <c r="AG406" s="20" t="str" cm="1">
        <f t="array" ref="AG406">IF(ISERROR(INDEX(Jornadas[id],ROW()-5)),"",AD406+AE406-AF406)</f>
        <v/>
      </c>
      <c r="AH406" s="1" t="str" cm="1">
        <f t="array" ref="AH406">IF(ISERROR(INDEX(Jornadas[id],ROW()-5)),"",COUNTIFS(_Cortes!$C:$C,INDEX(Jornadas[id],ROW()-5),_Cortes!$B:$B,LOOKUP($AH$4,_Barberos!$B:$B,_Barberos!$A:$A)))</f>
        <v/>
      </c>
      <c r="AI406" s="20" t="str" cm="1">
        <f t="array" ref="AI406">IF(ISERROR(INDEX(Jornadas[id],ROW()-5)),"",INT(SUMIFS(Cortes[importe],Cortes[id_jornada],INDEX(Jornadas[id],ROW()-5),Cortes[id_barbero],LOOKUP($AH$4,Barberos[nombre],Barberos[id]))*(INDEX(Jornadas[comision_barberos],1)/100)))</f>
        <v/>
      </c>
      <c r="AJ406" s="20" t="str" cm="1">
        <f t="array" ref="AJ406">IF(ISERROR(INDEX(Jornadas[id],ROW()-5)),"",SUMIFS(Cortes[propina],Cortes[id_jornada],INDEX(Jornadas[id],ROW()-5),Cortes[id_barbero],LOOKUP($AH$4,Barberos[nombre],Barberos[id])))</f>
        <v/>
      </c>
      <c r="AK406" s="20" t="str" cm="1">
        <f t="array" ref="AK406">IF(ISERROR(INDEX(Jornadas[id],ROW()-5)),"",SUMIFS(Adelantos[importe],Adelantos[id_jornada],INDEX(Jornadas[id],ROW()-5),Adelantos[id_barbero],LOOKUP($AH$4,Barberos[nombre],Barberos[id])))</f>
        <v/>
      </c>
      <c r="AL406" s="20" t="str" cm="1">
        <f t="array" ref="AL406">IF(ISERROR(INDEX(Jornadas[id],ROW()-5)),"",AI406+AJ406-AK406)</f>
        <v/>
      </c>
      <c r="AM406" s="1" t="str" cm="1">
        <f t="array" ref="AM406">IF(ISERROR(INDEX(Jornadas[id],ROW()-5)),"",COUNTIFS(_Cortes!$C:$C,INDEX(Jornadas[id],ROW()-5),_Cortes!$B:$B,LOOKUP($AM$4,_Barberos!$B:$B,_Barberos!$A:$A)))</f>
        <v/>
      </c>
      <c r="AN406" s="20" t="str" cm="1">
        <f t="array" ref="AN406">IF(ISERROR(INDEX(Jornadas[id],ROW()-5)),"",INT(SUMIFS(Cortes[importe],Cortes[id_jornada],INDEX(Jornadas[id],ROW()-5),Cortes[id_barbero],LOOKUP($AM$4,Barberos[nombre],Barberos[id]))*(INDEX(Jornadas[comision_barberos],1)/100)))</f>
        <v/>
      </c>
      <c r="AO406" s="20" t="str" cm="1">
        <f t="array" ref="AO406">IF(ISERROR(INDEX(Jornadas[id],ROW()-5)),"",SUMIFS(Cortes[propina],Cortes[id_jornada],INDEX(Jornadas[id],ROW()-5),Cortes[id_barbero],LOOKUP($AM$4,Barberos[nombre],Barberos[id])))</f>
        <v/>
      </c>
      <c r="AP406" s="20" t="str" cm="1">
        <f t="array" ref="AP406">IF(ISERROR(INDEX(Jornadas[id],ROW()-5)),"",SUMIFS(Adelantos[importe],Adelantos[id_jornada],INDEX(Jornadas[id],ROW()-5),Adelantos[id_barbero],LOOKUP($AM$4,Barberos[nombre],Barberos[id])))</f>
        <v/>
      </c>
      <c r="AQ406" s="20" t="str" cm="1">
        <f t="array" ref="AQ406">IF(ISERROR(INDEX(Jornadas[id],ROW()-5)),"",AN406+AO406-AP406)</f>
        <v/>
      </c>
      <c r="AR406" s="1" t="str" cm="1">
        <f t="array" ref="AR406">IF(ISERROR(INDEX(Jornadas[id],ROW()-5)),"",COUNTIFS(_Cortes!$C:$C,INDEX(Jornadas[id],ROW()-5),_Cortes!$B:$B,LOOKUP($AR$4,_Barberos!$B:$B,_Barberos!$A:$A)))</f>
        <v/>
      </c>
      <c r="AS406" s="20" t="str" cm="1">
        <f t="array" ref="AS406">IF(ISERROR(INDEX(Jornadas[id],ROW()-5)),"",INT(SUMIFS(Cortes[importe],Cortes[id_jornada],INDEX(Jornadas[id],ROW()-5),Cortes[id_barbero],LOOKUP($AR$4,Barberos[nombre],Barberos[id]))*(INDEX(Jornadas[comision_barberos],1)/100)))</f>
        <v/>
      </c>
      <c r="AT406" s="20" t="str" cm="1">
        <f t="array" ref="AT406">IF(ISERROR(INDEX(Jornadas[id],ROW()-5)),"",SUMIFS(Cortes[propina],Cortes[id_jornada],INDEX(Jornadas[id],ROW()-5),Cortes[id_barbero],LOOKUP($AR$4,Barberos[nombre],Barberos[id])))</f>
        <v/>
      </c>
      <c r="AU406" s="20" t="str" cm="1">
        <f t="array" ref="AU406">IF(ISERROR(INDEX(Jornadas[id],ROW()-5)),"",SUMIFS(Adelantos[importe],Adelantos[id_jornada],INDEX(Jornadas[id],ROW()-5),Adelantos[id_barbero],LOOKUP($AR$4,Barberos[nombre],Barberos[id])))</f>
        <v/>
      </c>
      <c r="AV406" s="20" t="str" cm="1">
        <f t="array" ref="AV406">IF(ISERROR(INDEX(Jornadas[id],ROW()-5)),"",AS406+AT406-AU406)</f>
        <v/>
      </c>
    </row>
    <row r="407" spans="1:48" ht="15" hidden="1" customHeight="1" x14ac:dyDescent="0.3">
      <c r="A407" s="51" t="str">
        <f t="shared" si="6"/>
        <v/>
      </c>
      <c r="B407" s="52"/>
      <c r="C407" s="36" t="str" cm="1">
        <f t="array" ref="C407">IF(ISERROR(INDEX(Jornadas[id],ROW()-5)),"",INDEX(Jornadas[fecha],ROW()-5))</f>
        <v/>
      </c>
      <c r="D407" s="2" t="str" cm="1">
        <f t="array" ref="D407">IF(ISERROR(INDEX(Jornadas[id],ROW()-5)),"",COUNTIFS(_Cortes!$C:$C,INDEX(Jornadas[id],ROW()-5),_Cortes!$B:$B,LOOKUP($D$4,_Barberos!$B:$B,_Barberos!$A:$A)))</f>
        <v/>
      </c>
      <c r="E407" s="21" t="str" cm="1">
        <f t="array" ref="E407">IF(ISERROR(INDEX(Jornadas[id],ROW()-5)),"",INT(SUMIFS(Cortes[importe],Cortes[id_jornada],INDEX(Jornadas[id],ROW()-5),Cortes[id_barbero],LOOKUP($D$4,Barberos[nombre],Barberos[id]))*(INDEX(Jornadas[comision_barberos],1)/100)))</f>
        <v/>
      </c>
      <c r="F407" s="21" t="str" cm="1">
        <f t="array" ref="F407">IF(ISERROR(INDEX(Jornadas[id],ROW()-5)),"",SUMIFS(Cortes[propina],Cortes[id_jornada],INDEX(Jornadas[id],ROW()-5),Cortes[id_barbero],LOOKUP($D$4,Barberos[nombre],Barberos[id])))</f>
        <v/>
      </c>
      <c r="G407" s="21" t="str" cm="1">
        <f t="array" ref="G407">IF(ISERROR(INDEX(Jornadas[id],ROW()-5)),"",SUMIFS(Adelantos[importe],Adelantos[id_jornada],INDEX(Jornadas[id],ROW()-5),Adelantos[id_barbero],LOOKUP($D$4,Barberos[nombre],Barberos[id])))</f>
        <v/>
      </c>
      <c r="H407" s="21" t="str" cm="1">
        <f t="array" ref="H407">IF(ISERROR(INDEX(Jornadas[id],ROW()-5)),"",E407+F407-G407)</f>
        <v/>
      </c>
      <c r="I407" s="2" t="str" cm="1">
        <f t="array" ref="I407">IF(ISERROR(INDEX(Jornadas[id],ROW()-5)),"",COUNTIFS(_Cortes!$C:$C,INDEX(Jornadas[id],ROW()-5),_Cortes!$B:$B,LOOKUP($I$4,_Barberos!$B:$B,_Barberos!$A:$A)))</f>
        <v/>
      </c>
      <c r="J407" s="21" t="str" cm="1">
        <f t="array" ref="J407">IF(ISERROR(INDEX(Jornadas[id],ROW()-5)),"",INT(SUMIFS(Cortes[importe],Cortes[id_jornada],INDEX(Jornadas[id],ROW()-5),Cortes[id_barbero],LOOKUP($I$4,Barberos[nombre],Barberos[id]))*(INDEX(Jornadas[comision_barberos],1)/100)))</f>
        <v/>
      </c>
      <c r="K407" s="21" t="str" cm="1">
        <f t="array" ref="K407">IF(ISERROR(INDEX(Jornadas[id],ROW()-5)),"",SUMIFS(Cortes[propina],Cortes[id_jornada],INDEX(Jornadas[id],ROW()-5),Cortes[id_barbero],LOOKUP($I$4,Barberos[nombre],Barberos[id])))</f>
        <v/>
      </c>
      <c r="L407" s="21" t="str" cm="1">
        <f t="array" ref="L407">IF(ISERROR(INDEX(Jornadas[id],ROW()-5)),"",SUMIFS(Adelantos[importe],Adelantos[id_jornada],INDEX(Jornadas[id],ROW()-5),Adelantos[id_barbero],LOOKUP($I$4,Barberos[nombre],Barberos[id])))</f>
        <v/>
      </c>
      <c r="M407" s="21" t="str" cm="1">
        <f t="array" ref="M407">IF(ISERROR(INDEX(Jornadas[id],ROW()-5)),"",J407+K407-L407)</f>
        <v/>
      </c>
      <c r="N407" s="2" t="str" cm="1">
        <f t="array" ref="N407">IF(ISERROR(INDEX(Jornadas[id],ROW()-5)),"",COUNTIFS(_Cortes!$C:$C,INDEX(Jornadas[id],ROW()-5),_Cortes!$B:$B,LOOKUP($N$4,_Barberos!$B:$B,_Barberos!$A:$A)))</f>
        <v/>
      </c>
      <c r="O407" s="21" t="str" cm="1">
        <f t="array" ref="O407">IF(ISERROR(INDEX(Jornadas[id],ROW()-5)),"",INT(SUMIFS(Cortes[importe],Cortes[id_jornada],INDEX(Jornadas[id],ROW()-5),Cortes[id_barbero],LOOKUP($N$4,Barberos[nombre],Barberos[id]))*(INDEX(Jornadas[comision_barberos],1)/100)))</f>
        <v/>
      </c>
      <c r="P407" s="21" t="str" cm="1">
        <f t="array" ref="P407">IF(ISERROR(INDEX(Jornadas[id],ROW()-5)),"",SUMIFS(Cortes[propina],Cortes[id_jornada],INDEX(Jornadas[id],ROW()-5),Cortes[id_barbero],LOOKUP($N$4,Barberos[nombre],Barberos[id])))</f>
        <v/>
      </c>
      <c r="Q407" s="21" t="str" cm="1">
        <f t="array" ref="Q407">IF(ISERROR(INDEX(Jornadas[id],ROW()-5)),"",SUMIFS(Adelantos[importe],Adelantos[id_jornada],INDEX(Jornadas[id],ROW()-5),Adelantos[id_barbero],LOOKUP($N$4,Barberos[nombre],Barberos[id])))</f>
        <v/>
      </c>
      <c r="R407" s="21" t="str" cm="1">
        <f t="array" ref="R407">IF(ISERROR(INDEX(Jornadas[id],ROW()-5)),"",O407+P407-Q407)</f>
        <v/>
      </c>
      <c r="S407" s="2" t="str" cm="1">
        <f t="array" ref="S407">IF(ISERROR(INDEX(Jornadas[id],ROW()-5)),"",COUNTIFS(_Cortes!$C:$C,INDEX(Jornadas[id],ROW()-5),_Cortes!$B:$B,LOOKUP($S$4,_Barberos!$B:$B,_Barberos!$A:$A)))</f>
        <v/>
      </c>
      <c r="T407" s="21" t="str" cm="1">
        <f t="array" ref="T407">IF(ISERROR(INDEX(Jornadas[id],ROW()-5)),"",INT(SUMIFS(Cortes[importe],Cortes[id_jornada],INDEX(Jornadas[id],ROW()-5),Cortes[id_barbero],LOOKUP($S$4,Barberos[nombre],Barberos[id]))*(INDEX(Jornadas[comision_barberos],1)/100)))</f>
        <v/>
      </c>
      <c r="U407" s="21" t="str" cm="1">
        <f t="array" ref="U407">IF(ISERROR(INDEX(Jornadas[id],ROW()-5)),"",SUMIFS(Cortes[propina],Cortes[id_jornada],INDEX(Jornadas[id],ROW()-5),Cortes[id_barbero],LOOKUP($S$4,Barberos[nombre],Barberos[id])))</f>
        <v/>
      </c>
      <c r="V407" s="21" t="str" cm="1">
        <f t="array" ref="V407">IF(ISERROR(INDEX(Jornadas[id],ROW()-5)),"",SUMIFS(Adelantos[importe],Adelantos[id_jornada],INDEX(Jornadas[id],ROW()-5),Adelantos[id_barbero],LOOKUP($S$4,Barberos[nombre],Barberos[id])))</f>
        <v/>
      </c>
      <c r="W407" s="21" t="str" cm="1">
        <f t="array" ref="W407">IF(ISERROR(INDEX(Jornadas[id],ROW()-5)),"",T407+U407-V407)</f>
        <v/>
      </c>
      <c r="X407" s="2" t="str" cm="1">
        <f t="array" ref="X407">IF(ISERROR(INDEX(Jornadas[id],ROW()-5)),"",COUNTIFS(_Cortes!$C:$C,INDEX(Jornadas[id],ROW()-5),_Cortes!$B:$B,LOOKUP($X$4,_Barberos!$B:$B,_Barberos!$A:$A)))</f>
        <v/>
      </c>
      <c r="Y407" s="21" t="str" cm="1">
        <f t="array" ref="Y407">IF(ISERROR(INDEX(Jornadas[id],ROW()-5)),"",INT(SUMIFS(Cortes[importe],Cortes[id_jornada],INDEX(Jornadas[id],ROW()-5),Cortes[id_barbero],LOOKUP($X$4,Barberos[nombre],Barberos[id]))*(INDEX(Jornadas[comision_barberos],1)/100)))</f>
        <v/>
      </c>
      <c r="Z407" s="21" t="str" cm="1">
        <f t="array" ref="Z407">IF(ISERROR(INDEX(Jornadas[id],ROW()-5)),"",SUMIFS(Cortes[propina],Cortes[id_jornada],INDEX(Jornadas[id],ROW()-5),Cortes[id_barbero],LOOKUP($X$4,Barberos[nombre],Barberos[id])))</f>
        <v/>
      </c>
      <c r="AA407" s="21" t="str" cm="1">
        <f t="array" ref="AA407">IF(ISERROR(INDEX(Jornadas[id],ROW()-5)),"",SUMIFS(Adelantos[importe],Adelantos[id_jornada],INDEX(Jornadas[id],ROW()-5),Adelantos[id_barbero],LOOKUP($X$4,Barberos[nombre],Barberos[id])))</f>
        <v/>
      </c>
      <c r="AB407" s="21" t="str" cm="1">
        <f t="array" ref="AB407">IF(ISERROR(INDEX(Jornadas[id],ROW()-5)),"",Y407+Z407-AA407)</f>
        <v/>
      </c>
      <c r="AC407" s="2" t="str" cm="1">
        <f t="array" ref="AC407">IF(ISERROR(INDEX(Jornadas[id],ROW()-5)),"",COUNTIFS(_Cortes!$C:$C,INDEX(Jornadas[id],ROW()-5),_Cortes!$B:$B,LOOKUP($AC$4,_Barberos!$B:$B,_Barberos!$A:$A)))</f>
        <v/>
      </c>
      <c r="AD407" s="21" t="str" cm="1">
        <f t="array" ref="AD407">IF(ISERROR(INDEX(Jornadas[id],ROW()-5)),"",INT(SUMIFS(Cortes[importe],Cortes[id_jornada],INDEX(Jornadas[id],ROW()-5),Cortes[id_barbero],LOOKUP($AC$4,Barberos[nombre],Barberos[id]))*(INDEX(Jornadas[comision_barberos],1)/100)))</f>
        <v/>
      </c>
      <c r="AE407" s="21" t="str" cm="1">
        <f t="array" ref="AE407">IF(ISERROR(INDEX(Jornadas[id],ROW()-5)),"",SUMIFS(Cortes[propina],Cortes[id_jornada],INDEX(Jornadas[id],ROW()-5),Cortes[id_barbero],LOOKUP($AC$4,Barberos[nombre],Barberos[id])))</f>
        <v/>
      </c>
      <c r="AF407" s="21" t="str" cm="1">
        <f t="array" ref="AF407">IF(ISERROR(INDEX(Jornadas[id],ROW()-5)),"",SUMIFS(Adelantos[importe],Adelantos[id_jornada],INDEX(Jornadas[id],ROW()-5),Adelantos[id_barbero],LOOKUP($AC$4,Barberos[nombre],Barberos[id])))</f>
        <v/>
      </c>
      <c r="AG407" s="21" t="str" cm="1">
        <f t="array" ref="AG407">IF(ISERROR(INDEX(Jornadas[id],ROW()-5)),"",AD407+AE407-AF407)</f>
        <v/>
      </c>
      <c r="AH407" s="2" t="str" cm="1">
        <f t="array" ref="AH407">IF(ISERROR(INDEX(Jornadas[id],ROW()-5)),"",COUNTIFS(_Cortes!$C:$C,INDEX(Jornadas[id],ROW()-5),_Cortes!$B:$B,LOOKUP($AH$4,_Barberos!$B:$B,_Barberos!$A:$A)))</f>
        <v/>
      </c>
      <c r="AI407" s="21" t="str" cm="1">
        <f t="array" ref="AI407">IF(ISERROR(INDEX(Jornadas[id],ROW()-5)),"",INT(SUMIFS(Cortes[importe],Cortes[id_jornada],INDEX(Jornadas[id],ROW()-5),Cortes[id_barbero],LOOKUP($AH$4,Barberos[nombre],Barberos[id]))*(INDEX(Jornadas[comision_barberos],1)/100)))</f>
        <v/>
      </c>
      <c r="AJ407" s="21" t="str" cm="1">
        <f t="array" ref="AJ407">IF(ISERROR(INDEX(Jornadas[id],ROW()-5)),"",SUMIFS(Cortes[propina],Cortes[id_jornada],INDEX(Jornadas[id],ROW()-5),Cortes[id_barbero],LOOKUP($AH$4,Barberos[nombre],Barberos[id])))</f>
        <v/>
      </c>
      <c r="AK407" s="21" t="str" cm="1">
        <f t="array" ref="AK407">IF(ISERROR(INDEX(Jornadas[id],ROW()-5)),"",SUMIFS(Adelantos[importe],Adelantos[id_jornada],INDEX(Jornadas[id],ROW()-5),Adelantos[id_barbero],LOOKUP($AH$4,Barberos[nombre],Barberos[id])))</f>
        <v/>
      </c>
      <c r="AL407" s="21" t="str" cm="1">
        <f t="array" ref="AL407">IF(ISERROR(INDEX(Jornadas[id],ROW()-5)),"",AI407+AJ407-AK407)</f>
        <v/>
      </c>
      <c r="AM407" s="2" t="str" cm="1">
        <f t="array" ref="AM407">IF(ISERROR(INDEX(Jornadas[id],ROW()-5)),"",COUNTIFS(_Cortes!$C:$C,INDEX(Jornadas[id],ROW()-5),_Cortes!$B:$B,LOOKUP($AM$4,_Barberos!$B:$B,_Barberos!$A:$A)))</f>
        <v/>
      </c>
      <c r="AN407" s="21" t="str" cm="1">
        <f t="array" ref="AN407">IF(ISERROR(INDEX(Jornadas[id],ROW()-5)),"",INT(SUMIFS(Cortes[importe],Cortes[id_jornada],INDEX(Jornadas[id],ROW()-5),Cortes[id_barbero],LOOKUP($AM$4,Barberos[nombre],Barberos[id]))*(INDEX(Jornadas[comision_barberos],1)/100)))</f>
        <v/>
      </c>
      <c r="AO407" s="21" t="str" cm="1">
        <f t="array" ref="AO407">IF(ISERROR(INDEX(Jornadas[id],ROW()-5)),"",SUMIFS(Cortes[propina],Cortes[id_jornada],INDEX(Jornadas[id],ROW()-5),Cortes[id_barbero],LOOKUP($AM$4,Barberos[nombre],Barberos[id])))</f>
        <v/>
      </c>
      <c r="AP407" s="21" t="str" cm="1">
        <f t="array" ref="AP407">IF(ISERROR(INDEX(Jornadas[id],ROW()-5)),"",SUMIFS(Adelantos[importe],Adelantos[id_jornada],INDEX(Jornadas[id],ROW()-5),Adelantos[id_barbero],LOOKUP($AM$4,Barberos[nombre],Barberos[id])))</f>
        <v/>
      </c>
      <c r="AQ407" s="21" t="str" cm="1">
        <f t="array" ref="AQ407">IF(ISERROR(INDEX(Jornadas[id],ROW()-5)),"",AN407+AO407-AP407)</f>
        <v/>
      </c>
      <c r="AR407" s="2" t="str" cm="1">
        <f t="array" ref="AR407">IF(ISERROR(INDEX(Jornadas[id],ROW()-5)),"",COUNTIFS(_Cortes!$C:$C,INDEX(Jornadas[id],ROW()-5),_Cortes!$B:$B,LOOKUP($AR$4,_Barberos!$B:$B,_Barberos!$A:$A)))</f>
        <v/>
      </c>
      <c r="AS407" s="21" t="str" cm="1">
        <f t="array" ref="AS407">IF(ISERROR(INDEX(Jornadas[id],ROW()-5)),"",INT(SUMIFS(Cortes[importe],Cortes[id_jornada],INDEX(Jornadas[id],ROW()-5),Cortes[id_barbero],LOOKUP($AR$4,Barberos[nombre],Barberos[id]))*(INDEX(Jornadas[comision_barberos],1)/100)))</f>
        <v/>
      </c>
      <c r="AT407" s="21" t="str" cm="1">
        <f t="array" ref="AT407">IF(ISERROR(INDEX(Jornadas[id],ROW()-5)),"",SUMIFS(Cortes[propina],Cortes[id_jornada],INDEX(Jornadas[id],ROW()-5),Cortes[id_barbero],LOOKUP($AR$4,Barberos[nombre],Barberos[id])))</f>
        <v/>
      </c>
      <c r="AU407" s="21" t="str" cm="1">
        <f t="array" ref="AU407">IF(ISERROR(INDEX(Jornadas[id],ROW()-5)),"",SUMIFS(Adelantos[importe],Adelantos[id_jornada],INDEX(Jornadas[id],ROW()-5),Adelantos[id_barbero],LOOKUP($AR$4,Barberos[nombre],Barberos[id])))</f>
        <v/>
      </c>
      <c r="AV407" s="21" t="str" cm="1">
        <f t="array" ref="AV407">IF(ISERROR(INDEX(Jornadas[id],ROW()-5)),"",AS407+AT407-AU407)</f>
        <v/>
      </c>
    </row>
    <row r="408" spans="1:48" ht="15" hidden="1" customHeight="1" x14ac:dyDescent="0.3">
      <c r="A408" s="53" t="str">
        <f t="shared" si="6"/>
        <v/>
      </c>
      <c r="B408" s="54"/>
      <c r="C408" s="38" t="str" cm="1">
        <f t="array" ref="C408">IF(ISERROR(INDEX(Jornadas[id],ROW()-5)),"",INDEX(Jornadas[fecha],ROW()-5))</f>
        <v/>
      </c>
      <c r="D408" s="1" t="str" cm="1">
        <f t="array" ref="D408">IF(ISERROR(INDEX(Jornadas[id],ROW()-5)),"",COUNTIFS(_Cortes!$C:$C,INDEX(Jornadas[id],ROW()-5),_Cortes!$B:$B,LOOKUP($D$4,_Barberos!$B:$B,_Barberos!$A:$A)))</f>
        <v/>
      </c>
      <c r="E408" s="20" t="str" cm="1">
        <f t="array" ref="E408">IF(ISERROR(INDEX(Jornadas[id],ROW()-5)),"",INT(SUMIFS(Cortes[importe],Cortes[id_jornada],INDEX(Jornadas[id],ROW()-5),Cortes[id_barbero],LOOKUP($D$4,Barberos[nombre],Barberos[id]))*(INDEX(Jornadas[comision_barberos],1)/100)))</f>
        <v/>
      </c>
      <c r="F408" s="20" t="str" cm="1">
        <f t="array" ref="F408">IF(ISERROR(INDEX(Jornadas[id],ROW()-5)),"",SUMIFS(Cortes[propina],Cortes[id_jornada],INDEX(Jornadas[id],ROW()-5),Cortes[id_barbero],LOOKUP($D$4,Barberos[nombre],Barberos[id])))</f>
        <v/>
      </c>
      <c r="G408" s="20" t="str" cm="1">
        <f t="array" ref="G408">IF(ISERROR(INDEX(Jornadas[id],ROW()-5)),"",SUMIFS(Adelantos[importe],Adelantos[id_jornada],INDEX(Jornadas[id],ROW()-5),Adelantos[id_barbero],LOOKUP($D$4,Barberos[nombre],Barberos[id])))</f>
        <v/>
      </c>
      <c r="H408" s="20" t="str" cm="1">
        <f t="array" ref="H408">IF(ISERROR(INDEX(Jornadas[id],ROW()-5)),"",E408+F408-G408)</f>
        <v/>
      </c>
      <c r="I408" s="1" t="str" cm="1">
        <f t="array" ref="I408">IF(ISERROR(INDEX(Jornadas[id],ROW()-5)),"",COUNTIFS(_Cortes!$C:$C,INDEX(Jornadas[id],ROW()-5),_Cortes!$B:$B,LOOKUP($I$4,_Barberos!$B:$B,_Barberos!$A:$A)))</f>
        <v/>
      </c>
      <c r="J408" s="20" t="str" cm="1">
        <f t="array" ref="J408">IF(ISERROR(INDEX(Jornadas[id],ROW()-5)),"",INT(SUMIFS(Cortes[importe],Cortes[id_jornada],INDEX(Jornadas[id],ROW()-5),Cortes[id_barbero],LOOKUP($I$4,Barberos[nombre],Barberos[id]))*(INDEX(Jornadas[comision_barberos],1)/100)))</f>
        <v/>
      </c>
      <c r="K408" s="20" t="str" cm="1">
        <f t="array" ref="K408">IF(ISERROR(INDEX(Jornadas[id],ROW()-5)),"",SUMIFS(Cortes[propina],Cortes[id_jornada],INDEX(Jornadas[id],ROW()-5),Cortes[id_barbero],LOOKUP($I$4,Barberos[nombre],Barberos[id])))</f>
        <v/>
      </c>
      <c r="L408" s="20" t="str" cm="1">
        <f t="array" ref="L408">IF(ISERROR(INDEX(Jornadas[id],ROW()-5)),"",SUMIFS(Adelantos[importe],Adelantos[id_jornada],INDEX(Jornadas[id],ROW()-5),Adelantos[id_barbero],LOOKUP($I$4,Barberos[nombre],Barberos[id])))</f>
        <v/>
      </c>
      <c r="M408" s="20" t="str" cm="1">
        <f t="array" ref="M408">IF(ISERROR(INDEX(Jornadas[id],ROW()-5)),"",J408+K408-L408)</f>
        <v/>
      </c>
      <c r="N408" s="1" t="str" cm="1">
        <f t="array" ref="N408">IF(ISERROR(INDEX(Jornadas[id],ROW()-5)),"",COUNTIFS(_Cortes!$C:$C,INDEX(Jornadas[id],ROW()-5),_Cortes!$B:$B,LOOKUP($N$4,_Barberos!$B:$B,_Barberos!$A:$A)))</f>
        <v/>
      </c>
      <c r="O408" s="20" t="str" cm="1">
        <f t="array" ref="O408">IF(ISERROR(INDEX(Jornadas[id],ROW()-5)),"",INT(SUMIFS(Cortes[importe],Cortes[id_jornada],INDEX(Jornadas[id],ROW()-5),Cortes[id_barbero],LOOKUP($N$4,Barberos[nombre],Barberos[id]))*(INDEX(Jornadas[comision_barberos],1)/100)))</f>
        <v/>
      </c>
      <c r="P408" s="20" t="str" cm="1">
        <f t="array" ref="P408">IF(ISERROR(INDEX(Jornadas[id],ROW()-5)),"",SUMIFS(Cortes[propina],Cortes[id_jornada],INDEX(Jornadas[id],ROW()-5),Cortes[id_barbero],LOOKUP($N$4,Barberos[nombre],Barberos[id])))</f>
        <v/>
      </c>
      <c r="Q408" s="20" t="str" cm="1">
        <f t="array" ref="Q408">IF(ISERROR(INDEX(Jornadas[id],ROW()-5)),"",SUMIFS(Adelantos[importe],Adelantos[id_jornada],INDEX(Jornadas[id],ROW()-5),Adelantos[id_barbero],LOOKUP($N$4,Barberos[nombre],Barberos[id])))</f>
        <v/>
      </c>
      <c r="R408" s="20" t="str" cm="1">
        <f t="array" ref="R408">IF(ISERROR(INDEX(Jornadas[id],ROW()-5)),"",O408+P408-Q408)</f>
        <v/>
      </c>
      <c r="S408" s="1" t="str" cm="1">
        <f t="array" ref="S408">IF(ISERROR(INDEX(Jornadas[id],ROW()-5)),"",COUNTIFS(_Cortes!$C:$C,INDEX(Jornadas[id],ROW()-5),_Cortes!$B:$B,LOOKUP($S$4,_Barberos!$B:$B,_Barberos!$A:$A)))</f>
        <v/>
      </c>
      <c r="T408" s="20" t="str" cm="1">
        <f t="array" ref="T408">IF(ISERROR(INDEX(Jornadas[id],ROW()-5)),"",INT(SUMIFS(Cortes[importe],Cortes[id_jornada],INDEX(Jornadas[id],ROW()-5),Cortes[id_barbero],LOOKUP($S$4,Barberos[nombre],Barberos[id]))*(INDEX(Jornadas[comision_barberos],1)/100)))</f>
        <v/>
      </c>
      <c r="U408" s="20" t="str" cm="1">
        <f t="array" ref="U408">IF(ISERROR(INDEX(Jornadas[id],ROW()-5)),"",SUMIFS(Cortes[propina],Cortes[id_jornada],INDEX(Jornadas[id],ROW()-5),Cortes[id_barbero],LOOKUP($S$4,Barberos[nombre],Barberos[id])))</f>
        <v/>
      </c>
      <c r="V408" s="20" t="str" cm="1">
        <f t="array" ref="V408">IF(ISERROR(INDEX(Jornadas[id],ROW()-5)),"",SUMIFS(Adelantos[importe],Adelantos[id_jornada],INDEX(Jornadas[id],ROW()-5),Adelantos[id_barbero],LOOKUP($S$4,Barberos[nombre],Barberos[id])))</f>
        <v/>
      </c>
      <c r="W408" s="20" t="str" cm="1">
        <f t="array" ref="W408">IF(ISERROR(INDEX(Jornadas[id],ROW()-5)),"",T408+U408-V408)</f>
        <v/>
      </c>
      <c r="X408" s="1" t="str" cm="1">
        <f t="array" ref="X408">IF(ISERROR(INDEX(Jornadas[id],ROW()-5)),"",COUNTIFS(_Cortes!$C:$C,INDEX(Jornadas[id],ROW()-5),_Cortes!$B:$B,LOOKUP($X$4,_Barberos!$B:$B,_Barberos!$A:$A)))</f>
        <v/>
      </c>
      <c r="Y408" s="20" t="str" cm="1">
        <f t="array" ref="Y408">IF(ISERROR(INDEX(Jornadas[id],ROW()-5)),"",INT(SUMIFS(Cortes[importe],Cortes[id_jornada],INDEX(Jornadas[id],ROW()-5),Cortes[id_barbero],LOOKUP($X$4,Barberos[nombre],Barberos[id]))*(INDEX(Jornadas[comision_barberos],1)/100)))</f>
        <v/>
      </c>
      <c r="Z408" s="20" t="str" cm="1">
        <f t="array" ref="Z408">IF(ISERROR(INDEX(Jornadas[id],ROW()-5)),"",SUMIFS(Cortes[propina],Cortes[id_jornada],INDEX(Jornadas[id],ROW()-5),Cortes[id_barbero],LOOKUP($X$4,Barberos[nombre],Barberos[id])))</f>
        <v/>
      </c>
      <c r="AA408" s="20" t="str" cm="1">
        <f t="array" ref="AA408">IF(ISERROR(INDEX(Jornadas[id],ROW()-5)),"",SUMIFS(Adelantos[importe],Adelantos[id_jornada],INDEX(Jornadas[id],ROW()-5),Adelantos[id_barbero],LOOKUP($X$4,Barberos[nombre],Barberos[id])))</f>
        <v/>
      </c>
      <c r="AB408" s="20" t="str" cm="1">
        <f t="array" ref="AB408">IF(ISERROR(INDEX(Jornadas[id],ROW()-5)),"",Y408+Z408-AA408)</f>
        <v/>
      </c>
      <c r="AC408" s="1" t="str" cm="1">
        <f t="array" ref="AC408">IF(ISERROR(INDEX(Jornadas[id],ROW()-5)),"",COUNTIFS(_Cortes!$C:$C,INDEX(Jornadas[id],ROW()-5),_Cortes!$B:$B,LOOKUP($AC$4,_Barberos!$B:$B,_Barberos!$A:$A)))</f>
        <v/>
      </c>
      <c r="AD408" s="20" t="str" cm="1">
        <f t="array" ref="AD408">IF(ISERROR(INDEX(Jornadas[id],ROW()-5)),"",INT(SUMIFS(Cortes[importe],Cortes[id_jornada],INDEX(Jornadas[id],ROW()-5),Cortes[id_barbero],LOOKUP($AC$4,Barberos[nombre],Barberos[id]))*(INDEX(Jornadas[comision_barberos],1)/100)))</f>
        <v/>
      </c>
      <c r="AE408" s="20" t="str" cm="1">
        <f t="array" ref="AE408">IF(ISERROR(INDEX(Jornadas[id],ROW()-5)),"",SUMIFS(Cortes[propina],Cortes[id_jornada],INDEX(Jornadas[id],ROW()-5),Cortes[id_barbero],LOOKUP($AC$4,Barberos[nombre],Barberos[id])))</f>
        <v/>
      </c>
      <c r="AF408" s="20" t="str" cm="1">
        <f t="array" ref="AF408">IF(ISERROR(INDEX(Jornadas[id],ROW()-5)),"",SUMIFS(Adelantos[importe],Adelantos[id_jornada],INDEX(Jornadas[id],ROW()-5),Adelantos[id_barbero],LOOKUP($AC$4,Barberos[nombre],Barberos[id])))</f>
        <v/>
      </c>
      <c r="AG408" s="20" t="str" cm="1">
        <f t="array" ref="AG408">IF(ISERROR(INDEX(Jornadas[id],ROW()-5)),"",AD408+AE408-AF408)</f>
        <v/>
      </c>
      <c r="AH408" s="1" t="str" cm="1">
        <f t="array" ref="AH408">IF(ISERROR(INDEX(Jornadas[id],ROW()-5)),"",COUNTIFS(_Cortes!$C:$C,INDEX(Jornadas[id],ROW()-5),_Cortes!$B:$B,LOOKUP($AH$4,_Barberos!$B:$B,_Barberos!$A:$A)))</f>
        <v/>
      </c>
      <c r="AI408" s="20" t="str" cm="1">
        <f t="array" ref="AI408">IF(ISERROR(INDEX(Jornadas[id],ROW()-5)),"",INT(SUMIFS(Cortes[importe],Cortes[id_jornada],INDEX(Jornadas[id],ROW()-5),Cortes[id_barbero],LOOKUP($AH$4,Barberos[nombre],Barberos[id]))*(INDEX(Jornadas[comision_barberos],1)/100)))</f>
        <v/>
      </c>
      <c r="AJ408" s="20" t="str" cm="1">
        <f t="array" ref="AJ408">IF(ISERROR(INDEX(Jornadas[id],ROW()-5)),"",SUMIFS(Cortes[propina],Cortes[id_jornada],INDEX(Jornadas[id],ROW()-5),Cortes[id_barbero],LOOKUP($AH$4,Barberos[nombre],Barberos[id])))</f>
        <v/>
      </c>
      <c r="AK408" s="20" t="str" cm="1">
        <f t="array" ref="AK408">IF(ISERROR(INDEX(Jornadas[id],ROW()-5)),"",SUMIFS(Adelantos[importe],Adelantos[id_jornada],INDEX(Jornadas[id],ROW()-5),Adelantos[id_barbero],LOOKUP($AH$4,Barberos[nombre],Barberos[id])))</f>
        <v/>
      </c>
      <c r="AL408" s="20" t="str" cm="1">
        <f t="array" ref="AL408">IF(ISERROR(INDEX(Jornadas[id],ROW()-5)),"",AI408+AJ408-AK408)</f>
        <v/>
      </c>
      <c r="AM408" s="1" t="str" cm="1">
        <f t="array" ref="AM408">IF(ISERROR(INDEX(Jornadas[id],ROW()-5)),"",COUNTIFS(_Cortes!$C:$C,INDEX(Jornadas[id],ROW()-5),_Cortes!$B:$B,LOOKUP($AM$4,_Barberos!$B:$B,_Barberos!$A:$A)))</f>
        <v/>
      </c>
      <c r="AN408" s="20" t="str" cm="1">
        <f t="array" ref="AN408">IF(ISERROR(INDEX(Jornadas[id],ROW()-5)),"",INT(SUMIFS(Cortes[importe],Cortes[id_jornada],INDEX(Jornadas[id],ROW()-5),Cortes[id_barbero],LOOKUP($AM$4,Barberos[nombre],Barberos[id]))*(INDEX(Jornadas[comision_barberos],1)/100)))</f>
        <v/>
      </c>
      <c r="AO408" s="20" t="str" cm="1">
        <f t="array" ref="AO408">IF(ISERROR(INDEX(Jornadas[id],ROW()-5)),"",SUMIFS(Cortes[propina],Cortes[id_jornada],INDEX(Jornadas[id],ROW()-5),Cortes[id_barbero],LOOKUP($AM$4,Barberos[nombre],Barberos[id])))</f>
        <v/>
      </c>
      <c r="AP408" s="20" t="str" cm="1">
        <f t="array" ref="AP408">IF(ISERROR(INDEX(Jornadas[id],ROW()-5)),"",SUMIFS(Adelantos[importe],Adelantos[id_jornada],INDEX(Jornadas[id],ROW()-5),Adelantos[id_barbero],LOOKUP($AM$4,Barberos[nombre],Barberos[id])))</f>
        <v/>
      </c>
      <c r="AQ408" s="20" t="str" cm="1">
        <f t="array" ref="AQ408">IF(ISERROR(INDEX(Jornadas[id],ROW()-5)),"",AN408+AO408-AP408)</f>
        <v/>
      </c>
      <c r="AR408" s="1" t="str" cm="1">
        <f t="array" ref="AR408">IF(ISERROR(INDEX(Jornadas[id],ROW()-5)),"",COUNTIFS(_Cortes!$C:$C,INDEX(Jornadas[id],ROW()-5),_Cortes!$B:$B,LOOKUP($AR$4,_Barberos!$B:$B,_Barberos!$A:$A)))</f>
        <v/>
      </c>
      <c r="AS408" s="20" t="str" cm="1">
        <f t="array" ref="AS408">IF(ISERROR(INDEX(Jornadas[id],ROW()-5)),"",INT(SUMIFS(Cortes[importe],Cortes[id_jornada],INDEX(Jornadas[id],ROW()-5),Cortes[id_barbero],LOOKUP($AR$4,Barberos[nombre],Barberos[id]))*(INDEX(Jornadas[comision_barberos],1)/100)))</f>
        <v/>
      </c>
      <c r="AT408" s="20" t="str" cm="1">
        <f t="array" ref="AT408">IF(ISERROR(INDEX(Jornadas[id],ROW()-5)),"",SUMIFS(Cortes[propina],Cortes[id_jornada],INDEX(Jornadas[id],ROW()-5),Cortes[id_barbero],LOOKUP($AR$4,Barberos[nombre],Barberos[id])))</f>
        <v/>
      </c>
      <c r="AU408" s="20" t="str" cm="1">
        <f t="array" ref="AU408">IF(ISERROR(INDEX(Jornadas[id],ROW()-5)),"",SUMIFS(Adelantos[importe],Adelantos[id_jornada],INDEX(Jornadas[id],ROW()-5),Adelantos[id_barbero],LOOKUP($AR$4,Barberos[nombre],Barberos[id])))</f>
        <v/>
      </c>
      <c r="AV408" s="20" t="str" cm="1">
        <f t="array" ref="AV408">IF(ISERROR(INDEX(Jornadas[id],ROW()-5)),"",AS408+AT408-AU408)</f>
        <v/>
      </c>
    </row>
    <row r="409" spans="1:48" ht="15" hidden="1" customHeight="1" x14ac:dyDescent="0.3">
      <c r="A409" s="51" t="str">
        <f t="shared" si="6"/>
        <v/>
      </c>
      <c r="B409" s="52"/>
      <c r="C409" s="36" t="str" cm="1">
        <f t="array" ref="C409">IF(ISERROR(INDEX(Jornadas[id],ROW()-5)),"",INDEX(Jornadas[fecha],ROW()-5))</f>
        <v/>
      </c>
      <c r="D409" s="2" t="str" cm="1">
        <f t="array" ref="D409">IF(ISERROR(INDEX(Jornadas[id],ROW()-5)),"",COUNTIFS(_Cortes!$C:$C,INDEX(Jornadas[id],ROW()-5),_Cortes!$B:$B,LOOKUP($D$4,_Barberos!$B:$B,_Barberos!$A:$A)))</f>
        <v/>
      </c>
      <c r="E409" s="21" t="str" cm="1">
        <f t="array" ref="E409">IF(ISERROR(INDEX(Jornadas[id],ROW()-5)),"",INT(SUMIFS(Cortes[importe],Cortes[id_jornada],INDEX(Jornadas[id],ROW()-5),Cortes[id_barbero],LOOKUP($D$4,Barberos[nombre],Barberos[id]))*(INDEX(Jornadas[comision_barberos],1)/100)))</f>
        <v/>
      </c>
      <c r="F409" s="21" t="str" cm="1">
        <f t="array" ref="F409">IF(ISERROR(INDEX(Jornadas[id],ROW()-5)),"",SUMIFS(Cortes[propina],Cortes[id_jornada],INDEX(Jornadas[id],ROW()-5),Cortes[id_barbero],LOOKUP($D$4,Barberos[nombre],Barberos[id])))</f>
        <v/>
      </c>
      <c r="G409" s="21" t="str" cm="1">
        <f t="array" ref="G409">IF(ISERROR(INDEX(Jornadas[id],ROW()-5)),"",SUMIFS(Adelantos[importe],Adelantos[id_jornada],INDEX(Jornadas[id],ROW()-5),Adelantos[id_barbero],LOOKUP($D$4,Barberos[nombre],Barberos[id])))</f>
        <v/>
      </c>
      <c r="H409" s="21" t="str" cm="1">
        <f t="array" ref="H409">IF(ISERROR(INDEX(Jornadas[id],ROW()-5)),"",E409+F409-G409)</f>
        <v/>
      </c>
      <c r="I409" s="2" t="str" cm="1">
        <f t="array" ref="I409">IF(ISERROR(INDEX(Jornadas[id],ROW()-5)),"",COUNTIFS(_Cortes!$C:$C,INDEX(Jornadas[id],ROW()-5),_Cortes!$B:$B,LOOKUP($I$4,_Barberos!$B:$B,_Barberos!$A:$A)))</f>
        <v/>
      </c>
      <c r="J409" s="21" t="str" cm="1">
        <f t="array" ref="J409">IF(ISERROR(INDEX(Jornadas[id],ROW()-5)),"",INT(SUMIFS(Cortes[importe],Cortes[id_jornada],INDEX(Jornadas[id],ROW()-5),Cortes[id_barbero],LOOKUP($I$4,Barberos[nombre],Barberos[id]))*(INDEX(Jornadas[comision_barberos],1)/100)))</f>
        <v/>
      </c>
      <c r="K409" s="21" t="str" cm="1">
        <f t="array" ref="K409">IF(ISERROR(INDEX(Jornadas[id],ROW()-5)),"",SUMIFS(Cortes[propina],Cortes[id_jornada],INDEX(Jornadas[id],ROW()-5),Cortes[id_barbero],LOOKUP($I$4,Barberos[nombre],Barberos[id])))</f>
        <v/>
      </c>
      <c r="L409" s="21" t="str" cm="1">
        <f t="array" ref="L409">IF(ISERROR(INDEX(Jornadas[id],ROW()-5)),"",SUMIFS(Adelantos[importe],Adelantos[id_jornada],INDEX(Jornadas[id],ROW()-5),Adelantos[id_barbero],LOOKUP($I$4,Barberos[nombre],Barberos[id])))</f>
        <v/>
      </c>
      <c r="M409" s="21" t="str" cm="1">
        <f t="array" ref="M409">IF(ISERROR(INDEX(Jornadas[id],ROW()-5)),"",J409+K409-L409)</f>
        <v/>
      </c>
      <c r="N409" s="2" t="str" cm="1">
        <f t="array" ref="N409">IF(ISERROR(INDEX(Jornadas[id],ROW()-5)),"",COUNTIFS(_Cortes!$C:$C,INDEX(Jornadas[id],ROW()-5),_Cortes!$B:$B,LOOKUP($N$4,_Barberos!$B:$B,_Barberos!$A:$A)))</f>
        <v/>
      </c>
      <c r="O409" s="21" t="str" cm="1">
        <f t="array" ref="O409">IF(ISERROR(INDEX(Jornadas[id],ROW()-5)),"",INT(SUMIFS(Cortes[importe],Cortes[id_jornada],INDEX(Jornadas[id],ROW()-5),Cortes[id_barbero],LOOKUP($N$4,Barberos[nombre],Barberos[id]))*(INDEX(Jornadas[comision_barberos],1)/100)))</f>
        <v/>
      </c>
      <c r="P409" s="21" t="str" cm="1">
        <f t="array" ref="P409">IF(ISERROR(INDEX(Jornadas[id],ROW()-5)),"",SUMIFS(Cortes[propina],Cortes[id_jornada],INDEX(Jornadas[id],ROW()-5),Cortes[id_barbero],LOOKUP($N$4,Barberos[nombre],Barberos[id])))</f>
        <v/>
      </c>
      <c r="Q409" s="21" t="str" cm="1">
        <f t="array" ref="Q409">IF(ISERROR(INDEX(Jornadas[id],ROW()-5)),"",SUMIFS(Adelantos[importe],Adelantos[id_jornada],INDEX(Jornadas[id],ROW()-5),Adelantos[id_barbero],LOOKUP($N$4,Barberos[nombre],Barberos[id])))</f>
        <v/>
      </c>
      <c r="R409" s="21" t="str" cm="1">
        <f t="array" ref="R409">IF(ISERROR(INDEX(Jornadas[id],ROW()-5)),"",O409+P409-Q409)</f>
        <v/>
      </c>
      <c r="S409" s="2" t="str" cm="1">
        <f t="array" ref="S409">IF(ISERROR(INDEX(Jornadas[id],ROW()-5)),"",COUNTIFS(_Cortes!$C:$C,INDEX(Jornadas[id],ROW()-5),_Cortes!$B:$B,LOOKUP($S$4,_Barberos!$B:$B,_Barberos!$A:$A)))</f>
        <v/>
      </c>
      <c r="T409" s="21" t="str" cm="1">
        <f t="array" ref="T409">IF(ISERROR(INDEX(Jornadas[id],ROW()-5)),"",INT(SUMIFS(Cortes[importe],Cortes[id_jornada],INDEX(Jornadas[id],ROW()-5),Cortes[id_barbero],LOOKUP($S$4,Barberos[nombre],Barberos[id]))*(INDEX(Jornadas[comision_barberos],1)/100)))</f>
        <v/>
      </c>
      <c r="U409" s="21" t="str" cm="1">
        <f t="array" ref="U409">IF(ISERROR(INDEX(Jornadas[id],ROW()-5)),"",SUMIFS(Cortes[propina],Cortes[id_jornada],INDEX(Jornadas[id],ROW()-5),Cortes[id_barbero],LOOKUP($S$4,Barberos[nombre],Barberos[id])))</f>
        <v/>
      </c>
      <c r="V409" s="21" t="str" cm="1">
        <f t="array" ref="V409">IF(ISERROR(INDEX(Jornadas[id],ROW()-5)),"",SUMIFS(Adelantos[importe],Adelantos[id_jornada],INDEX(Jornadas[id],ROW()-5),Adelantos[id_barbero],LOOKUP($S$4,Barberos[nombre],Barberos[id])))</f>
        <v/>
      </c>
      <c r="W409" s="21" t="str" cm="1">
        <f t="array" ref="W409">IF(ISERROR(INDEX(Jornadas[id],ROW()-5)),"",T409+U409-V409)</f>
        <v/>
      </c>
      <c r="X409" s="2" t="str" cm="1">
        <f t="array" ref="X409">IF(ISERROR(INDEX(Jornadas[id],ROW()-5)),"",COUNTIFS(_Cortes!$C:$C,INDEX(Jornadas[id],ROW()-5),_Cortes!$B:$B,LOOKUP($X$4,_Barberos!$B:$B,_Barberos!$A:$A)))</f>
        <v/>
      </c>
      <c r="Y409" s="21" t="str" cm="1">
        <f t="array" ref="Y409">IF(ISERROR(INDEX(Jornadas[id],ROW()-5)),"",INT(SUMIFS(Cortes[importe],Cortes[id_jornada],INDEX(Jornadas[id],ROW()-5),Cortes[id_barbero],LOOKUP($X$4,Barberos[nombre],Barberos[id]))*(INDEX(Jornadas[comision_barberos],1)/100)))</f>
        <v/>
      </c>
      <c r="Z409" s="21" t="str" cm="1">
        <f t="array" ref="Z409">IF(ISERROR(INDEX(Jornadas[id],ROW()-5)),"",SUMIFS(Cortes[propina],Cortes[id_jornada],INDEX(Jornadas[id],ROW()-5),Cortes[id_barbero],LOOKUP($X$4,Barberos[nombre],Barberos[id])))</f>
        <v/>
      </c>
      <c r="AA409" s="21" t="str" cm="1">
        <f t="array" ref="AA409">IF(ISERROR(INDEX(Jornadas[id],ROW()-5)),"",SUMIFS(Adelantos[importe],Adelantos[id_jornada],INDEX(Jornadas[id],ROW()-5),Adelantos[id_barbero],LOOKUP($X$4,Barberos[nombre],Barberos[id])))</f>
        <v/>
      </c>
      <c r="AB409" s="21" t="str" cm="1">
        <f t="array" ref="AB409">IF(ISERROR(INDEX(Jornadas[id],ROW()-5)),"",Y409+Z409-AA409)</f>
        <v/>
      </c>
      <c r="AC409" s="2" t="str" cm="1">
        <f t="array" ref="AC409">IF(ISERROR(INDEX(Jornadas[id],ROW()-5)),"",COUNTIFS(_Cortes!$C:$C,INDEX(Jornadas[id],ROW()-5),_Cortes!$B:$B,LOOKUP($AC$4,_Barberos!$B:$B,_Barberos!$A:$A)))</f>
        <v/>
      </c>
      <c r="AD409" s="21" t="str" cm="1">
        <f t="array" ref="AD409">IF(ISERROR(INDEX(Jornadas[id],ROW()-5)),"",INT(SUMIFS(Cortes[importe],Cortes[id_jornada],INDEX(Jornadas[id],ROW()-5),Cortes[id_barbero],LOOKUP($AC$4,Barberos[nombre],Barberos[id]))*(INDEX(Jornadas[comision_barberos],1)/100)))</f>
        <v/>
      </c>
      <c r="AE409" s="21" t="str" cm="1">
        <f t="array" ref="AE409">IF(ISERROR(INDEX(Jornadas[id],ROW()-5)),"",SUMIFS(Cortes[propina],Cortes[id_jornada],INDEX(Jornadas[id],ROW()-5),Cortes[id_barbero],LOOKUP($AC$4,Barberos[nombre],Barberos[id])))</f>
        <v/>
      </c>
      <c r="AF409" s="21" t="str" cm="1">
        <f t="array" ref="AF409">IF(ISERROR(INDEX(Jornadas[id],ROW()-5)),"",SUMIFS(Adelantos[importe],Adelantos[id_jornada],INDEX(Jornadas[id],ROW()-5),Adelantos[id_barbero],LOOKUP($AC$4,Barberos[nombre],Barberos[id])))</f>
        <v/>
      </c>
      <c r="AG409" s="21" t="str" cm="1">
        <f t="array" ref="AG409">IF(ISERROR(INDEX(Jornadas[id],ROW()-5)),"",AD409+AE409-AF409)</f>
        <v/>
      </c>
      <c r="AH409" s="2" t="str" cm="1">
        <f t="array" ref="AH409">IF(ISERROR(INDEX(Jornadas[id],ROW()-5)),"",COUNTIFS(_Cortes!$C:$C,INDEX(Jornadas[id],ROW()-5),_Cortes!$B:$B,LOOKUP($AH$4,_Barberos!$B:$B,_Barberos!$A:$A)))</f>
        <v/>
      </c>
      <c r="AI409" s="21" t="str" cm="1">
        <f t="array" ref="AI409">IF(ISERROR(INDEX(Jornadas[id],ROW()-5)),"",INT(SUMIFS(Cortes[importe],Cortes[id_jornada],INDEX(Jornadas[id],ROW()-5),Cortes[id_barbero],LOOKUP($AH$4,Barberos[nombre],Barberos[id]))*(INDEX(Jornadas[comision_barberos],1)/100)))</f>
        <v/>
      </c>
      <c r="AJ409" s="21" t="str" cm="1">
        <f t="array" ref="AJ409">IF(ISERROR(INDEX(Jornadas[id],ROW()-5)),"",SUMIFS(Cortes[propina],Cortes[id_jornada],INDEX(Jornadas[id],ROW()-5),Cortes[id_barbero],LOOKUP($AH$4,Barberos[nombre],Barberos[id])))</f>
        <v/>
      </c>
      <c r="AK409" s="21" t="str" cm="1">
        <f t="array" ref="AK409">IF(ISERROR(INDEX(Jornadas[id],ROW()-5)),"",SUMIFS(Adelantos[importe],Adelantos[id_jornada],INDEX(Jornadas[id],ROW()-5),Adelantos[id_barbero],LOOKUP($AH$4,Barberos[nombre],Barberos[id])))</f>
        <v/>
      </c>
      <c r="AL409" s="21" t="str" cm="1">
        <f t="array" ref="AL409">IF(ISERROR(INDEX(Jornadas[id],ROW()-5)),"",AI409+AJ409-AK409)</f>
        <v/>
      </c>
      <c r="AM409" s="2" t="str" cm="1">
        <f t="array" ref="AM409">IF(ISERROR(INDEX(Jornadas[id],ROW()-5)),"",COUNTIFS(_Cortes!$C:$C,INDEX(Jornadas[id],ROW()-5),_Cortes!$B:$B,LOOKUP($AM$4,_Barberos!$B:$B,_Barberos!$A:$A)))</f>
        <v/>
      </c>
      <c r="AN409" s="21" t="str" cm="1">
        <f t="array" ref="AN409">IF(ISERROR(INDEX(Jornadas[id],ROW()-5)),"",INT(SUMIFS(Cortes[importe],Cortes[id_jornada],INDEX(Jornadas[id],ROW()-5),Cortes[id_barbero],LOOKUP($AM$4,Barberos[nombre],Barberos[id]))*(INDEX(Jornadas[comision_barberos],1)/100)))</f>
        <v/>
      </c>
      <c r="AO409" s="21" t="str" cm="1">
        <f t="array" ref="AO409">IF(ISERROR(INDEX(Jornadas[id],ROW()-5)),"",SUMIFS(Cortes[propina],Cortes[id_jornada],INDEX(Jornadas[id],ROW()-5),Cortes[id_barbero],LOOKUP($AM$4,Barberos[nombre],Barberos[id])))</f>
        <v/>
      </c>
      <c r="AP409" s="21" t="str" cm="1">
        <f t="array" ref="AP409">IF(ISERROR(INDEX(Jornadas[id],ROW()-5)),"",SUMIFS(Adelantos[importe],Adelantos[id_jornada],INDEX(Jornadas[id],ROW()-5),Adelantos[id_barbero],LOOKUP($AM$4,Barberos[nombre],Barberos[id])))</f>
        <v/>
      </c>
      <c r="AQ409" s="21" t="str" cm="1">
        <f t="array" ref="AQ409">IF(ISERROR(INDEX(Jornadas[id],ROW()-5)),"",AN409+AO409-AP409)</f>
        <v/>
      </c>
      <c r="AR409" s="2" t="str" cm="1">
        <f t="array" ref="AR409">IF(ISERROR(INDEX(Jornadas[id],ROW()-5)),"",COUNTIFS(_Cortes!$C:$C,INDEX(Jornadas[id],ROW()-5),_Cortes!$B:$B,LOOKUP($AR$4,_Barberos!$B:$B,_Barberos!$A:$A)))</f>
        <v/>
      </c>
      <c r="AS409" s="21" t="str" cm="1">
        <f t="array" ref="AS409">IF(ISERROR(INDEX(Jornadas[id],ROW()-5)),"",INT(SUMIFS(Cortes[importe],Cortes[id_jornada],INDEX(Jornadas[id],ROW()-5),Cortes[id_barbero],LOOKUP($AR$4,Barberos[nombre],Barberos[id]))*(INDEX(Jornadas[comision_barberos],1)/100)))</f>
        <v/>
      </c>
      <c r="AT409" s="21" t="str" cm="1">
        <f t="array" ref="AT409">IF(ISERROR(INDEX(Jornadas[id],ROW()-5)),"",SUMIFS(Cortes[propina],Cortes[id_jornada],INDEX(Jornadas[id],ROW()-5),Cortes[id_barbero],LOOKUP($AR$4,Barberos[nombre],Barberos[id])))</f>
        <v/>
      </c>
      <c r="AU409" s="21" t="str" cm="1">
        <f t="array" ref="AU409">IF(ISERROR(INDEX(Jornadas[id],ROW()-5)),"",SUMIFS(Adelantos[importe],Adelantos[id_jornada],INDEX(Jornadas[id],ROW()-5),Adelantos[id_barbero],LOOKUP($AR$4,Barberos[nombre],Barberos[id])))</f>
        <v/>
      </c>
      <c r="AV409" s="21" t="str" cm="1">
        <f t="array" ref="AV409">IF(ISERROR(INDEX(Jornadas[id],ROW()-5)),"",AS409+AT409-AU409)</f>
        <v/>
      </c>
    </row>
    <row r="410" spans="1:48" ht="15" hidden="1" customHeight="1" x14ac:dyDescent="0.3">
      <c r="A410" s="53" t="str">
        <f t="shared" si="6"/>
        <v/>
      </c>
      <c r="B410" s="54"/>
      <c r="C410" s="38" t="str" cm="1">
        <f t="array" ref="C410">IF(ISERROR(INDEX(Jornadas[id],ROW()-5)),"",INDEX(Jornadas[fecha],ROW()-5))</f>
        <v/>
      </c>
      <c r="D410" s="1" t="str" cm="1">
        <f t="array" ref="D410">IF(ISERROR(INDEX(Jornadas[id],ROW()-5)),"",COUNTIFS(_Cortes!$C:$C,INDEX(Jornadas[id],ROW()-5),_Cortes!$B:$B,LOOKUP($D$4,_Barberos!$B:$B,_Barberos!$A:$A)))</f>
        <v/>
      </c>
      <c r="E410" s="20" t="str" cm="1">
        <f t="array" ref="E410">IF(ISERROR(INDEX(Jornadas[id],ROW()-5)),"",INT(SUMIFS(Cortes[importe],Cortes[id_jornada],INDEX(Jornadas[id],ROW()-5),Cortes[id_barbero],LOOKUP($D$4,Barberos[nombre],Barberos[id]))*(INDEX(Jornadas[comision_barberos],1)/100)))</f>
        <v/>
      </c>
      <c r="F410" s="20" t="str" cm="1">
        <f t="array" ref="F410">IF(ISERROR(INDEX(Jornadas[id],ROW()-5)),"",SUMIFS(Cortes[propina],Cortes[id_jornada],INDEX(Jornadas[id],ROW()-5),Cortes[id_barbero],LOOKUP($D$4,Barberos[nombre],Barberos[id])))</f>
        <v/>
      </c>
      <c r="G410" s="20" t="str" cm="1">
        <f t="array" ref="G410">IF(ISERROR(INDEX(Jornadas[id],ROW()-5)),"",SUMIFS(Adelantos[importe],Adelantos[id_jornada],INDEX(Jornadas[id],ROW()-5),Adelantos[id_barbero],LOOKUP($D$4,Barberos[nombre],Barberos[id])))</f>
        <v/>
      </c>
      <c r="H410" s="20" t="str" cm="1">
        <f t="array" ref="H410">IF(ISERROR(INDEX(Jornadas[id],ROW()-5)),"",E410+F410-G410)</f>
        <v/>
      </c>
      <c r="I410" s="1" t="str" cm="1">
        <f t="array" ref="I410">IF(ISERROR(INDEX(Jornadas[id],ROW()-5)),"",COUNTIFS(_Cortes!$C:$C,INDEX(Jornadas[id],ROW()-5),_Cortes!$B:$B,LOOKUP($I$4,_Barberos!$B:$B,_Barberos!$A:$A)))</f>
        <v/>
      </c>
      <c r="J410" s="20" t="str" cm="1">
        <f t="array" ref="J410">IF(ISERROR(INDEX(Jornadas[id],ROW()-5)),"",INT(SUMIFS(Cortes[importe],Cortes[id_jornada],INDEX(Jornadas[id],ROW()-5),Cortes[id_barbero],LOOKUP($I$4,Barberos[nombre],Barberos[id]))*(INDEX(Jornadas[comision_barberos],1)/100)))</f>
        <v/>
      </c>
      <c r="K410" s="20" t="str" cm="1">
        <f t="array" ref="K410">IF(ISERROR(INDEX(Jornadas[id],ROW()-5)),"",SUMIFS(Cortes[propina],Cortes[id_jornada],INDEX(Jornadas[id],ROW()-5),Cortes[id_barbero],LOOKUP($I$4,Barberos[nombre],Barberos[id])))</f>
        <v/>
      </c>
      <c r="L410" s="20" t="str" cm="1">
        <f t="array" ref="L410">IF(ISERROR(INDEX(Jornadas[id],ROW()-5)),"",SUMIFS(Adelantos[importe],Adelantos[id_jornada],INDEX(Jornadas[id],ROW()-5),Adelantos[id_barbero],LOOKUP($I$4,Barberos[nombre],Barberos[id])))</f>
        <v/>
      </c>
      <c r="M410" s="20" t="str" cm="1">
        <f t="array" ref="M410">IF(ISERROR(INDEX(Jornadas[id],ROW()-5)),"",J410+K410-L410)</f>
        <v/>
      </c>
      <c r="N410" s="1" t="str" cm="1">
        <f t="array" ref="N410">IF(ISERROR(INDEX(Jornadas[id],ROW()-5)),"",COUNTIFS(_Cortes!$C:$C,INDEX(Jornadas[id],ROW()-5),_Cortes!$B:$B,LOOKUP($N$4,_Barberos!$B:$B,_Barberos!$A:$A)))</f>
        <v/>
      </c>
      <c r="O410" s="20" t="str" cm="1">
        <f t="array" ref="O410">IF(ISERROR(INDEX(Jornadas[id],ROW()-5)),"",INT(SUMIFS(Cortes[importe],Cortes[id_jornada],INDEX(Jornadas[id],ROW()-5),Cortes[id_barbero],LOOKUP($N$4,Barberos[nombre],Barberos[id]))*(INDEX(Jornadas[comision_barberos],1)/100)))</f>
        <v/>
      </c>
      <c r="P410" s="20" t="str" cm="1">
        <f t="array" ref="P410">IF(ISERROR(INDEX(Jornadas[id],ROW()-5)),"",SUMIFS(Cortes[propina],Cortes[id_jornada],INDEX(Jornadas[id],ROW()-5),Cortes[id_barbero],LOOKUP($N$4,Barberos[nombre],Barberos[id])))</f>
        <v/>
      </c>
      <c r="Q410" s="20" t="str" cm="1">
        <f t="array" ref="Q410">IF(ISERROR(INDEX(Jornadas[id],ROW()-5)),"",SUMIFS(Adelantos[importe],Adelantos[id_jornada],INDEX(Jornadas[id],ROW()-5),Adelantos[id_barbero],LOOKUP($N$4,Barberos[nombre],Barberos[id])))</f>
        <v/>
      </c>
      <c r="R410" s="20" t="str" cm="1">
        <f t="array" ref="R410">IF(ISERROR(INDEX(Jornadas[id],ROW()-5)),"",O410+P410-Q410)</f>
        <v/>
      </c>
      <c r="S410" s="1" t="str" cm="1">
        <f t="array" ref="S410">IF(ISERROR(INDEX(Jornadas[id],ROW()-5)),"",COUNTIFS(_Cortes!$C:$C,INDEX(Jornadas[id],ROW()-5),_Cortes!$B:$B,LOOKUP($S$4,_Barberos!$B:$B,_Barberos!$A:$A)))</f>
        <v/>
      </c>
      <c r="T410" s="20" t="str" cm="1">
        <f t="array" ref="T410">IF(ISERROR(INDEX(Jornadas[id],ROW()-5)),"",INT(SUMIFS(Cortes[importe],Cortes[id_jornada],INDEX(Jornadas[id],ROW()-5),Cortes[id_barbero],LOOKUP($S$4,Barberos[nombre],Barberos[id]))*(INDEX(Jornadas[comision_barberos],1)/100)))</f>
        <v/>
      </c>
      <c r="U410" s="20" t="str" cm="1">
        <f t="array" ref="U410">IF(ISERROR(INDEX(Jornadas[id],ROW()-5)),"",SUMIFS(Cortes[propina],Cortes[id_jornada],INDEX(Jornadas[id],ROW()-5),Cortes[id_barbero],LOOKUP($S$4,Barberos[nombre],Barberos[id])))</f>
        <v/>
      </c>
      <c r="V410" s="20" t="str" cm="1">
        <f t="array" ref="V410">IF(ISERROR(INDEX(Jornadas[id],ROW()-5)),"",SUMIFS(Adelantos[importe],Adelantos[id_jornada],INDEX(Jornadas[id],ROW()-5),Adelantos[id_barbero],LOOKUP($S$4,Barberos[nombre],Barberos[id])))</f>
        <v/>
      </c>
      <c r="W410" s="20" t="str" cm="1">
        <f t="array" ref="W410">IF(ISERROR(INDEX(Jornadas[id],ROW()-5)),"",T410+U410-V410)</f>
        <v/>
      </c>
      <c r="X410" s="1" t="str" cm="1">
        <f t="array" ref="X410">IF(ISERROR(INDEX(Jornadas[id],ROW()-5)),"",COUNTIFS(_Cortes!$C:$C,INDEX(Jornadas[id],ROW()-5),_Cortes!$B:$B,LOOKUP($X$4,_Barberos!$B:$B,_Barberos!$A:$A)))</f>
        <v/>
      </c>
      <c r="Y410" s="20" t="str" cm="1">
        <f t="array" ref="Y410">IF(ISERROR(INDEX(Jornadas[id],ROW()-5)),"",INT(SUMIFS(Cortes[importe],Cortes[id_jornada],INDEX(Jornadas[id],ROW()-5),Cortes[id_barbero],LOOKUP($X$4,Barberos[nombre],Barberos[id]))*(INDEX(Jornadas[comision_barberos],1)/100)))</f>
        <v/>
      </c>
      <c r="Z410" s="20" t="str" cm="1">
        <f t="array" ref="Z410">IF(ISERROR(INDEX(Jornadas[id],ROW()-5)),"",SUMIFS(Cortes[propina],Cortes[id_jornada],INDEX(Jornadas[id],ROW()-5),Cortes[id_barbero],LOOKUP($X$4,Barberos[nombre],Barberos[id])))</f>
        <v/>
      </c>
      <c r="AA410" s="20" t="str" cm="1">
        <f t="array" ref="AA410">IF(ISERROR(INDEX(Jornadas[id],ROW()-5)),"",SUMIFS(Adelantos[importe],Adelantos[id_jornada],INDEX(Jornadas[id],ROW()-5),Adelantos[id_barbero],LOOKUP($X$4,Barberos[nombre],Barberos[id])))</f>
        <v/>
      </c>
      <c r="AB410" s="20" t="str" cm="1">
        <f t="array" ref="AB410">IF(ISERROR(INDEX(Jornadas[id],ROW()-5)),"",Y410+Z410-AA410)</f>
        <v/>
      </c>
      <c r="AC410" s="1" t="str" cm="1">
        <f t="array" ref="AC410">IF(ISERROR(INDEX(Jornadas[id],ROW()-5)),"",COUNTIFS(_Cortes!$C:$C,INDEX(Jornadas[id],ROW()-5),_Cortes!$B:$B,LOOKUP($AC$4,_Barberos!$B:$B,_Barberos!$A:$A)))</f>
        <v/>
      </c>
      <c r="AD410" s="20" t="str" cm="1">
        <f t="array" ref="AD410">IF(ISERROR(INDEX(Jornadas[id],ROW()-5)),"",INT(SUMIFS(Cortes[importe],Cortes[id_jornada],INDEX(Jornadas[id],ROW()-5),Cortes[id_barbero],LOOKUP($AC$4,Barberos[nombre],Barberos[id]))*(INDEX(Jornadas[comision_barberos],1)/100)))</f>
        <v/>
      </c>
      <c r="AE410" s="20" t="str" cm="1">
        <f t="array" ref="AE410">IF(ISERROR(INDEX(Jornadas[id],ROW()-5)),"",SUMIFS(Cortes[propina],Cortes[id_jornada],INDEX(Jornadas[id],ROW()-5),Cortes[id_barbero],LOOKUP($AC$4,Barberos[nombre],Barberos[id])))</f>
        <v/>
      </c>
      <c r="AF410" s="20" t="str" cm="1">
        <f t="array" ref="AF410">IF(ISERROR(INDEX(Jornadas[id],ROW()-5)),"",SUMIFS(Adelantos[importe],Adelantos[id_jornada],INDEX(Jornadas[id],ROW()-5),Adelantos[id_barbero],LOOKUP($AC$4,Barberos[nombre],Barberos[id])))</f>
        <v/>
      </c>
      <c r="AG410" s="20" t="str" cm="1">
        <f t="array" ref="AG410">IF(ISERROR(INDEX(Jornadas[id],ROW()-5)),"",AD410+AE410-AF410)</f>
        <v/>
      </c>
      <c r="AH410" s="1" t="str" cm="1">
        <f t="array" ref="AH410">IF(ISERROR(INDEX(Jornadas[id],ROW()-5)),"",COUNTIFS(_Cortes!$C:$C,INDEX(Jornadas[id],ROW()-5),_Cortes!$B:$B,LOOKUP($AH$4,_Barberos!$B:$B,_Barberos!$A:$A)))</f>
        <v/>
      </c>
      <c r="AI410" s="20" t="str" cm="1">
        <f t="array" ref="AI410">IF(ISERROR(INDEX(Jornadas[id],ROW()-5)),"",INT(SUMIFS(Cortes[importe],Cortes[id_jornada],INDEX(Jornadas[id],ROW()-5),Cortes[id_barbero],LOOKUP($AH$4,Barberos[nombre],Barberos[id]))*(INDEX(Jornadas[comision_barberos],1)/100)))</f>
        <v/>
      </c>
      <c r="AJ410" s="20" t="str" cm="1">
        <f t="array" ref="AJ410">IF(ISERROR(INDEX(Jornadas[id],ROW()-5)),"",SUMIFS(Cortes[propina],Cortes[id_jornada],INDEX(Jornadas[id],ROW()-5),Cortes[id_barbero],LOOKUP($AH$4,Barberos[nombre],Barberos[id])))</f>
        <v/>
      </c>
      <c r="AK410" s="20" t="str" cm="1">
        <f t="array" ref="AK410">IF(ISERROR(INDEX(Jornadas[id],ROW()-5)),"",SUMIFS(Adelantos[importe],Adelantos[id_jornada],INDEX(Jornadas[id],ROW()-5),Adelantos[id_barbero],LOOKUP($AH$4,Barberos[nombre],Barberos[id])))</f>
        <v/>
      </c>
      <c r="AL410" s="20" t="str" cm="1">
        <f t="array" ref="AL410">IF(ISERROR(INDEX(Jornadas[id],ROW()-5)),"",AI410+AJ410-AK410)</f>
        <v/>
      </c>
      <c r="AM410" s="1" t="str" cm="1">
        <f t="array" ref="AM410">IF(ISERROR(INDEX(Jornadas[id],ROW()-5)),"",COUNTIFS(_Cortes!$C:$C,INDEX(Jornadas[id],ROW()-5),_Cortes!$B:$B,LOOKUP($AM$4,_Barberos!$B:$B,_Barberos!$A:$A)))</f>
        <v/>
      </c>
      <c r="AN410" s="20" t="str" cm="1">
        <f t="array" ref="AN410">IF(ISERROR(INDEX(Jornadas[id],ROW()-5)),"",INT(SUMIFS(Cortes[importe],Cortes[id_jornada],INDEX(Jornadas[id],ROW()-5),Cortes[id_barbero],LOOKUP($AM$4,Barberos[nombre],Barberos[id]))*(INDEX(Jornadas[comision_barberos],1)/100)))</f>
        <v/>
      </c>
      <c r="AO410" s="20" t="str" cm="1">
        <f t="array" ref="AO410">IF(ISERROR(INDEX(Jornadas[id],ROW()-5)),"",SUMIFS(Cortes[propina],Cortes[id_jornada],INDEX(Jornadas[id],ROW()-5),Cortes[id_barbero],LOOKUP($AM$4,Barberos[nombre],Barberos[id])))</f>
        <v/>
      </c>
      <c r="AP410" s="20" t="str" cm="1">
        <f t="array" ref="AP410">IF(ISERROR(INDEX(Jornadas[id],ROW()-5)),"",SUMIFS(Adelantos[importe],Adelantos[id_jornada],INDEX(Jornadas[id],ROW()-5),Adelantos[id_barbero],LOOKUP($AM$4,Barberos[nombre],Barberos[id])))</f>
        <v/>
      </c>
      <c r="AQ410" s="20" t="str" cm="1">
        <f t="array" ref="AQ410">IF(ISERROR(INDEX(Jornadas[id],ROW()-5)),"",AN410+AO410-AP410)</f>
        <v/>
      </c>
      <c r="AR410" s="1" t="str" cm="1">
        <f t="array" ref="AR410">IF(ISERROR(INDEX(Jornadas[id],ROW()-5)),"",COUNTIFS(_Cortes!$C:$C,INDEX(Jornadas[id],ROW()-5),_Cortes!$B:$B,LOOKUP($AR$4,_Barberos!$B:$B,_Barberos!$A:$A)))</f>
        <v/>
      </c>
      <c r="AS410" s="20" t="str" cm="1">
        <f t="array" ref="AS410">IF(ISERROR(INDEX(Jornadas[id],ROW()-5)),"",INT(SUMIFS(Cortes[importe],Cortes[id_jornada],INDEX(Jornadas[id],ROW()-5),Cortes[id_barbero],LOOKUP($AR$4,Barberos[nombre],Barberos[id]))*(INDEX(Jornadas[comision_barberos],1)/100)))</f>
        <v/>
      </c>
      <c r="AT410" s="20" t="str" cm="1">
        <f t="array" ref="AT410">IF(ISERROR(INDEX(Jornadas[id],ROW()-5)),"",SUMIFS(Cortes[propina],Cortes[id_jornada],INDEX(Jornadas[id],ROW()-5),Cortes[id_barbero],LOOKUP($AR$4,Barberos[nombre],Barberos[id])))</f>
        <v/>
      </c>
      <c r="AU410" s="20" t="str" cm="1">
        <f t="array" ref="AU410">IF(ISERROR(INDEX(Jornadas[id],ROW()-5)),"",SUMIFS(Adelantos[importe],Adelantos[id_jornada],INDEX(Jornadas[id],ROW()-5),Adelantos[id_barbero],LOOKUP($AR$4,Barberos[nombre],Barberos[id])))</f>
        <v/>
      </c>
      <c r="AV410" s="20" t="str" cm="1">
        <f t="array" ref="AV410">IF(ISERROR(INDEX(Jornadas[id],ROW()-5)),"",AS410+AT410-AU410)</f>
        <v/>
      </c>
    </row>
    <row r="411" spans="1:48" ht="15" hidden="1" customHeight="1" x14ac:dyDescent="0.3">
      <c r="A411" s="51" t="str">
        <f t="shared" si="6"/>
        <v/>
      </c>
      <c r="B411" s="52"/>
      <c r="C411" s="36" t="str" cm="1">
        <f t="array" ref="C411">IF(ISERROR(INDEX(Jornadas[id],ROW()-5)),"",INDEX(Jornadas[fecha],ROW()-5))</f>
        <v/>
      </c>
      <c r="D411" s="2" t="str" cm="1">
        <f t="array" ref="D411">IF(ISERROR(INDEX(Jornadas[id],ROW()-5)),"",COUNTIFS(_Cortes!$C:$C,INDEX(Jornadas[id],ROW()-5),_Cortes!$B:$B,LOOKUP($D$4,_Barberos!$B:$B,_Barberos!$A:$A)))</f>
        <v/>
      </c>
      <c r="E411" s="21" t="str" cm="1">
        <f t="array" ref="E411">IF(ISERROR(INDEX(Jornadas[id],ROW()-5)),"",INT(SUMIFS(Cortes[importe],Cortes[id_jornada],INDEX(Jornadas[id],ROW()-5),Cortes[id_barbero],LOOKUP($D$4,Barberos[nombre],Barberos[id]))*(INDEX(Jornadas[comision_barberos],1)/100)))</f>
        <v/>
      </c>
      <c r="F411" s="21" t="str" cm="1">
        <f t="array" ref="F411">IF(ISERROR(INDEX(Jornadas[id],ROW()-5)),"",SUMIFS(Cortes[propina],Cortes[id_jornada],INDEX(Jornadas[id],ROW()-5),Cortes[id_barbero],LOOKUP($D$4,Barberos[nombre],Barberos[id])))</f>
        <v/>
      </c>
      <c r="G411" s="21" t="str" cm="1">
        <f t="array" ref="G411">IF(ISERROR(INDEX(Jornadas[id],ROW()-5)),"",SUMIFS(Adelantos[importe],Adelantos[id_jornada],INDEX(Jornadas[id],ROW()-5),Adelantos[id_barbero],LOOKUP($D$4,Barberos[nombre],Barberos[id])))</f>
        <v/>
      </c>
      <c r="H411" s="21" t="str" cm="1">
        <f t="array" ref="H411">IF(ISERROR(INDEX(Jornadas[id],ROW()-5)),"",E411+F411-G411)</f>
        <v/>
      </c>
      <c r="I411" s="2" t="str" cm="1">
        <f t="array" ref="I411">IF(ISERROR(INDEX(Jornadas[id],ROW()-5)),"",COUNTIFS(_Cortes!$C:$C,INDEX(Jornadas[id],ROW()-5),_Cortes!$B:$B,LOOKUP($I$4,_Barberos!$B:$B,_Barberos!$A:$A)))</f>
        <v/>
      </c>
      <c r="J411" s="21" t="str" cm="1">
        <f t="array" ref="J411">IF(ISERROR(INDEX(Jornadas[id],ROW()-5)),"",INT(SUMIFS(Cortes[importe],Cortes[id_jornada],INDEX(Jornadas[id],ROW()-5),Cortes[id_barbero],LOOKUP($I$4,Barberos[nombre],Barberos[id]))*(INDEX(Jornadas[comision_barberos],1)/100)))</f>
        <v/>
      </c>
      <c r="K411" s="21" t="str" cm="1">
        <f t="array" ref="K411">IF(ISERROR(INDEX(Jornadas[id],ROW()-5)),"",SUMIFS(Cortes[propina],Cortes[id_jornada],INDEX(Jornadas[id],ROW()-5),Cortes[id_barbero],LOOKUP($I$4,Barberos[nombre],Barberos[id])))</f>
        <v/>
      </c>
      <c r="L411" s="21" t="str" cm="1">
        <f t="array" ref="L411">IF(ISERROR(INDEX(Jornadas[id],ROW()-5)),"",SUMIFS(Adelantos[importe],Adelantos[id_jornada],INDEX(Jornadas[id],ROW()-5),Adelantos[id_barbero],LOOKUP($I$4,Barberos[nombre],Barberos[id])))</f>
        <v/>
      </c>
      <c r="M411" s="21" t="str" cm="1">
        <f t="array" ref="M411">IF(ISERROR(INDEX(Jornadas[id],ROW()-5)),"",J411+K411-L411)</f>
        <v/>
      </c>
      <c r="N411" s="2" t="str" cm="1">
        <f t="array" ref="N411">IF(ISERROR(INDEX(Jornadas[id],ROW()-5)),"",COUNTIFS(_Cortes!$C:$C,INDEX(Jornadas[id],ROW()-5),_Cortes!$B:$B,LOOKUP($N$4,_Barberos!$B:$B,_Barberos!$A:$A)))</f>
        <v/>
      </c>
      <c r="O411" s="21" t="str" cm="1">
        <f t="array" ref="O411">IF(ISERROR(INDEX(Jornadas[id],ROW()-5)),"",INT(SUMIFS(Cortes[importe],Cortes[id_jornada],INDEX(Jornadas[id],ROW()-5),Cortes[id_barbero],LOOKUP($N$4,Barberos[nombre],Barberos[id]))*(INDEX(Jornadas[comision_barberos],1)/100)))</f>
        <v/>
      </c>
      <c r="P411" s="21" t="str" cm="1">
        <f t="array" ref="P411">IF(ISERROR(INDEX(Jornadas[id],ROW()-5)),"",SUMIFS(Cortes[propina],Cortes[id_jornada],INDEX(Jornadas[id],ROW()-5),Cortes[id_barbero],LOOKUP($N$4,Barberos[nombre],Barberos[id])))</f>
        <v/>
      </c>
      <c r="Q411" s="21" t="str" cm="1">
        <f t="array" ref="Q411">IF(ISERROR(INDEX(Jornadas[id],ROW()-5)),"",SUMIFS(Adelantos[importe],Adelantos[id_jornada],INDEX(Jornadas[id],ROW()-5),Adelantos[id_barbero],LOOKUP($N$4,Barberos[nombre],Barberos[id])))</f>
        <v/>
      </c>
      <c r="R411" s="21" t="str" cm="1">
        <f t="array" ref="R411">IF(ISERROR(INDEX(Jornadas[id],ROW()-5)),"",O411+P411-Q411)</f>
        <v/>
      </c>
      <c r="S411" s="2" t="str" cm="1">
        <f t="array" ref="S411">IF(ISERROR(INDEX(Jornadas[id],ROW()-5)),"",COUNTIFS(_Cortes!$C:$C,INDEX(Jornadas[id],ROW()-5),_Cortes!$B:$B,LOOKUP($S$4,_Barberos!$B:$B,_Barberos!$A:$A)))</f>
        <v/>
      </c>
      <c r="T411" s="21" t="str" cm="1">
        <f t="array" ref="T411">IF(ISERROR(INDEX(Jornadas[id],ROW()-5)),"",INT(SUMIFS(Cortes[importe],Cortes[id_jornada],INDEX(Jornadas[id],ROW()-5),Cortes[id_barbero],LOOKUP($S$4,Barberos[nombre],Barberos[id]))*(INDEX(Jornadas[comision_barberos],1)/100)))</f>
        <v/>
      </c>
      <c r="U411" s="21" t="str" cm="1">
        <f t="array" ref="U411">IF(ISERROR(INDEX(Jornadas[id],ROW()-5)),"",SUMIFS(Cortes[propina],Cortes[id_jornada],INDEX(Jornadas[id],ROW()-5),Cortes[id_barbero],LOOKUP($S$4,Barberos[nombre],Barberos[id])))</f>
        <v/>
      </c>
      <c r="V411" s="21" t="str" cm="1">
        <f t="array" ref="V411">IF(ISERROR(INDEX(Jornadas[id],ROW()-5)),"",SUMIFS(Adelantos[importe],Adelantos[id_jornada],INDEX(Jornadas[id],ROW()-5),Adelantos[id_barbero],LOOKUP($S$4,Barberos[nombre],Barberos[id])))</f>
        <v/>
      </c>
      <c r="W411" s="21" t="str" cm="1">
        <f t="array" ref="W411">IF(ISERROR(INDEX(Jornadas[id],ROW()-5)),"",T411+U411-V411)</f>
        <v/>
      </c>
      <c r="X411" s="2" t="str" cm="1">
        <f t="array" ref="X411">IF(ISERROR(INDEX(Jornadas[id],ROW()-5)),"",COUNTIFS(_Cortes!$C:$C,INDEX(Jornadas[id],ROW()-5),_Cortes!$B:$B,LOOKUP($X$4,_Barberos!$B:$B,_Barberos!$A:$A)))</f>
        <v/>
      </c>
      <c r="Y411" s="21" t="str" cm="1">
        <f t="array" ref="Y411">IF(ISERROR(INDEX(Jornadas[id],ROW()-5)),"",INT(SUMIFS(Cortes[importe],Cortes[id_jornada],INDEX(Jornadas[id],ROW()-5),Cortes[id_barbero],LOOKUP($X$4,Barberos[nombre],Barberos[id]))*(INDEX(Jornadas[comision_barberos],1)/100)))</f>
        <v/>
      </c>
      <c r="Z411" s="21" t="str" cm="1">
        <f t="array" ref="Z411">IF(ISERROR(INDEX(Jornadas[id],ROW()-5)),"",SUMIFS(Cortes[propina],Cortes[id_jornada],INDEX(Jornadas[id],ROW()-5),Cortes[id_barbero],LOOKUP($X$4,Barberos[nombre],Barberos[id])))</f>
        <v/>
      </c>
      <c r="AA411" s="21" t="str" cm="1">
        <f t="array" ref="AA411">IF(ISERROR(INDEX(Jornadas[id],ROW()-5)),"",SUMIFS(Adelantos[importe],Adelantos[id_jornada],INDEX(Jornadas[id],ROW()-5),Adelantos[id_barbero],LOOKUP($X$4,Barberos[nombre],Barberos[id])))</f>
        <v/>
      </c>
      <c r="AB411" s="21" t="str" cm="1">
        <f t="array" ref="AB411">IF(ISERROR(INDEX(Jornadas[id],ROW()-5)),"",Y411+Z411-AA411)</f>
        <v/>
      </c>
      <c r="AC411" s="2" t="str" cm="1">
        <f t="array" ref="AC411">IF(ISERROR(INDEX(Jornadas[id],ROW()-5)),"",COUNTIFS(_Cortes!$C:$C,INDEX(Jornadas[id],ROW()-5),_Cortes!$B:$B,LOOKUP($AC$4,_Barberos!$B:$B,_Barberos!$A:$A)))</f>
        <v/>
      </c>
      <c r="AD411" s="21" t="str" cm="1">
        <f t="array" ref="AD411">IF(ISERROR(INDEX(Jornadas[id],ROW()-5)),"",INT(SUMIFS(Cortes[importe],Cortes[id_jornada],INDEX(Jornadas[id],ROW()-5),Cortes[id_barbero],LOOKUP($AC$4,Barberos[nombre],Barberos[id]))*(INDEX(Jornadas[comision_barberos],1)/100)))</f>
        <v/>
      </c>
      <c r="AE411" s="21" t="str" cm="1">
        <f t="array" ref="AE411">IF(ISERROR(INDEX(Jornadas[id],ROW()-5)),"",SUMIFS(Cortes[propina],Cortes[id_jornada],INDEX(Jornadas[id],ROW()-5),Cortes[id_barbero],LOOKUP($AC$4,Barberos[nombre],Barberos[id])))</f>
        <v/>
      </c>
      <c r="AF411" s="21" t="str" cm="1">
        <f t="array" ref="AF411">IF(ISERROR(INDEX(Jornadas[id],ROW()-5)),"",SUMIFS(Adelantos[importe],Adelantos[id_jornada],INDEX(Jornadas[id],ROW()-5),Adelantos[id_barbero],LOOKUP($AC$4,Barberos[nombre],Barberos[id])))</f>
        <v/>
      </c>
      <c r="AG411" s="21" t="str" cm="1">
        <f t="array" ref="AG411">IF(ISERROR(INDEX(Jornadas[id],ROW()-5)),"",AD411+AE411-AF411)</f>
        <v/>
      </c>
      <c r="AH411" s="2" t="str" cm="1">
        <f t="array" ref="AH411">IF(ISERROR(INDEX(Jornadas[id],ROW()-5)),"",COUNTIFS(_Cortes!$C:$C,INDEX(Jornadas[id],ROW()-5),_Cortes!$B:$B,LOOKUP($AH$4,_Barberos!$B:$B,_Barberos!$A:$A)))</f>
        <v/>
      </c>
      <c r="AI411" s="21" t="str" cm="1">
        <f t="array" ref="AI411">IF(ISERROR(INDEX(Jornadas[id],ROW()-5)),"",INT(SUMIFS(Cortes[importe],Cortes[id_jornada],INDEX(Jornadas[id],ROW()-5),Cortes[id_barbero],LOOKUP($AH$4,Barberos[nombre],Barberos[id]))*(INDEX(Jornadas[comision_barberos],1)/100)))</f>
        <v/>
      </c>
      <c r="AJ411" s="21" t="str" cm="1">
        <f t="array" ref="AJ411">IF(ISERROR(INDEX(Jornadas[id],ROW()-5)),"",SUMIFS(Cortes[propina],Cortes[id_jornada],INDEX(Jornadas[id],ROW()-5),Cortes[id_barbero],LOOKUP($AH$4,Barberos[nombre],Barberos[id])))</f>
        <v/>
      </c>
      <c r="AK411" s="21" t="str" cm="1">
        <f t="array" ref="AK411">IF(ISERROR(INDEX(Jornadas[id],ROW()-5)),"",SUMIFS(Adelantos[importe],Adelantos[id_jornada],INDEX(Jornadas[id],ROW()-5),Adelantos[id_barbero],LOOKUP($AH$4,Barberos[nombre],Barberos[id])))</f>
        <v/>
      </c>
      <c r="AL411" s="21" t="str" cm="1">
        <f t="array" ref="AL411">IF(ISERROR(INDEX(Jornadas[id],ROW()-5)),"",AI411+AJ411-AK411)</f>
        <v/>
      </c>
      <c r="AM411" s="2" t="str" cm="1">
        <f t="array" ref="AM411">IF(ISERROR(INDEX(Jornadas[id],ROW()-5)),"",COUNTIFS(_Cortes!$C:$C,INDEX(Jornadas[id],ROW()-5),_Cortes!$B:$B,LOOKUP($AM$4,_Barberos!$B:$B,_Barberos!$A:$A)))</f>
        <v/>
      </c>
      <c r="AN411" s="21" t="str" cm="1">
        <f t="array" ref="AN411">IF(ISERROR(INDEX(Jornadas[id],ROW()-5)),"",INT(SUMIFS(Cortes[importe],Cortes[id_jornada],INDEX(Jornadas[id],ROW()-5),Cortes[id_barbero],LOOKUP($AM$4,Barberos[nombre],Barberos[id]))*(INDEX(Jornadas[comision_barberos],1)/100)))</f>
        <v/>
      </c>
      <c r="AO411" s="21" t="str" cm="1">
        <f t="array" ref="AO411">IF(ISERROR(INDEX(Jornadas[id],ROW()-5)),"",SUMIFS(Cortes[propina],Cortes[id_jornada],INDEX(Jornadas[id],ROW()-5),Cortes[id_barbero],LOOKUP($AM$4,Barberos[nombre],Barberos[id])))</f>
        <v/>
      </c>
      <c r="AP411" s="21" t="str" cm="1">
        <f t="array" ref="AP411">IF(ISERROR(INDEX(Jornadas[id],ROW()-5)),"",SUMIFS(Adelantos[importe],Adelantos[id_jornada],INDEX(Jornadas[id],ROW()-5),Adelantos[id_barbero],LOOKUP($AM$4,Barberos[nombre],Barberos[id])))</f>
        <v/>
      </c>
      <c r="AQ411" s="21" t="str" cm="1">
        <f t="array" ref="AQ411">IF(ISERROR(INDEX(Jornadas[id],ROW()-5)),"",AN411+AO411-AP411)</f>
        <v/>
      </c>
      <c r="AR411" s="2" t="str" cm="1">
        <f t="array" ref="AR411">IF(ISERROR(INDEX(Jornadas[id],ROW()-5)),"",COUNTIFS(_Cortes!$C:$C,INDEX(Jornadas[id],ROW()-5),_Cortes!$B:$B,LOOKUP($AR$4,_Barberos!$B:$B,_Barberos!$A:$A)))</f>
        <v/>
      </c>
      <c r="AS411" s="21" t="str" cm="1">
        <f t="array" ref="AS411">IF(ISERROR(INDEX(Jornadas[id],ROW()-5)),"",INT(SUMIFS(Cortes[importe],Cortes[id_jornada],INDEX(Jornadas[id],ROW()-5),Cortes[id_barbero],LOOKUP($AR$4,Barberos[nombre],Barberos[id]))*(INDEX(Jornadas[comision_barberos],1)/100)))</f>
        <v/>
      </c>
      <c r="AT411" s="21" t="str" cm="1">
        <f t="array" ref="AT411">IF(ISERROR(INDEX(Jornadas[id],ROW()-5)),"",SUMIFS(Cortes[propina],Cortes[id_jornada],INDEX(Jornadas[id],ROW()-5),Cortes[id_barbero],LOOKUP($AR$4,Barberos[nombre],Barberos[id])))</f>
        <v/>
      </c>
      <c r="AU411" s="21" t="str" cm="1">
        <f t="array" ref="AU411">IF(ISERROR(INDEX(Jornadas[id],ROW()-5)),"",SUMIFS(Adelantos[importe],Adelantos[id_jornada],INDEX(Jornadas[id],ROW()-5),Adelantos[id_barbero],LOOKUP($AR$4,Barberos[nombre],Barberos[id])))</f>
        <v/>
      </c>
      <c r="AV411" s="21" t="str" cm="1">
        <f t="array" ref="AV411">IF(ISERROR(INDEX(Jornadas[id],ROW()-5)),"",AS411+AT411-AU411)</f>
        <v/>
      </c>
    </row>
    <row r="412" spans="1:48" ht="15" hidden="1" customHeight="1" x14ac:dyDescent="0.3">
      <c r="A412" s="53" t="str">
        <f t="shared" si="6"/>
        <v/>
      </c>
      <c r="B412" s="54"/>
      <c r="C412" s="38" t="str" cm="1">
        <f t="array" ref="C412">IF(ISERROR(INDEX(Jornadas[id],ROW()-5)),"",INDEX(Jornadas[fecha],ROW()-5))</f>
        <v/>
      </c>
      <c r="D412" s="1" t="str" cm="1">
        <f t="array" ref="D412">IF(ISERROR(INDEX(Jornadas[id],ROW()-5)),"",COUNTIFS(_Cortes!$C:$C,INDEX(Jornadas[id],ROW()-5),_Cortes!$B:$B,LOOKUP($D$4,_Barberos!$B:$B,_Barberos!$A:$A)))</f>
        <v/>
      </c>
      <c r="E412" s="20" t="str" cm="1">
        <f t="array" ref="E412">IF(ISERROR(INDEX(Jornadas[id],ROW()-5)),"",INT(SUMIFS(Cortes[importe],Cortes[id_jornada],INDEX(Jornadas[id],ROW()-5),Cortes[id_barbero],LOOKUP($D$4,Barberos[nombre],Barberos[id]))*(INDEX(Jornadas[comision_barberos],1)/100)))</f>
        <v/>
      </c>
      <c r="F412" s="20" t="str" cm="1">
        <f t="array" ref="F412">IF(ISERROR(INDEX(Jornadas[id],ROW()-5)),"",SUMIFS(Cortes[propina],Cortes[id_jornada],INDEX(Jornadas[id],ROW()-5),Cortes[id_barbero],LOOKUP($D$4,Barberos[nombre],Barberos[id])))</f>
        <v/>
      </c>
      <c r="G412" s="20" t="str" cm="1">
        <f t="array" ref="G412">IF(ISERROR(INDEX(Jornadas[id],ROW()-5)),"",SUMIFS(Adelantos[importe],Adelantos[id_jornada],INDEX(Jornadas[id],ROW()-5),Adelantos[id_barbero],LOOKUP($D$4,Barberos[nombre],Barberos[id])))</f>
        <v/>
      </c>
      <c r="H412" s="20" t="str" cm="1">
        <f t="array" ref="H412">IF(ISERROR(INDEX(Jornadas[id],ROW()-5)),"",E412+F412-G412)</f>
        <v/>
      </c>
      <c r="I412" s="1" t="str" cm="1">
        <f t="array" ref="I412">IF(ISERROR(INDEX(Jornadas[id],ROW()-5)),"",COUNTIFS(_Cortes!$C:$C,INDEX(Jornadas[id],ROW()-5),_Cortes!$B:$B,LOOKUP($I$4,_Barberos!$B:$B,_Barberos!$A:$A)))</f>
        <v/>
      </c>
      <c r="J412" s="20" t="str" cm="1">
        <f t="array" ref="J412">IF(ISERROR(INDEX(Jornadas[id],ROW()-5)),"",INT(SUMIFS(Cortes[importe],Cortes[id_jornada],INDEX(Jornadas[id],ROW()-5),Cortes[id_barbero],LOOKUP($I$4,Barberos[nombre],Barberos[id]))*(INDEX(Jornadas[comision_barberos],1)/100)))</f>
        <v/>
      </c>
      <c r="K412" s="20" t="str" cm="1">
        <f t="array" ref="K412">IF(ISERROR(INDEX(Jornadas[id],ROW()-5)),"",SUMIFS(Cortes[propina],Cortes[id_jornada],INDEX(Jornadas[id],ROW()-5),Cortes[id_barbero],LOOKUP($I$4,Barberos[nombre],Barberos[id])))</f>
        <v/>
      </c>
      <c r="L412" s="20" t="str" cm="1">
        <f t="array" ref="L412">IF(ISERROR(INDEX(Jornadas[id],ROW()-5)),"",SUMIFS(Adelantos[importe],Adelantos[id_jornada],INDEX(Jornadas[id],ROW()-5),Adelantos[id_barbero],LOOKUP($I$4,Barberos[nombre],Barberos[id])))</f>
        <v/>
      </c>
      <c r="M412" s="20" t="str" cm="1">
        <f t="array" ref="M412">IF(ISERROR(INDEX(Jornadas[id],ROW()-5)),"",J412+K412-L412)</f>
        <v/>
      </c>
      <c r="N412" s="1" t="str" cm="1">
        <f t="array" ref="N412">IF(ISERROR(INDEX(Jornadas[id],ROW()-5)),"",COUNTIFS(_Cortes!$C:$C,INDEX(Jornadas[id],ROW()-5),_Cortes!$B:$B,LOOKUP($N$4,_Barberos!$B:$B,_Barberos!$A:$A)))</f>
        <v/>
      </c>
      <c r="O412" s="20" t="str" cm="1">
        <f t="array" ref="O412">IF(ISERROR(INDEX(Jornadas[id],ROW()-5)),"",INT(SUMIFS(Cortes[importe],Cortes[id_jornada],INDEX(Jornadas[id],ROW()-5),Cortes[id_barbero],LOOKUP($N$4,Barberos[nombre],Barberos[id]))*(INDEX(Jornadas[comision_barberos],1)/100)))</f>
        <v/>
      </c>
      <c r="P412" s="20" t="str" cm="1">
        <f t="array" ref="P412">IF(ISERROR(INDEX(Jornadas[id],ROW()-5)),"",SUMIFS(Cortes[propina],Cortes[id_jornada],INDEX(Jornadas[id],ROW()-5),Cortes[id_barbero],LOOKUP($N$4,Barberos[nombre],Barberos[id])))</f>
        <v/>
      </c>
      <c r="Q412" s="20" t="str" cm="1">
        <f t="array" ref="Q412">IF(ISERROR(INDEX(Jornadas[id],ROW()-5)),"",SUMIFS(Adelantos[importe],Adelantos[id_jornada],INDEX(Jornadas[id],ROW()-5),Adelantos[id_barbero],LOOKUP($N$4,Barberos[nombre],Barberos[id])))</f>
        <v/>
      </c>
      <c r="R412" s="20" t="str" cm="1">
        <f t="array" ref="R412">IF(ISERROR(INDEX(Jornadas[id],ROW()-5)),"",O412+P412-Q412)</f>
        <v/>
      </c>
      <c r="S412" s="1" t="str" cm="1">
        <f t="array" ref="S412">IF(ISERROR(INDEX(Jornadas[id],ROW()-5)),"",COUNTIFS(_Cortes!$C:$C,INDEX(Jornadas[id],ROW()-5),_Cortes!$B:$B,LOOKUP($S$4,_Barberos!$B:$B,_Barberos!$A:$A)))</f>
        <v/>
      </c>
      <c r="T412" s="20" t="str" cm="1">
        <f t="array" ref="T412">IF(ISERROR(INDEX(Jornadas[id],ROW()-5)),"",INT(SUMIFS(Cortes[importe],Cortes[id_jornada],INDEX(Jornadas[id],ROW()-5),Cortes[id_barbero],LOOKUP($S$4,Barberos[nombre],Barberos[id]))*(INDEX(Jornadas[comision_barberos],1)/100)))</f>
        <v/>
      </c>
      <c r="U412" s="20" t="str" cm="1">
        <f t="array" ref="U412">IF(ISERROR(INDEX(Jornadas[id],ROW()-5)),"",SUMIFS(Cortes[propina],Cortes[id_jornada],INDEX(Jornadas[id],ROW()-5),Cortes[id_barbero],LOOKUP($S$4,Barberos[nombre],Barberos[id])))</f>
        <v/>
      </c>
      <c r="V412" s="20" t="str" cm="1">
        <f t="array" ref="V412">IF(ISERROR(INDEX(Jornadas[id],ROW()-5)),"",SUMIFS(Adelantos[importe],Adelantos[id_jornada],INDEX(Jornadas[id],ROW()-5),Adelantos[id_barbero],LOOKUP($S$4,Barberos[nombre],Barberos[id])))</f>
        <v/>
      </c>
      <c r="W412" s="20" t="str" cm="1">
        <f t="array" ref="W412">IF(ISERROR(INDEX(Jornadas[id],ROW()-5)),"",T412+U412-V412)</f>
        <v/>
      </c>
      <c r="X412" s="1" t="str" cm="1">
        <f t="array" ref="X412">IF(ISERROR(INDEX(Jornadas[id],ROW()-5)),"",COUNTIFS(_Cortes!$C:$C,INDEX(Jornadas[id],ROW()-5),_Cortes!$B:$B,LOOKUP($X$4,_Barberos!$B:$B,_Barberos!$A:$A)))</f>
        <v/>
      </c>
      <c r="Y412" s="20" t="str" cm="1">
        <f t="array" ref="Y412">IF(ISERROR(INDEX(Jornadas[id],ROW()-5)),"",INT(SUMIFS(Cortes[importe],Cortes[id_jornada],INDEX(Jornadas[id],ROW()-5),Cortes[id_barbero],LOOKUP($X$4,Barberos[nombre],Barberos[id]))*(INDEX(Jornadas[comision_barberos],1)/100)))</f>
        <v/>
      </c>
      <c r="Z412" s="20" t="str" cm="1">
        <f t="array" ref="Z412">IF(ISERROR(INDEX(Jornadas[id],ROW()-5)),"",SUMIFS(Cortes[propina],Cortes[id_jornada],INDEX(Jornadas[id],ROW()-5),Cortes[id_barbero],LOOKUP($X$4,Barberos[nombre],Barberos[id])))</f>
        <v/>
      </c>
      <c r="AA412" s="20" t="str" cm="1">
        <f t="array" ref="AA412">IF(ISERROR(INDEX(Jornadas[id],ROW()-5)),"",SUMIFS(Adelantos[importe],Adelantos[id_jornada],INDEX(Jornadas[id],ROW()-5),Adelantos[id_barbero],LOOKUP($X$4,Barberos[nombre],Barberos[id])))</f>
        <v/>
      </c>
      <c r="AB412" s="20" t="str" cm="1">
        <f t="array" ref="AB412">IF(ISERROR(INDEX(Jornadas[id],ROW()-5)),"",Y412+Z412-AA412)</f>
        <v/>
      </c>
      <c r="AC412" s="1" t="str" cm="1">
        <f t="array" ref="AC412">IF(ISERROR(INDEX(Jornadas[id],ROW()-5)),"",COUNTIFS(_Cortes!$C:$C,INDEX(Jornadas[id],ROW()-5),_Cortes!$B:$B,LOOKUP($AC$4,_Barberos!$B:$B,_Barberos!$A:$A)))</f>
        <v/>
      </c>
      <c r="AD412" s="20" t="str" cm="1">
        <f t="array" ref="AD412">IF(ISERROR(INDEX(Jornadas[id],ROW()-5)),"",INT(SUMIFS(Cortes[importe],Cortes[id_jornada],INDEX(Jornadas[id],ROW()-5),Cortes[id_barbero],LOOKUP($AC$4,Barberos[nombre],Barberos[id]))*(INDEX(Jornadas[comision_barberos],1)/100)))</f>
        <v/>
      </c>
      <c r="AE412" s="20" t="str" cm="1">
        <f t="array" ref="AE412">IF(ISERROR(INDEX(Jornadas[id],ROW()-5)),"",SUMIFS(Cortes[propina],Cortes[id_jornada],INDEX(Jornadas[id],ROW()-5),Cortes[id_barbero],LOOKUP($AC$4,Barberos[nombre],Barberos[id])))</f>
        <v/>
      </c>
      <c r="AF412" s="20" t="str" cm="1">
        <f t="array" ref="AF412">IF(ISERROR(INDEX(Jornadas[id],ROW()-5)),"",SUMIFS(Adelantos[importe],Adelantos[id_jornada],INDEX(Jornadas[id],ROW()-5),Adelantos[id_barbero],LOOKUP($AC$4,Barberos[nombre],Barberos[id])))</f>
        <v/>
      </c>
      <c r="AG412" s="20" t="str" cm="1">
        <f t="array" ref="AG412">IF(ISERROR(INDEX(Jornadas[id],ROW()-5)),"",AD412+AE412-AF412)</f>
        <v/>
      </c>
      <c r="AH412" s="1" t="str" cm="1">
        <f t="array" ref="AH412">IF(ISERROR(INDEX(Jornadas[id],ROW()-5)),"",COUNTIFS(_Cortes!$C:$C,INDEX(Jornadas[id],ROW()-5),_Cortes!$B:$B,LOOKUP($AH$4,_Barberos!$B:$B,_Barberos!$A:$A)))</f>
        <v/>
      </c>
      <c r="AI412" s="20" t="str" cm="1">
        <f t="array" ref="AI412">IF(ISERROR(INDEX(Jornadas[id],ROW()-5)),"",INT(SUMIFS(Cortes[importe],Cortes[id_jornada],INDEX(Jornadas[id],ROW()-5),Cortes[id_barbero],LOOKUP($AH$4,Barberos[nombre],Barberos[id]))*(INDEX(Jornadas[comision_barberos],1)/100)))</f>
        <v/>
      </c>
      <c r="AJ412" s="20" t="str" cm="1">
        <f t="array" ref="AJ412">IF(ISERROR(INDEX(Jornadas[id],ROW()-5)),"",SUMIFS(Cortes[propina],Cortes[id_jornada],INDEX(Jornadas[id],ROW()-5),Cortes[id_barbero],LOOKUP($AH$4,Barberos[nombre],Barberos[id])))</f>
        <v/>
      </c>
      <c r="AK412" s="20" t="str" cm="1">
        <f t="array" ref="AK412">IF(ISERROR(INDEX(Jornadas[id],ROW()-5)),"",SUMIFS(Adelantos[importe],Adelantos[id_jornada],INDEX(Jornadas[id],ROW()-5),Adelantos[id_barbero],LOOKUP($AH$4,Barberos[nombre],Barberos[id])))</f>
        <v/>
      </c>
      <c r="AL412" s="20" t="str" cm="1">
        <f t="array" ref="AL412">IF(ISERROR(INDEX(Jornadas[id],ROW()-5)),"",AI412+AJ412-AK412)</f>
        <v/>
      </c>
      <c r="AM412" s="1" t="str" cm="1">
        <f t="array" ref="AM412">IF(ISERROR(INDEX(Jornadas[id],ROW()-5)),"",COUNTIFS(_Cortes!$C:$C,INDEX(Jornadas[id],ROW()-5),_Cortes!$B:$B,LOOKUP($AM$4,_Barberos!$B:$B,_Barberos!$A:$A)))</f>
        <v/>
      </c>
      <c r="AN412" s="20" t="str" cm="1">
        <f t="array" ref="AN412">IF(ISERROR(INDEX(Jornadas[id],ROW()-5)),"",INT(SUMIFS(Cortes[importe],Cortes[id_jornada],INDEX(Jornadas[id],ROW()-5),Cortes[id_barbero],LOOKUP($AM$4,Barberos[nombre],Barberos[id]))*(INDEX(Jornadas[comision_barberos],1)/100)))</f>
        <v/>
      </c>
      <c r="AO412" s="20" t="str" cm="1">
        <f t="array" ref="AO412">IF(ISERROR(INDEX(Jornadas[id],ROW()-5)),"",SUMIFS(Cortes[propina],Cortes[id_jornada],INDEX(Jornadas[id],ROW()-5),Cortes[id_barbero],LOOKUP($AM$4,Barberos[nombre],Barberos[id])))</f>
        <v/>
      </c>
      <c r="AP412" s="20" t="str" cm="1">
        <f t="array" ref="AP412">IF(ISERROR(INDEX(Jornadas[id],ROW()-5)),"",SUMIFS(Adelantos[importe],Adelantos[id_jornada],INDEX(Jornadas[id],ROW()-5),Adelantos[id_barbero],LOOKUP($AM$4,Barberos[nombre],Barberos[id])))</f>
        <v/>
      </c>
      <c r="AQ412" s="20" t="str" cm="1">
        <f t="array" ref="AQ412">IF(ISERROR(INDEX(Jornadas[id],ROW()-5)),"",AN412+AO412-AP412)</f>
        <v/>
      </c>
      <c r="AR412" s="1" t="str" cm="1">
        <f t="array" ref="AR412">IF(ISERROR(INDEX(Jornadas[id],ROW()-5)),"",COUNTIFS(_Cortes!$C:$C,INDEX(Jornadas[id],ROW()-5),_Cortes!$B:$B,LOOKUP($AR$4,_Barberos!$B:$B,_Barberos!$A:$A)))</f>
        <v/>
      </c>
      <c r="AS412" s="20" t="str" cm="1">
        <f t="array" ref="AS412">IF(ISERROR(INDEX(Jornadas[id],ROW()-5)),"",INT(SUMIFS(Cortes[importe],Cortes[id_jornada],INDEX(Jornadas[id],ROW()-5),Cortes[id_barbero],LOOKUP($AR$4,Barberos[nombre],Barberos[id]))*(INDEX(Jornadas[comision_barberos],1)/100)))</f>
        <v/>
      </c>
      <c r="AT412" s="20" t="str" cm="1">
        <f t="array" ref="AT412">IF(ISERROR(INDEX(Jornadas[id],ROW()-5)),"",SUMIFS(Cortes[propina],Cortes[id_jornada],INDEX(Jornadas[id],ROW()-5),Cortes[id_barbero],LOOKUP($AR$4,Barberos[nombre],Barberos[id])))</f>
        <v/>
      </c>
      <c r="AU412" s="20" t="str" cm="1">
        <f t="array" ref="AU412">IF(ISERROR(INDEX(Jornadas[id],ROW()-5)),"",SUMIFS(Adelantos[importe],Adelantos[id_jornada],INDEX(Jornadas[id],ROW()-5),Adelantos[id_barbero],LOOKUP($AR$4,Barberos[nombre],Barberos[id])))</f>
        <v/>
      </c>
      <c r="AV412" s="20" t="str" cm="1">
        <f t="array" ref="AV412">IF(ISERROR(INDEX(Jornadas[id],ROW()-5)),"",AS412+AT412-AU412)</f>
        <v/>
      </c>
    </row>
    <row r="413" spans="1:48" ht="15" hidden="1" customHeight="1" x14ac:dyDescent="0.3">
      <c r="A413" s="51" t="str">
        <f t="shared" si="6"/>
        <v/>
      </c>
      <c r="B413" s="52"/>
      <c r="C413" s="36" t="str" cm="1">
        <f t="array" ref="C413">IF(ISERROR(INDEX(Jornadas[id],ROW()-5)),"",INDEX(Jornadas[fecha],ROW()-5))</f>
        <v/>
      </c>
      <c r="D413" s="2" t="str" cm="1">
        <f t="array" ref="D413">IF(ISERROR(INDEX(Jornadas[id],ROW()-5)),"",COUNTIFS(_Cortes!$C:$C,INDEX(Jornadas[id],ROW()-5),_Cortes!$B:$B,LOOKUP($D$4,_Barberos!$B:$B,_Barberos!$A:$A)))</f>
        <v/>
      </c>
      <c r="E413" s="21" t="str" cm="1">
        <f t="array" ref="E413">IF(ISERROR(INDEX(Jornadas[id],ROW()-5)),"",INT(SUMIFS(Cortes[importe],Cortes[id_jornada],INDEX(Jornadas[id],ROW()-5),Cortes[id_barbero],LOOKUP($D$4,Barberos[nombre],Barberos[id]))*(INDEX(Jornadas[comision_barberos],1)/100)))</f>
        <v/>
      </c>
      <c r="F413" s="21" t="str" cm="1">
        <f t="array" ref="F413">IF(ISERROR(INDEX(Jornadas[id],ROW()-5)),"",SUMIFS(Cortes[propina],Cortes[id_jornada],INDEX(Jornadas[id],ROW()-5),Cortes[id_barbero],LOOKUP($D$4,Barberos[nombre],Barberos[id])))</f>
        <v/>
      </c>
      <c r="G413" s="21" t="str" cm="1">
        <f t="array" ref="G413">IF(ISERROR(INDEX(Jornadas[id],ROW()-5)),"",SUMIFS(Adelantos[importe],Adelantos[id_jornada],INDEX(Jornadas[id],ROW()-5),Adelantos[id_barbero],LOOKUP($D$4,Barberos[nombre],Barberos[id])))</f>
        <v/>
      </c>
      <c r="H413" s="21" t="str" cm="1">
        <f t="array" ref="H413">IF(ISERROR(INDEX(Jornadas[id],ROW()-5)),"",E413+F413-G413)</f>
        <v/>
      </c>
      <c r="I413" s="2" t="str" cm="1">
        <f t="array" ref="I413">IF(ISERROR(INDEX(Jornadas[id],ROW()-5)),"",COUNTIFS(_Cortes!$C:$C,INDEX(Jornadas[id],ROW()-5),_Cortes!$B:$B,LOOKUP($I$4,_Barberos!$B:$B,_Barberos!$A:$A)))</f>
        <v/>
      </c>
      <c r="J413" s="21" t="str" cm="1">
        <f t="array" ref="J413">IF(ISERROR(INDEX(Jornadas[id],ROW()-5)),"",INT(SUMIFS(Cortes[importe],Cortes[id_jornada],INDEX(Jornadas[id],ROW()-5),Cortes[id_barbero],LOOKUP($I$4,Barberos[nombre],Barberos[id]))*(INDEX(Jornadas[comision_barberos],1)/100)))</f>
        <v/>
      </c>
      <c r="K413" s="21" t="str" cm="1">
        <f t="array" ref="K413">IF(ISERROR(INDEX(Jornadas[id],ROW()-5)),"",SUMIFS(Cortes[propina],Cortes[id_jornada],INDEX(Jornadas[id],ROW()-5),Cortes[id_barbero],LOOKUP($I$4,Barberos[nombre],Barberos[id])))</f>
        <v/>
      </c>
      <c r="L413" s="21" t="str" cm="1">
        <f t="array" ref="L413">IF(ISERROR(INDEX(Jornadas[id],ROW()-5)),"",SUMIFS(Adelantos[importe],Adelantos[id_jornada],INDEX(Jornadas[id],ROW()-5),Adelantos[id_barbero],LOOKUP($I$4,Barberos[nombre],Barberos[id])))</f>
        <v/>
      </c>
      <c r="M413" s="21" t="str" cm="1">
        <f t="array" ref="M413">IF(ISERROR(INDEX(Jornadas[id],ROW()-5)),"",J413+K413-L413)</f>
        <v/>
      </c>
      <c r="N413" s="2" t="str" cm="1">
        <f t="array" ref="N413">IF(ISERROR(INDEX(Jornadas[id],ROW()-5)),"",COUNTIFS(_Cortes!$C:$C,INDEX(Jornadas[id],ROW()-5),_Cortes!$B:$B,LOOKUP($N$4,_Barberos!$B:$B,_Barberos!$A:$A)))</f>
        <v/>
      </c>
      <c r="O413" s="21" t="str" cm="1">
        <f t="array" ref="O413">IF(ISERROR(INDEX(Jornadas[id],ROW()-5)),"",INT(SUMIFS(Cortes[importe],Cortes[id_jornada],INDEX(Jornadas[id],ROW()-5),Cortes[id_barbero],LOOKUP($N$4,Barberos[nombre],Barberos[id]))*(INDEX(Jornadas[comision_barberos],1)/100)))</f>
        <v/>
      </c>
      <c r="P413" s="21" t="str" cm="1">
        <f t="array" ref="P413">IF(ISERROR(INDEX(Jornadas[id],ROW()-5)),"",SUMIFS(Cortes[propina],Cortes[id_jornada],INDEX(Jornadas[id],ROW()-5),Cortes[id_barbero],LOOKUP($N$4,Barberos[nombre],Barberos[id])))</f>
        <v/>
      </c>
      <c r="Q413" s="21" t="str" cm="1">
        <f t="array" ref="Q413">IF(ISERROR(INDEX(Jornadas[id],ROW()-5)),"",SUMIFS(Adelantos[importe],Adelantos[id_jornada],INDEX(Jornadas[id],ROW()-5),Adelantos[id_barbero],LOOKUP($N$4,Barberos[nombre],Barberos[id])))</f>
        <v/>
      </c>
      <c r="R413" s="21" t="str" cm="1">
        <f t="array" ref="R413">IF(ISERROR(INDEX(Jornadas[id],ROW()-5)),"",O413+P413-Q413)</f>
        <v/>
      </c>
      <c r="S413" s="2" t="str" cm="1">
        <f t="array" ref="S413">IF(ISERROR(INDEX(Jornadas[id],ROW()-5)),"",COUNTIFS(_Cortes!$C:$C,INDEX(Jornadas[id],ROW()-5),_Cortes!$B:$B,LOOKUP($S$4,_Barberos!$B:$B,_Barberos!$A:$A)))</f>
        <v/>
      </c>
      <c r="T413" s="21" t="str" cm="1">
        <f t="array" ref="T413">IF(ISERROR(INDEX(Jornadas[id],ROW()-5)),"",INT(SUMIFS(Cortes[importe],Cortes[id_jornada],INDEX(Jornadas[id],ROW()-5),Cortes[id_barbero],LOOKUP($S$4,Barberos[nombre],Barberos[id]))*(INDEX(Jornadas[comision_barberos],1)/100)))</f>
        <v/>
      </c>
      <c r="U413" s="21" t="str" cm="1">
        <f t="array" ref="U413">IF(ISERROR(INDEX(Jornadas[id],ROW()-5)),"",SUMIFS(Cortes[propina],Cortes[id_jornada],INDEX(Jornadas[id],ROW()-5),Cortes[id_barbero],LOOKUP($S$4,Barberos[nombre],Barberos[id])))</f>
        <v/>
      </c>
      <c r="V413" s="21" t="str" cm="1">
        <f t="array" ref="V413">IF(ISERROR(INDEX(Jornadas[id],ROW()-5)),"",SUMIFS(Adelantos[importe],Adelantos[id_jornada],INDEX(Jornadas[id],ROW()-5),Adelantos[id_barbero],LOOKUP($S$4,Barberos[nombre],Barberos[id])))</f>
        <v/>
      </c>
      <c r="W413" s="21" t="str" cm="1">
        <f t="array" ref="W413">IF(ISERROR(INDEX(Jornadas[id],ROW()-5)),"",T413+U413-V413)</f>
        <v/>
      </c>
      <c r="X413" s="2" t="str" cm="1">
        <f t="array" ref="X413">IF(ISERROR(INDEX(Jornadas[id],ROW()-5)),"",COUNTIFS(_Cortes!$C:$C,INDEX(Jornadas[id],ROW()-5),_Cortes!$B:$B,LOOKUP($X$4,_Barberos!$B:$B,_Barberos!$A:$A)))</f>
        <v/>
      </c>
      <c r="Y413" s="21" t="str" cm="1">
        <f t="array" ref="Y413">IF(ISERROR(INDEX(Jornadas[id],ROW()-5)),"",INT(SUMIFS(Cortes[importe],Cortes[id_jornada],INDEX(Jornadas[id],ROW()-5),Cortes[id_barbero],LOOKUP($X$4,Barberos[nombre],Barberos[id]))*(INDEX(Jornadas[comision_barberos],1)/100)))</f>
        <v/>
      </c>
      <c r="Z413" s="21" t="str" cm="1">
        <f t="array" ref="Z413">IF(ISERROR(INDEX(Jornadas[id],ROW()-5)),"",SUMIFS(Cortes[propina],Cortes[id_jornada],INDEX(Jornadas[id],ROW()-5),Cortes[id_barbero],LOOKUP($X$4,Barberos[nombre],Barberos[id])))</f>
        <v/>
      </c>
      <c r="AA413" s="21" t="str" cm="1">
        <f t="array" ref="AA413">IF(ISERROR(INDEX(Jornadas[id],ROW()-5)),"",SUMIFS(Adelantos[importe],Adelantos[id_jornada],INDEX(Jornadas[id],ROW()-5),Adelantos[id_barbero],LOOKUP($X$4,Barberos[nombre],Barberos[id])))</f>
        <v/>
      </c>
      <c r="AB413" s="21" t="str" cm="1">
        <f t="array" ref="AB413">IF(ISERROR(INDEX(Jornadas[id],ROW()-5)),"",Y413+Z413-AA413)</f>
        <v/>
      </c>
      <c r="AC413" s="2" t="str" cm="1">
        <f t="array" ref="AC413">IF(ISERROR(INDEX(Jornadas[id],ROW()-5)),"",COUNTIFS(_Cortes!$C:$C,INDEX(Jornadas[id],ROW()-5),_Cortes!$B:$B,LOOKUP($AC$4,_Barberos!$B:$B,_Barberos!$A:$A)))</f>
        <v/>
      </c>
      <c r="AD413" s="21" t="str" cm="1">
        <f t="array" ref="AD413">IF(ISERROR(INDEX(Jornadas[id],ROW()-5)),"",INT(SUMIFS(Cortes[importe],Cortes[id_jornada],INDEX(Jornadas[id],ROW()-5),Cortes[id_barbero],LOOKUP($AC$4,Barberos[nombre],Barberos[id]))*(INDEX(Jornadas[comision_barberos],1)/100)))</f>
        <v/>
      </c>
      <c r="AE413" s="21" t="str" cm="1">
        <f t="array" ref="AE413">IF(ISERROR(INDEX(Jornadas[id],ROW()-5)),"",SUMIFS(Cortes[propina],Cortes[id_jornada],INDEX(Jornadas[id],ROW()-5),Cortes[id_barbero],LOOKUP($AC$4,Barberos[nombre],Barberos[id])))</f>
        <v/>
      </c>
      <c r="AF413" s="21" t="str" cm="1">
        <f t="array" ref="AF413">IF(ISERROR(INDEX(Jornadas[id],ROW()-5)),"",SUMIFS(Adelantos[importe],Adelantos[id_jornada],INDEX(Jornadas[id],ROW()-5),Adelantos[id_barbero],LOOKUP($AC$4,Barberos[nombre],Barberos[id])))</f>
        <v/>
      </c>
      <c r="AG413" s="21" t="str" cm="1">
        <f t="array" ref="AG413">IF(ISERROR(INDEX(Jornadas[id],ROW()-5)),"",AD413+AE413-AF413)</f>
        <v/>
      </c>
      <c r="AH413" s="2" t="str" cm="1">
        <f t="array" ref="AH413">IF(ISERROR(INDEX(Jornadas[id],ROW()-5)),"",COUNTIFS(_Cortes!$C:$C,INDEX(Jornadas[id],ROW()-5),_Cortes!$B:$B,LOOKUP($AH$4,_Barberos!$B:$B,_Barberos!$A:$A)))</f>
        <v/>
      </c>
      <c r="AI413" s="21" t="str" cm="1">
        <f t="array" ref="AI413">IF(ISERROR(INDEX(Jornadas[id],ROW()-5)),"",INT(SUMIFS(Cortes[importe],Cortes[id_jornada],INDEX(Jornadas[id],ROW()-5),Cortes[id_barbero],LOOKUP($AH$4,Barberos[nombre],Barberos[id]))*(INDEX(Jornadas[comision_barberos],1)/100)))</f>
        <v/>
      </c>
      <c r="AJ413" s="21" t="str" cm="1">
        <f t="array" ref="AJ413">IF(ISERROR(INDEX(Jornadas[id],ROW()-5)),"",SUMIFS(Cortes[propina],Cortes[id_jornada],INDEX(Jornadas[id],ROW()-5),Cortes[id_barbero],LOOKUP($AH$4,Barberos[nombre],Barberos[id])))</f>
        <v/>
      </c>
      <c r="AK413" s="21" t="str" cm="1">
        <f t="array" ref="AK413">IF(ISERROR(INDEX(Jornadas[id],ROW()-5)),"",SUMIFS(Adelantos[importe],Adelantos[id_jornada],INDEX(Jornadas[id],ROW()-5),Adelantos[id_barbero],LOOKUP($AH$4,Barberos[nombre],Barberos[id])))</f>
        <v/>
      </c>
      <c r="AL413" s="21" t="str" cm="1">
        <f t="array" ref="AL413">IF(ISERROR(INDEX(Jornadas[id],ROW()-5)),"",AI413+AJ413-AK413)</f>
        <v/>
      </c>
      <c r="AM413" s="2" t="str" cm="1">
        <f t="array" ref="AM413">IF(ISERROR(INDEX(Jornadas[id],ROW()-5)),"",COUNTIFS(_Cortes!$C:$C,INDEX(Jornadas[id],ROW()-5),_Cortes!$B:$B,LOOKUP($AM$4,_Barberos!$B:$B,_Barberos!$A:$A)))</f>
        <v/>
      </c>
      <c r="AN413" s="21" t="str" cm="1">
        <f t="array" ref="AN413">IF(ISERROR(INDEX(Jornadas[id],ROW()-5)),"",INT(SUMIFS(Cortes[importe],Cortes[id_jornada],INDEX(Jornadas[id],ROW()-5),Cortes[id_barbero],LOOKUP($AM$4,Barberos[nombre],Barberos[id]))*(INDEX(Jornadas[comision_barberos],1)/100)))</f>
        <v/>
      </c>
      <c r="AO413" s="21" t="str" cm="1">
        <f t="array" ref="AO413">IF(ISERROR(INDEX(Jornadas[id],ROW()-5)),"",SUMIFS(Cortes[propina],Cortes[id_jornada],INDEX(Jornadas[id],ROW()-5),Cortes[id_barbero],LOOKUP($AM$4,Barberos[nombre],Barberos[id])))</f>
        <v/>
      </c>
      <c r="AP413" s="21" t="str" cm="1">
        <f t="array" ref="AP413">IF(ISERROR(INDEX(Jornadas[id],ROW()-5)),"",SUMIFS(Adelantos[importe],Adelantos[id_jornada],INDEX(Jornadas[id],ROW()-5),Adelantos[id_barbero],LOOKUP($AM$4,Barberos[nombre],Barberos[id])))</f>
        <v/>
      </c>
      <c r="AQ413" s="21" t="str" cm="1">
        <f t="array" ref="AQ413">IF(ISERROR(INDEX(Jornadas[id],ROW()-5)),"",AN413+AO413-AP413)</f>
        <v/>
      </c>
      <c r="AR413" s="2" t="str" cm="1">
        <f t="array" ref="AR413">IF(ISERROR(INDEX(Jornadas[id],ROW()-5)),"",COUNTIFS(_Cortes!$C:$C,INDEX(Jornadas[id],ROW()-5),_Cortes!$B:$B,LOOKUP($AR$4,_Barberos!$B:$B,_Barberos!$A:$A)))</f>
        <v/>
      </c>
      <c r="AS413" s="21" t="str" cm="1">
        <f t="array" ref="AS413">IF(ISERROR(INDEX(Jornadas[id],ROW()-5)),"",INT(SUMIFS(Cortes[importe],Cortes[id_jornada],INDEX(Jornadas[id],ROW()-5),Cortes[id_barbero],LOOKUP($AR$4,Barberos[nombre],Barberos[id]))*(INDEX(Jornadas[comision_barberos],1)/100)))</f>
        <v/>
      </c>
      <c r="AT413" s="21" t="str" cm="1">
        <f t="array" ref="AT413">IF(ISERROR(INDEX(Jornadas[id],ROW()-5)),"",SUMIFS(Cortes[propina],Cortes[id_jornada],INDEX(Jornadas[id],ROW()-5),Cortes[id_barbero],LOOKUP($AR$4,Barberos[nombre],Barberos[id])))</f>
        <v/>
      </c>
      <c r="AU413" s="21" t="str" cm="1">
        <f t="array" ref="AU413">IF(ISERROR(INDEX(Jornadas[id],ROW()-5)),"",SUMIFS(Adelantos[importe],Adelantos[id_jornada],INDEX(Jornadas[id],ROW()-5),Adelantos[id_barbero],LOOKUP($AR$4,Barberos[nombre],Barberos[id])))</f>
        <v/>
      </c>
      <c r="AV413" s="21" t="str" cm="1">
        <f t="array" ref="AV413">IF(ISERROR(INDEX(Jornadas[id],ROW()-5)),"",AS413+AT413-AU413)</f>
        <v/>
      </c>
    </row>
    <row r="414" spans="1:48" ht="15" hidden="1" customHeight="1" x14ac:dyDescent="0.3">
      <c r="A414" s="53" t="str">
        <f t="shared" si="6"/>
        <v/>
      </c>
      <c r="B414" s="54"/>
      <c r="C414" s="38" t="str" cm="1">
        <f t="array" ref="C414">IF(ISERROR(INDEX(Jornadas[id],ROW()-5)),"",INDEX(Jornadas[fecha],ROW()-5))</f>
        <v/>
      </c>
      <c r="D414" s="1" t="str" cm="1">
        <f t="array" ref="D414">IF(ISERROR(INDEX(Jornadas[id],ROW()-5)),"",COUNTIFS(_Cortes!$C:$C,INDEX(Jornadas[id],ROW()-5),_Cortes!$B:$B,LOOKUP($D$4,_Barberos!$B:$B,_Barberos!$A:$A)))</f>
        <v/>
      </c>
      <c r="E414" s="20" t="str" cm="1">
        <f t="array" ref="E414">IF(ISERROR(INDEX(Jornadas[id],ROW()-5)),"",INT(SUMIFS(Cortes[importe],Cortes[id_jornada],INDEX(Jornadas[id],ROW()-5),Cortes[id_barbero],LOOKUP($D$4,Barberos[nombre],Barberos[id]))*(INDEX(Jornadas[comision_barberos],1)/100)))</f>
        <v/>
      </c>
      <c r="F414" s="20" t="str" cm="1">
        <f t="array" ref="F414">IF(ISERROR(INDEX(Jornadas[id],ROW()-5)),"",SUMIFS(Cortes[propina],Cortes[id_jornada],INDEX(Jornadas[id],ROW()-5),Cortes[id_barbero],LOOKUP($D$4,Barberos[nombre],Barberos[id])))</f>
        <v/>
      </c>
      <c r="G414" s="20" t="str" cm="1">
        <f t="array" ref="G414">IF(ISERROR(INDEX(Jornadas[id],ROW()-5)),"",SUMIFS(Adelantos[importe],Adelantos[id_jornada],INDEX(Jornadas[id],ROW()-5),Adelantos[id_barbero],LOOKUP($D$4,Barberos[nombre],Barberos[id])))</f>
        <v/>
      </c>
      <c r="H414" s="20" t="str" cm="1">
        <f t="array" ref="H414">IF(ISERROR(INDEX(Jornadas[id],ROW()-5)),"",E414+F414-G414)</f>
        <v/>
      </c>
      <c r="I414" s="1" t="str" cm="1">
        <f t="array" ref="I414">IF(ISERROR(INDEX(Jornadas[id],ROW()-5)),"",COUNTIFS(_Cortes!$C:$C,INDEX(Jornadas[id],ROW()-5),_Cortes!$B:$B,LOOKUP($I$4,_Barberos!$B:$B,_Barberos!$A:$A)))</f>
        <v/>
      </c>
      <c r="J414" s="20" t="str" cm="1">
        <f t="array" ref="J414">IF(ISERROR(INDEX(Jornadas[id],ROW()-5)),"",INT(SUMIFS(Cortes[importe],Cortes[id_jornada],INDEX(Jornadas[id],ROW()-5),Cortes[id_barbero],LOOKUP($I$4,Barberos[nombre],Barberos[id]))*(INDEX(Jornadas[comision_barberos],1)/100)))</f>
        <v/>
      </c>
      <c r="K414" s="20" t="str" cm="1">
        <f t="array" ref="K414">IF(ISERROR(INDEX(Jornadas[id],ROW()-5)),"",SUMIFS(Cortes[propina],Cortes[id_jornada],INDEX(Jornadas[id],ROW()-5),Cortes[id_barbero],LOOKUP($I$4,Barberos[nombre],Barberos[id])))</f>
        <v/>
      </c>
      <c r="L414" s="20" t="str" cm="1">
        <f t="array" ref="L414">IF(ISERROR(INDEX(Jornadas[id],ROW()-5)),"",SUMIFS(Adelantos[importe],Adelantos[id_jornada],INDEX(Jornadas[id],ROW()-5),Adelantos[id_barbero],LOOKUP($I$4,Barberos[nombre],Barberos[id])))</f>
        <v/>
      </c>
      <c r="M414" s="20" t="str" cm="1">
        <f t="array" ref="M414">IF(ISERROR(INDEX(Jornadas[id],ROW()-5)),"",J414+K414-L414)</f>
        <v/>
      </c>
      <c r="N414" s="1" t="str" cm="1">
        <f t="array" ref="N414">IF(ISERROR(INDEX(Jornadas[id],ROW()-5)),"",COUNTIFS(_Cortes!$C:$C,INDEX(Jornadas[id],ROW()-5),_Cortes!$B:$B,LOOKUP($N$4,_Barberos!$B:$B,_Barberos!$A:$A)))</f>
        <v/>
      </c>
      <c r="O414" s="20" t="str" cm="1">
        <f t="array" ref="O414">IF(ISERROR(INDEX(Jornadas[id],ROW()-5)),"",INT(SUMIFS(Cortes[importe],Cortes[id_jornada],INDEX(Jornadas[id],ROW()-5),Cortes[id_barbero],LOOKUP($N$4,Barberos[nombre],Barberos[id]))*(INDEX(Jornadas[comision_barberos],1)/100)))</f>
        <v/>
      </c>
      <c r="P414" s="20" t="str" cm="1">
        <f t="array" ref="P414">IF(ISERROR(INDEX(Jornadas[id],ROW()-5)),"",SUMIFS(Cortes[propina],Cortes[id_jornada],INDEX(Jornadas[id],ROW()-5),Cortes[id_barbero],LOOKUP($N$4,Barberos[nombre],Barberos[id])))</f>
        <v/>
      </c>
      <c r="Q414" s="20" t="str" cm="1">
        <f t="array" ref="Q414">IF(ISERROR(INDEX(Jornadas[id],ROW()-5)),"",SUMIFS(Adelantos[importe],Adelantos[id_jornada],INDEX(Jornadas[id],ROW()-5),Adelantos[id_barbero],LOOKUP($N$4,Barberos[nombre],Barberos[id])))</f>
        <v/>
      </c>
      <c r="R414" s="20" t="str" cm="1">
        <f t="array" ref="R414">IF(ISERROR(INDEX(Jornadas[id],ROW()-5)),"",O414+P414-Q414)</f>
        <v/>
      </c>
      <c r="S414" s="1" t="str" cm="1">
        <f t="array" ref="S414">IF(ISERROR(INDEX(Jornadas[id],ROW()-5)),"",COUNTIFS(_Cortes!$C:$C,INDEX(Jornadas[id],ROW()-5),_Cortes!$B:$B,LOOKUP($S$4,_Barberos!$B:$B,_Barberos!$A:$A)))</f>
        <v/>
      </c>
      <c r="T414" s="20" t="str" cm="1">
        <f t="array" ref="T414">IF(ISERROR(INDEX(Jornadas[id],ROW()-5)),"",INT(SUMIFS(Cortes[importe],Cortes[id_jornada],INDEX(Jornadas[id],ROW()-5),Cortes[id_barbero],LOOKUP($S$4,Barberos[nombre],Barberos[id]))*(INDEX(Jornadas[comision_barberos],1)/100)))</f>
        <v/>
      </c>
      <c r="U414" s="20" t="str" cm="1">
        <f t="array" ref="U414">IF(ISERROR(INDEX(Jornadas[id],ROW()-5)),"",SUMIFS(Cortes[propina],Cortes[id_jornada],INDEX(Jornadas[id],ROW()-5),Cortes[id_barbero],LOOKUP($S$4,Barberos[nombre],Barberos[id])))</f>
        <v/>
      </c>
      <c r="V414" s="20" t="str" cm="1">
        <f t="array" ref="V414">IF(ISERROR(INDEX(Jornadas[id],ROW()-5)),"",SUMIFS(Adelantos[importe],Adelantos[id_jornada],INDEX(Jornadas[id],ROW()-5),Adelantos[id_barbero],LOOKUP($S$4,Barberos[nombre],Barberos[id])))</f>
        <v/>
      </c>
      <c r="W414" s="20" t="str" cm="1">
        <f t="array" ref="W414">IF(ISERROR(INDEX(Jornadas[id],ROW()-5)),"",T414+U414-V414)</f>
        <v/>
      </c>
      <c r="X414" s="1" t="str" cm="1">
        <f t="array" ref="X414">IF(ISERROR(INDEX(Jornadas[id],ROW()-5)),"",COUNTIFS(_Cortes!$C:$C,INDEX(Jornadas[id],ROW()-5),_Cortes!$B:$B,LOOKUP($X$4,_Barberos!$B:$B,_Barberos!$A:$A)))</f>
        <v/>
      </c>
      <c r="Y414" s="20" t="str" cm="1">
        <f t="array" ref="Y414">IF(ISERROR(INDEX(Jornadas[id],ROW()-5)),"",INT(SUMIFS(Cortes[importe],Cortes[id_jornada],INDEX(Jornadas[id],ROW()-5),Cortes[id_barbero],LOOKUP($X$4,Barberos[nombre],Barberos[id]))*(INDEX(Jornadas[comision_barberos],1)/100)))</f>
        <v/>
      </c>
      <c r="Z414" s="20" t="str" cm="1">
        <f t="array" ref="Z414">IF(ISERROR(INDEX(Jornadas[id],ROW()-5)),"",SUMIFS(Cortes[propina],Cortes[id_jornada],INDEX(Jornadas[id],ROW()-5),Cortes[id_barbero],LOOKUP($X$4,Barberos[nombre],Barberos[id])))</f>
        <v/>
      </c>
      <c r="AA414" s="20" t="str" cm="1">
        <f t="array" ref="AA414">IF(ISERROR(INDEX(Jornadas[id],ROW()-5)),"",SUMIFS(Adelantos[importe],Adelantos[id_jornada],INDEX(Jornadas[id],ROW()-5),Adelantos[id_barbero],LOOKUP($X$4,Barberos[nombre],Barberos[id])))</f>
        <v/>
      </c>
      <c r="AB414" s="20" t="str" cm="1">
        <f t="array" ref="AB414">IF(ISERROR(INDEX(Jornadas[id],ROW()-5)),"",Y414+Z414-AA414)</f>
        <v/>
      </c>
      <c r="AC414" s="1" t="str" cm="1">
        <f t="array" ref="AC414">IF(ISERROR(INDEX(Jornadas[id],ROW()-5)),"",COUNTIFS(_Cortes!$C:$C,INDEX(Jornadas[id],ROW()-5),_Cortes!$B:$B,LOOKUP($AC$4,_Barberos!$B:$B,_Barberos!$A:$A)))</f>
        <v/>
      </c>
      <c r="AD414" s="20" t="str" cm="1">
        <f t="array" ref="AD414">IF(ISERROR(INDEX(Jornadas[id],ROW()-5)),"",INT(SUMIFS(Cortes[importe],Cortes[id_jornada],INDEX(Jornadas[id],ROW()-5),Cortes[id_barbero],LOOKUP($AC$4,Barberos[nombre],Barberos[id]))*(INDEX(Jornadas[comision_barberos],1)/100)))</f>
        <v/>
      </c>
      <c r="AE414" s="20" t="str" cm="1">
        <f t="array" ref="AE414">IF(ISERROR(INDEX(Jornadas[id],ROW()-5)),"",SUMIFS(Cortes[propina],Cortes[id_jornada],INDEX(Jornadas[id],ROW()-5),Cortes[id_barbero],LOOKUP($AC$4,Barberos[nombre],Barberos[id])))</f>
        <v/>
      </c>
      <c r="AF414" s="20" t="str" cm="1">
        <f t="array" ref="AF414">IF(ISERROR(INDEX(Jornadas[id],ROW()-5)),"",SUMIFS(Adelantos[importe],Adelantos[id_jornada],INDEX(Jornadas[id],ROW()-5),Adelantos[id_barbero],LOOKUP($AC$4,Barberos[nombre],Barberos[id])))</f>
        <v/>
      </c>
      <c r="AG414" s="20" t="str" cm="1">
        <f t="array" ref="AG414">IF(ISERROR(INDEX(Jornadas[id],ROW()-5)),"",AD414+AE414-AF414)</f>
        <v/>
      </c>
      <c r="AH414" s="1" t="str" cm="1">
        <f t="array" ref="AH414">IF(ISERROR(INDEX(Jornadas[id],ROW()-5)),"",COUNTIFS(_Cortes!$C:$C,INDEX(Jornadas[id],ROW()-5),_Cortes!$B:$B,LOOKUP($AH$4,_Barberos!$B:$B,_Barberos!$A:$A)))</f>
        <v/>
      </c>
      <c r="AI414" s="20" t="str" cm="1">
        <f t="array" ref="AI414">IF(ISERROR(INDEX(Jornadas[id],ROW()-5)),"",INT(SUMIFS(Cortes[importe],Cortes[id_jornada],INDEX(Jornadas[id],ROW()-5),Cortes[id_barbero],LOOKUP($AH$4,Barberos[nombre],Barberos[id]))*(INDEX(Jornadas[comision_barberos],1)/100)))</f>
        <v/>
      </c>
      <c r="AJ414" s="20" t="str" cm="1">
        <f t="array" ref="AJ414">IF(ISERROR(INDEX(Jornadas[id],ROW()-5)),"",SUMIFS(Cortes[propina],Cortes[id_jornada],INDEX(Jornadas[id],ROW()-5),Cortes[id_barbero],LOOKUP($AH$4,Barberos[nombre],Barberos[id])))</f>
        <v/>
      </c>
      <c r="AK414" s="20" t="str" cm="1">
        <f t="array" ref="AK414">IF(ISERROR(INDEX(Jornadas[id],ROW()-5)),"",SUMIFS(Adelantos[importe],Adelantos[id_jornada],INDEX(Jornadas[id],ROW()-5),Adelantos[id_barbero],LOOKUP($AH$4,Barberos[nombre],Barberos[id])))</f>
        <v/>
      </c>
      <c r="AL414" s="20" t="str" cm="1">
        <f t="array" ref="AL414">IF(ISERROR(INDEX(Jornadas[id],ROW()-5)),"",AI414+AJ414-AK414)</f>
        <v/>
      </c>
      <c r="AM414" s="1" t="str" cm="1">
        <f t="array" ref="AM414">IF(ISERROR(INDEX(Jornadas[id],ROW()-5)),"",COUNTIFS(_Cortes!$C:$C,INDEX(Jornadas[id],ROW()-5),_Cortes!$B:$B,LOOKUP($AM$4,_Barberos!$B:$B,_Barberos!$A:$A)))</f>
        <v/>
      </c>
      <c r="AN414" s="20" t="str" cm="1">
        <f t="array" ref="AN414">IF(ISERROR(INDEX(Jornadas[id],ROW()-5)),"",INT(SUMIFS(Cortes[importe],Cortes[id_jornada],INDEX(Jornadas[id],ROW()-5),Cortes[id_barbero],LOOKUP($AM$4,Barberos[nombre],Barberos[id]))*(INDEX(Jornadas[comision_barberos],1)/100)))</f>
        <v/>
      </c>
      <c r="AO414" s="20" t="str" cm="1">
        <f t="array" ref="AO414">IF(ISERROR(INDEX(Jornadas[id],ROW()-5)),"",SUMIFS(Cortes[propina],Cortes[id_jornada],INDEX(Jornadas[id],ROW()-5),Cortes[id_barbero],LOOKUP($AM$4,Barberos[nombre],Barberos[id])))</f>
        <v/>
      </c>
      <c r="AP414" s="20" t="str" cm="1">
        <f t="array" ref="AP414">IF(ISERROR(INDEX(Jornadas[id],ROW()-5)),"",SUMIFS(Adelantos[importe],Adelantos[id_jornada],INDEX(Jornadas[id],ROW()-5),Adelantos[id_barbero],LOOKUP($AM$4,Barberos[nombre],Barberos[id])))</f>
        <v/>
      </c>
      <c r="AQ414" s="20" t="str" cm="1">
        <f t="array" ref="AQ414">IF(ISERROR(INDEX(Jornadas[id],ROW()-5)),"",AN414+AO414-AP414)</f>
        <v/>
      </c>
      <c r="AR414" s="1" t="str" cm="1">
        <f t="array" ref="AR414">IF(ISERROR(INDEX(Jornadas[id],ROW()-5)),"",COUNTIFS(_Cortes!$C:$C,INDEX(Jornadas[id],ROW()-5),_Cortes!$B:$B,LOOKUP($AR$4,_Barberos!$B:$B,_Barberos!$A:$A)))</f>
        <v/>
      </c>
      <c r="AS414" s="20" t="str" cm="1">
        <f t="array" ref="AS414">IF(ISERROR(INDEX(Jornadas[id],ROW()-5)),"",INT(SUMIFS(Cortes[importe],Cortes[id_jornada],INDEX(Jornadas[id],ROW()-5),Cortes[id_barbero],LOOKUP($AR$4,Barberos[nombre],Barberos[id]))*(INDEX(Jornadas[comision_barberos],1)/100)))</f>
        <v/>
      </c>
      <c r="AT414" s="20" t="str" cm="1">
        <f t="array" ref="AT414">IF(ISERROR(INDEX(Jornadas[id],ROW()-5)),"",SUMIFS(Cortes[propina],Cortes[id_jornada],INDEX(Jornadas[id],ROW()-5),Cortes[id_barbero],LOOKUP($AR$4,Barberos[nombre],Barberos[id])))</f>
        <v/>
      </c>
      <c r="AU414" s="20" t="str" cm="1">
        <f t="array" ref="AU414">IF(ISERROR(INDEX(Jornadas[id],ROW()-5)),"",SUMIFS(Adelantos[importe],Adelantos[id_jornada],INDEX(Jornadas[id],ROW()-5),Adelantos[id_barbero],LOOKUP($AR$4,Barberos[nombre],Barberos[id])))</f>
        <v/>
      </c>
      <c r="AV414" s="20" t="str" cm="1">
        <f t="array" ref="AV414">IF(ISERROR(INDEX(Jornadas[id],ROW()-5)),"",AS414+AT414-AU414)</f>
        <v/>
      </c>
    </row>
    <row r="415" spans="1:48" ht="15" hidden="1" customHeight="1" x14ac:dyDescent="0.3">
      <c r="A415" s="51" t="str">
        <f t="shared" si="6"/>
        <v/>
      </c>
      <c r="B415" s="52"/>
      <c r="C415" s="36" t="str" cm="1">
        <f t="array" ref="C415">IF(ISERROR(INDEX(Jornadas[id],ROW()-5)),"",INDEX(Jornadas[fecha],ROW()-5))</f>
        <v/>
      </c>
      <c r="D415" s="2" t="str" cm="1">
        <f t="array" ref="D415">IF(ISERROR(INDEX(Jornadas[id],ROW()-5)),"",COUNTIFS(_Cortes!$C:$C,INDEX(Jornadas[id],ROW()-5),_Cortes!$B:$B,LOOKUP($D$4,_Barberos!$B:$B,_Barberos!$A:$A)))</f>
        <v/>
      </c>
      <c r="E415" s="21" t="str" cm="1">
        <f t="array" ref="E415">IF(ISERROR(INDEX(Jornadas[id],ROW()-5)),"",INT(SUMIFS(Cortes[importe],Cortes[id_jornada],INDEX(Jornadas[id],ROW()-5),Cortes[id_barbero],LOOKUP($D$4,Barberos[nombre],Barberos[id]))*(INDEX(Jornadas[comision_barberos],1)/100)))</f>
        <v/>
      </c>
      <c r="F415" s="21" t="str" cm="1">
        <f t="array" ref="F415">IF(ISERROR(INDEX(Jornadas[id],ROW()-5)),"",SUMIFS(Cortes[propina],Cortes[id_jornada],INDEX(Jornadas[id],ROW()-5),Cortes[id_barbero],LOOKUP($D$4,Barberos[nombre],Barberos[id])))</f>
        <v/>
      </c>
      <c r="G415" s="21" t="str" cm="1">
        <f t="array" ref="G415">IF(ISERROR(INDEX(Jornadas[id],ROW()-5)),"",SUMIFS(Adelantos[importe],Adelantos[id_jornada],INDEX(Jornadas[id],ROW()-5),Adelantos[id_barbero],LOOKUP($D$4,Barberos[nombre],Barberos[id])))</f>
        <v/>
      </c>
      <c r="H415" s="21" t="str" cm="1">
        <f t="array" ref="H415">IF(ISERROR(INDEX(Jornadas[id],ROW()-5)),"",E415+F415-G415)</f>
        <v/>
      </c>
      <c r="I415" s="2" t="str" cm="1">
        <f t="array" ref="I415">IF(ISERROR(INDEX(Jornadas[id],ROW()-5)),"",COUNTIFS(_Cortes!$C:$C,INDEX(Jornadas[id],ROW()-5),_Cortes!$B:$B,LOOKUP($I$4,_Barberos!$B:$B,_Barberos!$A:$A)))</f>
        <v/>
      </c>
      <c r="J415" s="21" t="str" cm="1">
        <f t="array" ref="J415">IF(ISERROR(INDEX(Jornadas[id],ROW()-5)),"",INT(SUMIFS(Cortes[importe],Cortes[id_jornada],INDEX(Jornadas[id],ROW()-5),Cortes[id_barbero],LOOKUP($I$4,Barberos[nombre],Barberos[id]))*(INDEX(Jornadas[comision_barberos],1)/100)))</f>
        <v/>
      </c>
      <c r="K415" s="21" t="str" cm="1">
        <f t="array" ref="K415">IF(ISERROR(INDEX(Jornadas[id],ROW()-5)),"",SUMIFS(Cortes[propina],Cortes[id_jornada],INDEX(Jornadas[id],ROW()-5),Cortes[id_barbero],LOOKUP($I$4,Barberos[nombre],Barberos[id])))</f>
        <v/>
      </c>
      <c r="L415" s="21" t="str" cm="1">
        <f t="array" ref="L415">IF(ISERROR(INDEX(Jornadas[id],ROW()-5)),"",SUMIFS(Adelantos[importe],Adelantos[id_jornada],INDEX(Jornadas[id],ROW()-5),Adelantos[id_barbero],LOOKUP($I$4,Barberos[nombre],Barberos[id])))</f>
        <v/>
      </c>
      <c r="M415" s="21" t="str" cm="1">
        <f t="array" ref="M415">IF(ISERROR(INDEX(Jornadas[id],ROW()-5)),"",J415+K415-L415)</f>
        <v/>
      </c>
      <c r="N415" s="2" t="str" cm="1">
        <f t="array" ref="N415">IF(ISERROR(INDEX(Jornadas[id],ROW()-5)),"",COUNTIFS(_Cortes!$C:$C,INDEX(Jornadas[id],ROW()-5),_Cortes!$B:$B,LOOKUP($N$4,_Barberos!$B:$B,_Barberos!$A:$A)))</f>
        <v/>
      </c>
      <c r="O415" s="21" t="str" cm="1">
        <f t="array" ref="O415">IF(ISERROR(INDEX(Jornadas[id],ROW()-5)),"",INT(SUMIFS(Cortes[importe],Cortes[id_jornada],INDEX(Jornadas[id],ROW()-5),Cortes[id_barbero],LOOKUP($N$4,Barberos[nombre],Barberos[id]))*(INDEX(Jornadas[comision_barberos],1)/100)))</f>
        <v/>
      </c>
      <c r="P415" s="21" t="str" cm="1">
        <f t="array" ref="P415">IF(ISERROR(INDEX(Jornadas[id],ROW()-5)),"",SUMIFS(Cortes[propina],Cortes[id_jornada],INDEX(Jornadas[id],ROW()-5),Cortes[id_barbero],LOOKUP($N$4,Barberos[nombre],Barberos[id])))</f>
        <v/>
      </c>
      <c r="Q415" s="21" t="str" cm="1">
        <f t="array" ref="Q415">IF(ISERROR(INDEX(Jornadas[id],ROW()-5)),"",SUMIFS(Adelantos[importe],Adelantos[id_jornada],INDEX(Jornadas[id],ROW()-5),Adelantos[id_barbero],LOOKUP($N$4,Barberos[nombre],Barberos[id])))</f>
        <v/>
      </c>
      <c r="R415" s="21" t="str" cm="1">
        <f t="array" ref="R415">IF(ISERROR(INDEX(Jornadas[id],ROW()-5)),"",O415+P415-Q415)</f>
        <v/>
      </c>
      <c r="S415" s="2" t="str" cm="1">
        <f t="array" ref="S415">IF(ISERROR(INDEX(Jornadas[id],ROW()-5)),"",COUNTIFS(_Cortes!$C:$C,INDEX(Jornadas[id],ROW()-5),_Cortes!$B:$B,LOOKUP($S$4,_Barberos!$B:$B,_Barberos!$A:$A)))</f>
        <v/>
      </c>
      <c r="T415" s="21" t="str" cm="1">
        <f t="array" ref="T415">IF(ISERROR(INDEX(Jornadas[id],ROW()-5)),"",INT(SUMIFS(Cortes[importe],Cortes[id_jornada],INDEX(Jornadas[id],ROW()-5),Cortes[id_barbero],LOOKUP($S$4,Barberos[nombre],Barberos[id]))*(INDEX(Jornadas[comision_barberos],1)/100)))</f>
        <v/>
      </c>
      <c r="U415" s="21" t="str" cm="1">
        <f t="array" ref="U415">IF(ISERROR(INDEX(Jornadas[id],ROW()-5)),"",SUMIFS(Cortes[propina],Cortes[id_jornada],INDEX(Jornadas[id],ROW()-5),Cortes[id_barbero],LOOKUP($S$4,Barberos[nombre],Barberos[id])))</f>
        <v/>
      </c>
      <c r="V415" s="21" t="str" cm="1">
        <f t="array" ref="V415">IF(ISERROR(INDEX(Jornadas[id],ROW()-5)),"",SUMIFS(Adelantos[importe],Adelantos[id_jornada],INDEX(Jornadas[id],ROW()-5),Adelantos[id_barbero],LOOKUP($S$4,Barberos[nombre],Barberos[id])))</f>
        <v/>
      </c>
      <c r="W415" s="21" t="str" cm="1">
        <f t="array" ref="W415">IF(ISERROR(INDEX(Jornadas[id],ROW()-5)),"",T415+U415-V415)</f>
        <v/>
      </c>
      <c r="X415" s="2" t="str" cm="1">
        <f t="array" ref="X415">IF(ISERROR(INDEX(Jornadas[id],ROW()-5)),"",COUNTIFS(_Cortes!$C:$C,INDEX(Jornadas[id],ROW()-5),_Cortes!$B:$B,LOOKUP($X$4,_Barberos!$B:$B,_Barberos!$A:$A)))</f>
        <v/>
      </c>
      <c r="Y415" s="21" t="str" cm="1">
        <f t="array" ref="Y415">IF(ISERROR(INDEX(Jornadas[id],ROW()-5)),"",INT(SUMIFS(Cortes[importe],Cortes[id_jornada],INDEX(Jornadas[id],ROW()-5),Cortes[id_barbero],LOOKUP($X$4,Barberos[nombre],Barberos[id]))*(INDEX(Jornadas[comision_barberos],1)/100)))</f>
        <v/>
      </c>
      <c r="Z415" s="21" t="str" cm="1">
        <f t="array" ref="Z415">IF(ISERROR(INDEX(Jornadas[id],ROW()-5)),"",SUMIFS(Cortes[propina],Cortes[id_jornada],INDEX(Jornadas[id],ROW()-5),Cortes[id_barbero],LOOKUP($X$4,Barberos[nombre],Barberos[id])))</f>
        <v/>
      </c>
      <c r="AA415" s="21" t="str" cm="1">
        <f t="array" ref="AA415">IF(ISERROR(INDEX(Jornadas[id],ROW()-5)),"",SUMIFS(Adelantos[importe],Adelantos[id_jornada],INDEX(Jornadas[id],ROW()-5),Adelantos[id_barbero],LOOKUP($X$4,Barberos[nombre],Barberos[id])))</f>
        <v/>
      </c>
      <c r="AB415" s="21" t="str" cm="1">
        <f t="array" ref="AB415">IF(ISERROR(INDEX(Jornadas[id],ROW()-5)),"",Y415+Z415-AA415)</f>
        <v/>
      </c>
      <c r="AC415" s="2" t="str" cm="1">
        <f t="array" ref="AC415">IF(ISERROR(INDEX(Jornadas[id],ROW()-5)),"",COUNTIFS(_Cortes!$C:$C,INDEX(Jornadas[id],ROW()-5),_Cortes!$B:$B,LOOKUP($AC$4,_Barberos!$B:$B,_Barberos!$A:$A)))</f>
        <v/>
      </c>
      <c r="AD415" s="21" t="str" cm="1">
        <f t="array" ref="AD415">IF(ISERROR(INDEX(Jornadas[id],ROW()-5)),"",INT(SUMIFS(Cortes[importe],Cortes[id_jornada],INDEX(Jornadas[id],ROW()-5),Cortes[id_barbero],LOOKUP($AC$4,Barberos[nombre],Barberos[id]))*(INDEX(Jornadas[comision_barberos],1)/100)))</f>
        <v/>
      </c>
      <c r="AE415" s="21" t="str" cm="1">
        <f t="array" ref="AE415">IF(ISERROR(INDEX(Jornadas[id],ROW()-5)),"",SUMIFS(Cortes[propina],Cortes[id_jornada],INDEX(Jornadas[id],ROW()-5),Cortes[id_barbero],LOOKUP($AC$4,Barberos[nombre],Barberos[id])))</f>
        <v/>
      </c>
      <c r="AF415" s="21" t="str" cm="1">
        <f t="array" ref="AF415">IF(ISERROR(INDEX(Jornadas[id],ROW()-5)),"",SUMIFS(Adelantos[importe],Adelantos[id_jornada],INDEX(Jornadas[id],ROW()-5),Adelantos[id_barbero],LOOKUP($AC$4,Barberos[nombre],Barberos[id])))</f>
        <v/>
      </c>
      <c r="AG415" s="21" t="str" cm="1">
        <f t="array" ref="AG415">IF(ISERROR(INDEX(Jornadas[id],ROW()-5)),"",AD415+AE415-AF415)</f>
        <v/>
      </c>
      <c r="AH415" s="2" t="str" cm="1">
        <f t="array" ref="AH415">IF(ISERROR(INDEX(Jornadas[id],ROW()-5)),"",COUNTIFS(_Cortes!$C:$C,INDEX(Jornadas[id],ROW()-5),_Cortes!$B:$B,LOOKUP($AH$4,_Barberos!$B:$B,_Barberos!$A:$A)))</f>
        <v/>
      </c>
      <c r="AI415" s="21" t="str" cm="1">
        <f t="array" ref="AI415">IF(ISERROR(INDEX(Jornadas[id],ROW()-5)),"",INT(SUMIFS(Cortes[importe],Cortes[id_jornada],INDEX(Jornadas[id],ROW()-5),Cortes[id_barbero],LOOKUP($AH$4,Barberos[nombre],Barberos[id]))*(INDEX(Jornadas[comision_barberos],1)/100)))</f>
        <v/>
      </c>
      <c r="AJ415" s="21" t="str" cm="1">
        <f t="array" ref="AJ415">IF(ISERROR(INDEX(Jornadas[id],ROW()-5)),"",SUMIFS(Cortes[propina],Cortes[id_jornada],INDEX(Jornadas[id],ROW()-5),Cortes[id_barbero],LOOKUP($AH$4,Barberos[nombre],Barberos[id])))</f>
        <v/>
      </c>
      <c r="AK415" s="21" t="str" cm="1">
        <f t="array" ref="AK415">IF(ISERROR(INDEX(Jornadas[id],ROW()-5)),"",SUMIFS(Adelantos[importe],Adelantos[id_jornada],INDEX(Jornadas[id],ROW()-5),Adelantos[id_barbero],LOOKUP($AH$4,Barberos[nombre],Barberos[id])))</f>
        <v/>
      </c>
      <c r="AL415" s="21" t="str" cm="1">
        <f t="array" ref="AL415">IF(ISERROR(INDEX(Jornadas[id],ROW()-5)),"",AI415+AJ415-AK415)</f>
        <v/>
      </c>
      <c r="AM415" s="2" t="str" cm="1">
        <f t="array" ref="AM415">IF(ISERROR(INDEX(Jornadas[id],ROW()-5)),"",COUNTIFS(_Cortes!$C:$C,INDEX(Jornadas[id],ROW()-5),_Cortes!$B:$B,LOOKUP($AM$4,_Barberos!$B:$B,_Barberos!$A:$A)))</f>
        <v/>
      </c>
      <c r="AN415" s="21" t="str" cm="1">
        <f t="array" ref="AN415">IF(ISERROR(INDEX(Jornadas[id],ROW()-5)),"",INT(SUMIFS(Cortes[importe],Cortes[id_jornada],INDEX(Jornadas[id],ROW()-5),Cortes[id_barbero],LOOKUP($AM$4,Barberos[nombre],Barberos[id]))*(INDEX(Jornadas[comision_barberos],1)/100)))</f>
        <v/>
      </c>
      <c r="AO415" s="21" t="str" cm="1">
        <f t="array" ref="AO415">IF(ISERROR(INDEX(Jornadas[id],ROW()-5)),"",SUMIFS(Cortes[propina],Cortes[id_jornada],INDEX(Jornadas[id],ROW()-5),Cortes[id_barbero],LOOKUP($AM$4,Barberos[nombre],Barberos[id])))</f>
        <v/>
      </c>
      <c r="AP415" s="21" t="str" cm="1">
        <f t="array" ref="AP415">IF(ISERROR(INDEX(Jornadas[id],ROW()-5)),"",SUMIFS(Adelantos[importe],Adelantos[id_jornada],INDEX(Jornadas[id],ROW()-5),Adelantos[id_barbero],LOOKUP($AM$4,Barberos[nombre],Barberos[id])))</f>
        <v/>
      </c>
      <c r="AQ415" s="21" t="str" cm="1">
        <f t="array" ref="AQ415">IF(ISERROR(INDEX(Jornadas[id],ROW()-5)),"",AN415+AO415-AP415)</f>
        <v/>
      </c>
      <c r="AR415" s="2" t="str" cm="1">
        <f t="array" ref="AR415">IF(ISERROR(INDEX(Jornadas[id],ROW()-5)),"",COUNTIFS(_Cortes!$C:$C,INDEX(Jornadas[id],ROW()-5),_Cortes!$B:$B,LOOKUP($AR$4,_Barberos!$B:$B,_Barberos!$A:$A)))</f>
        <v/>
      </c>
      <c r="AS415" s="21" t="str" cm="1">
        <f t="array" ref="AS415">IF(ISERROR(INDEX(Jornadas[id],ROW()-5)),"",INT(SUMIFS(Cortes[importe],Cortes[id_jornada],INDEX(Jornadas[id],ROW()-5),Cortes[id_barbero],LOOKUP($AR$4,Barberos[nombre],Barberos[id]))*(INDEX(Jornadas[comision_barberos],1)/100)))</f>
        <v/>
      </c>
      <c r="AT415" s="21" t="str" cm="1">
        <f t="array" ref="AT415">IF(ISERROR(INDEX(Jornadas[id],ROW()-5)),"",SUMIFS(Cortes[propina],Cortes[id_jornada],INDEX(Jornadas[id],ROW()-5),Cortes[id_barbero],LOOKUP($AR$4,Barberos[nombre],Barberos[id])))</f>
        <v/>
      </c>
      <c r="AU415" s="21" t="str" cm="1">
        <f t="array" ref="AU415">IF(ISERROR(INDEX(Jornadas[id],ROW()-5)),"",SUMIFS(Adelantos[importe],Adelantos[id_jornada],INDEX(Jornadas[id],ROW()-5),Adelantos[id_barbero],LOOKUP($AR$4,Barberos[nombre],Barberos[id])))</f>
        <v/>
      </c>
      <c r="AV415" s="21" t="str" cm="1">
        <f t="array" ref="AV415">IF(ISERROR(INDEX(Jornadas[id],ROW()-5)),"",AS415+AT415-AU415)</f>
        <v/>
      </c>
    </row>
    <row r="416" spans="1:48" ht="15" hidden="1" customHeight="1" x14ac:dyDescent="0.3">
      <c r="A416" s="53" t="str">
        <f t="shared" si="6"/>
        <v/>
      </c>
      <c r="B416" s="54"/>
      <c r="C416" s="38" t="str" cm="1">
        <f t="array" ref="C416">IF(ISERROR(INDEX(Jornadas[id],ROW()-5)),"",INDEX(Jornadas[fecha],ROW()-5))</f>
        <v/>
      </c>
      <c r="D416" s="1" t="str" cm="1">
        <f t="array" ref="D416">IF(ISERROR(INDEX(Jornadas[id],ROW()-5)),"",COUNTIFS(_Cortes!$C:$C,INDEX(Jornadas[id],ROW()-5),_Cortes!$B:$B,LOOKUP($D$4,_Barberos!$B:$B,_Barberos!$A:$A)))</f>
        <v/>
      </c>
      <c r="E416" s="20" t="str" cm="1">
        <f t="array" ref="E416">IF(ISERROR(INDEX(Jornadas[id],ROW()-5)),"",INT(SUMIFS(Cortes[importe],Cortes[id_jornada],INDEX(Jornadas[id],ROW()-5),Cortes[id_barbero],LOOKUP($D$4,Barberos[nombre],Barberos[id]))*(INDEX(Jornadas[comision_barberos],1)/100)))</f>
        <v/>
      </c>
      <c r="F416" s="20" t="str" cm="1">
        <f t="array" ref="F416">IF(ISERROR(INDEX(Jornadas[id],ROW()-5)),"",SUMIFS(Cortes[propina],Cortes[id_jornada],INDEX(Jornadas[id],ROW()-5),Cortes[id_barbero],LOOKUP($D$4,Barberos[nombre],Barberos[id])))</f>
        <v/>
      </c>
      <c r="G416" s="20" t="str" cm="1">
        <f t="array" ref="G416">IF(ISERROR(INDEX(Jornadas[id],ROW()-5)),"",SUMIFS(Adelantos[importe],Adelantos[id_jornada],INDEX(Jornadas[id],ROW()-5),Adelantos[id_barbero],LOOKUP($D$4,Barberos[nombre],Barberos[id])))</f>
        <v/>
      </c>
      <c r="H416" s="20" t="str" cm="1">
        <f t="array" ref="H416">IF(ISERROR(INDEX(Jornadas[id],ROW()-5)),"",E416+F416-G416)</f>
        <v/>
      </c>
      <c r="I416" s="1" t="str" cm="1">
        <f t="array" ref="I416">IF(ISERROR(INDEX(Jornadas[id],ROW()-5)),"",COUNTIFS(_Cortes!$C:$C,INDEX(Jornadas[id],ROW()-5),_Cortes!$B:$B,LOOKUP($I$4,_Barberos!$B:$B,_Barberos!$A:$A)))</f>
        <v/>
      </c>
      <c r="J416" s="20" t="str" cm="1">
        <f t="array" ref="J416">IF(ISERROR(INDEX(Jornadas[id],ROW()-5)),"",INT(SUMIFS(Cortes[importe],Cortes[id_jornada],INDEX(Jornadas[id],ROW()-5),Cortes[id_barbero],LOOKUP($I$4,Barberos[nombre],Barberos[id]))*(INDEX(Jornadas[comision_barberos],1)/100)))</f>
        <v/>
      </c>
      <c r="K416" s="20" t="str" cm="1">
        <f t="array" ref="K416">IF(ISERROR(INDEX(Jornadas[id],ROW()-5)),"",SUMIFS(Cortes[propina],Cortes[id_jornada],INDEX(Jornadas[id],ROW()-5),Cortes[id_barbero],LOOKUP($I$4,Barberos[nombre],Barberos[id])))</f>
        <v/>
      </c>
      <c r="L416" s="20" t="str" cm="1">
        <f t="array" ref="L416">IF(ISERROR(INDEX(Jornadas[id],ROW()-5)),"",SUMIFS(Adelantos[importe],Adelantos[id_jornada],INDEX(Jornadas[id],ROW()-5),Adelantos[id_barbero],LOOKUP($I$4,Barberos[nombre],Barberos[id])))</f>
        <v/>
      </c>
      <c r="M416" s="20" t="str" cm="1">
        <f t="array" ref="M416">IF(ISERROR(INDEX(Jornadas[id],ROW()-5)),"",J416+K416-L416)</f>
        <v/>
      </c>
      <c r="N416" s="1" t="str" cm="1">
        <f t="array" ref="N416">IF(ISERROR(INDEX(Jornadas[id],ROW()-5)),"",COUNTIFS(_Cortes!$C:$C,INDEX(Jornadas[id],ROW()-5),_Cortes!$B:$B,LOOKUP($N$4,_Barberos!$B:$B,_Barberos!$A:$A)))</f>
        <v/>
      </c>
      <c r="O416" s="20" t="str" cm="1">
        <f t="array" ref="O416">IF(ISERROR(INDEX(Jornadas[id],ROW()-5)),"",INT(SUMIFS(Cortes[importe],Cortes[id_jornada],INDEX(Jornadas[id],ROW()-5),Cortes[id_barbero],LOOKUP($N$4,Barberos[nombre],Barberos[id]))*(INDEX(Jornadas[comision_barberos],1)/100)))</f>
        <v/>
      </c>
      <c r="P416" s="20" t="str" cm="1">
        <f t="array" ref="P416">IF(ISERROR(INDEX(Jornadas[id],ROW()-5)),"",SUMIFS(Cortes[propina],Cortes[id_jornada],INDEX(Jornadas[id],ROW()-5),Cortes[id_barbero],LOOKUP($N$4,Barberos[nombre],Barberos[id])))</f>
        <v/>
      </c>
      <c r="Q416" s="20" t="str" cm="1">
        <f t="array" ref="Q416">IF(ISERROR(INDEX(Jornadas[id],ROW()-5)),"",SUMIFS(Adelantos[importe],Adelantos[id_jornada],INDEX(Jornadas[id],ROW()-5),Adelantos[id_barbero],LOOKUP($N$4,Barberos[nombre],Barberos[id])))</f>
        <v/>
      </c>
      <c r="R416" s="20" t="str" cm="1">
        <f t="array" ref="R416">IF(ISERROR(INDEX(Jornadas[id],ROW()-5)),"",O416+P416-Q416)</f>
        <v/>
      </c>
      <c r="S416" s="1" t="str" cm="1">
        <f t="array" ref="S416">IF(ISERROR(INDEX(Jornadas[id],ROW()-5)),"",COUNTIFS(_Cortes!$C:$C,INDEX(Jornadas[id],ROW()-5),_Cortes!$B:$B,LOOKUP($S$4,_Barberos!$B:$B,_Barberos!$A:$A)))</f>
        <v/>
      </c>
      <c r="T416" s="20" t="str" cm="1">
        <f t="array" ref="T416">IF(ISERROR(INDEX(Jornadas[id],ROW()-5)),"",INT(SUMIFS(Cortes[importe],Cortes[id_jornada],INDEX(Jornadas[id],ROW()-5),Cortes[id_barbero],LOOKUP($S$4,Barberos[nombre],Barberos[id]))*(INDEX(Jornadas[comision_barberos],1)/100)))</f>
        <v/>
      </c>
      <c r="U416" s="20" t="str" cm="1">
        <f t="array" ref="U416">IF(ISERROR(INDEX(Jornadas[id],ROW()-5)),"",SUMIFS(Cortes[propina],Cortes[id_jornada],INDEX(Jornadas[id],ROW()-5),Cortes[id_barbero],LOOKUP($S$4,Barberos[nombre],Barberos[id])))</f>
        <v/>
      </c>
      <c r="V416" s="20" t="str" cm="1">
        <f t="array" ref="V416">IF(ISERROR(INDEX(Jornadas[id],ROW()-5)),"",SUMIFS(Adelantos[importe],Adelantos[id_jornada],INDEX(Jornadas[id],ROW()-5),Adelantos[id_barbero],LOOKUP($S$4,Barberos[nombre],Barberos[id])))</f>
        <v/>
      </c>
      <c r="W416" s="20" t="str" cm="1">
        <f t="array" ref="W416">IF(ISERROR(INDEX(Jornadas[id],ROW()-5)),"",T416+U416-V416)</f>
        <v/>
      </c>
      <c r="X416" s="1" t="str" cm="1">
        <f t="array" ref="X416">IF(ISERROR(INDEX(Jornadas[id],ROW()-5)),"",COUNTIFS(_Cortes!$C:$C,INDEX(Jornadas[id],ROW()-5),_Cortes!$B:$B,LOOKUP($X$4,_Barberos!$B:$B,_Barberos!$A:$A)))</f>
        <v/>
      </c>
      <c r="Y416" s="20" t="str" cm="1">
        <f t="array" ref="Y416">IF(ISERROR(INDEX(Jornadas[id],ROW()-5)),"",INT(SUMIFS(Cortes[importe],Cortes[id_jornada],INDEX(Jornadas[id],ROW()-5),Cortes[id_barbero],LOOKUP($X$4,Barberos[nombre],Barberos[id]))*(INDEX(Jornadas[comision_barberos],1)/100)))</f>
        <v/>
      </c>
      <c r="Z416" s="20" t="str" cm="1">
        <f t="array" ref="Z416">IF(ISERROR(INDEX(Jornadas[id],ROW()-5)),"",SUMIFS(Cortes[propina],Cortes[id_jornada],INDEX(Jornadas[id],ROW()-5),Cortes[id_barbero],LOOKUP($X$4,Barberos[nombre],Barberos[id])))</f>
        <v/>
      </c>
      <c r="AA416" s="20" t="str" cm="1">
        <f t="array" ref="AA416">IF(ISERROR(INDEX(Jornadas[id],ROW()-5)),"",SUMIFS(Adelantos[importe],Adelantos[id_jornada],INDEX(Jornadas[id],ROW()-5),Adelantos[id_barbero],LOOKUP($X$4,Barberos[nombre],Barberos[id])))</f>
        <v/>
      </c>
      <c r="AB416" s="20" t="str" cm="1">
        <f t="array" ref="AB416">IF(ISERROR(INDEX(Jornadas[id],ROW()-5)),"",Y416+Z416-AA416)</f>
        <v/>
      </c>
      <c r="AC416" s="1" t="str" cm="1">
        <f t="array" ref="AC416">IF(ISERROR(INDEX(Jornadas[id],ROW()-5)),"",COUNTIFS(_Cortes!$C:$C,INDEX(Jornadas[id],ROW()-5),_Cortes!$B:$B,LOOKUP($AC$4,_Barberos!$B:$B,_Barberos!$A:$A)))</f>
        <v/>
      </c>
      <c r="AD416" s="20" t="str" cm="1">
        <f t="array" ref="AD416">IF(ISERROR(INDEX(Jornadas[id],ROW()-5)),"",INT(SUMIFS(Cortes[importe],Cortes[id_jornada],INDEX(Jornadas[id],ROW()-5),Cortes[id_barbero],LOOKUP($AC$4,Barberos[nombre],Barberos[id]))*(INDEX(Jornadas[comision_barberos],1)/100)))</f>
        <v/>
      </c>
      <c r="AE416" s="20" t="str" cm="1">
        <f t="array" ref="AE416">IF(ISERROR(INDEX(Jornadas[id],ROW()-5)),"",SUMIFS(Cortes[propina],Cortes[id_jornada],INDEX(Jornadas[id],ROW()-5),Cortes[id_barbero],LOOKUP($AC$4,Barberos[nombre],Barberos[id])))</f>
        <v/>
      </c>
      <c r="AF416" s="20" t="str" cm="1">
        <f t="array" ref="AF416">IF(ISERROR(INDEX(Jornadas[id],ROW()-5)),"",SUMIFS(Adelantos[importe],Adelantos[id_jornada],INDEX(Jornadas[id],ROW()-5),Adelantos[id_barbero],LOOKUP($AC$4,Barberos[nombre],Barberos[id])))</f>
        <v/>
      </c>
      <c r="AG416" s="20" t="str" cm="1">
        <f t="array" ref="AG416">IF(ISERROR(INDEX(Jornadas[id],ROW()-5)),"",AD416+AE416-AF416)</f>
        <v/>
      </c>
      <c r="AH416" s="1" t="str" cm="1">
        <f t="array" ref="AH416">IF(ISERROR(INDEX(Jornadas[id],ROW()-5)),"",COUNTIFS(_Cortes!$C:$C,INDEX(Jornadas[id],ROW()-5),_Cortes!$B:$B,LOOKUP($AH$4,_Barberos!$B:$B,_Barberos!$A:$A)))</f>
        <v/>
      </c>
      <c r="AI416" s="20" t="str" cm="1">
        <f t="array" ref="AI416">IF(ISERROR(INDEX(Jornadas[id],ROW()-5)),"",INT(SUMIFS(Cortes[importe],Cortes[id_jornada],INDEX(Jornadas[id],ROW()-5),Cortes[id_barbero],LOOKUP($AH$4,Barberos[nombre],Barberos[id]))*(INDEX(Jornadas[comision_barberos],1)/100)))</f>
        <v/>
      </c>
      <c r="AJ416" s="20" t="str" cm="1">
        <f t="array" ref="AJ416">IF(ISERROR(INDEX(Jornadas[id],ROW()-5)),"",SUMIFS(Cortes[propina],Cortes[id_jornada],INDEX(Jornadas[id],ROW()-5),Cortes[id_barbero],LOOKUP($AH$4,Barberos[nombre],Barberos[id])))</f>
        <v/>
      </c>
      <c r="AK416" s="20" t="str" cm="1">
        <f t="array" ref="AK416">IF(ISERROR(INDEX(Jornadas[id],ROW()-5)),"",SUMIFS(Adelantos[importe],Adelantos[id_jornada],INDEX(Jornadas[id],ROW()-5),Adelantos[id_barbero],LOOKUP($AH$4,Barberos[nombre],Barberos[id])))</f>
        <v/>
      </c>
      <c r="AL416" s="20" t="str" cm="1">
        <f t="array" ref="AL416">IF(ISERROR(INDEX(Jornadas[id],ROW()-5)),"",AI416+AJ416-AK416)</f>
        <v/>
      </c>
      <c r="AM416" s="1" t="str" cm="1">
        <f t="array" ref="AM416">IF(ISERROR(INDEX(Jornadas[id],ROW()-5)),"",COUNTIFS(_Cortes!$C:$C,INDEX(Jornadas[id],ROW()-5),_Cortes!$B:$B,LOOKUP($AM$4,_Barberos!$B:$B,_Barberos!$A:$A)))</f>
        <v/>
      </c>
      <c r="AN416" s="20" t="str" cm="1">
        <f t="array" ref="AN416">IF(ISERROR(INDEX(Jornadas[id],ROW()-5)),"",INT(SUMIFS(Cortes[importe],Cortes[id_jornada],INDEX(Jornadas[id],ROW()-5),Cortes[id_barbero],LOOKUP($AM$4,Barberos[nombre],Barberos[id]))*(INDEX(Jornadas[comision_barberos],1)/100)))</f>
        <v/>
      </c>
      <c r="AO416" s="20" t="str" cm="1">
        <f t="array" ref="AO416">IF(ISERROR(INDEX(Jornadas[id],ROW()-5)),"",SUMIFS(Cortes[propina],Cortes[id_jornada],INDEX(Jornadas[id],ROW()-5),Cortes[id_barbero],LOOKUP($AM$4,Barberos[nombre],Barberos[id])))</f>
        <v/>
      </c>
      <c r="AP416" s="20" t="str" cm="1">
        <f t="array" ref="AP416">IF(ISERROR(INDEX(Jornadas[id],ROW()-5)),"",SUMIFS(Adelantos[importe],Adelantos[id_jornada],INDEX(Jornadas[id],ROW()-5),Adelantos[id_barbero],LOOKUP($AM$4,Barberos[nombre],Barberos[id])))</f>
        <v/>
      </c>
      <c r="AQ416" s="20" t="str" cm="1">
        <f t="array" ref="AQ416">IF(ISERROR(INDEX(Jornadas[id],ROW()-5)),"",AN416+AO416-AP416)</f>
        <v/>
      </c>
      <c r="AR416" s="1" t="str" cm="1">
        <f t="array" ref="AR416">IF(ISERROR(INDEX(Jornadas[id],ROW()-5)),"",COUNTIFS(_Cortes!$C:$C,INDEX(Jornadas[id],ROW()-5),_Cortes!$B:$B,LOOKUP($AR$4,_Barberos!$B:$B,_Barberos!$A:$A)))</f>
        <v/>
      </c>
      <c r="AS416" s="20" t="str" cm="1">
        <f t="array" ref="AS416">IF(ISERROR(INDEX(Jornadas[id],ROW()-5)),"",INT(SUMIFS(Cortes[importe],Cortes[id_jornada],INDEX(Jornadas[id],ROW()-5),Cortes[id_barbero],LOOKUP($AR$4,Barberos[nombre],Barberos[id]))*(INDEX(Jornadas[comision_barberos],1)/100)))</f>
        <v/>
      </c>
      <c r="AT416" s="20" t="str" cm="1">
        <f t="array" ref="AT416">IF(ISERROR(INDEX(Jornadas[id],ROW()-5)),"",SUMIFS(Cortes[propina],Cortes[id_jornada],INDEX(Jornadas[id],ROW()-5),Cortes[id_barbero],LOOKUP($AR$4,Barberos[nombre],Barberos[id])))</f>
        <v/>
      </c>
      <c r="AU416" s="20" t="str" cm="1">
        <f t="array" ref="AU416">IF(ISERROR(INDEX(Jornadas[id],ROW()-5)),"",SUMIFS(Adelantos[importe],Adelantos[id_jornada],INDEX(Jornadas[id],ROW()-5),Adelantos[id_barbero],LOOKUP($AR$4,Barberos[nombre],Barberos[id])))</f>
        <v/>
      </c>
      <c r="AV416" s="20" t="str" cm="1">
        <f t="array" ref="AV416">IF(ISERROR(INDEX(Jornadas[id],ROW()-5)),"",AS416+AT416-AU416)</f>
        <v/>
      </c>
    </row>
    <row r="417" spans="1:48" ht="15" hidden="1" customHeight="1" x14ac:dyDescent="0.3">
      <c r="A417" s="51" t="str">
        <f t="shared" si="6"/>
        <v/>
      </c>
      <c r="B417" s="52"/>
      <c r="C417" s="36" t="str" cm="1">
        <f t="array" ref="C417">IF(ISERROR(INDEX(Jornadas[id],ROW()-5)),"",INDEX(Jornadas[fecha],ROW()-5))</f>
        <v/>
      </c>
      <c r="D417" s="2" t="str" cm="1">
        <f t="array" ref="D417">IF(ISERROR(INDEX(Jornadas[id],ROW()-5)),"",COUNTIFS(_Cortes!$C:$C,INDEX(Jornadas[id],ROW()-5),_Cortes!$B:$B,LOOKUP($D$4,_Barberos!$B:$B,_Barberos!$A:$A)))</f>
        <v/>
      </c>
      <c r="E417" s="21" t="str" cm="1">
        <f t="array" ref="E417">IF(ISERROR(INDEX(Jornadas[id],ROW()-5)),"",INT(SUMIFS(Cortes[importe],Cortes[id_jornada],INDEX(Jornadas[id],ROW()-5),Cortes[id_barbero],LOOKUP($D$4,Barberos[nombre],Barberos[id]))*(INDEX(Jornadas[comision_barberos],1)/100)))</f>
        <v/>
      </c>
      <c r="F417" s="21" t="str" cm="1">
        <f t="array" ref="F417">IF(ISERROR(INDEX(Jornadas[id],ROW()-5)),"",SUMIFS(Cortes[propina],Cortes[id_jornada],INDEX(Jornadas[id],ROW()-5),Cortes[id_barbero],LOOKUP($D$4,Barberos[nombre],Barberos[id])))</f>
        <v/>
      </c>
      <c r="G417" s="21" t="str" cm="1">
        <f t="array" ref="G417">IF(ISERROR(INDEX(Jornadas[id],ROW()-5)),"",SUMIFS(Adelantos[importe],Adelantos[id_jornada],INDEX(Jornadas[id],ROW()-5),Adelantos[id_barbero],LOOKUP($D$4,Barberos[nombre],Barberos[id])))</f>
        <v/>
      </c>
      <c r="H417" s="21" t="str" cm="1">
        <f t="array" ref="H417">IF(ISERROR(INDEX(Jornadas[id],ROW()-5)),"",E417+F417-G417)</f>
        <v/>
      </c>
      <c r="I417" s="2" t="str" cm="1">
        <f t="array" ref="I417">IF(ISERROR(INDEX(Jornadas[id],ROW()-5)),"",COUNTIFS(_Cortes!$C:$C,INDEX(Jornadas[id],ROW()-5),_Cortes!$B:$B,LOOKUP($I$4,_Barberos!$B:$B,_Barberos!$A:$A)))</f>
        <v/>
      </c>
      <c r="J417" s="21" t="str" cm="1">
        <f t="array" ref="J417">IF(ISERROR(INDEX(Jornadas[id],ROW()-5)),"",INT(SUMIFS(Cortes[importe],Cortes[id_jornada],INDEX(Jornadas[id],ROW()-5),Cortes[id_barbero],LOOKUP($I$4,Barberos[nombre],Barberos[id]))*(INDEX(Jornadas[comision_barberos],1)/100)))</f>
        <v/>
      </c>
      <c r="K417" s="21" t="str" cm="1">
        <f t="array" ref="K417">IF(ISERROR(INDEX(Jornadas[id],ROW()-5)),"",SUMIFS(Cortes[propina],Cortes[id_jornada],INDEX(Jornadas[id],ROW()-5),Cortes[id_barbero],LOOKUP($I$4,Barberos[nombre],Barberos[id])))</f>
        <v/>
      </c>
      <c r="L417" s="21" t="str" cm="1">
        <f t="array" ref="L417">IF(ISERROR(INDEX(Jornadas[id],ROW()-5)),"",SUMIFS(Adelantos[importe],Adelantos[id_jornada],INDEX(Jornadas[id],ROW()-5),Adelantos[id_barbero],LOOKUP($I$4,Barberos[nombre],Barberos[id])))</f>
        <v/>
      </c>
      <c r="M417" s="21" t="str" cm="1">
        <f t="array" ref="M417">IF(ISERROR(INDEX(Jornadas[id],ROW()-5)),"",J417+K417-L417)</f>
        <v/>
      </c>
      <c r="N417" s="2" t="str" cm="1">
        <f t="array" ref="N417">IF(ISERROR(INDEX(Jornadas[id],ROW()-5)),"",COUNTIFS(_Cortes!$C:$C,INDEX(Jornadas[id],ROW()-5),_Cortes!$B:$B,LOOKUP($N$4,_Barberos!$B:$B,_Barberos!$A:$A)))</f>
        <v/>
      </c>
      <c r="O417" s="21" t="str" cm="1">
        <f t="array" ref="O417">IF(ISERROR(INDEX(Jornadas[id],ROW()-5)),"",INT(SUMIFS(Cortes[importe],Cortes[id_jornada],INDEX(Jornadas[id],ROW()-5),Cortes[id_barbero],LOOKUP($N$4,Barberos[nombre],Barberos[id]))*(INDEX(Jornadas[comision_barberos],1)/100)))</f>
        <v/>
      </c>
      <c r="P417" s="21" t="str" cm="1">
        <f t="array" ref="P417">IF(ISERROR(INDEX(Jornadas[id],ROW()-5)),"",SUMIFS(Cortes[propina],Cortes[id_jornada],INDEX(Jornadas[id],ROW()-5),Cortes[id_barbero],LOOKUP($N$4,Barberos[nombre],Barberos[id])))</f>
        <v/>
      </c>
      <c r="Q417" s="21" t="str" cm="1">
        <f t="array" ref="Q417">IF(ISERROR(INDEX(Jornadas[id],ROW()-5)),"",SUMIFS(Adelantos[importe],Adelantos[id_jornada],INDEX(Jornadas[id],ROW()-5),Adelantos[id_barbero],LOOKUP($N$4,Barberos[nombre],Barberos[id])))</f>
        <v/>
      </c>
      <c r="R417" s="21" t="str" cm="1">
        <f t="array" ref="R417">IF(ISERROR(INDEX(Jornadas[id],ROW()-5)),"",O417+P417-Q417)</f>
        <v/>
      </c>
      <c r="S417" s="2" t="str" cm="1">
        <f t="array" ref="S417">IF(ISERROR(INDEX(Jornadas[id],ROW()-5)),"",COUNTIFS(_Cortes!$C:$C,INDEX(Jornadas[id],ROW()-5),_Cortes!$B:$B,LOOKUP($S$4,_Barberos!$B:$B,_Barberos!$A:$A)))</f>
        <v/>
      </c>
      <c r="T417" s="21" t="str" cm="1">
        <f t="array" ref="T417">IF(ISERROR(INDEX(Jornadas[id],ROW()-5)),"",INT(SUMIFS(Cortes[importe],Cortes[id_jornada],INDEX(Jornadas[id],ROW()-5),Cortes[id_barbero],LOOKUP($S$4,Barberos[nombre],Barberos[id]))*(INDEX(Jornadas[comision_barberos],1)/100)))</f>
        <v/>
      </c>
      <c r="U417" s="21" t="str" cm="1">
        <f t="array" ref="U417">IF(ISERROR(INDEX(Jornadas[id],ROW()-5)),"",SUMIFS(Cortes[propina],Cortes[id_jornada],INDEX(Jornadas[id],ROW()-5),Cortes[id_barbero],LOOKUP($S$4,Barberos[nombre],Barberos[id])))</f>
        <v/>
      </c>
      <c r="V417" s="21" t="str" cm="1">
        <f t="array" ref="V417">IF(ISERROR(INDEX(Jornadas[id],ROW()-5)),"",SUMIFS(Adelantos[importe],Adelantos[id_jornada],INDEX(Jornadas[id],ROW()-5),Adelantos[id_barbero],LOOKUP($S$4,Barberos[nombre],Barberos[id])))</f>
        <v/>
      </c>
      <c r="W417" s="21" t="str" cm="1">
        <f t="array" ref="W417">IF(ISERROR(INDEX(Jornadas[id],ROW()-5)),"",T417+U417-V417)</f>
        <v/>
      </c>
      <c r="X417" s="2" t="str" cm="1">
        <f t="array" ref="X417">IF(ISERROR(INDEX(Jornadas[id],ROW()-5)),"",COUNTIFS(_Cortes!$C:$C,INDEX(Jornadas[id],ROW()-5),_Cortes!$B:$B,LOOKUP($X$4,_Barberos!$B:$B,_Barberos!$A:$A)))</f>
        <v/>
      </c>
      <c r="Y417" s="21" t="str" cm="1">
        <f t="array" ref="Y417">IF(ISERROR(INDEX(Jornadas[id],ROW()-5)),"",INT(SUMIFS(Cortes[importe],Cortes[id_jornada],INDEX(Jornadas[id],ROW()-5),Cortes[id_barbero],LOOKUP($X$4,Barberos[nombre],Barberos[id]))*(INDEX(Jornadas[comision_barberos],1)/100)))</f>
        <v/>
      </c>
      <c r="Z417" s="21" t="str" cm="1">
        <f t="array" ref="Z417">IF(ISERROR(INDEX(Jornadas[id],ROW()-5)),"",SUMIFS(Cortes[propina],Cortes[id_jornada],INDEX(Jornadas[id],ROW()-5),Cortes[id_barbero],LOOKUP($X$4,Barberos[nombre],Barberos[id])))</f>
        <v/>
      </c>
      <c r="AA417" s="21" t="str" cm="1">
        <f t="array" ref="AA417">IF(ISERROR(INDEX(Jornadas[id],ROW()-5)),"",SUMIFS(Adelantos[importe],Adelantos[id_jornada],INDEX(Jornadas[id],ROW()-5),Adelantos[id_barbero],LOOKUP($X$4,Barberos[nombre],Barberos[id])))</f>
        <v/>
      </c>
      <c r="AB417" s="21" t="str" cm="1">
        <f t="array" ref="AB417">IF(ISERROR(INDEX(Jornadas[id],ROW()-5)),"",Y417+Z417-AA417)</f>
        <v/>
      </c>
      <c r="AC417" s="2" t="str" cm="1">
        <f t="array" ref="AC417">IF(ISERROR(INDEX(Jornadas[id],ROW()-5)),"",COUNTIFS(_Cortes!$C:$C,INDEX(Jornadas[id],ROW()-5),_Cortes!$B:$B,LOOKUP($AC$4,_Barberos!$B:$B,_Barberos!$A:$A)))</f>
        <v/>
      </c>
      <c r="AD417" s="21" t="str" cm="1">
        <f t="array" ref="AD417">IF(ISERROR(INDEX(Jornadas[id],ROW()-5)),"",INT(SUMIFS(Cortes[importe],Cortes[id_jornada],INDEX(Jornadas[id],ROW()-5),Cortes[id_barbero],LOOKUP($AC$4,Barberos[nombre],Barberos[id]))*(INDEX(Jornadas[comision_barberos],1)/100)))</f>
        <v/>
      </c>
      <c r="AE417" s="21" t="str" cm="1">
        <f t="array" ref="AE417">IF(ISERROR(INDEX(Jornadas[id],ROW()-5)),"",SUMIFS(Cortes[propina],Cortes[id_jornada],INDEX(Jornadas[id],ROW()-5),Cortes[id_barbero],LOOKUP($AC$4,Barberos[nombre],Barberos[id])))</f>
        <v/>
      </c>
      <c r="AF417" s="21" t="str" cm="1">
        <f t="array" ref="AF417">IF(ISERROR(INDEX(Jornadas[id],ROW()-5)),"",SUMIFS(Adelantos[importe],Adelantos[id_jornada],INDEX(Jornadas[id],ROW()-5),Adelantos[id_barbero],LOOKUP($AC$4,Barberos[nombre],Barberos[id])))</f>
        <v/>
      </c>
      <c r="AG417" s="21" t="str" cm="1">
        <f t="array" ref="AG417">IF(ISERROR(INDEX(Jornadas[id],ROW()-5)),"",AD417+AE417-AF417)</f>
        <v/>
      </c>
      <c r="AH417" s="2" t="str" cm="1">
        <f t="array" ref="AH417">IF(ISERROR(INDEX(Jornadas[id],ROW()-5)),"",COUNTIFS(_Cortes!$C:$C,INDEX(Jornadas[id],ROW()-5),_Cortes!$B:$B,LOOKUP($AH$4,_Barberos!$B:$B,_Barberos!$A:$A)))</f>
        <v/>
      </c>
      <c r="AI417" s="21" t="str" cm="1">
        <f t="array" ref="AI417">IF(ISERROR(INDEX(Jornadas[id],ROW()-5)),"",INT(SUMIFS(Cortes[importe],Cortes[id_jornada],INDEX(Jornadas[id],ROW()-5),Cortes[id_barbero],LOOKUP($AH$4,Barberos[nombre],Barberos[id]))*(INDEX(Jornadas[comision_barberos],1)/100)))</f>
        <v/>
      </c>
      <c r="AJ417" s="21" t="str" cm="1">
        <f t="array" ref="AJ417">IF(ISERROR(INDEX(Jornadas[id],ROW()-5)),"",SUMIFS(Cortes[propina],Cortes[id_jornada],INDEX(Jornadas[id],ROW()-5),Cortes[id_barbero],LOOKUP($AH$4,Barberos[nombre],Barberos[id])))</f>
        <v/>
      </c>
      <c r="AK417" s="21" t="str" cm="1">
        <f t="array" ref="AK417">IF(ISERROR(INDEX(Jornadas[id],ROW()-5)),"",SUMIFS(Adelantos[importe],Adelantos[id_jornada],INDEX(Jornadas[id],ROW()-5),Adelantos[id_barbero],LOOKUP($AH$4,Barberos[nombre],Barberos[id])))</f>
        <v/>
      </c>
      <c r="AL417" s="21" t="str" cm="1">
        <f t="array" ref="AL417">IF(ISERROR(INDEX(Jornadas[id],ROW()-5)),"",AI417+AJ417-AK417)</f>
        <v/>
      </c>
      <c r="AM417" s="2" t="str" cm="1">
        <f t="array" ref="AM417">IF(ISERROR(INDEX(Jornadas[id],ROW()-5)),"",COUNTIFS(_Cortes!$C:$C,INDEX(Jornadas[id],ROW()-5),_Cortes!$B:$B,LOOKUP($AM$4,_Barberos!$B:$B,_Barberos!$A:$A)))</f>
        <v/>
      </c>
      <c r="AN417" s="21" t="str" cm="1">
        <f t="array" ref="AN417">IF(ISERROR(INDEX(Jornadas[id],ROW()-5)),"",INT(SUMIFS(Cortes[importe],Cortes[id_jornada],INDEX(Jornadas[id],ROW()-5),Cortes[id_barbero],LOOKUP($AM$4,Barberos[nombre],Barberos[id]))*(INDEX(Jornadas[comision_barberos],1)/100)))</f>
        <v/>
      </c>
      <c r="AO417" s="21" t="str" cm="1">
        <f t="array" ref="AO417">IF(ISERROR(INDEX(Jornadas[id],ROW()-5)),"",SUMIFS(Cortes[propina],Cortes[id_jornada],INDEX(Jornadas[id],ROW()-5),Cortes[id_barbero],LOOKUP($AM$4,Barberos[nombre],Barberos[id])))</f>
        <v/>
      </c>
      <c r="AP417" s="21" t="str" cm="1">
        <f t="array" ref="AP417">IF(ISERROR(INDEX(Jornadas[id],ROW()-5)),"",SUMIFS(Adelantos[importe],Adelantos[id_jornada],INDEX(Jornadas[id],ROW()-5),Adelantos[id_barbero],LOOKUP($AM$4,Barberos[nombre],Barberos[id])))</f>
        <v/>
      </c>
      <c r="AQ417" s="21" t="str" cm="1">
        <f t="array" ref="AQ417">IF(ISERROR(INDEX(Jornadas[id],ROW()-5)),"",AN417+AO417-AP417)</f>
        <v/>
      </c>
      <c r="AR417" s="2" t="str" cm="1">
        <f t="array" ref="AR417">IF(ISERROR(INDEX(Jornadas[id],ROW()-5)),"",COUNTIFS(_Cortes!$C:$C,INDEX(Jornadas[id],ROW()-5),_Cortes!$B:$B,LOOKUP($AR$4,_Barberos!$B:$B,_Barberos!$A:$A)))</f>
        <v/>
      </c>
      <c r="AS417" s="21" t="str" cm="1">
        <f t="array" ref="AS417">IF(ISERROR(INDEX(Jornadas[id],ROW()-5)),"",INT(SUMIFS(Cortes[importe],Cortes[id_jornada],INDEX(Jornadas[id],ROW()-5),Cortes[id_barbero],LOOKUP($AR$4,Barberos[nombre],Barberos[id]))*(INDEX(Jornadas[comision_barberos],1)/100)))</f>
        <v/>
      </c>
      <c r="AT417" s="21" t="str" cm="1">
        <f t="array" ref="AT417">IF(ISERROR(INDEX(Jornadas[id],ROW()-5)),"",SUMIFS(Cortes[propina],Cortes[id_jornada],INDEX(Jornadas[id],ROW()-5),Cortes[id_barbero],LOOKUP($AR$4,Barberos[nombre],Barberos[id])))</f>
        <v/>
      </c>
      <c r="AU417" s="21" t="str" cm="1">
        <f t="array" ref="AU417">IF(ISERROR(INDEX(Jornadas[id],ROW()-5)),"",SUMIFS(Adelantos[importe],Adelantos[id_jornada],INDEX(Jornadas[id],ROW()-5),Adelantos[id_barbero],LOOKUP($AR$4,Barberos[nombre],Barberos[id])))</f>
        <v/>
      </c>
      <c r="AV417" s="21" t="str" cm="1">
        <f t="array" ref="AV417">IF(ISERROR(INDEX(Jornadas[id],ROW()-5)),"",AS417+AT417-AU417)</f>
        <v/>
      </c>
    </row>
    <row r="418" spans="1:48" ht="15" hidden="1" customHeight="1" x14ac:dyDescent="0.3">
      <c r="A418" s="53" t="str">
        <f t="shared" si="6"/>
        <v/>
      </c>
      <c r="B418" s="54"/>
      <c r="C418" s="38" t="str" cm="1">
        <f t="array" ref="C418">IF(ISERROR(INDEX(Jornadas[id],ROW()-5)),"",INDEX(Jornadas[fecha],ROW()-5))</f>
        <v/>
      </c>
      <c r="D418" s="1" t="str" cm="1">
        <f t="array" ref="D418">IF(ISERROR(INDEX(Jornadas[id],ROW()-5)),"",COUNTIFS(_Cortes!$C:$C,INDEX(Jornadas[id],ROW()-5),_Cortes!$B:$B,LOOKUP($D$4,_Barberos!$B:$B,_Barberos!$A:$A)))</f>
        <v/>
      </c>
      <c r="E418" s="20" t="str" cm="1">
        <f t="array" ref="E418">IF(ISERROR(INDEX(Jornadas[id],ROW()-5)),"",INT(SUMIFS(Cortes[importe],Cortes[id_jornada],INDEX(Jornadas[id],ROW()-5),Cortes[id_barbero],LOOKUP($D$4,Barberos[nombre],Barberos[id]))*(INDEX(Jornadas[comision_barberos],1)/100)))</f>
        <v/>
      </c>
      <c r="F418" s="20" t="str" cm="1">
        <f t="array" ref="F418">IF(ISERROR(INDEX(Jornadas[id],ROW()-5)),"",SUMIFS(Cortes[propina],Cortes[id_jornada],INDEX(Jornadas[id],ROW()-5),Cortes[id_barbero],LOOKUP($D$4,Barberos[nombre],Barberos[id])))</f>
        <v/>
      </c>
      <c r="G418" s="20" t="str" cm="1">
        <f t="array" ref="G418">IF(ISERROR(INDEX(Jornadas[id],ROW()-5)),"",SUMIFS(Adelantos[importe],Adelantos[id_jornada],INDEX(Jornadas[id],ROW()-5),Adelantos[id_barbero],LOOKUP($D$4,Barberos[nombre],Barberos[id])))</f>
        <v/>
      </c>
      <c r="H418" s="20" t="str" cm="1">
        <f t="array" ref="H418">IF(ISERROR(INDEX(Jornadas[id],ROW()-5)),"",E418+F418-G418)</f>
        <v/>
      </c>
      <c r="I418" s="1" t="str" cm="1">
        <f t="array" ref="I418">IF(ISERROR(INDEX(Jornadas[id],ROW()-5)),"",COUNTIFS(_Cortes!$C:$C,INDEX(Jornadas[id],ROW()-5),_Cortes!$B:$B,LOOKUP($I$4,_Barberos!$B:$B,_Barberos!$A:$A)))</f>
        <v/>
      </c>
      <c r="J418" s="20" t="str" cm="1">
        <f t="array" ref="J418">IF(ISERROR(INDEX(Jornadas[id],ROW()-5)),"",INT(SUMIFS(Cortes[importe],Cortes[id_jornada],INDEX(Jornadas[id],ROW()-5),Cortes[id_barbero],LOOKUP($I$4,Barberos[nombre],Barberos[id]))*(INDEX(Jornadas[comision_barberos],1)/100)))</f>
        <v/>
      </c>
      <c r="K418" s="20" t="str" cm="1">
        <f t="array" ref="K418">IF(ISERROR(INDEX(Jornadas[id],ROW()-5)),"",SUMIFS(Cortes[propina],Cortes[id_jornada],INDEX(Jornadas[id],ROW()-5),Cortes[id_barbero],LOOKUP($I$4,Barberos[nombre],Barberos[id])))</f>
        <v/>
      </c>
      <c r="L418" s="20" t="str" cm="1">
        <f t="array" ref="L418">IF(ISERROR(INDEX(Jornadas[id],ROW()-5)),"",SUMIFS(Adelantos[importe],Adelantos[id_jornada],INDEX(Jornadas[id],ROW()-5),Adelantos[id_barbero],LOOKUP($I$4,Barberos[nombre],Barberos[id])))</f>
        <v/>
      </c>
      <c r="M418" s="20" t="str" cm="1">
        <f t="array" ref="M418">IF(ISERROR(INDEX(Jornadas[id],ROW()-5)),"",J418+K418-L418)</f>
        <v/>
      </c>
      <c r="N418" s="1" t="str" cm="1">
        <f t="array" ref="N418">IF(ISERROR(INDEX(Jornadas[id],ROW()-5)),"",COUNTIFS(_Cortes!$C:$C,INDEX(Jornadas[id],ROW()-5),_Cortes!$B:$B,LOOKUP($N$4,_Barberos!$B:$B,_Barberos!$A:$A)))</f>
        <v/>
      </c>
      <c r="O418" s="20" t="str" cm="1">
        <f t="array" ref="O418">IF(ISERROR(INDEX(Jornadas[id],ROW()-5)),"",INT(SUMIFS(Cortes[importe],Cortes[id_jornada],INDEX(Jornadas[id],ROW()-5),Cortes[id_barbero],LOOKUP($N$4,Barberos[nombre],Barberos[id]))*(INDEX(Jornadas[comision_barberos],1)/100)))</f>
        <v/>
      </c>
      <c r="P418" s="20" t="str" cm="1">
        <f t="array" ref="P418">IF(ISERROR(INDEX(Jornadas[id],ROW()-5)),"",SUMIFS(Cortes[propina],Cortes[id_jornada],INDEX(Jornadas[id],ROW()-5),Cortes[id_barbero],LOOKUP($N$4,Barberos[nombre],Barberos[id])))</f>
        <v/>
      </c>
      <c r="Q418" s="20" t="str" cm="1">
        <f t="array" ref="Q418">IF(ISERROR(INDEX(Jornadas[id],ROW()-5)),"",SUMIFS(Adelantos[importe],Adelantos[id_jornada],INDEX(Jornadas[id],ROW()-5),Adelantos[id_barbero],LOOKUP($N$4,Barberos[nombre],Barberos[id])))</f>
        <v/>
      </c>
      <c r="R418" s="20" t="str" cm="1">
        <f t="array" ref="R418">IF(ISERROR(INDEX(Jornadas[id],ROW()-5)),"",O418+P418-Q418)</f>
        <v/>
      </c>
      <c r="S418" s="1" t="str" cm="1">
        <f t="array" ref="S418">IF(ISERROR(INDEX(Jornadas[id],ROW()-5)),"",COUNTIFS(_Cortes!$C:$C,INDEX(Jornadas[id],ROW()-5),_Cortes!$B:$B,LOOKUP($S$4,_Barberos!$B:$B,_Barberos!$A:$A)))</f>
        <v/>
      </c>
      <c r="T418" s="20" t="str" cm="1">
        <f t="array" ref="T418">IF(ISERROR(INDEX(Jornadas[id],ROW()-5)),"",INT(SUMIFS(Cortes[importe],Cortes[id_jornada],INDEX(Jornadas[id],ROW()-5),Cortes[id_barbero],LOOKUP($S$4,Barberos[nombre],Barberos[id]))*(INDEX(Jornadas[comision_barberos],1)/100)))</f>
        <v/>
      </c>
      <c r="U418" s="20" t="str" cm="1">
        <f t="array" ref="U418">IF(ISERROR(INDEX(Jornadas[id],ROW()-5)),"",SUMIFS(Cortes[propina],Cortes[id_jornada],INDEX(Jornadas[id],ROW()-5),Cortes[id_barbero],LOOKUP($S$4,Barberos[nombre],Barberos[id])))</f>
        <v/>
      </c>
      <c r="V418" s="20" t="str" cm="1">
        <f t="array" ref="V418">IF(ISERROR(INDEX(Jornadas[id],ROW()-5)),"",SUMIFS(Adelantos[importe],Adelantos[id_jornada],INDEX(Jornadas[id],ROW()-5),Adelantos[id_barbero],LOOKUP($S$4,Barberos[nombre],Barberos[id])))</f>
        <v/>
      </c>
      <c r="W418" s="20" t="str" cm="1">
        <f t="array" ref="W418">IF(ISERROR(INDEX(Jornadas[id],ROW()-5)),"",T418+U418-V418)</f>
        <v/>
      </c>
      <c r="X418" s="1" t="str" cm="1">
        <f t="array" ref="X418">IF(ISERROR(INDEX(Jornadas[id],ROW()-5)),"",COUNTIFS(_Cortes!$C:$C,INDEX(Jornadas[id],ROW()-5),_Cortes!$B:$B,LOOKUP($X$4,_Barberos!$B:$B,_Barberos!$A:$A)))</f>
        <v/>
      </c>
      <c r="Y418" s="20" t="str" cm="1">
        <f t="array" ref="Y418">IF(ISERROR(INDEX(Jornadas[id],ROW()-5)),"",INT(SUMIFS(Cortes[importe],Cortes[id_jornada],INDEX(Jornadas[id],ROW()-5),Cortes[id_barbero],LOOKUP($X$4,Barberos[nombre],Barberos[id]))*(INDEX(Jornadas[comision_barberos],1)/100)))</f>
        <v/>
      </c>
      <c r="Z418" s="20" t="str" cm="1">
        <f t="array" ref="Z418">IF(ISERROR(INDEX(Jornadas[id],ROW()-5)),"",SUMIFS(Cortes[propina],Cortes[id_jornada],INDEX(Jornadas[id],ROW()-5),Cortes[id_barbero],LOOKUP($X$4,Barberos[nombre],Barberos[id])))</f>
        <v/>
      </c>
      <c r="AA418" s="20" t="str" cm="1">
        <f t="array" ref="AA418">IF(ISERROR(INDEX(Jornadas[id],ROW()-5)),"",SUMIFS(Adelantos[importe],Adelantos[id_jornada],INDEX(Jornadas[id],ROW()-5),Adelantos[id_barbero],LOOKUP($X$4,Barberos[nombre],Barberos[id])))</f>
        <v/>
      </c>
      <c r="AB418" s="20" t="str" cm="1">
        <f t="array" ref="AB418">IF(ISERROR(INDEX(Jornadas[id],ROW()-5)),"",Y418+Z418-AA418)</f>
        <v/>
      </c>
      <c r="AC418" s="1" t="str" cm="1">
        <f t="array" ref="AC418">IF(ISERROR(INDEX(Jornadas[id],ROW()-5)),"",COUNTIFS(_Cortes!$C:$C,INDEX(Jornadas[id],ROW()-5),_Cortes!$B:$B,LOOKUP($AC$4,_Barberos!$B:$B,_Barberos!$A:$A)))</f>
        <v/>
      </c>
      <c r="AD418" s="20" t="str" cm="1">
        <f t="array" ref="AD418">IF(ISERROR(INDEX(Jornadas[id],ROW()-5)),"",INT(SUMIFS(Cortes[importe],Cortes[id_jornada],INDEX(Jornadas[id],ROW()-5),Cortes[id_barbero],LOOKUP($AC$4,Barberos[nombre],Barberos[id]))*(INDEX(Jornadas[comision_barberos],1)/100)))</f>
        <v/>
      </c>
      <c r="AE418" s="20" t="str" cm="1">
        <f t="array" ref="AE418">IF(ISERROR(INDEX(Jornadas[id],ROW()-5)),"",SUMIFS(Cortes[propina],Cortes[id_jornada],INDEX(Jornadas[id],ROW()-5),Cortes[id_barbero],LOOKUP($AC$4,Barberos[nombre],Barberos[id])))</f>
        <v/>
      </c>
      <c r="AF418" s="20" t="str" cm="1">
        <f t="array" ref="AF418">IF(ISERROR(INDEX(Jornadas[id],ROW()-5)),"",SUMIFS(Adelantos[importe],Adelantos[id_jornada],INDEX(Jornadas[id],ROW()-5),Adelantos[id_barbero],LOOKUP($AC$4,Barberos[nombre],Barberos[id])))</f>
        <v/>
      </c>
      <c r="AG418" s="20" t="str" cm="1">
        <f t="array" ref="AG418">IF(ISERROR(INDEX(Jornadas[id],ROW()-5)),"",AD418+AE418-AF418)</f>
        <v/>
      </c>
      <c r="AH418" s="1" t="str" cm="1">
        <f t="array" ref="AH418">IF(ISERROR(INDEX(Jornadas[id],ROW()-5)),"",COUNTIFS(_Cortes!$C:$C,INDEX(Jornadas[id],ROW()-5),_Cortes!$B:$B,LOOKUP($AH$4,_Barberos!$B:$B,_Barberos!$A:$A)))</f>
        <v/>
      </c>
      <c r="AI418" s="20" t="str" cm="1">
        <f t="array" ref="AI418">IF(ISERROR(INDEX(Jornadas[id],ROW()-5)),"",INT(SUMIFS(Cortes[importe],Cortes[id_jornada],INDEX(Jornadas[id],ROW()-5),Cortes[id_barbero],LOOKUP($AH$4,Barberos[nombre],Barberos[id]))*(INDEX(Jornadas[comision_barberos],1)/100)))</f>
        <v/>
      </c>
      <c r="AJ418" s="20" t="str" cm="1">
        <f t="array" ref="AJ418">IF(ISERROR(INDEX(Jornadas[id],ROW()-5)),"",SUMIFS(Cortes[propina],Cortes[id_jornada],INDEX(Jornadas[id],ROW()-5),Cortes[id_barbero],LOOKUP($AH$4,Barberos[nombre],Barberos[id])))</f>
        <v/>
      </c>
      <c r="AK418" s="20" t="str" cm="1">
        <f t="array" ref="AK418">IF(ISERROR(INDEX(Jornadas[id],ROW()-5)),"",SUMIFS(Adelantos[importe],Adelantos[id_jornada],INDEX(Jornadas[id],ROW()-5),Adelantos[id_barbero],LOOKUP($AH$4,Barberos[nombre],Barberos[id])))</f>
        <v/>
      </c>
      <c r="AL418" s="20" t="str" cm="1">
        <f t="array" ref="AL418">IF(ISERROR(INDEX(Jornadas[id],ROW()-5)),"",AI418+AJ418-AK418)</f>
        <v/>
      </c>
      <c r="AM418" s="1" t="str" cm="1">
        <f t="array" ref="AM418">IF(ISERROR(INDEX(Jornadas[id],ROW()-5)),"",COUNTIFS(_Cortes!$C:$C,INDEX(Jornadas[id],ROW()-5),_Cortes!$B:$B,LOOKUP($AM$4,_Barberos!$B:$B,_Barberos!$A:$A)))</f>
        <v/>
      </c>
      <c r="AN418" s="20" t="str" cm="1">
        <f t="array" ref="AN418">IF(ISERROR(INDEX(Jornadas[id],ROW()-5)),"",INT(SUMIFS(Cortes[importe],Cortes[id_jornada],INDEX(Jornadas[id],ROW()-5),Cortes[id_barbero],LOOKUP($AM$4,Barberos[nombre],Barberos[id]))*(INDEX(Jornadas[comision_barberos],1)/100)))</f>
        <v/>
      </c>
      <c r="AO418" s="20" t="str" cm="1">
        <f t="array" ref="AO418">IF(ISERROR(INDEX(Jornadas[id],ROW()-5)),"",SUMIFS(Cortes[propina],Cortes[id_jornada],INDEX(Jornadas[id],ROW()-5),Cortes[id_barbero],LOOKUP($AM$4,Barberos[nombre],Barberos[id])))</f>
        <v/>
      </c>
      <c r="AP418" s="20" t="str" cm="1">
        <f t="array" ref="AP418">IF(ISERROR(INDEX(Jornadas[id],ROW()-5)),"",SUMIFS(Adelantos[importe],Adelantos[id_jornada],INDEX(Jornadas[id],ROW()-5),Adelantos[id_barbero],LOOKUP($AM$4,Barberos[nombre],Barberos[id])))</f>
        <v/>
      </c>
      <c r="AQ418" s="20" t="str" cm="1">
        <f t="array" ref="AQ418">IF(ISERROR(INDEX(Jornadas[id],ROW()-5)),"",AN418+AO418-AP418)</f>
        <v/>
      </c>
      <c r="AR418" s="1" t="str" cm="1">
        <f t="array" ref="AR418">IF(ISERROR(INDEX(Jornadas[id],ROW()-5)),"",COUNTIFS(_Cortes!$C:$C,INDEX(Jornadas[id],ROW()-5),_Cortes!$B:$B,LOOKUP($AR$4,_Barberos!$B:$B,_Barberos!$A:$A)))</f>
        <v/>
      </c>
      <c r="AS418" s="20" t="str" cm="1">
        <f t="array" ref="AS418">IF(ISERROR(INDEX(Jornadas[id],ROW()-5)),"",INT(SUMIFS(Cortes[importe],Cortes[id_jornada],INDEX(Jornadas[id],ROW()-5),Cortes[id_barbero],LOOKUP($AR$4,Barberos[nombre],Barberos[id]))*(INDEX(Jornadas[comision_barberos],1)/100)))</f>
        <v/>
      </c>
      <c r="AT418" s="20" t="str" cm="1">
        <f t="array" ref="AT418">IF(ISERROR(INDEX(Jornadas[id],ROW()-5)),"",SUMIFS(Cortes[propina],Cortes[id_jornada],INDEX(Jornadas[id],ROW()-5),Cortes[id_barbero],LOOKUP($AR$4,Barberos[nombre],Barberos[id])))</f>
        <v/>
      </c>
      <c r="AU418" s="20" t="str" cm="1">
        <f t="array" ref="AU418">IF(ISERROR(INDEX(Jornadas[id],ROW()-5)),"",SUMIFS(Adelantos[importe],Adelantos[id_jornada],INDEX(Jornadas[id],ROW()-5),Adelantos[id_barbero],LOOKUP($AR$4,Barberos[nombre],Barberos[id])))</f>
        <v/>
      </c>
      <c r="AV418" s="20" t="str" cm="1">
        <f t="array" ref="AV418">IF(ISERROR(INDEX(Jornadas[id],ROW()-5)),"",AS418+AT418-AU418)</f>
        <v/>
      </c>
    </row>
    <row r="419" spans="1:48" ht="15" hidden="1" customHeight="1" x14ac:dyDescent="0.3">
      <c r="A419" s="51" t="str">
        <f t="shared" si="6"/>
        <v/>
      </c>
      <c r="B419" s="52"/>
      <c r="C419" s="36" t="str" cm="1">
        <f t="array" ref="C419">IF(ISERROR(INDEX(Jornadas[id],ROW()-5)),"",INDEX(Jornadas[fecha],ROW()-5))</f>
        <v/>
      </c>
      <c r="D419" s="2" t="str" cm="1">
        <f t="array" ref="D419">IF(ISERROR(INDEX(Jornadas[id],ROW()-5)),"",COUNTIFS(_Cortes!$C:$C,INDEX(Jornadas[id],ROW()-5),_Cortes!$B:$B,LOOKUP($D$4,_Barberos!$B:$B,_Barberos!$A:$A)))</f>
        <v/>
      </c>
      <c r="E419" s="21" t="str" cm="1">
        <f t="array" ref="E419">IF(ISERROR(INDEX(Jornadas[id],ROW()-5)),"",INT(SUMIFS(Cortes[importe],Cortes[id_jornada],INDEX(Jornadas[id],ROW()-5),Cortes[id_barbero],LOOKUP($D$4,Barberos[nombre],Barberos[id]))*(INDEX(Jornadas[comision_barberos],1)/100)))</f>
        <v/>
      </c>
      <c r="F419" s="21" t="str" cm="1">
        <f t="array" ref="F419">IF(ISERROR(INDEX(Jornadas[id],ROW()-5)),"",SUMIFS(Cortes[propina],Cortes[id_jornada],INDEX(Jornadas[id],ROW()-5),Cortes[id_barbero],LOOKUP($D$4,Barberos[nombre],Barberos[id])))</f>
        <v/>
      </c>
      <c r="G419" s="21" t="str" cm="1">
        <f t="array" ref="G419">IF(ISERROR(INDEX(Jornadas[id],ROW()-5)),"",SUMIFS(Adelantos[importe],Adelantos[id_jornada],INDEX(Jornadas[id],ROW()-5),Adelantos[id_barbero],LOOKUP($D$4,Barberos[nombre],Barberos[id])))</f>
        <v/>
      </c>
      <c r="H419" s="21" t="str" cm="1">
        <f t="array" ref="H419">IF(ISERROR(INDEX(Jornadas[id],ROW()-5)),"",E419+F419-G419)</f>
        <v/>
      </c>
      <c r="I419" s="2" t="str" cm="1">
        <f t="array" ref="I419">IF(ISERROR(INDEX(Jornadas[id],ROW()-5)),"",COUNTIFS(_Cortes!$C:$C,INDEX(Jornadas[id],ROW()-5),_Cortes!$B:$B,LOOKUP($I$4,_Barberos!$B:$B,_Barberos!$A:$A)))</f>
        <v/>
      </c>
      <c r="J419" s="21" t="str" cm="1">
        <f t="array" ref="J419">IF(ISERROR(INDEX(Jornadas[id],ROW()-5)),"",INT(SUMIFS(Cortes[importe],Cortes[id_jornada],INDEX(Jornadas[id],ROW()-5),Cortes[id_barbero],LOOKUP($I$4,Barberos[nombre],Barberos[id]))*(INDEX(Jornadas[comision_barberos],1)/100)))</f>
        <v/>
      </c>
      <c r="K419" s="21" t="str" cm="1">
        <f t="array" ref="K419">IF(ISERROR(INDEX(Jornadas[id],ROW()-5)),"",SUMIFS(Cortes[propina],Cortes[id_jornada],INDEX(Jornadas[id],ROW()-5),Cortes[id_barbero],LOOKUP($I$4,Barberos[nombre],Barberos[id])))</f>
        <v/>
      </c>
      <c r="L419" s="21" t="str" cm="1">
        <f t="array" ref="L419">IF(ISERROR(INDEX(Jornadas[id],ROW()-5)),"",SUMIFS(Adelantos[importe],Adelantos[id_jornada],INDEX(Jornadas[id],ROW()-5),Adelantos[id_barbero],LOOKUP($I$4,Barberos[nombre],Barberos[id])))</f>
        <v/>
      </c>
      <c r="M419" s="21" t="str" cm="1">
        <f t="array" ref="M419">IF(ISERROR(INDEX(Jornadas[id],ROW()-5)),"",J419+K419-L419)</f>
        <v/>
      </c>
      <c r="N419" s="2" t="str" cm="1">
        <f t="array" ref="N419">IF(ISERROR(INDEX(Jornadas[id],ROW()-5)),"",COUNTIFS(_Cortes!$C:$C,INDEX(Jornadas[id],ROW()-5),_Cortes!$B:$B,LOOKUP($N$4,_Barberos!$B:$B,_Barberos!$A:$A)))</f>
        <v/>
      </c>
      <c r="O419" s="21" t="str" cm="1">
        <f t="array" ref="O419">IF(ISERROR(INDEX(Jornadas[id],ROW()-5)),"",INT(SUMIFS(Cortes[importe],Cortes[id_jornada],INDEX(Jornadas[id],ROW()-5),Cortes[id_barbero],LOOKUP($N$4,Barberos[nombre],Barberos[id]))*(INDEX(Jornadas[comision_barberos],1)/100)))</f>
        <v/>
      </c>
      <c r="P419" s="21" t="str" cm="1">
        <f t="array" ref="P419">IF(ISERROR(INDEX(Jornadas[id],ROW()-5)),"",SUMIFS(Cortes[propina],Cortes[id_jornada],INDEX(Jornadas[id],ROW()-5),Cortes[id_barbero],LOOKUP($N$4,Barberos[nombre],Barberos[id])))</f>
        <v/>
      </c>
      <c r="Q419" s="21" t="str" cm="1">
        <f t="array" ref="Q419">IF(ISERROR(INDEX(Jornadas[id],ROW()-5)),"",SUMIFS(Adelantos[importe],Adelantos[id_jornada],INDEX(Jornadas[id],ROW()-5),Adelantos[id_barbero],LOOKUP($N$4,Barberos[nombre],Barberos[id])))</f>
        <v/>
      </c>
      <c r="R419" s="21" t="str" cm="1">
        <f t="array" ref="R419">IF(ISERROR(INDEX(Jornadas[id],ROW()-5)),"",O419+P419-Q419)</f>
        <v/>
      </c>
      <c r="S419" s="2" t="str" cm="1">
        <f t="array" ref="S419">IF(ISERROR(INDEX(Jornadas[id],ROW()-5)),"",COUNTIFS(_Cortes!$C:$C,INDEX(Jornadas[id],ROW()-5),_Cortes!$B:$B,LOOKUP($S$4,_Barberos!$B:$B,_Barberos!$A:$A)))</f>
        <v/>
      </c>
      <c r="T419" s="21" t="str" cm="1">
        <f t="array" ref="T419">IF(ISERROR(INDEX(Jornadas[id],ROW()-5)),"",INT(SUMIFS(Cortes[importe],Cortes[id_jornada],INDEX(Jornadas[id],ROW()-5),Cortes[id_barbero],LOOKUP($S$4,Barberos[nombre],Barberos[id]))*(INDEX(Jornadas[comision_barberos],1)/100)))</f>
        <v/>
      </c>
      <c r="U419" s="21" t="str" cm="1">
        <f t="array" ref="U419">IF(ISERROR(INDEX(Jornadas[id],ROW()-5)),"",SUMIFS(Cortes[propina],Cortes[id_jornada],INDEX(Jornadas[id],ROW()-5),Cortes[id_barbero],LOOKUP($S$4,Barberos[nombre],Barberos[id])))</f>
        <v/>
      </c>
      <c r="V419" s="21" t="str" cm="1">
        <f t="array" ref="V419">IF(ISERROR(INDEX(Jornadas[id],ROW()-5)),"",SUMIFS(Adelantos[importe],Adelantos[id_jornada],INDEX(Jornadas[id],ROW()-5),Adelantos[id_barbero],LOOKUP($S$4,Barberos[nombre],Barberos[id])))</f>
        <v/>
      </c>
      <c r="W419" s="21" t="str" cm="1">
        <f t="array" ref="W419">IF(ISERROR(INDEX(Jornadas[id],ROW()-5)),"",T419+U419-V419)</f>
        <v/>
      </c>
      <c r="X419" s="2" t="str" cm="1">
        <f t="array" ref="X419">IF(ISERROR(INDEX(Jornadas[id],ROW()-5)),"",COUNTIFS(_Cortes!$C:$C,INDEX(Jornadas[id],ROW()-5),_Cortes!$B:$B,LOOKUP($X$4,_Barberos!$B:$B,_Barberos!$A:$A)))</f>
        <v/>
      </c>
      <c r="Y419" s="21" t="str" cm="1">
        <f t="array" ref="Y419">IF(ISERROR(INDEX(Jornadas[id],ROW()-5)),"",INT(SUMIFS(Cortes[importe],Cortes[id_jornada],INDEX(Jornadas[id],ROW()-5),Cortes[id_barbero],LOOKUP($X$4,Barberos[nombre],Barberos[id]))*(INDEX(Jornadas[comision_barberos],1)/100)))</f>
        <v/>
      </c>
      <c r="Z419" s="21" t="str" cm="1">
        <f t="array" ref="Z419">IF(ISERROR(INDEX(Jornadas[id],ROW()-5)),"",SUMIFS(Cortes[propina],Cortes[id_jornada],INDEX(Jornadas[id],ROW()-5),Cortes[id_barbero],LOOKUP($X$4,Barberos[nombre],Barberos[id])))</f>
        <v/>
      </c>
      <c r="AA419" s="21" t="str" cm="1">
        <f t="array" ref="AA419">IF(ISERROR(INDEX(Jornadas[id],ROW()-5)),"",SUMIFS(Adelantos[importe],Adelantos[id_jornada],INDEX(Jornadas[id],ROW()-5),Adelantos[id_barbero],LOOKUP($X$4,Barberos[nombre],Barberos[id])))</f>
        <v/>
      </c>
      <c r="AB419" s="21" t="str" cm="1">
        <f t="array" ref="AB419">IF(ISERROR(INDEX(Jornadas[id],ROW()-5)),"",Y419+Z419-AA419)</f>
        <v/>
      </c>
      <c r="AC419" s="2" t="str" cm="1">
        <f t="array" ref="AC419">IF(ISERROR(INDEX(Jornadas[id],ROW()-5)),"",COUNTIFS(_Cortes!$C:$C,INDEX(Jornadas[id],ROW()-5),_Cortes!$B:$B,LOOKUP($AC$4,_Barberos!$B:$B,_Barberos!$A:$A)))</f>
        <v/>
      </c>
      <c r="AD419" s="21" t="str" cm="1">
        <f t="array" ref="AD419">IF(ISERROR(INDEX(Jornadas[id],ROW()-5)),"",INT(SUMIFS(Cortes[importe],Cortes[id_jornada],INDEX(Jornadas[id],ROW()-5),Cortes[id_barbero],LOOKUP($AC$4,Barberos[nombre],Barberos[id]))*(INDEX(Jornadas[comision_barberos],1)/100)))</f>
        <v/>
      </c>
      <c r="AE419" s="21" t="str" cm="1">
        <f t="array" ref="AE419">IF(ISERROR(INDEX(Jornadas[id],ROW()-5)),"",SUMIFS(Cortes[propina],Cortes[id_jornada],INDEX(Jornadas[id],ROW()-5),Cortes[id_barbero],LOOKUP($AC$4,Barberos[nombre],Barberos[id])))</f>
        <v/>
      </c>
      <c r="AF419" s="21" t="str" cm="1">
        <f t="array" ref="AF419">IF(ISERROR(INDEX(Jornadas[id],ROW()-5)),"",SUMIFS(Adelantos[importe],Adelantos[id_jornada],INDEX(Jornadas[id],ROW()-5),Adelantos[id_barbero],LOOKUP($AC$4,Barberos[nombre],Barberos[id])))</f>
        <v/>
      </c>
      <c r="AG419" s="21" t="str" cm="1">
        <f t="array" ref="AG419">IF(ISERROR(INDEX(Jornadas[id],ROW()-5)),"",AD419+AE419-AF419)</f>
        <v/>
      </c>
      <c r="AH419" s="2" t="str" cm="1">
        <f t="array" ref="AH419">IF(ISERROR(INDEX(Jornadas[id],ROW()-5)),"",COUNTIFS(_Cortes!$C:$C,INDEX(Jornadas[id],ROW()-5),_Cortes!$B:$B,LOOKUP($AH$4,_Barberos!$B:$B,_Barberos!$A:$A)))</f>
        <v/>
      </c>
      <c r="AI419" s="21" t="str" cm="1">
        <f t="array" ref="AI419">IF(ISERROR(INDEX(Jornadas[id],ROW()-5)),"",INT(SUMIFS(Cortes[importe],Cortes[id_jornada],INDEX(Jornadas[id],ROW()-5),Cortes[id_barbero],LOOKUP($AH$4,Barberos[nombre],Barberos[id]))*(INDEX(Jornadas[comision_barberos],1)/100)))</f>
        <v/>
      </c>
      <c r="AJ419" s="21" t="str" cm="1">
        <f t="array" ref="AJ419">IF(ISERROR(INDEX(Jornadas[id],ROW()-5)),"",SUMIFS(Cortes[propina],Cortes[id_jornada],INDEX(Jornadas[id],ROW()-5),Cortes[id_barbero],LOOKUP($AH$4,Barberos[nombre],Barberos[id])))</f>
        <v/>
      </c>
      <c r="AK419" s="21" t="str" cm="1">
        <f t="array" ref="AK419">IF(ISERROR(INDEX(Jornadas[id],ROW()-5)),"",SUMIFS(Adelantos[importe],Adelantos[id_jornada],INDEX(Jornadas[id],ROW()-5),Adelantos[id_barbero],LOOKUP($AH$4,Barberos[nombre],Barberos[id])))</f>
        <v/>
      </c>
      <c r="AL419" s="21" t="str" cm="1">
        <f t="array" ref="AL419">IF(ISERROR(INDEX(Jornadas[id],ROW()-5)),"",AI419+AJ419-AK419)</f>
        <v/>
      </c>
      <c r="AM419" s="2" t="str" cm="1">
        <f t="array" ref="AM419">IF(ISERROR(INDEX(Jornadas[id],ROW()-5)),"",COUNTIFS(_Cortes!$C:$C,INDEX(Jornadas[id],ROW()-5),_Cortes!$B:$B,LOOKUP($AM$4,_Barberos!$B:$B,_Barberos!$A:$A)))</f>
        <v/>
      </c>
      <c r="AN419" s="21" t="str" cm="1">
        <f t="array" ref="AN419">IF(ISERROR(INDEX(Jornadas[id],ROW()-5)),"",INT(SUMIFS(Cortes[importe],Cortes[id_jornada],INDEX(Jornadas[id],ROW()-5),Cortes[id_barbero],LOOKUP($AM$4,Barberos[nombre],Barberos[id]))*(INDEX(Jornadas[comision_barberos],1)/100)))</f>
        <v/>
      </c>
      <c r="AO419" s="21" t="str" cm="1">
        <f t="array" ref="AO419">IF(ISERROR(INDEX(Jornadas[id],ROW()-5)),"",SUMIFS(Cortes[propina],Cortes[id_jornada],INDEX(Jornadas[id],ROW()-5),Cortes[id_barbero],LOOKUP($AM$4,Barberos[nombre],Barberos[id])))</f>
        <v/>
      </c>
      <c r="AP419" s="21" t="str" cm="1">
        <f t="array" ref="AP419">IF(ISERROR(INDEX(Jornadas[id],ROW()-5)),"",SUMIFS(Adelantos[importe],Adelantos[id_jornada],INDEX(Jornadas[id],ROW()-5),Adelantos[id_barbero],LOOKUP($AM$4,Barberos[nombre],Barberos[id])))</f>
        <v/>
      </c>
      <c r="AQ419" s="21" t="str" cm="1">
        <f t="array" ref="AQ419">IF(ISERROR(INDEX(Jornadas[id],ROW()-5)),"",AN419+AO419-AP419)</f>
        <v/>
      </c>
      <c r="AR419" s="2" t="str" cm="1">
        <f t="array" ref="AR419">IF(ISERROR(INDEX(Jornadas[id],ROW()-5)),"",COUNTIFS(_Cortes!$C:$C,INDEX(Jornadas[id],ROW()-5),_Cortes!$B:$B,LOOKUP($AR$4,_Barberos!$B:$B,_Barberos!$A:$A)))</f>
        <v/>
      </c>
      <c r="AS419" s="21" t="str" cm="1">
        <f t="array" ref="AS419">IF(ISERROR(INDEX(Jornadas[id],ROW()-5)),"",INT(SUMIFS(Cortes[importe],Cortes[id_jornada],INDEX(Jornadas[id],ROW()-5),Cortes[id_barbero],LOOKUP($AR$4,Barberos[nombre],Barberos[id]))*(INDEX(Jornadas[comision_barberos],1)/100)))</f>
        <v/>
      </c>
      <c r="AT419" s="21" t="str" cm="1">
        <f t="array" ref="AT419">IF(ISERROR(INDEX(Jornadas[id],ROW()-5)),"",SUMIFS(Cortes[propina],Cortes[id_jornada],INDEX(Jornadas[id],ROW()-5),Cortes[id_barbero],LOOKUP($AR$4,Barberos[nombre],Barberos[id])))</f>
        <v/>
      </c>
      <c r="AU419" s="21" t="str" cm="1">
        <f t="array" ref="AU419">IF(ISERROR(INDEX(Jornadas[id],ROW()-5)),"",SUMIFS(Adelantos[importe],Adelantos[id_jornada],INDEX(Jornadas[id],ROW()-5),Adelantos[id_barbero],LOOKUP($AR$4,Barberos[nombre],Barberos[id])))</f>
        <v/>
      </c>
      <c r="AV419" s="21" t="str" cm="1">
        <f t="array" ref="AV419">IF(ISERROR(INDEX(Jornadas[id],ROW()-5)),"",AS419+AT419-AU419)</f>
        <v/>
      </c>
    </row>
    <row r="420" spans="1:48" ht="15" hidden="1" customHeight="1" x14ac:dyDescent="0.3">
      <c r="A420" s="53" t="str">
        <f t="shared" si="6"/>
        <v/>
      </c>
      <c r="B420" s="54"/>
      <c r="C420" s="38" t="str" cm="1">
        <f t="array" ref="C420">IF(ISERROR(INDEX(Jornadas[id],ROW()-5)),"",INDEX(Jornadas[fecha],ROW()-5))</f>
        <v/>
      </c>
      <c r="D420" s="1" t="str" cm="1">
        <f t="array" ref="D420">IF(ISERROR(INDEX(Jornadas[id],ROW()-5)),"",COUNTIFS(_Cortes!$C:$C,INDEX(Jornadas[id],ROW()-5),_Cortes!$B:$B,LOOKUP($D$4,_Barberos!$B:$B,_Barberos!$A:$A)))</f>
        <v/>
      </c>
      <c r="E420" s="20" t="str" cm="1">
        <f t="array" ref="E420">IF(ISERROR(INDEX(Jornadas[id],ROW()-5)),"",INT(SUMIFS(Cortes[importe],Cortes[id_jornada],INDEX(Jornadas[id],ROW()-5),Cortes[id_barbero],LOOKUP($D$4,Barberos[nombre],Barberos[id]))*(INDEX(Jornadas[comision_barberos],1)/100)))</f>
        <v/>
      </c>
      <c r="F420" s="20" t="str" cm="1">
        <f t="array" ref="F420">IF(ISERROR(INDEX(Jornadas[id],ROW()-5)),"",SUMIFS(Cortes[propina],Cortes[id_jornada],INDEX(Jornadas[id],ROW()-5),Cortes[id_barbero],LOOKUP($D$4,Barberos[nombre],Barberos[id])))</f>
        <v/>
      </c>
      <c r="G420" s="20" t="str" cm="1">
        <f t="array" ref="G420">IF(ISERROR(INDEX(Jornadas[id],ROW()-5)),"",SUMIFS(Adelantos[importe],Adelantos[id_jornada],INDEX(Jornadas[id],ROW()-5),Adelantos[id_barbero],LOOKUP($D$4,Barberos[nombre],Barberos[id])))</f>
        <v/>
      </c>
      <c r="H420" s="20" t="str" cm="1">
        <f t="array" ref="H420">IF(ISERROR(INDEX(Jornadas[id],ROW()-5)),"",E420+F420-G420)</f>
        <v/>
      </c>
      <c r="I420" s="1" t="str" cm="1">
        <f t="array" ref="I420">IF(ISERROR(INDEX(Jornadas[id],ROW()-5)),"",COUNTIFS(_Cortes!$C:$C,INDEX(Jornadas[id],ROW()-5),_Cortes!$B:$B,LOOKUP($I$4,_Barberos!$B:$B,_Barberos!$A:$A)))</f>
        <v/>
      </c>
      <c r="J420" s="20" t="str" cm="1">
        <f t="array" ref="J420">IF(ISERROR(INDEX(Jornadas[id],ROW()-5)),"",INT(SUMIFS(Cortes[importe],Cortes[id_jornada],INDEX(Jornadas[id],ROW()-5),Cortes[id_barbero],LOOKUP($I$4,Barberos[nombre],Barberos[id]))*(INDEX(Jornadas[comision_barberos],1)/100)))</f>
        <v/>
      </c>
      <c r="K420" s="20" t="str" cm="1">
        <f t="array" ref="K420">IF(ISERROR(INDEX(Jornadas[id],ROW()-5)),"",SUMIFS(Cortes[propina],Cortes[id_jornada],INDEX(Jornadas[id],ROW()-5),Cortes[id_barbero],LOOKUP($I$4,Barberos[nombre],Barberos[id])))</f>
        <v/>
      </c>
      <c r="L420" s="20" t="str" cm="1">
        <f t="array" ref="L420">IF(ISERROR(INDEX(Jornadas[id],ROW()-5)),"",SUMIFS(Adelantos[importe],Adelantos[id_jornada],INDEX(Jornadas[id],ROW()-5),Adelantos[id_barbero],LOOKUP($I$4,Barberos[nombre],Barberos[id])))</f>
        <v/>
      </c>
      <c r="M420" s="20" t="str" cm="1">
        <f t="array" ref="M420">IF(ISERROR(INDEX(Jornadas[id],ROW()-5)),"",J420+K420-L420)</f>
        <v/>
      </c>
      <c r="N420" s="1" t="str" cm="1">
        <f t="array" ref="N420">IF(ISERROR(INDEX(Jornadas[id],ROW()-5)),"",COUNTIFS(_Cortes!$C:$C,INDEX(Jornadas[id],ROW()-5),_Cortes!$B:$B,LOOKUP($N$4,_Barberos!$B:$B,_Barberos!$A:$A)))</f>
        <v/>
      </c>
      <c r="O420" s="20" t="str" cm="1">
        <f t="array" ref="O420">IF(ISERROR(INDEX(Jornadas[id],ROW()-5)),"",INT(SUMIFS(Cortes[importe],Cortes[id_jornada],INDEX(Jornadas[id],ROW()-5),Cortes[id_barbero],LOOKUP($N$4,Barberos[nombre],Barberos[id]))*(INDEX(Jornadas[comision_barberos],1)/100)))</f>
        <v/>
      </c>
      <c r="P420" s="20" t="str" cm="1">
        <f t="array" ref="P420">IF(ISERROR(INDEX(Jornadas[id],ROW()-5)),"",SUMIFS(Cortes[propina],Cortes[id_jornada],INDEX(Jornadas[id],ROW()-5),Cortes[id_barbero],LOOKUP($N$4,Barberos[nombre],Barberos[id])))</f>
        <v/>
      </c>
      <c r="Q420" s="20" t="str" cm="1">
        <f t="array" ref="Q420">IF(ISERROR(INDEX(Jornadas[id],ROW()-5)),"",SUMIFS(Adelantos[importe],Adelantos[id_jornada],INDEX(Jornadas[id],ROW()-5),Adelantos[id_barbero],LOOKUP($N$4,Barberos[nombre],Barberos[id])))</f>
        <v/>
      </c>
      <c r="R420" s="20" t="str" cm="1">
        <f t="array" ref="R420">IF(ISERROR(INDEX(Jornadas[id],ROW()-5)),"",O420+P420-Q420)</f>
        <v/>
      </c>
      <c r="S420" s="1" t="str" cm="1">
        <f t="array" ref="S420">IF(ISERROR(INDEX(Jornadas[id],ROW()-5)),"",COUNTIFS(_Cortes!$C:$C,INDEX(Jornadas[id],ROW()-5),_Cortes!$B:$B,LOOKUP($S$4,_Barberos!$B:$B,_Barberos!$A:$A)))</f>
        <v/>
      </c>
      <c r="T420" s="20" t="str" cm="1">
        <f t="array" ref="T420">IF(ISERROR(INDEX(Jornadas[id],ROW()-5)),"",INT(SUMIFS(Cortes[importe],Cortes[id_jornada],INDEX(Jornadas[id],ROW()-5),Cortes[id_barbero],LOOKUP($S$4,Barberos[nombre],Barberos[id]))*(INDEX(Jornadas[comision_barberos],1)/100)))</f>
        <v/>
      </c>
      <c r="U420" s="20" t="str" cm="1">
        <f t="array" ref="U420">IF(ISERROR(INDEX(Jornadas[id],ROW()-5)),"",SUMIFS(Cortes[propina],Cortes[id_jornada],INDEX(Jornadas[id],ROW()-5),Cortes[id_barbero],LOOKUP($S$4,Barberos[nombre],Barberos[id])))</f>
        <v/>
      </c>
      <c r="V420" s="20" t="str" cm="1">
        <f t="array" ref="V420">IF(ISERROR(INDEX(Jornadas[id],ROW()-5)),"",SUMIFS(Adelantos[importe],Adelantos[id_jornada],INDEX(Jornadas[id],ROW()-5),Adelantos[id_barbero],LOOKUP($S$4,Barberos[nombre],Barberos[id])))</f>
        <v/>
      </c>
      <c r="W420" s="20" t="str" cm="1">
        <f t="array" ref="W420">IF(ISERROR(INDEX(Jornadas[id],ROW()-5)),"",T420+U420-V420)</f>
        <v/>
      </c>
      <c r="X420" s="1" t="str" cm="1">
        <f t="array" ref="X420">IF(ISERROR(INDEX(Jornadas[id],ROW()-5)),"",COUNTIFS(_Cortes!$C:$C,INDEX(Jornadas[id],ROW()-5),_Cortes!$B:$B,LOOKUP($X$4,_Barberos!$B:$B,_Barberos!$A:$A)))</f>
        <v/>
      </c>
      <c r="Y420" s="20" t="str" cm="1">
        <f t="array" ref="Y420">IF(ISERROR(INDEX(Jornadas[id],ROW()-5)),"",INT(SUMIFS(Cortes[importe],Cortes[id_jornada],INDEX(Jornadas[id],ROW()-5),Cortes[id_barbero],LOOKUP($X$4,Barberos[nombre],Barberos[id]))*(INDEX(Jornadas[comision_barberos],1)/100)))</f>
        <v/>
      </c>
      <c r="Z420" s="20" t="str" cm="1">
        <f t="array" ref="Z420">IF(ISERROR(INDEX(Jornadas[id],ROW()-5)),"",SUMIFS(Cortes[propina],Cortes[id_jornada],INDEX(Jornadas[id],ROW()-5),Cortes[id_barbero],LOOKUP($X$4,Barberos[nombre],Barberos[id])))</f>
        <v/>
      </c>
      <c r="AA420" s="20" t="str" cm="1">
        <f t="array" ref="AA420">IF(ISERROR(INDEX(Jornadas[id],ROW()-5)),"",SUMIFS(Adelantos[importe],Adelantos[id_jornada],INDEX(Jornadas[id],ROW()-5),Adelantos[id_barbero],LOOKUP($X$4,Barberos[nombre],Barberos[id])))</f>
        <v/>
      </c>
      <c r="AB420" s="20" t="str" cm="1">
        <f t="array" ref="AB420">IF(ISERROR(INDEX(Jornadas[id],ROW()-5)),"",Y420+Z420-AA420)</f>
        <v/>
      </c>
      <c r="AC420" s="1" t="str" cm="1">
        <f t="array" ref="AC420">IF(ISERROR(INDEX(Jornadas[id],ROW()-5)),"",COUNTIFS(_Cortes!$C:$C,INDEX(Jornadas[id],ROW()-5),_Cortes!$B:$B,LOOKUP($AC$4,_Barberos!$B:$B,_Barberos!$A:$A)))</f>
        <v/>
      </c>
      <c r="AD420" s="20" t="str" cm="1">
        <f t="array" ref="AD420">IF(ISERROR(INDEX(Jornadas[id],ROW()-5)),"",INT(SUMIFS(Cortes[importe],Cortes[id_jornada],INDEX(Jornadas[id],ROW()-5),Cortes[id_barbero],LOOKUP($AC$4,Barberos[nombre],Barberos[id]))*(INDEX(Jornadas[comision_barberos],1)/100)))</f>
        <v/>
      </c>
      <c r="AE420" s="20" t="str" cm="1">
        <f t="array" ref="AE420">IF(ISERROR(INDEX(Jornadas[id],ROW()-5)),"",SUMIFS(Cortes[propina],Cortes[id_jornada],INDEX(Jornadas[id],ROW()-5),Cortes[id_barbero],LOOKUP($AC$4,Barberos[nombre],Barberos[id])))</f>
        <v/>
      </c>
      <c r="AF420" s="20" t="str" cm="1">
        <f t="array" ref="AF420">IF(ISERROR(INDEX(Jornadas[id],ROW()-5)),"",SUMIFS(Adelantos[importe],Adelantos[id_jornada],INDEX(Jornadas[id],ROW()-5),Adelantos[id_barbero],LOOKUP($AC$4,Barberos[nombre],Barberos[id])))</f>
        <v/>
      </c>
      <c r="AG420" s="20" t="str" cm="1">
        <f t="array" ref="AG420">IF(ISERROR(INDEX(Jornadas[id],ROW()-5)),"",AD420+AE420-AF420)</f>
        <v/>
      </c>
      <c r="AH420" s="1" t="str" cm="1">
        <f t="array" ref="AH420">IF(ISERROR(INDEX(Jornadas[id],ROW()-5)),"",COUNTIFS(_Cortes!$C:$C,INDEX(Jornadas[id],ROW()-5),_Cortes!$B:$B,LOOKUP($AH$4,_Barberos!$B:$B,_Barberos!$A:$A)))</f>
        <v/>
      </c>
      <c r="AI420" s="20" t="str" cm="1">
        <f t="array" ref="AI420">IF(ISERROR(INDEX(Jornadas[id],ROW()-5)),"",INT(SUMIFS(Cortes[importe],Cortes[id_jornada],INDEX(Jornadas[id],ROW()-5),Cortes[id_barbero],LOOKUP($AH$4,Barberos[nombre],Barberos[id]))*(INDEX(Jornadas[comision_barberos],1)/100)))</f>
        <v/>
      </c>
      <c r="AJ420" s="20" t="str" cm="1">
        <f t="array" ref="AJ420">IF(ISERROR(INDEX(Jornadas[id],ROW()-5)),"",SUMIFS(Cortes[propina],Cortes[id_jornada],INDEX(Jornadas[id],ROW()-5),Cortes[id_barbero],LOOKUP($AH$4,Barberos[nombre],Barberos[id])))</f>
        <v/>
      </c>
      <c r="AK420" s="20" t="str" cm="1">
        <f t="array" ref="AK420">IF(ISERROR(INDEX(Jornadas[id],ROW()-5)),"",SUMIFS(Adelantos[importe],Adelantos[id_jornada],INDEX(Jornadas[id],ROW()-5),Adelantos[id_barbero],LOOKUP($AH$4,Barberos[nombre],Barberos[id])))</f>
        <v/>
      </c>
      <c r="AL420" s="20" t="str" cm="1">
        <f t="array" ref="AL420">IF(ISERROR(INDEX(Jornadas[id],ROW()-5)),"",AI420+AJ420-AK420)</f>
        <v/>
      </c>
      <c r="AM420" s="1" t="str" cm="1">
        <f t="array" ref="AM420">IF(ISERROR(INDEX(Jornadas[id],ROW()-5)),"",COUNTIFS(_Cortes!$C:$C,INDEX(Jornadas[id],ROW()-5),_Cortes!$B:$B,LOOKUP($AM$4,_Barberos!$B:$B,_Barberos!$A:$A)))</f>
        <v/>
      </c>
      <c r="AN420" s="20" t="str" cm="1">
        <f t="array" ref="AN420">IF(ISERROR(INDEX(Jornadas[id],ROW()-5)),"",INT(SUMIFS(Cortes[importe],Cortes[id_jornada],INDEX(Jornadas[id],ROW()-5),Cortes[id_barbero],LOOKUP($AM$4,Barberos[nombre],Barberos[id]))*(INDEX(Jornadas[comision_barberos],1)/100)))</f>
        <v/>
      </c>
      <c r="AO420" s="20" t="str" cm="1">
        <f t="array" ref="AO420">IF(ISERROR(INDEX(Jornadas[id],ROW()-5)),"",SUMIFS(Cortes[propina],Cortes[id_jornada],INDEX(Jornadas[id],ROW()-5),Cortes[id_barbero],LOOKUP($AM$4,Barberos[nombre],Barberos[id])))</f>
        <v/>
      </c>
      <c r="AP420" s="20" t="str" cm="1">
        <f t="array" ref="AP420">IF(ISERROR(INDEX(Jornadas[id],ROW()-5)),"",SUMIFS(Adelantos[importe],Adelantos[id_jornada],INDEX(Jornadas[id],ROW()-5),Adelantos[id_barbero],LOOKUP($AM$4,Barberos[nombre],Barberos[id])))</f>
        <v/>
      </c>
      <c r="AQ420" s="20" t="str" cm="1">
        <f t="array" ref="AQ420">IF(ISERROR(INDEX(Jornadas[id],ROW()-5)),"",AN420+AO420-AP420)</f>
        <v/>
      </c>
      <c r="AR420" s="1" t="str" cm="1">
        <f t="array" ref="AR420">IF(ISERROR(INDEX(Jornadas[id],ROW()-5)),"",COUNTIFS(_Cortes!$C:$C,INDEX(Jornadas[id],ROW()-5),_Cortes!$B:$B,LOOKUP($AR$4,_Barberos!$B:$B,_Barberos!$A:$A)))</f>
        <v/>
      </c>
      <c r="AS420" s="20" t="str" cm="1">
        <f t="array" ref="AS420">IF(ISERROR(INDEX(Jornadas[id],ROW()-5)),"",INT(SUMIFS(Cortes[importe],Cortes[id_jornada],INDEX(Jornadas[id],ROW()-5),Cortes[id_barbero],LOOKUP($AR$4,Barberos[nombre],Barberos[id]))*(INDEX(Jornadas[comision_barberos],1)/100)))</f>
        <v/>
      </c>
      <c r="AT420" s="20" t="str" cm="1">
        <f t="array" ref="AT420">IF(ISERROR(INDEX(Jornadas[id],ROW()-5)),"",SUMIFS(Cortes[propina],Cortes[id_jornada],INDEX(Jornadas[id],ROW()-5),Cortes[id_barbero],LOOKUP($AR$4,Barberos[nombre],Barberos[id])))</f>
        <v/>
      </c>
      <c r="AU420" s="20" t="str" cm="1">
        <f t="array" ref="AU420">IF(ISERROR(INDEX(Jornadas[id],ROW()-5)),"",SUMIFS(Adelantos[importe],Adelantos[id_jornada],INDEX(Jornadas[id],ROW()-5),Adelantos[id_barbero],LOOKUP($AR$4,Barberos[nombre],Barberos[id])))</f>
        <v/>
      </c>
      <c r="AV420" s="20" t="str" cm="1">
        <f t="array" ref="AV420">IF(ISERROR(INDEX(Jornadas[id],ROW()-5)),"",AS420+AT420-AU420)</f>
        <v/>
      </c>
    </row>
    <row r="421" spans="1:48" ht="15" hidden="1" customHeight="1" x14ac:dyDescent="0.3">
      <c r="A421" s="51" t="str">
        <f t="shared" si="6"/>
        <v/>
      </c>
      <c r="B421" s="52"/>
      <c r="C421" s="36" t="str" cm="1">
        <f t="array" ref="C421">IF(ISERROR(INDEX(Jornadas[id],ROW()-5)),"",INDEX(Jornadas[fecha],ROW()-5))</f>
        <v/>
      </c>
      <c r="D421" s="2" t="str" cm="1">
        <f t="array" ref="D421">IF(ISERROR(INDEX(Jornadas[id],ROW()-5)),"",COUNTIFS(_Cortes!$C:$C,INDEX(Jornadas[id],ROW()-5),_Cortes!$B:$B,LOOKUP($D$4,_Barberos!$B:$B,_Barberos!$A:$A)))</f>
        <v/>
      </c>
      <c r="E421" s="21" t="str" cm="1">
        <f t="array" ref="E421">IF(ISERROR(INDEX(Jornadas[id],ROW()-5)),"",INT(SUMIFS(Cortes[importe],Cortes[id_jornada],INDEX(Jornadas[id],ROW()-5),Cortes[id_barbero],LOOKUP($D$4,Barberos[nombre],Barberos[id]))*(INDEX(Jornadas[comision_barberos],1)/100)))</f>
        <v/>
      </c>
      <c r="F421" s="21" t="str" cm="1">
        <f t="array" ref="F421">IF(ISERROR(INDEX(Jornadas[id],ROW()-5)),"",SUMIFS(Cortes[propina],Cortes[id_jornada],INDEX(Jornadas[id],ROW()-5),Cortes[id_barbero],LOOKUP($D$4,Barberos[nombre],Barberos[id])))</f>
        <v/>
      </c>
      <c r="G421" s="21" t="str" cm="1">
        <f t="array" ref="G421">IF(ISERROR(INDEX(Jornadas[id],ROW()-5)),"",SUMIFS(Adelantos[importe],Adelantos[id_jornada],INDEX(Jornadas[id],ROW()-5),Adelantos[id_barbero],LOOKUP($D$4,Barberos[nombre],Barberos[id])))</f>
        <v/>
      </c>
      <c r="H421" s="21" t="str" cm="1">
        <f t="array" ref="H421">IF(ISERROR(INDEX(Jornadas[id],ROW()-5)),"",E421+F421-G421)</f>
        <v/>
      </c>
      <c r="I421" s="2" t="str" cm="1">
        <f t="array" ref="I421">IF(ISERROR(INDEX(Jornadas[id],ROW()-5)),"",COUNTIFS(_Cortes!$C:$C,INDEX(Jornadas[id],ROW()-5),_Cortes!$B:$B,LOOKUP($I$4,_Barberos!$B:$B,_Barberos!$A:$A)))</f>
        <v/>
      </c>
      <c r="J421" s="21" t="str" cm="1">
        <f t="array" ref="J421">IF(ISERROR(INDEX(Jornadas[id],ROW()-5)),"",INT(SUMIFS(Cortes[importe],Cortes[id_jornada],INDEX(Jornadas[id],ROW()-5),Cortes[id_barbero],LOOKUP($I$4,Barberos[nombre],Barberos[id]))*(INDEX(Jornadas[comision_barberos],1)/100)))</f>
        <v/>
      </c>
      <c r="K421" s="21" t="str" cm="1">
        <f t="array" ref="K421">IF(ISERROR(INDEX(Jornadas[id],ROW()-5)),"",SUMIFS(Cortes[propina],Cortes[id_jornada],INDEX(Jornadas[id],ROW()-5),Cortes[id_barbero],LOOKUP($I$4,Barberos[nombre],Barberos[id])))</f>
        <v/>
      </c>
      <c r="L421" s="21" t="str" cm="1">
        <f t="array" ref="L421">IF(ISERROR(INDEX(Jornadas[id],ROW()-5)),"",SUMIFS(Adelantos[importe],Adelantos[id_jornada],INDEX(Jornadas[id],ROW()-5),Adelantos[id_barbero],LOOKUP($I$4,Barberos[nombre],Barberos[id])))</f>
        <v/>
      </c>
      <c r="M421" s="21" t="str" cm="1">
        <f t="array" ref="M421">IF(ISERROR(INDEX(Jornadas[id],ROW()-5)),"",J421+K421-L421)</f>
        <v/>
      </c>
      <c r="N421" s="2" t="str" cm="1">
        <f t="array" ref="N421">IF(ISERROR(INDEX(Jornadas[id],ROW()-5)),"",COUNTIFS(_Cortes!$C:$C,INDEX(Jornadas[id],ROW()-5),_Cortes!$B:$B,LOOKUP($N$4,_Barberos!$B:$B,_Barberos!$A:$A)))</f>
        <v/>
      </c>
      <c r="O421" s="21" t="str" cm="1">
        <f t="array" ref="O421">IF(ISERROR(INDEX(Jornadas[id],ROW()-5)),"",INT(SUMIFS(Cortes[importe],Cortes[id_jornada],INDEX(Jornadas[id],ROW()-5),Cortes[id_barbero],LOOKUP($N$4,Barberos[nombre],Barberos[id]))*(INDEX(Jornadas[comision_barberos],1)/100)))</f>
        <v/>
      </c>
      <c r="P421" s="21" t="str" cm="1">
        <f t="array" ref="P421">IF(ISERROR(INDEX(Jornadas[id],ROW()-5)),"",SUMIFS(Cortes[propina],Cortes[id_jornada],INDEX(Jornadas[id],ROW()-5),Cortes[id_barbero],LOOKUP($N$4,Barberos[nombre],Barberos[id])))</f>
        <v/>
      </c>
      <c r="Q421" s="21" t="str" cm="1">
        <f t="array" ref="Q421">IF(ISERROR(INDEX(Jornadas[id],ROW()-5)),"",SUMIFS(Adelantos[importe],Adelantos[id_jornada],INDEX(Jornadas[id],ROW()-5),Adelantos[id_barbero],LOOKUP($N$4,Barberos[nombre],Barberos[id])))</f>
        <v/>
      </c>
      <c r="R421" s="21" t="str" cm="1">
        <f t="array" ref="R421">IF(ISERROR(INDEX(Jornadas[id],ROW()-5)),"",O421+P421-Q421)</f>
        <v/>
      </c>
      <c r="S421" s="2" t="str" cm="1">
        <f t="array" ref="S421">IF(ISERROR(INDEX(Jornadas[id],ROW()-5)),"",COUNTIFS(_Cortes!$C:$C,INDEX(Jornadas[id],ROW()-5),_Cortes!$B:$B,LOOKUP($S$4,_Barberos!$B:$B,_Barberos!$A:$A)))</f>
        <v/>
      </c>
      <c r="T421" s="21" t="str" cm="1">
        <f t="array" ref="T421">IF(ISERROR(INDEX(Jornadas[id],ROW()-5)),"",INT(SUMIFS(Cortes[importe],Cortes[id_jornada],INDEX(Jornadas[id],ROW()-5),Cortes[id_barbero],LOOKUP($S$4,Barberos[nombre],Barberos[id]))*(INDEX(Jornadas[comision_barberos],1)/100)))</f>
        <v/>
      </c>
      <c r="U421" s="21" t="str" cm="1">
        <f t="array" ref="U421">IF(ISERROR(INDEX(Jornadas[id],ROW()-5)),"",SUMIFS(Cortes[propina],Cortes[id_jornada],INDEX(Jornadas[id],ROW()-5),Cortes[id_barbero],LOOKUP($S$4,Barberos[nombre],Barberos[id])))</f>
        <v/>
      </c>
      <c r="V421" s="21" t="str" cm="1">
        <f t="array" ref="V421">IF(ISERROR(INDEX(Jornadas[id],ROW()-5)),"",SUMIFS(Adelantos[importe],Adelantos[id_jornada],INDEX(Jornadas[id],ROW()-5),Adelantos[id_barbero],LOOKUP($S$4,Barberos[nombre],Barberos[id])))</f>
        <v/>
      </c>
      <c r="W421" s="21" t="str" cm="1">
        <f t="array" ref="W421">IF(ISERROR(INDEX(Jornadas[id],ROW()-5)),"",T421+U421-V421)</f>
        <v/>
      </c>
      <c r="X421" s="2" t="str" cm="1">
        <f t="array" ref="X421">IF(ISERROR(INDEX(Jornadas[id],ROW()-5)),"",COUNTIFS(_Cortes!$C:$C,INDEX(Jornadas[id],ROW()-5),_Cortes!$B:$B,LOOKUP($X$4,_Barberos!$B:$B,_Barberos!$A:$A)))</f>
        <v/>
      </c>
      <c r="Y421" s="21" t="str" cm="1">
        <f t="array" ref="Y421">IF(ISERROR(INDEX(Jornadas[id],ROW()-5)),"",INT(SUMIFS(Cortes[importe],Cortes[id_jornada],INDEX(Jornadas[id],ROW()-5),Cortes[id_barbero],LOOKUP($X$4,Barberos[nombre],Barberos[id]))*(INDEX(Jornadas[comision_barberos],1)/100)))</f>
        <v/>
      </c>
      <c r="Z421" s="21" t="str" cm="1">
        <f t="array" ref="Z421">IF(ISERROR(INDEX(Jornadas[id],ROW()-5)),"",SUMIFS(Cortes[propina],Cortes[id_jornada],INDEX(Jornadas[id],ROW()-5),Cortes[id_barbero],LOOKUP($X$4,Barberos[nombre],Barberos[id])))</f>
        <v/>
      </c>
      <c r="AA421" s="21" t="str" cm="1">
        <f t="array" ref="AA421">IF(ISERROR(INDEX(Jornadas[id],ROW()-5)),"",SUMIFS(Adelantos[importe],Adelantos[id_jornada],INDEX(Jornadas[id],ROW()-5),Adelantos[id_barbero],LOOKUP($X$4,Barberos[nombre],Barberos[id])))</f>
        <v/>
      </c>
      <c r="AB421" s="21" t="str" cm="1">
        <f t="array" ref="AB421">IF(ISERROR(INDEX(Jornadas[id],ROW()-5)),"",Y421+Z421-AA421)</f>
        <v/>
      </c>
      <c r="AC421" s="2" t="str" cm="1">
        <f t="array" ref="AC421">IF(ISERROR(INDEX(Jornadas[id],ROW()-5)),"",COUNTIFS(_Cortes!$C:$C,INDEX(Jornadas[id],ROW()-5),_Cortes!$B:$B,LOOKUP($AC$4,_Barberos!$B:$B,_Barberos!$A:$A)))</f>
        <v/>
      </c>
      <c r="AD421" s="21" t="str" cm="1">
        <f t="array" ref="AD421">IF(ISERROR(INDEX(Jornadas[id],ROW()-5)),"",INT(SUMIFS(Cortes[importe],Cortes[id_jornada],INDEX(Jornadas[id],ROW()-5),Cortes[id_barbero],LOOKUP($AC$4,Barberos[nombre],Barberos[id]))*(INDEX(Jornadas[comision_barberos],1)/100)))</f>
        <v/>
      </c>
      <c r="AE421" s="21" t="str" cm="1">
        <f t="array" ref="AE421">IF(ISERROR(INDEX(Jornadas[id],ROW()-5)),"",SUMIFS(Cortes[propina],Cortes[id_jornada],INDEX(Jornadas[id],ROW()-5),Cortes[id_barbero],LOOKUP($AC$4,Barberos[nombre],Barberos[id])))</f>
        <v/>
      </c>
      <c r="AF421" s="21" t="str" cm="1">
        <f t="array" ref="AF421">IF(ISERROR(INDEX(Jornadas[id],ROW()-5)),"",SUMIFS(Adelantos[importe],Adelantos[id_jornada],INDEX(Jornadas[id],ROW()-5),Adelantos[id_barbero],LOOKUP($AC$4,Barberos[nombre],Barberos[id])))</f>
        <v/>
      </c>
      <c r="AG421" s="21" t="str" cm="1">
        <f t="array" ref="AG421">IF(ISERROR(INDEX(Jornadas[id],ROW()-5)),"",AD421+AE421-AF421)</f>
        <v/>
      </c>
      <c r="AH421" s="2" t="str" cm="1">
        <f t="array" ref="AH421">IF(ISERROR(INDEX(Jornadas[id],ROW()-5)),"",COUNTIFS(_Cortes!$C:$C,INDEX(Jornadas[id],ROW()-5),_Cortes!$B:$B,LOOKUP($AH$4,_Barberos!$B:$B,_Barberos!$A:$A)))</f>
        <v/>
      </c>
      <c r="AI421" s="21" t="str" cm="1">
        <f t="array" ref="AI421">IF(ISERROR(INDEX(Jornadas[id],ROW()-5)),"",INT(SUMIFS(Cortes[importe],Cortes[id_jornada],INDEX(Jornadas[id],ROW()-5),Cortes[id_barbero],LOOKUP($AH$4,Barberos[nombre],Barberos[id]))*(INDEX(Jornadas[comision_barberos],1)/100)))</f>
        <v/>
      </c>
      <c r="AJ421" s="21" t="str" cm="1">
        <f t="array" ref="AJ421">IF(ISERROR(INDEX(Jornadas[id],ROW()-5)),"",SUMIFS(Cortes[propina],Cortes[id_jornada],INDEX(Jornadas[id],ROW()-5),Cortes[id_barbero],LOOKUP($AH$4,Barberos[nombre],Barberos[id])))</f>
        <v/>
      </c>
      <c r="AK421" s="21" t="str" cm="1">
        <f t="array" ref="AK421">IF(ISERROR(INDEX(Jornadas[id],ROW()-5)),"",SUMIFS(Adelantos[importe],Adelantos[id_jornada],INDEX(Jornadas[id],ROW()-5),Adelantos[id_barbero],LOOKUP($AH$4,Barberos[nombre],Barberos[id])))</f>
        <v/>
      </c>
      <c r="AL421" s="21" t="str" cm="1">
        <f t="array" ref="AL421">IF(ISERROR(INDEX(Jornadas[id],ROW()-5)),"",AI421+AJ421-AK421)</f>
        <v/>
      </c>
      <c r="AM421" s="2" t="str" cm="1">
        <f t="array" ref="AM421">IF(ISERROR(INDEX(Jornadas[id],ROW()-5)),"",COUNTIFS(_Cortes!$C:$C,INDEX(Jornadas[id],ROW()-5),_Cortes!$B:$B,LOOKUP($AM$4,_Barberos!$B:$B,_Barberos!$A:$A)))</f>
        <v/>
      </c>
      <c r="AN421" s="21" t="str" cm="1">
        <f t="array" ref="AN421">IF(ISERROR(INDEX(Jornadas[id],ROW()-5)),"",INT(SUMIFS(Cortes[importe],Cortes[id_jornada],INDEX(Jornadas[id],ROW()-5),Cortes[id_barbero],LOOKUP($AM$4,Barberos[nombre],Barberos[id]))*(INDEX(Jornadas[comision_barberos],1)/100)))</f>
        <v/>
      </c>
      <c r="AO421" s="21" t="str" cm="1">
        <f t="array" ref="AO421">IF(ISERROR(INDEX(Jornadas[id],ROW()-5)),"",SUMIFS(Cortes[propina],Cortes[id_jornada],INDEX(Jornadas[id],ROW()-5),Cortes[id_barbero],LOOKUP($AM$4,Barberos[nombre],Barberos[id])))</f>
        <v/>
      </c>
      <c r="AP421" s="21" t="str" cm="1">
        <f t="array" ref="AP421">IF(ISERROR(INDEX(Jornadas[id],ROW()-5)),"",SUMIFS(Adelantos[importe],Adelantos[id_jornada],INDEX(Jornadas[id],ROW()-5),Adelantos[id_barbero],LOOKUP($AM$4,Barberos[nombre],Barberos[id])))</f>
        <v/>
      </c>
      <c r="AQ421" s="21" t="str" cm="1">
        <f t="array" ref="AQ421">IF(ISERROR(INDEX(Jornadas[id],ROW()-5)),"",AN421+AO421-AP421)</f>
        <v/>
      </c>
      <c r="AR421" s="2" t="str" cm="1">
        <f t="array" ref="AR421">IF(ISERROR(INDEX(Jornadas[id],ROW()-5)),"",COUNTIFS(_Cortes!$C:$C,INDEX(Jornadas[id],ROW()-5),_Cortes!$B:$B,LOOKUP($AR$4,_Barberos!$B:$B,_Barberos!$A:$A)))</f>
        <v/>
      </c>
      <c r="AS421" s="21" t="str" cm="1">
        <f t="array" ref="AS421">IF(ISERROR(INDEX(Jornadas[id],ROW()-5)),"",INT(SUMIFS(Cortes[importe],Cortes[id_jornada],INDEX(Jornadas[id],ROW()-5),Cortes[id_barbero],LOOKUP($AR$4,Barberos[nombre],Barberos[id]))*(INDEX(Jornadas[comision_barberos],1)/100)))</f>
        <v/>
      </c>
      <c r="AT421" s="21" t="str" cm="1">
        <f t="array" ref="AT421">IF(ISERROR(INDEX(Jornadas[id],ROW()-5)),"",SUMIFS(Cortes[propina],Cortes[id_jornada],INDEX(Jornadas[id],ROW()-5),Cortes[id_barbero],LOOKUP($AR$4,Barberos[nombre],Barberos[id])))</f>
        <v/>
      </c>
      <c r="AU421" s="21" t="str" cm="1">
        <f t="array" ref="AU421">IF(ISERROR(INDEX(Jornadas[id],ROW()-5)),"",SUMIFS(Adelantos[importe],Adelantos[id_jornada],INDEX(Jornadas[id],ROW()-5),Adelantos[id_barbero],LOOKUP($AR$4,Barberos[nombre],Barberos[id])))</f>
        <v/>
      </c>
      <c r="AV421" s="21" t="str" cm="1">
        <f t="array" ref="AV421">IF(ISERROR(INDEX(Jornadas[id],ROW()-5)),"",AS421+AT421-AU421)</f>
        <v/>
      </c>
    </row>
    <row r="422" spans="1:48" ht="15" hidden="1" customHeight="1" x14ac:dyDescent="0.3">
      <c r="A422" s="53" t="str">
        <f t="shared" si="6"/>
        <v/>
      </c>
      <c r="B422" s="54"/>
      <c r="C422" s="38" t="str" cm="1">
        <f t="array" ref="C422">IF(ISERROR(INDEX(Jornadas[id],ROW()-5)),"",INDEX(Jornadas[fecha],ROW()-5))</f>
        <v/>
      </c>
      <c r="D422" s="1" t="str" cm="1">
        <f t="array" ref="D422">IF(ISERROR(INDEX(Jornadas[id],ROW()-5)),"",COUNTIFS(_Cortes!$C:$C,INDEX(Jornadas[id],ROW()-5),_Cortes!$B:$B,LOOKUP($D$4,_Barberos!$B:$B,_Barberos!$A:$A)))</f>
        <v/>
      </c>
      <c r="E422" s="20" t="str" cm="1">
        <f t="array" ref="E422">IF(ISERROR(INDEX(Jornadas[id],ROW()-5)),"",INT(SUMIFS(Cortes[importe],Cortes[id_jornada],INDEX(Jornadas[id],ROW()-5),Cortes[id_barbero],LOOKUP($D$4,Barberos[nombre],Barberos[id]))*(INDEX(Jornadas[comision_barberos],1)/100)))</f>
        <v/>
      </c>
      <c r="F422" s="20" t="str" cm="1">
        <f t="array" ref="F422">IF(ISERROR(INDEX(Jornadas[id],ROW()-5)),"",SUMIFS(Cortes[propina],Cortes[id_jornada],INDEX(Jornadas[id],ROW()-5),Cortes[id_barbero],LOOKUP($D$4,Barberos[nombre],Barberos[id])))</f>
        <v/>
      </c>
      <c r="G422" s="20" t="str" cm="1">
        <f t="array" ref="G422">IF(ISERROR(INDEX(Jornadas[id],ROW()-5)),"",SUMIFS(Adelantos[importe],Adelantos[id_jornada],INDEX(Jornadas[id],ROW()-5),Adelantos[id_barbero],LOOKUP($D$4,Barberos[nombre],Barberos[id])))</f>
        <v/>
      </c>
      <c r="H422" s="20" t="str" cm="1">
        <f t="array" ref="H422">IF(ISERROR(INDEX(Jornadas[id],ROW()-5)),"",E422+F422-G422)</f>
        <v/>
      </c>
      <c r="I422" s="1" t="str" cm="1">
        <f t="array" ref="I422">IF(ISERROR(INDEX(Jornadas[id],ROW()-5)),"",COUNTIFS(_Cortes!$C:$C,INDEX(Jornadas[id],ROW()-5),_Cortes!$B:$B,LOOKUP($I$4,_Barberos!$B:$B,_Barberos!$A:$A)))</f>
        <v/>
      </c>
      <c r="J422" s="20" t="str" cm="1">
        <f t="array" ref="J422">IF(ISERROR(INDEX(Jornadas[id],ROW()-5)),"",INT(SUMIFS(Cortes[importe],Cortes[id_jornada],INDEX(Jornadas[id],ROW()-5),Cortes[id_barbero],LOOKUP($I$4,Barberos[nombre],Barberos[id]))*(INDEX(Jornadas[comision_barberos],1)/100)))</f>
        <v/>
      </c>
      <c r="K422" s="20" t="str" cm="1">
        <f t="array" ref="K422">IF(ISERROR(INDEX(Jornadas[id],ROW()-5)),"",SUMIFS(Cortes[propina],Cortes[id_jornada],INDEX(Jornadas[id],ROW()-5),Cortes[id_barbero],LOOKUP($I$4,Barberos[nombre],Barberos[id])))</f>
        <v/>
      </c>
      <c r="L422" s="20" t="str" cm="1">
        <f t="array" ref="L422">IF(ISERROR(INDEX(Jornadas[id],ROW()-5)),"",SUMIFS(Adelantos[importe],Adelantos[id_jornada],INDEX(Jornadas[id],ROW()-5),Adelantos[id_barbero],LOOKUP($I$4,Barberos[nombre],Barberos[id])))</f>
        <v/>
      </c>
      <c r="M422" s="20" t="str" cm="1">
        <f t="array" ref="M422">IF(ISERROR(INDEX(Jornadas[id],ROW()-5)),"",J422+K422-L422)</f>
        <v/>
      </c>
      <c r="N422" s="1" t="str" cm="1">
        <f t="array" ref="N422">IF(ISERROR(INDEX(Jornadas[id],ROW()-5)),"",COUNTIFS(_Cortes!$C:$C,INDEX(Jornadas[id],ROW()-5),_Cortes!$B:$B,LOOKUP($N$4,_Barberos!$B:$B,_Barberos!$A:$A)))</f>
        <v/>
      </c>
      <c r="O422" s="20" t="str" cm="1">
        <f t="array" ref="O422">IF(ISERROR(INDEX(Jornadas[id],ROW()-5)),"",INT(SUMIFS(Cortes[importe],Cortes[id_jornada],INDEX(Jornadas[id],ROW()-5),Cortes[id_barbero],LOOKUP($N$4,Barberos[nombre],Barberos[id]))*(INDEX(Jornadas[comision_barberos],1)/100)))</f>
        <v/>
      </c>
      <c r="P422" s="20" t="str" cm="1">
        <f t="array" ref="P422">IF(ISERROR(INDEX(Jornadas[id],ROW()-5)),"",SUMIFS(Cortes[propina],Cortes[id_jornada],INDEX(Jornadas[id],ROW()-5),Cortes[id_barbero],LOOKUP($N$4,Barberos[nombre],Barberos[id])))</f>
        <v/>
      </c>
      <c r="Q422" s="20" t="str" cm="1">
        <f t="array" ref="Q422">IF(ISERROR(INDEX(Jornadas[id],ROW()-5)),"",SUMIFS(Adelantos[importe],Adelantos[id_jornada],INDEX(Jornadas[id],ROW()-5),Adelantos[id_barbero],LOOKUP($N$4,Barberos[nombre],Barberos[id])))</f>
        <v/>
      </c>
      <c r="R422" s="20" t="str" cm="1">
        <f t="array" ref="R422">IF(ISERROR(INDEX(Jornadas[id],ROW()-5)),"",O422+P422-Q422)</f>
        <v/>
      </c>
      <c r="S422" s="1" t="str" cm="1">
        <f t="array" ref="S422">IF(ISERROR(INDEX(Jornadas[id],ROW()-5)),"",COUNTIFS(_Cortes!$C:$C,INDEX(Jornadas[id],ROW()-5),_Cortes!$B:$B,LOOKUP($S$4,_Barberos!$B:$B,_Barberos!$A:$A)))</f>
        <v/>
      </c>
      <c r="T422" s="20" t="str" cm="1">
        <f t="array" ref="T422">IF(ISERROR(INDEX(Jornadas[id],ROW()-5)),"",INT(SUMIFS(Cortes[importe],Cortes[id_jornada],INDEX(Jornadas[id],ROW()-5),Cortes[id_barbero],LOOKUP($S$4,Barberos[nombre],Barberos[id]))*(INDEX(Jornadas[comision_barberos],1)/100)))</f>
        <v/>
      </c>
      <c r="U422" s="20" t="str" cm="1">
        <f t="array" ref="U422">IF(ISERROR(INDEX(Jornadas[id],ROW()-5)),"",SUMIFS(Cortes[propina],Cortes[id_jornada],INDEX(Jornadas[id],ROW()-5),Cortes[id_barbero],LOOKUP($S$4,Barberos[nombre],Barberos[id])))</f>
        <v/>
      </c>
      <c r="V422" s="20" t="str" cm="1">
        <f t="array" ref="V422">IF(ISERROR(INDEX(Jornadas[id],ROW()-5)),"",SUMIFS(Adelantos[importe],Adelantos[id_jornada],INDEX(Jornadas[id],ROW()-5),Adelantos[id_barbero],LOOKUP($S$4,Barberos[nombre],Barberos[id])))</f>
        <v/>
      </c>
      <c r="W422" s="20" t="str" cm="1">
        <f t="array" ref="W422">IF(ISERROR(INDEX(Jornadas[id],ROW()-5)),"",T422+U422-V422)</f>
        <v/>
      </c>
      <c r="X422" s="1" t="str" cm="1">
        <f t="array" ref="X422">IF(ISERROR(INDEX(Jornadas[id],ROW()-5)),"",COUNTIFS(_Cortes!$C:$C,INDEX(Jornadas[id],ROW()-5),_Cortes!$B:$B,LOOKUP($X$4,_Barberos!$B:$B,_Barberos!$A:$A)))</f>
        <v/>
      </c>
      <c r="Y422" s="20" t="str" cm="1">
        <f t="array" ref="Y422">IF(ISERROR(INDEX(Jornadas[id],ROW()-5)),"",INT(SUMIFS(Cortes[importe],Cortes[id_jornada],INDEX(Jornadas[id],ROW()-5),Cortes[id_barbero],LOOKUP($X$4,Barberos[nombre],Barberos[id]))*(INDEX(Jornadas[comision_barberos],1)/100)))</f>
        <v/>
      </c>
      <c r="Z422" s="20" t="str" cm="1">
        <f t="array" ref="Z422">IF(ISERROR(INDEX(Jornadas[id],ROW()-5)),"",SUMIFS(Cortes[propina],Cortes[id_jornada],INDEX(Jornadas[id],ROW()-5),Cortes[id_barbero],LOOKUP($X$4,Barberos[nombre],Barberos[id])))</f>
        <v/>
      </c>
      <c r="AA422" s="20" t="str" cm="1">
        <f t="array" ref="AA422">IF(ISERROR(INDEX(Jornadas[id],ROW()-5)),"",SUMIFS(Adelantos[importe],Adelantos[id_jornada],INDEX(Jornadas[id],ROW()-5),Adelantos[id_barbero],LOOKUP($X$4,Barberos[nombre],Barberos[id])))</f>
        <v/>
      </c>
      <c r="AB422" s="20" t="str" cm="1">
        <f t="array" ref="AB422">IF(ISERROR(INDEX(Jornadas[id],ROW()-5)),"",Y422+Z422-AA422)</f>
        <v/>
      </c>
      <c r="AC422" s="1" t="str" cm="1">
        <f t="array" ref="AC422">IF(ISERROR(INDEX(Jornadas[id],ROW()-5)),"",COUNTIFS(_Cortes!$C:$C,INDEX(Jornadas[id],ROW()-5),_Cortes!$B:$B,LOOKUP($AC$4,_Barberos!$B:$B,_Barberos!$A:$A)))</f>
        <v/>
      </c>
      <c r="AD422" s="20" t="str" cm="1">
        <f t="array" ref="AD422">IF(ISERROR(INDEX(Jornadas[id],ROW()-5)),"",INT(SUMIFS(Cortes[importe],Cortes[id_jornada],INDEX(Jornadas[id],ROW()-5),Cortes[id_barbero],LOOKUP($AC$4,Barberos[nombre],Barberos[id]))*(INDEX(Jornadas[comision_barberos],1)/100)))</f>
        <v/>
      </c>
      <c r="AE422" s="20" t="str" cm="1">
        <f t="array" ref="AE422">IF(ISERROR(INDEX(Jornadas[id],ROW()-5)),"",SUMIFS(Cortes[propina],Cortes[id_jornada],INDEX(Jornadas[id],ROW()-5),Cortes[id_barbero],LOOKUP($AC$4,Barberos[nombre],Barberos[id])))</f>
        <v/>
      </c>
      <c r="AF422" s="20" t="str" cm="1">
        <f t="array" ref="AF422">IF(ISERROR(INDEX(Jornadas[id],ROW()-5)),"",SUMIFS(Adelantos[importe],Adelantos[id_jornada],INDEX(Jornadas[id],ROW()-5),Adelantos[id_barbero],LOOKUP($AC$4,Barberos[nombre],Barberos[id])))</f>
        <v/>
      </c>
      <c r="AG422" s="20" t="str" cm="1">
        <f t="array" ref="AG422">IF(ISERROR(INDEX(Jornadas[id],ROW()-5)),"",AD422+AE422-AF422)</f>
        <v/>
      </c>
      <c r="AH422" s="1" t="str" cm="1">
        <f t="array" ref="AH422">IF(ISERROR(INDEX(Jornadas[id],ROW()-5)),"",COUNTIFS(_Cortes!$C:$C,INDEX(Jornadas[id],ROW()-5),_Cortes!$B:$B,LOOKUP($AH$4,_Barberos!$B:$B,_Barberos!$A:$A)))</f>
        <v/>
      </c>
      <c r="AI422" s="20" t="str" cm="1">
        <f t="array" ref="AI422">IF(ISERROR(INDEX(Jornadas[id],ROW()-5)),"",INT(SUMIFS(Cortes[importe],Cortes[id_jornada],INDEX(Jornadas[id],ROW()-5),Cortes[id_barbero],LOOKUP($AH$4,Barberos[nombre],Barberos[id]))*(INDEX(Jornadas[comision_barberos],1)/100)))</f>
        <v/>
      </c>
      <c r="AJ422" s="20" t="str" cm="1">
        <f t="array" ref="AJ422">IF(ISERROR(INDEX(Jornadas[id],ROW()-5)),"",SUMIFS(Cortes[propina],Cortes[id_jornada],INDEX(Jornadas[id],ROW()-5),Cortes[id_barbero],LOOKUP($AH$4,Barberos[nombre],Barberos[id])))</f>
        <v/>
      </c>
      <c r="AK422" s="20" t="str" cm="1">
        <f t="array" ref="AK422">IF(ISERROR(INDEX(Jornadas[id],ROW()-5)),"",SUMIFS(Adelantos[importe],Adelantos[id_jornada],INDEX(Jornadas[id],ROW()-5),Adelantos[id_barbero],LOOKUP($AH$4,Barberos[nombre],Barberos[id])))</f>
        <v/>
      </c>
      <c r="AL422" s="20" t="str" cm="1">
        <f t="array" ref="AL422">IF(ISERROR(INDEX(Jornadas[id],ROW()-5)),"",AI422+AJ422-AK422)</f>
        <v/>
      </c>
      <c r="AM422" s="1" t="str" cm="1">
        <f t="array" ref="AM422">IF(ISERROR(INDEX(Jornadas[id],ROW()-5)),"",COUNTIFS(_Cortes!$C:$C,INDEX(Jornadas[id],ROW()-5),_Cortes!$B:$B,LOOKUP($AM$4,_Barberos!$B:$B,_Barberos!$A:$A)))</f>
        <v/>
      </c>
      <c r="AN422" s="20" t="str" cm="1">
        <f t="array" ref="AN422">IF(ISERROR(INDEX(Jornadas[id],ROW()-5)),"",INT(SUMIFS(Cortes[importe],Cortes[id_jornada],INDEX(Jornadas[id],ROW()-5),Cortes[id_barbero],LOOKUP($AM$4,Barberos[nombre],Barberos[id]))*(INDEX(Jornadas[comision_barberos],1)/100)))</f>
        <v/>
      </c>
      <c r="AO422" s="20" t="str" cm="1">
        <f t="array" ref="AO422">IF(ISERROR(INDEX(Jornadas[id],ROW()-5)),"",SUMIFS(Cortes[propina],Cortes[id_jornada],INDEX(Jornadas[id],ROW()-5),Cortes[id_barbero],LOOKUP($AM$4,Barberos[nombre],Barberos[id])))</f>
        <v/>
      </c>
      <c r="AP422" s="20" t="str" cm="1">
        <f t="array" ref="AP422">IF(ISERROR(INDEX(Jornadas[id],ROW()-5)),"",SUMIFS(Adelantos[importe],Adelantos[id_jornada],INDEX(Jornadas[id],ROW()-5),Adelantos[id_barbero],LOOKUP($AM$4,Barberos[nombre],Barberos[id])))</f>
        <v/>
      </c>
      <c r="AQ422" s="20" t="str" cm="1">
        <f t="array" ref="AQ422">IF(ISERROR(INDEX(Jornadas[id],ROW()-5)),"",AN422+AO422-AP422)</f>
        <v/>
      </c>
      <c r="AR422" s="1" t="str" cm="1">
        <f t="array" ref="AR422">IF(ISERROR(INDEX(Jornadas[id],ROW()-5)),"",COUNTIFS(_Cortes!$C:$C,INDEX(Jornadas[id],ROW()-5),_Cortes!$B:$B,LOOKUP($AR$4,_Barberos!$B:$B,_Barberos!$A:$A)))</f>
        <v/>
      </c>
      <c r="AS422" s="20" t="str" cm="1">
        <f t="array" ref="AS422">IF(ISERROR(INDEX(Jornadas[id],ROW()-5)),"",INT(SUMIFS(Cortes[importe],Cortes[id_jornada],INDEX(Jornadas[id],ROW()-5),Cortes[id_barbero],LOOKUP($AR$4,Barberos[nombre],Barberos[id]))*(INDEX(Jornadas[comision_barberos],1)/100)))</f>
        <v/>
      </c>
      <c r="AT422" s="20" t="str" cm="1">
        <f t="array" ref="AT422">IF(ISERROR(INDEX(Jornadas[id],ROW()-5)),"",SUMIFS(Cortes[propina],Cortes[id_jornada],INDEX(Jornadas[id],ROW()-5),Cortes[id_barbero],LOOKUP($AR$4,Barberos[nombre],Barberos[id])))</f>
        <v/>
      </c>
      <c r="AU422" s="20" t="str" cm="1">
        <f t="array" ref="AU422">IF(ISERROR(INDEX(Jornadas[id],ROW()-5)),"",SUMIFS(Adelantos[importe],Adelantos[id_jornada],INDEX(Jornadas[id],ROW()-5),Adelantos[id_barbero],LOOKUP($AR$4,Barberos[nombre],Barberos[id])))</f>
        <v/>
      </c>
      <c r="AV422" s="20" t="str" cm="1">
        <f t="array" ref="AV422">IF(ISERROR(INDEX(Jornadas[id],ROW()-5)),"",AS422+AT422-AU422)</f>
        <v/>
      </c>
    </row>
    <row r="423" spans="1:48" ht="15" hidden="1" customHeight="1" x14ac:dyDescent="0.3">
      <c r="A423" s="51" t="str">
        <f t="shared" si="6"/>
        <v/>
      </c>
      <c r="B423" s="52"/>
      <c r="C423" s="36" t="str" cm="1">
        <f t="array" ref="C423">IF(ISERROR(INDEX(Jornadas[id],ROW()-5)),"",INDEX(Jornadas[fecha],ROW()-5))</f>
        <v/>
      </c>
      <c r="D423" s="2" t="str" cm="1">
        <f t="array" ref="D423">IF(ISERROR(INDEX(Jornadas[id],ROW()-5)),"",COUNTIFS(_Cortes!$C:$C,INDEX(Jornadas[id],ROW()-5),_Cortes!$B:$B,LOOKUP($D$4,_Barberos!$B:$B,_Barberos!$A:$A)))</f>
        <v/>
      </c>
      <c r="E423" s="21" t="str" cm="1">
        <f t="array" ref="E423">IF(ISERROR(INDEX(Jornadas[id],ROW()-5)),"",INT(SUMIFS(Cortes[importe],Cortes[id_jornada],INDEX(Jornadas[id],ROW()-5),Cortes[id_barbero],LOOKUP($D$4,Barberos[nombre],Barberos[id]))*(INDEX(Jornadas[comision_barberos],1)/100)))</f>
        <v/>
      </c>
      <c r="F423" s="21" t="str" cm="1">
        <f t="array" ref="F423">IF(ISERROR(INDEX(Jornadas[id],ROW()-5)),"",SUMIFS(Cortes[propina],Cortes[id_jornada],INDEX(Jornadas[id],ROW()-5),Cortes[id_barbero],LOOKUP($D$4,Barberos[nombre],Barberos[id])))</f>
        <v/>
      </c>
      <c r="G423" s="21" t="str" cm="1">
        <f t="array" ref="G423">IF(ISERROR(INDEX(Jornadas[id],ROW()-5)),"",SUMIFS(Adelantos[importe],Adelantos[id_jornada],INDEX(Jornadas[id],ROW()-5),Adelantos[id_barbero],LOOKUP($D$4,Barberos[nombre],Barberos[id])))</f>
        <v/>
      </c>
      <c r="H423" s="21" t="str" cm="1">
        <f t="array" ref="H423">IF(ISERROR(INDEX(Jornadas[id],ROW()-5)),"",E423+F423-G423)</f>
        <v/>
      </c>
      <c r="I423" s="2" t="str" cm="1">
        <f t="array" ref="I423">IF(ISERROR(INDEX(Jornadas[id],ROW()-5)),"",COUNTIFS(_Cortes!$C:$C,INDEX(Jornadas[id],ROW()-5),_Cortes!$B:$B,LOOKUP($I$4,_Barberos!$B:$B,_Barberos!$A:$A)))</f>
        <v/>
      </c>
      <c r="J423" s="21" t="str" cm="1">
        <f t="array" ref="J423">IF(ISERROR(INDEX(Jornadas[id],ROW()-5)),"",INT(SUMIFS(Cortes[importe],Cortes[id_jornada],INDEX(Jornadas[id],ROW()-5),Cortes[id_barbero],LOOKUP($I$4,Barberos[nombre],Barberos[id]))*(INDEX(Jornadas[comision_barberos],1)/100)))</f>
        <v/>
      </c>
      <c r="K423" s="21" t="str" cm="1">
        <f t="array" ref="K423">IF(ISERROR(INDEX(Jornadas[id],ROW()-5)),"",SUMIFS(Cortes[propina],Cortes[id_jornada],INDEX(Jornadas[id],ROW()-5),Cortes[id_barbero],LOOKUP($I$4,Barberos[nombre],Barberos[id])))</f>
        <v/>
      </c>
      <c r="L423" s="21" t="str" cm="1">
        <f t="array" ref="L423">IF(ISERROR(INDEX(Jornadas[id],ROW()-5)),"",SUMIFS(Adelantos[importe],Adelantos[id_jornada],INDEX(Jornadas[id],ROW()-5),Adelantos[id_barbero],LOOKUP($I$4,Barberos[nombre],Barberos[id])))</f>
        <v/>
      </c>
      <c r="M423" s="21" t="str" cm="1">
        <f t="array" ref="M423">IF(ISERROR(INDEX(Jornadas[id],ROW()-5)),"",J423+K423-L423)</f>
        <v/>
      </c>
      <c r="N423" s="2" t="str" cm="1">
        <f t="array" ref="N423">IF(ISERROR(INDEX(Jornadas[id],ROW()-5)),"",COUNTIFS(_Cortes!$C:$C,INDEX(Jornadas[id],ROW()-5),_Cortes!$B:$B,LOOKUP($N$4,_Barberos!$B:$B,_Barberos!$A:$A)))</f>
        <v/>
      </c>
      <c r="O423" s="21" t="str" cm="1">
        <f t="array" ref="O423">IF(ISERROR(INDEX(Jornadas[id],ROW()-5)),"",INT(SUMIFS(Cortes[importe],Cortes[id_jornada],INDEX(Jornadas[id],ROW()-5),Cortes[id_barbero],LOOKUP($N$4,Barberos[nombre],Barberos[id]))*(INDEX(Jornadas[comision_barberos],1)/100)))</f>
        <v/>
      </c>
      <c r="P423" s="21" t="str" cm="1">
        <f t="array" ref="P423">IF(ISERROR(INDEX(Jornadas[id],ROW()-5)),"",SUMIFS(Cortes[propina],Cortes[id_jornada],INDEX(Jornadas[id],ROW()-5),Cortes[id_barbero],LOOKUP($N$4,Barberos[nombre],Barberos[id])))</f>
        <v/>
      </c>
      <c r="Q423" s="21" t="str" cm="1">
        <f t="array" ref="Q423">IF(ISERROR(INDEX(Jornadas[id],ROW()-5)),"",SUMIFS(Adelantos[importe],Adelantos[id_jornada],INDEX(Jornadas[id],ROW()-5),Adelantos[id_barbero],LOOKUP($N$4,Barberos[nombre],Barberos[id])))</f>
        <v/>
      </c>
      <c r="R423" s="21" t="str" cm="1">
        <f t="array" ref="R423">IF(ISERROR(INDEX(Jornadas[id],ROW()-5)),"",O423+P423-Q423)</f>
        <v/>
      </c>
      <c r="S423" s="2" t="str" cm="1">
        <f t="array" ref="S423">IF(ISERROR(INDEX(Jornadas[id],ROW()-5)),"",COUNTIFS(_Cortes!$C:$C,INDEX(Jornadas[id],ROW()-5),_Cortes!$B:$B,LOOKUP($S$4,_Barberos!$B:$B,_Barberos!$A:$A)))</f>
        <v/>
      </c>
      <c r="T423" s="21" t="str" cm="1">
        <f t="array" ref="T423">IF(ISERROR(INDEX(Jornadas[id],ROW()-5)),"",INT(SUMIFS(Cortes[importe],Cortes[id_jornada],INDEX(Jornadas[id],ROW()-5),Cortes[id_barbero],LOOKUP($S$4,Barberos[nombre],Barberos[id]))*(INDEX(Jornadas[comision_barberos],1)/100)))</f>
        <v/>
      </c>
      <c r="U423" s="21" t="str" cm="1">
        <f t="array" ref="U423">IF(ISERROR(INDEX(Jornadas[id],ROW()-5)),"",SUMIFS(Cortes[propina],Cortes[id_jornada],INDEX(Jornadas[id],ROW()-5),Cortes[id_barbero],LOOKUP($S$4,Barberos[nombre],Barberos[id])))</f>
        <v/>
      </c>
      <c r="V423" s="21" t="str" cm="1">
        <f t="array" ref="V423">IF(ISERROR(INDEX(Jornadas[id],ROW()-5)),"",SUMIFS(Adelantos[importe],Adelantos[id_jornada],INDEX(Jornadas[id],ROW()-5),Adelantos[id_barbero],LOOKUP($S$4,Barberos[nombre],Barberos[id])))</f>
        <v/>
      </c>
      <c r="W423" s="21" t="str" cm="1">
        <f t="array" ref="W423">IF(ISERROR(INDEX(Jornadas[id],ROW()-5)),"",T423+U423-V423)</f>
        <v/>
      </c>
      <c r="X423" s="2" t="str" cm="1">
        <f t="array" ref="X423">IF(ISERROR(INDEX(Jornadas[id],ROW()-5)),"",COUNTIFS(_Cortes!$C:$C,INDEX(Jornadas[id],ROW()-5),_Cortes!$B:$B,LOOKUP($X$4,_Barberos!$B:$B,_Barberos!$A:$A)))</f>
        <v/>
      </c>
      <c r="Y423" s="21" t="str" cm="1">
        <f t="array" ref="Y423">IF(ISERROR(INDEX(Jornadas[id],ROW()-5)),"",INT(SUMIFS(Cortes[importe],Cortes[id_jornada],INDEX(Jornadas[id],ROW()-5),Cortes[id_barbero],LOOKUP($X$4,Barberos[nombre],Barberos[id]))*(INDEX(Jornadas[comision_barberos],1)/100)))</f>
        <v/>
      </c>
      <c r="Z423" s="21" t="str" cm="1">
        <f t="array" ref="Z423">IF(ISERROR(INDEX(Jornadas[id],ROW()-5)),"",SUMIFS(Cortes[propina],Cortes[id_jornada],INDEX(Jornadas[id],ROW()-5),Cortes[id_barbero],LOOKUP($X$4,Barberos[nombre],Barberos[id])))</f>
        <v/>
      </c>
      <c r="AA423" s="21" t="str" cm="1">
        <f t="array" ref="AA423">IF(ISERROR(INDEX(Jornadas[id],ROW()-5)),"",SUMIFS(Adelantos[importe],Adelantos[id_jornada],INDEX(Jornadas[id],ROW()-5),Adelantos[id_barbero],LOOKUP($X$4,Barberos[nombre],Barberos[id])))</f>
        <v/>
      </c>
      <c r="AB423" s="21" t="str" cm="1">
        <f t="array" ref="AB423">IF(ISERROR(INDEX(Jornadas[id],ROW()-5)),"",Y423+Z423-AA423)</f>
        <v/>
      </c>
      <c r="AC423" s="2" t="str" cm="1">
        <f t="array" ref="AC423">IF(ISERROR(INDEX(Jornadas[id],ROW()-5)),"",COUNTIFS(_Cortes!$C:$C,INDEX(Jornadas[id],ROW()-5),_Cortes!$B:$B,LOOKUP($AC$4,_Barberos!$B:$B,_Barberos!$A:$A)))</f>
        <v/>
      </c>
      <c r="AD423" s="21" t="str" cm="1">
        <f t="array" ref="AD423">IF(ISERROR(INDEX(Jornadas[id],ROW()-5)),"",INT(SUMIFS(Cortes[importe],Cortes[id_jornada],INDEX(Jornadas[id],ROW()-5),Cortes[id_barbero],LOOKUP($AC$4,Barberos[nombre],Barberos[id]))*(INDEX(Jornadas[comision_barberos],1)/100)))</f>
        <v/>
      </c>
      <c r="AE423" s="21" t="str" cm="1">
        <f t="array" ref="AE423">IF(ISERROR(INDEX(Jornadas[id],ROW()-5)),"",SUMIFS(Cortes[propina],Cortes[id_jornada],INDEX(Jornadas[id],ROW()-5),Cortes[id_barbero],LOOKUP($AC$4,Barberos[nombre],Barberos[id])))</f>
        <v/>
      </c>
      <c r="AF423" s="21" t="str" cm="1">
        <f t="array" ref="AF423">IF(ISERROR(INDEX(Jornadas[id],ROW()-5)),"",SUMIFS(Adelantos[importe],Adelantos[id_jornada],INDEX(Jornadas[id],ROW()-5),Adelantos[id_barbero],LOOKUP($AC$4,Barberos[nombre],Barberos[id])))</f>
        <v/>
      </c>
      <c r="AG423" s="21" t="str" cm="1">
        <f t="array" ref="AG423">IF(ISERROR(INDEX(Jornadas[id],ROW()-5)),"",AD423+AE423-AF423)</f>
        <v/>
      </c>
      <c r="AH423" s="2" t="str" cm="1">
        <f t="array" ref="AH423">IF(ISERROR(INDEX(Jornadas[id],ROW()-5)),"",COUNTIFS(_Cortes!$C:$C,INDEX(Jornadas[id],ROW()-5),_Cortes!$B:$B,LOOKUP($AH$4,_Barberos!$B:$B,_Barberos!$A:$A)))</f>
        <v/>
      </c>
      <c r="AI423" s="21" t="str" cm="1">
        <f t="array" ref="AI423">IF(ISERROR(INDEX(Jornadas[id],ROW()-5)),"",INT(SUMIFS(Cortes[importe],Cortes[id_jornada],INDEX(Jornadas[id],ROW()-5),Cortes[id_barbero],LOOKUP($AH$4,Barberos[nombre],Barberos[id]))*(INDEX(Jornadas[comision_barberos],1)/100)))</f>
        <v/>
      </c>
      <c r="AJ423" s="21" t="str" cm="1">
        <f t="array" ref="AJ423">IF(ISERROR(INDEX(Jornadas[id],ROW()-5)),"",SUMIFS(Cortes[propina],Cortes[id_jornada],INDEX(Jornadas[id],ROW()-5),Cortes[id_barbero],LOOKUP($AH$4,Barberos[nombre],Barberos[id])))</f>
        <v/>
      </c>
      <c r="AK423" s="21" t="str" cm="1">
        <f t="array" ref="AK423">IF(ISERROR(INDEX(Jornadas[id],ROW()-5)),"",SUMIFS(Adelantos[importe],Adelantos[id_jornada],INDEX(Jornadas[id],ROW()-5),Adelantos[id_barbero],LOOKUP($AH$4,Barberos[nombre],Barberos[id])))</f>
        <v/>
      </c>
      <c r="AL423" s="21" t="str" cm="1">
        <f t="array" ref="AL423">IF(ISERROR(INDEX(Jornadas[id],ROW()-5)),"",AI423+AJ423-AK423)</f>
        <v/>
      </c>
      <c r="AM423" s="2" t="str" cm="1">
        <f t="array" ref="AM423">IF(ISERROR(INDEX(Jornadas[id],ROW()-5)),"",COUNTIFS(_Cortes!$C:$C,INDEX(Jornadas[id],ROW()-5),_Cortes!$B:$B,LOOKUP($AM$4,_Barberos!$B:$B,_Barberos!$A:$A)))</f>
        <v/>
      </c>
      <c r="AN423" s="21" t="str" cm="1">
        <f t="array" ref="AN423">IF(ISERROR(INDEX(Jornadas[id],ROW()-5)),"",INT(SUMIFS(Cortes[importe],Cortes[id_jornada],INDEX(Jornadas[id],ROW()-5),Cortes[id_barbero],LOOKUP($AM$4,Barberos[nombre],Barberos[id]))*(INDEX(Jornadas[comision_barberos],1)/100)))</f>
        <v/>
      </c>
      <c r="AO423" s="21" t="str" cm="1">
        <f t="array" ref="AO423">IF(ISERROR(INDEX(Jornadas[id],ROW()-5)),"",SUMIFS(Cortes[propina],Cortes[id_jornada],INDEX(Jornadas[id],ROW()-5),Cortes[id_barbero],LOOKUP($AM$4,Barberos[nombre],Barberos[id])))</f>
        <v/>
      </c>
      <c r="AP423" s="21" t="str" cm="1">
        <f t="array" ref="AP423">IF(ISERROR(INDEX(Jornadas[id],ROW()-5)),"",SUMIFS(Adelantos[importe],Adelantos[id_jornada],INDEX(Jornadas[id],ROW()-5),Adelantos[id_barbero],LOOKUP($AM$4,Barberos[nombre],Barberos[id])))</f>
        <v/>
      </c>
      <c r="AQ423" s="21" t="str" cm="1">
        <f t="array" ref="AQ423">IF(ISERROR(INDEX(Jornadas[id],ROW()-5)),"",AN423+AO423-AP423)</f>
        <v/>
      </c>
      <c r="AR423" s="2" t="str" cm="1">
        <f t="array" ref="AR423">IF(ISERROR(INDEX(Jornadas[id],ROW()-5)),"",COUNTIFS(_Cortes!$C:$C,INDEX(Jornadas[id],ROW()-5),_Cortes!$B:$B,LOOKUP($AR$4,_Barberos!$B:$B,_Barberos!$A:$A)))</f>
        <v/>
      </c>
      <c r="AS423" s="21" t="str" cm="1">
        <f t="array" ref="AS423">IF(ISERROR(INDEX(Jornadas[id],ROW()-5)),"",INT(SUMIFS(Cortes[importe],Cortes[id_jornada],INDEX(Jornadas[id],ROW()-5),Cortes[id_barbero],LOOKUP($AR$4,Barberos[nombre],Barberos[id]))*(INDEX(Jornadas[comision_barberos],1)/100)))</f>
        <v/>
      </c>
      <c r="AT423" s="21" t="str" cm="1">
        <f t="array" ref="AT423">IF(ISERROR(INDEX(Jornadas[id],ROW()-5)),"",SUMIFS(Cortes[propina],Cortes[id_jornada],INDEX(Jornadas[id],ROW()-5),Cortes[id_barbero],LOOKUP($AR$4,Barberos[nombre],Barberos[id])))</f>
        <v/>
      </c>
      <c r="AU423" s="21" t="str" cm="1">
        <f t="array" ref="AU423">IF(ISERROR(INDEX(Jornadas[id],ROW()-5)),"",SUMIFS(Adelantos[importe],Adelantos[id_jornada],INDEX(Jornadas[id],ROW()-5),Adelantos[id_barbero],LOOKUP($AR$4,Barberos[nombre],Barberos[id])))</f>
        <v/>
      </c>
      <c r="AV423" s="21" t="str" cm="1">
        <f t="array" ref="AV423">IF(ISERROR(INDEX(Jornadas[id],ROW()-5)),"",AS423+AT423-AU423)</f>
        <v/>
      </c>
    </row>
    <row r="424" spans="1:48" ht="15" hidden="1" customHeight="1" x14ac:dyDescent="0.3">
      <c r="A424" s="53" t="str">
        <f t="shared" si="6"/>
        <v/>
      </c>
      <c r="B424" s="54"/>
      <c r="C424" s="38" t="str" cm="1">
        <f t="array" ref="C424">IF(ISERROR(INDEX(Jornadas[id],ROW()-5)),"",INDEX(Jornadas[fecha],ROW()-5))</f>
        <v/>
      </c>
      <c r="D424" s="1" t="str" cm="1">
        <f t="array" ref="D424">IF(ISERROR(INDEX(Jornadas[id],ROW()-5)),"",COUNTIFS(_Cortes!$C:$C,INDEX(Jornadas[id],ROW()-5),_Cortes!$B:$B,LOOKUP($D$4,_Barberos!$B:$B,_Barberos!$A:$A)))</f>
        <v/>
      </c>
      <c r="E424" s="20" t="str" cm="1">
        <f t="array" ref="E424">IF(ISERROR(INDEX(Jornadas[id],ROW()-5)),"",INT(SUMIFS(Cortes[importe],Cortes[id_jornada],INDEX(Jornadas[id],ROW()-5),Cortes[id_barbero],LOOKUP($D$4,Barberos[nombre],Barberos[id]))*(INDEX(Jornadas[comision_barberos],1)/100)))</f>
        <v/>
      </c>
      <c r="F424" s="20" t="str" cm="1">
        <f t="array" ref="F424">IF(ISERROR(INDEX(Jornadas[id],ROW()-5)),"",SUMIFS(Cortes[propina],Cortes[id_jornada],INDEX(Jornadas[id],ROW()-5),Cortes[id_barbero],LOOKUP($D$4,Barberos[nombre],Barberos[id])))</f>
        <v/>
      </c>
      <c r="G424" s="20" t="str" cm="1">
        <f t="array" ref="G424">IF(ISERROR(INDEX(Jornadas[id],ROW()-5)),"",SUMIFS(Adelantos[importe],Adelantos[id_jornada],INDEX(Jornadas[id],ROW()-5),Adelantos[id_barbero],LOOKUP($D$4,Barberos[nombre],Barberos[id])))</f>
        <v/>
      </c>
      <c r="H424" s="20" t="str" cm="1">
        <f t="array" ref="H424">IF(ISERROR(INDEX(Jornadas[id],ROW()-5)),"",E424+F424-G424)</f>
        <v/>
      </c>
      <c r="I424" s="1" t="str" cm="1">
        <f t="array" ref="I424">IF(ISERROR(INDEX(Jornadas[id],ROW()-5)),"",COUNTIFS(_Cortes!$C:$C,INDEX(Jornadas[id],ROW()-5),_Cortes!$B:$B,LOOKUP($I$4,_Barberos!$B:$B,_Barberos!$A:$A)))</f>
        <v/>
      </c>
      <c r="J424" s="20" t="str" cm="1">
        <f t="array" ref="J424">IF(ISERROR(INDEX(Jornadas[id],ROW()-5)),"",INT(SUMIFS(Cortes[importe],Cortes[id_jornada],INDEX(Jornadas[id],ROW()-5),Cortes[id_barbero],LOOKUP($I$4,Barberos[nombre],Barberos[id]))*(INDEX(Jornadas[comision_barberos],1)/100)))</f>
        <v/>
      </c>
      <c r="K424" s="20" t="str" cm="1">
        <f t="array" ref="K424">IF(ISERROR(INDEX(Jornadas[id],ROW()-5)),"",SUMIFS(Cortes[propina],Cortes[id_jornada],INDEX(Jornadas[id],ROW()-5),Cortes[id_barbero],LOOKUP($I$4,Barberos[nombre],Barberos[id])))</f>
        <v/>
      </c>
      <c r="L424" s="20" t="str" cm="1">
        <f t="array" ref="L424">IF(ISERROR(INDEX(Jornadas[id],ROW()-5)),"",SUMIFS(Adelantos[importe],Adelantos[id_jornada],INDEX(Jornadas[id],ROW()-5),Adelantos[id_barbero],LOOKUP($I$4,Barberos[nombre],Barberos[id])))</f>
        <v/>
      </c>
      <c r="M424" s="20" t="str" cm="1">
        <f t="array" ref="M424">IF(ISERROR(INDEX(Jornadas[id],ROW()-5)),"",J424+K424-L424)</f>
        <v/>
      </c>
      <c r="N424" s="1" t="str" cm="1">
        <f t="array" ref="N424">IF(ISERROR(INDEX(Jornadas[id],ROW()-5)),"",COUNTIFS(_Cortes!$C:$C,INDEX(Jornadas[id],ROW()-5),_Cortes!$B:$B,LOOKUP($N$4,_Barberos!$B:$B,_Barberos!$A:$A)))</f>
        <v/>
      </c>
      <c r="O424" s="20" t="str" cm="1">
        <f t="array" ref="O424">IF(ISERROR(INDEX(Jornadas[id],ROW()-5)),"",INT(SUMIFS(Cortes[importe],Cortes[id_jornada],INDEX(Jornadas[id],ROW()-5),Cortes[id_barbero],LOOKUP($N$4,Barberos[nombre],Barberos[id]))*(INDEX(Jornadas[comision_barberos],1)/100)))</f>
        <v/>
      </c>
      <c r="P424" s="20" t="str" cm="1">
        <f t="array" ref="P424">IF(ISERROR(INDEX(Jornadas[id],ROW()-5)),"",SUMIFS(Cortes[propina],Cortes[id_jornada],INDEX(Jornadas[id],ROW()-5),Cortes[id_barbero],LOOKUP($N$4,Barberos[nombre],Barberos[id])))</f>
        <v/>
      </c>
      <c r="Q424" s="20" t="str" cm="1">
        <f t="array" ref="Q424">IF(ISERROR(INDEX(Jornadas[id],ROW()-5)),"",SUMIFS(Adelantos[importe],Adelantos[id_jornada],INDEX(Jornadas[id],ROW()-5),Adelantos[id_barbero],LOOKUP($N$4,Barberos[nombre],Barberos[id])))</f>
        <v/>
      </c>
      <c r="R424" s="20" t="str" cm="1">
        <f t="array" ref="R424">IF(ISERROR(INDEX(Jornadas[id],ROW()-5)),"",O424+P424-Q424)</f>
        <v/>
      </c>
      <c r="S424" s="1" t="str" cm="1">
        <f t="array" ref="S424">IF(ISERROR(INDEX(Jornadas[id],ROW()-5)),"",COUNTIFS(_Cortes!$C:$C,INDEX(Jornadas[id],ROW()-5),_Cortes!$B:$B,LOOKUP($S$4,_Barberos!$B:$B,_Barberos!$A:$A)))</f>
        <v/>
      </c>
      <c r="T424" s="20" t="str" cm="1">
        <f t="array" ref="T424">IF(ISERROR(INDEX(Jornadas[id],ROW()-5)),"",INT(SUMIFS(Cortes[importe],Cortes[id_jornada],INDEX(Jornadas[id],ROW()-5),Cortes[id_barbero],LOOKUP($S$4,Barberos[nombre],Barberos[id]))*(INDEX(Jornadas[comision_barberos],1)/100)))</f>
        <v/>
      </c>
      <c r="U424" s="20" t="str" cm="1">
        <f t="array" ref="U424">IF(ISERROR(INDEX(Jornadas[id],ROW()-5)),"",SUMIFS(Cortes[propina],Cortes[id_jornada],INDEX(Jornadas[id],ROW()-5),Cortes[id_barbero],LOOKUP($S$4,Barberos[nombre],Barberos[id])))</f>
        <v/>
      </c>
      <c r="V424" s="20" t="str" cm="1">
        <f t="array" ref="V424">IF(ISERROR(INDEX(Jornadas[id],ROW()-5)),"",SUMIFS(Adelantos[importe],Adelantos[id_jornada],INDEX(Jornadas[id],ROW()-5),Adelantos[id_barbero],LOOKUP($S$4,Barberos[nombre],Barberos[id])))</f>
        <v/>
      </c>
      <c r="W424" s="20" t="str" cm="1">
        <f t="array" ref="W424">IF(ISERROR(INDEX(Jornadas[id],ROW()-5)),"",T424+U424-V424)</f>
        <v/>
      </c>
      <c r="X424" s="1" t="str" cm="1">
        <f t="array" ref="X424">IF(ISERROR(INDEX(Jornadas[id],ROW()-5)),"",COUNTIFS(_Cortes!$C:$C,INDEX(Jornadas[id],ROW()-5),_Cortes!$B:$B,LOOKUP($X$4,_Barberos!$B:$B,_Barberos!$A:$A)))</f>
        <v/>
      </c>
      <c r="Y424" s="20" t="str" cm="1">
        <f t="array" ref="Y424">IF(ISERROR(INDEX(Jornadas[id],ROW()-5)),"",INT(SUMIFS(Cortes[importe],Cortes[id_jornada],INDEX(Jornadas[id],ROW()-5),Cortes[id_barbero],LOOKUP($X$4,Barberos[nombre],Barberos[id]))*(INDEX(Jornadas[comision_barberos],1)/100)))</f>
        <v/>
      </c>
      <c r="Z424" s="20" t="str" cm="1">
        <f t="array" ref="Z424">IF(ISERROR(INDEX(Jornadas[id],ROW()-5)),"",SUMIFS(Cortes[propina],Cortes[id_jornada],INDEX(Jornadas[id],ROW()-5),Cortes[id_barbero],LOOKUP($X$4,Barberos[nombre],Barberos[id])))</f>
        <v/>
      </c>
      <c r="AA424" s="20" t="str" cm="1">
        <f t="array" ref="AA424">IF(ISERROR(INDEX(Jornadas[id],ROW()-5)),"",SUMIFS(Adelantos[importe],Adelantos[id_jornada],INDEX(Jornadas[id],ROW()-5),Adelantos[id_barbero],LOOKUP($X$4,Barberos[nombre],Barberos[id])))</f>
        <v/>
      </c>
      <c r="AB424" s="20" t="str" cm="1">
        <f t="array" ref="AB424">IF(ISERROR(INDEX(Jornadas[id],ROW()-5)),"",Y424+Z424-AA424)</f>
        <v/>
      </c>
      <c r="AC424" s="1" t="str" cm="1">
        <f t="array" ref="AC424">IF(ISERROR(INDEX(Jornadas[id],ROW()-5)),"",COUNTIFS(_Cortes!$C:$C,INDEX(Jornadas[id],ROW()-5),_Cortes!$B:$B,LOOKUP($AC$4,_Barberos!$B:$B,_Barberos!$A:$A)))</f>
        <v/>
      </c>
      <c r="AD424" s="20" t="str" cm="1">
        <f t="array" ref="AD424">IF(ISERROR(INDEX(Jornadas[id],ROW()-5)),"",INT(SUMIFS(Cortes[importe],Cortes[id_jornada],INDEX(Jornadas[id],ROW()-5),Cortes[id_barbero],LOOKUP($AC$4,Barberos[nombre],Barberos[id]))*(INDEX(Jornadas[comision_barberos],1)/100)))</f>
        <v/>
      </c>
      <c r="AE424" s="20" t="str" cm="1">
        <f t="array" ref="AE424">IF(ISERROR(INDEX(Jornadas[id],ROW()-5)),"",SUMIFS(Cortes[propina],Cortes[id_jornada],INDEX(Jornadas[id],ROW()-5),Cortes[id_barbero],LOOKUP($AC$4,Barberos[nombre],Barberos[id])))</f>
        <v/>
      </c>
      <c r="AF424" s="20" t="str" cm="1">
        <f t="array" ref="AF424">IF(ISERROR(INDEX(Jornadas[id],ROW()-5)),"",SUMIFS(Adelantos[importe],Adelantos[id_jornada],INDEX(Jornadas[id],ROW()-5),Adelantos[id_barbero],LOOKUP($AC$4,Barberos[nombre],Barberos[id])))</f>
        <v/>
      </c>
      <c r="AG424" s="20" t="str" cm="1">
        <f t="array" ref="AG424">IF(ISERROR(INDEX(Jornadas[id],ROW()-5)),"",AD424+AE424-AF424)</f>
        <v/>
      </c>
      <c r="AH424" s="1" t="str" cm="1">
        <f t="array" ref="AH424">IF(ISERROR(INDEX(Jornadas[id],ROW()-5)),"",COUNTIFS(_Cortes!$C:$C,INDEX(Jornadas[id],ROW()-5),_Cortes!$B:$B,LOOKUP($AH$4,_Barberos!$B:$B,_Barberos!$A:$A)))</f>
        <v/>
      </c>
      <c r="AI424" s="20" t="str" cm="1">
        <f t="array" ref="AI424">IF(ISERROR(INDEX(Jornadas[id],ROW()-5)),"",INT(SUMIFS(Cortes[importe],Cortes[id_jornada],INDEX(Jornadas[id],ROW()-5),Cortes[id_barbero],LOOKUP($AH$4,Barberos[nombre],Barberos[id]))*(INDEX(Jornadas[comision_barberos],1)/100)))</f>
        <v/>
      </c>
      <c r="AJ424" s="20" t="str" cm="1">
        <f t="array" ref="AJ424">IF(ISERROR(INDEX(Jornadas[id],ROW()-5)),"",SUMIFS(Cortes[propina],Cortes[id_jornada],INDEX(Jornadas[id],ROW()-5),Cortes[id_barbero],LOOKUP($AH$4,Barberos[nombre],Barberos[id])))</f>
        <v/>
      </c>
      <c r="AK424" s="20" t="str" cm="1">
        <f t="array" ref="AK424">IF(ISERROR(INDEX(Jornadas[id],ROW()-5)),"",SUMIFS(Adelantos[importe],Adelantos[id_jornada],INDEX(Jornadas[id],ROW()-5),Adelantos[id_barbero],LOOKUP($AH$4,Barberos[nombre],Barberos[id])))</f>
        <v/>
      </c>
      <c r="AL424" s="20" t="str" cm="1">
        <f t="array" ref="AL424">IF(ISERROR(INDEX(Jornadas[id],ROW()-5)),"",AI424+AJ424-AK424)</f>
        <v/>
      </c>
      <c r="AM424" s="1" t="str" cm="1">
        <f t="array" ref="AM424">IF(ISERROR(INDEX(Jornadas[id],ROW()-5)),"",COUNTIFS(_Cortes!$C:$C,INDEX(Jornadas[id],ROW()-5),_Cortes!$B:$B,LOOKUP($AM$4,_Barberos!$B:$B,_Barberos!$A:$A)))</f>
        <v/>
      </c>
      <c r="AN424" s="20" t="str" cm="1">
        <f t="array" ref="AN424">IF(ISERROR(INDEX(Jornadas[id],ROW()-5)),"",INT(SUMIFS(Cortes[importe],Cortes[id_jornada],INDEX(Jornadas[id],ROW()-5),Cortes[id_barbero],LOOKUP($AM$4,Barberos[nombre],Barberos[id]))*(INDEX(Jornadas[comision_barberos],1)/100)))</f>
        <v/>
      </c>
      <c r="AO424" s="20" t="str" cm="1">
        <f t="array" ref="AO424">IF(ISERROR(INDEX(Jornadas[id],ROW()-5)),"",SUMIFS(Cortes[propina],Cortes[id_jornada],INDEX(Jornadas[id],ROW()-5),Cortes[id_barbero],LOOKUP($AM$4,Barberos[nombre],Barberos[id])))</f>
        <v/>
      </c>
      <c r="AP424" s="20" t="str" cm="1">
        <f t="array" ref="AP424">IF(ISERROR(INDEX(Jornadas[id],ROW()-5)),"",SUMIFS(Adelantos[importe],Adelantos[id_jornada],INDEX(Jornadas[id],ROW()-5),Adelantos[id_barbero],LOOKUP($AM$4,Barberos[nombre],Barberos[id])))</f>
        <v/>
      </c>
      <c r="AQ424" s="20" t="str" cm="1">
        <f t="array" ref="AQ424">IF(ISERROR(INDEX(Jornadas[id],ROW()-5)),"",AN424+AO424-AP424)</f>
        <v/>
      </c>
      <c r="AR424" s="1" t="str" cm="1">
        <f t="array" ref="AR424">IF(ISERROR(INDEX(Jornadas[id],ROW()-5)),"",COUNTIFS(_Cortes!$C:$C,INDEX(Jornadas[id],ROW()-5),_Cortes!$B:$B,LOOKUP($AR$4,_Barberos!$B:$B,_Barberos!$A:$A)))</f>
        <v/>
      </c>
      <c r="AS424" s="20" t="str" cm="1">
        <f t="array" ref="AS424">IF(ISERROR(INDEX(Jornadas[id],ROW()-5)),"",INT(SUMIFS(Cortes[importe],Cortes[id_jornada],INDEX(Jornadas[id],ROW()-5),Cortes[id_barbero],LOOKUP($AR$4,Barberos[nombre],Barberos[id]))*(INDEX(Jornadas[comision_barberos],1)/100)))</f>
        <v/>
      </c>
      <c r="AT424" s="20" t="str" cm="1">
        <f t="array" ref="AT424">IF(ISERROR(INDEX(Jornadas[id],ROW()-5)),"",SUMIFS(Cortes[propina],Cortes[id_jornada],INDEX(Jornadas[id],ROW()-5),Cortes[id_barbero],LOOKUP($AR$4,Barberos[nombre],Barberos[id])))</f>
        <v/>
      </c>
      <c r="AU424" s="20" t="str" cm="1">
        <f t="array" ref="AU424">IF(ISERROR(INDEX(Jornadas[id],ROW()-5)),"",SUMIFS(Adelantos[importe],Adelantos[id_jornada],INDEX(Jornadas[id],ROW()-5),Adelantos[id_barbero],LOOKUP($AR$4,Barberos[nombre],Barberos[id])))</f>
        <v/>
      </c>
      <c r="AV424" s="20" t="str" cm="1">
        <f t="array" ref="AV424">IF(ISERROR(INDEX(Jornadas[id],ROW()-5)),"",AS424+AT424-AU424)</f>
        <v/>
      </c>
    </row>
    <row r="425" spans="1:48" ht="15" hidden="1" customHeight="1" x14ac:dyDescent="0.3">
      <c r="A425" s="51" t="str">
        <f t="shared" si="6"/>
        <v/>
      </c>
      <c r="B425" s="52"/>
      <c r="C425" s="36" t="str" cm="1">
        <f t="array" ref="C425">IF(ISERROR(INDEX(Jornadas[id],ROW()-5)),"",INDEX(Jornadas[fecha],ROW()-5))</f>
        <v/>
      </c>
      <c r="D425" s="2" t="str" cm="1">
        <f t="array" ref="D425">IF(ISERROR(INDEX(Jornadas[id],ROW()-5)),"",COUNTIFS(_Cortes!$C:$C,INDEX(Jornadas[id],ROW()-5),_Cortes!$B:$B,LOOKUP($D$4,_Barberos!$B:$B,_Barberos!$A:$A)))</f>
        <v/>
      </c>
      <c r="E425" s="21" t="str" cm="1">
        <f t="array" ref="E425">IF(ISERROR(INDEX(Jornadas[id],ROW()-5)),"",INT(SUMIFS(Cortes[importe],Cortes[id_jornada],INDEX(Jornadas[id],ROW()-5),Cortes[id_barbero],LOOKUP($D$4,Barberos[nombre],Barberos[id]))*(INDEX(Jornadas[comision_barberos],1)/100)))</f>
        <v/>
      </c>
      <c r="F425" s="21" t="str" cm="1">
        <f t="array" ref="F425">IF(ISERROR(INDEX(Jornadas[id],ROW()-5)),"",SUMIFS(Cortes[propina],Cortes[id_jornada],INDEX(Jornadas[id],ROW()-5),Cortes[id_barbero],LOOKUP($D$4,Barberos[nombre],Barberos[id])))</f>
        <v/>
      </c>
      <c r="G425" s="21" t="str" cm="1">
        <f t="array" ref="G425">IF(ISERROR(INDEX(Jornadas[id],ROW()-5)),"",SUMIFS(Adelantos[importe],Adelantos[id_jornada],INDEX(Jornadas[id],ROW()-5),Adelantos[id_barbero],LOOKUP($D$4,Barberos[nombre],Barberos[id])))</f>
        <v/>
      </c>
      <c r="H425" s="21" t="str" cm="1">
        <f t="array" ref="H425">IF(ISERROR(INDEX(Jornadas[id],ROW()-5)),"",E425+F425-G425)</f>
        <v/>
      </c>
      <c r="I425" s="2" t="str" cm="1">
        <f t="array" ref="I425">IF(ISERROR(INDEX(Jornadas[id],ROW()-5)),"",COUNTIFS(_Cortes!$C:$C,INDEX(Jornadas[id],ROW()-5),_Cortes!$B:$B,LOOKUP($I$4,_Barberos!$B:$B,_Barberos!$A:$A)))</f>
        <v/>
      </c>
      <c r="J425" s="21" t="str" cm="1">
        <f t="array" ref="J425">IF(ISERROR(INDEX(Jornadas[id],ROW()-5)),"",INT(SUMIFS(Cortes[importe],Cortes[id_jornada],INDEX(Jornadas[id],ROW()-5),Cortes[id_barbero],LOOKUP($I$4,Barberos[nombre],Barberos[id]))*(INDEX(Jornadas[comision_barberos],1)/100)))</f>
        <v/>
      </c>
      <c r="K425" s="21" t="str" cm="1">
        <f t="array" ref="K425">IF(ISERROR(INDEX(Jornadas[id],ROW()-5)),"",SUMIFS(Cortes[propina],Cortes[id_jornada],INDEX(Jornadas[id],ROW()-5),Cortes[id_barbero],LOOKUP($I$4,Barberos[nombre],Barberos[id])))</f>
        <v/>
      </c>
      <c r="L425" s="21" t="str" cm="1">
        <f t="array" ref="L425">IF(ISERROR(INDEX(Jornadas[id],ROW()-5)),"",SUMIFS(Adelantos[importe],Adelantos[id_jornada],INDEX(Jornadas[id],ROW()-5),Adelantos[id_barbero],LOOKUP($I$4,Barberos[nombre],Barberos[id])))</f>
        <v/>
      </c>
      <c r="M425" s="21" t="str" cm="1">
        <f t="array" ref="M425">IF(ISERROR(INDEX(Jornadas[id],ROW()-5)),"",J425+K425-L425)</f>
        <v/>
      </c>
      <c r="N425" s="2" t="str" cm="1">
        <f t="array" ref="N425">IF(ISERROR(INDEX(Jornadas[id],ROW()-5)),"",COUNTIFS(_Cortes!$C:$C,INDEX(Jornadas[id],ROW()-5),_Cortes!$B:$B,LOOKUP($N$4,_Barberos!$B:$B,_Barberos!$A:$A)))</f>
        <v/>
      </c>
      <c r="O425" s="21" t="str" cm="1">
        <f t="array" ref="O425">IF(ISERROR(INDEX(Jornadas[id],ROW()-5)),"",INT(SUMIFS(Cortes[importe],Cortes[id_jornada],INDEX(Jornadas[id],ROW()-5),Cortes[id_barbero],LOOKUP($N$4,Barberos[nombre],Barberos[id]))*(INDEX(Jornadas[comision_barberos],1)/100)))</f>
        <v/>
      </c>
      <c r="P425" s="21" t="str" cm="1">
        <f t="array" ref="P425">IF(ISERROR(INDEX(Jornadas[id],ROW()-5)),"",SUMIFS(Cortes[propina],Cortes[id_jornada],INDEX(Jornadas[id],ROW()-5),Cortes[id_barbero],LOOKUP($N$4,Barberos[nombre],Barberos[id])))</f>
        <v/>
      </c>
      <c r="Q425" s="21" t="str" cm="1">
        <f t="array" ref="Q425">IF(ISERROR(INDEX(Jornadas[id],ROW()-5)),"",SUMIFS(Adelantos[importe],Adelantos[id_jornada],INDEX(Jornadas[id],ROW()-5),Adelantos[id_barbero],LOOKUP($N$4,Barberos[nombre],Barberos[id])))</f>
        <v/>
      </c>
      <c r="R425" s="21" t="str" cm="1">
        <f t="array" ref="R425">IF(ISERROR(INDEX(Jornadas[id],ROW()-5)),"",O425+P425-Q425)</f>
        <v/>
      </c>
      <c r="S425" s="2" t="str" cm="1">
        <f t="array" ref="S425">IF(ISERROR(INDEX(Jornadas[id],ROW()-5)),"",COUNTIFS(_Cortes!$C:$C,INDEX(Jornadas[id],ROW()-5),_Cortes!$B:$B,LOOKUP($S$4,_Barberos!$B:$B,_Barberos!$A:$A)))</f>
        <v/>
      </c>
      <c r="T425" s="21" t="str" cm="1">
        <f t="array" ref="T425">IF(ISERROR(INDEX(Jornadas[id],ROW()-5)),"",INT(SUMIFS(Cortes[importe],Cortes[id_jornada],INDEX(Jornadas[id],ROW()-5),Cortes[id_barbero],LOOKUP($S$4,Barberos[nombre],Barberos[id]))*(INDEX(Jornadas[comision_barberos],1)/100)))</f>
        <v/>
      </c>
      <c r="U425" s="21" t="str" cm="1">
        <f t="array" ref="U425">IF(ISERROR(INDEX(Jornadas[id],ROW()-5)),"",SUMIFS(Cortes[propina],Cortes[id_jornada],INDEX(Jornadas[id],ROW()-5),Cortes[id_barbero],LOOKUP($S$4,Barberos[nombre],Barberos[id])))</f>
        <v/>
      </c>
      <c r="V425" s="21" t="str" cm="1">
        <f t="array" ref="V425">IF(ISERROR(INDEX(Jornadas[id],ROW()-5)),"",SUMIFS(Adelantos[importe],Adelantos[id_jornada],INDEX(Jornadas[id],ROW()-5),Adelantos[id_barbero],LOOKUP($S$4,Barberos[nombre],Barberos[id])))</f>
        <v/>
      </c>
      <c r="W425" s="21" t="str" cm="1">
        <f t="array" ref="W425">IF(ISERROR(INDEX(Jornadas[id],ROW()-5)),"",T425+U425-V425)</f>
        <v/>
      </c>
      <c r="X425" s="2" t="str" cm="1">
        <f t="array" ref="X425">IF(ISERROR(INDEX(Jornadas[id],ROW()-5)),"",COUNTIFS(_Cortes!$C:$C,INDEX(Jornadas[id],ROW()-5),_Cortes!$B:$B,LOOKUP($X$4,_Barberos!$B:$B,_Barberos!$A:$A)))</f>
        <v/>
      </c>
      <c r="Y425" s="21" t="str" cm="1">
        <f t="array" ref="Y425">IF(ISERROR(INDEX(Jornadas[id],ROW()-5)),"",INT(SUMIFS(Cortes[importe],Cortes[id_jornada],INDEX(Jornadas[id],ROW()-5),Cortes[id_barbero],LOOKUP($X$4,Barberos[nombre],Barberos[id]))*(INDEX(Jornadas[comision_barberos],1)/100)))</f>
        <v/>
      </c>
      <c r="Z425" s="21" t="str" cm="1">
        <f t="array" ref="Z425">IF(ISERROR(INDEX(Jornadas[id],ROW()-5)),"",SUMIFS(Cortes[propina],Cortes[id_jornada],INDEX(Jornadas[id],ROW()-5),Cortes[id_barbero],LOOKUP($X$4,Barberos[nombre],Barberos[id])))</f>
        <v/>
      </c>
      <c r="AA425" s="21" t="str" cm="1">
        <f t="array" ref="AA425">IF(ISERROR(INDEX(Jornadas[id],ROW()-5)),"",SUMIFS(Adelantos[importe],Adelantos[id_jornada],INDEX(Jornadas[id],ROW()-5),Adelantos[id_barbero],LOOKUP($X$4,Barberos[nombre],Barberos[id])))</f>
        <v/>
      </c>
      <c r="AB425" s="21" t="str" cm="1">
        <f t="array" ref="AB425">IF(ISERROR(INDEX(Jornadas[id],ROW()-5)),"",Y425+Z425-AA425)</f>
        <v/>
      </c>
      <c r="AC425" s="2" t="str" cm="1">
        <f t="array" ref="AC425">IF(ISERROR(INDEX(Jornadas[id],ROW()-5)),"",COUNTIFS(_Cortes!$C:$C,INDEX(Jornadas[id],ROW()-5),_Cortes!$B:$B,LOOKUP($AC$4,_Barberos!$B:$B,_Barberos!$A:$A)))</f>
        <v/>
      </c>
      <c r="AD425" s="21" t="str" cm="1">
        <f t="array" ref="AD425">IF(ISERROR(INDEX(Jornadas[id],ROW()-5)),"",INT(SUMIFS(Cortes[importe],Cortes[id_jornada],INDEX(Jornadas[id],ROW()-5),Cortes[id_barbero],LOOKUP($AC$4,Barberos[nombre],Barberos[id]))*(INDEX(Jornadas[comision_barberos],1)/100)))</f>
        <v/>
      </c>
      <c r="AE425" s="21" t="str" cm="1">
        <f t="array" ref="AE425">IF(ISERROR(INDEX(Jornadas[id],ROW()-5)),"",SUMIFS(Cortes[propina],Cortes[id_jornada],INDEX(Jornadas[id],ROW()-5),Cortes[id_barbero],LOOKUP($AC$4,Barberos[nombre],Barberos[id])))</f>
        <v/>
      </c>
      <c r="AF425" s="21" t="str" cm="1">
        <f t="array" ref="AF425">IF(ISERROR(INDEX(Jornadas[id],ROW()-5)),"",SUMIFS(Adelantos[importe],Adelantos[id_jornada],INDEX(Jornadas[id],ROW()-5),Adelantos[id_barbero],LOOKUP($AC$4,Barberos[nombre],Barberos[id])))</f>
        <v/>
      </c>
      <c r="AG425" s="21" t="str" cm="1">
        <f t="array" ref="AG425">IF(ISERROR(INDEX(Jornadas[id],ROW()-5)),"",AD425+AE425-AF425)</f>
        <v/>
      </c>
      <c r="AH425" s="2" t="str" cm="1">
        <f t="array" ref="AH425">IF(ISERROR(INDEX(Jornadas[id],ROW()-5)),"",COUNTIFS(_Cortes!$C:$C,INDEX(Jornadas[id],ROW()-5),_Cortes!$B:$B,LOOKUP($AH$4,_Barberos!$B:$B,_Barberos!$A:$A)))</f>
        <v/>
      </c>
      <c r="AI425" s="21" t="str" cm="1">
        <f t="array" ref="AI425">IF(ISERROR(INDEX(Jornadas[id],ROW()-5)),"",INT(SUMIFS(Cortes[importe],Cortes[id_jornada],INDEX(Jornadas[id],ROW()-5),Cortes[id_barbero],LOOKUP($AH$4,Barberos[nombre],Barberos[id]))*(INDEX(Jornadas[comision_barberos],1)/100)))</f>
        <v/>
      </c>
      <c r="AJ425" s="21" t="str" cm="1">
        <f t="array" ref="AJ425">IF(ISERROR(INDEX(Jornadas[id],ROW()-5)),"",SUMIFS(Cortes[propina],Cortes[id_jornada],INDEX(Jornadas[id],ROW()-5),Cortes[id_barbero],LOOKUP($AH$4,Barberos[nombre],Barberos[id])))</f>
        <v/>
      </c>
      <c r="AK425" s="21" t="str" cm="1">
        <f t="array" ref="AK425">IF(ISERROR(INDEX(Jornadas[id],ROW()-5)),"",SUMIFS(Adelantos[importe],Adelantos[id_jornada],INDEX(Jornadas[id],ROW()-5),Adelantos[id_barbero],LOOKUP($AH$4,Barberos[nombre],Barberos[id])))</f>
        <v/>
      </c>
      <c r="AL425" s="21" t="str" cm="1">
        <f t="array" ref="AL425">IF(ISERROR(INDEX(Jornadas[id],ROW()-5)),"",AI425+AJ425-AK425)</f>
        <v/>
      </c>
      <c r="AM425" s="2" t="str" cm="1">
        <f t="array" ref="AM425">IF(ISERROR(INDEX(Jornadas[id],ROW()-5)),"",COUNTIFS(_Cortes!$C:$C,INDEX(Jornadas[id],ROW()-5),_Cortes!$B:$B,LOOKUP($AM$4,_Barberos!$B:$B,_Barberos!$A:$A)))</f>
        <v/>
      </c>
      <c r="AN425" s="21" t="str" cm="1">
        <f t="array" ref="AN425">IF(ISERROR(INDEX(Jornadas[id],ROW()-5)),"",INT(SUMIFS(Cortes[importe],Cortes[id_jornada],INDEX(Jornadas[id],ROW()-5),Cortes[id_barbero],LOOKUP($AM$4,Barberos[nombre],Barberos[id]))*(INDEX(Jornadas[comision_barberos],1)/100)))</f>
        <v/>
      </c>
      <c r="AO425" s="21" t="str" cm="1">
        <f t="array" ref="AO425">IF(ISERROR(INDEX(Jornadas[id],ROW()-5)),"",SUMIFS(Cortes[propina],Cortes[id_jornada],INDEX(Jornadas[id],ROW()-5),Cortes[id_barbero],LOOKUP($AM$4,Barberos[nombre],Barberos[id])))</f>
        <v/>
      </c>
      <c r="AP425" s="21" t="str" cm="1">
        <f t="array" ref="AP425">IF(ISERROR(INDEX(Jornadas[id],ROW()-5)),"",SUMIFS(Adelantos[importe],Adelantos[id_jornada],INDEX(Jornadas[id],ROW()-5),Adelantos[id_barbero],LOOKUP($AM$4,Barberos[nombre],Barberos[id])))</f>
        <v/>
      </c>
      <c r="AQ425" s="21" t="str" cm="1">
        <f t="array" ref="AQ425">IF(ISERROR(INDEX(Jornadas[id],ROW()-5)),"",AN425+AO425-AP425)</f>
        <v/>
      </c>
      <c r="AR425" s="2" t="str" cm="1">
        <f t="array" ref="AR425">IF(ISERROR(INDEX(Jornadas[id],ROW()-5)),"",COUNTIFS(_Cortes!$C:$C,INDEX(Jornadas[id],ROW()-5),_Cortes!$B:$B,LOOKUP($AR$4,_Barberos!$B:$B,_Barberos!$A:$A)))</f>
        <v/>
      </c>
      <c r="AS425" s="21" t="str" cm="1">
        <f t="array" ref="AS425">IF(ISERROR(INDEX(Jornadas[id],ROW()-5)),"",INT(SUMIFS(Cortes[importe],Cortes[id_jornada],INDEX(Jornadas[id],ROW()-5),Cortes[id_barbero],LOOKUP($AR$4,Barberos[nombre],Barberos[id]))*(INDEX(Jornadas[comision_barberos],1)/100)))</f>
        <v/>
      </c>
      <c r="AT425" s="21" t="str" cm="1">
        <f t="array" ref="AT425">IF(ISERROR(INDEX(Jornadas[id],ROW()-5)),"",SUMIFS(Cortes[propina],Cortes[id_jornada],INDEX(Jornadas[id],ROW()-5),Cortes[id_barbero],LOOKUP($AR$4,Barberos[nombre],Barberos[id])))</f>
        <v/>
      </c>
      <c r="AU425" s="21" t="str" cm="1">
        <f t="array" ref="AU425">IF(ISERROR(INDEX(Jornadas[id],ROW()-5)),"",SUMIFS(Adelantos[importe],Adelantos[id_jornada],INDEX(Jornadas[id],ROW()-5),Adelantos[id_barbero],LOOKUP($AR$4,Barberos[nombre],Barberos[id])))</f>
        <v/>
      </c>
      <c r="AV425" s="21" t="str" cm="1">
        <f t="array" ref="AV425">IF(ISERROR(INDEX(Jornadas[id],ROW()-5)),"",AS425+AT425-AU425)</f>
        <v/>
      </c>
    </row>
    <row r="426" spans="1:48" ht="15" hidden="1" customHeight="1" x14ac:dyDescent="0.3">
      <c r="A426" s="53" t="str">
        <f t="shared" si="6"/>
        <v/>
      </c>
      <c r="B426" s="54"/>
      <c r="C426" s="38" t="str" cm="1">
        <f t="array" ref="C426">IF(ISERROR(INDEX(Jornadas[id],ROW()-5)),"",INDEX(Jornadas[fecha],ROW()-5))</f>
        <v/>
      </c>
      <c r="D426" s="1" t="str" cm="1">
        <f t="array" ref="D426">IF(ISERROR(INDEX(Jornadas[id],ROW()-5)),"",COUNTIFS(_Cortes!$C:$C,INDEX(Jornadas[id],ROW()-5),_Cortes!$B:$B,LOOKUP($D$4,_Barberos!$B:$B,_Barberos!$A:$A)))</f>
        <v/>
      </c>
      <c r="E426" s="20" t="str" cm="1">
        <f t="array" ref="E426">IF(ISERROR(INDEX(Jornadas[id],ROW()-5)),"",INT(SUMIFS(Cortes[importe],Cortes[id_jornada],INDEX(Jornadas[id],ROW()-5),Cortes[id_barbero],LOOKUP($D$4,Barberos[nombre],Barberos[id]))*(INDEX(Jornadas[comision_barberos],1)/100)))</f>
        <v/>
      </c>
      <c r="F426" s="20" t="str" cm="1">
        <f t="array" ref="F426">IF(ISERROR(INDEX(Jornadas[id],ROW()-5)),"",SUMIFS(Cortes[propina],Cortes[id_jornada],INDEX(Jornadas[id],ROW()-5),Cortes[id_barbero],LOOKUP($D$4,Barberos[nombre],Barberos[id])))</f>
        <v/>
      </c>
      <c r="G426" s="20" t="str" cm="1">
        <f t="array" ref="G426">IF(ISERROR(INDEX(Jornadas[id],ROW()-5)),"",SUMIFS(Adelantos[importe],Adelantos[id_jornada],INDEX(Jornadas[id],ROW()-5),Adelantos[id_barbero],LOOKUP($D$4,Barberos[nombre],Barberos[id])))</f>
        <v/>
      </c>
      <c r="H426" s="20" t="str" cm="1">
        <f t="array" ref="H426">IF(ISERROR(INDEX(Jornadas[id],ROW()-5)),"",E426+F426-G426)</f>
        <v/>
      </c>
      <c r="I426" s="1" t="str" cm="1">
        <f t="array" ref="I426">IF(ISERROR(INDEX(Jornadas[id],ROW()-5)),"",COUNTIFS(_Cortes!$C:$C,INDEX(Jornadas[id],ROW()-5),_Cortes!$B:$B,LOOKUP($I$4,_Barberos!$B:$B,_Barberos!$A:$A)))</f>
        <v/>
      </c>
      <c r="J426" s="20" t="str" cm="1">
        <f t="array" ref="J426">IF(ISERROR(INDEX(Jornadas[id],ROW()-5)),"",INT(SUMIFS(Cortes[importe],Cortes[id_jornada],INDEX(Jornadas[id],ROW()-5),Cortes[id_barbero],LOOKUP($I$4,Barberos[nombre],Barberos[id]))*(INDEX(Jornadas[comision_barberos],1)/100)))</f>
        <v/>
      </c>
      <c r="K426" s="20" t="str" cm="1">
        <f t="array" ref="K426">IF(ISERROR(INDEX(Jornadas[id],ROW()-5)),"",SUMIFS(Cortes[propina],Cortes[id_jornada],INDEX(Jornadas[id],ROW()-5),Cortes[id_barbero],LOOKUP($I$4,Barberos[nombre],Barberos[id])))</f>
        <v/>
      </c>
      <c r="L426" s="20" t="str" cm="1">
        <f t="array" ref="L426">IF(ISERROR(INDEX(Jornadas[id],ROW()-5)),"",SUMIFS(Adelantos[importe],Adelantos[id_jornada],INDEX(Jornadas[id],ROW()-5),Adelantos[id_barbero],LOOKUP($I$4,Barberos[nombre],Barberos[id])))</f>
        <v/>
      </c>
      <c r="M426" s="20" t="str" cm="1">
        <f t="array" ref="M426">IF(ISERROR(INDEX(Jornadas[id],ROW()-5)),"",J426+K426-L426)</f>
        <v/>
      </c>
      <c r="N426" s="1" t="str" cm="1">
        <f t="array" ref="N426">IF(ISERROR(INDEX(Jornadas[id],ROW()-5)),"",COUNTIFS(_Cortes!$C:$C,INDEX(Jornadas[id],ROW()-5),_Cortes!$B:$B,LOOKUP($N$4,_Barberos!$B:$B,_Barberos!$A:$A)))</f>
        <v/>
      </c>
      <c r="O426" s="20" t="str" cm="1">
        <f t="array" ref="O426">IF(ISERROR(INDEX(Jornadas[id],ROW()-5)),"",INT(SUMIFS(Cortes[importe],Cortes[id_jornada],INDEX(Jornadas[id],ROW()-5),Cortes[id_barbero],LOOKUP($N$4,Barberos[nombre],Barberos[id]))*(INDEX(Jornadas[comision_barberos],1)/100)))</f>
        <v/>
      </c>
      <c r="P426" s="20" t="str" cm="1">
        <f t="array" ref="P426">IF(ISERROR(INDEX(Jornadas[id],ROW()-5)),"",SUMIFS(Cortes[propina],Cortes[id_jornada],INDEX(Jornadas[id],ROW()-5),Cortes[id_barbero],LOOKUP($N$4,Barberos[nombre],Barberos[id])))</f>
        <v/>
      </c>
      <c r="Q426" s="20" t="str" cm="1">
        <f t="array" ref="Q426">IF(ISERROR(INDEX(Jornadas[id],ROW()-5)),"",SUMIFS(Adelantos[importe],Adelantos[id_jornada],INDEX(Jornadas[id],ROW()-5),Adelantos[id_barbero],LOOKUP($N$4,Barberos[nombre],Barberos[id])))</f>
        <v/>
      </c>
      <c r="R426" s="20" t="str" cm="1">
        <f t="array" ref="R426">IF(ISERROR(INDEX(Jornadas[id],ROW()-5)),"",O426+P426-Q426)</f>
        <v/>
      </c>
      <c r="S426" s="1" t="str" cm="1">
        <f t="array" ref="S426">IF(ISERROR(INDEX(Jornadas[id],ROW()-5)),"",COUNTIFS(_Cortes!$C:$C,INDEX(Jornadas[id],ROW()-5),_Cortes!$B:$B,LOOKUP($S$4,_Barberos!$B:$B,_Barberos!$A:$A)))</f>
        <v/>
      </c>
      <c r="T426" s="20" t="str" cm="1">
        <f t="array" ref="T426">IF(ISERROR(INDEX(Jornadas[id],ROW()-5)),"",INT(SUMIFS(Cortes[importe],Cortes[id_jornada],INDEX(Jornadas[id],ROW()-5),Cortes[id_barbero],LOOKUP($S$4,Barberos[nombre],Barberos[id]))*(INDEX(Jornadas[comision_barberos],1)/100)))</f>
        <v/>
      </c>
      <c r="U426" s="20" t="str" cm="1">
        <f t="array" ref="U426">IF(ISERROR(INDEX(Jornadas[id],ROW()-5)),"",SUMIFS(Cortes[propina],Cortes[id_jornada],INDEX(Jornadas[id],ROW()-5),Cortes[id_barbero],LOOKUP($S$4,Barberos[nombre],Barberos[id])))</f>
        <v/>
      </c>
      <c r="V426" s="20" t="str" cm="1">
        <f t="array" ref="V426">IF(ISERROR(INDEX(Jornadas[id],ROW()-5)),"",SUMIFS(Adelantos[importe],Adelantos[id_jornada],INDEX(Jornadas[id],ROW()-5),Adelantos[id_barbero],LOOKUP($S$4,Barberos[nombre],Barberos[id])))</f>
        <v/>
      </c>
      <c r="W426" s="20" t="str" cm="1">
        <f t="array" ref="W426">IF(ISERROR(INDEX(Jornadas[id],ROW()-5)),"",T426+U426-V426)</f>
        <v/>
      </c>
      <c r="X426" s="1" t="str" cm="1">
        <f t="array" ref="X426">IF(ISERROR(INDEX(Jornadas[id],ROW()-5)),"",COUNTIFS(_Cortes!$C:$C,INDEX(Jornadas[id],ROW()-5),_Cortes!$B:$B,LOOKUP($X$4,_Barberos!$B:$B,_Barberos!$A:$A)))</f>
        <v/>
      </c>
      <c r="Y426" s="20" t="str" cm="1">
        <f t="array" ref="Y426">IF(ISERROR(INDEX(Jornadas[id],ROW()-5)),"",INT(SUMIFS(Cortes[importe],Cortes[id_jornada],INDEX(Jornadas[id],ROW()-5),Cortes[id_barbero],LOOKUP($X$4,Barberos[nombre],Barberos[id]))*(INDEX(Jornadas[comision_barberos],1)/100)))</f>
        <v/>
      </c>
      <c r="Z426" s="20" t="str" cm="1">
        <f t="array" ref="Z426">IF(ISERROR(INDEX(Jornadas[id],ROW()-5)),"",SUMIFS(Cortes[propina],Cortes[id_jornada],INDEX(Jornadas[id],ROW()-5),Cortes[id_barbero],LOOKUP($X$4,Barberos[nombre],Barberos[id])))</f>
        <v/>
      </c>
      <c r="AA426" s="20" t="str" cm="1">
        <f t="array" ref="AA426">IF(ISERROR(INDEX(Jornadas[id],ROW()-5)),"",SUMIFS(Adelantos[importe],Adelantos[id_jornada],INDEX(Jornadas[id],ROW()-5),Adelantos[id_barbero],LOOKUP($X$4,Barberos[nombre],Barberos[id])))</f>
        <v/>
      </c>
      <c r="AB426" s="20" t="str" cm="1">
        <f t="array" ref="AB426">IF(ISERROR(INDEX(Jornadas[id],ROW()-5)),"",Y426+Z426-AA426)</f>
        <v/>
      </c>
      <c r="AC426" s="1" t="str" cm="1">
        <f t="array" ref="AC426">IF(ISERROR(INDEX(Jornadas[id],ROW()-5)),"",COUNTIFS(_Cortes!$C:$C,INDEX(Jornadas[id],ROW()-5),_Cortes!$B:$B,LOOKUP($AC$4,_Barberos!$B:$B,_Barberos!$A:$A)))</f>
        <v/>
      </c>
      <c r="AD426" s="20" t="str" cm="1">
        <f t="array" ref="AD426">IF(ISERROR(INDEX(Jornadas[id],ROW()-5)),"",INT(SUMIFS(Cortes[importe],Cortes[id_jornada],INDEX(Jornadas[id],ROW()-5),Cortes[id_barbero],LOOKUP($AC$4,Barberos[nombre],Barberos[id]))*(INDEX(Jornadas[comision_barberos],1)/100)))</f>
        <v/>
      </c>
      <c r="AE426" s="20" t="str" cm="1">
        <f t="array" ref="AE426">IF(ISERROR(INDEX(Jornadas[id],ROW()-5)),"",SUMIFS(Cortes[propina],Cortes[id_jornada],INDEX(Jornadas[id],ROW()-5),Cortes[id_barbero],LOOKUP($AC$4,Barberos[nombre],Barberos[id])))</f>
        <v/>
      </c>
      <c r="AF426" s="20" t="str" cm="1">
        <f t="array" ref="AF426">IF(ISERROR(INDEX(Jornadas[id],ROW()-5)),"",SUMIFS(Adelantos[importe],Adelantos[id_jornada],INDEX(Jornadas[id],ROW()-5),Adelantos[id_barbero],LOOKUP($AC$4,Barberos[nombre],Barberos[id])))</f>
        <v/>
      </c>
      <c r="AG426" s="20" t="str" cm="1">
        <f t="array" ref="AG426">IF(ISERROR(INDEX(Jornadas[id],ROW()-5)),"",AD426+AE426-AF426)</f>
        <v/>
      </c>
      <c r="AH426" s="1" t="str" cm="1">
        <f t="array" ref="AH426">IF(ISERROR(INDEX(Jornadas[id],ROW()-5)),"",COUNTIFS(_Cortes!$C:$C,INDEX(Jornadas[id],ROW()-5),_Cortes!$B:$B,LOOKUP($AH$4,_Barberos!$B:$B,_Barberos!$A:$A)))</f>
        <v/>
      </c>
      <c r="AI426" s="20" t="str" cm="1">
        <f t="array" ref="AI426">IF(ISERROR(INDEX(Jornadas[id],ROW()-5)),"",INT(SUMIFS(Cortes[importe],Cortes[id_jornada],INDEX(Jornadas[id],ROW()-5),Cortes[id_barbero],LOOKUP($AH$4,Barberos[nombre],Barberos[id]))*(INDEX(Jornadas[comision_barberos],1)/100)))</f>
        <v/>
      </c>
      <c r="AJ426" s="20" t="str" cm="1">
        <f t="array" ref="AJ426">IF(ISERROR(INDEX(Jornadas[id],ROW()-5)),"",SUMIFS(Cortes[propina],Cortes[id_jornada],INDEX(Jornadas[id],ROW()-5),Cortes[id_barbero],LOOKUP($AH$4,Barberos[nombre],Barberos[id])))</f>
        <v/>
      </c>
      <c r="AK426" s="20" t="str" cm="1">
        <f t="array" ref="AK426">IF(ISERROR(INDEX(Jornadas[id],ROW()-5)),"",SUMIFS(Adelantos[importe],Adelantos[id_jornada],INDEX(Jornadas[id],ROW()-5),Adelantos[id_barbero],LOOKUP($AH$4,Barberos[nombre],Barberos[id])))</f>
        <v/>
      </c>
      <c r="AL426" s="20" t="str" cm="1">
        <f t="array" ref="AL426">IF(ISERROR(INDEX(Jornadas[id],ROW()-5)),"",AI426+AJ426-AK426)</f>
        <v/>
      </c>
      <c r="AM426" s="1" t="str" cm="1">
        <f t="array" ref="AM426">IF(ISERROR(INDEX(Jornadas[id],ROW()-5)),"",COUNTIFS(_Cortes!$C:$C,INDEX(Jornadas[id],ROW()-5),_Cortes!$B:$B,LOOKUP($AM$4,_Barberos!$B:$B,_Barberos!$A:$A)))</f>
        <v/>
      </c>
      <c r="AN426" s="20" t="str" cm="1">
        <f t="array" ref="AN426">IF(ISERROR(INDEX(Jornadas[id],ROW()-5)),"",INT(SUMIFS(Cortes[importe],Cortes[id_jornada],INDEX(Jornadas[id],ROW()-5),Cortes[id_barbero],LOOKUP($AM$4,Barberos[nombre],Barberos[id]))*(INDEX(Jornadas[comision_barberos],1)/100)))</f>
        <v/>
      </c>
      <c r="AO426" s="20" t="str" cm="1">
        <f t="array" ref="AO426">IF(ISERROR(INDEX(Jornadas[id],ROW()-5)),"",SUMIFS(Cortes[propina],Cortes[id_jornada],INDEX(Jornadas[id],ROW()-5),Cortes[id_barbero],LOOKUP($AM$4,Barberos[nombre],Barberos[id])))</f>
        <v/>
      </c>
      <c r="AP426" s="20" t="str" cm="1">
        <f t="array" ref="AP426">IF(ISERROR(INDEX(Jornadas[id],ROW()-5)),"",SUMIFS(Adelantos[importe],Adelantos[id_jornada],INDEX(Jornadas[id],ROW()-5),Adelantos[id_barbero],LOOKUP($AM$4,Barberos[nombre],Barberos[id])))</f>
        <v/>
      </c>
      <c r="AQ426" s="20" t="str" cm="1">
        <f t="array" ref="AQ426">IF(ISERROR(INDEX(Jornadas[id],ROW()-5)),"",AN426+AO426-AP426)</f>
        <v/>
      </c>
      <c r="AR426" s="1" t="str" cm="1">
        <f t="array" ref="AR426">IF(ISERROR(INDEX(Jornadas[id],ROW()-5)),"",COUNTIFS(_Cortes!$C:$C,INDEX(Jornadas[id],ROW()-5),_Cortes!$B:$B,LOOKUP($AR$4,_Barberos!$B:$B,_Barberos!$A:$A)))</f>
        <v/>
      </c>
      <c r="AS426" s="20" t="str" cm="1">
        <f t="array" ref="AS426">IF(ISERROR(INDEX(Jornadas[id],ROW()-5)),"",INT(SUMIFS(Cortes[importe],Cortes[id_jornada],INDEX(Jornadas[id],ROW()-5),Cortes[id_barbero],LOOKUP($AR$4,Barberos[nombre],Barberos[id]))*(INDEX(Jornadas[comision_barberos],1)/100)))</f>
        <v/>
      </c>
      <c r="AT426" s="20" t="str" cm="1">
        <f t="array" ref="AT426">IF(ISERROR(INDEX(Jornadas[id],ROW()-5)),"",SUMIFS(Cortes[propina],Cortes[id_jornada],INDEX(Jornadas[id],ROW()-5),Cortes[id_barbero],LOOKUP($AR$4,Barberos[nombre],Barberos[id])))</f>
        <v/>
      </c>
      <c r="AU426" s="20" t="str" cm="1">
        <f t="array" ref="AU426">IF(ISERROR(INDEX(Jornadas[id],ROW()-5)),"",SUMIFS(Adelantos[importe],Adelantos[id_jornada],INDEX(Jornadas[id],ROW()-5),Adelantos[id_barbero],LOOKUP($AR$4,Barberos[nombre],Barberos[id])))</f>
        <v/>
      </c>
      <c r="AV426" s="20" t="str" cm="1">
        <f t="array" ref="AV426">IF(ISERROR(INDEX(Jornadas[id],ROW()-5)),"",AS426+AT426-AU426)</f>
        <v/>
      </c>
    </row>
    <row r="427" spans="1:48" ht="15" hidden="1" customHeight="1" x14ac:dyDescent="0.3">
      <c r="A427" s="51" t="str">
        <f t="shared" si="6"/>
        <v/>
      </c>
      <c r="B427" s="52"/>
      <c r="C427" s="36" t="str" cm="1">
        <f t="array" ref="C427">IF(ISERROR(INDEX(Jornadas[id],ROW()-5)),"",INDEX(Jornadas[fecha],ROW()-5))</f>
        <v/>
      </c>
      <c r="D427" s="2" t="str" cm="1">
        <f t="array" ref="D427">IF(ISERROR(INDEX(Jornadas[id],ROW()-5)),"",COUNTIFS(_Cortes!$C:$C,INDEX(Jornadas[id],ROW()-5),_Cortes!$B:$B,LOOKUP($D$4,_Barberos!$B:$B,_Barberos!$A:$A)))</f>
        <v/>
      </c>
      <c r="E427" s="21" t="str" cm="1">
        <f t="array" ref="E427">IF(ISERROR(INDEX(Jornadas[id],ROW()-5)),"",INT(SUMIFS(Cortes[importe],Cortes[id_jornada],INDEX(Jornadas[id],ROW()-5),Cortes[id_barbero],LOOKUP($D$4,Barberos[nombre],Barberos[id]))*(INDEX(Jornadas[comision_barberos],1)/100)))</f>
        <v/>
      </c>
      <c r="F427" s="21" t="str" cm="1">
        <f t="array" ref="F427">IF(ISERROR(INDEX(Jornadas[id],ROW()-5)),"",SUMIFS(Cortes[propina],Cortes[id_jornada],INDEX(Jornadas[id],ROW()-5),Cortes[id_barbero],LOOKUP($D$4,Barberos[nombre],Barberos[id])))</f>
        <v/>
      </c>
      <c r="G427" s="21" t="str" cm="1">
        <f t="array" ref="G427">IF(ISERROR(INDEX(Jornadas[id],ROW()-5)),"",SUMIFS(Adelantos[importe],Adelantos[id_jornada],INDEX(Jornadas[id],ROW()-5),Adelantos[id_barbero],LOOKUP($D$4,Barberos[nombre],Barberos[id])))</f>
        <v/>
      </c>
      <c r="H427" s="21" t="str" cm="1">
        <f t="array" ref="H427">IF(ISERROR(INDEX(Jornadas[id],ROW()-5)),"",E427+F427-G427)</f>
        <v/>
      </c>
      <c r="I427" s="2" t="str" cm="1">
        <f t="array" ref="I427">IF(ISERROR(INDEX(Jornadas[id],ROW()-5)),"",COUNTIFS(_Cortes!$C:$C,INDEX(Jornadas[id],ROW()-5),_Cortes!$B:$B,LOOKUP($I$4,_Barberos!$B:$B,_Barberos!$A:$A)))</f>
        <v/>
      </c>
      <c r="J427" s="21" t="str" cm="1">
        <f t="array" ref="J427">IF(ISERROR(INDEX(Jornadas[id],ROW()-5)),"",INT(SUMIFS(Cortes[importe],Cortes[id_jornada],INDEX(Jornadas[id],ROW()-5),Cortes[id_barbero],LOOKUP($I$4,Barberos[nombre],Barberos[id]))*(INDEX(Jornadas[comision_barberos],1)/100)))</f>
        <v/>
      </c>
      <c r="K427" s="21" t="str" cm="1">
        <f t="array" ref="K427">IF(ISERROR(INDEX(Jornadas[id],ROW()-5)),"",SUMIFS(Cortes[propina],Cortes[id_jornada],INDEX(Jornadas[id],ROW()-5),Cortes[id_barbero],LOOKUP($I$4,Barberos[nombre],Barberos[id])))</f>
        <v/>
      </c>
      <c r="L427" s="21" t="str" cm="1">
        <f t="array" ref="L427">IF(ISERROR(INDEX(Jornadas[id],ROW()-5)),"",SUMIFS(Adelantos[importe],Adelantos[id_jornada],INDEX(Jornadas[id],ROW()-5),Adelantos[id_barbero],LOOKUP($I$4,Barberos[nombre],Barberos[id])))</f>
        <v/>
      </c>
      <c r="M427" s="21" t="str" cm="1">
        <f t="array" ref="M427">IF(ISERROR(INDEX(Jornadas[id],ROW()-5)),"",J427+K427-L427)</f>
        <v/>
      </c>
      <c r="N427" s="2" t="str" cm="1">
        <f t="array" ref="N427">IF(ISERROR(INDEX(Jornadas[id],ROW()-5)),"",COUNTIFS(_Cortes!$C:$C,INDEX(Jornadas[id],ROW()-5),_Cortes!$B:$B,LOOKUP($N$4,_Barberos!$B:$B,_Barberos!$A:$A)))</f>
        <v/>
      </c>
      <c r="O427" s="21" t="str" cm="1">
        <f t="array" ref="O427">IF(ISERROR(INDEX(Jornadas[id],ROW()-5)),"",INT(SUMIFS(Cortes[importe],Cortes[id_jornada],INDEX(Jornadas[id],ROW()-5),Cortes[id_barbero],LOOKUP($N$4,Barberos[nombre],Barberos[id]))*(INDEX(Jornadas[comision_barberos],1)/100)))</f>
        <v/>
      </c>
      <c r="P427" s="21" t="str" cm="1">
        <f t="array" ref="P427">IF(ISERROR(INDEX(Jornadas[id],ROW()-5)),"",SUMIFS(Cortes[propina],Cortes[id_jornada],INDEX(Jornadas[id],ROW()-5),Cortes[id_barbero],LOOKUP($N$4,Barberos[nombre],Barberos[id])))</f>
        <v/>
      </c>
      <c r="Q427" s="21" t="str" cm="1">
        <f t="array" ref="Q427">IF(ISERROR(INDEX(Jornadas[id],ROW()-5)),"",SUMIFS(Adelantos[importe],Adelantos[id_jornada],INDEX(Jornadas[id],ROW()-5),Adelantos[id_barbero],LOOKUP($N$4,Barberos[nombre],Barberos[id])))</f>
        <v/>
      </c>
      <c r="R427" s="21" t="str" cm="1">
        <f t="array" ref="R427">IF(ISERROR(INDEX(Jornadas[id],ROW()-5)),"",O427+P427-Q427)</f>
        <v/>
      </c>
      <c r="S427" s="2" t="str" cm="1">
        <f t="array" ref="S427">IF(ISERROR(INDEX(Jornadas[id],ROW()-5)),"",COUNTIFS(_Cortes!$C:$C,INDEX(Jornadas[id],ROW()-5),_Cortes!$B:$B,LOOKUP($S$4,_Barberos!$B:$B,_Barberos!$A:$A)))</f>
        <v/>
      </c>
      <c r="T427" s="21" t="str" cm="1">
        <f t="array" ref="T427">IF(ISERROR(INDEX(Jornadas[id],ROW()-5)),"",INT(SUMIFS(Cortes[importe],Cortes[id_jornada],INDEX(Jornadas[id],ROW()-5),Cortes[id_barbero],LOOKUP($S$4,Barberos[nombre],Barberos[id]))*(INDEX(Jornadas[comision_barberos],1)/100)))</f>
        <v/>
      </c>
      <c r="U427" s="21" t="str" cm="1">
        <f t="array" ref="U427">IF(ISERROR(INDEX(Jornadas[id],ROW()-5)),"",SUMIFS(Cortes[propina],Cortes[id_jornada],INDEX(Jornadas[id],ROW()-5),Cortes[id_barbero],LOOKUP($S$4,Barberos[nombre],Barberos[id])))</f>
        <v/>
      </c>
      <c r="V427" s="21" t="str" cm="1">
        <f t="array" ref="V427">IF(ISERROR(INDEX(Jornadas[id],ROW()-5)),"",SUMIFS(Adelantos[importe],Adelantos[id_jornada],INDEX(Jornadas[id],ROW()-5),Adelantos[id_barbero],LOOKUP($S$4,Barberos[nombre],Barberos[id])))</f>
        <v/>
      </c>
      <c r="W427" s="21" t="str" cm="1">
        <f t="array" ref="W427">IF(ISERROR(INDEX(Jornadas[id],ROW()-5)),"",T427+U427-V427)</f>
        <v/>
      </c>
      <c r="X427" s="2" t="str" cm="1">
        <f t="array" ref="X427">IF(ISERROR(INDEX(Jornadas[id],ROW()-5)),"",COUNTIFS(_Cortes!$C:$C,INDEX(Jornadas[id],ROW()-5),_Cortes!$B:$B,LOOKUP($X$4,_Barberos!$B:$B,_Barberos!$A:$A)))</f>
        <v/>
      </c>
      <c r="Y427" s="21" t="str" cm="1">
        <f t="array" ref="Y427">IF(ISERROR(INDEX(Jornadas[id],ROW()-5)),"",INT(SUMIFS(Cortes[importe],Cortes[id_jornada],INDEX(Jornadas[id],ROW()-5),Cortes[id_barbero],LOOKUP($X$4,Barberos[nombre],Barberos[id]))*(INDEX(Jornadas[comision_barberos],1)/100)))</f>
        <v/>
      </c>
      <c r="Z427" s="21" t="str" cm="1">
        <f t="array" ref="Z427">IF(ISERROR(INDEX(Jornadas[id],ROW()-5)),"",SUMIFS(Cortes[propina],Cortes[id_jornada],INDEX(Jornadas[id],ROW()-5),Cortes[id_barbero],LOOKUP($X$4,Barberos[nombre],Barberos[id])))</f>
        <v/>
      </c>
      <c r="AA427" s="21" t="str" cm="1">
        <f t="array" ref="AA427">IF(ISERROR(INDEX(Jornadas[id],ROW()-5)),"",SUMIFS(Adelantos[importe],Adelantos[id_jornada],INDEX(Jornadas[id],ROW()-5),Adelantos[id_barbero],LOOKUP($X$4,Barberos[nombre],Barberos[id])))</f>
        <v/>
      </c>
      <c r="AB427" s="21" t="str" cm="1">
        <f t="array" ref="AB427">IF(ISERROR(INDEX(Jornadas[id],ROW()-5)),"",Y427+Z427-AA427)</f>
        <v/>
      </c>
      <c r="AC427" s="2" t="str" cm="1">
        <f t="array" ref="AC427">IF(ISERROR(INDEX(Jornadas[id],ROW()-5)),"",COUNTIFS(_Cortes!$C:$C,INDEX(Jornadas[id],ROW()-5),_Cortes!$B:$B,LOOKUP($AC$4,_Barberos!$B:$B,_Barberos!$A:$A)))</f>
        <v/>
      </c>
      <c r="AD427" s="21" t="str" cm="1">
        <f t="array" ref="AD427">IF(ISERROR(INDEX(Jornadas[id],ROW()-5)),"",INT(SUMIFS(Cortes[importe],Cortes[id_jornada],INDEX(Jornadas[id],ROW()-5),Cortes[id_barbero],LOOKUP($AC$4,Barberos[nombre],Barberos[id]))*(INDEX(Jornadas[comision_barberos],1)/100)))</f>
        <v/>
      </c>
      <c r="AE427" s="21" t="str" cm="1">
        <f t="array" ref="AE427">IF(ISERROR(INDEX(Jornadas[id],ROW()-5)),"",SUMIFS(Cortes[propina],Cortes[id_jornada],INDEX(Jornadas[id],ROW()-5),Cortes[id_barbero],LOOKUP($AC$4,Barberos[nombre],Barberos[id])))</f>
        <v/>
      </c>
      <c r="AF427" s="21" t="str" cm="1">
        <f t="array" ref="AF427">IF(ISERROR(INDEX(Jornadas[id],ROW()-5)),"",SUMIFS(Adelantos[importe],Adelantos[id_jornada],INDEX(Jornadas[id],ROW()-5),Adelantos[id_barbero],LOOKUP($AC$4,Barberos[nombre],Barberos[id])))</f>
        <v/>
      </c>
      <c r="AG427" s="21" t="str" cm="1">
        <f t="array" ref="AG427">IF(ISERROR(INDEX(Jornadas[id],ROW()-5)),"",AD427+AE427-AF427)</f>
        <v/>
      </c>
      <c r="AH427" s="2" t="str" cm="1">
        <f t="array" ref="AH427">IF(ISERROR(INDEX(Jornadas[id],ROW()-5)),"",COUNTIFS(_Cortes!$C:$C,INDEX(Jornadas[id],ROW()-5),_Cortes!$B:$B,LOOKUP($AH$4,_Barberos!$B:$B,_Barberos!$A:$A)))</f>
        <v/>
      </c>
      <c r="AI427" s="21" t="str" cm="1">
        <f t="array" ref="AI427">IF(ISERROR(INDEX(Jornadas[id],ROW()-5)),"",INT(SUMIFS(Cortes[importe],Cortes[id_jornada],INDEX(Jornadas[id],ROW()-5),Cortes[id_barbero],LOOKUP($AH$4,Barberos[nombre],Barberos[id]))*(INDEX(Jornadas[comision_barberos],1)/100)))</f>
        <v/>
      </c>
      <c r="AJ427" s="21" t="str" cm="1">
        <f t="array" ref="AJ427">IF(ISERROR(INDEX(Jornadas[id],ROW()-5)),"",SUMIFS(Cortes[propina],Cortes[id_jornada],INDEX(Jornadas[id],ROW()-5),Cortes[id_barbero],LOOKUP($AH$4,Barberos[nombre],Barberos[id])))</f>
        <v/>
      </c>
      <c r="AK427" s="21" t="str" cm="1">
        <f t="array" ref="AK427">IF(ISERROR(INDEX(Jornadas[id],ROW()-5)),"",SUMIFS(Adelantos[importe],Adelantos[id_jornada],INDEX(Jornadas[id],ROW()-5),Adelantos[id_barbero],LOOKUP($AH$4,Barberos[nombre],Barberos[id])))</f>
        <v/>
      </c>
      <c r="AL427" s="21" t="str" cm="1">
        <f t="array" ref="AL427">IF(ISERROR(INDEX(Jornadas[id],ROW()-5)),"",AI427+AJ427-AK427)</f>
        <v/>
      </c>
      <c r="AM427" s="2" t="str" cm="1">
        <f t="array" ref="AM427">IF(ISERROR(INDEX(Jornadas[id],ROW()-5)),"",COUNTIFS(_Cortes!$C:$C,INDEX(Jornadas[id],ROW()-5),_Cortes!$B:$B,LOOKUP($AM$4,_Barberos!$B:$B,_Barberos!$A:$A)))</f>
        <v/>
      </c>
      <c r="AN427" s="21" t="str" cm="1">
        <f t="array" ref="AN427">IF(ISERROR(INDEX(Jornadas[id],ROW()-5)),"",INT(SUMIFS(Cortes[importe],Cortes[id_jornada],INDEX(Jornadas[id],ROW()-5),Cortes[id_barbero],LOOKUP($AM$4,Barberos[nombre],Barberos[id]))*(INDEX(Jornadas[comision_barberos],1)/100)))</f>
        <v/>
      </c>
      <c r="AO427" s="21" t="str" cm="1">
        <f t="array" ref="AO427">IF(ISERROR(INDEX(Jornadas[id],ROW()-5)),"",SUMIFS(Cortes[propina],Cortes[id_jornada],INDEX(Jornadas[id],ROW()-5),Cortes[id_barbero],LOOKUP($AM$4,Barberos[nombre],Barberos[id])))</f>
        <v/>
      </c>
      <c r="AP427" s="21" t="str" cm="1">
        <f t="array" ref="AP427">IF(ISERROR(INDEX(Jornadas[id],ROW()-5)),"",SUMIFS(Adelantos[importe],Adelantos[id_jornada],INDEX(Jornadas[id],ROW()-5),Adelantos[id_barbero],LOOKUP($AM$4,Barberos[nombre],Barberos[id])))</f>
        <v/>
      </c>
      <c r="AQ427" s="21" t="str" cm="1">
        <f t="array" ref="AQ427">IF(ISERROR(INDEX(Jornadas[id],ROW()-5)),"",AN427+AO427-AP427)</f>
        <v/>
      </c>
      <c r="AR427" s="2" t="str" cm="1">
        <f t="array" ref="AR427">IF(ISERROR(INDEX(Jornadas[id],ROW()-5)),"",COUNTIFS(_Cortes!$C:$C,INDEX(Jornadas[id],ROW()-5),_Cortes!$B:$B,LOOKUP($AR$4,_Barberos!$B:$B,_Barberos!$A:$A)))</f>
        <v/>
      </c>
      <c r="AS427" s="21" t="str" cm="1">
        <f t="array" ref="AS427">IF(ISERROR(INDEX(Jornadas[id],ROW()-5)),"",INT(SUMIFS(Cortes[importe],Cortes[id_jornada],INDEX(Jornadas[id],ROW()-5),Cortes[id_barbero],LOOKUP($AR$4,Barberos[nombre],Barberos[id]))*(INDEX(Jornadas[comision_barberos],1)/100)))</f>
        <v/>
      </c>
      <c r="AT427" s="21" t="str" cm="1">
        <f t="array" ref="AT427">IF(ISERROR(INDEX(Jornadas[id],ROW()-5)),"",SUMIFS(Cortes[propina],Cortes[id_jornada],INDEX(Jornadas[id],ROW()-5),Cortes[id_barbero],LOOKUP($AR$4,Barberos[nombre],Barberos[id])))</f>
        <v/>
      </c>
      <c r="AU427" s="21" t="str" cm="1">
        <f t="array" ref="AU427">IF(ISERROR(INDEX(Jornadas[id],ROW()-5)),"",SUMIFS(Adelantos[importe],Adelantos[id_jornada],INDEX(Jornadas[id],ROW()-5),Adelantos[id_barbero],LOOKUP($AR$4,Barberos[nombre],Barberos[id])))</f>
        <v/>
      </c>
      <c r="AV427" s="21" t="str" cm="1">
        <f t="array" ref="AV427">IF(ISERROR(INDEX(Jornadas[id],ROW()-5)),"",AS427+AT427-AU427)</f>
        <v/>
      </c>
    </row>
    <row r="428" spans="1:48" ht="15" hidden="1" customHeight="1" x14ac:dyDescent="0.3">
      <c r="A428" s="53" t="str">
        <f t="shared" si="6"/>
        <v/>
      </c>
      <c r="B428" s="54"/>
      <c r="C428" s="38" t="str" cm="1">
        <f t="array" ref="C428">IF(ISERROR(INDEX(Jornadas[id],ROW()-5)),"",INDEX(Jornadas[fecha],ROW()-5))</f>
        <v/>
      </c>
      <c r="D428" s="1" t="str" cm="1">
        <f t="array" ref="D428">IF(ISERROR(INDEX(Jornadas[id],ROW()-5)),"",COUNTIFS(_Cortes!$C:$C,INDEX(Jornadas[id],ROW()-5),_Cortes!$B:$B,LOOKUP($D$4,_Barberos!$B:$B,_Barberos!$A:$A)))</f>
        <v/>
      </c>
      <c r="E428" s="20" t="str" cm="1">
        <f t="array" ref="E428">IF(ISERROR(INDEX(Jornadas[id],ROW()-5)),"",INT(SUMIFS(Cortes[importe],Cortes[id_jornada],INDEX(Jornadas[id],ROW()-5),Cortes[id_barbero],LOOKUP($D$4,Barberos[nombre],Barberos[id]))*(INDEX(Jornadas[comision_barberos],1)/100)))</f>
        <v/>
      </c>
      <c r="F428" s="20" t="str" cm="1">
        <f t="array" ref="F428">IF(ISERROR(INDEX(Jornadas[id],ROW()-5)),"",SUMIFS(Cortes[propina],Cortes[id_jornada],INDEX(Jornadas[id],ROW()-5),Cortes[id_barbero],LOOKUP($D$4,Barberos[nombre],Barberos[id])))</f>
        <v/>
      </c>
      <c r="G428" s="20" t="str" cm="1">
        <f t="array" ref="G428">IF(ISERROR(INDEX(Jornadas[id],ROW()-5)),"",SUMIFS(Adelantos[importe],Adelantos[id_jornada],INDEX(Jornadas[id],ROW()-5),Adelantos[id_barbero],LOOKUP($D$4,Barberos[nombre],Barberos[id])))</f>
        <v/>
      </c>
      <c r="H428" s="20" t="str" cm="1">
        <f t="array" ref="H428">IF(ISERROR(INDEX(Jornadas[id],ROW()-5)),"",E428+F428-G428)</f>
        <v/>
      </c>
      <c r="I428" s="1" t="str" cm="1">
        <f t="array" ref="I428">IF(ISERROR(INDEX(Jornadas[id],ROW()-5)),"",COUNTIFS(_Cortes!$C:$C,INDEX(Jornadas[id],ROW()-5),_Cortes!$B:$B,LOOKUP($I$4,_Barberos!$B:$B,_Barberos!$A:$A)))</f>
        <v/>
      </c>
      <c r="J428" s="20" t="str" cm="1">
        <f t="array" ref="J428">IF(ISERROR(INDEX(Jornadas[id],ROW()-5)),"",INT(SUMIFS(Cortes[importe],Cortes[id_jornada],INDEX(Jornadas[id],ROW()-5),Cortes[id_barbero],LOOKUP($I$4,Barberos[nombre],Barberos[id]))*(INDEX(Jornadas[comision_barberos],1)/100)))</f>
        <v/>
      </c>
      <c r="K428" s="20" t="str" cm="1">
        <f t="array" ref="K428">IF(ISERROR(INDEX(Jornadas[id],ROW()-5)),"",SUMIFS(Cortes[propina],Cortes[id_jornada],INDEX(Jornadas[id],ROW()-5),Cortes[id_barbero],LOOKUP($I$4,Barberos[nombre],Barberos[id])))</f>
        <v/>
      </c>
      <c r="L428" s="20" t="str" cm="1">
        <f t="array" ref="L428">IF(ISERROR(INDEX(Jornadas[id],ROW()-5)),"",SUMIFS(Adelantos[importe],Adelantos[id_jornada],INDEX(Jornadas[id],ROW()-5),Adelantos[id_barbero],LOOKUP($I$4,Barberos[nombre],Barberos[id])))</f>
        <v/>
      </c>
      <c r="M428" s="20" t="str" cm="1">
        <f t="array" ref="M428">IF(ISERROR(INDEX(Jornadas[id],ROW()-5)),"",J428+K428-L428)</f>
        <v/>
      </c>
      <c r="N428" s="1" t="str" cm="1">
        <f t="array" ref="N428">IF(ISERROR(INDEX(Jornadas[id],ROW()-5)),"",COUNTIFS(_Cortes!$C:$C,INDEX(Jornadas[id],ROW()-5),_Cortes!$B:$B,LOOKUP($N$4,_Barberos!$B:$B,_Barberos!$A:$A)))</f>
        <v/>
      </c>
      <c r="O428" s="20" t="str" cm="1">
        <f t="array" ref="O428">IF(ISERROR(INDEX(Jornadas[id],ROW()-5)),"",INT(SUMIFS(Cortes[importe],Cortes[id_jornada],INDEX(Jornadas[id],ROW()-5),Cortes[id_barbero],LOOKUP($N$4,Barberos[nombre],Barberos[id]))*(INDEX(Jornadas[comision_barberos],1)/100)))</f>
        <v/>
      </c>
      <c r="P428" s="20" t="str" cm="1">
        <f t="array" ref="P428">IF(ISERROR(INDEX(Jornadas[id],ROW()-5)),"",SUMIFS(Cortes[propina],Cortes[id_jornada],INDEX(Jornadas[id],ROW()-5),Cortes[id_barbero],LOOKUP($N$4,Barberos[nombre],Barberos[id])))</f>
        <v/>
      </c>
      <c r="Q428" s="20" t="str" cm="1">
        <f t="array" ref="Q428">IF(ISERROR(INDEX(Jornadas[id],ROW()-5)),"",SUMIFS(Adelantos[importe],Adelantos[id_jornada],INDEX(Jornadas[id],ROW()-5),Adelantos[id_barbero],LOOKUP($N$4,Barberos[nombre],Barberos[id])))</f>
        <v/>
      </c>
      <c r="R428" s="20" t="str" cm="1">
        <f t="array" ref="R428">IF(ISERROR(INDEX(Jornadas[id],ROW()-5)),"",O428+P428-Q428)</f>
        <v/>
      </c>
      <c r="S428" s="1" t="str" cm="1">
        <f t="array" ref="S428">IF(ISERROR(INDEX(Jornadas[id],ROW()-5)),"",COUNTIFS(_Cortes!$C:$C,INDEX(Jornadas[id],ROW()-5),_Cortes!$B:$B,LOOKUP($S$4,_Barberos!$B:$B,_Barberos!$A:$A)))</f>
        <v/>
      </c>
      <c r="T428" s="20" t="str" cm="1">
        <f t="array" ref="T428">IF(ISERROR(INDEX(Jornadas[id],ROW()-5)),"",INT(SUMIFS(Cortes[importe],Cortes[id_jornada],INDEX(Jornadas[id],ROW()-5),Cortes[id_barbero],LOOKUP($S$4,Barberos[nombre],Barberos[id]))*(INDEX(Jornadas[comision_barberos],1)/100)))</f>
        <v/>
      </c>
      <c r="U428" s="20" t="str" cm="1">
        <f t="array" ref="U428">IF(ISERROR(INDEX(Jornadas[id],ROW()-5)),"",SUMIFS(Cortes[propina],Cortes[id_jornada],INDEX(Jornadas[id],ROW()-5),Cortes[id_barbero],LOOKUP($S$4,Barberos[nombre],Barberos[id])))</f>
        <v/>
      </c>
      <c r="V428" s="20" t="str" cm="1">
        <f t="array" ref="V428">IF(ISERROR(INDEX(Jornadas[id],ROW()-5)),"",SUMIFS(Adelantos[importe],Adelantos[id_jornada],INDEX(Jornadas[id],ROW()-5),Adelantos[id_barbero],LOOKUP($S$4,Barberos[nombre],Barberos[id])))</f>
        <v/>
      </c>
      <c r="W428" s="20" t="str" cm="1">
        <f t="array" ref="W428">IF(ISERROR(INDEX(Jornadas[id],ROW()-5)),"",T428+U428-V428)</f>
        <v/>
      </c>
      <c r="X428" s="1" t="str" cm="1">
        <f t="array" ref="X428">IF(ISERROR(INDEX(Jornadas[id],ROW()-5)),"",COUNTIFS(_Cortes!$C:$C,INDEX(Jornadas[id],ROW()-5),_Cortes!$B:$B,LOOKUP($X$4,_Barberos!$B:$B,_Barberos!$A:$A)))</f>
        <v/>
      </c>
      <c r="Y428" s="20" t="str" cm="1">
        <f t="array" ref="Y428">IF(ISERROR(INDEX(Jornadas[id],ROW()-5)),"",INT(SUMIFS(Cortes[importe],Cortes[id_jornada],INDEX(Jornadas[id],ROW()-5),Cortes[id_barbero],LOOKUP($X$4,Barberos[nombre],Barberos[id]))*(INDEX(Jornadas[comision_barberos],1)/100)))</f>
        <v/>
      </c>
      <c r="Z428" s="20" t="str" cm="1">
        <f t="array" ref="Z428">IF(ISERROR(INDEX(Jornadas[id],ROW()-5)),"",SUMIFS(Cortes[propina],Cortes[id_jornada],INDEX(Jornadas[id],ROW()-5),Cortes[id_barbero],LOOKUP($X$4,Barberos[nombre],Barberos[id])))</f>
        <v/>
      </c>
      <c r="AA428" s="20" t="str" cm="1">
        <f t="array" ref="AA428">IF(ISERROR(INDEX(Jornadas[id],ROW()-5)),"",SUMIFS(Adelantos[importe],Adelantos[id_jornada],INDEX(Jornadas[id],ROW()-5),Adelantos[id_barbero],LOOKUP($X$4,Barberos[nombre],Barberos[id])))</f>
        <v/>
      </c>
      <c r="AB428" s="20" t="str" cm="1">
        <f t="array" ref="AB428">IF(ISERROR(INDEX(Jornadas[id],ROW()-5)),"",Y428+Z428-AA428)</f>
        <v/>
      </c>
      <c r="AC428" s="1" t="str" cm="1">
        <f t="array" ref="AC428">IF(ISERROR(INDEX(Jornadas[id],ROW()-5)),"",COUNTIFS(_Cortes!$C:$C,INDEX(Jornadas[id],ROW()-5),_Cortes!$B:$B,LOOKUP($AC$4,_Barberos!$B:$B,_Barberos!$A:$A)))</f>
        <v/>
      </c>
      <c r="AD428" s="20" t="str" cm="1">
        <f t="array" ref="AD428">IF(ISERROR(INDEX(Jornadas[id],ROW()-5)),"",INT(SUMIFS(Cortes[importe],Cortes[id_jornada],INDEX(Jornadas[id],ROW()-5),Cortes[id_barbero],LOOKUP($AC$4,Barberos[nombre],Barberos[id]))*(INDEX(Jornadas[comision_barberos],1)/100)))</f>
        <v/>
      </c>
      <c r="AE428" s="20" t="str" cm="1">
        <f t="array" ref="AE428">IF(ISERROR(INDEX(Jornadas[id],ROW()-5)),"",SUMIFS(Cortes[propina],Cortes[id_jornada],INDEX(Jornadas[id],ROW()-5),Cortes[id_barbero],LOOKUP($AC$4,Barberos[nombre],Barberos[id])))</f>
        <v/>
      </c>
      <c r="AF428" s="20" t="str" cm="1">
        <f t="array" ref="AF428">IF(ISERROR(INDEX(Jornadas[id],ROW()-5)),"",SUMIFS(Adelantos[importe],Adelantos[id_jornada],INDEX(Jornadas[id],ROW()-5),Adelantos[id_barbero],LOOKUP($AC$4,Barberos[nombre],Barberos[id])))</f>
        <v/>
      </c>
      <c r="AG428" s="20" t="str" cm="1">
        <f t="array" ref="AG428">IF(ISERROR(INDEX(Jornadas[id],ROW()-5)),"",AD428+AE428-AF428)</f>
        <v/>
      </c>
      <c r="AH428" s="1" t="str" cm="1">
        <f t="array" ref="AH428">IF(ISERROR(INDEX(Jornadas[id],ROW()-5)),"",COUNTIFS(_Cortes!$C:$C,INDEX(Jornadas[id],ROW()-5),_Cortes!$B:$B,LOOKUP($AH$4,_Barberos!$B:$B,_Barberos!$A:$A)))</f>
        <v/>
      </c>
      <c r="AI428" s="20" t="str" cm="1">
        <f t="array" ref="AI428">IF(ISERROR(INDEX(Jornadas[id],ROW()-5)),"",INT(SUMIFS(Cortes[importe],Cortes[id_jornada],INDEX(Jornadas[id],ROW()-5),Cortes[id_barbero],LOOKUP($AH$4,Barberos[nombre],Barberos[id]))*(INDEX(Jornadas[comision_barberos],1)/100)))</f>
        <v/>
      </c>
      <c r="AJ428" s="20" t="str" cm="1">
        <f t="array" ref="AJ428">IF(ISERROR(INDEX(Jornadas[id],ROW()-5)),"",SUMIFS(Cortes[propina],Cortes[id_jornada],INDEX(Jornadas[id],ROW()-5),Cortes[id_barbero],LOOKUP($AH$4,Barberos[nombre],Barberos[id])))</f>
        <v/>
      </c>
      <c r="AK428" s="20" t="str" cm="1">
        <f t="array" ref="AK428">IF(ISERROR(INDEX(Jornadas[id],ROW()-5)),"",SUMIFS(Adelantos[importe],Adelantos[id_jornada],INDEX(Jornadas[id],ROW()-5),Adelantos[id_barbero],LOOKUP($AH$4,Barberos[nombre],Barberos[id])))</f>
        <v/>
      </c>
      <c r="AL428" s="20" t="str" cm="1">
        <f t="array" ref="AL428">IF(ISERROR(INDEX(Jornadas[id],ROW()-5)),"",AI428+AJ428-AK428)</f>
        <v/>
      </c>
      <c r="AM428" s="1" t="str" cm="1">
        <f t="array" ref="AM428">IF(ISERROR(INDEX(Jornadas[id],ROW()-5)),"",COUNTIFS(_Cortes!$C:$C,INDEX(Jornadas[id],ROW()-5),_Cortes!$B:$B,LOOKUP($AM$4,_Barberos!$B:$B,_Barberos!$A:$A)))</f>
        <v/>
      </c>
      <c r="AN428" s="20" t="str" cm="1">
        <f t="array" ref="AN428">IF(ISERROR(INDEX(Jornadas[id],ROW()-5)),"",INT(SUMIFS(Cortes[importe],Cortes[id_jornada],INDEX(Jornadas[id],ROW()-5),Cortes[id_barbero],LOOKUP($AM$4,Barberos[nombre],Barberos[id]))*(INDEX(Jornadas[comision_barberos],1)/100)))</f>
        <v/>
      </c>
      <c r="AO428" s="20" t="str" cm="1">
        <f t="array" ref="AO428">IF(ISERROR(INDEX(Jornadas[id],ROW()-5)),"",SUMIFS(Cortes[propina],Cortes[id_jornada],INDEX(Jornadas[id],ROW()-5),Cortes[id_barbero],LOOKUP($AM$4,Barberos[nombre],Barberos[id])))</f>
        <v/>
      </c>
      <c r="AP428" s="20" t="str" cm="1">
        <f t="array" ref="AP428">IF(ISERROR(INDEX(Jornadas[id],ROW()-5)),"",SUMIFS(Adelantos[importe],Adelantos[id_jornada],INDEX(Jornadas[id],ROW()-5),Adelantos[id_barbero],LOOKUP($AM$4,Barberos[nombre],Barberos[id])))</f>
        <v/>
      </c>
      <c r="AQ428" s="20" t="str" cm="1">
        <f t="array" ref="AQ428">IF(ISERROR(INDEX(Jornadas[id],ROW()-5)),"",AN428+AO428-AP428)</f>
        <v/>
      </c>
      <c r="AR428" s="1" t="str" cm="1">
        <f t="array" ref="AR428">IF(ISERROR(INDEX(Jornadas[id],ROW()-5)),"",COUNTIFS(_Cortes!$C:$C,INDEX(Jornadas[id],ROW()-5),_Cortes!$B:$B,LOOKUP($AR$4,_Barberos!$B:$B,_Barberos!$A:$A)))</f>
        <v/>
      </c>
      <c r="AS428" s="20" t="str" cm="1">
        <f t="array" ref="AS428">IF(ISERROR(INDEX(Jornadas[id],ROW()-5)),"",INT(SUMIFS(Cortes[importe],Cortes[id_jornada],INDEX(Jornadas[id],ROW()-5),Cortes[id_barbero],LOOKUP($AR$4,Barberos[nombre],Barberos[id]))*(INDEX(Jornadas[comision_barberos],1)/100)))</f>
        <v/>
      </c>
      <c r="AT428" s="20" t="str" cm="1">
        <f t="array" ref="AT428">IF(ISERROR(INDEX(Jornadas[id],ROW()-5)),"",SUMIFS(Cortes[propina],Cortes[id_jornada],INDEX(Jornadas[id],ROW()-5),Cortes[id_barbero],LOOKUP($AR$4,Barberos[nombre],Barberos[id])))</f>
        <v/>
      </c>
      <c r="AU428" s="20" t="str" cm="1">
        <f t="array" ref="AU428">IF(ISERROR(INDEX(Jornadas[id],ROW()-5)),"",SUMIFS(Adelantos[importe],Adelantos[id_jornada],INDEX(Jornadas[id],ROW()-5),Adelantos[id_barbero],LOOKUP($AR$4,Barberos[nombre],Barberos[id])))</f>
        <v/>
      </c>
      <c r="AV428" s="20" t="str" cm="1">
        <f t="array" ref="AV428">IF(ISERROR(INDEX(Jornadas[id],ROW()-5)),"",AS428+AT428-AU428)</f>
        <v/>
      </c>
    </row>
    <row r="429" spans="1:48" ht="15" hidden="1" customHeight="1" x14ac:dyDescent="0.3">
      <c r="A429" s="51" t="str">
        <f t="shared" si="6"/>
        <v/>
      </c>
      <c r="B429" s="52"/>
      <c r="C429" s="36" t="str" cm="1">
        <f t="array" ref="C429">IF(ISERROR(INDEX(Jornadas[id],ROW()-5)),"",INDEX(Jornadas[fecha],ROW()-5))</f>
        <v/>
      </c>
      <c r="D429" s="2" t="str" cm="1">
        <f t="array" ref="D429">IF(ISERROR(INDEX(Jornadas[id],ROW()-5)),"",COUNTIFS(_Cortes!$C:$C,INDEX(Jornadas[id],ROW()-5),_Cortes!$B:$B,LOOKUP($D$4,_Barberos!$B:$B,_Barberos!$A:$A)))</f>
        <v/>
      </c>
      <c r="E429" s="21" t="str" cm="1">
        <f t="array" ref="E429">IF(ISERROR(INDEX(Jornadas[id],ROW()-5)),"",INT(SUMIFS(Cortes[importe],Cortes[id_jornada],INDEX(Jornadas[id],ROW()-5),Cortes[id_barbero],LOOKUP($D$4,Barberos[nombre],Barberos[id]))*(INDEX(Jornadas[comision_barberos],1)/100)))</f>
        <v/>
      </c>
      <c r="F429" s="21" t="str" cm="1">
        <f t="array" ref="F429">IF(ISERROR(INDEX(Jornadas[id],ROW()-5)),"",SUMIFS(Cortes[propina],Cortes[id_jornada],INDEX(Jornadas[id],ROW()-5),Cortes[id_barbero],LOOKUP($D$4,Barberos[nombre],Barberos[id])))</f>
        <v/>
      </c>
      <c r="G429" s="21" t="str" cm="1">
        <f t="array" ref="G429">IF(ISERROR(INDEX(Jornadas[id],ROW()-5)),"",SUMIFS(Adelantos[importe],Adelantos[id_jornada],INDEX(Jornadas[id],ROW()-5),Adelantos[id_barbero],LOOKUP($D$4,Barberos[nombre],Barberos[id])))</f>
        <v/>
      </c>
      <c r="H429" s="21" t="str" cm="1">
        <f t="array" ref="H429">IF(ISERROR(INDEX(Jornadas[id],ROW()-5)),"",E429+F429-G429)</f>
        <v/>
      </c>
      <c r="I429" s="2" t="str" cm="1">
        <f t="array" ref="I429">IF(ISERROR(INDEX(Jornadas[id],ROW()-5)),"",COUNTIFS(_Cortes!$C:$C,INDEX(Jornadas[id],ROW()-5),_Cortes!$B:$B,LOOKUP($I$4,_Barberos!$B:$B,_Barberos!$A:$A)))</f>
        <v/>
      </c>
      <c r="J429" s="21" t="str" cm="1">
        <f t="array" ref="J429">IF(ISERROR(INDEX(Jornadas[id],ROW()-5)),"",INT(SUMIFS(Cortes[importe],Cortes[id_jornada],INDEX(Jornadas[id],ROW()-5),Cortes[id_barbero],LOOKUP($I$4,Barberos[nombre],Barberos[id]))*(INDEX(Jornadas[comision_barberos],1)/100)))</f>
        <v/>
      </c>
      <c r="K429" s="21" t="str" cm="1">
        <f t="array" ref="K429">IF(ISERROR(INDEX(Jornadas[id],ROW()-5)),"",SUMIFS(Cortes[propina],Cortes[id_jornada],INDEX(Jornadas[id],ROW()-5),Cortes[id_barbero],LOOKUP($I$4,Barberos[nombre],Barberos[id])))</f>
        <v/>
      </c>
      <c r="L429" s="21" t="str" cm="1">
        <f t="array" ref="L429">IF(ISERROR(INDEX(Jornadas[id],ROW()-5)),"",SUMIFS(Adelantos[importe],Adelantos[id_jornada],INDEX(Jornadas[id],ROW()-5),Adelantos[id_barbero],LOOKUP($I$4,Barberos[nombre],Barberos[id])))</f>
        <v/>
      </c>
      <c r="M429" s="21" t="str" cm="1">
        <f t="array" ref="M429">IF(ISERROR(INDEX(Jornadas[id],ROW()-5)),"",J429+K429-L429)</f>
        <v/>
      </c>
      <c r="N429" s="2" t="str" cm="1">
        <f t="array" ref="N429">IF(ISERROR(INDEX(Jornadas[id],ROW()-5)),"",COUNTIFS(_Cortes!$C:$C,INDEX(Jornadas[id],ROW()-5),_Cortes!$B:$B,LOOKUP($N$4,_Barberos!$B:$B,_Barberos!$A:$A)))</f>
        <v/>
      </c>
      <c r="O429" s="21" t="str" cm="1">
        <f t="array" ref="O429">IF(ISERROR(INDEX(Jornadas[id],ROW()-5)),"",INT(SUMIFS(Cortes[importe],Cortes[id_jornada],INDEX(Jornadas[id],ROW()-5),Cortes[id_barbero],LOOKUP($N$4,Barberos[nombre],Barberos[id]))*(INDEX(Jornadas[comision_barberos],1)/100)))</f>
        <v/>
      </c>
      <c r="P429" s="21" t="str" cm="1">
        <f t="array" ref="P429">IF(ISERROR(INDEX(Jornadas[id],ROW()-5)),"",SUMIFS(Cortes[propina],Cortes[id_jornada],INDEX(Jornadas[id],ROW()-5),Cortes[id_barbero],LOOKUP($N$4,Barberos[nombre],Barberos[id])))</f>
        <v/>
      </c>
      <c r="Q429" s="21" t="str" cm="1">
        <f t="array" ref="Q429">IF(ISERROR(INDEX(Jornadas[id],ROW()-5)),"",SUMIFS(Adelantos[importe],Adelantos[id_jornada],INDEX(Jornadas[id],ROW()-5),Adelantos[id_barbero],LOOKUP($N$4,Barberos[nombre],Barberos[id])))</f>
        <v/>
      </c>
      <c r="R429" s="21" t="str" cm="1">
        <f t="array" ref="R429">IF(ISERROR(INDEX(Jornadas[id],ROW()-5)),"",O429+P429-Q429)</f>
        <v/>
      </c>
      <c r="S429" s="2" t="str" cm="1">
        <f t="array" ref="S429">IF(ISERROR(INDEX(Jornadas[id],ROW()-5)),"",COUNTIFS(_Cortes!$C:$C,INDEX(Jornadas[id],ROW()-5),_Cortes!$B:$B,LOOKUP($S$4,_Barberos!$B:$B,_Barberos!$A:$A)))</f>
        <v/>
      </c>
      <c r="T429" s="21" t="str" cm="1">
        <f t="array" ref="T429">IF(ISERROR(INDEX(Jornadas[id],ROW()-5)),"",INT(SUMIFS(Cortes[importe],Cortes[id_jornada],INDEX(Jornadas[id],ROW()-5),Cortes[id_barbero],LOOKUP($S$4,Barberos[nombre],Barberos[id]))*(INDEX(Jornadas[comision_barberos],1)/100)))</f>
        <v/>
      </c>
      <c r="U429" s="21" t="str" cm="1">
        <f t="array" ref="U429">IF(ISERROR(INDEX(Jornadas[id],ROW()-5)),"",SUMIFS(Cortes[propina],Cortes[id_jornada],INDEX(Jornadas[id],ROW()-5),Cortes[id_barbero],LOOKUP($S$4,Barberos[nombre],Barberos[id])))</f>
        <v/>
      </c>
      <c r="V429" s="21" t="str" cm="1">
        <f t="array" ref="V429">IF(ISERROR(INDEX(Jornadas[id],ROW()-5)),"",SUMIFS(Adelantos[importe],Adelantos[id_jornada],INDEX(Jornadas[id],ROW()-5),Adelantos[id_barbero],LOOKUP($S$4,Barberos[nombre],Barberos[id])))</f>
        <v/>
      </c>
      <c r="W429" s="21" t="str" cm="1">
        <f t="array" ref="W429">IF(ISERROR(INDEX(Jornadas[id],ROW()-5)),"",T429+U429-V429)</f>
        <v/>
      </c>
      <c r="X429" s="2" t="str" cm="1">
        <f t="array" ref="X429">IF(ISERROR(INDEX(Jornadas[id],ROW()-5)),"",COUNTIFS(_Cortes!$C:$C,INDEX(Jornadas[id],ROW()-5),_Cortes!$B:$B,LOOKUP($X$4,_Barberos!$B:$B,_Barberos!$A:$A)))</f>
        <v/>
      </c>
      <c r="Y429" s="21" t="str" cm="1">
        <f t="array" ref="Y429">IF(ISERROR(INDEX(Jornadas[id],ROW()-5)),"",INT(SUMIFS(Cortes[importe],Cortes[id_jornada],INDEX(Jornadas[id],ROW()-5),Cortes[id_barbero],LOOKUP($X$4,Barberos[nombre],Barberos[id]))*(INDEX(Jornadas[comision_barberos],1)/100)))</f>
        <v/>
      </c>
      <c r="Z429" s="21" t="str" cm="1">
        <f t="array" ref="Z429">IF(ISERROR(INDEX(Jornadas[id],ROW()-5)),"",SUMIFS(Cortes[propina],Cortes[id_jornada],INDEX(Jornadas[id],ROW()-5),Cortes[id_barbero],LOOKUP($X$4,Barberos[nombre],Barberos[id])))</f>
        <v/>
      </c>
      <c r="AA429" s="21" t="str" cm="1">
        <f t="array" ref="AA429">IF(ISERROR(INDEX(Jornadas[id],ROW()-5)),"",SUMIFS(Adelantos[importe],Adelantos[id_jornada],INDEX(Jornadas[id],ROW()-5),Adelantos[id_barbero],LOOKUP($X$4,Barberos[nombre],Barberos[id])))</f>
        <v/>
      </c>
      <c r="AB429" s="21" t="str" cm="1">
        <f t="array" ref="AB429">IF(ISERROR(INDEX(Jornadas[id],ROW()-5)),"",Y429+Z429-AA429)</f>
        <v/>
      </c>
      <c r="AC429" s="2" t="str" cm="1">
        <f t="array" ref="AC429">IF(ISERROR(INDEX(Jornadas[id],ROW()-5)),"",COUNTIFS(_Cortes!$C:$C,INDEX(Jornadas[id],ROW()-5),_Cortes!$B:$B,LOOKUP($AC$4,_Barberos!$B:$B,_Barberos!$A:$A)))</f>
        <v/>
      </c>
      <c r="AD429" s="21" t="str" cm="1">
        <f t="array" ref="AD429">IF(ISERROR(INDEX(Jornadas[id],ROW()-5)),"",INT(SUMIFS(Cortes[importe],Cortes[id_jornada],INDEX(Jornadas[id],ROW()-5),Cortes[id_barbero],LOOKUP($AC$4,Barberos[nombre],Barberos[id]))*(INDEX(Jornadas[comision_barberos],1)/100)))</f>
        <v/>
      </c>
      <c r="AE429" s="21" t="str" cm="1">
        <f t="array" ref="AE429">IF(ISERROR(INDEX(Jornadas[id],ROW()-5)),"",SUMIFS(Cortes[propina],Cortes[id_jornada],INDEX(Jornadas[id],ROW()-5),Cortes[id_barbero],LOOKUP($AC$4,Barberos[nombre],Barberos[id])))</f>
        <v/>
      </c>
      <c r="AF429" s="21" t="str" cm="1">
        <f t="array" ref="AF429">IF(ISERROR(INDEX(Jornadas[id],ROW()-5)),"",SUMIFS(Adelantos[importe],Adelantos[id_jornada],INDEX(Jornadas[id],ROW()-5),Adelantos[id_barbero],LOOKUP($AC$4,Barberos[nombre],Barberos[id])))</f>
        <v/>
      </c>
      <c r="AG429" s="21" t="str" cm="1">
        <f t="array" ref="AG429">IF(ISERROR(INDEX(Jornadas[id],ROW()-5)),"",AD429+AE429-AF429)</f>
        <v/>
      </c>
      <c r="AH429" s="2" t="str" cm="1">
        <f t="array" ref="AH429">IF(ISERROR(INDEX(Jornadas[id],ROW()-5)),"",COUNTIFS(_Cortes!$C:$C,INDEX(Jornadas[id],ROW()-5),_Cortes!$B:$B,LOOKUP($AH$4,_Barberos!$B:$B,_Barberos!$A:$A)))</f>
        <v/>
      </c>
      <c r="AI429" s="21" t="str" cm="1">
        <f t="array" ref="AI429">IF(ISERROR(INDEX(Jornadas[id],ROW()-5)),"",INT(SUMIFS(Cortes[importe],Cortes[id_jornada],INDEX(Jornadas[id],ROW()-5),Cortes[id_barbero],LOOKUP($AH$4,Barberos[nombre],Barberos[id]))*(INDEX(Jornadas[comision_barberos],1)/100)))</f>
        <v/>
      </c>
      <c r="AJ429" s="21" t="str" cm="1">
        <f t="array" ref="AJ429">IF(ISERROR(INDEX(Jornadas[id],ROW()-5)),"",SUMIFS(Cortes[propina],Cortes[id_jornada],INDEX(Jornadas[id],ROW()-5),Cortes[id_barbero],LOOKUP($AH$4,Barberos[nombre],Barberos[id])))</f>
        <v/>
      </c>
      <c r="AK429" s="21" t="str" cm="1">
        <f t="array" ref="AK429">IF(ISERROR(INDEX(Jornadas[id],ROW()-5)),"",SUMIFS(Adelantos[importe],Adelantos[id_jornada],INDEX(Jornadas[id],ROW()-5),Adelantos[id_barbero],LOOKUP($AH$4,Barberos[nombre],Barberos[id])))</f>
        <v/>
      </c>
      <c r="AL429" s="21" t="str" cm="1">
        <f t="array" ref="AL429">IF(ISERROR(INDEX(Jornadas[id],ROW()-5)),"",AI429+AJ429-AK429)</f>
        <v/>
      </c>
      <c r="AM429" s="2" t="str" cm="1">
        <f t="array" ref="AM429">IF(ISERROR(INDEX(Jornadas[id],ROW()-5)),"",COUNTIFS(_Cortes!$C:$C,INDEX(Jornadas[id],ROW()-5),_Cortes!$B:$B,LOOKUP($AM$4,_Barberos!$B:$B,_Barberos!$A:$A)))</f>
        <v/>
      </c>
      <c r="AN429" s="21" t="str" cm="1">
        <f t="array" ref="AN429">IF(ISERROR(INDEX(Jornadas[id],ROW()-5)),"",INT(SUMIFS(Cortes[importe],Cortes[id_jornada],INDEX(Jornadas[id],ROW()-5),Cortes[id_barbero],LOOKUP($AM$4,Barberos[nombre],Barberos[id]))*(INDEX(Jornadas[comision_barberos],1)/100)))</f>
        <v/>
      </c>
      <c r="AO429" s="21" t="str" cm="1">
        <f t="array" ref="AO429">IF(ISERROR(INDEX(Jornadas[id],ROW()-5)),"",SUMIFS(Cortes[propina],Cortes[id_jornada],INDEX(Jornadas[id],ROW()-5),Cortes[id_barbero],LOOKUP($AM$4,Barberos[nombre],Barberos[id])))</f>
        <v/>
      </c>
      <c r="AP429" s="21" t="str" cm="1">
        <f t="array" ref="AP429">IF(ISERROR(INDEX(Jornadas[id],ROW()-5)),"",SUMIFS(Adelantos[importe],Adelantos[id_jornada],INDEX(Jornadas[id],ROW()-5),Adelantos[id_barbero],LOOKUP($AM$4,Barberos[nombre],Barberos[id])))</f>
        <v/>
      </c>
      <c r="AQ429" s="21" t="str" cm="1">
        <f t="array" ref="AQ429">IF(ISERROR(INDEX(Jornadas[id],ROW()-5)),"",AN429+AO429-AP429)</f>
        <v/>
      </c>
      <c r="AR429" s="2" t="str" cm="1">
        <f t="array" ref="AR429">IF(ISERROR(INDEX(Jornadas[id],ROW()-5)),"",COUNTIFS(_Cortes!$C:$C,INDEX(Jornadas[id],ROW()-5),_Cortes!$B:$B,LOOKUP($AR$4,_Barberos!$B:$B,_Barberos!$A:$A)))</f>
        <v/>
      </c>
      <c r="AS429" s="21" t="str" cm="1">
        <f t="array" ref="AS429">IF(ISERROR(INDEX(Jornadas[id],ROW()-5)),"",INT(SUMIFS(Cortes[importe],Cortes[id_jornada],INDEX(Jornadas[id],ROW()-5),Cortes[id_barbero],LOOKUP($AR$4,Barberos[nombre],Barberos[id]))*(INDEX(Jornadas[comision_barberos],1)/100)))</f>
        <v/>
      </c>
      <c r="AT429" s="21" t="str" cm="1">
        <f t="array" ref="AT429">IF(ISERROR(INDEX(Jornadas[id],ROW()-5)),"",SUMIFS(Cortes[propina],Cortes[id_jornada],INDEX(Jornadas[id],ROW()-5),Cortes[id_barbero],LOOKUP($AR$4,Barberos[nombre],Barberos[id])))</f>
        <v/>
      </c>
      <c r="AU429" s="21" t="str" cm="1">
        <f t="array" ref="AU429">IF(ISERROR(INDEX(Jornadas[id],ROW()-5)),"",SUMIFS(Adelantos[importe],Adelantos[id_jornada],INDEX(Jornadas[id],ROW()-5),Adelantos[id_barbero],LOOKUP($AR$4,Barberos[nombre],Barberos[id])))</f>
        <v/>
      </c>
      <c r="AV429" s="21" t="str" cm="1">
        <f t="array" ref="AV429">IF(ISERROR(INDEX(Jornadas[id],ROW()-5)),"",AS429+AT429-AU429)</f>
        <v/>
      </c>
    </row>
    <row r="430" spans="1:48" ht="15" hidden="1" customHeight="1" x14ac:dyDescent="0.3">
      <c r="A430" s="53" t="str">
        <f t="shared" si="6"/>
        <v/>
      </c>
      <c r="B430" s="54"/>
      <c r="C430" s="38" t="str" cm="1">
        <f t="array" ref="C430">IF(ISERROR(INDEX(Jornadas[id],ROW()-5)),"",INDEX(Jornadas[fecha],ROW()-5))</f>
        <v/>
      </c>
      <c r="D430" s="1" t="str" cm="1">
        <f t="array" ref="D430">IF(ISERROR(INDEX(Jornadas[id],ROW()-5)),"",COUNTIFS(_Cortes!$C:$C,INDEX(Jornadas[id],ROW()-5),_Cortes!$B:$B,LOOKUP($D$4,_Barberos!$B:$B,_Barberos!$A:$A)))</f>
        <v/>
      </c>
      <c r="E430" s="20" t="str" cm="1">
        <f t="array" ref="E430">IF(ISERROR(INDEX(Jornadas[id],ROW()-5)),"",INT(SUMIFS(Cortes[importe],Cortes[id_jornada],INDEX(Jornadas[id],ROW()-5),Cortes[id_barbero],LOOKUP($D$4,Barberos[nombre],Barberos[id]))*(INDEX(Jornadas[comision_barberos],1)/100)))</f>
        <v/>
      </c>
      <c r="F430" s="20" t="str" cm="1">
        <f t="array" ref="F430">IF(ISERROR(INDEX(Jornadas[id],ROW()-5)),"",SUMIFS(Cortes[propina],Cortes[id_jornada],INDEX(Jornadas[id],ROW()-5),Cortes[id_barbero],LOOKUP($D$4,Barberos[nombre],Barberos[id])))</f>
        <v/>
      </c>
      <c r="G430" s="20" t="str" cm="1">
        <f t="array" ref="G430">IF(ISERROR(INDEX(Jornadas[id],ROW()-5)),"",SUMIFS(Adelantos[importe],Adelantos[id_jornada],INDEX(Jornadas[id],ROW()-5),Adelantos[id_barbero],LOOKUP($D$4,Barberos[nombre],Barberos[id])))</f>
        <v/>
      </c>
      <c r="H430" s="20" t="str" cm="1">
        <f t="array" ref="H430">IF(ISERROR(INDEX(Jornadas[id],ROW()-5)),"",E430+F430-G430)</f>
        <v/>
      </c>
      <c r="I430" s="1" t="str" cm="1">
        <f t="array" ref="I430">IF(ISERROR(INDEX(Jornadas[id],ROW()-5)),"",COUNTIFS(_Cortes!$C:$C,INDEX(Jornadas[id],ROW()-5),_Cortes!$B:$B,LOOKUP($I$4,_Barberos!$B:$B,_Barberos!$A:$A)))</f>
        <v/>
      </c>
      <c r="J430" s="20" t="str" cm="1">
        <f t="array" ref="J430">IF(ISERROR(INDEX(Jornadas[id],ROW()-5)),"",INT(SUMIFS(Cortes[importe],Cortes[id_jornada],INDEX(Jornadas[id],ROW()-5),Cortes[id_barbero],LOOKUP($I$4,Barberos[nombre],Barberos[id]))*(INDEX(Jornadas[comision_barberos],1)/100)))</f>
        <v/>
      </c>
      <c r="K430" s="20" t="str" cm="1">
        <f t="array" ref="K430">IF(ISERROR(INDEX(Jornadas[id],ROW()-5)),"",SUMIFS(Cortes[propina],Cortes[id_jornada],INDEX(Jornadas[id],ROW()-5),Cortes[id_barbero],LOOKUP($I$4,Barberos[nombre],Barberos[id])))</f>
        <v/>
      </c>
      <c r="L430" s="20" t="str" cm="1">
        <f t="array" ref="L430">IF(ISERROR(INDEX(Jornadas[id],ROW()-5)),"",SUMIFS(Adelantos[importe],Adelantos[id_jornada],INDEX(Jornadas[id],ROW()-5),Adelantos[id_barbero],LOOKUP($I$4,Barberos[nombre],Barberos[id])))</f>
        <v/>
      </c>
      <c r="M430" s="20" t="str" cm="1">
        <f t="array" ref="M430">IF(ISERROR(INDEX(Jornadas[id],ROW()-5)),"",J430+K430-L430)</f>
        <v/>
      </c>
      <c r="N430" s="1" t="str" cm="1">
        <f t="array" ref="N430">IF(ISERROR(INDEX(Jornadas[id],ROW()-5)),"",COUNTIFS(_Cortes!$C:$C,INDEX(Jornadas[id],ROW()-5),_Cortes!$B:$B,LOOKUP($N$4,_Barberos!$B:$B,_Barberos!$A:$A)))</f>
        <v/>
      </c>
      <c r="O430" s="20" t="str" cm="1">
        <f t="array" ref="O430">IF(ISERROR(INDEX(Jornadas[id],ROW()-5)),"",INT(SUMIFS(Cortes[importe],Cortes[id_jornada],INDEX(Jornadas[id],ROW()-5),Cortes[id_barbero],LOOKUP($N$4,Barberos[nombre],Barberos[id]))*(INDEX(Jornadas[comision_barberos],1)/100)))</f>
        <v/>
      </c>
      <c r="P430" s="20" t="str" cm="1">
        <f t="array" ref="P430">IF(ISERROR(INDEX(Jornadas[id],ROW()-5)),"",SUMIFS(Cortes[propina],Cortes[id_jornada],INDEX(Jornadas[id],ROW()-5),Cortes[id_barbero],LOOKUP($N$4,Barberos[nombre],Barberos[id])))</f>
        <v/>
      </c>
      <c r="Q430" s="20" t="str" cm="1">
        <f t="array" ref="Q430">IF(ISERROR(INDEX(Jornadas[id],ROW()-5)),"",SUMIFS(Adelantos[importe],Adelantos[id_jornada],INDEX(Jornadas[id],ROW()-5),Adelantos[id_barbero],LOOKUP($N$4,Barberos[nombre],Barberos[id])))</f>
        <v/>
      </c>
      <c r="R430" s="20" t="str" cm="1">
        <f t="array" ref="R430">IF(ISERROR(INDEX(Jornadas[id],ROW()-5)),"",O430+P430-Q430)</f>
        <v/>
      </c>
      <c r="S430" s="1" t="str" cm="1">
        <f t="array" ref="S430">IF(ISERROR(INDEX(Jornadas[id],ROW()-5)),"",COUNTIFS(_Cortes!$C:$C,INDEX(Jornadas[id],ROW()-5),_Cortes!$B:$B,LOOKUP($S$4,_Barberos!$B:$B,_Barberos!$A:$A)))</f>
        <v/>
      </c>
      <c r="T430" s="20" t="str" cm="1">
        <f t="array" ref="T430">IF(ISERROR(INDEX(Jornadas[id],ROW()-5)),"",INT(SUMIFS(Cortes[importe],Cortes[id_jornada],INDEX(Jornadas[id],ROW()-5),Cortes[id_barbero],LOOKUP($S$4,Barberos[nombre],Barberos[id]))*(INDEX(Jornadas[comision_barberos],1)/100)))</f>
        <v/>
      </c>
      <c r="U430" s="20" t="str" cm="1">
        <f t="array" ref="U430">IF(ISERROR(INDEX(Jornadas[id],ROW()-5)),"",SUMIFS(Cortes[propina],Cortes[id_jornada],INDEX(Jornadas[id],ROW()-5),Cortes[id_barbero],LOOKUP($S$4,Barberos[nombre],Barberos[id])))</f>
        <v/>
      </c>
      <c r="V430" s="20" t="str" cm="1">
        <f t="array" ref="V430">IF(ISERROR(INDEX(Jornadas[id],ROW()-5)),"",SUMIFS(Adelantos[importe],Adelantos[id_jornada],INDEX(Jornadas[id],ROW()-5),Adelantos[id_barbero],LOOKUP($S$4,Barberos[nombre],Barberos[id])))</f>
        <v/>
      </c>
      <c r="W430" s="20" t="str" cm="1">
        <f t="array" ref="W430">IF(ISERROR(INDEX(Jornadas[id],ROW()-5)),"",T430+U430-V430)</f>
        <v/>
      </c>
      <c r="X430" s="1" t="str" cm="1">
        <f t="array" ref="X430">IF(ISERROR(INDEX(Jornadas[id],ROW()-5)),"",COUNTIFS(_Cortes!$C:$C,INDEX(Jornadas[id],ROW()-5),_Cortes!$B:$B,LOOKUP($X$4,_Barberos!$B:$B,_Barberos!$A:$A)))</f>
        <v/>
      </c>
      <c r="Y430" s="20" t="str" cm="1">
        <f t="array" ref="Y430">IF(ISERROR(INDEX(Jornadas[id],ROW()-5)),"",INT(SUMIFS(Cortes[importe],Cortes[id_jornada],INDEX(Jornadas[id],ROW()-5),Cortes[id_barbero],LOOKUP($X$4,Barberos[nombre],Barberos[id]))*(INDEX(Jornadas[comision_barberos],1)/100)))</f>
        <v/>
      </c>
      <c r="Z430" s="20" t="str" cm="1">
        <f t="array" ref="Z430">IF(ISERROR(INDEX(Jornadas[id],ROW()-5)),"",SUMIFS(Cortes[propina],Cortes[id_jornada],INDEX(Jornadas[id],ROW()-5),Cortes[id_barbero],LOOKUP($X$4,Barberos[nombre],Barberos[id])))</f>
        <v/>
      </c>
      <c r="AA430" s="20" t="str" cm="1">
        <f t="array" ref="AA430">IF(ISERROR(INDEX(Jornadas[id],ROW()-5)),"",SUMIFS(Adelantos[importe],Adelantos[id_jornada],INDEX(Jornadas[id],ROW()-5),Adelantos[id_barbero],LOOKUP($X$4,Barberos[nombre],Barberos[id])))</f>
        <v/>
      </c>
      <c r="AB430" s="20" t="str" cm="1">
        <f t="array" ref="AB430">IF(ISERROR(INDEX(Jornadas[id],ROW()-5)),"",Y430+Z430-AA430)</f>
        <v/>
      </c>
      <c r="AC430" s="1" t="str" cm="1">
        <f t="array" ref="AC430">IF(ISERROR(INDEX(Jornadas[id],ROW()-5)),"",COUNTIFS(_Cortes!$C:$C,INDEX(Jornadas[id],ROW()-5),_Cortes!$B:$B,LOOKUP($AC$4,_Barberos!$B:$B,_Barberos!$A:$A)))</f>
        <v/>
      </c>
      <c r="AD430" s="20" t="str" cm="1">
        <f t="array" ref="AD430">IF(ISERROR(INDEX(Jornadas[id],ROW()-5)),"",INT(SUMIFS(Cortes[importe],Cortes[id_jornada],INDEX(Jornadas[id],ROW()-5),Cortes[id_barbero],LOOKUP($AC$4,Barberos[nombre],Barberos[id]))*(INDEX(Jornadas[comision_barberos],1)/100)))</f>
        <v/>
      </c>
      <c r="AE430" s="20" t="str" cm="1">
        <f t="array" ref="AE430">IF(ISERROR(INDEX(Jornadas[id],ROW()-5)),"",SUMIFS(Cortes[propina],Cortes[id_jornada],INDEX(Jornadas[id],ROW()-5),Cortes[id_barbero],LOOKUP($AC$4,Barberos[nombre],Barberos[id])))</f>
        <v/>
      </c>
      <c r="AF430" s="20" t="str" cm="1">
        <f t="array" ref="AF430">IF(ISERROR(INDEX(Jornadas[id],ROW()-5)),"",SUMIFS(Adelantos[importe],Adelantos[id_jornada],INDEX(Jornadas[id],ROW()-5),Adelantos[id_barbero],LOOKUP($AC$4,Barberos[nombre],Barberos[id])))</f>
        <v/>
      </c>
      <c r="AG430" s="20" t="str" cm="1">
        <f t="array" ref="AG430">IF(ISERROR(INDEX(Jornadas[id],ROW()-5)),"",AD430+AE430-AF430)</f>
        <v/>
      </c>
      <c r="AH430" s="1" t="str" cm="1">
        <f t="array" ref="AH430">IF(ISERROR(INDEX(Jornadas[id],ROW()-5)),"",COUNTIFS(_Cortes!$C:$C,INDEX(Jornadas[id],ROW()-5),_Cortes!$B:$B,LOOKUP($AH$4,_Barberos!$B:$B,_Barberos!$A:$A)))</f>
        <v/>
      </c>
      <c r="AI430" s="20" t="str" cm="1">
        <f t="array" ref="AI430">IF(ISERROR(INDEX(Jornadas[id],ROW()-5)),"",INT(SUMIFS(Cortes[importe],Cortes[id_jornada],INDEX(Jornadas[id],ROW()-5),Cortes[id_barbero],LOOKUP($AH$4,Barberos[nombre],Barberos[id]))*(INDEX(Jornadas[comision_barberos],1)/100)))</f>
        <v/>
      </c>
      <c r="AJ430" s="20" t="str" cm="1">
        <f t="array" ref="AJ430">IF(ISERROR(INDEX(Jornadas[id],ROW()-5)),"",SUMIFS(Cortes[propina],Cortes[id_jornada],INDEX(Jornadas[id],ROW()-5),Cortes[id_barbero],LOOKUP($AH$4,Barberos[nombre],Barberos[id])))</f>
        <v/>
      </c>
      <c r="AK430" s="20" t="str" cm="1">
        <f t="array" ref="AK430">IF(ISERROR(INDEX(Jornadas[id],ROW()-5)),"",SUMIFS(Adelantos[importe],Adelantos[id_jornada],INDEX(Jornadas[id],ROW()-5),Adelantos[id_barbero],LOOKUP($AH$4,Barberos[nombre],Barberos[id])))</f>
        <v/>
      </c>
      <c r="AL430" s="20" t="str" cm="1">
        <f t="array" ref="AL430">IF(ISERROR(INDEX(Jornadas[id],ROW()-5)),"",AI430+AJ430-AK430)</f>
        <v/>
      </c>
      <c r="AM430" s="1" t="str" cm="1">
        <f t="array" ref="AM430">IF(ISERROR(INDEX(Jornadas[id],ROW()-5)),"",COUNTIFS(_Cortes!$C:$C,INDEX(Jornadas[id],ROW()-5),_Cortes!$B:$B,LOOKUP($AM$4,_Barberos!$B:$B,_Barberos!$A:$A)))</f>
        <v/>
      </c>
      <c r="AN430" s="20" t="str" cm="1">
        <f t="array" ref="AN430">IF(ISERROR(INDEX(Jornadas[id],ROW()-5)),"",INT(SUMIFS(Cortes[importe],Cortes[id_jornada],INDEX(Jornadas[id],ROW()-5),Cortes[id_barbero],LOOKUP($AM$4,Barberos[nombre],Barberos[id]))*(INDEX(Jornadas[comision_barberos],1)/100)))</f>
        <v/>
      </c>
      <c r="AO430" s="20" t="str" cm="1">
        <f t="array" ref="AO430">IF(ISERROR(INDEX(Jornadas[id],ROW()-5)),"",SUMIFS(Cortes[propina],Cortes[id_jornada],INDEX(Jornadas[id],ROW()-5),Cortes[id_barbero],LOOKUP($AM$4,Barberos[nombre],Barberos[id])))</f>
        <v/>
      </c>
      <c r="AP430" s="20" t="str" cm="1">
        <f t="array" ref="AP430">IF(ISERROR(INDEX(Jornadas[id],ROW()-5)),"",SUMIFS(Adelantos[importe],Adelantos[id_jornada],INDEX(Jornadas[id],ROW()-5),Adelantos[id_barbero],LOOKUP($AM$4,Barberos[nombre],Barberos[id])))</f>
        <v/>
      </c>
      <c r="AQ430" s="20" t="str" cm="1">
        <f t="array" ref="AQ430">IF(ISERROR(INDEX(Jornadas[id],ROW()-5)),"",AN430+AO430-AP430)</f>
        <v/>
      </c>
      <c r="AR430" s="1" t="str" cm="1">
        <f t="array" ref="AR430">IF(ISERROR(INDEX(Jornadas[id],ROW()-5)),"",COUNTIFS(_Cortes!$C:$C,INDEX(Jornadas[id],ROW()-5),_Cortes!$B:$B,LOOKUP($AR$4,_Barberos!$B:$B,_Barberos!$A:$A)))</f>
        <v/>
      </c>
      <c r="AS430" s="20" t="str" cm="1">
        <f t="array" ref="AS430">IF(ISERROR(INDEX(Jornadas[id],ROW()-5)),"",INT(SUMIFS(Cortes[importe],Cortes[id_jornada],INDEX(Jornadas[id],ROW()-5),Cortes[id_barbero],LOOKUP($AR$4,Barberos[nombre],Barberos[id]))*(INDEX(Jornadas[comision_barberos],1)/100)))</f>
        <v/>
      </c>
      <c r="AT430" s="20" t="str" cm="1">
        <f t="array" ref="AT430">IF(ISERROR(INDEX(Jornadas[id],ROW()-5)),"",SUMIFS(Cortes[propina],Cortes[id_jornada],INDEX(Jornadas[id],ROW()-5),Cortes[id_barbero],LOOKUP($AR$4,Barberos[nombre],Barberos[id])))</f>
        <v/>
      </c>
      <c r="AU430" s="20" t="str" cm="1">
        <f t="array" ref="AU430">IF(ISERROR(INDEX(Jornadas[id],ROW()-5)),"",SUMIFS(Adelantos[importe],Adelantos[id_jornada],INDEX(Jornadas[id],ROW()-5),Adelantos[id_barbero],LOOKUP($AR$4,Barberos[nombre],Barberos[id])))</f>
        <v/>
      </c>
      <c r="AV430" s="20" t="str" cm="1">
        <f t="array" ref="AV430">IF(ISERROR(INDEX(Jornadas[id],ROW()-5)),"",AS430+AT430-AU430)</f>
        <v/>
      </c>
    </row>
    <row r="431" spans="1:48" ht="15" hidden="1" customHeight="1" x14ac:dyDescent="0.3">
      <c r="A431" s="51" t="str">
        <f t="shared" si="6"/>
        <v/>
      </c>
      <c r="B431" s="52"/>
      <c r="C431" s="36" t="str" cm="1">
        <f t="array" ref="C431">IF(ISERROR(INDEX(Jornadas[id],ROW()-5)),"",INDEX(Jornadas[fecha],ROW()-5))</f>
        <v/>
      </c>
      <c r="D431" s="2" t="str" cm="1">
        <f t="array" ref="D431">IF(ISERROR(INDEX(Jornadas[id],ROW()-5)),"",COUNTIFS(_Cortes!$C:$C,INDEX(Jornadas[id],ROW()-5),_Cortes!$B:$B,LOOKUP($D$4,_Barberos!$B:$B,_Barberos!$A:$A)))</f>
        <v/>
      </c>
      <c r="E431" s="21" t="str" cm="1">
        <f t="array" ref="E431">IF(ISERROR(INDEX(Jornadas[id],ROW()-5)),"",INT(SUMIFS(Cortes[importe],Cortes[id_jornada],INDEX(Jornadas[id],ROW()-5),Cortes[id_barbero],LOOKUP($D$4,Barberos[nombre],Barberos[id]))*(INDEX(Jornadas[comision_barberos],1)/100)))</f>
        <v/>
      </c>
      <c r="F431" s="21" t="str" cm="1">
        <f t="array" ref="F431">IF(ISERROR(INDEX(Jornadas[id],ROW()-5)),"",SUMIFS(Cortes[propina],Cortes[id_jornada],INDEX(Jornadas[id],ROW()-5),Cortes[id_barbero],LOOKUP($D$4,Barberos[nombre],Barberos[id])))</f>
        <v/>
      </c>
      <c r="G431" s="21" t="str" cm="1">
        <f t="array" ref="G431">IF(ISERROR(INDEX(Jornadas[id],ROW()-5)),"",SUMIFS(Adelantos[importe],Adelantos[id_jornada],INDEX(Jornadas[id],ROW()-5),Adelantos[id_barbero],LOOKUP($D$4,Barberos[nombre],Barberos[id])))</f>
        <v/>
      </c>
      <c r="H431" s="21" t="str" cm="1">
        <f t="array" ref="H431">IF(ISERROR(INDEX(Jornadas[id],ROW()-5)),"",E431+F431-G431)</f>
        <v/>
      </c>
      <c r="I431" s="2" t="str" cm="1">
        <f t="array" ref="I431">IF(ISERROR(INDEX(Jornadas[id],ROW()-5)),"",COUNTIFS(_Cortes!$C:$C,INDEX(Jornadas[id],ROW()-5),_Cortes!$B:$B,LOOKUP($I$4,_Barberos!$B:$B,_Barberos!$A:$A)))</f>
        <v/>
      </c>
      <c r="J431" s="21" t="str" cm="1">
        <f t="array" ref="J431">IF(ISERROR(INDEX(Jornadas[id],ROW()-5)),"",INT(SUMIFS(Cortes[importe],Cortes[id_jornada],INDEX(Jornadas[id],ROW()-5),Cortes[id_barbero],LOOKUP($I$4,Barberos[nombre],Barberos[id]))*(INDEX(Jornadas[comision_barberos],1)/100)))</f>
        <v/>
      </c>
      <c r="K431" s="21" t="str" cm="1">
        <f t="array" ref="K431">IF(ISERROR(INDEX(Jornadas[id],ROW()-5)),"",SUMIFS(Cortes[propina],Cortes[id_jornada],INDEX(Jornadas[id],ROW()-5),Cortes[id_barbero],LOOKUP($I$4,Barberos[nombre],Barberos[id])))</f>
        <v/>
      </c>
      <c r="L431" s="21" t="str" cm="1">
        <f t="array" ref="L431">IF(ISERROR(INDEX(Jornadas[id],ROW()-5)),"",SUMIFS(Adelantos[importe],Adelantos[id_jornada],INDEX(Jornadas[id],ROW()-5),Adelantos[id_barbero],LOOKUP($I$4,Barberos[nombre],Barberos[id])))</f>
        <v/>
      </c>
      <c r="M431" s="21" t="str" cm="1">
        <f t="array" ref="M431">IF(ISERROR(INDEX(Jornadas[id],ROW()-5)),"",J431+K431-L431)</f>
        <v/>
      </c>
      <c r="N431" s="2" t="str" cm="1">
        <f t="array" ref="N431">IF(ISERROR(INDEX(Jornadas[id],ROW()-5)),"",COUNTIFS(_Cortes!$C:$C,INDEX(Jornadas[id],ROW()-5),_Cortes!$B:$B,LOOKUP($N$4,_Barberos!$B:$B,_Barberos!$A:$A)))</f>
        <v/>
      </c>
      <c r="O431" s="21" t="str" cm="1">
        <f t="array" ref="O431">IF(ISERROR(INDEX(Jornadas[id],ROW()-5)),"",INT(SUMIFS(Cortes[importe],Cortes[id_jornada],INDEX(Jornadas[id],ROW()-5),Cortes[id_barbero],LOOKUP($N$4,Barberos[nombre],Barberos[id]))*(INDEX(Jornadas[comision_barberos],1)/100)))</f>
        <v/>
      </c>
      <c r="P431" s="21" t="str" cm="1">
        <f t="array" ref="P431">IF(ISERROR(INDEX(Jornadas[id],ROW()-5)),"",SUMIFS(Cortes[propina],Cortes[id_jornada],INDEX(Jornadas[id],ROW()-5),Cortes[id_barbero],LOOKUP($N$4,Barberos[nombre],Barberos[id])))</f>
        <v/>
      </c>
      <c r="Q431" s="21" t="str" cm="1">
        <f t="array" ref="Q431">IF(ISERROR(INDEX(Jornadas[id],ROW()-5)),"",SUMIFS(Adelantos[importe],Adelantos[id_jornada],INDEX(Jornadas[id],ROW()-5),Adelantos[id_barbero],LOOKUP($N$4,Barberos[nombre],Barberos[id])))</f>
        <v/>
      </c>
      <c r="R431" s="21" t="str" cm="1">
        <f t="array" ref="R431">IF(ISERROR(INDEX(Jornadas[id],ROW()-5)),"",O431+P431-Q431)</f>
        <v/>
      </c>
      <c r="S431" s="2" t="str" cm="1">
        <f t="array" ref="S431">IF(ISERROR(INDEX(Jornadas[id],ROW()-5)),"",COUNTIFS(_Cortes!$C:$C,INDEX(Jornadas[id],ROW()-5),_Cortes!$B:$B,LOOKUP($S$4,_Barberos!$B:$B,_Barberos!$A:$A)))</f>
        <v/>
      </c>
      <c r="T431" s="21" t="str" cm="1">
        <f t="array" ref="T431">IF(ISERROR(INDEX(Jornadas[id],ROW()-5)),"",INT(SUMIFS(Cortes[importe],Cortes[id_jornada],INDEX(Jornadas[id],ROW()-5),Cortes[id_barbero],LOOKUP($S$4,Barberos[nombre],Barberos[id]))*(INDEX(Jornadas[comision_barberos],1)/100)))</f>
        <v/>
      </c>
      <c r="U431" s="21" t="str" cm="1">
        <f t="array" ref="U431">IF(ISERROR(INDEX(Jornadas[id],ROW()-5)),"",SUMIFS(Cortes[propina],Cortes[id_jornada],INDEX(Jornadas[id],ROW()-5),Cortes[id_barbero],LOOKUP($S$4,Barberos[nombre],Barberos[id])))</f>
        <v/>
      </c>
      <c r="V431" s="21" t="str" cm="1">
        <f t="array" ref="V431">IF(ISERROR(INDEX(Jornadas[id],ROW()-5)),"",SUMIFS(Adelantos[importe],Adelantos[id_jornada],INDEX(Jornadas[id],ROW()-5),Adelantos[id_barbero],LOOKUP($S$4,Barberos[nombre],Barberos[id])))</f>
        <v/>
      </c>
      <c r="W431" s="21" t="str" cm="1">
        <f t="array" ref="W431">IF(ISERROR(INDEX(Jornadas[id],ROW()-5)),"",T431+U431-V431)</f>
        <v/>
      </c>
      <c r="X431" s="2" t="str" cm="1">
        <f t="array" ref="X431">IF(ISERROR(INDEX(Jornadas[id],ROW()-5)),"",COUNTIFS(_Cortes!$C:$C,INDEX(Jornadas[id],ROW()-5),_Cortes!$B:$B,LOOKUP($X$4,_Barberos!$B:$B,_Barberos!$A:$A)))</f>
        <v/>
      </c>
      <c r="Y431" s="21" t="str" cm="1">
        <f t="array" ref="Y431">IF(ISERROR(INDEX(Jornadas[id],ROW()-5)),"",INT(SUMIFS(Cortes[importe],Cortes[id_jornada],INDEX(Jornadas[id],ROW()-5),Cortes[id_barbero],LOOKUP($X$4,Barberos[nombre],Barberos[id]))*(INDEX(Jornadas[comision_barberos],1)/100)))</f>
        <v/>
      </c>
      <c r="Z431" s="21" t="str" cm="1">
        <f t="array" ref="Z431">IF(ISERROR(INDEX(Jornadas[id],ROW()-5)),"",SUMIFS(Cortes[propina],Cortes[id_jornada],INDEX(Jornadas[id],ROW()-5),Cortes[id_barbero],LOOKUP($X$4,Barberos[nombre],Barberos[id])))</f>
        <v/>
      </c>
      <c r="AA431" s="21" t="str" cm="1">
        <f t="array" ref="AA431">IF(ISERROR(INDEX(Jornadas[id],ROW()-5)),"",SUMIFS(Adelantos[importe],Adelantos[id_jornada],INDEX(Jornadas[id],ROW()-5),Adelantos[id_barbero],LOOKUP($X$4,Barberos[nombre],Barberos[id])))</f>
        <v/>
      </c>
      <c r="AB431" s="21" t="str" cm="1">
        <f t="array" ref="AB431">IF(ISERROR(INDEX(Jornadas[id],ROW()-5)),"",Y431+Z431-AA431)</f>
        <v/>
      </c>
      <c r="AC431" s="2" t="str" cm="1">
        <f t="array" ref="AC431">IF(ISERROR(INDEX(Jornadas[id],ROW()-5)),"",COUNTIFS(_Cortes!$C:$C,INDEX(Jornadas[id],ROW()-5),_Cortes!$B:$B,LOOKUP($AC$4,_Barberos!$B:$B,_Barberos!$A:$A)))</f>
        <v/>
      </c>
      <c r="AD431" s="21" t="str" cm="1">
        <f t="array" ref="AD431">IF(ISERROR(INDEX(Jornadas[id],ROW()-5)),"",INT(SUMIFS(Cortes[importe],Cortes[id_jornada],INDEX(Jornadas[id],ROW()-5),Cortes[id_barbero],LOOKUP($AC$4,Barberos[nombre],Barberos[id]))*(INDEX(Jornadas[comision_barberos],1)/100)))</f>
        <v/>
      </c>
      <c r="AE431" s="21" t="str" cm="1">
        <f t="array" ref="AE431">IF(ISERROR(INDEX(Jornadas[id],ROW()-5)),"",SUMIFS(Cortes[propina],Cortes[id_jornada],INDEX(Jornadas[id],ROW()-5),Cortes[id_barbero],LOOKUP($AC$4,Barberos[nombre],Barberos[id])))</f>
        <v/>
      </c>
      <c r="AF431" s="21" t="str" cm="1">
        <f t="array" ref="AF431">IF(ISERROR(INDEX(Jornadas[id],ROW()-5)),"",SUMIFS(Adelantos[importe],Adelantos[id_jornada],INDEX(Jornadas[id],ROW()-5),Adelantos[id_barbero],LOOKUP($AC$4,Barberos[nombre],Barberos[id])))</f>
        <v/>
      </c>
      <c r="AG431" s="21" t="str" cm="1">
        <f t="array" ref="AG431">IF(ISERROR(INDEX(Jornadas[id],ROW()-5)),"",AD431+AE431-AF431)</f>
        <v/>
      </c>
      <c r="AH431" s="2" t="str" cm="1">
        <f t="array" ref="AH431">IF(ISERROR(INDEX(Jornadas[id],ROW()-5)),"",COUNTIFS(_Cortes!$C:$C,INDEX(Jornadas[id],ROW()-5),_Cortes!$B:$B,LOOKUP($AH$4,_Barberos!$B:$B,_Barberos!$A:$A)))</f>
        <v/>
      </c>
      <c r="AI431" s="21" t="str" cm="1">
        <f t="array" ref="AI431">IF(ISERROR(INDEX(Jornadas[id],ROW()-5)),"",INT(SUMIFS(Cortes[importe],Cortes[id_jornada],INDEX(Jornadas[id],ROW()-5),Cortes[id_barbero],LOOKUP($AH$4,Barberos[nombre],Barberos[id]))*(INDEX(Jornadas[comision_barberos],1)/100)))</f>
        <v/>
      </c>
      <c r="AJ431" s="21" t="str" cm="1">
        <f t="array" ref="AJ431">IF(ISERROR(INDEX(Jornadas[id],ROW()-5)),"",SUMIFS(Cortes[propina],Cortes[id_jornada],INDEX(Jornadas[id],ROW()-5),Cortes[id_barbero],LOOKUP($AH$4,Barberos[nombre],Barberos[id])))</f>
        <v/>
      </c>
      <c r="AK431" s="21" t="str" cm="1">
        <f t="array" ref="AK431">IF(ISERROR(INDEX(Jornadas[id],ROW()-5)),"",SUMIFS(Adelantos[importe],Adelantos[id_jornada],INDEX(Jornadas[id],ROW()-5),Adelantos[id_barbero],LOOKUP($AH$4,Barberos[nombre],Barberos[id])))</f>
        <v/>
      </c>
      <c r="AL431" s="21" t="str" cm="1">
        <f t="array" ref="AL431">IF(ISERROR(INDEX(Jornadas[id],ROW()-5)),"",AI431+AJ431-AK431)</f>
        <v/>
      </c>
      <c r="AM431" s="2" t="str" cm="1">
        <f t="array" ref="AM431">IF(ISERROR(INDEX(Jornadas[id],ROW()-5)),"",COUNTIFS(_Cortes!$C:$C,INDEX(Jornadas[id],ROW()-5),_Cortes!$B:$B,LOOKUP($AM$4,_Barberos!$B:$B,_Barberos!$A:$A)))</f>
        <v/>
      </c>
      <c r="AN431" s="21" t="str" cm="1">
        <f t="array" ref="AN431">IF(ISERROR(INDEX(Jornadas[id],ROW()-5)),"",INT(SUMIFS(Cortes[importe],Cortes[id_jornada],INDEX(Jornadas[id],ROW()-5),Cortes[id_barbero],LOOKUP($AM$4,Barberos[nombre],Barberos[id]))*(INDEX(Jornadas[comision_barberos],1)/100)))</f>
        <v/>
      </c>
      <c r="AO431" s="21" t="str" cm="1">
        <f t="array" ref="AO431">IF(ISERROR(INDEX(Jornadas[id],ROW()-5)),"",SUMIFS(Cortes[propina],Cortes[id_jornada],INDEX(Jornadas[id],ROW()-5),Cortes[id_barbero],LOOKUP($AM$4,Barberos[nombre],Barberos[id])))</f>
        <v/>
      </c>
      <c r="AP431" s="21" t="str" cm="1">
        <f t="array" ref="AP431">IF(ISERROR(INDEX(Jornadas[id],ROW()-5)),"",SUMIFS(Adelantos[importe],Adelantos[id_jornada],INDEX(Jornadas[id],ROW()-5),Adelantos[id_barbero],LOOKUP($AM$4,Barberos[nombre],Barberos[id])))</f>
        <v/>
      </c>
      <c r="AQ431" s="21" t="str" cm="1">
        <f t="array" ref="AQ431">IF(ISERROR(INDEX(Jornadas[id],ROW()-5)),"",AN431+AO431-AP431)</f>
        <v/>
      </c>
      <c r="AR431" s="2" t="str" cm="1">
        <f t="array" ref="AR431">IF(ISERROR(INDEX(Jornadas[id],ROW()-5)),"",COUNTIFS(_Cortes!$C:$C,INDEX(Jornadas[id],ROW()-5),_Cortes!$B:$B,LOOKUP($AR$4,_Barberos!$B:$B,_Barberos!$A:$A)))</f>
        <v/>
      </c>
      <c r="AS431" s="21" t="str" cm="1">
        <f t="array" ref="AS431">IF(ISERROR(INDEX(Jornadas[id],ROW()-5)),"",INT(SUMIFS(Cortes[importe],Cortes[id_jornada],INDEX(Jornadas[id],ROW()-5),Cortes[id_barbero],LOOKUP($AR$4,Barberos[nombre],Barberos[id]))*(INDEX(Jornadas[comision_barberos],1)/100)))</f>
        <v/>
      </c>
      <c r="AT431" s="21" t="str" cm="1">
        <f t="array" ref="AT431">IF(ISERROR(INDEX(Jornadas[id],ROW()-5)),"",SUMIFS(Cortes[propina],Cortes[id_jornada],INDEX(Jornadas[id],ROW()-5),Cortes[id_barbero],LOOKUP($AR$4,Barberos[nombre],Barberos[id])))</f>
        <v/>
      </c>
      <c r="AU431" s="21" t="str" cm="1">
        <f t="array" ref="AU431">IF(ISERROR(INDEX(Jornadas[id],ROW()-5)),"",SUMIFS(Adelantos[importe],Adelantos[id_jornada],INDEX(Jornadas[id],ROW()-5),Adelantos[id_barbero],LOOKUP($AR$4,Barberos[nombre],Barberos[id])))</f>
        <v/>
      </c>
      <c r="AV431" s="21" t="str" cm="1">
        <f t="array" ref="AV431">IF(ISERROR(INDEX(Jornadas[id],ROW()-5)),"",AS431+AT431-AU431)</f>
        <v/>
      </c>
    </row>
    <row r="432" spans="1:48" ht="15" hidden="1" customHeight="1" x14ac:dyDescent="0.3">
      <c r="A432" s="53" t="str">
        <f t="shared" si="6"/>
        <v/>
      </c>
      <c r="B432" s="54"/>
      <c r="C432" s="38" t="str" cm="1">
        <f t="array" ref="C432">IF(ISERROR(INDEX(Jornadas[id],ROW()-5)),"",INDEX(Jornadas[fecha],ROW()-5))</f>
        <v/>
      </c>
      <c r="D432" s="1" t="str" cm="1">
        <f t="array" ref="D432">IF(ISERROR(INDEX(Jornadas[id],ROW()-5)),"",COUNTIFS(_Cortes!$C:$C,INDEX(Jornadas[id],ROW()-5),_Cortes!$B:$B,LOOKUP($D$4,_Barberos!$B:$B,_Barberos!$A:$A)))</f>
        <v/>
      </c>
      <c r="E432" s="20" t="str" cm="1">
        <f t="array" ref="E432">IF(ISERROR(INDEX(Jornadas[id],ROW()-5)),"",INT(SUMIFS(Cortes[importe],Cortes[id_jornada],INDEX(Jornadas[id],ROW()-5),Cortes[id_barbero],LOOKUP($D$4,Barberos[nombre],Barberos[id]))*(INDEX(Jornadas[comision_barberos],1)/100)))</f>
        <v/>
      </c>
      <c r="F432" s="20" t="str" cm="1">
        <f t="array" ref="F432">IF(ISERROR(INDEX(Jornadas[id],ROW()-5)),"",SUMIFS(Cortes[propina],Cortes[id_jornada],INDEX(Jornadas[id],ROW()-5),Cortes[id_barbero],LOOKUP($D$4,Barberos[nombre],Barberos[id])))</f>
        <v/>
      </c>
      <c r="G432" s="20" t="str" cm="1">
        <f t="array" ref="G432">IF(ISERROR(INDEX(Jornadas[id],ROW()-5)),"",SUMIFS(Adelantos[importe],Adelantos[id_jornada],INDEX(Jornadas[id],ROW()-5),Adelantos[id_barbero],LOOKUP($D$4,Barberos[nombre],Barberos[id])))</f>
        <v/>
      </c>
      <c r="H432" s="20" t="str" cm="1">
        <f t="array" ref="H432">IF(ISERROR(INDEX(Jornadas[id],ROW()-5)),"",E432+F432-G432)</f>
        <v/>
      </c>
      <c r="I432" s="1" t="str" cm="1">
        <f t="array" ref="I432">IF(ISERROR(INDEX(Jornadas[id],ROW()-5)),"",COUNTIFS(_Cortes!$C:$C,INDEX(Jornadas[id],ROW()-5),_Cortes!$B:$B,LOOKUP($I$4,_Barberos!$B:$B,_Barberos!$A:$A)))</f>
        <v/>
      </c>
      <c r="J432" s="20" t="str" cm="1">
        <f t="array" ref="J432">IF(ISERROR(INDEX(Jornadas[id],ROW()-5)),"",INT(SUMIFS(Cortes[importe],Cortes[id_jornada],INDEX(Jornadas[id],ROW()-5),Cortes[id_barbero],LOOKUP($I$4,Barberos[nombre],Barberos[id]))*(INDEX(Jornadas[comision_barberos],1)/100)))</f>
        <v/>
      </c>
      <c r="K432" s="20" t="str" cm="1">
        <f t="array" ref="K432">IF(ISERROR(INDEX(Jornadas[id],ROW()-5)),"",SUMIFS(Cortes[propina],Cortes[id_jornada],INDEX(Jornadas[id],ROW()-5),Cortes[id_barbero],LOOKUP($I$4,Barberos[nombre],Barberos[id])))</f>
        <v/>
      </c>
      <c r="L432" s="20" t="str" cm="1">
        <f t="array" ref="L432">IF(ISERROR(INDEX(Jornadas[id],ROW()-5)),"",SUMIFS(Adelantos[importe],Adelantos[id_jornada],INDEX(Jornadas[id],ROW()-5),Adelantos[id_barbero],LOOKUP($I$4,Barberos[nombre],Barberos[id])))</f>
        <v/>
      </c>
      <c r="M432" s="20" t="str" cm="1">
        <f t="array" ref="M432">IF(ISERROR(INDEX(Jornadas[id],ROW()-5)),"",J432+K432-L432)</f>
        <v/>
      </c>
      <c r="N432" s="1" t="str" cm="1">
        <f t="array" ref="N432">IF(ISERROR(INDEX(Jornadas[id],ROW()-5)),"",COUNTIFS(_Cortes!$C:$C,INDEX(Jornadas[id],ROW()-5),_Cortes!$B:$B,LOOKUP($N$4,_Barberos!$B:$B,_Barberos!$A:$A)))</f>
        <v/>
      </c>
      <c r="O432" s="20" t="str" cm="1">
        <f t="array" ref="O432">IF(ISERROR(INDEX(Jornadas[id],ROW()-5)),"",INT(SUMIFS(Cortes[importe],Cortes[id_jornada],INDEX(Jornadas[id],ROW()-5),Cortes[id_barbero],LOOKUP($N$4,Barberos[nombre],Barberos[id]))*(INDEX(Jornadas[comision_barberos],1)/100)))</f>
        <v/>
      </c>
      <c r="P432" s="20" t="str" cm="1">
        <f t="array" ref="P432">IF(ISERROR(INDEX(Jornadas[id],ROW()-5)),"",SUMIFS(Cortes[propina],Cortes[id_jornada],INDEX(Jornadas[id],ROW()-5),Cortes[id_barbero],LOOKUP($N$4,Barberos[nombre],Barberos[id])))</f>
        <v/>
      </c>
      <c r="Q432" s="20" t="str" cm="1">
        <f t="array" ref="Q432">IF(ISERROR(INDEX(Jornadas[id],ROW()-5)),"",SUMIFS(Adelantos[importe],Adelantos[id_jornada],INDEX(Jornadas[id],ROW()-5),Adelantos[id_barbero],LOOKUP($N$4,Barberos[nombre],Barberos[id])))</f>
        <v/>
      </c>
      <c r="R432" s="20" t="str" cm="1">
        <f t="array" ref="R432">IF(ISERROR(INDEX(Jornadas[id],ROW()-5)),"",O432+P432-Q432)</f>
        <v/>
      </c>
      <c r="S432" s="1" t="str" cm="1">
        <f t="array" ref="S432">IF(ISERROR(INDEX(Jornadas[id],ROW()-5)),"",COUNTIFS(_Cortes!$C:$C,INDEX(Jornadas[id],ROW()-5),_Cortes!$B:$B,LOOKUP($S$4,_Barberos!$B:$B,_Barberos!$A:$A)))</f>
        <v/>
      </c>
      <c r="T432" s="20" t="str" cm="1">
        <f t="array" ref="T432">IF(ISERROR(INDEX(Jornadas[id],ROW()-5)),"",INT(SUMIFS(Cortes[importe],Cortes[id_jornada],INDEX(Jornadas[id],ROW()-5),Cortes[id_barbero],LOOKUP($S$4,Barberos[nombre],Barberos[id]))*(INDEX(Jornadas[comision_barberos],1)/100)))</f>
        <v/>
      </c>
      <c r="U432" s="20" t="str" cm="1">
        <f t="array" ref="U432">IF(ISERROR(INDEX(Jornadas[id],ROW()-5)),"",SUMIFS(Cortes[propina],Cortes[id_jornada],INDEX(Jornadas[id],ROW()-5),Cortes[id_barbero],LOOKUP($S$4,Barberos[nombre],Barberos[id])))</f>
        <v/>
      </c>
      <c r="V432" s="20" t="str" cm="1">
        <f t="array" ref="V432">IF(ISERROR(INDEX(Jornadas[id],ROW()-5)),"",SUMIFS(Adelantos[importe],Adelantos[id_jornada],INDEX(Jornadas[id],ROW()-5),Adelantos[id_barbero],LOOKUP($S$4,Barberos[nombre],Barberos[id])))</f>
        <v/>
      </c>
      <c r="W432" s="20" t="str" cm="1">
        <f t="array" ref="W432">IF(ISERROR(INDEX(Jornadas[id],ROW()-5)),"",T432+U432-V432)</f>
        <v/>
      </c>
      <c r="X432" s="1" t="str" cm="1">
        <f t="array" ref="X432">IF(ISERROR(INDEX(Jornadas[id],ROW()-5)),"",COUNTIFS(_Cortes!$C:$C,INDEX(Jornadas[id],ROW()-5),_Cortes!$B:$B,LOOKUP($X$4,_Barberos!$B:$B,_Barberos!$A:$A)))</f>
        <v/>
      </c>
      <c r="Y432" s="20" t="str" cm="1">
        <f t="array" ref="Y432">IF(ISERROR(INDEX(Jornadas[id],ROW()-5)),"",INT(SUMIFS(Cortes[importe],Cortes[id_jornada],INDEX(Jornadas[id],ROW()-5),Cortes[id_barbero],LOOKUP($X$4,Barberos[nombre],Barberos[id]))*(INDEX(Jornadas[comision_barberos],1)/100)))</f>
        <v/>
      </c>
      <c r="Z432" s="20" t="str" cm="1">
        <f t="array" ref="Z432">IF(ISERROR(INDEX(Jornadas[id],ROW()-5)),"",SUMIFS(Cortes[propina],Cortes[id_jornada],INDEX(Jornadas[id],ROW()-5),Cortes[id_barbero],LOOKUP($X$4,Barberos[nombre],Barberos[id])))</f>
        <v/>
      </c>
      <c r="AA432" s="20" t="str" cm="1">
        <f t="array" ref="AA432">IF(ISERROR(INDEX(Jornadas[id],ROW()-5)),"",SUMIFS(Adelantos[importe],Adelantos[id_jornada],INDEX(Jornadas[id],ROW()-5),Adelantos[id_barbero],LOOKUP($X$4,Barberos[nombre],Barberos[id])))</f>
        <v/>
      </c>
      <c r="AB432" s="20" t="str" cm="1">
        <f t="array" ref="AB432">IF(ISERROR(INDEX(Jornadas[id],ROW()-5)),"",Y432+Z432-AA432)</f>
        <v/>
      </c>
      <c r="AC432" s="1" t="str" cm="1">
        <f t="array" ref="AC432">IF(ISERROR(INDEX(Jornadas[id],ROW()-5)),"",COUNTIFS(_Cortes!$C:$C,INDEX(Jornadas[id],ROW()-5),_Cortes!$B:$B,LOOKUP($AC$4,_Barberos!$B:$B,_Barberos!$A:$A)))</f>
        <v/>
      </c>
      <c r="AD432" s="20" t="str" cm="1">
        <f t="array" ref="AD432">IF(ISERROR(INDEX(Jornadas[id],ROW()-5)),"",INT(SUMIFS(Cortes[importe],Cortes[id_jornada],INDEX(Jornadas[id],ROW()-5),Cortes[id_barbero],LOOKUP($AC$4,Barberos[nombre],Barberos[id]))*(INDEX(Jornadas[comision_barberos],1)/100)))</f>
        <v/>
      </c>
      <c r="AE432" s="20" t="str" cm="1">
        <f t="array" ref="AE432">IF(ISERROR(INDEX(Jornadas[id],ROW()-5)),"",SUMIFS(Cortes[propina],Cortes[id_jornada],INDEX(Jornadas[id],ROW()-5),Cortes[id_barbero],LOOKUP($AC$4,Barberos[nombre],Barberos[id])))</f>
        <v/>
      </c>
      <c r="AF432" s="20" t="str" cm="1">
        <f t="array" ref="AF432">IF(ISERROR(INDEX(Jornadas[id],ROW()-5)),"",SUMIFS(Adelantos[importe],Adelantos[id_jornada],INDEX(Jornadas[id],ROW()-5),Adelantos[id_barbero],LOOKUP($AC$4,Barberos[nombre],Barberos[id])))</f>
        <v/>
      </c>
      <c r="AG432" s="20" t="str" cm="1">
        <f t="array" ref="AG432">IF(ISERROR(INDEX(Jornadas[id],ROW()-5)),"",AD432+AE432-AF432)</f>
        <v/>
      </c>
      <c r="AH432" s="1" t="str" cm="1">
        <f t="array" ref="AH432">IF(ISERROR(INDEX(Jornadas[id],ROW()-5)),"",COUNTIFS(_Cortes!$C:$C,INDEX(Jornadas[id],ROW()-5),_Cortes!$B:$B,LOOKUP($AH$4,_Barberos!$B:$B,_Barberos!$A:$A)))</f>
        <v/>
      </c>
      <c r="AI432" s="20" t="str" cm="1">
        <f t="array" ref="AI432">IF(ISERROR(INDEX(Jornadas[id],ROW()-5)),"",INT(SUMIFS(Cortes[importe],Cortes[id_jornada],INDEX(Jornadas[id],ROW()-5),Cortes[id_barbero],LOOKUP($AH$4,Barberos[nombre],Barberos[id]))*(INDEX(Jornadas[comision_barberos],1)/100)))</f>
        <v/>
      </c>
      <c r="AJ432" s="20" t="str" cm="1">
        <f t="array" ref="AJ432">IF(ISERROR(INDEX(Jornadas[id],ROW()-5)),"",SUMIFS(Cortes[propina],Cortes[id_jornada],INDEX(Jornadas[id],ROW()-5),Cortes[id_barbero],LOOKUP($AH$4,Barberos[nombre],Barberos[id])))</f>
        <v/>
      </c>
      <c r="AK432" s="20" t="str" cm="1">
        <f t="array" ref="AK432">IF(ISERROR(INDEX(Jornadas[id],ROW()-5)),"",SUMIFS(Adelantos[importe],Adelantos[id_jornada],INDEX(Jornadas[id],ROW()-5),Adelantos[id_barbero],LOOKUP($AH$4,Barberos[nombre],Barberos[id])))</f>
        <v/>
      </c>
      <c r="AL432" s="20" t="str" cm="1">
        <f t="array" ref="AL432">IF(ISERROR(INDEX(Jornadas[id],ROW()-5)),"",AI432+AJ432-AK432)</f>
        <v/>
      </c>
      <c r="AM432" s="1" t="str" cm="1">
        <f t="array" ref="AM432">IF(ISERROR(INDEX(Jornadas[id],ROW()-5)),"",COUNTIFS(_Cortes!$C:$C,INDEX(Jornadas[id],ROW()-5),_Cortes!$B:$B,LOOKUP($AM$4,_Barberos!$B:$B,_Barberos!$A:$A)))</f>
        <v/>
      </c>
      <c r="AN432" s="20" t="str" cm="1">
        <f t="array" ref="AN432">IF(ISERROR(INDEX(Jornadas[id],ROW()-5)),"",INT(SUMIFS(Cortes[importe],Cortes[id_jornada],INDEX(Jornadas[id],ROW()-5),Cortes[id_barbero],LOOKUP($AM$4,Barberos[nombre],Barberos[id]))*(INDEX(Jornadas[comision_barberos],1)/100)))</f>
        <v/>
      </c>
      <c r="AO432" s="20" t="str" cm="1">
        <f t="array" ref="AO432">IF(ISERROR(INDEX(Jornadas[id],ROW()-5)),"",SUMIFS(Cortes[propina],Cortes[id_jornada],INDEX(Jornadas[id],ROW()-5),Cortes[id_barbero],LOOKUP($AM$4,Barberos[nombre],Barberos[id])))</f>
        <v/>
      </c>
      <c r="AP432" s="20" t="str" cm="1">
        <f t="array" ref="AP432">IF(ISERROR(INDEX(Jornadas[id],ROW()-5)),"",SUMIFS(Adelantos[importe],Adelantos[id_jornada],INDEX(Jornadas[id],ROW()-5),Adelantos[id_barbero],LOOKUP($AM$4,Barberos[nombre],Barberos[id])))</f>
        <v/>
      </c>
      <c r="AQ432" s="20" t="str" cm="1">
        <f t="array" ref="AQ432">IF(ISERROR(INDEX(Jornadas[id],ROW()-5)),"",AN432+AO432-AP432)</f>
        <v/>
      </c>
      <c r="AR432" s="1" t="str" cm="1">
        <f t="array" ref="AR432">IF(ISERROR(INDEX(Jornadas[id],ROW()-5)),"",COUNTIFS(_Cortes!$C:$C,INDEX(Jornadas[id],ROW()-5),_Cortes!$B:$B,LOOKUP($AR$4,_Barberos!$B:$B,_Barberos!$A:$A)))</f>
        <v/>
      </c>
      <c r="AS432" s="20" t="str" cm="1">
        <f t="array" ref="AS432">IF(ISERROR(INDEX(Jornadas[id],ROW()-5)),"",INT(SUMIFS(Cortes[importe],Cortes[id_jornada],INDEX(Jornadas[id],ROW()-5),Cortes[id_barbero],LOOKUP($AR$4,Barberos[nombre],Barberos[id]))*(INDEX(Jornadas[comision_barberos],1)/100)))</f>
        <v/>
      </c>
      <c r="AT432" s="20" t="str" cm="1">
        <f t="array" ref="AT432">IF(ISERROR(INDEX(Jornadas[id],ROW()-5)),"",SUMIFS(Cortes[propina],Cortes[id_jornada],INDEX(Jornadas[id],ROW()-5),Cortes[id_barbero],LOOKUP($AR$4,Barberos[nombre],Barberos[id])))</f>
        <v/>
      </c>
      <c r="AU432" s="20" t="str" cm="1">
        <f t="array" ref="AU432">IF(ISERROR(INDEX(Jornadas[id],ROW()-5)),"",SUMIFS(Adelantos[importe],Adelantos[id_jornada],INDEX(Jornadas[id],ROW()-5),Adelantos[id_barbero],LOOKUP($AR$4,Barberos[nombre],Barberos[id])))</f>
        <v/>
      </c>
      <c r="AV432" s="20" t="str" cm="1">
        <f t="array" ref="AV432">IF(ISERROR(INDEX(Jornadas[id],ROW()-5)),"",AS432+AT432-AU432)</f>
        <v/>
      </c>
    </row>
    <row r="433" spans="1:48" ht="15" hidden="1" customHeight="1" x14ac:dyDescent="0.3">
      <c r="A433" s="51" t="str">
        <f t="shared" si="6"/>
        <v/>
      </c>
      <c r="B433" s="52"/>
      <c r="C433" s="36" t="str" cm="1">
        <f t="array" ref="C433">IF(ISERROR(INDEX(Jornadas[id],ROW()-5)),"",INDEX(Jornadas[fecha],ROW()-5))</f>
        <v/>
      </c>
      <c r="D433" s="2" t="str" cm="1">
        <f t="array" ref="D433">IF(ISERROR(INDEX(Jornadas[id],ROW()-5)),"",COUNTIFS(_Cortes!$C:$C,INDEX(Jornadas[id],ROW()-5),_Cortes!$B:$B,LOOKUP($D$4,_Barberos!$B:$B,_Barberos!$A:$A)))</f>
        <v/>
      </c>
      <c r="E433" s="21" t="str" cm="1">
        <f t="array" ref="E433">IF(ISERROR(INDEX(Jornadas[id],ROW()-5)),"",INT(SUMIFS(Cortes[importe],Cortes[id_jornada],INDEX(Jornadas[id],ROW()-5),Cortes[id_barbero],LOOKUP($D$4,Barberos[nombre],Barberos[id]))*(INDEX(Jornadas[comision_barberos],1)/100)))</f>
        <v/>
      </c>
      <c r="F433" s="21" t="str" cm="1">
        <f t="array" ref="F433">IF(ISERROR(INDEX(Jornadas[id],ROW()-5)),"",SUMIFS(Cortes[propina],Cortes[id_jornada],INDEX(Jornadas[id],ROW()-5),Cortes[id_barbero],LOOKUP($D$4,Barberos[nombre],Barberos[id])))</f>
        <v/>
      </c>
      <c r="G433" s="21" t="str" cm="1">
        <f t="array" ref="G433">IF(ISERROR(INDEX(Jornadas[id],ROW()-5)),"",SUMIFS(Adelantos[importe],Adelantos[id_jornada],INDEX(Jornadas[id],ROW()-5),Adelantos[id_barbero],LOOKUP($D$4,Barberos[nombre],Barberos[id])))</f>
        <v/>
      </c>
      <c r="H433" s="21" t="str" cm="1">
        <f t="array" ref="H433">IF(ISERROR(INDEX(Jornadas[id],ROW()-5)),"",E433+F433-G433)</f>
        <v/>
      </c>
      <c r="I433" s="2" t="str" cm="1">
        <f t="array" ref="I433">IF(ISERROR(INDEX(Jornadas[id],ROW()-5)),"",COUNTIFS(_Cortes!$C:$C,INDEX(Jornadas[id],ROW()-5),_Cortes!$B:$B,LOOKUP($I$4,_Barberos!$B:$B,_Barberos!$A:$A)))</f>
        <v/>
      </c>
      <c r="J433" s="21" t="str" cm="1">
        <f t="array" ref="J433">IF(ISERROR(INDEX(Jornadas[id],ROW()-5)),"",INT(SUMIFS(Cortes[importe],Cortes[id_jornada],INDEX(Jornadas[id],ROW()-5),Cortes[id_barbero],LOOKUP($I$4,Barberos[nombre],Barberos[id]))*(INDEX(Jornadas[comision_barberos],1)/100)))</f>
        <v/>
      </c>
      <c r="K433" s="21" t="str" cm="1">
        <f t="array" ref="K433">IF(ISERROR(INDEX(Jornadas[id],ROW()-5)),"",SUMIFS(Cortes[propina],Cortes[id_jornada],INDEX(Jornadas[id],ROW()-5),Cortes[id_barbero],LOOKUP($I$4,Barberos[nombre],Barberos[id])))</f>
        <v/>
      </c>
      <c r="L433" s="21" t="str" cm="1">
        <f t="array" ref="L433">IF(ISERROR(INDEX(Jornadas[id],ROW()-5)),"",SUMIFS(Adelantos[importe],Adelantos[id_jornada],INDEX(Jornadas[id],ROW()-5),Adelantos[id_barbero],LOOKUP($I$4,Barberos[nombre],Barberos[id])))</f>
        <v/>
      </c>
      <c r="M433" s="21" t="str" cm="1">
        <f t="array" ref="M433">IF(ISERROR(INDEX(Jornadas[id],ROW()-5)),"",J433+K433-L433)</f>
        <v/>
      </c>
      <c r="N433" s="2" t="str" cm="1">
        <f t="array" ref="N433">IF(ISERROR(INDEX(Jornadas[id],ROW()-5)),"",COUNTIFS(_Cortes!$C:$C,INDEX(Jornadas[id],ROW()-5),_Cortes!$B:$B,LOOKUP($N$4,_Barberos!$B:$B,_Barberos!$A:$A)))</f>
        <v/>
      </c>
      <c r="O433" s="21" t="str" cm="1">
        <f t="array" ref="O433">IF(ISERROR(INDEX(Jornadas[id],ROW()-5)),"",INT(SUMIFS(Cortes[importe],Cortes[id_jornada],INDEX(Jornadas[id],ROW()-5),Cortes[id_barbero],LOOKUP($N$4,Barberos[nombre],Barberos[id]))*(INDEX(Jornadas[comision_barberos],1)/100)))</f>
        <v/>
      </c>
      <c r="P433" s="21" t="str" cm="1">
        <f t="array" ref="P433">IF(ISERROR(INDEX(Jornadas[id],ROW()-5)),"",SUMIFS(Cortes[propina],Cortes[id_jornada],INDEX(Jornadas[id],ROW()-5),Cortes[id_barbero],LOOKUP($N$4,Barberos[nombre],Barberos[id])))</f>
        <v/>
      </c>
      <c r="Q433" s="21" t="str" cm="1">
        <f t="array" ref="Q433">IF(ISERROR(INDEX(Jornadas[id],ROW()-5)),"",SUMIFS(Adelantos[importe],Adelantos[id_jornada],INDEX(Jornadas[id],ROW()-5),Adelantos[id_barbero],LOOKUP($N$4,Barberos[nombre],Barberos[id])))</f>
        <v/>
      </c>
      <c r="R433" s="21" t="str" cm="1">
        <f t="array" ref="R433">IF(ISERROR(INDEX(Jornadas[id],ROW()-5)),"",O433+P433-Q433)</f>
        <v/>
      </c>
      <c r="S433" s="2" t="str" cm="1">
        <f t="array" ref="S433">IF(ISERROR(INDEX(Jornadas[id],ROW()-5)),"",COUNTIFS(_Cortes!$C:$C,INDEX(Jornadas[id],ROW()-5),_Cortes!$B:$B,LOOKUP($S$4,_Barberos!$B:$B,_Barberos!$A:$A)))</f>
        <v/>
      </c>
      <c r="T433" s="21" t="str" cm="1">
        <f t="array" ref="T433">IF(ISERROR(INDEX(Jornadas[id],ROW()-5)),"",INT(SUMIFS(Cortes[importe],Cortes[id_jornada],INDEX(Jornadas[id],ROW()-5),Cortes[id_barbero],LOOKUP($S$4,Barberos[nombre],Barberos[id]))*(INDEX(Jornadas[comision_barberos],1)/100)))</f>
        <v/>
      </c>
      <c r="U433" s="21" t="str" cm="1">
        <f t="array" ref="U433">IF(ISERROR(INDEX(Jornadas[id],ROW()-5)),"",SUMIFS(Cortes[propina],Cortes[id_jornada],INDEX(Jornadas[id],ROW()-5),Cortes[id_barbero],LOOKUP($S$4,Barberos[nombre],Barberos[id])))</f>
        <v/>
      </c>
      <c r="V433" s="21" t="str" cm="1">
        <f t="array" ref="V433">IF(ISERROR(INDEX(Jornadas[id],ROW()-5)),"",SUMIFS(Adelantos[importe],Adelantos[id_jornada],INDEX(Jornadas[id],ROW()-5),Adelantos[id_barbero],LOOKUP($S$4,Barberos[nombre],Barberos[id])))</f>
        <v/>
      </c>
      <c r="W433" s="21" t="str" cm="1">
        <f t="array" ref="W433">IF(ISERROR(INDEX(Jornadas[id],ROW()-5)),"",T433+U433-V433)</f>
        <v/>
      </c>
      <c r="X433" s="2" t="str" cm="1">
        <f t="array" ref="X433">IF(ISERROR(INDEX(Jornadas[id],ROW()-5)),"",COUNTIFS(_Cortes!$C:$C,INDEX(Jornadas[id],ROW()-5),_Cortes!$B:$B,LOOKUP($X$4,_Barberos!$B:$B,_Barberos!$A:$A)))</f>
        <v/>
      </c>
      <c r="Y433" s="21" t="str" cm="1">
        <f t="array" ref="Y433">IF(ISERROR(INDEX(Jornadas[id],ROW()-5)),"",INT(SUMIFS(Cortes[importe],Cortes[id_jornada],INDEX(Jornadas[id],ROW()-5),Cortes[id_barbero],LOOKUP($X$4,Barberos[nombre],Barberos[id]))*(INDEX(Jornadas[comision_barberos],1)/100)))</f>
        <v/>
      </c>
      <c r="Z433" s="21" t="str" cm="1">
        <f t="array" ref="Z433">IF(ISERROR(INDEX(Jornadas[id],ROW()-5)),"",SUMIFS(Cortes[propina],Cortes[id_jornada],INDEX(Jornadas[id],ROW()-5),Cortes[id_barbero],LOOKUP($X$4,Barberos[nombre],Barberos[id])))</f>
        <v/>
      </c>
      <c r="AA433" s="21" t="str" cm="1">
        <f t="array" ref="AA433">IF(ISERROR(INDEX(Jornadas[id],ROW()-5)),"",SUMIFS(Adelantos[importe],Adelantos[id_jornada],INDEX(Jornadas[id],ROW()-5),Adelantos[id_barbero],LOOKUP($X$4,Barberos[nombre],Barberos[id])))</f>
        <v/>
      </c>
      <c r="AB433" s="21" t="str" cm="1">
        <f t="array" ref="AB433">IF(ISERROR(INDEX(Jornadas[id],ROW()-5)),"",Y433+Z433-AA433)</f>
        <v/>
      </c>
      <c r="AC433" s="2" t="str" cm="1">
        <f t="array" ref="AC433">IF(ISERROR(INDEX(Jornadas[id],ROW()-5)),"",COUNTIFS(_Cortes!$C:$C,INDEX(Jornadas[id],ROW()-5),_Cortes!$B:$B,LOOKUP($AC$4,_Barberos!$B:$B,_Barberos!$A:$A)))</f>
        <v/>
      </c>
      <c r="AD433" s="21" t="str" cm="1">
        <f t="array" ref="AD433">IF(ISERROR(INDEX(Jornadas[id],ROW()-5)),"",INT(SUMIFS(Cortes[importe],Cortes[id_jornada],INDEX(Jornadas[id],ROW()-5),Cortes[id_barbero],LOOKUP($AC$4,Barberos[nombre],Barberos[id]))*(INDEX(Jornadas[comision_barberos],1)/100)))</f>
        <v/>
      </c>
      <c r="AE433" s="21" t="str" cm="1">
        <f t="array" ref="AE433">IF(ISERROR(INDEX(Jornadas[id],ROW()-5)),"",SUMIFS(Cortes[propina],Cortes[id_jornada],INDEX(Jornadas[id],ROW()-5),Cortes[id_barbero],LOOKUP($AC$4,Barberos[nombre],Barberos[id])))</f>
        <v/>
      </c>
      <c r="AF433" s="21" t="str" cm="1">
        <f t="array" ref="AF433">IF(ISERROR(INDEX(Jornadas[id],ROW()-5)),"",SUMIFS(Adelantos[importe],Adelantos[id_jornada],INDEX(Jornadas[id],ROW()-5),Adelantos[id_barbero],LOOKUP($AC$4,Barberos[nombre],Barberos[id])))</f>
        <v/>
      </c>
      <c r="AG433" s="21" t="str" cm="1">
        <f t="array" ref="AG433">IF(ISERROR(INDEX(Jornadas[id],ROW()-5)),"",AD433+AE433-AF433)</f>
        <v/>
      </c>
      <c r="AH433" s="2" t="str" cm="1">
        <f t="array" ref="AH433">IF(ISERROR(INDEX(Jornadas[id],ROW()-5)),"",COUNTIFS(_Cortes!$C:$C,INDEX(Jornadas[id],ROW()-5),_Cortes!$B:$B,LOOKUP($AH$4,_Barberos!$B:$B,_Barberos!$A:$A)))</f>
        <v/>
      </c>
      <c r="AI433" s="21" t="str" cm="1">
        <f t="array" ref="AI433">IF(ISERROR(INDEX(Jornadas[id],ROW()-5)),"",INT(SUMIFS(Cortes[importe],Cortes[id_jornada],INDEX(Jornadas[id],ROW()-5),Cortes[id_barbero],LOOKUP($AH$4,Barberos[nombre],Barberos[id]))*(INDEX(Jornadas[comision_barberos],1)/100)))</f>
        <v/>
      </c>
      <c r="AJ433" s="21" t="str" cm="1">
        <f t="array" ref="AJ433">IF(ISERROR(INDEX(Jornadas[id],ROW()-5)),"",SUMIFS(Cortes[propina],Cortes[id_jornada],INDEX(Jornadas[id],ROW()-5),Cortes[id_barbero],LOOKUP($AH$4,Barberos[nombre],Barberos[id])))</f>
        <v/>
      </c>
      <c r="AK433" s="21" t="str" cm="1">
        <f t="array" ref="AK433">IF(ISERROR(INDEX(Jornadas[id],ROW()-5)),"",SUMIFS(Adelantos[importe],Adelantos[id_jornada],INDEX(Jornadas[id],ROW()-5),Adelantos[id_barbero],LOOKUP($AH$4,Barberos[nombre],Barberos[id])))</f>
        <v/>
      </c>
      <c r="AL433" s="21" t="str" cm="1">
        <f t="array" ref="AL433">IF(ISERROR(INDEX(Jornadas[id],ROW()-5)),"",AI433+AJ433-AK433)</f>
        <v/>
      </c>
      <c r="AM433" s="2" t="str" cm="1">
        <f t="array" ref="AM433">IF(ISERROR(INDEX(Jornadas[id],ROW()-5)),"",COUNTIFS(_Cortes!$C:$C,INDEX(Jornadas[id],ROW()-5),_Cortes!$B:$B,LOOKUP($AM$4,_Barberos!$B:$B,_Barberos!$A:$A)))</f>
        <v/>
      </c>
      <c r="AN433" s="21" t="str" cm="1">
        <f t="array" ref="AN433">IF(ISERROR(INDEX(Jornadas[id],ROW()-5)),"",INT(SUMIFS(Cortes[importe],Cortes[id_jornada],INDEX(Jornadas[id],ROW()-5),Cortes[id_barbero],LOOKUP($AM$4,Barberos[nombre],Barberos[id]))*(INDEX(Jornadas[comision_barberos],1)/100)))</f>
        <v/>
      </c>
      <c r="AO433" s="21" t="str" cm="1">
        <f t="array" ref="AO433">IF(ISERROR(INDEX(Jornadas[id],ROW()-5)),"",SUMIFS(Cortes[propina],Cortes[id_jornada],INDEX(Jornadas[id],ROW()-5),Cortes[id_barbero],LOOKUP($AM$4,Barberos[nombre],Barberos[id])))</f>
        <v/>
      </c>
      <c r="AP433" s="21" t="str" cm="1">
        <f t="array" ref="AP433">IF(ISERROR(INDEX(Jornadas[id],ROW()-5)),"",SUMIFS(Adelantos[importe],Adelantos[id_jornada],INDEX(Jornadas[id],ROW()-5),Adelantos[id_barbero],LOOKUP($AM$4,Barberos[nombre],Barberos[id])))</f>
        <v/>
      </c>
      <c r="AQ433" s="21" t="str" cm="1">
        <f t="array" ref="AQ433">IF(ISERROR(INDEX(Jornadas[id],ROW()-5)),"",AN433+AO433-AP433)</f>
        <v/>
      </c>
      <c r="AR433" s="2" t="str" cm="1">
        <f t="array" ref="AR433">IF(ISERROR(INDEX(Jornadas[id],ROW()-5)),"",COUNTIFS(_Cortes!$C:$C,INDEX(Jornadas[id],ROW()-5),_Cortes!$B:$B,LOOKUP($AR$4,_Barberos!$B:$B,_Barberos!$A:$A)))</f>
        <v/>
      </c>
      <c r="AS433" s="21" t="str" cm="1">
        <f t="array" ref="AS433">IF(ISERROR(INDEX(Jornadas[id],ROW()-5)),"",INT(SUMIFS(Cortes[importe],Cortes[id_jornada],INDEX(Jornadas[id],ROW()-5),Cortes[id_barbero],LOOKUP($AR$4,Barberos[nombre],Barberos[id]))*(INDEX(Jornadas[comision_barberos],1)/100)))</f>
        <v/>
      </c>
      <c r="AT433" s="21" t="str" cm="1">
        <f t="array" ref="AT433">IF(ISERROR(INDEX(Jornadas[id],ROW()-5)),"",SUMIFS(Cortes[propina],Cortes[id_jornada],INDEX(Jornadas[id],ROW()-5),Cortes[id_barbero],LOOKUP($AR$4,Barberos[nombre],Barberos[id])))</f>
        <v/>
      </c>
      <c r="AU433" s="21" t="str" cm="1">
        <f t="array" ref="AU433">IF(ISERROR(INDEX(Jornadas[id],ROW()-5)),"",SUMIFS(Adelantos[importe],Adelantos[id_jornada],INDEX(Jornadas[id],ROW()-5),Adelantos[id_barbero],LOOKUP($AR$4,Barberos[nombre],Barberos[id])))</f>
        <v/>
      </c>
      <c r="AV433" s="21" t="str" cm="1">
        <f t="array" ref="AV433">IF(ISERROR(INDEX(Jornadas[id],ROW()-5)),"",AS433+AT433-AU433)</f>
        <v/>
      </c>
    </row>
    <row r="434" spans="1:48" ht="15" hidden="1" customHeight="1" x14ac:dyDescent="0.3">
      <c r="A434" s="53" t="str">
        <f t="shared" si="6"/>
        <v/>
      </c>
      <c r="B434" s="54"/>
      <c r="C434" s="38" t="str" cm="1">
        <f t="array" ref="C434">IF(ISERROR(INDEX(Jornadas[id],ROW()-5)),"",INDEX(Jornadas[fecha],ROW()-5))</f>
        <v/>
      </c>
      <c r="D434" s="1" t="str" cm="1">
        <f t="array" ref="D434">IF(ISERROR(INDEX(Jornadas[id],ROW()-5)),"",COUNTIFS(_Cortes!$C:$C,INDEX(Jornadas[id],ROW()-5),_Cortes!$B:$B,LOOKUP($D$4,_Barberos!$B:$B,_Barberos!$A:$A)))</f>
        <v/>
      </c>
      <c r="E434" s="20" t="str" cm="1">
        <f t="array" ref="E434">IF(ISERROR(INDEX(Jornadas[id],ROW()-5)),"",INT(SUMIFS(Cortes[importe],Cortes[id_jornada],INDEX(Jornadas[id],ROW()-5),Cortes[id_barbero],LOOKUP($D$4,Barberos[nombre],Barberos[id]))*(INDEX(Jornadas[comision_barberos],1)/100)))</f>
        <v/>
      </c>
      <c r="F434" s="20" t="str" cm="1">
        <f t="array" ref="F434">IF(ISERROR(INDEX(Jornadas[id],ROW()-5)),"",SUMIFS(Cortes[propina],Cortes[id_jornada],INDEX(Jornadas[id],ROW()-5),Cortes[id_barbero],LOOKUP($D$4,Barberos[nombre],Barberos[id])))</f>
        <v/>
      </c>
      <c r="G434" s="20" t="str" cm="1">
        <f t="array" ref="G434">IF(ISERROR(INDEX(Jornadas[id],ROW()-5)),"",SUMIFS(Adelantos[importe],Adelantos[id_jornada],INDEX(Jornadas[id],ROW()-5),Adelantos[id_barbero],LOOKUP($D$4,Barberos[nombre],Barberos[id])))</f>
        <v/>
      </c>
      <c r="H434" s="20" t="str" cm="1">
        <f t="array" ref="H434">IF(ISERROR(INDEX(Jornadas[id],ROW()-5)),"",E434+F434-G434)</f>
        <v/>
      </c>
      <c r="I434" s="1" t="str" cm="1">
        <f t="array" ref="I434">IF(ISERROR(INDEX(Jornadas[id],ROW()-5)),"",COUNTIFS(_Cortes!$C:$C,INDEX(Jornadas[id],ROW()-5),_Cortes!$B:$B,LOOKUP($I$4,_Barberos!$B:$B,_Barberos!$A:$A)))</f>
        <v/>
      </c>
      <c r="J434" s="20" t="str" cm="1">
        <f t="array" ref="J434">IF(ISERROR(INDEX(Jornadas[id],ROW()-5)),"",INT(SUMIFS(Cortes[importe],Cortes[id_jornada],INDEX(Jornadas[id],ROW()-5),Cortes[id_barbero],LOOKUP($I$4,Barberos[nombre],Barberos[id]))*(INDEX(Jornadas[comision_barberos],1)/100)))</f>
        <v/>
      </c>
      <c r="K434" s="20" t="str" cm="1">
        <f t="array" ref="K434">IF(ISERROR(INDEX(Jornadas[id],ROW()-5)),"",SUMIFS(Cortes[propina],Cortes[id_jornada],INDEX(Jornadas[id],ROW()-5),Cortes[id_barbero],LOOKUP($I$4,Barberos[nombre],Barberos[id])))</f>
        <v/>
      </c>
      <c r="L434" s="20" t="str" cm="1">
        <f t="array" ref="L434">IF(ISERROR(INDEX(Jornadas[id],ROW()-5)),"",SUMIFS(Adelantos[importe],Adelantos[id_jornada],INDEX(Jornadas[id],ROW()-5),Adelantos[id_barbero],LOOKUP($I$4,Barberos[nombre],Barberos[id])))</f>
        <v/>
      </c>
      <c r="M434" s="20" t="str" cm="1">
        <f t="array" ref="M434">IF(ISERROR(INDEX(Jornadas[id],ROW()-5)),"",J434+K434-L434)</f>
        <v/>
      </c>
      <c r="N434" s="1" t="str" cm="1">
        <f t="array" ref="N434">IF(ISERROR(INDEX(Jornadas[id],ROW()-5)),"",COUNTIFS(_Cortes!$C:$C,INDEX(Jornadas[id],ROW()-5),_Cortes!$B:$B,LOOKUP($N$4,_Barberos!$B:$B,_Barberos!$A:$A)))</f>
        <v/>
      </c>
      <c r="O434" s="20" t="str" cm="1">
        <f t="array" ref="O434">IF(ISERROR(INDEX(Jornadas[id],ROW()-5)),"",INT(SUMIFS(Cortes[importe],Cortes[id_jornada],INDEX(Jornadas[id],ROW()-5),Cortes[id_barbero],LOOKUP($N$4,Barberos[nombre],Barberos[id]))*(INDEX(Jornadas[comision_barberos],1)/100)))</f>
        <v/>
      </c>
      <c r="P434" s="20" t="str" cm="1">
        <f t="array" ref="P434">IF(ISERROR(INDEX(Jornadas[id],ROW()-5)),"",SUMIFS(Cortes[propina],Cortes[id_jornada],INDEX(Jornadas[id],ROW()-5),Cortes[id_barbero],LOOKUP($N$4,Barberos[nombre],Barberos[id])))</f>
        <v/>
      </c>
      <c r="Q434" s="20" t="str" cm="1">
        <f t="array" ref="Q434">IF(ISERROR(INDEX(Jornadas[id],ROW()-5)),"",SUMIFS(Adelantos[importe],Adelantos[id_jornada],INDEX(Jornadas[id],ROW()-5),Adelantos[id_barbero],LOOKUP($N$4,Barberos[nombre],Barberos[id])))</f>
        <v/>
      </c>
      <c r="R434" s="20" t="str" cm="1">
        <f t="array" ref="R434">IF(ISERROR(INDEX(Jornadas[id],ROW()-5)),"",O434+P434-Q434)</f>
        <v/>
      </c>
      <c r="S434" s="1" t="str" cm="1">
        <f t="array" ref="S434">IF(ISERROR(INDEX(Jornadas[id],ROW()-5)),"",COUNTIFS(_Cortes!$C:$C,INDEX(Jornadas[id],ROW()-5),_Cortes!$B:$B,LOOKUP($S$4,_Barberos!$B:$B,_Barberos!$A:$A)))</f>
        <v/>
      </c>
      <c r="T434" s="20" t="str" cm="1">
        <f t="array" ref="T434">IF(ISERROR(INDEX(Jornadas[id],ROW()-5)),"",INT(SUMIFS(Cortes[importe],Cortes[id_jornada],INDEX(Jornadas[id],ROW()-5),Cortes[id_barbero],LOOKUP($S$4,Barberos[nombre],Barberos[id]))*(INDEX(Jornadas[comision_barberos],1)/100)))</f>
        <v/>
      </c>
      <c r="U434" s="20" t="str" cm="1">
        <f t="array" ref="U434">IF(ISERROR(INDEX(Jornadas[id],ROW()-5)),"",SUMIFS(Cortes[propina],Cortes[id_jornada],INDEX(Jornadas[id],ROW()-5),Cortes[id_barbero],LOOKUP($S$4,Barberos[nombre],Barberos[id])))</f>
        <v/>
      </c>
      <c r="V434" s="20" t="str" cm="1">
        <f t="array" ref="V434">IF(ISERROR(INDEX(Jornadas[id],ROW()-5)),"",SUMIFS(Adelantos[importe],Adelantos[id_jornada],INDEX(Jornadas[id],ROW()-5),Adelantos[id_barbero],LOOKUP($S$4,Barberos[nombre],Barberos[id])))</f>
        <v/>
      </c>
      <c r="W434" s="20" t="str" cm="1">
        <f t="array" ref="W434">IF(ISERROR(INDEX(Jornadas[id],ROW()-5)),"",T434+U434-V434)</f>
        <v/>
      </c>
      <c r="X434" s="1" t="str" cm="1">
        <f t="array" ref="X434">IF(ISERROR(INDEX(Jornadas[id],ROW()-5)),"",COUNTIFS(_Cortes!$C:$C,INDEX(Jornadas[id],ROW()-5),_Cortes!$B:$B,LOOKUP($X$4,_Barberos!$B:$B,_Barberos!$A:$A)))</f>
        <v/>
      </c>
      <c r="Y434" s="20" t="str" cm="1">
        <f t="array" ref="Y434">IF(ISERROR(INDEX(Jornadas[id],ROW()-5)),"",INT(SUMIFS(Cortes[importe],Cortes[id_jornada],INDEX(Jornadas[id],ROW()-5),Cortes[id_barbero],LOOKUP($X$4,Barberos[nombre],Barberos[id]))*(INDEX(Jornadas[comision_barberos],1)/100)))</f>
        <v/>
      </c>
      <c r="Z434" s="20" t="str" cm="1">
        <f t="array" ref="Z434">IF(ISERROR(INDEX(Jornadas[id],ROW()-5)),"",SUMIFS(Cortes[propina],Cortes[id_jornada],INDEX(Jornadas[id],ROW()-5),Cortes[id_barbero],LOOKUP($X$4,Barberos[nombre],Barberos[id])))</f>
        <v/>
      </c>
      <c r="AA434" s="20" t="str" cm="1">
        <f t="array" ref="AA434">IF(ISERROR(INDEX(Jornadas[id],ROW()-5)),"",SUMIFS(Adelantos[importe],Adelantos[id_jornada],INDEX(Jornadas[id],ROW()-5),Adelantos[id_barbero],LOOKUP($X$4,Barberos[nombre],Barberos[id])))</f>
        <v/>
      </c>
      <c r="AB434" s="20" t="str" cm="1">
        <f t="array" ref="AB434">IF(ISERROR(INDEX(Jornadas[id],ROW()-5)),"",Y434+Z434-AA434)</f>
        <v/>
      </c>
      <c r="AC434" s="1" t="str" cm="1">
        <f t="array" ref="AC434">IF(ISERROR(INDEX(Jornadas[id],ROW()-5)),"",COUNTIFS(_Cortes!$C:$C,INDEX(Jornadas[id],ROW()-5),_Cortes!$B:$B,LOOKUP($AC$4,_Barberos!$B:$B,_Barberos!$A:$A)))</f>
        <v/>
      </c>
      <c r="AD434" s="20" t="str" cm="1">
        <f t="array" ref="AD434">IF(ISERROR(INDEX(Jornadas[id],ROW()-5)),"",INT(SUMIFS(Cortes[importe],Cortes[id_jornada],INDEX(Jornadas[id],ROW()-5),Cortes[id_barbero],LOOKUP($AC$4,Barberos[nombre],Barberos[id]))*(INDEX(Jornadas[comision_barberos],1)/100)))</f>
        <v/>
      </c>
      <c r="AE434" s="20" t="str" cm="1">
        <f t="array" ref="AE434">IF(ISERROR(INDEX(Jornadas[id],ROW()-5)),"",SUMIFS(Cortes[propina],Cortes[id_jornada],INDEX(Jornadas[id],ROW()-5),Cortes[id_barbero],LOOKUP($AC$4,Barberos[nombre],Barberos[id])))</f>
        <v/>
      </c>
      <c r="AF434" s="20" t="str" cm="1">
        <f t="array" ref="AF434">IF(ISERROR(INDEX(Jornadas[id],ROW()-5)),"",SUMIFS(Adelantos[importe],Adelantos[id_jornada],INDEX(Jornadas[id],ROW()-5),Adelantos[id_barbero],LOOKUP($AC$4,Barberos[nombre],Barberos[id])))</f>
        <v/>
      </c>
      <c r="AG434" s="20" t="str" cm="1">
        <f t="array" ref="AG434">IF(ISERROR(INDEX(Jornadas[id],ROW()-5)),"",AD434+AE434-AF434)</f>
        <v/>
      </c>
      <c r="AH434" s="1" t="str" cm="1">
        <f t="array" ref="AH434">IF(ISERROR(INDEX(Jornadas[id],ROW()-5)),"",COUNTIFS(_Cortes!$C:$C,INDEX(Jornadas[id],ROW()-5),_Cortes!$B:$B,LOOKUP($AH$4,_Barberos!$B:$B,_Barberos!$A:$A)))</f>
        <v/>
      </c>
      <c r="AI434" s="20" t="str" cm="1">
        <f t="array" ref="AI434">IF(ISERROR(INDEX(Jornadas[id],ROW()-5)),"",INT(SUMIFS(Cortes[importe],Cortes[id_jornada],INDEX(Jornadas[id],ROW()-5),Cortes[id_barbero],LOOKUP($AH$4,Barberos[nombre],Barberos[id]))*(INDEX(Jornadas[comision_barberos],1)/100)))</f>
        <v/>
      </c>
      <c r="AJ434" s="20" t="str" cm="1">
        <f t="array" ref="AJ434">IF(ISERROR(INDEX(Jornadas[id],ROW()-5)),"",SUMIFS(Cortes[propina],Cortes[id_jornada],INDEX(Jornadas[id],ROW()-5),Cortes[id_barbero],LOOKUP($AH$4,Barberos[nombre],Barberos[id])))</f>
        <v/>
      </c>
      <c r="AK434" s="20" t="str" cm="1">
        <f t="array" ref="AK434">IF(ISERROR(INDEX(Jornadas[id],ROW()-5)),"",SUMIFS(Adelantos[importe],Adelantos[id_jornada],INDEX(Jornadas[id],ROW()-5),Adelantos[id_barbero],LOOKUP($AH$4,Barberos[nombre],Barberos[id])))</f>
        <v/>
      </c>
      <c r="AL434" s="20" t="str" cm="1">
        <f t="array" ref="AL434">IF(ISERROR(INDEX(Jornadas[id],ROW()-5)),"",AI434+AJ434-AK434)</f>
        <v/>
      </c>
      <c r="AM434" s="1" t="str" cm="1">
        <f t="array" ref="AM434">IF(ISERROR(INDEX(Jornadas[id],ROW()-5)),"",COUNTIFS(_Cortes!$C:$C,INDEX(Jornadas[id],ROW()-5),_Cortes!$B:$B,LOOKUP($AM$4,_Barberos!$B:$B,_Barberos!$A:$A)))</f>
        <v/>
      </c>
      <c r="AN434" s="20" t="str" cm="1">
        <f t="array" ref="AN434">IF(ISERROR(INDEX(Jornadas[id],ROW()-5)),"",INT(SUMIFS(Cortes[importe],Cortes[id_jornada],INDEX(Jornadas[id],ROW()-5),Cortes[id_barbero],LOOKUP($AM$4,Barberos[nombre],Barberos[id]))*(INDEX(Jornadas[comision_barberos],1)/100)))</f>
        <v/>
      </c>
      <c r="AO434" s="20" t="str" cm="1">
        <f t="array" ref="AO434">IF(ISERROR(INDEX(Jornadas[id],ROW()-5)),"",SUMIFS(Cortes[propina],Cortes[id_jornada],INDEX(Jornadas[id],ROW()-5),Cortes[id_barbero],LOOKUP($AM$4,Barberos[nombre],Barberos[id])))</f>
        <v/>
      </c>
      <c r="AP434" s="20" t="str" cm="1">
        <f t="array" ref="AP434">IF(ISERROR(INDEX(Jornadas[id],ROW()-5)),"",SUMIFS(Adelantos[importe],Adelantos[id_jornada],INDEX(Jornadas[id],ROW()-5),Adelantos[id_barbero],LOOKUP($AM$4,Barberos[nombre],Barberos[id])))</f>
        <v/>
      </c>
      <c r="AQ434" s="20" t="str" cm="1">
        <f t="array" ref="AQ434">IF(ISERROR(INDEX(Jornadas[id],ROW()-5)),"",AN434+AO434-AP434)</f>
        <v/>
      </c>
      <c r="AR434" s="1" t="str" cm="1">
        <f t="array" ref="AR434">IF(ISERROR(INDEX(Jornadas[id],ROW()-5)),"",COUNTIFS(_Cortes!$C:$C,INDEX(Jornadas[id],ROW()-5),_Cortes!$B:$B,LOOKUP($AR$4,_Barberos!$B:$B,_Barberos!$A:$A)))</f>
        <v/>
      </c>
      <c r="AS434" s="20" t="str" cm="1">
        <f t="array" ref="AS434">IF(ISERROR(INDEX(Jornadas[id],ROW()-5)),"",INT(SUMIFS(Cortes[importe],Cortes[id_jornada],INDEX(Jornadas[id],ROW()-5),Cortes[id_barbero],LOOKUP($AR$4,Barberos[nombre],Barberos[id]))*(INDEX(Jornadas[comision_barberos],1)/100)))</f>
        <v/>
      </c>
      <c r="AT434" s="20" t="str" cm="1">
        <f t="array" ref="AT434">IF(ISERROR(INDEX(Jornadas[id],ROW()-5)),"",SUMIFS(Cortes[propina],Cortes[id_jornada],INDEX(Jornadas[id],ROW()-5),Cortes[id_barbero],LOOKUP($AR$4,Barberos[nombre],Barberos[id])))</f>
        <v/>
      </c>
      <c r="AU434" s="20" t="str" cm="1">
        <f t="array" ref="AU434">IF(ISERROR(INDEX(Jornadas[id],ROW()-5)),"",SUMIFS(Adelantos[importe],Adelantos[id_jornada],INDEX(Jornadas[id],ROW()-5),Adelantos[id_barbero],LOOKUP($AR$4,Barberos[nombre],Barberos[id])))</f>
        <v/>
      </c>
      <c r="AV434" s="20" t="str" cm="1">
        <f t="array" ref="AV434">IF(ISERROR(INDEX(Jornadas[id],ROW()-5)),"",AS434+AT434-AU434)</f>
        <v/>
      </c>
    </row>
    <row r="435" spans="1:48" ht="15" hidden="1" customHeight="1" x14ac:dyDescent="0.3">
      <c r="A435" s="51" t="str">
        <f t="shared" si="6"/>
        <v/>
      </c>
      <c r="B435" s="52"/>
      <c r="C435" s="36" t="str" cm="1">
        <f t="array" ref="C435">IF(ISERROR(INDEX(Jornadas[id],ROW()-5)),"",INDEX(Jornadas[fecha],ROW()-5))</f>
        <v/>
      </c>
      <c r="D435" s="2" t="str" cm="1">
        <f t="array" ref="D435">IF(ISERROR(INDEX(Jornadas[id],ROW()-5)),"",COUNTIFS(_Cortes!$C:$C,INDEX(Jornadas[id],ROW()-5),_Cortes!$B:$B,LOOKUP($D$4,_Barberos!$B:$B,_Barberos!$A:$A)))</f>
        <v/>
      </c>
      <c r="E435" s="21" t="str" cm="1">
        <f t="array" ref="E435">IF(ISERROR(INDEX(Jornadas[id],ROW()-5)),"",INT(SUMIFS(Cortes[importe],Cortes[id_jornada],INDEX(Jornadas[id],ROW()-5),Cortes[id_barbero],LOOKUP($D$4,Barberos[nombre],Barberos[id]))*(INDEX(Jornadas[comision_barberos],1)/100)))</f>
        <v/>
      </c>
      <c r="F435" s="21" t="str" cm="1">
        <f t="array" ref="F435">IF(ISERROR(INDEX(Jornadas[id],ROW()-5)),"",SUMIFS(Cortes[propina],Cortes[id_jornada],INDEX(Jornadas[id],ROW()-5),Cortes[id_barbero],LOOKUP($D$4,Barberos[nombre],Barberos[id])))</f>
        <v/>
      </c>
      <c r="G435" s="21" t="str" cm="1">
        <f t="array" ref="G435">IF(ISERROR(INDEX(Jornadas[id],ROW()-5)),"",SUMIFS(Adelantos[importe],Adelantos[id_jornada],INDEX(Jornadas[id],ROW()-5),Adelantos[id_barbero],LOOKUP($D$4,Barberos[nombre],Barberos[id])))</f>
        <v/>
      </c>
      <c r="H435" s="21" t="str" cm="1">
        <f t="array" ref="H435">IF(ISERROR(INDEX(Jornadas[id],ROW()-5)),"",E435+F435-G435)</f>
        <v/>
      </c>
      <c r="I435" s="2" t="str" cm="1">
        <f t="array" ref="I435">IF(ISERROR(INDEX(Jornadas[id],ROW()-5)),"",COUNTIFS(_Cortes!$C:$C,INDEX(Jornadas[id],ROW()-5),_Cortes!$B:$B,LOOKUP($I$4,_Barberos!$B:$B,_Barberos!$A:$A)))</f>
        <v/>
      </c>
      <c r="J435" s="21" t="str" cm="1">
        <f t="array" ref="J435">IF(ISERROR(INDEX(Jornadas[id],ROW()-5)),"",INT(SUMIFS(Cortes[importe],Cortes[id_jornada],INDEX(Jornadas[id],ROW()-5),Cortes[id_barbero],LOOKUP($I$4,Barberos[nombre],Barberos[id]))*(INDEX(Jornadas[comision_barberos],1)/100)))</f>
        <v/>
      </c>
      <c r="K435" s="21" t="str" cm="1">
        <f t="array" ref="K435">IF(ISERROR(INDEX(Jornadas[id],ROW()-5)),"",SUMIFS(Cortes[propina],Cortes[id_jornada],INDEX(Jornadas[id],ROW()-5),Cortes[id_barbero],LOOKUP($I$4,Barberos[nombre],Barberos[id])))</f>
        <v/>
      </c>
      <c r="L435" s="21" t="str" cm="1">
        <f t="array" ref="L435">IF(ISERROR(INDEX(Jornadas[id],ROW()-5)),"",SUMIFS(Adelantos[importe],Adelantos[id_jornada],INDEX(Jornadas[id],ROW()-5),Adelantos[id_barbero],LOOKUP($I$4,Barberos[nombre],Barberos[id])))</f>
        <v/>
      </c>
      <c r="M435" s="21" t="str" cm="1">
        <f t="array" ref="M435">IF(ISERROR(INDEX(Jornadas[id],ROW()-5)),"",J435+K435-L435)</f>
        <v/>
      </c>
      <c r="N435" s="2" t="str" cm="1">
        <f t="array" ref="N435">IF(ISERROR(INDEX(Jornadas[id],ROW()-5)),"",COUNTIFS(_Cortes!$C:$C,INDEX(Jornadas[id],ROW()-5),_Cortes!$B:$B,LOOKUP($N$4,_Barberos!$B:$B,_Barberos!$A:$A)))</f>
        <v/>
      </c>
      <c r="O435" s="21" t="str" cm="1">
        <f t="array" ref="O435">IF(ISERROR(INDEX(Jornadas[id],ROW()-5)),"",INT(SUMIFS(Cortes[importe],Cortes[id_jornada],INDEX(Jornadas[id],ROW()-5),Cortes[id_barbero],LOOKUP($N$4,Barberos[nombre],Barberos[id]))*(INDEX(Jornadas[comision_barberos],1)/100)))</f>
        <v/>
      </c>
      <c r="P435" s="21" t="str" cm="1">
        <f t="array" ref="P435">IF(ISERROR(INDEX(Jornadas[id],ROW()-5)),"",SUMIFS(Cortes[propina],Cortes[id_jornada],INDEX(Jornadas[id],ROW()-5),Cortes[id_barbero],LOOKUP($N$4,Barberos[nombre],Barberos[id])))</f>
        <v/>
      </c>
      <c r="Q435" s="21" t="str" cm="1">
        <f t="array" ref="Q435">IF(ISERROR(INDEX(Jornadas[id],ROW()-5)),"",SUMIFS(Adelantos[importe],Adelantos[id_jornada],INDEX(Jornadas[id],ROW()-5),Adelantos[id_barbero],LOOKUP($N$4,Barberos[nombre],Barberos[id])))</f>
        <v/>
      </c>
      <c r="R435" s="21" t="str" cm="1">
        <f t="array" ref="R435">IF(ISERROR(INDEX(Jornadas[id],ROW()-5)),"",O435+P435-Q435)</f>
        <v/>
      </c>
      <c r="S435" s="2" t="str" cm="1">
        <f t="array" ref="S435">IF(ISERROR(INDEX(Jornadas[id],ROW()-5)),"",COUNTIFS(_Cortes!$C:$C,INDEX(Jornadas[id],ROW()-5),_Cortes!$B:$B,LOOKUP($S$4,_Barberos!$B:$B,_Barberos!$A:$A)))</f>
        <v/>
      </c>
      <c r="T435" s="21" t="str" cm="1">
        <f t="array" ref="T435">IF(ISERROR(INDEX(Jornadas[id],ROW()-5)),"",INT(SUMIFS(Cortes[importe],Cortes[id_jornada],INDEX(Jornadas[id],ROW()-5),Cortes[id_barbero],LOOKUP($S$4,Barberos[nombre],Barberos[id]))*(INDEX(Jornadas[comision_barberos],1)/100)))</f>
        <v/>
      </c>
      <c r="U435" s="21" t="str" cm="1">
        <f t="array" ref="U435">IF(ISERROR(INDEX(Jornadas[id],ROW()-5)),"",SUMIFS(Cortes[propina],Cortes[id_jornada],INDEX(Jornadas[id],ROW()-5),Cortes[id_barbero],LOOKUP($S$4,Barberos[nombre],Barberos[id])))</f>
        <v/>
      </c>
      <c r="V435" s="21" t="str" cm="1">
        <f t="array" ref="V435">IF(ISERROR(INDEX(Jornadas[id],ROW()-5)),"",SUMIFS(Adelantos[importe],Adelantos[id_jornada],INDEX(Jornadas[id],ROW()-5),Adelantos[id_barbero],LOOKUP($S$4,Barberos[nombre],Barberos[id])))</f>
        <v/>
      </c>
      <c r="W435" s="21" t="str" cm="1">
        <f t="array" ref="W435">IF(ISERROR(INDEX(Jornadas[id],ROW()-5)),"",T435+U435-V435)</f>
        <v/>
      </c>
      <c r="X435" s="2" t="str" cm="1">
        <f t="array" ref="X435">IF(ISERROR(INDEX(Jornadas[id],ROW()-5)),"",COUNTIFS(_Cortes!$C:$C,INDEX(Jornadas[id],ROW()-5),_Cortes!$B:$B,LOOKUP($X$4,_Barberos!$B:$B,_Barberos!$A:$A)))</f>
        <v/>
      </c>
      <c r="Y435" s="21" t="str" cm="1">
        <f t="array" ref="Y435">IF(ISERROR(INDEX(Jornadas[id],ROW()-5)),"",INT(SUMIFS(Cortes[importe],Cortes[id_jornada],INDEX(Jornadas[id],ROW()-5),Cortes[id_barbero],LOOKUP($X$4,Barberos[nombre],Barberos[id]))*(INDEX(Jornadas[comision_barberos],1)/100)))</f>
        <v/>
      </c>
      <c r="Z435" s="21" t="str" cm="1">
        <f t="array" ref="Z435">IF(ISERROR(INDEX(Jornadas[id],ROW()-5)),"",SUMIFS(Cortes[propina],Cortes[id_jornada],INDEX(Jornadas[id],ROW()-5),Cortes[id_barbero],LOOKUP($X$4,Barberos[nombre],Barberos[id])))</f>
        <v/>
      </c>
      <c r="AA435" s="21" t="str" cm="1">
        <f t="array" ref="AA435">IF(ISERROR(INDEX(Jornadas[id],ROW()-5)),"",SUMIFS(Adelantos[importe],Adelantos[id_jornada],INDEX(Jornadas[id],ROW()-5),Adelantos[id_barbero],LOOKUP($X$4,Barberos[nombre],Barberos[id])))</f>
        <v/>
      </c>
      <c r="AB435" s="21" t="str" cm="1">
        <f t="array" ref="AB435">IF(ISERROR(INDEX(Jornadas[id],ROW()-5)),"",Y435+Z435-AA435)</f>
        <v/>
      </c>
      <c r="AC435" s="2" t="str" cm="1">
        <f t="array" ref="AC435">IF(ISERROR(INDEX(Jornadas[id],ROW()-5)),"",COUNTIFS(_Cortes!$C:$C,INDEX(Jornadas[id],ROW()-5),_Cortes!$B:$B,LOOKUP($AC$4,_Barberos!$B:$B,_Barberos!$A:$A)))</f>
        <v/>
      </c>
      <c r="AD435" s="21" t="str" cm="1">
        <f t="array" ref="AD435">IF(ISERROR(INDEX(Jornadas[id],ROW()-5)),"",INT(SUMIFS(Cortes[importe],Cortes[id_jornada],INDEX(Jornadas[id],ROW()-5),Cortes[id_barbero],LOOKUP($AC$4,Barberos[nombre],Barberos[id]))*(INDEX(Jornadas[comision_barberos],1)/100)))</f>
        <v/>
      </c>
      <c r="AE435" s="21" t="str" cm="1">
        <f t="array" ref="AE435">IF(ISERROR(INDEX(Jornadas[id],ROW()-5)),"",SUMIFS(Cortes[propina],Cortes[id_jornada],INDEX(Jornadas[id],ROW()-5),Cortes[id_barbero],LOOKUP($AC$4,Barberos[nombre],Barberos[id])))</f>
        <v/>
      </c>
      <c r="AF435" s="21" t="str" cm="1">
        <f t="array" ref="AF435">IF(ISERROR(INDEX(Jornadas[id],ROW()-5)),"",SUMIFS(Adelantos[importe],Adelantos[id_jornada],INDEX(Jornadas[id],ROW()-5),Adelantos[id_barbero],LOOKUP($AC$4,Barberos[nombre],Barberos[id])))</f>
        <v/>
      </c>
      <c r="AG435" s="21" t="str" cm="1">
        <f t="array" ref="AG435">IF(ISERROR(INDEX(Jornadas[id],ROW()-5)),"",AD435+AE435-AF435)</f>
        <v/>
      </c>
      <c r="AH435" s="2" t="str" cm="1">
        <f t="array" ref="AH435">IF(ISERROR(INDEX(Jornadas[id],ROW()-5)),"",COUNTIFS(_Cortes!$C:$C,INDEX(Jornadas[id],ROW()-5),_Cortes!$B:$B,LOOKUP($AH$4,_Barberos!$B:$B,_Barberos!$A:$A)))</f>
        <v/>
      </c>
      <c r="AI435" s="21" t="str" cm="1">
        <f t="array" ref="AI435">IF(ISERROR(INDEX(Jornadas[id],ROW()-5)),"",INT(SUMIFS(Cortes[importe],Cortes[id_jornada],INDEX(Jornadas[id],ROW()-5),Cortes[id_barbero],LOOKUP($AH$4,Barberos[nombre],Barberos[id]))*(INDEX(Jornadas[comision_barberos],1)/100)))</f>
        <v/>
      </c>
      <c r="AJ435" s="21" t="str" cm="1">
        <f t="array" ref="AJ435">IF(ISERROR(INDEX(Jornadas[id],ROW()-5)),"",SUMIFS(Cortes[propina],Cortes[id_jornada],INDEX(Jornadas[id],ROW()-5),Cortes[id_barbero],LOOKUP($AH$4,Barberos[nombre],Barberos[id])))</f>
        <v/>
      </c>
      <c r="AK435" s="21" t="str" cm="1">
        <f t="array" ref="AK435">IF(ISERROR(INDEX(Jornadas[id],ROW()-5)),"",SUMIFS(Adelantos[importe],Adelantos[id_jornada],INDEX(Jornadas[id],ROW()-5),Adelantos[id_barbero],LOOKUP($AH$4,Barberos[nombre],Barberos[id])))</f>
        <v/>
      </c>
      <c r="AL435" s="21" t="str" cm="1">
        <f t="array" ref="AL435">IF(ISERROR(INDEX(Jornadas[id],ROW()-5)),"",AI435+AJ435-AK435)</f>
        <v/>
      </c>
      <c r="AM435" s="2" t="str" cm="1">
        <f t="array" ref="AM435">IF(ISERROR(INDEX(Jornadas[id],ROW()-5)),"",COUNTIFS(_Cortes!$C:$C,INDEX(Jornadas[id],ROW()-5),_Cortes!$B:$B,LOOKUP($AM$4,_Barberos!$B:$B,_Barberos!$A:$A)))</f>
        <v/>
      </c>
      <c r="AN435" s="21" t="str" cm="1">
        <f t="array" ref="AN435">IF(ISERROR(INDEX(Jornadas[id],ROW()-5)),"",INT(SUMIFS(Cortes[importe],Cortes[id_jornada],INDEX(Jornadas[id],ROW()-5),Cortes[id_barbero],LOOKUP($AM$4,Barberos[nombre],Barberos[id]))*(INDEX(Jornadas[comision_barberos],1)/100)))</f>
        <v/>
      </c>
      <c r="AO435" s="21" t="str" cm="1">
        <f t="array" ref="AO435">IF(ISERROR(INDEX(Jornadas[id],ROW()-5)),"",SUMIFS(Cortes[propina],Cortes[id_jornada],INDEX(Jornadas[id],ROW()-5),Cortes[id_barbero],LOOKUP($AM$4,Barberos[nombre],Barberos[id])))</f>
        <v/>
      </c>
      <c r="AP435" s="21" t="str" cm="1">
        <f t="array" ref="AP435">IF(ISERROR(INDEX(Jornadas[id],ROW()-5)),"",SUMIFS(Adelantos[importe],Adelantos[id_jornada],INDEX(Jornadas[id],ROW()-5),Adelantos[id_barbero],LOOKUP($AM$4,Barberos[nombre],Barberos[id])))</f>
        <v/>
      </c>
      <c r="AQ435" s="21" t="str" cm="1">
        <f t="array" ref="AQ435">IF(ISERROR(INDEX(Jornadas[id],ROW()-5)),"",AN435+AO435-AP435)</f>
        <v/>
      </c>
      <c r="AR435" s="2" t="str" cm="1">
        <f t="array" ref="AR435">IF(ISERROR(INDEX(Jornadas[id],ROW()-5)),"",COUNTIFS(_Cortes!$C:$C,INDEX(Jornadas[id],ROW()-5),_Cortes!$B:$B,LOOKUP($AR$4,_Barberos!$B:$B,_Barberos!$A:$A)))</f>
        <v/>
      </c>
      <c r="AS435" s="21" t="str" cm="1">
        <f t="array" ref="AS435">IF(ISERROR(INDEX(Jornadas[id],ROW()-5)),"",INT(SUMIFS(Cortes[importe],Cortes[id_jornada],INDEX(Jornadas[id],ROW()-5),Cortes[id_barbero],LOOKUP($AR$4,Barberos[nombre],Barberos[id]))*(INDEX(Jornadas[comision_barberos],1)/100)))</f>
        <v/>
      </c>
      <c r="AT435" s="21" t="str" cm="1">
        <f t="array" ref="AT435">IF(ISERROR(INDEX(Jornadas[id],ROW()-5)),"",SUMIFS(Cortes[propina],Cortes[id_jornada],INDEX(Jornadas[id],ROW()-5),Cortes[id_barbero],LOOKUP($AR$4,Barberos[nombre],Barberos[id])))</f>
        <v/>
      </c>
      <c r="AU435" s="21" t="str" cm="1">
        <f t="array" ref="AU435">IF(ISERROR(INDEX(Jornadas[id],ROW()-5)),"",SUMIFS(Adelantos[importe],Adelantos[id_jornada],INDEX(Jornadas[id],ROW()-5),Adelantos[id_barbero],LOOKUP($AR$4,Barberos[nombre],Barberos[id])))</f>
        <v/>
      </c>
      <c r="AV435" s="21" t="str" cm="1">
        <f t="array" ref="AV435">IF(ISERROR(INDEX(Jornadas[id],ROW()-5)),"",AS435+AT435-AU435)</f>
        <v/>
      </c>
    </row>
    <row r="436" spans="1:48" ht="15" hidden="1" customHeight="1" x14ac:dyDescent="0.3">
      <c r="A436" s="53" t="str">
        <f t="shared" si="6"/>
        <v/>
      </c>
      <c r="B436" s="54"/>
      <c r="C436" s="38" t="str" cm="1">
        <f t="array" ref="C436">IF(ISERROR(INDEX(Jornadas[id],ROW()-5)),"",INDEX(Jornadas[fecha],ROW()-5))</f>
        <v/>
      </c>
      <c r="D436" s="1" t="str" cm="1">
        <f t="array" ref="D436">IF(ISERROR(INDEX(Jornadas[id],ROW()-5)),"",COUNTIFS(_Cortes!$C:$C,INDEX(Jornadas[id],ROW()-5),_Cortes!$B:$B,LOOKUP($D$4,_Barberos!$B:$B,_Barberos!$A:$A)))</f>
        <v/>
      </c>
      <c r="E436" s="20" t="str" cm="1">
        <f t="array" ref="E436">IF(ISERROR(INDEX(Jornadas[id],ROW()-5)),"",INT(SUMIFS(Cortes[importe],Cortes[id_jornada],INDEX(Jornadas[id],ROW()-5),Cortes[id_barbero],LOOKUP($D$4,Barberos[nombre],Barberos[id]))*(INDEX(Jornadas[comision_barberos],1)/100)))</f>
        <v/>
      </c>
      <c r="F436" s="20" t="str" cm="1">
        <f t="array" ref="F436">IF(ISERROR(INDEX(Jornadas[id],ROW()-5)),"",SUMIFS(Cortes[propina],Cortes[id_jornada],INDEX(Jornadas[id],ROW()-5),Cortes[id_barbero],LOOKUP($D$4,Barberos[nombre],Barberos[id])))</f>
        <v/>
      </c>
      <c r="G436" s="20" t="str" cm="1">
        <f t="array" ref="G436">IF(ISERROR(INDEX(Jornadas[id],ROW()-5)),"",SUMIFS(Adelantos[importe],Adelantos[id_jornada],INDEX(Jornadas[id],ROW()-5),Adelantos[id_barbero],LOOKUP($D$4,Barberos[nombre],Barberos[id])))</f>
        <v/>
      </c>
      <c r="H436" s="20" t="str" cm="1">
        <f t="array" ref="H436">IF(ISERROR(INDEX(Jornadas[id],ROW()-5)),"",E436+F436-G436)</f>
        <v/>
      </c>
      <c r="I436" s="1" t="str" cm="1">
        <f t="array" ref="I436">IF(ISERROR(INDEX(Jornadas[id],ROW()-5)),"",COUNTIFS(_Cortes!$C:$C,INDEX(Jornadas[id],ROW()-5),_Cortes!$B:$B,LOOKUP($I$4,_Barberos!$B:$B,_Barberos!$A:$A)))</f>
        <v/>
      </c>
      <c r="J436" s="20" t="str" cm="1">
        <f t="array" ref="J436">IF(ISERROR(INDEX(Jornadas[id],ROW()-5)),"",INT(SUMIFS(Cortes[importe],Cortes[id_jornada],INDEX(Jornadas[id],ROW()-5),Cortes[id_barbero],LOOKUP($I$4,Barberos[nombre],Barberos[id]))*(INDEX(Jornadas[comision_barberos],1)/100)))</f>
        <v/>
      </c>
      <c r="K436" s="20" t="str" cm="1">
        <f t="array" ref="K436">IF(ISERROR(INDEX(Jornadas[id],ROW()-5)),"",SUMIFS(Cortes[propina],Cortes[id_jornada],INDEX(Jornadas[id],ROW()-5),Cortes[id_barbero],LOOKUP($I$4,Barberos[nombre],Barberos[id])))</f>
        <v/>
      </c>
      <c r="L436" s="20" t="str" cm="1">
        <f t="array" ref="L436">IF(ISERROR(INDEX(Jornadas[id],ROW()-5)),"",SUMIFS(Adelantos[importe],Adelantos[id_jornada],INDEX(Jornadas[id],ROW()-5),Adelantos[id_barbero],LOOKUP($I$4,Barberos[nombre],Barberos[id])))</f>
        <v/>
      </c>
      <c r="M436" s="20" t="str" cm="1">
        <f t="array" ref="M436">IF(ISERROR(INDEX(Jornadas[id],ROW()-5)),"",J436+K436-L436)</f>
        <v/>
      </c>
      <c r="N436" s="1" t="str" cm="1">
        <f t="array" ref="N436">IF(ISERROR(INDEX(Jornadas[id],ROW()-5)),"",COUNTIFS(_Cortes!$C:$C,INDEX(Jornadas[id],ROW()-5),_Cortes!$B:$B,LOOKUP($N$4,_Barberos!$B:$B,_Barberos!$A:$A)))</f>
        <v/>
      </c>
      <c r="O436" s="20" t="str" cm="1">
        <f t="array" ref="O436">IF(ISERROR(INDEX(Jornadas[id],ROW()-5)),"",INT(SUMIFS(Cortes[importe],Cortes[id_jornada],INDEX(Jornadas[id],ROW()-5),Cortes[id_barbero],LOOKUP($N$4,Barberos[nombre],Barberos[id]))*(INDEX(Jornadas[comision_barberos],1)/100)))</f>
        <v/>
      </c>
      <c r="P436" s="20" t="str" cm="1">
        <f t="array" ref="P436">IF(ISERROR(INDEX(Jornadas[id],ROW()-5)),"",SUMIFS(Cortes[propina],Cortes[id_jornada],INDEX(Jornadas[id],ROW()-5),Cortes[id_barbero],LOOKUP($N$4,Barberos[nombre],Barberos[id])))</f>
        <v/>
      </c>
      <c r="Q436" s="20" t="str" cm="1">
        <f t="array" ref="Q436">IF(ISERROR(INDEX(Jornadas[id],ROW()-5)),"",SUMIFS(Adelantos[importe],Adelantos[id_jornada],INDEX(Jornadas[id],ROW()-5),Adelantos[id_barbero],LOOKUP($N$4,Barberos[nombre],Barberos[id])))</f>
        <v/>
      </c>
      <c r="R436" s="20" t="str" cm="1">
        <f t="array" ref="R436">IF(ISERROR(INDEX(Jornadas[id],ROW()-5)),"",O436+P436-Q436)</f>
        <v/>
      </c>
      <c r="S436" s="1" t="str" cm="1">
        <f t="array" ref="S436">IF(ISERROR(INDEX(Jornadas[id],ROW()-5)),"",COUNTIFS(_Cortes!$C:$C,INDEX(Jornadas[id],ROW()-5),_Cortes!$B:$B,LOOKUP($S$4,_Barberos!$B:$B,_Barberos!$A:$A)))</f>
        <v/>
      </c>
      <c r="T436" s="20" t="str" cm="1">
        <f t="array" ref="T436">IF(ISERROR(INDEX(Jornadas[id],ROW()-5)),"",INT(SUMIFS(Cortes[importe],Cortes[id_jornada],INDEX(Jornadas[id],ROW()-5),Cortes[id_barbero],LOOKUP($S$4,Barberos[nombre],Barberos[id]))*(INDEX(Jornadas[comision_barberos],1)/100)))</f>
        <v/>
      </c>
      <c r="U436" s="20" t="str" cm="1">
        <f t="array" ref="U436">IF(ISERROR(INDEX(Jornadas[id],ROW()-5)),"",SUMIFS(Cortes[propina],Cortes[id_jornada],INDEX(Jornadas[id],ROW()-5),Cortes[id_barbero],LOOKUP($S$4,Barberos[nombre],Barberos[id])))</f>
        <v/>
      </c>
      <c r="V436" s="20" t="str" cm="1">
        <f t="array" ref="V436">IF(ISERROR(INDEX(Jornadas[id],ROW()-5)),"",SUMIFS(Adelantos[importe],Adelantos[id_jornada],INDEX(Jornadas[id],ROW()-5),Adelantos[id_barbero],LOOKUP($S$4,Barberos[nombre],Barberos[id])))</f>
        <v/>
      </c>
      <c r="W436" s="20" t="str" cm="1">
        <f t="array" ref="W436">IF(ISERROR(INDEX(Jornadas[id],ROW()-5)),"",T436+U436-V436)</f>
        <v/>
      </c>
      <c r="X436" s="1" t="str" cm="1">
        <f t="array" ref="X436">IF(ISERROR(INDEX(Jornadas[id],ROW()-5)),"",COUNTIFS(_Cortes!$C:$C,INDEX(Jornadas[id],ROW()-5),_Cortes!$B:$B,LOOKUP($X$4,_Barberos!$B:$B,_Barberos!$A:$A)))</f>
        <v/>
      </c>
      <c r="Y436" s="20" t="str" cm="1">
        <f t="array" ref="Y436">IF(ISERROR(INDEX(Jornadas[id],ROW()-5)),"",INT(SUMIFS(Cortes[importe],Cortes[id_jornada],INDEX(Jornadas[id],ROW()-5),Cortes[id_barbero],LOOKUP($X$4,Barberos[nombre],Barberos[id]))*(INDEX(Jornadas[comision_barberos],1)/100)))</f>
        <v/>
      </c>
      <c r="Z436" s="20" t="str" cm="1">
        <f t="array" ref="Z436">IF(ISERROR(INDEX(Jornadas[id],ROW()-5)),"",SUMIFS(Cortes[propina],Cortes[id_jornada],INDEX(Jornadas[id],ROW()-5),Cortes[id_barbero],LOOKUP($X$4,Barberos[nombre],Barberos[id])))</f>
        <v/>
      </c>
      <c r="AA436" s="20" t="str" cm="1">
        <f t="array" ref="AA436">IF(ISERROR(INDEX(Jornadas[id],ROW()-5)),"",SUMIFS(Adelantos[importe],Adelantos[id_jornada],INDEX(Jornadas[id],ROW()-5),Adelantos[id_barbero],LOOKUP($X$4,Barberos[nombre],Barberos[id])))</f>
        <v/>
      </c>
      <c r="AB436" s="20" t="str" cm="1">
        <f t="array" ref="AB436">IF(ISERROR(INDEX(Jornadas[id],ROW()-5)),"",Y436+Z436-AA436)</f>
        <v/>
      </c>
      <c r="AC436" s="1" t="str" cm="1">
        <f t="array" ref="AC436">IF(ISERROR(INDEX(Jornadas[id],ROW()-5)),"",COUNTIFS(_Cortes!$C:$C,INDEX(Jornadas[id],ROW()-5),_Cortes!$B:$B,LOOKUP($AC$4,_Barberos!$B:$B,_Barberos!$A:$A)))</f>
        <v/>
      </c>
      <c r="AD436" s="20" t="str" cm="1">
        <f t="array" ref="AD436">IF(ISERROR(INDEX(Jornadas[id],ROW()-5)),"",INT(SUMIFS(Cortes[importe],Cortes[id_jornada],INDEX(Jornadas[id],ROW()-5),Cortes[id_barbero],LOOKUP($AC$4,Barberos[nombre],Barberos[id]))*(INDEX(Jornadas[comision_barberos],1)/100)))</f>
        <v/>
      </c>
      <c r="AE436" s="20" t="str" cm="1">
        <f t="array" ref="AE436">IF(ISERROR(INDEX(Jornadas[id],ROW()-5)),"",SUMIFS(Cortes[propina],Cortes[id_jornada],INDEX(Jornadas[id],ROW()-5),Cortes[id_barbero],LOOKUP($AC$4,Barberos[nombre],Barberos[id])))</f>
        <v/>
      </c>
      <c r="AF436" s="20" t="str" cm="1">
        <f t="array" ref="AF436">IF(ISERROR(INDEX(Jornadas[id],ROW()-5)),"",SUMIFS(Adelantos[importe],Adelantos[id_jornada],INDEX(Jornadas[id],ROW()-5),Adelantos[id_barbero],LOOKUP($AC$4,Barberos[nombre],Barberos[id])))</f>
        <v/>
      </c>
      <c r="AG436" s="20" t="str" cm="1">
        <f t="array" ref="AG436">IF(ISERROR(INDEX(Jornadas[id],ROW()-5)),"",AD436+AE436-AF436)</f>
        <v/>
      </c>
      <c r="AH436" s="1" t="str" cm="1">
        <f t="array" ref="AH436">IF(ISERROR(INDEX(Jornadas[id],ROW()-5)),"",COUNTIFS(_Cortes!$C:$C,INDEX(Jornadas[id],ROW()-5),_Cortes!$B:$B,LOOKUP($AH$4,_Barberos!$B:$B,_Barberos!$A:$A)))</f>
        <v/>
      </c>
      <c r="AI436" s="20" t="str" cm="1">
        <f t="array" ref="AI436">IF(ISERROR(INDEX(Jornadas[id],ROW()-5)),"",INT(SUMIFS(Cortes[importe],Cortes[id_jornada],INDEX(Jornadas[id],ROW()-5),Cortes[id_barbero],LOOKUP($AH$4,Barberos[nombre],Barberos[id]))*(INDEX(Jornadas[comision_barberos],1)/100)))</f>
        <v/>
      </c>
      <c r="AJ436" s="20" t="str" cm="1">
        <f t="array" ref="AJ436">IF(ISERROR(INDEX(Jornadas[id],ROW()-5)),"",SUMIFS(Cortes[propina],Cortes[id_jornada],INDEX(Jornadas[id],ROW()-5),Cortes[id_barbero],LOOKUP($AH$4,Barberos[nombre],Barberos[id])))</f>
        <v/>
      </c>
      <c r="AK436" s="20" t="str" cm="1">
        <f t="array" ref="AK436">IF(ISERROR(INDEX(Jornadas[id],ROW()-5)),"",SUMIFS(Adelantos[importe],Adelantos[id_jornada],INDEX(Jornadas[id],ROW()-5),Adelantos[id_barbero],LOOKUP($AH$4,Barberos[nombre],Barberos[id])))</f>
        <v/>
      </c>
      <c r="AL436" s="20" t="str" cm="1">
        <f t="array" ref="AL436">IF(ISERROR(INDEX(Jornadas[id],ROW()-5)),"",AI436+AJ436-AK436)</f>
        <v/>
      </c>
      <c r="AM436" s="1" t="str" cm="1">
        <f t="array" ref="AM436">IF(ISERROR(INDEX(Jornadas[id],ROW()-5)),"",COUNTIFS(_Cortes!$C:$C,INDEX(Jornadas[id],ROW()-5),_Cortes!$B:$B,LOOKUP($AM$4,_Barberos!$B:$B,_Barberos!$A:$A)))</f>
        <v/>
      </c>
      <c r="AN436" s="20" t="str" cm="1">
        <f t="array" ref="AN436">IF(ISERROR(INDEX(Jornadas[id],ROW()-5)),"",INT(SUMIFS(Cortes[importe],Cortes[id_jornada],INDEX(Jornadas[id],ROW()-5),Cortes[id_barbero],LOOKUP($AM$4,Barberos[nombre],Barberos[id]))*(INDEX(Jornadas[comision_barberos],1)/100)))</f>
        <v/>
      </c>
      <c r="AO436" s="20" t="str" cm="1">
        <f t="array" ref="AO436">IF(ISERROR(INDEX(Jornadas[id],ROW()-5)),"",SUMIFS(Cortes[propina],Cortes[id_jornada],INDEX(Jornadas[id],ROW()-5),Cortes[id_barbero],LOOKUP($AM$4,Barberos[nombre],Barberos[id])))</f>
        <v/>
      </c>
      <c r="AP436" s="20" t="str" cm="1">
        <f t="array" ref="AP436">IF(ISERROR(INDEX(Jornadas[id],ROW()-5)),"",SUMIFS(Adelantos[importe],Adelantos[id_jornada],INDEX(Jornadas[id],ROW()-5),Adelantos[id_barbero],LOOKUP($AM$4,Barberos[nombre],Barberos[id])))</f>
        <v/>
      </c>
      <c r="AQ436" s="20" t="str" cm="1">
        <f t="array" ref="AQ436">IF(ISERROR(INDEX(Jornadas[id],ROW()-5)),"",AN436+AO436-AP436)</f>
        <v/>
      </c>
      <c r="AR436" s="1" t="str" cm="1">
        <f t="array" ref="AR436">IF(ISERROR(INDEX(Jornadas[id],ROW()-5)),"",COUNTIFS(_Cortes!$C:$C,INDEX(Jornadas[id],ROW()-5),_Cortes!$B:$B,LOOKUP($AR$4,_Barberos!$B:$B,_Barberos!$A:$A)))</f>
        <v/>
      </c>
      <c r="AS436" s="20" t="str" cm="1">
        <f t="array" ref="AS436">IF(ISERROR(INDEX(Jornadas[id],ROW()-5)),"",INT(SUMIFS(Cortes[importe],Cortes[id_jornada],INDEX(Jornadas[id],ROW()-5),Cortes[id_barbero],LOOKUP($AR$4,Barberos[nombre],Barberos[id]))*(INDEX(Jornadas[comision_barberos],1)/100)))</f>
        <v/>
      </c>
      <c r="AT436" s="20" t="str" cm="1">
        <f t="array" ref="AT436">IF(ISERROR(INDEX(Jornadas[id],ROW()-5)),"",SUMIFS(Cortes[propina],Cortes[id_jornada],INDEX(Jornadas[id],ROW()-5),Cortes[id_barbero],LOOKUP($AR$4,Barberos[nombre],Barberos[id])))</f>
        <v/>
      </c>
      <c r="AU436" s="20" t="str" cm="1">
        <f t="array" ref="AU436">IF(ISERROR(INDEX(Jornadas[id],ROW()-5)),"",SUMIFS(Adelantos[importe],Adelantos[id_jornada],INDEX(Jornadas[id],ROW()-5),Adelantos[id_barbero],LOOKUP($AR$4,Barberos[nombre],Barberos[id])))</f>
        <v/>
      </c>
      <c r="AV436" s="20" t="str" cm="1">
        <f t="array" ref="AV436">IF(ISERROR(INDEX(Jornadas[id],ROW()-5)),"",AS436+AT436-AU436)</f>
        <v/>
      </c>
    </row>
    <row r="437" spans="1:48" ht="15" hidden="1" customHeight="1" x14ac:dyDescent="0.3">
      <c r="A437" s="51" t="str">
        <f t="shared" si="6"/>
        <v/>
      </c>
      <c r="B437" s="52"/>
      <c r="C437" s="36" t="str" cm="1">
        <f t="array" ref="C437">IF(ISERROR(INDEX(Jornadas[id],ROW()-5)),"",INDEX(Jornadas[fecha],ROW()-5))</f>
        <v/>
      </c>
      <c r="D437" s="2" t="str" cm="1">
        <f t="array" ref="D437">IF(ISERROR(INDEX(Jornadas[id],ROW()-5)),"",COUNTIFS(_Cortes!$C:$C,INDEX(Jornadas[id],ROW()-5),_Cortes!$B:$B,LOOKUP($D$4,_Barberos!$B:$B,_Barberos!$A:$A)))</f>
        <v/>
      </c>
      <c r="E437" s="21" t="str" cm="1">
        <f t="array" ref="E437">IF(ISERROR(INDEX(Jornadas[id],ROW()-5)),"",INT(SUMIFS(Cortes[importe],Cortes[id_jornada],INDEX(Jornadas[id],ROW()-5),Cortes[id_barbero],LOOKUP($D$4,Barberos[nombre],Barberos[id]))*(INDEX(Jornadas[comision_barberos],1)/100)))</f>
        <v/>
      </c>
      <c r="F437" s="21" t="str" cm="1">
        <f t="array" ref="F437">IF(ISERROR(INDEX(Jornadas[id],ROW()-5)),"",SUMIFS(Cortes[propina],Cortes[id_jornada],INDEX(Jornadas[id],ROW()-5),Cortes[id_barbero],LOOKUP($D$4,Barberos[nombre],Barberos[id])))</f>
        <v/>
      </c>
      <c r="G437" s="21" t="str" cm="1">
        <f t="array" ref="G437">IF(ISERROR(INDEX(Jornadas[id],ROW()-5)),"",SUMIFS(Adelantos[importe],Adelantos[id_jornada],INDEX(Jornadas[id],ROW()-5),Adelantos[id_barbero],LOOKUP($D$4,Barberos[nombre],Barberos[id])))</f>
        <v/>
      </c>
      <c r="H437" s="21" t="str" cm="1">
        <f t="array" ref="H437">IF(ISERROR(INDEX(Jornadas[id],ROW()-5)),"",E437+F437-G437)</f>
        <v/>
      </c>
      <c r="I437" s="2" t="str" cm="1">
        <f t="array" ref="I437">IF(ISERROR(INDEX(Jornadas[id],ROW()-5)),"",COUNTIFS(_Cortes!$C:$C,INDEX(Jornadas[id],ROW()-5),_Cortes!$B:$B,LOOKUP($I$4,_Barberos!$B:$B,_Barberos!$A:$A)))</f>
        <v/>
      </c>
      <c r="J437" s="21" t="str" cm="1">
        <f t="array" ref="J437">IF(ISERROR(INDEX(Jornadas[id],ROW()-5)),"",INT(SUMIFS(Cortes[importe],Cortes[id_jornada],INDEX(Jornadas[id],ROW()-5),Cortes[id_barbero],LOOKUP($I$4,Barberos[nombre],Barberos[id]))*(INDEX(Jornadas[comision_barberos],1)/100)))</f>
        <v/>
      </c>
      <c r="K437" s="21" t="str" cm="1">
        <f t="array" ref="K437">IF(ISERROR(INDEX(Jornadas[id],ROW()-5)),"",SUMIFS(Cortes[propina],Cortes[id_jornada],INDEX(Jornadas[id],ROW()-5),Cortes[id_barbero],LOOKUP($I$4,Barberos[nombre],Barberos[id])))</f>
        <v/>
      </c>
      <c r="L437" s="21" t="str" cm="1">
        <f t="array" ref="L437">IF(ISERROR(INDEX(Jornadas[id],ROW()-5)),"",SUMIFS(Adelantos[importe],Adelantos[id_jornada],INDEX(Jornadas[id],ROW()-5),Adelantos[id_barbero],LOOKUP($I$4,Barberos[nombre],Barberos[id])))</f>
        <v/>
      </c>
      <c r="M437" s="21" t="str" cm="1">
        <f t="array" ref="M437">IF(ISERROR(INDEX(Jornadas[id],ROW()-5)),"",J437+K437-L437)</f>
        <v/>
      </c>
      <c r="N437" s="2" t="str" cm="1">
        <f t="array" ref="N437">IF(ISERROR(INDEX(Jornadas[id],ROW()-5)),"",COUNTIFS(_Cortes!$C:$C,INDEX(Jornadas[id],ROW()-5),_Cortes!$B:$B,LOOKUP($N$4,_Barberos!$B:$B,_Barberos!$A:$A)))</f>
        <v/>
      </c>
      <c r="O437" s="21" t="str" cm="1">
        <f t="array" ref="O437">IF(ISERROR(INDEX(Jornadas[id],ROW()-5)),"",INT(SUMIFS(Cortes[importe],Cortes[id_jornada],INDEX(Jornadas[id],ROW()-5),Cortes[id_barbero],LOOKUP($N$4,Barberos[nombre],Barberos[id]))*(INDEX(Jornadas[comision_barberos],1)/100)))</f>
        <v/>
      </c>
      <c r="P437" s="21" t="str" cm="1">
        <f t="array" ref="P437">IF(ISERROR(INDEX(Jornadas[id],ROW()-5)),"",SUMIFS(Cortes[propina],Cortes[id_jornada],INDEX(Jornadas[id],ROW()-5),Cortes[id_barbero],LOOKUP($N$4,Barberos[nombre],Barberos[id])))</f>
        <v/>
      </c>
      <c r="Q437" s="21" t="str" cm="1">
        <f t="array" ref="Q437">IF(ISERROR(INDEX(Jornadas[id],ROW()-5)),"",SUMIFS(Adelantos[importe],Adelantos[id_jornada],INDEX(Jornadas[id],ROW()-5),Adelantos[id_barbero],LOOKUP($N$4,Barberos[nombre],Barberos[id])))</f>
        <v/>
      </c>
      <c r="R437" s="21" t="str" cm="1">
        <f t="array" ref="R437">IF(ISERROR(INDEX(Jornadas[id],ROW()-5)),"",O437+P437-Q437)</f>
        <v/>
      </c>
      <c r="S437" s="2" t="str" cm="1">
        <f t="array" ref="S437">IF(ISERROR(INDEX(Jornadas[id],ROW()-5)),"",COUNTIFS(_Cortes!$C:$C,INDEX(Jornadas[id],ROW()-5),_Cortes!$B:$B,LOOKUP($S$4,_Barberos!$B:$B,_Barberos!$A:$A)))</f>
        <v/>
      </c>
      <c r="T437" s="21" t="str" cm="1">
        <f t="array" ref="T437">IF(ISERROR(INDEX(Jornadas[id],ROW()-5)),"",INT(SUMIFS(Cortes[importe],Cortes[id_jornada],INDEX(Jornadas[id],ROW()-5),Cortes[id_barbero],LOOKUP($S$4,Barberos[nombre],Barberos[id]))*(INDEX(Jornadas[comision_barberos],1)/100)))</f>
        <v/>
      </c>
      <c r="U437" s="21" t="str" cm="1">
        <f t="array" ref="U437">IF(ISERROR(INDEX(Jornadas[id],ROW()-5)),"",SUMIFS(Cortes[propina],Cortes[id_jornada],INDEX(Jornadas[id],ROW()-5),Cortes[id_barbero],LOOKUP($S$4,Barberos[nombre],Barberos[id])))</f>
        <v/>
      </c>
      <c r="V437" s="21" t="str" cm="1">
        <f t="array" ref="V437">IF(ISERROR(INDEX(Jornadas[id],ROW()-5)),"",SUMIFS(Adelantos[importe],Adelantos[id_jornada],INDEX(Jornadas[id],ROW()-5),Adelantos[id_barbero],LOOKUP($S$4,Barberos[nombre],Barberos[id])))</f>
        <v/>
      </c>
      <c r="W437" s="21" t="str" cm="1">
        <f t="array" ref="W437">IF(ISERROR(INDEX(Jornadas[id],ROW()-5)),"",T437+U437-V437)</f>
        <v/>
      </c>
      <c r="X437" s="2" t="str" cm="1">
        <f t="array" ref="X437">IF(ISERROR(INDEX(Jornadas[id],ROW()-5)),"",COUNTIFS(_Cortes!$C:$C,INDEX(Jornadas[id],ROW()-5),_Cortes!$B:$B,LOOKUP($X$4,_Barberos!$B:$B,_Barberos!$A:$A)))</f>
        <v/>
      </c>
      <c r="Y437" s="21" t="str" cm="1">
        <f t="array" ref="Y437">IF(ISERROR(INDEX(Jornadas[id],ROW()-5)),"",INT(SUMIFS(Cortes[importe],Cortes[id_jornada],INDEX(Jornadas[id],ROW()-5),Cortes[id_barbero],LOOKUP($X$4,Barberos[nombre],Barberos[id]))*(INDEX(Jornadas[comision_barberos],1)/100)))</f>
        <v/>
      </c>
      <c r="Z437" s="21" t="str" cm="1">
        <f t="array" ref="Z437">IF(ISERROR(INDEX(Jornadas[id],ROW()-5)),"",SUMIFS(Cortes[propina],Cortes[id_jornada],INDEX(Jornadas[id],ROW()-5),Cortes[id_barbero],LOOKUP($X$4,Barberos[nombre],Barberos[id])))</f>
        <v/>
      </c>
      <c r="AA437" s="21" t="str" cm="1">
        <f t="array" ref="AA437">IF(ISERROR(INDEX(Jornadas[id],ROW()-5)),"",SUMIFS(Adelantos[importe],Adelantos[id_jornada],INDEX(Jornadas[id],ROW()-5),Adelantos[id_barbero],LOOKUP($X$4,Barberos[nombre],Barberos[id])))</f>
        <v/>
      </c>
      <c r="AB437" s="21" t="str" cm="1">
        <f t="array" ref="AB437">IF(ISERROR(INDEX(Jornadas[id],ROW()-5)),"",Y437+Z437-AA437)</f>
        <v/>
      </c>
      <c r="AC437" s="2" t="str" cm="1">
        <f t="array" ref="AC437">IF(ISERROR(INDEX(Jornadas[id],ROW()-5)),"",COUNTIFS(_Cortes!$C:$C,INDEX(Jornadas[id],ROW()-5),_Cortes!$B:$B,LOOKUP($AC$4,_Barberos!$B:$B,_Barberos!$A:$A)))</f>
        <v/>
      </c>
      <c r="AD437" s="21" t="str" cm="1">
        <f t="array" ref="AD437">IF(ISERROR(INDEX(Jornadas[id],ROW()-5)),"",INT(SUMIFS(Cortes[importe],Cortes[id_jornada],INDEX(Jornadas[id],ROW()-5),Cortes[id_barbero],LOOKUP($AC$4,Barberos[nombre],Barberos[id]))*(INDEX(Jornadas[comision_barberos],1)/100)))</f>
        <v/>
      </c>
      <c r="AE437" s="21" t="str" cm="1">
        <f t="array" ref="AE437">IF(ISERROR(INDEX(Jornadas[id],ROW()-5)),"",SUMIFS(Cortes[propina],Cortes[id_jornada],INDEX(Jornadas[id],ROW()-5),Cortes[id_barbero],LOOKUP($AC$4,Barberos[nombre],Barberos[id])))</f>
        <v/>
      </c>
      <c r="AF437" s="21" t="str" cm="1">
        <f t="array" ref="AF437">IF(ISERROR(INDEX(Jornadas[id],ROW()-5)),"",SUMIFS(Adelantos[importe],Adelantos[id_jornada],INDEX(Jornadas[id],ROW()-5),Adelantos[id_barbero],LOOKUP($AC$4,Barberos[nombre],Barberos[id])))</f>
        <v/>
      </c>
      <c r="AG437" s="21" t="str" cm="1">
        <f t="array" ref="AG437">IF(ISERROR(INDEX(Jornadas[id],ROW()-5)),"",AD437+AE437-AF437)</f>
        <v/>
      </c>
      <c r="AH437" s="2" t="str" cm="1">
        <f t="array" ref="AH437">IF(ISERROR(INDEX(Jornadas[id],ROW()-5)),"",COUNTIFS(_Cortes!$C:$C,INDEX(Jornadas[id],ROW()-5),_Cortes!$B:$B,LOOKUP($AH$4,_Barberos!$B:$B,_Barberos!$A:$A)))</f>
        <v/>
      </c>
      <c r="AI437" s="21" t="str" cm="1">
        <f t="array" ref="AI437">IF(ISERROR(INDEX(Jornadas[id],ROW()-5)),"",INT(SUMIFS(Cortes[importe],Cortes[id_jornada],INDEX(Jornadas[id],ROW()-5),Cortes[id_barbero],LOOKUP($AH$4,Barberos[nombre],Barberos[id]))*(INDEX(Jornadas[comision_barberos],1)/100)))</f>
        <v/>
      </c>
      <c r="AJ437" s="21" t="str" cm="1">
        <f t="array" ref="AJ437">IF(ISERROR(INDEX(Jornadas[id],ROW()-5)),"",SUMIFS(Cortes[propina],Cortes[id_jornada],INDEX(Jornadas[id],ROW()-5),Cortes[id_barbero],LOOKUP($AH$4,Barberos[nombre],Barberos[id])))</f>
        <v/>
      </c>
      <c r="AK437" s="21" t="str" cm="1">
        <f t="array" ref="AK437">IF(ISERROR(INDEX(Jornadas[id],ROW()-5)),"",SUMIFS(Adelantos[importe],Adelantos[id_jornada],INDEX(Jornadas[id],ROW()-5),Adelantos[id_barbero],LOOKUP($AH$4,Barberos[nombre],Barberos[id])))</f>
        <v/>
      </c>
      <c r="AL437" s="21" t="str" cm="1">
        <f t="array" ref="AL437">IF(ISERROR(INDEX(Jornadas[id],ROW()-5)),"",AI437+AJ437-AK437)</f>
        <v/>
      </c>
      <c r="AM437" s="2" t="str" cm="1">
        <f t="array" ref="AM437">IF(ISERROR(INDEX(Jornadas[id],ROW()-5)),"",COUNTIFS(_Cortes!$C:$C,INDEX(Jornadas[id],ROW()-5),_Cortes!$B:$B,LOOKUP($AM$4,_Barberos!$B:$B,_Barberos!$A:$A)))</f>
        <v/>
      </c>
      <c r="AN437" s="21" t="str" cm="1">
        <f t="array" ref="AN437">IF(ISERROR(INDEX(Jornadas[id],ROW()-5)),"",INT(SUMIFS(Cortes[importe],Cortes[id_jornada],INDEX(Jornadas[id],ROW()-5),Cortes[id_barbero],LOOKUP($AM$4,Barberos[nombre],Barberos[id]))*(INDEX(Jornadas[comision_barberos],1)/100)))</f>
        <v/>
      </c>
      <c r="AO437" s="21" t="str" cm="1">
        <f t="array" ref="AO437">IF(ISERROR(INDEX(Jornadas[id],ROW()-5)),"",SUMIFS(Cortes[propina],Cortes[id_jornada],INDEX(Jornadas[id],ROW()-5),Cortes[id_barbero],LOOKUP($AM$4,Barberos[nombre],Barberos[id])))</f>
        <v/>
      </c>
      <c r="AP437" s="21" t="str" cm="1">
        <f t="array" ref="AP437">IF(ISERROR(INDEX(Jornadas[id],ROW()-5)),"",SUMIFS(Adelantos[importe],Adelantos[id_jornada],INDEX(Jornadas[id],ROW()-5),Adelantos[id_barbero],LOOKUP($AM$4,Barberos[nombre],Barberos[id])))</f>
        <v/>
      </c>
      <c r="AQ437" s="21" t="str" cm="1">
        <f t="array" ref="AQ437">IF(ISERROR(INDEX(Jornadas[id],ROW()-5)),"",AN437+AO437-AP437)</f>
        <v/>
      </c>
      <c r="AR437" s="2" t="str" cm="1">
        <f t="array" ref="AR437">IF(ISERROR(INDEX(Jornadas[id],ROW()-5)),"",COUNTIFS(_Cortes!$C:$C,INDEX(Jornadas[id],ROW()-5),_Cortes!$B:$B,LOOKUP($AR$4,_Barberos!$B:$B,_Barberos!$A:$A)))</f>
        <v/>
      </c>
      <c r="AS437" s="21" t="str" cm="1">
        <f t="array" ref="AS437">IF(ISERROR(INDEX(Jornadas[id],ROW()-5)),"",INT(SUMIFS(Cortes[importe],Cortes[id_jornada],INDEX(Jornadas[id],ROW()-5),Cortes[id_barbero],LOOKUP($AR$4,Barberos[nombre],Barberos[id]))*(INDEX(Jornadas[comision_barberos],1)/100)))</f>
        <v/>
      </c>
      <c r="AT437" s="21" t="str" cm="1">
        <f t="array" ref="AT437">IF(ISERROR(INDEX(Jornadas[id],ROW()-5)),"",SUMIFS(Cortes[propina],Cortes[id_jornada],INDEX(Jornadas[id],ROW()-5),Cortes[id_barbero],LOOKUP($AR$4,Barberos[nombre],Barberos[id])))</f>
        <v/>
      </c>
      <c r="AU437" s="21" t="str" cm="1">
        <f t="array" ref="AU437">IF(ISERROR(INDEX(Jornadas[id],ROW()-5)),"",SUMIFS(Adelantos[importe],Adelantos[id_jornada],INDEX(Jornadas[id],ROW()-5),Adelantos[id_barbero],LOOKUP($AR$4,Barberos[nombre],Barberos[id])))</f>
        <v/>
      </c>
      <c r="AV437" s="21" t="str" cm="1">
        <f t="array" ref="AV437">IF(ISERROR(INDEX(Jornadas[id],ROW()-5)),"",AS437+AT437-AU437)</f>
        <v/>
      </c>
    </row>
    <row r="438" spans="1:48" ht="15" hidden="1" customHeight="1" x14ac:dyDescent="0.3">
      <c r="A438" s="53" t="str">
        <f t="shared" si="6"/>
        <v/>
      </c>
      <c r="B438" s="54"/>
      <c r="C438" s="38" t="str" cm="1">
        <f t="array" ref="C438">IF(ISERROR(INDEX(Jornadas[id],ROW()-5)),"",INDEX(Jornadas[fecha],ROW()-5))</f>
        <v/>
      </c>
      <c r="D438" s="1" t="str" cm="1">
        <f t="array" ref="D438">IF(ISERROR(INDEX(Jornadas[id],ROW()-5)),"",COUNTIFS(_Cortes!$C:$C,INDEX(Jornadas[id],ROW()-5),_Cortes!$B:$B,LOOKUP($D$4,_Barberos!$B:$B,_Barberos!$A:$A)))</f>
        <v/>
      </c>
      <c r="E438" s="20" t="str" cm="1">
        <f t="array" ref="E438">IF(ISERROR(INDEX(Jornadas[id],ROW()-5)),"",INT(SUMIFS(Cortes[importe],Cortes[id_jornada],INDEX(Jornadas[id],ROW()-5),Cortes[id_barbero],LOOKUP($D$4,Barberos[nombre],Barberos[id]))*(INDEX(Jornadas[comision_barberos],1)/100)))</f>
        <v/>
      </c>
      <c r="F438" s="20" t="str" cm="1">
        <f t="array" ref="F438">IF(ISERROR(INDEX(Jornadas[id],ROW()-5)),"",SUMIFS(Cortes[propina],Cortes[id_jornada],INDEX(Jornadas[id],ROW()-5),Cortes[id_barbero],LOOKUP($D$4,Barberos[nombre],Barberos[id])))</f>
        <v/>
      </c>
      <c r="G438" s="20" t="str" cm="1">
        <f t="array" ref="G438">IF(ISERROR(INDEX(Jornadas[id],ROW()-5)),"",SUMIFS(Adelantos[importe],Adelantos[id_jornada],INDEX(Jornadas[id],ROW()-5),Adelantos[id_barbero],LOOKUP($D$4,Barberos[nombre],Barberos[id])))</f>
        <v/>
      </c>
      <c r="H438" s="20" t="str" cm="1">
        <f t="array" ref="H438">IF(ISERROR(INDEX(Jornadas[id],ROW()-5)),"",E438+F438-G438)</f>
        <v/>
      </c>
      <c r="I438" s="1" t="str" cm="1">
        <f t="array" ref="I438">IF(ISERROR(INDEX(Jornadas[id],ROW()-5)),"",COUNTIFS(_Cortes!$C:$C,INDEX(Jornadas[id],ROW()-5),_Cortes!$B:$B,LOOKUP($I$4,_Barberos!$B:$B,_Barberos!$A:$A)))</f>
        <v/>
      </c>
      <c r="J438" s="20" t="str" cm="1">
        <f t="array" ref="J438">IF(ISERROR(INDEX(Jornadas[id],ROW()-5)),"",INT(SUMIFS(Cortes[importe],Cortes[id_jornada],INDEX(Jornadas[id],ROW()-5),Cortes[id_barbero],LOOKUP($I$4,Barberos[nombre],Barberos[id]))*(INDEX(Jornadas[comision_barberos],1)/100)))</f>
        <v/>
      </c>
      <c r="K438" s="20" t="str" cm="1">
        <f t="array" ref="K438">IF(ISERROR(INDEX(Jornadas[id],ROW()-5)),"",SUMIFS(Cortes[propina],Cortes[id_jornada],INDEX(Jornadas[id],ROW()-5),Cortes[id_barbero],LOOKUP($I$4,Barberos[nombre],Barberos[id])))</f>
        <v/>
      </c>
      <c r="L438" s="20" t="str" cm="1">
        <f t="array" ref="L438">IF(ISERROR(INDEX(Jornadas[id],ROW()-5)),"",SUMIFS(Adelantos[importe],Adelantos[id_jornada],INDEX(Jornadas[id],ROW()-5),Adelantos[id_barbero],LOOKUP($I$4,Barberos[nombre],Barberos[id])))</f>
        <v/>
      </c>
      <c r="M438" s="20" t="str" cm="1">
        <f t="array" ref="M438">IF(ISERROR(INDEX(Jornadas[id],ROW()-5)),"",J438+K438-L438)</f>
        <v/>
      </c>
      <c r="N438" s="1" t="str" cm="1">
        <f t="array" ref="N438">IF(ISERROR(INDEX(Jornadas[id],ROW()-5)),"",COUNTIFS(_Cortes!$C:$C,INDEX(Jornadas[id],ROW()-5),_Cortes!$B:$B,LOOKUP($N$4,_Barberos!$B:$B,_Barberos!$A:$A)))</f>
        <v/>
      </c>
      <c r="O438" s="20" t="str" cm="1">
        <f t="array" ref="O438">IF(ISERROR(INDEX(Jornadas[id],ROW()-5)),"",INT(SUMIFS(Cortes[importe],Cortes[id_jornada],INDEX(Jornadas[id],ROW()-5),Cortes[id_barbero],LOOKUP($N$4,Barberos[nombre],Barberos[id]))*(INDEX(Jornadas[comision_barberos],1)/100)))</f>
        <v/>
      </c>
      <c r="P438" s="20" t="str" cm="1">
        <f t="array" ref="P438">IF(ISERROR(INDEX(Jornadas[id],ROW()-5)),"",SUMIFS(Cortes[propina],Cortes[id_jornada],INDEX(Jornadas[id],ROW()-5),Cortes[id_barbero],LOOKUP($N$4,Barberos[nombre],Barberos[id])))</f>
        <v/>
      </c>
      <c r="Q438" s="20" t="str" cm="1">
        <f t="array" ref="Q438">IF(ISERROR(INDEX(Jornadas[id],ROW()-5)),"",SUMIFS(Adelantos[importe],Adelantos[id_jornada],INDEX(Jornadas[id],ROW()-5),Adelantos[id_barbero],LOOKUP($N$4,Barberos[nombre],Barberos[id])))</f>
        <v/>
      </c>
      <c r="R438" s="20" t="str" cm="1">
        <f t="array" ref="R438">IF(ISERROR(INDEX(Jornadas[id],ROW()-5)),"",O438+P438-Q438)</f>
        <v/>
      </c>
      <c r="S438" s="1" t="str" cm="1">
        <f t="array" ref="S438">IF(ISERROR(INDEX(Jornadas[id],ROW()-5)),"",COUNTIFS(_Cortes!$C:$C,INDEX(Jornadas[id],ROW()-5),_Cortes!$B:$B,LOOKUP($S$4,_Barberos!$B:$B,_Barberos!$A:$A)))</f>
        <v/>
      </c>
      <c r="T438" s="20" t="str" cm="1">
        <f t="array" ref="T438">IF(ISERROR(INDEX(Jornadas[id],ROW()-5)),"",INT(SUMIFS(Cortes[importe],Cortes[id_jornada],INDEX(Jornadas[id],ROW()-5),Cortes[id_barbero],LOOKUP($S$4,Barberos[nombre],Barberos[id]))*(INDEX(Jornadas[comision_barberos],1)/100)))</f>
        <v/>
      </c>
      <c r="U438" s="20" t="str" cm="1">
        <f t="array" ref="U438">IF(ISERROR(INDEX(Jornadas[id],ROW()-5)),"",SUMIFS(Cortes[propina],Cortes[id_jornada],INDEX(Jornadas[id],ROW()-5),Cortes[id_barbero],LOOKUP($S$4,Barberos[nombre],Barberos[id])))</f>
        <v/>
      </c>
      <c r="V438" s="20" t="str" cm="1">
        <f t="array" ref="V438">IF(ISERROR(INDEX(Jornadas[id],ROW()-5)),"",SUMIFS(Adelantos[importe],Adelantos[id_jornada],INDEX(Jornadas[id],ROW()-5),Adelantos[id_barbero],LOOKUP($S$4,Barberos[nombre],Barberos[id])))</f>
        <v/>
      </c>
      <c r="W438" s="20" t="str" cm="1">
        <f t="array" ref="W438">IF(ISERROR(INDEX(Jornadas[id],ROW()-5)),"",T438+U438-V438)</f>
        <v/>
      </c>
      <c r="X438" s="1" t="str" cm="1">
        <f t="array" ref="X438">IF(ISERROR(INDEX(Jornadas[id],ROW()-5)),"",COUNTIFS(_Cortes!$C:$C,INDEX(Jornadas[id],ROW()-5),_Cortes!$B:$B,LOOKUP($X$4,_Barberos!$B:$B,_Barberos!$A:$A)))</f>
        <v/>
      </c>
      <c r="Y438" s="20" t="str" cm="1">
        <f t="array" ref="Y438">IF(ISERROR(INDEX(Jornadas[id],ROW()-5)),"",INT(SUMIFS(Cortes[importe],Cortes[id_jornada],INDEX(Jornadas[id],ROW()-5),Cortes[id_barbero],LOOKUP($X$4,Barberos[nombre],Barberos[id]))*(INDEX(Jornadas[comision_barberos],1)/100)))</f>
        <v/>
      </c>
      <c r="Z438" s="20" t="str" cm="1">
        <f t="array" ref="Z438">IF(ISERROR(INDEX(Jornadas[id],ROW()-5)),"",SUMIFS(Cortes[propina],Cortes[id_jornada],INDEX(Jornadas[id],ROW()-5),Cortes[id_barbero],LOOKUP($X$4,Barberos[nombre],Barberos[id])))</f>
        <v/>
      </c>
      <c r="AA438" s="20" t="str" cm="1">
        <f t="array" ref="AA438">IF(ISERROR(INDEX(Jornadas[id],ROW()-5)),"",SUMIFS(Adelantos[importe],Adelantos[id_jornada],INDEX(Jornadas[id],ROW()-5),Adelantos[id_barbero],LOOKUP($X$4,Barberos[nombre],Barberos[id])))</f>
        <v/>
      </c>
      <c r="AB438" s="20" t="str" cm="1">
        <f t="array" ref="AB438">IF(ISERROR(INDEX(Jornadas[id],ROW()-5)),"",Y438+Z438-AA438)</f>
        <v/>
      </c>
      <c r="AC438" s="1" t="str" cm="1">
        <f t="array" ref="AC438">IF(ISERROR(INDEX(Jornadas[id],ROW()-5)),"",COUNTIFS(_Cortes!$C:$C,INDEX(Jornadas[id],ROW()-5),_Cortes!$B:$B,LOOKUP($AC$4,_Barberos!$B:$B,_Barberos!$A:$A)))</f>
        <v/>
      </c>
      <c r="AD438" s="20" t="str" cm="1">
        <f t="array" ref="AD438">IF(ISERROR(INDEX(Jornadas[id],ROW()-5)),"",INT(SUMIFS(Cortes[importe],Cortes[id_jornada],INDEX(Jornadas[id],ROW()-5),Cortes[id_barbero],LOOKUP($AC$4,Barberos[nombre],Barberos[id]))*(INDEX(Jornadas[comision_barberos],1)/100)))</f>
        <v/>
      </c>
      <c r="AE438" s="20" t="str" cm="1">
        <f t="array" ref="AE438">IF(ISERROR(INDEX(Jornadas[id],ROW()-5)),"",SUMIFS(Cortes[propina],Cortes[id_jornada],INDEX(Jornadas[id],ROW()-5),Cortes[id_barbero],LOOKUP($AC$4,Barberos[nombre],Barberos[id])))</f>
        <v/>
      </c>
      <c r="AF438" s="20" t="str" cm="1">
        <f t="array" ref="AF438">IF(ISERROR(INDEX(Jornadas[id],ROW()-5)),"",SUMIFS(Adelantos[importe],Adelantos[id_jornada],INDEX(Jornadas[id],ROW()-5),Adelantos[id_barbero],LOOKUP($AC$4,Barberos[nombre],Barberos[id])))</f>
        <v/>
      </c>
      <c r="AG438" s="20" t="str" cm="1">
        <f t="array" ref="AG438">IF(ISERROR(INDEX(Jornadas[id],ROW()-5)),"",AD438+AE438-AF438)</f>
        <v/>
      </c>
      <c r="AH438" s="1" t="str" cm="1">
        <f t="array" ref="AH438">IF(ISERROR(INDEX(Jornadas[id],ROW()-5)),"",COUNTIFS(_Cortes!$C:$C,INDEX(Jornadas[id],ROW()-5),_Cortes!$B:$B,LOOKUP($AH$4,_Barberos!$B:$B,_Barberos!$A:$A)))</f>
        <v/>
      </c>
      <c r="AI438" s="20" t="str" cm="1">
        <f t="array" ref="AI438">IF(ISERROR(INDEX(Jornadas[id],ROW()-5)),"",INT(SUMIFS(Cortes[importe],Cortes[id_jornada],INDEX(Jornadas[id],ROW()-5),Cortes[id_barbero],LOOKUP($AH$4,Barberos[nombre],Barberos[id]))*(INDEX(Jornadas[comision_barberos],1)/100)))</f>
        <v/>
      </c>
      <c r="AJ438" s="20" t="str" cm="1">
        <f t="array" ref="AJ438">IF(ISERROR(INDEX(Jornadas[id],ROW()-5)),"",SUMIFS(Cortes[propina],Cortes[id_jornada],INDEX(Jornadas[id],ROW()-5),Cortes[id_barbero],LOOKUP($AH$4,Barberos[nombre],Barberos[id])))</f>
        <v/>
      </c>
      <c r="AK438" s="20" t="str" cm="1">
        <f t="array" ref="AK438">IF(ISERROR(INDEX(Jornadas[id],ROW()-5)),"",SUMIFS(Adelantos[importe],Adelantos[id_jornada],INDEX(Jornadas[id],ROW()-5),Adelantos[id_barbero],LOOKUP($AH$4,Barberos[nombre],Barberos[id])))</f>
        <v/>
      </c>
      <c r="AL438" s="20" t="str" cm="1">
        <f t="array" ref="AL438">IF(ISERROR(INDEX(Jornadas[id],ROW()-5)),"",AI438+AJ438-AK438)</f>
        <v/>
      </c>
      <c r="AM438" s="1" t="str" cm="1">
        <f t="array" ref="AM438">IF(ISERROR(INDEX(Jornadas[id],ROW()-5)),"",COUNTIFS(_Cortes!$C:$C,INDEX(Jornadas[id],ROW()-5),_Cortes!$B:$B,LOOKUP($AM$4,_Barberos!$B:$B,_Barberos!$A:$A)))</f>
        <v/>
      </c>
      <c r="AN438" s="20" t="str" cm="1">
        <f t="array" ref="AN438">IF(ISERROR(INDEX(Jornadas[id],ROW()-5)),"",INT(SUMIFS(Cortes[importe],Cortes[id_jornada],INDEX(Jornadas[id],ROW()-5),Cortes[id_barbero],LOOKUP($AM$4,Barberos[nombre],Barberos[id]))*(INDEX(Jornadas[comision_barberos],1)/100)))</f>
        <v/>
      </c>
      <c r="AO438" s="20" t="str" cm="1">
        <f t="array" ref="AO438">IF(ISERROR(INDEX(Jornadas[id],ROW()-5)),"",SUMIFS(Cortes[propina],Cortes[id_jornada],INDEX(Jornadas[id],ROW()-5),Cortes[id_barbero],LOOKUP($AM$4,Barberos[nombre],Barberos[id])))</f>
        <v/>
      </c>
      <c r="AP438" s="20" t="str" cm="1">
        <f t="array" ref="AP438">IF(ISERROR(INDEX(Jornadas[id],ROW()-5)),"",SUMIFS(Adelantos[importe],Adelantos[id_jornada],INDEX(Jornadas[id],ROW()-5),Adelantos[id_barbero],LOOKUP($AM$4,Barberos[nombre],Barberos[id])))</f>
        <v/>
      </c>
      <c r="AQ438" s="20" t="str" cm="1">
        <f t="array" ref="AQ438">IF(ISERROR(INDEX(Jornadas[id],ROW()-5)),"",AN438+AO438-AP438)</f>
        <v/>
      </c>
      <c r="AR438" s="1" t="str" cm="1">
        <f t="array" ref="AR438">IF(ISERROR(INDEX(Jornadas[id],ROW()-5)),"",COUNTIFS(_Cortes!$C:$C,INDEX(Jornadas[id],ROW()-5),_Cortes!$B:$B,LOOKUP($AR$4,_Barberos!$B:$B,_Barberos!$A:$A)))</f>
        <v/>
      </c>
      <c r="AS438" s="20" t="str" cm="1">
        <f t="array" ref="AS438">IF(ISERROR(INDEX(Jornadas[id],ROW()-5)),"",INT(SUMIFS(Cortes[importe],Cortes[id_jornada],INDEX(Jornadas[id],ROW()-5),Cortes[id_barbero],LOOKUP($AR$4,Barberos[nombre],Barberos[id]))*(INDEX(Jornadas[comision_barberos],1)/100)))</f>
        <v/>
      </c>
      <c r="AT438" s="20" t="str" cm="1">
        <f t="array" ref="AT438">IF(ISERROR(INDEX(Jornadas[id],ROW()-5)),"",SUMIFS(Cortes[propina],Cortes[id_jornada],INDEX(Jornadas[id],ROW()-5),Cortes[id_barbero],LOOKUP($AR$4,Barberos[nombre],Barberos[id])))</f>
        <v/>
      </c>
      <c r="AU438" s="20" t="str" cm="1">
        <f t="array" ref="AU438">IF(ISERROR(INDEX(Jornadas[id],ROW()-5)),"",SUMIFS(Adelantos[importe],Adelantos[id_jornada],INDEX(Jornadas[id],ROW()-5),Adelantos[id_barbero],LOOKUP($AR$4,Barberos[nombre],Barberos[id])))</f>
        <v/>
      </c>
      <c r="AV438" s="20" t="str" cm="1">
        <f t="array" ref="AV438">IF(ISERROR(INDEX(Jornadas[id],ROW()-5)),"",AS438+AT438-AU438)</f>
        <v/>
      </c>
    </row>
    <row r="439" spans="1:48" ht="15" hidden="1" customHeight="1" x14ac:dyDescent="0.3">
      <c r="A439" s="51" t="str">
        <f t="shared" si="6"/>
        <v/>
      </c>
      <c r="B439" s="52"/>
      <c r="C439" s="36" t="str" cm="1">
        <f t="array" ref="C439">IF(ISERROR(INDEX(Jornadas[id],ROW()-5)),"",INDEX(Jornadas[fecha],ROW()-5))</f>
        <v/>
      </c>
      <c r="D439" s="2" t="str" cm="1">
        <f t="array" ref="D439">IF(ISERROR(INDEX(Jornadas[id],ROW()-5)),"",COUNTIFS(_Cortes!$C:$C,INDEX(Jornadas[id],ROW()-5),_Cortes!$B:$B,LOOKUP($D$4,_Barberos!$B:$B,_Barberos!$A:$A)))</f>
        <v/>
      </c>
      <c r="E439" s="21" t="str" cm="1">
        <f t="array" ref="E439">IF(ISERROR(INDEX(Jornadas[id],ROW()-5)),"",INT(SUMIFS(Cortes[importe],Cortes[id_jornada],INDEX(Jornadas[id],ROW()-5),Cortes[id_barbero],LOOKUP($D$4,Barberos[nombre],Barberos[id]))*(INDEX(Jornadas[comision_barberos],1)/100)))</f>
        <v/>
      </c>
      <c r="F439" s="21" t="str" cm="1">
        <f t="array" ref="F439">IF(ISERROR(INDEX(Jornadas[id],ROW()-5)),"",SUMIFS(Cortes[propina],Cortes[id_jornada],INDEX(Jornadas[id],ROW()-5),Cortes[id_barbero],LOOKUP($D$4,Barberos[nombre],Barberos[id])))</f>
        <v/>
      </c>
      <c r="G439" s="21" t="str" cm="1">
        <f t="array" ref="G439">IF(ISERROR(INDEX(Jornadas[id],ROW()-5)),"",SUMIFS(Adelantos[importe],Adelantos[id_jornada],INDEX(Jornadas[id],ROW()-5),Adelantos[id_barbero],LOOKUP($D$4,Barberos[nombre],Barberos[id])))</f>
        <v/>
      </c>
      <c r="H439" s="21" t="str" cm="1">
        <f t="array" ref="H439">IF(ISERROR(INDEX(Jornadas[id],ROW()-5)),"",E439+F439-G439)</f>
        <v/>
      </c>
      <c r="I439" s="2" t="str" cm="1">
        <f t="array" ref="I439">IF(ISERROR(INDEX(Jornadas[id],ROW()-5)),"",COUNTIFS(_Cortes!$C:$C,INDEX(Jornadas[id],ROW()-5),_Cortes!$B:$B,LOOKUP($I$4,_Barberos!$B:$B,_Barberos!$A:$A)))</f>
        <v/>
      </c>
      <c r="J439" s="21" t="str" cm="1">
        <f t="array" ref="J439">IF(ISERROR(INDEX(Jornadas[id],ROW()-5)),"",INT(SUMIFS(Cortes[importe],Cortes[id_jornada],INDEX(Jornadas[id],ROW()-5),Cortes[id_barbero],LOOKUP($I$4,Barberos[nombre],Barberos[id]))*(INDEX(Jornadas[comision_barberos],1)/100)))</f>
        <v/>
      </c>
      <c r="K439" s="21" t="str" cm="1">
        <f t="array" ref="K439">IF(ISERROR(INDEX(Jornadas[id],ROW()-5)),"",SUMIFS(Cortes[propina],Cortes[id_jornada],INDEX(Jornadas[id],ROW()-5),Cortes[id_barbero],LOOKUP($I$4,Barberos[nombre],Barberos[id])))</f>
        <v/>
      </c>
      <c r="L439" s="21" t="str" cm="1">
        <f t="array" ref="L439">IF(ISERROR(INDEX(Jornadas[id],ROW()-5)),"",SUMIFS(Adelantos[importe],Adelantos[id_jornada],INDEX(Jornadas[id],ROW()-5),Adelantos[id_barbero],LOOKUP($I$4,Barberos[nombre],Barberos[id])))</f>
        <v/>
      </c>
      <c r="M439" s="21" t="str" cm="1">
        <f t="array" ref="M439">IF(ISERROR(INDEX(Jornadas[id],ROW()-5)),"",J439+K439-L439)</f>
        <v/>
      </c>
      <c r="N439" s="2" t="str" cm="1">
        <f t="array" ref="N439">IF(ISERROR(INDEX(Jornadas[id],ROW()-5)),"",COUNTIFS(_Cortes!$C:$C,INDEX(Jornadas[id],ROW()-5),_Cortes!$B:$B,LOOKUP($N$4,_Barberos!$B:$B,_Barberos!$A:$A)))</f>
        <v/>
      </c>
      <c r="O439" s="21" t="str" cm="1">
        <f t="array" ref="O439">IF(ISERROR(INDEX(Jornadas[id],ROW()-5)),"",INT(SUMIFS(Cortes[importe],Cortes[id_jornada],INDEX(Jornadas[id],ROW()-5),Cortes[id_barbero],LOOKUP($N$4,Barberos[nombre],Barberos[id]))*(INDEX(Jornadas[comision_barberos],1)/100)))</f>
        <v/>
      </c>
      <c r="P439" s="21" t="str" cm="1">
        <f t="array" ref="P439">IF(ISERROR(INDEX(Jornadas[id],ROW()-5)),"",SUMIFS(Cortes[propina],Cortes[id_jornada],INDEX(Jornadas[id],ROW()-5),Cortes[id_barbero],LOOKUP($N$4,Barberos[nombre],Barberos[id])))</f>
        <v/>
      </c>
      <c r="Q439" s="21" t="str" cm="1">
        <f t="array" ref="Q439">IF(ISERROR(INDEX(Jornadas[id],ROW()-5)),"",SUMIFS(Adelantos[importe],Adelantos[id_jornada],INDEX(Jornadas[id],ROW()-5),Adelantos[id_barbero],LOOKUP($N$4,Barberos[nombre],Barberos[id])))</f>
        <v/>
      </c>
      <c r="R439" s="21" t="str" cm="1">
        <f t="array" ref="R439">IF(ISERROR(INDEX(Jornadas[id],ROW()-5)),"",O439+P439-Q439)</f>
        <v/>
      </c>
      <c r="S439" s="2" t="str" cm="1">
        <f t="array" ref="S439">IF(ISERROR(INDEX(Jornadas[id],ROW()-5)),"",COUNTIFS(_Cortes!$C:$C,INDEX(Jornadas[id],ROW()-5),_Cortes!$B:$B,LOOKUP($S$4,_Barberos!$B:$B,_Barberos!$A:$A)))</f>
        <v/>
      </c>
      <c r="T439" s="21" t="str" cm="1">
        <f t="array" ref="T439">IF(ISERROR(INDEX(Jornadas[id],ROW()-5)),"",INT(SUMIFS(Cortes[importe],Cortes[id_jornada],INDEX(Jornadas[id],ROW()-5),Cortes[id_barbero],LOOKUP($S$4,Barberos[nombre],Barberos[id]))*(INDEX(Jornadas[comision_barberos],1)/100)))</f>
        <v/>
      </c>
      <c r="U439" s="21" t="str" cm="1">
        <f t="array" ref="U439">IF(ISERROR(INDEX(Jornadas[id],ROW()-5)),"",SUMIFS(Cortes[propina],Cortes[id_jornada],INDEX(Jornadas[id],ROW()-5),Cortes[id_barbero],LOOKUP($S$4,Barberos[nombre],Barberos[id])))</f>
        <v/>
      </c>
      <c r="V439" s="21" t="str" cm="1">
        <f t="array" ref="V439">IF(ISERROR(INDEX(Jornadas[id],ROW()-5)),"",SUMIFS(Adelantos[importe],Adelantos[id_jornada],INDEX(Jornadas[id],ROW()-5),Adelantos[id_barbero],LOOKUP($S$4,Barberos[nombre],Barberos[id])))</f>
        <v/>
      </c>
      <c r="W439" s="21" t="str" cm="1">
        <f t="array" ref="W439">IF(ISERROR(INDEX(Jornadas[id],ROW()-5)),"",T439+U439-V439)</f>
        <v/>
      </c>
      <c r="X439" s="2" t="str" cm="1">
        <f t="array" ref="X439">IF(ISERROR(INDEX(Jornadas[id],ROW()-5)),"",COUNTIFS(_Cortes!$C:$C,INDEX(Jornadas[id],ROW()-5),_Cortes!$B:$B,LOOKUP($X$4,_Barberos!$B:$B,_Barberos!$A:$A)))</f>
        <v/>
      </c>
      <c r="Y439" s="21" t="str" cm="1">
        <f t="array" ref="Y439">IF(ISERROR(INDEX(Jornadas[id],ROW()-5)),"",INT(SUMIFS(Cortes[importe],Cortes[id_jornada],INDEX(Jornadas[id],ROW()-5),Cortes[id_barbero],LOOKUP($X$4,Barberos[nombre],Barberos[id]))*(INDEX(Jornadas[comision_barberos],1)/100)))</f>
        <v/>
      </c>
      <c r="Z439" s="21" t="str" cm="1">
        <f t="array" ref="Z439">IF(ISERROR(INDEX(Jornadas[id],ROW()-5)),"",SUMIFS(Cortes[propina],Cortes[id_jornada],INDEX(Jornadas[id],ROW()-5),Cortes[id_barbero],LOOKUP($X$4,Barberos[nombre],Barberos[id])))</f>
        <v/>
      </c>
      <c r="AA439" s="21" t="str" cm="1">
        <f t="array" ref="AA439">IF(ISERROR(INDEX(Jornadas[id],ROW()-5)),"",SUMIFS(Adelantos[importe],Adelantos[id_jornada],INDEX(Jornadas[id],ROW()-5),Adelantos[id_barbero],LOOKUP($X$4,Barberos[nombre],Barberos[id])))</f>
        <v/>
      </c>
      <c r="AB439" s="21" t="str" cm="1">
        <f t="array" ref="AB439">IF(ISERROR(INDEX(Jornadas[id],ROW()-5)),"",Y439+Z439-AA439)</f>
        <v/>
      </c>
      <c r="AC439" s="2" t="str" cm="1">
        <f t="array" ref="AC439">IF(ISERROR(INDEX(Jornadas[id],ROW()-5)),"",COUNTIFS(_Cortes!$C:$C,INDEX(Jornadas[id],ROW()-5),_Cortes!$B:$B,LOOKUP($AC$4,_Barberos!$B:$B,_Barberos!$A:$A)))</f>
        <v/>
      </c>
      <c r="AD439" s="21" t="str" cm="1">
        <f t="array" ref="AD439">IF(ISERROR(INDEX(Jornadas[id],ROW()-5)),"",INT(SUMIFS(Cortes[importe],Cortes[id_jornada],INDEX(Jornadas[id],ROW()-5),Cortes[id_barbero],LOOKUP($AC$4,Barberos[nombre],Barberos[id]))*(INDEX(Jornadas[comision_barberos],1)/100)))</f>
        <v/>
      </c>
      <c r="AE439" s="21" t="str" cm="1">
        <f t="array" ref="AE439">IF(ISERROR(INDEX(Jornadas[id],ROW()-5)),"",SUMIFS(Cortes[propina],Cortes[id_jornada],INDEX(Jornadas[id],ROW()-5),Cortes[id_barbero],LOOKUP($AC$4,Barberos[nombre],Barberos[id])))</f>
        <v/>
      </c>
      <c r="AF439" s="21" t="str" cm="1">
        <f t="array" ref="AF439">IF(ISERROR(INDEX(Jornadas[id],ROW()-5)),"",SUMIFS(Adelantos[importe],Adelantos[id_jornada],INDEX(Jornadas[id],ROW()-5),Adelantos[id_barbero],LOOKUP($AC$4,Barberos[nombre],Barberos[id])))</f>
        <v/>
      </c>
      <c r="AG439" s="21" t="str" cm="1">
        <f t="array" ref="AG439">IF(ISERROR(INDEX(Jornadas[id],ROW()-5)),"",AD439+AE439-AF439)</f>
        <v/>
      </c>
      <c r="AH439" s="2" t="str" cm="1">
        <f t="array" ref="AH439">IF(ISERROR(INDEX(Jornadas[id],ROW()-5)),"",COUNTIFS(_Cortes!$C:$C,INDEX(Jornadas[id],ROW()-5),_Cortes!$B:$B,LOOKUP($AH$4,_Barberos!$B:$B,_Barberos!$A:$A)))</f>
        <v/>
      </c>
      <c r="AI439" s="21" t="str" cm="1">
        <f t="array" ref="AI439">IF(ISERROR(INDEX(Jornadas[id],ROW()-5)),"",INT(SUMIFS(Cortes[importe],Cortes[id_jornada],INDEX(Jornadas[id],ROW()-5),Cortes[id_barbero],LOOKUP($AH$4,Barberos[nombre],Barberos[id]))*(INDEX(Jornadas[comision_barberos],1)/100)))</f>
        <v/>
      </c>
      <c r="AJ439" s="21" t="str" cm="1">
        <f t="array" ref="AJ439">IF(ISERROR(INDEX(Jornadas[id],ROW()-5)),"",SUMIFS(Cortes[propina],Cortes[id_jornada],INDEX(Jornadas[id],ROW()-5),Cortes[id_barbero],LOOKUP($AH$4,Barberos[nombre],Barberos[id])))</f>
        <v/>
      </c>
      <c r="AK439" s="21" t="str" cm="1">
        <f t="array" ref="AK439">IF(ISERROR(INDEX(Jornadas[id],ROW()-5)),"",SUMIFS(Adelantos[importe],Adelantos[id_jornada],INDEX(Jornadas[id],ROW()-5),Adelantos[id_barbero],LOOKUP($AH$4,Barberos[nombre],Barberos[id])))</f>
        <v/>
      </c>
      <c r="AL439" s="21" t="str" cm="1">
        <f t="array" ref="AL439">IF(ISERROR(INDEX(Jornadas[id],ROW()-5)),"",AI439+AJ439-AK439)</f>
        <v/>
      </c>
      <c r="AM439" s="2" t="str" cm="1">
        <f t="array" ref="AM439">IF(ISERROR(INDEX(Jornadas[id],ROW()-5)),"",COUNTIFS(_Cortes!$C:$C,INDEX(Jornadas[id],ROW()-5),_Cortes!$B:$B,LOOKUP($AM$4,_Barberos!$B:$B,_Barberos!$A:$A)))</f>
        <v/>
      </c>
      <c r="AN439" s="21" t="str" cm="1">
        <f t="array" ref="AN439">IF(ISERROR(INDEX(Jornadas[id],ROW()-5)),"",INT(SUMIFS(Cortes[importe],Cortes[id_jornada],INDEX(Jornadas[id],ROW()-5),Cortes[id_barbero],LOOKUP($AM$4,Barberos[nombre],Barberos[id]))*(INDEX(Jornadas[comision_barberos],1)/100)))</f>
        <v/>
      </c>
      <c r="AO439" s="21" t="str" cm="1">
        <f t="array" ref="AO439">IF(ISERROR(INDEX(Jornadas[id],ROW()-5)),"",SUMIFS(Cortes[propina],Cortes[id_jornada],INDEX(Jornadas[id],ROW()-5),Cortes[id_barbero],LOOKUP($AM$4,Barberos[nombre],Barberos[id])))</f>
        <v/>
      </c>
      <c r="AP439" s="21" t="str" cm="1">
        <f t="array" ref="AP439">IF(ISERROR(INDEX(Jornadas[id],ROW()-5)),"",SUMIFS(Adelantos[importe],Adelantos[id_jornada],INDEX(Jornadas[id],ROW()-5),Adelantos[id_barbero],LOOKUP($AM$4,Barberos[nombre],Barberos[id])))</f>
        <v/>
      </c>
      <c r="AQ439" s="21" t="str" cm="1">
        <f t="array" ref="AQ439">IF(ISERROR(INDEX(Jornadas[id],ROW()-5)),"",AN439+AO439-AP439)</f>
        <v/>
      </c>
      <c r="AR439" s="2" t="str" cm="1">
        <f t="array" ref="AR439">IF(ISERROR(INDEX(Jornadas[id],ROW()-5)),"",COUNTIFS(_Cortes!$C:$C,INDEX(Jornadas[id],ROW()-5),_Cortes!$B:$B,LOOKUP($AR$4,_Barberos!$B:$B,_Barberos!$A:$A)))</f>
        <v/>
      </c>
      <c r="AS439" s="21" t="str" cm="1">
        <f t="array" ref="AS439">IF(ISERROR(INDEX(Jornadas[id],ROW()-5)),"",INT(SUMIFS(Cortes[importe],Cortes[id_jornada],INDEX(Jornadas[id],ROW()-5),Cortes[id_barbero],LOOKUP($AR$4,Barberos[nombre],Barberos[id]))*(INDEX(Jornadas[comision_barberos],1)/100)))</f>
        <v/>
      </c>
      <c r="AT439" s="21" t="str" cm="1">
        <f t="array" ref="AT439">IF(ISERROR(INDEX(Jornadas[id],ROW()-5)),"",SUMIFS(Cortes[propina],Cortes[id_jornada],INDEX(Jornadas[id],ROW()-5),Cortes[id_barbero],LOOKUP($AR$4,Barberos[nombre],Barberos[id])))</f>
        <v/>
      </c>
      <c r="AU439" s="21" t="str" cm="1">
        <f t="array" ref="AU439">IF(ISERROR(INDEX(Jornadas[id],ROW()-5)),"",SUMIFS(Adelantos[importe],Adelantos[id_jornada],INDEX(Jornadas[id],ROW()-5),Adelantos[id_barbero],LOOKUP($AR$4,Barberos[nombre],Barberos[id])))</f>
        <v/>
      </c>
      <c r="AV439" s="21" t="str" cm="1">
        <f t="array" ref="AV439">IF(ISERROR(INDEX(Jornadas[id],ROW()-5)),"",AS439+AT439-AU439)</f>
        <v/>
      </c>
    </row>
    <row r="440" spans="1:48" ht="15" hidden="1" customHeight="1" x14ac:dyDescent="0.3">
      <c r="A440" s="53" t="str">
        <f t="shared" si="6"/>
        <v/>
      </c>
      <c r="B440" s="54"/>
      <c r="C440" s="38" t="str" cm="1">
        <f t="array" ref="C440">IF(ISERROR(INDEX(Jornadas[id],ROW()-5)),"",INDEX(Jornadas[fecha],ROW()-5))</f>
        <v/>
      </c>
      <c r="D440" s="1" t="str" cm="1">
        <f t="array" ref="D440">IF(ISERROR(INDEX(Jornadas[id],ROW()-5)),"",COUNTIFS(_Cortes!$C:$C,INDEX(Jornadas[id],ROW()-5),_Cortes!$B:$B,LOOKUP($D$4,_Barberos!$B:$B,_Barberos!$A:$A)))</f>
        <v/>
      </c>
      <c r="E440" s="20" t="str" cm="1">
        <f t="array" ref="E440">IF(ISERROR(INDEX(Jornadas[id],ROW()-5)),"",INT(SUMIFS(Cortes[importe],Cortes[id_jornada],INDEX(Jornadas[id],ROW()-5),Cortes[id_barbero],LOOKUP($D$4,Barberos[nombre],Barberos[id]))*(INDEX(Jornadas[comision_barberos],1)/100)))</f>
        <v/>
      </c>
      <c r="F440" s="20" t="str" cm="1">
        <f t="array" ref="F440">IF(ISERROR(INDEX(Jornadas[id],ROW()-5)),"",SUMIFS(Cortes[propina],Cortes[id_jornada],INDEX(Jornadas[id],ROW()-5),Cortes[id_barbero],LOOKUP($D$4,Barberos[nombre],Barberos[id])))</f>
        <v/>
      </c>
      <c r="G440" s="20" t="str" cm="1">
        <f t="array" ref="G440">IF(ISERROR(INDEX(Jornadas[id],ROW()-5)),"",SUMIFS(Adelantos[importe],Adelantos[id_jornada],INDEX(Jornadas[id],ROW()-5),Adelantos[id_barbero],LOOKUP($D$4,Barberos[nombre],Barberos[id])))</f>
        <v/>
      </c>
      <c r="H440" s="20" t="str" cm="1">
        <f t="array" ref="H440">IF(ISERROR(INDEX(Jornadas[id],ROW()-5)),"",E440+F440-G440)</f>
        <v/>
      </c>
      <c r="I440" s="1" t="str" cm="1">
        <f t="array" ref="I440">IF(ISERROR(INDEX(Jornadas[id],ROW()-5)),"",COUNTIFS(_Cortes!$C:$C,INDEX(Jornadas[id],ROW()-5),_Cortes!$B:$B,LOOKUP($I$4,_Barberos!$B:$B,_Barberos!$A:$A)))</f>
        <v/>
      </c>
      <c r="J440" s="20" t="str" cm="1">
        <f t="array" ref="J440">IF(ISERROR(INDEX(Jornadas[id],ROW()-5)),"",INT(SUMIFS(Cortes[importe],Cortes[id_jornada],INDEX(Jornadas[id],ROW()-5),Cortes[id_barbero],LOOKUP($I$4,Barberos[nombre],Barberos[id]))*(INDEX(Jornadas[comision_barberos],1)/100)))</f>
        <v/>
      </c>
      <c r="K440" s="20" t="str" cm="1">
        <f t="array" ref="K440">IF(ISERROR(INDEX(Jornadas[id],ROW()-5)),"",SUMIFS(Cortes[propina],Cortes[id_jornada],INDEX(Jornadas[id],ROW()-5),Cortes[id_barbero],LOOKUP($I$4,Barberos[nombre],Barberos[id])))</f>
        <v/>
      </c>
      <c r="L440" s="20" t="str" cm="1">
        <f t="array" ref="L440">IF(ISERROR(INDEX(Jornadas[id],ROW()-5)),"",SUMIFS(Adelantos[importe],Adelantos[id_jornada],INDEX(Jornadas[id],ROW()-5),Adelantos[id_barbero],LOOKUP($I$4,Barberos[nombre],Barberos[id])))</f>
        <v/>
      </c>
      <c r="M440" s="20" t="str" cm="1">
        <f t="array" ref="M440">IF(ISERROR(INDEX(Jornadas[id],ROW()-5)),"",J440+K440-L440)</f>
        <v/>
      </c>
      <c r="N440" s="1" t="str" cm="1">
        <f t="array" ref="N440">IF(ISERROR(INDEX(Jornadas[id],ROW()-5)),"",COUNTIFS(_Cortes!$C:$C,INDEX(Jornadas[id],ROW()-5),_Cortes!$B:$B,LOOKUP($N$4,_Barberos!$B:$B,_Barberos!$A:$A)))</f>
        <v/>
      </c>
      <c r="O440" s="20" t="str" cm="1">
        <f t="array" ref="O440">IF(ISERROR(INDEX(Jornadas[id],ROW()-5)),"",INT(SUMIFS(Cortes[importe],Cortes[id_jornada],INDEX(Jornadas[id],ROW()-5),Cortes[id_barbero],LOOKUP($N$4,Barberos[nombre],Barberos[id]))*(INDEX(Jornadas[comision_barberos],1)/100)))</f>
        <v/>
      </c>
      <c r="P440" s="20" t="str" cm="1">
        <f t="array" ref="P440">IF(ISERROR(INDEX(Jornadas[id],ROW()-5)),"",SUMIFS(Cortes[propina],Cortes[id_jornada],INDEX(Jornadas[id],ROW()-5),Cortes[id_barbero],LOOKUP($N$4,Barberos[nombre],Barberos[id])))</f>
        <v/>
      </c>
      <c r="Q440" s="20" t="str" cm="1">
        <f t="array" ref="Q440">IF(ISERROR(INDEX(Jornadas[id],ROW()-5)),"",SUMIFS(Adelantos[importe],Adelantos[id_jornada],INDEX(Jornadas[id],ROW()-5),Adelantos[id_barbero],LOOKUP($N$4,Barberos[nombre],Barberos[id])))</f>
        <v/>
      </c>
      <c r="R440" s="20" t="str" cm="1">
        <f t="array" ref="R440">IF(ISERROR(INDEX(Jornadas[id],ROW()-5)),"",O440+P440-Q440)</f>
        <v/>
      </c>
      <c r="S440" s="1" t="str" cm="1">
        <f t="array" ref="S440">IF(ISERROR(INDEX(Jornadas[id],ROW()-5)),"",COUNTIFS(_Cortes!$C:$C,INDEX(Jornadas[id],ROW()-5),_Cortes!$B:$B,LOOKUP($S$4,_Barberos!$B:$B,_Barberos!$A:$A)))</f>
        <v/>
      </c>
      <c r="T440" s="20" t="str" cm="1">
        <f t="array" ref="T440">IF(ISERROR(INDEX(Jornadas[id],ROW()-5)),"",INT(SUMIFS(Cortes[importe],Cortes[id_jornada],INDEX(Jornadas[id],ROW()-5),Cortes[id_barbero],LOOKUP($S$4,Barberos[nombre],Barberos[id]))*(INDEX(Jornadas[comision_barberos],1)/100)))</f>
        <v/>
      </c>
      <c r="U440" s="20" t="str" cm="1">
        <f t="array" ref="U440">IF(ISERROR(INDEX(Jornadas[id],ROW()-5)),"",SUMIFS(Cortes[propina],Cortes[id_jornada],INDEX(Jornadas[id],ROW()-5),Cortes[id_barbero],LOOKUP($S$4,Barberos[nombre],Barberos[id])))</f>
        <v/>
      </c>
      <c r="V440" s="20" t="str" cm="1">
        <f t="array" ref="V440">IF(ISERROR(INDEX(Jornadas[id],ROW()-5)),"",SUMIFS(Adelantos[importe],Adelantos[id_jornada],INDEX(Jornadas[id],ROW()-5),Adelantos[id_barbero],LOOKUP($S$4,Barberos[nombre],Barberos[id])))</f>
        <v/>
      </c>
      <c r="W440" s="20" t="str" cm="1">
        <f t="array" ref="W440">IF(ISERROR(INDEX(Jornadas[id],ROW()-5)),"",T440+U440-V440)</f>
        <v/>
      </c>
      <c r="X440" s="1" t="str" cm="1">
        <f t="array" ref="X440">IF(ISERROR(INDEX(Jornadas[id],ROW()-5)),"",COUNTIFS(_Cortes!$C:$C,INDEX(Jornadas[id],ROW()-5),_Cortes!$B:$B,LOOKUP($X$4,_Barberos!$B:$B,_Barberos!$A:$A)))</f>
        <v/>
      </c>
      <c r="Y440" s="20" t="str" cm="1">
        <f t="array" ref="Y440">IF(ISERROR(INDEX(Jornadas[id],ROW()-5)),"",INT(SUMIFS(Cortes[importe],Cortes[id_jornada],INDEX(Jornadas[id],ROW()-5),Cortes[id_barbero],LOOKUP($X$4,Barberos[nombre],Barberos[id]))*(INDEX(Jornadas[comision_barberos],1)/100)))</f>
        <v/>
      </c>
      <c r="Z440" s="20" t="str" cm="1">
        <f t="array" ref="Z440">IF(ISERROR(INDEX(Jornadas[id],ROW()-5)),"",SUMIFS(Cortes[propina],Cortes[id_jornada],INDEX(Jornadas[id],ROW()-5),Cortes[id_barbero],LOOKUP($X$4,Barberos[nombre],Barberos[id])))</f>
        <v/>
      </c>
      <c r="AA440" s="20" t="str" cm="1">
        <f t="array" ref="AA440">IF(ISERROR(INDEX(Jornadas[id],ROW()-5)),"",SUMIFS(Adelantos[importe],Adelantos[id_jornada],INDEX(Jornadas[id],ROW()-5),Adelantos[id_barbero],LOOKUP($X$4,Barberos[nombre],Barberos[id])))</f>
        <v/>
      </c>
      <c r="AB440" s="20" t="str" cm="1">
        <f t="array" ref="AB440">IF(ISERROR(INDEX(Jornadas[id],ROW()-5)),"",Y440+Z440-AA440)</f>
        <v/>
      </c>
      <c r="AC440" s="1" t="str" cm="1">
        <f t="array" ref="AC440">IF(ISERROR(INDEX(Jornadas[id],ROW()-5)),"",COUNTIFS(_Cortes!$C:$C,INDEX(Jornadas[id],ROW()-5),_Cortes!$B:$B,LOOKUP($AC$4,_Barberos!$B:$B,_Barberos!$A:$A)))</f>
        <v/>
      </c>
      <c r="AD440" s="20" t="str" cm="1">
        <f t="array" ref="AD440">IF(ISERROR(INDEX(Jornadas[id],ROW()-5)),"",INT(SUMIFS(Cortes[importe],Cortes[id_jornada],INDEX(Jornadas[id],ROW()-5),Cortes[id_barbero],LOOKUP($AC$4,Barberos[nombre],Barberos[id]))*(INDEX(Jornadas[comision_barberos],1)/100)))</f>
        <v/>
      </c>
      <c r="AE440" s="20" t="str" cm="1">
        <f t="array" ref="AE440">IF(ISERROR(INDEX(Jornadas[id],ROW()-5)),"",SUMIFS(Cortes[propina],Cortes[id_jornada],INDEX(Jornadas[id],ROW()-5),Cortes[id_barbero],LOOKUP($AC$4,Barberos[nombre],Barberos[id])))</f>
        <v/>
      </c>
      <c r="AF440" s="20" t="str" cm="1">
        <f t="array" ref="AF440">IF(ISERROR(INDEX(Jornadas[id],ROW()-5)),"",SUMIFS(Adelantos[importe],Adelantos[id_jornada],INDEX(Jornadas[id],ROW()-5),Adelantos[id_barbero],LOOKUP($AC$4,Barberos[nombre],Barberos[id])))</f>
        <v/>
      </c>
      <c r="AG440" s="20" t="str" cm="1">
        <f t="array" ref="AG440">IF(ISERROR(INDEX(Jornadas[id],ROW()-5)),"",AD440+AE440-AF440)</f>
        <v/>
      </c>
      <c r="AH440" s="1" t="str" cm="1">
        <f t="array" ref="AH440">IF(ISERROR(INDEX(Jornadas[id],ROW()-5)),"",COUNTIFS(_Cortes!$C:$C,INDEX(Jornadas[id],ROW()-5),_Cortes!$B:$B,LOOKUP($AH$4,_Barberos!$B:$B,_Barberos!$A:$A)))</f>
        <v/>
      </c>
      <c r="AI440" s="20" t="str" cm="1">
        <f t="array" ref="AI440">IF(ISERROR(INDEX(Jornadas[id],ROW()-5)),"",INT(SUMIFS(Cortes[importe],Cortes[id_jornada],INDEX(Jornadas[id],ROW()-5),Cortes[id_barbero],LOOKUP($AH$4,Barberos[nombre],Barberos[id]))*(INDEX(Jornadas[comision_barberos],1)/100)))</f>
        <v/>
      </c>
      <c r="AJ440" s="20" t="str" cm="1">
        <f t="array" ref="AJ440">IF(ISERROR(INDEX(Jornadas[id],ROW()-5)),"",SUMIFS(Cortes[propina],Cortes[id_jornada],INDEX(Jornadas[id],ROW()-5),Cortes[id_barbero],LOOKUP($AH$4,Barberos[nombre],Barberos[id])))</f>
        <v/>
      </c>
      <c r="AK440" s="20" t="str" cm="1">
        <f t="array" ref="AK440">IF(ISERROR(INDEX(Jornadas[id],ROW()-5)),"",SUMIFS(Adelantos[importe],Adelantos[id_jornada],INDEX(Jornadas[id],ROW()-5),Adelantos[id_barbero],LOOKUP($AH$4,Barberos[nombre],Barberos[id])))</f>
        <v/>
      </c>
      <c r="AL440" s="20" t="str" cm="1">
        <f t="array" ref="AL440">IF(ISERROR(INDEX(Jornadas[id],ROW()-5)),"",AI440+AJ440-AK440)</f>
        <v/>
      </c>
      <c r="AM440" s="1" t="str" cm="1">
        <f t="array" ref="AM440">IF(ISERROR(INDEX(Jornadas[id],ROW()-5)),"",COUNTIFS(_Cortes!$C:$C,INDEX(Jornadas[id],ROW()-5),_Cortes!$B:$B,LOOKUP($AM$4,_Barberos!$B:$B,_Barberos!$A:$A)))</f>
        <v/>
      </c>
      <c r="AN440" s="20" t="str" cm="1">
        <f t="array" ref="AN440">IF(ISERROR(INDEX(Jornadas[id],ROW()-5)),"",INT(SUMIFS(Cortes[importe],Cortes[id_jornada],INDEX(Jornadas[id],ROW()-5),Cortes[id_barbero],LOOKUP($AM$4,Barberos[nombre],Barberos[id]))*(INDEX(Jornadas[comision_barberos],1)/100)))</f>
        <v/>
      </c>
      <c r="AO440" s="20" t="str" cm="1">
        <f t="array" ref="AO440">IF(ISERROR(INDEX(Jornadas[id],ROW()-5)),"",SUMIFS(Cortes[propina],Cortes[id_jornada],INDEX(Jornadas[id],ROW()-5),Cortes[id_barbero],LOOKUP($AM$4,Barberos[nombre],Barberos[id])))</f>
        <v/>
      </c>
      <c r="AP440" s="20" t="str" cm="1">
        <f t="array" ref="AP440">IF(ISERROR(INDEX(Jornadas[id],ROW()-5)),"",SUMIFS(Adelantos[importe],Adelantos[id_jornada],INDEX(Jornadas[id],ROW()-5),Adelantos[id_barbero],LOOKUP($AM$4,Barberos[nombre],Barberos[id])))</f>
        <v/>
      </c>
      <c r="AQ440" s="20" t="str" cm="1">
        <f t="array" ref="AQ440">IF(ISERROR(INDEX(Jornadas[id],ROW()-5)),"",AN440+AO440-AP440)</f>
        <v/>
      </c>
      <c r="AR440" s="1" t="str" cm="1">
        <f t="array" ref="AR440">IF(ISERROR(INDEX(Jornadas[id],ROW()-5)),"",COUNTIFS(_Cortes!$C:$C,INDEX(Jornadas[id],ROW()-5),_Cortes!$B:$B,LOOKUP($AR$4,_Barberos!$B:$B,_Barberos!$A:$A)))</f>
        <v/>
      </c>
      <c r="AS440" s="20" t="str" cm="1">
        <f t="array" ref="AS440">IF(ISERROR(INDEX(Jornadas[id],ROW()-5)),"",INT(SUMIFS(Cortes[importe],Cortes[id_jornada],INDEX(Jornadas[id],ROW()-5),Cortes[id_barbero],LOOKUP($AR$4,Barberos[nombre],Barberos[id]))*(INDEX(Jornadas[comision_barberos],1)/100)))</f>
        <v/>
      </c>
      <c r="AT440" s="20" t="str" cm="1">
        <f t="array" ref="AT440">IF(ISERROR(INDEX(Jornadas[id],ROW()-5)),"",SUMIFS(Cortes[propina],Cortes[id_jornada],INDEX(Jornadas[id],ROW()-5),Cortes[id_barbero],LOOKUP($AR$4,Barberos[nombre],Barberos[id])))</f>
        <v/>
      </c>
      <c r="AU440" s="20" t="str" cm="1">
        <f t="array" ref="AU440">IF(ISERROR(INDEX(Jornadas[id],ROW()-5)),"",SUMIFS(Adelantos[importe],Adelantos[id_jornada],INDEX(Jornadas[id],ROW()-5),Adelantos[id_barbero],LOOKUP($AR$4,Barberos[nombre],Barberos[id])))</f>
        <v/>
      </c>
      <c r="AV440" s="20" t="str" cm="1">
        <f t="array" ref="AV440">IF(ISERROR(INDEX(Jornadas[id],ROW()-5)),"",AS440+AT440-AU440)</f>
        <v/>
      </c>
    </row>
    <row r="441" spans="1:48" ht="15" hidden="1" customHeight="1" x14ac:dyDescent="0.3">
      <c r="A441" s="51" t="str">
        <f t="shared" si="6"/>
        <v/>
      </c>
      <c r="B441" s="52"/>
      <c r="C441" s="36" t="str" cm="1">
        <f t="array" ref="C441">IF(ISERROR(INDEX(Jornadas[id],ROW()-5)),"",INDEX(Jornadas[fecha],ROW()-5))</f>
        <v/>
      </c>
      <c r="D441" s="2" t="str" cm="1">
        <f t="array" ref="D441">IF(ISERROR(INDEX(Jornadas[id],ROW()-5)),"",COUNTIFS(_Cortes!$C:$C,INDEX(Jornadas[id],ROW()-5),_Cortes!$B:$B,LOOKUP($D$4,_Barberos!$B:$B,_Barberos!$A:$A)))</f>
        <v/>
      </c>
      <c r="E441" s="21" t="str" cm="1">
        <f t="array" ref="E441">IF(ISERROR(INDEX(Jornadas[id],ROW()-5)),"",INT(SUMIFS(Cortes[importe],Cortes[id_jornada],INDEX(Jornadas[id],ROW()-5),Cortes[id_barbero],LOOKUP($D$4,Barberos[nombre],Barberos[id]))*(INDEX(Jornadas[comision_barberos],1)/100)))</f>
        <v/>
      </c>
      <c r="F441" s="21" t="str" cm="1">
        <f t="array" ref="F441">IF(ISERROR(INDEX(Jornadas[id],ROW()-5)),"",SUMIFS(Cortes[propina],Cortes[id_jornada],INDEX(Jornadas[id],ROW()-5),Cortes[id_barbero],LOOKUP($D$4,Barberos[nombre],Barberos[id])))</f>
        <v/>
      </c>
      <c r="G441" s="21" t="str" cm="1">
        <f t="array" ref="G441">IF(ISERROR(INDEX(Jornadas[id],ROW()-5)),"",SUMIFS(Adelantos[importe],Adelantos[id_jornada],INDEX(Jornadas[id],ROW()-5),Adelantos[id_barbero],LOOKUP($D$4,Barberos[nombre],Barberos[id])))</f>
        <v/>
      </c>
      <c r="H441" s="21" t="str" cm="1">
        <f t="array" ref="H441">IF(ISERROR(INDEX(Jornadas[id],ROW()-5)),"",E441+F441-G441)</f>
        <v/>
      </c>
      <c r="I441" s="2" t="str" cm="1">
        <f t="array" ref="I441">IF(ISERROR(INDEX(Jornadas[id],ROW()-5)),"",COUNTIFS(_Cortes!$C:$C,INDEX(Jornadas[id],ROW()-5),_Cortes!$B:$B,LOOKUP($I$4,_Barberos!$B:$B,_Barberos!$A:$A)))</f>
        <v/>
      </c>
      <c r="J441" s="21" t="str" cm="1">
        <f t="array" ref="J441">IF(ISERROR(INDEX(Jornadas[id],ROW()-5)),"",INT(SUMIFS(Cortes[importe],Cortes[id_jornada],INDEX(Jornadas[id],ROW()-5),Cortes[id_barbero],LOOKUP($I$4,Barberos[nombre],Barberos[id]))*(INDEX(Jornadas[comision_barberos],1)/100)))</f>
        <v/>
      </c>
      <c r="K441" s="21" t="str" cm="1">
        <f t="array" ref="K441">IF(ISERROR(INDEX(Jornadas[id],ROW()-5)),"",SUMIFS(Cortes[propina],Cortes[id_jornada],INDEX(Jornadas[id],ROW()-5),Cortes[id_barbero],LOOKUP($I$4,Barberos[nombre],Barberos[id])))</f>
        <v/>
      </c>
      <c r="L441" s="21" t="str" cm="1">
        <f t="array" ref="L441">IF(ISERROR(INDEX(Jornadas[id],ROW()-5)),"",SUMIFS(Adelantos[importe],Adelantos[id_jornada],INDEX(Jornadas[id],ROW()-5),Adelantos[id_barbero],LOOKUP($I$4,Barberos[nombre],Barberos[id])))</f>
        <v/>
      </c>
      <c r="M441" s="21" t="str" cm="1">
        <f t="array" ref="M441">IF(ISERROR(INDEX(Jornadas[id],ROW()-5)),"",J441+K441-L441)</f>
        <v/>
      </c>
      <c r="N441" s="2" t="str" cm="1">
        <f t="array" ref="N441">IF(ISERROR(INDEX(Jornadas[id],ROW()-5)),"",COUNTIFS(_Cortes!$C:$C,INDEX(Jornadas[id],ROW()-5),_Cortes!$B:$B,LOOKUP($N$4,_Barberos!$B:$B,_Barberos!$A:$A)))</f>
        <v/>
      </c>
      <c r="O441" s="21" t="str" cm="1">
        <f t="array" ref="O441">IF(ISERROR(INDEX(Jornadas[id],ROW()-5)),"",INT(SUMIFS(Cortes[importe],Cortes[id_jornada],INDEX(Jornadas[id],ROW()-5),Cortes[id_barbero],LOOKUP($N$4,Barberos[nombre],Barberos[id]))*(INDEX(Jornadas[comision_barberos],1)/100)))</f>
        <v/>
      </c>
      <c r="P441" s="21" t="str" cm="1">
        <f t="array" ref="P441">IF(ISERROR(INDEX(Jornadas[id],ROW()-5)),"",SUMIFS(Cortes[propina],Cortes[id_jornada],INDEX(Jornadas[id],ROW()-5),Cortes[id_barbero],LOOKUP($N$4,Barberos[nombre],Barberos[id])))</f>
        <v/>
      </c>
      <c r="Q441" s="21" t="str" cm="1">
        <f t="array" ref="Q441">IF(ISERROR(INDEX(Jornadas[id],ROW()-5)),"",SUMIFS(Adelantos[importe],Adelantos[id_jornada],INDEX(Jornadas[id],ROW()-5),Adelantos[id_barbero],LOOKUP($N$4,Barberos[nombre],Barberos[id])))</f>
        <v/>
      </c>
      <c r="R441" s="21" t="str" cm="1">
        <f t="array" ref="R441">IF(ISERROR(INDEX(Jornadas[id],ROW()-5)),"",O441+P441-Q441)</f>
        <v/>
      </c>
      <c r="S441" s="2" t="str" cm="1">
        <f t="array" ref="S441">IF(ISERROR(INDEX(Jornadas[id],ROW()-5)),"",COUNTIFS(_Cortes!$C:$C,INDEX(Jornadas[id],ROW()-5),_Cortes!$B:$B,LOOKUP($S$4,_Barberos!$B:$B,_Barberos!$A:$A)))</f>
        <v/>
      </c>
      <c r="T441" s="21" t="str" cm="1">
        <f t="array" ref="T441">IF(ISERROR(INDEX(Jornadas[id],ROW()-5)),"",INT(SUMIFS(Cortes[importe],Cortes[id_jornada],INDEX(Jornadas[id],ROW()-5),Cortes[id_barbero],LOOKUP($S$4,Barberos[nombre],Barberos[id]))*(INDEX(Jornadas[comision_barberos],1)/100)))</f>
        <v/>
      </c>
      <c r="U441" s="21" t="str" cm="1">
        <f t="array" ref="U441">IF(ISERROR(INDEX(Jornadas[id],ROW()-5)),"",SUMIFS(Cortes[propina],Cortes[id_jornada],INDEX(Jornadas[id],ROW()-5),Cortes[id_barbero],LOOKUP($S$4,Barberos[nombre],Barberos[id])))</f>
        <v/>
      </c>
      <c r="V441" s="21" t="str" cm="1">
        <f t="array" ref="V441">IF(ISERROR(INDEX(Jornadas[id],ROW()-5)),"",SUMIFS(Adelantos[importe],Adelantos[id_jornada],INDEX(Jornadas[id],ROW()-5),Adelantos[id_barbero],LOOKUP($S$4,Barberos[nombre],Barberos[id])))</f>
        <v/>
      </c>
      <c r="W441" s="21" t="str" cm="1">
        <f t="array" ref="W441">IF(ISERROR(INDEX(Jornadas[id],ROW()-5)),"",T441+U441-V441)</f>
        <v/>
      </c>
      <c r="X441" s="2" t="str" cm="1">
        <f t="array" ref="X441">IF(ISERROR(INDEX(Jornadas[id],ROW()-5)),"",COUNTIFS(_Cortes!$C:$C,INDEX(Jornadas[id],ROW()-5),_Cortes!$B:$B,LOOKUP($X$4,_Barberos!$B:$B,_Barberos!$A:$A)))</f>
        <v/>
      </c>
      <c r="Y441" s="21" t="str" cm="1">
        <f t="array" ref="Y441">IF(ISERROR(INDEX(Jornadas[id],ROW()-5)),"",INT(SUMIFS(Cortes[importe],Cortes[id_jornada],INDEX(Jornadas[id],ROW()-5),Cortes[id_barbero],LOOKUP($X$4,Barberos[nombre],Barberos[id]))*(INDEX(Jornadas[comision_barberos],1)/100)))</f>
        <v/>
      </c>
      <c r="Z441" s="21" t="str" cm="1">
        <f t="array" ref="Z441">IF(ISERROR(INDEX(Jornadas[id],ROW()-5)),"",SUMIFS(Cortes[propina],Cortes[id_jornada],INDEX(Jornadas[id],ROW()-5),Cortes[id_barbero],LOOKUP($X$4,Barberos[nombre],Barberos[id])))</f>
        <v/>
      </c>
      <c r="AA441" s="21" t="str" cm="1">
        <f t="array" ref="AA441">IF(ISERROR(INDEX(Jornadas[id],ROW()-5)),"",SUMIFS(Adelantos[importe],Adelantos[id_jornada],INDEX(Jornadas[id],ROW()-5),Adelantos[id_barbero],LOOKUP($X$4,Barberos[nombre],Barberos[id])))</f>
        <v/>
      </c>
      <c r="AB441" s="21" t="str" cm="1">
        <f t="array" ref="AB441">IF(ISERROR(INDEX(Jornadas[id],ROW()-5)),"",Y441+Z441-AA441)</f>
        <v/>
      </c>
      <c r="AC441" s="2" t="str" cm="1">
        <f t="array" ref="AC441">IF(ISERROR(INDEX(Jornadas[id],ROW()-5)),"",COUNTIFS(_Cortes!$C:$C,INDEX(Jornadas[id],ROW()-5),_Cortes!$B:$B,LOOKUP($AC$4,_Barberos!$B:$B,_Barberos!$A:$A)))</f>
        <v/>
      </c>
      <c r="AD441" s="21" t="str" cm="1">
        <f t="array" ref="AD441">IF(ISERROR(INDEX(Jornadas[id],ROW()-5)),"",INT(SUMIFS(Cortes[importe],Cortes[id_jornada],INDEX(Jornadas[id],ROW()-5),Cortes[id_barbero],LOOKUP($AC$4,Barberos[nombre],Barberos[id]))*(INDEX(Jornadas[comision_barberos],1)/100)))</f>
        <v/>
      </c>
      <c r="AE441" s="21" t="str" cm="1">
        <f t="array" ref="AE441">IF(ISERROR(INDEX(Jornadas[id],ROW()-5)),"",SUMIFS(Cortes[propina],Cortes[id_jornada],INDEX(Jornadas[id],ROW()-5),Cortes[id_barbero],LOOKUP($AC$4,Barberos[nombre],Barberos[id])))</f>
        <v/>
      </c>
      <c r="AF441" s="21" t="str" cm="1">
        <f t="array" ref="AF441">IF(ISERROR(INDEX(Jornadas[id],ROW()-5)),"",SUMIFS(Adelantos[importe],Adelantos[id_jornada],INDEX(Jornadas[id],ROW()-5),Adelantos[id_barbero],LOOKUP($AC$4,Barberos[nombre],Barberos[id])))</f>
        <v/>
      </c>
      <c r="AG441" s="21" t="str" cm="1">
        <f t="array" ref="AG441">IF(ISERROR(INDEX(Jornadas[id],ROW()-5)),"",AD441+AE441-AF441)</f>
        <v/>
      </c>
      <c r="AH441" s="2" t="str" cm="1">
        <f t="array" ref="AH441">IF(ISERROR(INDEX(Jornadas[id],ROW()-5)),"",COUNTIFS(_Cortes!$C:$C,INDEX(Jornadas[id],ROW()-5),_Cortes!$B:$B,LOOKUP($AH$4,_Barberos!$B:$B,_Barberos!$A:$A)))</f>
        <v/>
      </c>
      <c r="AI441" s="21" t="str" cm="1">
        <f t="array" ref="AI441">IF(ISERROR(INDEX(Jornadas[id],ROW()-5)),"",INT(SUMIFS(Cortes[importe],Cortes[id_jornada],INDEX(Jornadas[id],ROW()-5),Cortes[id_barbero],LOOKUP($AH$4,Barberos[nombre],Barberos[id]))*(INDEX(Jornadas[comision_barberos],1)/100)))</f>
        <v/>
      </c>
      <c r="AJ441" s="21" t="str" cm="1">
        <f t="array" ref="AJ441">IF(ISERROR(INDEX(Jornadas[id],ROW()-5)),"",SUMIFS(Cortes[propina],Cortes[id_jornada],INDEX(Jornadas[id],ROW()-5),Cortes[id_barbero],LOOKUP($AH$4,Barberos[nombre],Barberos[id])))</f>
        <v/>
      </c>
      <c r="AK441" s="21" t="str" cm="1">
        <f t="array" ref="AK441">IF(ISERROR(INDEX(Jornadas[id],ROW()-5)),"",SUMIFS(Adelantos[importe],Adelantos[id_jornada],INDEX(Jornadas[id],ROW()-5),Adelantos[id_barbero],LOOKUP($AH$4,Barberos[nombre],Barberos[id])))</f>
        <v/>
      </c>
      <c r="AL441" s="21" t="str" cm="1">
        <f t="array" ref="AL441">IF(ISERROR(INDEX(Jornadas[id],ROW()-5)),"",AI441+AJ441-AK441)</f>
        <v/>
      </c>
      <c r="AM441" s="2" t="str" cm="1">
        <f t="array" ref="AM441">IF(ISERROR(INDEX(Jornadas[id],ROW()-5)),"",COUNTIFS(_Cortes!$C:$C,INDEX(Jornadas[id],ROW()-5),_Cortes!$B:$B,LOOKUP($AM$4,_Barberos!$B:$B,_Barberos!$A:$A)))</f>
        <v/>
      </c>
      <c r="AN441" s="21" t="str" cm="1">
        <f t="array" ref="AN441">IF(ISERROR(INDEX(Jornadas[id],ROW()-5)),"",INT(SUMIFS(Cortes[importe],Cortes[id_jornada],INDEX(Jornadas[id],ROW()-5),Cortes[id_barbero],LOOKUP($AM$4,Barberos[nombre],Barberos[id]))*(INDEX(Jornadas[comision_barberos],1)/100)))</f>
        <v/>
      </c>
      <c r="AO441" s="21" t="str" cm="1">
        <f t="array" ref="AO441">IF(ISERROR(INDEX(Jornadas[id],ROW()-5)),"",SUMIFS(Cortes[propina],Cortes[id_jornada],INDEX(Jornadas[id],ROW()-5),Cortes[id_barbero],LOOKUP($AM$4,Barberos[nombre],Barberos[id])))</f>
        <v/>
      </c>
      <c r="AP441" s="21" t="str" cm="1">
        <f t="array" ref="AP441">IF(ISERROR(INDEX(Jornadas[id],ROW()-5)),"",SUMIFS(Adelantos[importe],Adelantos[id_jornada],INDEX(Jornadas[id],ROW()-5),Adelantos[id_barbero],LOOKUP($AM$4,Barberos[nombre],Barberos[id])))</f>
        <v/>
      </c>
      <c r="AQ441" s="21" t="str" cm="1">
        <f t="array" ref="AQ441">IF(ISERROR(INDEX(Jornadas[id],ROW()-5)),"",AN441+AO441-AP441)</f>
        <v/>
      </c>
      <c r="AR441" s="2" t="str" cm="1">
        <f t="array" ref="AR441">IF(ISERROR(INDEX(Jornadas[id],ROW()-5)),"",COUNTIFS(_Cortes!$C:$C,INDEX(Jornadas[id],ROW()-5),_Cortes!$B:$B,LOOKUP($AR$4,_Barberos!$B:$B,_Barberos!$A:$A)))</f>
        <v/>
      </c>
      <c r="AS441" s="21" t="str" cm="1">
        <f t="array" ref="AS441">IF(ISERROR(INDEX(Jornadas[id],ROW()-5)),"",INT(SUMIFS(Cortes[importe],Cortes[id_jornada],INDEX(Jornadas[id],ROW()-5),Cortes[id_barbero],LOOKUP($AR$4,Barberos[nombre],Barberos[id]))*(INDEX(Jornadas[comision_barberos],1)/100)))</f>
        <v/>
      </c>
      <c r="AT441" s="21" t="str" cm="1">
        <f t="array" ref="AT441">IF(ISERROR(INDEX(Jornadas[id],ROW()-5)),"",SUMIFS(Cortes[propina],Cortes[id_jornada],INDEX(Jornadas[id],ROW()-5),Cortes[id_barbero],LOOKUP($AR$4,Barberos[nombre],Barberos[id])))</f>
        <v/>
      </c>
      <c r="AU441" s="21" t="str" cm="1">
        <f t="array" ref="AU441">IF(ISERROR(INDEX(Jornadas[id],ROW()-5)),"",SUMIFS(Adelantos[importe],Adelantos[id_jornada],INDEX(Jornadas[id],ROW()-5),Adelantos[id_barbero],LOOKUP($AR$4,Barberos[nombre],Barberos[id])))</f>
        <v/>
      </c>
      <c r="AV441" s="21" t="str" cm="1">
        <f t="array" ref="AV441">IF(ISERROR(INDEX(Jornadas[id],ROW()-5)),"",AS441+AT441-AU441)</f>
        <v/>
      </c>
    </row>
    <row r="442" spans="1:48" ht="15" hidden="1" customHeight="1" x14ac:dyDescent="0.3">
      <c r="A442" s="53" t="str">
        <f t="shared" si="6"/>
        <v/>
      </c>
      <c r="B442" s="54"/>
      <c r="C442" s="38" t="str" cm="1">
        <f t="array" ref="C442">IF(ISERROR(INDEX(Jornadas[id],ROW()-5)),"",INDEX(Jornadas[fecha],ROW()-5))</f>
        <v/>
      </c>
      <c r="D442" s="1" t="str" cm="1">
        <f t="array" ref="D442">IF(ISERROR(INDEX(Jornadas[id],ROW()-5)),"",COUNTIFS(_Cortes!$C:$C,INDEX(Jornadas[id],ROW()-5),_Cortes!$B:$B,LOOKUP($D$4,_Barberos!$B:$B,_Barberos!$A:$A)))</f>
        <v/>
      </c>
      <c r="E442" s="20" t="str" cm="1">
        <f t="array" ref="E442">IF(ISERROR(INDEX(Jornadas[id],ROW()-5)),"",INT(SUMIFS(Cortes[importe],Cortes[id_jornada],INDEX(Jornadas[id],ROW()-5),Cortes[id_barbero],LOOKUP($D$4,Barberos[nombre],Barberos[id]))*(INDEX(Jornadas[comision_barberos],1)/100)))</f>
        <v/>
      </c>
      <c r="F442" s="20" t="str" cm="1">
        <f t="array" ref="F442">IF(ISERROR(INDEX(Jornadas[id],ROW()-5)),"",SUMIFS(Cortes[propina],Cortes[id_jornada],INDEX(Jornadas[id],ROW()-5),Cortes[id_barbero],LOOKUP($D$4,Barberos[nombre],Barberos[id])))</f>
        <v/>
      </c>
      <c r="G442" s="20" t="str" cm="1">
        <f t="array" ref="G442">IF(ISERROR(INDEX(Jornadas[id],ROW()-5)),"",SUMIFS(Adelantos[importe],Adelantos[id_jornada],INDEX(Jornadas[id],ROW()-5),Adelantos[id_barbero],LOOKUP($D$4,Barberos[nombre],Barberos[id])))</f>
        <v/>
      </c>
      <c r="H442" s="20" t="str" cm="1">
        <f t="array" ref="H442">IF(ISERROR(INDEX(Jornadas[id],ROW()-5)),"",E442+F442-G442)</f>
        <v/>
      </c>
      <c r="I442" s="1" t="str" cm="1">
        <f t="array" ref="I442">IF(ISERROR(INDEX(Jornadas[id],ROW()-5)),"",COUNTIFS(_Cortes!$C:$C,INDEX(Jornadas[id],ROW()-5),_Cortes!$B:$B,LOOKUP($I$4,_Barberos!$B:$B,_Barberos!$A:$A)))</f>
        <v/>
      </c>
      <c r="J442" s="20" t="str" cm="1">
        <f t="array" ref="J442">IF(ISERROR(INDEX(Jornadas[id],ROW()-5)),"",INT(SUMIFS(Cortes[importe],Cortes[id_jornada],INDEX(Jornadas[id],ROW()-5),Cortes[id_barbero],LOOKUP($I$4,Barberos[nombre],Barberos[id]))*(INDEX(Jornadas[comision_barberos],1)/100)))</f>
        <v/>
      </c>
      <c r="K442" s="20" t="str" cm="1">
        <f t="array" ref="K442">IF(ISERROR(INDEX(Jornadas[id],ROW()-5)),"",SUMIFS(Cortes[propina],Cortes[id_jornada],INDEX(Jornadas[id],ROW()-5),Cortes[id_barbero],LOOKUP($I$4,Barberos[nombre],Barberos[id])))</f>
        <v/>
      </c>
      <c r="L442" s="20" t="str" cm="1">
        <f t="array" ref="L442">IF(ISERROR(INDEX(Jornadas[id],ROW()-5)),"",SUMIFS(Adelantos[importe],Adelantos[id_jornada],INDEX(Jornadas[id],ROW()-5),Adelantos[id_barbero],LOOKUP($I$4,Barberos[nombre],Barberos[id])))</f>
        <v/>
      </c>
      <c r="M442" s="20" t="str" cm="1">
        <f t="array" ref="M442">IF(ISERROR(INDEX(Jornadas[id],ROW()-5)),"",J442+K442-L442)</f>
        <v/>
      </c>
      <c r="N442" s="1" t="str" cm="1">
        <f t="array" ref="N442">IF(ISERROR(INDEX(Jornadas[id],ROW()-5)),"",COUNTIFS(_Cortes!$C:$C,INDEX(Jornadas[id],ROW()-5),_Cortes!$B:$B,LOOKUP($N$4,_Barberos!$B:$B,_Barberos!$A:$A)))</f>
        <v/>
      </c>
      <c r="O442" s="20" t="str" cm="1">
        <f t="array" ref="O442">IF(ISERROR(INDEX(Jornadas[id],ROW()-5)),"",INT(SUMIFS(Cortes[importe],Cortes[id_jornada],INDEX(Jornadas[id],ROW()-5),Cortes[id_barbero],LOOKUP($N$4,Barberos[nombre],Barberos[id]))*(INDEX(Jornadas[comision_barberos],1)/100)))</f>
        <v/>
      </c>
      <c r="P442" s="20" t="str" cm="1">
        <f t="array" ref="P442">IF(ISERROR(INDEX(Jornadas[id],ROW()-5)),"",SUMIFS(Cortes[propina],Cortes[id_jornada],INDEX(Jornadas[id],ROW()-5),Cortes[id_barbero],LOOKUP($N$4,Barberos[nombre],Barberos[id])))</f>
        <v/>
      </c>
      <c r="Q442" s="20" t="str" cm="1">
        <f t="array" ref="Q442">IF(ISERROR(INDEX(Jornadas[id],ROW()-5)),"",SUMIFS(Adelantos[importe],Adelantos[id_jornada],INDEX(Jornadas[id],ROW()-5),Adelantos[id_barbero],LOOKUP($N$4,Barberos[nombre],Barberos[id])))</f>
        <v/>
      </c>
      <c r="R442" s="20" t="str" cm="1">
        <f t="array" ref="R442">IF(ISERROR(INDEX(Jornadas[id],ROW()-5)),"",O442+P442-Q442)</f>
        <v/>
      </c>
      <c r="S442" s="1" t="str" cm="1">
        <f t="array" ref="S442">IF(ISERROR(INDEX(Jornadas[id],ROW()-5)),"",COUNTIFS(_Cortes!$C:$C,INDEX(Jornadas[id],ROW()-5),_Cortes!$B:$B,LOOKUP($S$4,_Barberos!$B:$B,_Barberos!$A:$A)))</f>
        <v/>
      </c>
      <c r="T442" s="20" t="str" cm="1">
        <f t="array" ref="T442">IF(ISERROR(INDEX(Jornadas[id],ROW()-5)),"",INT(SUMIFS(Cortes[importe],Cortes[id_jornada],INDEX(Jornadas[id],ROW()-5),Cortes[id_barbero],LOOKUP($S$4,Barberos[nombre],Barberos[id]))*(INDEX(Jornadas[comision_barberos],1)/100)))</f>
        <v/>
      </c>
      <c r="U442" s="20" t="str" cm="1">
        <f t="array" ref="U442">IF(ISERROR(INDEX(Jornadas[id],ROW()-5)),"",SUMIFS(Cortes[propina],Cortes[id_jornada],INDEX(Jornadas[id],ROW()-5),Cortes[id_barbero],LOOKUP($S$4,Barberos[nombre],Barberos[id])))</f>
        <v/>
      </c>
      <c r="V442" s="20" t="str" cm="1">
        <f t="array" ref="V442">IF(ISERROR(INDEX(Jornadas[id],ROW()-5)),"",SUMIFS(Adelantos[importe],Adelantos[id_jornada],INDEX(Jornadas[id],ROW()-5),Adelantos[id_barbero],LOOKUP($S$4,Barberos[nombre],Barberos[id])))</f>
        <v/>
      </c>
      <c r="W442" s="20" t="str" cm="1">
        <f t="array" ref="W442">IF(ISERROR(INDEX(Jornadas[id],ROW()-5)),"",T442+U442-V442)</f>
        <v/>
      </c>
      <c r="X442" s="1" t="str" cm="1">
        <f t="array" ref="X442">IF(ISERROR(INDEX(Jornadas[id],ROW()-5)),"",COUNTIFS(_Cortes!$C:$C,INDEX(Jornadas[id],ROW()-5),_Cortes!$B:$B,LOOKUP($X$4,_Barberos!$B:$B,_Barberos!$A:$A)))</f>
        <v/>
      </c>
      <c r="Y442" s="20" t="str" cm="1">
        <f t="array" ref="Y442">IF(ISERROR(INDEX(Jornadas[id],ROW()-5)),"",INT(SUMIFS(Cortes[importe],Cortes[id_jornada],INDEX(Jornadas[id],ROW()-5),Cortes[id_barbero],LOOKUP($X$4,Barberos[nombre],Barberos[id]))*(INDEX(Jornadas[comision_barberos],1)/100)))</f>
        <v/>
      </c>
      <c r="Z442" s="20" t="str" cm="1">
        <f t="array" ref="Z442">IF(ISERROR(INDEX(Jornadas[id],ROW()-5)),"",SUMIFS(Cortes[propina],Cortes[id_jornada],INDEX(Jornadas[id],ROW()-5),Cortes[id_barbero],LOOKUP($X$4,Barberos[nombre],Barberos[id])))</f>
        <v/>
      </c>
      <c r="AA442" s="20" t="str" cm="1">
        <f t="array" ref="AA442">IF(ISERROR(INDEX(Jornadas[id],ROW()-5)),"",SUMIFS(Adelantos[importe],Adelantos[id_jornada],INDEX(Jornadas[id],ROW()-5),Adelantos[id_barbero],LOOKUP($X$4,Barberos[nombre],Barberos[id])))</f>
        <v/>
      </c>
      <c r="AB442" s="20" t="str" cm="1">
        <f t="array" ref="AB442">IF(ISERROR(INDEX(Jornadas[id],ROW()-5)),"",Y442+Z442-AA442)</f>
        <v/>
      </c>
      <c r="AC442" s="1" t="str" cm="1">
        <f t="array" ref="AC442">IF(ISERROR(INDEX(Jornadas[id],ROW()-5)),"",COUNTIFS(_Cortes!$C:$C,INDEX(Jornadas[id],ROW()-5),_Cortes!$B:$B,LOOKUP($AC$4,_Barberos!$B:$B,_Barberos!$A:$A)))</f>
        <v/>
      </c>
      <c r="AD442" s="20" t="str" cm="1">
        <f t="array" ref="AD442">IF(ISERROR(INDEX(Jornadas[id],ROW()-5)),"",INT(SUMIFS(Cortes[importe],Cortes[id_jornada],INDEX(Jornadas[id],ROW()-5),Cortes[id_barbero],LOOKUP($AC$4,Barberos[nombre],Barberos[id]))*(INDEX(Jornadas[comision_barberos],1)/100)))</f>
        <v/>
      </c>
      <c r="AE442" s="20" t="str" cm="1">
        <f t="array" ref="AE442">IF(ISERROR(INDEX(Jornadas[id],ROW()-5)),"",SUMIFS(Cortes[propina],Cortes[id_jornada],INDEX(Jornadas[id],ROW()-5),Cortes[id_barbero],LOOKUP($AC$4,Barberos[nombre],Barberos[id])))</f>
        <v/>
      </c>
      <c r="AF442" s="20" t="str" cm="1">
        <f t="array" ref="AF442">IF(ISERROR(INDEX(Jornadas[id],ROW()-5)),"",SUMIFS(Adelantos[importe],Adelantos[id_jornada],INDEX(Jornadas[id],ROW()-5),Adelantos[id_barbero],LOOKUP($AC$4,Barberos[nombre],Barberos[id])))</f>
        <v/>
      </c>
      <c r="AG442" s="20" t="str" cm="1">
        <f t="array" ref="AG442">IF(ISERROR(INDEX(Jornadas[id],ROW()-5)),"",AD442+AE442-AF442)</f>
        <v/>
      </c>
      <c r="AH442" s="1" t="str" cm="1">
        <f t="array" ref="AH442">IF(ISERROR(INDEX(Jornadas[id],ROW()-5)),"",COUNTIFS(_Cortes!$C:$C,INDEX(Jornadas[id],ROW()-5),_Cortes!$B:$B,LOOKUP($AH$4,_Barberos!$B:$B,_Barberos!$A:$A)))</f>
        <v/>
      </c>
      <c r="AI442" s="20" t="str" cm="1">
        <f t="array" ref="AI442">IF(ISERROR(INDEX(Jornadas[id],ROW()-5)),"",INT(SUMIFS(Cortes[importe],Cortes[id_jornada],INDEX(Jornadas[id],ROW()-5),Cortes[id_barbero],LOOKUP($AH$4,Barberos[nombre],Barberos[id]))*(INDEX(Jornadas[comision_barberos],1)/100)))</f>
        <v/>
      </c>
      <c r="AJ442" s="20" t="str" cm="1">
        <f t="array" ref="AJ442">IF(ISERROR(INDEX(Jornadas[id],ROW()-5)),"",SUMIFS(Cortes[propina],Cortes[id_jornada],INDEX(Jornadas[id],ROW()-5),Cortes[id_barbero],LOOKUP($AH$4,Barberos[nombre],Barberos[id])))</f>
        <v/>
      </c>
      <c r="AK442" s="20" t="str" cm="1">
        <f t="array" ref="AK442">IF(ISERROR(INDEX(Jornadas[id],ROW()-5)),"",SUMIFS(Adelantos[importe],Adelantos[id_jornada],INDEX(Jornadas[id],ROW()-5),Adelantos[id_barbero],LOOKUP($AH$4,Barberos[nombre],Barberos[id])))</f>
        <v/>
      </c>
      <c r="AL442" s="20" t="str" cm="1">
        <f t="array" ref="AL442">IF(ISERROR(INDEX(Jornadas[id],ROW()-5)),"",AI442+AJ442-AK442)</f>
        <v/>
      </c>
      <c r="AM442" s="1" t="str" cm="1">
        <f t="array" ref="AM442">IF(ISERROR(INDEX(Jornadas[id],ROW()-5)),"",COUNTIFS(_Cortes!$C:$C,INDEX(Jornadas[id],ROW()-5),_Cortes!$B:$B,LOOKUP($AM$4,_Barberos!$B:$B,_Barberos!$A:$A)))</f>
        <v/>
      </c>
      <c r="AN442" s="20" t="str" cm="1">
        <f t="array" ref="AN442">IF(ISERROR(INDEX(Jornadas[id],ROW()-5)),"",INT(SUMIFS(Cortes[importe],Cortes[id_jornada],INDEX(Jornadas[id],ROW()-5),Cortes[id_barbero],LOOKUP($AM$4,Barberos[nombre],Barberos[id]))*(INDEX(Jornadas[comision_barberos],1)/100)))</f>
        <v/>
      </c>
      <c r="AO442" s="20" t="str" cm="1">
        <f t="array" ref="AO442">IF(ISERROR(INDEX(Jornadas[id],ROW()-5)),"",SUMIFS(Cortes[propina],Cortes[id_jornada],INDEX(Jornadas[id],ROW()-5),Cortes[id_barbero],LOOKUP($AM$4,Barberos[nombre],Barberos[id])))</f>
        <v/>
      </c>
      <c r="AP442" s="20" t="str" cm="1">
        <f t="array" ref="AP442">IF(ISERROR(INDEX(Jornadas[id],ROW()-5)),"",SUMIFS(Adelantos[importe],Adelantos[id_jornada],INDEX(Jornadas[id],ROW()-5),Adelantos[id_barbero],LOOKUP($AM$4,Barberos[nombre],Barberos[id])))</f>
        <v/>
      </c>
      <c r="AQ442" s="20" t="str" cm="1">
        <f t="array" ref="AQ442">IF(ISERROR(INDEX(Jornadas[id],ROW()-5)),"",AN442+AO442-AP442)</f>
        <v/>
      </c>
      <c r="AR442" s="1" t="str" cm="1">
        <f t="array" ref="AR442">IF(ISERROR(INDEX(Jornadas[id],ROW()-5)),"",COUNTIFS(_Cortes!$C:$C,INDEX(Jornadas[id],ROW()-5),_Cortes!$B:$B,LOOKUP($AR$4,_Barberos!$B:$B,_Barberos!$A:$A)))</f>
        <v/>
      </c>
      <c r="AS442" s="20" t="str" cm="1">
        <f t="array" ref="AS442">IF(ISERROR(INDEX(Jornadas[id],ROW()-5)),"",INT(SUMIFS(Cortes[importe],Cortes[id_jornada],INDEX(Jornadas[id],ROW()-5),Cortes[id_barbero],LOOKUP($AR$4,Barberos[nombre],Barberos[id]))*(INDEX(Jornadas[comision_barberos],1)/100)))</f>
        <v/>
      </c>
      <c r="AT442" s="20" t="str" cm="1">
        <f t="array" ref="AT442">IF(ISERROR(INDEX(Jornadas[id],ROW()-5)),"",SUMIFS(Cortes[propina],Cortes[id_jornada],INDEX(Jornadas[id],ROW()-5),Cortes[id_barbero],LOOKUP($AR$4,Barberos[nombre],Barberos[id])))</f>
        <v/>
      </c>
      <c r="AU442" s="20" t="str" cm="1">
        <f t="array" ref="AU442">IF(ISERROR(INDEX(Jornadas[id],ROW()-5)),"",SUMIFS(Adelantos[importe],Adelantos[id_jornada],INDEX(Jornadas[id],ROW()-5),Adelantos[id_barbero],LOOKUP($AR$4,Barberos[nombre],Barberos[id])))</f>
        <v/>
      </c>
      <c r="AV442" s="20" t="str" cm="1">
        <f t="array" ref="AV442">IF(ISERROR(INDEX(Jornadas[id],ROW()-5)),"",AS442+AT442-AU442)</f>
        <v/>
      </c>
    </row>
    <row r="443" spans="1:48" ht="15" hidden="1" customHeight="1" x14ac:dyDescent="0.3">
      <c r="A443" s="51" t="str">
        <f t="shared" si="6"/>
        <v/>
      </c>
      <c r="B443" s="52"/>
      <c r="C443" s="36" t="str" cm="1">
        <f t="array" ref="C443">IF(ISERROR(INDEX(Jornadas[id],ROW()-5)),"",INDEX(Jornadas[fecha],ROW()-5))</f>
        <v/>
      </c>
      <c r="D443" s="2" t="str" cm="1">
        <f t="array" ref="D443">IF(ISERROR(INDEX(Jornadas[id],ROW()-5)),"",COUNTIFS(_Cortes!$C:$C,INDEX(Jornadas[id],ROW()-5),_Cortes!$B:$B,LOOKUP($D$4,_Barberos!$B:$B,_Barberos!$A:$A)))</f>
        <v/>
      </c>
      <c r="E443" s="21" t="str" cm="1">
        <f t="array" ref="E443">IF(ISERROR(INDEX(Jornadas[id],ROW()-5)),"",INT(SUMIFS(Cortes[importe],Cortes[id_jornada],INDEX(Jornadas[id],ROW()-5),Cortes[id_barbero],LOOKUP($D$4,Barberos[nombre],Barberos[id]))*(INDEX(Jornadas[comision_barberos],1)/100)))</f>
        <v/>
      </c>
      <c r="F443" s="21" t="str" cm="1">
        <f t="array" ref="F443">IF(ISERROR(INDEX(Jornadas[id],ROW()-5)),"",SUMIFS(Cortes[propina],Cortes[id_jornada],INDEX(Jornadas[id],ROW()-5),Cortes[id_barbero],LOOKUP($D$4,Barberos[nombre],Barberos[id])))</f>
        <v/>
      </c>
      <c r="G443" s="21" t="str" cm="1">
        <f t="array" ref="G443">IF(ISERROR(INDEX(Jornadas[id],ROW()-5)),"",SUMIFS(Adelantos[importe],Adelantos[id_jornada],INDEX(Jornadas[id],ROW()-5),Adelantos[id_barbero],LOOKUP($D$4,Barberos[nombre],Barberos[id])))</f>
        <v/>
      </c>
      <c r="H443" s="21" t="str" cm="1">
        <f t="array" ref="H443">IF(ISERROR(INDEX(Jornadas[id],ROW()-5)),"",E443+F443-G443)</f>
        <v/>
      </c>
      <c r="I443" s="2" t="str" cm="1">
        <f t="array" ref="I443">IF(ISERROR(INDEX(Jornadas[id],ROW()-5)),"",COUNTIFS(_Cortes!$C:$C,INDEX(Jornadas[id],ROW()-5),_Cortes!$B:$B,LOOKUP($I$4,_Barberos!$B:$B,_Barberos!$A:$A)))</f>
        <v/>
      </c>
      <c r="J443" s="21" t="str" cm="1">
        <f t="array" ref="J443">IF(ISERROR(INDEX(Jornadas[id],ROW()-5)),"",INT(SUMIFS(Cortes[importe],Cortes[id_jornada],INDEX(Jornadas[id],ROW()-5),Cortes[id_barbero],LOOKUP($I$4,Barberos[nombre],Barberos[id]))*(INDEX(Jornadas[comision_barberos],1)/100)))</f>
        <v/>
      </c>
      <c r="K443" s="21" t="str" cm="1">
        <f t="array" ref="K443">IF(ISERROR(INDEX(Jornadas[id],ROW()-5)),"",SUMIFS(Cortes[propina],Cortes[id_jornada],INDEX(Jornadas[id],ROW()-5),Cortes[id_barbero],LOOKUP($I$4,Barberos[nombre],Barberos[id])))</f>
        <v/>
      </c>
      <c r="L443" s="21" t="str" cm="1">
        <f t="array" ref="L443">IF(ISERROR(INDEX(Jornadas[id],ROW()-5)),"",SUMIFS(Adelantos[importe],Adelantos[id_jornada],INDEX(Jornadas[id],ROW()-5),Adelantos[id_barbero],LOOKUP($I$4,Barberos[nombre],Barberos[id])))</f>
        <v/>
      </c>
      <c r="M443" s="21" t="str" cm="1">
        <f t="array" ref="M443">IF(ISERROR(INDEX(Jornadas[id],ROW()-5)),"",J443+K443-L443)</f>
        <v/>
      </c>
      <c r="N443" s="2" t="str" cm="1">
        <f t="array" ref="N443">IF(ISERROR(INDEX(Jornadas[id],ROW()-5)),"",COUNTIFS(_Cortes!$C:$C,INDEX(Jornadas[id],ROW()-5),_Cortes!$B:$B,LOOKUP($N$4,_Barberos!$B:$B,_Barberos!$A:$A)))</f>
        <v/>
      </c>
      <c r="O443" s="21" t="str" cm="1">
        <f t="array" ref="O443">IF(ISERROR(INDEX(Jornadas[id],ROW()-5)),"",INT(SUMIFS(Cortes[importe],Cortes[id_jornada],INDEX(Jornadas[id],ROW()-5),Cortes[id_barbero],LOOKUP($N$4,Barberos[nombre],Barberos[id]))*(INDEX(Jornadas[comision_barberos],1)/100)))</f>
        <v/>
      </c>
      <c r="P443" s="21" t="str" cm="1">
        <f t="array" ref="P443">IF(ISERROR(INDEX(Jornadas[id],ROW()-5)),"",SUMIFS(Cortes[propina],Cortes[id_jornada],INDEX(Jornadas[id],ROW()-5),Cortes[id_barbero],LOOKUP($N$4,Barberos[nombre],Barberos[id])))</f>
        <v/>
      </c>
      <c r="Q443" s="21" t="str" cm="1">
        <f t="array" ref="Q443">IF(ISERROR(INDEX(Jornadas[id],ROW()-5)),"",SUMIFS(Adelantos[importe],Adelantos[id_jornada],INDEX(Jornadas[id],ROW()-5),Adelantos[id_barbero],LOOKUP($N$4,Barberos[nombre],Barberos[id])))</f>
        <v/>
      </c>
      <c r="R443" s="21" t="str" cm="1">
        <f t="array" ref="R443">IF(ISERROR(INDEX(Jornadas[id],ROW()-5)),"",O443+P443-Q443)</f>
        <v/>
      </c>
      <c r="S443" s="2" t="str" cm="1">
        <f t="array" ref="S443">IF(ISERROR(INDEX(Jornadas[id],ROW()-5)),"",COUNTIFS(_Cortes!$C:$C,INDEX(Jornadas[id],ROW()-5),_Cortes!$B:$B,LOOKUP($S$4,_Barberos!$B:$B,_Barberos!$A:$A)))</f>
        <v/>
      </c>
      <c r="T443" s="21" t="str" cm="1">
        <f t="array" ref="T443">IF(ISERROR(INDEX(Jornadas[id],ROW()-5)),"",INT(SUMIFS(Cortes[importe],Cortes[id_jornada],INDEX(Jornadas[id],ROW()-5),Cortes[id_barbero],LOOKUP($S$4,Barberos[nombre],Barberos[id]))*(INDEX(Jornadas[comision_barberos],1)/100)))</f>
        <v/>
      </c>
      <c r="U443" s="21" t="str" cm="1">
        <f t="array" ref="U443">IF(ISERROR(INDEX(Jornadas[id],ROW()-5)),"",SUMIFS(Cortes[propina],Cortes[id_jornada],INDEX(Jornadas[id],ROW()-5),Cortes[id_barbero],LOOKUP($S$4,Barberos[nombre],Barberos[id])))</f>
        <v/>
      </c>
      <c r="V443" s="21" t="str" cm="1">
        <f t="array" ref="V443">IF(ISERROR(INDEX(Jornadas[id],ROW()-5)),"",SUMIFS(Adelantos[importe],Adelantos[id_jornada],INDEX(Jornadas[id],ROW()-5),Adelantos[id_barbero],LOOKUP($S$4,Barberos[nombre],Barberos[id])))</f>
        <v/>
      </c>
      <c r="W443" s="21" t="str" cm="1">
        <f t="array" ref="W443">IF(ISERROR(INDEX(Jornadas[id],ROW()-5)),"",T443+U443-V443)</f>
        <v/>
      </c>
      <c r="X443" s="2" t="str" cm="1">
        <f t="array" ref="X443">IF(ISERROR(INDEX(Jornadas[id],ROW()-5)),"",COUNTIFS(_Cortes!$C:$C,INDEX(Jornadas[id],ROW()-5),_Cortes!$B:$B,LOOKUP($X$4,_Barberos!$B:$B,_Barberos!$A:$A)))</f>
        <v/>
      </c>
      <c r="Y443" s="21" t="str" cm="1">
        <f t="array" ref="Y443">IF(ISERROR(INDEX(Jornadas[id],ROW()-5)),"",INT(SUMIFS(Cortes[importe],Cortes[id_jornada],INDEX(Jornadas[id],ROW()-5),Cortes[id_barbero],LOOKUP($X$4,Barberos[nombre],Barberos[id]))*(INDEX(Jornadas[comision_barberos],1)/100)))</f>
        <v/>
      </c>
      <c r="Z443" s="21" t="str" cm="1">
        <f t="array" ref="Z443">IF(ISERROR(INDEX(Jornadas[id],ROW()-5)),"",SUMIFS(Cortes[propina],Cortes[id_jornada],INDEX(Jornadas[id],ROW()-5),Cortes[id_barbero],LOOKUP($X$4,Barberos[nombre],Barberos[id])))</f>
        <v/>
      </c>
      <c r="AA443" s="21" t="str" cm="1">
        <f t="array" ref="AA443">IF(ISERROR(INDEX(Jornadas[id],ROW()-5)),"",SUMIFS(Adelantos[importe],Adelantos[id_jornada],INDEX(Jornadas[id],ROW()-5),Adelantos[id_barbero],LOOKUP($X$4,Barberos[nombre],Barberos[id])))</f>
        <v/>
      </c>
      <c r="AB443" s="21" t="str" cm="1">
        <f t="array" ref="AB443">IF(ISERROR(INDEX(Jornadas[id],ROW()-5)),"",Y443+Z443-AA443)</f>
        <v/>
      </c>
      <c r="AC443" s="2" t="str" cm="1">
        <f t="array" ref="AC443">IF(ISERROR(INDEX(Jornadas[id],ROW()-5)),"",COUNTIFS(_Cortes!$C:$C,INDEX(Jornadas[id],ROW()-5),_Cortes!$B:$B,LOOKUP($AC$4,_Barberos!$B:$B,_Barberos!$A:$A)))</f>
        <v/>
      </c>
      <c r="AD443" s="21" t="str" cm="1">
        <f t="array" ref="AD443">IF(ISERROR(INDEX(Jornadas[id],ROW()-5)),"",INT(SUMIFS(Cortes[importe],Cortes[id_jornada],INDEX(Jornadas[id],ROW()-5),Cortes[id_barbero],LOOKUP($AC$4,Barberos[nombre],Barberos[id]))*(INDEX(Jornadas[comision_barberos],1)/100)))</f>
        <v/>
      </c>
      <c r="AE443" s="21" t="str" cm="1">
        <f t="array" ref="AE443">IF(ISERROR(INDEX(Jornadas[id],ROW()-5)),"",SUMIFS(Cortes[propina],Cortes[id_jornada],INDEX(Jornadas[id],ROW()-5),Cortes[id_barbero],LOOKUP($AC$4,Barberos[nombre],Barberos[id])))</f>
        <v/>
      </c>
      <c r="AF443" s="21" t="str" cm="1">
        <f t="array" ref="AF443">IF(ISERROR(INDEX(Jornadas[id],ROW()-5)),"",SUMIFS(Adelantos[importe],Adelantos[id_jornada],INDEX(Jornadas[id],ROW()-5),Adelantos[id_barbero],LOOKUP($AC$4,Barberos[nombre],Barberos[id])))</f>
        <v/>
      </c>
      <c r="AG443" s="21" t="str" cm="1">
        <f t="array" ref="AG443">IF(ISERROR(INDEX(Jornadas[id],ROW()-5)),"",AD443+AE443-AF443)</f>
        <v/>
      </c>
      <c r="AH443" s="2" t="str" cm="1">
        <f t="array" ref="AH443">IF(ISERROR(INDEX(Jornadas[id],ROW()-5)),"",COUNTIFS(_Cortes!$C:$C,INDEX(Jornadas[id],ROW()-5),_Cortes!$B:$B,LOOKUP($AH$4,_Barberos!$B:$B,_Barberos!$A:$A)))</f>
        <v/>
      </c>
      <c r="AI443" s="21" t="str" cm="1">
        <f t="array" ref="AI443">IF(ISERROR(INDEX(Jornadas[id],ROW()-5)),"",INT(SUMIFS(Cortes[importe],Cortes[id_jornada],INDEX(Jornadas[id],ROW()-5),Cortes[id_barbero],LOOKUP($AH$4,Barberos[nombre],Barberos[id]))*(INDEX(Jornadas[comision_barberos],1)/100)))</f>
        <v/>
      </c>
      <c r="AJ443" s="21" t="str" cm="1">
        <f t="array" ref="AJ443">IF(ISERROR(INDEX(Jornadas[id],ROW()-5)),"",SUMIFS(Cortes[propina],Cortes[id_jornada],INDEX(Jornadas[id],ROW()-5),Cortes[id_barbero],LOOKUP($AH$4,Barberos[nombre],Barberos[id])))</f>
        <v/>
      </c>
      <c r="AK443" s="21" t="str" cm="1">
        <f t="array" ref="AK443">IF(ISERROR(INDEX(Jornadas[id],ROW()-5)),"",SUMIFS(Adelantos[importe],Adelantos[id_jornada],INDEX(Jornadas[id],ROW()-5),Adelantos[id_barbero],LOOKUP($AH$4,Barberos[nombre],Barberos[id])))</f>
        <v/>
      </c>
      <c r="AL443" s="21" t="str" cm="1">
        <f t="array" ref="AL443">IF(ISERROR(INDEX(Jornadas[id],ROW()-5)),"",AI443+AJ443-AK443)</f>
        <v/>
      </c>
      <c r="AM443" s="2" t="str" cm="1">
        <f t="array" ref="AM443">IF(ISERROR(INDEX(Jornadas[id],ROW()-5)),"",COUNTIFS(_Cortes!$C:$C,INDEX(Jornadas[id],ROW()-5),_Cortes!$B:$B,LOOKUP($AM$4,_Barberos!$B:$B,_Barberos!$A:$A)))</f>
        <v/>
      </c>
      <c r="AN443" s="21" t="str" cm="1">
        <f t="array" ref="AN443">IF(ISERROR(INDEX(Jornadas[id],ROW()-5)),"",INT(SUMIFS(Cortes[importe],Cortes[id_jornada],INDEX(Jornadas[id],ROW()-5),Cortes[id_barbero],LOOKUP($AM$4,Barberos[nombre],Barberos[id]))*(INDEX(Jornadas[comision_barberos],1)/100)))</f>
        <v/>
      </c>
      <c r="AO443" s="21" t="str" cm="1">
        <f t="array" ref="AO443">IF(ISERROR(INDEX(Jornadas[id],ROW()-5)),"",SUMIFS(Cortes[propina],Cortes[id_jornada],INDEX(Jornadas[id],ROW()-5),Cortes[id_barbero],LOOKUP($AM$4,Barberos[nombre],Barberos[id])))</f>
        <v/>
      </c>
      <c r="AP443" s="21" t="str" cm="1">
        <f t="array" ref="AP443">IF(ISERROR(INDEX(Jornadas[id],ROW()-5)),"",SUMIFS(Adelantos[importe],Adelantos[id_jornada],INDEX(Jornadas[id],ROW()-5),Adelantos[id_barbero],LOOKUP($AM$4,Barberos[nombre],Barberos[id])))</f>
        <v/>
      </c>
      <c r="AQ443" s="21" t="str" cm="1">
        <f t="array" ref="AQ443">IF(ISERROR(INDEX(Jornadas[id],ROW()-5)),"",AN443+AO443-AP443)</f>
        <v/>
      </c>
      <c r="AR443" s="2" t="str" cm="1">
        <f t="array" ref="AR443">IF(ISERROR(INDEX(Jornadas[id],ROW()-5)),"",COUNTIFS(_Cortes!$C:$C,INDEX(Jornadas[id],ROW()-5),_Cortes!$B:$B,LOOKUP($AR$4,_Barberos!$B:$B,_Barberos!$A:$A)))</f>
        <v/>
      </c>
      <c r="AS443" s="21" t="str" cm="1">
        <f t="array" ref="AS443">IF(ISERROR(INDEX(Jornadas[id],ROW()-5)),"",INT(SUMIFS(Cortes[importe],Cortes[id_jornada],INDEX(Jornadas[id],ROW()-5),Cortes[id_barbero],LOOKUP($AR$4,Barberos[nombre],Barberos[id]))*(INDEX(Jornadas[comision_barberos],1)/100)))</f>
        <v/>
      </c>
      <c r="AT443" s="21" t="str" cm="1">
        <f t="array" ref="AT443">IF(ISERROR(INDEX(Jornadas[id],ROW()-5)),"",SUMIFS(Cortes[propina],Cortes[id_jornada],INDEX(Jornadas[id],ROW()-5),Cortes[id_barbero],LOOKUP($AR$4,Barberos[nombre],Barberos[id])))</f>
        <v/>
      </c>
      <c r="AU443" s="21" t="str" cm="1">
        <f t="array" ref="AU443">IF(ISERROR(INDEX(Jornadas[id],ROW()-5)),"",SUMIFS(Adelantos[importe],Adelantos[id_jornada],INDEX(Jornadas[id],ROW()-5),Adelantos[id_barbero],LOOKUP($AR$4,Barberos[nombre],Barberos[id])))</f>
        <v/>
      </c>
      <c r="AV443" s="21" t="str" cm="1">
        <f t="array" ref="AV443">IF(ISERROR(INDEX(Jornadas[id],ROW()-5)),"",AS443+AT443-AU443)</f>
        <v/>
      </c>
    </row>
    <row r="444" spans="1:48" ht="15" hidden="1" customHeight="1" x14ac:dyDescent="0.3">
      <c r="A444" s="53" t="str">
        <f t="shared" si="6"/>
        <v/>
      </c>
      <c r="B444" s="54"/>
      <c r="C444" s="38" t="str" cm="1">
        <f t="array" ref="C444">IF(ISERROR(INDEX(Jornadas[id],ROW()-5)),"",INDEX(Jornadas[fecha],ROW()-5))</f>
        <v/>
      </c>
      <c r="D444" s="1" t="str" cm="1">
        <f t="array" ref="D444">IF(ISERROR(INDEX(Jornadas[id],ROW()-5)),"",COUNTIFS(_Cortes!$C:$C,INDEX(Jornadas[id],ROW()-5),_Cortes!$B:$B,LOOKUP($D$4,_Barberos!$B:$B,_Barberos!$A:$A)))</f>
        <v/>
      </c>
      <c r="E444" s="20" t="str" cm="1">
        <f t="array" ref="E444">IF(ISERROR(INDEX(Jornadas[id],ROW()-5)),"",INT(SUMIFS(Cortes[importe],Cortes[id_jornada],INDEX(Jornadas[id],ROW()-5),Cortes[id_barbero],LOOKUP($D$4,Barberos[nombre],Barberos[id]))*(INDEX(Jornadas[comision_barberos],1)/100)))</f>
        <v/>
      </c>
      <c r="F444" s="20" t="str" cm="1">
        <f t="array" ref="F444">IF(ISERROR(INDEX(Jornadas[id],ROW()-5)),"",SUMIFS(Cortes[propina],Cortes[id_jornada],INDEX(Jornadas[id],ROW()-5),Cortes[id_barbero],LOOKUP($D$4,Barberos[nombre],Barberos[id])))</f>
        <v/>
      </c>
      <c r="G444" s="20" t="str" cm="1">
        <f t="array" ref="G444">IF(ISERROR(INDEX(Jornadas[id],ROW()-5)),"",SUMIFS(Adelantos[importe],Adelantos[id_jornada],INDEX(Jornadas[id],ROW()-5),Adelantos[id_barbero],LOOKUP($D$4,Barberos[nombre],Barberos[id])))</f>
        <v/>
      </c>
      <c r="H444" s="20" t="str" cm="1">
        <f t="array" ref="H444">IF(ISERROR(INDEX(Jornadas[id],ROW()-5)),"",E444+F444-G444)</f>
        <v/>
      </c>
      <c r="I444" s="1" t="str" cm="1">
        <f t="array" ref="I444">IF(ISERROR(INDEX(Jornadas[id],ROW()-5)),"",COUNTIFS(_Cortes!$C:$C,INDEX(Jornadas[id],ROW()-5),_Cortes!$B:$B,LOOKUP($I$4,_Barberos!$B:$B,_Barberos!$A:$A)))</f>
        <v/>
      </c>
      <c r="J444" s="20" t="str" cm="1">
        <f t="array" ref="J444">IF(ISERROR(INDEX(Jornadas[id],ROW()-5)),"",INT(SUMIFS(Cortes[importe],Cortes[id_jornada],INDEX(Jornadas[id],ROW()-5),Cortes[id_barbero],LOOKUP($I$4,Barberos[nombre],Barberos[id]))*(INDEX(Jornadas[comision_barberos],1)/100)))</f>
        <v/>
      </c>
      <c r="K444" s="20" t="str" cm="1">
        <f t="array" ref="K444">IF(ISERROR(INDEX(Jornadas[id],ROW()-5)),"",SUMIFS(Cortes[propina],Cortes[id_jornada],INDEX(Jornadas[id],ROW()-5),Cortes[id_barbero],LOOKUP($I$4,Barberos[nombre],Barberos[id])))</f>
        <v/>
      </c>
      <c r="L444" s="20" t="str" cm="1">
        <f t="array" ref="L444">IF(ISERROR(INDEX(Jornadas[id],ROW()-5)),"",SUMIFS(Adelantos[importe],Adelantos[id_jornada],INDEX(Jornadas[id],ROW()-5),Adelantos[id_barbero],LOOKUP($I$4,Barberos[nombre],Barberos[id])))</f>
        <v/>
      </c>
      <c r="M444" s="20" t="str" cm="1">
        <f t="array" ref="M444">IF(ISERROR(INDEX(Jornadas[id],ROW()-5)),"",J444+K444-L444)</f>
        <v/>
      </c>
      <c r="N444" s="1" t="str" cm="1">
        <f t="array" ref="N444">IF(ISERROR(INDEX(Jornadas[id],ROW()-5)),"",COUNTIFS(_Cortes!$C:$C,INDEX(Jornadas[id],ROW()-5),_Cortes!$B:$B,LOOKUP($N$4,_Barberos!$B:$B,_Barberos!$A:$A)))</f>
        <v/>
      </c>
      <c r="O444" s="20" t="str" cm="1">
        <f t="array" ref="O444">IF(ISERROR(INDEX(Jornadas[id],ROW()-5)),"",INT(SUMIFS(Cortes[importe],Cortes[id_jornada],INDEX(Jornadas[id],ROW()-5),Cortes[id_barbero],LOOKUP($N$4,Barberos[nombre],Barberos[id]))*(INDEX(Jornadas[comision_barberos],1)/100)))</f>
        <v/>
      </c>
      <c r="P444" s="20" t="str" cm="1">
        <f t="array" ref="P444">IF(ISERROR(INDEX(Jornadas[id],ROW()-5)),"",SUMIFS(Cortes[propina],Cortes[id_jornada],INDEX(Jornadas[id],ROW()-5),Cortes[id_barbero],LOOKUP($N$4,Barberos[nombre],Barberos[id])))</f>
        <v/>
      </c>
      <c r="Q444" s="20" t="str" cm="1">
        <f t="array" ref="Q444">IF(ISERROR(INDEX(Jornadas[id],ROW()-5)),"",SUMIFS(Adelantos[importe],Adelantos[id_jornada],INDEX(Jornadas[id],ROW()-5),Adelantos[id_barbero],LOOKUP($N$4,Barberos[nombre],Barberos[id])))</f>
        <v/>
      </c>
      <c r="R444" s="20" t="str" cm="1">
        <f t="array" ref="R444">IF(ISERROR(INDEX(Jornadas[id],ROW()-5)),"",O444+P444-Q444)</f>
        <v/>
      </c>
      <c r="S444" s="1" t="str" cm="1">
        <f t="array" ref="S444">IF(ISERROR(INDEX(Jornadas[id],ROW()-5)),"",COUNTIFS(_Cortes!$C:$C,INDEX(Jornadas[id],ROW()-5),_Cortes!$B:$B,LOOKUP($S$4,_Barberos!$B:$B,_Barberos!$A:$A)))</f>
        <v/>
      </c>
      <c r="T444" s="20" t="str" cm="1">
        <f t="array" ref="T444">IF(ISERROR(INDEX(Jornadas[id],ROW()-5)),"",INT(SUMIFS(Cortes[importe],Cortes[id_jornada],INDEX(Jornadas[id],ROW()-5),Cortes[id_barbero],LOOKUP($S$4,Barberos[nombre],Barberos[id]))*(INDEX(Jornadas[comision_barberos],1)/100)))</f>
        <v/>
      </c>
      <c r="U444" s="20" t="str" cm="1">
        <f t="array" ref="U444">IF(ISERROR(INDEX(Jornadas[id],ROW()-5)),"",SUMIFS(Cortes[propina],Cortes[id_jornada],INDEX(Jornadas[id],ROW()-5),Cortes[id_barbero],LOOKUP($S$4,Barberos[nombre],Barberos[id])))</f>
        <v/>
      </c>
      <c r="V444" s="20" t="str" cm="1">
        <f t="array" ref="V444">IF(ISERROR(INDEX(Jornadas[id],ROW()-5)),"",SUMIFS(Adelantos[importe],Adelantos[id_jornada],INDEX(Jornadas[id],ROW()-5),Adelantos[id_barbero],LOOKUP($S$4,Barberos[nombre],Barberos[id])))</f>
        <v/>
      </c>
      <c r="W444" s="20" t="str" cm="1">
        <f t="array" ref="W444">IF(ISERROR(INDEX(Jornadas[id],ROW()-5)),"",T444+U444-V444)</f>
        <v/>
      </c>
      <c r="X444" s="1" t="str" cm="1">
        <f t="array" ref="X444">IF(ISERROR(INDEX(Jornadas[id],ROW()-5)),"",COUNTIFS(_Cortes!$C:$C,INDEX(Jornadas[id],ROW()-5),_Cortes!$B:$B,LOOKUP($X$4,_Barberos!$B:$B,_Barberos!$A:$A)))</f>
        <v/>
      </c>
      <c r="Y444" s="20" t="str" cm="1">
        <f t="array" ref="Y444">IF(ISERROR(INDEX(Jornadas[id],ROW()-5)),"",INT(SUMIFS(Cortes[importe],Cortes[id_jornada],INDEX(Jornadas[id],ROW()-5),Cortes[id_barbero],LOOKUP($X$4,Barberos[nombre],Barberos[id]))*(INDEX(Jornadas[comision_barberos],1)/100)))</f>
        <v/>
      </c>
      <c r="Z444" s="20" t="str" cm="1">
        <f t="array" ref="Z444">IF(ISERROR(INDEX(Jornadas[id],ROW()-5)),"",SUMIFS(Cortes[propina],Cortes[id_jornada],INDEX(Jornadas[id],ROW()-5),Cortes[id_barbero],LOOKUP($X$4,Barberos[nombre],Barberos[id])))</f>
        <v/>
      </c>
      <c r="AA444" s="20" t="str" cm="1">
        <f t="array" ref="AA444">IF(ISERROR(INDEX(Jornadas[id],ROW()-5)),"",SUMIFS(Adelantos[importe],Adelantos[id_jornada],INDEX(Jornadas[id],ROW()-5),Adelantos[id_barbero],LOOKUP($X$4,Barberos[nombre],Barberos[id])))</f>
        <v/>
      </c>
      <c r="AB444" s="20" t="str" cm="1">
        <f t="array" ref="AB444">IF(ISERROR(INDEX(Jornadas[id],ROW()-5)),"",Y444+Z444-AA444)</f>
        <v/>
      </c>
      <c r="AC444" s="1" t="str" cm="1">
        <f t="array" ref="AC444">IF(ISERROR(INDEX(Jornadas[id],ROW()-5)),"",COUNTIFS(_Cortes!$C:$C,INDEX(Jornadas[id],ROW()-5),_Cortes!$B:$B,LOOKUP($AC$4,_Barberos!$B:$B,_Barberos!$A:$A)))</f>
        <v/>
      </c>
      <c r="AD444" s="20" t="str" cm="1">
        <f t="array" ref="AD444">IF(ISERROR(INDEX(Jornadas[id],ROW()-5)),"",INT(SUMIFS(Cortes[importe],Cortes[id_jornada],INDEX(Jornadas[id],ROW()-5),Cortes[id_barbero],LOOKUP($AC$4,Barberos[nombre],Barberos[id]))*(INDEX(Jornadas[comision_barberos],1)/100)))</f>
        <v/>
      </c>
      <c r="AE444" s="20" t="str" cm="1">
        <f t="array" ref="AE444">IF(ISERROR(INDEX(Jornadas[id],ROW()-5)),"",SUMIFS(Cortes[propina],Cortes[id_jornada],INDEX(Jornadas[id],ROW()-5),Cortes[id_barbero],LOOKUP($AC$4,Barberos[nombre],Barberos[id])))</f>
        <v/>
      </c>
      <c r="AF444" s="20" t="str" cm="1">
        <f t="array" ref="AF444">IF(ISERROR(INDEX(Jornadas[id],ROW()-5)),"",SUMIFS(Adelantos[importe],Adelantos[id_jornada],INDEX(Jornadas[id],ROW()-5),Adelantos[id_barbero],LOOKUP($AC$4,Barberos[nombre],Barberos[id])))</f>
        <v/>
      </c>
      <c r="AG444" s="20" t="str" cm="1">
        <f t="array" ref="AG444">IF(ISERROR(INDEX(Jornadas[id],ROW()-5)),"",AD444+AE444-AF444)</f>
        <v/>
      </c>
      <c r="AH444" s="1" t="str" cm="1">
        <f t="array" ref="AH444">IF(ISERROR(INDEX(Jornadas[id],ROW()-5)),"",COUNTIFS(_Cortes!$C:$C,INDEX(Jornadas[id],ROW()-5),_Cortes!$B:$B,LOOKUP($AH$4,_Barberos!$B:$B,_Barberos!$A:$A)))</f>
        <v/>
      </c>
      <c r="AI444" s="20" t="str" cm="1">
        <f t="array" ref="AI444">IF(ISERROR(INDEX(Jornadas[id],ROW()-5)),"",INT(SUMIFS(Cortes[importe],Cortes[id_jornada],INDEX(Jornadas[id],ROW()-5),Cortes[id_barbero],LOOKUP($AH$4,Barberos[nombre],Barberos[id]))*(INDEX(Jornadas[comision_barberos],1)/100)))</f>
        <v/>
      </c>
      <c r="AJ444" s="20" t="str" cm="1">
        <f t="array" ref="AJ444">IF(ISERROR(INDEX(Jornadas[id],ROW()-5)),"",SUMIFS(Cortes[propina],Cortes[id_jornada],INDEX(Jornadas[id],ROW()-5),Cortes[id_barbero],LOOKUP($AH$4,Barberos[nombre],Barberos[id])))</f>
        <v/>
      </c>
      <c r="AK444" s="20" t="str" cm="1">
        <f t="array" ref="AK444">IF(ISERROR(INDEX(Jornadas[id],ROW()-5)),"",SUMIFS(Adelantos[importe],Adelantos[id_jornada],INDEX(Jornadas[id],ROW()-5),Adelantos[id_barbero],LOOKUP($AH$4,Barberos[nombre],Barberos[id])))</f>
        <v/>
      </c>
      <c r="AL444" s="20" t="str" cm="1">
        <f t="array" ref="AL444">IF(ISERROR(INDEX(Jornadas[id],ROW()-5)),"",AI444+AJ444-AK444)</f>
        <v/>
      </c>
      <c r="AM444" s="1" t="str" cm="1">
        <f t="array" ref="AM444">IF(ISERROR(INDEX(Jornadas[id],ROW()-5)),"",COUNTIFS(_Cortes!$C:$C,INDEX(Jornadas[id],ROW()-5),_Cortes!$B:$B,LOOKUP($AM$4,_Barberos!$B:$B,_Barberos!$A:$A)))</f>
        <v/>
      </c>
      <c r="AN444" s="20" t="str" cm="1">
        <f t="array" ref="AN444">IF(ISERROR(INDEX(Jornadas[id],ROW()-5)),"",INT(SUMIFS(Cortes[importe],Cortes[id_jornada],INDEX(Jornadas[id],ROW()-5),Cortes[id_barbero],LOOKUP($AM$4,Barberos[nombre],Barberos[id]))*(INDEX(Jornadas[comision_barberos],1)/100)))</f>
        <v/>
      </c>
      <c r="AO444" s="20" t="str" cm="1">
        <f t="array" ref="AO444">IF(ISERROR(INDEX(Jornadas[id],ROW()-5)),"",SUMIFS(Cortes[propina],Cortes[id_jornada],INDEX(Jornadas[id],ROW()-5),Cortes[id_barbero],LOOKUP($AM$4,Barberos[nombre],Barberos[id])))</f>
        <v/>
      </c>
      <c r="AP444" s="20" t="str" cm="1">
        <f t="array" ref="AP444">IF(ISERROR(INDEX(Jornadas[id],ROW()-5)),"",SUMIFS(Adelantos[importe],Adelantos[id_jornada],INDEX(Jornadas[id],ROW()-5),Adelantos[id_barbero],LOOKUP($AM$4,Barberos[nombre],Barberos[id])))</f>
        <v/>
      </c>
      <c r="AQ444" s="20" t="str" cm="1">
        <f t="array" ref="AQ444">IF(ISERROR(INDEX(Jornadas[id],ROW()-5)),"",AN444+AO444-AP444)</f>
        <v/>
      </c>
      <c r="AR444" s="1" t="str" cm="1">
        <f t="array" ref="AR444">IF(ISERROR(INDEX(Jornadas[id],ROW()-5)),"",COUNTIFS(_Cortes!$C:$C,INDEX(Jornadas[id],ROW()-5),_Cortes!$B:$B,LOOKUP($AR$4,_Barberos!$B:$B,_Barberos!$A:$A)))</f>
        <v/>
      </c>
      <c r="AS444" s="20" t="str" cm="1">
        <f t="array" ref="AS444">IF(ISERROR(INDEX(Jornadas[id],ROW()-5)),"",INT(SUMIFS(Cortes[importe],Cortes[id_jornada],INDEX(Jornadas[id],ROW()-5),Cortes[id_barbero],LOOKUP($AR$4,Barberos[nombre],Barberos[id]))*(INDEX(Jornadas[comision_barberos],1)/100)))</f>
        <v/>
      </c>
      <c r="AT444" s="20" t="str" cm="1">
        <f t="array" ref="AT444">IF(ISERROR(INDEX(Jornadas[id],ROW()-5)),"",SUMIFS(Cortes[propina],Cortes[id_jornada],INDEX(Jornadas[id],ROW()-5),Cortes[id_barbero],LOOKUP($AR$4,Barberos[nombre],Barberos[id])))</f>
        <v/>
      </c>
      <c r="AU444" s="20" t="str" cm="1">
        <f t="array" ref="AU444">IF(ISERROR(INDEX(Jornadas[id],ROW()-5)),"",SUMIFS(Adelantos[importe],Adelantos[id_jornada],INDEX(Jornadas[id],ROW()-5),Adelantos[id_barbero],LOOKUP($AR$4,Barberos[nombre],Barberos[id])))</f>
        <v/>
      </c>
      <c r="AV444" s="20" t="str" cm="1">
        <f t="array" ref="AV444">IF(ISERROR(INDEX(Jornadas[id],ROW()-5)),"",AS444+AT444-AU444)</f>
        <v/>
      </c>
    </row>
    <row r="445" spans="1:48" ht="15" hidden="1" customHeight="1" x14ac:dyDescent="0.3">
      <c r="A445" s="51" t="str">
        <f t="shared" si="6"/>
        <v/>
      </c>
      <c r="B445" s="52"/>
      <c r="C445" s="36" t="str" cm="1">
        <f t="array" ref="C445">IF(ISERROR(INDEX(Jornadas[id],ROW()-5)),"",INDEX(Jornadas[fecha],ROW()-5))</f>
        <v/>
      </c>
      <c r="D445" s="2" t="str" cm="1">
        <f t="array" ref="D445">IF(ISERROR(INDEX(Jornadas[id],ROW()-5)),"",COUNTIFS(_Cortes!$C:$C,INDEX(Jornadas[id],ROW()-5),_Cortes!$B:$B,LOOKUP($D$4,_Barberos!$B:$B,_Barberos!$A:$A)))</f>
        <v/>
      </c>
      <c r="E445" s="21" t="str" cm="1">
        <f t="array" ref="E445">IF(ISERROR(INDEX(Jornadas[id],ROW()-5)),"",INT(SUMIFS(Cortes[importe],Cortes[id_jornada],INDEX(Jornadas[id],ROW()-5),Cortes[id_barbero],LOOKUP($D$4,Barberos[nombre],Barberos[id]))*(INDEX(Jornadas[comision_barberos],1)/100)))</f>
        <v/>
      </c>
      <c r="F445" s="21" t="str" cm="1">
        <f t="array" ref="F445">IF(ISERROR(INDEX(Jornadas[id],ROW()-5)),"",SUMIFS(Cortes[propina],Cortes[id_jornada],INDEX(Jornadas[id],ROW()-5),Cortes[id_barbero],LOOKUP($D$4,Barberos[nombre],Barberos[id])))</f>
        <v/>
      </c>
      <c r="G445" s="21" t="str" cm="1">
        <f t="array" ref="G445">IF(ISERROR(INDEX(Jornadas[id],ROW()-5)),"",SUMIFS(Adelantos[importe],Adelantos[id_jornada],INDEX(Jornadas[id],ROW()-5),Adelantos[id_barbero],LOOKUP($D$4,Barberos[nombre],Barberos[id])))</f>
        <v/>
      </c>
      <c r="H445" s="21" t="str" cm="1">
        <f t="array" ref="H445">IF(ISERROR(INDEX(Jornadas[id],ROW()-5)),"",E445+F445-G445)</f>
        <v/>
      </c>
      <c r="I445" s="2" t="str" cm="1">
        <f t="array" ref="I445">IF(ISERROR(INDEX(Jornadas[id],ROW()-5)),"",COUNTIFS(_Cortes!$C:$C,INDEX(Jornadas[id],ROW()-5),_Cortes!$B:$B,LOOKUP($I$4,_Barberos!$B:$B,_Barberos!$A:$A)))</f>
        <v/>
      </c>
      <c r="J445" s="21" t="str" cm="1">
        <f t="array" ref="J445">IF(ISERROR(INDEX(Jornadas[id],ROW()-5)),"",INT(SUMIFS(Cortes[importe],Cortes[id_jornada],INDEX(Jornadas[id],ROW()-5),Cortes[id_barbero],LOOKUP($I$4,Barberos[nombre],Barberos[id]))*(INDEX(Jornadas[comision_barberos],1)/100)))</f>
        <v/>
      </c>
      <c r="K445" s="21" t="str" cm="1">
        <f t="array" ref="K445">IF(ISERROR(INDEX(Jornadas[id],ROW()-5)),"",SUMIFS(Cortes[propina],Cortes[id_jornada],INDEX(Jornadas[id],ROW()-5),Cortes[id_barbero],LOOKUP($I$4,Barberos[nombre],Barberos[id])))</f>
        <v/>
      </c>
      <c r="L445" s="21" t="str" cm="1">
        <f t="array" ref="L445">IF(ISERROR(INDEX(Jornadas[id],ROW()-5)),"",SUMIFS(Adelantos[importe],Adelantos[id_jornada],INDEX(Jornadas[id],ROW()-5),Adelantos[id_barbero],LOOKUP($I$4,Barberos[nombre],Barberos[id])))</f>
        <v/>
      </c>
      <c r="M445" s="21" t="str" cm="1">
        <f t="array" ref="M445">IF(ISERROR(INDEX(Jornadas[id],ROW()-5)),"",J445+K445-L445)</f>
        <v/>
      </c>
      <c r="N445" s="2" t="str" cm="1">
        <f t="array" ref="N445">IF(ISERROR(INDEX(Jornadas[id],ROW()-5)),"",COUNTIFS(_Cortes!$C:$C,INDEX(Jornadas[id],ROW()-5),_Cortes!$B:$B,LOOKUP($N$4,_Barberos!$B:$B,_Barberos!$A:$A)))</f>
        <v/>
      </c>
      <c r="O445" s="21" t="str" cm="1">
        <f t="array" ref="O445">IF(ISERROR(INDEX(Jornadas[id],ROW()-5)),"",INT(SUMIFS(Cortes[importe],Cortes[id_jornada],INDEX(Jornadas[id],ROW()-5),Cortes[id_barbero],LOOKUP($N$4,Barberos[nombre],Barberos[id]))*(INDEX(Jornadas[comision_barberos],1)/100)))</f>
        <v/>
      </c>
      <c r="P445" s="21" t="str" cm="1">
        <f t="array" ref="P445">IF(ISERROR(INDEX(Jornadas[id],ROW()-5)),"",SUMIFS(Cortes[propina],Cortes[id_jornada],INDEX(Jornadas[id],ROW()-5),Cortes[id_barbero],LOOKUP($N$4,Barberos[nombre],Barberos[id])))</f>
        <v/>
      </c>
      <c r="Q445" s="21" t="str" cm="1">
        <f t="array" ref="Q445">IF(ISERROR(INDEX(Jornadas[id],ROW()-5)),"",SUMIFS(Adelantos[importe],Adelantos[id_jornada],INDEX(Jornadas[id],ROW()-5),Adelantos[id_barbero],LOOKUP($N$4,Barberos[nombre],Barberos[id])))</f>
        <v/>
      </c>
      <c r="R445" s="21" t="str" cm="1">
        <f t="array" ref="R445">IF(ISERROR(INDEX(Jornadas[id],ROW()-5)),"",O445+P445-Q445)</f>
        <v/>
      </c>
      <c r="S445" s="2" t="str" cm="1">
        <f t="array" ref="S445">IF(ISERROR(INDEX(Jornadas[id],ROW()-5)),"",COUNTIFS(_Cortes!$C:$C,INDEX(Jornadas[id],ROW()-5),_Cortes!$B:$B,LOOKUP($S$4,_Barberos!$B:$B,_Barberos!$A:$A)))</f>
        <v/>
      </c>
      <c r="T445" s="21" t="str" cm="1">
        <f t="array" ref="T445">IF(ISERROR(INDEX(Jornadas[id],ROW()-5)),"",INT(SUMIFS(Cortes[importe],Cortes[id_jornada],INDEX(Jornadas[id],ROW()-5),Cortes[id_barbero],LOOKUP($S$4,Barberos[nombre],Barberos[id]))*(INDEX(Jornadas[comision_barberos],1)/100)))</f>
        <v/>
      </c>
      <c r="U445" s="21" t="str" cm="1">
        <f t="array" ref="U445">IF(ISERROR(INDEX(Jornadas[id],ROW()-5)),"",SUMIFS(Cortes[propina],Cortes[id_jornada],INDEX(Jornadas[id],ROW()-5),Cortes[id_barbero],LOOKUP($S$4,Barberos[nombre],Barberos[id])))</f>
        <v/>
      </c>
      <c r="V445" s="21" t="str" cm="1">
        <f t="array" ref="V445">IF(ISERROR(INDEX(Jornadas[id],ROW()-5)),"",SUMIFS(Adelantos[importe],Adelantos[id_jornada],INDEX(Jornadas[id],ROW()-5),Adelantos[id_barbero],LOOKUP($S$4,Barberos[nombre],Barberos[id])))</f>
        <v/>
      </c>
      <c r="W445" s="21" t="str" cm="1">
        <f t="array" ref="W445">IF(ISERROR(INDEX(Jornadas[id],ROW()-5)),"",T445+U445-V445)</f>
        <v/>
      </c>
      <c r="X445" s="2" t="str" cm="1">
        <f t="array" ref="X445">IF(ISERROR(INDEX(Jornadas[id],ROW()-5)),"",COUNTIFS(_Cortes!$C:$C,INDEX(Jornadas[id],ROW()-5),_Cortes!$B:$B,LOOKUP($X$4,_Barberos!$B:$B,_Barberos!$A:$A)))</f>
        <v/>
      </c>
      <c r="Y445" s="21" t="str" cm="1">
        <f t="array" ref="Y445">IF(ISERROR(INDEX(Jornadas[id],ROW()-5)),"",INT(SUMIFS(Cortes[importe],Cortes[id_jornada],INDEX(Jornadas[id],ROW()-5),Cortes[id_barbero],LOOKUP($X$4,Barberos[nombre],Barberos[id]))*(INDEX(Jornadas[comision_barberos],1)/100)))</f>
        <v/>
      </c>
      <c r="Z445" s="21" t="str" cm="1">
        <f t="array" ref="Z445">IF(ISERROR(INDEX(Jornadas[id],ROW()-5)),"",SUMIFS(Cortes[propina],Cortes[id_jornada],INDEX(Jornadas[id],ROW()-5),Cortes[id_barbero],LOOKUP($X$4,Barberos[nombre],Barberos[id])))</f>
        <v/>
      </c>
      <c r="AA445" s="21" t="str" cm="1">
        <f t="array" ref="AA445">IF(ISERROR(INDEX(Jornadas[id],ROW()-5)),"",SUMIFS(Adelantos[importe],Adelantos[id_jornada],INDEX(Jornadas[id],ROW()-5),Adelantos[id_barbero],LOOKUP($X$4,Barberos[nombre],Barberos[id])))</f>
        <v/>
      </c>
      <c r="AB445" s="21" t="str" cm="1">
        <f t="array" ref="AB445">IF(ISERROR(INDEX(Jornadas[id],ROW()-5)),"",Y445+Z445-AA445)</f>
        <v/>
      </c>
      <c r="AC445" s="2" t="str" cm="1">
        <f t="array" ref="AC445">IF(ISERROR(INDEX(Jornadas[id],ROW()-5)),"",COUNTIFS(_Cortes!$C:$C,INDEX(Jornadas[id],ROW()-5),_Cortes!$B:$B,LOOKUP($AC$4,_Barberos!$B:$B,_Barberos!$A:$A)))</f>
        <v/>
      </c>
      <c r="AD445" s="21" t="str" cm="1">
        <f t="array" ref="AD445">IF(ISERROR(INDEX(Jornadas[id],ROW()-5)),"",INT(SUMIFS(Cortes[importe],Cortes[id_jornada],INDEX(Jornadas[id],ROW()-5),Cortes[id_barbero],LOOKUP($AC$4,Barberos[nombre],Barberos[id]))*(INDEX(Jornadas[comision_barberos],1)/100)))</f>
        <v/>
      </c>
      <c r="AE445" s="21" t="str" cm="1">
        <f t="array" ref="AE445">IF(ISERROR(INDEX(Jornadas[id],ROW()-5)),"",SUMIFS(Cortes[propina],Cortes[id_jornada],INDEX(Jornadas[id],ROW()-5),Cortes[id_barbero],LOOKUP($AC$4,Barberos[nombre],Barberos[id])))</f>
        <v/>
      </c>
      <c r="AF445" s="21" t="str" cm="1">
        <f t="array" ref="AF445">IF(ISERROR(INDEX(Jornadas[id],ROW()-5)),"",SUMIFS(Adelantos[importe],Adelantos[id_jornada],INDEX(Jornadas[id],ROW()-5),Adelantos[id_barbero],LOOKUP($AC$4,Barberos[nombre],Barberos[id])))</f>
        <v/>
      </c>
      <c r="AG445" s="21" t="str" cm="1">
        <f t="array" ref="AG445">IF(ISERROR(INDEX(Jornadas[id],ROW()-5)),"",AD445+AE445-AF445)</f>
        <v/>
      </c>
      <c r="AH445" s="2" t="str" cm="1">
        <f t="array" ref="AH445">IF(ISERROR(INDEX(Jornadas[id],ROW()-5)),"",COUNTIFS(_Cortes!$C:$C,INDEX(Jornadas[id],ROW()-5),_Cortes!$B:$B,LOOKUP($AH$4,_Barberos!$B:$B,_Barberos!$A:$A)))</f>
        <v/>
      </c>
      <c r="AI445" s="21" t="str" cm="1">
        <f t="array" ref="AI445">IF(ISERROR(INDEX(Jornadas[id],ROW()-5)),"",INT(SUMIFS(Cortes[importe],Cortes[id_jornada],INDEX(Jornadas[id],ROW()-5),Cortes[id_barbero],LOOKUP($AH$4,Barberos[nombre],Barberos[id]))*(INDEX(Jornadas[comision_barberos],1)/100)))</f>
        <v/>
      </c>
      <c r="AJ445" s="21" t="str" cm="1">
        <f t="array" ref="AJ445">IF(ISERROR(INDEX(Jornadas[id],ROW()-5)),"",SUMIFS(Cortes[propina],Cortes[id_jornada],INDEX(Jornadas[id],ROW()-5),Cortes[id_barbero],LOOKUP($AH$4,Barberos[nombre],Barberos[id])))</f>
        <v/>
      </c>
      <c r="AK445" s="21" t="str" cm="1">
        <f t="array" ref="AK445">IF(ISERROR(INDEX(Jornadas[id],ROW()-5)),"",SUMIFS(Adelantos[importe],Adelantos[id_jornada],INDEX(Jornadas[id],ROW()-5),Adelantos[id_barbero],LOOKUP($AH$4,Barberos[nombre],Barberos[id])))</f>
        <v/>
      </c>
      <c r="AL445" s="21" t="str" cm="1">
        <f t="array" ref="AL445">IF(ISERROR(INDEX(Jornadas[id],ROW()-5)),"",AI445+AJ445-AK445)</f>
        <v/>
      </c>
      <c r="AM445" s="2" t="str" cm="1">
        <f t="array" ref="AM445">IF(ISERROR(INDEX(Jornadas[id],ROW()-5)),"",COUNTIFS(_Cortes!$C:$C,INDEX(Jornadas[id],ROW()-5),_Cortes!$B:$B,LOOKUP($AM$4,_Barberos!$B:$B,_Barberos!$A:$A)))</f>
        <v/>
      </c>
      <c r="AN445" s="21" t="str" cm="1">
        <f t="array" ref="AN445">IF(ISERROR(INDEX(Jornadas[id],ROW()-5)),"",INT(SUMIFS(Cortes[importe],Cortes[id_jornada],INDEX(Jornadas[id],ROW()-5),Cortes[id_barbero],LOOKUP($AM$4,Barberos[nombre],Barberos[id]))*(INDEX(Jornadas[comision_barberos],1)/100)))</f>
        <v/>
      </c>
      <c r="AO445" s="21" t="str" cm="1">
        <f t="array" ref="AO445">IF(ISERROR(INDEX(Jornadas[id],ROW()-5)),"",SUMIFS(Cortes[propina],Cortes[id_jornada],INDEX(Jornadas[id],ROW()-5),Cortes[id_barbero],LOOKUP($AM$4,Barberos[nombre],Barberos[id])))</f>
        <v/>
      </c>
      <c r="AP445" s="21" t="str" cm="1">
        <f t="array" ref="AP445">IF(ISERROR(INDEX(Jornadas[id],ROW()-5)),"",SUMIFS(Adelantos[importe],Adelantos[id_jornada],INDEX(Jornadas[id],ROW()-5),Adelantos[id_barbero],LOOKUP($AM$4,Barberos[nombre],Barberos[id])))</f>
        <v/>
      </c>
      <c r="AQ445" s="21" t="str" cm="1">
        <f t="array" ref="AQ445">IF(ISERROR(INDEX(Jornadas[id],ROW()-5)),"",AN445+AO445-AP445)</f>
        <v/>
      </c>
      <c r="AR445" s="2" t="str" cm="1">
        <f t="array" ref="AR445">IF(ISERROR(INDEX(Jornadas[id],ROW()-5)),"",COUNTIFS(_Cortes!$C:$C,INDEX(Jornadas[id],ROW()-5),_Cortes!$B:$B,LOOKUP($AR$4,_Barberos!$B:$B,_Barberos!$A:$A)))</f>
        <v/>
      </c>
      <c r="AS445" s="21" t="str" cm="1">
        <f t="array" ref="AS445">IF(ISERROR(INDEX(Jornadas[id],ROW()-5)),"",INT(SUMIFS(Cortes[importe],Cortes[id_jornada],INDEX(Jornadas[id],ROW()-5),Cortes[id_barbero],LOOKUP($AR$4,Barberos[nombre],Barberos[id]))*(INDEX(Jornadas[comision_barberos],1)/100)))</f>
        <v/>
      </c>
      <c r="AT445" s="21" t="str" cm="1">
        <f t="array" ref="AT445">IF(ISERROR(INDEX(Jornadas[id],ROW()-5)),"",SUMIFS(Cortes[propina],Cortes[id_jornada],INDEX(Jornadas[id],ROW()-5),Cortes[id_barbero],LOOKUP($AR$4,Barberos[nombre],Barberos[id])))</f>
        <v/>
      </c>
      <c r="AU445" s="21" t="str" cm="1">
        <f t="array" ref="AU445">IF(ISERROR(INDEX(Jornadas[id],ROW()-5)),"",SUMIFS(Adelantos[importe],Adelantos[id_jornada],INDEX(Jornadas[id],ROW()-5),Adelantos[id_barbero],LOOKUP($AR$4,Barberos[nombre],Barberos[id])))</f>
        <v/>
      </c>
      <c r="AV445" s="21" t="str" cm="1">
        <f t="array" ref="AV445">IF(ISERROR(INDEX(Jornadas[id],ROW()-5)),"",AS445+AT445-AU445)</f>
        <v/>
      </c>
    </row>
    <row r="446" spans="1:48" ht="15" hidden="1" customHeight="1" x14ac:dyDescent="0.3">
      <c r="A446" s="53" t="str">
        <f t="shared" si="6"/>
        <v/>
      </c>
      <c r="B446" s="54"/>
      <c r="C446" s="38" t="str" cm="1">
        <f t="array" ref="C446">IF(ISERROR(INDEX(Jornadas[id],ROW()-5)),"",INDEX(Jornadas[fecha],ROW()-5))</f>
        <v/>
      </c>
      <c r="D446" s="1" t="str" cm="1">
        <f t="array" ref="D446">IF(ISERROR(INDEX(Jornadas[id],ROW()-5)),"",COUNTIFS(_Cortes!$C:$C,INDEX(Jornadas[id],ROW()-5),_Cortes!$B:$B,LOOKUP($D$4,_Barberos!$B:$B,_Barberos!$A:$A)))</f>
        <v/>
      </c>
      <c r="E446" s="20" t="str" cm="1">
        <f t="array" ref="E446">IF(ISERROR(INDEX(Jornadas[id],ROW()-5)),"",INT(SUMIFS(Cortes[importe],Cortes[id_jornada],INDEX(Jornadas[id],ROW()-5),Cortes[id_barbero],LOOKUP($D$4,Barberos[nombre],Barberos[id]))*(INDEX(Jornadas[comision_barberos],1)/100)))</f>
        <v/>
      </c>
      <c r="F446" s="20" t="str" cm="1">
        <f t="array" ref="F446">IF(ISERROR(INDEX(Jornadas[id],ROW()-5)),"",SUMIFS(Cortes[propina],Cortes[id_jornada],INDEX(Jornadas[id],ROW()-5),Cortes[id_barbero],LOOKUP($D$4,Barberos[nombre],Barberos[id])))</f>
        <v/>
      </c>
      <c r="G446" s="20" t="str" cm="1">
        <f t="array" ref="G446">IF(ISERROR(INDEX(Jornadas[id],ROW()-5)),"",SUMIFS(Adelantos[importe],Adelantos[id_jornada],INDEX(Jornadas[id],ROW()-5),Adelantos[id_barbero],LOOKUP($D$4,Barberos[nombre],Barberos[id])))</f>
        <v/>
      </c>
      <c r="H446" s="20" t="str" cm="1">
        <f t="array" ref="H446">IF(ISERROR(INDEX(Jornadas[id],ROW()-5)),"",E446+F446-G446)</f>
        <v/>
      </c>
      <c r="I446" s="1" t="str" cm="1">
        <f t="array" ref="I446">IF(ISERROR(INDEX(Jornadas[id],ROW()-5)),"",COUNTIFS(_Cortes!$C:$C,INDEX(Jornadas[id],ROW()-5),_Cortes!$B:$B,LOOKUP($I$4,_Barberos!$B:$B,_Barberos!$A:$A)))</f>
        <v/>
      </c>
      <c r="J446" s="20" t="str" cm="1">
        <f t="array" ref="J446">IF(ISERROR(INDEX(Jornadas[id],ROW()-5)),"",INT(SUMIFS(Cortes[importe],Cortes[id_jornada],INDEX(Jornadas[id],ROW()-5),Cortes[id_barbero],LOOKUP($I$4,Barberos[nombre],Barberos[id]))*(INDEX(Jornadas[comision_barberos],1)/100)))</f>
        <v/>
      </c>
      <c r="K446" s="20" t="str" cm="1">
        <f t="array" ref="K446">IF(ISERROR(INDEX(Jornadas[id],ROW()-5)),"",SUMIFS(Cortes[propina],Cortes[id_jornada],INDEX(Jornadas[id],ROW()-5),Cortes[id_barbero],LOOKUP($I$4,Barberos[nombre],Barberos[id])))</f>
        <v/>
      </c>
      <c r="L446" s="20" t="str" cm="1">
        <f t="array" ref="L446">IF(ISERROR(INDEX(Jornadas[id],ROW()-5)),"",SUMIFS(Adelantos[importe],Adelantos[id_jornada],INDEX(Jornadas[id],ROW()-5),Adelantos[id_barbero],LOOKUP($I$4,Barberos[nombre],Barberos[id])))</f>
        <v/>
      </c>
      <c r="M446" s="20" t="str" cm="1">
        <f t="array" ref="M446">IF(ISERROR(INDEX(Jornadas[id],ROW()-5)),"",J446+K446-L446)</f>
        <v/>
      </c>
      <c r="N446" s="1" t="str" cm="1">
        <f t="array" ref="N446">IF(ISERROR(INDEX(Jornadas[id],ROW()-5)),"",COUNTIFS(_Cortes!$C:$C,INDEX(Jornadas[id],ROW()-5),_Cortes!$B:$B,LOOKUP($N$4,_Barberos!$B:$B,_Barberos!$A:$A)))</f>
        <v/>
      </c>
      <c r="O446" s="20" t="str" cm="1">
        <f t="array" ref="O446">IF(ISERROR(INDEX(Jornadas[id],ROW()-5)),"",INT(SUMIFS(Cortes[importe],Cortes[id_jornada],INDEX(Jornadas[id],ROW()-5),Cortes[id_barbero],LOOKUP($N$4,Barberos[nombre],Barberos[id]))*(INDEX(Jornadas[comision_barberos],1)/100)))</f>
        <v/>
      </c>
      <c r="P446" s="20" t="str" cm="1">
        <f t="array" ref="P446">IF(ISERROR(INDEX(Jornadas[id],ROW()-5)),"",SUMIFS(Cortes[propina],Cortes[id_jornada],INDEX(Jornadas[id],ROW()-5),Cortes[id_barbero],LOOKUP($N$4,Barberos[nombre],Barberos[id])))</f>
        <v/>
      </c>
      <c r="Q446" s="20" t="str" cm="1">
        <f t="array" ref="Q446">IF(ISERROR(INDEX(Jornadas[id],ROW()-5)),"",SUMIFS(Adelantos[importe],Adelantos[id_jornada],INDEX(Jornadas[id],ROW()-5),Adelantos[id_barbero],LOOKUP($N$4,Barberos[nombre],Barberos[id])))</f>
        <v/>
      </c>
      <c r="R446" s="20" t="str" cm="1">
        <f t="array" ref="R446">IF(ISERROR(INDEX(Jornadas[id],ROW()-5)),"",O446+P446-Q446)</f>
        <v/>
      </c>
      <c r="S446" s="1" t="str" cm="1">
        <f t="array" ref="S446">IF(ISERROR(INDEX(Jornadas[id],ROW()-5)),"",COUNTIFS(_Cortes!$C:$C,INDEX(Jornadas[id],ROW()-5),_Cortes!$B:$B,LOOKUP($S$4,_Barberos!$B:$B,_Barberos!$A:$A)))</f>
        <v/>
      </c>
      <c r="T446" s="20" t="str" cm="1">
        <f t="array" ref="T446">IF(ISERROR(INDEX(Jornadas[id],ROW()-5)),"",INT(SUMIFS(Cortes[importe],Cortes[id_jornada],INDEX(Jornadas[id],ROW()-5),Cortes[id_barbero],LOOKUP($S$4,Barberos[nombre],Barberos[id]))*(INDEX(Jornadas[comision_barberos],1)/100)))</f>
        <v/>
      </c>
      <c r="U446" s="20" t="str" cm="1">
        <f t="array" ref="U446">IF(ISERROR(INDEX(Jornadas[id],ROW()-5)),"",SUMIFS(Cortes[propina],Cortes[id_jornada],INDEX(Jornadas[id],ROW()-5),Cortes[id_barbero],LOOKUP($S$4,Barberos[nombre],Barberos[id])))</f>
        <v/>
      </c>
      <c r="V446" s="20" t="str" cm="1">
        <f t="array" ref="V446">IF(ISERROR(INDEX(Jornadas[id],ROW()-5)),"",SUMIFS(Adelantos[importe],Adelantos[id_jornada],INDEX(Jornadas[id],ROW()-5),Adelantos[id_barbero],LOOKUP($S$4,Barberos[nombre],Barberos[id])))</f>
        <v/>
      </c>
      <c r="W446" s="20" t="str" cm="1">
        <f t="array" ref="W446">IF(ISERROR(INDEX(Jornadas[id],ROW()-5)),"",T446+U446-V446)</f>
        <v/>
      </c>
      <c r="X446" s="1" t="str" cm="1">
        <f t="array" ref="X446">IF(ISERROR(INDEX(Jornadas[id],ROW()-5)),"",COUNTIFS(_Cortes!$C:$C,INDEX(Jornadas[id],ROW()-5),_Cortes!$B:$B,LOOKUP($X$4,_Barberos!$B:$B,_Barberos!$A:$A)))</f>
        <v/>
      </c>
      <c r="Y446" s="20" t="str" cm="1">
        <f t="array" ref="Y446">IF(ISERROR(INDEX(Jornadas[id],ROW()-5)),"",INT(SUMIFS(Cortes[importe],Cortes[id_jornada],INDEX(Jornadas[id],ROW()-5),Cortes[id_barbero],LOOKUP($X$4,Barberos[nombre],Barberos[id]))*(INDEX(Jornadas[comision_barberos],1)/100)))</f>
        <v/>
      </c>
      <c r="Z446" s="20" t="str" cm="1">
        <f t="array" ref="Z446">IF(ISERROR(INDEX(Jornadas[id],ROW()-5)),"",SUMIFS(Cortes[propina],Cortes[id_jornada],INDEX(Jornadas[id],ROW()-5),Cortes[id_barbero],LOOKUP($X$4,Barberos[nombre],Barberos[id])))</f>
        <v/>
      </c>
      <c r="AA446" s="20" t="str" cm="1">
        <f t="array" ref="AA446">IF(ISERROR(INDEX(Jornadas[id],ROW()-5)),"",SUMIFS(Adelantos[importe],Adelantos[id_jornada],INDEX(Jornadas[id],ROW()-5),Adelantos[id_barbero],LOOKUP($X$4,Barberos[nombre],Barberos[id])))</f>
        <v/>
      </c>
      <c r="AB446" s="20" t="str" cm="1">
        <f t="array" ref="AB446">IF(ISERROR(INDEX(Jornadas[id],ROW()-5)),"",Y446+Z446-AA446)</f>
        <v/>
      </c>
      <c r="AC446" s="1" t="str" cm="1">
        <f t="array" ref="AC446">IF(ISERROR(INDEX(Jornadas[id],ROW()-5)),"",COUNTIFS(_Cortes!$C:$C,INDEX(Jornadas[id],ROW()-5),_Cortes!$B:$B,LOOKUP($AC$4,_Barberos!$B:$B,_Barberos!$A:$A)))</f>
        <v/>
      </c>
      <c r="AD446" s="20" t="str" cm="1">
        <f t="array" ref="AD446">IF(ISERROR(INDEX(Jornadas[id],ROW()-5)),"",INT(SUMIFS(Cortes[importe],Cortes[id_jornada],INDEX(Jornadas[id],ROW()-5),Cortes[id_barbero],LOOKUP($AC$4,Barberos[nombre],Barberos[id]))*(INDEX(Jornadas[comision_barberos],1)/100)))</f>
        <v/>
      </c>
      <c r="AE446" s="20" t="str" cm="1">
        <f t="array" ref="AE446">IF(ISERROR(INDEX(Jornadas[id],ROW()-5)),"",SUMIFS(Cortes[propina],Cortes[id_jornada],INDEX(Jornadas[id],ROW()-5),Cortes[id_barbero],LOOKUP($AC$4,Barberos[nombre],Barberos[id])))</f>
        <v/>
      </c>
      <c r="AF446" s="20" t="str" cm="1">
        <f t="array" ref="AF446">IF(ISERROR(INDEX(Jornadas[id],ROW()-5)),"",SUMIFS(Adelantos[importe],Adelantos[id_jornada],INDEX(Jornadas[id],ROW()-5),Adelantos[id_barbero],LOOKUP($AC$4,Barberos[nombre],Barberos[id])))</f>
        <v/>
      </c>
      <c r="AG446" s="20" t="str" cm="1">
        <f t="array" ref="AG446">IF(ISERROR(INDEX(Jornadas[id],ROW()-5)),"",AD446+AE446-AF446)</f>
        <v/>
      </c>
      <c r="AH446" s="1" t="str" cm="1">
        <f t="array" ref="AH446">IF(ISERROR(INDEX(Jornadas[id],ROW()-5)),"",COUNTIFS(_Cortes!$C:$C,INDEX(Jornadas[id],ROW()-5),_Cortes!$B:$B,LOOKUP($AH$4,_Barberos!$B:$B,_Barberos!$A:$A)))</f>
        <v/>
      </c>
      <c r="AI446" s="20" t="str" cm="1">
        <f t="array" ref="AI446">IF(ISERROR(INDEX(Jornadas[id],ROW()-5)),"",INT(SUMIFS(Cortes[importe],Cortes[id_jornada],INDEX(Jornadas[id],ROW()-5),Cortes[id_barbero],LOOKUP($AH$4,Barberos[nombre],Barberos[id]))*(INDEX(Jornadas[comision_barberos],1)/100)))</f>
        <v/>
      </c>
      <c r="AJ446" s="20" t="str" cm="1">
        <f t="array" ref="AJ446">IF(ISERROR(INDEX(Jornadas[id],ROW()-5)),"",SUMIFS(Cortes[propina],Cortes[id_jornada],INDEX(Jornadas[id],ROW()-5),Cortes[id_barbero],LOOKUP($AH$4,Barberos[nombre],Barberos[id])))</f>
        <v/>
      </c>
      <c r="AK446" s="20" t="str" cm="1">
        <f t="array" ref="AK446">IF(ISERROR(INDEX(Jornadas[id],ROW()-5)),"",SUMIFS(Adelantos[importe],Adelantos[id_jornada],INDEX(Jornadas[id],ROW()-5),Adelantos[id_barbero],LOOKUP($AH$4,Barberos[nombre],Barberos[id])))</f>
        <v/>
      </c>
      <c r="AL446" s="20" t="str" cm="1">
        <f t="array" ref="AL446">IF(ISERROR(INDEX(Jornadas[id],ROW()-5)),"",AI446+AJ446-AK446)</f>
        <v/>
      </c>
      <c r="AM446" s="1" t="str" cm="1">
        <f t="array" ref="AM446">IF(ISERROR(INDEX(Jornadas[id],ROW()-5)),"",COUNTIFS(_Cortes!$C:$C,INDEX(Jornadas[id],ROW()-5),_Cortes!$B:$B,LOOKUP($AM$4,_Barberos!$B:$B,_Barberos!$A:$A)))</f>
        <v/>
      </c>
      <c r="AN446" s="20" t="str" cm="1">
        <f t="array" ref="AN446">IF(ISERROR(INDEX(Jornadas[id],ROW()-5)),"",INT(SUMIFS(Cortes[importe],Cortes[id_jornada],INDEX(Jornadas[id],ROW()-5),Cortes[id_barbero],LOOKUP($AM$4,Barberos[nombre],Barberos[id]))*(INDEX(Jornadas[comision_barberos],1)/100)))</f>
        <v/>
      </c>
      <c r="AO446" s="20" t="str" cm="1">
        <f t="array" ref="AO446">IF(ISERROR(INDEX(Jornadas[id],ROW()-5)),"",SUMIFS(Cortes[propina],Cortes[id_jornada],INDEX(Jornadas[id],ROW()-5),Cortes[id_barbero],LOOKUP($AM$4,Barberos[nombre],Barberos[id])))</f>
        <v/>
      </c>
      <c r="AP446" s="20" t="str" cm="1">
        <f t="array" ref="AP446">IF(ISERROR(INDEX(Jornadas[id],ROW()-5)),"",SUMIFS(Adelantos[importe],Adelantos[id_jornada],INDEX(Jornadas[id],ROW()-5),Adelantos[id_barbero],LOOKUP($AM$4,Barberos[nombre],Barberos[id])))</f>
        <v/>
      </c>
      <c r="AQ446" s="20" t="str" cm="1">
        <f t="array" ref="AQ446">IF(ISERROR(INDEX(Jornadas[id],ROW()-5)),"",AN446+AO446-AP446)</f>
        <v/>
      </c>
      <c r="AR446" s="1" t="str" cm="1">
        <f t="array" ref="AR446">IF(ISERROR(INDEX(Jornadas[id],ROW()-5)),"",COUNTIFS(_Cortes!$C:$C,INDEX(Jornadas[id],ROW()-5),_Cortes!$B:$B,LOOKUP($AR$4,_Barberos!$B:$B,_Barberos!$A:$A)))</f>
        <v/>
      </c>
      <c r="AS446" s="20" t="str" cm="1">
        <f t="array" ref="AS446">IF(ISERROR(INDEX(Jornadas[id],ROW()-5)),"",INT(SUMIFS(Cortes[importe],Cortes[id_jornada],INDEX(Jornadas[id],ROW()-5),Cortes[id_barbero],LOOKUP($AR$4,Barberos[nombre],Barberos[id]))*(INDEX(Jornadas[comision_barberos],1)/100)))</f>
        <v/>
      </c>
      <c r="AT446" s="20" t="str" cm="1">
        <f t="array" ref="AT446">IF(ISERROR(INDEX(Jornadas[id],ROW()-5)),"",SUMIFS(Cortes[propina],Cortes[id_jornada],INDEX(Jornadas[id],ROW()-5),Cortes[id_barbero],LOOKUP($AR$4,Barberos[nombre],Barberos[id])))</f>
        <v/>
      </c>
      <c r="AU446" s="20" t="str" cm="1">
        <f t="array" ref="AU446">IF(ISERROR(INDEX(Jornadas[id],ROW()-5)),"",SUMIFS(Adelantos[importe],Adelantos[id_jornada],INDEX(Jornadas[id],ROW()-5),Adelantos[id_barbero],LOOKUP($AR$4,Barberos[nombre],Barberos[id])))</f>
        <v/>
      </c>
      <c r="AV446" s="20" t="str" cm="1">
        <f t="array" ref="AV446">IF(ISERROR(INDEX(Jornadas[id],ROW()-5)),"",AS446+AT446-AU446)</f>
        <v/>
      </c>
    </row>
    <row r="447" spans="1:48" ht="15" hidden="1" customHeight="1" x14ac:dyDescent="0.3">
      <c r="A447" s="51" t="str">
        <f t="shared" si="6"/>
        <v/>
      </c>
      <c r="B447" s="52"/>
      <c r="C447" s="36" t="str" cm="1">
        <f t="array" ref="C447">IF(ISERROR(INDEX(Jornadas[id],ROW()-5)),"",INDEX(Jornadas[fecha],ROW()-5))</f>
        <v/>
      </c>
      <c r="D447" s="2" t="str" cm="1">
        <f t="array" ref="D447">IF(ISERROR(INDEX(Jornadas[id],ROW()-5)),"",COUNTIFS(_Cortes!$C:$C,INDEX(Jornadas[id],ROW()-5),_Cortes!$B:$B,LOOKUP($D$4,_Barberos!$B:$B,_Barberos!$A:$A)))</f>
        <v/>
      </c>
      <c r="E447" s="21" t="str" cm="1">
        <f t="array" ref="E447">IF(ISERROR(INDEX(Jornadas[id],ROW()-5)),"",INT(SUMIFS(Cortes[importe],Cortes[id_jornada],INDEX(Jornadas[id],ROW()-5),Cortes[id_barbero],LOOKUP($D$4,Barberos[nombre],Barberos[id]))*(INDEX(Jornadas[comision_barberos],1)/100)))</f>
        <v/>
      </c>
      <c r="F447" s="21" t="str" cm="1">
        <f t="array" ref="F447">IF(ISERROR(INDEX(Jornadas[id],ROW()-5)),"",SUMIFS(Cortes[propina],Cortes[id_jornada],INDEX(Jornadas[id],ROW()-5),Cortes[id_barbero],LOOKUP($D$4,Barberos[nombre],Barberos[id])))</f>
        <v/>
      </c>
      <c r="G447" s="21" t="str" cm="1">
        <f t="array" ref="G447">IF(ISERROR(INDEX(Jornadas[id],ROW()-5)),"",SUMIFS(Adelantos[importe],Adelantos[id_jornada],INDEX(Jornadas[id],ROW()-5),Adelantos[id_barbero],LOOKUP($D$4,Barberos[nombre],Barberos[id])))</f>
        <v/>
      </c>
      <c r="H447" s="21" t="str" cm="1">
        <f t="array" ref="H447">IF(ISERROR(INDEX(Jornadas[id],ROW()-5)),"",E447+F447-G447)</f>
        <v/>
      </c>
      <c r="I447" s="2" t="str" cm="1">
        <f t="array" ref="I447">IF(ISERROR(INDEX(Jornadas[id],ROW()-5)),"",COUNTIFS(_Cortes!$C:$C,INDEX(Jornadas[id],ROW()-5),_Cortes!$B:$B,LOOKUP($I$4,_Barberos!$B:$B,_Barberos!$A:$A)))</f>
        <v/>
      </c>
      <c r="J447" s="21" t="str" cm="1">
        <f t="array" ref="J447">IF(ISERROR(INDEX(Jornadas[id],ROW()-5)),"",INT(SUMIFS(Cortes[importe],Cortes[id_jornada],INDEX(Jornadas[id],ROW()-5),Cortes[id_barbero],LOOKUP($I$4,Barberos[nombre],Barberos[id]))*(INDEX(Jornadas[comision_barberos],1)/100)))</f>
        <v/>
      </c>
      <c r="K447" s="21" t="str" cm="1">
        <f t="array" ref="K447">IF(ISERROR(INDEX(Jornadas[id],ROW()-5)),"",SUMIFS(Cortes[propina],Cortes[id_jornada],INDEX(Jornadas[id],ROW()-5),Cortes[id_barbero],LOOKUP($I$4,Barberos[nombre],Barberos[id])))</f>
        <v/>
      </c>
      <c r="L447" s="21" t="str" cm="1">
        <f t="array" ref="L447">IF(ISERROR(INDEX(Jornadas[id],ROW()-5)),"",SUMIFS(Adelantos[importe],Adelantos[id_jornada],INDEX(Jornadas[id],ROW()-5),Adelantos[id_barbero],LOOKUP($I$4,Barberos[nombre],Barberos[id])))</f>
        <v/>
      </c>
      <c r="M447" s="21" t="str" cm="1">
        <f t="array" ref="M447">IF(ISERROR(INDEX(Jornadas[id],ROW()-5)),"",J447+K447-L447)</f>
        <v/>
      </c>
      <c r="N447" s="2" t="str" cm="1">
        <f t="array" ref="N447">IF(ISERROR(INDEX(Jornadas[id],ROW()-5)),"",COUNTIFS(_Cortes!$C:$C,INDEX(Jornadas[id],ROW()-5),_Cortes!$B:$B,LOOKUP($N$4,_Barberos!$B:$B,_Barberos!$A:$A)))</f>
        <v/>
      </c>
      <c r="O447" s="21" t="str" cm="1">
        <f t="array" ref="O447">IF(ISERROR(INDEX(Jornadas[id],ROW()-5)),"",INT(SUMIFS(Cortes[importe],Cortes[id_jornada],INDEX(Jornadas[id],ROW()-5),Cortes[id_barbero],LOOKUP($N$4,Barberos[nombre],Barberos[id]))*(INDEX(Jornadas[comision_barberos],1)/100)))</f>
        <v/>
      </c>
      <c r="P447" s="21" t="str" cm="1">
        <f t="array" ref="P447">IF(ISERROR(INDEX(Jornadas[id],ROW()-5)),"",SUMIFS(Cortes[propina],Cortes[id_jornada],INDEX(Jornadas[id],ROW()-5),Cortes[id_barbero],LOOKUP($N$4,Barberos[nombre],Barberos[id])))</f>
        <v/>
      </c>
      <c r="Q447" s="21" t="str" cm="1">
        <f t="array" ref="Q447">IF(ISERROR(INDEX(Jornadas[id],ROW()-5)),"",SUMIFS(Adelantos[importe],Adelantos[id_jornada],INDEX(Jornadas[id],ROW()-5),Adelantos[id_barbero],LOOKUP($N$4,Barberos[nombre],Barberos[id])))</f>
        <v/>
      </c>
      <c r="R447" s="21" t="str" cm="1">
        <f t="array" ref="R447">IF(ISERROR(INDEX(Jornadas[id],ROW()-5)),"",O447+P447-Q447)</f>
        <v/>
      </c>
      <c r="S447" s="2" t="str" cm="1">
        <f t="array" ref="S447">IF(ISERROR(INDEX(Jornadas[id],ROW()-5)),"",COUNTIFS(_Cortes!$C:$C,INDEX(Jornadas[id],ROW()-5),_Cortes!$B:$B,LOOKUP($S$4,_Barberos!$B:$B,_Barberos!$A:$A)))</f>
        <v/>
      </c>
      <c r="T447" s="21" t="str" cm="1">
        <f t="array" ref="T447">IF(ISERROR(INDEX(Jornadas[id],ROW()-5)),"",INT(SUMIFS(Cortes[importe],Cortes[id_jornada],INDEX(Jornadas[id],ROW()-5),Cortes[id_barbero],LOOKUP($S$4,Barberos[nombre],Barberos[id]))*(INDEX(Jornadas[comision_barberos],1)/100)))</f>
        <v/>
      </c>
      <c r="U447" s="21" t="str" cm="1">
        <f t="array" ref="U447">IF(ISERROR(INDEX(Jornadas[id],ROW()-5)),"",SUMIFS(Cortes[propina],Cortes[id_jornada],INDEX(Jornadas[id],ROW()-5),Cortes[id_barbero],LOOKUP($S$4,Barberos[nombre],Barberos[id])))</f>
        <v/>
      </c>
      <c r="V447" s="21" t="str" cm="1">
        <f t="array" ref="V447">IF(ISERROR(INDEX(Jornadas[id],ROW()-5)),"",SUMIFS(Adelantos[importe],Adelantos[id_jornada],INDEX(Jornadas[id],ROW()-5),Adelantos[id_barbero],LOOKUP($S$4,Barberos[nombre],Barberos[id])))</f>
        <v/>
      </c>
      <c r="W447" s="21" t="str" cm="1">
        <f t="array" ref="W447">IF(ISERROR(INDEX(Jornadas[id],ROW()-5)),"",T447+U447-V447)</f>
        <v/>
      </c>
      <c r="X447" s="2" t="str" cm="1">
        <f t="array" ref="X447">IF(ISERROR(INDEX(Jornadas[id],ROW()-5)),"",COUNTIFS(_Cortes!$C:$C,INDEX(Jornadas[id],ROW()-5),_Cortes!$B:$B,LOOKUP($X$4,_Barberos!$B:$B,_Barberos!$A:$A)))</f>
        <v/>
      </c>
      <c r="Y447" s="21" t="str" cm="1">
        <f t="array" ref="Y447">IF(ISERROR(INDEX(Jornadas[id],ROW()-5)),"",INT(SUMIFS(Cortes[importe],Cortes[id_jornada],INDEX(Jornadas[id],ROW()-5),Cortes[id_barbero],LOOKUP($X$4,Barberos[nombre],Barberos[id]))*(INDEX(Jornadas[comision_barberos],1)/100)))</f>
        <v/>
      </c>
      <c r="Z447" s="21" t="str" cm="1">
        <f t="array" ref="Z447">IF(ISERROR(INDEX(Jornadas[id],ROW()-5)),"",SUMIFS(Cortes[propina],Cortes[id_jornada],INDEX(Jornadas[id],ROW()-5),Cortes[id_barbero],LOOKUP($X$4,Barberos[nombre],Barberos[id])))</f>
        <v/>
      </c>
      <c r="AA447" s="21" t="str" cm="1">
        <f t="array" ref="AA447">IF(ISERROR(INDEX(Jornadas[id],ROW()-5)),"",SUMIFS(Adelantos[importe],Adelantos[id_jornada],INDEX(Jornadas[id],ROW()-5),Adelantos[id_barbero],LOOKUP($X$4,Barberos[nombre],Barberos[id])))</f>
        <v/>
      </c>
      <c r="AB447" s="21" t="str" cm="1">
        <f t="array" ref="AB447">IF(ISERROR(INDEX(Jornadas[id],ROW()-5)),"",Y447+Z447-AA447)</f>
        <v/>
      </c>
      <c r="AC447" s="2" t="str" cm="1">
        <f t="array" ref="AC447">IF(ISERROR(INDEX(Jornadas[id],ROW()-5)),"",COUNTIFS(_Cortes!$C:$C,INDEX(Jornadas[id],ROW()-5),_Cortes!$B:$B,LOOKUP($AC$4,_Barberos!$B:$B,_Barberos!$A:$A)))</f>
        <v/>
      </c>
      <c r="AD447" s="21" t="str" cm="1">
        <f t="array" ref="AD447">IF(ISERROR(INDEX(Jornadas[id],ROW()-5)),"",INT(SUMIFS(Cortes[importe],Cortes[id_jornada],INDEX(Jornadas[id],ROW()-5),Cortes[id_barbero],LOOKUP($AC$4,Barberos[nombre],Barberos[id]))*(INDEX(Jornadas[comision_barberos],1)/100)))</f>
        <v/>
      </c>
      <c r="AE447" s="21" t="str" cm="1">
        <f t="array" ref="AE447">IF(ISERROR(INDEX(Jornadas[id],ROW()-5)),"",SUMIFS(Cortes[propina],Cortes[id_jornada],INDEX(Jornadas[id],ROW()-5),Cortes[id_barbero],LOOKUP($AC$4,Barberos[nombre],Barberos[id])))</f>
        <v/>
      </c>
      <c r="AF447" s="21" t="str" cm="1">
        <f t="array" ref="AF447">IF(ISERROR(INDEX(Jornadas[id],ROW()-5)),"",SUMIFS(Adelantos[importe],Adelantos[id_jornada],INDEX(Jornadas[id],ROW()-5),Adelantos[id_barbero],LOOKUP($AC$4,Barberos[nombre],Barberos[id])))</f>
        <v/>
      </c>
      <c r="AG447" s="21" t="str" cm="1">
        <f t="array" ref="AG447">IF(ISERROR(INDEX(Jornadas[id],ROW()-5)),"",AD447+AE447-AF447)</f>
        <v/>
      </c>
      <c r="AH447" s="2" t="str" cm="1">
        <f t="array" ref="AH447">IF(ISERROR(INDEX(Jornadas[id],ROW()-5)),"",COUNTIFS(_Cortes!$C:$C,INDEX(Jornadas[id],ROW()-5),_Cortes!$B:$B,LOOKUP($AH$4,_Barberos!$B:$B,_Barberos!$A:$A)))</f>
        <v/>
      </c>
      <c r="AI447" s="21" t="str" cm="1">
        <f t="array" ref="AI447">IF(ISERROR(INDEX(Jornadas[id],ROW()-5)),"",INT(SUMIFS(Cortes[importe],Cortes[id_jornada],INDEX(Jornadas[id],ROW()-5),Cortes[id_barbero],LOOKUP($AH$4,Barberos[nombre],Barberos[id]))*(INDEX(Jornadas[comision_barberos],1)/100)))</f>
        <v/>
      </c>
      <c r="AJ447" s="21" t="str" cm="1">
        <f t="array" ref="AJ447">IF(ISERROR(INDEX(Jornadas[id],ROW()-5)),"",SUMIFS(Cortes[propina],Cortes[id_jornada],INDEX(Jornadas[id],ROW()-5),Cortes[id_barbero],LOOKUP($AH$4,Barberos[nombre],Barberos[id])))</f>
        <v/>
      </c>
      <c r="AK447" s="21" t="str" cm="1">
        <f t="array" ref="AK447">IF(ISERROR(INDEX(Jornadas[id],ROW()-5)),"",SUMIFS(Adelantos[importe],Adelantos[id_jornada],INDEX(Jornadas[id],ROW()-5),Adelantos[id_barbero],LOOKUP($AH$4,Barberos[nombre],Barberos[id])))</f>
        <v/>
      </c>
      <c r="AL447" s="21" t="str" cm="1">
        <f t="array" ref="AL447">IF(ISERROR(INDEX(Jornadas[id],ROW()-5)),"",AI447+AJ447-AK447)</f>
        <v/>
      </c>
      <c r="AM447" s="2" t="str" cm="1">
        <f t="array" ref="AM447">IF(ISERROR(INDEX(Jornadas[id],ROW()-5)),"",COUNTIFS(_Cortes!$C:$C,INDEX(Jornadas[id],ROW()-5),_Cortes!$B:$B,LOOKUP($AM$4,_Barberos!$B:$B,_Barberos!$A:$A)))</f>
        <v/>
      </c>
      <c r="AN447" s="21" t="str" cm="1">
        <f t="array" ref="AN447">IF(ISERROR(INDEX(Jornadas[id],ROW()-5)),"",INT(SUMIFS(Cortes[importe],Cortes[id_jornada],INDEX(Jornadas[id],ROW()-5),Cortes[id_barbero],LOOKUP($AM$4,Barberos[nombre],Barberos[id]))*(INDEX(Jornadas[comision_barberos],1)/100)))</f>
        <v/>
      </c>
      <c r="AO447" s="21" t="str" cm="1">
        <f t="array" ref="AO447">IF(ISERROR(INDEX(Jornadas[id],ROW()-5)),"",SUMIFS(Cortes[propina],Cortes[id_jornada],INDEX(Jornadas[id],ROW()-5),Cortes[id_barbero],LOOKUP($AM$4,Barberos[nombre],Barberos[id])))</f>
        <v/>
      </c>
      <c r="AP447" s="21" t="str" cm="1">
        <f t="array" ref="AP447">IF(ISERROR(INDEX(Jornadas[id],ROW()-5)),"",SUMIFS(Adelantos[importe],Adelantos[id_jornada],INDEX(Jornadas[id],ROW()-5),Adelantos[id_barbero],LOOKUP($AM$4,Barberos[nombre],Barberos[id])))</f>
        <v/>
      </c>
      <c r="AQ447" s="21" t="str" cm="1">
        <f t="array" ref="AQ447">IF(ISERROR(INDEX(Jornadas[id],ROW()-5)),"",AN447+AO447-AP447)</f>
        <v/>
      </c>
      <c r="AR447" s="2" t="str" cm="1">
        <f t="array" ref="AR447">IF(ISERROR(INDEX(Jornadas[id],ROW()-5)),"",COUNTIFS(_Cortes!$C:$C,INDEX(Jornadas[id],ROW()-5),_Cortes!$B:$B,LOOKUP($AR$4,_Barberos!$B:$B,_Barberos!$A:$A)))</f>
        <v/>
      </c>
      <c r="AS447" s="21" t="str" cm="1">
        <f t="array" ref="AS447">IF(ISERROR(INDEX(Jornadas[id],ROW()-5)),"",INT(SUMIFS(Cortes[importe],Cortes[id_jornada],INDEX(Jornadas[id],ROW()-5),Cortes[id_barbero],LOOKUP($AR$4,Barberos[nombre],Barberos[id]))*(INDEX(Jornadas[comision_barberos],1)/100)))</f>
        <v/>
      </c>
      <c r="AT447" s="21" t="str" cm="1">
        <f t="array" ref="AT447">IF(ISERROR(INDEX(Jornadas[id],ROW()-5)),"",SUMIFS(Cortes[propina],Cortes[id_jornada],INDEX(Jornadas[id],ROW()-5),Cortes[id_barbero],LOOKUP($AR$4,Barberos[nombre],Barberos[id])))</f>
        <v/>
      </c>
      <c r="AU447" s="21" t="str" cm="1">
        <f t="array" ref="AU447">IF(ISERROR(INDEX(Jornadas[id],ROW()-5)),"",SUMIFS(Adelantos[importe],Adelantos[id_jornada],INDEX(Jornadas[id],ROW()-5),Adelantos[id_barbero],LOOKUP($AR$4,Barberos[nombre],Barberos[id])))</f>
        <v/>
      </c>
      <c r="AV447" s="21" t="str" cm="1">
        <f t="array" ref="AV447">IF(ISERROR(INDEX(Jornadas[id],ROW()-5)),"",AS447+AT447-AU447)</f>
        <v/>
      </c>
    </row>
    <row r="448" spans="1:48" ht="15" hidden="1" customHeight="1" x14ac:dyDescent="0.3">
      <c r="A448" s="53" t="str">
        <f t="shared" si="6"/>
        <v/>
      </c>
      <c r="B448" s="54"/>
      <c r="C448" s="38" t="str" cm="1">
        <f t="array" ref="C448">IF(ISERROR(INDEX(Jornadas[id],ROW()-5)),"",INDEX(Jornadas[fecha],ROW()-5))</f>
        <v/>
      </c>
      <c r="D448" s="1" t="str" cm="1">
        <f t="array" ref="D448">IF(ISERROR(INDEX(Jornadas[id],ROW()-5)),"",COUNTIFS(_Cortes!$C:$C,INDEX(Jornadas[id],ROW()-5),_Cortes!$B:$B,LOOKUP($D$4,_Barberos!$B:$B,_Barberos!$A:$A)))</f>
        <v/>
      </c>
      <c r="E448" s="20" t="str" cm="1">
        <f t="array" ref="E448">IF(ISERROR(INDEX(Jornadas[id],ROW()-5)),"",INT(SUMIFS(Cortes[importe],Cortes[id_jornada],INDEX(Jornadas[id],ROW()-5),Cortes[id_barbero],LOOKUP($D$4,Barberos[nombre],Barberos[id]))*(INDEX(Jornadas[comision_barberos],1)/100)))</f>
        <v/>
      </c>
      <c r="F448" s="20" t="str" cm="1">
        <f t="array" ref="F448">IF(ISERROR(INDEX(Jornadas[id],ROW()-5)),"",SUMIFS(Cortes[propina],Cortes[id_jornada],INDEX(Jornadas[id],ROW()-5),Cortes[id_barbero],LOOKUP($D$4,Barberos[nombre],Barberos[id])))</f>
        <v/>
      </c>
      <c r="G448" s="20" t="str" cm="1">
        <f t="array" ref="G448">IF(ISERROR(INDEX(Jornadas[id],ROW()-5)),"",SUMIFS(Adelantos[importe],Adelantos[id_jornada],INDEX(Jornadas[id],ROW()-5),Adelantos[id_barbero],LOOKUP($D$4,Barberos[nombre],Barberos[id])))</f>
        <v/>
      </c>
      <c r="H448" s="20" t="str" cm="1">
        <f t="array" ref="H448">IF(ISERROR(INDEX(Jornadas[id],ROW()-5)),"",E448+F448-G448)</f>
        <v/>
      </c>
      <c r="I448" s="1" t="str" cm="1">
        <f t="array" ref="I448">IF(ISERROR(INDEX(Jornadas[id],ROW()-5)),"",COUNTIFS(_Cortes!$C:$C,INDEX(Jornadas[id],ROW()-5),_Cortes!$B:$B,LOOKUP($I$4,_Barberos!$B:$B,_Barberos!$A:$A)))</f>
        <v/>
      </c>
      <c r="J448" s="20" t="str" cm="1">
        <f t="array" ref="J448">IF(ISERROR(INDEX(Jornadas[id],ROW()-5)),"",INT(SUMIFS(Cortes[importe],Cortes[id_jornada],INDEX(Jornadas[id],ROW()-5),Cortes[id_barbero],LOOKUP($I$4,Barberos[nombre],Barberos[id]))*(INDEX(Jornadas[comision_barberos],1)/100)))</f>
        <v/>
      </c>
      <c r="K448" s="20" t="str" cm="1">
        <f t="array" ref="K448">IF(ISERROR(INDEX(Jornadas[id],ROW()-5)),"",SUMIFS(Cortes[propina],Cortes[id_jornada],INDEX(Jornadas[id],ROW()-5),Cortes[id_barbero],LOOKUP($I$4,Barberos[nombre],Barberos[id])))</f>
        <v/>
      </c>
      <c r="L448" s="20" t="str" cm="1">
        <f t="array" ref="L448">IF(ISERROR(INDEX(Jornadas[id],ROW()-5)),"",SUMIFS(Adelantos[importe],Adelantos[id_jornada],INDEX(Jornadas[id],ROW()-5),Adelantos[id_barbero],LOOKUP($I$4,Barberos[nombre],Barberos[id])))</f>
        <v/>
      </c>
      <c r="M448" s="20" t="str" cm="1">
        <f t="array" ref="M448">IF(ISERROR(INDEX(Jornadas[id],ROW()-5)),"",J448+K448-L448)</f>
        <v/>
      </c>
      <c r="N448" s="1" t="str" cm="1">
        <f t="array" ref="N448">IF(ISERROR(INDEX(Jornadas[id],ROW()-5)),"",COUNTIFS(_Cortes!$C:$C,INDEX(Jornadas[id],ROW()-5),_Cortes!$B:$B,LOOKUP($N$4,_Barberos!$B:$B,_Barberos!$A:$A)))</f>
        <v/>
      </c>
      <c r="O448" s="20" t="str" cm="1">
        <f t="array" ref="O448">IF(ISERROR(INDEX(Jornadas[id],ROW()-5)),"",INT(SUMIFS(Cortes[importe],Cortes[id_jornada],INDEX(Jornadas[id],ROW()-5),Cortes[id_barbero],LOOKUP($N$4,Barberos[nombre],Barberos[id]))*(INDEX(Jornadas[comision_barberos],1)/100)))</f>
        <v/>
      </c>
      <c r="P448" s="20" t="str" cm="1">
        <f t="array" ref="P448">IF(ISERROR(INDEX(Jornadas[id],ROW()-5)),"",SUMIFS(Cortes[propina],Cortes[id_jornada],INDEX(Jornadas[id],ROW()-5),Cortes[id_barbero],LOOKUP($N$4,Barberos[nombre],Barberos[id])))</f>
        <v/>
      </c>
      <c r="Q448" s="20" t="str" cm="1">
        <f t="array" ref="Q448">IF(ISERROR(INDEX(Jornadas[id],ROW()-5)),"",SUMIFS(Adelantos[importe],Adelantos[id_jornada],INDEX(Jornadas[id],ROW()-5),Adelantos[id_barbero],LOOKUP($N$4,Barberos[nombre],Barberos[id])))</f>
        <v/>
      </c>
      <c r="R448" s="20" t="str" cm="1">
        <f t="array" ref="R448">IF(ISERROR(INDEX(Jornadas[id],ROW()-5)),"",O448+P448-Q448)</f>
        <v/>
      </c>
      <c r="S448" s="1" t="str" cm="1">
        <f t="array" ref="S448">IF(ISERROR(INDEX(Jornadas[id],ROW()-5)),"",COUNTIFS(_Cortes!$C:$C,INDEX(Jornadas[id],ROW()-5),_Cortes!$B:$B,LOOKUP($S$4,_Barberos!$B:$B,_Barberos!$A:$A)))</f>
        <v/>
      </c>
      <c r="T448" s="20" t="str" cm="1">
        <f t="array" ref="T448">IF(ISERROR(INDEX(Jornadas[id],ROW()-5)),"",INT(SUMIFS(Cortes[importe],Cortes[id_jornada],INDEX(Jornadas[id],ROW()-5),Cortes[id_barbero],LOOKUP($S$4,Barberos[nombre],Barberos[id]))*(INDEX(Jornadas[comision_barberos],1)/100)))</f>
        <v/>
      </c>
      <c r="U448" s="20" t="str" cm="1">
        <f t="array" ref="U448">IF(ISERROR(INDEX(Jornadas[id],ROW()-5)),"",SUMIFS(Cortes[propina],Cortes[id_jornada],INDEX(Jornadas[id],ROW()-5),Cortes[id_barbero],LOOKUP($S$4,Barberos[nombre],Barberos[id])))</f>
        <v/>
      </c>
      <c r="V448" s="20" t="str" cm="1">
        <f t="array" ref="V448">IF(ISERROR(INDEX(Jornadas[id],ROW()-5)),"",SUMIFS(Adelantos[importe],Adelantos[id_jornada],INDEX(Jornadas[id],ROW()-5),Adelantos[id_barbero],LOOKUP($S$4,Barberos[nombre],Barberos[id])))</f>
        <v/>
      </c>
      <c r="W448" s="20" t="str" cm="1">
        <f t="array" ref="W448">IF(ISERROR(INDEX(Jornadas[id],ROW()-5)),"",T448+U448-V448)</f>
        <v/>
      </c>
      <c r="X448" s="1" t="str" cm="1">
        <f t="array" ref="X448">IF(ISERROR(INDEX(Jornadas[id],ROW()-5)),"",COUNTIFS(_Cortes!$C:$C,INDEX(Jornadas[id],ROW()-5),_Cortes!$B:$B,LOOKUP($X$4,_Barberos!$B:$B,_Barberos!$A:$A)))</f>
        <v/>
      </c>
      <c r="Y448" s="20" t="str" cm="1">
        <f t="array" ref="Y448">IF(ISERROR(INDEX(Jornadas[id],ROW()-5)),"",INT(SUMIFS(Cortes[importe],Cortes[id_jornada],INDEX(Jornadas[id],ROW()-5),Cortes[id_barbero],LOOKUP($X$4,Barberos[nombre],Barberos[id]))*(INDEX(Jornadas[comision_barberos],1)/100)))</f>
        <v/>
      </c>
      <c r="Z448" s="20" t="str" cm="1">
        <f t="array" ref="Z448">IF(ISERROR(INDEX(Jornadas[id],ROW()-5)),"",SUMIFS(Cortes[propina],Cortes[id_jornada],INDEX(Jornadas[id],ROW()-5),Cortes[id_barbero],LOOKUP($X$4,Barberos[nombre],Barberos[id])))</f>
        <v/>
      </c>
      <c r="AA448" s="20" t="str" cm="1">
        <f t="array" ref="AA448">IF(ISERROR(INDEX(Jornadas[id],ROW()-5)),"",SUMIFS(Adelantos[importe],Adelantos[id_jornada],INDEX(Jornadas[id],ROW()-5),Adelantos[id_barbero],LOOKUP($X$4,Barberos[nombre],Barberos[id])))</f>
        <v/>
      </c>
      <c r="AB448" s="20" t="str" cm="1">
        <f t="array" ref="AB448">IF(ISERROR(INDEX(Jornadas[id],ROW()-5)),"",Y448+Z448-AA448)</f>
        <v/>
      </c>
      <c r="AC448" s="1" t="str" cm="1">
        <f t="array" ref="AC448">IF(ISERROR(INDEX(Jornadas[id],ROW()-5)),"",COUNTIFS(_Cortes!$C:$C,INDEX(Jornadas[id],ROW()-5),_Cortes!$B:$B,LOOKUP($AC$4,_Barberos!$B:$B,_Barberos!$A:$A)))</f>
        <v/>
      </c>
      <c r="AD448" s="20" t="str" cm="1">
        <f t="array" ref="AD448">IF(ISERROR(INDEX(Jornadas[id],ROW()-5)),"",INT(SUMIFS(Cortes[importe],Cortes[id_jornada],INDEX(Jornadas[id],ROW()-5),Cortes[id_barbero],LOOKUP($AC$4,Barberos[nombre],Barberos[id]))*(INDEX(Jornadas[comision_barberos],1)/100)))</f>
        <v/>
      </c>
      <c r="AE448" s="20" t="str" cm="1">
        <f t="array" ref="AE448">IF(ISERROR(INDEX(Jornadas[id],ROW()-5)),"",SUMIFS(Cortes[propina],Cortes[id_jornada],INDEX(Jornadas[id],ROW()-5),Cortes[id_barbero],LOOKUP($AC$4,Barberos[nombre],Barberos[id])))</f>
        <v/>
      </c>
      <c r="AF448" s="20" t="str" cm="1">
        <f t="array" ref="AF448">IF(ISERROR(INDEX(Jornadas[id],ROW()-5)),"",SUMIFS(Adelantos[importe],Adelantos[id_jornada],INDEX(Jornadas[id],ROW()-5),Adelantos[id_barbero],LOOKUP($AC$4,Barberos[nombre],Barberos[id])))</f>
        <v/>
      </c>
      <c r="AG448" s="20" t="str" cm="1">
        <f t="array" ref="AG448">IF(ISERROR(INDEX(Jornadas[id],ROW()-5)),"",AD448+AE448-AF448)</f>
        <v/>
      </c>
      <c r="AH448" s="1" t="str" cm="1">
        <f t="array" ref="AH448">IF(ISERROR(INDEX(Jornadas[id],ROW()-5)),"",COUNTIFS(_Cortes!$C:$C,INDEX(Jornadas[id],ROW()-5),_Cortes!$B:$B,LOOKUP($AH$4,_Barberos!$B:$B,_Barberos!$A:$A)))</f>
        <v/>
      </c>
      <c r="AI448" s="20" t="str" cm="1">
        <f t="array" ref="AI448">IF(ISERROR(INDEX(Jornadas[id],ROW()-5)),"",INT(SUMIFS(Cortes[importe],Cortes[id_jornada],INDEX(Jornadas[id],ROW()-5),Cortes[id_barbero],LOOKUP($AH$4,Barberos[nombre],Barberos[id]))*(INDEX(Jornadas[comision_barberos],1)/100)))</f>
        <v/>
      </c>
      <c r="AJ448" s="20" t="str" cm="1">
        <f t="array" ref="AJ448">IF(ISERROR(INDEX(Jornadas[id],ROW()-5)),"",SUMIFS(Cortes[propina],Cortes[id_jornada],INDEX(Jornadas[id],ROW()-5),Cortes[id_barbero],LOOKUP($AH$4,Barberos[nombre],Barberos[id])))</f>
        <v/>
      </c>
      <c r="AK448" s="20" t="str" cm="1">
        <f t="array" ref="AK448">IF(ISERROR(INDEX(Jornadas[id],ROW()-5)),"",SUMIFS(Adelantos[importe],Adelantos[id_jornada],INDEX(Jornadas[id],ROW()-5),Adelantos[id_barbero],LOOKUP($AH$4,Barberos[nombre],Barberos[id])))</f>
        <v/>
      </c>
      <c r="AL448" s="20" t="str" cm="1">
        <f t="array" ref="AL448">IF(ISERROR(INDEX(Jornadas[id],ROW()-5)),"",AI448+AJ448-AK448)</f>
        <v/>
      </c>
      <c r="AM448" s="1" t="str" cm="1">
        <f t="array" ref="AM448">IF(ISERROR(INDEX(Jornadas[id],ROW()-5)),"",COUNTIFS(_Cortes!$C:$C,INDEX(Jornadas[id],ROW()-5),_Cortes!$B:$B,LOOKUP($AM$4,_Barberos!$B:$B,_Barberos!$A:$A)))</f>
        <v/>
      </c>
      <c r="AN448" s="20" t="str" cm="1">
        <f t="array" ref="AN448">IF(ISERROR(INDEX(Jornadas[id],ROW()-5)),"",INT(SUMIFS(Cortes[importe],Cortes[id_jornada],INDEX(Jornadas[id],ROW()-5),Cortes[id_barbero],LOOKUP($AM$4,Barberos[nombre],Barberos[id]))*(INDEX(Jornadas[comision_barberos],1)/100)))</f>
        <v/>
      </c>
      <c r="AO448" s="20" t="str" cm="1">
        <f t="array" ref="AO448">IF(ISERROR(INDEX(Jornadas[id],ROW()-5)),"",SUMIFS(Cortes[propina],Cortes[id_jornada],INDEX(Jornadas[id],ROW()-5),Cortes[id_barbero],LOOKUP($AM$4,Barberos[nombre],Barberos[id])))</f>
        <v/>
      </c>
      <c r="AP448" s="20" t="str" cm="1">
        <f t="array" ref="AP448">IF(ISERROR(INDEX(Jornadas[id],ROW()-5)),"",SUMIFS(Adelantos[importe],Adelantos[id_jornada],INDEX(Jornadas[id],ROW()-5),Adelantos[id_barbero],LOOKUP($AM$4,Barberos[nombre],Barberos[id])))</f>
        <v/>
      </c>
      <c r="AQ448" s="20" t="str" cm="1">
        <f t="array" ref="AQ448">IF(ISERROR(INDEX(Jornadas[id],ROW()-5)),"",AN448+AO448-AP448)</f>
        <v/>
      </c>
      <c r="AR448" s="1" t="str" cm="1">
        <f t="array" ref="AR448">IF(ISERROR(INDEX(Jornadas[id],ROW()-5)),"",COUNTIFS(_Cortes!$C:$C,INDEX(Jornadas[id],ROW()-5),_Cortes!$B:$B,LOOKUP($AR$4,_Barberos!$B:$B,_Barberos!$A:$A)))</f>
        <v/>
      </c>
      <c r="AS448" s="20" t="str" cm="1">
        <f t="array" ref="AS448">IF(ISERROR(INDEX(Jornadas[id],ROW()-5)),"",INT(SUMIFS(Cortes[importe],Cortes[id_jornada],INDEX(Jornadas[id],ROW()-5),Cortes[id_barbero],LOOKUP($AR$4,Barberos[nombre],Barberos[id]))*(INDEX(Jornadas[comision_barberos],1)/100)))</f>
        <v/>
      </c>
      <c r="AT448" s="20" t="str" cm="1">
        <f t="array" ref="AT448">IF(ISERROR(INDEX(Jornadas[id],ROW()-5)),"",SUMIFS(Cortes[propina],Cortes[id_jornada],INDEX(Jornadas[id],ROW()-5),Cortes[id_barbero],LOOKUP($AR$4,Barberos[nombre],Barberos[id])))</f>
        <v/>
      </c>
      <c r="AU448" s="20" t="str" cm="1">
        <f t="array" ref="AU448">IF(ISERROR(INDEX(Jornadas[id],ROW()-5)),"",SUMIFS(Adelantos[importe],Adelantos[id_jornada],INDEX(Jornadas[id],ROW()-5),Adelantos[id_barbero],LOOKUP($AR$4,Barberos[nombre],Barberos[id])))</f>
        <v/>
      </c>
      <c r="AV448" s="20" t="str" cm="1">
        <f t="array" ref="AV448">IF(ISERROR(INDEX(Jornadas[id],ROW()-5)),"",AS448+AT448-AU448)</f>
        <v/>
      </c>
    </row>
    <row r="449" spans="1:48" ht="15" hidden="1" customHeight="1" x14ac:dyDescent="0.3">
      <c r="A449" s="51" t="str">
        <f t="shared" si="6"/>
        <v/>
      </c>
      <c r="B449" s="52"/>
      <c r="C449" s="36" t="str" cm="1">
        <f t="array" ref="C449">IF(ISERROR(INDEX(Jornadas[id],ROW()-5)),"",INDEX(Jornadas[fecha],ROW()-5))</f>
        <v/>
      </c>
      <c r="D449" s="2" t="str" cm="1">
        <f t="array" ref="D449">IF(ISERROR(INDEX(Jornadas[id],ROW()-5)),"",COUNTIFS(_Cortes!$C:$C,INDEX(Jornadas[id],ROW()-5),_Cortes!$B:$B,LOOKUP($D$4,_Barberos!$B:$B,_Barberos!$A:$A)))</f>
        <v/>
      </c>
      <c r="E449" s="21" t="str" cm="1">
        <f t="array" ref="E449">IF(ISERROR(INDEX(Jornadas[id],ROW()-5)),"",INT(SUMIFS(Cortes[importe],Cortes[id_jornada],INDEX(Jornadas[id],ROW()-5),Cortes[id_barbero],LOOKUP($D$4,Barberos[nombre],Barberos[id]))*(INDEX(Jornadas[comision_barberos],1)/100)))</f>
        <v/>
      </c>
      <c r="F449" s="21" t="str" cm="1">
        <f t="array" ref="F449">IF(ISERROR(INDEX(Jornadas[id],ROW()-5)),"",SUMIFS(Cortes[propina],Cortes[id_jornada],INDEX(Jornadas[id],ROW()-5),Cortes[id_barbero],LOOKUP($D$4,Barberos[nombre],Barberos[id])))</f>
        <v/>
      </c>
      <c r="G449" s="21" t="str" cm="1">
        <f t="array" ref="G449">IF(ISERROR(INDEX(Jornadas[id],ROW()-5)),"",SUMIFS(Adelantos[importe],Adelantos[id_jornada],INDEX(Jornadas[id],ROW()-5),Adelantos[id_barbero],LOOKUP($D$4,Barberos[nombre],Barberos[id])))</f>
        <v/>
      </c>
      <c r="H449" s="21" t="str" cm="1">
        <f t="array" ref="H449">IF(ISERROR(INDEX(Jornadas[id],ROW()-5)),"",E449+F449-G449)</f>
        <v/>
      </c>
      <c r="I449" s="2" t="str" cm="1">
        <f t="array" ref="I449">IF(ISERROR(INDEX(Jornadas[id],ROW()-5)),"",COUNTIFS(_Cortes!$C:$C,INDEX(Jornadas[id],ROW()-5),_Cortes!$B:$B,LOOKUP($I$4,_Barberos!$B:$B,_Barberos!$A:$A)))</f>
        <v/>
      </c>
      <c r="J449" s="21" t="str" cm="1">
        <f t="array" ref="J449">IF(ISERROR(INDEX(Jornadas[id],ROW()-5)),"",INT(SUMIFS(Cortes[importe],Cortes[id_jornada],INDEX(Jornadas[id],ROW()-5),Cortes[id_barbero],LOOKUP($I$4,Barberos[nombre],Barberos[id]))*(INDEX(Jornadas[comision_barberos],1)/100)))</f>
        <v/>
      </c>
      <c r="K449" s="21" t="str" cm="1">
        <f t="array" ref="K449">IF(ISERROR(INDEX(Jornadas[id],ROW()-5)),"",SUMIFS(Cortes[propina],Cortes[id_jornada],INDEX(Jornadas[id],ROW()-5),Cortes[id_barbero],LOOKUP($I$4,Barberos[nombre],Barberos[id])))</f>
        <v/>
      </c>
      <c r="L449" s="21" t="str" cm="1">
        <f t="array" ref="L449">IF(ISERROR(INDEX(Jornadas[id],ROW()-5)),"",SUMIFS(Adelantos[importe],Adelantos[id_jornada],INDEX(Jornadas[id],ROW()-5),Adelantos[id_barbero],LOOKUP($I$4,Barberos[nombre],Barberos[id])))</f>
        <v/>
      </c>
      <c r="M449" s="21" t="str" cm="1">
        <f t="array" ref="M449">IF(ISERROR(INDEX(Jornadas[id],ROW()-5)),"",J449+K449-L449)</f>
        <v/>
      </c>
      <c r="N449" s="2" t="str" cm="1">
        <f t="array" ref="N449">IF(ISERROR(INDEX(Jornadas[id],ROW()-5)),"",COUNTIFS(_Cortes!$C:$C,INDEX(Jornadas[id],ROW()-5),_Cortes!$B:$B,LOOKUP($N$4,_Barberos!$B:$B,_Barberos!$A:$A)))</f>
        <v/>
      </c>
      <c r="O449" s="21" t="str" cm="1">
        <f t="array" ref="O449">IF(ISERROR(INDEX(Jornadas[id],ROW()-5)),"",INT(SUMIFS(Cortes[importe],Cortes[id_jornada],INDEX(Jornadas[id],ROW()-5),Cortes[id_barbero],LOOKUP($N$4,Barberos[nombre],Barberos[id]))*(INDEX(Jornadas[comision_barberos],1)/100)))</f>
        <v/>
      </c>
      <c r="P449" s="21" t="str" cm="1">
        <f t="array" ref="P449">IF(ISERROR(INDEX(Jornadas[id],ROW()-5)),"",SUMIFS(Cortes[propina],Cortes[id_jornada],INDEX(Jornadas[id],ROW()-5),Cortes[id_barbero],LOOKUP($N$4,Barberos[nombre],Barberos[id])))</f>
        <v/>
      </c>
      <c r="Q449" s="21" t="str" cm="1">
        <f t="array" ref="Q449">IF(ISERROR(INDEX(Jornadas[id],ROW()-5)),"",SUMIFS(Adelantos[importe],Adelantos[id_jornada],INDEX(Jornadas[id],ROW()-5),Adelantos[id_barbero],LOOKUP($N$4,Barberos[nombre],Barberos[id])))</f>
        <v/>
      </c>
      <c r="R449" s="21" t="str" cm="1">
        <f t="array" ref="R449">IF(ISERROR(INDEX(Jornadas[id],ROW()-5)),"",O449+P449-Q449)</f>
        <v/>
      </c>
      <c r="S449" s="2" t="str" cm="1">
        <f t="array" ref="S449">IF(ISERROR(INDEX(Jornadas[id],ROW()-5)),"",COUNTIFS(_Cortes!$C:$C,INDEX(Jornadas[id],ROW()-5),_Cortes!$B:$B,LOOKUP($S$4,_Barberos!$B:$B,_Barberos!$A:$A)))</f>
        <v/>
      </c>
      <c r="T449" s="21" t="str" cm="1">
        <f t="array" ref="T449">IF(ISERROR(INDEX(Jornadas[id],ROW()-5)),"",INT(SUMIFS(Cortes[importe],Cortes[id_jornada],INDEX(Jornadas[id],ROW()-5),Cortes[id_barbero],LOOKUP($S$4,Barberos[nombre],Barberos[id]))*(INDEX(Jornadas[comision_barberos],1)/100)))</f>
        <v/>
      </c>
      <c r="U449" s="21" t="str" cm="1">
        <f t="array" ref="U449">IF(ISERROR(INDEX(Jornadas[id],ROW()-5)),"",SUMIFS(Cortes[propina],Cortes[id_jornada],INDEX(Jornadas[id],ROW()-5),Cortes[id_barbero],LOOKUP($S$4,Barberos[nombre],Barberos[id])))</f>
        <v/>
      </c>
      <c r="V449" s="21" t="str" cm="1">
        <f t="array" ref="V449">IF(ISERROR(INDEX(Jornadas[id],ROW()-5)),"",SUMIFS(Adelantos[importe],Adelantos[id_jornada],INDEX(Jornadas[id],ROW()-5),Adelantos[id_barbero],LOOKUP($S$4,Barberos[nombre],Barberos[id])))</f>
        <v/>
      </c>
      <c r="W449" s="21" t="str" cm="1">
        <f t="array" ref="W449">IF(ISERROR(INDEX(Jornadas[id],ROW()-5)),"",T449+U449-V449)</f>
        <v/>
      </c>
      <c r="X449" s="2" t="str" cm="1">
        <f t="array" ref="X449">IF(ISERROR(INDEX(Jornadas[id],ROW()-5)),"",COUNTIFS(_Cortes!$C:$C,INDEX(Jornadas[id],ROW()-5),_Cortes!$B:$B,LOOKUP($X$4,_Barberos!$B:$B,_Barberos!$A:$A)))</f>
        <v/>
      </c>
      <c r="Y449" s="21" t="str" cm="1">
        <f t="array" ref="Y449">IF(ISERROR(INDEX(Jornadas[id],ROW()-5)),"",INT(SUMIFS(Cortes[importe],Cortes[id_jornada],INDEX(Jornadas[id],ROW()-5),Cortes[id_barbero],LOOKUP($X$4,Barberos[nombre],Barberos[id]))*(INDEX(Jornadas[comision_barberos],1)/100)))</f>
        <v/>
      </c>
      <c r="Z449" s="21" t="str" cm="1">
        <f t="array" ref="Z449">IF(ISERROR(INDEX(Jornadas[id],ROW()-5)),"",SUMIFS(Cortes[propina],Cortes[id_jornada],INDEX(Jornadas[id],ROW()-5),Cortes[id_barbero],LOOKUP($X$4,Barberos[nombre],Barberos[id])))</f>
        <v/>
      </c>
      <c r="AA449" s="21" t="str" cm="1">
        <f t="array" ref="AA449">IF(ISERROR(INDEX(Jornadas[id],ROW()-5)),"",SUMIFS(Adelantos[importe],Adelantos[id_jornada],INDEX(Jornadas[id],ROW()-5),Adelantos[id_barbero],LOOKUP($X$4,Barberos[nombre],Barberos[id])))</f>
        <v/>
      </c>
      <c r="AB449" s="21" t="str" cm="1">
        <f t="array" ref="AB449">IF(ISERROR(INDEX(Jornadas[id],ROW()-5)),"",Y449+Z449-AA449)</f>
        <v/>
      </c>
      <c r="AC449" s="2" t="str" cm="1">
        <f t="array" ref="AC449">IF(ISERROR(INDEX(Jornadas[id],ROW()-5)),"",COUNTIFS(_Cortes!$C:$C,INDEX(Jornadas[id],ROW()-5),_Cortes!$B:$B,LOOKUP($AC$4,_Barberos!$B:$B,_Barberos!$A:$A)))</f>
        <v/>
      </c>
      <c r="AD449" s="21" t="str" cm="1">
        <f t="array" ref="AD449">IF(ISERROR(INDEX(Jornadas[id],ROW()-5)),"",INT(SUMIFS(Cortes[importe],Cortes[id_jornada],INDEX(Jornadas[id],ROW()-5),Cortes[id_barbero],LOOKUP($AC$4,Barberos[nombre],Barberos[id]))*(INDEX(Jornadas[comision_barberos],1)/100)))</f>
        <v/>
      </c>
      <c r="AE449" s="21" t="str" cm="1">
        <f t="array" ref="AE449">IF(ISERROR(INDEX(Jornadas[id],ROW()-5)),"",SUMIFS(Cortes[propina],Cortes[id_jornada],INDEX(Jornadas[id],ROW()-5),Cortes[id_barbero],LOOKUP($AC$4,Barberos[nombre],Barberos[id])))</f>
        <v/>
      </c>
      <c r="AF449" s="21" t="str" cm="1">
        <f t="array" ref="AF449">IF(ISERROR(INDEX(Jornadas[id],ROW()-5)),"",SUMIFS(Adelantos[importe],Adelantos[id_jornada],INDEX(Jornadas[id],ROW()-5),Adelantos[id_barbero],LOOKUP($AC$4,Barberos[nombre],Barberos[id])))</f>
        <v/>
      </c>
      <c r="AG449" s="21" t="str" cm="1">
        <f t="array" ref="AG449">IF(ISERROR(INDEX(Jornadas[id],ROW()-5)),"",AD449+AE449-AF449)</f>
        <v/>
      </c>
      <c r="AH449" s="2" t="str" cm="1">
        <f t="array" ref="AH449">IF(ISERROR(INDEX(Jornadas[id],ROW()-5)),"",COUNTIFS(_Cortes!$C:$C,INDEX(Jornadas[id],ROW()-5),_Cortes!$B:$B,LOOKUP($AH$4,_Barberos!$B:$B,_Barberos!$A:$A)))</f>
        <v/>
      </c>
      <c r="AI449" s="21" t="str" cm="1">
        <f t="array" ref="AI449">IF(ISERROR(INDEX(Jornadas[id],ROW()-5)),"",INT(SUMIFS(Cortes[importe],Cortes[id_jornada],INDEX(Jornadas[id],ROW()-5),Cortes[id_barbero],LOOKUP($AH$4,Barberos[nombre],Barberos[id]))*(INDEX(Jornadas[comision_barberos],1)/100)))</f>
        <v/>
      </c>
      <c r="AJ449" s="21" t="str" cm="1">
        <f t="array" ref="AJ449">IF(ISERROR(INDEX(Jornadas[id],ROW()-5)),"",SUMIFS(Cortes[propina],Cortes[id_jornada],INDEX(Jornadas[id],ROW()-5),Cortes[id_barbero],LOOKUP($AH$4,Barberos[nombre],Barberos[id])))</f>
        <v/>
      </c>
      <c r="AK449" s="21" t="str" cm="1">
        <f t="array" ref="AK449">IF(ISERROR(INDEX(Jornadas[id],ROW()-5)),"",SUMIFS(Adelantos[importe],Adelantos[id_jornada],INDEX(Jornadas[id],ROW()-5),Adelantos[id_barbero],LOOKUP($AH$4,Barberos[nombre],Barberos[id])))</f>
        <v/>
      </c>
      <c r="AL449" s="21" t="str" cm="1">
        <f t="array" ref="AL449">IF(ISERROR(INDEX(Jornadas[id],ROW()-5)),"",AI449+AJ449-AK449)</f>
        <v/>
      </c>
      <c r="AM449" s="2" t="str" cm="1">
        <f t="array" ref="AM449">IF(ISERROR(INDEX(Jornadas[id],ROW()-5)),"",COUNTIFS(_Cortes!$C:$C,INDEX(Jornadas[id],ROW()-5),_Cortes!$B:$B,LOOKUP($AM$4,_Barberos!$B:$B,_Barberos!$A:$A)))</f>
        <v/>
      </c>
      <c r="AN449" s="21" t="str" cm="1">
        <f t="array" ref="AN449">IF(ISERROR(INDEX(Jornadas[id],ROW()-5)),"",INT(SUMIFS(Cortes[importe],Cortes[id_jornada],INDEX(Jornadas[id],ROW()-5),Cortes[id_barbero],LOOKUP($AM$4,Barberos[nombre],Barberos[id]))*(INDEX(Jornadas[comision_barberos],1)/100)))</f>
        <v/>
      </c>
      <c r="AO449" s="21" t="str" cm="1">
        <f t="array" ref="AO449">IF(ISERROR(INDEX(Jornadas[id],ROW()-5)),"",SUMIFS(Cortes[propina],Cortes[id_jornada],INDEX(Jornadas[id],ROW()-5),Cortes[id_barbero],LOOKUP($AM$4,Barberos[nombre],Barberos[id])))</f>
        <v/>
      </c>
      <c r="AP449" s="21" t="str" cm="1">
        <f t="array" ref="AP449">IF(ISERROR(INDEX(Jornadas[id],ROW()-5)),"",SUMIFS(Adelantos[importe],Adelantos[id_jornada],INDEX(Jornadas[id],ROW()-5),Adelantos[id_barbero],LOOKUP($AM$4,Barberos[nombre],Barberos[id])))</f>
        <v/>
      </c>
      <c r="AQ449" s="21" t="str" cm="1">
        <f t="array" ref="AQ449">IF(ISERROR(INDEX(Jornadas[id],ROW()-5)),"",AN449+AO449-AP449)</f>
        <v/>
      </c>
      <c r="AR449" s="2" t="str" cm="1">
        <f t="array" ref="AR449">IF(ISERROR(INDEX(Jornadas[id],ROW()-5)),"",COUNTIFS(_Cortes!$C:$C,INDEX(Jornadas[id],ROW()-5),_Cortes!$B:$B,LOOKUP($AR$4,_Barberos!$B:$B,_Barberos!$A:$A)))</f>
        <v/>
      </c>
      <c r="AS449" s="21" t="str" cm="1">
        <f t="array" ref="AS449">IF(ISERROR(INDEX(Jornadas[id],ROW()-5)),"",INT(SUMIFS(Cortes[importe],Cortes[id_jornada],INDEX(Jornadas[id],ROW()-5),Cortes[id_barbero],LOOKUP($AR$4,Barberos[nombre],Barberos[id]))*(INDEX(Jornadas[comision_barberos],1)/100)))</f>
        <v/>
      </c>
      <c r="AT449" s="21" t="str" cm="1">
        <f t="array" ref="AT449">IF(ISERROR(INDEX(Jornadas[id],ROW()-5)),"",SUMIFS(Cortes[propina],Cortes[id_jornada],INDEX(Jornadas[id],ROW()-5),Cortes[id_barbero],LOOKUP($AR$4,Barberos[nombre],Barberos[id])))</f>
        <v/>
      </c>
      <c r="AU449" s="21" t="str" cm="1">
        <f t="array" ref="AU449">IF(ISERROR(INDEX(Jornadas[id],ROW()-5)),"",SUMIFS(Adelantos[importe],Adelantos[id_jornada],INDEX(Jornadas[id],ROW()-5),Adelantos[id_barbero],LOOKUP($AR$4,Barberos[nombre],Barberos[id])))</f>
        <v/>
      </c>
      <c r="AV449" s="21" t="str" cm="1">
        <f t="array" ref="AV449">IF(ISERROR(INDEX(Jornadas[id],ROW()-5)),"",AS449+AT449-AU449)</f>
        <v/>
      </c>
    </row>
    <row r="450" spans="1:48" ht="15" hidden="1" customHeight="1" x14ac:dyDescent="0.3">
      <c r="A450" s="53" t="str">
        <f t="shared" si="6"/>
        <v/>
      </c>
      <c r="B450" s="54"/>
      <c r="C450" s="38" t="str" cm="1">
        <f t="array" ref="C450">IF(ISERROR(INDEX(Jornadas[id],ROW()-5)),"",INDEX(Jornadas[fecha],ROW()-5))</f>
        <v/>
      </c>
      <c r="D450" s="1" t="str" cm="1">
        <f t="array" ref="D450">IF(ISERROR(INDEX(Jornadas[id],ROW()-5)),"",COUNTIFS(_Cortes!$C:$C,INDEX(Jornadas[id],ROW()-5),_Cortes!$B:$B,LOOKUP($D$4,_Barberos!$B:$B,_Barberos!$A:$A)))</f>
        <v/>
      </c>
      <c r="E450" s="20" t="str" cm="1">
        <f t="array" ref="E450">IF(ISERROR(INDEX(Jornadas[id],ROW()-5)),"",INT(SUMIFS(Cortes[importe],Cortes[id_jornada],INDEX(Jornadas[id],ROW()-5),Cortes[id_barbero],LOOKUP($D$4,Barberos[nombre],Barberos[id]))*(INDEX(Jornadas[comision_barberos],1)/100)))</f>
        <v/>
      </c>
      <c r="F450" s="20" t="str" cm="1">
        <f t="array" ref="F450">IF(ISERROR(INDEX(Jornadas[id],ROW()-5)),"",SUMIFS(Cortes[propina],Cortes[id_jornada],INDEX(Jornadas[id],ROW()-5),Cortes[id_barbero],LOOKUP($D$4,Barberos[nombre],Barberos[id])))</f>
        <v/>
      </c>
      <c r="G450" s="20" t="str" cm="1">
        <f t="array" ref="G450">IF(ISERROR(INDEX(Jornadas[id],ROW()-5)),"",SUMIFS(Adelantos[importe],Adelantos[id_jornada],INDEX(Jornadas[id],ROW()-5),Adelantos[id_barbero],LOOKUP($D$4,Barberos[nombre],Barberos[id])))</f>
        <v/>
      </c>
      <c r="H450" s="20" t="str" cm="1">
        <f t="array" ref="H450">IF(ISERROR(INDEX(Jornadas[id],ROW()-5)),"",E450+F450-G450)</f>
        <v/>
      </c>
      <c r="I450" s="1" t="str" cm="1">
        <f t="array" ref="I450">IF(ISERROR(INDEX(Jornadas[id],ROW()-5)),"",COUNTIFS(_Cortes!$C:$C,INDEX(Jornadas[id],ROW()-5),_Cortes!$B:$B,LOOKUP($I$4,_Barberos!$B:$B,_Barberos!$A:$A)))</f>
        <v/>
      </c>
      <c r="J450" s="20" t="str" cm="1">
        <f t="array" ref="J450">IF(ISERROR(INDEX(Jornadas[id],ROW()-5)),"",INT(SUMIFS(Cortes[importe],Cortes[id_jornada],INDEX(Jornadas[id],ROW()-5),Cortes[id_barbero],LOOKUP($I$4,Barberos[nombre],Barberos[id]))*(INDEX(Jornadas[comision_barberos],1)/100)))</f>
        <v/>
      </c>
      <c r="K450" s="20" t="str" cm="1">
        <f t="array" ref="K450">IF(ISERROR(INDEX(Jornadas[id],ROW()-5)),"",SUMIFS(Cortes[propina],Cortes[id_jornada],INDEX(Jornadas[id],ROW()-5),Cortes[id_barbero],LOOKUP($I$4,Barberos[nombre],Barberos[id])))</f>
        <v/>
      </c>
      <c r="L450" s="20" t="str" cm="1">
        <f t="array" ref="L450">IF(ISERROR(INDEX(Jornadas[id],ROW()-5)),"",SUMIFS(Adelantos[importe],Adelantos[id_jornada],INDEX(Jornadas[id],ROW()-5),Adelantos[id_barbero],LOOKUP($I$4,Barberos[nombre],Barberos[id])))</f>
        <v/>
      </c>
      <c r="M450" s="20" t="str" cm="1">
        <f t="array" ref="M450">IF(ISERROR(INDEX(Jornadas[id],ROW()-5)),"",J450+K450-L450)</f>
        <v/>
      </c>
      <c r="N450" s="1" t="str" cm="1">
        <f t="array" ref="N450">IF(ISERROR(INDEX(Jornadas[id],ROW()-5)),"",COUNTIFS(_Cortes!$C:$C,INDEX(Jornadas[id],ROW()-5),_Cortes!$B:$B,LOOKUP($N$4,_Barberos!$B:$B,_Barberos!$A:$A)))</f>
        <v/>
      </c>
      <c r="O450" s="20" t="str" cm="1">
        <f t="array" ref="O450">IF(ISERROR(INDEX(Jornadas[id],ROW()-5)),"",INT(SUMIFS(Cortes[importe],Cortes[id_jornada],INDEX(Jornadas[id],ROW()-5),Cortes[id_barbero],LOOKUP($N$4,Barberos[nombre],Barberos[id]))*(INDEX(Jornadas[comision_barberos],1)/100)))</f>
        <v/>
      </c>
      <c r="P450" s="20" t="str" cm="1">
        <f t="array" ref="P450">IF(ISERROR(INDEX(Jornadas[id],ROW()-5)),"",SUMIFS(Cortes[propina],Cortes[id_jornada],INDEX(Jornadas[id],ROW()-5),Cortes[id_barbero],LOOKUP($N$4,Barberos[nombre],Barberos[id])))</f>
        <v/>
      </c>
      <c r="Q450" s="20" t="str" cm="1">
        <f t="array" ref="Q450">IF(ISERROR(INDEX(Jornadas[id],ROW()-5)),"",SUMIFS(Adelantos[importe],Adelantos[id_jornada],INDEX(Jornadas[id],ROW()-5),Adelantos[id_barbero],LOOKUP($N$4,Barberos[nombre],Barberos[id])))</f>
        <v/>
      </c>
      <c r="R450" s="20" t="str" cm="1">
        <f t="array" ref="R450">IF(ISERROR(INDEX(Jornadas[id],ROW()-5)),"",O450+P450-Q450)</f>
        <v/>
      </c>
      <c r="S450" s="1" t="str" cm="1">
        <f t="array" ref="S450">IF(ISERROR(INDEX(Jornadas[id],ROW()-5)),"",COUNTIFS(_Cortes!$C:$C,INDEX(Jornadas[id],ROW()-5),_Cortes!$B:$B,LOOKUP($S$4,_Barberos!$B:$B,_Barberos!$A:$A)))</f>
        <v/>
      </c>
      <c r="T450" s="20" t="str" cm="1">
        <f t="array" ref="T450">IF(ISERROR(INDEX(Jornadas[id],ROW()-5)),"",INT(SUMIFS(Cortes[importe],Cortes[id_jornada],INDEX(Jornadas[id],ROW()-5),Cortes[id_barbero],LOOKUP($S$4,Barberos[nombre],Barberos[id]))*(INDEX(Jornadas[comision_barberos],1)/100)))</f>
        <v/>
      </c>
      <c r="U450" s="20" t="str" cm="1">
        <f t="array" ref="U450">IF(ISERROR(INDEX(Jornadas[id],ROW()-5)),"",SUMIFS(Cortes[propina],Cortes[id_jornada],INDEX(Jornadas[id],ROW()-5),Cortes[id_barbero],LOOKUP($S$4,Barberos[nombre],Barberos[id])))</f>
        <v/>
      </c>
      <c r="V450" s="20" t="str" cm="1">
        <f t="array" ref="V450">IF(ISERROR(INDEX(Jornadas[id],ROW()-5)),"",SUMIFS(Adelantos[importe],Adelantos[id_jornada],INDEX(Jornadas[id],ROW()-5),Adelantos[id_barbero],LOOKUP($S$4,Barberos[nombre],Barberos[id])))</f>
        <v/>
      </c>
      <c r="W450" s="20" t="str" cm="1">
        <f t="array" ref="W450">IF(ISERROR(INDEX(Jornadas[id],ROW()-5)),"",T450+U450-V450)</f>
        <v/>
      </c>
      <c r="X450" s="1" t="str" cm="1">
        <f t="array" ref="X450">IF(ISERROR(INDEX(Jornadas[id],ROW()-5)),"",COUNTIFS(_Cortes!$C:$C,INDEX(Jornadas[id],ROW()-5),_Cortes!$B:$B,LOOKUP($X$4,_Barberos!$B:$B,_Barberos!$A:$A)))</f>
        <v/>
      </c>
      <c r="Y450" s="20" t="str" cm="1">
        <f t="array" ref="Y450">IF(ISERROR(INDEX(Jornadas[id],ROW()-5)),"",INT(SUMIFS(Cortes[importe],Cortes[id_jornada],INDEX(Jornadas[id],ROW()-5),Cortes[id_barbero],LOOKUP($X$4,Barberos[nombre],Barberos[id]))*(INDEX(Jornadas[comision_barberos],1)/100)))</f>
        <v/>
      </c>
      <c r="Z450" s="20" t="str" cm="1">
        <f t="array" ref="Z450">IF(ISERROR(INDEX(Jornadas[id],ROW()-5)),"",SUMIFS(Cortes[propina],Cortes[id_jornada],INDEX(Jornadas[id],ROW()-5),Cortes[id_barbero],LOOKUP($X$4,Barberos[nombre],Barberos[id])))</f>
        <v/>
      </c>
      <c r="AA450" s="20" t="str" cm="1">
        <f t="array" ref="AA450">IF(ISERROR(INDEX(Jornadas[id],ROW()-5)),"",SUMIFS(Adelantos[importe],Adelantos[id_jornada],INDEX(Jornadas[id],ROW()-5),Adelantos[id_barbero],LOOKUP($X$4,Barberos[nombre],Barberos[id])))</f>
        <v/>
      </c>
      <c r="AB450" s="20" t="str" cm="1">
        <f t="array" ref="AB450">IF(ISERROR(INDEX(Jornadas[id],ROW()-5)),"",Y450+Z450-AA450)</f>
        <v/>
      </c>
      <c r="AC450" s="1" t="str" cm="1">
        <f t="array" ref="AC450">IF(ISERROR(INDEX(Jornadas[id],ROW()-5)),"",COUNTIFS(_Cortes!$C:$C,INDEX(Jornadas[id],ROW()-5),_Cortes!$B:$B,LOOKUP($AC$4,_Barberos!$B:$B,_Barberos!$A:$A)))</f>
        <v/>
      </c>
      <c r="AD450" s="20" t="str" cm="1">
        <f t="array" ref="AD450">IF(ISERROR(INDEX(Jornadas[id],ROW()-5)),"",INT(SUMIFS(Cortes[importe],Cortes[id_jornada],INDEX(Jornadas[id],ROW()-5),Cortes[id_barbero],LOOKUP($AC$4,Barberos[nombre],Barberos[id]))*(INDEX(Jornadas[comision_barberos],1)/100)))</f>
        <v/>
      </c>
      <c r="AE450" s="20" t="str" cm="1">
        <f t="array" ref="AE450">IF(ISERROR(INDEX(Jornadas[id],ROW()-5)),"",SUMIFS(Cortes[propina],Cortes[id_jornada],INDEX(Jornadas[id],ROW()-5),Cortes[id_barbero],LOOKUP($AC$4,Barberos[nombre],Barberos[id])))</f>
        <v/>
      </c>
      <c r="AF450" s="20" t="str" cm="1">
        <f t="array" ref="AF450">IF(ISERROR(INDEX(Jornadas[id],ROW()-5)),"",SUMIFS(Adelantos[importe],Adelantos[id_jornada],INDEX(Jornadas[id],ROW()-5),Adelantos[id_barbero],LOOKUP($AC$4,Barberos[nombre],Barberos[id])))</f>
        <v/>
      </c>
      <c r="AG450" s="20" t="str" cm="1">
        <f t="array" ref="AG450">IF(ISERROR(INDEX(Jornadas[id],ROW()-5)),"",AD450+AE450-AF450)</f>
        <v/>
      </c>
      <c r="AH450" s="1" t="str" cm="1">
        <f t="array" ref="AH450">IF(ISERROR(INDEX(Jornadas[id],ROW()-5)),"",COUNTIFS(_Cortes!$C:$C,INDEX(Jornadas[id],ROW()-5),_Cortes!$B:$B,LOOKUP($AH$4,_Barberos!$B:$B,_Barberos!$A:$A)))</f>
        <v/>
      </c>
      <c r="AI450" s="20" t="str" cm="1">
        <f t="array" ref="AI450">IF(ISERROR(INDEX(Jornadas[id],ROW()-5)),"",INT(SUMIFS(Cortes[importe],Cortes[id_jornada],INDEX(Jornadas[id],ROW()-5),Cortes[id_barbero],LOOKUP($AH$4,Barberos[nombre],Barberos[id]))*(INDEX(Jornadas[comision_barberos],1)/100)))</f>
        <v/>
      </c>
      <c r="AJ450" s="20" t="str" cm="1">
        <f t="array" ref="AJ450">IF(ISERROR(INDEX(Jornadas[id],ROW()-5)),"",SUMIFS(Cortes[propina],Cortes[id_jornada],INDEX(Jornadas[id],ROW()-5),Cortes[id_barbero],LOOKUP($AH$4,Barberos[nombre],Barberos[id])))</f>
        <v/>
      </c>
      <c r="AK450" s="20" t="str" cm="1">
        <f t="array" ref="AK450">IF(ISERROR(INDEX(Jornadas[id],ROW()-5)),"",SUMIFS(Adelantos[importe],Adelantos[id_jornada],INDEX(Jornadas[id],ROW()-5),Adelantos[id_barbero],LOOKUP($AH$4,Barberos[nombre],Barberos[id])))</f>
        <v/>
      </c>
      <c r="AL450" s="20" t="str" cm="1">
        <f t="array" ref="AL450">IF(ISERROR(INDEX(Jornadas[id],ROW()-5)),"",AI450+AJ450-AK450)</f>
        <v/>
      </c>
      <c r="AM450" s="1" t="str" cm="1">
        <f t="array" ref="AM450">IF(ISERROR(INDEX(Jornadas[id],ROW()-5)),"",COUNTIFS(_Cortes!$C:$C,INDEX(Jornadas[id],ROW()-5),_Cortes!$B:$B,LOOKUP($AM$4,_Barberos!$B:$B,_Barberos!$A:$A)))</f>
        <v/>
      </c>
      <c r="AN450" s="20" t="str" cm="1">
        <f t="array" ref="AN450">IF(ISERROR(INDEX(Jornadas[id],ROW()-5)),"",INT(SUMIFS(Cortes[importe],Cortes[id_jornada],INDEX(Jornadas[id],ROW()-5),Cortes[id_barbero],LOOKUP($AM$4,Barberos[nombre],Barberos[id]))*(INDEX(Jornadas[comision_barberos],1)/100)))</f>
        <v/>
      </c>
      <c r="AO450" s="20" t="str" cm="1">
        <f t="array" ref="AO450">IF(ISERROR(INDEX(Jornadas[id],ROW()-5)),"",SUMIFS(Cortes[propina],Cortes[id_jornada],INDEX(Jornadas[id],ROW()-5),Cortes[id_barbero],LOOKUP($AM$4,Barberos[nombre],Barberos[id])))</f>
        <v/>
      </c>
      <c r="AP450" s="20" t="str" cm="1">
        <f t="array" ref="AP450">IF(ISERROR(INDEX(Jornadas[id],ROW()-5)),"",SUMIFS(Adelantos[importe],Adelantos[id_jornada],INDEX(Jornadas[id],ROW()-5),Adelantos[id_barbero],LOOKUP($AM$4,Barberos[nombre],Barberos[id])))</f>
        <v/>
      </c>
      <c r="AQ450" s="20" t="str" cm="1">
        <f t="array" ref="AQ450">IF(ISERROR(INDEX(Jornadas[id],ROW()-5)),"",AN450+AO450-AP450)</f>
        <v/>
      </c>
      <c r="AR450" s="1" t="str" cm="1">
        <f t="array" ref="AR450">IF(ISERROR(INDEX(Jornadas[id],ROW()-5)),"",COUNTIFS(_Cortes!$C:$C,INDEX(Jornadas[id],ROW()-5),_Cortes!$B:$B,LOOKUP($AR$4,_Barberos!$B:$B,_Barberos!$A:$A)))</f>
        <v/>
      </c>
      <c r="AS450" s="20" t="str" cm="1">
        <f t="array" ref="AS450">IF(ISERROR(INDEX(Jornadas[id],ROW()-5)),"",INT(SUMIFS(Cortes[importe],Cortes[id_jornada],INDEX(Jornadas[id],ROW()-5),Cortes[id_barbero],LOOKUP($AR$4,Barberos[nombre],Barberos[id]))*(INDEX(Jornadas[comision_barberos],1)/100)))</f>
        <v/>
      </c>
      <c r="AT450" s="20" t="str" cm="1">
        <f t="array" ref="AT450">IF(ISERROR(INDEX(Jornadas[id],ROW()-5)),"",SUMIFS(Cortes[propina],Cortes[id_jornada],INDEX(Jornadas[id],ROW()-5),Cortes[id_barbero],LOOKUP($AR$4,Barberos[nombre],Barberos[id])))</f>
        <v/>
      </c>
      <c r="AU450" s="20" t="str" cm="1">
        <f t="array" ref="AU450">IF(ISERROR(INDEX(Jornadas[id],ROW()-5)),"",SUMIFS(Adelantos[importe],Adelantos[id_jornada],INDEX(Jornadas[id],ROW()-5),Adelantos[id_barbero],LOOKUP($AR$4,Barberos[nombre],Barberos[id])))</f>
        <v/>
      </c>
      <c r="AV450" s="20" t="str" cm="1">
        <f t="array" ref="AV450">IF(ISERROR(INDEX(Jornadas[id],ROW()-5)),"",AS450+AT450-AU450)</f>
        <v/>
      </c>
    </row>
    <row r="451" spans="1:48" ht="15" hidden="1" customHeight="1" x14ac:dyDescent="0.3">
      <c r="A451" s="51" t="str">
        <f t="shared" si="6"/>
        <v/>
      </c>
      <c r="B451" s="52"/>
      <c r="C451" s="36" t="str" cm="1">
        <f t="array" ref="C451">IF(ISERROR(INDEX(Jornadas[id],ROW()-5)),"",INDEX(Jornadas[fecha],ROW()-5))</f>
        <v/>
      </c>
      <c r="D451" s="2" t="str" cm="1">
        <f t="array" ref="D451">IF(ISERROR(INDEX(Jornadas[id],ROW()-5)),"",COUNTIFS(_Cortes!$C:$C,INDEX(Jornadas[id],ROW()-5),_Cortes!$B:$B,LOOKUP($D$4,_Barberos!$B:$B,_Barberos!$A:$A)))</f>
        <v/>
      </c>
      <c r="E451" s="21" t="str" cm="1">
        <f t="array" ref="E451">IF(ISERROR(INDEX(Jornadas[id],ROW()-5)),"",INT(SUMIFS(Cortes[importe],Cortes[id_jornada],INDEX(Jornadas[id],ROW()-5),Cortes[id_barbero],LOOKUP($D$4,Barberos[nombre],Barberos[id]))*(INDEX(Jornadas[comision_barberos],1)/100)))</f>
        <v/>
      </c>
      <c r="F451" s="21" t="str" cm="1">
        <f t="array" ref="F451">IF(ISERROR(INDEX(Jornadas[id],ROW()-5)),"",SUMIFS(Cortes[propina],Cortes[id_jornada],INDEX(Jornadas[id],ROW()-5),Cortes[id_barbero],LOOKUP($D$4,Barberos[nombre],Barberos[id])))</f>
        <v/>
      </c>
      <c r="G451" s="21" t="str" cm="1">
        <f t="array" ref="G451">IF(ISERROR(INDEX(Jornadas[id],ROW()-5)),"",SUMIFS(Adelantos[importe],Adelantos[id_jornada],INDEX(Jornadas[id],ROW()-5),Adelantos[id_barbero],LOOKUP($D$4,Barberos[nombre],Barberos[id])))</f>
        <v/>
      </c>
      <c r="H451" s="21" t="str" cm="1">
        <f t="array" ref="H451">IF(ISERROR(INDEX(Jornadas[id],ROW()-5)),"",E451+F451-G451)</f>
        <v/>
      </c>
      <c r="I451" s="2" t="str" cm="1">
        <f t="array" ref="I451">IF(ISERROR(INDEX(Jornadas[id],ROW()-5)),"",COUNTIFS(_Cortes!$C:$C,INDEX(Jornadas[id],ROW()-5),_Cortes!$B:$B,LOOKUP($I$4,_Barberos!$B:$B,_Barberos!$A:$A)))</f>
        <v/>
      </c>
      <c r="J451" s="21" t="str" cm="1">
        <f t="array" ref="J451">IF(ISERROR(INDEX(Jornadas[id],ROW()-5)),"",INT(SUMIFS(Cortes[importe],Cortes[id_jornada],INDEX(Jornadas[id],ROW()-5),Cortes[id_barbero],LOOKUP($I$4,Barberos[nombre],Barberos[id]))*(INDEX(Jornadas[comision_barberos],1)/100)))</f>
        <v/>
      </c>
      <c r="K451" s="21" t="str" cm="1">
        <f t="array" ref="K451">IF(ISERROR(INDEX(Jornadas[id],ROW()-5)),"",SUMIFS(Cortes[propina],Cortes[id_jornada],INDEX(Jornadas[id],ROW()-5),Cortes[id_barbero],LOOKUP($I$4,Barberos[nombre],Barberos[id])))</f>
        <v/>
      </c>
      <c r="L451" s="21" t="str" cm="1">
        <f t="array" ref="L451">IF(ISERROR(INDEX(Jornadas[id],ROW()-5)),"",SUMIFS(Adelantos[importe],Adelantos[id_jornada],INDEX(Jornadas[id],ROW()-5),Adelantos[id_barbero],LOOKUP($I$4,Barberos[nombre],Barberos[id])))</f>
        <v/>
      </c>
      <c r="M451" s="21" t="str" cm="1">
        <f t="array" ref="M451">IF(ISERROR(INDEX(Jornadas[id],ROW()-5)),"",J451+K451-L451)</f>
        <v/>
      </c>
      <c r="N451" s="2" t="str" cm="1">
        <f t="array" ref="N451">IF(ISERROR(INDEX(Jornadas[id],ROW()-5)),"",COUNTIFS(_Cortes!$C:$C,INDEX(Jornadas[id],ROW()-5),_Cortes!$B:$B,LOOKUP($N$4,_Barberos!$B:$B,_Barberos!$A:$A)))</f>
        <v/>
      </c>
      <c r="O451" s="21" t="str" cm="1">
        <f t="array" ref="O451">IF(ISERROR(INDEX(Jornadas[id],ROW()-5)),"",INT(SUMIFS(Cortes[importe],Cortes[id_jornada],INDEX(Jornadas[id],ROW()-5),Cortes[id_barbero],LOOKUP($N$4,Barberos[nombre],Barberos[id]))*(INDEX(Jornadas[comision_barberos],1)/100)))</f>
        <v/>
      </c>
      <c r="P451" s="21" t="str" cm="1">
        <f t="array" ref="P451">IF(ISERROR(INDEX(Jornadas[id],ROW()-5)),"",SUMIFS(Cortes[propina],Cortes[id_jornada],INDEX(Jornadas[id],ROW()-5),Cortes[id_barbero],LOOKUP($N$4,Barberos[nombre],Barberos[id])))</f>
        <v/>
      </c>
      <c r="Q451" s="21" t="str" cm="1">
        <f t="array" ref="Q451">IF(ISERROR(INDEX(Jornadas[id],ROW()-5)),"",SUMIFS(Adelantos[importe],Adelantos[id_jornada],INDEX(Jornadas[id],ROW()-5),Adelantos[id_barbero],LOOKUP($N$4,Barberos[nombre],Barberos[id])))</f>
        <v/>
      </c>
      <c r="R451" s="21" t="str" cm="1">
        <f t="array" ref="R451">IF(ISERROR(INDEX(Jornadas[id],ROW()-5)),"",O451+P451-Q451)</f>
        <v/>
      </c>
      <c r="S451" s="2" t="str" cm="1">
        <f t="array" ref="S451">IF(ISERROR(INDEX(Jornadas[id],ROW()-5)),"",COUNTIFS(_Cortes!$C:$C,INDEX(Jornadas[id],ROW()-5),_Cortes!$B:$B,LOOKUP($S$4,_Barberos!$B:$B,_Barberos!$A:$A)))</f>
        <v/>
      </c>
      <c r="T451" s="21" t="str" cm="1">
        <f t="array" ref="T451">IF(ISERROR(INDEX(Jornadas[id],ROW()-5)),"",INT(SUMIFS(Cortes[importe],Cortes[id_jornada],INDEX(Jornadas[id],ROW()-5),Cortes[id_barbero],LOOKUP($S$4,Barberos[nombre],Barberos[id]))*(INDEX(Jornadas[comision_barberos],1)/100)))</f>
        <v/>
      </c>
      <c r="U451" s="21" t="str" cm="1">
        <f t="array" ref="U451">IF(ISERROR(INDEX(Jornadas[id],ROW()-5)),"",SUMIFS(Cortes[propina],Cortes[id_jornada],INDEX(Jornadas[id],ROW()-5),Cortes[id_barbero],LOOKUP($S$4,Barberos[nombre],Barberos[id])))</f>
        <v/>
      </c>
      <c r="V451" s="21" t="str" cm="1">
        <f t="array" ref="V451">IF(ISERROR(INDEX(Jornadas[id],ROW()-5)),"",SUMIFS(Adelantos[importe],Adelantos[id_jornada],INDEX(Jornadas[id],ROW()-5),Adelantos[id_barbero],LOOKUP($S$4,Barberos[nombre],Barberos[id])))</f>
        <v/>
      </c>
      <c r="W451" s="21" t="str" cm="1">
        <f t="array" ref="W451">IF(ISERROR(INDEX(Jornadas[id],ROW()-5)),"",T451+U451-V451)</f>
        <v/>
      </c>
      <c r="X451" s="2" t="str" cm="1">
        <f t="array" ref="X451">IF(ISERROR(INDEX(Jornadas[id],ROW()-5)),"",COUNTIFS(_Cortes!$C:$C,INDEX(Jornadas[id],ROW()-5),_Cortes!$B:$B,LOOKUP($X$4,_Barberos!$B:$B,_Barberos!$A:$A)))</f>
        <v/>
      </c>
      <c r="Y451" s="21" t="str" cm="1">
        <f t="array" ref="Y451">IF(ISERROR(INDEX(Jornadas[id],ROW()-5)),"",INT(SUMIFS(Cortes[importe],Cortes[id_jornada],INDEX(Jornadas[id],ROW()-5),Cortes[id_barbero],LOOKUP($X$4,Barberos[nombre],Barberos[id]))*(INDEX(Jornadas[comision_barberos],1)/100)))</f>
        <v/>
      </c>
      <c r="Z451" s="21" t="str" cm="1">
        <f t="array" ref="Z451">IF(ISERROR(INDEX(Jornadas[id],ROW()-5)),"",SUMIFS(Cortes[propina],Cortes[id_jornada],INDEX(Jornadas[id],ROW()-5),Cortes[id_barbero],LOOKUP($X$4,Barberos[nombre],Barberos[id])))</f>
        <v/>
      </c>
      <c r="AA451" s="21" t="str" cm="1">
        <f t="array" ref="AA451">IF(ISERROR(INDEX(Jornadas[id],ROW()-5)),"",SUMIFS(Adelantos[importe],Adelantos[id_jornada],INDEX(Jornadas[id],ROW()-5),Adelantos[id_barbero],LOOKUP($X$4,Barberos[nombre],Barberos[id])))</f>
        <v/>
      </c>
      <c r="AB451" s="21" t="str" cm="1">
        <f t="array" ref="AB451">IF(ISERROR(INDEX(Jornadas[id],ROW()-5)),"",Y451+Z451-AA451)</f>
        <v/>
      </c>
      <c r="AC451" s="2" t="str" cm="1">
        <f t="array" ref="AC451">IF(ISERROR(INDEX(Jornadas[id],ROW()-5)),"",COUNTIFS(_Cortes!$C:$C,INDEX(Jornadas[id],ROW()-5),_Cortes!$B:$B,LOOKUP($AC$4,_Barberos!$B:$B,_Barberos!$A:$A)))</f>
        <v/>
      </c>
      <c r="AD451" s="21" t="str" cm="1">
        <f t="array" ref="AD451">IF(ISERROR(INDEX(Jornadas[id],ROW()-5)),"",INT(SUMIFS(Cortes[importe],Cortes[id_jornada],INDEX(Jornadas[id],ROW()-5),Cortes[id_barbero],LOOKUP($AC$4,Barberos[nombre],Barberos[id]))*(INDEX(Jornadas[comision_barberos],1)/100)))</f>
        <v/>
      </c>
      <c r="AE451" s="21" t="str" cm="1">
        <f t="array" ref="AE451">IF(ISERROR(INDEX(Jornadas[id],ROW()-5)),"",SUMIFS(Cortes[propina],Cortes[id_jornada],INDEX(Jornadas[id],ROW()-5),Cortes[id_barbero],LOOKUP($AC$4,Barberos[nombre],Barberos[id])))</f>
        <v/>
      </c>
      <c r="AF451" s="21" t="str" cm="1">
        <f t="array" ref="AF451">IF(ISERROR(INDEX(Jornadas[id],ROW()-5)),"",SUMIFS(Adelantos[importe],Adelantos[id_jornada],INDEX(Jornadas[id],ROW()-5),Adelantos[id_barbero],LOOKUP($AC$4,Barberos[nombre],Barberos[id])))</f>
        <v/>
      </c>
      <c r="AG451" s="21" t="str" cm="1">
        <f t="array" ref="AG451">IF(ISERROR(INDEX(Jornadas[id],ROW()-5)),"",AD451+AE451-AF451)</f>
        <v/>
      </c>
      <c r="AH451" s="2" t="str" cm="1">
        <f t="array" ref="AH451">IF(ISERROR(INDEX(Jornadas[id],ROW()-5)),"",COUNTIFS(_Cortes!$C:$C,INDEX(Jornadas[id],ROW()-5),_Cortes!$B:$B,LOOKUP($AH$4,_Barberos!$B:$B,_Barberos!$A:$A)))</f>
        <v/>
      </c>
      <c r="AI451" s="21" t="str" cm="1">
        <f t="array" ref="AI451">IF(ISERROR(INDEX(Jornadas[id],ROW()-5)),"",INT(SUMIFS(Cortes[importe],Cortes[id_jornada],INDEX(Jornadas[id],ROW()-5),Cortes[id_barbero],LOOKUP($AH$4,Barberos[nombre],Barberos[id]))*(INDEX(Jornadas[comision_barberos],1)/100)))</f>
        <v/>
      </c>
      <c r="AJ451" s="21" t="str" cm="1">
        <f t="array" ref="AJ451">IF(ISERROR(INDEX(Jornadas[id],ROW()-5)),"",SUMIFS(Cortes[propina],Cortes[id_jornada],INDEX(Jornadas[id],ROW()-5),Cortes[id_barbero],LOOKUP($AH$4,Barberos[nombre],Barberos[id])))</f>
        <v/>
      </c>
      <c r="AK451" s="21" t="str" cm="1">
        <f t="array" ref="AK451">IF(ISERROR(INDEX(Jornadas[id],ROW()-5)),"",SUMIFS(Adelantos[importe],Adelantos[id_jornada],INDEX(Jornadas[id],ROW()-5),Adelantos[id_barbero],LOOKUP($AH$4,Barberos[nombre],Barberos[id])))</f>
        <v/>
      </c>
      <c r="AL451" s="21" t="str" cm="1">
        <f t="array" ref="AL451">IF(ISERROR(INDEX(Jornadas[id],ROW()-5)),"",AI451+AJ451-AK451)</f>
        <v/>
      </c>
      <c r="AM451" s="2" t="str" cm="1">
        <f t="array" ref="AM451">IF(ISERROR(INDEX(Jornadas[id],ROW()-5)),"",COUNTIFS(_Cortes!$C:$C,INDEX(Jornadas[id],ROW()-5),_Cortes!$B:$B,LOOKUP($AM$4,_Barberos!$B:$B,_Barberos!$A:$A)))</f>
        <v/>
      </c>
      <c r="AN451" s="21" t="str" cm="1">
        <f t="array" ref="AN451">IF(ISERROR(INDEX(Jornadas[id],ROW()-5)),"",INT(SUMIFS(Cortes[importe],Cortes[id_jornada],INDEX(Jornadas[id],ROW()-5),Cortes[id_barbero],LOOKUP($AM$4,Barberos[nombre],Barberos[id]))*(INDEX(Jornadas[comision_barberos],1)/100)))</f>
        <v/>
      </c>
      <c r="AO451" s="21" t="str" cm="1">
        <f t="array" ref="AO451">IF(ISERROR(INDEX(Jornadas[id],ROW()-5)),"",SUMIFS(Cortes[propina],Cortes[id_jornada],INDEX(Jornadas[id],ROW()-5),Cortes[id_barbero],LOOKUP($AM$4,Barberos[nombre],Barberos[id])))</f>
        <v/>
      </c>
      <c r="AP451" s="21" t="str" cm="1">
        <f t="array" ref="AP451">IF(ISERROR(INDEX(Jornadas[id],ROW()-5)),"",SUMIFS(Adelantos[importe],Adelantos[id_jornada],INDEX(Jornadas[id],ROW()-5),Adelantos[id_barbero],LOOKUP($AM$4,Barberos[nombre],Barberos[id])))</f>
        <v/>
      </c>
      <c r="AQ451" s="21" t="str" cm="1">
        <f t="array" ref="AQ451">IF(ISERROR(INDEX(Jornadas[id],ROW()-5)),"",AN451+AO451-AP451)</f>
        <v/>
      </c>
      <c r="AR451" s="2" t="str" cm="1">
        <f t="array" ref="AR451">IF(ISERROR(INDEX(Jornadas[id],ROW()-5)),"",COUNTIFS(_Cortes!$C:$C,INDEX(Jornadas[id],ROW()-5),_Cortes!$B:$B,LOOKUP($AR$4,_Barberos!$B:$B,_Barberos!$A:$A)))</f>
        <v/>
      </c>
      <c r="AS451" s="21" t="str" cm="1">
        <f t="array" ref="AS451">IF(ISERROR(INDEX(Jornadas[id],ROW()-5)),"",INT(SUMIFS(Cortes[importe],Cortes[id_jornada],INDEX(Jornadas[id],ROW()-5),Cortes[id_barbero],LOOKUP($AR$4,Barberos[nombre],Barberos[id]))*(INDEX(Jornadas[comision_barberos],1)/100)))</f>
        <v/>
      </c>
      <c r="AT451" s="21" t="str" cm="1">
        <f t="array" ref="AT451">IF(ISERROR(INDEX(Jornadas[id],ROW()-5)),"",SUMIFS(Cortes[propina],Cortes[id_jornada],INDEX(Jornadas[id],ROW()-5),Cortes[id_barbero],LOOKUP($AR$4,Barberos[nombre],Barberos[id])))</f>
        <v/>
      </c>
      <c r="AU451" s="21" t="str" cm="1">
        <f t="array" ref="AU451">IF(ISERROR(INDEX(Jornadas[id],ROW()-5)),"",SUMIFS(Adelantos[importe],Adelantos[id_jornada],INDEX(Jornadas[id],ROW()-5),Adelantos[id_barbero],LOOKUP($AR$4,Barberos[nombre],Barberos[id])))</f>
        <v/>
      </c>
      <c r="AV451" s="21" t="str" cm="1">
        <f t="array" ref="AV451">IF(ISERROR(INDEX(Jornadas[id],ROW()-5)),"",AS451+AT451-AU451)</f>
        <v/>
      </c>
    </row>
    <row r="452" spans="1:48" ht="15" hidden="1" customHeight="1" x14ac:dyDescent="0.3">
      <c r="A452" s="53" t="str">
        <f t="shared" si="6"/>
        <v/>
      </c>
      <c r="B452" s="54"/>
      <c r="C452" s="38" t="str" cm="1">
        <f t="array" ref="C452">IF(ISERROR(INDEX(Jornadas[id],ROW()-5)),"",INDEX(Jornadas[fecha],ROW()-5))</f>
        <v/>
      </c>
      <c r="D452" s="1" t="str" cm="1">
        <f t="array" ref="D452">IF(ISERROR(INDEX(Jornadas[id],ROW()-5)),"",COUNTIFS(_Cortes!$C:$C,INDEX(Jornadas[id],ROW()-5),_Cortes!$B:$B,LOOKUP($D$4,_Barberos!$B:$B,_Barberos!$A:$A)))</f>
        <v/>
      </c>
      <c r="E452" s="20" t="str" cm="1">
        <f t="array" ref="E452">IF(ISERROR(INDEX(Jornadas[id],ROW()-5)),"",INT(SUMIFS(Cortes[importe],Cortes[id_jornada],INDEX(Jornadas[id],ROW()-5),Cortes[id_barbero],LOOKUP($D$4,Barberos[nombre],Barberos[id]))*(INDEX(Jornadas[comision_barberos],1)/100)))</f>
        <v/>
      </c>
      <c r="F452" s="20" t="str" cm="1">
        <f t="array" ref="F452">IF(ISERROR(INDEX(Jornadas[id],ROW()-5)),"",SUMIFS(Cortes[propina],Cortes[id_jornada],INDEX(Jornadas[id],ROW()-5),Cortes[id_barbero],LOOKUP($D$4,Barberos[nombre],Barberos[id])))</f>
        <v/>
      </c>
      <c r="G452" s="20" t="str" cm="1">
        <f t="array" ref="G452">IF(ISERROR(INDEX(Jornadas[id],ROW()-5)),"",SUMIFS(Adelantos[importe],Adelantos[id_jornada],INDEX(Jornadas[id],ROW()-5),Adelantos[id_barbero],LOOKUP($D$4,Barberos[nombre],Barberos[id])))</f>
        <v/>
      </c>
      <c r="H452" s="20" t="str" cm="1">
        <f t="array" ref="H452">IF(ISERROR(INDEX(Jornadas[id],ROW()-5)),"",E452+F452-G452)</f>
        <v/>
      </c>
      <c r="I452" s="1" t="str" cm="1">
        <f t="array" ref="I452">IF(ISERROR(INDEX(Jornadas[id],ROW()-5)),"",COUNTIFS(_Cortes!$C:$C,INDEX(Jornadas[id],ROW()-5),_Cortes!$B:$B,LOOKUP($I$4,_Barberos!$B:$B,_Barberos!$A:$A)))</f>
        <v/>
      </c>
      <c r="J452" s="20" t="str" cm="1">
        <f t="array" ref="J452">IF(ISERROR(INDEX(Jornadas[id],ROW()-5)),"",INT(SUMIFS(Cortes[importe],Cortes[id_jornada],INDEX(Jornadas[id],ROW()-5),Cortes[id_barbero],LOOKUP($I$4,Barberos[nombre],Barberos[id]))*(INDEX(Jornadas[comision_barberos],1)/100)))</f>
        <v/>
      </c>
      <c r="K452" s="20" t="str" cm="1">
        <f t="array" ref="K452">IF(ISERROR(INDEX(Jornadas[id],ROW()-5)),"",SUMIFS(Cortes[propina],Cortes[id_jornada],INDEX(Jornadas[id],ROW()-5),Cortes[id_barbero],LOOKUP($I$4,Barberos[nombre],Barberos[id])))</f>
        <v/>
      </c>
      <c r="L452" s="20" t="str" cm="1">
        <f t="array" ref="L452">IF(ISERROR(INDEX(Jornadas[id],ROW()-5)),"",SUMIFS(Adelantos[importe],Adelantos[id_jornada],INDEX(Jornadas[id],ROW()-5),Adelantos[id_barbero],LOOKUP($I$4,Barberos[nombre],Barberos[id])))</f>
        <v/>
      </c>
      <c r="M452" s="20" t="str" cm="1">
        <f t="array" ref="M452">IF(ISERROR(INDEX(Jornadas[id],ROW()-5)),"",J452+K452-L452)</f>
        <v/>
      </c>
      <c r="N452" s="1" t="str" cm="1">
        <f t="array" ref="N452">IF(ISERROR(INDEX(Jornadas[id],ROW()-5)),"",COUNTIFS(_Cortes!$C:$C,INDEX(Jornadas[id],ROW()-5),_Cortes!$B:$B,LOOKUP($N$4,_Barberos!$B:$B,_Barberos!$A:$A)))</f>
        <v/>
      </c>
      <c r="O452" s="20" t="str" cm="1">
        <f t="array" ref="O452">IF(ISERROR(INDEX(Jornadas[id],ROW()-5)),"",INT(SUMIFS(Cortes[importe],Cortes[id_jornada],INDEX(Jornadas[id],ROW()-5),Cortes[id_barbero],LOOKUP($N$4,Barberos[nombre],Barberos[id]))*(INDEX(Jornadas[comision_barberos],1)/100)))</f>
        <v/>
      </c>
      <c r="P452" s="20" t="str" cm="1">
        <f t="array" ref="P452">IF(ISERROR(INDEX(Jornadas[id],ROW()-5)),"",SUMIFS(Cortes[propina],Cortes[id_jornada],INDEX(Jornadas[id],ROW()-5),Cortes[id_barbero],LOOKUP($N$4,Barberos[nombre],Barberos[id])))</f>
        <v/>
      </c>
      <c r="Q452" s="20" t="str" cm="1">
        <f t="array" ref="Q452">IF(ISERROR(INDEX(Jornadas[id],ROW()-5)),"",SUMIFS(Adelantos[importe],Adelantos[id_jornada],INDEX(Jornadas[id],ROW()-5),Adelantos[id_barbero],LOOKUP($N$4,Barberos[nombre],Barberos[id])))</f>
        <v/>
      </c>
      <c r="R452" s="20" t="str" cm="1">
        <f t="array" ref="R452">IF(ISERROR(INDEX(Jornadas[id],ROW()-5)),"",O452+P452-Q452)</f>
        <v/>
      </c>
      <c r="S452" s="1" t="str" cm="1">
        <f t="array" ref="S452">IF(ISERROR(INDEX(Jornadas[id],ROW()-5)),"",COUNTIFS(_Cortes!$C:$C,INDEX(Jornadas[id],ROW()-5),_Cortes!$B:$B,LOOKUP($S$4,_Barberos!$B:$B,_Barberos!$A:$A)))</f>
        <v/>
      </c>
      <c r="T452" s="20" t="str" cm="1">
        <f t="array" ref="T452">IF(ISERROR(INDEX(Jornadas[id],ROW()-5)),"",INT(SUMIFS(Cortes[importe],Cortes[id_jornada],INDEX(Jornadas[id],ROW()-5),Cortes[id_barbero],LOOKUP($S$4,Barberos[nombre],Barberos[id]))*(INDEX(Jornadas[comision_barberos],1)/100)))</f>
        <v/>
      </c>
      <c r="U452" s="20" t="str" cm="1">
        <f t="array" ref="U452">IF(ISERROR(INDEX(Jornadas[id],ROW()-5)),"",SUMIFS(Cortes[propina],Cortes[id_jornada],INDEX(Jornadas[id],ROW()-5),Cortes[id_barbero],LOOKUP($S$4,Barberos[nombre],Barberos[id])))</f>
        <v/>
      </c>
      <c r="V452" s="20" t="str" cm="1">
        <f t="array" ref="V452">IF(ISERROR(INDEX(Jornadas[id],ROW()-5)),"",SUMIFS(Adelantos[importe],Adelantos[id_jornada],INDEX(Jornadas[id],ROW()-5),Adelantos[id_barbero],LOOKUP($S$4,Barberos[nombre],Barberos[id])))</f>
        <v/>
      </c>
      <c r="W452" s="20" t="str" cm="1">
        <f t="array" ref="W452">IF(ISERROR(INDEX(Jornadas[id],ROW()-5)),"",T452+U452-V452)</f>
        <v/>
      </c>
      <c r="X452" s="1" t="str" cm="1">
        <f t="array" ref="X452">IF(ISERROR(INDEX(Jornadas[id],ROW()-5)),"",COUNTIFS(_Cortes!$C:$C,INDEX(Jornadas[id],ROW()-5),_Cortes!$B:$B,LOOKUP($X$4,_Barberos!$B:$B,_Barberos!$A:$A)))</f>
        <v/>
      </c>
      <c r="Y452" s="20" t="str" cm="1">
        <f t="array" ref="Y452">IF(ISERROR(INDEX(Jornadas[id],ROW()-5)),"",INT(SUMIFS(Cortes[importe],Cortes[id_jornada],INDEX(Jornadas[id],ROW()-5),Cortes[id_barbero],LOOKUP($X$4,Barberos[nombre],Barberos[id]))*(INDEX(Jornadas[comision_barberos],1)/100)))</f>
        <v/>
      </c>
      <c r="Z452" s="20" t="str" cm="1">
        <f t="array" ref="Z452">IF(ISERROR(INDEX(Jornadas[id],ROW()-5)),"",SUMIFS(Cortes[propina],Cortes[id_jornada],INDEX(Jornadas[id],ROW()-5),Cortes[id_barbero],LOOKUP($X$4,Barberos[nombre],Barberos[id])))</f>
        <v/>
      </c>
      <c r="AA452" s="20" t="str" cm="1">
        <f t="array" ref="AA452">IF(ISERROR(INDEX(Jornadas[id],ROW()-5)),"",SUMIFS(Adelantos[importe],Adelantos[id_jornada],INDEX(Jornadas[id],ROW()-5),Adelantos[id_barbero],LOOKUP($X$4,Barberos[nombre],Barberos[id])))</f>
        <v/>
      </c>
      <c r="AB452" s="20" t="str" cm="1">
        <f t="array" ref="AB452">IF(ISERROR(INDEX(Jornadas[id],ROW()-5)),"",Y452+Z452-AA452)</f>
        <v/>
      </c>
      <c r="AC452" s="1" t="str" cm="1">
        <f t="array" ref="AC452">IF(ISERROR(INDEX(Jornadas[id],ROW()-5)),"",COUNTIFS(_Cortes!$C:$C,INDEX(Jornadas[id],ROW()-5),_Cortes!$B:$B,LOOKUP($AC$4,_Barberos!$B:$B,_Barberos!$A:$A)))</f>
        <v/>
      </c>
      <c r="AD452" s="20" t="str" cm="1">
        <f t="array" ref="AD452">IF(ISERROR(INDEX(Jornadas[id],ROW()-5)),"",INT(SUMIFS(Cortes[importe],Cortes[id_jornada],INDEX(Jornadas[id],ROW()-5),Cortes[id_barbero],LOOKUP($AC$4,Barberos[nombre],Barberos[id]))*(INDEX(Jornadas[comision_barberos],1)/100)))</f>
        <v/>
      </c>
      <c r="AE452" s="20" t="str" cm="1">
        <f t="array" ref="AE452">IF(ISERROR(INDEX(Jornadas[id],ROW()-5)),"",SUMIFS(Cortes[propina],Cortes[id_jornada],INDEX(Jornadas[id],ROW()-5),Cortes[id_barbero],LOOKUP($AC$4,Barberos[nombre],Barberos[id])))</f>
        <v/>
      </c>
      <c r="AF452" s="20" t="str" cm="1">
        <f t="array" ref="AF452">IF(ISERROR(INDEX(Jornadas[id],ROW()-5)),"",SUMIFS(Adelantos[importe],Adelantos[id_jornada],INDEX(Jornadas[id],ROW()-5),Adelantos[id_barbero],LOOKUP($AC$4,Barberos[nombre],Barberos[id])))</f>
        <v/>
      </c>
      <c r="AG452" s="20" t="str" cm="1">
        <f t="array" ref="AG452">IF(ISERROR(INDEX(Jornadas[id],ROW()-5)),"",AD452+AE452-AF452)</f>
        <v/>
      </c>
      <c r="AH452" s="1" t="str" cm="1">
        <f t="array" ref="AH452">IF(ISERROR(INDEX(Jornadas[id],ROW()-5)),"",COUNTIFS(_Cortes!$C:$C,INDEX(Jornadas[id],ROW()-5),_Cortes!$B:$B,LOOKUP($AH$4,_Barberos!$B:$B,_Barberos!$A:$A)))</f>
        <v/>
      </c>
      <c r="AI452" s="20" t="str" cm="1">
        <f t="array" ref="AI452">IF(ISERROR(INDEX(Jornadas[id],ROW()-5)),"",INT(SUMIFS(Cortes[importe],Cortes[id_jornada],INDEX(Jornadas[id],ROW()-5),Cortes[id_barbero],LOOKUP($AH$4,Barberos[nombre],Barberos[id]))*(INDEX(Jornadas[comision_barberos],1)/100)))</f>
        <v/>
      </c>
      <c r="AJ452" s="20" t="str" cm="1">
        <f t="array" ref="AJ452">IF(ISERROR(INDEX(Jornadas[id],ROW()-5)),"",SUMIFS(Cortes[propina],Cortes[id_jornada],INDEX(Jornadas[id],ROW()-5),Cortes[id_barbero],LOOKUP($AH$4,Barberos[nombre],Barberos[id])))</f>
        <v/>
      </c>
      <c r="AK452" s="20" t="str" cm="1">
        <f t="array" ref="AK452">IF(ISERROR(INDEX(Jornadas[id],ROW()-5)),"",SUMIFS(Adelantos[importe],Adelantos[id_jornada],INDEX(Jornadas[id],ROW()-5),Adelantos[id_barbero],LOOKUP($AH$4,Barberos[nombre],Barberos[id])))</f>
        <v/>
      </c>
      <c r="AL452" s="20" t="str" cm="1">
        <f t="array" ref="AL452">IF(ISERROR(INDEX(Jornadas[id],ROW()-5)),"",AI452+AJ452-AK452)</f>
        <v/>
      </c>
      <c r="AM452" s="1" t="str" cm="1">
        <f t="array" ref="AM452">IF(ISERROR(INDEX(Jornadas[id],ROW()-5)),"",COUNTIFS(_Cortes!$C:$C,INDEX(Jornadas[id],ROW()-5),_Cortes!$B:$B,LOOKUP($AM$4,_Barberos!$B:$B,_Barberos!$A:$A)))</f>
        <v/>
      </c>
      <c r="AN452" s="20" t="str" cm="1">
        <f t="array" ref="AN452">IF(ISERROR(INDEX(Jornadas[id],ROW()-5)),"",INT(SUMIFS(Cortes[importe],Cortes[id_jornada],INDEX(Jornadas[id],ROW()-5),Cortes[id_barbero],LOOKUP($AM$4,Barberos[nombre],Barberos[id]))*(INDEX(Jornadas[comision_barberos],1)/100)))</f>
        <v/>
      </c>
      <c r="AO452" s="20" t="str" cm="1">
        <f t="array" ref="AO452">IF(ISERROR(INDEX(Jornadas[id],ROW()-5)),"",SUMIFS(Cortes[propina],Cortes[id_jornada],INDEX(Jornadas[id],ROW()-5),Cortes[id_barbero],LOOKUP($AM$4,Barberos[nombre],Barberos[id])))</f>
        <v/>
      </c>
      <c r="AP452" s="20" t="str" cm="1">
        <f t="array" ref="AP452">IF(ISERROR(INDEX(Jornadas[id],ROW()-5)),"",SUMIFS(Adelantos[importe],Adelantos[id_jornada],INDEX(Jornadas[id],ROW()-5),Adelantos[id_barbero],LOOKUP($AM$4,Barberos[nombre],Barberos[id])))</f>
        <v/>
      </c>
      <c r="AQ452" s="20" t="str" cm="1">
        <f t="array" ref="AQ452">IF(ISERROR(INDEX(Jornadas[id],ROW()-5)),"",AN452+AO452-AP452)</f>
        <v/>
      </c>
      <c r="AR452" s="1" t="str" cm="1">
        <f t="array" ref="AR452">IF(ISERROR(INDEX(Jornadas[id],ROW()-5)),"",COUNTIFS(_Cortes!$C:$C,INDEX(Jornadas[id],ROW()-5),_Cortes!$B:$B,LOOKUP($AR$4,_Barberos!$B:$B,_Barberos!$A:$A)))</f>
        <v/>
      </c>
      <c r="AS452" s="20" t="str" cm="1">
        <f t="array" ref="AS452">IF(ISERROR(INDEX(Jornadas[id],ROW()-5)),"",INT(SUMIFS(Cortes[importe],Cortes[id_jornada],INDEX(Jornadas[id],ROW()-5),Cortes[id_barbero],LOOKUP($AR$4,Barberos[nombre],Barberos[id]))*(INDEX(Jornadas[comision_barberos],1)/100)))</f>
        <v/>
      </c>
      <c r="AT452" s="20" t="str" cm="1">
        <f t="array" ref="AT452">IF(ISERROR(INDEX(Jornadas[id],ROW()-5)),"",SUMIFS(Cortes[propina],Cortes[id_jornada],INDEX(Jornadas[id],ROW()-5),Cortes[id_barbero],LOOKUP($AR$4,Barberos[nombre],Barberos[id])))</f>
        <v/>
      </c>
      <c r="AU452" s="20" t="str" cm="1">
        <f t="array" ref="AU452">IF(ISERROR(INDEX(Jornadas[id],ROW()-5)),"",SUMIFS(Adelantos[importe],Adelantos[id_jornada],INDEX(Jornadas[id],ROW()-5),Adelantos[id_barbero],LOOKUP($AR$4,Barberos[nombre],Barberos[id])))</f>
        <v/>
      </c>
      <c r="AV452" s="20" t="str" cm="1">
        <f t="array" ref="AV452">IF(ISERROR(INDEX(Jornadas[id],ROW()-5)),"",AS452+AT452-AU452)</f>
        <v/>
      </c>
    </row>
    <row r="453" spans="1:48" ht="15" hidden="1" customHeight="1" x14ac:dyDescent="0.3">
      <c r="A453" s="51" t="str">
        <f t="shared" si="6"/>
        <v/>
      </c>
      <c r="B453" s="52"/>
      <c r="C453" s="36" t="str" cm="1">
        <f t="array" ref="C453">IF(ISERROR(INDEX(Jornadas[id],ROW()-5)),"",INDEX(Jornadas[fecha],ROW()-5))</f>
        <v/>
      </c>
      <c r="D453" s="2" t="str" cm="1">
        <f t="array" ref="D453">IF(ISERROR(INDEX(Jornadas[id],ROW()-5)),"",COUNTIFS(_Cortes!$C:$C,INDEX(Jornadas[id],ROW()-5),_Cortes!$B:$B,LOOKUP($D$4,_Barberos!$B:$B,_Barberos!$A:$A)))</f>
        <v/>
      </c>
      <c r="E453" s="21" t="str" cm="1">
        <f t="array" ref="E453">IF(ISERROR(INDEX(Jornadas[id],ROW()-5)),"",INT(SUMIFS(Cortes[importe],Cortes[id_jornada],INDEX(Jornadas[id],ROW()-5),Cortes[id_barbero],LOOKUP($D$4,Barberos[nombre],Barberos[id]))*(INDEX(Jornadas[comision_barberos],1)/100)))</f>
        <v/>
      </c>
      <c r="F453" s="21" t="str" cm="1">
        <f t="array" ref="F453">IF(ISERROR(INDEX(Jornadas[id],ROW()-5)),"",SUMIFS(Cortes[propina],Cortes[id_jornada],INDEX(Jornadas[id],ROW()-5),Cortes[id_barbero],LOOKUP($D$4,Barberos[nombre],Barberos[id])))</f>
        <v/>
      </c>
      <c r="G453" s="21" t="str" cm="1">
        <f t="array" ref="G453">IF(ISERROR(INDEX(Jornadas[id],ROW()-5)),"",SUMIFS(Adelantos[importe],Adelantos[id_jornada],INDEX(Jornadas[id],ROW()-5),Adelantos[id_barbero],LOOKUP($D$4,Barberos[nombre],Barberos[id])))</f>
        <v/>
      </c>
      <c r="H453" s="21" t="str" cm="1">
        <f t="array" ref="H453">IF(ISERROR(INDEX(Jornadas[id],ROW()-5)),"",E453+F453-G453)</f>
        <v/>
      </c>
      <c r="I453" s="2" t="str" cm="1">
        <f t="array" ref="I453">IF(ISERROR(INDEX(Jornadas[id],ROW()-5)),"",COUNTIFS(_Cortes!$C:$C,INDEX(Jornadas[id],ROW()-5),_Cortes!$B:$B,LOOKUP($I$4,_Barberos!$B:$B,_Barberos!$A:$A)))</f>
        <v/>
      </c>
      <c r="J453" s="21" t="str" cm="1">
        <f t="array" ref="J453">IF(ISERROR(INDEX(Jornadas[id],ROW()-5)),"",INT(SUMIFS(Cortes[importe],Cortes[id_jornada],INDEX(Jornadas[id],ROW()-5),Cortes[id_barbero],LOOKUP($I$4,Barberos[nombre],Barberos[id]))*(INDEX(Jornadas[comision_barberos],1)/100)))</f>
        <v/>
      </c>
      <c r="K453" s="21" t="str" cm="1">
        <f t="array" ref="K453">IF(ISERROR(INDEX(Jornadas[id],ROW()-5)),"",SUMIFS(Cortes[propina],Cortes[id_jornada],INDEX(Jornadas[id],ROW()-5),Cortes[id_barbero],LOOKUP($I$4,Barberos[nombre],Barberos[id])))</f>
        <v/>
      </c>
      <c r="L453" s="21" t="str" cm="1">
        <f t="array" ref="L453">IF(ISERROR(INDEX(Jornadas[id],ROW()-5)),"",SUMIFS(Adelantos[importe],Adelantos[id_jornada],INDEX(Jornadas[id],ROW()-5),Adelantos[id_barbero],LOOKUP($I$4,Barberos[nombre],Barberos[id])))</f>
        <v/>
      </c>
      <c r="M453" s="21" t="str" cm="1">
        <f t="array" ref="M453">IF(ISERROR(INDEX(Jornadas[id],ROW()-5)),"",J453+K453-L453)</f>
        <v/>
      </c>
      <c r="N453" s="2" t="str" cm="1">
        <f t="array" ref="N453">IF(ISERROR(INDEX(Jornadas[id],ROW()-5)),"",COUNTIFS(_Cortes!$C:$C,INDEX(Jornadas[id],ROW()-5),_Cortes!$B:$B,LOOKUP($N$4,_Barberos!$B:$B,_Barberos!$A:$A)))</f>
        <v/>
      </c>
      <c r="O453" s="21" t="str" cm="1">
        <f t="array" ref="O453">IF(ISERROR(INDEX(Jornadas[id],ROW()-5)),"",INT(SUMIFS(Cortes[importe],Cortes[id_jornada],INDEX(Jornadas[id],ROW()-5),Cortes[id_barbero],LOOKUP($N$4,Barberos[nombre],Barberos[id]))*(INDEX(Jornadas[comision_barberos],1)/100)))</f>
        <v/>
      </c>
      <c r="P453" s="21" t="str" cm="1">
        <f t="array" ref="P453">IF(ISERROR(INDEX(Jornadas[id],ROW()-5)),"",SUMIFS(Cortes[propina],Cortes[id_jornada],INDEX(Jornadas[id],ROW()-5),Cortes[id_barbero],LOOKUP($N$4,Barberos[nombre],Barberos[id])))</f>
        <v/>
      </c>
      <c r="Q453" s="21" t="str" cm="1">
        <f t="array" ref="Q453">IF(ISERROR(INDEX(Jornadas[id],ROW()-5)),"",SUMIFS(Adelantos[importe],Adelantos[id_jornada],INDEX(Jornadas[id],ROW()-5),Adelantos[id_barbero],LOOKUP($N$4,Barberos[nombre],Barberos[id])))</f>
        <v/>
      </c>
      <c r="R453" s="21" t="str" cm="1">
        <f t="array" ref="R453">IF(ISERROR(INDEX(Jornadas[id],ROW()-5)),"",O453+P453-Q453)</f>
        <v/>
      </c>
      <c r="S453" s="2" t="str" cm="1">
        <f t="array" ref="S453">IF(ISERROR(INDEX(Jornadas[id],ROW()-5)),"",COUNTIFS(_Cortes!$C:$C,INDEX(Jornadas[id],ROW()-5),_Cortes!$B:$B,LOOKUP($S$4,_Barberos!$B:$B,_Barberos!$A:$A)))</f>
        <v/>
      </c>
      <c r="T453" s="21" t="str" cm="1">
        <f t="array" ref="T453">IF(ISERROR(INDEX(Jornadas[id],ROW()-5)),"",INT(SUMIFS(Cortes[importe],Cortes[id_jornada],INDEX(Jornadas[id],ROW()-5),Cortes[id_barbero],LOOKUP($S$4,Barberos[nombre],Barberos[id]))*(INDEX(Jornadas[comision_barberos],1)/100)))</f>
        <v/>
      </c>
      <c r="U453" s="21" t="str" cm="1">
        <f t="array" ref="U453">IF(ISERROR(INDEX(Jornadas[id],ROW()-5)),"",SUMIFS(Cortes[propina],Cortes[id_jornada],INDEX(Jornadas[id],ROW()-5),Cortes[id_barbero],LOOKUP($S$4,Barberos[nombre],Barberos[id])))</f>
        <v/>
      </c>
      <c r="V453" s="21" t="str" cm="1">
        <f t="array" ref="V453">IF(ISERROR(INDEX(Jornadas[id],ROW()-5)),"",SUMIFS(Adelantos[importe],Adelantos[id_jornada],INDEX(Jornadas[id],ROW()-5),Adelantos[id_barbero],LOOKUP($S$4,Barberos[nombre],Barberos[id])))</f>
        <v/>
      </c>
      <c r="W453" s="21" t="str" cm="1">
        <f t="array" ref="W453">IF(ISERROR(INDEX(Jornadas[id],ROW()-5)),"",T453+U453-V453)</f>
        <v/>
      </c>
      <c r="X453" s="2" t="str" cm="1">
        <f t="array" ref="X453">IF(ISERROR(INDEX(Jornadas[id],ROW()-5)),"",COUNTIFS(_Cortes!$C:$C,INDEX(Jornadas[id],ROW()-5),_Cortes!$B:$B,LOOKUP($X$4,_Barberos!$B:$B,_Barberos!$A:$A)))</f>
        <v/>
      </c>
      <c r="Y453" s="21" t="str" cm="1">
        <f t="array" ref="Y453">IF(ISERROR(INDEX(Jornadas[id],ROW()-5)),"",INT(SUMIFS(Cortes[importe],Cortes[id_jornada],INDEX(Jornadas[id],ROW()-5),Cortes[id_barbero],LOOKUP($X$4,Barberos[nombre],Barberos[id]))*(INDEX(Jornadas[comision_barberos],1)/100)))</f>
        <v/>
      </c>
      <c r="Z453" s="21" t="str" cm="1">
        <f t="array" ref="Z453">IF(ISERROR(INDEX(Jornadas[id],ROW()-5)),"",SUMIFS(Cortes[propina],Cortes[id_jornada],INDEX(Jornadas[id],ROW()-5),Cortes[id_barbero],LOOKUP($X$4,Barberos[nombre],Barberos[id])))</f>
        <v/>
      </c>
      <c r="AA453" s="21" t="str" cm="1">
        <f t="array" ref="AA453">IF(ISERROR(INDEX(Jornadas[id],ROW()-5)),"",SUMIFS(Adelantos[importe],Adelantos[id_jornada],INDEX(Jornadas[id],ROW()-5),Adelantos[id_barbero],LOOKUP($X$4,Barberos[nombre],Barberos[id])))</f>
        <v/>
      </c>
      <c r="AB453" s="21" t="str" cm="1">
        <f t="array" ref="AB453">IF(ISERROR(INDEX(Jornadas[id],ROW()-5)),"",Y453+Z453-AA453)</f>
        <v/>
      </c>
      <c r="AC453" s="2" t="str" cm="1">
        <f t="array" ref="AC453">IF(ISERROR(INDEX(Jornadas[id],ROW()-5)),"",COUNTIFS(_Cortes!$C:$C,INDEX(Jornadas[id],ROW()-5),_Cortes!$B:$B,LOOKUP($AC$4,_Barberos!$B:$B,_Barberos!$A:$A)))</f>
        <v/>
      </c>
      <c r="AD453" s="21" t="str" cm="1">
        <f t="array" ref="AD453">IF(ISERROR(INDEX(Jornadas[id],ROW()-5)),"",INT(SUMIFS(Cortes[importe],Cortes[id_jornada],INDEX(Jornadas[id],ROW()-5),Cortes[id_barbero],LOOKUP($AC$4,Barberos[nombre],Barberos[id]))*(INDEX(Jornadas[comision_barberos],1)/100)))</f>
        <v/>
      </c>
      <c r="AE453" s="21" t="str" cm="1">
        <f t="array" ref="AE453">IF(ISERROR(INDEX(Jornadas[id],ROW()-5)),"",SUMIFS(Cortes[propina],Cortes[id_jornada],INDEX(Jornadas[id],ROW()-5),Cortes[id_barbero],LOOKUP($AC$4,Barberos[nombre],Barberos[id])))</f>
        <v/>
      </c>
      <c r="AF453" s="21" t="str" cm="1">
        <f t="array" ref="AF453">IF(ISERROR(INDEX(Jornadas[id],ROW()-5)),"",SUMIFS(Adelantos[importe],Adelantos[id_jornada],INDEX(Jornadas[id],ROW()-5),Adelantos[id_barbero],LOOKUP($AC$4,Barberos[nombre],Barberos[id])))</f>
        <v/>
      </c>
      <c r="AG453" s="21" t="str" cm="1">
        <f t="array" ref="AG453">IF(ISERROR(INDEX(Jornadas[id],ROW()-5)),"",AD453+AE453-AF453)</f>
        <v/>
      </c>
      <c r="AH453" s="2" t="str" cm="1">
        <f t="array" ref="AH453">IF(ISERROR(INDEX(Jornadas[id],ROW()-5)),"",COUNTIFS(_Cortes!$C:$C,INDEX(Jornadas[id],ROW()-5),_Cortes!$B:$B,LOOKUP($AH$4,_Barberos!$B:$B,_Barberos!$A:$A)))</f>
        <v/>
      </c>
      <c r="AI453" s="21" t="str" cm="1">
        <f t="array" ref="AI453">IF(ISERROR(INDEX(Jornadas[id],ROW()-5)),"",INT(SUMIFS(Cortes[importe],Cortes[id_jornada],INDEX(Jornadas[id],ROW()-5),Cortes[id_barbero],LOOKUP($AH$4,Barberos[nombre],Barberos[id]))*(INDEX(Jornadas[comision_barberos],1)/100)))</f>
        <v/>
      </c>
      <c r="AJ453" s="21" t="str" cm="1">
        <f t="array" ref="AJ453">IF(ISERROR(INDEX(Jornadas[id],ROW()-5)),"",SUMIFS(Cortes[propina],Cortes[id_jornada],INDEX(Jornadas[id],ROW()-5),Cortes[id_barbero],LOOKUP($AH$4,Barberos[nombre],Barberos[id])))</f>
        <v/>
      </c>
      <c r="AK453" s="21" t="str" cm="1">
        <f t="array" ref="AK453">IF(ISERROR(INDEX(Jornadas[id],ROW()-5)),"",SUMIFS(Adelantos[importe],Adelantos[id_jornada],INDEX(Jornadas[id],ROW()-5),Adelantos[id_barbero],LOOKUP($AH$4,Barberos[nombre],Barberos[id])))</f>
        <v/>
      </c>
      <c r="AL453" s="21" t="str" cm="1">
        <f t="array" ref="AL453">IF(ISERROR(INDEX(Jornadas[id],ROW()-5)),"",AI453+AJ453-AK453)</f>
        <v/>
      </c>
      <c r="AM453" s="2" t="str" cm="1">
        <f t="array" ref="AM453">IF(ISERROR(INDEX(Jornadas[id],ROW()-5)),"",COUNTIFS(_Cortes!$C:$C,INDEX(Jornadas[id],ROW()-5),_Cortes!$B:$B,LOOKUP($AM$4,_Barberos!$B:$B,_Barberos!$A:$A)))</f>
        <v/>
      </c>
      <c r="AN453" s="21" t="str" cm="1">
        <f t="array" ref="AN453">IF(ISERROR(INDEX(Jornadas[id],ROW()-5)),"",INT(SUMIFS(Cortes[importe],Cortes[id_jornada],INDEX(Jornadas[id],ROW()-5),Cortes[id_barbero],LOOKUP($AM$4,Barberos[nombre],Barberos[id]))*(INDEX(Jornadas[comision_barberos],1)/100)))</f>
        <v/>
      </c>
      <c r="AO453" s="21" t="str" cm="1">
        <f t="array" ref="AO453">IF(ISERROR(INDEX(Jornadas[id],ROW()-5)),"",SUMIFS(Cortes[propina],Cortes[id_jornada],INDEX(Jornadas[id],ROW()-5),Cortes[id_barbero],LOOKUP($AM$4,Barberos[nombre],Barberos[id])))</f>
        <v/>
      </c>
      <c r="AP453" s="21" t="str" cm="1">
        <f t="array" ref="AP453">IF(ISERROR(INDEX(Jornadas[id],ROW()-5)),"",SUMIFS(Adelantos[importe],Adelantos[id_jornada],INDEX(Jornadas[id],ROW()-5),Adelantos[id_barbero],LOOKUP($AM$4,Barberos[nombre],Barberos[id])))</f>
        <v/>
      </c>
      <c r="AQ453" s="21" t="str" cm="1">
        <f t="array" ref="AQ453">IF(ISERROR(INDEX(Jornadas[id],ROW()-5)),"",AN453+AO453-AP453)</f>
        <v/>
      </c>
      <c r="AR453" s="2" t="str" cm="1">
        <f t="array" ref="AR453">IF(ISERROR(INDEX(Jornadas[id],ROW()-5)),"",COUNTIFS(_Cortes!$C:$C,INDEX(Jornadas[id],ROW()-5),_Cortes!$B:$B,LOOKUP($AR$4,_Barberos!$B:$B,_Barberos!$A:$A)))</f>
        <v/>
      </c>
      <c r="AS453" s="21" t="str" cm="1">
        <f t="array" ref="AS453">IF(ISERROR(INDEX(Jornadas[id],ROW()-5)),"",INT(SUMIFS(Cortes[importe],Cortes[id_jornada],INDEX(Jornadas[id],ROW()-5),Cortes[id_barbero],LOOKUP($AR$4,Barberos[nombre],Barberos[id]))*(INDEX(Jornadas[comision_barberos],1)/100)))</f>
        <v/>
      </c>
      <c r="AT453" s="21" t="str" cm="1">
        <f t="array" ref="AT453">IF(ISERROR(INDEX(Jornadas[id],ROW()-5)),"",SUMIFS(Cortes[propina],Cortes[id_jornada],INDEX(Jornadas[id],ROW()-5),Cortes[id_barbero],LOOKUP($AR$4,Barberos[nombre],Barberos[id])))</f>
        <v/>
      </c>
      <c r="AU453" s="21" t="str" cm="1">
        <f t="array" ref="AU453">IF(ISERROR(INDEX(Jornadas[id],ROW()-5)),"",SUMIFS(Adelantos[importe],Adelantos[id_jornada],INDEX(Jornadas[id],ROW()-5),Adelantos[id_barbero],LOOKUP($AR$4,Barberos[nombre],Barberos[id])))</f>
        <v/>
      </c>
      <c r="AV453" s="21" t="str" cm="1">
        <f t="array" ref="AV453">IF(ISERROR(INDEX(Jornadas[id],ROW()-5)),"",AS453+AT453-AU453)</f>
        <v/>
      </c>
    </row>
    <row r="454" spans="1:48" ht="15" hidden="1" customHeight="1" x14ac:dyDescent="0.3">
      <c r="A454" s="53" t="str">
        <f t="shared" si="6"/>
        <v/>
      </c>
      <c r="B454" s="54"/>
      <c r="C454" s="38" t="str" cm="1">
        <f t="array" ref="C454">IF(ISERROR(INDEX(Jornadas[id],ROW()-5)),"",INDEX(Jornadas[fecha],ROW()-5))</f>
        <v/>
      </c>
      <c r="D454" s="1" t="str" cm="1">
        <f t="array" ref="D454">IF(ISERROR(INDEX(Jornadas[id],ROW()-5)),"",COUNTIFS(_Cortes!$C:$C,INDEX(Jornadas[id],ROW()-5),_Cortes!$B:$B,LOOKUP($D$4,_Barberos!$B:$B,_Barberos!$A:$A)))</f>
        <v/>
      </c>
      <c r="E454" s="20" t="str" cm="1">
        <f t="array" ref="E454">IF(ISERROR(INDEX(Jornadas[id],ROW()-5)),"",INT(SUMIFS(Cortes[importe],Cortes[id_jornada],INDEX(Jornadas[id],ROW()-5),Cortes[id_barbero],LOOKUP($D$4,Barberos[nombre],Barberos[id]))*(INDEX(Jornadas[comision_barberos],1)/100)))</f>
        <v/>
      </c>
      <c r="F454" s="20" t="str" cm="1">
        <f t="array" ref="F454">IF(ISERROR(INDEX(Jornadas[id],ROW()-5)),"",SUMIFS(Cortes[propina],Cortes[id_jornada],INDEX(Jornadas[id],ROW()-5),Cortes[id_barbero],LOOKUP($D$4,Barberos[nombre],Barberos[id])))</f>
        <v/>
      </c>
      <c r="G454" s="20" t="str" cm="1">
        <f t="array" ref="G454">IF(ISERROR(INDEX(Jornadas[id],ROW()-5)),"",SUMIFS(Adelantos[importe],Adelantos[id_jornada],INDEX(Jornadas[id],ROW()-5),Adelantos[id_barbero],LOOKUP($D$4,Barberos[nombre],Barberos[id])))</f>
        <v/>
      </c>
      <c r="H454" s="20" t="str" cm="1">
        <f t="array" ref="H454">IF(ISERROR(INDEX(Jornadas[id],ROW()-5)),"",E454+F454-G454)</f>
        <v/>
      </c>
      <c r="I454" s="1" t="str" cm="1">
        <f t="array" ref="I454">IF(ISERROR(INDEX(Jornadas[id],ROW()-5)),"",COUNTIFS(_Cortes!$C:$C,INDEX(Jornadas[id],ROW()-5),_Cortes!$B:$B,LOOKUP($I$4,_Barberos!$B:$B,_Barberos!$A:$A)))</f>
        <v/>
      </c>
      <c r="J454" s="20" t="str" cm="1">
        <f t="array" ref="J454">IF(ISERROR(INDEX(Jornadas[id],ROW()-5)),"",INT(SUMIFS(Cortes[importe],Cortes[id_jornada],INDEX(Jornadas[id],ROW()-5),Cortes[id_barbero],LOOKUP($I$4,Barberos[nombre],Barberos[id]))*(INDEX(Jornadas[comision_barberos],1)/100)))</f>
        <v/>
      </c>
      <c r="K454" s="20" t="str" cm="1">
        <f t="array" ref="K454">IF(ISERROR(INDEX(Jornadas[id],ROW()-5)),"",SUMIFS(Cortes[propina],Cortes[id_jornada],INDEX(Jornadas[id],ROW()-5),Cortes[id_barbero],LOOKUP($I$4,Barberos[nombre],Barberos[id])))</f>
        <v/>
      </c>
      <c r="L454" s="20" t="str" cm="1">
        <f t="array" ref="L454">IF(ISERROR(INDEX(Jornadas[id],ROW()-5)),"",SUMIFS(Adelantos[importe],Adelantos[id_jornada],INDEX(Jornadas[id],ROW()-5),Adelantos[id_barbero],LOOKUP($I$4,Barberos[nombre],Barberos[id])))</f>
        <v/>
      </c>
      <c r="M454" s="20" t="str" cm="1">
        <f t="array" ref="M454">IF(ISERROR(INDEX(Jornadas[id],ROW()-5)),"",J454+K454-L454)</f>
        <v/>
      </c>
      <c r="N454" s="1" t="str" cm="1">
        <f t="array" ref="N454">IF(ISERROR(INDEX(Jornadas[id],ROW()-5)),"",COUNTIFS(_Cortes!$C:$C,INDEX(Jornadas[id],ROW()-5),_Cortes!$B:$B,LOOKUP($N$4,_Barberos!$B:$B,_Barberos!$A:$A)))</f>
        <v/>
      </c>
      <c r="O454" s="20" t="str" cm="1">
        <f t="array" ref="O454">IF(ISERROR(INDEX(Jornadas[id],ROW()-5)),"",INT(SUMIFS(Cortes[importe],Cortes[id_jornada],INDEX(Jornadas[id],ROW()-5),Cortes[id_barbero],LOOKUP($N$4,Barberos[nombre],Barberos[id]))*(INDEX(Jornadas[comision_barberos],1)/100)))</f>
        <v/>
      </c>
      <c r="P454" s="20" t="str" cm="1">
        <f t="array" ref="P454">IF(ISERROR(INDEX(Jornadas[id],ROW()-5)),"",SUMIFS(Cortes[propina],Cortes[id_jornada],INDEX(Jornadas[id],ROW()-5),Cortes[id_barbero],LOOKUP($N$4,Barberos[nombre],Barberos[id])))</f>
        <v/>
      </c>
      <c r="Q454" s="20" t="str" cm="1">
        <f t="array" ref="Q454">IF(ISERROR(INDEX(Jornadas[id],ROW()-5)),"",SUMIFS(Adelantos[importe],Adelantos[id_jornada],INDEX(Jornadas[id],ROW()-5),Adelantos[id_barbero],LOOKUP($N$4,Barberos[nombre],Barberos[id])))</f>
        <v/>
      </c>
      <c r="R454" s="20" t="str" cm="1">
        <f t="array" ref="R454">IF(ISERROR(INDEX(Jornadas[id],ROW()-5)),"",O454+P454-Q454)</f>
        <v/>
      </c>
      <c r="S454" s="1" t="str" cm="1">
        <f t="array" ref="S454">IF(ISERROR(INDEX(Jornadas[id],ROW()-5)),"",COUNTIFS(_Cortes!$C:$C,INDEX(Jornadas[id],ROW()-5),_Cortes!$B:$B,LOOKUP($S$4,_Barberos!$B:$B,_Barberos!$A:$A)))</f>
        <v/>
      </c>
      <c r="T454" s="20" t="str" cm="1">
        <f t="array" ref="T454">IF(ISERROR(INDEX(Jornadas[id],ROW()-5)),"",INT(SUMIFS(Cortes[importe],Cortes[id_jornada],INDEX(Jornadas[id],ROW()-5),Cortes[id_barbero],LOOKUP($S$4,Barberos[nombre],Barberos[id]))*(INDEX(Jornadas[comision_barberos],1)/100)))</f>
        <v/>
      </c>
      <c r="U454" s="20" t="str" cm="1">
        <f t="array" ref="U454">IF(ISERROR(INDEX(Jornadas[id],ROW()-5)),"",SUMIFS(Cortes[propina],Cortes[id_jornada],INDEX(Jornadas[id],ROW()-5),Cortes[id_barbero],LOOKUP($S$4,Barberos[nombre],Barberos[id])))</f>
        <v/>
      </c>
      <c r="V454" s="20" t="str" cm="1">
        <f t="array" ref="V454">IF(ISERROR(INDEX(Jornadas[id],ROW()-5)),"",SUMIFS(Adelantos[importe],Adelantos[id_jornada],INDEX(Jornadas[id],ROW()-5),Adelantos[id_barbero],LOOKUP($S$4,Barberos[nombre],Barberos[id])))</f>
        <v/>
      </c>
      <c r="W454" s="20" t="str" cm="1">
        <f t="array" ref="W454">IF(ISERROR(INDEX(Jornadas[id],ROW()-5)),"",T454+U454-V454)</f>
        <v/>
      </c>
      <c r="X454" s="1" t="str" cm="1">
        <f t="array" ref="X454">IF(ISERROR(INDEX(Jornadas[id],ROW()-5)),"",COUNTIFS(_Cortes!$C:$C,INDEX(Jornadas[id],ROW()-5),_Cortes!$B:$B,LOOKUP($X$4,_Barberos!$B:$B,_Barberos!$A:$A)))</f>
        <v/>
      </c>
      <c r="Y454" s="20" t="str" cm="1">
        <f t="array" ref="Y454">IF(ISERROR(INDEX(Jornadas[id],ROW()-5)),"",INT(SUMIFS(Cortes[importe],Cortes[id_jornada],INDEX(Jornadas[id],ROW()-5),Cortes[id_barbero],LOOKUP($X$4,Barberos[nombre],Barberos[id]))*(INDEX(Jornadas[comision_barberos],1)/100)))</f>
        <v/>
      </c>
      <c r="Z454" s="20" t="str" cm="1">
        <f t="array" ref="Z454">IF(ISERROR(INDEX(Jornadas[id],ROW()-5)),"",SUMIFS(Cortes[propina],Cortes[id_jornada],INDEX(Jornadas[id],ROW()-5),Cortes[id_barbero],LOOKUP($X$4,Barberos[nombre],Barberos[id])))</f>
        <v/>
      </c>
      <c r="AA454" s="20" t="str" cm="1">
        <f t="array" ref="AA454">IF(ISERROR(INDEX(Jornadas[id],ROW()-5)),"",SUMIFS(Adelantos[importe],Adelantos[id_jornada],INDEX(Jornadas[id],ROW()-5),Adelantos[id_barbero],LOOKUP($X$4,Barberos[nombre],Barberos[id])))</f>
        <v/>
      </c>
      <c r="AB454" s="20" t="str" cm="1">
        <f t="array" ref="AB454">IF(ISERROR(INDEX(Jornadas[id],ROW()-5)),"",Y454+Z454-AA454)</f>
        <v/>
      </c>
      <c r="AC454" s="1" t="str" cm="1">
        <f t="array" ref="AC454">IF(ISERROR(INDEX(Jornadas[id],ROW()-5)),"",COUNTIFS(_Cortes!$C:$C,INDEX(Jornadas[id],ROW()-5),_Cortes!$B:$B,LOOKUP($AC$4,_Barberos!$B:$B,_Barberos!$A:$A)))</f>
        <v/>
      </c>
      <c r="AD454" s="20" t="str" cm="1">
        <f t="array" ref="AD454">IF(ISERROR(INDEX(Jornadas[id],ROW()-5)),"",INT(SUMIFS(Cortes[importe],Cortes[id_jornada],INDEX(Jornadas[id],ROW()-5),Cortes[id_barbero],LOOKUP($AC$4,Barberos[nombre],Barberos[id]))*(INDEX(Jornadas[comision_barberos],1)/100)))</f>
        <v/>
      </c>
      <c r="AE454" s="20" t="str" cm="1">
        <f t="array" ref="AE454">IF(ISERROR(INDEX(Jornadas[id],ROW()-5)),"",SUMIFS(Cortes[propina],Cortes[id_jornada],INDEX(Jornadas[id],ROW()-5),Cortes[id_barbero],LOOKUP($AC$4,Barberos[nombre],Barberos[id])))</f>
        <v/>
      </c>
      <c r="AF454" s="20" t="str" cm="1">
        <f t="array" ref="AF454">IF(ISERROR(INDEX(Jornadas[id],ROW()-5)),"",SUMIFS(Adelantos[importe],Adelantos[id_jornada],INDEX(Jornadas[id],ROW()-5),Adelantos[id_barbero],LOOKUP($AC$4,Barberos[nombre],Barberos[id])))</f>
        <v/>
      </c>
      <c r="AG454" s="20" t="str" cm="1">
        <f t="array" ref="AG454">IF(ISERROR(INDEX(Jornadas[id],ROW()-5)),"",AD454+AE454-AF454)</f>
        <v/>
      </c>
      <c r="AH454" s="1" t="str" cm="1">
        <f t="array" ref="AH454">IF(ISERROR(INDEX(Jornadas[id],ROW()-5)),"",COUNTIFS(_Cortes!$C:$C,INDEX(Jornadas[id],ROW()-5),_Cortes!$B:$B,LOOKUP($AH$4,_Barberos!$B:$B,_Barberos!$A:$A)))</f>
        <v/>
      </c>
      <c r="AI454" s="20" t="str" cm="1">
        <f t="array" ref="AI454">IF(ISERROR(INDEX(Jornadas[id],ROW()-5)),"",INT(SUMIFS(Cortes[importe],Cortes[id_jornada],INDEX(Jornadas[id],ROW()-5),Cortes[id_barbero],LOOKUP($AH$4,Barberos[nombre],Barberos[id]))*(INDEX(Jornadas[comision_barberos],1)/100)))</f>
        <v/>
      </c>
      <c r="AJ454" s="20" t="str" cm="1">
        <f t="array" ref="AJ454">IF(ISERROR(INDEX(Jornadas[id],ROW()-5)),"",SUMIFS(Cortes[propina],Cortes[id_jornada],INDEX(Jornadas[id],ROW()-5),Cortes[id_barbero],LOOKUP($AH$4,Barberos[nombre],Barberos[id])))</f>
        <v/>
      </c>
      <c r="AK454" s="20" t="str" cm="1">
        <f t="array" ref="AK454">IF(ISERROR(INDEX(Jornadas[id],ROW()-5)),"",SUMIFS(Adelantos[importe],Adelantos[id_jornada],INDEX(Jornadas[id],ROW()-5),Adelantos[id_barbero],LOOKUP($AH$4,Barberos[nombre],Barberos[id])))</f>
        <v/>
      </c>
      <c r="AL454" s="20" t="str" cm="1">
        <f t="array" ref="AL454">IF(ISERROR(INDEX(Jornadas[id],ROW()-5)),"",AI454+AJ454-AK454)</f>
        <v/>
      </c>
      <c r="AM454" s="1" t="str" cm="1">
        <f t="array" ref="AM454">IF(ISERROR(INDEX(Jornadas[id],ROW()-5)),"",COUNTIFS(_Cortes!$C:$C,INDEX(Jornadas[id],ROW()-5),_Cortes!$B:$B,LOOKUP($AM$4,_Barberos!$B:$B,_Barberos!$A:$A)))</f>
        <v/>
      </c>
      <c r="AN454" s="20" t="str" cm="1">
        <f t="array" ref="AN454">IF(ISERROR(INDEX(Jornadas[id],ROW()-5)),"",INT(SUMIFS(Cortes[importe],Cortes[id_jornada],INDEX(Jornadas[id],ROW()-5),Cortes[id_barbero],LOOKUP($AM$4,Barberos[nombre],Barberos[id]))*(INDEX(Jornadas[comision_barberos],1)/100)))</f>
        <v/>
      </c>
      <c r="AO454" s="20" t="str" cm="1">
        <f t="array" ref="AO454">IF(ISERROR(INDEX(Jornadas[id],ROW()-5)),"",SUMIFS(Cortes[propina],Cortes[id_jornada],INDEX(Jornadas[id],ROW()-5),Cortes[id_barbero],LOOKUP($AM$4,Barberos[nombre],Barberos[id])))</f>
        <v/>
      </c>
      <c r="AP454" s="20" t="str" cm="1">
        <f t="array" ref="AP454">IF(ISERROR(INDEX(Jornadas[id],ROW()-5)),"",SUMIFS(Adelantos[importe],Adelantos[id_jornada],INDEX(Jornadas[id],ROW()-5),Adelantos[id_barbero],LOOKUP($AM$4,Barberos[nombre],Barberos[id])))</f>
        <v/>
      </c>
      <c r="AQ454" s="20" t="str" cm="1">
        <f t="array" ref="AQ454">IF(ISERROR(INDEX(Jornadas[id],ROW()-5)),"",AN454+AO454-AP454)</f>
        <v/>
      </c>
      <c r="AR454" s="1" t="str" cm="1">
        <f t="array" ref="AR454">IF(ISERROR(INDEX(Jornadas[id],ROW()-5)),"",COUNTIFS(_Cortes!$C:$C,INDEX(Jornadas[id],ROW()-5),_Cortes!$B:$B,LOOKUP($AR$4,_Barberos!$B:$B,_Barberos!$A:$A)))</f>
        <v/>
      </c>
      <c r="AS454" s="20" t="str" cm="1">
        <f t="array" ref="AS454">IF(ISERROR(INDEX(Jornadas[id],ROW()-5)),"",INT(SUMIFS(Cortes[importe],Cortes[id_jornada],INDEX(Jornadas[id],ROW()-5),Cortes[id_barbero],LOOKUP($AR$4,Barberos[nombre],Barberos[id]))*(INDEX(Jornadas[comision_barberos],1)/100)))</f>
        <v/>
      </c>
      <c r="AT454" s="20" t="str" cm="1">
        <f t="array" ref="AT454">IF(ISERROR(INDEX(Jornadas[id],ROW()-5)),"",SUMIFS(Cortes[propina],Cortes[id_jornada],INDEX(Jornadas[id],ROW()-5),Cortes[id_barbero],LOOKUP($AR$4,Barberos[nombre],Barberos[id])))</f>
        <v/>
      </c>
      <c r="AU454" s="20" t="str" cm="1">
        <f t="array" ref="AU454">IF(ISERROR(INDEX(Jornadas[id],ROW()-5)),"",SUMIFS(Adelantos[importe],Adelantos[id_jornada],INDEX(Jornadas[id],ROW()-5),Adelantos[id_barbero],LOOKUP($AR$4,Barberos[nombre],Barberos[id])))</f>
        <v/>
      </c>
      <c r="AV454" s="20" t="str" cm="1">
        <f t="array" ref="AV454">IF(ISERROR(INDEX(Jornadas[id],ROW()-5)),"",AS454+AT454-AU454)</f>
        <v/>
      </c>
    </row>
    <row r="455" spans="1:48" ht="15" hidden="1" customHeight="1" x14ac:dyDescent="0.3">
      <c r="A455" s="51" t="str">
        <f t="shared" ref="A455:A518" si="7">PROPER(TEXT($C455,"dddd"))</f>
        <v/>
      </c>
      <c r="B455" s="52"/>
      <c r="C455" s="36" t="str" cm="1">
        <f t="array" ref="C455">IF(ISERROR(INDEX(Jornadas[id],ROW()-5)),"",INDEX(Jornadas[fecha],ROW()-5))</f>
        <v/>
      </c>
      <c r="D455" s="2" t="str" cm="1">
        <f t="array" ref="D455">IF(ISERROR(INDEX(Jornadas[id],ROW()-5)),"",COUNTIFS(_Cortes!$C:$C,INDEX(Jornadas[id],ROW()-5),_Cortes!$B:$B,LOOKUP($D$4,_Barberos!$B:$B,_Barberos!$A:$A)))</f>
        <v/>
      </c>
      <c r="E455" s="21" t="str" cm="1">
        <f t="array" ref="E455">IF(ISERROR(INDEX(Jornadas[id],ROW()-5)),"",INT(SUMIFS(Cortes[importe],Cortes[id_jornada],INDEX(Jornadas[id],ROW()-5),Cortes[id_barbero],LOOKUP($D$4,Barberos[nombre],Barberos[id]))*(INDEX(Jornadas[comision_barberos],1)/100)))</f>
        <v/>
      </c>
      <c r="F455" s="21" t="str" cm="1">
        <f t="array" ref="F455">IF(ISERROR(INDEX(Jornadas[id],ROW()-5)),"",SUMIFS(Cortes[propina],Cortes[id_jornada],INDEX(Jornadas[id],ROW()-5),Cortes[id_barbero],LOOKUP($D$4,Barberos[nombre],Barberos[id])))</f>
        <v/>
      </c>
      <c r="G455" s="21" t="str" cm="1">
        <f t="array" ref="G455">IF(ISERROR(INDEX(Jornadas[id],ROW()-5)),"",SUMIFS(Adelantos[importe],Adelantos[id_jornada],INDEX(Jornadas[id],ROW()-5),Adelantos[id_barbero],LOOKUP($D$4,Barberos[nombre],Barberos[id])))</f>
        <v/>
      </c>
      <c r="H455" s="21" t="str" cm="1">
        <f t="array" ref="H455">IF(ISERROR(INDEX(Jornadas[id],ROW()-5)),"",E455+F455-G455)</f>
        <v/>
      </c>
      <c r="I455" s="2" t="str" cm="1">
        <f t="array" ref="I455">IF(ISERROR(INDEX(Jornadas[id],ROW()-5)),"",COUNTIFS(_Cortes!$C:$C,INDEX(Jornadas[id],ROW()-5),_Cortes!$B:$B,LOOKUP($I$4,_Barberos!$B:$B,_Barberos!$A:$A)))</f>
        <v/>
      </c>
      <c r="J455" s="21" t="str" cm="1">
        <f t="array" ref="J455">IF(ISERROR(INDEX(Jornadas[id],ROW()-5)),"",INT(SUMIFS(Cortes[importe],Cortes[id_jornada],INDEX(Jornadas[id],ROW()-5),Cortes[id_barbero],LOOKUP($I$4,Barberos[nombre],Barberos[id]))*(INDEX(Jornadas[comision_barberos],1)/100)))</f>
        <v/>
      </c>
      <c r="K455" s="21" t="str" cm="1">
        <f t="array" ref="K455">IF(ISERROR(INDEX(Jornadas[id],ROW()-5)),"",SUMIFS(Cortes[propina],Cortes[id_jornada],INDEX(Jornadas[id],ROW()-5),Cortes[id_barbero],LOOKUP($I$4,Barberos[nombre],Barberos[id])))</f>
        <v/>
      </c>
      <c r="L455" s="21" t="str" cm="1">
        <f t="array" ref="L455">IF(ISERROR(INDEX(Jornadas[id],ROW()-5)),"",SUMIFS(Adelantos[importe],Adelantos[id_jornada],INDEX(Jornadas[id],ROW()-5),Adelantos[id_barbero],LOOKUP($I$4,Barberos[nombre],Barberos[id])))</f>
        <v/>
      </c>
      <c r="M455" s="21" t="str" cm="1">
        <f t="array" ref="M455">IF(ISERROR(INDEX(Jornadas[id],ROW()-5)),"",J455+K455-L455)</f>
        <v/>
      </c>
      <c r="N455" s="2" t="str" cm="1">
        <f t="array" ref="N455">IF(ISERROR(INDEX(Jornadas[id],ROW()-5)),"",COUNTIFS(_Cortes!$C:$C,INDEX(Jornadas[id],ROW()-5),_Cortes!$B:$B,LOOKUP($N$4,_Barberos!$B:$B,_Barberos!$A:$A)))</f>
        <v/>
      </c>
      <c r="O455" s="21" t="str" cm="1">
        <f t="array" ref="O455">IF(ISERROR(INDEX(Jornadas[id],ROW()-5)),"",INT(SUMIFS(Cortes[importe],Cortes[id_jornada],INDEX(Jornadas[id],ROW()-5),Cortes[id_barbero],LOOKUP($N$4,Barberos[nombre],Barberos[id]))*(INDEX(Jornadas[comision_barberos],1)/100)))</f>
        <v/>
      </c>
      <c r="P455" s="21" t="str" cm="1">
        <f t="array" ref="P455">IF(ISERROR(INDEX(Jornadas[id],ROW()-5)),"",SUMIFS(Cortes[propina],Cortes[id_jornada],INDEX(Jornadas[id],ROW()-5),Cortes[id_barbero],LOOKUP($N$4,Barberos[nombre],Barberos[id])))</f>
        <v/>
      </c>
      <c r="Q455" s="21" t="str" cm="1">
        <f t="array" ref="Q455">IF(ISERROR(INDEX(Jornadas[id],ROW()-5)),"",SUMIFS(Adelantos[importe],Adelantos[id_jornada],INDEX(Jornadas[id],ROW()-5),Adelantos[id_barbero],LOOKUP($N$4,Barberos[nombre],Barberos[id])))</f>
        <v/>
      </c>
      <c r="R455" s="21" t="str" cm="1">
        <f t="array" ref="R455">IF(ISERROR(INDEX(Jornadas[id],ROW()-5)),"",O455+P455-Q455)</f>
        <v/>
      </c>
      <c r="S455" s="2" t="str" cm="1">
        <f t="array" ref="S455">IF(ISERROR(INDEX(Jornadas[id],ROW()-5)),"",COUNTIFS(_Cortes!$C:$C,INDEX(Jornadas[id],ROW()-5),_Cortes!$B:$B,LOOKUP($S$4,_Barberos!$B:$B,_Barberos!$A:$A)))</f>
        <v/>
      </c>
      <c r="T455" s="21" t="str" cm="1">
        <f t="array" ref="T455">IF(ISERROR(INDEX(Jornadas[id],ROW()-5)),"",INT(SUMIFS(Cortes[importe],Cortes[id_jornada],INDEX(Jornadas[id],ROW()-5),Cortes[id_barbero],LOOKUP($S$4,Barberos[nombre],Barberos[id]))*(INDEX(Jornadas[comision_barberos],1)/100)))</f>
        <v/>
      </c>
      <c r="U455" s="21" t="str" cm="1">
        <f t="array" ref="U455">IF(ISERROR(INDEX(Jornadas[id],ROW()-5)),"",SUMIFS(Cortes[propina],Cortes[id_jornada],INDEX(Jornadas[id],ROW()-5),Cortes[id_barbero],LOOKUP($S$4,Barberos[nombre],Barberos[id])))</f>
        <v/>
      </c>
      <c r="V455" s="21" t="str" cm="1">
        <f t="array" ref="V455">IF(ISERROR(INDEX(Jornadas[id],ROW()-5)),"",SUMIFS(Adelantos[importe],Adelantos[id_jornada],INDEX(Jornadas[id],ROW()-5),Adelantos[id_barbero],LOOKUP($S$4,Barberos[nombre],Barberos[id])))</f>
        <v/>
      </c>
      <c r="W455" s="21" t="str" cm="1">
        <f t="array" ref="W455">IF(ISERROR(INDEX(Jornadas[id],ROW()-5)),"",T455+U455-V455)</f>
        <v/>
      </c>
      <c r="X455" s="2" t="str" cm="1">
        <f t="array" ref="X455">IF(ISERROR(INDEX(Jornadas[id],ROW()-5)),"",COUNTIFS(_Cortes!$C:$C,INDEX(Jornadas[id],ROW()-5),_Cortes!$B:$B,LOOKUP($X$4,_Barberos!$B:$B,_Barberos!$A:$A)))</f>
        <v/>
      </c>
      <c r="Y455" s="21" t="str" cm="1">
        <f t="array" ref="Y455">IF(ISERROR(INDEX(Jornadas[id],ROW()-5)),"",INT(SUMIFS(Cortes[importe],Cortes[id_jornada],INDEX(Jornadas[id],ROW()-5),Cortes[id_barbero],LOOKUP($X$4,Barberos[nombre],Barberos[id]))*(INDEX(Jornadas[comision_barberos],1)/100)))</f>
        <v/>
      </c>
      <c r="Z455" s="21" t="str" cm="1">
        <f t="array" ref="Z455">IF(ISERROR(INDEX(Jornadas[id],ROW()-5)),"",SUMIFS(Cortes[propina],Cortes[id_jornada],INDEX(Jornadas[id],ROW()-5),Cortes[id_barbero],LOOKUP($X$4,Barberos[nombre],Barberos[id])))</f>
        <v/>
      </c>
      <c r="AA455" s="21" t="str" cm="1">
        <f t="array" ref="AA455">IF(ISERROR(INDEX(Jornadas[id],ROW()-5)),"",SUMIFS(Adelantos[importe],Adelantos[id_jornada],INDEX(Jornadas[id],ROW()-5),Adelantos[id_barbero],LOOKUP($X$4,Barberos[nombre],Barberos[id])))</f>
        <v/>
      </c>
      <c r="AB455" s="21" t="str" cm="1">
        <f t="array" ref="AB455">IF(ISERROR(INDEX(Jornadas[id],ROW()-5)),"",Y455+Z455-AA455)</f>
        <v/>
      </c>
      <c r="AC455" s="2" t="str" cm="1">
        <f t="array" ref="AC455">IF(ISERROR(INDEX(Jornadas[id],ROW()-5)),"",COUNTIFS(_Cortes!$C:$C,INDEX(Jornadas[id],ROW()-5),_Cortes!$B:$B,LOOKUP($AC$4,_Barberos!$B:$B,_Barberos!$A:$A)))</f>
        <v/>
      </c>
      <c r="AD455" s="21" t="str" cm="1">
        <f t="array" ref="AD455">IF(ISERROR(INDEX(Jornadas[id],ROW()-5)),"",INT(SUMIFS(Cortes[importe],Cortes[id_jornada],INDEX(Jornadas[id],ROW()-5),Cortes[id_barbero],LOOKUP($AC$4,Barberos[nombre],Barberos[id]))*(INDEX(Jornadas[comision_barberos],1)/100)))</f>
        <v/>
      </c>
      <c r="AE455" s="21" t="str" cm="1">
        <f t="array" ref="AE455">IF(ISERROR(INDEX(Jornadas[id],ROW()-5)),"",SUMIFS(Cortes[propina],Cortes[id_jornada],INDEX(Jornadas[id],ROW()-5),Cortes[id_barbero],LOOKUP($AC$4,Barberos[nombre],Barberos[id])))</f>
        <v/>
      </c>
      <c r="AF455" s="21" t="str" cm="1">
        <f t="array" ref="AF455">IF(ISERROR(INDEX(Jornadas[id],ROW()-5)),"",SUMIFS(Adelantos[importe],Adelantos[id_jornada],INDEX(Jornadas[id],ROW()-5),Adelantos[id_barbero],LOOKUP($AC$4,Barberos[nombre],Barberos[id])))</f>
        <v/>
      </c>
      <c r="AG455" s="21" t="str" cm="1">
        <f t="array" ref="AG455">IF(ISERROR(INDEX(Jornadas[id],ROW()-5)),"",AD455+AE455-AF455)</f>
        <v/>
      </c>
      <c r="AH455" s="2" t="str" cm="1">
        <f t="array" ref="AH455">IF(ISERROR(INDEX(Jornadas[id],ROW()-5)),"",COUNTIFS(_Cortes!$C:$C,INDEX(Jornadas[id],ROW()-5),_Cortes!$B:$B,LOOKUP($AH$4,_Barberos!$B:$B,_Barberos!$A:$A)))</f>
        <v/>
      </c>
      <c r="AI455" s="21" t="str" cm="1">
        <f t="array" ref="AI455">IF(ISERROR(INDEX(Jornadas[id],ROW()-5)),"",INT(SUMIFS(Cortes[importe],Cortes[id_jornada],INDEX(Jornadas[id],ROW()-5),Cortes[id_barbero],LOOKUP($AH$4,Barberos[nombre],Barberos[id]))*(INDEX(Jornadas[comision_barberos],1)/100)))</f>
        <v/>
      </c>
      <c r="AJ455" s="21" t="str" cm="1">
        <f t="array" ref="AJ455">IF(ISERROR(INDEX(Jornadas[id],ROW()-5)),"",SUMIFS(Cortes[propina],Cortes[id_jornada],INDEX(Jornadas[id],ROW()-5),Cortes[id_barbero],LOOKUP($AH$4,Barberos[nombre],Barberos[id])))</f>
        <v/>
      </c>
      <c r="AK455" s="21" t="str" cm="1">
        <f t="array" ref="AK455">IF(ISERROR(INDEX(Jornadas[id],ROW()-5)),"",SUMIFS(Adelantos[importe],Adelantos[id_jornada],INDEX(Jornadas[id],ROW()-5),Adelantos[id_barbero],LOOKUP($AH$4,Barberos[nombre],Barberos[id])))</f>
        <v/>
      </c>
      <c r="AL455" s="21" t="str" cm="1">
        <f t="array" ref="AL455">IF(ISERROR(INDEX(Jornadas[id],ROW()-5)),"",AI455+AJ455-AK455)</f>
        <v/>
      </c>
      <c r="AM455" s="2" t="str" cm="1">
        <f t="array" ref="AM455">IF(ISERROR(INDEX(Jornadas[id],ROW()-5)),"",COUNTIFS(_Cortes!$C:$C,INDEX(Jornadas[id],ROW()-5),_Cortes!$B:$B,LOOKUP($AM$4,_Barberos!$B:$B,_Barberos!$A:$A)))</f>
        <v/>
      </c>
      <c r="AN455" s="21" t="str" cm="1">
        <f t="array" ref="AN455">IF(ISERROR(INDEX(Jornadas[id],ROW()-5)),"",INT(SUMIFS(Cortes[importe],Cortes[id_jornada],INDEX(Jornadas[id],ROW()-5),Cortes[id_barbero],LOOKUP($AM$4,Barberos[nombre],Barberos[id]))*(INDEX(Jornadas[comision_barberos],1)/100)))</f>
        <v/>
      </c>
      <c r="AO455" s="21" t="str" cm="1">
        <f t="array" ref="AO455">IF(ISERROR(INDEX(Jornadas[id],ROW()-5)),"",SUMIFS(Cortes[propina],Cortes[id_jornada],INDEX(Jornadas[id],ROW()-5),Cortes[id_barbero],LOOKUP($AM$4,Barberos[nombre],Barberos[id])))</f>
        <v/>
      </c>
      <c r="AP455" s="21" t="str" cm="1">
        <f t="array" ref="AP455">IF(ISERROR(INDEX(Jornadas[id],ROW()-5)),"",SUMIFS(Adelantos[importe],Adelantos[id_jornada],INDEX(Jornadas[id],ROW()-5),Adelantos[id_barbero],LOOKUP($AM$4,Barberos[nombre],Barberos[id])))</f>
        <v/>
      </c>
      <c r="AQ455" s="21" t="str" cm="1">
        <f t="array" ref="AQ455">IF(ISERROR(INDEX(Jornadas[id],ROW()-5)),"",AN455+AO455-AP455)</f>
        <v/>
      </c>
      <c r="AR455" s="2" t="str" cm="1">
        <f t="array" ref="AR455">IF(ISERROR(INDEX(Jornadas[id],ROW()-5)),"",COUNTIFS(_Cortes!$C:$C,INDEX(Jornadas[id],ROW()-5),_Cortes!$B:$B,LOOKUP($AR$4,_Barberos!$B:$B,_Barberos!$A:$A)))</f>
        <v/>
      </c>
      <c r="AS455" s="21" t="str" cm="1">
        <f t="array" ref="AS455">IF(ISERROR(INDEX(Jornadas[id],ROW()-5)),"",INT(SUMIFS(Cortes[importe],Cortes[id_jornada],INDEX(Jornadas[id],ROW()-5),Cortes[id_barbero],LOOKUP($AR$4,Barberos[nombre],Barberos[id]))*(INDEX(Jornadas[comision_barberos],1)/100)))</f>
        <v/>
      </c>
      <c r="AT455" s="21" t="str" cm="1">
        <f t="array" ref="AT455">IF(ISERROR(INDEX(Jornadas[id],ROW()-5)),"",SUMIFS(Cortes[propina],Cortes[id_jornada],INDEX(Jornadas[id],ROW()-5),Cortes[id_barbero],LOOKUP($AR$4,Barberos[nombre],Barberos[id])))</f>
        <v/>
      </c>
      <c r="AU455" s="21" t="str" cm="1">
        <f t="array" ref="AU455">IF(ISERROR(INDEX(Jornadas[id],ROW()-5)),"",SUMIFS(Adelantos[importe],Adelantos[id_jornada],INDEX(Jornadas[id],ROW()-5),Adelantos[id_barbero],LOOKUP($AR$4,Barberos[nombre],Barberos[id])))</f>
        <v/>
      </c>
      <c r="AV455" s="21" t="str" cm="1">
        <f t="array" ref="AV455">IF(ISERROR(INDEX(Jornadas[id],ROW()-5)),"",AS455+AT455-AU455)</f>
        <v/>
      </c>
    </row>
    <row r="456" spans="1:48" ht="15" hidden="1" customHeight="1" x14ac:dyDescent="0.3">
      <c r="A456" s="53" t="str">
        <f t="shared" si="7"/>
        <v/>
      </c>
      <c r="B456" s="54"/>
      <c r="C456" s="38" t="str" cm="1">
        <f t="array" ref="C456">IF(ISERROR(INDEX(Jornadas[id],ROW()-5)),"",INDEX(Jornadas[fecha],ROW()-5))</f>
        <v/>
      </c>
      <c r="D456" s="1" t="str" cm="1">
        <f t="array" ref="D456">IF(ISERROR(INDEX(Jornadas[id],ROW()-5)),"",COUNTIFS(_Cortes!$C:$C,INDEX(Jornadas[id],ROW()-5),_Cortes!$B:$B,LOOKUP($D$4,_Barberos!$B:$B,_Barberos!$A:$A)))</f>
        <v/>
      </c>
      <c r="E456" s="20" t="str" cm="1">
        <f t="array" ref="E456">IF(ISERROR(INDEX(Jornadas[id],ROW()-5)),"",INT(SUMIFS(Cortes[importe],Cortes[id_jornada],INDEX(Jornadas[id],ROW()-5),Cortes[id_barbero],LOOKUP($D$4,Barberos[nombre],Barberos[id]))*(INDEX(Jornadas[comision_barberos],1)/100)))</f>
        <v/>
      </c>
      <c r="F456" s="20" t="str" cm="1">
        <f t="array" ref="F456">IF(ISERROR(INDEX(Jornadas[id],ROW()-5)),"",SUMIFS(Cortes[propina],Cortes[id_jornada],INDEX(Jornadas[id],ROW()-5),Cortes[id_barbero],LOOKUP($D$4,Barberos[nombre],Barberos[id])))</f>
        <v/>
      </c>
      <c r="G456" s="20" t="str" cm="1">
        <f t="array" ref="G456">IF(ISERROR(INDEX(Jornadas[id],ROW()-5)),"",SUMIFS(Adelantos[importe],Adelantos[id_jornada],INDEX(Jornadas[id],ROW()-5),Adelantos[id_barbero],LOOKUP($D$4,Barberos[nombre],Barberos[id])))</f>
        <v/>
      </c>
      <c r="H456" s="20" t="str" cm="1">
        <f t="array" ref="H456">IF(ISERROR(INDEX(Jornadas[id],ROW()-5)),"",E456+F456-G456)</f>
        <v/>
      </c>
      <c r="I456" s="1" t="str" cm="1">
        <f t="array" ref="I456">IF(ISERROR(INDEX(Jornadas[id],ROW()-5)),"",COUNTIFS(_Cortes!$C:$C,INDEX(Jornadas[id],ROW()-5),_Cortes!$B:$B,LOOKUP($I$4,_Barberos!$B:$B,_Barberos!$A:$A)))</f>
        <v/>
      </c>
      <c r="J456" s="20" t="str" cm="1">
        <f t="array" ref="J456">IF(ISERROR(INDEX(Jornadas[id],ROW()-5)),"",INT(SUMIFS(Cortes[importe],Cortes[id_jornada],INDEX(Jornadas[id],ROW()-5),Cortes[id_barbero],LOOKUP($I$4,Barberos[nombre],Barberos[id]))*(INDEX(Jornadas[comision_barberos],1)/100)))</f>
        <v/>
      </c>
      <c r="K456" s="20" t="str" cm="1">
        <f t="array" ref="K456">IF(ISERROR(INDEX(Jornadas[id],ROW()-5)),"",SUMIFS(Cortes[propina],Cortes[id_jornada],INDEX(Jornadas[id],ROW()-5),Cortes[id_barbero],LOOKUP($I$4,Barberos[nombre],Barberos[id])))</f>
        <v/>
      </c>
      <c r="L456" s="20" t="str" cm="1">
        <f t="array" ref="L456">IF(ISERROR(INDEX(Jornadas[id],ROW()-5)),"",SUMIFS(Adelantos[importe],Adelantos[id_jornada],INDEX(Jornadas[id],ROW()-5),Adelantos[id_barbero],LOOKUP($I$4,Barberos[nombre],Barberos[id])))</f>
        <v/>
      </c>
      <c r="M456" s="20" t="str" cm="1">
        <f t="array" ref="M456">IF(ISERROR(INDEX(Jornadas[id],ROW()-5)),"",J456+K456-L456)</f>
        <v/>
      </c>
      <c r="N456" s="1" t="str" cm="1">
        <f t="array" ref="N456">IF(ISERROR(INDEX(Jornadas[id],ROW()-5)),"",COUNTIFS(_Cortes!$C:$C,INDEX(Jornadas[id],ROW()-5),_Cortes!$B:$B,LOOKUP($N$4,_Barberos!$B:$B,_Barberos!$A:$A)))</f>
        <v/>
      </c>
      <c r="O456" s="20" t="str" cm="1">
        <f t="array" ref="O456">IF(ISERROR(INDEX(Jornadas[id],ROW()-5)),"",INT(SUMIFS(Cortes[importe],Cortes[id_jornada],INDEX(Jornadas[id],ROW()-5),Cortes[id_barbero],LOOKUP($N$4,Barberos[nombre],Barberos[id]))*(INDEX(Jornadas[comision_barberos],1)/100)))</f>
        <v/>
      </c>
      <c r="P456" s="20" t="str" cm="1">
        <f t="array" ref="P456">IF(ISERROR(INDEX(Jornadas[id],ROW()-5)),"",SUMIFS(Cortes[propina],Cortes[id_jornada],INDEX(Jornadas[id],ROW()-5),Cortes[id_barbero],LOOKUP($N$4,Barberos[nombre],Barberos[id])))</f>
        <v/>
      </c>
      <c r="Q456" s="20" t="str" cm="1">
        <f t="array" ref="Q456">IF(ISERROR(INDEX(Jornadas[id],ROW()-5)),"",SUMIFS(Adelantos[importe],Adelantos[id_jornada],INDEX(Jornadas[id],ROW()-5),Adelantos[id_barbero],LOOKUP($N$4,Barberos[nombre],Barberos[id])))</f>
        <v/>
      </c>
      <c r="R456" s="20" t="str" cm="1">
        <f t="array" ref="R456">IF(ISERROR(INDEX(Jornadas[id],ROW()-5)),"",O456+P456-Q456)</f>
        <v/>
      </c>
      <c r="S456" s="1" t="str" cm="1">
        <f t="array" ref="S456">IF(ISERROR(INDEX(Jornadas[id],ROW()-5)),"",COUNTIFS(_Cortes!$C:$C,INDEX(Jornadas[id],ROW()-5),_Cortes!$B:$B,LOOKUP($S$4,_Barberos!$B:$B,_Barberos!$A:$A)))</f>
        <v/>
      </c>
      <c r="T456" s="20" t="str" cm="1">
        <f t="array" ref="T456">IF(ISERROR(INDEX(Jornadas[id],ROW()-5)),"",INT(SUMIFS(Cortes[importe],Cortes[id_jornada],INDEX(Jornadas[id],ROW()-5),Cortes[id_barbero],LOOKUP($S$4,Barberos[nombre],Barberos[id]))*(INDEX(Jornadas[comision_barberos],1)/100)))</f>
        <v/>
      </c>
      <c r="U456" s="20" t="str" cm="1">
        <f t="array" ref="U456">IF(ISERROR(INDEX(Jornadas[id],ROW()-5)),"",SUMIFS(Cortes[propina],Cortes[id_jornada],INDEX(Jornadas[id],ROW()-5),Cortes[id_barbero],LOOKUP($S$4,Barberos[nombre],Barberos[id])))</f>
        <v/>
      </c>
      <c r="V456" s="20" t="str" cm="1">
        <f t="array" ref="V456">IF(ISERROR(INDEX(Jornadas[id],ROW()-5)),"",SUMIFS(Adelantos[importe],Adelantos[id_jornada],INDEX(Jornadas[id],ROW()-5),Adelantos[id_barbero],LOOKUP($S$4,Barberos[nombre],Barberos[id])))</f>
        <v/>
      </c>
      <c r="W456" s="20" t="str" cm="1">
        <f t="array" ref="W456">IF(ISERROR(INDEX(Jornadas[id],ROW()-5)),"",T456+U456-V456)</f>
        <v/>
      </c>
      <c r="X456" s="1" t="str" cm="1">
        <f t="array" ref="X456">IF(ISERROR(INDEX(Jornadas[id],ROW()-5)),"",COUNTIFS(_Cortes!$C:$C,INDEX(Jornadas[id],ROW()-5),_Cortes!$B:$B,LOOKUP($X$4,_Barberos!$B:$B,_Barberos!$A:$A)))</f>
        <v/>
      </c>
      <c r="Y456" s="20" t="str" cm="1">
        <f t="array" ref="Y456">IF(ISERROR(INDEX(Jornadas[id],ROW()-5)),"",INT(SUMIFS(Cortes[importe],Cortes[id_jornada],INDEX(Jornadas[id],ROW()-5),Cortes[id_barbero],LOOKUP($X$4,Barberos[nombre],Barberos[id]))*(INDEX(Jornadas[comision_barberos],1)/100)))</f>
        <v/>
      </c>
      <c r="Z456" s="20" t="str" cm="1">
        <f t="array" ref="Z456">IF(ISERROR(INDEX(Jornadas[id],ROW()-5)),"",SUMIFS(Cortes[propina],Cortes[id_jornada],INDEX(Jornadas[id],ROW()-5),Cortes[id_barbero],LOOKUP($X$4,Barberos[nombre],Barberos[id])))</f>
        <v/>
      </c>
      <c r="AA456" s="20" t="str" cm="1">
        <f t="array" ref="AA456">IF(ISERROR(INDEX(Jornadas[id],ROW()-5)),"",SUMIFS(Adelantos[importe],Adelantos[id_jornada],INDEX(Jornadas[id],ROW()-5),Adelantos[id_barbero],LOOKUP($X$4,Barberos[nombre],Barberos[id])))</f>
        <v/>
      </c>
      <c r="AB456" s="20" t="str" cm="1">
        <f t="array" ref="AB456">IF(ISERROR(INDEX(Jornadas[id],ROW()-5)),"",Y456+Z456-AA456)</f>
        <v/>
      </c>
      <c r="AC456" s="1" t="str" cm="1">
        <f t="array" ref="AC456">IF(ISERROR(INDEX(Jornadas[id],ROW()-5)),"",COUNTIFS(_Cortes!$C:$C,INDEX(Jornadas[id],ROW()-5),_Cortes!$B:$B,LOOKUP($AC$4,_Barberos!$B:$B,_Barberos!$A:$A)))</f>
        <v/>
      </c>
      <c r="AD456" s="20" t="str" cm="1">
        <f t="array" ref="AD456">IF(ISERROR(INDEX(Jornadas[id],ROW()-5)),"",INT(SUMIFS(Cortes[importe],Cortes[id_jornada],INDEX(Jornadas[id],ROW()-5),Cortes[id_barbero],LOOKUP($AC$4,Barberos[nombre],Barberos[id]))*(INDEX(Jornadas[comision_barberos],1)/100)))</f>
        <v/>
      </c>
      <c r="AE456" s="20" t="str" cm="1">
        <f t="array" ref="AE456">IF(ISERROR(INDEX(Jornadas[id],ROW()-5)),"",SUMIFS(Cortes[propina],Cortes[id_jornada],INDEX(Jornadas[id],ROW()-5),Cortes[id_barbero],LOOKUP($AC$4,Barberos[nombre],Barberos[id])))</f>
        <v/>
      </c>
      <c r="AF456" s="20" t="str" cm="1">
        <f t="array" ref="AF456">IF(ISERROR(INDEX(Jornadas[id],ROW()-5)),"",SUMIFS(Adelantos[importe],Adelantos[id_jornada],INDEX(Jornadas[id],ROW()-5),Adelantos[id_barbero],LOOKUP($AC$4,Barberos[nombre],Barberos[id])))</f>
        <v/>
      </c>
      <c r="AG456" s="20" t="str" cm="1">
        <f t="array" ref="AG456">IF(ISERROR(INDEX(Jornadas[id],ROW()-5)),"",AD456+AE456-AF456)</f>
        <v/>
      </c>
      <c r="AH456" s="1" t="str" cm="1">
        <f t="array" ref="AH456">IF(ISERROR(INDEX(Jornadas[id],ROW()-5)),"",COUNTIFS(_Cortes!$C:$C,INDEX(Jornadas[id],ROW()-5),_Cortes!$B:$B,LOOKUP($AH$4,_Barberos!$B:$B,_Barberos!$A:$A)))</f>
        <v/>
      </c>
      <c r="AI456" s="20" t="str" cm="1">
        <f t="array" ref="AI456">IF(ISERROR(INDEX(Jornadas[id],ROW()-5)),"",INT(SUMIFS(Cortes[importe],Cortes[id_jornada],INDEX(Jornadas[id],ROW()-5),Cortes[id_barbero],LOOKUP($AH$4,Barberos[nombre],Barberos[id]))*(INDEX(Jornadas[comision_barberos],1)/100)))</f>
        <v/>
      </c>
      <c r="AJ456" s="20" t="str" cm="1">
        <f t="array" ref="AJ456">IF(ISERROR(INDEX(Jornadas[id],ROW()-5)),"",SUMIFS(Cortes[propina],Cortes[id_jornada],INDEX(Jornadas[id],ROW()-5),Cortes[id_barbero],LOOKUP($AH$4,Barberos[nombre],Barberos[id])))</f>
        <v/>
      </c>
      <c r="AK456" s="20" t="str" cm="1">
        <f t="array" ref="AK456">IF(ISERROR(INDEX(Jornadas[id],ROW()-5)),"",SUMIFS(Adelantos[importe],Adelantos[id_jornada],INDEX(Jornadas[id],ROW()-5),Adelantos[id_barbero],LOOKUP($AH$4,Barberos[nombre],Barberos[id])))</f>
        <v/>
      </c>
      <c r="AL456" s="20" t="str" cm="1">
        <f t="array" ref="AL456">IF(ISERROR(INDEX(Jornadas[id],ROW()-5)),"",AI456+AJ456-AK456)</f>
        <v/>
      </c>
      <c r="AM456" s="1" t="str" cm="1">
        <f t="array" ref="AM456">IF(ISERROR(INDEX(Jornadas[id],ROW()-5)),"",COUNTIFS(_Cortes!$C:$C,INDEX(Jornadas[id],ROW()-5),_Cortes!$B:$B,LOOKUP($AM$4,_Barberos!$B:$B,_Barberos!$A:$A)))</f>
        <v/>
      </c>
      <c r="AN456" s="20" t="str" cm="1">
        <f t="array" ref="AN456">IF(ISERROR(INDEX(Jornadas[id],ROW()-5)),"",INT(SUMIFS(Cortes[importe],Cortes[id_jornada],INDEX(Jornadas[id],ROW()-5),Cortes[id_barbero],LOOKUP($AM$4,Barberos[nombre],Barberos[id]))*(INDEX(Jornadas[comision_barberos],1)/100)))</f>
        <v/>
      </c>
      <c r="AO456" s="20" t="str" cm="1">
        <f t="array" ref="AO456">IF(ISERROR(INDEX(Jornadas[id],ROW()-5)),"",SUMIFS(Cortes[propina],Cortes[id_jornada],INDEX(Jornadas[id],ROW()-5),Cortes[id_barbero],LOOKUP($AM$4,Barberos[nombre],Barberos[id])))</f>
        <v/>
      </c>
      <c r="AP456" s="20" t="str" cm="1">
        <f t="array" ref="AP456">IF(ISERROR(INDEX(Jornadas[id],ROW()-5)),"",SUMIFS(Adelantos[importe],Adelantos[id_jornada],INDEX(Jornadas[id],ROW()-5),Adelantos[id_barbero],LOOKUP($AM$4,Barberos[nombre],Barberos[id])))</f>
        <v/>
      </c>
      <c r="AQ456" s="20" t="str" cm="1">
        <f t="array" ref="AQ456">IF(ISERROR(INDEX(Jornadas[id],ROW()-5)),"",AN456+AO456-AP456)</f>
        <v/>
      </c>
      <c r="AR456" s="1" t="str" cm="1">
        <f t="array" ref="AR456">IF(ISERROR(INDEX(Jornadas[id],ROW()-5)),"",COUNTIFS(_Cortes!$C:$C,INDEX(Jornadas[id],ROW()-5),_Cortes!$B:$B,LOOKUP($AR$4,_Barberos!$B:$B,_Barberos!$A:$A)))</f>
        <v/>
      </c>
      <c r="AS456" s="20" t="str" cm="1">
        <f t="array" ref="AS456">IF(ISERROR(INDEX(Jornadas[id],ROW()-5)),"",INT(SUMIFS(Cortes[importe],Cortes[id_jornada],INDEX(Jornadas[id],ROW()-5),Cortes[id_barbero],LOOKUP($AR$4,Barberos[nombre],Barberos[id]))*(INDEX(Jornadas[comision_barberos],1)/100)))</f>
        <v/>
      </c>
      <c r="AT456" s="20" t="str" cm="1">
        <f t="array" ref="AT456">IF(ISERROR(INDEX(Jornadas[id],ROW()-5)),"",SUMIFS(Cortes[propina],Cortes[id_jornada],INDEX(Jornadas[id],ROW()-5),Cortes[id_barbero],LOOKUP($AR$4,Barberos[nombre],Barberos[id])))</f>
        <v/>
      </c>
      <c r="AU456" s="20" t="str" cm="1">
        <f t="array" ref="AU456">IF(ISERROR(INDEX(Jornadas[id],ROW()-5)),"",SUMIFS(Adelantos[importe],Adelantos[id_jornada],INDEX(Jornadas[id],ROW()-5),Adelantos[id_barbero],LOOKUP($AR$4,Barberos[nombre],Barberos[id])))</f>
        <v/>
      </c>
      <c r="AV456" s="20" t="str" cm="1">
        <f t="array" ref="AV456">IF(ISERROR(INDEX(Jornadas[id],ROW()-5)),"",AS456+AT456-AU456)</f>
        <v/>
      </c>
    </row>
    <row r="457" spans="1:48" ht="15" hidden="1" customHeight="1" x14ac:dyDescent="0.3">
      <c r="A457" s="51" t="str">
        <f t="shared" si="7"/>
        <v/>
      </c>
      <c r="B457" s="52"/>
      <c r="C457" s="36" t="str" cm="1">
        <f t="array" ref="C457">IF(ISERROR(INDEX(Jornadas[id],ROW()-5)),"",INDEX(Jornadas[fecha],ROW()-5))</f>
        <v/>
      </c>
      <c r="D457" s="2" t="str" cm="1">
        <f t="array" ref="D457">IF(ISERROR(INDEX(Jornadas[id],ROW()-5)),"",COUNTIFS(_Cortes!$C:$C,INDEX(Jornadas[id],ROW()-5),_Cortes!$B:$B,LOOKUP($D$4,_Barberos!$B:$B,_Barberos!$A:$A)))</f>
        <v/>
      </c>
      <c r="E457" s="21" t="str" cm="1">
        <f t="array" ref="E457">IF(ISERROR(INDEX(Jornadas[id],ROW()-5)),"",INT(SUMIFS(Cortes[importe],Cortes[id_jornada],INDEX(Jornadas[id],ROW()-5),Cortes[id_barbero],LOOKUP($D$4,Barberos[nombre],Barberos[id]))*(INDEX(Jornadas[comision_barberos],1)/100)))</f>
        <v/>
      </c>
      <c r="F457" s="21" t="str" cm="1">
        <f t="array" ref="F457">IF(ISERROR(INDEX(Jornadas[id],ROW()-5)),"",SUMIFS(Cortes[propina],Cortes[id_jornada],INDEX(Jornadas[id],ROW()-5),Cortes[id_barbero],LOOKUP($D$4,Barberos[nombre],Barberos[id])))</f>
        <v/>
      </c>
      <c r="G457" s="21" t="str" cm="1">
        <f t="array" ref="G457">IF(ISERROR(INDEX(Jornadas[id],ROW()-5)),"",SUMIFS(Adelantos[importe],Adelantos[id_jornada],INDEX(Jornadas[id],ROW()-5),Adelantos[id_barbero],LOOKUP($D$4,Barberos[nombre],Barberos[id])))</f>
        <v/>
      </c>
      <c r="H457" s="21" t="str" cm="1">
        <f t="array" ref="H457">IF(ISERROR(INDEX(Jornadas[id],ROW()-5)),"",E457+F457-G457)</f>
        <v/>
      </c>
      <c r="I457" s="2" t="str" cm="1">
        <f t="array" ref="I457">IF(ISERROR(INDEX(Jornadas[id],ROW()-5)),"",COUNTIFS(_Cortes!$C:$C,INDEX(Jornadas[id],ROW()-5),_Cortes!$B:$B,LOOKUP($I$4,_Barberos!$B:$B,_Barberos!$A:$A)))</f>
        <v/>
      </c>
      <c r="J457" s="21" t="str" cm="1">
        <f t="array" ref="J457">IF(ISERROR(INDEX(Jornadas[id],ROW()-5)),"",INT(SUMIFS(Cortes[importe],Cortes[id_jornada],INDEX(Jornadas[id],ROW()-5),Cortes[id_barbero],LOOKUP($I$4,Barberos[nombre],Barberos[id]))*(INDEX(Jornadas[comision_barberos],1)/100)))</f>
        <v/>
      </c>
      <c r="K457" s="21" t="str" cm="1">
        <f t="array" ref="K457">IF(ISERROR(INDEX(Jornadas[id],ROW()-5)),"",SUMIFS(Cortes[propina],Cortes[id_jornada],INDEX(Jornadas[id],ROW()-5),Cortes[id_barbero],LOOKUP($I$4,Barberos[nombre],Barberos[id])))</f>
        <v/>
      </c>
      <c r="L457" s="21" t="str" cm="1">
        <f t="array" ref="L457">IF(ISERROR(INDEX(Jornadas[id],ROW()-5)),"",SUMIFS(Adelantos[importe],Adelantos[id_jornada],INDEX(Jornadas[id],ROW()-5),Adelantos[id_barbero],LOOKUP($I$4,Barberos[nombre],Barberos[id])))</f>
        <v/>
      </c>
      <c r="M457" s="21" t="str" cm="1">
        <f t="array" ref="M457">IF(ISERROR(INDEX(Jornadas[id],ROW()-5)),"",J457+K457-L457)</f>
        <v/>
      </c>
      <c r="N457" s="2" t="str" cm="1">
        <f t="array" ref="N457">IF(ISERROR(INDEX(Jornadas[id],ROW()-5)),"",COUNTIFS(_Cortes!$C:$C,INDEX(Jornadas[id],ROW()-5),_Cortes!$B:$B,LOOKUP($N$4,_Barberos!$B:$B,_Barberos!$A:$A)))</f>
        <v/>
      </c>
      <c r="O457" s="21" t="str" cm="1">
        <f t="array" ref="O457">IF(ISERROR(INDEX(Jornadas[id],ROW()-5)),"",INT(SUMIFS(Cortes[importe],Cortes[id_jornada],INDEX(Jornadas[id],ROW()-5),Cortes[id_barbero],LOOKUP($N$4,Barberos[nombre],Barberos[id]))*(INDEX(Jornadas[comision_barberos],1)/100)))</f>
        <v/>
      </c>
      <c r="P457" s="21" t="str" cm="1">
        <f t="array" ref="P457">IF(ISERROR(INDEX(Jornadas[id],ROW()-5)),"",SUMIFS(Cortes[propina],Cortes[id_jornada],INDEX(Jornadas[id],ROW()-5),Cortes[id_barbero],LOOKUP($N$4,Barberos[nombre],Barberos[id])))</f>
        <v/>
      </c>
      <c r="Q457" s="21" t="str" cm="1">
        <f t="array" ref="Q457">IF(ISERROR(INDEX(Jornadas[id],ROW()-5)),"",SUMIFS(Adelantos[importe],Adelantos[id_jornada],INDEX(Jornadas[id],ROW()-5),Adelantos[id_barbero],LOOKUP($N$4,Barberos[nombre],Barberos[id])))</f>
        <v/>
      </c>
      <c r="R457" s="21" t="str" cm="1">
        <f t="array" ref="R457">IF(ISERROR(INDEX(Jornadas[id],ROW()-5)),"",O457+P457-Q457)</f>
        <v/>
      </c>
      <c r="S457" s="2" t="str" cm="1">
        <f t="array" ref="S457">IF(ISERROR(INDEX(Jornadas[id],ROW()-5)),"",COUNTIFS(_Cortes!$C:$C,INDEX(Jornadas[id],ROW()-5),_Cortes!$B:$B,LOOKUP($S$4,_Barberos!$B:$B,_Barberos!$A:$A)))</f>
        <v/>
      </c>
      <c r="T457" s="21" t="str" cm="1">
        <f t="array" ref="T457">IF(ISERROR(INDEX(Jornadas[id],ROW()-5)),"",INT(SUMIFS(Cortes[importe],Cortes[id_jornada],INDEX(Jornadas[id],ROW()-5),Cortes[id_barbero],LOOKUP($S$4,Barberos[nombre],Barberos[id]))*(INDEX(Jornadas[comision_barberos],1)/100)))</f>
        <v/>
      </c>
      <c r="U457" s="21" t="str" cm="1">
        <f t="array" ref="U457">IF(ISERROR(INDEX(Jornadas[id],ROW()-5)),"",SUMIFS(Cortes[propina],Cortes[id_jornada],INDEX(Jornadas[id],ROW()-5),Cortes[id_barbero],LOOKUP($S$4,Barberos[nombre],Barberos[id])))</f>
        <v/>
      </c>
      <c r="V457" s="21" t="str" cm="1">
        <f t="array" ref="V457">IF(ISERROR(INDEX(Jornadas[id],ROW()-5)),"",SUMIFS(Adelantos[importe],Adelantos[id_jornada],INDEX(Jornadas[id],ROW()-5),Adelantos[id_barbero],LOOKUP($S$4,Barberos[nombre],Barberos[id])))</f>
        <v/>
      </c>
      <c r="W457" s="21" t="str" cm="1">
        <f t="array" ref="W457">IF(ISERROR(INDEX(Jornadas[id],ROW()-5)),"",T457+U457-V457)</f>
        <v/>
      </c>
      <c r="X457" s="2" t="str" cm="1">
        <f t="array" ref="X457">IF(ISERROR(INDEX(Jornadas[id],ROW()-5)),"",COUNTIFS(_Cortes!$C:$C,INDEX(Jornadas[id],ROW()-5),_Cortes!$B:$B,LOOKUP($X$4,_Barberos!$B:$B,_Barberos!$A:$A)))</f>
        <v/>
      </c>
      <c r="Y457" s="21" t="str" cm="1">
        <f t="array" ref="Y457">IF(ISERROR(INDEX(Jornadas[id],ROW()-5)),"",INT(SUMIFS(Cortes[importe],Cortes[id_jornada],INDEX(Jornadas[id],ROW()-5),Cortes[id_barbero],LOOKUP($X$4,Barberos[nombre],Barberos[id]))*(INDEX(Jornadas[comision_barberos],1)/100)))</f>
        <v/>
      </c>
      <c r="Z457" s="21" t="str" cm="1">
        <f t="array" ref="Z457">IF(ISERROR(INDEX(Jornadas[id],ROW()-5)),"",SUMIFS(Cortes[propina],Cortes[id_jornada],INDEX(Jornadas[id],ROW()-5),Cortes[id_barbero],LOOKUP($X$4,Barberos[nombre],Barberos[id])))</f>
        <v/>
      </c>
      <c r="AA457" s="21" t="str" cm="1">
        <f t="array" ref="AA457">IF(ISERROR(INDEX(Jornadas[id],ROW()-5)),"",SUMIFS(Adelantos[importe],Adelantos[id_jornada],INDEX(Jornadas[id],ROW()-5),Adelantos[id_barbero],LOOKUP($X$4,Barberos[nombre],Barberos[id])))</f>
        <v/>
      </c>
      <c r="AB457" s="21" t="str" cm="1">
        <f t="array" ref="AB457">IF(ISERROR(INDEX(Jornadas[id],ROW()-5)),"",Y457+Z457-AA457)</f>
        <v/>
      </c>
      <c r="AC457" s="2" t="str" cm="1">
        <f t="array" ref="AC457">IF(ISERROR(INDEX(Jornadas[id],ROW()-5)),"",COUNTIFS(_Cortes!$C:$C,INDEX(Jornadas[id],ROW()-5),_Cortes!$B:$B,LOOKUP($AC$4,_Barberos!$B:$B,_Barberos!$A:$A)))</f>
        <v/>
      </c>
      <c r="AD457" s="21" t="str" cm="1">
        <f t="array" ref="AD457">IF(ISERROR(INDEX(Jornadas[id],ROW()-5)),"",INT(SUMIFS(Cortes[importe],Cortes[id_jornada],INDEX(Jornadas[id],ROW()-5),Cortes[id_barbero],LOOKUP($AC$4,Barberos[nombre],Barberos[id]))*(INDEX(Jornadas[comision_barberos],1)/100)))</f>
        <v/>
      </c>
      <c r="AE457" s="21" t="str" cm="1">
        <f t="array" ref="AE457">IF(ISERROR(INDEX(Jornadas[id],ROW()-5)),"",SUMIFS(Cortes[propina],Cortes[id_jornada],INDEX(Jornadas[id],ROW()-5),Cortes[id_barbero],LOOKUP($AC$4,Barberos[nombre],Barberos[id])))</f>
        <v/>
      </c>
      <c r="AF457" s="21" t="str" cm="1">
        <f t="array" ref="AF457">IF(ISERROR(INDEX(Jornadas[id],ROW()-5)),"",SUMIFS(Adelantos[importe],Adelantos[id_jornada],INDEX(Jornadas[id],ROW()-5),Adelantos[id_barbero],LOOKUP($AC$4,Barberos[nombre],Barberos[id])))</f>
        <v/>
      </c>
      <c r="AG457" s="21" t="str" cm="1">
        <f t="array" ref="AG457">IF(ISERROR(INDEX(Jornadas[id],ROW()-5)),"",AD457+AE457-AF457)</f>
        <v/>
      </c>
      <c r="AH457" s="2" t="str" cm="1">
        <f t="array" ref="AH457">IF(ISERROR(INDEX(Jornadas[id],ROW()-5)),"",COUNTIFS(_Cortes!$C:$C,INDEX(Jornadas[id],ROW()-5),_Cortes!$B:$B,LOOKUP($AH$4,_Barberos!$B:$B,_Barberos!$A:$A)))</f>
        <v/>
      </c>
      <c r="AI457" s="21" t="str" cm="1">
        <f t="array" ref="AI457">IF(ISERROR(INDEX(Jornadas[id],ROW()-5)),"",INT(SUMIFS(Cortes[importe],Cortes[id_jornada],INDEX(Jornadas[id],ROW()-5),Cortes[id_barbero],LOOKUP($AH$4,Barberos[nombre],Barberos[id]))*(INDEX(Jornadas[comision_barberos],1)/100)))</f>
        <v/>
      </c>
      <c r="AJ457" s="21" t="str" cm="1">
        <f t="array" ref="AJ457">IF(ISERROR(INDEX(Jornadas[id],ROW()-5)),"",SUMIFS(Cortes[propina],Cortes[id_jornada],INDEX(Jornadas[id],ROW()-5),Cortes[id_barbero],LOOKUP($AH$4,Barberos[nombre],Barberos[id])))</f>
        <v/>
      </c>
      <c r="AK457" s="21" t="str" cm="1">
        <f t="array" ref="AK457">IF(ISERROR(INDEX(Jornadas[id],ROW()-5)),"",SUMIFS(Adelantos[importe],Adelantos[id_jornada],INDEX(Jornadas[id],ROW()-5),Adelantos[id_barbero],LOOKUP($AH$4,Barberos[nombre],Barberos[id])))</f>
        <v/>
      </c>
      <c r="AL457" s="21" t="str" cm="1">
        <f t="array" ref="AL457">IF(ISERROR(INDEX(Jornadas[id],ROW()-5)),"",AI457+AJ457-AK457)</f>
        <v/>
      </c>
      <c r="AM457" s="2" t="str" cm="1">
        <f t="array" ref="AM457">IF(ISERROR(INDEX(Jornadas[id],ROW()-5)),"",COUNTIFS(_Cortes!$C:$C,INDEX(Jornadas[id],ROW()-5),_Cortes!$B:$B,LOOKUP($AM$4,_Barberos!$B:$B,_Barberos!$A:$A)))</f>
        <v/>
      </c>
      <c r="AN457" s="21" t="str" cm="1">
        <f t="array" ref="AN457">IF(ISERROR(INDEX(Jornadas[id],ROW()-5)),"",INT(SUMIFS(Cortes[importe],Cortes[id_jornada],INDEX(Jornadas[id],ROW()-5),Cortes[id_barbero],LOOKUP($AM$4,Barberos[nombre],Barberos[id]))*(INDEX(Jornadas[comision_barberos],1)/100)))</f>
        <v/>
      </c>
      <c r="AO457" s="21" t="str" cm="1">
        <f t="array" ref="AO457">IF(ISERROR(INDEX(Jornadas[id],ROW()-5)),"",SUMIFS(Cortes[propina],Cortes[id_jornada],INDEX(Jornadas[id],ROW()-5),Cortes[id_barbero],LOOKUP($AM$4,Barberos[nombre],Barberos[id])))</f>
        <v/>
      </c>
      <c r="AP457" s="21" t="str" cm="1">
        <f t="array" ref="AP457">IF(ISERROR(INDEX(Jornadas[id],ROW()-5)),"",SUMIFS(Adelantos[importe],Adelantos[id_jornada],INDEX(Jornadas[id],ROW()-5),Adelantos[id_barbero],LOOKUP($AM$4,Barberos[nombre],Barberos[id])))</f>
        <v/>
      </c>
      <c r="AQ457" s="21" t="str" cm="1">
        <f t="array" ref="AQ457">IF(ISERROR(INDEX(Jornadas[id],ROW()-5)),"",AN457+AO457-AP457)</f>
        <v/>
      </c>
      <c r="AR457" s="2" t="str" cm="1">
        <f t="array" ref="AR457">IF(ISERROR(INDEX(Jornadas[id],ROW()-5)),"",COUNTIFS(_Cortes!$C:$C,INDEX(Jornadas[id],ROW()-5),_Cortes!$B:$B,LOOKUP($AR$4,_Barberos!$B:$B,_Barberos!$A:$A)))</f>
        <v/>
      </c>
      <c r="AS457" s="21" t="str" cm="1">
        <f t="array" ref="AS457">IF(ISERROR(INDEX(Jornadas[id],ROW()-5)),"",INT(SUMIFS(Cortes[importe],Cortes[id_jornada],INDEX(Jornadas[id],ROW()-5),Cortes[id_barbero],LOOKUP($AR$4,Barberos[nombre],Barberos[id]))*(INDEX(Jornadas[comision_barberos],1)/100)))</f>
        <v/>
      </c>
      <c r="AT457" s="21" t="str" cm="1">
        <f t="array" ref="AT457">IF(ISERROR(INDEX(Jornadas[id],ROW()-5)),"",SUMIFS(Cortes[propina],Cortes[id_jornada],INDEX(Jornadas[id],ROW()-5),Cortes[id_barbero],LOOKUP($AR$4,Barberos[nombre],Barberos[id])))</f>
        <v/>
      </c>
      <c r="AU457" s="21" t="str" cm="1">
        <f t="array" ref="AU457">IF(ISERROR(INDEX(Jornadas[id],ROW()-5)),"",SUMIFS(Adelantos[importe],Adelantos[id_jornada],INDEX(Jornadas[id],ROW()-5),Adelantos[id_barbero],LOOKUP($AR$4,Barberos[nombre],Barberos[id])))</f>
        <v/>
      </c>
      <c r="AV457" s="21" t="str" cm="1">
        <f t="array" ref="AV457">IF(ISERROR(INDEX(Jornadas[id],ROW()-5)),"",AS457+AT457-AU457)</f>
        <v/>
      </c>
    </row>
    <row r="458" spans="1:48" ht="15" hidden="1" customHeight="1" x14ac:dyDescent="0.3">
      <c r="A458" s="53" t="str">
        <f t="shared" si="7"/>
        <v/>
      </c>
      <c r="B458" s="54"/>
      <c r="C458" s="38" t="str" cm="1">
        <f t="array" ref="C458">IF(ISERROR(INDEX(Jornadas[id],ROW()-5)),"",INDEX(Jornadas[fecha],ROW()-5))</f>
        <v/>
      </c>
      <c r="D458" s="1" t="str" cm="1">
        <f t="array" ref="D458">IF(ISERROR(INDEX(Jornadas[id],ROW()-5)),"",COUNTIFS(_Cortes!$C:$C,INDEX(Jornadas[id],ROW()-5),_Cortes!$B:$B,LOOKUP($D$4,_Barberos!$B:$B,_Barberos!$A:$A)))</f>
        <v/>
      </c>
      <c r="E458" s="20" t="str" cm="1">
        <f t="array" ref="E458">IF(ISERROR(INDEX(Jornadas[id],ROW()-5)),"",INT(SUMIFS(Cortes[importe],Cortes[id_jornada],INDEX(Jornadas[id],ROW()-5),Cortes[id_barbero],LOOKUP($D$4,Barberos[nombre],Barberos[id]))*(INDEX(Jornadas[comision_barberos],1)/100)))</f>
        <v/>
      </c>
      <c r="F458" s="20" t="str" cm="1">
        <f t="array" ref="F458">IF(ISERROR(INDEX(Jornadas[id],ROW()-5)),"",SUMIFS(Cortes[propina],Cortes[id_jornada],INDEX(Jornadas[id],ROW()-5),Cortes[id_barbero],LOOKUP($D$4,Barberos[nombre],Barberos[id])))</f>
        <v/>
      </c>
      <c r="G458" s="20" t="str" cm="1">
        <f t="array" ref="G458">IF(ISERROR(INDEX(Jornadas[id],ROW()-5)),"",SUMIFS(Adelantos[importe],Adelantos[id_jornada],INDEX(Jornadas[id],ROW()-5),Adelantos[id_barbero],LOOKUP($D$4,Barberos[nombre],Barberos[id])))</f>
        <v/>
      </c>
      <c r="H458" s="20" t="str" cm="1">
        <f t="array" ref="H458">IF(ISERROR(INDEX(Jornadas[id],ROW()-5)),"",E458+F458-G458)</f>
        <v/>
      </c>
      <c r="I458" s="1" t="str" cm="1">
        <f t="array" ref="I458">IF(ISERROR(INDEX(Jornadas[id],ROW()-5)),"",COUNTIFS(_Cortes!$C:$C,INDEX(Jornadas[id],ROW()-5),_Cortes!$B:$B,LOOKUP($I$4,_Barberos!$B:$B,_Barberos!$A:$A)))</f>
        <v/>
      </c>
      <c r="J458" s="20" t="str" cm="1">
        <f t="array" ref="J458">IF(ISERROR(INDEX(Jornadas[id],ROW()-5)),"",INT(SUMIFS(Cortes[importe],Cortes[id_jornada],INDEX(Jornadas[id],ROW()-5),Cortes[id_barbero],LOOKUP($I$4,Barberos[nombre],Barberos[id]))*(INDEX(Jornadas[comision_barberos],1)/100)))</f>
        <v/>
      </c>
      <c r="K458" s="20" t="str" cm="1">
        <f t="array" ref="K458">IF(ISERROR(INDEX(Jornadas[id],ROW()-5)),"",SUMIFS(Cortes[propina],Cortes[id_jornada],INDEX(Jornadas[id],ROW()-5),Cortes[id_barbero],LOOKUP($I$4,Barberos[nombre],Barberos[id])))</f>
        <v/>
      </c>
      <c r="L458" s="20" t="str" cm="1">
        <f t="array" ref="L458">IF(ISERROR(INDEX(Jornadas[id],ROW()-5)),"",SUMIFS(Adelantos[importe],Adelantos[id_jornada],INDEX(Jornadas[id],ROW()-5),Adelantos[id_barbero],LOOKUP($I$4,Barberos[nombre],Barberos[id])))</f>
        <v/>
      </c>
      <c r="M458" s="20" t="str" cm="1">
        <f t="array" ref="M458">IF(ISERROR(INDEX(Jornadas[id],ROW()-5)),"",J458+K458-L458)</f>
        <v/>
      </c>
      <c r="N458" s="1" t="str" cm="1">
        <f t="array" ref="N458">IF(ISERROR(INDEX(Jornadas[id],ROW()-5)),"",COUNTIFS(_Cortes!$C:$C,INDEX(Jornadas[id],ROW()-5),_Cortes!$B:$B,LOOKUP($N$4,_Barberos!$B:$B,_Barberos!$A:$A)))</f>
        <v/>
      </c>
      <c r="O458" s="20" t="str" cm="1">
        <f t="array" ref="O458">IF(ISERROR(INDEX(Jornadas[id],ROW()-5)),"",INT(SUMIFS(Cortes[importe],Cortes[id_jornada],INDEX(Jornadas[id],ROW()-5),Cortes[id_barbero],LOOKUP($N$4,Barberos[nombre],Barberos[id]))*(INDEX(Jornadas[comision_barberos],1)/100)))</f>
        <v/>
      </c>
      <c r="P458" s="20" t="str" cm="1">
        <f t="array" ref="P458">IF(ISERROR(INDEX(Jornadas[id],ROW()-5)),"",SUMIFS(Cortes[propina],Cortes[id_jornada],INDEX(Jornadas[id],ROW()-5),Cortes[id_barbero],LOOKUP($N$4,Barberos[nombre],Barberos[id])))</f>
        <v/>
      </c>
      <c r="Q458" s="20" t="str" cm="1">
        <f t="array" ref="Q458">IF(ISERROR(INDEX(Jornadas[id],ROW()-5)),"",SUMIFS(Adelantos[importe],Adelantos[id_jornada],INDEX(Jornadas[id],ROW()-5),Adelantos[id_barbero],LOOKUP($N$4,Barberos[nombre],Barberos[id])))</f>
        <v/>
      </c>
      <c r="R458" s="20" t="str" cm="1">
        <f t="array" ref="R458">IF(ISERROR(INDEX(Jornadas[id],ROW()-5)),"",O458+P458-Q458)</f>
        <v/>
      </c>
      <c r="S458" s="1" t="str" cm="1">
        <f t="array" ref="S458">IF(ISERROR(INDEX(Jornadas[id],ROW()-5)),"",COUNTIFS(_Cortes!$C:$C,INDEX(Jornadas[id],ROW()-5),_Cortes!$B:$B,LOOKUP($S$4,_Barberos!$B:$B,_Barberos!$A:$A)))</f>
        <v/>
      </c>
      <c r="T458" s="20" t="str" cm="1">
        <f t="array" ref="T458">IF(ISERROR(INDEX(Jornadas[id],ROW()-5)),"",INT(SUMIFS(Cortes[importe],Cortes[id_jornada],INDEX(Jornadas[id],ROW()-5),Cortes[id_barbero],LOOKUP($S$4,Barberos[nombre],Barberos[id]))*(INDEX(Jornadas[comision_barberos],1)/100)))</f>
        <v/>
      </c>
      <c r="U458" s="20" t="str" cm="1">
        <f t="array" ref="U458">IF(ISERROR(INDEX(Jornadas[id],ROW()-5)),"",SUMIFS(Cortes[propina],Cortes[id_jornada],INDEX(Jornadas[id],ROW()-5),Cortes[id_barbero],LOOKUP($S$4,Barberos[nombre],Barberos[id])))</f>
        <v/>
      </c>
      <c r="V458" s="20" t="str" cm="1">
        <f t="array" ref="V458">IF(ISERROR(INDEX(Jornadas[id],ROW()-5)),"",SUMIFS(Adelantos[importe],Adelantos[id_jornada],INDEX(Jornadas[id],ROW()-5),Adelantos[id_barbero],LOOKUP($S$4,Barberos[nombre],Barberos[id])))</f>
        <v/>
      </c>
      <c r="W458" s="20" t="str" cm="1">
        <f t="array" ref="W458">IF(ISERROR(INDEX(Jornadas[id],ROW()-5)),"",T458+U458-V458)</f>
        <v/>
      </c>
      <c r="X458" s="1" t="str" cm="1">
        <f t="array" ref="X458">IF(ISERROR(INDEX(Jornadas[id],ROW()-5)),"",COUNTIFS(_Cortes!$C:$C,INDEX(Jornadas[id],ROW()-5),_Cortes!$B:$B,LOOKUP($X$4,_Barberos!$B:$B,_Barberos!$A:$A)))</f>
        <v/>
      </c>
      <c r="Y458" s="20" t="str" cm="1">
        <f t="array" ref="Y458">IF(ISERROR(INDEX(Jornadas[id],ROW()-5)),"",INT(SUMIFS(Cortes[importe],Cortes[id_jornada],INDEX(Jornadas[id],ROW()-5),Cortes[id_barbero],LOOKUP($X$4,Barberos[nombre],Barberos[id]))*(INDEX(Jornadas[comision_barberos],1)/100)))</f>
        <v/>
      </c>
      <c r="Z458" s="20" t="str" cm="1">
        <f t="array" ref="Z458">IF(ISERROR(INDEX(Jornadas[id],ROW()-5)),"",SUMIFS(Cortes[propina],Cortes[id_jornada],INDEX(Jornadas[id],ROW()-5),Cortes[id_barbero],LOOKUP($X$4,Barberos[nombre],Barberos[id])))</f>
        <v/>
      </c>
      <c r="AA458" s="20" t="str" cm="1">
        <f t="array" ref="AA458">IF(ISERROR(INDEX(Jornadas[id],ROW()-5)),"",SUMIFS(Adelantos[importe],Adelantos[id_jornada],INDEX(Jornadas[id],ROW()-5),Adelantos[id_barbero],LOOKUP($X$4,Barberos[nombre],Barberos[id])))</f>
        <v/>
      </c>
      <c r="AB458" s="20" t="str" cm="1">
        <f t="array" ref="AB458">IF(ISERROR(INDEX(Jornadas[id],ROW()-5)),"",Y458+Z458-AA458)</f>
        <v/>
      </c>
      <c r="AC458" s="1" t="str" cm="1">
        <f t="array" ref="AC458">IF(ISERROR(INDEX(Jornadas[id],ROW()-5)),"",COUNTIFS(_Cortes!$C:$C,INDEX(Jornadas[id],ROW()-5),_Cortes!$B:$B,LOOKUP($AC$4,_Barberos!$B:$B,_Barberos!$A:$A)))</f>
        <v/>
      </c>
      <c r="AD458" s="20" t="str" cm="1">
        <f t="array" ref="AD458">IF(ISERROR(INDEX(Jornadas[id],ROW()-5)),"",INT(SUMIFS(Cortes[importe],Cortes[id_jornada],INDEX(Jornadas[id],ROW()-5),Cortes[id_barbero],LOOKUP($AC$4,Barberos[nombre],Barberos[id]))*(INDEX(Jornadas[comision_barberos],1)/100)))</f>
        <v/>
      </c>
      <c r="AE458" s="20" t="str" cm="1">
        <f t="array" ref="AE458">IF(ISERROR(INDEX(Jornadas[id],ROW()-5)),"",SUMIFS(Cortes[propina],Cortes[id_jornada],INDEX(Jornadas[id],ROW()-5),Cortes[id_barbero],LOOKUP($AC$4,Barberos[nombre],Barberos[id])))</f>
        <v/>
      </c>
      <c r="AF458" s="20" t="str" cm="1">
        <f t="array" ref="AF458">IF(ISERROR(INDEX(Jornadas[id],ROW()-5)),"",SUMIFS(Adelantos[importe],Adelantos[id_jornada],INDEX(Jornadas[id],ROW()-5),Adelantos[id_barbero],LOOKUP($AC$4,Barberos[nombre],Barberos[id])))</f>
        <v/>
      </c>
      <c r="AG458" s="20" t="str" cm="1">
        <f t="array" ref="AG458">IF(ISERROR(INDEX(Jornadas[id],ROW()-5)),"",AD458+AE458-AF458)</f>
        <v/>
      </c>
      <c r="AH458" s="1" t="str" cm="1">
        <f t="array" ref="AH458">IF(ISERROR(INDEX(Jornadas[id],ROW()-5)),"",COUNTIFS(_Cortes!$C:$C,INDEX(Jornadas[id],ROW()-5),_Cortes!$B:$B,LOOKUP($AH$4,_Barberos!$B:$B,_Barberos!$A:$A)))</f>
        <v/>
      </c>
      <c r="AI458" s="20" t="str" cm="1">
        <f t="array" ref="AI458">IF(ISERROR(INDEX(Jornadas[id],ROW()-5)),"",INT(SUMIFS(Cortes[importe],Cortes[id_jornada],INDEX(Jornadas[id],ROW()-5),Cortes[id_barbero],LOOKUP($AH$4,Barberos[nombre],Barberos[id]))*(INDEX(Jornadas[comision_barberos],1)/100)))</f>
        <v/>
      </c>
      <c r="AJ458" s="20" t="str" cm="1">
        <f t="array" ref="AJ458">IF(ISERROR(INDEX(Jornadas[id],ROW()-5)),"",SUMIFS(Cortes[propina],Cortes[id_jornada],INDEX(Jornadas[id],ROW()-5),Cortes[id_barbero],LOOKUP($AH$4,Barberos[nombre],Barberos[id])))</f>
        <v/>
      </c>
      <c r="AK458" s="20" t="str" cm="1">
        <f t="array" ref="AK458">IF(ISERROR(INDEX(Jornadas[id],ROW()-5)),"",SUMIFS(Adelantos[importe],Adelantos[id_jornada],INDEX(Jornadas[id],ROW()-5),Adelantos[id_barbero],LOOKUP($AH$4,Barberos[nombre],Barberos[id])))</f>
        <v/>
      </c>
      <c r="AL458" s="20" t="str" cm="1">
        <f t="array" ref="AL458">IF(ISERROR(INDEX(Jornadas[id],ROW()-5)),"",AI458+AJ458-AK458)</f>
        <v/>
      </c>
      <c r="AM458" s="1" t="str" cm="1">
        <f t="array" ref="AM458">IF(ISERROR(INDEX(Jornadas[id],ROW()-5)),"",COUNTIFS(_Cortes!$C:$C,INDEX(Jornadas[id],ROW()-5),_Cortes!$B:$B,LOOKUP($AM$4,_Barberos!$B:$B,_Barberos!$A:$A)))</f>
        <v/>
      </c>
      <c r="AN458" s="20" t="str" cm="1">
        <f t="array" ref="AN458">IF(ISERROR(INDEX(Jornadas[id],ROW()-5)),"",INT(SUMIFS(Cortes[importe],Cortes[id_jornada],INDEX(Jornadas[id],ROW()-5),Cortes[id_barbero],LOOKUP($AM$4,Barberos[nombre],Barberos[id]))*(INDEX(Jornadas[comision_barberos],1)/100)))</f>
        <v/>
      </c>
      <c r="AO458" s="20" t="str" cm="1">
        <f t="array" ref="AO458">IF(ISERROR(INDEX(Jornadas[id],ROW()-5)),"",SUMIFS(Cortes[propina],Cortes[id_jornada],INDEX(Jornadas[id],ROW()-5),Cortes[id_barbero],LOOKUP($AM$4,Barberos[nombre],Barberos[id])))</f>
        <v/>
      </c>
      <c r="AP458" s="20" t="str" cm="1">
        <f t="array" ref="AP458">IF(ISERROR(INDEX(Jornadas[id],ROW()-5)),"",SUMIFS(Adelantos[importe],Adelantos[id_jornada],INDEX(Jornadas[id],ROW()-5),Adelantos[id_barbero],LOOKUP($AM$4,Barberos[nombre],Barberos[id])))</f>
        <v/>
      </c>
      <c r="AQ458" s="20" t="str" cm="1">
        <f t="array" ref="AQ458">IF(ISERROR(INDEX(Jornadas[id],ROW()-5)),"",AN458+AO458-AP458)</f>
        <v/>
      </c>
      <c r="AR458" s="1" t="str" cm="1">
        <f t="array" ref="AR458">IF(ISERROR(INDEX(Jornadas[id],ROW()-5)),"",COUNTIFS(_Cortes!$C:$C,INDEX(Jornadas[id],ROW()-5),_Cortes!$B:$B,LOOKUP($AR$4,_Barberos!$B:$B,_Barberos!$A:$A)))</f>
        <v/>
      </c>
      <c r="AS458" s="20" t="str" cm="1">
        <f t="array" ref="AS458">IF(ISERROR(INDEX(Jornadas[id],ROW()-5)),"",INT(SUMIFS(Cortes[importe],Cortes[id_jornada],INDEX(Jornadas[id],ROW()-5),Cortes[id_barbero],LOOKUP($AR$4,Barberos[nombre],Barberos[id]))*(INDEX(Jornadas[comision_barberos],1)/100)))</f>
        <v/>
      </c>
      <c r="AT458" s="20" t="str" cm="1">
        <f t="array" ref="AT458">IF(ISERROR(INDEX(Jornadas[id],ROW()-5)),"",SUMIFS(Cortes[propina],Cortes[id_jornada],INDEX(Jornadas[id],ROW()-5),Cortes[id_barbero],LOOKUP($AR$4,Barberos[nombre],Barberos[id])))</f>
        <v/>
      </c>
      <c r="AU458" s="20" t="str" cm="1">
        <f t="array" ref="AU458">IF(ISERROR(INDEX(Jornadas[id],ROW()-5)),"",SUMIFS(Adelantos[importe],Adelantos[id_jornada],INDEX(Jornadas[id],ROW()-5),Adelantos[id_barbero],LOOKUP($AR$4,Barberos[nombre],Barberos[id])))</f>
        <v/>
      </c>
      <c r="AV458" s="20" t="str" cm="1">
        <f t="array" ref="AV458">IF(ISERROR(INDEX(Jornadas[id],ROW()-5)),"",AS458+AT458-AU458)</f>
        <v/>
      </c>
    </row>
    <row r="459" spans="1:48" ht="15" hidden="1" customHeight="1" x14ac:dyDescent="0.3">
      <c r="A459" s="51" t="str">
        <f t="shared" si="7"/>
        <v/>
      </c>
      <c r="B459" s="52"/>
      <c r="C459" s="36" t="str" cm="1">
        <f t="array" ref="C459">IF(ISERROR(INDEX(Jornadas[id],ROW()-5)),"",INDEX(Jornadas[fecha],ROW()-5))</f>
        <v/>
      </c>
      <c r="D459" s="2" t="str" cm="1">
        <f t="array" ref="D459">IF(ISERROR(INDEX(Jornadas[id],ROW()-5)),"",COUNTIFS(_Cortes!$C:$C,INDEX(Jornadas[id],ROW()-5),_Cortes!$B:$B,LOOKUP($D$4,_Barberos!$B:$B,_Barberos!$A:$A)))</f>
        <v/>
      </c>
      <c r="E459" s="21" t="str" cm="1">
        <f t="array" ref="E459">IF(ISERROR(INDEX(Jornadas[id],ROW()-5)),"",INT(SUMIFS(Cortes[importe],Cortes[id_jornada],INDEX(Jornadas[id],ROW()-5),Cortes[id_barbero],LOOKUP($D$4,Barberos[nombre],Barberos[id]))*(INDEX(Jornadas[comision_barberos],1)/100)))</f>
        <v/>
      </c>
      <c r="F459" s="21" t="str" cm="1">
        <f t="array" ref="F459">IF(ISERROR(INDEX(Jornadas[id],ROW()-5)),"",SUMIFS(Cortes[propina],Cortes[id_jornada],INDEX(Jornadas[id],ROW()-5),Cortes[id_barbero],LOOKUP($D$4,Barberos[nombre],Barberos[id])))</f>
        <v/>
      </c>
      <c r="G459" s="21" t="str" cm="1">
        <f t="array" ref="G459">IF(ISERROR(INDEX(Jornadas[id],ROW()-5)),"",SUMIFS(Adelantos[importe],Adelantos[id_jornada],INDEX(Jornadas[id],ROW()-5),Adelantos[id_barbero],LOOKUP($D$4,Barberos[nombre],Barberos[id])))</f>
        <v/>
      </c>
      <c r="H459" s="21" t="str" cm="1">
        <f t="array" ref="H459">IF(ISERROR(INDEX(Jornadas[id],ROW()-5)),"",E459+F459-G459)</f>
        <v/>
      </c>
      <c r="I459" s="2" t="str" cm="1">
        <f t="array" ref="I459">IF(ISERROR(INDEX(Jornadas[id],ROW()-5)),"",COUNTIFS(_Cortes!$C:$C,INDEX(Jornadas[id],ROW()-5),_Cortes!$B:$B,LOOKUP($I$4,_Barberos!$B:$B,_Barberos!$A:$A)))</f>
        <v/>
      </c>
      <c r="J459" s="21" t="str" cm="1">
        <f t="array" ref="J459">IF(ISERROR(INDEX(Jornadas[id],ROW()-5)),"",INT(SUMIFS(Cortes[importe],Cortes[id_jornada],INDEX(Jornadas[id],ROW()-5),Cortes[id_barbero],LOOKUP($I$4,Barberos[nombre],Barberos[id]))*(INDEX(Jornadas[comision_barberos],1)/100)))</f>
        <v/>
      </c>
      <c r="K459" s="21" t="str" cm="1">
        <f t="array" ref="K459">IF(ISERROR(INDEX(Jornadas[id],ROW()-5)),"",SUMIFS(Cortes[propina],Cortes[id_jornada],INDEX(Jornadas[id],ROW()-5),Cortes[id_barbero],LOOKUP($I$4,Barberos[nombre],Barberos[id])))</f>
        <v/>
      </c>
      <c r="L459" s="21" t="str" cm="1">
        <f t="array" ref="L459">IF(ISERROR(INDEX(Jornadas[id],ROW()-5)),"",SUMIFS(Adelantos[importe],Adelantos[id_jornada],INDEX(Jornadas[id],ROW()-5),Adelantos[id_barbero],LOOKUP($I$4,Barberos[nombre],Barberos[id])))</f>
        <v/>
      </c>
      <c r="M459" s="21" t="str" cm="1">
        <f t="array" ref="M459">IF(ISERROR(INDEX(Jornadas[id],ROW()-5)),"",J459+K459-L459)</f>
        <v/>
      </c>
      <c r="N459" s="2" t="str" cm="1">
        <f t="array" ref="N459">IF(ISERROR(INDEX(Jornadas[id],ROW()-5)),"",COUNTIFS(_Cortes!$C:$C,INDEX(Jornadas[id],ROW()-5),_Cortes!$B:$B,LOOKUP($N$4,_Barberos!$B:$B,_Barberos!$A:$A)))</f>
        <v/>
      </c>
      <c r="O459" s="21" t="str" cm="1">
        <f t="array" ref="O459">IF(ISERROR(INDEX(Jornadas[id],ROW()-5)),"",INT(SUMIFS(Cortes[importe],Cortes[id_jornada],INDEX(Jornadas[id],ROW()-5),Cortes[id_barbero],LOOKUP($N$4,Barberos[nombre],Barberos[id]))*(INDEX(Jornadas[comision_barberos],1)/100)))</f>
        <v/>
      </c>
      <c r="P459" s="21" t="str" cm="1">
        <f t="array" ref="P459">IF(ISERROR(INDEX(Jornadas[id],ROW()-5)),"",SUMIFS(Cortes[propina],Cortes[id_jornada],INDEX(Jornadas[id],ROW()-5),Cortes[id_barbero],LOOKUP($N$4,Barberos[nombre],Barberos[id])))</f>
        <v/>
      </c>
      <c r="Q459" s="21" t="str" cm="1">
        <f t="array" ref="Q459">IF(ISERROR(INDEX(Jornadas[id],ROW()-5)),"",SUMIFS(Adelantos[importe],Adelantos[id_jornada],INDEX(Jornadas[id],ROW()-5),Adelantos[id_barbero],LOOKUP($N$4,Barberos[nombre],Barberos[id])))</f>
        <v/>
      </c>
      <c r="R459" s="21" t="str" cm="1">
        <f t="array" ref="R459">IF(ISERROR(INDEX(Jornadas[id],ROW()-5)),"",O459+P459-Q459)</f>
        <v/>
      </c>
      <c r="S459" s="2" t="str" cm="1">
        <f t="array" ref="S459">IF(ISERROR(INDEX(Jornadas[id],ROW()-5)),"",COUNTIFS(_Cortes!$C:$C,INDEX(Jornadas[id],ROW()-5),_Cortes!$B:$B,LOOKUP($S$4,_Barberos!$B:$B,_Barberos!$A:$A)))</f>
        <v/>
      </c>
      <c r="T459" s="21" t="str" cm="1">
        <f t="array" ref="T459">IF(ISERROR(INDEX(Jornadas[id],ROW()-5)),"",INT(SUMIFS(Cortes[importe],Cortes[id_jornada],INDEX(Jornadas[id],ROW()-5),Cortes[id_barbero],LOOKUP($S$4,Barberos[nombre],Barberos[id]))*(INDEX(Jornadas[comision_barberos],1)/100)))</f>
        <v/>
      </c>
      <c r="U459" s="21" t="str" cm="1">
        <f t="array" ref="U459">IF(ISERROR(INDEX(Jornadas[id],ROW()-5)),"",SUMIFS(Cortes[propina],Cortes[id_jornada],INDEX(Jornadas[id],ROW()-5),Cortes[id_barbero],LOOKUP($S$4,Barberos[nombre],Barberos[id])))</f>
        <v/>
      </c>
      <c r="V459" s="21" t="str" cm="1">
        <f t="array" ref="V459">IF(ISERROR(INDEX(Jornadas[id],ROW()-5)),"",SUMIFS(Adelantos[importe],Adelantos[id_jornada],INDEX(Jornadas[id],ROW()-5),Adelantos[id_barbero],LOOKUP($S$4,Barberos[nombre],Barberos[id])))</f>
        <v/>
      </c>
      <c r="W459" s="21" t="str" cm="1">
        <f t="array" ref="W459">IF(ISERROR(INDEX(Jornadas[id],ROW()-5)),"",T459+U459-V459)</f>
        <v/>
      </c>
      <c r="X459" s="2" t="str" cm="1">
        <f t="array" ref="X459">IF(ISERROR(INDEX(Jornadas[id],ROW()-5)),"",COUNTIFS(_Cortes!$C:$C,INDEX(Jornadas[id],ROW()-5),_Cortes!$B:$B,LOOKUP($X$4,_Barberos!$B:$B,_Barberos!$A:$A)))</f>
        <v/>
      </c>
      <c r="Y459" s="21" t="str" cm="1">
        <f t="array" ref="Y459">IF(ISERROR(INDEX(Jornadas[id],ROW()-5)),"",INT(SUMIFS(Cortes[importe],Cortes[id_jornada],INDEX(Jornadas[id],ROW()-5),Cortes[id_barbero],LOOKUP($X$4,Barberos[nombre],Barberos[id]))*(INDEX(Jornadas[comision_barberos],1)/100)))</f>
        <v/>
      </c>
      <c r="Z459" s="21" t="str" cm="1">
        <f t="array" ref="Z459">IF(ISERROR(INDEX(Jornadas[id],ROW()-5)),"",SUMIFS(Cortes[propina],Cortes[id_jornada],INDEX(Jornadas[id],ROW()-5),Cortes[id_barbero],LOOKUP($X$4,Barberos[nombre],Barberos[id])))</f>
        <v/>
      </c>
      <c r="AA459" s="21" t="str" cm="1">
        <f t="array" ref="AA459">IF(ISERROR(INDEX(Jornadas[id],ROW()-5)),"",SUMIFS(Adelantos[importe],Adelantos[id_jornada],INDEX(Jornadas[id],ROW()-5),Adelantos[id_barbero],LOOKUP($X$4,Barberos[nombre],Barberos[id])))</f>
        <v/>
      </c>
      <c r="AB459" s="21" t="str" cm="1">
        <f t="array" ref="AB459">IF(ISERROR(INDEX(Jornadas[id],ROW()-5)),"",Y459+Z459-AA459)</f>
        <v/>
      </c>
      <c r="AC459" s="2" t="str" cm="1">
        <f t="array" ref="AC459">IF(ISERROR(INDEX(Jornadas[id],ROW()-5)),"",COUNTIFS(_Cortes!$C:$C,INDEX(Jornadas[id],ROW()-5),_Cortes!$B:$B,LOOKUP($AC$4,_Barberos!$B:$B,_Barberos!$A:$A)))</f>
        <v/>
      </c>
      <c r="AD459" s="21" t="str" cm="1">
        <f t="array" ref="AD459">IF(ISERROR(INDEX(Jornadas[id],ROW()-5)),"",INT(SUMIFS(Cortes[importe],Cortes[id_jornada],INDEX(Jornadas[id],ROW()-5),Cortes[id_barbero],LOOKUP($AC$4,Barberos[nombre],Barberos[id]))*(INDEX(Jornadas[comision_barberos],1)/100)))</f>
        <v/>
      </c>
      <c r="AE459" s="21" t="str" cm="1">
        <f t="array" ref="AE459">IF(ISERROR(INDEX(Jornadas[id],ROW()-5)),"",SUMIFS(Cortes[propina],Cortes[id_jornada],INDEX(Jornadas[id],ROW()-5),Cortes[id_barbero],LOOKUP($AC$4,Barberos[nombre],Barberos[id])))</f>
        <v/>
      </c>
      <c r="AF459" s="21" t="str" cm="1">
        <f t="array" ref="AF459">IF(ISERROR(INDEX(Jornadas[id],ROW()-5)),"",SUMIFS(Adelantos[importe],Adelantos[id_jornada],INDEX(Jornadas[id],ROW()-5),Adelantos[id_barbero],LOOKUP($AC$4,Barberos[nombre],Barberos[id])))</f>
        <v/>
      </c>
      <c r="AG459" s="21" t="str" cm="1">
        <f t="array" ref="AG459">IF(ISERROR(INDEX(Jornadas[id],ROW()-5)),"",AD459+AE459-AF459)</f>
        <v/>
      </c>
      <c r="AH459" s="2" t="str" cm="1">
        <f t="array" ref="AH459">IF(ISERROR(INDEX(Jornadas[id],ROW()-5)),"",COUNTIFS(_Cortes!$C:$C,INDEX(Jornadas[id],ROW()-5),_Cortes!$B:$B,LOOKUP($AH$4,_Barberos!$B:$B,_Barberos!$A:$A)))</f>
        <v/>
      </c>
      <c r="AI459" s="21" t="str" cm="1">
        <f t="array" ref="AI459">IF(ISERROR(INDEX(Jornadas[id],ROW()-5)),"",INT(SUMIFS(Cortes[importe],Cortes[id_jornada],INDEX(Jornadas[id],ROW()-5),Cortes[id_barbero],LOOKUP($AH$4,Barberos[nombre],Barberos[id]))*(INDEX(Jornadas[comision_barberos],1)/100)))</f>
        <v/>
      </c>
      <c r="AJ459" s="21" t="str" cm="1">
        <f t="array" ref="AJ459">IF(ISERROR(INDEX(Jornadas[id],ROW()-5)),"",SUMIFS(Cortes[propina],Cortes[id_jornada],INDEX(Jornadas[id],ROW()-5),Cortes[id_barbero],LOOKUP($AH$4,Barberos[nombre],Barberos[id])))</f>
        <v/>
      </c>
      <c r="AK459" s="21" t="str" cm="1">
        <f t="array" ref="AK459">IF(ISERROR(INDEX(Jornadas[id],ROW()-5)),"",SUMIFS(Adelantos[importe],Adelantos[id_jornada],INDEX(Jornadas[id],ROW()-5),Adelantos[id_barbero],LOOKUP($AH$4,Barberos[nombre],Barberos[id])))</f>
        <v/>
      </c>
      <c r="AL459" s="21" t="str" cm="1">
        <f t="array" ref="AL459">IF(ISERROR(INDEX(Jornadas[id],ROW()-5)),"",AI459+AJ459-AK459)</f>
        <v/>
      </c>
      <c r="AM459" s="2" t="str" cm="1">
        <f t="array" ref="AM459">IF(ISERROR(INDEX(Jornadas[id],ROW()-5)),"",COUNTIFS(_Cortes!$C:$C,INDEX(Jornadas[id],ROW()-5),_Cortes!$B:$B,LOOKUP($AM$4,_Barberos!$B:$B,_Barberos!$A:$A)))</f>
        <v/>
      </c>
      <c r="AN459" s="21" t="str" cm="1">
        <f t="array" ref="AN459">IF(ISERROR(INDEX(Jornadas[id],ROW()-5)),"",INT(SUMIFS(Cortes[importe],Cortes[id_jornada],INDEX(Jornadas[id],ROW()-5),Cortes[id_barbero],LOOKUP($AM$4,Barberos[nombre],Barberos[id]))*(INDEX(Jornadas[comision_barberos],1)/100)))</f>
        <v/>
      </c>
      <c r="AO459" s="21" t="str" cm="1">
        <f t="array" ref="AO459">IF(ISERROR(INDEX(Jornadas[id],ROW()-5)),"",SUMIFS(Cortes[propina],Cortes[id_jornada],INDEX(Jornadas[id],ROW()-5),Cortes[id_barbero],LOOKUP($AM$4,Barberos[nombre],Barberos[id])))</f>
        <v/>
      </c>
      <c r="AP459" s="21" t="str" cm="1">
        <f t="array" ref="AP459">IF(ISERROR(INDEX(Jornadas[id],ROW()-5)),"",SUMIFS(Adelantos[importe],Adelantos[id_jornada],INDEX(Jornadas[id],ROW()-5),Adelantos[id_barbero],LOOKUP($AM$4,Barberos[nombre],Barberos[id])))</f>
        <v/>
      </c>
      <c r="AQ459" s="21" t="str" cm="1">
        <f t="array" ref="AQ459">IF(ISERROR(INDEX(Jornadas[id],ROW()-5)),"",AN459+AO459-AP459)</f>
        <v/>
      </c>
      <c r="AR459" s="2" t="str" cm="1">
        <f t="array" ref="AR459">IF(ISERROR(INDEX(Jornadas[id],ROW()-5)),"",COUNTIFS(_Cortes!$C:$C,INDEX(Jornadas[id],ROW()-5),_Cortes!$B:$B,LOOKUP($AR$4,_Barberos!$B:$B,_Barberos!$A:$A)))</f>
        <v/>
      </c>
      <c r="AS459" s="21" t="str" cm="1">
        <f t="array" ref="AS459">IF(ISERROR(INDEX(Jornadas[id],ROW()-5)),"",INT(SUMIFS(Cortes[importe],Cortes[id_jornada],INDEX(Jornadas[id],ROW()-5),Cortes[id_barbero],LOOKUP($AR$4,Barberos[nombre],Barberos[id]))*(INDEX(Jornadas[comision_barberos],1)/100)))</f>
        <v/>
      </c>
      <c r="AT459" s="21" t="str" cm="1">
        <f t="array" ref="AT459">IF(ISERROR(INDEX(Jornadas[id],ROW()-5)),"",SUMIFS(Cortes[propina],Cortes[id_jornada],INDEX(Jornadas[id],ROW()-5),Cortes[id_barbero],LOOKUP($AR$4,Barberos[nombre],Barberos[id])))</f>
        <v/>
      </c>
      <c r="AU459" s="21" t="str" cm="1">
        <f t="array" ref="AU459">IF(ISERROR(INDEX(Jornadas[id],ROW()-5)),"",SUMIFS(Adelantos[importe],Adelantos[id_jornada],INDEX(Jornadas[id],ROW()-5),Adelantos[id_barbero],LOOKUP($AR$4,Barberos[nombre],Barberos[id])))</f>
        <v/>
      </c>
      <c r="AV459" s="21" t="str" cm="1">
        <f t="array" ref="AV459">IF(ISERROR(INDEX(Jornadas[id],ROW()-5)),"",AS459+AT459-AU459)</f>
        <v/>
      </c>
    </row>
    <row r="460" spans="1:48" ht="15" hidden="1" customHeight="1" x14ac:dyDescent="0.3">
      <c r="A460" s="53" t="str">
        <f t="shared" si="7"/>
        <v/>
      </c>
      <c r="B460" s="54"/>
      <c r="C460" s="38" t="str" cm="1">
        <f t="array" ref="C460">IF(ISERROR(INDEX(Jornadas[id],ROW()-5)),"",INDEX(Jornadas[fecha],ROW()-5))</f>
        <v/>
      </c>
      <c r="D460" s="1" t="str" cm="1">
        <f t="array" ref="D460">IF(ISERROR(INDEX(Jornadas[id],ROW()-5)),"",COUNTIFS(_Cortes!$C:$C,INDEX(Jornadas[id],ROW()-5),_Cortes!$B:$B,LOOKUP($D$4,_Barberos!$B:$B,_Barberos!$A:$A)))</f>
        <v/>
      </c>
      <c r="E460" s="20" t="str" cm="1">
        <f t="array" ref="E460">IF(ISERROR(INDEX(Jornadas[id],ROW()-5)),"",INT(SUMIFS(Cortes[importe],Cortes[id_jornada],INDEX(Jornadas[id],ROW()-5),Cortes[id_barbero],LOOKUP($D$4,Barberos[nombre],Barberos[id]))*(INDEX(Jornadas[comision_barberos],1)/100)))</f>
        <v/>
      </c>
      <c r="F460" s="20" t="str" cm="1">
        <f t="array" ref="F460">IF(ISERROR(INDEX(Jornadas[id],ROW()-5)),"",SUMIFS(Cortes[propina],Cortes[id_jornada],INDEX(Jornadas[id],ROW()-5),Cortes[id_barbero],LOOKUP($D$4,Barberos[nombre],Barberos[id])))</f>
        <v/>
      </c>
      <c r="G460" s="20" t="str" cm="1">
        <f t="array" ref="G460">IF(ISERROR(INDEX(Jornadas[id],ROW()-5)),"",SUMIFS(Adelantos[importe],Adelantos[id_jornada],INDEX(Jornadas[id],ROW()-5),Adelantos[id_barbero],LOOKUP($D$4,Barberos[nombre],Barberos[id])))</f>
        <v/>
      </c>
      <c r="H460" s="20" t="str" cm="1">
        <f t="array" ref="H460">IF(ISERROR(INDEX(Jornadas[id],ROW()-5)),"",E460+F460-G460)</f>
        <v/>
      </c>
      <c r="I460" s="1" t="str" cm="1">
        <f t="array" ref="I460">IF(ISERROR(INDEX(Jornadas[id],ROW()-5)),"",COUNTIFS(_Cortes!$C:$C,INDEX(Jornadas[id],ROW()-5),_Cortes!$B:$B,LOOKUP($I$4,_Barberos!$B:$B,_Barberos!$A:$A)))</f>
        <v/>
      </c>
      <c r="J460" s="20" t="str" cm="1">
        <f t="array" ref="J460">IF(ISERROR(INDEX(Jornadas[id],ROW()-5)),"",INT(SUMIFS(Cortes[importe],Cortes[id_jornada],INDEX(Jornadas[id],ROW()-5),Cortes[id_barbero],LOOKUP($I$4,Barberos[nombre],Barberos[id]))*(INDEX(Jornadas[comision_barberos],1)/100)))</f>
        <v/>
      </c>
      <c r="K460" s="20" t="str" cm="1">
        <f t="array" ref="K460">IF(ISERROR(INDEX(Jornadas[id],ROW()-5)),"",SUMIFS(Cortes[propina],Cortes[id_jornada],INDEX(Jornadas[id],ROW()-5),Cortes[id_barbero],LOOKUP($I$4,Barberos[nombre],Barberos[id])))</f>
        <v/>
      </c>
      <c r="L460" s="20" t="str" cm="1">
        <f t="array" ref="L460">IF(ISERROR(INDEX(Jornadas[id],ROW()-5)),"",SUMIFS(Adelantos[importe],Adelantos[id_jornada],INDEX(Jornadas[id],ROW()-5),Adelantos[id_barbero],LOOKUP($I$4,Barberos[nombre],Barberos[id])))</f>
        <v/>
      </c>
      <c r="M460" s="20" t="str" cm="1">
        <f t="array" ref="M460">IF(ISERROR(INDEX(Jornadas[id],ROW()-5)),"",J460+K460-L460)</f>
        <v/>
      </c>
      <c r="N460" s="1" t="str" cm="1">
        <f t="array" ref="N460">IF(ISERROR(INDEX(Jornadas[id],ROW()-5)),"",COUNTIFS(_Cortes!$C:$C,INDEX(Jornadas[id],ROW()-5),_Cortes!$B:$B,LOOKUP($N$4,_Barberos!$B:$B,_Barberos!$A:$A)))</f>
        <v/>
      </c>
      <c r="O460" s="20" t="str" cm="1">
        <f t="array" ref="O460">IF(ISERROR(INDEX(Jornadas[id],ROW()-5)),"",INT(SUMIFS(Cortes[importe],Cortes[id_jornada],INDEX(Jornadas[id],ROW()-5),Cortes[id_barbero],LOOKUP($N$4,Barberos[nombre],Barberos[id]))*(INDEX(Jornadas[comision_barberos],1)/100)))</f>
        <v/>
      </c>
      <c r="P460" s="20" t="str" cm="1">
        <f t="array" ref="P460">IF(ISERROR(INDEX(Jornadas[id],ROW()-5)),"",SUMIFS(Cortes[propina],Cortes[id_jornada],INDEX(Jornadas[id],ROW()-5),Cortes[id_barbero],LOOKUP($N$4,Barberos[nombre],Barberos[id])))</f>
        <v/>
      </c>
      <c r="Q460" s="20" t="str" cm="1">
        <f t="array" ref="Q460">IF(ISERROR(INDEX(Jornadas[id],ROW()-5)),"",SUMIFS(Adelantos[importe],Adelantos[id_jornada],INDEX(Jornadas[id],ROW()-5),Adelantos[id_barbero],LOOKUP($N$4,Barberos[nombre],Barberos[id])))</f>
        <v/>
      </c>
      <c r="R460" s="20" t="str" cm="1">
        <f t="array" ref="R460">IF(ISERROR(INDEX(Jornadas[id],ROW()-5)),"",O460+P460-Q460)</f>
        <v/>
      </c>
      <c r="S460" s="1" t="str" cm="1">
        <f t="array" ref="S460">IF(ISERROR(INDEX(Jornadas[id],ROW()-5)),"",COUNTIFS(_Cortes!$C:$C,INDEX(Jornadas[id],ROW()-5),_Cortes!$B:$B,LOOKUP($S$4,_Barberos!$B:$B,_Barberos!$A:$A)))</f>
        <v/>
      </c>
      <c r="T460" s="20" t="str" cm="1">
        <f t="array" ref="T460">IF(ISERROR(INDEX(Jornadas[id],ROW()-5)),"",INT(SUMIFS(Cortes[importe],Cortes[id_jornada],INDEX(Jornadas[id],ROW()-5),Cortes[id_barbero],LOOKUP($S$4,Barberos[nombre],Barberos[id]))*(INDEX(Jornadas[comision_barberos],1)/100)))</f>
        <v/>
      </c>
      <c r="U460" s="20" t="str" cm="1">
        <f t="array" ref="U460">IF(ISERROR(INDEX(Jornadas[id],ROW()-5)),"",SUMIFS(Cortes[propina],Cortes[id_jornada],INDEX(Jornadas[id],ROW()-5),Cortes[id_barbero],LOOKUP($S$4,Barberos[nombre],Barberos[id])))</f>
        <v/>
      </c>
      <c r="V460" s="20" t="str" cm="1">
        <f t="array" ref="V460">IF(ISERROR(INDEX(Jornadas[id],ROW()-5)),"",SUMIFS(Adelantos[importe],Adelantos[id_jornada],INDEX(Jornadas[id],ROW()-5),Adelantos[id_barbero],LOOKUP($S$4,Barberos[nombre],Barberos[id])))</f>
        <v/>
      </c>
      <c r="W460" s="20" t="str" cm="1">
        <f t="array" ref="W460">IF(ISERROR(INDEX(Jornadas[id],ROW()-5)),"",T460+U460-V460)</f>
        <v/>
      </c>
      <c r="X460" s="1" t="str" cm="1">
        <f t="array" ref="X460">IF(ISERROR(INDEX(Jornadas[id],ROW()-5)),"",COUNTIFS(_Cortes!$C:$C,INDEX(Jornadas[id],ROW()-5),_Cortes!$B:$B,LOOKUP($X$4,_Barberos!$B:$B,_Barberos!$A:$A)))</f>
        <v/>
      </c>
      <c r="Y460" s="20" t="str" cm="1">
        <f t="array" ref="Y460">IF(ISERROR(INDEX(Jornadas[id],ROW()-5)),"",INT(SUMIFS(Cortes[importe],Cortes[id_jornada],INDEX(Jornadas[id],ROW()-5),Cortes[id_barbero],LOOKUP($X$4,Barberos[nombre],Barberos[id]))*(INDEX(Jornadas[comision_barberos],1)/100)))</f>
        <v/>
      </c>
      <c r="Z460" s="20" t="str" cm="1">
        <f t="array" ref="Z460">IF(ISERROR(INDEX(Jornadas[id],ROW()-5)),"",SUMIFS(Cortes[propina],Cortes[id_jornada],INDEX(Jornadas[id],ROW()-5),Cortes[id_barbero],LOOKUP($X$4,Barberos[nombre],Barberos[id])))</f>
        <v/>
      </c>
      <c r="AA460" s="20" t="str" cm="1">
        <f t="array" ref="AA460">IF(ISERROR(INDEX(Jornadas[id],ROW()-5)),"",SUMIFS(Adelantos[importe],Adelantos[id_jornada],INDEX(Jornadas[id],ROW()-5),Adelantos[id_barbero],LOOKUP($X$4,Barberos[nombre],Barberos[id])))</f>
        <v/>
      </c>
      <c r="AB460" s="20" t="str" cm="1">
        <f t="array" ref="AB460">IF(ISERROR(INDEX(Jornadas[id],ROW()-5)),"",Y460+Z460-AA460)</f>
        <v/>
      </c>
      <c r="AC460" s="1" t="str" cm="1">
        <f t="array" ref="AC460">IF(ISERROR(INDEX(Jornadas[id],ROW()-5)),"",COUNTIFS(_Cortes!$C:$C,INDEX(Jornadas[id],ROW()-5),_Cortes!$B:$B,LOOKUP($AC$4,_Barberos!$B:$B,_Barberos!$A:$A)))</f>
        <v/>
      </c>
      <c r="AD460" s="20" t="str" cm="1">
        <f t="array" ref="AD460">IF(ISERROR(INDEX(Jornadas[id],ROW()-5)),"",INT(SUMIFS(Cortes[importe],Cortes[id_jornada],INDEX(Jornadas[id],ROW()-5),Cortes[id_barbero],LOOKUP($AC$4,Barberos[nombre],Barberos[id]))*(INDEX(Jornadas[comision_barberos],1)/100)))</f>
        <v/>
      </c>
      <c r="AE460" s="20" t="str" cm="1">
        <f t="array" ref="AE460">IF(ISERROR(INDEX(Jornadas[id],ROW()-5)),"",SUMIFS(Cortes[propina],Cortes[id_jornada],INDEX(Jornadas[id],ROW()-5),Cortes[id_barbero],LOOKUP($AC$4,Barberos[nombre],Barberos[id])))</f>
        <v/>
      </c>
      <c r="AF460" s="20" t="str" cm="1">
        <f t="array" ref="AF460">IF(ISERROR(INDEX(Jornadas[id],ROW()-5)),"",SUMIFS(Adelantos[importe],Adelantos[id_jornada],INDEX(Jornadas[id],ROW()-5),Adelantos[id_barbero],LOOKUP($AC$4,Barberos[nombre],Barberos[id])))</f>
        <v/>
      </c>
      <c r="AG460" s="20" t="str" cm="1">
        <f t="array" ref="AG460">IF(ISERROR(INDEX(Jornadas[id],ROW()-5)),"",AD460+AE460-AF460)</f>
        <v/>
      </c>
      <c r="AH460" s="1" t="str" cm="1">
        <f t="array" ref="AH460">IF(ISERROR(INDEX(Jornadas[id],ROW()-5)),"",COUNTIFS(_Cortes!$C:$C,INDEX(Jornadas[id],ROW()-5),_Cortes!$B:$B,LOOKUP($AH$4,_Barberos!$B:$B,_Barberos!$A:$A)))</f>
        <v/>
      </c>
      <c r="AI460" s="20" t="str" cm="1">
        <f t="array" ref="AI460">IF(ISERROR(INDEX(Jornadas[id],ROW()-5)),"",INT(SUMIFS(Cortes[importe],Cortes[id_jornada],INDEX(Jornadas[id],ROW()-5),Cortes[id_barbero],LOOKUP($AH$4,Barberos[nombre],Barberos[id]))*(INDEX(Jornadas[comision_barberos],1)/100)))</f>
        <v/>
      </c>
      <c r="AJ460" s="20" t="str" cm="1">
        <f t="array" ref="AJ460">IF(ISERROR(INDEX(Jornadas[id],ROW()-5)),"",SUMIFS(Cortes[propina],Cortes[id_jornada],INDEX(Jornadas[id],ROW()-5),Cortes[id_barbero],LOOKUP($AH$4,Barberos[nombre],Barberos[id])))</f>
        <v/>
      </c>
      <c r="AK460" s="20" t="str" cm="1">
        <f t="array" ref="AK460">IF(ISERROR(INDEX(Jornadas[id],ROW()-5)),"",SUMIFS(Adelantos[importe],Adelantos[id_jornada],INDEX(Jornadas[id],ROW()-5),Adelantos[id_barbero],LOOKUP($AH$4,Barberos[nombre],Barberos[id])))</f>
        <v/>
      </c>
      <c r="AL460" s="20" t="str" cm="1">
        <f t="array" ref="AL460">IF(ISERROR(INDEX(Jornadas[id],ROW()-5)),"",AI460+AJ460-AK460)</f>
        <v/>
      </c>
      <c r="AM460" s="1" t="str" cm="1">
        <f t="array" ref="AM460">IF(ISERROR(INDEX(Jornadas[id],ROW()-5)),"",COUNTIFS(_Cortes!$C:$C,INDEX(Jornadas[id],ROW()-5),_Cortes!$B:$B,LOOKUP($AM$4,_Barberos!$B:$B,_Barberos!$A:$A)))</f>
        <v/>
      </c>
      <c r="AN460" s="20" t="str" cm="1">
        <f t="array" ref="AN460">IF(ISERROR(INDEX(Jornadas[id],ROW()-5)),"",INT(SUMIFS(Cortes[importe],Cortes[id_jornada],INDEX(Jornadas[id],ROW()-5),Cortes[id_barbero],LOOKUP($AM$4,Barberos[nombre],Barberos[id]))*(INDEX(Jornadas[comision_barberos],1)/100)))</f>
        <v/>
      </c>
      <c r="AO460" s="20" t="str" cm="1">
        <f t="array" ref="AO460">IF(ISERROR(INDEX(Jornadas[id],ROW()-5)),"",SUMIFS(Cortes[propina],Cortes[id_jornada],INDEX(Jornadas[id],ROW()-5),Cortes[id_barbero],LOOKUP($AM$4,Barberos[nombre],Barberos[id])))</f>
        <v/>
      </c>
      <c r="AP460" s="20" t="str" cm="1">
        <f t="array" ref="AP460">IF(ISERROR(INDEX(Jornadas[id],ROW()-5)),"",SUMIFS(Adelantos[importe],Adelantos[id_jornada],INDEX(Jornadas[id],ROW()-5),Adelantos[id_barbero],LOOKUP($AM$4,Barberos[nombre],Barberos[id])))</f>
        <v/>
      </c>
      <c r="AQ460" s="20" t="str" cm="1">
        <f t="array" ref="AQ460">IF(ISERROR(INDEX(Jornadas[id],ROW()-5)),"",AN460+AO460-AP460)</f>
        <v/>
      </c>
      <c r="AR460" s="1" t="str" cm="1">
        <f t="array" ref="AR460">IF(ISERROR(INDEX(Jornadas[id],ROW()-5)),"",COUNTIFS(_Cortes!$C:$C,INDEX(Jornadas[id],ROW()-5),_Cortes!$B:$B,LOOKUP($AR$4,_Barberos!$B:$B,_Barberos!$A:$A)))</f>
        <v/>
      </c>
      <c r="AS460" s="20" t="str" cm="1">
        <f t="array" ref="AS460">IF(ISERROR(INDEX(Jornadas[id],ROW()-5)),"",INT(SUMIFS(Cortes[importe],Cortes[id_jornada],INDEX(Jornadas[id],ROW()-5),Cortes[id_barbero],LOOKUP($AR$4,Barberos[nombre],Barberos[id]))*(INDEX(Jornadas[comision_barberos],1)/100)))</f>
        <v/>
      </c>
      <c r="AT460" s="20" t="str" cm="1">
        <f t="array" ref="AT460">IF(ISERROR(INDEX(Jornadas[id],ROW()-5)),"",SUMIFS(Cortes[propina],Cortes[id_jornada],INDEX(Jornadas[id],ROW()-5),Cortes[id_barbero],LOOKUP($AR$4,Barberos[nombre],Barberos[id])))</f>
        <v/>
      </c>
      <c r="AU460" s="20" t="str" cm="1">
        <f t="array" ref="AU460">IF(ISERROR(INDEX(Jornadas[id],ROW()-5)),"",SUMIFS(Adelantos[importe],Adelantos[id_jornada],INDEX(Jornadas[id],ROW()-5),Adelantos[id_barbero],LOOKUP($AR$4,Barberos[nombre],Barberos[id])))</f>
        <v/>
      </c>
      <c r="AV460" s="20" t="str" cm="1">
        <f t="array" ref="AV460">IF(ISERROR(INDEX(Jornadas[id],ROW()-5)),"",AS460+AT460-AU460)</f>
        <v/>
      </c>
    </row>
    <row r="461" spans="1:48" ht="15" hidden="1" customHeight="1" x14ac:dyDescent="0.3">
      <c r="A461" s="51" t="str">
        <f t="shared" si="7"/>
        <v/>
      </c>
      <c r="B461" s="52"/>
      <c r="C461" s="36" t="str" cm="1">
        <f t="array" ref="C461">IF(ISERROR(INDEX(Jornadas[id],ROW()-5)),"",INDEX(Jornadas[fecha],ROW()-5))</f>
        <v/>
      </c>
      <c r="D461" s="2" t="str" cm="1">
        <f t="array" ref="D461">IF(ISERROR(INDEX(Jornadas[id],ROW()-5)),"",COUNTIFS(_Cortes!$C:$C,INDEX(Jornadas[id],ROW()-5),_Cortes!$B:$B,LOOKUP($D$4,_Barberos!$B:$B,_Barberos!$A:$A)))</f>
        <v/>
      </c>
      <c r="E461" s="21" t="str" cm="1">
        <f t="array" ref="E461">IF(ISERROR(INDEX(Jornadas[id],ROW()-5)),"",INT(SUMIFS(Cortes[importe],Cortes[id_jornada],INDEX(Jornadas[id],ROW()-5),Cortes[id_barbero],LOOKUP($D$4,Barberos[nombre],Barberos[id]))*(INDEX(Jornadas[comision_barberos],1)/100)))</f>
        <v/>
      </c>
      <c r="F461" s="21" t="str" cm="1">
        <f t="array" ref="F461">IF(ISERROR(INDEX(Jornadas[id],ROW()-5)),"",SUMIFS(Cortes[propina],Cortes[id_jornada],INDEX(Jornadas[id],ROW()-5),Cortes[id_barbero],LOOKUP($D$4,Barberos[nombre],Barberos[id])))</f>
        <v/>
      </c>
      <c r="G461" s="21" t="str" cm="1">
        <f t="array" ref="G461">IF(ISERROR(INDEX(Jornadas[id],ROW()-5)),"",SUMIFS(Adelantos[importe],Adelantos[id_jornada],INDEX(Jornadas[id],ROW()-5),Adelantos[id_barbero],LOOKUP($D$4,Barberos[nombre],Barberos[id])))</f>
        <v/>
      </c>
      <c r="H461" s="21" t="str" cm="1">
        <f t="array" ref="H461">IF(ISERROR(INDEX(Jornadas[id],ROW()-5)),"",E461+F461-G461)</f>
        <v/>
      </c>
      <c r="I461" s="2" t="str" cm="1">
        <f t="array" ref="I461">IF(ISERROR(INDEX(Jornadas[id],ROW()-5)),"",COUNTIFS(_Cortes!$C:$C,INDEX(Jornadas[id],ROW()-5),_Cortes!$B:$B,LOOKUP($I$4,_Barberos!$B:$B,_Barberos!$A:$A)))</f>
        <v/>
      </c>
      <c r="J461" s="21" t="str" cm="1">
        <f t="array" ref="J461">IF(ISERROR(INDEX(Jornadas[id],ROW()-5)),"",INT(SUMIFS(Cortes[importe],Cortes[id_jornada],INDEX(Jornadas[id],ROW()-5),Cortes[id_barbero],LOOKUP($I$4,Barberos[nombre],Barberos[id]))*(INDEX(Jornadas[comision_barberos],1)/100)))</f>
        <v/>
      </c>
      <c r="K461" s="21" t="str" cm="1">
        <f t="array" ref="K461">IF(ISERROR(INDEX(Jornadas[id],ROW()-5)),"",SUMIFS(Cortes[propina],Cortes[id_jornada],INDEX(Jornadas[id],ROW()-5),Cortes[id_barbero],LOOKUP($I$4,Barberos[nombre],Barberos[id])))</f>
        <v/>
      </c>
      <c r="L461" s="21" t="str" cm="1">
        <f t="array" ref="L461">IF(ISERROR(INDEX(Jornadas[id],ROW()-5)),"",SUMIFS(Adelantos[importe],Adelantos[id_jornada],INDEX(Jornadas[id],ROW()-5),Adelantos[id_barbero],LOOKUP($I$4,Barberos[nombre],Barberos[id])))</f>
        <v/>
      </c>
      <c r="M461" s="21" t="str" cm="1">
        <f t="array" ref="M461">IF(ISERROR(INDEX(Jornadas[id],ROW()-5)),"",J461+K461-L461)</f>
        <v/>
      </c>
      <c r="N461" s="2" t="str" cm="1">
        <f t="array" ref="N461">IF(ISERROR(INDEX(Jornadas[id],ROW()-5)),"",COUNTIFS(_Cortes!$C:$C,INDEX(Jornadas[id],ROW()-5),_Cortes!$B:$B,LOOKUP($N$4,_Barberos!$B:$B,_Barberos!$A:$A)))</f>
        <v/>
      </c>
      <c r="O461" s="21" t="str" cm="1">
        <f t="array" ref="O461">IF(ISERROR(INDEX(Jornadas[id],ROW()-5)),"",INT(SUMIFS(Cortes[importe],Cortes[id_jornada],INDEX(Jornadas[id],ROW()-5),Cortes[id_barbero],LOOKUP($N$4,Barberos[nombre],Barberos[id]))*(INDEX(Jornadas[comision_barberos],1)/100)))</f>
        <v/>
      </c>
      <c r="P461" s="21" t="str" cm="1">
        <f t="array" ref="P461">IF(ISERROR(INDEX(Jornadas[id],ROW()-5)),"",SUMIFS(Cortes[propina],Cortes[id_jornada],INDEX(Jornadas[id],ROW()-5),Cortes[id_barbero],LOOKUP($N$4,Barberos[nombre],Barberos[id])))</f>
        <v/>
      </c>
      <c r="Q461" s="21" t="str" cm="1">
        <f t="array" ref="Q461">IF(ISERROR(INDEX(Jornadas[id],ROW()-5)),"",SUMIFS(Adelantos[importe],Adelantos[id_jornada],INDEX(Jornadas[id],ROW()-5),Adelantos[id_barbero],LOOKUP($N$4,Barberos[nombre],Barberos[id])))</f>
        <v/>
      </c>
      <c r="R461" s="21" t="str" cm="1">
        <f t="array" ref="R461">IF(ISERROR(INDEX(Jornadas[id],ROW()-5)),"",O461+P461-Q461)</f>
        <v/>
      </c>
      <c r="S461" s="2" t="str" cm="1">
        <f t="array" ref="S461">IF(ISERROR(INDEX(Jornadas[id],ROW()-5)),"",COUNTIFS(_Cortes!$C:$C,INDEX(Jornadas[id],ROW()-5),_Cortes!$B:$B,LOOKUP($S$4,_Barberos!$B:$B,_Barberos!$A:$A)))</f>
        <v/>
      </c>
      <c r="T461" s="21" t="str" cm="1">
        <f t="array" ref="T461">IF(ISERROR(INDEX(Jornadas[id],ROW()-5)),"",INT(SUMIFS(Cortes[importe],Cortes[id_jornada],INDEX(Jornadas[id],ROW()-5),Cortes[id_barbero],LOOKUP($S$4,Barberos[nombre],Barberos[id]))*(INDEX(Jornadas[comision_barberos],1)/100)))</f>
        <v/>
      </c>
      <c r="U461" s="21" t="str" cm="1">
        <f t="array" ref="U461">IF(ISERROR(INDEX(Jornadas[id],ROW()-5)),"",SUMIFS(Cortes[propina],Cortes[id_jornada],INDEX(Jornadas[id],ROW()-5),Cortes[id_barbero],LOOKUP($S$4,Barberos[nombre],Barberos[id])))</f>
        <v/>
      </c>
      <c r="V461" s="21" t="str" cm="1">
        <f t="array" ref="V461">IF(ISERROR(INDEX(Jornadas[id],ROW()-5)),"",SUMIFS(Adelantos[importe],Adelantos[id_jornada],INDEX(Jornadas[id],ROW()-5),Adelantos[id_barbero],LOOKUP($S$4,Barberos[nombre],Barberos[id])))</f>
        <v/>
      </c>
      <c r="W461" s="21" t="str" cm="1">
        <f t="array" ref="W461">IF(ISERROR(INDEX(Jornadas[id],ROW()-5)),"",T461+U461-V461)</f>
        <v/>
      </c>
      <c r="X461" s="2" t="str" cm="1">
        <f t="array" ref="X461">IF(ISERROR(INDEX(Jornadas[id],ROW()-5)),"",COUNTIFS(_Cortes!$C:$C,INDEX(Jornadas[id],ROW()-5),_Cortes!$B:$B,LOOKUP($X$4,_Barberos!$B:$B,_Barberos!$A:$A)))</f>
        <v/>
      </c>
      <c r="Y461" s="21" t="str" cm="1">
        <f t="array" ref="Y461">IF(ISERROR(INDEX(Jornadas[id],ROW()-5)),"",INT(SUMIFS(Cortes[importe],Cortes[id_jornada],INDEX(Jornadas[id],ROW()-5),Cortes[id_barbero],LOOKUP($X$4,Barberos[nombre],Barberos[id]))*(INDEX(Jornadas[comision_barberos],1)/100)))</f>
        <v/>
      </c>
      <c r="Z461" s="21" t="str" cm="1">
        <f t="array" ref="Z461">IF(ISERROR(INDEX(Jornadas[id],ROW()-5)),"",SUMIFS(Cortes[propina],Cortes[id_jornada],INDEX(Jornadas[id],ROW()-5),Cortes[id_barbero],LOOKUP($X$4,Barberos[nombre],Barberos[id])))</f>
        <v/>
      </c>
      <c r="AA461" s="21" t="str" cm="1">
        <f t="array" ref="AA461">IF(ISERROR(INDEX(Jornadas[id],ROW()-5)),"",SUMIFS(Adelantos[importe],Adelantos[id_jornada],INDEX(Jornadas[id],ROW()-5),Adelantos[id_barbero],LOOKUP($X$4,Barberos[nombre],Barberos[id])))</f>
        <v/>
      </c>
      <c r="AB461" s="21" t="str" cm="1">
        <f t="array" ref="AB461">IF(ISERROR(INDEX(Jornadas[id],ROW()-5)),"",Y461+Z461-AA461)</f>
        <v/>
      </c>
      <c r="AC461" s="2" t="str" cm="1">
        <f t="array" ref="AC461">IF(ISERROR(INDEX(Jornadas[id],ROW()-5)),"",COUNTIFS(_Cortes!$C:$C,INDEX(Jornadas[id],ROW()-5),_Cortes!$B:$B,LOOKUP($AC$4,_Barberos!$B:$B,_Barberos!$A:$A)))</f>
        <v/>
      </c>
      <c r="AD461" s="21" t="str" cm="1">
        <f t="array" ref="AD461">IF(ISERROR(INDEX(Jornadas[id],ROW()-5)),"",INT(SUMIFS(Cortes[importe],Cortes[id_jornada],INDEX(Jornadas[id],ROW()-5),Cortes[id_barbero],LOOKUP($AC$4,Barberos[nombre],Barberos[id]))*(INDEX(Jornadas[comision_barberos],1)/100)))</f>
        <v/>
      </c>
      <c r="AE461" s="21" t="str" cm="1">
        <f t="array" ref="AE461">IF(ISERROR(INDEX(Jornadas[id],ROW()-5)),"",SUMIFS(Cortes[propina],Cortes[id_jornada],INDEX(Jornadas[id],ROW()-5),Cortes[id_barbero],LOOKUP($AC$4,Barberos[nombre],Barberos[id])))</f>
        <v/>
      </c>
      <c r="AF461" s="21" t="str" cm="1">
        <f t="array" ref="AF461">IF(ISERROR(INDEX(Jornadas[id],ROW()-5)),"",SUMIFS(Adelantos[importe],Adelantos[id_jornada],INDEX(Jornadas[id],ROW()-5),Adelantos[id_barbero],LOOKUP($AC$4,Barberos[nombre],Barberos[id])))</f>
        <v/>
      </c>
      <c r="AG461" s="21" t="str" cm="1">
        <f t="array" ref="AG461">IF(ISERROR(INDEX(Jornadas[id],ROW()-5)),"",AD461+AE461-AF461)</f>
        <v/>
      </c>
      <c r="AH461" s="2" t="str" cm="1">
        <f t="array" ref="AH461">IF(ISERROR(INDEX(Jornadas[id],ROW()-5)),"",COUNTIFS(_Cortes!$C:$C,INDEX(Jornadas[id],ROW()-5),_Cortes!$B:$B,LOOKUP($AH$4,_Barberos!$B:$B,_Barberos!$A:$A)))</f>
        <v/>
      </c>
      <c r="AI461" s="21" t="str" cm="1">
        <f t="array" ref="AI461">IF(ISERROR(INDEX(Jornadas[id],ROW()-5)),"",INT(SUMIFS(Cortes[importe],Cortes[id_jornada],INDEX(Jornadas[id],ROW()-5),Cortes[id_barbero],LOOKUP($AH$4,Barberos[nombre],Barberos[id]))*(INDEX(Jornadas[comision_barberos],1)/100)))</f>
        <v/>
      </c>
      <c r="AJ461" s="21" t="str" cm="1">
        <f t="array" ref="AJ461">IF(ISERROR(INDEX(Jornadas[id],ROW()-5)),"",SUMIFS(Cortes[propina],Cortes[id_jornada],INDEX(Jornadas[id],ROW()-5),Cortes[id_barbero],LOOKUP($AH$4,Barberos[nombre],Barberos[id])))</f>
        <v/>
      </c>
      <c r="AK461" s="21" t="str" cm="1">
        <f t="array" ref="AK461">IF(ISERROR(INDEX(Jornadas[id],ROW()-5)),"",SUMIFS(Adelantos[importe],Adelantos[id_jornada],INDEX(Jornadas[id],ROW()-5),Adelantos[id_barbero],LOOKUP($AH$4,Barberos[nombre],Barberos[id])))</f>
        <v/>
      </c>
      <c r="AL461" s="21" t="str" cm="1">
        <f t="array" ref="AL461">IF(ISERROR(INDEX(Jornadas[id],ROW()-5)),"",AI461+AJ461-AK461)</f>
        <v/>
      </c>
      <c r="AM461" s="2" t="str" cm="1">
        <f t="array" ref="AM461">IF(ISERROR(INDEX(Jornadas[id],ROW()-5)),"",COUNTIFS(_Cortes!$C:$C,INDEX(Jornadas[id],ROW()-5),_Cortes!$B:$B,LOOKUP($AM$4,_Barberos!$B:$B,_Barberos!$A:$A)))</f>
        <v/>
      </c>
      <c r="AN461" s="21" t="str" cm="1">
        <f t="array" ref="AN461">IF(ISERROR(INDEX(Jornadas[id],ROW()-5)),"",INT(SUMIFS(Cortes[importe],Cortes[id_jornada],INDEX(Jornadas[id],ROW()-5),Cortes[id_barbero],LOOKUP($AM$4,Barberos[nombre],Barberos[id]))*(INDEX(Jornadas[comision_barberos],1)/100)))</f>
        <v/>
      </c>
      <c r="AO461" s="21" t="str" cm="1">
        <f t="array" ref="AO461">IF(ISERROR(INDEX(Jornadas[id],ROW()-5)),"",SUMIFS(Cortes[propina],Cortes[id_jornada],INDEX(Jornadas[id],ROW()-5),Cortes[id_barbero],LOOKUP($AM$4,Barberos[nombre],Barberos[id])))</f>
        <v/>
      </c>
      <c r="AP461" s="21" t="str" cm="1">
        <f t="array" ref="AP461">IF(ISERROR(INDEX(Jornadas[id],ROW()-5)),"",SUMIFS(Adelantos[importe],Adelantos[id_jornada],INDEX(Jornadas[id],ROW()-5),Adelantos[id_barbero],LOOKUP($AM$4,Barberos[nombre],Barberos[id])))</f>
        <v/>
      </c>
      <c r="AQ461" s="21" t="str" cm="1">
        <f t="array" ref="AQ461">IF(ISERROR(INDEX(Jornadas[id],ROW()-5)),"",AN461+AO461-AP461)</f>
        <v/>
      </c>
      <c r="AR461" s="2" t="str" cm="1">
        <f t="array" ref="AR461">IF(ISERROR(INDEX(Jornadas[id],ROW()-5)),"",COUNTIFS(_Cortes!$C:$C,INDEX(Jornadas[id],ROW()-5),_Cortes!$B:$B,LOOKUP($AR$4,_Barberos!$B:$B,_Barberos!$A:$A)))</f>
        <v/>
      </c>
      <c r="AS461" s="21" t="str" cm="1">
        <f t="array" ref="AS461">IF(ISERROR(INDEX(Jornadas[id],ROW()-5)),"",INT(SUMIFS(Cortes[importe],Cortes[id_jornada],INDEX(Jornadas[id],ROW()-5),Cortes[id_barbero],LOOKUP($AR$4,Barberos[nombre],Barberos[id]))*(INDEX(Jornadas[comision_barberos],1)/100)))</f>
        <v/>
      </c>
      <c r="AT461" s="21" t="str" cm="1">
        <f t="array" ref="AT461">IF(ISERROR(INDEX(Jornadas[id],ROW()-5)),"",SUMIFS(Cortes[propina],Cortes[id_jornada],INDEX(Jornadas[id],ROW()-5),Cortes[id_barbero],LOOKUP($AR$4,Barberos[nombre],Barberos[id])))</f>
        <v/>
      </c>
      <c r="AU461" s="21" t="str" cm="1">
        <f t="array" ref="AU461">IF(ISERROR(INDEX(Jornadas[id],ROW()-5)),"",SUMIFS(Adelantos[importe],Adelantos[id_jornada],INDEX(Jornadas[id],ROW()-5),Adelantos[id_barbero],LOOKUP($AR$4,Barberos[nombre],Barberos[id])))</f>
        <v/>
      </c>
      <c r="AV461" s="21" t="str" cm="1">
        <f t="array" ref="AV461">IF(ISERROR(INDEX(Jornadas[id],ROW()-5)),"",AS461+AT461-AU461)</f>
        <v/>
      </c>
    </row>
    <row r="462" spans="1:48" ht="15" hidden="1" customHeight="1" x14ac:dyDescent="0.3">
      <c r="A462" s="53" t="str">
        <f t="shared" si="7"/>
        <v/>
      </c>
      <c r="B462" s="54"/>
      <c r="C462" s="38" t="str" cm="1">
        <f t="array" ref="C462">IF(ISERROR(INDEX(Jornadas[id],ROW()-5)),"",INDEX(Jornadas[fecha],ROW()-5))</f>
        <v/>
      </c>
      <c r="D462" s="1" t="str" cm="1">
        <f t="array" ref="D462">IF(ISERROR(INDEX(Jornadas[id],ROW()-5)),"",COUNTIFS(_Cortes!$C:$C,INDEX(Jornadas[id],ROW()-5),_Cortes!$B:$B,LOOKUP($D$4,_Barberos!$B:$B,_Barberos!$A:$A)))</f>
        <v/>
      </c>
      <c r="E462" s="20" t="str" cm="1">
        <f t="array" ref="E462">IF(ISERROR(INDEX(Jornadas[id],ROW()-5)),"",INT(SUMIFS(Cortes[importe],Cortes[id_jornada],INDEX(Jornadas[id],ROW()-5),Cortes[id_barbero],LOOKUP($D$4,Barberos[nombre],Barberos[id]))*(INDEX(Jornadas[comision_barberos],1)/100)))</f>
        <v/>
      </c>
      <c r="F462" s="20" t="str" cm="1">
        <f t="array" ref="F462">IF(ISERROR(INDEX(Jornadas[id],ROW()-5)),"",SUMIFS(Cortes[propina],Cortes[id_jornada],INDEX(Jornadas[id],ROW()-5),Cortes[id_barbero],LOOKUP($D$4,Barberos[nombre],Barberos[id])))</f>
        <v/>
      </c>
      <c r="G462" s="20" t="str" cm="1">
        <f t="array" ref="G462">IF(ISERROR(INDEX(Jornadas[id],ROW()-5)),"",SUMIFS(Adelantos[importe],Adelantos[id_jornada],INDEX(Jornadas[id],ROW()-5),Adelantos[id_barbero],LOOKUP($D$4,Barberos[nombre],Barberos[id])))</f>
        <v/>
      </c>
      <c r="H462" s="20" t="str" cm="1">
        <f t="array" ref="H462">IF(ISERROR(INDEX(Jornadas[id],ROW()-5)),"",E462+F462-G462)</f>
        <v/>
      </c>
      <c r="I462" s="1" t="str" cm="1">
        <f t="array" ref="I462">IF(ISERROR(INDEX(Jornadas[id],ROW()-5)),"",COUNTIFS(_Cortes!$C:$C,INDEX(Jornadas[id],ROW()-5),_Cortes!$B:$B,LOOKUP($I$4,_Barberos!$B:$B,_Barberos!$A:$A)))</f>
        <v/>
      </c>
      <c r="J462" s="20" t="str" cm="1">
        <f t="array" ref="J462">IF(ISERROR(INDEX(Jornadas[id],ROW()-5)),"",INT(SUMIFS(Cortes[importe],Cortes[id_jornada],INDEX(Jornadas[id],ROW()-5),Cortes[id_barbero],LOOKUP($I$4,Barberos[nombre],Barberos[id]))*(INDEX(Jornadas[comision_barberos],1)/100)))</f>
        <v/>
      </c>
      <c r="K462" s="20" t="str" cm="1">
        <f t="array" ref="K462">IF(ISERROR(INDEX(Jornadas[id],ROW()-5)),"",SUMIFS(Cortes[propina],Cortes[id_jornada],INDEX(Jornadas[id],ROW()-5),Cortes[id_barbero],LOOKUP($I$4,Barberos[nombre],Barberos[id])))</f>
        <v/>
      </c>
      <c r="L462" s="20" t="str" cm="1">
        <f t="array" ref="L462">IF(ISERROR(INDEX(Jornadas[id],ROW()-5)),"",SUMIFS(Adelantos[importe],Adelantos[id_jornada],INDEX(Jornadas[id],ROW()-5),Adelantos[id_barbero],LOOKUP($I$4,Barberos[nombre],Barberos[id])))</f>
        <v/>
      </c>
      <c r="M462" s="20" t="str" cm="1">
        <f t="array" ref="M462">IF(ISERROR(INDEX(Jornadas[id],ROW()-5)),"",J462+K462-L462)</f>
        <v/>
      </c>
      <c r="N462" s="1" t="str" cm="1">
        <f t="array" ref="N462">IF(ISERROR(INDEX(Jornadas[id],ROW()-5)),"",COUNTIFS(_Cortes!$C:$C,INDEX(Jornadas[id],ROW()-5),_Cortes!$B:$B,LOOKUP($N$4,_Barberos!$B:$B,_Barberos!$A:$A)))</f>
        <v/>
      </c>
      <c r="O462" s="20" t="str" cm="1">
        <f t="array" ref="O462">IF(ISERROR(INDEX(Jornadas[id],ROW()-5)),"",INT(SUMIFS(Cortes[importe],Cortes[id_jornada],INDEX(Jornadas[id],ROW()-5),Cortes[id_barbero],LOOKUP($N$4,Barberos[nombre],Barberos[id]))*(INDEX(Jornadas[comision_barberos],1)/100)))</f>
        <v/>
      </c>
      <c r="P462" s="20" t="str" cm="1">
        <f t="array" ref="P462">IF(ISERROR(INDEX(Jornadas[id],ROW()-5)),"",SUMIFS(Cortes[propina],Cortes[id_jornada],INDEX(Jornadas[id],ROW()-5),Cortes[id_barbero],LOOKUP($N$4,Barberos[nombre],Barberos[id])))</f>
        <v/>
      </c>
      <c r="Q462" s="20" t="str" cm="1">
        <f t="array" ref="Q462">IF(ISERROR(INDEX(Jornadas[id],ROW()-5)),"",SUMIFS(Adelantos[importe],Adelantos[id_jornada],INDEX(Jornadas[id],ROW()-5),Adelantos[id_barbero],LOOKUP($N$4,Barberos[nombre],Barberos[id])))</f>
        <v/>
      </c>
      <c r="R462" s="20" t="str" cm="1">
        <f t="array" ref="R462">IF(ISERROR(INDEX(Jornadas[id],ROW()-5)),"",O462+P462-Q462)</f>
        <v/>
      </c>
      <c r="S462" s="1" t="str" cm="1">
        <f t="array" ref="S462">IF(ISERROR(INDEX(Jornadas[id],ROW()-5)),"",COUNTIFS(_Cortes!$C:$C,INDEX(Jornadas[id],ROW()-5),_Cortes!$B:$B,LOOKUP($S$4,_Barberos!$B:$B,_Barberos!$A:$A)))</f>
        <v/>
      </c>
      <c r="T462" s="20" t="str" cm="1">
        <f t="array" ref="T462">IF(ISERROR(INDEX(Jornadas[id],ROW()-5)),"",INT(SUMIFS(Cortes[importe],Cortes[id_jornada],INDEX(Jornadas[id],ROW()-5),Cortes[id_barbero],LOOKUP($S$4,Barberos[nombre],Barberos[id]))*(INDEX(Jornadas[comision_barberos],1)/100)))</f>
        <v/>
      </c>
      <c r="U462" s="20" t="str" cm="1">
        <f t="array" ref="U462">IF(ISERROR(INDEX(Jornadas[id],ROW()-5)),"",SUMIFS(Cortes[propina],Cortes[id_jornada],INDEX(Jornadas[id],ROW()-5),Cortes[id_barbero],LOOKUP($S$4,Barberos[nombre],Barberos[id])))</f>
        <v/>
      </c>
      <c r="V462" s="20" t="str" cm="1">
        <f t="array" ref="V462">IF(ISERROR(INDEX(Jornadas[id],ROW()-5)),"",SUMIFS(Adelantos[importe],Adelantos[id_jornada],INDEX(Jornadas[id],ROW()-5),Adelantos[id_barbero],LOOKUP($S$4,Barberos[nombre],Barberos[id])))</f>
        <v/>
      </c>
      <c r="W462" s="20" t="str" cm="1">
        <f t="array" ref="W462">IF(ISERROR(INDEX(Jornadas[id],ROW()-5)),"",T462+U462-V462)</f>
        <v/>
      </c>
      <c r="X462" s="1" t="str" cm="1">
        <f t="array" ref="X462">IF(ISERROR(INDEX(Jornadas[id],ROW()-5)),"",COUNTIFS(_Cortes!$C:$C,INDEX(Jornadas[id],ROW()-5),_Cortes!$B:$B,LOOKUP($X$4,_Barberos!$B:$B,_Barberos!$A:$A)))</f>
        <v/>
      </c>
      <c r="Y462" s="20" t="str" cm="1">
        <f t="array" ref="Y462">IF(ISERROR(INDEX(Jornadas[id],ROW()-5)),"",INT(SUMIFS(Cortes[importe],Cortes[id_jornada],INDEX(Jornadas[id],ROW()-5),Cortes[id_barbero],LOOKUP($X$4,Barberos[nombre],Barberos[id]))*(INDEX(Jornadas[comision_barberos],1)/100)))</f>
        <v/>
      </c>
      <c r="Z462" s="20" t="str" cm="1">
        <f t="array" ref="Z462">IF(ISERROR(INDEX(Jornadas[id],ROW()-5)),"",SUMIFS(Cortes[propina],Cortes[id_jornada],INDEX(Jornadas[id],ROW()-5),Cortes[id_barbero],LOOKUP($X$4,Barberos[nombre],Barberos[id])))</f>
        <v/>
      </c>
      <c r="AA462" s="20" t="str" cm="1">
        <f t="array" ref="AA462">IF(ISERROR(INDEX(Jornadas[id],ROW()-5)),"",SUMIFS(Adelantos[importe],Adelantos[id_jornada],INDEX(Jornadas[id],ROW()-5),Adelantos[id_barbero],LOOKUP($X$4,Barberos[nombre],Barberos[id])))</f>
        <v/>
      </c>
      <c r="AB462" s="20" t="str" cm="1">
        <f t="array" ref="AB462">IF(ISERROR(INDEX(Jornadas[id],ROW()-5)),"",Y462+Z462-AA462)</f>
        <v/>
      </c>
      <c r="AC462" s="1" t="str" cm="1">
        <f t="array" ref="AC462">IF(ISERROR(INDEX(Jornadas[id],ROW()-5)),"",COUNTIFS(_Cortes!$C:$C,INDEX(Jornadas[id],ROW()-5),_Cortes!$B:$B,LOOKUP($AC$4,_Barberos!$B:$B,_Barberos!$A:$A)))</f>
        <v/>
      </c>
      <c r="AD462" s="20" t="str" cm="1">
        <f t="array" ref="AD462">IF(ISERROR(INDEX(Jornadas[id],ROW()-5)),"",INT(SUMIFS(Cortes[importe],Cortes[id_jornada],INDEX(Jornadas[id],ROW()-5),Cortes[id_barbero],LOOKUP($AC$4,Barberos[nombre],Barberos[id]))*(INDEX(Jornadas[comision_barberos],1)/100)))</f>
        <v/>
      </c>
      <c r="AE462" s="20" t="str" cm="1">
        <f t="array" ref="AE462">IF(ISERROR(INDEX(Jornadas[id],ROW()-5)),"",SUMIFS(Cortes[propina],Cortes[id_jornada],INDEX(Jornadas[id],ROW()-5),Cortes[id_barbero],LOOKUP($AC$4,Barberos[nombre],Barberos[id])))</f>
        <v/>
      </c>
      <c r="AF462" s="20" t="str" cm="1">
        <f t="array" ref="AF462">IF(ISERROR(INDEX(Jornadas[id],ROW()-5)),"",SUMIFS(Adelantos[importe],Adelantos[id_jornada],INDEX(Jornadas[id],ROW()-5),Adelantos[id_barbero],LOOKUP($AC$4,Barberos[nombre],Barberos[id])))</f>
        <v/>
      </c>
      <c r="AG462" s="20" t="str" cm="1">
        <f t="array" ref="AG462">IF(ISERROR(INDEX(Jornadas[id],ROW()-5)),"",AD462+AE462-AF462)</f>
        <v/>
      </c>
      <c r="AH462" s="1" t="str" cm="1">
        <f t="array" ref="AH462">IF(ISERROR(INDEX(Jornadas[id],ROW()-5)),"",COUNTIFS(_Cortes!$C:$C,INDEX(Jornadas[id],ROW()-5),_Cortes!$B:$B,LOOKUP($AH$4,_Barberos!$B:$B,_Barberos!$A:$A)))</f>
        <v/>
      </c>
      <c r="AI462" s="20" t="str" cm="1">
        <f t="array" ref="AI462">IF(ISERROR(INDEX(Jornadas[id],ROW()-5)),"",INT(SUMIFS(Cortes[importe],Cortes[id_jornada],INDEX(Jornadas[id],ROW()-5),Cortes[id_barbero],LOOKUP($AH$4,Barberos[nombre],Barberos[id]))*(INDEX(Jornadas[comision_barberos],1)/100)))</f>
        <v/>
      </c>
      <c r="AJ462" s="20" t="str" cm="1">
        <f t="array" ref="AJ462">IF(ISERROR(INDEX(Jornadas[id],ROW()-5)),"",SUMIFS(Cortes[propina],Cortes[id_jornada],INDEX(Jornadas[id],ROW()-5),Cortes[id_barbero],LOOKUP($AH$4,Barberos[nombre],Barberos[id])))</f>
        <v/>
      </c>
      <c r="AK462" s="20" t="str" cm="1">
        <f t="array" ref="AK462">IF(ISERROR(INDEX(Jornadas[id],ROW()-5)),"",SUMIFS(Adelantos[importe],Adelantos[id_jornada],INDEX(Jornadas[id],ROW()-5),Adelantos[id_barbero],LOOKUP($AH$4,Barberos[nombre],Barberos[id])))</f>
        <v/>
      </c>
      <c r="AL462" s="20" t="str" cm="1">
        <f t="array" ref="AL462">IF(ISERROR(INDEX(Jornadas[id],ROW()-5)),"",AI462+AJ462-AK462)</f>
        <v/>
      </c>
      <c r="AM462" s="1" t="str" cm="1">
        <f t="array" ref="AM462">IF(ISERROR(INDEX(Jornadas[id],ROW()-5)),"",COUNTIFS(_Cortes!$C:$C,INDEX(Jornadas[id],ROW()-5),_Cortes!$B:$B,LOOKUP($AM$4,_Barberos!$B:$B,_Barberos!$A:$A)))</f>
        <v/>
      </c>
      <c r="AN462" s="20" t="str" cm="1">
        <f t="array" ref="AN462">IF(ISERROR(INDEX(Jornadas[id],ROW()-5)),"",INT(SUMIFS(Cortes[importe],Cortes[id_jornada],INDEX(Jornadas[id],ROW()-5),Cortes[id_barbero],LOOKUP($AM$4,Barberos[nombre],Barberos[id]))*(INDEX(Jornadas[comision_barberos],1)/100)))</f>
        <v/>
      </c>
      <c r="AO462" s="20" t="str" cm="1">
        <f t="array" ref="AO462">IF(ISERROR(INDEX(Jornadas[id],ROW()-5)),"",SUMIFS(Cortes[propina],Cortes[id_jornada],INDEX(Jornadas[id],ROW()-5),Cortes[id_barbero],LOOKUP($AM$4,Barberos[nombre],Barberos[id])))</f>
        <v/>
      </c>
      <c r="AP462" s="20" t="str" cm="1">
        <f t="array" ref="AP462">IF(ISERROR(INDEX(Jornadas[id],ROW()-5)),"",SUMIFS(Adelantos[importe],Adelantos[id_jornada],INDEX(Jornadas[id],ROW()-5),Adelantos[id_barbero],LOOKUP($AM$4,Barberos[nombre],Barberos[id])))</f>
        <v/>
      </c>
      <c r="AQ462" s="20" t="str" cm="1">
        <f t="array" ref="AQ462">IF(ISERROR(INDEX(Jornadas[id],ROW()-5)),"",AN462+AO462-AP462)</f>
        <v/>
      </c>
      <c r="AR462" s="1" t="str" cm="1">
        <f t="array" ref="AR462">IF(ISERROR(INDEX(Jornadas[id],ROW()-5)),"",COUNTIFS(_Cortes!$C:$C,INDEX(Jornadas[id],ROW()-5),_Cortes!$B:$B,LOOKUP($AR$4,_Barberos!$B:$B,_Barberos!$A:$A)))</f>
        <v/>
      </c>
      <c r="AS462" s="20" t="str" cm="1">
        <f t="array" ref="AS462">IF(ISERROR(INDEX(Jornadas[id],ROW()-5)),"",INT(SUMIFS(Cortes[importe],Cortes[id_jornada],INDEX(Jornadas[id],ROW()-5),Cortes[id_barbero],LOOKUP($AR$4,Barberos[nombre],Barberos[id]))*(INDEX(Jornadas[comision_barberos],1)/100)))</f>
        <v/>
      </c>
      <c r="AT462" s="20" t="str" cm="1">
        <f t="array" ref="AT462">IF(ISERROR(INDEX(Jornadas[id],ROW()-5)),"",SUMIFS(Cortes[propina],Cortes[id_jornada],INDEX(Jornadas[id],ROW()-5),Cortes[id_barbero],LOOKUP($AR$4,Barberos[nombre],Barberos[id])))</f>
        <v/>
      </c>
      <c r="AU462" s="20" t="str" cm="1">
        <f t="array" ref="AU462">IF(ISERROR(INDEX(Jornadas[id],ROW()-5)),"",SUMIFS(Adelantos[importe],Adelantos[id_jornada],INDEX(Jornadas[id],ROW()-5),Adelantos[id_barbero],LOOKUP($AR$4,Barberos[nombre],Barberos[id])))</f>
        <v/>
      </c>
      <c r="AV462" s="20" t="str" cm="1">
        <f t="array" ref="AV462">IF(ISERROR(INDEX(Jornadas[id],ROW()-5)),"",AS462+AT462-AU462)</f>
        <v/>
      </c>
    </row>
    <row r="463" spans="1:48" ht="15" hidden="1" customHeight="1" x14ac:dyDescent="0.3">
      <c r="A463" s="51" t="str">
        <f t="shared" si="7"/>
        <v/>
      </c>
      <c r="B463" s="52"/>
      <c r="C463" s="36" t="str" cm="1">
        <f t="array" ref="C463">IF(ISERROR(INDEX(Jornadas[id],ROW()-5)),"",INDEX(Jornadas[fecha],ROW()-5))</f>
        <v/>
      </c>
      <c r="D463" s="2" t="str" cm="1">
        <f t="array" ref="D463">IF(ISERROR(INDEX(Jornadas[id],ROW()-5)),"",COUNTIFS(_Cortes!$C:$C,INDEX(Jornadas[id],ROW()-5),_Cortes!$B:$B,LOOKUP($D$4,_Barberos!$B:$B,_Barberos!$A:$A)))</f>
        <v/>
      </c>
      <c r="E463" s="21" t="str" cm="1">
        <f t="array" ref="E463">IF(ISERROR(INDEX(Jornadas[id],ROW()-5)),"",INT(SUMIFS(Cortes[importe],Cortes[id_jornada],INDEX(Jornadas[id],ROW()-5),Cortes[id_barbero],LOOKUP($D$4,Barberos[nombre],Barberos[id]))*(INDEX(Jornadas[comision_barberos],1)/100)))</f>
        <v/>
      </c>
      <c r="F463" s="21" t="str" cm="1">
        <f t="array" ref="F463">IF(ISERROR(INDEX(Jornadas[id],ROW()-5)),"",SUMIFS(Cortes[propina],Cortes[id_jornada],INDEX(Jornadas[id],ROW()-5),Cortes[id_barbero],LOOKUP($D$4,Barberos[nombre],Barberos[id])))</f>
        <v/>
      </c>
      <c r="G463" s="21" t="str" cm="1">
        <f t="array" ref="G463">IF(ISERROR(INDEX(Jornadas[id],ROW()-5)),"",SUMIFS(Adelantos[importe],Adelantos[id_jornada],INDEX(Jornadas[id],ROW()-5),Adelantos[id_barbero],LOOKUP($D$4,Barberos[nombre],Barberos[id])))</f>
        <v/>
      </c>
      <c r="H463" s="21" t="str" cm="1">
        <f t="array" ref="H463">IF(ISERROR(INDEX(Jornadas[id],ROW()-5)),"",E463+F463-G463)</f>
        <v/>
      </c>
      <c r="I463" s="2" t="str" cm="1">
        <f t="array" ref="I463">IF(ISERROR(INDEX(Jornadas[id],ROW()-5)),"",COUNTIFS(_Cortes!$C:$C,INDEX(Jornadas[id],ROW()-5),_Cortes!$B:$B,LOOKUP($I$4,_Barberos!$B:$B,_Barberos!$A:$A)))</f>
        <v/>
      </c>
      <c r="J463" s="21" t="str" cm="1">
        <f t="array" ref="J463">IF(ISERROR(INDEX(Jornadas[id],ROW()-5)),"",INT(SUMIFS(Cortes[importe],Cortes[id_jornada],INDEX(Jornadas[id],ROW()-5),Cortes[id_barbero],LOOKUP($I$4,Barberos[nombre],Barberos[id]))*(INDEX(Jornadas[comision_barberos],1)/100)))</f>
        <v/>
      </c>
      <c r="K463" s="21" t="str" cm="1">
        <f t="array" ref="K463">IF(ISERROR(INDEX(Jornadas[id],ROW()-5)),"",SUMIFS(Cortes[propina],Cortes[id_jornada],INDEX(Jornadas[id],ROW()-5),Cortes[id_barbero],LOOKUP($I$4,Barberos[nombre],Barberos[id])))</f>
        <v/>
      </c>
      <c r="L463" s="21" t="str" cm="1">
        <f t="array" ref="L463">IF(ISERROR(INDEX(Jornadas[id],ROW()-5)),"",SUMIFS(Adelantos[importe],Adelantos[id_jornada],INDEX(Jornadas[id],ROW()-5),Adelantos[id_barbero],LOOKUP($I$4,Barberos[nombre],Barberos[id])))</f>
        <v/>
      </c>
      <c r="M463" s="21" t="str" cm="1">
        <f t="array" ref="M463">IF(ISERROR(INDEX(Jornadas[id],ROW()-5)),"",J463+K463-L463)</f>
        <v/>
      </c>
      <c r="N463" s="2" t="str" cm="1">
        <f t="array" ref="N463">IF(ISERROR(INDEX(Jornadas[id],ROW()-5)),"",COUNTIFS(_Cortes!$C:$C,INDEX(Jornadas[id],ROW()-5),_Cortes!$B:$B,LOOKUP($N$4,_Barberos!$B:$B,_Barberos!$A:$A)))</f>
        <v/>
      </c>
      <c r="O463" s="21" t="str" cm="1">
        <f t="array" ref="O463">IF(ISERROR(INDEX(Jornadas[id],ROW()-5)),"",INT(SUMIFS(Cortes[importe],Cortes[id_jornada],INDEX(Jornadas[id],ROW()-5),Cortes[id_barbero],LOOKUP($N$4,Barberos[nombre],Barberos[id]))*(INDEX(Jornadas[comision_barberos],1)/100)))</f>
        <v/>
      </c>
      <c r="P463" s="21" t="str" cm="1">
        <f t="array" ref="P463">IF(ISERROR(INDEX(Jornadas[id],ROW()-5)),"",SUMIFS(Cortes[propina],Cortes[id_jornada],INDEX(Jornadas[id],ROW()-5),Cortes[id_barbero],LOOKUP($N$4,Barberos[nombre],Barberos[id])))</f>
        <v/>
      </c>
      <c r="Q463" s="21" t="str" cm="1">
        <f t="array" ref="Q463">IF(ISERROR(INDEX(Jornadas[id],ROW()-5)),"",SUMIFS(Adelantos[importe],Adelantos[id_jornada],INDEX(Jornadas[id],ROW()-5),Adelantos[id_barbero],LOOKUP($N$4,Barberos[nombre],Barberos[id])))</f>
        <v/>
      </c>
      <c r="R463" s="21" t="str" cm="1">
        <f t="array" ref="R463">IF(ISERROR(INDEX(Jornadas[id],ROW()-5)),"",O463+P463-Q463)</f>
        <v/>
      </c>
      <c r="S463" s="2" t="str" cm="1">
        <f t="array" ref="S463">IF(ISERROR(INDEX(Jornadas[id],ROW()-5)),"",COUNTIFS(_Cortes!$C:$C,INDEX(Jornadas[id],ROW()-5),_Cortes!$B:$B,LOOKUP($S$4,_Barberos!$B:$B,_Barberos!$A:$A)))</f>
        <v/>
      </c>
      <c r="T463" s="21" t="str" cm="1">
        <f t="array" ref="T463">IF(ISERROR(INDEX(Jornadas[id],ROW()-5)),"",INT(SUMIFS(Cortes[importe],Cortes[id_jornada],INDEX(Jornadas[id],ROW()-5),Cortes[id_barbero],LOOKUP($S$4,Barberos[nombre],Barberos[id]))*(INDEX(Jornadas[comision_barberos],1)/100)))</f>
        <v/>
      </c>
      <c r="U463" s="21" t="str" cm="1">
        <f t="array" ref="U463">IF(ISERROR(INDEX(Jornadas[id],ROW()-5)),"",SUMIFS(Cortes[propina],Cortes[id_jornada],INDEX(Jornadas[id],ROW()-5),Cortes[id_barbero],LOOKUP($S$4,Barberos[nombre],Barberos[id])))</f>
        <v/>
      </c>
      <c r="V463" s="21" t="str" cm="1">
        <f t="array" ref="V463">IF(ISERROR(INDEX(Jornadas[id],ROW()-5)),"",SUMIFS(Adelantos[importe],Adelantos[id_jornada],INDEX(Jornadas[id],ROW()-5),Adelantos[id_barbero],LOOKUP($S$4,Barberos[nombre],Barberos[id])))</f>
        <v/>
      </c>
      <c r="W463" s="21" t="str" cm="1">
        <f t="array" ref="W463">IF(ISERROR(INDEX(Jornadas[id],ROW()-5)),"",T463+U463-V463)</f>
        <v/>
      </c>
      <c r="X463" s="2" t="str" cm="1">
        <f t="array" ref="X463">IF(ISERROR(INDEX(Jornadas[id],ROW()-5)),"",COUNTIFS(_Cortes!$C:$C,INDEX(Jornadas[id],ROW()-5),_Cortes!$B:$B,LOOKUP($X$4,_Barberos!$B:$B,_Barberos!$A:$A)))</f>
        <v/>
      </c>
      <c r="Y463" s="21" t="str" cm="1">
        <f t="array" ref="Y463">IF(ISERROR(INDEX(Jornadas[id],ROW()-5)),"",INT(SUMIFS(Cortes[importe],Cortes[id_jornada],INDEX(Jornadas[id],ROW()-5),Cortes[id_barbero],LOOKUP($X$4,Barberos[nombre],Barberos[id]))*(INDEX(Jornadas[comision_barberos],1)/100)))</f>
        <v/>
      </c>
      <c r="Z463" s="21" t="str" cm="1">
        <f t="array" ref="Z463">IF(ISERROR(INDEX(Jornadas[id],ROW()-5)),"",SUMIFS(Cortes[propina],Cortes[id_jornada],INDEX(Jornadas[id],ROW()-5),Cortes[id_barbero],LOOKUP($X$4,Barberos[nombre],Barberos[id])))</f>
        <v/>
      </c>
      <c r="AA463" s="21" t="str" cm="1">
        <f t="array" ref="AA463">IF(ISERROR(INDEX(Jornadas[id],ROW()-5)),"",SUMIFS(Adelantos[importe],Adelantos[id_jornada],INDEX(Jornadas[id],ROW()-5),Adelantos[id_barbero],LOOKUP($X$4,Barberos[nombre],Barberos[id])))</f>
        <v/>
      </c>
      <c r="AB463" s="21" t="str" cm="1">
        <f t="array" ref="AB463">IF(ISERROR(INDEX(Jornadas[id],ROW()-5)),"",Y463+Z463-AA463)</f>
        <v/>
      </c>
      <c r="AC463" s="2" t="str" cm="1">
        <f t="array" ref="AC463">IF(ISERROR(INDEX(Jornadas[id],ROW()-5)),"",COUNTIFS(_Cortes!$C:$C,INDEX(Jornadas[id],ROW()-5),_Cortes!$B:$B,LOOKUP($AC$4,_Barberos!$B:$B,_Barberos!$A:$A)))</f>
        <v/>
      </c>
      <c r="AD463" s="21" t="str" cm="1">
        <f t="array" ref="AD463">IF(ISERROR(INDEX(Jornadas[id],ROW()-5)),"",INT(SUMIFS(Cortes[importe],Cortes[id_jornada],INDEX(Jornadas[id],ROW()-5),Cortes[id_barbero],LOOKUP($AC$4,Barberos[nombre],Barberos[id]))*(INDEX(Jornadas[comision_barberos],1)/100)))</f>
        <v/>
      </c>
      <c r="AE463" s="21" t="str" cm="1">
        <f t="array" ref="AE463">IF(ISERROR(INDEX(Jornadas[id],ROW()-5)),"",SUMIFS(Cortes[propina],Cortes[id_jornada],INDEX(Jornadas[id],ROW()-5),Cortes[id_barbero],LOOKUP($AC$4,Barberos[nombre],Barberos[id])))</f>
        <v/>
      </c>
      <c r="AF463" s="21" t="str" cm="1">
        <f t="array" ref="AF463">IF(ISERROR(INDEX(Jornadas[id],ROW()-5)),"",SUMIFS(Adelantos[importe],Adelantos[id_jornada],INDEX(Jornadas[id],ROW()-5),Adelantos[id_barbero],LOOKUP($AC$4,Barberos[nombre],Barberos[id])))</f>
        <v/>
      </c>
      <c r="AG463" s="21" t="str" cm="1">
        <f t="array" ref="AG463">IF(ISERROR(INDEX(Jornadas[id],ROW()-5)),"",AD463+AE463-AF463)</f>
        <v/>
      </c>
      <c r="AH463" s="2" t="str" cm="1">
        <f t="array" ref="AH463">IF(ISERROR(INDEX(Jornadas[id],ROW()-5)),"",COUNTIFS(_Cortes!$C:$C,INDEX(Jornadas[id],ROW()-5),_Cortes!$B:$B,LOOKUP($AH$4,_Barberos!$B:$B,_Barberos!$A:$A)))</f>
        <v/>
      </c>
      <c r="AI463" s="21" t="str" cm="1">
        <f t="array" ref="AI463">IF(ISERROR(INDEX(Jornadas[id],ROW()-5)),"",INT(SUMIFS(Cortes[importe],Cortes[id_jornada],INDEX(Jornadas[id],ROW()-5),Cortes[id_barbero],LOOKUP($AH$4,Barberos[nombre],Barberos[id]))*(INDEX(Jornadas[comision_barberos],1)/100)))</f>
        <v/>
      </c>
      <c r="AJ463" s="21" t="str" cm="1">
        <f t="array" ref="AJ463">IF(ISERROR(INDEX(Jornadas[id],ROW()-5)),"",SUMIFS(Cortes[propina],Cortes[id_jornada],INDEX(Jornadas[id],ROW()-5),Cortes[id_barbero],LOOKUP($AH$4,Barberos[nombre],Barberos[id])))</f>
        <v/>
      </c>
      <c r="AK463" s="21" t="str" cm="1">
        <f t="array" ref="AK463">IF(ISERROR(INDEX(Jornadas[id],ROW()-5)),"",SUMIFS(Adelantos[importe],Adelantos[id_jornada],INDEX(Jornadas[id],ROW()-5),Adelantos[id_barbero],LOOKUP($AH$4,Barberos[nombre],Barberos[id])))</f>
        <v/>
      </c>
      <c r="AL463" s="21" t="str" cm="1">
        <f t="array" ref="AL463">IF(ISERROR(INDEX(Jornadas[id],ROW()-5)),"",AI463+AJ463-AK463)</f>
        <v/>
      </c>
      <c r="AM463" s="2" t="str" cm="1">
        <f t="array" ref="AM463">IF(ISERROR(INDEX(Jornadas[id],ROW()-5)),"",COUNTIFS(_Cortes!$C:$C,INDEX(Jornadas[id],ROW()-5),_Cortes!$B:$B,LOOKUP($AM$4,_Barberos!$B:$B,_Barberos!$A:$A)))</f>
        <v/>
      </c>
      <c r="AN463" s="21" t="str" cm="1">
        <f t="array" ref="AN463">IF(ISERROR(INDEX(Jornadas[id],ROW()-5)),"",INT(SUMIFS(Cortes[importe],Cortes[id_jornada],INDEX(Jornadas[id],ROW()-5),Cortes[id_barbero],LOOKUP($AM$4,Barberos[nombre],Barberos[id]))*(INDEX(Jornadas[comision_barberos],1)/100)))</f>
        <v/>
      </c>
      <c r="AO463" s="21" t="str" cm="1">
        <f t="array" ref="AO463">IF(ISERROR(INDEX(Jornadas[id],ROW()-5)),"",SUMIFS(Cortes[propina],Cortes[id_jornada],INDEX(Jornadas[id],ROW()-5),Cortes[id_barbero],LOOKUP($AM$4,Barberos[nombre],Barberos[id])))</f>
        <v/>
      </c>
      <c r="AP463" s="21" t="str" cm="1">
        <f t="array" ref="AP463">IF(ISERROR(INDEX(Jornadas[id],ROW()-5)),"",SUMIFS(Adelantos[importe],Adelantos[id_jornada],INDEX(Jornadas[id],ROW()-5),Adelantos[id_barbero],LOOKUP($AM$4,Barberos[nombre],Barberos[id])))</f>
        <v/>
      </c>
      <c r="AQ463" s="21" t="str" cm="1">
        <f t="array" ref="AQ463">IF(ISERROR(INDEX(Jornadas[id],ROW()-5)),"",AN463+AO463-AP463)</f>
        <v/>
      </c>
      <c r="AR463" s="2" t="str" cm="1">
        <f t="array" ref="AR463">IF(ISERROR(INDEX(Jornadas[id],ROW()-5)),"",COUNTIFS(_Cortes!$C:$C,INDEX(Jornadas[id],ROW()-5),_Cortes!$B:$B,LOOKUP($AR$4,_Barberos!$B:$B,_Barberos!$A:$A)))</f>
        <v/>
      </c>
      <c r="AS463" s="21" t="str" cm="1">
        <f t="array" ref="AS463">IF(ISERROR(INDEX(Jornadas[id],ROW()-5)),"",INT(SUMIFS(Cortes[importe],Cortes[id_jornada],INDEX(Jornadas[id],ROW()-5),Cortes[id_barbero],LOOKUP($AR$4,Barberos[nombre],Barberos[id]))*(INDEX(Jornadas[comision_barberos],1)/100)))</f>
        <v/>
      </c>
      <c r="AT463" s="21" t="str" cm="1">
        <f t="array" ref="AT463">IF(ISERROR(INDEX(Jornadas[id],ROW()-5)),"",SUMIFS(Cortes[propina],Cortes[id_jornada],INDEX(Jornadas[id],ROW()-5),Cortes[id_barbero],LOOKUP($AR$4,Barberos[nombre],Barberos[id])))</f>
        <v/>
      </c>
      <c r="AU463" s="21" t="str" cm="1">
        <f t="array" ref="AU463">IF(ISERROR(INDEX(Jornadas[id],ROW()-5)),"",SUMIFS(Adelantos[importe],Adelantos[id_jornada],INDEX(Jornadas[id],ROW()-5),Adelantos[id_barbero],LOOKUP($AR$4,Barberos[nombre],Barberos[id])))</f>
        <v/>
      </c>
      <c r="AV463" s="21" t="str" cm="1">
        <f t="array" ref="AV463">IF(ISERROR(INDEX(Jornadas[id],ROW()-5)),"",AS463+AT463-AU463)</f>
        <v/>
      </c>
    </row>
    <row r="464" spans="1:48" ht="15" hidden="1" customHeight="1" x14ac:dyDescent="0.3">
      <c r="A464" s="53" t="str">
        <f t="shared" si="7"/>
        <v/>
      </c>
      <c r="B464" s="54"/>
      <c r="C464" s="38" t="str" cm="1">
        <f t="array" ref="C464">IF(ISERROR(INDEX(Jornadas[id],ROW()-5)),"",INDEX(Jornadas[fecha],ROW()-5))</f>
        <v/>
      </c>
      <c r="D464" s="1" t="str" cm="1">
        <f t="array" ref="D464">IF(ISERROR(INDEX(Jornadas[id],ROW()-5)),"",COUNTIFS(_Cortes!$C:$C,INDEX(Jornadas[id],ROW()-5),_Cortes!$B:$B,LOOKUP($D$4,_Barberos!$B:$B,_Barberos!$A:$A)))</f>
        <v/>
      </c>
      <c r="E464" s="20" t="str" cm="1">
        <f t="array" ref="E464">IF(ISERROR(INDEX(Jornadas[id],ROW()-5)),"",INT(SUMIFS(Cortes[importe],Cortes[id_jornada],INDEX(Jornadas[id],ROW()-5),Cortes[id_barbero],LOOKUP($D$4,Barberos[nombre],Barberos[id]))*(INDEX(Jornadas[comision_barberos],1)/100)))</f>
        <v/>
      </c>
      <c r="F464" s="20" t="str" cm="1">
        <f t="array" ref="F464">IF(ISERROR(INDEX(Jornadas[id],ROW()-5)),"",SUMIFS(Cortes[propina],Cortes[id_jornada],INDEX(Jornadas[id],ROW()-5),Cortes[id_barbero],LOOKUP($D$4,Barberos[nombre],Barberos[id])))</f>
        <v/>
      </c>
      <c r="G464" s="20" t="str" cm="1">
        <f t="array" ref="G464">IF(ISERROR(INDEX(Jornadas[id],ROW()-5)),"",SUMIFS(Adelantos[importe],Adelantos[id_jornada],INDEX(Jornadas[id],ROW()-5),Adelantos[id_barbero],LOOKUP($D$4,Barberos[nombre],Barberos[id])))</f>
        <v/>
      </c>
      <c r="H464" s="20" t="str" cm="1">
        <f t="array" ref="H464">IF(ISERROR(INDEX(Jornadas[id],ROW()-5)),"",E464+F464-G464)</f>
        <v/>
      </c>
      <c r="I464" s="1" t="str" cm="1">
        <f t="array" ref="I464">IF(ISERROR(INDEX(Jornadas[id],ROW()-5)),"",COUNTIFS(_Cortes!$C:$C,INDEX(Jornadas[id],ROW()-5),_Cortes!$B:$B,LOOKUP($I$4,_Barberos!$B:$B,_Barberos!$A:$A)))</f>
        <v/>
      </c>
      <c r="J464" s="20" t="str" cm="1">
        <f t="array" ref="J464">IF(ISERROR(INDEX(Jornadas[id],ROW()-5)),"",INT(SUMIFS(Cortes[importe],Cortes[id_jornada],INDEX(Jornadas[id],ROW()-5),Cortes[id_barbero],LOOKUP($I$4,Barberos[nombre],Barberos[id]))*(INDEX(Jornadas[comision_barberos],1)/100)))</f>
        <v/>
      </c>
      <c r="K464" s="20" t="str" cm="1">
        <f t="array" ref="K464">IF(ISERROR(INDEX(Jornadas[id],ROW()-5)),"",SUMIFS(Cortes[propina],Cortes[id_jornada],INDEX(Jornadas[id],ROW()-5),Cortes[id_barbero],LOOKUP($I$4,Barberos[nombre],Barberos[id])))</f>
        <v/>
      </c>
      <c r="L464" s="20" t="str" cm="1">
        <f t="array" ref="L464">IF(ISERROR(INDEX(Jornadas[id],ROW()-5)),"",SUMIFS(Adelantos[importe],Adelantos[id_jornada],INDEX(Jornadas[id],ROW()-5),Adelantos[id_barbero],LOOKUP($I$4,Barberos[nombre],Barberos[id])))</f>
        <v/>
      </c>
      <c r="M464" s="20" t="str" cm="1">
        <f t="array" ref="M464">IF(ISERROR(INDEX(Jornadas[id],ROW()-5)),"",J464+K464-L464)</f>
        <v/>
      </c>
      <c r="N464" s="1" t="str" cm="1">
        <f t="array" ref="N464">IF(ISERROR(INDEX(Jornadas[id],ROW()-5)),"",COUNTIFS(_Cortes!$C:$C,INDEX(Jornadas[id],ROW()-5),_Cortes!$B:$B,LOOKUP($N$4,_Barberos!$B:$B,_Barberos!$A:$A)))</f>
        <v/>
      </c>
      <c r="O464" s="20" t="str" cm="1">
        <f t="array" ref="O464">IF(ISERROR(INDEX(Jornadas[id],ROW()-5)),"",INT(SUMIFS(Cortes[importe],Cortes[id_jornada],INDEX(Jornadas[id],ROW()-5),Cortes[id_barbero],LOOKUP($N$4,Barberos[nombre],Barberos[id]))*(INDEX(Jornadas[comision_barberos],1)/100)))</f>
        <v/>
      </c>
      <c r="P464" s="20" t="str" cm="1">
        <f t="array" ref="P464">IF(ISERROR(INDEX(Jornadas[id],ROW()-5)),"",SUMIFS(Cortes[propina],Cortes[id_jornada],INDEX(Jornadas[id],ROW()-5),Cortes[id_barbero],LOOKUP($N$4,Barberos[nombre],Barberos[id])))</f>
        <v/>
      </c>
      <c r="Q464" s="20" t="str" cm="1">
        <f t="array" ref="Q464">IF(ISERROR(INDEX(Jornadas[id],ROW()-5)),"",SUMIFS(Adelantos[importe],Adelantos[id_jornada],INDEX(Jornadas[id],ROW()-5),Adelantos[id_barbero],LOOKUP($N$4,Barberos[nombre],Barberos[id])))</f>
        <v/>
      </c>
      <c r="R464" s="20" t="str" cm="1">
        <f t="array" ref="R464">IF(ISERROR(INDEX(Jornadas[id],ROW()-5)),"",O464+P464-Q464)</f>
        <v/>
      </c>
      <c r="S464" s="1" t="str" cm="1">
        <f t="array" ref="S464">IF(ISERROR(INDEX(Jornadas[id],ROW()-5)),"",COUNTIFS(_Cortes!$C:$C,INDEX(Jornadas[id],ROW()-5),_Cortes!$B:$B,LOOKUP($S$4,_Barberos!$B:$B,_Barberos!$A:$A)))</f>
        <v/>
      </c>
      <c r="T464" s="20" t="str" cm="1">
        <f t="array" ref="T464">IF(ISERROR(INDEX(Jornadas[id],ROW()-5)),"",INT(SUMIFS(Cortes[importe],Cortes[id_jornada],INDEX(Jornadas[id],ROW()-5),Cortes[id_barbero],LOOKUP($S$4,Barberos[nombre],Barberos[id]))*(INDEX(Jornadas[comision_barberos],1)/100)))</f>
        <v/>
      </c>
      <c r="U464" s="20" t="str" cm="1">
        <f t="array" ref="U464">IF(ISERROR(INDEX(Jornadas[id],ROW()-5)),"",SUMIFS(Cortes[propina],Cortes[id_jornada],INDEX(Jornadas[id],ROW()-5),Cortes[id_barbero],LOOKUP($S$4,Barberos[nombre],Barberos[id])))</f>
        <v/>
      </c>
      <c r="V464" s="20" t="str" cm="1">
        <f t="array" ref="V464">IF(ISERROR(INDEX(Jornadas[id],ROW()-5)),"",SUMIFS(Adelantos[importe],Adelantos[id_jornada],INDEX(Jornadas[id],ROW()-5),Adelantos[id_barbero],LOOKUP($S$4,Barberos[nombre],Barberos[id])))</f>
        <v/>
      </c>
      <c r="W464" s="20" t="str" cm="1">
        <f t="array" ref="W464">IF(ISERROR(INDEX(Jornadas[id],ROW()-5)),"",T464+U464-V464)</f>
        <v/>
      </c>
      <c r="X464" s="1" t="str" cm="1">
        <f t="array" ref="X464">IF(ISERROR(INDEX(Jornadas[id],ROW()-5)),"",COUNTIFS(_Cortes!$C:$C,INDEX(Jornadas[id],ROW()-5),_Cortes!$B:$B,LOOKUP($X$4,_Barberos!$B:$B,_Barberos!$A:$A)))</f>
        <v/>
      </c>
      <c r="Y464" s="20" t="str" cm="1">
        <f t="array" ref="Y464">IF(ISERROR(INDEX(Jornadas[id],ROW()-5)),"",INT(SUMIFS(Cortes[importe],Cortes[id_jornada],INDEX(Jornadas[id],ROW()-5),Cortes[id_barbero],LOOKUP($X$4,Barberos[nombre],Barberos[id]))*(INDEX(Jornadas[comision_barberos],1)/100)))</f>
        <v/>
      </c>
      <c r="Z464" s="20" t="str" cm="1">
        <f t="array" ref="Z464">IF(ISERROR(INDEX(Jornadas[id],ROW()-5)),"",SUMIFS(Cortes[propina],Cortes[id_jornada],INDEX(Jornadas[id],ROW()-5),Cortes[id_barbero],LOOKUP($X$4,Barberos[nombre],Barberos[id])))</f>
        <v/>
      </c>
      <c r="AA464" s="20" t="str" cm="1">
        <f t="array" ref="AA464">IF(ISERROR(INDEX(Jornadas[id],ROW()-5)),"",SUMIFS(Adelantos[importe],Adelantos[id_jornada],INDEX(Jornadas[id],ROW()-5),Adelantos[id_barbero],LOOKUP($X$4,Barberos[nombre],Barberos[id])))</f>
        <v/>
      </c>
      <c r="AB464" s="20" t="str" cm="1">
        <f t="array" ref="AB464">IF(ISERROR(INDEX(Jornadas[id],ROW()-5)),"",Y464+Z464-AA464)</f>
        <v/>
      </c>
      <c r="AC464" s="1" t="str" cm="1">
        <f t="array" ref="AC464">IF(ISERROR(INDEX(Jornadas[id],ROW()-5)),"",COUNTIFS(_Cortes!$C:$C,INDEX(Jornadas[id],ROW()-5),_Cortes!$B:$B,LOOKUP($AC$4,_Barberos!$B:$B,_Barberos!$A:$A)))</f>
        <v/>
      </c>
      <c r="AD464" s="20" t="str" cm="1">
        <f t="array" ref="AD464">IF(ISERROR(INDEX(Jornadas[id],ROW()-5)),"",INT(SUMIFS(Cortes[importe],Cortes[id_jornada],INDEX(Jornadas[id],ROW()-5),Cortes[id_barbero],LOOKUP($AC$4,Barberos[nombre],Barberos[id]))*(INDEX(Jornadas[comision_barberos],1)/100)))</f>
        <v/>
      </c>
      <c r="AE464" s="20" t="str" cm="1">
        <f t="array" ref="AE464">IF(ISERROR(INDEX(Jornadas[id],ROW()-5)),"",SUMIFS(Cortes[propina],Cortes[id_jornada],INDEX(Jornadas[id],ROW()-5),Cortes[id_barbero],LOOKUP($AC$4,Barberos[nombre],Barberos[id])))</f>
        <v/>
      </c>
      <c r="AF464" s="20" t="str" cm="1">
        <f t="array" ref="AF464">IF(ISERROR(INDEX(Jornadas[id],ROW()-5)),"",SUMIFS(Adelantos[importe],Adelantos[id_jornada],INDEX(Jornadas[id],ROW()-5),Adelantos[id_barbero],LOOKUP($AC$4,Barberos[nombre],Barberos[id])))</f>
        <v/>
      </c>
      <c r="AG464" s="20" t="str" cm="1">
        <f t="array" ref="AG464">IF(ISERROR(INDEX(Jornadas[id],ROW()-5)),"",AD464+AE464-AF464)</f>
        <v/>
      </c>
      <c r="AH464" s="1" t="str" cm="1">
        <f t="array" ref="AH464">IF(ISERROR(INDEX(Jornadas[id],ROW()-5)),"",COUNTIFS(_Cortes!$C:$C,INDEX(Jornadas[id],ROW()-5),_Cortes!$B:$B,LOOKUP($AH$4,_Barberos!$B:$B,_Barberos!$A:$A)))</f>
        <v/>
      </c>
      <c r="AI464" s="20" t="str" cm="1">
        <f t="array" ref="AI464">IF(ISERROR(INDEX(Jornadas[id],ROW()-5)),"",INT(SUMIFS(Cortes[importe],Cortes[id_jornada],INDEX(Jornadas[id],ROW()-5),Cortes[id_barbero],LOOKUP($AH$4,Barberos[nombre],Barberos[id]))*(INDEX(Jornadas[comision_barberos],1)/100)))</f>
        <v/>
      </c>
      <c r="AJ464" s="20" t="str" cm="1">
        <f t="array" ref="AJ464">IF(ISERROR(INDEX(Jornadas[id],ROW()-5)),"",SUMIFS(Cortes[propina],Cortes[id_jornada],INDEX(Jornadas[id],ROW()-5),Cortes[id_barbero],LOOKUP($AH$4,Barberos[nombre],Barberos[id])))</f>
        <v/>
      </c>
      <c r="AK464" s="20" t="str" cm="1">
        <f t="array" ref="AK464">IF(ISERROR(INDEX(Jornadas[id],ROW()-5)),"",SUMIFS(Adelantos[importe],Adelantos[id_jornada],INDEX(Jornadas[id],ROW()-5),Adelantos[id_barbero],LOOKUP($AH$4,Barberos[nombre],Barberos[id])))</f>
        <v/>
      </c>
      <c r="AL464" s="20" t="str" cm="1">
        <f t="array" ref="AL464">IF(ISERROR(INDEX(Jornadas[id],ROW()-5)),"",AI464+AJ464-AK464)</f>
        <v/>
      </c>
      <c r="AM464" s="1" t="str" cm="1">
        <f t="array" ref="AM464">IF(ISERROR(INDEX(Jornadas[id],ROW()-5)),"",COUNTIFS(_Cortes!$C:$C,INDEX(Jornadas[id],ROW()-5),_Cortes!$B:$B,LOOKUP($AM$4,_Barberos!$B:$B,_Barberos!$A:$A)))</f>
        <v/>
      </c>
      <c r="AN464" s="20" t="str" cm="1">
        <f t="array" ref="AN464">IF(ISERROR(INDEX(Jornadas[id],ROW()-5)),"",INT(SUMIFS(Cortes[importe],Cortes[id_jornada],INDEX(Jornadas[id],ROW()-5),Cortes[id_barbero],LOOKUP($AM$4,Barberos[nombre],Barberos[id]))*(INDEX(Jornadas[comision_barberos],1)/100)))</f>
        <v/>
      </c>
      <c r="AO464" s="20" t="str" cm="1">
        <f t="array" ref="AO464">IF(ISERROR(INDEX(Jornadas[id],ROW()-5)),"",SUMIFS(Cortes[propina],Cortes[id_jornada],INDEX(Jornadas[id],ROW()-5),Cortes[id_barbero],LOOKUP($AM$4,Barberos[nombre],Barberos[id])))</f>
        <v/>
      </c>
      <c r="AP464" s="20" t="str" cm="1">
        <f t="array" ref="AP464">IF(ISERROR(INDEX(Jornadas[id],ROW()-5)),"",SUMIFS(Adelantos[importe],Adelantos[id_jornada],INDEX(Jornadas[id],ROW()-5),Adelantos[id_barbero],LOOKUP($AM$4,Barberos[nombre],Barberos[id])))</f>
        <v/>
      </c>
      <c r="AQ464" s="20" t="str" cm="1">
        <f t="array" ref="AQ464">IF(ISERROR(INDEX(Jornadas[id],ROW()-5)),"",AN464+AO464-AP464)</f>
        <v/>
      </c>
      <c r="AR464" s="1" t="str" cm="1">
        <f t="array" ref="AR464">IF(ISERROR(INDEX(Jornadas[id],ROW()-5)),"",COUNTIFS(_Cortes!$C:$C,INDEX(Jornadas[id],ROW()-5),_Cortes!$B:$B,LOOKUP($AR$4,_Barberos!$B:$B,_Barberos!$A:$A)))</f>
        <v/>
      </c>
      <c r="AS464" s="20" t="str" cm="1">
        <f t="array" ref="AS464">IF(ISERROR(INDEX(Jornadas[id],ROW()-5)),"",INT(SUMIFS(Cortes[importe],Cortes[id_jornada],INDEX(Jornadas[id],ROW()-5),Cortes[id_barbero],LOOKUP($AR$4,Barberos[nombre],Barberos[id]))*(INDEX(Jornadas[comision_barberos],1)/100)))</f>
        <v/>
      </c>
      <c r="AT464" s="20" t="str" cm="1">
        <f t="array" ref="AT464">IF(ISERROR(INDEX(Jornadas[id],ROW()-5)),"",SUMIFS(Cortes[propina],Cortes[id_jornada],INDEX(Jornadas[id],ROW()-5),Cortes[id_barbero],LOOKUP($AR$4,Barberos[nombre],Barberos[id])))</f>
        <v/>
      </c>
      <c r="AU464" s="20" t="str" cm="1">
        <f t="array" ref="AU464">IF(ISERROR(INDEX(Jornadas[id],ROW()-5)),"",SUMIFS(Adelantos[importe],Adelantos[id_jornada],INDEX(Jornadas[id],ROW()-5),Adelantos[id_barbero],LOOKUP($AR$4,Barberos[nombre],Barberos[id])))</f>
        <v/>
      </c>
      <c r="AV464" s="20" t="str" cm="1">
        <f t="array" ref="AV464">IF(ISERROR(INDEX(Jornadas[id],ROW()-5)),"",AS464+AT464-AU464)</f>
        <v/>
      </c>
    </row>
    <row r="465" spans="1:48" ht="15" hidden="1" customHeight="1" x14ac:dyDescent="0.3">
      <c r="A465" s="51" t="str">
        <f t="shared" si="7"/>
        <v/>
      </c>
      <c r="B465" s="52"/>
      <c r="C465" s="36" t="str" cm="1">
        <f t="array" ref="C465">IF(ISERROR(INDEX(Jornadas[id],ROW()-5)),"",INDEX(Jornadas[fecha],ROW()-5))</f>
        <v/>
      </c>
      <c r="D465" s="2" t="str" cm="1">
        <f t="array" ref="D465">IF(ISERROR(INDEX(Jornadas[id],ROW()-5)),"",COUNTIFS(_Cortes!$C:$C,INDEX(Jornadas[id],ROW()-5),_Cortes!$B:$B,LOOKUP($D$4,_Barberos!$B:$B,_Barberos!$A:$A)))</f>
        <v/>
      </c>
      <c r="E465" s="21" t="str" cm="1">
        <f t="array" ref="E465">IF(ISERROR(INDEX(Jornadas[id],ROW()-5)),"",INT(SUMIFS(Cortes[importe],Cortes[id_jornada],INDEX(Jornadas[id],ROW()-5),Cortes[id_barbero],LOOKUP($D$4,Barberos[nombre],Barberos[id]))*(INDEX(Jornadas[comision_barberos],1)/100)))</f>
        <v/>
      </c>
      <c r="F465" s="21" t="str" cm="1">
        <f t="array" ref="F465">IF(ISERROR(INDEX(Jornadas[id],ROW()-5)),"",SUMIFS(Cortes[propina],Cortes[id_jornada],INDEX(Jornadas[id],ROW()-5),Cortes[id_barbero],LOOKUP($D$4,Barberos[nombre],Barberos[id])))</f>
        <v/>
      </c>
      <c r="G465" s="21" t="str" cm="1">
        <f t="array" ref="G465">IF(ISERROR(INDEX(Jornadas[id],ROW()-5)),"",SUMIFS(Adelantos[importe],Adelantos[id_jornada],INDEX(Jornadas[id],ROW()-5),Adelantos[id_barbero],LOOKUP($D$4,Barberos[nombre],Barberos[id])))</f>
        <v/>
      </c>
      <c r="H465" s="21" t="str" cm="1">
        <f t="array" ref="H465">IF(ISERROR(INDEX(Jornadas[id],ROW()-5)),"",E465+F465-G465)</f>
        <v/>
      </c>
      <c r="I465" s="2" t="str" cm="1">
        <f t="array" ref="I465">IF(ISERROR(INDEX(Jornadas[id],ROW()-5)),"",COUNTIFS(_Cortes!$C:$C,INDEX(Jornadas[id],ROW()-5),_Cortes!$B:$B,LOOKUP($I$4,_Barberos!$B:$B,_Barberos!$A:$A)))</f>
        <v/>
      </c>
      <c r="J465" s="21" t="str" cm="1">
        <f t="array" ref="J465">IF(ISERROR(INDEX(Jornadas[id],ROW()-5)),"",INT(SUMIFS(Cortes[importe],Cortes[id_jornada],INDEX(Jornadas[id],ROW()-5),Cortes[id_barbero],LOOKUP($I$4,Barberos[nombre],Barberos[id]))*(INDEX(Jornadas[comision_barberos],1)/100)))</f>
        <v/>
      </c>
      <c r="K465" s="21" t="str" cm="1">
        <f t="array" ref="K465">IF(ISERROR(INDEX(Jornadas[id],ROW()-5)),"",SUMIFS(Cortes[propina],Cortes[id_jornada],INDEX(Jornadas[id],ROW()-5),Cortes[id_barbero],LOOKUP($I$4,Barberos[nombre],Barberos[id])))</f>
        <v/>
      </c>
      <c r="L465" s="21" t="str" cm="1">
        <f t="array" ref="L465">IF(ISERROR(INDEX(Jornadas[id],ROW()-5)),"",SUMIFS(Adelantos[importe],Adelantos[id_jornada],INDEX(Jornadas[id],ROW()-5),Adelantos[id_barbero],LOOKUP($I$4,Barberos[nombre],Barberos[id])))</f>
        <v/>
      </c>
      <c r="M465" s="21" t="str" cm="1">
        <f t="array" ref="M465">IF(ISERROR(INDEX(Jornadas[id],ROW()-5)),"",J465+K465-L465)</f>
        <v/>
      </c>
      <c r="N465" s="2" t="str" cm="1">
        <f t="array" ref="N465">IF(ISERROR(INDEX(Jornadas[id],ROW()-5)),"",COUNTIFS(_Cortes!$C:$C,INDEX(Jornadas[id],ROW()-5),_Cortes!$B:$B,LOOKUP($N$4,_Barberos!$B:$B,_Barberos!$A:$A)))</f>
        <v/>
      </c>
      <c r="O465" s="21" t="str" cm="1">
        <f t="array" ref="O465">IF(ISERROR(INDEX(Jornadas[id],ROW()-5)),"",INT(SUMIFS(Cortes[importe],Cortes[id_jornada],INDEX(Jornadas[id],ROW()-5),Cortes[id_barbero],LOOKUP($N$4,Barberos[nombre],Barberos[id]))*(INDEX(Jornadas[comision_barberos],1)/100)))</f>
        <v/>
      </c>
      <c r="P465" s="21" t="str" cm="1">
        <f t="array" ref="P465">IF(ISERROR(INDEX(Jornadas[id],ROW()-5)),"",SUMIFS(Cortes[propina],Cortes[id_jornada],INDEX(Jornadas[id],ROW()-5),Cortes[id_barbero],LOOKUP($N$4,Barberos[nombre],Barberos[id])))</f>
        <v/>
      </c>
      <c r="Q465" s="21" t="str" cm="1">
        <f t="array" ref="Q465">IF(ISERROR(INDEX(Jornadas[id],ROW()-5)),"",SUMIFS(Adelantos[importe],Adelantos[id_jornada],INDEX(Jornadas[id],ROW()-5),Adelantos[id_barbero],LOOKUP($N$4,Barberos[nombre],Barberos[id])))</f>
        <v/>
      </c>
      <c r="R465" s="21" t="str" cm="1">
        <f t="array" ref="R465">IF(ISERROR(INDEX(Jornadas[id],ROW()-5)),"",O465+P465-Q465)</f>
        <v/>
      </c>
      <c r="S465" s="2" t="str" cm="1">
        <f t="array" ref="S465">IF(ISERROR(INDEX(Jornadas[id],ROW()-5)),"",COUNTIFS(_Cortes!$C:$C,INDEX(Jornadas[id],ROW()-5),_Cortes!$B:$B,LOOKUP($S$4,_Barberos!$B:$B,_Barberos!$A:$A)))</f>
        <v/>
      </c>
      <c r="T465" s="21" t="str" cm="1">
        <f t="array" ref="T465">IF(ISERROR(INDEX(Jornadas[id],ROW()-5)),"",INT(SUMIFS(Cortes[importe],Cortes[id_jornada],INDEX(Jornadas[id],ROW()-5),Cortes[id_barbero],LOOKUP($S$4,Barberos[nombre],Barberos[id]))*(INDEX(Jornadas[comision_barberos],1)/100)))</f>
        <v/>
      </c>
      <c r="U465" s="21" t="str" cm="1">
        <f t="array" ref="U465">IF(ISERROR(INDEX(Jornadas[id],ROW()-5)),"",SUMIFS(Cortes[propina],Cortes[id_jornada],INDEX(Jornadas[id],ROW()-5),Cortes[id_barbero],LOOKUP($S$4,Barberos[nombre],Barberos[id])))</f>
        <v/>
      </c>
      <c r="V465" s="21" t="str" cm="1">
        <f t="array" ref="V465">IF(ISERROR(INDEX(Jornadas[id],ROW()-5)),"",SUMIFS(Adelantos[importe],Adelantos[id_jornada],INDEX(Jornadas[id],ROW()-5),Adelantos[id_barbero],LOOKUP($S$4,Barberos[nombre],Barberos[id])))</f>
        <v/>
      </c>
      <c r="W465" s="21" t="str" cm="1">
        <f t="array" ref="W465">IF(ISERROR(INDEX(Jornadas[id],ROW()-5)),"",T465+U465-V465)</f>
        <v/>
      </c>
      <c r="X465" s="2" t="str" cm="1">
        <f t="array" ref="X465">IF(ISERROR(INDEX(Jornadas[id],ROW()-5)),"",COUNTIFS(_Cortes!$C:$C,INDEX(Jornadas[id],ROW()-5),_Cortes!$B:$B,LOOKUP($X$4,_Barberos!$B:$B,_Barberos!$A:$A)))</f>
        <v/>
      </c>
      <c r="Y465" s="21" t="str" cm="1">
        <f t="array" ref="Y465">IF(ISERROR(INDEX(Jornadas[id],ROW()-5)),"",INT(SUMIFS(Cortes[importe],Cortes[id_jornada],INDEX(Jornadas[id],ROW()-5),Cortes[id_barbero],LOOKUP($X$4,Barberos[nombre],Barberos[id]))*(INDEX(Jornadas[comision_barberos],1)/100)))</f>
        <v/>
      </c>
      <c r="Z465" s="21" t="str" cm="1">
        <f t="array" ref="Z465">IF(ISERROR(INDEX(Jornadas[id],ROW()-5)),"",SUMIFS(Cortes[propina],Cortes[id_jornada],INDEX(Jornadas[id],ROW()-5),Cortes[id_barbero],LOOKUP($X$4,Barberos[nombre],Barberos[id])))</f>
        <v/>
      </c>
      <c r="AA465" s="21" t="str" cm="1">
        <f t="array" ref="AA465">IF(ISERROR(INDEX(Jornadas[id],ROW()-5)),"",SUMIFS(Adelantos[importe],Adelantos[id_jornada],INDEX(Jornadas[id],ROW()-5),Adelantos[id_barbero],LOOKUP($X$4,Barberos[nombre],Barberos[id])))</f>
        <v/>
      </c>
      <c r="AB465" s="21" t="str" cm="1">
        <f t="array" ref="AB465">IF(ISERROR(INDEX(Jornadas[id],ROW()-5)),"",Y465+Z465-AA465)</f>
        <v/>
      </c>
      <c r="AC465" s="2" t="str" cm="1">
        <f t="array" ref="AC465">IF(ISERROR(INDEX(Jornadas[id],ROW()-5)),"",COUNTIFS(_Cortes!$C:$C,INDEX(Jornadas[id],ROW()-5),_Cortes!$B:$B,LOOKUP($AC$4,_Barberos!$B:$B,_Barberos!$A:$A)))</f>
        <v/>
      </c>
      <c r="AD465" s="21" t="str" cm="1">
        <f t="array" ref="AD465">IF(ISERROR(INDEX(Jornadas[id],ROW()-5)),"",INT(SUMIFS(Cortes[importe],Cortes[id_jornada],INDEX(Jornadas[id],ROW()-5),Cortes[id_barbero],LOOKUP($AC$4,Barberos[nombre],Barberos[id]))*(INDEX(Jornadas[comision_barberos],1)/100)))</f>
        <v/>
      </c>
      <c r="AE465" s="21" t="str" cm="1">
        <f t="array" ref="AE465">IF(ISERROR(INDEX(Jornadas[id],ROW()-5)),"",SUMIFS(Cortes[propina],Cortes[id_jornada],INDEX(Jornadas[id],ROW()-5),Cortes[id_barbero],LOOKUP($AC$4,Barberos[nombre],Barberos[id])))</f>
        <v/>
      </c>
      <c r="AF465" s="21" t="str" cm="1">
        <f t="array" ref="AF465">IF(ISERROR(INDEX(Jornadas[id],ROW()-5)),"",SUMIFS(Adelantos[importe],Adelantos[id_jornada],INDEX(Jornadas[id],ROW()-5),Adelantos[id_barbero],LOOKUP($AC$4,Barberos[nombre],Barberos[id])))</f>
        <v/>
      </c>
      <c r="AG465" s="21" t="str" cm="1">
        <f t="array" ref="AG465">IF(ISERROR(INDEX(Jornadas[id],ROW()-5)),"",AD465+AE465-AF465)</f>
        <v/>
      </c>
      <c r="AH465" s="2" t="str" cm="1">
        <f t="array" ref="AH465">IF(ISERROR(INDEX(Jornadas[id],ROW()-5)),"",COUNTIFS(_Cortes!$C:$C,INDEX(Jornadas[id],ROW()-5),_Cortes!$B:$B,LOOKUP($AH$4,_Barberos!$B:$B,_Barberos!$A:$A)))</f>
        <v/>
      </c>
      <c r="AI465" s="21" t="str" cm="1">
        <f t="array" ref="AI465">IF(ISERROR(INDEX(Jornadas[id],ROW()-5)),"",INT(SUMIFS(Cortes[importe],Cortes[id_jornada],INDEX(Jornadas[id],ROW()-5),Cortes[id_barbero],LOOKUP($AH$4,Barberos[nombre],Barberos[id]))*(INDEX(Jornadas[comision_barberos],1)/100)))</f>
        <v/>
      </c>
      <c r="AJ465" s="21" t="str" cm="1">
        <f t="array" ref="AJ465">IF(ISERROR(INDEX(Jornadas[id],ROW()-5)),"",SUMIFS(Cortes[propina],Cortes[id_jornada],INDEX(Jornadas[id],ROW()-5),Cortes[id_barbero],LOOKUP($AH$4,Barberos[nombre],Barberos[id])))</f>
        <v/>
      </c>
      <c r="AK465" s="21" t="str" cm="1">
        <f t="array" ref="AK465">IF(ISERROR(INDEX(Jornadas[id],ROW()-5)),"",SUMIFS(Adelantos[importe],Adelantos[id_jornada],INDEX(Jornadas[id],ROW()-5),Adelantos[id_barbero],LOOKUP($AH$4,Barberos[nombre],Barberos[id])))</f>
        <v/>
      </c>
      <c r="AL465" s="21" t="str" cm="1">
        <f t="array" ref="AL465">IF(ISERROR(INDEX(Jornadas[id],ROW()-5)),"",AI465+AJ465-AK465)</f>
        <v/>
      </c>
      <c r="AM465" s="2" t="str" cm="1">
        <f t="array" ref="AM465">IF(ISERROR(INDEX(Jornadas[id],ROW()-5)),"",COUNTIFS(_Cortes!$C:$C,INDEX(Jornadas[id],ROW()-5),_Cortes!$B:$B,LOOKUP($AM$4,_Barberos!$B:$B,_Barberos!$A:$A)))</f>
        <v/>
      </c>
      <c r="AN465" s="21" t="str" cm="1">
        <f t="array" ref="AN465">IF(ISERROR(INDEX(Jornadas[id],ROW()-5)),"",INT(SUMIFS(Cortes[importe],Cortes[id_jornada],INDEX(Jornadas[id],ROW()-5),Cortes[id_barbero],LOOKUP($AM$4,Barberos[nombre],Barberos[id]))*(INDEX(Jornadas[comision_barberos],1)/100)))</f>
        <v/>
      </c>
      <c r="AO465" s="21" t="str" cm="1">
        <f t="array" ref="AO465">IF(ISERROR(INDEX(Jornadas[id],ROW()-5)),"",SUMIFS(Cortes[propina],Cortes[id_jornada],INDEX(Jornadas[id],ROW()-5),Cortes[id_barbero],LOOKUP($AM$4,Barberos[nombre],Barberos[id])))</f>
        <v/>
      </c>
      <c r="AP465" s="21" t="str" cm="1">
        <f t="array" ref="AP465">IF(ISERROR(INDEX(Jornadas[id],ROW()-5)),"",SUMIFS(Adelantos[importe],Adelantos[id_jornada],INDEX(Jornadas[id],ROW()-5),Adelantos[id_barbero],LOOKUP($AM$4,Barberos[nombre],Barberos[id])))</f>
        <v/>
      </c>
      <c r="AQ465" s="21" t="str" cm="1">
        <f t="array" ref="AQ465">IF(ISERROR(INDEX(Jornadas[id],ROW()-5)),"",AN465+AO465-AP465)</f>
        <v/>
      </c>
      <c r="AR465" s="2" t="str" cm="1">
        <f t="array" ref="AR465">IF(ISERROR(INDEX(Jornadas[id],ROW()-5)),"",COUNTIFS(_Cortes!$C:$C,INDEX(Jornadas[id],ROW()-5),_Cortes!$B:$B,LOOKUP($AR$4,_Barberos!$B:$B,_Barberos!$A:$A)))</f>
        <v/>
      </c>
      <c r="AS465" s="21" t="str" cm="1">
        <f t="array" ref="AS465">IF(ISERROR(INDEX(Jornadas[id],ROW()-5)),"",INT(SUMIFS(Cortes[importe],Cortes[id_jornada],INDEX(Jornadas[id],ROW()-5),Cortes[id_barbero],LOOKUP($AR$4,Barberos[nombre],Barberos[id]))*(INDEX(Jornadas[comision_barberos],1)/100)))</f>
        <v/>
      </c>
      <c r="AT465" s="21" t="str" cm="1">
        <f t="array" ref="AT465">IF(ISERROR(INDEX(Jornadas[id],ROW()-5)),"",SUMIFS(Cortes[propina],Cortes[id_jornada],INDEX(Jornadas[id],ROW()-5),Cortes[id_barbero],LOOKUP($AR$4,Barberos[nombre],Barberos[id])))</f>
        <v/>
      </c>
      <c r="AU465" s="21" t="str" cm="1">
        <f t="array" ref="AU465">IF(ISERROR(INDEX(Jornadas[id],ROW()-5)),"",SUMIFS(Adelantos[importe],Adelantos[id_jornada],INDEX(Jornadas[id],ROW()-5),Adelantos[id_barbero],LOOKUP($AR$4,Barberos[nombre],Barberos[id])))</f>
        <v/>
      </c>
      <c r="AV465" s="21" t="str" cm="1">
        <f t="array" ref="AV465">IF(ISERROR(INDEX(Jornadas[id],ROW()-5)),"",AS465+AT465-AU465)</f>
        <v/>
      </c>
    </row>
    <row r="466" spans="1:48" ht="15" hidden="1" customHeight="1" x14ac:dyDescent="0.3">
      <c r="A466" s="53" t="str">
        <f t="shared" si="7"/>
        <v/>
      </c>
      <c r="B466" s="54"/>
      <c r="C466" s="38" t="str" cm="1">
        <f t="array" ref="C466">IF(ISERROR(INDEX(Jornadas[id],ROW()-5)),"",INDEX(Jornadas[fecha],ROW()-5))</f>
        <v/>
      </c>
      <c r="D466" s="1" t="str" cm="1">
        <f t="array" ref="D466">IF(ISERROR(INDEX(Jornadas[id],ROW()-5)),"",COUNTIFS(_Cortes!$C:$C,INDEX(Jornadas[id],ROW()-5),_Cortes!$B:$B,LOOKUP($D$4,_Barberos!$B:$B,_Barberos!$A:$A)))</f>
        <v/>
      </c>
      <c r="E466" s="20" t="str" cm="1">
        <f t="array" ref="E466">IF(ISERROR(INDEX(Jornadas[id],ROW()-5)),"",INT(SUMIFS(Cortes[importe],Cortes[id_jornada],INDEX(Jornadas[id],ROW()-5),Cortes[id_barbero],LOOKUP($D$4,Barberos[nombre],Barberos[id]))*(INDEX(Jornadas[comision_barberos],1)/100)))</f>
        <v/>
      </c>
      <c r="F466" s="20" t="str" cm="1">
        <f t="array" ref="F466">IF(ISERROR(INDEX(Jornadas[id],ROW()-5)),"",SUMIFS(Cortes[propina],Cortes[id_jornada],INDEX(Jornadas[id],ROW()-5),Cortes[id_barbero],LOOKUP($D$4,Barberos[nombre],Barberos[id])))</f>
        <v/>
      </c>
      <c r="G466" s="20" t="str" cm="1">
        <f t="array" ref="G466">IF(ISERROR(INDEX(Jornadas[id],ROW()-5)),"",SUMIFS(Adelantos[importe],Adelantos[id_jornada],INDEX(Jornadas[id],ROW()-5),Adelantos[id_barbero],LOOKUP($D$4,Barberos[nombre],Barberos[id])))</f>
        <v/>
      </c>
      <c r="H466" s="20" t="str" cm="1">
        <f t="array" ref="H466">IF(ISERROR(INDEX(Jornadas[id],ROW()-5)),"",E466+F466-G466)</f>
        <v/>
      </c>
      <c r="I466" s="1" t="str" cm="1">
        <f t="array" ref="I466">IF(ISERROR(INDEX(Jornadas[id],ROW()-5)),"",COUNTIFS(_Cortes!$C:$C,INDEX(Jornadas[id],ROW()-5),_Cortes!$B:$B,LOOKUP($I$4,_Barberos!$B:$B,_Barberos!$A:$A)))</f>
        <v/>
      </c>
      <c r="J466" s="20" t="str" cm="1">
        <f t="array" ref="J466">IF(ISERROR(INDEX(Jornadas[id],ROW()-5)),"",INT(SUMIFS(Cortes[importe],Cortes[id_jornada],INDEX(Jornadas[id],ROW()-5),Cortes[id_barbero],LOOKUP($I$4,Barberos[nombre],Barberos[id]))*(INDEX(Jornadas[comision_barberos],1)/100)))</f>
        <v/>
      </c>
      <c r="K466" s="20" t="str" cm="1">
        <f t="array" ref="K466">IF(ISERROR(INDEX(Jornadas[id],ROW()-5)),"",SUMIFS(Cortes[propina],Cortes[id_jornada],INDEX(Jornadas[id],ROW()-5),Cortes[id_barbero],LOOKUP($I$4,Barberos[nombre],Barberos[id])))</f>
        <v/>
      </c>
      <c r="L466" s="20" t="str" cm="1">
        <f t="array" ref="L466">IF(ISERROR(INDEX(Jornadas[id],ROW()-5)),"",SUMIFS(Adelantos[importe],Adelantos[id_jornada],INDEX(Jornadas[id],ROW()-5),Adelantos[id_barbero],LOOKUP($I$4,Barberos[nombre],Barberos[id])))</f>
        <v/>
      </c>
      <c r="M466" s="20" t="str" cm="1">
        <f t="array" ref="M466">IF(ISERROR(INDEX(Jornadas[id],ROW()-5)),"",J466+K466-L466)</f>
        <v/>
      </c>
      <c r="N466" s="1" t="str" cm="1">
        <f t="array" ref="N466">IF(ISERROR(INDEX(Jornadas[id],ROW()-5)),"",COUNTIFS(_Cortes!$C:$C,INDEX(Jornadas[id],ROW()-5),_Cortes!$B:$B,LOOKUP($N$4,_Barberos!$B:$B,_Barberos!$A:$A)))</f>
        <v/>
      </c>
      <c r="O466" s="20" t="str" cm="1">
        <f t="array" ref="O466">IF(ISERROR(INDEX(Jornadas[id],ROW()-5)),"",INT(SUMIFS(Cortes[importe],Cortes[id_jornada],INDEX(Jornadas[id],ROW()-5),Cortes[id_barbero],LOOKUP($N$4,Barberos[nombre],Barberos[id]))*(INDEX(Jornadas[comision_barberos],1)/100)))</f>
        <v/>
      </c>
      <c r="P466" s="20" t="str" cm="1">
        <f t="array" ref="P466">IF(ISERROR(INDEX(Jornadas[id],ROW()-5)),"",SUMIFS(Cortes[propina],Cortes[id_jornada],INDEX(Jornadas[id],ROW()-5),Cortes[id_barbero],LOOKUP($N$4,Barberos[nombre],Barberos[id])))</f>
        <v/>
      </c>
      <c r="Q466" s="20" t="str" cm="1">
        <f t="array" ref="Q466">IF(ISERROR(INDEX(Jornadas[id],ROW()-5)),"",SUMIFS(Adelantos[importe],Adelantos[id_jornada],INDEX(Jornadas[id],ROW()-5),Adelantos[id_barbero],LOOKUP($N$4,Barberos[nombre],Barberos[id])))</f>
        <v/>
      </c>
      <c r="R466" s="20" t="str" cm="1">
        <f t="array" ref="R466">IF(ISERROR(INDEX(Jornadas[id],ROW()-5)),"",O466+P466-Q466)</f>
        <v/>
      </c>
      <c r="S466" s="1" t="str" cm="1">
        <f t="array" ref="S466">IF(ISERROR(INDEX(Jornadas[id],ROW()-5)),"",COUNTIFS(_Cortes!$C:$C,INDEX(Jornadas[id],ROW()-5),_Cortes!$B:$B,LOOKUP($S$4,_Barberos!$B:$B,_Barberos!$A:$A)))</f>
        <v/>
      </c>
      <c r="T466" s="20" t="str" cm="1">
        <f t="array" ref="T466">IF(ISERROR(INDEX(Jornadas[id],ROW()-5)),"",INT(SUMIFS(Cortes[importe],Cortes[id_jornada],INDEX(Jornadas[id],ROW()-5),Cortes[id_barbero],LOOKUP($S$4,Barberos[nombre],Barberos[id]))*(INDEX(Jornadas[comision_barberos],1)/100)))</f>
        <v/>
      </c>
      <c r="U466" s="20" t="str" cm="1">
        <f t="array" ref="U466">IF(ISERROR(INDEX(Jornadas[id],ROW()-5)),"",SUMIFS(Cortes[propina],Cortes[id_jornada],INDEX(Jornadas[id],ROW()-5),Cortes[id_barbero],LOOKUP($S$4,Barberos[nombre],Barberos[id])))</f>
        <v/>
      </c>
      <c r="V466" s="20" t="str" cm="1">
        <f t="array" ref="V466">IF(ISERROR(INDEX(Jornadas[id],ROW()-5)),"",SUMIFS(Adelantos[importe],Adelantos[id_jornada],INDEX(Jornadas[id],ROW()-5),Adelantos[id_barbero],LOOKUP($S$4,Barberos[nombre],Barberos[id])))</f>
        <v/>
      </c>
      <c r="W466" s="20" t="str" cm="1">
        <f t="array" ref="W466">IF(ISERROR(INDEX(Jornadas[id],ROW()-5)),"",T466+U466-V466)</f>
        <v/>
      </c>
      <c r="X466" s="1" t="str" cm="1">
        <f t="array" ref="X466">IF(ISERROR(INDEX(Jornadas[id],ROW()-5)),"",COUNTIFS(_Cortes!$C:$C,INDEX(Jornadas[id],ROW()-5),_Cortes!$B:$B,LOOKUP($X$4,_Barberos!$B:$B,_Barberos!$A:$A)))</f>
        <v/>
      </c>
      <c r="Y466" s="20" t="str" cm="1">
        <f t="array" ref="Y466">IF(ISERROR(INDEX(Jornadas[id],ROW()-5)),"",INT(SUMIFS(Cortes[importe],Cortes[id_jornada],INDEX(Jornadas[id],ROW()-5),Cortes[id_barbero],LOOKUP($X$4,Barberos[nombre],Barberos[id]))*(INDEX(Jornadas[comision_barberos],1)/100)))</f>
        <v/>
      </c>
      <c r="Z466" s="20" t="str" cm="1">
        <f t="array" ref="Z466">IF(ISERROR(INDEX(Jornadas[id],ROW()-5)),"",SUMIFS(Cortes[propina],Cortes[id_jornada],INDEX(Jornadas[id],ROW()-5),Cortes[id_barbero],LOOKUP($X$4,Barberos[nombre],Barberos[id])))</f>
        <v/>
      </c>
      <c r="AA466" s="20" t="str" cm="1">
        <f t="array" ref="AA466">IF(ISERROR(INDEX(Jornadas[id],ROW()-5)),"",SUMIFS(Adelantos[importe],Adelantos[id_jornada],INDEX(Jornadas[id],ROW()-5),Adelantos[id_barbero],LOOKUP($X$4,Barberos[nombre],Barberos[id])))</f>
        <v/>
      </c>
      <c r="AB466" s="20" t="str" cm="1">
        <f t="array" ref="AB466">IF(ISERROR(INDEX(Jornadas[id],ROW()-5)),"",Y466+Z466-AA466)</f>
        <v/>
      </c>
      <c r="AC466" s="1" t="str" cm="1">
        <f t="array" ref="AC466">IF(ISERROR(INDEX(Jornadas[id],ROW()-5)),"",COUNTIFS(_Cortes!$C:$C,INDEX(Jornadas[id],ROW()-5),_Cortes!$B:$B,LOOKUP($AC$4,_Barberos!$B:$B,_Barberos!$A:$A)))</f>
        <v/>
      </c>
      <c r="AD466" s="20" t="str" cm="1">
        <f t="array" ref="AD466">IF(ISERROR(INDEX(Jornadas[id],ROW()-5)),"",INT(SUMIFS(Cortes[importe],Cortes[id_jornada],INDEX(Jornadas[id],ROW()-5),Cortes[id_barbero],LOOKUP($AC$4,Barberos[nombre],Barberos[id]))*(INDEX(Jornadas[comision_barberos],1)/100)))</f>
        <v/>
      </c>
      <c r="AE466" s="20" t="str" cm="1">
        <f t="array" ref="AE466">IF(ISERROR(INDEX(Jornadas[id],ROW()-5)),"",SUMIFS(Cortes[propina],Cortes[id_jornada],INDEX(Jornadas[id],ROW()-5),Cortes[id_barbero],LOOKUP($AC$4,Barberos[nombre],Barberos[id])))</f>
        <v/>
      </c>
      <c r="AF466" s="20" t="str" cm="1">
        <f t="array" ref="AF466">IF(ISERROR(INDEX(Jornadas[id],ROW()-5)),"",SUMIFS(Adelantos[importe],Adelantos[id_jornada],INDEX(Jornadas[id],ROW()-5),Adelantos[id_barbero],LOOKUP($AC$4,Barberos[nombre],Barberos[id])))</f>
        <v/>
      </c>
      <c r="AG466" s="20" t="str" cm="1">
        <f t="array" ref="AG466">IF(ISERROR(INDEX(Jornadas[id],ROW()-5)),"",AD466+AE466-AF466)</f>
        <v/>
      </c>
      <c r="AH466" s="1" t="str" cm="1">
        <f t="array" ref="AH466">IF(ISERROR(INDEX(Jornadas[id],ROW()-5)),"",COUNTIFS(_Cortes!$C:$C,INDEX(Jornadas[id],ROW()-5),_Cortes!$B:$B,LOOKUP($AH$4,_Barberos!$B:$B,_Barberos!$A:$A)))</f>
        <v/>
      </c>
      <c r="AI466" s="20" t="str" cm="1">
        <f t="array" ref="AI466">IF(ISERROR(INDEX(Jornadas[id],ROW()-5)),"",INT(SUMIFS(Cortes[importe],Cortes[id_jornada],INDEX(Jornadas[id],ROW()-5),Cortes[id_barbero],LOOKUP($AH$4,Barberos[nombre],Barberos[id]))*(INDEX(Jornadas[comision_barberos],1)/100)))</f>
        <v/>
      </c>
      <c r="AJ466" s="20" t="str" cm="1">
        <f t="array" ref="AJ466">IF(ISERROR(INDEX(Jornadas[id],ROW()-5)),"",SUMIFS(Cortes[propina],Cortes[id_jornada],INDEX(Jornadas[id],ROW()-5),Cortes[id_barbero],LOOKUP($AH$4,Barberos[nombre],Barberos[id])))</f>
        <v/>
      </c>
      <c r="AK466" s="20" t="str" cm="1">
        <f t="array" ref="AK466">IF(ISERROR(INDEX(Jornadas[id],ROW()-5)),"",SUMIFS(Adelantos[importe],Adelantos[id_jornada],INDEX(Jornadas[id],ROW()-5),Adelantos[id_barbero],LOOKUP($AH$4,Barberos[nombre],Barberos[id])))</f>
        <v/>
      </c>
      <c r="AL466" s="20" t="str" cm="1">
        <f t="array" ref="AL466">IF(ISERROR(INDEX(Jornadas[id],ROW()-5)),"",AI466+AJ466-AK466)</f>
        <v/>
      </c>
      <c r="AM466" s="1" t="str" cm="1">
        <f t="array" ref="AM466">IF(ISERROR(INDEX(Jornadas[id],ROW()-5)),"",COUNTIFS(_Cortes!$C:$C,INDEX(Jornadas[id],ROW()-5),_Cortes!$B:$B,LOOKUP($AM$4,_Barberos!$B:$B,_Barberos!$A:$A)))</f>
        <v/>
      </c>
      <c r="AN466" s="20" t="str" cm="1">
        <f t="array" ref="AN466">IF(ISERROR(INDEX(Jornadas[id],ROW()-5)),"",INT(SUMIFS(Cortes[importe],Cortes[id_jornada],INDEX(Jornadas[id],ROW()-5),Cortes[id_barbero],LOOKUP($AM$4,Barberos[nombre],Barberos[id]))*(INDEX(Jornadas[comision_barberos],1)/100)))</f>
        <v/>
      </c>
      <c r="AO466" s="20" t="str" cm="1">
        <f t="array" ref="AO466">IF(ISERROR(INDEX(Jornadas[id],ROW()-5)),"",SUMIFS(Cortes[propina],Cortes[id_jornada],INDEX(Jornadas[id],ROW()-5),Cortes[id_barbero],LOOKUP($AM$4,Barberos[nombre],Barberos[id])))</f>
        <v/>
      </c>
      <c r="AP466" s="20" t="str" cm="1">
        <f t="array" ref="AP466">IF(ISERROR(INDEX(Jornadas[id],ROW()-5)),"",SUMIFS(Adelantos[importe],Adelantos[id_jornada],INDEX(Jornadas[id],ROW()-5),Adelantos[id_barbero],LOOKUP($AM$4,Barberos[nombre],Barberos[id])))</f>
        <v/>
      </c>
      <c r="AQ466" s="20" t="str" cm="1">
        <f t="array" ref="AQ466">IF(ISERROR(INDEX(Jornadas[id],ROW()-5)),"",AN466+AO466-AP466)</f>
        <v/>
      </c>
      <c r="AR466" s="1" t="str" cm="1">
        <f t="array" ref="AR466">IF(ISERROR(INDEX(Jornadas[id],ROW()-5)),"",COUNTIFS(_Cortes!$C:$C,INDEX(Jornadas[id],ROW()-5),_Cortes!$B:$B,LOOKUP($AR$4,_Barberos!$B:$B,_Barberos!$A:$A)))</f>
        <v/>
      </c>
      <c r="AS466" s="20" t="str" cm="1">
        <f t="array" ref="AS466">IF(ISERROR(INDEX(Jornadas[id],ROW()-5)),"",INT(SUMIFS(Cortes[importe],Cortes[id_jornada],INDEX(Jornadas[id],ROW()-5),Cortes[id_barbero],LOOKUP($AR$4,Barberos[nombre],Barberos[id]))*(INDEX(Jornadas[comision_barberos],1)/100)))</f>
        <v/>
      </c>
      <c r="AT466" s="20" t="str" cm="1">
        <f t="array" ref="AT466">IF(ISERROR(INDEX(Jornadas[id],ROW()-5)),"",SUMIFS(Cortes[propina],Cortes[id_jornada],INDEX(Jornadas[id],ROW()-5),Cortes[id_barbero],LOOKUP($AR$4,Barberos[nombre],Barberos[id])))</f>
        <v/>
      </c>
      <c r="AU466" s="20" t="str" cm="1">
        <f t="array" ref="AU466">IF(ISERROR(INDEX(Jornadas[id],ROW()-5)),"",SUMIFS(Adelantos[importe],Adelantos[id_jornada],INDEX(Jornadas[id],ROW()-5),Adelantos[id_barbero],LOOKUP($AR$4,Barberos[nombre],Barberos[id])))</f>
        <v/>
      </c>
      <c r="AV466" s="20" t="str" cm="1">
        <f t="array" ref="AV466">IF(ISERROR(INDEX(Jornadas[id],ROW()-5)),"",AS466+AT466-AU466)</f>
        <v/>
      </c>
    </row>
    <row r="467" spans="1:48" ht="15" hidden="1" customHeight="1" x14ac:dyDescent="0.3">
      <c r="A467" s="51" t="str">
        <f t="shared" si="7"/>
        <v/>
      </c>
      <c r="B467" s="52"/>
      <c r="C467" s="36" t="str" cm="1">
        <f t="array" ref="C467">IF(ISERROR(INDEX(Jornadas[id],ROW()-5)),"",INDEX(Jornadas[fecha],ROW()-5))</f>
        <v/>
      </c>
      <c r="D467" s="2" t="str" cm="1">
        <f t="array" ref="D467">IF(ISERROR(INDEX(Jornadas[id],ROW()-5)),"",COUNTIFS(_Cortes!$C:$C,INDEX(Jornadas[id],ROW()-5),_Cortes!$B:$B,LOOKUP($D$4,_Barberos!$B:$B,_Barberos!$A:$A)))</f>
        <v/>
      </c>
      <c r="E467" s="21" t="str" cm="1">
        <f t="array" ref="E467">IF(ISERROR(INDEX(Jornadas[id],ROW()-5)),"",INT(SUMIFS(Cortes[importe],Cortes[id_jornada],INDEX(Jornadas[id],ROW()-5),Cortes[id_barbero],LOOKUP($D$4,Barberos[nombre],Barberos[id]))*(INDEX(Jornadas[comision_barberos],1)/100)))</f>
        <v/>
      </c>
      <c r="F467" s="21" t="str" cm="1">
        <f t="array" ref="F467">IF(ISERROR(INDEX(Jornadas[id],ROW()-5)),"",SUMIFS(Cortes[propina],Cortes[id_jornada],INDEX(Jornadas[id],ROW()-5),Cortes[id_barbero],LOOKUP($D$4,Barberos[nombre],Barberos[id])))</f>
        <v/>
      </c>
      <c r="G467" s="21" t="str" cm="1">
        <f t="array" ref="G467">IF(ISERROR(INDEX(Jornadas[id],ROW()-5)),"",SUMIFS(Adelantos[importe],Adelantos[id_jornada],INDEX(Jornadas[id],ROW()-5),Adelantos[id_barbero],LOOKUP($D$4,Barberos[nombre],Barberos[id])))</f>
        <v/>
      </c>
      <c r="H467" s="21" t="str" cm="1">
        <f t="array" ref="H467">IF(ISERROR(INDEX(Jornadas[id],ROW()-5)),"",E467+F467-G467)</f>
        <v/>
      </c>
      <c r="I467" s="2" t="str" cm="1">
        <f t="array" ref="I467">IF(ISERROR(INDEX(Jornadas[id],ROW()-5)),"",COUNTIFS(_Cortes!$C:$C,INDEX(Jornadas[id],ROW()-5),_Cortes!$B:$B,LOOKUP($I$4,_Barberos!$B:$B,_Barberos!$A:$A)))</f>
        <v/>
      </c>
      <c r="J467" s="21" t="str" cm="1">
        <f t="array" ref="J467">IF(ISERROR(INDEX(Jornadas[id],ROW()-5)),"",INT(SUMIFS(Cortes[importe],Cortes[id_jornada],INDEX(Jornadas[id],ROW()-5),Cortes[id_barbero],LOOKUP($I$4,Barberos[nombre],Barberos[id]))*(INDEX(Jornadas[comision_barberos],1)/100)))</f>
        <v/>
      </c>
      <c r="K467" s="21" t="str" cm="1">
        <f t="array" ref="K467">IF(ISERROR(INDEX(Jornadas[id],ROW()-5)),"",SUMIFS(Cortes[propina],Cortes[id_jornada],INDEX(Jornadas[id],ROW()-5),Cortes[id_barbero],LOOKUP($I$4,Barberos[nombre],Barberos[id])))</f>
        <v/>
      </c>
      <c r="L467" s="21" t="str" cm="1">
        <f t="array" ref="L467">IF(ISERROR(INDEX(Jornadas[id],ROW()-5)),"",SUMIFS(Adelantos[importe],Adelantos[id_jornada],INDEX(Jornadas[id],ROW()-5),Adelantos[id_barbero],LOOKUP($I$4,Barberos[nombre],Barberos[id])))</f>
        <v/>
      </c>
      <c r="M467" s="21" t="str" cm="1">
        <f t="array" ref="M467">IF(ISERROR(INDEX(Jornadas[id],ROW()-5)),"",J467+K467-L467)</f>
        <v/>
      </c>
      <c r="N467" s="2" t="str" cm="1">
        <f t="array" ref="N467">IF(ISERROR(INDEX(Jornadas[id],ROW()-5)),"",COUNTIFS(_Cortes!$C:$C,INDEX(Jornadas[id],ROW()-5),_Cortes!$B:$B,LOOKUP($N$4,_Barberos!$B:$B,_Barberos!$A:$A)))</f>
        <v/>
      </c>
      <c r="O467" s="21" t="str" cm="1">
        <f t="array" ref="O467">IF(ISERROR(INDEX(Jornadas[id],ROW()-5)),"",INT(SUMIFS(Cortes[importe],Cortes[id_jornada],INDEX(Jornadas[id],ROW()-5),Cortes[id_barbero],LOOKUP($N$4,Barberos[nombre],Barberos[id]))*(INDEX(Jornadas[comision_barberos],1)/100)))</f>
        <v/>
      </c>
      <c r="P467" s="21" t="str" cm="1">
        <f t="array" ref="P467">IF(ISERROR(INDEX(Jornadas[id],ROW()-5)),"",SUMIFS(Cortes[propina],Cortes[id_jornada],INDEX(Jornadas[id],ROW()-5),Cortes[id_barbero],LOOKUP($N$4,Barberos[nombre],Barberos[id])))</f>
        <v/>
      </c>
      <c r="Q467" s="21" t="str" cm="1">
        <f t="array" ref="Q467">IF(ISERROR(INDEX(Jornadas[id],ROW()-5)),"",SUMIFS(Adelantos[importe],Adelantos[id_jornada],INDEX(Jornadas[id],ROW()-5),Adelantos[id_barbero],LOOKUP($N$4,Barberos[nombre],Barberos[id])))</f>
        <v/>
      </c>
      <c r="R467" s="21" t="str" cm="1">
        <f t="array" ref="R467">IF(ISERROR(INDEX(Jornadas[id],ROW()-5)),"",O467+P467-Q467)</f>
        <v/>
      </c>
      <c r="S467" s="2" t="str" cm="1">
        <f t="array" ref="S467">IF(ISERROR(INDEX(Jornadas[id],ROW()-5)),"",COUNTIFS(_Cortes!$C:$C,INDEX(Jornadas[id],ROW()-5),_Cortes!$B:$B,LOOKUP($S$4,_Barberos!$B:$B,_Barberos!$A:$A)))</f>
        <v/>
      </c>
      <c r="T467" s="21" t="str" cm="1">
        <f t="array" ref="T467">IF(ISERROR(INDEX(Jornadas[id],ROW()-5)),"",INT(SUMIFS(Cortes[importe],Cortes[id_jornada],INDEX(Jornadas[id],ROW()-5),Cortes[id_barbero],LOOKUP($S$4,Barberos[nombre],Barberos[id]))*(INDEX(Jornadas[comision_barberos],1)/100)))</f>
        <v/>
      </c>
      <c r="U467" s="21" t="str" cm="1">
        <f t="array" ref="U467">IF(ISERROR(INDEX(Jornadas[id],ROW()-5)),"",SUMIFS(Cortes[propina],Cortes[id_jornada],INDEX(Jornadas[id],ROW()-5),Cortes[id_barbero],LOOKUP($S$4,Barberos[nombre],Barberos[id])))</f>
        <v/>
      </c>
      <c r="V467" s="21" t="str" cm="1">
        <f t="array" ref="V467">IF(ISERROR(INDEX(Jornadas[id],ROW()-5)),"",SUMIFS(Adelantos[importe],Adelantos[id_jornada],INDEX(Jornadas[id],ROW()-5),Adelantos[id_barbero],LOOKUP($S$4,Barberos[nombre],Barberos[id])))</f>
        <v/>
      </c>
      <c r="W467" s="21" t="str" cm="1">
        <f t="array" ref="W467">IF(ISERROR(INDEX(Jornadas[id],ROW()-5)),"",T467+U467-V467)</f>
        <v/>
      </c>
      <c r="X467" s="2" t="str" cm="1">
        <f t="array" ref="X467">IF(ISERROR(INDEX(Jornadas[id],ROW()-5)),"",COUNTIFS(_Cortes!$C:$C,INDEX(Jornadas[id],ROW()-5),_Cortes!$B:$B,LOOKUP($X$4,_Barberos!$B:$B,_Barberos!$A:$A)))</f>
        <v/>
      </c>
      <c r="Y467" s="21" t="str" cm="1">
        <f t="array" ref="Y467">IF(ISERROR(INDEX(Jornadas[id],ROW()-5)),"",INT(SUMIFS(Cortes[importe],Cortes[id_jornada],INDEX(Jornadas[id],ROW()-5),Cortes[id_barbero],LOOKUP($X$4,Barberos[nombre],Barberos[id]))*(INDEX(Jornadas[comision_barberos],1)/100)))</f>
        <v/>
      </c>
      <c r="Z467" s="21" t="str" cm="1">
        <f t="array" ref="Z467">IF(ISERROR(INDEX(Jornadas[id],ROW()-5)),"",SUMIFS(Cortes[propina],Cortes[id_jornada],INDEX(Jornadas[id],ROW()-5),Cortes[id_barbero],LOOKUP($X$4,Barberos[nombre],Barberos[id])))</f>
        <v/>
      </c>
      <c r="AA467" s="21" t="str" cm="1">
        <f t="array" ref="AA467">IF(ISERROR(INDEX(Jornadas[id],ROW()-5)),"",SUMIFS(Adelantos[importe],Adelantos[id_jornada],INDEX(Jornadas[id],ROW()-5),Adelantos[id_barbero],LOOKUP($X$4,Barberos[nombre],Barberos[id])))</f>
        <v/>
      </c>
      <c r="AB467" s="21" t="str" cm="1">
        <f t="array" ref="AB467">IF(ISERROR(INDEX(Jornadas[id],ROW()-5)),"",Y467+Z467-AA467)</f>
        <v/>
      </c>
      <c r="AC467" s="2" t="str" cm="1">
        <f t="array" ref="AC467">IF(ISERROR(INDEX(Jornadas[id],ROW()-5)),"",COUNTIFS(_Cortes!$C:$C,INDEX(Jornadas[id],ROW()-5),_Cortes!$B:$B,LOOKUP($AC$4,_Barberos!$B:$B,_Barberos!$A:$A)))</f>
        <v/>
      </c>
      <c r="AD467" s="21" t="str" cm="1">
        <f t="array" ref="AD467">IF(ISERROR(INDEX(Jornadas[id],ROW()-5)),"",INT(SUMIFS(Cortes[importe],Cortes[id_jornada],INDEX(Jornadas[id],ROW()-5),Cortes[id_barbero],LOOKUP($AC$4,Barberos[nombre],Barberos[id]))*(INDEX(Jornadas[comision_barberos],1)/100)))</f>
        <v/>
      </c>
      <c r="AE467" s="21" t="str" cm="1">
        <f t="array" ref="AE467">IF(ISERROR(INDEX(Jornadas[id],ROW()-5)),"",SUMIFS(Cortes[propina],Cortes[id_jornada],INDEX(Jornadas[id],ROW()-5),Cortes[id_barbero],LOOKUP($AC$4,Barberos[nombre],Barberos[id])))</f>
        <v/>
      </c>
      <c r="AF467" s="21" t="str" cm="1">
        <f t="array" ref="AF467">IF(ISERROR(INDEX(Jornadas[id],ROW()-5)),"",SUMIFS(Adelantos[importe],Adelantos[id_jornada],INDEX(Jornadas[id],ROW()-5),Adelantos[id_barbero],LOOKUP($AC$4,Barberos[nombre],Barberos[id])))</f>
        <v/>
      </c>
      <c r="AG467" s="21" t="str" cm="1">
        <f t="array" ref="AG467">IF(ISERROR(INDEX(Jornadas[id],ROW()-5)),"",AD467+AE467-AF467)</f>
        <v/>
      </c>
      <c r="AH467" s="2" t="str" cm="1">
        <f t="array" ref="AH467">IF(ISERROR(INDEX(Jornadas[id],ROW()-5)),"",COUNTIFS(_Cortes!$C:$C,INDEX(Jornadas[id],ROW()-5),_Cortes!$B:$B,LOOKUP($AH$4,_Barberos!$B:$B,_Barberos!$A:$A)))</f>
        <v/>
      </c>
      <c r="AI467" s="21" t="str" cm="1">
        <f t="array" ref="AI467">IF(ISERROR(INDEX(Jornadas[id],ROW()-5)),"",INT(SUMIFS(Cortes[importe],Cortes[id_jornada],INDEX(Jornadas[id],ROW()-5),Cortes[id_barbero],LOOKUP($AH$4,Barberos[nombre],Barberos[id]))*(INDEX(Jornadas[comision_barberos],1)/100)))</f>
        <v/>
      </c>
      <c r="AJ467" s="21" t="str" cm="1">
        <f t="array" ref="AJ467">IF(ISERROR(INDEX(Jornadas[id],ROW()-5)),"",SUMIFS(Cortes[propina],Cortes[id_jornada],INDEX(Jornadas[id],ROW()-5),Cortes[id_barbero],LOOKUP($AH$4,Barberos[nombre],Barberos[id])))</f>
        <v/>
      </c>
      <c r="AK467" s="21" t="str" cm="1">
        <f t="array" ref="AK467">IF(ISERROR(INDEX(Jornadas[id],ROW()-5)),"",SUMIFS(Adelantos[importe],Adelantos[id_jornada],INDEX(Jornadas[id],ROW()-5),Adelantos[id_barbero],LOOKUP($AH$4,Barberos[nombre],Barberos[id])))</f>
        <v/>
      </c>
      <c r="AL467" s="21" t="str" cm="1">
        <f t="array" ref="AL467">IF(ISERROR(INDEX(Jornadas[id],ROW()-5)),"",AI467+AJ467-AK467)</f>
        <v/>
      </c>
      <c r="AM467" s="2" t="str" cm="1">
        <f t="array" ref="AM467">IF(ISERROR(INDEX(Jornadas[id],ROW()-5)),"",COUNTIFS(_Cortes!$C:$C,INDEX(Jornadas[id],ROW()-5),_Cortes!$B:$B,LOOKUP($AM$4,_Barberos!$B:$B,_Barberos!$A:$A)))</f>
        <v/>
      </c>
      <c r="AN467" s="21" t="str" cm="1">
        <f t="array" ref="AN467">IF(ISERROR(INDEX(Jornadas[id],ROW()-5)),"",INT(SUMIFS(Cortes[importe],Cortes[id_jornada],INDEX(Jornadas[id],ROW()-5),Cortes[id_barbero],LOOKUP($AM$4,Barberos[nombre],Barberos[id]))*(INDEX(Jornadas[comision_barberos],1)/100)))</f>
        <v/>
      </c>
      <c r="AO467" s="21" t="str" cm="1">
        <f t="array" ref="AO467">IF(ISERROR(INDEX(Jornadas[id],ROW()-5)),"",SUMIFS(Cortes[propina],Cortes[id_jornada],INDEX(Jornadas[id],ROW()-5),Cortes[id_barbero],LOOKUP($AM$4,Barberos[nombre],Barberos[id])))</f>
        <v/>
      </c>
      <c r="AP467" s="21" t="str" cm="1">
        <f t="array" ref="AP467">IF(ISERROR(INDEX(Jornadas[id],ROW()-5)),"",SUMIFS(Adelantos[importe],Adelantos[id_jornada],INDEX(Jornadas[id],ROW()-5),Adelantos[id_barbero],LOOKUP($AM$4,Barberos[nombre],Barberos[id])))</f>
        <v/>
      </c>
      <c r="AQ467" s="21" t="str" cm="1">
        <f t="array" ref="AQ467">IF(ISERROR(INDEX(Jornadas[id],ROW()-5)),"",AN467+AO467-AP467)</f>
        <v/>
      </c>
      <c r="AR467" s="2" t="str" cm="1">
        <f t="array" ref="AR467">IF(ISERROR(INDEX(Jornadas[id],ROW()-5)),"",COUNTIFS(_Cortes!$C:$C,INDEX(Jornadas[id],ROW()-5),_Cortes!$B:$B,LOOKUP($AR$4,_Barberos!$B:$B,_Barberos!$A:$A)))</f>
        <v/>
      </c>
      <c r="AS467" s="21" t="str" cm="1">
        <f t="array" ref="AS467">IF(ISERROR(INDEX(Jornadas[id],ROW()-5)),"",INT(SUMIFS(Cortes[importe],Cortes[id_jornada],INDEX(Jornadas[id],ROW()-5),Cortes[id_barbero],LOOKUP($AR$4,Barberos[nombre],Barberos[id]))*(INDEX(Jornadas[comision_barberos],1)/100)))</f>
        <v/>
      </c>
      <c r="AT467" s="21" t="str" cm="1">
        <f t="array" ref="AT467">IF(ISERROR(INDEX(Jornadas[id],ROW()-5)),"",SUMIFS(Cortes[propina],Cortes[id_jornada],INDEX(Jornadas[id],ROW()-5),Cortes[id_barbero],LOOKUP($AR$4,Barberos[nombre],Barberos[id])))</f>
        <v/>
      </c>
      <c r="AU467" s="21" t="str" cm="1">
        <f t="array" ref="AU467">IF(ISERROR(INDEX(Jornadas[id],ROW()-5)),"",SUMIFS(Adelantos[importe],Adelantos[id_jornada],INDEX(Jornadas[id],ROW()-5),Adelantos[id_barbero],LOOKUP($AR$4,Barberos[nombre],Barberos[id])))</f>
        <v/>
      </c>
      <c r="AV467" s="21" t="str" cm="1">
        <f t="array" ref="AV467">IF(ISERROR(INDEX(Jornadas[id],ROW()-5)),"",AS467+AT467-AU467)</f>
        <v/>
      </c>
    </row>
    <row r="468" spans="1:48" ht="15" hidden="1" customHeight="1" x14ac:dyDescent="0.3">
      <c r="A468" s="53" t="str">
        <f t="shared" si="7"/>
        <v/>
      </c>
      <c r="B468" s="54"/>
      <c r="C468" s="38" t="str" cm="1">
        <f t="array" ref="C468">IF(ISERROR(INDEX(Jornadas[id],ROW()-5)),"",INDEX(Jornadas[fecha],ROW()-5))</f>
        <v/>
      </c>
      <c r="D468" s="1" t="str" cm="1">
        <f t="array" ref="D468">IF(ISERROR(INDEX(Jornadas[id],ROW()-5)),"",COUNTIFS(_Cortes!$C:$C,INDEX(Jornadas[id],ROW()-5),_Cortes!$B:$B,LOOKUP($D$4,_Barberos!$B:$B,_Barberos!$A:$A)))</f>
        <v/>
      </c>
      <c r="E468" s="20" t="str" cm="1">
        <f t="array" ref="E468">IF(ISERROR(INDEX(Jornadas[id],ROW()-5)),"",INT(SUMIFS(Cortes[importe],Cortes[id_jornada],INDEX(Jornadas[id],ROW()-5),Cortes[id_barbero],LOOKUP($D$4,Barberos[nombre],Barberos[id]))*(INDEX(Jornadas[comision_barberos],1)/100)))</f>
        <v/>
      </c>
      <c r="F468" s="20" t="str" cm="1">
        <f t="array" ref="F468">IF(ISERROR(INDEX(Jornadas[id],ROW()-5)),"",SUMIFS(Cortes[propina],Cortes[id_jornada],INDEX(Jornadas[id],ROW()-5),Cortes[id_barbero],LOOKUP($D$4,Barberos[nombre],Barberos[id])))</f>
        <v/>
      </c>
      <c r="G468" s="20" t="str" cm="1">
        <f t="array" ref="G468">IF(ISERROR(INDEX(Jornadas[id],ROW()-5)),"",SUMIFS(Adelantos[importe],Adelantos[id_jornada],INDEX(Jornadas[id],ROW()-5),Adelantos[id_barbero],LOOKUP($D$4,Barberos[nombre],Barberos[id])))</f>
        <v/>
      </c>
      <c r="H468" s="20" t="str" cm="1">
        <f t="array" ref="H468">IF(ISERROR(INDEX(Jornadas[id],ROW()-5)),"",E468+F468-G468)</f>
        <v/>
      </c>
      <c r="I468" s="1" t="str" cm="1">
        <f t="array" ref="I468">IF(ISERROR(INDEX(Jornadas[id],ROW()-5)),"",COUNTIFS(_Cortes!$C:$C,INDEX(Jornadas[id],ROW()-5),_Cortes!$B:$B,LOOKUP($I$4,_Barberos!$B:$B,_Barberos!$A:$A)))</f>
        <v/>
      </c>
      <c r="J468" s="20" t="str" cm="1">
        <f t="array" ref="J468">IF(ISERROR(INDEX(Jornadas[id],ROW()-5)),"",INT(SUMIFS(Cortes[importe],Cortes[id_jornada],INDEX(Jornadas[id],ROW()-5),Cortes[id_barbero],LOOKUP($I$4,Barberos[nombre],Barberos[id]))*(INDEX(Jornadas[comision_barberos],1)/100)))</f>
        <v/>
      </c>
      <c r="K468" s="20" t="str" cm="1">
        <f t="array" ref="K468">IF(ISERROR(INDEX(Jornadas[id],ROW()-5)),"",SUMIFS(Cortes[propina],Cortes[id_jornada],INDEX(Jornadas[id],ROW()-5),Cortes[id_barbero],LOOKUP($I$4,Barberos[nombre],Barberos[id])))</f>
        <v/>
      </c>
      <c r="L468" s="20" t="str" cm="1">
        <f t="array" ref="L468">IF(ISERROR(INDEX(Jornadas[id],ROW()-5)),"",SUMIFS(Adelantos[importe],Adelantos[id_jornada],INDEX(Jornadas[id],ROW()-5),Adelantos[id_barbero],LOOKUP($I$4,Barberos[nombre],Barberos[id])))</f>
        <v/>
      </c>
      <c r="M468" s="20" t="str" cm="1">
        <f t="array" ref="M468">IF(ISERROR(INDEX(Jornadas[id],ROW()-5)),"",J468+K468-L468)</f>
        <v/>
      </c>
      <c r="N468" s="1" t="str" cm="1">
        <f t="array" ref="N468">IF(ISERROR(INDEX(Jornadas[id],ROW()-5)),"",COUNTIFS(_Cortes!$C:$C,INDEX(Jornadas[id],ROW()-5),_Cortes!$B:$B,LOOKUP($N$4,_Barberos!$B:$B,_Barberos!$A:$A)))</f>
        <v/>
      </c>
      <c r="O468" s="20" t="str" cm="1">
        <f t="array" ref="O468">IF(ISERROR(INDEX(Jornadas[id],ROW()-5)),"",INT(SUMIFS(Cortes[importe],Cortes[id_jornada],INDEX(Jornadas[id],ROW()-5),Cortes[id_barbero],LOOKUP($N$4,Barberos[nombre],Barberos[id]))*(INDEX(Jornadas[comision_barberos],1)/100)))</f>
        <v/>
      </c>
      <c r="P468" s="20" t="str" cm="1">
        <f t="array" ref="P468">IF(ISERROR(INDEX(Jornadas[id],ROW()-5)),"",SUMIFS(Cortes[propina],Cortes[id_jornada],INDEX(Jornadas[id],ROW()-5),Cortes[id_barbero],LOOKUP($N$4,Barberos[nombre],Barberos[id])))</f>
        <v/>
      </c>
      <c r="Q468" s="20" t="str" cm="1">
        <f t="array" ref="Q468">IF(ISERROR(INDEX(Jornadas[id],ROW()-5)),"",SUMIFS(Adelantos[importe],Adelantos[id_jornada],INDEX(Jornadas[id],ROW()-5),Adelantos[id_barbero],LOOKUP($N$4,Barberos[nombre],Barberos[id])))</f>
        <v/>
      </c>
      <c r="R468" s="20" t="str" cm="1">
        <f t="array" ref="R468">IF(ISERROR(INDEX(Jornadas[id],ROW()-5)),"",O468+P468-Q468)</f>
        <v/>
      </c>
      <c r="S468" s="1" t="str" cm="1">
        <f t="array" ref="S468">IF(ISERROR(INDEX(Jornadas[id],ROW()-5)),"",COUNTIFS(_Cortes!$C:$C,INDEX(Jornadas[id],ROW()-5),_Cortes!$B:$B,LOOKUP($S$4,_Barberos!$B:$B,_Barberos!$A:$A)))</f>
        <v/>
      </c>
      <c r="T468" s="20" t="str" cm="1">
        <f t="array" ref="T468">IF(ISERROR(INDEX(Jornadas[id],ROW()-5)),"",INT(SUMIFS(Cortes[importe],Cortes[id_jornada],INDEX(Jornadas[id],ROW()-5),Cortes[id_barbero],LOOKUP($S$4,Barberos[nombre],Barberos[id]))*(INDEX(Jornadas[comision_barberos],1)/100)))</f>
        <v/>
      </c>
      <c r="U468" s="20" t="str" cm="1">
        <f t="array" ref="U468">IF(ISERROR(INDEX(Jornadas[id],ROW()-5)),"",SUMIFS(Cortes[propina],Cortes[id_jornada],INDEX(Jornadas[id],ROW()-5),Cortes[id_barbero],LOOKUP($S$4,Barberos[nombre],Barberos[id])))</f>
        <v/>
      </c>
      <c r="V468" s="20" t="str" cm="1">
        <f t="array" ref="V468">IF(ISERROR(INDEX(Jornadas[id],ROW()-5)),"",SUMIFS(Adelantos[importe],Adelantos[id_jornada],INDEX(Jornadas[id],ROW()-5),Adelantos[id_barbero],LOOKUP($S$4,Barberos[nombre],Barberos[id])))</f>
        <v/>
      </c>
      <c r="W468" s="20" t="str" cm="1">
        <f t="array" ref="W468">IF(ISERROR(INDEX(Jornadas[id],ROW()-5)),"",T468+U468-V468)</f>
        <v/>
      </c>
      <c r="X468" s="1" t="str" cm="1">
        <f t="array" ref="X468">IF(ISERROR(INDEX(Jornadas[id],ROW()-5)),"",COUNTIFS(_Cortes!$C:$C,INDEX(Jornadas[id],ROW()-5),_Cortes!$B:$B,LOOKUP($X$4,_Barberos!$B:$B,_Barberos!$A:$A)))</f>
        <v/>
      </c>
      <c r="Y468" s="20" t="str" cm="1">
        <f t="array" ref="Y468">IF(ISERROR(INDEX(Jornadas[id],ROW()-5)),"",INT(SUMIFS(Cortes[importe],Cortes[id_jornada],INDEX(Jornadas[id],ROW()-5),Cortes[id_barbero],LOOKUP($X$4,Barberos[nombre],Barberos[id]))*(INDEX(Jornadas[comision_barberos],1)/100)))</f>
        <v/>
      </c>
      <c r="Z468" s="20" t="str" cm="1">
        <f t="array" ref="Z468">IF(ISERROR(INDEX(Jornadas[id],ROW()-5)),"",SUMIFS(Cortes[propina],Cortes[id_jornada],INDEX(Jornadas[id],ROW()-5),Cortes[id_barbero],LOOKUP($X$4,Barberos[nombre],Barberos[id])))</f>
        <v/>
      </c>
      <c r="AA468" s="20" t="str" cm="1">
        <f t="array" ref="AA468">IF(ISERROR(INDEX(Jornadas[id],ROW()-5)),"",SUMIFS(Adelantos[importe],Adelantos[id_jornada],INDEX(Jornadas[id],ROW()-5),Adelantos[id_barbero],LOOKUP($X$4,Barberos[nombre],Barberos[id])))</f>
        <v/>
      </c>
      <c r="AB468" s="20" t="str" cm="1">
        <f t="array" ref="AB468">IF(ISERROR(INDEX(Jornadas[id],ROW()-5)),"",Y468+Z468-AA468)</f>
        <v/>
      </c>
      <c r="AC468" s="1" t="str" cm="1">
        <f t="array" ref="AC468">IF(ISERROR(INDEX(Jornadas[id],ROW()-5)),"",COUNTIFS(_Cortes!$C:$C,INDEX(Jornadas[id],ROW()-5),_Cortes!$B:$B,LOOKUP($AC$4,_Barberos!$B:$B,_Barberos!$A:$A)))</f>
        <v/>
      </c>
      <c r="AD468" s="20" t="str" cm="1">
        <f t="array" ref="AD468">IF(ISERROR(INDEX(Jornadas[id],ROW()-5)),"",INT(SUMIFS(Cortes[importe],Cortes[id_jornada],INDEX(Jornadas[id],ROW()-5),Cortes[id_barbero],LOOKUP($AC$4,Barberos[nombre],Barberos[id]))*(INDEX(Jornadas[comision_barberos],1)/100)))</f>
        <v/>
      </c>
      <c r="AE468" s="20" t="str" cm="1">
        <f t="array" ref="AE468">IF(ISERROR(INDEX(Jornadas[id],ROW()-5)),"",SUMIFS(Cortes[propina],Cortes[id_jornada],INDEX(Jornadas[id],ROW()-5),Cortes[id_barbero],LOOKUP($AC$4,Barberos[nombre],Barberos[id])))</f>
        <v/>
      </c>
      <c r="AF468" s="20" t="str" cm="1">
        <f t="array" ref="AF468">IF(ISERROR(INDEX(Jornadas[id],ROW()-5)),"",SUMIFS(Adelantos[importe],Adelantos[id_jornada],INDEX(Jornadas[id],ROW()-5),Adelantos[id_barbero],LOOKUP($AC$4,Barberos[nombre],Barberos[id])))</f>
        <v/>
      </c>
      <c r="AG468" s="20" t="str" cm="1">
        <f t="array" ref="AG468">IF(ISERROR(INDEX(Jornadas[id],ROW()-5)),"",AD468+AE468-AF468)</f>
        <v/>
      </c>
      <c r="AH468" s="1" t="str" cm="1">
        <f t="array" ref="AH468">IF(ISERROR(INDEX(Jornadas[id],ROW()-5)),"",COUNTIFS(_Cortes!$C:$C,INDEX(Jornadas[id],ROW()-5),_Cortes!$B:$B,LOOKUP($AH$4,_Barberos!$B:$B,_Barberos!$A:$A)))</f>
        <v/>
      </c>
      <c r="AI468" s="20" t="str" cm="1">
        <f t="array" ref="AI468">IF(ISERROR(INDEX(Jornadas[id],ROW()-5)),"",INT(SUMIFS(Cortes[importe],Cortes[id_jornada],INDEX(Jornadas[id],ROW()-5),Cortes[id_barbero],LOOKUP($AH$4,Barberos[nombre],Barberos[id]))*(INDEX(Jornadas[comision_barberos],1)/100)))</f>
        <v/>
      </c>
      <c r="AJ468" s="20" t="str" cm="1">
        <f t="array" ref="AJ468">IF(ISERROR(INDEX(Jornadas[id],ROW()-5)),"",SUMIFS(Cortes[propina],Cortes[id_jornada],INDEX(Jornadas[id],ROW()-5),Cortes[id_barbero],LOOKUP($AH$4,Barberos[nombre],Barberos[id])))</f>
        <v/>
      </c>
      <c r="AK468" s="20" t="str" cm="1">
        <f t="array" ref="AK468">IF(ISERROR(INDEX(Jornadas[id],ROW()-5)),"",SUMIFS(Adelantos[importe],Adelantos[id_jornada],INDEX(Jornadas[id],ROW()-5),Adelantos[id_barbero],LOOKUP($AH$4,Barberos[nombre],Barberos[id])))</f>
        <v/>
      </c>
      <c r="AL468" s="20" t="str" cm="1">
        <f t="array" ref="AL468">IF(ISERROR(INDEX(Jornadas[id],ROW()-5)),"",AI468+AJ468-AK468)</f>
        <v/>
      </c>
      <c r="AM468" s="1" t="str" cm="1">
        <f t="array" ref="AM468">IF(ISERROR(INDEX(Jornadas[id],ROW()-5)),"",COUNTIFS(_Cortes!$C:$C,INDEX(Jornadas[id],ROW()-5),_Cortes!$B:$B,LOOKUP($AM$4,_Barberos!$B:$B,_Barberos!$A:$A)))</f>
        <v/>
      </c>
      <c r="AN468" s="20" t="str" cm="1">
        <f t="array" ref="AN468">IF(ISERROR(INDEX(Jornadas[id],ROW()-5)),"",INT(SUMIFS(Cortes[importe],Cortes[id_jornada],INDEX(Jornadas[id],ROW()-5),Cortes[id_barbero],LOOKUP($AM$4,Barberos[nombre],Barberos[id]))*(INDEX(Jornadas[comision_barberos],1)/100)))</f>
        <v/>
      </c>
      <c r="AO468" s="20" t="str" cm="1">
        <f t="array" ref="AO468">IF(ISERROR(INDEX(Jornadas[id],ROW()-5)),"",SUMIFS(Cortes[propina],Cortes[id_jornada],INDEX(Jornadas[id],ROW()-5),Cortes[id_barbero],LOOKUP($AM$4,Barberos[nombre],Barberos[id])))</f>
        <v/>
      </c>
      <c r="AP468" s="20" t="str" cm="1">
        <f t="array" ref="AP468">IF(ISERROR(INDEX(Jornadas[id],ROW()-5)),"",SUMIFS(Adelantos[importe],Adelantos[id_jornada],INDEX(Jornadas[id],ROW()-5),Adelantos[id_barbero],LOOKUP($AM$4,Barberos[nombre],Barberos[id])))</f>
        <v/>
      </c>
      <c r="AQ468" s="20" t="str" cm="1">
        <f t="array" ref="AQ468">IF(ISERROR(INDEX(Jornadas[id],ROW()-5)),"",AN468+AO468-AP468)</f>
        <v/>
      </c>
      <c r="AR468" s="1" t="str" cm="1">
        <f t="array" ref="AR468">IF(ISERROR(INDEX(Jornadas[id],ROW()-5)),"",COUNTIFS(_Cortes!$C:$C,INDEX(Jornadas[id],ROW()-5),_Cortes!$B:$B,LOOKUP($AR$4,_Barberos!$B:$B,_Barberos!$A:$A)))</f>
        <v/>
      </c>
      <c r="AS468" s="20" t="str" cm="1">
        <f t="array" ref="AS468">IF(ISERROR(INDEX(Jornadas[id],ROW()-5)),"",INT(SUMIFS(Cortes[importe],Cortes[id_jornada],INDEX(Jornadas[id],ROW()-5),Cortes[id_barbero],LOOKUP($AR$4,Barberos[nombre],Barberos[id]))*(INDEX(Jornadas[comision_barberos],1)/100)))</f>
        <v/>
      </c>
      <c r="AT468" s="20" t="str" cm="1">
        <f t="array" ref="AT468">IF(ISERROR(INDEX(Jornadas[id],ROW()-5)),"",SUMIFS(Cortes[propina],Cortes[id_jornada],INDEX(Jornadas[id],ROW()-5),Cortes[id_barbero],LOOKUP($AR$4,Barberos[nombre],Barberos[id])))</f>
        <v/>
      </c>
      <c r="AU468" s="20" t="str" cm="1">
        <f t="array" ref="AU468">IF(ISERROR(INDEX(Jornadas[id],ROW()-5)),"",SUMIFS(Adelantos[importe],Adelantos[id_jornada],INDEX(Jornadas[id],ROW()-5),Adelantos[id_barbero],LOOKUP($AR$4,Barberos[nombre],Barberos[id])))</f>
        <v/>
      </c>
      <c r="AV468" s="20" t="str" cm="1">
        <f t="array" ref="AV468">IF(ISERROR(INDEX(Jornadas[id],ROW()-5)),"",AS468+AT468-AU468)</f>
        <v/>
      </c>
    </row>
    <row r="469" spans="1:48" ht="15" hidden="1" customHeight="1" x14ac:dyDescent="0.3">
      <c r="A469" s="51" t="str">
        <f t="shared" si="7"/>
        <v/>
      </c>
      <c r="B469" s="52"/>
      <c r="C469" s="36" t="str" cm="1">
        <f t="array" ref="C469">IF(ISERROR(INDEX(Jornadas[id],ROW()-5)),"",INDEX(Jornadas[fecha],ROW()-5))</f>
        <v/>
      </c>
      <c r="D469" s="2" t="str" cm="1">
        <f t="array" ref="D469">IF(ISERROR(INDEX(Jornadas[id],ROW()-5)),"",COUNTIFS(_Cortes!$C:$C,INDEX(Jornadas[id],ROW()-5),_Cortes!$B:$B,LOOKUP($D$4,_Barberos!$B:$B,_Barberos!$A:$A)))</f>
        <v/>
      </c>
      <c r="E469" s="21" t="str" cm="1">
        <f t="array" ref="E469">IF(ISERROR(INDEX(Jornadas[id],ROW()-5)),"",INT(SUMIFS(Cortes[importe],Cortes[id_jornada],INDEX(Jornadas[id],ROW()-5),Cortes[id_barbero],LOOKUP($D$4,Barberos[nombre],Barberos[id]))*(INDEX(Jornadas[comision_barberos],1)/100)))</f>
        <v/>
      </c>
      <c r="F469" s="21" t="str" cm="1">
        <f t="array" ref="F469">IF(ISERROR(INDEX(Jornadas[id],ROW()-5)),"",SUMIFS(Cortes[propina],Cortes[id_jornada],INDEX(Jornadas[id],ROW()-5),Cortes[id_barbero],LOOKUP($D$4,Barberos[nombre],Barberos[id])))</f>
        <v/>
      </c>
      <c r="G469" s="21" t="str" cm="1">
        <f t="array" ref="G469">IF(ISERROR(INDEX(Jornadas[id],ROW()-5)),"",SUMIFS(Adelantos[importe],Adelantos[id_jornada],INDEX(Jornadas[id],ROW()-5),Adelantos[id_barbero],LOOKUP($D$4,Barberos[nombre],Barberos[id])))</f>
        <v/>
      </c>
      <c r="H469" s="21" t="str" cm="1">
        <f t="array" ref="H469">IF(ISERROR(INDEX(Jornadas[id],ROW()-5)),"",E469+F469-G469)</f>
        <v/>
      </c>
      <c r="I469" s="2" t="str" cm="1">
        <f t="array" ref="I469">IF(ISERROR(INDEX(Jornadas[id],ROW()-5)),"",COUNTIFS(_Cortes!$C:$C,INDEX(Jornadas[id],ROW()-5),_Cortes!$B:$B,LOOKUP($I$4,_Barberos!$B:$B,_Barberos!$A:$A)))</f>
        <v/>
      </c>
      <c r="J469" s="21" t="str" cm="1">
        <f t="array" ref="J469">IF(ISERROR(INDEX(Jornadas[id],ROW()-5)),"",INT(SUMIFS(Cortes[importe],Cortes[id_jornada],INDEX(Jornadas[id],ROW()-5),Cortes[id_barbero],LOOKUP($I$4,Barberos[nombre],Barberos[id]))*(INDEX(Jornadas[comision_barberos],1)/100)))</f>
        <v/>
      </c>
      <c r="K469" s="21" t="str" cm="1">
        <f t="array" ref="K469">IF(ISERROR(INDEX(Jornadas[id],ROW()-5)),"",SUMIFS(Cortes[propina],Cortes[id_jornada],INDEX(Jornadas[id],ROW()-5),Cortes[id_barbero],LOOKUP($I$4,Barberos[nombre],Barberos[id])))</f>
        <v/>
      </c>
      <c r="L469" s="21" t="str" cm="1">
        <f t="array" ref="L469">IF(ISERROR(INDEX(Jornadas[id],ROW()-5)),"",SUMIFS(Adelantos[importe],Adelantos[id_jornada],INDEX(Jornadas[id],ROW()-5),Adelantos[id_barbero],LOOKUP($I$4,Barberos[nombre],Barberos[id])))</f>
        <v/>
      </c>
      <c r="M469" s="21" t="str" cm="1">
        <f t="array" ref="M469">IF(ISERROR(INDEX(Jornadas[id],ROW()-5)),"",J469+K469-L469)</f>
        <v/>
      </c>
      <c r="N469" s="2" t="str" cm="1">
        <f t="array" ref="N469">IF(ISERROR(INDEX(Jornadas[id],ROW()-5)),"",COUNTIFS(_Cortes!$C:$C,INDEX(Jornadas[id],ROW()-5),_Cortes!$B:$B,LOOKUP($N$4,_Barberos!$B:$B,_Barberos!$A:$A)))</f>
        <v/>
      </c>
      <c r="O469" s="21" t="str" cm="1">
        <f t="array" ref="O469">IF(ISERROR(INDEX(Jornadas[id],ROW()-5)),"",INT(SUMIFS(Cortes[importe],Cortes[id_jornada],INDEX(Jornadas[id],ROW()-5),Cortes[id_barbero],LOOKUP($N$4,Barberos[nombre],Barberos[id]))*(INDEX(Jornadas[comision_barberos],1)/100)))</f>
        <v/>
      </c>
      <c r="P469" s="21" t="str" cm="1">
        <f t="array" ref="P469">IF(ISERROR(INDEX(Jornadas[id],ROW()-5)),"",SUMIFS(Cortes[propina],Cortes[id_jornada],INDEX(Jornadas[id],ROW()-5),Cortes[id_barbero],LOOKUP($N$4,Barberos[nombre],Barberos[id])))</f>
        <v/>
      </c>
      <c r="Q469" s="21" t="str" cm="1">
        <f t="array" ref="Q469">IF(ISERROR(INDEX(Jornadas[id],ROW()-5)),"",SUMIFS(Adelantos[importe],Adelantos[id_jornada],INDEX(Jornadas[id],ROW()-5),Adelantos[id_barbero],LOOKUP($N$4,Barberos[nombre],Barberos[id])))</f>
        <v/>
      </c>
      <c r="R469" s="21" t="str" cm="1">
        <f t="array" ref="R469">IF(ISERROR(INDEX(Jornadas[id],ROW()-5)),"",O469+P469-Q469)</f>
        <v/>
      </c>
      <c r="S469" s="2" t="str" cm="1">
        <f t="array" ref="S469">IF(ISERROR(INDEX(Jornadas[id],ROW()-5)),"",COUNTIFS(_Cortes!$C:$C,INDEX(Jornadas[id],ROW()-5),_Cortes!$B:$B,LOOKUP($S$4,_Barberos!$B:$B,_Barberos!$A:$A)))</f>
        <v/>
      </c>
      <c r="T469" s="21" t="str" cm="1">
        <f t="array" ref="T469">IF(ISERROR(INDEX(Jornadas[id],ROW()-5)),"",INT(SUMIFS(Cortes[importe],Cortes[id_jornada],INDEX(Jornadas[id],ROW()-5),Cortes[id_barbero],LOOKUP($S$4,Barberos[nombre],Barberos[id]))*(INDEX(Jornadas[comision_barberos],1)/100)))</f>
        <v/>
      </c>
      <c r="U469" s="21" t="str" cm="1">
        <f t="array" ref="U469">IF(ISERROR(INDEX(Jornadas[id],ROW()-5)),"",SUMIFS(Cortes[propina],Cortes[id_jornada],INDEX(Jornadas[id],ROW()-5),Cortes[id_barbero],LOOKUP($S$4,Barberos[nombre],Barberos[id])))</f>
        <v/>
      </c>
      <c r="V469" s="21" t="str" cm="1">
        <f t="array" ref="V469">IF(ISERROR(INDEX(Jornadas[id],ROW()-5)),"",SUMIFS(Adelantos[importe],Adelantos[id_jornada],INDEX(Jornadas[id],ROW()-5),Adelantos[id_barbero],LOOKUP($S$4,Barberos[nombre],Barberos[id])))</f>
        <v/>
      </c>
      <c r="W469" s="21" t="str" cm="1">
        <f t="array" ref="W469">IF(ISERROR(INDEX(Jornadas[id],ROW()-5)),"",T469+U469-V469)</f>
        <v/>
      </c>
      <c r="X469" s="2" t="str" cm="1">
        <f t="array" ref="X469">IF(ISERROR(INDEX(Jornadas[id],ROW()-5)),"",COUNTIFS(_Cortes!$C:$C,INDEX(Jornadas[id],ROW()-5),_Cortes!$B:$B,LOOKUP($X$4,_Barberos!$B:$B,_Barberos!$A:$A)))</f>
        <v/>
      </c>
      <c r="Y469" s="21" t="str" cm="1">
        <f t="array" ref="Y469">IF(ISERROR(INDEX(Jornadas[id],ROW()-5)),"",INT(SUMIFS(Cortes[importe],Cortes[id_jornada],INDEX(Jornadas[id],ROW()-5),Cortes[id_barbero],LOOKUP($X$4,Barberos[nombre],Barberos[id]))*(INDEX(Jornadas[comision_barberos],1)/100)))</f>
        <v/>
      </c>
      <c r="Z469" s="21" t="str" cm="1">
        <f t="array" ref="Z469">IF(ISERROR(INDEX(Jornadas[id],ROW()-5)),"",SUMIFS(Cortes[propina],Cortes[id_jornada],INDEX(Jornadas[id],ROW()-5),Cortes[id_barbero],LOOKUP($X$4,Barberos[nombre],Barberos[id])))</f>
        <v/>
      </c>
      <c r="AA469" s="21" t="str" cm="1">
        <f t="array" ref="AA469">IF(ISERROR(INDEX(Jornadas[id],ROW()-5)),"",SUMIFS(Adelantos[importe],Adelantos[id_jornada],INDEX(Jornadas[id],ROW()-5),Adelantos[id_barbero],LOOKUP($X$4,Barberos[nombre],Barberos[id])))</f>
        <v/>
      </c>
      <c r="AB469" s="21" t="str" cm="1">
        <f t="array" ref="AB469">IF(ISERROR(INDEX(Jornadas[id],ROW()-5)),"",Y469+Z469-AA469)</f>
        <v/>
      </c>
      <c r="AC469" s="2" t="str" cm="1">
        <f t="array" ref="AC469">IF(ISERROR(INDEX(Jornadas[id],ROW()-5)),"",COUNTIFS(_Cortes!$C:$C,INDEX(Jornadas[id],ROW()-5),_Cortes!$B:$B,LOOKUP($AC$4,_Barberos!$B:$B,_Barberos!$A:$A)))</f>
        <v/>
      </c>
      <c r="AD469" s="21" t="str" cm="1">
        <f t="array" ref="AD469">IF(ISERROR(INDEX(Jornadas[id],ROW()-5)),"",INT(SUMIFS(Cortes[importe],Cortes[id_jornada],INDEX(Jornadas[id],ROW()-5),Cortes[id_barbero],LOOKUP($AC$4,Barberos[nombre],Barberos[id]))*(INDEX(Jornadas[comision_barberos],1)/100)))</f>
        <v/>
      </c>
      <c r="AE469" s="21" t="str" cm="1">
        <f t="array" ref="AE469">IF(ISERROR(INDEX(Jornadas[id],ROW()-5)),"",SUMIFS(Cortes[propina],Cortes[id_jornada],INDEX(Jornadas[id],ROW()-5),Cortes[id_barbero],LOOKUP($AC$4,Barberos[nombre],Barberos[id])))</f>
        <v/>
      </c>
      <c r="AF469" s="21" t="str" cm="1">
        <f t="array" ref="AF469">IF(ISERROR(INDEX(Jornadas[id],ROW()-5)),"",SUMIFS(Adelantos[importe],Adelantos[id_jornada],INDEX(Jornadas[id],ROW()-5),Adelantos[id_barbero],LOOKUP($AC$4,Barberos[nombre],Barberos[id])))</f>
        <v/>
      </c>
      <c r="AG469" s="21" t="str" cm="1">
        <f t="array" ref="AG469">IF(ISERROR(INDEX(Jornadas[id],ROW()-5)),"",AD469+AE469-AF469)</f>
        <v/>
      </c>
      <c r="AH469" s="2" t="str" cm="1">
        <f t="array" ref="AH469">IF(ISERROR(INDEX(Jornadas[id],ROW()-5)),"",COUNTIFS(_Cortes!$C:$C,INDEX(Jornadas[id],ROW()-5),_Cortes!$B:$B,LOOKUP($AH$4,_Barberos!$B:$B,_Barberos!$A:$A)))</f>
        <v/>
      </c>
      <c r="AI469" s="21" t="str" cm="1">
        <f t="array" ref="AI469">IF(ISERROR(INDEX(Jornadas[id],ROW()-5)),"",INT(SUMIFS(Cortes[importe],Cortes[id_jornada],INDEX(Jornadas[id],ROW()-5),Cortes[id_barbero],LOOKUP($AH$4,Barberos[nombre],Barberos[id]))*(INDEX(Jornadas[comision_barberos],1)/100)))</f>
        <v/>
      </c>
      <c r="AJ469" s="21" t="str" cm="1">
        <f t="array" ref="AJ469">IF(ISERROR(INDEX(Jornadas[id],ROW()-5)),"",SUMIFS(Cortes[propina],Cortes[id_jornada],INDEX(Jornadas[id],ROW()-5),Cortes[id_barbero],LOOKUP($AH$4,Barberos[nombre],Barberos[id])))</f>
        <v/>
      </c>
      <c r="AK469" s="21" t="str" cm="1">
        <f t="array" ref="AK469">IF(ISERROR(INDEX(Jornadas[id],ROW()-5)),"",SUMIFS(Adelantos[importe],Adelantos[id_jornada],INDEX(Jornadas[id],ROW()-5),Adelantos[id_barbero],LOOKUP($AH$4,Barberos[nombre],Barberos[id])))</f>
        <v/>
      </c>
      <c r="AL469" s="21" t="str" cm="1">
        <f t="array" ref="AL469">IF(ISERROR(INDEX(Jornadas[id],ROW()-5)),"",AI469+AJ469-AK469)</f>
        <v/>
      </c>
      <c r="AM469" s="2" t="str" cm="1">
        <f t="array" ref="AM469">IF(ISERROR(INDEX(Jornadas[id],ROW()-5)),"",COUNTIFS(_Cortes!$C:$C,INDEX(Jornadas[id],ROW()-5),_Cortes!$B:$B,LOOKUP($AM$4,_Barberos!$B:$B,_Barberos!$A:$A)))</f>
        <v/>
      </c>
      <c r="AN469" s="21" t="str" cm="1">
        <f t="array" ref="AN469">IF(ISERROR(INDEX(Jornadas[id],ROW()-5)),"",INT(SUMIFS(Cortes[importe],Cortes[id_jornada],INDEX(Jornadas[id],ROW()-5),Cortes[id_barbero],LOOKUP($AM$4,Barberos[nombre],Barberos[id]))*(INDEX(Jornadas[comision_barberos],1)/100)))</f>
        <v/>
      </c>
      <c r="AO469" s="21" t="str" cm="1">
        <f t="array" ref="AO469">IF(ISERROR(INDEX(Jornadas[id],ROW()-5)),"",SUMIFS(Cortes[propina],Cortes[id_jornada],INDEX(Jornadas[id],ROW()-5),Cortes[id_barbero],LOOKUP($AM$4,Barberos[nombre],Barberos[id])))</f>
        <v/>
      </c>
      <c r="AP469" s="21" t="str" cm="1">
        <f t="array" ref="AP469">IF(ISERROR(INDEX(Jornadas[id],ROW()-5)),"",SUMIFS(Adelantos[importe],Adelantos[id_jornada],INDEX(Jornadas[id],ROW()-5),Adelantos[id_barbero],LOOKUP($AM$4,Barberos[nombre],Barberos[id])))</f>
        <v/>
      </c>
      <c r="AQ469" s="21" t="str" cm="1">
        <f t="array" ref="AQ469">IF(ISERROR(INDEX(Jornadas[id],ROW()-5)),"",AN469+AO469-AP469)</f>
        <v/>
      </c>
      <c r="AR469" s="2" t="str" cm="1">
        <f t="array" ref="AR469">IF(ISERROR(INDEX(Jornadas[id],ROW()-5)),"",COUNTIFS(_Cortes!$C:$C,INDEX(Jornadas[id],ROW()-5),_Cortes!$B:$B,LOOKUP($AR$4,_Barberos!$B:$B,_Barberos!$A:$A)))</f>
        <v/>
      </c>
      <c r="AS469" s="21" t="str" cm="1">
        <f t="array" ref="AS469">IF(ISERROR(INDEX(Jornadas[id],ROW()-5)),"",INT(SUMIFS(Cortes[importe],Cortes[id_jornada],INDEX(Jornadas[id],ROW()-5),Cortes[id_barbero],LOOKUP($AR$4,Barberos[nombre],Barberos[id]))*(INDEX(Jornadas[comision_barberos],1)/100)))</f>
        <v/>
      </c>
      <c r="AT469" s="21" t="str" cm="1">
        <f t="array" ref="AT469">IF(ISERROR(INDEX(Jornadas[id],ROW()-5)),"",SUMIFS(Cortes[propina],Cortes[id_jornada],INDEX(Jornadas[id],ROW()-5),Cortes[id_barbero],LOOKUP($AR$4,Barberos[nombre],Barberos[id])))</f>
        <v/>
      </c>
      <c r="AU469" s="21" t="str" cm="1">
        <f t="array" ref="AU469">IF(ISERROR(INDEX(Jornadas[id],ROW()-5)),"",SUMIFS(Adelantos[importe],Adelantos[id_jornada],INDEX(Jornadas[id],ROW()-5),Adelantos[id_barbero],LOOKUP($AR$4,Barberos[nombre],Barberos[id])))</f>
        <v/>
      </c>
      <c r="AV469" s="21" t="str" cm="1">
        <f t="array" ref="AV469">IF(ISERROR(INDEX(Jornadas[id],ROW()-5)),"",AS469+AT469-AU469)</f>
        <v/>
      </c>
    </row>
    <row r="470" spans="1:48" ht="15" hidden="1" customHeight="1" x14ac:dyDescent="0.3">
      <c r="A470" s="53" t="str">
        <f t="shared" si="7"/>
        <v/>
      </c>
      <c r="B470" s="54"/>
      <c r="C470" s="38" t="str" cm="1">
        <f t="array" ref="C470">IF(ISERROR(INDEX(Jornadas[id],ROW()-5)),"",INDEX(Jornadas[fecha],ROW()-5))</f>
        <v/>
      </c>
      <c r="D470" s="1" t="str" cm="1">
        <f t="array" ref="D470">IF(ISERROR(INDEX(Jornadas[id],ROW()-5)),"",COUNTIFS(_Cortes!$C:$C,INDEX(Jornadas[id],ROW()-5),_Cortes!$B:$B,LOOKUP($D$4,_Barberos!$B:$B,_Barberos!$A:$A)))</f>
        <v/>
      </c>
      <c r="E470" s="20" t="str" cm="1">
        <f t="array" ref="E470">IF(ISERROR(INDEX(Jornadas[id],ROW()-5)),"",INT(SUMIFS(Cortes[importe],Cortes[id_jornada],INDEX(Jornadas[id],ROW()-5),Cortes[id_barbero],LOOKUP($D$4,Barberos[nombre],Barberos[id]))*(INDEX(Jornadas[comision_barberos],1)/100)))</f>
        <v/>
      </c>
      <c r="F470" s="20" t="str" cm="1">
        <f t="array" ref="F470">IF(ISERROR(INDEX(Jornadas[id],ROW()-5)),"",SUMIFS(Cortes[propina],Cortes[id_jornada],INDEX(Jornadas[id],ROW()-5),Cortes[id_barbero],LOOKUP($D$4,Barberos[nombre],Barberos[id])))</f>
        <v/>
      </c>
      <c r="G470" s="20" t="str" cm="1">
        <f t="array" ref="G470">IF(ISERROR(INDEX(Jornadas[id],ROW()-5)),"",SUMIFS(Adelantos[importe],Adelantos[id_jornada],INDEX(Jornadas[id],ROW()-5),Adelantos[id_barbero],LOOKUP($D$4,Barberos[nombre],Barberos[id])))</f>
        <v/>
      </c>
      <c r="H470" s="20" t="str" cm="1">
        <f t="array" ref="H470">IF(ISERROR(INDEX(Jornadas[id],ROW()-5)),"",E470+F470-G470)</f>
        <v/>
      </c>
      <c r="I470" s="1" t="str" cm="1">
        <f t="array" ref="I470">IF(ISERROR(INDEX(Jornadas[id],ROW()-5)),"",COUNTIFS(_Cortes!$C:$C,INDEX(Jornadas[id],ROW()-5),_Cortes!$B:$B,LOOKUP($I$4,_Barberos!$B:$B,_Barberos!$A:$A)))</f>
        <v/>
      </c>
      <c r="J470" s="20" t="str" cm="1">
        <f t="array" ref="J470">IF(ISERROR(INDEX(Jornadas[id],ROW()-5)),"",INT(SUMIFS(Cortes[importe],Cortes[id_jornada],INDEX(Jornadas[id],ROW()-5),Cortes[id_barbero],LOOKUP($I$4,Barberos[nombre],Barberos[id]))*(INDEX(Jornadas[comision_barberos],1)/100)))</f>
        <v/>
      </c>
      <c r="K470" s="20" t="str" cm="1">
        <f t="array" ref="K470">IF(ISERROR(INDEX(Jornadas[id],ROW()-5)),"",SUMIFS(Cortes[propina],Cortes[id_jornada],INDEX(Jornadas[id],ROW()-5),Cortes[id_barbero],LOOKUP($I$4,Barberos[nombre],Barberos[id])))</f>
        <v/>
      </c>
      <c r="L470" s="20" t="str" cm="1">
        <f t="array" ref="L470">IF(ISERROR(INDEX(Jornadas[id],ROW()-5)),"",SUMIFS(Adelantos[importe],Adelantos[id_jornada],INDEX(Jornadas[id],ROW()-5),Adelantos[id_barbero],LOOKUP($I$4,Barberos[nombre],Barberos[id])))</f>
        <v/>
      </c>
      <c r="M470" s="20" t="str" cm="1">
        <f t="array" ref="M470">IF(ISERROR(INDEX(Jornadas[id],ROW()-5)),"",J470+K470-L470)</f>
        <v/>
      </c>
      <c r="N470" s="1" t="str" cm="1">
        <f t="array" ref="N470">IF(ISERROR(INDEX(Jornadas[id],ROW()-5)),"",COUNTIFS(_Cortes!$C:$C,INDEX(Jornadas[id],ROW()-5),_Cortes!$B:$B,LOOKUP($N$4,_Barberos!$B:$B,_Barberos!$A:$A)))</f>
        <v/>
      </c>
      <c r="O470" s="20" t="str" cm="1">
        <f t="array" ref="O470">IF(ISERROR(INDEX(Jornadas[id],ROW()-5)),"",INT(SUMIFS(Cortes[importe],Cortes[id_jornada],INDEX(Jornadas[id],ROW()-5),Cortes[id_barbero],LOOKUP($N$4,Barberos[nombre],Barberos[id]))*(INDEX(Jornadas[comision_barberos],1)/100)))</f>
        <v/>
      </c>
      <c r="P470" s="20" t="str" cm="1">
        <f t="array" ref="P470">IF(ISERROR(INDEX(Jornadas[id],ROW()-5)),"",SUMIFS(Cortes[propina],Cortes[id_jornada],INDEX(Jornadas[id],ROW()-5),Cortes[id_barbero],LOOKUP($N$4,Barberos[nombre],Barberos[id])))</f>
        <v/>
      </c>
      <c r="Q470" s="20" t="str" cm="1">
        <f t="array" ref="Q470">IF(ISERROR(INDEX(Jornadas[id],ROW()-5)),"",SUMIFS(Adelantos[importe],Adelantos[id_jornada],INDEX(Jornadas[id],ROW()-5),Adelantos[id_barbero],LOOKUP($N$4,Barberos[nombre],Barberos[id])))</f>
        <v/>
      </c>
      <c r="R470" s="20" t="str" cm="1">
        <f t="array" ref="R470">IF(ISERROR(INDEX(Jornadas[id],ROW()-5)),"",O470+P470-Q470)</f>
        <v/>
      </c>
      <c r="S470" s="1" t="str" cm="1">
        <f t="array" ref="S470">IF(ISERROR(INDEX(Jornadas[id],ROW()-5)),"",COUNTIFS(_Cortes!$C:$C,INDEX(Jornadas[id],ROW()-5),_Cortes!$B:$B,LOOKUP($S$4,_Barberos!$B:$B,_Barberos!$A:$A)))</f>
        <v/>
      </c>
      <c r="T470" s="20" t="str" cm="1">
        <f t="array" ref="T470">IF(ISERROR(INDEX(Jornadas[id],ROW()-5)),"",INT(SUMIFS(Cortes[importe],Cortes[id_jornada],INDEX(Jornadas[id],ROW()-5),Cortes[id_barbero],LOOKUP($S$4,Barberos[nombre],Barberos[id]))*(INDEX(Jornadas[comision_barberos],1)/100)))</f>
        <v/>
      </c>
      <c r="U470" s="20" t="str" cm="1">
        <f t="array" ref="U470">IF(ISERROR(INDEX(Jornadas[id],ROW()-5)),"",SUMIFS(Cortes[propina],Cortes[id_jornada],INDEX(Jornadas[id],ROW()-5),Cortes[id_barbero],LOOKUP($S$4,Barberos[nombre],Barberos[id])))</f>
        <v/>
      </c>
      <c r="V470" s="20" t="str" cm="1">
        <f t="array" ref="V470">IF(ISERROR(INDEX(Jornadas[id],ROW()-5)),"",SUMIFS(Adelantos[importe],Adelantos[id_jornada],INDEX(Jornadas[id],ROW()-5),Adelantos[id_barbero],LOOKUP($S$4,Barberos[nombre],Barberos[id])))</f>
        <v/>
      </c>
      <c r="W470" s="20" t="str" cm="1">
        <f t="array" ref="W470">IF(ISERROR(INDEX(Jornadas[id],ROW()-5)),"",T470+U470-V470)</f>
        <v/>
      </c>
      <c r="X470" s="1" t="str" cm="1">
        <f t="array" ref="X470">IF(ISERROR(INDEX(Jornadas[id],ROW()-5)),"",COUNTIFS(_Cortes!$C:$C,INDEX(Jornadas[id],ROW()-5),_Cortes!$B:$B,LOOKUP($X$4,_Barberos!$B:$B,_Barberos!$A:$A)))</f>
        <v/>
      </c>
      <c r="Y470" s="20" t="str" cm="1">
        <f t="array" ref="Y470">IF(ISERROR(INDEX(Jornadas[id],ROW()-5)),"",INT(SUMIFS(Cortes[importe],Cortes[id_jornada],INDEX(Jornadas[id],ROW()-5),Cortes[id_barbero],LOOKUP($X$4,Barberos[nombre],Barberos[id]))*(INDEX(Jornadas[comision_barberos],1)/100)))</f>
        <v/>
      </c>
      <c r="Z470" s="20" t="str" cm="1">
        <f t="array" ref="Z470">IF(ISERROR(INDEX(Jornadas[id],ROW()-5)),"",SUMIFS(Cortes[propina],Cortes[id_jornada],INDEX(Jornadas[id],ROW()-5),Cortes[id_barbero],LOOKUP($X$4,Barberos[nombre],Barberos[id])))</f>
        <v/>
      </c>
      <c r="AA470" s="20" t="str" cm="1">
        <f t="array" ref="AA470">IF(ISERROR(INDEX(Jornadas[id],ROW()-5)),"",SUMIFS(Adelantos[importe],Adelantos[id_jornada],INDEX(Jornadas[id],ROW()-5),Adelantos[id_barbero],LOOKUP($X$4,Barberos[nombre],Barberos[id])))</f>
        <v/>
      </c>
      <c r="AB470" s="20" t="str" cm="1">
        <f t="array" ref="AB470">IF(ISERROR(INDEX(Jornadas[id],ROW()-5)),"",Y470+Z470-AA470)</f>
        <v/>
      </c>
      <c r="AC470" s="1" t="str" cm="1">
        <f t="array" ref="AC470">IF(ISERROR(INDEX(Jornadas[id],ROW()-5)),"",COUNTIFS(_Cortes!$C:$C,INDEX(Jornadas[id],ROW()-5),_Cortes!$B:$B,LOOKUP($AC$4,_Barberos!$B:$B,_Barberos!$A:$A)))</f>
        <v/>
      </c>
      <c r="AD470" s="20" t="str" cm="1">
        <f t="array" ref="AD470">IF(ISERROR(INDEX(Jornadas[id],ROW()-5)),"",INT(SUMIFS(Cortes[importe],Cortes[id_jornada],INDEX(Jornadas[id],ROW()-5),Cortes[id_barbero],LOOKUP($AC$4,Barberos[nombre],Barberos[id]))*(INDEX(Jornadas[comision_barberos],1)/100)))</f>
        <v/>
      </c>
      <c r="AE470" s="20" t="str" cm="1">
        <f t="array" ref="AE470">IF(ISERROR(INDEX(Jornadas[id],ROW()-5)),"",SUMIFS(Cortes[propina],Cortes[id_jornada],INDEX(Jornadas[id],ROW()-5),Cortes[id_barbero],LOOKUP($AC$4,Barberos[nombre],Barberos[id])))</f>
        <v/>
      </c>
      <c r="AF470" s="20" t="str" cm="1">
        <f t="array" ref="AF470">IF(ISERROR(INDEX(Jornadas[id],ROW()-5)),"",SUMIFS(Adelantos[importe],Adelantos[id_jornada],INDEX(Jornadas[id],ROW()-5),Adelantos[id_barbero],LOOKUP($AC$4,Barberos[nombre],Barberos[id])))</f>
        <v/>
      </c>
      <c r="AG470" s="20" t="str" cm="1">
        <f t="array" ref="AG470">IF(ISERROR(INDEX(Jornadas[id],ROW()-5)),"",AD470+AE470-AF470)</f>
        <v/>
      </c>
      <c r="AH470" s="1" t="str" cm="1">
        <f t="array" ref="AH470">IF(ISERROR(INDEX(Jornadas[id],ROW()-5)),"",COUNTIFS(_Cortes!$C:$C,INDEX(Jornadas[id],ROW()-5),_Cortes!$B:$B,LOOKUP($AH$4,_Barberos!$B:$B,_Barberos!$A:$A)))</f>
        <v/>
      </c>
      <c r="AI470" s="20" t="str" cm="1">
        <f t="array" ref="AI470">IF(ISERROR(INDEX(Jornadas[id],ROW()-5)),"",INT(SUMIFS(Cortes[importe],Cortes[id_jornada],INDEX(Jornadas[id],ROW()-5),Cortes[id_barbero],LOOKUP($AH$4,Barberos[nombre],Barberos[id]))*(INDEX(Jornadas[comision_barberos],1)/100)))</f>
        <v/>
      </c>
      <c r="AJ470" s="20" t="str" cm="1">
        <f t="array" ref="AJ470">IF(ISERROR(INDEX(Jornadas[id],ROW()-5)),"",SUMIFS(Cortes[propina],Cortes[id_jornada],INDEX(Jornadas[id],ROW()-5),Cortes[id_barbero],LOOKUP($AH$4,Barberos[nombre],Barberos[id])))</f>
        <v/>
      </c>
      <c r="AK470" s="20" t="str" cm="1">
        <f t="array" ref="AK470">IF(ISERROR(INDEX(Jornadas[id],ROW()-5)),"",SUMIFS(Adelantos[importe],Adelantos[id_jornada],INDEX(Jornadas[id],ROW()-5),Adelantos[id_barbero],LOOKUP($AH$4,Barberos[nombre],Barberos[id])))</f>
        <v/>
      </c>
      <c r="AL470" s="20" t="str" cm="1">
        <f t="array" ref="AL470">IF(ISERROR(INDEX(Jornadas[id],ROW()-5)),"",AI470+AJ470-AK470)</f>
        <v/>
      </c>
      <c r="AM470" s="1" t="str" cm="1">
        <f t="array" ref="AM470">IF(ISERROR(INDEX(Jornadas[id],ROW()-5)),"",COUNTIFS(_Cortes!$C:$C,INDEX(Jornadas[id],ROW()-5),_Cortes!$B:$B,LOOKUP($AM$4,_Barberos!$B:$B,_Barberos!$A:$A)))</f>
        <v/>
      </c>
      <c r="AN470" s="20" t="str" cm="1">
        <f t="array" ref="AN470">IF(ISERROR(INDEX(Jornadas[id],ROW()-5)),"",INT(SUMIFS(Cortes[importe],Cortes[id_jornada],INDEX(Jornadas[id],ROW()-5),Cortes[id_barbero],LOOKUP($AM$4,Barberos[nombre],Barberos[id]))*(INDEX(Jornadas[comision_barberos],1)/100)))</f>
        <v/>
      </c>
      <c r="AO470" s="20" t="str" cm="1">
        <f t="array" ref="AO470">IF(ISERROR(INDEX(Jornadas[id],ROW()-5)),"",SUMIFS(Cortes[propina],Cortes[id_jornada],INDEX(Jornadas[id],ROW()-5),Cortes[id_barbero],LOOKUP($AM$4,Barberos[nombre],Barberos[id])))</f>
        <v/>
      </c>
      <c r="AP470" s="20" t="str" cm="1">
        <f t="array" ref="AP470">IF(ISERROR(INDEX(Jornadas[id],ROW()-5)),"",SUMIFS(Adelantos[importe],Adelantos[id_jornada],INDEX(Jornadas[id],ROW()-5),Adelantos[id_barbero],LOOKUP($AM$4,Barberos[nombre],Barberos[id])))</f>
        <v/>
      </c>
      <c r="AQ470" s="20" t="str" cm="1">
        <f t="array" ref="AQ470">IF(ISERROR(INDEX(Jornadas[id],ROW()-5)),"",AN470+AO470-AP470)</f>
        <v/>
      </c>
      <c r="AR470" s="1" t="str" cm="1">
        <f t="array" ref="AR470">IF(ISERROR(INDEX(Jornadas[id],ROW()-5)),"",COUNTIFS(_Cortes!$C:$C,INDEX(Jornadas[id],ROW()-5),_Cortes!$B:$B,LOOKUP($AR$4,_Barberos!$B:$B,_Barberos!$A:$A)))</f>
        <v/>
      </c>
      <c r="AS470" s="20" t="str" cm="1">
        <f t="array" ref="AS470">IF(ISERROR(INDEX(Jornadas[id],ROW()-5)),"",INT(SUMIFS(Cortes[importe],Cortes[id_jornada],INDEX(Jornadas[id],ROW()-5),Cortes[id_barbero],LOOKUP($AR$4,Barberos[nombre],Barberos[id]))*(INDEX(Jornadas[comision_barberos],1)/100)))</f>
        <v/>
      </c>
      <c r="AT470" s="20" t="str" cm="1">
        <f t="array" ref="AT470">IF(ISERROR(INDEX(Jornadas[id],ROW()-5)),"",SUMIFS(Cortes[propina],Cortes[id_jornada],INDEX(Jornadas[id],ROW()-5),Cortes[id_barbero],LOOKUP($AR$4,Barberos[nombre],Barberos[id])))</f>
        <v/>
      </c>
      <c r="AU470" s="20" t="str" cm="1">
        <f t="array" ref="AU470">IF(ISERROR(INDEX(Jornadas[id],ROW()-5)),"",SUMIFS(Adelantos[importe],Adelantos[id_jornada],INDEX(Jornadas[id],ROW()-5),Adelantos[id_barbero],LOOKUP($AR$4,Barberos[nombre],Barberos[id])))</f>
        <v/>
      </c>
      <c r="AV470" s="20" t="str" cm="1">
        <f t="array" ref="AV470">IF(ISERROR(INDEX(Jornadas[id],ROW()-5)),"",AS470+AT470-AU470)</f>
        <v/>
      </c>
    </row>
    <row r="471" spans="1:48" ht="15" hidden="1" customHeight="1" x14ac:dyDescent="0.3">
      <c r="A471" s="51" t="str">
        <f t="shared" si="7"/>
        <v/>
      </c>
      <c r="B471" s="52"/>
      <c r="C471" s="36" t="str" cm="1">
        <f t="array" ref="C471">IF(ISERROR(INDEX(Jornadas[id],ROW()-5)),"",INDEX(Jornadas[fecha],ROW()-5))</f>
        <v/>
      </c>
      <c r="D471" s="2" t="str" cm="1">
        <f t="array" ref="D471">IF(ISERROR(INDEX(Jornadas[id],ROW()-5)),"",COUNTIFS(_Cortes!$C:$C,INDEX(Jornadas[id],ROW()-5),_Cortes!$B:$B,LOOKUP($D$4,_Barberos!$B:$B,_Barberos!$A:$A)))</f>
        <v/>
      </c>
      <c r="E471" s="21" t="str" cm="1">
        <f t="array" ref="E471">IF(ISERROR(INDEX(Jornadas[id],ROW()-5)),"",INT(SUMIFS(Cortes[importe],Cortes[id_jornada],INDEX(Jornadas[id],ROW()-5),Cortes[id_barbero],LOOKUP($D$4,Barberos[nombre],Barberos[id]))*(INDEX(Jornadas[comision_barberos],1)/100)))</f>
        <v/>
      </c>
      <c r="F471" s="21" t="str" cm="1">
        <f t="array" ref="F471">IF(ISERROR(INDEX(Jornadas[id],ROW()-5)),"",SUMIFS(Cortes[propina],Cortes[id_jornada],INDEX(Jornadas[id],ROW()-5),Cortes[id_barbero],LOOKUP($D$4,Barberos[nombre],Barberos[id])))</f>
        <v/>
      </c>
      <c r="G471" s="21" t="str" cm="1">
        <f t="array" ref="G471">IF(ISERROR(INDEX(Jornadas[id],ROW()-5)),"",SUMIFS(Adelantos[importe],Adelantos[id_jornada],INDEX(Jornadas[id],ROW()-5),Adelantos[id_barbero],LOOKUP($D$4,Barberos[nombre],Barberos[id])))</f>
        <v/>
      </c>
      <c r="H471" s="21" t="str" cm="1">
        <f t="array" ref="H471">IF(ISERROR(INDEX(Jornadas[id],ROW()-5)),"",E471+F471-G471)</f>
        <v/>
      </c>
      <c r="I471" s="2" t="str" cm="1">
        <f t="array" ref="I471">IF(ISERROR(INDEX(Jornadas[id],ROW()-5)),"",COUNTIFS(_Cortes!$C:$C,INDEX(Jornadas[id],ROW()-5),_Cortes!$B:$B,LOOKUP($I$4,_Barberos!$B:$B,_Barberos!$A:$A)))</f>
        <v/>
      </c>
      <c r="J471" s="21" t="str" cm="1">
        <f t="array" ref="J471">IF(ISERROR(INDEX(Jornadas[id],ROW()-5)),"",INT(SUMIFS(Cortes[importe],Cortes[id_jornada],INDEX(Jornadas[id],ROW()-5),Cortes[id_barbero],LOOKUP($I$4,Barberos[nombre],Barberos[id]))*(INDEX(Jornadas[comision_barberos],1)/100)))</f>
        <v/>
      </c>
      <c r="K471" s="21" t="str" cm="1">
        <f t="array" ref="K471">IF(ISERROR(INDEX(Jornadas[id],ROW()-5)),"",SUMIFS(Cortes[propina],Cortes[id_jornada],INDEX(Jornadas[id],ROW()-5),Cortes[id_barbero],LOOKUP($I$4,Barberos[nombre],Barberos[id])))</f>
        <v/>
      </c>
      <c r="L471" s="21" t="str" cm="1">
        <f t="array" ref="L471">IF(ISERROR(INDEX(Jornadas[id],ROW()-5)),"",SUMIFS(Adelantos[importe],Adelantos[id_jornada],INDEX(Jornadas[id],ROW()-5),Adelantos[id_barbero],LOOKUP($I$4,Barberos[nombre],Barberos[id])))</f>
        <v/>
      </c>
      <c r="M471" s="21" t="str" cm="1">
        <f t="array" ref="M471">IF(ISERROR(INDEX(Jornadas[id],ROW()-5)),"",J471+K471-L471)</f>
        <v/>
      </c>
      <c r="N471" s="2" t="str" cm="1">
        <f t="array" ref="N471">IF(ISERROR(INDEX(Jornadas[id],ROW()-5)),"",COUNTIFS(_Cortes!$C:$C,INDEX(Jornadas[id],ROW()-5),_Cortes!$B:$B,LOOKUP($N$4,_Barberos!$B:$B,_Barberos!$A:$A)))</f>
        <v/>
      </c>
      <c r="O471" s="21" t="str" cm="1">
        <f t="array" ref="O471">IF(ISERROR(INDEX(Jornadas[id],ROW()-5)),"",INT(SUMIFS(Cortes[importe],Cortes[id_jornada],INDEX(Jornadas[id],ROW()-5),Cortes[id_barbero],LOOKUP($N$4,Barberos[nombre],Barberos[id]))*(INDEX(Jornadas[comision_barberos],1)/100)))</f>
        <v/>
      </c>
      <c r="P471" s="21" t="str" cm="1">
        <f t="array" ref="P471">IF(ISERROR(INDEX(Jornadas[id],ROW()-5)),"",SUMIFS(Cortes[propina],Cortes[id_jornada],INDEX(Jornadas[id],ROW()-5),Cortes[id_barbero],LOOKUP($N$4,Barberos[nombre],Barberos[id])))</f>
        <v/>
      </c>
      <c r="Q471" s="21" t="str" cm="1">
        <f t="array" ref="Q471">IF(ISERROR(INDEX(Jornadas[id],ROW()-5)),"",SUMIFS(Adelantos[importe],Adelantos[id_jornada],INDEX(Jornadas[id],ROW()-5),Adelantos[id_barbero],LOOKUP($N$4,Barberos[nombre],Barberos[id])))</f>
        <v/>
      </c>
      <c r="R471" s="21" t="str" cm="1">
        <f t="array" ref="R471">IF(ISERROR(INDEX(Jornadas[id],ROW()-5)),"",O471+P471-Q471)</f>
        <v/>
      </c>
      <c r="S471" s="2" t="str" cm="1">
        <f t="array" ref="S471">IF(ISERROR(INDEX(Jornadas[id],ROW()-5)),"",COUNTIFS(_Cortes!$C:$C,INDEX(Jornadas[id],ROW()-5),_Cortes!$B:$B,LOOKUP($S$4,_Barberos!$B:$B,_Barberos!$A:$A)))</f>
        <v/>
      </c>
      <c r="T471" s="21" t="str" cm="1">
        <f t="array" ref="T471">IF(ISERROR(INDEX(Jornadas[id],ROW()-5)),"",INT(SUMIFS(Cortes[importe],Cortes[id_jornada],INDEX(Jornadas[id],ROW()-5),Cortes[id_barbero],LOOKUP($S$4,Barberos[nombre],Barberos[id]))*(INDEX(Jornadas[comision_barberos],1)/100)))</f>
        <v/>
      </c>
      <c r="U471" s="21" t="str" cm="1">
        <f t="array" ref="U471">IF(ISERROR(INDEX(Jornadas[id],ROW()-5)),"",SUMIFS(Cortes[propina],Cortes[id_jornada],INDEX(Jornadas[id],ROW()-5),Cortes[id_barbero],LOOKUP($S$4,Barberos[nombre],Barberos[id])))</f>
        <v/>
      </c>
      <c r="V471" s="21" t="str" cm="1">
        <f t="array" ref="V471">IF(ISERROR(INDEX(Jornadas[id],ROW()-5)),"",SUMIFS(Adelantos[importe],Adelantos[id_jornada],INDEX(Jornadas[id],ROW()-5),Adelantos[id_barbero],LOOKUP($S$4,Barberos[nombre],Barberos[id])))</f>
        <v/>
      </c>
      <c r="W471" s="21" t="str" cm="1">
        <f t="array" ref="W471">IF(ISERROR(INDEX(Jornadas[id],ROW()-5)),"",T471+U471-V471)</f>
        <v/>
      </c>
      <c r="X471" s="2" t="str" cm="1">
        <f t="array" ref="X471">IF(ISERROR(INDEX(Jornadas[id],ROW()-5)),"",COUNTIFS(_Cortes!$C:$C,INDEX(Jornadas[id],ROW()-5),_Cortes!$B:$B,LOOKUP($X$4,_Barberos!$B:$B,_Barberos!$A:$A)))</f>
        <v/>
      </c>
      <c r="Y471" s="21" t="str" cm="1">
        <f t="array" ref="Y471">IF(ISERROR(INDEX(Jornadas[id],ROW()-5)),"",INT(SUMIFS(Cortes[importe],Cortes[id_jornada],INDEX(Jornadas[id],ROW()-5),Cortes[id_barbero],LOOKUP($X$4,Barberos[nombre],Barberos[id]))*(INDEX(Jornadas[comision_barberos],1)/100)))</f>
        <v/>
      </c>
      <c r="Z471" s="21" t="str" cm="1">
        <f t="array" ref="Z471">IF(ISERROR(INDEX(Jornadas[id],ROW()-5)),"",SUMIFS(Cortes[propina],Cortes[id_jornada],INDEX(Jornadas[id],ROW()-5),Cortes[id_barbero],LOOKUP($X$4,Barberos[nombre],Barberos[id])))</f>
        <v/>
      </c>
      <c r="AA471" s="21" t="str" cm="1">
        <f t="array" ref="AA471">IF(ISERROR(INDEX(Jornadas[id],ROW()-5)),"",SUMIFS(Adelantos[importe],Adelantos[id_jornada],INDEX(Jornadas[id],ROW()-5),Adelantos[id_barbero],LOOKUP($X$4,Barberos[nombre],Barberos[id])))</f>
        <v/>
      </c>
      <c r="AB471" s="21" t="str" cm="1">
        <f t="array" ref="AB471">IF(ISERROR(INDEX(Jornadas[id],ROW()-5)),"",Y471+Z471-AA471)</f>
        <v/>
      </c>
      <c r="AC471" s="2" t="str" cm="1">
        <f t="array" ref="AC471">IF(ISERROR(INDEX(Jornadas[id],ROW()-5)),"",COUNTIFS(_Cortes!$C:$C,INDEX(Jornadas[id],ROW()-5),_Cortes!$B:$B,LOOKUP($AC$4,_Barberos!$B:$B,_Barberos!$A:$A)))</f>
        <v/>
      </c>
      <c r="AD471" s="21" t="str" cm="1">
        <f t="array" ref="AD471">IF(ISERROR(INDEX(Jornadas[id],ROW()-5)),"",INT(SUMIFS(Cortes[importe],Cortes[id_jornada],INDEX(Jornadas[id],ROW()-5),Cortes[id_barbero],LOOKUP($AC$4,Barberos[nombre],Barberos[id]))*(INDEX(Jornadas[comision_barberos],1)/100)))</f>
        <v/>
      </c>
      <c r="AE471" s="21" t="str" cm="1">
        <f t="array" ref="AE471">IF(ISERROR(INDEX(Jornadas[id],ROW()-5)),"",SUMIFS(Cortes[propina],Cortes[id_jornada],INDEX(Jornadas[id],ROW()-5),Cortes[id_barbero],LOOKUP($AC$4,Barberos[nombre],Barberos[id])))</f>
        <v/>
      </c>
      <c r="AF471" s="21" t="str" cm="1">
        <f t="array" ref="AF471">IF(ISERROR(INDEX(Jornadas[id],ROW()-5)),"",SUMIFS(Adelantos[importe],Adelantos[id_jornada],INDEX(Jornadas[id],ROW()-5),Adelantos[id_barbero],LOOKUP($AC$4,Barberos[nombre],Barberos[id])))</f>
        <v/>
      </c>
      <c r="AG471" s="21" t="str" cm="1">
        <f t="array" ref="AG471">IF(ISERROR(INDEX(Jornadas[id],ROW()-5)),"",AD471+AE471-AF471)</f>
        <v/>
      </c>
      <c r="AH471" s="2" t="str" cm="1">
        <f t="array" ref="AH471">IF(ISERROR(INDEX(Jornadas[id],ROW()-5)),"",COUNTIFS(_Cortes!$C:$C,INDEX(Jornadas[id],ROW()-5),_Cortes!$B:$B,LOOKUP($AH$4,_Barberos!$B:$B,_Barberos!$A:$A)))</f>
        <v/>
      </c>
      <c r="AI471" s="21" t="str" cm="1">
        <f t="array" ref="AI471">IF(ISERROR(INDEX(Jornadas[id],ROW()-5)),"",INT(SUMIFS(Cortes[importe],Cortes[id_jornada],INDEX(Jornadas[id],ROW()-5),Cortes[id_barbero],LOOKUP($AH$4,Barberos[nombre],Barberos[id]))*(INDEX(Jornadas[comision_barberos],1)/100)))</f>
        <v/>
      </c>
      <c r="AJ471" s="21" t="str" cm="1">
        <f t="array" ref="AJ471">IF(ISERROR(INDEX(Jornadas[id],ROW()-5)),"",SUMIFS(Cortes[propina],Cortes[id_jornada],INDEX(Jornadas[id],ROW()-5),Cortes[id_barbero],LOOKUP($AH$4,Barberos[nombre],Barberos[id])))</f>
        <v/>
      </c>
      <c r="AK471" s="21" t="str" cm="1">
        <f t="array" ref="AK471">IF(ISERROR(INDEX(Jornadas[id],ROW()-5)),"",SUMIFS(Adelantos[importe],Adelantos[id_jornada],INDEX(Jornadas[id],ROW()-5),Adelantos[id_barbero],LOOKUP($AH$4,Barberos[nombre],Barberos[id])))</f>
        <v/>
      </c>
      <c r="AL471" s="21" t="str" cm="1">
        <f t="array" ref="AL471">IF(ISERROR(INDEX(Jornadas[id],ROW()-5)),"",AI471+AJ471-AK471)</f>
        <v/>
      </c>
      <c r="AM471" s="2" t="str" cm="1">
        <f t="array" ref="AM471">IF(ISERROR(INDEX(Jornadas[id],ROW()-5)),"",COUNTIFS(_Cortes!$C:$C,INDEX(Jornadas[id],ROW()-5),_Cortes!$B:$B,LOOKUP($AM$4,_Barberos!$B:$B,_Barberos!$A:$A)))</f>
        <v/>
      </c>
      <c r="AN471" s="21" t="str" cm="1">
        <f t="array" ref="AN471">IF(ISERROR(INDEX(Jornadas[id],ROW()-5)),"",INT(SUMIFS(Cortes[importe],Cortes[id_jornada],INDEX(Jornadas[id],ROW()-5),Cortes[id_barbero],LOOKUP($AM$4,Barberos[nombre],Barberos[id]))*(INDEX(Jornadas[comision_barberos],1)/100)))</f>
        <v/>
      </c>
      <c r="AO471" s="21" t="str" cm="1">
        <f t="array" ref="AO471">IF(ISERROR(INDEX(Jornadas[id],ROW()-5)),"",SUMIFS(Cortes[propina],Cortes[id_jornada],INDEX(Jornadas[id],ROW()-5),Cortes[id_barbero],LOOKUP($AM$4,Barberos[nombre],Barberos[id])))</f>
        <v/>
      </c>
      <c r="AP471" s="21" t="str" cm="1">
        <f t="array" ref="AP471">IF(ISERROR(INDEX(Jornadas[id],ROW()-5)),"",SUMIFS(Adelantos[importe],Adelantos[id_jornada],INDEX(Jornadas[id],ROW()-5),Adelantos[id_barbero],LOOKUP($AM$4,Barberos[nombre],Barberos[id])))</f>
        <v/>
      </c>
      <c r="AQ471" s="21" t="str" cm="1">
        <f t="array" ref="AQ471">IF(ISERROR(INDEX(Jornadas[id],ROW()-5)),"",AN471+AO471-AP471)</f>
        <v/>
      </c>
      <c r="AR471" s="2" t="str" cm="1">
        <f t="array" ref="AR471">IF(ISERROR(INDEX(Jornadas[id],ROW()-5)),"",COUNTIFS(_Cortes!$C:$C,INDEX(Jornadas[id],ROW()-5),_Cortes!$B:$B,LOOKUP($AR$4,_Barberos!$B:$B,_Barberos!$A:$A)))</f>
        <v/>
      </c>
      <c r="AS471" s="21" t="str" cm="1">
        <f t="array" ref="AS471">IF(ISERROR(INDEX(Jornadas[id],ROW()-5)),"",INT(SUMIFS(Cortes[importe],Cortes[id_jornada],INDEX(Jornadas[id],ROW()-5),Cortes[id_barbero],LOOKUP($AR$4,Barberos[nombre],Barberos[id]))*(INDEX(Jornadas[comision_barberos],1)/100)))</f>
        <v/>
      </c>
      <c r="AT471" s="21" t="str" cm="1">
        <f t="array" ref="AT471">IF(ISERROR(INDEX(Jornadas[id],ROW()-5)),"",SUMIFS(Cortes[propina],Cortes[id_jornada],INDEX(Jornadas[id],ROW()-5),Cortes[id_barbero],LOOKUP($AR$4,Barberos[nombre],Barberos[id])))</f>
        <v/>
      </c>
      <c r="AU471" s="21" t="str" cm="1">
        <f t="array" ref="AU471">IF(ISERROR(INDEX(Jornadas[id],ROW()-5)),"",SUMIFS(Adelantos[importe],Adelantos[id_jornada],INDEX(Jornadas[id],ROW()-5),Adelantos[id_barbero],LOOKUP($AR$4,Barberos[nombre],Barberos[id])))</f>
        <v/>
      </c>
      <c r="AV471" s="21" t="str" cm="1">
        <f t="array" ref="AV471">IF(ISERROR(INDEX(Jornadas[id],ROW()-5)),"",AS471+AT471-AU471)</f>
        <v/>
      </c>
    </row>
    <row r="472" spans="1:48" ht="15" hidden="1" customHeight="1" x14ac:dyDescent="0.3">
      <c r="A472" s="53" t="str">
        <f t="shared" si="7"/>
        <v/>
      </c>
      <c r="B472" s="54"/>
      <c r="C472" s="38" t="str" cm="1">
        <f t="array" ref="C472">IF(ISERROR(INDEX(Jornadas[id],ROW()-5)),"",INDEX(Jornadas[fecha],ROW()-5))</f>
        <v/>
      </c>
      <c r="D472" s="1" t="str" cm="1">
        <f t="array" ref="D472">IF(ISERROR(INDEX(Jornadas[id],ROW()-5)),"",COUNTIFS(_Cortes!$C:$C,INDEX(Jornadas[id],ROW()-5),_Cortes!$B:$B,LOOKUP($D$4,_Barberos!$B:$B,_Barberos!$A:$A)))</f>
        <v/>
      </c>
      <c r="E472" s="20" t="str" cm="1">
        <f t="array" ref="E472">IF(ISERROR(INDEX(Jornadas[id],ROW()-5)),"",INT(SUMIFS(Cortes[importe],Cortes[id_jornada],INDEX(Jornadas[id],ROW()-5),Cortes[id_barbero],LOOKUP($D$4,Barberos[nombre],Barberos[id]))*(INDEX(Jornadas[comision_barberos],1)/100)))</f>
        <v/>
      </c>
      <c r="F472" s="20" t="str" cm="1">
        <f t="array" ref="F472">IF(ISERROR(INDEX(Jornadas[id],ROW()-5)),"",SUMIFS(Cortes[propina],Cortes[id_jornada],INDEX(Jornadas[id],ROW()-5),Cortes[id_barbero],LOOKUP($D$4,Barberos[nombre],Barberos[id])))</f>
        <v/>
      </c>
      <c r="G472" s="20" t="str" cm="1">
        <f t="array" ref="G472">IF(ISERROR(INDEX(Jornadas[id],ROW()-5)),"",SUMIFS(Adelantos[importe],Adelantos[id_jornada],INDEX(Jornadas[id],ROW()-5),Adelantos[id_barbero],LOOKUP($D$4,Barberos[nombre],Barberos[id])))</f>
        <v/>
      </c>
      <c r="H472" s="20" t="str" cm="1">
        <f t="array" ref="H472">IF(ISERROR(INDEX(Jornadas[id],ROW()-5)),"",E472+F472-G472)</f>
        <v/>
      </c>
      <c r="I472" s="1" t="str" cm="1">
        <f t="array" ref="I472">IF(ISERROR(INDEX(Jornadas[id],ROW()-5)),"",COUNTIFS(_Cortes!$C:$C,INDEX(Jornadas[id],ROW()-5),_Cortes!$B:$B,LOOKUP($I$4,_Barberos!$B:$B,_Barberos!$A:$A)))</f>
        <v/>
      </c>
      <c r="J472" s="20" t="str" cm="1">
        <f t="array" ref="J472">IF(ISERROR(INDEX(Jornadas[id],ROW()-5)),"",INT(SUMIFS(Cortes[importe],Cortes[id_jornada],INDEX(Jornadas[id],ROW()-5),Cortes[id_barbero],LOOKUP($I$4,Barberos[nombre],Barberos[id]))*(INDEX(Jornadas[comision_barberos],1)/100)))</f>
        <v/>
      </c>
      <c r="K472" s="20" t="str" cm="1">
        <f t="array" ref="K472">IF(ISERROR(INDEX(Jornadas[id],ROW()-5)),"",SUMIFS(Cortes[propina],Cortes[id_jornada],INDEX(Jornadas[id],ROW()-5),Cortes[id_barbero],LOOKUP($I$4,Barberos[nombre],Barberos[id])))</f>
        <v/>
      </c>
      <c r="L472" s="20" t="str" cm="1">
        <f t="array" ref="L472">IF(ISERROR(INDEX(Jornadas[id],ROW()-5)),"",SUMIFS(Adelantos[importe],Adelantos[id_jornada],INDEX(Jornadas[id],ROW()-5),Adelantos[id_barbero],LOOKUP($I$4,Barberos[nombre],Barberos[id])))</f>
        <v/>
      </c>
      <c r="M472" s="20" t="str" cm="1">
        <f t="array" ref="M472">IF(ISERROR(INDEX(Jornadas[id],ROW()-5)),"",J472+K472-L472)</f>
        <v/>
      </c>
      <c r="N472" s="1" t="str" cm="1">
        <f t="array" ref="N472">IF(ISERROR(INDEX(Jornadas[id],ROW()-5)),"",COUNTIFS(_Cortes!$C:$C,INDEX(Jornadas[id],ROW()-5),_Cortes!$B:$B,LOOKUP($N$4,_Barberos!$B:$B,_Barberos!$A:$A)))</f>
        <v/>
      </c>
      <c r="O472" s="20" t="str" cm="1">
        <f t="array" ref="O472">IF(ISERROR(INDEX(Jornadas[id],ROW()-5)),"",INT(SUMIFS(Cortes[importe],Cortes[id_jornada],INDEX(Jornadas[id],ROW()-5),Cortes[id_barbero],LOOKUP($N$4,Barberos[nombre],Barberos[id]))*(INDEX(Jornadas[comision_barberos],1)/100)))</f>
        <v/>
      </c>
      <c r="P472" s="20" t="str" cm="1">
        <f t="array" ref="P472">IF(ISERROR(INDEX(Jornadas[id],ROW()-5)),"",SUMIFS(Cortes[propina],Cortes[id_jornada],INDEX(Jornadas[id],ROW()-5),Cortes[id_barbero],LOOKUP($N$4,Barberos[nombre],Barberos[id])))</f>
        <v/>
      </c>
      <c r="Q472" s="20" t="str" cm="1">
        <f t="array" ref="Q472">IF(ISERROR(INDEX(Jornadas[id],ROW()-5)),"",SUMIFS(Adelantos[importe],Adelantos[id_jornada],INDEX(Jornadas[id],ROW()-5),Adelantos[id_barbero],LOOKUP($N$4,Barberos[nombre],Barberos[id])))</f>
        <v/>
      </c>
      <c r="R472" s="20" t="str" cm="1">
        <f t="array" ref="R472">IF(ISERROR(INDEX(Jornadas[id],ROW()-5)),"",O472+P472-Q472)</f>
        <v/>
      </c>
      <c r="S472" s="1" t="str" cm="1">
        <f t="array" ref="S472">IF(ISERROR(INDEX(Jornadas[id],ROW()-5)),"",COUNTIFS(_Cortes!$C:$C,INDEX(Jornadas[id],ROW()-5),_Cortes!$B:$B,LOOKUP($S$4,_Barberos!$B:$B,_Barberos!$A:$A)))</f>
        <v/>
      </c>
      <c r="T472" s="20" t="str" cm="1">
        <f t="array" ref="T472">IF(ISERROR(INDEX(Jornadas[id],ROW()-5)),"",INT(SUMIFS(Cortes[importe],Cortes[id_jornada],INDEX(Jornadas[id],ROW()-5),Cortes[id_barbero],LOOKUP($S$4,Barberos[nombre],Barberos[id]))*(INDEX(Jornadas[comision_barberos],1)/100)))</f>
        <v/>
      </c>
      <c r="U472" s="20" t="str" cm="1">
        <f t="array" ref="U472">IF(ISERROR(INDEX(Jornadas[id],ROW()-5)),"",SUMIFS(Cortes[propina],Cortes[id_jornada],INDEX(Jornadas[id],ROW()-5),Cortes[id_barbero],LOOKUP($S$4,Barberos[nombre],Barberos[id])))</f>
        <v/>
      </c>
      <c r="V472" s="20" t="str" cm="1">
        <f t="array" ref="V472">IF(ISERROR(INDEX(Jornadas[id],ROW()-5)),"",SUMIFS(Adelantos[importe],Adelantos[id_jornada],INDEX(Jornadas[id],ROW()-5),Adelantos[id_barbero],LOOKUP($S$4,Barberos[nombre],Barberos[id])))</f>
        <v/>
      </c>
      <c r="W472" s="20" t="str" cm="1">
        <f t="array" ref="W472">IF(ISERROR(INDEX(Jornadas[id],ROW()-5)),"",T472+U472-V472)</f>
        <v/>
      </c>
      <c r="X472" s="1" t="str" cm="1">
        <f t="array" ref="X472">IF(ISERROR(INDEX(Jornadas[id],ROW()-5)),"",COUNTIFS(_Cortes!$C:$C,INDEX(Jornadas[id],ROW()-5),_Cortes!$B:$B,LOOKUP($X$4,_Barberos!$B:$B,_Barberos!$A:$A)))</f>
        <v/>
      </c>
      <c r="Y472" s="20" t="str" cm="1">
        <f t="array" ref="Y472">IF(ISERROR(INDEX(Jornadas[id],ROW()-5)),"",INT(SUMIFS(Cortes[importe],Cortes[id_jornada],INDEX(Jornadas[id],ROW()-5),Cortes[id_barbero],LOOKUP($X$4,Barberos[nombre],Barberos[id]))*(INDEX(Jornadas[comision_barberos],1)/100)))</f>
        <v/>
      </c>
      <c r="Z472" s="20" t="str" cm="1">
        <f t="array" ref="Z472">IF(ISERROR(INDEX(Jornadas[id],ROW()-5)),"",SUMIFS(Cortes[propina],Cortes[id_jornada],INDEX(Jornadas[id],ROW()-5),Cortes[id_barbero],LOOKUP($X$4,Barberos[nombre],Barberos[id])))</f>
        <v/>
      </c>
      <c r="AA472" s="20" t="str" cm="1">
        <f t="array" ref="AA472">IF(ISERROR(INDEX(Jornadas[id],ROW()-5)),"",SUMIFS(Adelantos[importe],Adelantos[id_jornada],INDEX(Jornadas[id],ROW()-5),Adelantos[id_barbero],LOOKUP($X$4,Barberos[nombre],Barberos[id])))</f>
        <v/>
      </c>
      <c r="AB472" s="20" t="str" cm="1">
        <f t="array" ref="AB472">IF(ISERROR(INDEX(Jornadas[id],ROW()-5)),"",Y472+Z472-AA472)</f>
        <v/>
      </c>
      <c r="AC472" s="1" t="str" cm="1">
        <f t="array" ref="AC472">IF(ISERROR(INDEX(Jornadas[id],ROW()-5)),"",COUNTIFS(_Cortes!$C:$C,INDEX(Jornadas[id],ROW()-5),_Cortes!$B:$B,LOOKUP($AC$4,_Barberos!$B:$B,_Barberos!$A:$A)))</f>
        <v/>
      </c>
      <c r="AD472" s="20" t="str" cm="1">
        <f t="array" ref="AD472">IF(ISERROR(INDEX(Jornadas[id],ROW()-5)),"",INT(SUMIFS(Cortes[importe],Cortes[id_jornada],INDEX(Jornadas[id],ROW()-5),Cortes[id_barbero],LOOKUP($AC$4,Barberos[nombre],Barberos[id]))*(INDEX(Jornadas[comision_barberos],1)/100)))</f>
        <v/>
      </c>
      <c r="AE472" s="20" t="str" cm="1">
        <f t="array" ref="AE472">IF(ISERROR(INDEX(Jornadas[id],ROW()-5)),"",SUMIFS(Cortes[propina],Cortes[id_jornada],INDEX(Jornadas[id],ROW()-5),Cortes[id_barbero],LOOKUP($AC$4,Barberos[nombre],Barberos[id])))</f>
        <v/>
      </c>
      <c r="AF472" s="20" t="str" cm="1">
        <f t="array" ref="AF472">IF(ISERROR(INDEX(Jornadas[id],ROW()-5)),"",SUMIFS(Adelantos[importe],Adelantos[id_jornada],INDEX(Jornadas[id],ROW()-5),Adelantos[id_barbero],LOOKUP($AC$4,Barberos[nombre],Barberos[id])))</f>
        <v/>
      </c>
      <c r="AG472" s="20" t="str" cm="1">
        <f t="array" ref="AG472">IF(ISERROR(INDEX(Jornadas[id],ROW()-5)),"",AD472+AE472-AF472)</f>
        <v/>
      </c>
      <c r="AH472" s="1" t="str" cm="1">
        <f t="array" ref="AH472">IF(ISERROR(INDEX(Jornadas[id],ROW()-5)),"",COUNTIFS(_Cortes!$C:$C,INDEX(Jornadas[id],ROW()-5),_Cortes!$B:$B,LOOKUP($AH$4,_Barberos!$B:$B,_Barberos!$A:$A)))</f>
        <v/>
      </c>
      <c r="AI472" s="20" t="str" cm="1">
        <f t="array" ref="AI472">IF(ISERROR(INDEX(Jornadas[id],ROW()-5)),"",INT(SUMIFS(Cortes[importe],Cortes[id_jornada],INDEX(Jornadas[id],ROW()-5),Cortes[id_barbero],LOOKUP($AH$4,Barberos[nombre],Barberos[id]))*(INDEX(Jornadas[comision_barberos],1)/100)))</f>
        <v/>
      </c>
      <c r="AJ472" s="20" t="str" cm="1">
        <f t="array" ref="AJ472">IF(ISERROR(INDEX(Jornadas[id],ROW()-5)),"",SUMIFS(Cortes[propina],Cortes[id_jornada],INDEX(Jornadas[id],ROW()-5),Cortes[id_barbero],LOOKUP($AH$4,Barberos[nombre],Barberos[id])))</f>
        <v/>
      </c>
      <c r="AK472" s="20" t="str" cm="1">
        <f t="array" ref="AK472">IF(ISERROR(INDEX(Jornadas[id],ROW()-5)),"",SUMIFS(Adelantos[importe],Adelantos[id_jornada],INDEX(Jornadas[id],ROW()-5),Adelantos[id_barbero],LOOKUP($AH$4,Barberos[nombre],Barberos[id])))</f>
        <v/>
      </c>
      <c r="AL472" s="20" t="str" cm="1">
        <f t="array" ref="AL472">IF(ISERROR(INDEX(Jornadas[id],ROW()-5)),"",AI472+AJ472-AK472)</f>
        <v/>
      </c>
      <c r="AM472" s="1" t="str" cm="1">
        <f t="array" ref="AM472">IF(ISERROR(INDEX(Jornadas[id],ROW()-5)),"",COUNTIFS(_Cortes!$C:$C,INDEX(Jornadas[id],ROW()-5),_Cortes!$B:$B,LOOKUP($AM$4,_Barberos!$B:$B,_Barberos!$A:$A)))</f>
        <v/>
      </c>
      <c r="AN472" s="20" t="str" cm="1">
        <f t="array" ref="AN472">IF(ISERROR(INDEX(Jornadas[id],ROW()-5)),"",INT(SUMIFS(Cortes[importe],Cortes[id_jornada],INDEX(Jornadas[id],ROW()-5),Cortes[id_barbero],LOOKUP($AM$4,Barberos[nombre],Barberos[id]))*(INDEX(Jornadas[comision_barberos],1)/100)))</f>
        <v/>
      </c>
      <c r="AO472" s="20" t="str" cm="1">
        <f t="array" ref="AO472">IF(ISERROR(INDEX(Jornadas[id],ROW()-5)),"",SUMIFS(Cortes[propina],Cortes[id_jornada],INDEX(Jornadas[id],ROW()-5),Cortes[id_barbero],LOOKUP($AM$4,Barberos[nombre],Barberos[id])))</f>
        <v/>
      </c>
      <c r="AP472" s="20" t="str" cm="1">
        <f t="array" ref="AP472">IF(ISERROR(INDEX(Jornadas[id],ROW()-5)),"",SUMIFS(Adelantos[importe],Adelantos[id_jornada],INDEX(Jornadas[id],ROW()-5),Adelantos[id_barbero],LOOKUP($AM$4,Barberos[nombre],Barberos[id])))</f>
        <v/>
      </c>
      <c r="AQ472" s="20" t="str" cm="1">
        <f t="array" ref="AQ472">IF(ISERROR(INDEX(Jornadas[id],ROW()-5)),"",AN472+AO472-AP472)</f>
        <v/>
      </c>
      <c r="AR472" s="1" t="str" cm="1">
        <f t="array" ref="AR472">IF(ISERROR(INDEX(Jornadas[id],ROW()-5)),"",COUNTIFS(_Cortes!$C:$C,INDEX(Jornadas[id],ROW()-5),_Cortes!$B:$B,LOOKUP($AR$4,_Barberos!$B:$B,_Barberos!$A:$A)))</f>
        <v/>
      </c>
      <c r="AS472" s="20" t="str" cm="1">
        <f t="array" ref="AS472">IF(ISERROR(INDEX(Jornadas[id],ROW()-5)),"",INT(SUMIFS(Cortes[importe],Cortes[id_jornada],INDEX(Jornadas[id],ROW()-5),Cortes[id_barbero],LOOKUP($AR$4,Barberos[nombre],Barberos[id]))*(INDEX(Jornadas[comision_barberos],1)/100)))</f>
        <v/>
      </c>
      <c r="AT472" s="20" t="str" cm="1">
        <f t="array" ref="AT472">IF(ISERROR(INDEX(Jornadas[id],ROW()-5)),"",SUMIFS(Cortes[propina],Cortes[id_jornada],INDEX(Jornadas[id],ROW()-5),Cortes[id_barbero],LOOKUP($AR$4,Barberos[nombre],Barberos[id])))</f>
        <v/>
      </c>
      <c r="AU472" s="20" t="str" cm="1">
        <f t="array" ref="AU472">IF(ISERROR(INDEX(Jornadas[id],ROW()-5)),"",SUMIFS(Adelantos[importe],Adelantos[id_jornada],INDEX(Jornadas[id],ROW()-5),Adelantos[id_barbero],LOOKUP($AR$4,Barberos[nombre],Barberos[id])))</f>
        <v/>
      </c>
      <c r="AV472" s="20" t="str" cm="1">
        <f t="array" ref="AV472">IF(ISERROR(INDEX(Jornadas[id],ROW()-5)),"",AS472+AT472-AU472)</f>
        <v/>
      </c>
    </row>
    <row r="473" spans="1:48" ht="15" hidden="1" customHeight="1" x14ac:dyDescent="0.3">
      <c r="A473" s="51" t="str">
        <f t="shared" si="7"/>
        <v/>
      </c>
      <c r="B473" s="52"/>
      <c r="C473" s="36" t="str" cm="1">
        <f t="array" ref="C473">IF(ISERROR(INDEX(Jornadas[id],ROW()-5)),"",INDEX(Jornadas[fecha],ROW()-5))</f>
        <v/>
      </c>
      <c r="D473" s="2" t="str" cm="1">
        <f t="array" ref="D473">IF(ISERROR(INDEX(Jornadas[id],ROW()-5)),"",COUNTIFS(_Cortes!$C:$C,INDEX(Jornadas[id],ROW()-5),_Cortes!$B:$B,LOOKUP($D$4,_Barberos!$B:$B,_Barberos!$A:$A)))</f>
        <v/>
      </c>
      <c r="E473" s="21" t="str" cm="1">
        <f t="array" ref="E473">IF(ISERROR(INDEX(Jornadas[id],ROW()-5)),"",INT(SUMIFS(Cortes[importe],Cortes[id_jornada],INDEX(Jornadas[id],ROW()-5),Cortes[id_barbero],LOOKUP($D$4,Barberos[nombre],Barberos[id]))*(INDEX(Jornadas[comision_barberos],1)/100)))</f>
        <v/>
      </c>
      <c r="F473" s="21" t="str" cm="1">
        <f t="array" ref="F473">IF(ISERROR(INDEX(Jornadas[id],ROW()-5)),"",SUMIFS(Cortes[propina],Cortes[id_jornada],INDEX(Jornadas[id],ROW()-5),Cortes[id_barbero],LOOKUP($D$4,Barberos[nombre],Barberos[id])))</f>
        <v/>
      </c>
      <c r="G473" s="21" t="str" cm="1">
        <f t="array" ref="G473">IF(ISERROR(INDEX(Jornadas[id],ROW()-5)),"",SUMIFS(Adelantos[importe],Adelantos[id_jornada],INDEX(Jornadas[id],ROW()-5),Adelantos[id_barbero],LOOKUP($D$4,Barberos[nombre],Barberos[id])))</f>
        <v/>
      </c>
      <c r="H473" s="21" t="str" cm="1">
        <f t="array" ref="H473">IF(ISERROR(INDEX(Jornadas[id],ROW()-5)),"",E473+F473-G473)</f>
        <v/>
      </c>
      <c r="I473" s="2" t="str" cm="1">
        <f t="array" ref="I473">IF(ISERROR(INDEX(Jornadas[id],ROW()-5)),"",COUNTIFS(_Cortes!$C:$C,INDEX(Jornadas[id],ROW()-5),_Cortes!$B:$B,LOOKUP($I$4,_Barberos!$B:$B,_Barberos!$A:$A)))</f>
        <v/>
      </c>
      <c r="J473" s="21" t="str" cm="1">
        <f t="array" ref="J473">IF(ISERROR(INDEX(Jornadas[id],ROW()-5)),"",INT(SUMIFS(Cortes[importe],Cortes[id_jornada],INDEX(Jornadas[id],ROW()-5),Cortes[id_barbero],LOOKUP($I$4,Barberos[nombre],Barberos[id]))*(INDEX(Jornadas[comision_barberos],1)/100)))</f>
        <v/>
      </c>
      <c r="K473" s="21" t="str" cm="1">
        <f t="array" ref="K473">IF(ISERROR(INDEX(Jornadas[id],ROW()-5)),"",SUMIFS(Cortes[propina],Cortes[id_jornada],INDEX(Jornadas[id],ROW()-5),Cortes[id_barbero],LOOKUP($I$4,Barberos[nombre],Barberos[id])))</f>
        <v/>
      </c>
      <c r="L473" s="21" t="str" cm="1">
        <f t="array" ref="L473">IF(ISERROR(INDEX(Jornadas[id],ROW()-5)),"",SUMIFS(Adelantos[importe],Adelantos[id_jornada],INDEX(Jornadas[id],ROW()-5),Adelantos[id_barbero],LOOKUP($I$4,Barberos[nombre],Barberos[id])))</f>
        <v/>
      </c>
      <c r="M473" s="21" t="str" cm="1">
        <f t="array" ref="M473">IF(ISERROR(INDEX(Jornadas[id],ROW()-5)),"",J473+K473-L473)</f>
        <v/>
      </c>
      <c r="N473" s="2" t="str" cm="1">
        <f t="array" ref="N473">IF(ISERROR(INDEX(Jornadas[id],ROW()-5)),"",COUNTIFS(_Cortes!$C:$C,INDEX(Jornadas[id],ROW()-5),_Cortes!$B:$B,LOOKUP($N$4,_Barberos!$B:$B,_Barberos!$A:$A)))</f>
        <v/>
      </c>
      <c r="O473" s="21" t="str" cm="1">
        <f t="array" ref="O473">IF(ISERROR(INDEX(Jornadas[id],ROW()-5)),"",INT(SUMIFS(Cortes[importe],Cortes[id_jornada],INDEX(Jornadas[id],ROW()-5),Cortes[id_barbero],LOOKUP($N$4,Barberos[nombre],Barberos[id]))*(INDEX(Jornadas[comision_barberos],1)/100)))</f>
        <v/>
      </c>
      <c r="P473" s="21" t="str" cm="1">
        <f t="array" ref="P473">IF(ISERROR(INDEX(Jornadas[id],ROW()-5)),"",SUMIFS(Cortes[propina],Cortes[id_jornada],INDEX(Jornadas[id],ROW()-5),Cortes[id_barbero],LOOKUP($N$4,Barberos[nombre],Barberos[id])))</f>
        <v/>
      </c>
      <c r="Q473" s="21" t="str" cm="1">
        <f t="array" ref="Q473">IF(ISERROR(INDEX(Jornadas[id],ROW()-5)),"",SUMIFS(Adelantos[importe],Adelantos[id_jornada],INDEX(Jornadas[id],ROW()-5),Adelantos[id_barbero],LOOKUP($N$4,Barberos[nombre],Barberos[id])))</f>
        <v/>
      </c>
      <c r="R473" s="21" t="str" cm="1">
        <f t="array" ref="R473">IF(ISERROR(INDEX(Jornadas[id],ROW()-5)),"",O473+P473-Q473)</f>
        <v/>
      </c>
      <c r="S473" s="2" t="str" cm="1">
        <f t="array" ref="S473">IF(ISERROR(INDEX(Jornadas[id],ROW()-5)),"",COUNTIFS(_Cortes!$C:$C,INDEX(Jornadas[id],ROW()-5),_Cortes!$B:$B,LOOKUP($S$4,_Barberos!$B:$B,_Barberos!$A:$A)))</f>
        <v/>
      </c>
      <c r="T473" s="21" t="str" cm="1">
        <f t="array" ref="T473">IF(ISERROR(INDEX(Jornadas[id],ROW()-5)),"",INT(SUMIFS(Cortes[importe],Cortes[id_jornada],INDEX(Jornadas[id],ROW()-5),Cortes[id_barbero],LOOKUP($S$4,Barberos[nombre],Barberos[id]))*(INDEX(Jornadas[comision_barberos],1)/100)))</f>
        <v/>
      </c>
      <c r="U473" s="21" t="str" cm="1">
        <f t="array" ref="U473">IF(ISERROR(INDEX(Jornadas[id],ROW()-5)),"",SUMIFS(Cortes[propina],Cortes[id_jornada],INDEX(Jornadas[id],ROW()-5),Cortes[id_barbero],LOOKUP($S$4,Barberos[nombre],Barberos[id])))</f>
        <v/>
      </c>
      <c r="V473" s="21" t="str" cm="1">
        <f t="array" ref="V473">IF(ISERROR(INDEX(Jornadas[id],ROW()-5)),"",SUMIFS(Adelantos[importe],Adelantos[id_jornada],INDEX(Jornadas[id],ROW()-5),Adelantos[id_barbero],LOOKUP($S$4,Barberos[nombre],Barberos[id])))</f>
        <v/>
      </c>
      <c r="W473" s="21" t="str" cm="1">
        <f t="array" ref="W473">IF(ISERROR(INDEX(Jornadas[id],ROW()-5)),"",T473+U473-V473)</f>
        <v/>
      </c>
      <c r="X473" s="2" t="str" cm="1">
        <f t="array" ref="X473">IF(ISERROR(INDEX(Jornadas[id],ROW()-5)),"",COUNTIFS(_Cortes!$C:$C,INDEX(Jornadas[id],ROW()-5),_Cortes!$B:$B,LOOKUP($X$4,_Barberos!$B:$B,_Barberos!$A:$A)))</f>
        <v/>
      </c>
      <c r="Y473" s="21" t="str" cm="1">
        <f t="array" ref="Y473">IF(ISERROR(INDEX(Jornadas[id],ROW()-5)),"",INT(SUMIFS(Cortes[importe],Cortes[id_jornada],INDEX(Jornadas[id],ROW()-5),Cortes[id_barbero],LOOKUP($X$4,Barberos[nombre],Barberos[id]))*(INDEX(Jornadas[comision_barberos],1)/100)))</f>
        <v/>
      </c>
      <c r="Z473" s="21" t="str" cm="1">
        <f t="array" ref="Z473">IF(ISERROR(INDEX(Jornadas[id],ROW()-5)),"",SUMIFS(Cortes[propina],Cortes[id_jornada],INDEX(Jornadas[id],ROW()-5),Cortes[id_barbero],LOOKUP($X$4,Barberos[nombre],Barberos[id])))</f>
        <v/>
      </c>
      <c r="AA473" s="21" t="str" cm="1">
        <f t="array" ref="AA473">IF(ISERROR(INDEX(Jornadas[id],ROW()-5)),"",SUMIFS(Adelantos[importe],Adelantos[id_jornada],INDEX(Jornadas[id],ROW()-5),Adelantos[id_barbero],LOOKUP($X$4,Barberos[nombre],Barberos[id])))</f>
        <v/>
      </c>
      <c r="AB473" s="21" t="str" cm="1">
        <f t="array" ref="AB473">IF(ISERROR(INDEX(Jornadas[id],ROW()-5)),"",Y473+Z473-AA473)</f>
        <v/>
      </c>
      <c r="AC473" s="2" t="str" cm="1">
        <f t="array" ref="AC473">IF(ISERROR(INDEX(Jornadas[id],ROW()-5)),"",COUNTIFS(_Cortes!$C:$C,INDEX(Jornadas[id],ROW()-5),_Cortes!$B:$B,LOOKUP($AC$4,_Barberos!$B:$B,_Barberos!$A:$A)))</f>
        <v/>
      </c>
      <c r="AD473" s="21" t="str" cm="1">
        <f t="array" ref="AD473">IF(ISERROR(INDEX(Jornadas[id],ROW()-5)),"",INT(SUMIFS(Cortes[importe],Cortes[id_jornada],INDEX(Jornadas[id],ROW()-5),Cortes[id_barbero],LOOKUP($AC$4,Barberos[nombre],Barberos[id]))*(INDEX(Jornadas[comision_barberos],1)/100)))</f>
        <v/>
      </c>
      <c r="AE473" s="21" t="str" cm="1">
        <f t="array" ref="AE473">IF(ISERROR(INDEX(Jornadas[id],ROW()-5)),"",SUMIFS(Cortes[propina],Cortes[id_jornada],INDEX(Jornadas[id],ROW()-5),Cortes[id_barbero],LOOKUP($AC$4,Barberos[nombre],Barberos[id])))</f>
        <v/>
      </c>
      <c r="AF473" s="21" t="str" cm="1">
        <f t="array" ref="AF473">IF(ISERROR(INDEX(Jornadas[id],ROW()-5)),"",SUMIFS(Adelantos[importe],Adelantos[id_jornada],INDEX(Jornadas[id],ROW()-5),Adelantos[id_barbero],LOOKUP($AC$4,Barberos[nombre],Barberos[id])))</f>
        <v/>
      </c>
      <c r="AG473" s="21" t="str" cm="1">
        <f t="array" ref="AG473">IF(ISERROR(INDEX(Jornadas[id],ROW()-5)),"",AD473+AE473-AF473)</f>
        <v/>
      </c>
      <c r="AH473" s="2" t="str" cm="1">
        <f t="array" ref="AH473">IF(ISERROR(INDEX(Jornadas[id],ROW()-5)),"",COUNTIFS(_Cortes!$C:$C,INDEX(Jornadas[id],ROW()-5),_Cortes!$B:$B,LOOKUP($AH$4,_Barberos!$B:$B,_Barberos!$A:$A)))</f>
        <v/>
      </c>
      <c r="AI473" s="21" t="str" cm="1">
        <f t="array" ref="AI473">IF(ISERROR(INDEX(Jornadas[id],ROW()-5)),"",INT(SUMIFS(Cortes[importe],Cortes[id_jornada],INDEX(Jornadas[id],ROW()-5),Cortes[id_barbero],LOOKUP($AH$4,Barberos[nombre],Barberos[id]))*(INDEX(Jornadas[comision_barberos],1)/100)))</f>
        <v/>
      </c>
      <c r="AJ473" s="21" t="str" cm="1">
        <f t="array" ref="AJ473">IF(ISERROR(INDEX(Jornadas[id],ROW()-5)),"",SUMIFS(Cortes[propina],Cortes[id_jornada],INDEX(Jornadas[id],ROW()-5),Cortes[id_barbero],LOOKUP($AH$4,Barberos[nombre],Barberos[id])))</f>
        <v/>
      </c>
      <c r="AK473" s="21" t="str" cm="1">
        <f t="array" ref="AK473">IF(ISERROR(INDEX(Jornadas[id],ROW()-5)),"",SUMIFS(Adelantos[importe],Adelantos[id_jornada],INDEX(Jornadas[id],ROW()-5),Adelantos[id_barbero],LOOKUP($AH$4,Barberos[nombre],Barberos[id])))</f>
        <v/>
      </c>
      <c r="AL473" s="21" t="str" cm="1">
        <f t="array" ref="AL473">IF(ISERROR(INDEX(Jornadas[id],ROW()-5)),"",AI473+AJ473-AK473)</f>
        <v/>
      </c>
      <c r="AM473" s="2" t="str" cm="1">
        <f t="array" ref="AM473">IF(ISERROR(INDEX(Jornadas[id],ROW()-5)),"",COUNTIFS(_Cortes!$C:$C,INDEX(Jornadas[id],ROW()-5),_Cortes!$B:$B,LOOKUP($AM$4,_Barberos!$B:$B,_Barberos!$A:$A)))</f>
        <v/>
      </c>
      <c r="AN473" s="21" t="str" cm="1">
        <f t="array" ref="AN473">IF(ISERROR(INDEX(Jornadas[id],ROW()-5)),"",INT(SUMIFS(Cortes[importe],Cortes[id_jornada],INDEX(Jornadas[id],ROW()-5),Cortes[id_barbero],LOOKUP($AM$4,Barberos[nombre],Barberos[id]))*(INDEX(Jornadas[comision_barberos],1)/100)))</f>
        <v/>
      </c>
      <c r="AO473" s="21" t="str" cm="1">
        <f t="array" ref="AO473">IF(ISERROR(INDEX(Jornadas[id],ROW()-5)),"",SUMIFS(Cortes[propina],Cortes[id_jornada],INDEX(Jornadas[id],ROW()-5),Cortes[id_barbero],LOOKUP($AM$4,Barberos[nombre],Barberos[id])))</f>
        <v/>
      </c>
      <c r="AP473" s="21" t="str" cm="1">
        <f t="array" ref="AP473">IF(ISERROR(INDEX(Jornadas[id],ROW()-5)),"",SUMIFS(Adelantos[importe],Adelantos[id_jornada],INDEX(Jornadas[id],ROW()-5),Adelantos[id_barbero],LOOKUP($AM$4,Barberos[nombre],Barberos[id])))</f>
        <v/>
      </c>
      <c r="AQ473" s="21" t="str" cm="1">
        <f t="array" ref="AQ473">IF(ISERROR(INDEX(Jornadas[id],ROW()-5)),"",AN473+AO473-AP473)</f>
        <v/>
      </c>
      <c r="AR473" s="2" t="str" cm="1">
        <f t="array" ref="AR473">IF(ISERROR(INDEX(Jornadas[id],ROW()-5)),"",COUNTIFS(_Cortes!$C:$C,INDEX(Jornadas[id],ROW()-5),_Cortes!$B:$B,LOOKUP($AR$4,_Barberos!$B:$B,_Barberos!$A:$A)))</f>
        <v/>
      </c>
      <c r="AS473" s="21" t="str" cm="1">
        <f t="array" ref="AS473">IF(ISERROR(INDEX(Jornadas[id],ROW()-5)),"",INT(SUMIFS(Cortes[importe],Cortes[id_jornada],INDEX(Jornadas[id],ROW()-5),Cortes[id_barbero],LOOKUP($AR$4,Barberos[nombre],Barberos[id]))*(INDEX(Jornadas[comision_barberos],1)/100)))</f>
        <v/>
      </c>
      <c r="AT473" s="21" t="str" cm="1">
        <f t="array" ref="AT473">IF(ISERROR(INDEX(Jornadas[id],ROW()-5)),"",SUMIFS(Cortes[propina],Cortes[id_jornada],INDEX(Jornadas[id],ROW()-5),Cortes[id_barbero],LOOKUP($AR$4,Barberos[nombre],Barberos[id])))</f>
        <v/>
      </c>
      <c r="AU473" s="21" t="str" cm="1">
        <f t="array" ref="AU473">IF(ISERROR(INDEX(Jornadas[id],ROW()-5)),"",SUMIFS(Adelantos[importe],Adelantos[id_jornada],INDEX(Jornadas[id],ROW()-5),Adelantos[id_barbero],LOOKUP($AR$4,Barberos[nombre],Barberos[id])))</f>
        <v/>
      </c>
      <c r="AV473" s="21" t="str" cm="1">
        <f t="array" ref="AV473">IF(ISERROR(INDEX(Jornadas[id],ROW()-5)),"",AS473+AT473-AU473)</f>
        <v/>
      </c>
    </row>
    <row r="474" spans="1:48" ht="15" hidden="1" customHeight="1" x14ac:dyDescent="0.3">
      <c r="A474" s="53" t="str">
        <f t="shared" si="7"/>
        <v/>
      </c>
      <c r="B474" s="54"/>
      <c r="C474" s="38" t="str" cm="1">
        <f t="array" ref="C474">IF(ISERROR(INDEX(Jornadas[id],ROW()-5)),"",INDEX(Jornadas[fecha],ROW()-5))</f>
        <v/>
      </c>
      <c r="D474" s="1" t="str" cm="1">
        <f t="array" ref="D474">IF(ISERROR(INDEX(Jornadas[id],ROW()-5)),"",COUNTIFS(_Cortes!$C:$C,INDEX(Jornadas[id],ROW()-5),_Cortes!$B:$B,LOOKUP($D$4,_Barberos!$B:$B,_Barberos!$A:$A)))</f>
        <v/>
      </c>
      <c r="E474" s="20" t="str" cm="1">
        <f t="array" ref="E474">IF(ISERROR(INDEX(Jornadas[id],ROW()-5)),"",INT(SUMIFS(Cortes[importe],Cortes[id_jornada],INDEX(Jornadas[id],ROW()-5),Cortes[id_barbero],LOOKUP($D$4,Barberos[nombre],Barberos[id]))*(INDEX(Jornadas[comision_barberos],1)/100)))</f>
        <v/>
      </c>
      <c r="F474" s="20" t="str" cm="1">
        <f t="array" ref="F474">IF(ISERROR(INDEX(Jornadas[id],ROW()-5)),"",SUMIFS(Cortes[propina],Cortes[id_jornada],INDEX(Jornadas[id],ROW()-5),Cortes[id_barbero],LOOKUP($D$4,Barberos[nombre],Barberos[id])))</f>
        <v/>
      </c>
      <c r="G474" s="20" t="str" cm="1">
        <f t="array" ref="G474">IF(ISERROR(INDEX(Jornadas[id],ROW()-5)),"",SUMIFS(Adelantos[importe],Adelantos[id_jornada],INDEX(Jornadas[id],ROW()-5),Adelantos[id_barbero],LOOKUP($D$4,Barberos[nombre],Barberos[id])))</f>
        <v/>
      </c>
      <c r="H474" s="20" t="str" cm="1">
        <f t="array" ref="H474">IF(ISERROR(INDEX(Jornadas[id],ROW()-5)),"",E474+F474-G474)</f>
        <v/>
      </c>
      <c r="I474" s="1" t="str" cm="1">
        <f t="array" ref="I474">IF(ISERROR(INDEX(Jornadas[id],ROW()-5)),"",COUNTIFS(_Cortes!$C:$C,INDEX(Jornadas[id],ROW()-5),_Cortes!$B:$B,LOOKUP($I$4,_Barberos!$B:$B,_Barberos!$A:$A)))</f>
        <v/>
      </c>
      <c r="J474" s="20" t="str" cm="1">
        <f t="array" ref="J474">IF(ISERROR(INDEX(Jornadas[id],ROW()-5)),"",INT(SUMIFS(Cortes[importe],Cortes[id_jornada],INDEX(Jornadas[id],ROW()-5),Cortes[id_barbero],LOOKUP($I$4,Barberos[nombre],Barberos[id]))*(INDEX(Jornadas[comision_barberos],1)/100)))</f>
        <v/>
      </c>
      <c r="K474" s="20" t="str" cm="1">
        <f t="array" ref="K474">IF(ISERROR(INDEX(Jornadas[id],ROW()-5)),"",SUMIFS(Cortes[propina],Cortes[id_jornada],INDEX(Jornadas[id],ROW()-5),Cortes[id_barbero],LOOKUP($I$4,Barberos[nombre],Barberos[id])))</f>
        <v/>
      </c>
      <c r="L474" s="20" t="str" cm="1">
        <f t="array" ref="L474">IF(ISERROR(INDEX(Jornadas[id],ROW()-5)),"",SUMIFS(Adelantos[importe],Adelantos[id_jornada],INDEX(Jornadas[id],ROW()-5),Adelantos[id_barbero],LOOKUP($I$4,Barberos[nombre],Barberos[id])))</f>
        <v/>
      </c>
      <c r="M474" s="20" t="str" cm="1">
        <f t="array" ref="M474">IF(ISERROR(INDEX(Jornadas[id],ROW()-5)),"",J474+K474-L474)</f>
        <v/>
      </c>
      <c r="N474" s="1" t="str" cm="1">
        <f t="array" ref="N474">IF(ISERROR(INDEX(Jornadas[id],ROW()-5)),"",COUNTIFS(_Cortes!$C:$C,INDEX(Jornadas[id],ROW()-5),_Cortes!$B:$B,LOOKUP($N$4,_Barberos!$B:$B,_Barberos!$A:$A)))</f>
        <v/>
      </c>
      <c r="O474" s="20" t="str" cm="1">
        <f t="array" ref="O474">IF(ISERROR(INDEX(Jornadas[id],ROW()-5)),"",INT(SUMIFS(Cortes[importe],Cortes[id_jornada],INDEX(Jornadas[id],ROW()-5),Cortes[id_barbero],LOOKUP($N$4,Barberos[nombre],Barberos[id]))*(INDEX(Jornadas[comision_barberos],1)/100)))</f>
        <v/>
      </c>
      <c r="P474" s="20" t="str" cm="1">
        <f t="array" ref="P474">IF(ISERROR(INDEX(Jornadas[id],ROW()-5)),"",SUMIFS(Cortes[propina],Cortes[id_jornada],INDEX(Jornadas[id],ROW()-5),Cortes[id_barbero],LOOKUP($N$4,Barberos[nombre],Barberos[id])))</f>
        <v/>
      </c>
      <c r="Q474" s="20" t="str" cm="1">
        <f t="array" ref="Q474">IF(ISERROR(INDEX(Jornadas[id],ROW()-5)),"",SUMIFS(Adelantos[importe],Adelantos[id_jornada],INDEX(Jornadas[id],ROW()-5),Adelantos[id_barbero],LOOKUP($N$4,Barberos[nombre],Barberos[id])))</f>
        <v/>
      </c>
      <c r="R474" s="20" t="str" cm="1">
        <f t="array" ref="R474">IF(ISERROR(INDEX(Jornadas[id],ROW()-5)),"",O474+P474-Q474)</f>
        <v/>
      </c>
      <c r="S474" s="1" t="str" cm="1">
        <f t="array" ref="S474">IF(ISERROR(INDEX(Jornadas[id],ROW()-5)),"",COUNTIFS(_Cortes!$C:$C,INDEX(Jornadas[id],ROW()-5),_Cortes!$B:$B,LOOKUP($S$4,_Barberos!$B:$B,_Barberos!$A:$A)))</f>
        <v/>
      </c>
      <c r="T474" s="20" t="str" cm="1">
        <f t="array" ref="T474">IF(ISERROR(INDEX(Jornadas[id],ROW()-5)),"",INT(SUMIFS(Cortes[importe],Cortes[id_jornada],INDEX(Jornadas[id],ROW()-5),Cortes[id_barbero],LOOKUP($S$4,Barberos[nombre],Barberos[id]))*(INDEX(Jornadas[comision_barberos],1)/100)))</f>
        <v/>
      </c>
      <c r="U474" s="20" t="str" cm="1">
        <f t="array" ref="U474">IF(ISERROR(INDEX(Jornadas[id],ROW()-5)),"",SUMIFS(Cortes[propina],Cortes[id_jornada],INDEX(Jornadas[id],ROW()-5),Cortes[id_barbero],LOOKUP($S$4,Barberos[nombre],Barberos[id])))</f>
        <v/>
      </c>
      <c r="V474" s="20" t="str" cm="1">
        <f t="array" ref="V474">IF(ISERROR(INDEX(Jornadas[id],ROW()-5)),"",SUMIFS(Adelantos[importe],Adelantos[id_jornada],INDEX(Jornadas[id],ROW()-5),Adelantos[id_barbero],LOOKUP($S$4,Barberos[nombre],Barberos[id])))</f>
        <v/>
      </c>
      <c r="W474" s="20" t="str" cm="1">
        <f t="array" ref="W474">IF(ISERROR(INDEX(Jornadas[id],ROW()-5)),"",T474+U474-V474)</f>
        <v/>
      </c>
      <c r="X474" s="1" t="str" cm="1">
        <f t="array" ref="X474">IF(ISERROR(INDEX(Jornadas[id],ROW()-5)),"",COUNTIFS(_Cortes!$C:$C,INDEX(Jornadas[id],ROW()-5),_Cortes!$B:$B,LOOKUP($X$4,_Barberos!$B:$B,_Barberos!$A:$A)))</f>
        <v/>
      </c>
      <c r="Y474" s="20" t="str" cm="1">
        <f t="array" ref="Y474">IF(ISERROR(INDEX(Jornadas[id],ROW()-5)),"",INT(SUMIFS(Cortes[importe],Cortes[id_jornada],INDEX(Jornadas[id],ROW()-5),Cortes[id_barbero],LOOKUP($X$4,Barberos[nombre],Barberos[id]))*(INDEX(Jornadas[comision_barberos],1)/100)))</f>
        <v/>
      </c>
      <c r="Z474" s="20" t="str" cm="1">
        <f t="array" ref="Z474">IF(ISERROR(INDEX(Jornadas[id],ROW()-5)),"",SUMIFS(Cortes[propina],Cortes[id_jornada],INDEX(Jornadas[id],ROW()-5),Cortes[id_barbero],LOOKUP($X$4,Barberos[nombre],Barberos[id])))</f>
        <v/>
      </c>
      <c r="AA474" s="20" t="str" cm="1">
        <f t="array" ref="AA474">IF(ISERROR(INDEX(Jornadas[id],ROW()-5)),"",SUMIFS(Adelantos[importe],Adelantos[id_jornada],INDEX(Jornadas[id],ROW()-5),Adelantos[id_barbero],LOOKUP($X$4,Barberos[nombre],Barberos[id])))</f>
        <v/>
      </c>
      <c r="AB474" s="20" t="str" cm="1">
        <f t="array" ref="AB474">IF(ISERROR(INDEX(Jornadas[id],ROW()-5)),"",Y474+Z474-AA474)</f>
        <v/>
      </c>
      <c r="AC474" s="1" t="str" cm="1">
        <f t="array" ref="AC474">IF(ISERROR(INDEX(Jornadas[id],ROW()-5)),"",COUNTIFS(_Cortes!$C:$C,INDEX(Jornadas[id],ROW()-5),_Cortes!$B:$B,LOOKUP($AC$4,_Barberos!$B:$B,_Barberos!$A:$A)))</f>
        <v/>
      </c>
      <c r="AD474" s="20" t="str" cm="1">
        <f t="array" ref="AD474">IF(ISERROR(INDEX(Jornadas[id],ROW()-5)),"",INT(SUMIFS(Cortes[importe],Cortes[id_jornada],INDEX(Jornadas[id],ROW()-5),Cortes[id_barbero],LOOKUP($AC$4,Barberos[nombre],Barberos[id]))*(INDEX(Jornadas[comision_barberos],1)/100)))</f>
        <v/>
      </c>
      <c r="AE474" s="20" t="str" cm="1">
        <f t="array" ref="AE474">IF(ISERROR(INDEX(Jornadas[id],ROW()-5)),"",SUMIFS(Cortes[propina],Cortes[id_jornada],INDEX(Jornadas[id],ROW()-5),Cortes[id_barbero],LOOKUP($AC$4,Barberos[nombre],Barberos[id])))</f>
        <v/>
      </c>
      <c r="AF474" s="20" t="str" cm="1">
        <f t="array" ref="AF474">IF(ISERROR(INDEX(Jornadas[id],ROW()-5)),"",SUMIFS(Adelantos[importe],Adelantos[id_jornada],INDEX(Jornadas[id],ROW()-5),Adelantos[id_barbero],LOOKUP($AC$4,Barberos[nombre],Barberos[id])))</f>
        <v/>
      </c>
      <c r="AG474" s="20" t="str" cm="1">
        <f t="array" ref="AG474">IF(ISERROR(INDEX(Jornadas[id],ROW()-5)),"",AD474+AE474-AF474)</f>
        <v/>
      </c>
      <c r="AH474" s="1" t="str" cm="1">
        <f t="array" ref="AH474">IF(ISERROR(INDEX(Jornadas[id],ROW()-5)),"",COUNTIFS(_Cortes!$C:$C,INDEX(Jornadas[id],ROW()-5),_Cortes!$B:$B,LOOKUP($AH$4,_Barberos!$B:$B,_Barberos!$A:$A)))</f>
        <v/>
      </c>
      <c r="AI474" s="20" t="str" cm="1">
        <f t="array" ref="AI474">IF(ISERROR(INDEX(Jornadas[id],ROW()-5)),"",INT(SUMIFS(Cortes[importe],Cortes[id_jornada],INDEX(Jornadas[id],ROW()-5),Cortes[id_barbero],LOOKUP($AH$4,Barberos[nombre],Barberos[id]))*(INDEX(Jornadas[comision_barberos],1)/100)))</f>
        <v/>
      </c>
      <c r="AJ474" s="20" t="str" cm="1">
        <f t="array" ref="AJ474">IF(ISERROR(INDEX(Jornadas[id],ROW()-5)),"",SUMIFS(Cortes[propina],Cortes[id_jornada],INDEX(Jornadas[id],ROW()-5),Cortes[id_barbero],LOOKUP($AH$4,Barberos[nombre],Barberos[id])))</f>
        <v/>
      </c>
      <c r="AK474" s="20" t="str" cm="1">
        <f t="array" ref="AK474">IF(ISERROR(INDEX(Jornadas[id],ROW()-5)),"",SUMIFS(Adelantos[importe],Adelantos[id_jornada],INDEX(Jornadas[id],ROW()-5),Adelantos[id_barbero],LOOKUP($AH$4,Barberos[nombre],Barberos[id])))</f>
        <v/>
      </c>
      <c r="AL474" s="20" t="str" cm="1">
        <f t="array" ref="AL474">IF(ISERROR(INDEX(Jornadas[id],ROW()-5)),"",AI474+AJ474-AK474)</f>
        <v/>
      </c>
      <c r="AM474" s="1" t="str" cm="1">
        <f t="array" ref="AM474">IF(ISERROR(INDEX(Jornadas[id],ROW()-5)),"",COUNTIFS(_Cortes!$C:$C,INDEX(Jornadas[id],ROW()-5),_Cortes!$B:$B,LOOKUP($AM$4,_Barberos!$B:$B,_Barberos!$A:$A)))</f>
        <v/>
      </c>
      <c r="AN474" s="20" t="str" cm="1">
        <f t="array" ref="AN474">IF(ISERROR(INDEX(Jornadas[id],ROW()-5)),"",INT(SUMIFS(Cortes[importe],Cortes[id_jornada],INDEX(Jornadas[id],ROW()-5),Cortes[id_barbero],LOOKUP($AM$4,Barberos[nombre],Barberos[id]))*(INDEX(Jornadas[comision_barberos],1)/100)))</f>
        <v/>
      </c>
      <c r="AO474" s="20" t="str" cm="1">
        <f t="array" ref="AO474">IF(ISERROR(INDEX(Jornadas[id],ROW()-5)),"",SUMIFS(Cortes[propina],Cortes[id_jornada],INDEX(Jornadas[id],ROW()-5),Cortes[id_barbero],LOOKUP($AM$4,Barberos[nombre],Barberos[id])))</f>
        <v/>
      </c>
      <c r="AP474" s="20" t="str" cm="1">
        <f t="array" ref="AP474">IF(ISERROR(INDEX(Jornadas[id],ROW()-5)),"",SUMIFS(Adelantos[importe],Adelantos[id_jornada],INDEX(Jornadas[id],ROW()-5),Adelantos[id_barbero],LOOKUP($AM$4,Barberos[nombre],Barberos[id])))</f>
        <v/>
      </c>
      <c r="AQ474" s="20" t="str" cm="1">
        <f t="array" ref="AQ474">IF(ISERROR(INDEX(Jornadas[id],ROW()-5)),"",AN474+AO474-AP474)</f>
        <v/>
      </c>
      <c r="AR474" s="1" t="str" cm="1">
        <f t="array" ref="AR474">IF(ISERROR(INDEX(Jornadas[id],ROW()-5)),"",COUNTIFS(_Cortes!$C:$C,INDEX(Jornadas[id],ROW()-5),_Cortes!$B:$B,LOOKUP($AR$4,_Barberos!$B:$B,_Barberos!$A:$A)))</f>
        <v/>
      </c>
      <c r="AS474" s="20" t="str" cm="1">
        <f t="array" ref="AS474">IF(ISERROR(INDEX(Jornadas[id],ROW()-5)),"",INT(SUMIFS(Cortes[importe],Cortes[id_jornada],INDEX(Jornadas[id],ROW()-5),Cortes[id_barbero],LOOKUP($AR$4,Barberos[nombre],Barberos[id]))*(INDEX(Jornadas[comision_barberos],1)/100)))</f>
        <v/>
      </c>
      <c r="AT474" s="20" t="str" cm="1">
        <f t="array" ref="AT474">IF(ISERROR(INDEX(Jornadas[id],ROW()-5)),"",SUMIFS(Cortes[propina],Cortes[id_jornada],INDEX(Jornadas[id],ROW()-5),Cortes[id_barbero],LOOKUP($AR$4,Barberos[nombre],Barberos[id])))</f>
        <v/>
      </c>
      <c r="AU474" s="20" t="str" cm="1">
        <f t="array" ref="AU474">IF(ISERROR(INDEX(Jornadas[id],ROW()-5)),"",SUMIFS(Adelantos[importe],Adelantos[id_jornada],INDEX(Jornadas[id],ROW()-5),Adelantos[id_barbero],LOOKUP($AR$4,Barberos[nombre],Barberos[id])))</f>
        <v/>
      </c>
      <c r="AV474" s="20" t="str" cm="1">
        <f t="array" ref="AV474">IF(ISERROR(INDEX(Jornadas[id],ROW()-5)),"",AS474+AT474-AU474)</f>
        <v/>
      </c>
    </row>
    <row r="475" spans="1:48" ht="15" hidden="1" customHeight="1" x14ac:dyDescent="0.3">
      <c r="A475" s="51" t="str">
        <f t="shared" si="7"/>
        <v/>
      </c>
      <c r="B475" s="52"/>
      <c r="C475" s="36" t="str" cm="1">
        <f t="array" ref="C475">IF(ISERROR(INDEX(Jornadas[id],ROW()-5)),"",INDEX(Jornadas[fecha],ROW()-5))</f>
        <v/>
      </c>
      <c r="D475" s="2" t="str" cm="1">
        <f t="array" ref="D475">IF(ISERROR(INDEX(Jornadas[id],ROW()-5)),"",COUNTIFS(_Cortes!$C:$C,INDEX(Jornadas[id],ROW()-5),_Cortes!$B:$B,LOOKUP($D$4,_Barberos!$B:$B,_Barberos!$A:$A)))</f>
        <v/>
      </c>
      <c r="E475" s="21" t="str" cm="1">
        <f t="array" ref="E475">IF(ISERROR(INDEX(Jornadas[id],ROW()-5)),"",INT(SUMIFS(Cortes[importe],Cortes[id_jornada],INDEX(Jornadas[id],ROW()-5),Cortes[id_barbero],LOOKUP($D$4,Barberos[nombre],Barberos[id]))*(INDEX(Jornadas[comision_barberos],1)/100)))</f>
        <v/>
      </c>
      <c r="F475" s="21" t="str" cm="1">
        <f t="array" ref="F475">IF(ISERROR(INDEX(Jornadas[id],ROW()-5)),"",SUMIFS(Cortes[propina],Cortes[id_jornada],INDEX(Jornadas[id],ROW()-5),Cortes[id_barbero],LOOKUP($D$4,Barberos[nombre],Barberos[id])))</f>
        <v/>
      </c>
      <c r="G475" s="21" t="str" cm="1">
        <f t="array" ref="G475">IF(ISERROR(INDEX(Jornadas[id],ROW()-5)),"",SUMIFS(Adelantos[importe],Adelantos[id_jornada],INDEX(Jornadas[id],ROW()-5),Adelantos[id_barbero],LOOKUP($D$4,Barberos[nombre],Barberos[id])))</f>
        <v/>
      </c>
      <c r="H475" s="21" t="str" cm="1">
        <f t="array" ref="H475">IF(ISERROR(INDEX(Jornadas[id],ROW()-5)),"",E475+F475-G475)</f>
        <v/>
      </c>
      <c r="I475" s="2" t="str" cm="1">
        <f t="array" ref="I475">IF(ISERROR(INDEX(Jornadas[id],ROW()-5)),"",COUNTIFS(_Cortes!$C:$C,INDEX(Jornadas[id],ROW()-5),_Cortes!$B:$B,LOOKUP($I$4,_Barberos!$B:$B,_Barberos!$A:$A)))</f>
        <v/>
      </c>
      <c r="J475" s="21" t="str" cm="1">
        <f t="array" ref="J475">IF(ISERROR(INDEX(Jornadas[id],ROW()-5)),"",INT(SUMIFS(Cortes[importe],Cortes[id_jornada],INDEX(Jornadas[id],ROW()-5),Cortes[id_barbero],LOOKUP($I$4,Barberos[nombre],Barberos[id]))*(INDEX(Jornadas[comision_barberos],1)/100)))</f>
        <v/>
      </c>
      <c r="K475" s="21" t="str" cm="1">
        <f t="array" ref="K475">IF(ISERROR(INDEX(Jornadas[id],ROW()-5)),"",SUMIFS(Cortes[propina],Cortes[id_jornada],INDEX(Jornadas[id],ROW()-5),Cortes[id_barbero],LOOKUP($I$4,Barberos[nombre],Barberos[id])))</f>
        <v/>
      </c>
      <c r="L475" s="21" t="str" cm="1">
        <f t="array" ref="L475">IF(ISERROR(INDEX(Jornadas[id],ROW()-5)),"",SUMIFS(Adelantos[importe],Adelantos[id_jornada],INDEX(Jornadas[id],ROW()-5),Adelantos[id_barbero],LOOKUP($I$4,Barberos[nombre],Barberos[id])))</f>
        <v/>
      </c>
      <c r="M475" s="21" t="str" cm="1">
        <f t="array" ref="M475">IF(ISERROR(INDEX(Jornadas[id],ROW()-5)),"",J475+K475-L475)</f>
        <v/>
      </c>
      <c r="N475" s="2" t="str" cm="1">
        <f t="array" ref="N475">IF(ISERROR(INDEX(Jornadas[id],ROW()-5)),"",COUNTIFS(_Cortes!$C:$C,INDEX(Jornadas[id],ROW()-5),_Cortes!$B:$B,LOOKUP($N$4,_Barberos!$B:$B,_Barberos!$A:$A)))</f>
        <v/>
      </c>
      <c r="O475" s="21" t="str" cm="1">
        <f t="array" ref="O475">IF(ISERROR(INDEX(Jornadas[id],ROW()-5)),"",INT(SUMIFS(Cortes[importe],Cortes[id_jornada],INDEX(Jornadas[id],ROW()-5),Cortes[id_barbero],LOOKUP($N$4,Barberos[nombre],Barberos[id]))*(INDEX(Jornadas[comision_barberos],1)/100)))</f>
        <v/>
      </c>
      <c r="P475" s="21" t="str" cm="1">
        <f t="array" ref="P475">IF(ISERROR(INDEX(Jornadas[id],ROW()-5)),"",SUMIFS(Cortes[propina],Cortes[id_jornada],INDEX(Jornadas[id],ROW()-5),Cortes[id_barbero],LOOKUP($N$4,Barberos[nombre],Barberos[id])))</f>
        <v/>
      </c>
      <c r="Q475" s="21" t="str" cm="1">
        <f t="array" ref="Q475">IF(ISERROR(INDEX(Jornadas[id],ROW()-5)),"",SUMIFS(Adelantos[importe],Adelantos[id_jornada],INDEX(Jornadas[id],ROW()-5),Adelantos[id_barbero],LOOKUP($N$4,Barberos[nombre],Barberos[id])))</f>
        <v/>
      </c>
      <c r="R475" s="21" t="str" cm="1">
        <f t="array" ref="R475">IF(ISERROR(INDEX(Jornadas[id],ROW()-5)),"",O475+P475-Q475)</f>
        <v/>
      </c>
      <c r="S475" s="2" t="str" cm="1">
        <f t="array" ref="S475">IF(ISERROR(INDEX(Jornadas[id],ROW()-5)),"",COUNTIFS(_Cortes!$C:$C,INDEX(Jornadas[id],ROW()-5),_Cortes!$B:$B,LOOKUP($S$4,_Barberos!$B:$B,_Barberos!$A:$A)))</f>
        <v/>
      </c>
      <c r="T475" s="21" t="str" cm="1">
        <f t="array" ref="T475">IF(ISERROR(INDEX(Jornadas[id],ROW()-5)),"",INT(SUMIFS(Cortes[importe],Cortes[id_jornada],INDEX(Jornadas[id],ROW()-5),Cortes[id_barbero],LOOKUP($S$4,Barberos[nombre],Barberos[id]))*(INDEX(Jornadas[comision_barberos],1)/100)))</f>
        <v/>
      </c>
      <c r="U475" s="21" t="str" cm="1">
        <f t="array" ref="U475">IF(ISERROR(INDEX(Jornadas[id],ROW()-5)),"",SUMIFS(Cortes[propina],Cortes[id_jornada],INDEX(Jornadas[id],ROW()-5),Cortes[id_barbero],LOOKUP($S$4,Barberos[nombre],Barberos[id])))</f>
        <v/>
      </c>
      <c r="V475" s="21" t="str" cm="1">
        <f t="array" ref="V475">IF(ISERROR(INDEX(Jornadas[id],ROW()-5)),"",SUMIFS(Adelantos[importe],Adelantos[id_jornada],INDEX(Jornadas[id],ROW()-5),Adelantos[id_barbero],LOOKUP($S$4,Barberos[nombre],Barberos[id])))</f>
        <v/>
      </c>
      <c r="W475" s="21" t="str" cm="1">
        <f t="array" ref="W475">IF(ISERROR(INDEX(Jornadas[id],ROW()-5)),"",T475+U475-V475)</f>
        <v/>
      </c>
      <c r="X475" s="2" t="str" cm="1">
        <f t="array" ref="X475">IF(ISERROR(INDEX(Jornadas[id],ROW()-5)),"",COUNTIFS(_Cortes!$C:$C,INDEX(Jornadas[id],ROW()-5),_Cortes!$B:$B,LOOKUP($X$4,_Barberos!$B:$B,_Barberos!$A:$A)))</f>
        <v/>
      </c>
      <c r="Y475" s="21" t="str" cm="1">
        <f t="array" ref="Y475">IF(ISERROR(INDEX(Jornadas[id],ROW()-5)),"",INT(SUMIFS(Cortes[importe],Cortes[id_jornada],INDEX(Jornadas[id],ROW()-5),Cortes[id_barbero],LOOKUP($X$4,Barberos[nombre],Barberos[id]))*(INDEX(Jornadas[comision_barberos],1)/100)))</f>
        <v/>
      </c>
      <c r="Z475" s="21" t="str" cm="1">
        <f t="array" ref="Z475">IF(ISERROR(INDEX(Jornadas[id],ROW()-5)),"",SUMIFS(Cortes[propina],Cortes[id_jornada],INDEX(Jornadas[id],ROW()-5),Cortes[id_barbero],LOOKUP($X$4,Barberos[nombre],Barberos[id])))</f>
        <v/>
      </c>
      <c r="AA475" s="21" t="str" cm="1">
        <f t="array" ref="AA475">IF(ISERROR(INDEX(Jornadas[id],ROW()-5)),"",SUMIFS(Adelantos[importe],Adelantos[id_jornada],INDEX(Jornadas[id],ROW()-5),Adelantos[id_barbero],LOOKUP($X$4,Barberos[nombre],Barberos[id])))</f>
        <v/>
      </c>
      <c r="AB475" s="21" t="str" cm="1">
        <f t="array" ref="AB475">IF(ISERROR(INDEX(Jornadas[id],ROW()-5)),"",Y475+Z475-AA475)</f>
        <v/>
      </c>
      <c r="AC475" s="2" t="str" cm="1">
        <f t="array" ref="AC475">IF(ISERROR(INDEX(Jornadas[id],ROW()-5)),"",COUNTIFS(_Cortes!$C:$C,INDEX(Jornadas[id],ROW()-5),_Cortes!$B:$B,LOOKUP($AC$4,_Barberos!$B:$B,_Barberos!$A:$A)))</f>
        <v/>
      </c>
      <c r="AD475" s="21" t="str" cm="1">
        <f t="array" ref="AD475">IF(ISERROR(INDEX(Jornadas[id],ROW()-5)),"",INT(SUMIFS(Cortes[importe],Cortes[id_jornada],INDEX(Jornadas[id],ROW()-5),Cortes[id_barbero],LOOKUP($AC$4,Barberos[nombre],Barberos[id]))*(INDEX(Jornadas[comision_barberos],1)/100)))</f>
        <v/>
      </c>
      <c r="AE475" s="21" t="str" cm="1">
        <f t="array" ref="AE475">IF(ISERROR(INDEX(Jornadas[id],ROW()-5)),"",SUMIFS(Cortes[propina],Cortes[id_jornada],INDEX(Jornadas[id],ROW()-5),Cortes[id_barbero],LOOKUP($AC$4,Barberos[nombre],Barberos[id])))</f>
        <v/>
      </c>
      <c r="AF475" s="21" t="str" cm="1">
        <f t="array" ref="AF475">IF(ISERROR(INDEX(Jornadas[id],ROW()-5)),"",SUMIFS(Adelantos[importe],Adelantos[id_jornada],INDEX(Jornadas[id],ROW()-5),Adelantos[id_barbero],LOOKUP($AC$4,Barberos[nombre],Barberos[id])))</f>
        <v/>
      </c>
      <c r="AG475" s="21" t="str" cm="1">
        <f t="array" ref="AG475">IF(ISERROR(INDEX(Jornadas[id],ROW()-5)),"",AD475+AE475-AF475)</f>
        <v/>
      </c>
      <c r="AH475" s="2" t="str" cm="1">
        <f t="array" ref="AH475">IF(ISERROR(INDEX(Jornadas[id],ROW()-5)),"",COUNTIFS(_Cortes!$C:$C,INDEX(Jornadas[id],ROW()-5),_Cortes!$B:$B,LOOKUP($AH$4,_Barberos!$B:$B,_Barberos!$A:$A)))</f>
        <v/>
      </c>
      <c r="AI475" s="21" t="str" cm="1">
        <f t="array" ref="AI475">IF(ISERROR(INDEX(Jornadas[id],ROW()-5)),"",INT(SUMIFS(Cortes[importe],Cortes[id_jornada],INDEX(Jornadas[id],ROW()-5),Cortes[id_barbero],LOOKUP($AH$4,Barberos[nombre],Barberos[id]))*(INDEX(Jornadas[comision_barberos],1)/100)))</f>
        <v/>
      </c>
      <c r="AJ475" s="21" t="str" cm="1">
        <f t="array" ref="AJ475">IF(ISERROR(INDEX(Jornadas[id],ROW()-5)),"",SUMIFS(Cortes[propina],Cortes[id_jornada],INDEX(Jornadas[id],ROW()-5),Cortes[id_barbero],LOOKUP($AH$4,Barberos[nombre],Barberos[id])))</f>
        <v/>
      </c>
      <c r="AK475" s="21" t="str" cm="1">
        <f t="array" ref="AK475">IF(ISERROR(INDEX(Jornadas[id],ROW()-5)),"",SUMIFS(Adelantos[importe],Adelantos[id_jornada],INDEX(Jornadas[id],ROW()-5),Adelantos[id_barbero],LOOKUP($AH$4,Barberos[nombre],Barberos[id])))</f>
        <v/>
      </c>
      <c r="AL475" s="21" t="str" cm="1">
        <f t="array" ref="AL475">IF(ISERROR(INDEX(Jornadas[id],ROW()-5)),"",AI475+AJ475-AK475)</f>
        <v/>
      </c>
      <c r="AM475" s="2" t="str" cm="1">
        <f t="array" ref="AM475">IF(ISERROR(INDEX(Jornadas[id],ROW()-5)),"",COUNTIFS(_Cortes!$C:$C,INDEX(Jornadas[id],ROW()-5),_Cortes!$B:$B,LOOKUP($AM$4,_Barberos!$B:$B,_Barberos!$A:$A)))</f>
        <v/>
      </c>
      <c r="AN475" s="21" t="str" cm="1">
        <f t="array" ref="AN475">IF(ISERROR(INDEX(Jornadas[id],ROW()-5)),"",INT(SUMIFS(Cortes[importe],Cortes[id_jornada],INDEX(Jornadas[id],ROW()-5),Cortes[id_barbero],LOOKUP($AM$4,Barberos[nombre],Barberos[id]))*(INDEX(Jornadas[comision_barberos],1)/100)))</f>
        <v/>
      </c>
      <c r="AO475" s="21" t="str" cm="1">
        <f t="array" ref="AO475">IF(ISERROR(INDEX(Jornadas[id],ROW()-5)),"",SUMIFS(Cortes[propina],Cortes[id_jornada],INDEX(Jornadas[id],ROW()-5),Cortes[id_barbero],LOOKUP($AM$4,Barberos[nombre],Barberos[id])))</f>
        <v/>
      </c>
      <c r="AP475" s="21" t="str" cm="1">
        <f t="array" ref="AP475">IF(ISERROR(INDEX(Jornadas[id],ROW()-5)),"",SUMIFS(Adelantos[importe],Adelantos[id_jornada],INDEX(Jornadas[id],ROW()-5),Adelantos[id_barbero],LOOKUP($AM$4,Barberos[nombre],Barberos[id])))</f>
        <v/>
      </c>
      <c r="AQ475" s="21" t="str" cm="1">
        <f t="array" ref="AQ475">IF(ISERROR(INDEX(Jornadas[id],ROW()-5)),"",AN475+AO475-AP475)</f>
        <v/>
      </c>
      <c r="AR475" s="2" t="str" cm="1">
        <f t="array" ref="AR475">IF(ISERROR(INDEX(Jornadas[id],ROW()-5)),"",COUNTIFS(_Cortes!$C:$C,INDEX(Jornadas[id],ROW()-5),_Cortes!$B:$B,LOOKUP($AR$4,_Barberos!$B:$B,_Barberos!$A:$A)))</f>
        <v/>
      </c>
      <c r="AS475" s="21" t="str" cm="1">
        <f t="array" ref="AS475">IF(ISERROR(INDEX(Jornadas[id],ROW()-5)),"",INT(SUMIFS(Cortes[importe],Cortes[id_jornada],INDEX(Jornadas[id],ROW()-5),Cortes[id_barbero],LOOKUP($AR$4,Barberos[nombre],Barberos[id]))*(INDEX(Jornadas[comision_barberos],1)/100)))</f>
        <v/>
      </c>
      <c r="AT475" s="21" t="str" cm="1">
        <f t="array" ref="AT475">IF(ISERROR(INDEX(Jornadas[id],ROW()-5)),"",SUMIFS(Cortes[propina],Cortes[id_jornada],INDEX(Jornadas[id],ROW()-5),Cortes[id_barbero],LOOKUP($AR$4,Barberos[nombre],Barberos[id])))</f>
        <v/>
      </c>
      <c r="AU475" s="21" t="str" cm="1">
        <f t="array" ref="AU475">IF(ISERROR(INDEX(Jornadas[id],ROW()-5)),"",SUMIFS(Adelantos[importe],Adelantos[id_jornada],INDEX(Jornadas[id],ROW()-5),Adelantos[id_barbero],LOOKUP($AR$4,Barberos[nombre],Barberos[id])))</f>
        <v/>
      </c>
      <c r="AV475" s="21" t="str" cm="1">
        <f t="array" ref="AV475">IF(ISERROR(INDEX(Jornadas[id],ROW()-5)),"",AS475+AT475-AU475)</f>
        <v/>
      </c>
    </row>
    <row r="476" spans="1:48" ht="15" hidden="1" customHeight="1" x14ac:dyDescent="0.3">
      <c r="A476" s="53" t="str">
        <f t="shared" si="7"/>
        <v/>
      </c>
      <c r="B476" s="54"/>
      <c r="C476" s="38" t="str" cm="1">
        <f t="array" ref="C476">IF(ISERROR(INDEX(Jornadas[id],ROW()-5)),"",INDEX(Jornadas[fecha],ROW()-5))</f>
        <v/>
      </c>
      <c r="D476" s="1" t="str" cm="1">
        <f t="array" ref="D476">IF(ISERROR(INDEX(Jornadas[id],ROW()-5)),"",COUNTIFS(_Cortes!$C:$C,INDEX(Jornadas[id],ROW()-5),_Cortes!$B:$B,LOOKUP($D$4,_Barberos!$B:$B,_Barberos!$A:$A)))</f>
        <v/>
      </c>
      <c r="E476" s="20" t="str" cm="1">
        <f t="array" ref="E476">IF(ISERROR(INDEX(Jornadas[id],ROW()-5)),"",INT(SUMIFS(Cortes[importe],Cortes[id_jornada],INDEX(Jornadas[id],ROW()-5),Cortes[id_barbero],LOOKUP($D$4,Barberos[nombre],Barberos[id]))*(INDEX(Jornadas[comision_barberos],1)/100)))</f>
        <v/>
      </c>
      <c r="F476" s="20" t="str" cm="1">
        <f t="array" ref="F476">IF(ISERROR(INDEX(Jornadas[id],ROW()-5)),"",SUMIFS(Cortes[propina],Cortes[id_jornada],INDEX(Jornadas[id],ROW()-5),Cortes[id_barbero],LOOKUP($D$4,Barberos[nombre],Barberos[id])))</f>
        <v/>
      </c>
      <c r="G476" s="20" t="str" cm="1">
        <f t="array" ref="G476">IF(ISERROR(INDEX(Jornadas[id],ROW()-5)),"",SUMIFS(Adelantos[importe],Adelantos[id_jornada],INDEX(Jornadas[id],ROW()-5),Adelantos[id_barbero],LOOKUP($D$4,Barberos[nombre],Barberos[id])))</f>
        <v/>
      </c>
      <c r="H476" s="20" t="str" cm="1">
        <f t="array" ref="H476">IF(ISERROR(INDEX(Jornadas[id],ROW()-5)),"",E476+F476-G476)</f>
        <v/>
      </c>
      <c r="I476" s="1" t="str" cm="1">
        <f t="array" ref="I476">IF(ISERROR(INDEX(Jornadas[id],ROW()-5)),"",COUNTIFS(_Cortes!$C:$C,INDEX(Jornadas[id],ROW()-5),_Cortes!$B:$B,LOOKUP($I$4,_Barberos!$B:$B,_Barberos!$A:$A)))</f>
        <v/>
      </c>
      <c r="J476" s="20" t="str" cm="1">
        <f t="array" ref="J476">IF(ISERROR(INDEX(Jornadas[id],ROW()-5)),"",INT(SUMIFS(Cortes[importe],Cortes[id_jornada],INDEX(Jornadas[id],ROW()-5),Cortes[id_barbero],LOOKUP($I$4,Barberos[nombre],Barberos[id]))*(INDEX(Jornadas[comision_barberos],1)/100)))</f>
        <v/>
      </c>
      <c r="K476" s="20" t="str" cm="1">
        <f t="array" ref="K476">IF(ISERROR(INDEX(Jornadas[id],ROW()-5)),"",SUMIFS(Cortes[propina],Cortes[id_jornada],INDEX(Jornadas[id],ROW()-5),Cortes[id_barbero],LOOKUP($I$4,Barberos[nombre],Barberos[id])))</f>
        <v/>
      </c>
      <c r="L476" s="20" t="str" cm="1">
        <f t="array" ref="L476">IF(ISERROR(INDEX(Jornadas[id],ROW()-5)),"",SUMIFS(Adelantos[importe],Adelantos[id_jornada],INDEX(Jornadas[id],ROW()-5),Adelantos[id_barbero],LOOKUP($I$4,Barberos[nombre],Barberos[id])))</f>
        <v/>
      </c>
      <c r="M476" s="20" t="str" cm="1">
        <f t="array" ref="M476">IF(ISERROR(INDEX(Jornadas[id],ROW()-5)),"",J476+K476-L476)</f>
        <v/>
      </c>
      <c r="N476" s="1" t="str" cm="1">
        <f t="array" ref="N476">IF(ISERROR(INDEX(Jornadas[id],ROW()-5)),"",COUNTIFS(_Cortes!$C:$C,INDEX(Jornadas[id],ROW()-5),_Cortes!$B:$B,LOOKUP($N$4,_Barberos!$B:$B,_Barberos!$A:$A)))</f>
        <v/>
      </c>
      <c r="O476" s="20" t="str" cm="1">
        <f t="array" ref="O476">IF(ISERROR(INDEX(Jornadas[id],ROW()-5)),"",INT(SUMIFS(Cortes[importe],Cortes[id_jornada],INDEX(Jornadas[id],ROW()-5),Cortes[id_barbero],LOOKUP($N$4,Barberos[nombre],Barberos[id]))*(INDEX(Jornadas[comision_barberos],1)/100)))</f>
        <v/>
      </c>
      <c r="P476" s="20" t="str" cm="1">
        <f t="array" ref="P476">IF(ISERROR(INDEX(Jornadas[id],ROW()-5)),"",SUMIFS(Cortes[propina],Cortes[id_jornada],INDEX(Jornadas[id],ROW()-5),Cortes[id_barbero],LOOKUP($N$4,Barberos[nombre],Barberos[id])))</f>
        <v/>
      </c>
      <c r="Q476" s="20" t="str" cm="1">
        <f t="array" ref="Q476">IF(ISERROR(INDEX(Jornadas[id],ROW()-5)),"",SUMIFS(Adelantos[importe],Adelantos[id_jornada],INDEX(Jornadas[id],ROW()-5),Adelantos[id_barbero],LOOKUP($N$4,Barberos[nombre],Barberos[id])))</f>
        <v/>
      </c>
      <c r="R476" s="20" t="str" cm="1">
        <f t="array" ref="R476">IF(ISERROR(INDEX(Jornadas[id],ROW()-5)),"",O476+P476-Q476)</f>
        <v/>
      </c>
      <c r="S476" s="1" t="str" cm="1">
        <f t="array" ref="S476">IF(ISERROR(INDEX(Jornadas[id],ROW()-5)),"",COUNTIFS(_Cortes!$C:$C,INDEX(Jornadas[id],ROW()-5),_Cortes!$B:$B,LOOKUP($S$4,_Barberos!$B:$B,_Barberos!$A:$A)))</f>
        <v/>
      </c>
      <c r="T476" s="20" t="str" cm="1">
        <f t="array" ref="T476">IF(ISERROR(INDEX(Jornadas[id],ROW()-5)),"",INT(SUMIFS(Cortes[importe],Cortes[id_jornada],INDEX(Jornadas[id],ROW()-5),Cortes[id_barbero],LOOKUP($S$4,Barberos[nombre],Barberos[id]))*(INDEX(Jornadas[comision_barberos],1)/100)))</f>
        <v/>
      </c>
      <c r="U476" s="20" t="str" cm="1">
        <f t="array" ref="U476">IF(ISERROR(INDEX(Jornadas[id],ROW()-5)),"",SUMIFS(Cortes[propina],Cortes[id_jornada],INDEX(Jornadas[id],ROW()-5),Cortes[id_barbero],LOOKUP($S$4,Barberos[nombre],Barberos[id])))</f>
        <v/>
      </c>
      <c r="V476" s="20" t="str" cm="1">
        <f t="array" ref="V476">IF(ISERROR(INDEX(Jornadas[id],ROW()-5)),"",SUMIFS(Adelantos[importe],Adelantos[id_jornada],INDEX(Jornadas[id],ROW()-5),Adelantos[id_barbero],LOOKUP($S$4,Barberos[nombre],Barberos[id])))</f>
        <v/>
      </c>
      <c r="W476" s="20" t="str" cm="1">
        <f t="array" ref="W476">IF(ISERROR(INDEX(Jornadas[id],ROW()-5)),"",T476+U476-V476)</f>
        <v/>
      </c>
      <c r="X476" s="1" t="str" cm="1">
        <f t="array" ref="X476">IF(ISERROR(INDEX(Jornadas[id],ROW()-5)),"",COUNTIFS(_Cortes!$C:$C,INDEX(Jornadas[id],ROW()-5),_Cortes!$B:$B,LOOKUP($X$4,_Barberos!$B:$B,_Barberos!$A:$A)))</f>
        <v/>
      </c>
      <c r="Y476" s="20" t="str" cm="1">
        <f t="array" ref="Y476">IF(ISERROR(INDEX(Jornadas[id],ROW()-5)),"",INT(SUMIFS(Cortes[importe],Cortes[id_jornada],INDEX(Jornadas[id],ROW()-5),Cortes[id_barbero],LOOKUP($X$4,Barberos[nombre],Barberos[id]))*(INDEX(Jornadas[comision_barberos],1)/100)))</f>
        <v/>
      </c>
      <c r="Z476" s="20" t="str" cm="1">
        <f t="array" ref="Z476">IF(ISERROR(INDEX(Jornadas[id],ROW()-5)),"",SUMIFS(Cortes[propina],Cortes[id_jornada],INDEX(Jornadas[id],ROW()-5),Cortes[id_barbero],LOOKUP($X$4,Barberos[nombre],Barberos[id])))</f>
        <v/>
      </c>
      <c r="AA476" s="20" t="str" cm="1">
        <f t="array" ref="AA476">IF(ISERROR(INDEX(Jornadas[id],ROW()-5)),"",SUMIFS(Adelantos[importe],Adelantos[id_jornada],INDEX(Jornadas[id],ROW()-5),Adelantos[id_barbero],LOOKUP($X$4,Barberos[nombre],Barberos[id])))</f>
        <v/>
      </c>
      <c r="AB476" s="20" t="str" cm="1">
        <f t="array" ref="AB476">IF(ISERROR(INDEX(Jornadas[id],ROW()-5)),"",Y476+Z476-AA476)</f>
        <v/>
      </c>
      <c r="AC476" s="1" t="str" cm="1">
        <f t="array" ref="AC476">IF(ISERROR(INDEX(Jornadas[id],ROW()-5)),"",COUNTIFS(_Cortes!$C:$C,INDEX(Jornadas[id],ROW()-5),_Cortes!$B:$B,LOOKUP($AC$4,_Barberos!$B:$B,_Barberos!$A:$A)))</f>
        <v/>
      </c>
      <c r="AD476" s="20" t="str" cm="1">
        <f t="array" ref="AD476">IF(ISERROR(INDEX(Jornadas[id],ROW()-5)),"",INT(SUMIFS(Cortes[importe],Cortes[id_jornada],INDEX(Jornadas[id],ROW()-5),Cortes[id_barbero],LOOKUP($AC$4,Barberos[nombre],Barberos[id]))*(INDEX(Jornadas[comision_barberos],1)/100)))</f>
        <v/>
      </c>
      <c r="AE476" s="20" t="str" cm="1">
        <f t="array" ref="AE476">IF(ISERROR(INDEX(Jornadas[id],ROW()-5)),"",SUMIFS(Cortes[propina],Cortes[id_jornada],INDEX(Jornadas[id],ROW()-5),Cortes[id_barbero],LOOKUP($AC$4,Barberos[nombre],Barberos[id])))</f>
        <v/>
      </c>
      <c r="AF476" s="20" t="str" cm="1">
        <f t="array" ref="AF476">IF(ISERROR(INDEX(Jornadas[id],ROW()-5)),"",SUMIFS(Adelantos[importe],Adelantos[id_jornada],INDEX(Jornadas[id],ROW()-5),Adelantos[id_barbero],LOOKUP($AC$4,Barberos[nombre],Barberos[id])))</f>
        <v/>
      </c>
      <c r="AG476" s="20" t="str" cm="1">
        <f t="array" ref="AG476">IF(ISERROR(INDEX(Jornadas[id],ROW()-5)),"",AD476+AE476-AF476)</f>
        <v/>
      </c>
      <c r="AH476" s="1" t="str" cm="1">
        <f t="array" ref="AH476">IF(ISERROR(INDEX(Jornadas[id],ROW()-5)),"",COUNTIFS(_Cortes!$C:$C,INDEX(Jornadas[id],ROW()-5),_Cortes!$B:$B,LOOKUP($AH$4,_Barberos!$B:$B,_Barberos!$A:$A)))</f>
        <v/>
      </c>
      <c r="AI476" s="20" t="str" cm="1">
        <f t="array" ref="AI476">IF(ISERROR(INDEX(Jornadas[id],ROW()-5)),"",INT(SUMIFS(Cortes[importe],Cortes[id_jornada],INDEX(Jornadas[id],ROW()-5),Cortes[id_barbero],LOOKUP($AH$4,Barberos[nombre],Barberos[id]))*(INDEX(Jornadas[comision_barberos],1)/100)))</f>
        <v/>
      </c>
      <c r="AJ476" s="20" t="str" cm="1">
        <f t="array" ref="AJ476">IF(ISERROR(INDEX(Jornadas[id],ROW()-5)),"",SUMIFS(Cortes[propina],Cortes[id_jornada],INDEX(Jornadas[id],ROW()-5),Cortes[id_barbero],LOOKUP($AH$4,Barberos[nombre],Barberos[id])))</f>
        <v/>
      </c>
      <c r="AK476" s="20" t="str" cm="1">
        <f t="array" ref="AK476">IF(ISERROR(INDEX(Jornadas[id],ROW()-5)),"",SUMIFS(Adelantos[importe],Adelantos[id_jornada],INDEX(Jornadas[id],ROW()-5),Adelantos[id_barbero],LOOKUP($AH$4,Barberos[nombre],Barberos[id])))</f>
        <v/>
      </c>
      <c r="AL476" s="20" t="str" cm="1">
        <f t="array" ref="AL476">IF(ISERROR(INDEX(Jornadas[id],ROW()-5)),"",AI476+AJ476-AK476)</f>
        <v/>
      </c>
      <c r="AM476" s="1" t="str" cm="1">
        <f t="array" ref="AM476">IF(ISERROR(INDEX(Jornadas[id],ROW()-5)),"",COUNTIFS(_Cortes!$C:$C,INDEX(Jornadas[id],ROW()-5),_Cortes!$B:$B,LOOKUP($AM$4,_Barberos!$B:$B,_Barberos!$A:$A)))</f>
        <v/>
      </c>
      <c r="AN476" s="20" t="str" cm="1">
        <f t="array" ref="AN476">IF(ISERROR(INDEX(Jornadas[id],ROW()-5)),"",INT(SUMIFS(Cortes[importe],Cortes[id_jornada],INDEX(Jornadas[id],ROW()-5),Cortes[id_barbero],LOOKUP($AM$4,Barberos[nombre],Barberos[id]))*(INDEX(Jornadas[comision_barberos],1)/100)))</f>
        <v/>
      </c>
      <c r="AO476" s="20" t="str" cm="1">
        <f t="array" ref="AO476">IF(ISERROR(INDEX(Jornadas[id],ROW()-5)),"",SUMIFS(Cortes[propina],Cortes[id_jornada],INDEX(Jornadas[id],ROW()-5),Cortes[id_barbero],LOOKUP($AM$4,Barberos[nombre],Barberos[id])))</f>
        <v/>
      </c>
      <c r="AP476" s="20" t="str" cm="1">
        <f t="array" ref="AP476">IF(ISERROR(INDEX(Jornadas[id],ROW()-5)),"",SUMIFS(Adelantos[importe],Adelantos[id_jornada],INDEX(Jornadas[id],ROW()-5),Adelantos[id_barbero],LOOKUP($AM$4,Barberos[nombre],Barberos[id])))</f>
        <v/>
      </c>
      <c r="AQ476" s="20" t="str" cm="1">
        <f t="array" ref="AQ476">IF(ISERROR(INDEX(Jornadas[id],ROW()-5)),"",AN476+AO476-AP476)</f>
        <v/>
      </c>
      <c r="AR476" s="1" t="str" cm="1">
        <f t="array" ref="AR476">IF(ISERROR(INDEX(Jornadas[id],ROW()-5)),"",COUNTIFS(_Cortes!$C:$C,INDEX(Jornadas[id],ROW()-5),_Cortes!$B:$B,LOOKUP($AR$4,_Barberos!$B:$B,_Barberos!$A:$A)))</f>
        <v/>
      </c>
      <c r="AS476" s="20" t="str" cm="1">
        <f t="array" ref="AS476">IF(ISERROR(INDEX(Jornadas[id],ROW()-5)),"",INT(SUMIFS(Cortes[importe],Cortes[id_jornada],INDEX(Jornadas[id],ROW()-5),Cortes[id_barbero],LOOKUP($AR$4,Barberos[nombre],Barberos[id]))*(INDEX(Jornadas[comision_barberos],1)/100)))</f>
        <v/>
      </c>
      <c r="AT476" s="20" t="str" cm="1">
        <f t="array" ref="AT476">IF(ISERROR(INDEX(Jornadas[id],ROW()-5)),"",SUMIFS(Cortes[propina],Cortes[id_jornada],INDEX(Jornadas[id],ROW()-5),Cortes[id_barbero],LOOKUP($AR$4,Barberos[nombre],Barberos[id])))</f>
        <v/>
      </c>
      <c r="AU476" s="20" t="str" cm="1">
        <f t="array" ref="AU476">IF(ISERROR(INDEX(Jornadas[id],ROW()-5)),"",SUMIFS(Adelantos[importe],Adelantos[id_jornada],INDEX(Jornadas[id],ROW()-5),Adelantos[id_barbero],LOOKUP($AR$4,Barberos[nombre],Barberos[id])))</f>
        <v/>
      </c>
      <c r="AV476" s="20" t="str" cm="1">
        <f t="array" ref="AV476">IF(ISERROR(INDEX(Jornadas[id],ROW()-5)),"",AS476+AT476-AU476)</f>
        <v/>
      </c>
    </row>
    <row r="477" spans="1:48" ht="15" hidden="1" customHeight="1" x14ac:dyDescent="0.3">
      <c r="A477" s="51" t="str">
        <f t="shared" si="7"/>
        <v/>
      </c>
      <c r="B477" s="52"/>
      <c r="C477" s="36" t="str" cm="1">
        <f t="array" ref="C477">IF(ISERROR(INDEX(Jornadas[id],ROW()-5)),"",INDEX(Jornadas[fecha],ROW()-5))</f>
        <v/>
      </c>
      <c r="D477" s="2" t="str" cm="1">
        <f t="array" ref="D477">IF(ISERROR(INDEX(Jornadas[id],ROW()-5)),"",COUNTIFS(_Cortes!$C:$C,INDEX(Jornadas[id],ROW()-5),_Cortes!$B:$B,LOOKUP($D$4,_Barberos!$B:$B,_Barberos!$A:$A)))</f>
        <v/>
      </c>
      <c r="E477" s="21" t="str" cm="1">
        <f t="array" ref="E477">IF(ISERROR(INDEX(Jornadas[id],ROW()-5)),"",INT(SUMIFS(Cortes[importe],Cortes[id_jornada],INDEX(Jornadas[id],ROW()-5),Cortes[id_barbero],LOOKUP($D$4,Barberos[nombre],Barberos[id]))*(INDEX(Jornadas[comision_barberos],1)/100)))</f>
        <v/>
      </c>
      <c r="F477" s="21" t="str" cm="1">
        <f t="array" ref="F477">IF(ISERROR(INDEX(Jornadas[id],ROW()-5)),"",SUMIFS(Cortes[propina],Cortes[id_jornada],INDEX(Jornadas[id],ROW()-5),Cortes[id_barbero],LOOKUP($D$4,Barberos[nombre],Barberos[id])))</f>
        <v/>
      </c>
      <c r="G477" s="21" t="str" cm="1">
        <f t="array" ref="G477">IF(ISERROR(INDEX(Jornadas[id],ROW()-5)),"",SUMIFS(Adelantos[importe],Adelantos[id_jornada],INDEX(Jornadas[id],ROW()-5),Adelantos[id_barbero],LOOKUP($D$4,Barberos[nombre],Barberos[id])))</f>
        <v/>
      </c>
      <c r="H477" s="21" t="str" cm="1">
        <f t="array" ref="H477">IF(ISERROR(INDEX(Jornadas[id],ROW()-5)),"",E477+F477-G477)</f>
        <v/>
      </c>
      <c r="I477" s="2" t="str" cm="1">
        <f t="array" ref="I477">IF(ISERROR(INDEX(Jornadas[id],ROW()-5)),"",COUNTIFS(_Cortes!$C:$C,INDEX(Jornadas[id],ROW()-5),_Cortes!$B:$B,LOOKUP($I$4,_Barberos!$B:$B,_Barberos!$A:$A)))</f>
        <v/>
      </c>
      <c r="J477" s="21" t="str" cm="1">
        <f t="array" ref="J477">IF(ISERROR(INDEX(Jornadas[id],ROW()-5)),"",INT(SUMIFS(Cortes[importe],Cortes[id_jornada],INDEX(Jornadas[id],ROW()-5),Cortes[id_barbero],LOOKUP($I$4,Barberos[nombre],Barberos[id]))*(INDEX(Jornadas[comision_barberos],1)/100)))</f>
        <v/>
      </c>
      <c r="K477" s="21" t="str" cm="1">
        <f t="array" ref="K477">IF(ISERROR(INDEX(Jornadas[id],ROW()-5)),"",SUMIFS(Cortes[propina],Cortes[id_jornada],INDEX(Jornadas[id],ROW()-5),Cortes[id_barbero],LOOKUP($I$4,Barberos[nombre],Barberos[id])))</f>
        <v/>
      </c>
      <c r="L477" s="21" t="str" cm="1">
        <f t="array" ref="L477">IF(ISERROR(INDEX(Jornadas[id],ROW()-5)),"",SUMIFS(Adelantos[importe],Adelantos[id_jornada],INDEX(Jornadas[id],ROW()-5),Adelantos[id_barbero],LOOKUP($I$4,Barberos[nombre],Barberos[id])))</f>
        <v/>
      </c>
      <c r="M477" s="21" t="str" cm="1">
        <f t="array" ref="M477">IF(ISERROR(INDEX(Jornadas[id],ROW()-5)),"",J477+K477-L477)</f>
        <v/>
      </c>
      <c r="N477" s="2" t="str" cm="1">
        <f t="array" ref="N477">IF(ISERROR(INDEX(Jornadas[id],ROW()-5)),"",COUNTIFS(_Cortes!$C:$C,INDEX(Jornadas[id],ROW()-5),_Cortes!$B:$B,LOOKUP($N$4,_Barberos!$B:$B,_Barberos!$A:$A)))</f>
        <v/>
      </c>
      <c r="O477" s="21" t="str" cm="1">
        <f t="array" ref="O477">IF(ISERROR(INDEX(Jornadas[id],ROW()-5)),"",INT(SUMIFS(Cortes[importe],Cortes[id_jornada],INDEX(Jornadas[id],ROW()-5),Cortes[id_barbero],LOOKUP($N$4,Barberos[nombre],Barberos[id]))*(INDEX(Jornadas[comision_barberos],1)/100)))</f>
        <v/>
      </c>
      <c r="P477" s="21" t="str" cm="1">
        <f t="array" ref="P477">IF(ISERROR(INDEX(Jornadas[id],ROW()-5)),"",SUMIFS(Cortes[propina],Cortes[id_jornada],INDEX(Jornadas[id],ROW()-5),Cortes[id_barbero],LOOKUP($N$4,Barberos[nombre],Barberos[id])))</f>
        <v/>
      </c>
      <c r="Q477" s="21" t="str" cm="1">
        <f t="array" ref="Q477">IF(ISERROR(INDEX(Jornadas[id],ROW()-5)),"",SUMIFS(Adelantos[importe],Adelantos[id_jornada],INDEX(Jornadas[id],ROW()-5),Adelantos[id_barbero],LOOKUP($N$4,Barberos[nombre],Barberos[id])))</f>
        <v/>
      </c>
      <c r="R477" s="21" t="str" cm="1">
        <f t="array" ref="R477">IF(ISERROR(INDEX(Jornadas[id],ROW()-5)),"",O477+P477-Q477)</f>
        <v/>
      </c>
      <c r="S477" s="2" t="str" cm="1">
        <f t="array" ref="S477">IF(ISERROR(INDEX(Jornadas[id],ROW()-5)),"",COUNTIFS(_Cortes!$C:$C,INDEX(Jornadas[id],ROW()-5),_Cortes!$B:$B,LOOKUP($S$4,_Barberos!$B:$B,_Barberos!$A:$A)))</f>
        <v/>
      </c>
      <c r="T477" s="21" t="str" cm="1">
        <f t="array" ref="T477">IF(ISERROR(INDEX(Jornadas[id],ROW()-5)),"",INT(SUMIFS(Cortes[importe],Cortes[id_jornada],INDEX(Jornadas[id],ROW()-5),Cortes[id_barbero],LOOKUP($S$4,Barberos[nombre],Barberos[id]))*(INDEX(Jornadas[comision_barberos],1)/100)))</f>
        <v/>
      </c>
      <c r="U477" s="21" t="str" cm="1">
        <f t="array" ref="U477">IF(ISERROR(INDEX(Jornadas[id],ROW()-5)),"",SUMIFS(Cortes[propina],Cortes[id_jornada],INDEX(Jornadas[id],ROW()-5),Cortes[id_barbero],LOOKUP($S$4,Barberos[nombre],Barberos[id])))</f>
        <v/>
      </c>
      <c r="V477" s="21" t="str" cm="1">
        <f t="array" ref="V477">IF(ISERROR(INDEX(Jornadas[id],ROW()-5)),"",SUMIFS(Adelantos[importe],Adelantos[id_jornada],INDEX(Jornadas[id],ROW()-5),Adelantos[id_barbero],LOOKUP($S$4,Barberos[nombre],Barberos[id])))</f>
        <v/>
      </c>
      <c r="W477" s="21" t="str" cm="1">
        <f t="array" ref="W477">IF(ISERROR(INDEX(Jornadas[id],ROW()-5)),"",T477+U477-V477)</f>
        <v/>
      </c>
      <c r="X477" s="2" t="str" cm="1">
        <f t="array" ref="X477">IF(ISERROR(INDEX(Jornadas[id],ROW()-5)),"",COUNTIFS(_Cortes!$C:$C,INDEX(Jornadas[id],ROW()-5),_Cortes!$B:$B,LOOKUP($X$4,_Barberos!$B:$B,_Barberos!$A:$A)))</f>
        <v/>
      </c>
      <c r="Y477" s="21" t="str" cm="1">
        <f t="array" ref="Y477">IF(ISERROR(INDEX(Jornadas[id],ROW()-5)),"",INT(SUMIFS(Cortes[importe],Cortes[id_jornada],INDEX(Jornadas[id],ROW()-5),Cortes[id_barbero],LOOKUP($X$4,Barberos[nombre],Barberos[id]))*(INDEX(Jornadas[comision_barberos],1)/100)))</f>
        <v/>
      </c>
      <c r="Z477" s="21" t="str" cm="1">
        <f t="array" ref="Z477">IF(ISERROR(INDEX(Jornadas[id],ROW()-5)),"",SUMIFS(Cortes[propina],Cortes[id_jornada],INDEX(Jornadas[id],ROW()-5),Cortes[id_barbero],LOOKUP($X$4,Barberos[nombre],Barberos[id])))</f>
        <v/>
      </c>
      <c r="AA477" s="21" t="str" cm="1">
        <f t="array" ref="AA477">IF(ISERROR(INDEX(Jornadas[id],ROW()-5)),"",SUMIFS(Adelantos[importe],Adelantos[id_jornada],INDEX(Jornadas[id],ROW()-5),Adelantos[id_barbero],LOOKUP($X$4,Barberos[nombre],Barberos[id])))</f>
        <v/>
      </c>
      <c r="AB477" s="21" t="str" cm="1">
        <f t="array" ref="AB477">IF(ISERROR(INDEX(Jornadas[id],ROW()-5)),"",Y477+Z477-AA477)</f>
        <v/>
      </c>
      <c r="AC477" s="2" t="str" cm="1">
        <f t="array" ref="AC477">IF(ISERROR(INDEX(Jornadas[id],ROW()-5)),"",COUNTIFS(_Cortes!$C:$C,INDEX(Jornadas[id],ROW()-5),_Cortes!$B:$B,LOOKUP($AC$4,_Barberos!$B:$B,_Barberos!$A:$A)))</f>
        <v/>
      </c>
      <c r="AD477" s="21" t="str" cm="1">
        <f t="array" ref="AD477">IF(ISERROR(INDEX(Jornadas[id],ROW()-5)),"",INT(SUMIFS(Cortes[importe],Cortes[id_jornada],INDEX(Jornadas[id],ROW()-5),Cortes[id_barbero],LOOKUP($AC$4,Barberos[nombre],Barberos[id]))*(INDEX(Jornadas[comision_barberos],1)/100)))</f>
        <v/>
      </c>
      <c r="AE477" s="21" t="str" cm="1">
        <f t="array" ref="AE477">IF(ISERROR(INDEX(Jornadas[id],ROW()-5)),"",SUMIFS(Cortes[propina],Cortes[id_jornada],INDEX(Jornadas[id],ROW()-5),Cortes[id_barbero],LOOKUP($AC$4,Barberos[nombre],Barberos[id])))</f>
        <v/>
      </c>
      <c r="AF477" s="21" t="str" cm="1">
        <f t="array" ref="AF477">IF(ISERROR(INDEX(Jornadas[id],ROW()-5)),"",SUMIFS(Adelantos[importe],Adelantos[id_jornada],INDEX(Jornadas[id],ROW()-5),Adelantos[id_barbero],LOOKUP($AC$4,Barberos[nombre],Barberos[id])))</f>
        <v/>
      </c>
      <c r="AG477" s="21" t="str" cm="1">
        <f t="array" ref="AG477">IF(ISERROR(INDEX(Jornadas[id],ROW()-5)),"",AD477+AE477-AF477)</f>
        <v/>
      </c>
      <c r="AH477" s="2" t="str" cm="1">
        <f t="array" ref="AH477">IF(ISERROR(INDEX(Jornadas[id],ROW()-5)),"",COUNTIFS(_Cortes!$C:$C,INDEX(Jornadas[id],ROW()-5),_Cortes!$B:$B,LOOKUP($AH$4,_Barberos!$B:$B,_Barberos!$A:$A)))</f>
        <v/>
      </c>
      <c r="AI477" s="21" t="str" cm="1">
        <f t="array" ref="AI477">IF(ISERROR(INDEX(Jornadas[id],ROW()-5)),"",INT(SUMIFS(Cortes[importe],Cortes[id_jornada],INDEX(Jornadas[id],ROW()-5),Cortes[id_barbero],LOOKUP($AH$4,Barberos[nombre],Barberos[id]))*(INDEX(Jornadas[comision_barberos],1)/100)))</f>
        <v/>
      </c>
      <c r="AJ477" s="21" t="str" cm="1">
        <f t="array" ref="AJ477">IF(ISERROR(INDEX(Jornadas[id],ROW()-5)),"",SUMIFS(Cortes[propina],Cortes[id_jornada],INDEX(Jornadas[id],ROW()-5),Cortes[id_barbero],LOOKUP($AH$4,Barberos[nombre],Barberos[id])))</f>
        <v/>
      </c>
      <c r="AK477" s="21" t="str" cm="1">
        <f t="array" ref="AK477">IF(ISERROR(INDEX(Jornadas[id],ROW()-5)),"",SUMIFS(Adelantos[importe],Adelantos[id_jornada],INDEX(Jornadas[id],ROW()-5),Adelantos[id_barbero],LOOKUP($AH$4,Barberos[nombre],Barberos[id])))</f>
        <v/>
      </c>
      <c r="AL477" s="21" t="str" cm="1">
        <f t="array" ref="AL477">IF(ISERROR(INDEX(Jornadas[id],ROW()-5)),"",AI477+AJ477-AK477)</f>
        <v/>
      </c>
      <c r="AM477" s="2" t="str" cm="1">
        <f t="array" ref="AM477">IF(ISERROR(INDEX(Jornadas[id],ROW()-5)),"",COUNTIFS(_Cortes!$C:$C,INDEX(Jornadas[id],ROW()-5),_Cortes!$B:$B,LOOKUP($AM$4,_Barberos!$B:$B,_Barberos!$A:$A)))</f>
        <v/>
      </c>
      <c r="AN477" s="21" t="str" cm="1">
        <f t="array" ref="AN477">IF(ISERROR(INDEX(Jornadas[id],ROW()-5)),"",INT(SUMIFS(Cortes[importe],Cortes[id_jornada],INDEX(Jornadas[id],ROW()-5),Cortes[id_barbero],LOOKUP($AM$4,Barberos[nombre],Barberos[id]))*(INDEX(Jornadas[comision_barberos],1)/100)))</f>
        <v/>
      </c>
      <c r="AO477" s="21" t="str" cm="1">
        <f t="array" ref="AO477">IF(ISERROR(INDEX(Jornadas[id],ROW()-5)),"",SUMIFS(Cortes[propina],Cortes[id_jornada],INDEX(Jornadas[id],ROW()-5),Cortes[id_barbero],LOOKUP($AM$4,Barberos[nombre],Barberos[id])))</f>
        <v/>
      </c>
      <c r="AP477" s="21" t="str" cm="1">
        <f t="array" ref="AP477">IF(ISERROR(INDEX(Jornadas[id],ROW()-5)),"",SUMIFS(Adelantos[importe],Adelantos[id_jornada],INDEX(Jornadas[id],ROW()-5),Adelantos[id_barbero],LOOKUP($AM$4,Barberos[nombre],Barberos[id])))</f>
        <v/>
      </c>
      <c r="AQ477" s="21" t="str" cm="1">
        <f t="array" ref="AQ477">IF(ISERROR(INDEX(Jornadas[id],ROW()-5)),"",AN477+AO477-AP477)</f>
        <v/>
      </c>
      <c r="AR477" s="2" t="str" cm="1">
        <f t="array" ref="AR477">IF(ISERROR(INDEX(Jornadas[id],ROW()-5)),"",COUNTIFS(_Cortes!$C:$C,INDEX(Jornadas[id],ROW()-5),_Cortes!$B:$B,LOOKUP($AR$4,_Barberos!$B:$B,_Barberos!$A:$A)))</f>
        <v/>
      </c>
      <c r="AS477" s="21" t="str" cm="1">
        <f t="array" ref="AS477">IF(ISERROR(INDEX(Jornadas[id],ROW()-5)),"",INT(SUMIFS(Cortes[importe],Cortes[id_jornada],INDEX(Jornadas[id],ROW()-5),Cortes[id_barbero],LOOKUP($AR$4,Barberos[nombre],Barberos[id]))*(INDEX(Jornadas[comision_barberos],1)/100)))</f>
        <v/>
      </c>
      <c r="AT477" s="21" t="str" cm="1">
        <f t="array" ref="AT477">IF(ISERROR(INDEX(Jornadas[id],ROW()-5)),"",SUMIFS(Cortes[propina],Cortes[id_jornada],INDEX(Jornadas[id],ROW()-5),Cortes[id_barbero],LOOKUP($AR$4,Barberos[nombre],Barberos[id])))</f>
        <v/>
      </c>
      <c r="AU477" s="21" t="str" cm="1">
        <f t="array" ref="AU477">IF(ISERROR(INDEX(Jornadas[id],ROW()-5)),"",SUMIFS(Adelantos[importe],Adelantos[id_jornada],INDEX(Jornadas[id],ROW()-5),Adelantos[id_barbero],LOOKUP($AR$4,Barberos[nombre],Barberos[id])))</f>
        <v/>
      </c>
      <c r="AV477" s="21" t="str" cm="1">
        <f t="array" ref="AV477">IF(ISERROR(INDEX(Jornadas[id],ROW()-5)),"",AS477+AT477-AU477)</f>
        <v/>
      </c>
    </row>
    <row r="478" spans="1:48" ht="15" hidden="1" customHeight="1" x14ac:dyDescent="0.3">
      <c r="A478" s="53" t="str">
        <f t="shared" si="7"/>
        <v/>
      </c>
      <c r="B478" s="54"/>
      <c r="C478" s="38" t="str" cm="1">
        <f t="array" ref="C478">IF(ISERROR(INDEX(Jornadas[id],ROW()-5)),"",INDEX(Jornadas[fecha],ROW()-5))</f>
        <v/>
      </c>
      <c r="D478" s="1" t="str" cm="1">
        <f t="array" ref="D478">IF(ISERROR(INDEX(Jornadas[id],ROW()-5)),"",COUNTIFS(_Cortes!$C:$C,INDEX(Jornadas[id],ROW()-5),_Cortes!$B:$B,LOOKUP($D$4,_Barberos!$B:$B,_Barberos!$A:$A)))</f>
        <v/>
      </c>
      <c r="E478" s="20" t="str" cm="1">
        <f t="array" ref="E478">IF(ISERROR(INDEX(Jornadas[id],ROW()-5)),"",INT(SUMIFS(Cortes[importe],Cortes[id_jornada],INDEX(Jornadas[id],ROW()-5),Cortes[id_barbero],LOOKUP($D$4,Barberos[nombre],Barberos[id]))*(INDEX(Jornadas[comision_barberos],1)/100)))</f>
        <v/>
      </c>
      <c r="F478" s="20" t="str" cm="1">
        <f t="array" ref="F478">IF(ISERROR(INDEX(Jornadas[id],ROW()-5)),"",SUMIFS(Cortes[propina],Cortes[id_jornada],INDEX(Jornadas[id],ROW()-5),Cortes[id_barbero],LOOKUP($D$4,Barberos[nombre],Barberos[id])))</f>
        <v/>
      </c>
      <c r="G478" s="20" t="str" cm="1">
        <f t="array" ref="G478">IF(ISERROR(INDEX(Jornadas[id],ROW()-5)),"",SUMIFS(Adelantos[importe],Adelantos[id_jornada],INDEX(Jornadas[id],ROW()-5),Adelantos[id_barbero],LOOKUP($D$4,Barberos[nombre],Barberos[id])))</f>
        <v/>
      </c>
      <c r="H478" s="20" t="str" cm="1">
        <f t="array" ref="H478">IF(ISERROR(INDEX(Jornadas[id],ROW()-5)),"",E478+F478-G478)</f>
        <v/>
      </c>
      <c r="I478" s="1" t="str" cm="1">
        <f t="array" ref="I478">IF(ISERROR(INDEX(Jornadas[id],ROW()-5)),"",COUNTIFS(_Cortes!$C:$C,INDEX(Jornadas[id],ROW()-5),_Cortes!$B:$B,LOOKUP($I$4,_Barberos!$B:$B,_Barberos!$A:$A)))</f>
        <v/>
      </c>
      <c r="J478" s="20" t="str" cm="1">
        <f t="array" ref="J478">IF(ISERROR(INDEX(Jornadas[id],ROW()-5)),"",INT(SUMIFS(Cortes[importe],Cortes[id_jornada],INDEX(Jornadas[id],ROW()-5),Cortes[id_barbero],LOOKUP($I$4,Barberos[nombre],Barberos[id]))*(INDEX(Jornadas[comision_barberos],1)/100)))</f>
        <v/>
      </c>
      <c r="K478" s="20" t="str" cm="1">
        <f t="array" ref="K478">IF(ISERROR(INDEX(Jornadas[id],ROW()-5)),"",SUMIFS(Cortes[propina],Cortes[id_jornada],INDEX(Jornadas[id],ROW()-5),Cortes[id_barbero],LOOKUP($I$4,Barberos[nombre],Barberos[id])))</f>
        <v/>
      </c>
      <c r="L478" s="20" t="str" cm="1">
        <f t="array" ref="L478">IF(ISERROR(INDEX(Jornadas[id],ROW()-5)),"",SUMIFS(Adelantos[importe],Adelantos[id_jornada],INDEX(Jornadas[id],ROW()-5),Adelantos[id_barbero],LOOKUP($I$4,Barberos[nombre],Barberos[id])))</f>
        <v/>
      </c>
      <c r="M478" s="20" t="str" cm="1">
        <f t="array" ref="M478">IF(ISERROR(INDEX(Jornadas[id],ROW()-5)),"",J478+K478-L478)</f>
        <v/>
      </c>
      <c r="N478" s="1" t="str" cm="1">
        <f t="array" ref="N478">IF(ISERROR(INDEX(Jornadas[id],ROW()-5)),"",COUNTIFS(_Cortes!$C:$C,INDEX(Jornadas[id],ROW()-5),_Cortes!$B:$B,LOOKUP($N$4,_Barberos!$B:$B,_Barberos!$A:$A)))</f>
        <v/>
      </c>
      <c r="O478" s="20" t="str" cm="1">
        <f t="array" ref="O478">IF(ISERROR(INDEX(Jornadas[id],ROW()-5)),"",INT(SUMIFS(Cortes[importe],Cortes[id_jornada],INDEX(Jornadas[id],ROW()-5),Cortes[id_barbero],LOOKUP($N$4,Barberos[nombre],Barberos[id]))*(INDEX(Jornadas[comision_barberos],1)/100)))</f>
        <v/>
      </c>
      <c r="P478" s="20" t="str" cm="1">
        <f t="array" ref="P478">IF(ISERROR(INDEX(Jornadas[id],ROW()-5)),"",SUMIFS(Cortes[propina],Cortes[id_jornada],INDEX(Jornadas[id],ROW()-5),Cortes[id_barbero],LOOKUP($N$4,Barberos[nombre],Barberos[id])))</f>
        <v/>
      </c>
      <c r="Q478" s="20" t="str" cm="1">
        <f t="array" ref="Q478">IF(ISERROR(INDEX(Jornadas[id],ROW()-5)),"",SUMIFS(Adelantos[importe],Adelantos[id_jornada],INDEX(Jornadas[id],ROW()-5),Adelantos[id_barbero],LOOKUP($N$4,Barberos[nombre],Barberos[id])))</f>
        <v/>
      </c>
      <c r="R478" s="20" t="str" cm="1">
        <f t="array" ref="R478">IF(ISERROR(INDEX(Jornadas[id],ROW()-5)),"",O478+P478-Q478)</f>
        <v/>
      </c>
      <c r="S478" s="1" t="str" cm="1">
        <f t="array" ref="S478">IF(ISERROR(INDEX(Jornadas[id],ROW()-5)),"",COUNTIFS(_Cortes!$C:$C,INDEX(Jornadas[id],ROW()-5),_Cortes!$B:$B,LOOKUP($S$4,_Barberos!$B:$B,_Barberos!$A:$A)))</f>
        <v/>
      </c>
      <c r="T478" s="20" t="str" cm="1">
        <f t="array" ref="T478">IF(ISERROR(INDEX(Jornadas[id],ROW()-5)),"",INT(SUMIFS(Cortes[importe],Cortes[id_jornada],INDEX(Jornadas[id],ROW()-5),Cortes[id_barbero],LOOKUP($S$4,Barberos[nombre],Barberos[id]))*(INDEX(Jornadas[comision_barberos],1)/100)))</f>
        <v/>
      </c>
      <c r="U478" s="20" t="str" cm="1">
        <f t="array" ref="U478">IF(ISERROR(INDEX(Jornadas[id],ROW()-5)),"",SUMIFS(Cortes[propina],Cortes[id_jornada],INDEX(Jornadas[id],ROW()-5),Cortes[id_barbero],LOOKUP($S$4,Barberos[nombre],Barberos[id])))</f>
        <v/>
      </c>
      <c r="V478" s="20" t="str" cm="1">
        <f t="array" ref="V478">IF(ISERROR(INDEX(Jornadas[id],ROW()-5)),"",SUMIFS(Adelantos[importe],Adelantos[id_jornada],INDEX(Jornadas[id],ROW()-5),Adelantos[id_barbero],LOOKUP($S$4,Barberos[nombre],Barberos[id])))</f>
        <v/>
      </c>
      <c r="W478" s="20" t="str" cm="1">
        <f t="array" ref="W478">IF(ISERROR(INDEX(Jornadas[id],ROW()-5)),"",T478+U478-V478)</f>
        <v/>
      </c>
      <c r="X478" s="1" t="str" cm="1">
        <f t="array" ref="X478">IF(ISERROR(INDEX(Jornadas[id],ROW()-5)),"",COUNTIFS(_Cortes!$C:$C,INDEX(Jornadas[id],ROW()-5),_Cortes!$B:$B,LOOKUP($X$4,_Barberos!$B:$B,_Barberos!$A:$A)))</f>
        <v/>
      </c>
      <c r="Y478" s="20" t="str" cm="1">
        <f t="array" ref="Y478">IF(ISERROR(INDEX(Jornadas[id],ROW()-5)),"",INT(SUMIFS(Cortes[importe],Cortes[id_jornada],INDEX(Jornadas[id],ROW()-5),Cortes[id_barbero],LOOKUP($X$4,Barberos[nombre],Barberos[id]))*(INDEX(Jornadas[comision_barberos],1)/100)))</f>
        <v/>
      </c>
      <c r="Z478" s="20" t="str" cm="1">
        <f t="array" ref="Z478">IF(ISERROR(INDEX(Jornadas[id],ROW()-5)),"",SUMIFS(Cortes[propina],Cortes[id_jornada],INDEX(Jornadas[id],ROW()-5),Cortes[id_barbero],LOOKUP($X$4,Barberos[nombre],Barberos[id])))</f>
        <v/>
      </c>
      <c r="AA478" s="20" t="str" cm="1">
        <f t="array" ref="AA478">IF(ISERROR(INDEX(Jornadas[id],ROW()-5)),"",SUMIFS(Adelantos[importe],Adelantos[id_jornada],INDEX(Jornadas[id],ROW()-5),Adelantos[id_barbero],LOOKUP($X$4,Barberos[nombre],Barberos[id])))</f>
        <v/>
      </c>
      <c r="AB478" s="20" t="str" cm="1">
        <f t="array" ref="AB478">IF(ISERROR(INDEX(Jornadas[id],ROW()-5)),"",Y478+Z478-AA478)</f>
        <v/>
      </c>
      <c r="AC478" s="1" t="str" cm="1">
        <f t="array" ref="AC478">IF(ISERROR(INDEX(Jornadas[id],ROW()-5)),"",COUNTIFS(_Cortes!$C:$C,INDEX(Jornadas[id],ROW()-5),_Cortes!$B:$B,LOOKUP($AC$4,_Barberos!$B:$B,_Barberos!$A:$A)))</f>
        <v/>
      </c>
      <c r="AD478" s="20" t="str" cm="1">
        <f t="array" ref="AD478">IF(ISERROR(INDEX(Jornadas[id],ROW()-5)),"",INT(SUMIFS(Cortes[importe],Cortes[id_jornada],INDEX(Jornadas[id],ROW()-5),Cortes[id_barbero],LOOKUP($AC$4,Barberos[nombre],Barberos[id]))*(INDEX(Jornadas[comision_barberos],1)/100)))</f>
        <v/>
      </c>
      <c r="AE478" s="20" t="str" cm="1">
        <f t="array" ref="AE478">IF(ISERROR(INDEX(Jornadas[id],ROW()-5)),"",SUMIFS(Cortes[propina],Cortes[id_jornada],INDEX(Jornadas[id],ROW()-5),Cortes[id_barbero],LOOKUP($AC$4,Barberos[nombre],Barberos[id])))</f>
        <v/>
      </c>
      <c r="AF478" s="20" t="str" cm="1">
        <f t="array" ref="AF478">IF(ISERROR(INDEX(Jornadas[id],ROW()-5)),"",SUMIFS(Adelantos[importe],Adelantos[id_jornada],INDEX(Jornadas[id],ROW()-5),Adelantos[id_barbero],LOOKUP($AC$4,Barberos[nombre],Barberos[id])))</f>
        <v/>
      </c>
      <c r="AG478" s="20" t="str" cm="1">
        <f t="array" ref="AG478">IF(ISERROR(INDEX(Jornadas[id],ROW()-5)),"",AD478+AE478-AF478)</f>
        <v/>
      </c>
      <c r="AH478" s="1" t="str" cm="1">
        <f t="array" ref="AH478">IF(ISERROR(INDEX(Jornadas[id],ROW()-5)),"",COUNTIFS(_Cortes!$C:$C,INDEX(Jornadas[id],ROW()-5),_Cortes!$B:$B,LOOKUP($AH$4,_Barberos!$B:$B,_Barberos!$A:$A)))</f>
        <v/>
      </c>
      <c r="AI478" s="20" t="str" cm="1">
        <f t="array" ref="AI478">IF(ISERROR(INDEX(Jornadas[id],ROW()-5)),"",INT(SUMIFS(Cortes[importe],Cortes[id_jornada],INDEX(Jornadas[id],ROW()-5),Cortes[id_barbero],LOOKUP($AH$4,Barberos[nombre],Barberos[id]))*(INDEX(Jornadas[comision_barberos],1)/100)))</f>
        <v/>
      </c>
      <c r="AJ478" s="20" t="str" cm="1">
        <f t="array" ref="AJ478">IF(ISERROR(INDEX(Jornadas[id],ROW()-5)),"",SUMIFS(Cortes[propina],Cortes[id_jornada],INDEX(Jornadas[id],ROW()-5),Cortes[id_barbero],LOOKUP($AH$4,Barberos[nombre],Barberos[id])))</f>
        <v/>
      </c>
      <c r="AK478" s="20" t="str" cm="1">
        <f t="array" ref="AK478">IF(ISERROR(INDEX(Jornadas[id],ROW()-5)),"",SUMIFS(Adelantos[importe],Adelantos[id_jornada],INDEX(Jornadas[id],ROW()-5),Adelantos[id_barbero],LOOKUP($AH$4,Barberos[nombre],Barberos[id])))</f>
        <v/>
      </c>
      <c r="AL478" s="20" t="str" cm="1">
        <f t="array" ref="AL478">IF(ISERROR(INDEX(Jornadas[id],ROW()-5)),"",AI478+AJ478-AK478)</f>
        <v/>
      </c>
      <c r="AM478" s="1" t="str" cm="1">
        <f t="array" ref="AM478">IF(ISERROR(INDEX(Jornadas[id],ROW()-5)),"",COUNTIFS(_Cortes!$C:$C,INDEX(Jornadas[id],ROW()-5),_Cortes!$B:$B,LOOKUP($AM$4,_Barberos!$B:$B,_Barberos!$A:$A)))</f>
        <v/>
      </c>
      <c r="AN478" s="20" t="str" cm="1">
        <f t="array" ref="AN478">IF(ISERROR(INDEX(Jornadas[id],ROW()-5)),"",INT(SUMIFS(Cortes[importe],Cortes[id_jornada],INDEX(Jornadas[id],ROW()-5),Cortes[id_barbero],LOOKUP($AM$4,Barberos[nombre],Barberos[id]))*(INDEX(Jornadas[comision_barberos],1)/100)))</f>
        <v/>
      </c>
      <c r="AO478" s="20" t="str" cm="1">
        <f t="array" ref="AO478">IF(ISERROR(INDEX(Jornadas[id],ROW()-5)),"",SUMIFS(Cortes[propina],Cortes[id_jornada],INDEX(Jornadas[id],ROW()-5),Cortes[id_barbero],LOOKUP($AM$4,Barberos[nombre],Barberos[id])))</f>
        <v/>
      </c>
      <c r="AP478" s="20" t="str" cm="1">
        <f t="array" ref="AP478">IF(ISERROR(INDEX(Jornadas[id],ROW()-5)),"",SUMIFS(Adelantos[importe],Adelantos[id_jornada],INDEX(Jornadas[id],ROW()-5),Adelantos[id_barbero],LOOKUP($AM$4,Barberos[nombre],Barberos[id])))</f>
        <v/>
      </c>
      <c r="AQ478" s="20" t="str" cm="1">
        <f t="array" ref="AQ478">IF(ISERROR(INDEX(Jornadas[id],ROW()-5)),"",AN478+AO478-AP478)</f>
        <v/>
      </c>
      <c r="AR478" s="1" t="str" cm="1">
        <f t="array" ref="AR478">IF(ISERROR(INDEX(Jornadas[id],ROW()-5)),"",COUNTIFS(_Cortes!$C:$C,INDEX(Jornadas[id],ROW()-5),_Cortes!$B:$B,LOOKUP($AR$4,_Barberos!$B:$B,_Barberos!$A:$A)))</f>
        <v/>
      </c>
      <c r="AS478" s="20" t="str" cm="1">
        <f t="array" ref="AS478">IF(ISERROR(INDEX(Jornadas[id],ROW()-5)),"",INT(SUMIFS(Cortes[importe],Cortes[id_jornada],INDEX(Jornadas[id],ROW()-5),Cortes[id_barbero],LOOKUP($AR$4,Barberos[nombre],Barberos[id]))*(INDEX(Jornadas[comision_barberos],1)/100)))</f>
        <v/>
      </c>
      <c r="AT478" s="20" t="str" cm="1">
        <f t="array" ref="AT478">IF(ISERROR(INDEX(Jornadas[id],ROW()-5)),"",SUMIFS(Cortes[propina],Cortes[id_jornada],INDEX(Jornadas[id],ROW()-5),Cortes[id_barbero],LOOKUP($AR$4,Barberos[nombre],Barberos[id])))</f>
        <v/>
      </c>
      <c r="AU478" s="20" t="str" cm="1">
        <f t="array" ref="AU478">IF(ISERROR(INDEX(Jornadas[id],ROW()-5)),"",SUMIFS(Adelantos[importe],Adelantos[id_jornada],INDEX(Jornadas[id],ROW()-5),Adelantos[id_barbero],LOOKUP($AR$4,Barberos[nombre],Barberos[id])))</f>
        <v/>
      </c>
      <c r="AV478" s="20" t="str" cm="1">
        <f t="array" ref="AV478">IF(ISERROR(INDEX(Jornadas[id],ROW()-5)),"",AS478+AT478-AU478)</f>
        <v/>
      </c>
    </row>
    <row r="479" spans="1:48" ht="15" hidden="1" customHeight="1" x14ac:dyDescent="0.3">
      <c r="A479" s="51" t="str">
        <f t="shared" si="7"/>
        <v/>
      </c>
      <c r="B479" s="52"/>
      <c r="C479" s="36" t="str" cm="1">
        <f t="array" ref="C479">IF(ISERROR(INDEX(Jornadas[id],ROW()-5)),"",INDEX(Jornadas[fecha],ROW()-5))</f>
        <v/>
      </c>
      <c r="D479" s="2" t="str" cm="1">
        <f t="array" ref="D479">IF(ISERROR(INDEX(Jornadas[id],ROW()-5)),"",COUNTIFS(_Cortes!$C:$C,INDEX(Jornadas[id],ROW()-5),_Cortes!$B:$B,LOOKUP($D$4,_Barberos!$B:$B,_Barberos!$A:$A)))</f>
        <v/>
      </c>
      <c r="E479" s="21" t="str" cm="1">
        <f t="array" ref="E479">IF(ISERROR(INDEX(Jornadas[id],ROW()-5)),"",INT(SUMIFS(Cortes[importe],Cortes[id_jornada],INDEX(Jornadas[id],ROW()-5),Cortes[id_barbero],LOOKUP($D$4,Barberos[nombre],Barberos[id]))*(INDEX(Jornadas[comision_barberos],1)/100)))</f>
        <v/>
      </c>
      <c r="F479" s="21" t="str" cm="1">
        <f t="array" ref="F479">IF(ISERROR(INDEX(Jornadas[id],ROW()-5)),"",SUMIFS(Cortes[propina],Cortes[id_jornada],INDEX(Jornadas[id],ROW()-5),Cortes[id_barbero],LOOKUP($D$4,Barberos[nombre],Barberos[id])))</f>
        <v/>
      </c>
      <c r="G479" s="21" t="str" cm="1">
        <f t="array" ref="G479">IF(ISERROR(INDEX(Jornadas[id],ROW()-5)),"",SUMIFS(Adelantos[importe],Adelantos[id_jornada],INDEX(Jornadas[id],ROW()-5),Adelantos[id_barbero],LOOKUP($D$4,Barberos[nombre],Barberos[id])))</f>
        <v/>
      </c>
      <c r="H479" s="21" t="str" cm="1">
        <f t="array" ref="H479">IF(ISERROR(INDEX(Jornadas[id],ROW()-5)),"",E479+F479-G479)</f>
        <v/>
      </c>
      <c r="I479" s="2" t="str" cm="1">
        <f t="array" ref="I479">IF(ISERROR(INDEX(Jornadas[id],ROW()-5)),"",COUNTIFS(_Cortes!$C:$C,INDEX(Jornadas[id],ROW()-5),_Cortes!$B:$B,LOOKUP($I$4,_Barberos!$B:$B,_Barberos!$A:$A)))</f>
        <v/>
      </c>
      <c r="J479" s="21" t="str" cm="1">
        <f t="array" ref="J479">IF(ISERROR(INDEX(Jornadas[id],ROW()-5)),"",INT(SUMIFS(Cortes[importe],Cortes[id_jornada],INDEX(Jornadas[id],ROW()-5),Cortes[id_barbero],LOOKUP($I$4,Barberos[nombre],Barberos[id]))*(INDEX(Jornadas[comision_barberos],1)/100)))</f>
        <v/>
      </c>
      <c r="K479" s="21" t="str" cm="1">
        <f t="array" ref="K479">IF(ISERROR(INDEX(Jornadas[id],ROW()-5)),"",SUMIFS(Cortes[propina],Cortes[id_jornada],INDEX(Jornadas[id],ROW()-5),Cortes[id_barbero],LOOKUP($I$4,Barberos[nombre],Barberos[id])))</f>
        <v/>
      </c>
      <c r="L479" s="21" t="str" cm="1">
        <f t="array" ref="L479">IF(ISERROR(INDEX(Jornadas[id],ROW()-5)),"",SUMIFS(Adelantos[importe],Adelantos[id_jornada],INDEX(Jornadas[id],ROW()-5),Adelantos[id_barbero],LOOKUP($I$4,Barberos[nombre],Barberos[id])))</f>
        <v/>
      </c>
      <c r="M479" s="21" t="str" cm="1">
        <f t="array" ref="M479">IF(ISERROR(INDEX(Jornadas[id],ROW()-5)),"",J479+K479-L479)</f>
        <v/>
      </c>
      <c r="N479" s="2" t="str" cm="1">
        <f t="array" ref="N479">IF(ISERROR(INDEX(Jornadas[id],ROW()-5)),"",COUNTIFS(_Cortes!$C:$C,INDEX(Jornadas[id],ROW()-5),_Cortes!$B:$B,LOOKUP($N$4,_Barberos!$B:$B,_Barberos!$A:$A)))</f>
        <v/>
      </c>
      <c r="O479" s="21" t="str" cm="1">
        <f t="array" ref="O479">IF(ISERROR(INDEX(Jornadas[id],ROW()-5)),"",INT(SUMIFS(Cortes[importe],Cortes[id_jornada],INDEX(Jornadas[id],ROW()-5),Cortes[id_barbero],LOOKUP($N$4,Barberos[nombre],Barberos[id]))*(INDEX(Jornadas[comision_barberos],1)/100)))</f>
        <v/>
      </c>
      <c r="P479" s="21" t="str" cm="1">
        <f t="array" ref="P479">IF(ISERROR(INDEX(Jornadas[id],ROW()-5)),"",SUMIFS(Cortes[propina],Cortes[id_jornada],INDEX(Jornadas[id],ROW()-5),Cortes[id_barbero],LOOKUP($N$4,Barberos[nombre],Barberos[id])))</f>
        <v/>
      </c>
      <c r="Q479" s="21" t="str" cm="1">
        <f t="array" ref="Q479">IF(ISERROR(INDEX(Jornadas[id],ROW()-5)),"",SUMIFS(Adelantos[importe],Adelantos[id_jornada],INDEX(Jornadas[id],ROW()-5),Adelantos[id_barbero],LOOKUP($N$4,Barberos[nombre],Barberos[id])))</f>
        <v/>
      </c>
      <c r="R479" s="21" t="str" cm="1">
        <f t="array" ref="R479">IF(ISERROR(INDEX(Jornadas[id],ROW()-5)),"",O479+P479-Q479)</f>
        <v/>
      </c>
      <c r="S479" s="2" t="str" cm="1">
        <f t="array" ref="S479">IF(ISERROR(INDEX(Jornadas[id],ROW()-5)),"",COUNTIFS(_Cortes!$C:$C,INDEX(Jornadas[id],ROW()-5),_Cortes!$B:$B,LOOKUP($S$4,_Barberos!$B:$B,_Barberos!$A:$A)))</f>
        <v/>
      </c>
      <c r="T479" s="21" t="str" cm="1">
        <f t="array" ref="T479">IF(ISERROR(INDEX(Jornadas[id],ROW()-5)),"",INT(SUMIFS(Cortes[importe],Cortes[id_jornada],INDEX(Jornadas[id],ROW()-5),Cortes[id_barbero],LOOKUP($S$4,Barberos[nombre],Barberos[id]))*(INDEX(Jornadas[comision_barberos],1)/100)))</f>
        <v/>
      </c>
      <c r="U479" s="21" t="str" cm="1">
        <f t="array" ref="U479">IF(ISERROR(INDEX(Jornadas[id],ROW()-5)),"",SUMIFS(Cortes[propina],Cortes[id_jornada],INDEX(Jornadas[id],ROW()-5),Cortes[id_barbero],LOOKUP($S$4,Barberos[nombre],Barberos[id])))</f>
        <v/>
      </c>
      <c r="V479" s="21" t="str" cm="1">
        <f t="array" ref="V479">IF(ISERROR(INDEX(Jornadas[id],ROW()-5)),"",SUMIFS(Adelantos[importe],Adelantos[id_jornada],INDEX(Jornadas[id],ROW()-5),Adelantos[id_barbero],LOOKUP($S$4,Barberos[nombre],Barberos[id])))</f>
        <v/>
      </c>
      <c r="W479" s="21" t="str" cm="1">
        <f t="array" ref="W479">IF(ISERROR(INDEX(Jornadas[id],ROW()-5)),"",T479+U479-V479)</f>
        <v/>
      </c>
      <c r="X479" s="2" t="str" cm="1">
        <f t="array" ref="X479">IF(ISERROR(INDEX(Jornadas[id],ROW()-5)),"",COUNTIFS(_Cortes!$C:$C,INDEX(Jornadas[id],ROW()-5),_Cortes!$B:$B,LOOKUP($X$4,_Barberos!$B:$B,_Barberos!$A:$A)))</f>
        <v/>
      </c>
      <c r="Y479" s="21" t="str" cm="1">
        <f t="array" ref="Y479">IF(ISERROR(INDEX(Jornadas[id],ROW()-5)),"",INT(SUMIFS(Cortes[importe],Cortes[id_jornada],INDEX(Jornadas[id],ROW()-5),Cortes[id_barbero],LOOKUP($X$4,Barberos[nombre],Barberos[id]))*(INDEX(Jornadas[comision_barberos],1)/100)))</f>
        <v/>
      </c>
      <c r="Z479" s="21" t="str" cm="1">
        <f t="array" ref="Z479">IF(ISERROR(INDEX(Jornadas[id],ROW()-5)),"",SUMIFS(Cortes[propina],Cortes[id_jornada],INDEX(Jornadas[id],ROW()-5),Cortes[id_barbero],LOOKUP($X$4,Barberos[nombre],Barberos[id])))</f>
        <v/>
      </c>
      <c r="AA479" s="21" t="str" cm="1">
        <f t="array" ref="AA479">IF(ISERROR(INDEX(Jornadas[id],ROW()-5)),"",SUMIFS(Adelantos[importe],Adelantos[id_jornada],INDEX(Jornadas[id],ROW()-5),Adelantos[id_barbero],LOOKUP($X$4,Barberos[nombre],Barberos[id])))</f>
        <v/>
      </c>
      <c r="AB479" s="21" t="str" cm="1">
        <f t="array" ref="AB479">IF(ISERROR(INDEX(Jornadas[id],ROW()-5)),"",Y479+Z479-AA479)</f>
        <v/>
      </c>
      <c r="AC479" s="2" t="str" cm="1">
        <f t="array" ref="AC479">IF(ISERROR(INDEX(Jornadas[id],ROW()-5)),"",COUNTIFS(_Cortes!$C:$C,INDEX(Jornadas[id],ROW()-5),_Cortes!$B:$B,LOOKUP($AC$4,_Barberos!$B:$B,_Barberos!$A:$A)))</f>
        <v/>
      </c>
      <c r="AD479" s="21" t="str" cm="1">
        <f t="array" ref="AD479">IF(ISERROR(INDEX(Jornadas[id],ROW()-5)),"",INT(SUMIFS(Cortes[importe],Cortes[id_jornada],INDEX(Jornadas[id],ROW()-5),Cortes[id_barbero],LOOKUP($AC$4,Barberos[nombre],Barberos[id]))*(INDEX(Jornadas[comision_barberos],1)/100)))</f>
        <v/>
      </c>
      <c r="AE479" s="21" t="str" cm="1">
        <f t="array" ref="AE479">IF(ISERROR(INDEX(Jornadas[id],ROW()-5)),"",SUMIFS(Cortes[propina],Cortes[id_jornada],INDEX(Jornadas[id],ROW()-5),Cortes[id_barbero],LOOKUP($AC$4,Barberos[nombre],Barberos[id])))</f>
        <v/>
      </c>
      <c r="AF479" s="21" t="str" cm="1">
        <f t="array" ref="AF479">IF(ISERROR(INDEX(Jornadas[id],ROW()-5)),"",SUMIFS(Adelantos[importe],Adelantos[id_jornada],INDEX(Jornadas[id],ROW()-5),Adelantos[id_barbero],LOOKUP($AC$4,Barberos[nombre],Barberos[id])))</f>
        <v/>
      </c>
      <c r="AG479" s="21" t="str" cm="1">
        <f t="array" ref="AG479">IF(ISERROR(INDEX(Jornadas[id],ROW()-5)),"",AD479+AE479-AF479)</f>
        <v/>
      </c>
      <c r="AH479" s="2" t="str" cm="1">
        <f t="array" ref="AH479">IF(ISERROR(INDEX(Jornadas[id],ROW()-5)),"",COUNTIFS(_Cortes!$C:$C,INDEX(Jornadas[id],ROW()-5),_Cortes!$B:$B,LOOKUP($AH$4,_Barberos!$B:$B,_Barberos!$A:$A)))</f>
        <v/>
      </c>
      <c r="AI479" s="21" t="str" cm="1">
        <f t="array" ref="AI479">IF(ISERROR(INDEX(Jornadas[id],ROW()-5)),"",INT(SUMIFS(Cortes[importe],Cortes[id_jornada],INDEX(Jornadas[id],ROW()-5),Cortes[id_barbero],LOOKUP($AH$4,Barberos[nombre],Barberos[id]))*(INDEX(Jornadas[comision_barberos],1)/100)))</f>
        <v/>
      </c>
      <c r="AJ479" s="21" t="str" cm="1">
        <f t="array" ref="AJ479">IF(ISERROR(INDEX(Jornadas[id],ROW()-5)),"",SUMIFS(Cortes[propina],Cortes[id_jornada],INDEX(Jornadas[id],ROW()-5),Cortes[id_barbero],LOOKUP($AH$4,Barberos[nombre],Barberos[id])))</f>
        <v/>
      </c>
      <c r="AK479" s="21" t="str" cm="1">
        <f t="array" ref="AK479">IF(ISERROR(INDEX(Jornadas[id],ROW()-5)),"",SUMIFS(Adelantos[importe],Adelantos[id_jornada],INDEX(Jornadas[id],ROW()-5),Adelantos[id_barbero],LOOKUP($AH$4,Barberos[nombre],Barberos[id])))</f>
        <v/>
      </c>
      <c r="AL479" s="21" t="str" cm="1">
        <f t="array" ref="AL479">IF(ISERROR(INDEX(Jornadas[id],ROW()-5)),"",AI479+AJ479-AK479)</f>
        <v/>
      </c>
      <c r="AM479" s="2" t="str" cm="1">
        <f t="array" ref="AM479">IF(ISERROR(INDEX(Jornadas[id],ROW()-5)),"",COUNTIFS(_Cortes!$C:$C,INDEX(Jornadas[id],ROW()-5),_Cortes!$B:$B,LOOKUP($AM$4,_Barberos!$B:$B,_Barberos!$A:$A)))</f>
        <v/>
      </c>
      <c r="AN479" s="21" t="str" cm="1">
        <f t="array" ref="AN479">IF(ISERROR(INDEX(Jornadas[id],ROW()-5)),"",INT(SUMIFS(Cortes[importe],Cortes[id_jornada],INDEX(Jornadas[id],ROW()-5),Cortes[id_barbero],LOOKUP($AM$4,Barberos[nombre],Barberos[id]))*(INDEX(Jornadas[comision_barberos],1)/100)))</f>
        <v/>
      </c>
      <c r="AO479" s="21" t="str" cm="1">
        <f t="array" ref="AO479">IF(ISERROR(INDEX(Jornadas[id],ROW()-5)),"",SUMIFS(Cortes[propina],Cortes[id_jornada],INDEX(Jornadas[id],ROW()-5),Cortes[id_barbero],LOOKUP($AM$4,Barberos[nombre],Barberos[id])))</f>
        <v/>
      </c>
      <c r="AP479" s="21" t="str" cm="1">
        <f t="array" ref="AP479">IF(ISERROR(INDEX(Jornadas[id],ROW()-5)),"",SUMIFS(Adelantos[importe],Adelantos[id_jornada],INDEX(Jornadas[id],ROW()-5),Adelantos[id_barbero],LOOKUP($AM$4,Barberos[nombre],Barberos[id])))</f>
        <v/>
      </c>
      <c r="AQ479" s="21" t="str" cm="1">
        <f t="array" ref="AQ479">IF(ISERROR(INDEX(Jornadas[id],ROW()-5)),"",AN479+AO479-AP479)</f>
        <v/>
      </c>
      <c r="AR479" s="2" t="str" cm="1">
        <f t="array" ref="AR479">IF(ISERROR(INDEX(Jornadas[id],ROW()-5)),"",COUNTIFS(_Cortes!$C:$C,INDEX(Jornadas[id],ROW()-5),_Cortes!$B:$B,LOOKUP($AR$4,_Barberos!$B:$B,_Barberos!$A:$A)))</f>
        <v/>
      </c>
      <c r="AS479" s="21" t="str" cm="1">
        <f t="array" ref="AS479">IF(ISERROR(INDEX(Jornadas[id],ROW()-5)),"",INT(SUMIFS(Cortes[importe],Cortes[id_jornada],INDEX(Jornadas[id],ROW()-5),Cortes[id_barbero],LOOKUP($AR$4,Barberos[nombre],Barberos[id]))*(INDEX(Jornadas[comision_barberos],1)/100)))</f>
        <v/>
      </c>
      <c r="AT479" s="21" t="str" cm="1">
        <f t="array" ref="AT479">IF(ISERROR(INDEX(Jornadas[id],ROW()-5)),"",SUMIFS(Cortes[propina],Cortes[id_jornada],INDEX(Jornadas[id],ROW()-5),Cortes[id_barbero],LOOKUP($AR$4,Barberos[nombre],Barberos[id])))</f>
        <v/>
      </c>
      <c r="AU479" s="21" t="str" cm="1">
        <f t="array" ref="AU479">IF(ISERROR(INDEX(Jornadas[id],ROW()-5)),"",SUMIFS(Adelantos[importe],Adelantos[id_jornada],INDEX(Jornadas[id],ROW()-5),Adelantos[id_barbero],LOOKUP($AR$4,Barberos[nombre],Barberos[id])))</f>
        <v/>
      </c>
      <c r="AV479" s="21" t="str" cm="1">
        <f t="array" ref="AV479">IF(ISERROR(INDEX(Jornadas[id],ROW()-5)),"",AS479+AT479-AU479)</f>
        <v/>
      </c>
    </row>
    <row r="480" spans="1:48" ht="15" hidden="1" customHeight="1" x14ac:dyDescent="0.3">
      <c r="A480" s="53" t="str">
        <f t="shared" si="7"/>
        <v/>
      </c>
      <c r="B480" s="54"/>
      <c r="C480" s="38" t="str" cm="1">
        <f t="array" ref="C480">IF(ISERROR(INDEX(Jornadas[id],ROW()-5)),"",INDEX(Jornadas[fecha],ROW()-5))</f>
        <v/>
      </c>
      <c r="D480" s="1" t="str" cm="1">
        <f t="array" ref="D480">IF(ISERROR(INDEX(Jornadas[id],ROW()-5)),"",COUNTIFS(_Cortes!$C:$C,INDEX(Jornadas[id],ROW()-5),_Cortes!$B:$B,LOOKUP($D$4,_Barberos!$B:$B,_Barberos!$A:$A)))</f>
        <v/>
      </c>
      <c r="E480" s="20" t="str" cm="1">
        <f t="array" ref="E480">IF(ISERROR(INDEX(Jornadas[id],ROW()-5)),"",INT(SUMIFS(Cortes[importe],Cortes[id_jornada],INDEX(Jornadas[id],ROW()-5),Cortes[id_barbero],LOOKUP($D$4,Barberos[nombre],Barberos[id]))*(INDEX(Jornadas[comision_barberos],1)/100)))</f>
        <v/>
      </c>
      <c r="F480" s="20" t="str" cm="1">
        <f t="array" ref="F480">IF(ISERROR(INDEX(Jornadas[id],ROW()-5)),"",SUMIFS(Cortes[propina],Cortes[id_jornada],INDEX(Jornadas[id],ROW()-5),Cortes[id_barbero],LOOKUP($D$4,Barberos[nombre],Barberos[id])))</f>
        <v/>
      </c>
      <c r="G480" s="20" t="str" cm="1">
        <f t="array" ref="G480">IF(ISERROR(INDEX(Jornadas[id],ROW()-5)),"",SUMIFS(Adelantos[importe],Adelantos[id_jornada],INDEX(Jornadas[id],ROW()-5),Adelantos[id_barbero],LOOKUP($D$4,Barberos[nombre],Barberos[id])))</f>
        <v/>
      </c>
      <c r="H480" s="20" t="str" cm="1">
        <f t="array" ref="H480">IF(ISERROR(INDEX(Jornadas[id],ROW()-5)),"",E480+F480-G480)</f>
        <v/>
      </c>
      <c r="I480" s="1" t="str" cm="1">
        <f t="array" ref="I480">IF(ISERROR(INDEX(Jornadas[id],ROW()-5)),"",COUNTIFS(_Cortes!$C:$C,INDEX(Jornadas[id],ROW()-5),_Cortes!$B:$B,LOOKUP($I$4,_Barberos!$B:$B,_Barberos!$A:$A)))</f>
        <v/>
      </c>
      <c r="J480" s="20" t="str" cm="1">
        <f t="array" ref="J480">IF(ISERROR(INDEX(Jornadas[id],ROW()-5)),"",INT(SUMIFS(Cortes[importe],Cortes[id_jornada],INDEX(Jornadas[id],ROW()-5),Cortes[id_barbero],LOOKUP($I$4,Barberos[nombre],Barberos[id]))*(INDEX(Jornadas[comision_barberos],1)/100)))</f>
        <v/>
      </c>
      <c r="K480" s="20" t="str" cm="1">
        <f t="array" ref="K480">IF(ISERROR(INDEX(Jornadas[id],ROW()-5)),"",SUMIFS(Cortes[propina],Cortes[id_jornada],INDEX(Jornadas[id],ROW()-5),Cortes[id_barbero],LOOKUP($I$4,Barberos[nombre],Barberos[id])))</f>
        <v/>
      </c>
      <c r="L480" s="20" t="str" cm="1">
        <f t="array" ref="L480">IF(ISERROR(INDEX(Jornadas[id],ROW()-5)),"",SUMIFS(Adelantos[importe],Adelantos[id_jornada],INDEX(Jornadas[id],ROW()-5),Adelantos[id_barbero],LOOKUP($I$4,Barberos[nombre],Barberos[id])))</f>
        <v/>
      </c>
      <c r="M480" s="20" t="str" cm="1">
        <f t="array" ref="M480">IF(ISERROR(INDEX(Jornadas[id],ROW()-5)),"",J480+K480-L480)</f>
        <v/>
      </c>
      <c r="N480" s="1" t="str" cm="1">
        <f t="array" ref="N480">IF(ISERROR(INDEX(Jornadas[id],ROW()-5)),"",COUNTIFS(_Cortes!$C:$C,INDEX(Jornadas[id],ROW()-5),_Cortes!$B:$B,LOOKUP($N$4,_Barberos!$B:$B,_Barberos!$A:$A)))</f>
        <v/>
      </c>
      <c r="O480" s="20" t="str" cm="1">
        <f t="array" ref="O480">IF(ISERROR(INDEX(Jornadas[id],ROW()-5)),"",INT(SUMIFS(Cortes[importe],Cortes[id_jornada],INDEX(Jornadas[id],ROW()-5),Cortes[id_barbero],LOOKUP($N$4,Barberos[nombre],Barberos[id]))*(INDEX(Jornadas[comision_barberos],1)/100)))</f>
        <v/>
      </c>
      <c r="P480" s="20" t="str" cm="1">
        <f t="array" ref="P480">IF(ISERROR(INDEX(Jornadas[id],ROW()-5)),"",SUMIFS(Cortes[propina],Cortes[id_jornada],INDEX(Jornadas[id],ROW()-5),Cortes[id_barbero],LOOKUP($N$4,Barberos[nombre],Barberos[id])))</f>
        <v/>
      </c>
      <c r="Q480" s="20" t="str" cm="1">
        <f t="array" ref="Q480">IF(ISERROR(INDEX(Jornadas[id],ROW()-5)),"",SUMIFS(Adelantos[importe],Adelantos[id_jornada],INDEX(Jornadas[id],ROW()-5),Adelantos[id_barbero],LOOKUP($N$4,Barberos[nombre],Barberos[id])))</f>
        <v/>
      </c>
      <c r="R480" s="20" t="str" cm="1">
        <f t="array" ref="R480">IF(ISERROR(INDEX(Jornadas[id],ROW()-5)),"",O480+P480-Q480)</f>
        <v/>
      </c>
      <c r="S480" s="1" t="str" cm="1">
        <f t="array" ref="S480">IF(ISERROR(INDEX(Jornadas[id],ROW()-5)),"",COUNTIFS(_Cortes!$C:$C,INDEX(Jornadas[id],ROW()-5),_Cortes!$B:$B,LOOKUP($S$4,_Barberos!$B:$B,_Barberos!$A:$A)))</f>
        <v/>
      </c>
      <c r="T480" s="20" t="str" cm="1">
        <f t="array" ref="T480">IF(ISERROR(INDEX(Jornadas[id],ROW()-5)),"",INT(SUMIFS(Cortes[importe],Cortes[id_jornada],INDEX(Jornadas[id],ROW()-5),Cortes[id_barbero],LOOKUP($S$4,Barberos[nombre],Barberos[id]))*(INDEX(Jornadas[comision_barberos],1)/100)))</f>
        <v/>
      </c>
      <c r="U480" s="20" t="str" cm="1">
        <f t="array" ref="U480">IF(ISERROR(INDEX(Jornadas[id],ROW()-5)),"",SUMIFS(Cortes[propina],Cortes[id_jornada],INDEX(Jornadas[id],ROW()-5),Cortes[id_barbero],LOOKUP($S$4,Barberos[nombre],Barberos[id])))</f>
        <v/>
      </c>
      <c r="V480" s="20" t="str" cm="1">
        <f t="array" ref="V480">IF(ISERROR(INDEX(Jornadas[id],ROW()-5)),"",SUMIFS(Adelantos[importe],Adelantos[id_jornada],INDEX(Jornadas[id],ROW()-5),Adelantos[id_barbero],LOOKUP($S$4,Barberos[nombre],Barberos[id])))</f>
        <v/>
      </c>
      <c r="W480" s="20" t="str" cm="1">
        <f t="array" ref="W480">IF(ISERROR(INDEX(Jornadas[id],ROW()-5)),"",T480+U480-V480)</f>
        <v/>
      </c>
      <c r="X480" s="1" t="str" cm="1">
        <f t="array" ref="X480">IF(ISERROR(INDEX(Jornadas[id],ROW()-5)),"",COUNTIFS(_Cortes!$C:$C,INDEX(Jornadas[id],ROW()-5),_Cortes!$B:$B,LOOKUP($X$4,_Barberos!$B:$B,_Barberos!$A:$A)))</f>
        <v/>
      </c>
      <c r="Y480" s="20" t="str" cm="1">
        <f t="array" ref="Y480">IF(ISERROR(INDEX(Jornadas[id],ROW()-5)),"",INT(SUMIFS(Cortes[importe],Cortes[id_jornada],INDEX(Jornadas[id],ROW()-5),Cortes[id_barbero],LOOKUP($X$4,Barberos[nombre],Barberos[id]))*(INDEX(Jornadas[comision_barberos],1)/100)))</f>
        <v/>
      </c>
      <c r="Z480" s="20" t="str" cm="1">
        <f t="array" ref="Z480">IF(ISERROR(INDEX(Jornadas[id],ROW()-5)),"",SUMIFS(Cortes[propina],Cortes[id_jornada],INDEX(Jornadas[id],ROW()-5),Cortes[id_barbero],LOOKUP($X$4,Barberos[nombre],Barberos[id])))</f>
        <v/>
      </c>
      <c r="AA480" s="20" t="str" cm="1">
        <f t="array" ref="AA480">IF(ISERROR(INDEX(Jornadas[id],ROW()-5)),"",SUMIFS(Adelantos[importe],Adelantos[id_jornada],INDEX(Jornadas[id],ROW()-5),Adelantos[id_barbero],LOOKUP($X$4,Barberos[nombre],Barberos[id])))</f>
        <v/>
      </c>
      <c r="AB480" s="20" t="str" cm="1">
        <f t="array" ref="AB480">IF(ISERROR(INDEX(Jornadas[id],ROW()-5)),"",Y480+Z480-AA480)</f>
        <v/>
      </c>
      <c r="AC480" s="1" t="str" cm="1">
        <f t="array" ref="AC480">IF(ISERROR(INDEX(Jornadas[id],ROW()-5)),"",COUNTIFS(_Cortes!$C:$C,INDEX(Jornadas[id],ROW()-5),_Cortes!$B:$B,LOOKUP($AC$4,_Barberos!$B:$B,_Barberos!$A:$A)))</f>
        <v/>
      </c>
      <c r="AD480" s="20" t="str" cm="1">
        <f t="array" ref="AD480">IF(ISERROR(INDEX(Jornadas[id],ROW()-5)),"",INT(SUMIFS(Cortes[importe],Cortes[id_jornada],INDEX(Jornadas[id],ROW()-5),Cortes[id_barbero],LOOKUP($AC$4,Barberos[nombre],Barberos[id]))*(INDEX(Jornadas[comision_barberos],1)/100)))</f>
        <v/>
      </c>
      <c r="AE480" s="20" t="str" cm="1">
        <f t="array" ref="AE480">IF(ISERROR(INDEX(Jornadas[id],ROW()-5)),"",SUMIFS(Cortes[propina],Cortes[id_jornada],INDEX(Jornadas[id],ROW()-5),Cortes[id_barbero],LOOKUP($AC$4,Barberos[nombre],Barberos[id])))</f>
        <v/>
      </c>
      <c r="AF480" s="20" t="str" cm="1">
        <f t="array" ref="AF480">IF(ISERROR(INDEX(Jornadas[id],ROW()-5)),"",SUMIFS(Adelantos[importe],Adelantos[id_jornada],INDEX(Jornadas[id],ROW()-5),Adelantos[id_barbero],LOOKUP($AC$4,Barberos[nombre],Barberos[id])))</f>
        <v/>
      </c>
      <c r="AG480" s="20" t="str" cm="1">
        <f t="array" ref="AG480">IF(ISERROR(INDEX(Jornadas[id],ROW()-5)),"",AD480+AE480-AF480)</f>
        <v/>
      </c>
      <c r="AH480" s="1" t="str" cm="1">
        <f t="array" ref="AH480">IF(ISERROR(INDEX(Jornadas[id],ROW()-5)),"",COUNTIFS(_Cortes!$C:$C,INDEX(Jornadas[id],ROW()-5),_Cortes!$B:$B,LOOKUP($AH$4,_Barberos!$B:$B,_Barberos!$A:$A)))</f>
        <v/>
      </c>
      <c r="AI480" s="20" t="str" cm="1">
        <f t="array" ref="AI480">IF(ISERROR(INDEX(Jornadas[id],ROW()-5)),"",INT(SUMIFS(Cortes[importe],Cortes[id_jornada],INDEX(Jornadas[id],ROW()-5),Cortes[id_barbero],LOOKUP($AH$4,Barberos[nombre],Barberos[id]))*(INDEX(Jornadas[comision_barberos],1)/100)))</f>
        <v/>
      </c>
      <c r="AJ480" s="20" t="str" cm="1">
        <f t="array" ref="AJ480">IF(ISERROR(INDEX(Jornadas[id],ROW()-5)),"",SUMIFS(Cortes[propina],Cortes[id_jornada],INDEX(Jornadas[id],ROW()-5),Cortes[id_barbero],LOOKUP($AH$4,Barberos[nombre],Barberos[id])))</f>
        <v/>
      </c>
      <c r="AK480" s="20" t="str" cm="1">
        <f t="array" ref="AK480">IF(ISERROR(INDEX(Jornadas[id],ROW()-5)),"",SUMIFS(Adelantos[importe],Adelantos[id_jornada],INDEX(Jornadas[id],ROW()-5),Adelantos[id_barbero],LOOKUP($AH$4,Barberos[nombre],Barberos[id])))</f>
        <v/>
      </c>
      <c r="AL480" s="20" t="str" cm="1">
        <f t="array" ref="AL480">IF(ISERROR(INDEX(Jornadas[id],ROW()-5)),"",AI480+AJ480-AK480)</f>
        <v/>
      </c>
      <c r="AM480" s="1" t="str" cm="1">
        <f t="array" ref="AM480">IF(ISERROR(INDEX(Jornadas[id],ROW()-5)),"",COUNTIFS(_Cortes!$C:$C,INDEX(Jornadas[id],ROW()-5),_Cortes!$B:$B,LOOKUP($AM$4,_Barberos!$B:$B,_Barberos!$A:$A)))</f>
        <v/>
      </c>
      <c r="AN480" s="20" t="str" cm="1">
        <f t="array" ref="AN480">IF(ISERROR(INDEX(Jornadas[id],ROW()-5)),"",INT(SUMIFS(Cortes[importe],Cortes[id_jornada],INDEX(Jornadas[id],ROW()-5),Cortes[id_barbero],LOOKUP($AM$4,Barberos[nombre],Barberos[id]))*(INDEX(Jornadas[comision_barberos],1)/100)))</f>
        <v/>
      </c>
      <c r="AO480" s="20" t="str" cm="1">
        <f t="array" ref="AO480">IF(ISERROR(INDEX(Jornadas[id],ROW()-5)),"",SUMIFS(Cortes[propina],Cortes[id_jornada],INDEX(Jornadas[id],ROW()-5),Cortes[id_barbero],LOOKUP($AM$4,Barberos[nombre],Barberos[id])))</f>
        <v/>
      </c>
      <c r="AP480" s="20" t="str" cm="1">
        <f t="array" ref="AP480">IF(ISERROR(INDEX(Jornadas[id],ROW()-5)),"",SUMIFS(Adelantos[importe],Adelantos[id_jornada],INDEX(Jornadas[id],ROW()-5),Adelantos[id_barbero],LOOKUP($AM$4,Barberos[nombre],Barberos[id])))</f>
        <v/>
      </c>
      <c r="AQ480" s="20" t="str" cm="1">
        <f t="array" ref="AQ480">IF(ISERROR(INDEX(Jornadas[id],ROW()-5)),"",AN480+AO480-AP480)</f>
        <v/>
      </c>
      <c r="AR480" s="1" t="str" cm="1">
        <f t="array" ref="AR480">IF(ISERROR(INDEX(Jornadas[id],ROW()-5)),"",COUNTIFS(_Cortes!$C:$C,INDEX(Jornadas[id],ROW()-5),_Cortes!$B:$B,LOOKUP($AR$4,_Barberos!$B:$B,_Barberos!$A:$A)))</f>
        <v/>
      </c>
      <c r="AS480" s="20" t="str" cm="1">
        <f t="array" ref="AS480">IF(ISERROR(INDEX(Jornadas[id],ROW()-5)),"",INT(SUMIFS(Cortes[importe],Cortes[id_jornada],INDEX(Jornadas[id],ROW()-5),Cortes[id_barbero],LOOKUP($AR$4,Barberos[nombre],Barberos[id]))*(INDEX(Jornadas[comision_barberos],1)/100)))</f>
        <v/>
      </c>
      <c r="AT480" s="20" t="str" cm="1">
        <f t="array" ref="AT480">IF(ISERROR(INDEX(Jornadas[id],ROW()-5)),"",SUMIFS(Cortes[propina],Cortes[id_jornada],INDEX(Jornadas[id],ROW()-5),Cortes[id_barbero],LOOKUP($AR$4,Barberos[nombre],Barberos[id])))</f>
        <v/>
      </c>
      <c r="AU480" s="20" t="str" cm="1">
        <f t="array" ref="AU480">IF(ISERROR(INDEX(Jornadas[id],ROW()-5)),"",SUMIFS(Adelantos[importe],Adelantos[id_jornada],INDEX(Jornadas[id],ROW()-5),Adelantos[id_barbero],LOOKUP($AR$4,Barberos[nombre],Barberos[id])))</f>
        <v/>
      </c>
      <c r="AV480" s="20" t="str" cm="1">
        <f t="array" ref="AV480">IF(ISERROR(INDEX(Jornadas[id],ROW()-5)),"",AS480+AT480-AU480)</f>
        <v/>
      </c>
    </row>
    <row r="481" spans="1:48" ht="15" hidden="1" customHeight="1" x14ac:dyDescent="0.3">
      <c r="A481" s="51" t="str">
        <f t="shared" si="7"/>
        <v/>
      </c>
      <c r="B481" s="52"/>
      <c r="C481" s="36" t="str" cm="1">
        <f t="array" ref="C481">IF(ISERROR(INDEX(Jornadas[id],ROW()-5)),"",INDEX(Jornadas[fecha],ROW()-5))</f>
        <v/>
      </c>
      <c r="D481" s="2" t="str" cm="1">
        <f t="array" ref="D481">IF(ISERROR(INDEX(Jornadas[id],ROW()-5)),"",COUNTIFS(_Cortes!$C:$C,INDEX(Jornadas[id],ROW()-5),_Cortes!$B:$B,LOOKUP($D$4,_Barberos!$B:$B,_Barberos!$A:$A)))</f>
        <v/>
      </c>
      <c r="E481" s="21" t="str" cm="1">
        <f t="array" ref="E481">IF(ISERROR(INDEX(Jornadas[id],ROW()-5)),"",INT(SUMIFS(Cortes[importe],Cortes[id_jornada],INDEX(Jornadas[id],ROW()-5),Cortes[id_barbero],LOOKUP($D$4,Barberos[nombre],Barberos[id]))*(INDEX(Jornadas[comision_barberos],1)/100)))</f>
        <v/>
      </c>
      <c r="F481" s="21" t="str" cm="1">
        <f t="array" ref="F481">IF(ISERROR(INDEX(Jornadas[id],ROW()-5)),"",SUMIFS(Cortes[propina],Cortes[id_jornada],INDEX(Jornadas[id],ROW()-5),Cortes[id_barbero],LOOKUP($D$4,Barberos[nombre],Barberos[id])))</f>
        <v/>
      </c>
      <c r="G481" s="21" t="str" cm="1">
        <f t="array" ref="G481">IF(ISERROR(INDEX(Jornadas[id],ROW()-5)),"",SUMIFS(Adelantos[importe],Adelantos[id_jornada],INDEX(Jornadas[id],ROW()-5),Adelantos[id_barbero],LOOKUP($D$4,Barberos[nombre],Barberos[id])))</f>
        <v/>
      </c>
      <c r="H481" s="21" t="str" cm="1">
        <f t="array" ref="H481">IF(ISERROR(INDEX(Jornadas[id],ROW()-5)),"",E481+F481-G481)</f>
        <v/>
      </c>
      <c r="I481" s="2" t="str" cm="1">
        <f t="array" ref="I481">IF(ISERROR(INDEX(Jornadas[id],ROW()-5)),"",COUNTIFS(_Cortes!$C:$C,INDEX(Jornadas[id],ROW()-5),_Cortes!$B:$B,LOOKUP($I$4,_Barberos!$B:$B,_Barberos!$A:$A)))</f>
        <v/>
      </c>
      <c r="J481" s="21" t="str" cm="1">
        <f t="array" ref="J481">IF(ISERROR(INDEX(Jornadas[id],ROW()-5)),"",INT(SUMIFS(Cortes[importe],Cortes[id_jornada],INDEX(Jornadas[id],ROW()-5),Cortes[id_barbero],LOOKUP($I$4,Barberos[nombre],Barberos[id]))*(INDEX(Jornadas[comision_barberos],1)/100)))</f>
        <v/>
      </c>
      <c r="K481" s="21" t="str" cm="1">
        <f t="array" ref="K481">IF(ISERROR(INDEX(Jornadas[id],ROW()-5)),"",SUMIFS(Cortes[propina],Cortes[id_jornada],INDEX(Jornadas[id],ROW()-5),Cortes[id_barbero],LOOKUP($I$4,Barberos[nombre],Barberos[id])))</f>
        <v/>
      </c>
      <c r="L481" s="21" t="str" cm="1">
        <f t="array" ref="L481">IF(ISERROR(INDEX(Jornadas[id],ROW()-5)),"",SUMIFS(Adelantos[importe],Adelantos[id_jornada],INDEX(Jornadas[id],ROW()-5),Adelantos[id_barbero],LOOKUP($I$4,Barberos[nombre],Barberos[id])))</f>
        <v/>
      </c>
      <c r="M481" s="21" t="str" cm="1">
        <f t="array" ref="M481">IF(ISERROR(INDEX(Jornadas[id],ROW()-5)),"",J481+K481-L481)</f>
        <v/>
      </c>
      <c r="N481" s="2" t="str" cm="1">
        <f t="array" ref="N481">IF(ISERROR(INDEX(Jornadas[id],ROW()-5)),"",COUNTIFS(_Cortes!$C:$C,INDEX(Jornadas[id],ROW()-5),_Cortes!$B:$B,LOOKUP($N$4,_Barberos!$B:$B,_Barberos!$A:$A)))</f>
        <v/>
      </c>
      <c r="O481" s="21" t="str" cm="1">
        <f t="array" ref="O481">IF(ISERROR(INDEX(Jornadas[id],ROW()-5)),"",INT(SUMIFS(Cortes[importe],Cortes[id_jornada],INDEX(Jornadas[id],ROW()-5),Cortes[id_barbero],LOOKUP($N$4,Barberos[nombre],Barberos[id]))*(INDEX(Jornadas[comision_barberos],1)/100)))</f>
        <v/>
      </c>
      <c r="P481" s="21" t="str" cm="1">
        <f t="array" ref="P481">IF(ISERROR(INDEX(Jornadas[id],ROW()-5)),"",SUMIFS(Cortes[propina],Cortes[id_jornada],INDEX(Jornadas[id],ROW()-5),Cortes[id_barbero],LOOKUP($N$4,Barberos[nombre],Barberos[id])))</f>
        <v/>
      </c>
      <c r="Q481" s="21" t="str" cm="1">
        <f t="array" ref="Q481">IF(ISERROR(INDEX(Jornadas[id],ROW()-5)),"",SUMIFS(Adelantos[importe],Adelantos[id_jornada],INDEX(Jornadas[id],ROW()-5),Adelantos[id_barbero],LOOKUP($N$4,Barberos[nombre],Barberos[id])))</f>
        <v/>
      </c>
      <c r="R481" s="21" t="str" cm="1">
        <f t="array" ref="R481">IF(ISERROR(INDEX(Jornadas[id],ROW()-5)),"",O481+P481-Q481)</f>
        <v/>
      </c>
      <c r="S481" s="2" t="str" cm="1">
        <f t="array" ref="S481">IF(ISERROR(INDEX(Jornadas[id],ROW()-5)),"",COUNTIFS(_Cortes!$C:$C,INDEX(Jornadas[id],ROW()-5),_Cortes!$B:$B,LOOKUP($S$4,_Barberos!$B:$B,_Barberos!$A:$A)))</f>
        <v/>
      </c>
      <c r="T481" s="21" t="str" cm="1">
        <f t="array" ref="T481">IF(ISERROR(INDEX(Jornadas[id],ROW()-5)),"",INT(SUMIFS(Cortes[importe],Cortes[id_jornada],INDEX(Jornadas[id],ROW()-5),Cortes[id_barbero],LOOKUP($S$4,Barberos[nombre],Barberos[id]))*(INDEX(Jornadas[comision_barberos],1)/100)))</f>
        <v/>
      </c>
      <c r="U481" s="21" t="str" cm="1">
        <f t="array" ref="U481">IF(ISERROR(INDEX(Jornadas[id],ROW()-5)),"",SUMIFS(Cortes[propina],Cortes[id_jornada],INDEX(Jornadas[id],ROW()-5),Cortes[id_barbero],LOOKUP($S$4,Barberos[nombre],Barberos[id])))</f>
        <v/>
      </c>
      <c r="V481" s="21" t="str" cm="1">
        <f t="array" ref="V481">IF(ISERROR(INDEX(Jornadas[id],ROW()-5)),"",SUMIFS(Adelantos[importe],Adelantos[id_jornada],INDEX(Jornadas[id],ROW()-5),Adelantos[id_barbero],LOOKUP($S$4,Barberos[nombre],Barberos[id])))</f>
        <v/>
      </c>
      <c r="W481" s="21" t="str" cm="1">
        <f t="array" ref="W481">IF(ISERROR(INDEX(Jornadas[id],ROW()-5)),"",T481+U481-V481)</f>
        <v/>
      </c>
      <c r="X481" s="2" t="str" cm="1">
        <f t="array" ref="X481">IF(ISERROR(INDEX(Jornadas[id],ROW()-5)),"",COUNTIFS(_Cortes!$C:$C,INDEX(Jornadas[id],ROW()-5),_Cortes!$B:$B,LOOKUP($X$4,_Barberos!$B:$B,_Barberos!$A:$A)))</f>
        <v/>
      </c>
      <c r="Y481" s="21" t="str" cm="1">
        <f t="array" ref="Y481">IF(ISERROR(INDEX(Jornadas[id],ROW()-5)),"",INT(SUMIFS(Cortes[importe],Cortes[id_jornada],INDEX(Jornadas[id],ROW()-5),Cortes[id_barbero],LOOKUP($X$4,Barberos[nombre],Barberos[id]))*(INDEX(Jornadas[comision_barberos],1)/100)))</f>
        <v/>
      </c>
      <c r="Z481" s="21" t="str" cm="1">
        <f t="array" ref="Z481">IF(ISERROR(INDEX(Jornadas[id],ROW()-5)),"",SUMIFS(Cortes[propina],Cortes[id_jornada],INDEX(Jornadas[id],ROW()-5),Cortes[id_barbero],LOOKUP($X$4,Barberos[nombre],Barberos[id])))</f>
        <v/>
      </c>
      <c r="AA481" s="21" t="str" cm="1">
        <f t="array" ref="AA481">IF(ISERROR(INDEX(Jornadas[id],ROW()-5)),"",SUMIFS(Adelantos[importe],Adelantos[id_jornada],INDEX(Jornadas[id],ROW()-5),Adelantos[id_barbero],LOOKUP($X$4,Barberos[nombre],Barberos[id])))</f>
        <v/>
      </c>
      <c r="AB481" s="21" t="str" cm="1">
        <f t="array" ref="AB481">IF(ISERROR(INDEX(Jornadas[id],ROW()-5)),"",Y481+Z481-AA481)</f>
        <v/>
      </c>
      <c r="AC481" s="2" t="str" cm="1">
        <f t="array" ref="AC481">IF(ISERROR(INDEX(Jornadas[id],ROW()-5)),"",COUNTIFS(_Cortes!$C:$C,INDEX(Jornadas[id],ROW()-5),_Cortes!$B:$B,LOOKUP($AC$4,_Barberos!$B:$B,_Barberos!$A:$A)))</f>
        <v/>
      </c>
      <c r="AD481" s="21" t="str" cm="1">
        <f t="array" ref="AD481">IF(ISERROR(INDEX(Jornadas[id],ROW()-5)),"",INT(SUMIFS(Cortes[importe],Cortes[id_jornada],INDEX(Jornadas[id],ROW()-5),Cortes[id_barbero],LOOKUP($AC$4,Barberos[nombre],Barberos[id]))*(INDEX(Jornadas[comision_barberos],1)/100)))</f>
        <v/>
      </c>
      <c r="AE481" s="21" t="str" cm="1">
        <f t="array" ref="AE481">IF(ISERROR(INDEX(Jornadas[id],ROW()-5)),"",SUMIFS(Cortes[propina],Cortes[id_jornada],INDEX(Jornadas[id],ROW()-5),Cortes[id_barbero],LOOKUP($AC$4,Barberos[nombre],Barberos[id])))</f>
        <v/>
      </c>
      <c r="AF481" s="21" t="str" cm="1">
        <f t="array" ref="AF481">IF(ISERROR(INDEX(Jornadas[id],ROW()-5)),"",SUMIFS(Adelantos[importe],Adelantos[id_jornada],INDEX(Jornadas[id],ROW()-5),Adelantos[id_barbero],LOOKUP($AC$4,Barberos[nombre],Barberos[id])))</f>
        <v/>
      </c>
      <c r="AG481" s="21" t="str" cm="1">
        <f t="array" ref="AG481">IF(ISERROR(INDEX(Jornadas[id],ROW()-5)),"",AD481+AE481-AF481)</f>
        <v/>
      </c>
      <c r="AH481" s="2" t="str" cm="1">
        <f t="array" ref="AH481">IF(ISERROR(INDEX(Jornadas[id],ROW()-5)),"",COUNTIFS(_Cortes!$C:$C,INDEX(Jornadas[id],ROW()-5),_Cortes!$B:$B,LOOKUP($AH$4,_Barberos!$B:$B,_Barberos!$A:$A)))</f>
        <v/>
      </c>
      <c r="AI481" s="21" t="str" cm="1">
        <f t="array" ref="AI481">IF(ISERROR(INDEX(Jornadas[id],ROW()-5)),"",INT(SUMIFS(Cortes[importe],Cortes[id_jornada],INDEX(Jornadas[id],ROW()-5),Cortes[id_barbero],LOOKUP($AH$4,Barberos[nombre],Barberos[id]))*(INDEX(Jornadas[comision_barberos],1)/100)))</f>
        <v/>
      </c>
      <c r="AJ481" s="21" t="str" cm="1">
        <f t="array" ref="AJ481">IF(ISERROR(INDEX(Jornadas[id],ROW()-5)),"",SUMIFS(Cortes[propina],Cortes[id_jornada],INDEX(Jornadas[id],ROW()-5),Cortes[id_barbero],LOOKUP($AH$4,Barberos[nombre],Barberos[id])))</f>
        <v/>
      </c>
      <c r="AK481" s="21" t="str" cm="1">
        <f t="array" ref="AK481">IF(ISERROR(INDEX(Jornadas[id],ROW()-5)),"",SUMIFS(Adelantos[importe],Adelantos[id_jornada],INDEX(Jornadas[id],ROW()-5),Adelantos[id_barbero],LOOKUP($AH$4,Barberos[nombre],Barberos[id])))</f>
        <v/>
      </c>
      <c r="AL481" s="21" t="str" cm="1">
        <f t="array" ref="AL481">IF(ISERROR(INDEX(Jornadas[id],ROW()-5)),"",AI481+AJ481-AK481)</f>
        <v/>
      </c>
      <c r="AM481" s="2" t="str" cm="1">
        <f t="array" ref="AM481">IF(ISERROR(INDEX(Jornadas[id],ROW()-5)),"",COUNTIFS(_Cortes!$C:$C,INDEX(Jornadas[id],ROW()-5),_Cortes!$B:$B,LOOKUP($AM$4,_Barberos!$B:$B,_Barberos!$A:$A)))</f>
        <v/>
      </c>
      <c r="AN481" s="21" t="str" cm="1">
        <f t="array" ref="AN481">IF(ISERROR(INDEX(Jornadas[id],ROW()-5)),"",INT(SUMIFS(Cortes[importe],Cortes[id_jornada],INDEX(Jornadas[id],ROW()-5),Cortes[id_barbero],LOOKUP($AM$4,Barberos[nombre],Barberos[id]))*(INDEX(Jornadas[comision_barberos],1)/100)))</f>
        <v/>
      </c>
      <c r="AO481" s="21" t="str" cm="1">
        <f t="array" ref="AO481">IF(ISERROR(INDEX(Jornadas[id],ROW()-5)),"",SUMIFS(Cortes[propina],Cortes[id_jornada],INDEX(Jornadas[id],ROW()-5),Cortes[id_barbero],LOOKUP($AM$4,Barberos[nombre],Barberos[id])))</f>
        <v/>
      </c>
      <c r="AP481" s="21" t="str" cm="1">
        <f t="array" ref="AP481">IF(ISERROR(INDEX(Jornadas[id],ROW()-5)),"",SUMIFS(Adelantos[importe],Adelantos[id_jornada],INDEX(Jornadas[id],ROW()-5),Adelantos[id_barbero],LOOKUP($AM$4,Barberos[nombre],Barberos[id])))</f>
        <v/>
      </c>
      <c r="AQ481" s="21" t="str" cm="1">
        <f t="array" ref="AQ481">IF(ISERROR(INDEX(Jornadas[id],ROW()-5)),"",AN481+AO481-AP481)</f>
        <v/>
      </c>
      <c r="AR481" s="2" t="str" cm="1">
        <f t="array" ref="AR481">IF(ISERROR(INDEX(Jornadas[id],ROW()-5)),"",COUNTIFS(_Cortes!$C:$C,INDEX(Jornadas[id],ROW()-5),_Cortes!$B:$B,LOOKUP($AR$4,_Barberos!$B:$B,_Barberos!$A:$A)))</f>
        <v/>
      </c>
      <c r="AS481" s="21" t="str" cm="1">
        <f t="array" ref="AS481">IF(ISERROR(INDEX(Jornadas[id],ROW()-5)),"",INT(SUMIFS(Cortes[importe],Cortes[id_jornada],INDEX(Jornadas[id],ROW()-5),Cortes[id_barbero],LOOKUP($AR$4,Barberos[nombre],Barberos[id]))*(INDEX(Jornadas[comision_barberos],1)/100)))</f>
        <v/>
      </c>
      <c r="AT481" s="21" t="str" cm="1">
        <f t="array" ref="AT481">IF(ISERROR(INDEX(Jornadas[id],ROW()-5)),"",SUMIFS(Cortes[propina],Cortes[id_jornada],INDEX(Jornadas[id],ROW()-5),Cortes[id_barbero],LOOKUP($AR$4,Barberos[nombre],Barberos[id])))</f>
        <v/>
      </c>
      <c r="AU481" s="21" t="str" cm="1">
        <f t="array" ref="AU481">IF(ISERROR(INDEX(Jornadas[id],ROW()-5)),"",SUMIFS(Adelantos[importe],Adelantos[id_jornada],INDEX(Jornadas[id],ROW()-5),Adelantos[id_barbero],LOOKUP($AR$4,Barberos[nombre],Barberos[id])))</f>
        <v/>
      </c>
      <c r="AV481" s="21" t="str" cm="1">
        <f t="array" ref="AV481">IF(ISERROR(INDEX(Jornadas[id],ROW()-5)),"",AS481+AT481-AU481)</f>
        <v/>
      </c>
    </row>
    <row r="482" spans="1:48" ht="15" hidden="1" customHeight="1" x14ac:dyDescent="0.3">
      <c r="A482" s="53" t="str">
        <f t="shared" si="7"/>
        <v/>
      </c>
      <c r="B482" s="54"/>
      <c r="C482" s="38" t="str" cm="1">
        <f t="array" ref="C482">IF(ISERROR(INDEX(Jornadas[id],ROW()-5)),"",INDEX(Jornadas[fecha],ROW()-5))</f>
        <v/>
      </c>
      <c r="D482" s="1" t="str" cm="1">
        <f t="array" ref="D482">IF(ISERROR(INDEX(Jornadas[id],ROW()-5)),"",COUNTIFS(_Cortes!$C:$C,INDEX(Jornadas[id],ROW()-5),_Cortes!$B:$B,LOOKUP($D$4,_Barberos!$B:$B,_Barberos!$A:$A)))</f>
        <v/>
      </c>
      <c r="E482" s="20" t="str" cm="1">
        <f t="array" ref="E482">IF(ISERROR(INDEX(Jornadas[id],ROW()-5)),"",INT(SUMIFS(Cortes[importe],Cortes[id_jornada],INDEX(Jornadas[id],ROW()-5),Cortes[id_barbero],LOOKUP($D$4,Barberos[nombre],Barberos[id]))*(INDEX(Jornadas[comision_barberos],1)/100)))</f>
        <v/>
      </c>
      <c r="F482" s="20" t="str" cm="1">
        <f t="array" ref="F482">IF(ISERROR(INDEX(Jornadas[id],ROW()-5)),"",SUMIFS(Cortes[propina],Cortes[id_jornada],INDEX(Jornadas[id],ROW()-5),Cortes[id_barbero],LOOKUP($D$4,Barberos[nombre],Barberos[id])))</f>
        <v/>
      </c>
      <c r="G482" s="20" t="str" cm="1">
        <f t="array" ref="G482">IF(ISERROR(INDEX(Jornadas[id],ROW()-5)),"",SUMIFS(Adelantos[importe],Adelantos[id_jornada],INDEX(Jornadas[id],ROW()-5),Adelantos[id_barbero],LOOKUP($D$4,Barberos[nombre],Barberos[id])))</f>
        <v/>
      </c>
      <c r="H482" s="20" t="str" cm="1">
        <f t="array" ref="H482">IF(ISERROR(INDEX(Jornadas[id],ROW()-5)),"",E482+F482-G482)</f>
        <v/>
      </c>
      <c r="I482" s="1" t="str" cm="1">
        <f t="array" ref="I482">IF(ISERROR(INDEX(Jornadas[id],ROW()-5)),"",COUNTIFS(_Cortes!$C:$C,INDEX(Jornadas[id],ROW()-5),_Cortes!$B:$B,LOOKUP($I$4,_Barberos!$B:$B,_Barberos!$A:$A)))</f>
        <v/>
      </c>
      <c r="J482" s="20" t="str" cm="1">
        <f t="array" ref="J482">IF(ISERROR(INDEX(Jornadas[id],ROW()-5)),"",INT(SUMIFS(Cortes[importe],Cortes[id_jornada],INDEX(Jornadas[id],ROW()-5),Cortes[id_barbero],LOOKUP($I$4,Barberos[nombre],Barberos[id]))*(INDEX(Jornadas[comision_barberos],1)/100)))</f>
        <v/>
      </c>
      <c r="K482" s="20" t="str" cm="1">
        <f t="array" ref="K482">IF(ISERROR(INDEX(Jornadas[id],ROW()-5)),"",SUMIFS(Cortes[propina],Cortes[id_jornada],INDEX(Jornadas[id],ROW()-5),Cortes[id_barbero],LOOKUP($I$4,Barberos[nombre],Barberos[id])))</f>
        <v/>
      </c>
      <c r="L482" s="20" t="str" cm="1">
        <f t="array" ref="L482">IF(ISERROR(INDEX(Jornadas[id],ROW()-5)),"",SUMIFS(Adelantos[importe],Adelantos[id_jornada],INDEX(Jornadas[id],ROW()-5),Adelantos[id_barbero],LOOKUP($I$4,Barberos[nombre],Barberos[id])))</f>
        <v/>
      </c>
      <c r="M482" s="20" t="str" cm="1">
        <f t="array" ref="M482">IF(ISERROR(INDEX(Jornadas[id],ROW()-5)),"",J482+K482-L482)</f>
        <v/>
      </c>
      <c r="N482" s="1" t="str" cm="1">
        <f t="array" ref="N482">IF(ISERROR(INDEX(Jornadas[id],ROW()-5)),"",COUNTIFS(_Cortes!$C:$C,INDEX(Jornadas[id],ROW()-5),_Cortes!$B:$B,LOOKUP($N$4,_Barberos!$B:$B,_Barberos!$A:$A)))</f>
        <v/>
      </c>
      <c r="O482" s="20" t="str" cm="1">
        <f t="array" ref="O482">IF(ISERROR(INDEX(Jornadas[id],ROW()-5)),"",INT(SUMIFS(Cortes[importe],Cortes[id_jornada],INDEX(Jornadas[id],ROW()-5),Cortes[id_barbero],LOOKUP($N$4,Barberos[nombre],Barberos[id]))*(INDEX(Jornadas[comision_barberos],1)/100)))</f>
        <v/>
      </c>
      <c r="P482" s="20" t="str" cm="1">
        <f t="array" ref="P482">IF(ISERROR(INDEX(Jornadas[id],ROW()-5)),"",SUMIFS(Cortes[propina],Cortes[id_jornada],INDEX(Jornadas[id],ROW()-5),Cortes[id_barbero],LOOKUP($N$4,Barberos[nombre],Barberos[id])))</f>
        <v/>
      </c>
      <c r="Q482" s="20" t="str" cm="1">
        <f t="array" ref="Q482">IF(ISERROR(INDEX(Jornadas[id],ROW()-5)),"",SUMIFS(Adelantos[importe],Adelantos[id_jornada],INDEX(Jornadas[id],ROW()-5),Adelantos[id_barbero],LOOKUP($N$4,Barberos[nombre],Barberos[id])))</f>
        <v/>
      </c>
      <c r="R482" s="20" t="str" cm="1">
        <f t="array" ref="R482">IF(ISERROR(INDEX(Jornadas[id],ROW()-5)),"",O482+P482-Q482)</f>
        <v/>
      </c>
      <c r="S482" s="1" t="str" cm="1">
        <f t="array" ref="S482">IF(ISERROR(INDEX(Jornadas[id],ROW()-5)),"",COUNTIFS(_Cortes!$C:$C,INDEX(Jornadas[id],ROW()-5),_Cortes!$B:$B,LOOKUP($S$4,_Barberos!$B:$B,_Barberos!$A:$A)))</f>
        <v/>
      </c>
      <c r="T482" s="20" t="str" cm="1">
        <f t="array" ref="T482">IF(ISERROR(INDEX(Jornadas[id],ROW()-5)),"",INT(SUMIFS(Cortes[importe],Cortes[id_jornada],INDEX(Jornadas[id],ROW()-5),Cortes[id_barbero],LOOKUP($S$4,Barberos[nombre],Barberos[id]))*(INDEX(Jornadas[comision_barberos],1)/100)))</f>
        <v/>
      </c>
      <c r="U482" s="20" t="str" cm="1">
        <f t="array" ref="U482">IF(ISERROR(INDEX(Jornadas[id],ROW()-5)),"",SUMIFS(Cortes[propina],Cortes[id_jornada],INDEX(Jornadas[id],ROW()-5),Cortes[id_barbero],LOOKUP($S$4,Barberos[nombre],Barberos[id])))</f>
        <v/>
      </c>
      <c r="V482" s="20" t="str" cm="1">
        <f t="array" ref="V482">IF(ISERROR(INDEX(Jornadas[id],ROW()-5)),"",SUMIFS(Adelantos[importe],Adelantos[id_jornada],INDEX(Jornadas[id],ROW()-5),Adelantos[id_barbero],LOOKUP($S$4,Barberos[nombre],Barberos[id])))</f>
        <v/>
      </c>
      <c r="W482" s="20" t="str" cm="1">
        <f t="array" ref="W482">IF(ISERROR(INDEX(Jornadas[id],ROW()-5)),"",T482+U482-V482)</f>
        <v/>
      </c>
      <c r="X482" s="1" t="str" cm="1">
        <f t="array" ref="X482">IF(ISERROR(INDEX(Jornadas[id],ROW()-5)),"",COUNTIFS(_Cortes!$C:$C,INDEX(Jornadas[id],ROW()-5),_Cortes!$B:$B,LOOKUP($X$4,_Barberos!$B:$B,_Barberos!$A:$A)))</f>
        <v/>
      </c>
      <c r="Y482" s="20" t="str" cm="1">
        <f t="array" ref="Y482">IF(ISERROR(INDEX(Jornadas[id],ROW()-5)),"",INT(SUMIFS(Cortes[importe],Cortes[id_jornada],INDEX(Jornadas[id],ROW()-5),Cortes[id_barbero],LOOKUP($X$4,Barberos[nombre],Barberos[id]))*(INDEX(Jornadas[comision_barberos],1)/100)))</f>
        <v/>
      </c>
      <c r="Z482" s="20" t="str" cm="1">
        <f t="array" ref="Z482">IF(ISERROR(INDEX(Jornadas[id],ROW()-5)),"",SUMIFS(Cortes[propina],Cortes[id_jornada],INDEX(Jornadas[id],ROW()-5),Cortes[id_barbero],LOOKUP($X$4,Barberos[nombre],Barberos[id])))</f>
        <v/>
      </c>
      <c r="AA482" s="20" t="str" cm="1">
        <f t="array" ref="AA482">IF(ISERROR(INDEX(Jornadas[id],ROW()-5)),"",SUMIFS(Adelantos[importe],Adelantos[id_jornada],INDEX(Jornadas[id],ROW()-5),Adelantos[id_barbero],LOOKUP($X$4,Barberos[nombre],Barberos[id])))</f>
        <v/>
      </c>
      <c r="AB482" s="20" t="str" cm="1">
        <f t="array" ref="AB482">IF(ISERROR(INDEX(Jornadas[id],ROW()-5)),"",Y482+Z482-AA482)</f>
        <v/>
      </c>
      <c r="AC482" s="1" t="str" cm="1">
        <f t="array" ref="AC482">IF(ISERROR(INDEX(Jornadas[id],ROW()-5)),"",COUNTIFS(_Cortes!$C:$C,INDEX(Jornadas[id],ROW()-5),_Cortes!$B:$B,LOOKUP($AC$4,_Barberos!$B:$B,_Barberos!$A:$A)))</f>
        <v/>
      </c>
      <c r="AD482" s="20" t="str" cm="1">
        <f t="array" ref="AD482">IF(ISERROR(INDEX(Jornadas[id],ROW()-5)),"",INT(SUMIFS(Cortes[importe],Cortes[id_jornada],INDEX(Jornadas[id],ROW()-5),Cortes[id_barbero],LOOKUP($AC$4,Barberos[nombre],Barberos[id]))*(INDEX(Jornadas[comision_barberos],1)/100)))</f>
        <v/>
      </c>
      <c r="AE482" s="20" t="str" cm="1">
        <f t="array" ref="AE482">IF(ISERROR(INDEX(Jornadas[id],ROW()-5)),"",SUMIFS(Cortes[propina],Cortes[id_jornada],INDEX(Jornadas[id],ROW()-5),Cortes[id_barbero],LOOKUP($AC$4,Barberos[nombre],Barberos[id])))</f>
        <v/>
      </c>
      <c r="AF482" s="20" t="str" cm="1">
        <f t="array" ref="AF482">IF(ISERROR(INDEX(Jornadas[id],ROW()-5)),"",SUMIFS(Adelantos[importe],Adelantos[id_jornada],INDEX(Jornadas[id],ROW()-5),Adelantos[id_barbero],LOOKUP($AC$4,Barberos[nombre],Barberos[id])))</f>
        <v/>
      </c>
      <c r="AG482" s="20" t="str" cm="1">
        <f t="array" ref="AG482">IF(ISERROR(INDEX(Jornadas[id],ROW()-5)),"",AD482+AE482-AF482)</f>
        <v/>
      </c>
      <c r="AH482" s="1" t="str" cm="1">
        <f t="array" ref="AH482">IF(ISERROR(INDEX(Jornadas[id],ROW()-5)),"",COUNTIFS(_Cortes!$C:$C,INDEX(Jornadas[id],ROW()-5),_Cortes!$B:$B,LOOKUP($AH$4,_Barberos!$B:$B,_Barberos!$A:$A)))</f>
        <v/>
      </c>
      <c r="AI482" s="20" t="str" cm="1">
        <f t="array" ref="AI482">IF(ISERROR(INDEX(Jornadas[id],ROW()-5)),"",INT(SUMIFS(Cortes[importe],Cortes[id_jornada],INDEX(Jornadas[id],ROW()-5),Cortes[id_barbero],LOOKUP($AH$4,Barberos[nombre],Barberos[id]))*(INDEX(Jornadas[comision_barberos],1)/100)))</f>
        <v/>
      </c>
      <c r="AJ482" s="20" t="str" cm="1">
        <f t="array" ref="AJ482">IF(ISERROR(INDEX(Jornadas[id],ROW()-5)),"",SUMIFS(Cortes[propina],Cortes[id_jornada],INDEX(Jornadas[id],ROW()-5),Cortes[id_barbero],LOOKUP($AH$4,Barberos[nombre],Barberos[id])))</f>
        <v/>
      </c>
      <c r="AK482" s="20" t="str" cm="1">
        <f t="array" ref="AK482">IF(ISERROR(INDEX(Jornadas[id],ROW()-5)),"",SUMIFS(Adelantos[importe],Adelantos[id_jornada],INDEX(Jornadas[id],ROW()-5),Adelantos[id_barbero],LOOKUP($AH$4,Barberos[nombre],Barberos[id])))</f>
        <v/>
      </c>
      <c r="AL482" s="20" t="str" cm="1">
        <f t="array" ref="AL482">IF(ISERROR(INDEX(Jornadas[id],ROW()-5)),"",AI482+AJ482-AK482)</f>
        <v/>
      </c>
      <c r="AM482" s="1" t="str" cm="1">
        <f t="array" ref="AM482">IF(ISERROR(INDEX(Jornadas[id],ROW()-5)),"",COUNTIFS(_Cortes!$C:$C,INDEX(Jornadas[id],ROW()-5),_Cortes!$B:$B,LOOKUP($AM$4,_Barberos!$B:$B,_Barberos!$A:$A)))</f>
        <v/>
      </c>
      <c r="AN482" s="20" t="str" cm="1">
        <f t="array" ref="AN482">IF(ISERROR(INDEX(Jornadas[id],ROW()-5)),"",INT(SUMIFS(Cortes[importe],Cortes[id_jornada],INDEX(Jornadas[id],ROW()-5),Cortes[id_barbero],LOOKUP($AM$4,Barberos[nombre],Barberos[id]))*(INDEX(Jornadas[comision_barberos],1)/100)))</f>
        <v/>
      </c>
      <c r="AO482" s="20" t="str" cm="1">
        <f t="array" ref="AO482">IF(ISERROR(INDEX(Jornadas[id],ROW()-5)),"",SUMIFS(Cortes[propina],Cortes[id_jornada],INDEX(Jornadas[id],ROW()-5),Cortes[id_barbero],LOOKUP($AM$4,Barberos[nombre],Barberos[id])))</f>
        <v/>
      </c>
      <c r="AP482" s="20" t="str" cm="1">
        <f t="array" ref="AP482">IF(ISERROR(INDEX(Jornadas[id],ROW()-5)),"",SUMIFS(Adelantos[importe],Adelantos[id_jornada],INDEX(Jornadas[id],ROW()-5),Adelantos[id_barbero],LOOKUP($AM$4,Barberos[nombre],Barberos[id])))</f>
        <v/>
      </c>
      <c r="AQ482" s="20" t="str" cm="1">
        <f t="array" ref="AQ482">IF(ISERROR(INDEX(Jornadas[id],ROW()-5)),"",AN482+AO482-AP482)</f>
        <v/>
      </c>
      <c r="AR482" s="1" t="str" cm="1">
        <f t="array" ref="AR482">IF(ISERROR(INDEX(Jornadas[id],ROW()-5)),"",COUNTIFS(_Cortes!$C:$C,INDEX(Jornadas[id],ROW()-5),_Cortes!$B:$B,LOOKUP($AR$4,_Barberos!$B:$B,_Barberos!$A:$A)))</f>
        <v/>
      </c>
      <c r="AS482" s="20" t="str" cm="1">
        <f t="array" ref="AS482">IF(ISERROR(INDEX(Jornadas[id],ROW()-5)),"",INT(SUMIFS(Cortes[importe],Cortes[id_jornada],INDEX(Jornadas[id],ROW()-5),Cortes[id_barbero],LOOKUP($AR$4,Barberos[nombre],Barberos[id]))*(INDEX(Jornadas[comision_barberos],1)/100)))</f>
        <v/>
      </c>
      <c r="AT482" s="20" t="str" cm="1">
        <f t="array" ref="AT482">IF(ISERROR(INDEX(Jornadas[id],ROW()-5)),"",SUMIFS(Cortes[propina],Cortes[id_jornada],INDEX(Jornadas[id],ROW()-5),Cortes[id_barbero],LOOKUP($AR$4,Barberos[nombre],Barberos[id])))</f>
        <v/>
      </c>
      <c r="AU482" s="20" t="str" cm="1">
        <f t="array" ref="AU482">IF(ISERROR(INDEX(Jornadas[id],ROW()-5)),"",SUMIFS(Adelantos[importe],Adelantos[id_jornada],INDEX(Jornadas[id],ROW()-5),Adelantos[id_barbero],LOOKUP($AR$4,Barberos[nombre],Barberos[id])))</f>
        <v/>
      </c>
      <c r="AV482" s="20" t="str" cm="1">
        <f t="array" ref="AV482">IF(ISERROR(INDEX(Jornadas[id],ROW()-5)),"",AS482+AT482-AU482)</f>
        <v/>
      </c>
    </row>
    <row r="483" spans="1:48" ht="15" hidden="1" customHeight="1" x14ac:dyDescent="0.3">
      <c r="A483" s="51" t="str">
        <f t="shared" si="7"/>
        <v/>
      </c>
      <c r="B483" s="52"/>
      <c r="C483" s="36" t="str" cm="1">
        <f t="array" ref="C483">IF(ISERROR(INDEX(Jornadas[id],ROW()-5)),"",INDEX(Jornadas[fecha],ROW()-5))</f>
        <v/>
      </c>
      <c r="D483" s="2" t="str" cm="1">
        <f t="array" ref="D483">IF(ISERROR(INDEX(Jornadas[id],ROW()-5)),"",COUNTIFS(_Cortes!$C:$C,INDEX(Jornadas[id],ROW()-5),_Cortes!$B:$B,LOOKUP($D$4,_Barberos!$B:$B,_Barberos!$A:$A)))</f>
        <v/>
      </c>
      <c r="E483" s="21" t="str" cm="1">
        <f t="array" ref="E483">IF(ISERROR(INDEX(Jornadas[id],ROW()-5)),"",INT(SUMIFS(Cortes[importe],Cortes[id_jornada],INDEX(Jornadas[id],ROW()-5),Cortes[id_barbero],LOOKUP($D$4,Barberos[nombre],Barberos[id]))*(INDEX(Jornadas[comision_barberos],1)/100)))</f>
        <v/>
      </c>
      <c r="F483" s="21" t="str" cm="1">
        <f t="array" ref="F483">IF(ISERROR(INDEX(Jornadas[id],ROW()-5)),"",SUMIFS(Cortes[propina],Cortes[id_jornada],INDEX(Jornadas[id],ROW()-5),Cortes[id_barbero],LOOKUP($D$4,Barberos[nombre],Barberos[id])))</f>
        <v/>
      </c>
      <c r="G483" s="21" t="str" cm="1">
        <f t="array" ref="G483">IF(ISERROR(INDEX(Jornadas[id],ROW()-5)),"",SUMIFS(Adelantos[importe],Adelantos[id_jornada],INDEX(Jornadas[id],ROW()-5),Adelantos[id_barbero],LOOKUP($D$4,Barberos[nombre],Barberos[id])))</f>
        <v/>
      </c>
      <c r="H483" s="21" t="str" cm="1">
        <f t="array" ref="H483">IF(ISERROR(INDEX(Jornadas[id],ROW()-5)),"",E483+F483-G483)</f>
        <v/>
      </c>
      <c r="I483" s="2" t="str" cm="1">
        <f t="array" ref="I483">IF(ISERROR(INDEX(Jornadas[id],ROW()-5)),"",COUNTIFS(_Cortes!$C:$C,INDEX(Jornadas[id],ROW()-5),_Cortes!$B:$B,LOOKUP($I$4,_Barberos!$B:$B,_Barberos!$A:$A)))</f>
        <v/>
      </c>
      <c r="J483" s="21" t="str" cm="1">
        <f t="array" ref="J483">IF(ISERROR(INDEX(Jornadas[id],ROW()-5)),"",INT(SUMIFS(Cortes[importe],Cortes[id_jornada],INDEX(Jornadas[id],ROW()-5),Cortes[id_barbero],LOOKUP($I$4,Barberos[nombre],Barberos[id]))*(INDEX(Jornadas[comision_barberos],1)/100)))</f>
        <v/>
      </c>
      <c r="K483" s="21" t="str" cm="1">
        <f t="array" ref="K483">IF(ISERROR(INDEX(Jornadas[id],ROW()-5)),"",SUMIFS(Cortes[propina],Cortes[id_jornada],INDEX(Jornadas[id],ROW()-5),Cortes[id_barbero],LOOKUP($I$4,Barberos[nombre],Barberos[id])))</f>
        <v/>
      </c>
      <c r="L483" s="21" t="str" cm="1">
        <f t="array" ref="L483">IF(ISERROR(INDEX(Jornadas[id],ROW()-5)),"",SUMIFS(Adelantos[importe],Adelantos[id_jornada],INDEX(Jornadas[id],ROW()-5),Adelantos[id_barbero],LOOKUP($I$4,Barberos[nombre],Barberos[id])))</f>
        <v/>
      </c>
      <c r="M483" s="21" t="str" cm="1">
        <f t="array" ref="M483">IF(ISERROR(INDEX(Jornadas[id],ROW()-5)),"",J483+K483-L483)</f>
        <v/>
      </c>
      <c r="N483" s="2" t="str" cm="1">
        <f t="array" ref="N483">IF(ISERROR(INDEX(Jornadas[id],ROW()-5)),"",COUNTIFS(_Cortes!$C:$C,INDEX(Jornadas[id],ROW()-5),_Cortes!$B:$B,LOOKUP($N$4,_Barberos!$B:$B,_Barberos!$A:$A)))</f>
        <v/>
      </c>
      <c r="O483" s="21" t="str" cm="1">
        <f t="array" ref="O483">IF(ISERROR(INDEX(Jornadas[id],ROW()-5)),"",INT(SUMIFS(Cortes[importe],Cortes[id_jornada],INDEX(Jornadas[id],ROW()-5),Cortes[id_barbero],LOOKUP($N$4,Barberos[nombre],Barberos[id]))*(INDEX(Jornadas[comision_barberos],1)/100)))</f>
        <v/>
      </c>
      <c r="P483" s="21" t="str" cm="1">
        <f t="array" ref="P483">IF(ISERROR(INDEX(Jornadas[id],ROW()-5)),"",SUMIFS(Cortes[propina],Cortes[id_jornada],INDEX(Jornadas[id],ROW()-5),Cortes[id_barbero],LOOKUP($N$4,Barberos[nombre],Barberos[id])))</f>
        <v/>
      </c>
      <c r="Q483" s="21" t="str" cm="1">
        <f t="array" ref="Q483">IF(ISERROR(INDEX(Jornadas[id],ROW()-5)),"",SUMIFS(Adelantos[importe],Adelantos[id_jornada],INDEX(Jornadas[id],ROW()-5),Adelantos[id_barbero],LOOKUP($N$4,Barberos[nombre],Barberos[id])))</f>
        <v/>
      </c>
      <c r="R483" s="21" t="str" cm="1">
        <f t="array" ref="R483">IF(ISERROR(INDEX(Jornadas[id],ROW()-5)),"",O483+P483-Q483)</f>
        <v/>
      </c>
      <c r="S483" s="2" t="str" cm="1">
        <f t="array" ref="S483">IF(ISERROR(INDEX(Jornadas[id],ROW()-5)),"",COUNTIFS(_Cortes!$C:$C,INDEX(Jornadas[id],ROW()-5),_Cortes!$B:$B,LOOKUP($S$4,_Barberos!$B:$B,_Barberos!$A:$A)))</f>
        <v/>
      </c>
      <c r="T483" s="21" t="str" cm="1">
        <f t="array" ref="T483">IF(ISERROR(INDEX(Jornadas[id],ROW()-5)),"",INT(SUMIFS(Cortes[importe],Cortes[id_jornada],INDEX(Jornadas[id],ROW()-5),Cortes[id_barbero],LOOKUP($S$4,Barberos[nombre],Barberos[id]))*(INDEX(Jornadas[comision_barberos],1)/100)))</f>
        <v/>
      </c>
      <c r="U483" s="21" t="str" cm="1">
        <f t="array" ref="U483">IF(ISERROR(INDEX(Jornadas[id],ROW()-5)),"",SUMIFS(Cortes[propina],Cortes[id_jornada],INDEX(Jornadas[id],ROW()-5),Cortes[id_barbero],LOOKUP($S$4,Barberos[nombre],Barberos[id])))</f>
        <v/>
      </c>
      <c r="V483" s="21" t="str" cm="1">
        <f t="array" ref="V483">IF(ISERROR(INDEX(Jornadas[id],ROW()-5)),"",SUMIFS(Adelantos[importe],Adelantos[id_jornada],INDEX(Jornadas[id],ROW()-5),Adelantos[id_barbero],LOOKUP($S$4,Barberos[nombre],Barberos[id])))</f>
        <v/>
      </c>
      <c r="W483" s="21" t="str" cm="1">
        <f t="array" ref="W483">IF(ISERROR(INDEX(Jornadas[id],ROW()-5)),"",T483+U483-V483)</f>
        <v/>
      </c>
      <c r="X483" s="2" t="str" cm="1">
        <f t="array" ref="X483">IF(ISERROR(INDEX(Jornadas[id],ROW()-5)),"",COUNTIFS(_Cortes!$C:$C,INDEX(Jornadas[id],ROW()-5),_Cortes!$B:$B,LOOKUP($X$4,_Barberos!$B:$B,_Barberos!$A:$A)))</f>
        <v/>
      </c>
      <c r="Y483" s="21" t="str" cm="1">
        <f t="array" ref="Y483">IF(ISERROR(INDEX(Jornadas[id],ROW()-5)),"",INT(SUMIFS(Cortes[importe],Cortes[id_jornada],INDEX(Jornadas[id],ROW()-5),Cortes[id_barbero],LOOKUP($X$4,Barberos[nombre],Barberos[id]))*(INDEX(Jornadas[comision_barberos],1)/100)))</f>
        <v/>
      </c>
      <c r="Z483" s="21" t="str" cm="1">
        <f t="array" ref="Z483">IF(ISERROR(INDEX(Jornadas[id],ROW()-5)),"",SUMIFS(Cortes[propina],Cortes[id_jornada],INDEX(Jornadas[id],ROW()-5),Cortes[id_barbero],LOOKUP($X$4,Barberos[nombre],Barberos[id])))</f>
        <v/>
      </c>
      <c r="AA483" s="21" t="str" cm="1">
        <f t="array" ref="AA483">IF(ISERROR(INDEX(Jornadas[id],ROW()-5)),"",SUMIFS(Adelantos[importe],Adelantos[id_jornada],INDEX(Jornadas[id],ROW()-5),Adelantos[id_barbero],LOOKUP($X$4,Barberos[nombre],Barberos[id])))</f>
        <v/>
      </c>
      <c r="AB483" s="21" t="str" cm="1">
        <f t="array" ref="AB483">IF(ISERROR(INDEX(Jornadas[id],ROW()-5)),"",Y483+Z483-AA483)</f>
        <v/>
      </c>
      <c r="AC483" s="2" t="str" cm="1">
        <f t="array" ref="AC483">IF(ISERROR(INDEX(Jornadas[id],ROW()-5)),"",COUNTIFS(_Cortes!$C:$C,INDEX(Jornadas[id],ROW()-5),_Cortes!$B:$B,LOOKUP($AC$4,_Barberos!$B:$B,_Barberos!$A:$A)))</f>
        <v/>
      </c>
      <c r="AD483" s="21" t="str" cm="1">
        <f t="array" ref="AD483">IF(ISERROR(INDEX(Jornadas[id],ROW()-5)),"",INT(SUMIFS(Cortes[importe],Cortes[id_jornada],INDEX(Jornadas[id],ROW()-5),Cortes[id_barbero],LOOKUP($AC$4,Barberos[nombre],Barberos[id]))*(INDEX(Jornadas[comision_barberos],1)/100)))</f>
        <v/>
      </c>
      <c r="AE483" s="21" t="str" cm="1">
        <f t="array" ref="AE483">IF(ISERROR(INDEX(Jornadas[id],ROW()-5)),"",SUMIFS(Cortes[propina],Cortes[id_jornada],INDEX(Jornadas[id],ROW()-5),Cortes[id_barbero],LOOKUP($AC$4,Barberos[nombre],Barberos[id])))</f>
        <v/>
      </c>
      <c r="AF483" s="21" t="str" cm="1">
        <f t="array" ref="AF483">IF(ISERROR(INDEX(Jornadas[id],ROW()-5)),"",SUMIFS(Adelantos[importe],Adelantos[id_jornada],INDEX(Jornadas[id],ROW()-5),Adelantos[id_barbero],LOOKUP($AC$4,Barberos[nombre],Barberos[id])))</f>
        <v/>
      </c>
      <c r="AG483" s="21" t="str" cm="1">
        <f t="array" ref="AG483">IF(ISERROR(INDEX(Jornadas[id],ROW()-5)),"",AD483+AE483-AF483)</f>
        <v/>
      </c>
      <c r="AH483" s="2" t="str" cm="1">
        <f t="array" ref="AH483">IF(ISERROR(INDEX(Jornadas[id],ROW()-5)),"",COUNTIFS(_Cortes!$C:$C,INDEX(Jornadas[id],ROW()-5),_Cortes!$B:$B,LOOKUP($AH$4,_Barberos!$B:$B,_Barberos!$A:$A)))</f>
        <v/>
      </c>
      <c r="AI483" s="21" t="str" cm="1">
        <f t="array" ref="AI483">IF(ISERROR(INDEX(Jornadas[id],ROW()-5)),"",INT(SUMIFS(Cortes[importe],Cortes[id_jornada],INDEX(Jornadas[id],ROW()-5),Cortes[id_barbero],LOOKUP($AH$4,Barberos[nombre],Barberos[id]))*(INDEX(Jornadas[comision_barberos],1)/100)))</f>
        <v/>
      </c>
      <c r="AJ483" s="21" t="str" cm="1">
        <f t="array" ref="AJ483">IF(ISERROR(INDEX(Jornadas[id],ROW()-5)),"",SUMIFS(Cortes[propina],Cortes[id_jornada],INDEX(Jornadas[id],ROW()-5),Cortes[id_barbero],LOOKUP($AH$4,Barberos[nombre],Barberos[id])))</f>
        <v/>
      </c>
      <c r="AK483" s="21" t="str" cm="1">
        <f t="array" ref="AK483">IF(ISERROR(INDEX(Jornadas[id],ROW()-5)),"",SUMIFS(Adelantos[importe],Adelantos[id_jornada],INDEX(Jornadas[id],ROW()-5),Adelantos[id_barbero],LOOKUP($AH$4,Barberos[nombre],Barberos[id])))</f>
        <v/>
      </c>
      <c r="AL483" s="21" t="str" cm="1">
        <f t="array" ref="AL483">IF(ISERROR(INDEX(Jornadas[id],ROW()-5)),"",AI483+AJ483-AK483)</f>
        <v/>
      </c>
      <c r="AM483" s="2" t="str" cm="1">
        <f t="array" ref="AM483">IF(ISERROR(INDEX(Jornadas[id],ROW()-5)),"",COUNTIFS(_Cortes!$C:$C,INDEX(Jornadas[id],ROW()-5),_Cortes!$B:$B,LOOKUP($AM$4,_Barberos!$B:$B,_Barberos!$A:$A)))</f>
        <v/>
      </c>
      <c r="AN483" s="21" t="str" cm="1">
        <f t="array" ref="AN483">IF(ISERROR(INDEX(Jornadas[id],ROW()-5)),"",INT(SUMIFS(Cortes[importe],Cortes[id_jornada],INDEX(Jornadas[id],ROW()-5),Cortes[id_barbero],LOOKUP($AM$4,Barberos[nombre],Barberos[id]))*(INDEX(Jornadas[comision_barberos],1)/100)))</f>
        <v/>
      </c>
      <c r="AO483" s="21" t="str" cm="1">
        <f t="array" ref="AO483">IF(ISERROR(INDEX(Jornadas[id],ROW()-5)),"",SUMIFS(Cortes[propina],Cortes[id_jornada],INDEX(Jornadas[id],ROW()-5),Cortes[id_barbero],LOOKUP($AM$4,Barberos[nombre],Barberos[id])))</f>
        <v/>
      </c>
      <c r="AP483" s="21" t="str" cm="1">
        <f t="array" ref="AP483">IF(ISERROR(INDEX(Jornadas[id],ROW()-5)),"",SUMIFS(Adelantos[importe],Adelantos[id_jornada],INDEX(Jornadas[id],ROW()-5),Adelantos[id_barbero],LOOKUP($AM$4,Barberos[nombre],Barberos[id])))</f>
        <v/>
      </c>
      <c r="AQ483" s="21" t="str" cm="1">
        <f t="array" ref="AQ483">IF(ISERROR(INDEX(Jornadas[id],ROW()-5)),"",AN483+AO483-AP483)</f>
        <v/>
      </c>
      <c r="AR483" s="2" t="str" cm="1">
        <f t="array" ref="AR483">IF(ISERROR(INDEX(Jornadas[id],ROW()-5)),"",COUNTIFS(_Cortes!$C:$C,INDEX(Jornadas[id],ROW()-5),_Cortes!$B:$B,LOOKUP($AR$4,_Barberos!$B:$B,_Barberos!$A:$A)))</f>
        <v/>
      </c>
      <c r="AS483" s="21" t="str" cm="1">
        <f t="array" ref="AS483">IF(ISERROR(INDEX(Jornadas[id],ROW()-5)),"",INT(SUMIFS(Cortes[importe],Cortes[id_jornada],INDEX(Jornadas[id],ROW()-5),Cortes[id_barbero],LOOKUP($AR$4,Barberos[nombre],Barberos[id]))*(INDEX(Jornadas[comision_barberos],1)/100)))</f>
        <v/>
      </c>
      <c r="AT483" s="21" t="str" cm="1">
        <f t="array" ref="AT483">IF(ISERROR(INDEX(Jornadas[id],ROW()-5)),"",SUMIFS(Cortes[propina],Cortes[id_jornada],INDEX(Jornadas[id],ROW()-5),Cortes[id_barbero],LOOKUP($AR$4,Barberos[nombre],Barberos[id])))</f>
        <v/>
      </c>
      <c r="AU483" s="21" t="str" cm="1">
        <f t="array" ref="AU483">IF(ISERROR(INDEX(Jornadas[id],ROW()-5)),"",SUMIFS(Adelantos[importe],Adelantos[id_jornada],INDEX(Jornadas[id],ROW()-5),Adelantos[id_barbero],LOOKUP($AR$4,Barberos[nombre],Barberos[id])))</f>
        <v/>
      </c>
      <c r="AV483" s="21" t="str" cm="1">
        <f t="array" ref="AV483">IF(ISERROR(INDEX(Jornadas[id],ROW()-5)),"",AS483+AT483-AU483)</f>
        <v/>
      </c>
    </row>
    <row r="484" spans="1:48" ht="15" hidden="1" customHeight="1" x14ac:dyDescent="0.3">
      <c r="A484" s="53" t="str">
        <f t="shared" si="7"/>
        <v/>
      </c>
      <c r="B484" s="54"/>
      <c r="C484" s="38" t="str" cm="1">
        <f t="array" ref="C484">IF(ISERROR(INDEX(Jornadas[id],ROW()-5)),"",INDEX(Jornadas[fecha],ROW()-5))</f>
        <v/>
      </c>
      <c r="D484" s="1" t="str" cm="1">
        <f t="array" ref="D484">IF(ISERROR(INDEX(Jornadas[id],ROW()-5)),"",COUNTIFS(_Cortes!$C:$C,INDEX(Jornadas[id],ROW()-5),_Cortes!$B:$B,LOOKUP($D$4,_Barberos!$B:$B,_Barberos!$A:$A)))</f>
        <v/>
      </c>
      <c r="E484" s="20" t="str" cm="1">
        <f t="array" ref="E484">IF(ISERROR(INDEX(Jornadas[id],ROW()-5)),"",INT(SUMIFS(Cortes[importe],Cortes[id_jornada],INDEX(Jornadas[id],ROW()-5),Cortes[id_barbero],LOOKUP($D$4,Barberos[nombre],Barberos[id]))*(INDEX(Jornadas[comision_barberos],1)/100)))</f>
        <v/>
      </c>
      <c r="F484" s="20" t="str" cm="1">
        <f t="array" ref="F484">IF(ISERROR(INDEX(Jornadas[id],ROW()-5)),"",SUMIFS(Cortes[propina],Cortes[id_jornada],INDEX(Jornadas[id],ROW()-5),Cortes[id_barbero],LOOKUP($D$4,Barberos[nombre],Barberos[id])))</f>
        <v/>
      </c>
      <c r="G484" s="20" t="str" cm="1">
        <f t="array" ref="G484">IF(ISERROR(INDEX(Jornadas[id],ROW()-5)),"",SUMIFS(Adelantos[importe],Adelantos[id_jornada],INDEX(Jornadas[id],ROW()-5),Adelantos[id_barbero],LOOKUP($D$4,Barberos[nombre],Barberos[id])))</f>
        <v/>
      </c>
      <c r="H484" s="20" t="str" cm="1">
        <f t="array" ref="H484">IF(ISERROR(INDEX(Jornadas[id],ROW()-5)),"",E484+F484-G484)</f>
        <v/>
      </c>
      <c r="I484" s="1" t="str" cm="1">
        <f t="array" ref="I484">IF(ISERROR(INDEX(Jornadas[id],ROW()-5)),"",COUNTIFS(_Cortes!$C:$C,INDEX(Jornadas[id],ROW()-5),_Cortes!$B:$B,LOOKUP($I$4,_Barberos!$B:$B,_Barberos!$A:$A)))</f>
        <v/>
      </c>
      <c r="J484" s="20" t="str" cm="1">
        <f t="array" ref="J484">IF(ISERROR(INDEX(Jornadas[id],ROW()-5)),"",INT(SUMIFS(Cortes[importe],Cortes[id_jornada],INDEX(Jornadas[id],ROW()-5),Cortes[id_barbero],LOOKUP($I$4,Barberos[nombre],Barberos[id]))*(INDEX(Jornadas[comision_barberos],1)/100)))</f>
        <v/>
      </c>
      <c r="K484" s="20" t="str" cm="1">
        <f t="array" ref="K484">IF(ISERROR(INDEX(Jornadas[id],ROW()-5)),"",SUMIFS(Cortes[propina],Cortes[id_jornada],INDEX(Jornadas[id],ROW()-5),Cortes[id_barbero],LOOKUP($I$4,Barberos[nombre],Barberos[id])))</f>
        <v/>
      </c>
      <c r="L484" s="20" t="str" cm="1">
        <f t="array" ref="L484">IF(ISERROR(INDEX(Jornadas[id],ROW()-5)),"",SUMIFS(Adelantos[importe],Adelantos[id_jornada],INDEX(Jornadas[id],ROW()-5),Adelantos[id_barbero],LOOKUP($I$4,Barberos[nombre],Barberos[id])))</f>
        <v/>
      </c>
      <c r="M484" s="20" t="str" cm="1">
        <f t="array" ref="M484">IF(ISERROR(INDEX(Jornadas[id],ROW()-5)),"",J484+K484-L484)</f>
        <v/>
      </c>
      <c r="N484" s="1" t="str" cm="1">
        <f t="array" ref="N484">IF(ISERROR(INDEX(Jornadas[id],ROW()-5)),"",COUNTIFS(_Cortes!$C:$C,INDEX(Jornadas[id],ROW()-5),_Cortes!$B:$B,LOOKUP($N$4,_Barberos!$B:$B,_Barberos!$A:$A)))</f>
        <v/>
      </c>
      <c r="O484" s="20" t="str" cm="1">
        <f t="array" ref="O484">IF(ISERROR(INDEX(Jornadas[id],ROW()-5)),"",INT(SUMIFS(Cortes[importe],Cortes[id_jornada],INDEX(Jornadas[id],ROW()-5),Cortes[id_barbero],LOOKUP($N$4,Barberos[nombre],Barberos[id]))*(INDEX(Jornadas[comision_barberos],1)/100)))</f>
        <v/>
      </c>
      <c r="P484" s="20" t="str" cm="1">
        <f t="array" ref="P484">IF(ISERROR(INDEX(Jornadas[id],ROW()-5)),"",SUMIFS(Cortes[propina],Cortes[id_jornada],INDEX(Jornadas[id],ROW()-5),Cortes[id_barbero],LOOKUP($N$4,Barberos[nombre],Barberos[id])))</f>
        <v/>
      </c>
      <c r="Q484" s="20" t="str" cm="1">
        <f t="array" ref="Q484">IF(ISERROR(INDEX(Jornadas[id],ROW()-5)),"",SUMIFS(Adelantos[importe],Adelantos[id_jornada],INDEX(Jornadas[id],ROW()-5),Adelantos[id_barbero],LOOKUP($N$4,Barberos[nombre],Barberos[id])))</f>
        <v/>
      </c>
      <c r="R484" s="20" t="str" cm="1">
        <f t="array" ref="R484">IF(ISERROR(INDEX(Jornadas[id],ROW()-5)),"",O484+P484-Q484)</f>
        <v/>
      </c>
      <c r="S484" s="1" t="str" cm="1">
        <f t="array" ref="S484">IF(ISERROR(INDEX(Jornadas[id],ROW()-5)),"",COUNTIFS(_Cortes!$C:$C,INDEX(Jornadas[id],ROW()-5),_Cortes!$B:$B,LOOKUP($S$4,_Barberos!$B:$B,_Barberos!$A:$A)))</f>
        <v/>
      </c>
      <c r="T484" s="20" t="str" cm="1">
        <f t="array" ref="T484">IF(ISERROR(INDEX(Jornadas[id],ROW()-5)),"",INT(SUMIFS(Cortes[importe],Cortes[id_jornada],INDEX(Jornadas[id],ROW()-5),Cortes[id_barbero],LOOKUP($S$4,Barberos[nombre],Barberos[id]))*(INDEX(Jornadas[comision_barberos],1)/100)))</f>
        <v/>
      </c>
      <c r="U484" s="20" t="str" cm="1">
        <f t="array" ref="U484">IF(ISERROR(INDEX(Jornadas[id],ROW()-5)),"",SUMIFS(Cortes[propina],Cortes[id_jornada],INDEX(Jornadas[id],ROW()-5),Cortes[id_barbero],LOOKUP($S$4,Barberos[nombre],Barberos[id])))</f>
        <v/>
      </c>
      <c r="V484" s="20" t="str" cm="1">
        <f t="array" ref="V484">IF(ISERROR(INDEX(Jornadas[id],ROW()-5)),"",SUMIFS(Adelantos[importe],Adelantos[id_jornada],INDEX(Jornadas[id],ROW()-5),Adelantos[id_barbero],LOOKUP($S$4,Barberos[nombre],Barberos[id])))</f>
        <v/>
      </c>
      <c r="W484" s="20" t="str" cm="1">
        <f t="array" ref="W484">IF(ISERROR(INDEX(Jornadas[id],ROW()-5)),"",T484+U484-V484)</f>
        <v/>
      </c>
      <c r="X484" s="1" t="str" cm="1">
        <f t="array" ref="X484">IF(ISERROR(INDEX(Jornadas[id],ROW()-5)),"",COUNTIFS(_Cortes!$C:$C,INDEX(Jornadas[id],ROW()-5),_Cortes!$B:$B,LOOKUP($X$4,_Barberos!$B:$B,_Barberos!$A:$A)))</f>
        <v/>
      </c>
      <c r="Y484" s="20" t="str" cm="1">
        <f t="array" ref="Y484">IF(ISERROR(INDEX(Jornadas[id],ROW()-5)),"",INT(SUMIFS(Cortes[importe],Cortes[id_jornada],INDEX(Jornadas[id],ROW()-5),Cortes[id_barbero],LOOKUP($X$4,Barberos[nombre],Barberos[id]))*(INDEX(Jornadas[comision_barberos],1)/100)))</f>
        <v/>
      </c>
      <c r="Z484" s="20" t="str" cm="1">
        <f t="array" ref="Z484">IF(ISERROR(INDEX(Jornadas[id],ROW()-5)),"",SUMIFS(Cortes[propina],Cortes[id_jornada],INDEX(Jornadas[id],ROW()-5),Cortes[id_barbero],LOOKUP($X$4,Barberos[nombre],Barberos[id])))</f>
        <v/>
      </c>
      <c r="AA484" s="20" t="str" cm="1">
        <f t="array" ref="AA484">IF(ISERROR(INDEX(Jornadas[id],ROW()-5)),"",SUMIFS(Adelantos[importe],Adelantos[id_jornada],INDEX(Jornadas[id],ROW()-5),Adelantos[id_barbero],LOOKUP($X$4,Barberos[nombre],Barberos[id])))</f>
        <v/>
      </c>
      <c r="AB484" s="20" t="str" cm="1">
        <f t="array" ref="AB484">IF(ISERROR(INDEX(Jornadas[id],ROW()-5)),"",Y484+Z484-AA484)</f>
        <v/>
      </c>
      <c r="AC484" s="1" t="str" cm="1">
        <f t="array" ref="AC484">IF(ISERROR(INDEX(Jornadas[id],ROW()-5)),"",COUNTIFS(_Cortes!$C:$C,INDEX(Jornadas[id],ROW()-5),_Cortes!$B:$B,LOOKUP($AC$4,_Barberos!$B:$B,_Barberos!$A:$A)))</f>
        <v/>
      </c>
      <c r="AD484" s="20" t="str" cm="1">
        <f t="array" ref="AD484">IF(ISERROR(INDEX(Jornadas[id],ROW()-5)),"",INT(SUMIFS(Cortes[importe],Cortes[id_jornada],INDEX(Jornadas[id],ROW()-5),Cortes[id_barbero],LOOKUP($AC$4,Barberos[nombre],Barberos[id]))*(INDEX(Jornadas[comision_barberos],1)/100)))</f>
        <v/>
      </c>
      <c r="AE484" s="20" t="str" cm="1">
        <f t="array" ref="AE484">IF(ISERROR(INDEX(Jornadas[id],ROW()-5)),"",SUMIFS(Cortes[propina],Cortes[id_jornada],INDEX(Jornadas[id],ROW()-5),Cortes[id_barbero],LOOKUP($AC$4,Barberos[nombre],Barberos[id])))</f>
        <v/>
      </c>
      <c r="AF484" s="20" t="str" cm="1">
        <f t="array" ref="AF484">IF(ISERROR(INDEX(Jornadas[id],ROW()-5)),"",SUMIFS(Adelantos[importe],Adelantos[id_jornada],INDEX(Jornadas[id],ROW()-5),Adelantos[id_barbero],LOOKUP($AC$4,Barberos[nombre],Barberos[id])))</f>
        <v/>
      </c>
      <c r="AG484" s="20" t="str" cm="1">
        <f t="array" ref="AG484">IF(ISERROR(INDEX(Jornadas[id],ROW()-5)),"",AD484+AE484-AF484)</f>
        <v/>
      </c>
      <c r="AH484" s="1" t="str" cm="1">
        <f t="array" ref="AH484">IF(ISERROR(INDEX(Jornadas[id],ROW()-5)),"",COUNTIFS(_Cortes!$C:$C,INDEX(Jornadas[id],ROW()-5),_Cortes!$B:$B,LOOKUP($AH$4,_Barberos!$B:$B,_Barberos!$A:$A)))</f>
        <v/>
      </c>
      <c r="AI484" s="20" t="str" cm="1">
        <f t="array" ref="AI484">IF(ISERROR(INDEX(Jornadas[id],ROW()-5)),"",INT(SUMIFS(Cortes[importe],Cortes[id_jornada],INDEX(Jornadas[id],ROW()-5),Cortes[id_barbero],LOOKUP($AH$4,Barberos[nombre],Barberos[id]))*(INDEX(Jornadas[comision_barberos],1)/100)))</f>
        <v/>
      </c>
      <c r="AJ484" s="20" t="str" cm="1">
        <f t="array" ref="AJ484">IF(ISERROR(INDEX(Jornadas[id],ROW()-5)),"",SUMIFS(Cortes[propina],Cortes[id_jornada],INDEX(Jornadas[id],ROW()-5),Cortes[id_barbero],LOOKUP($AH$4,Barberos[nombre],Barberos[id])))</f>
        <v/>
      </c>
      <c r="AK484" s="20" t="str" cm="1">
        <f t="array" ref="AK484">IF(ISERROR(INDEX(Jornadas[id],ROW()-5)),"",SUMIFS(Adelantos[importe],Adelantos[id_jornada],INDEX(Jornadas[id],ROW()-5),Adelantos[id_barbero],LOOKUP($AH$4,Barberos[nombre],Barberos[id])))</f>
        <v/>
      </c>
      <c r="AL484" s="20" t="str" cm="1">
        <f t="array" ref="AL484">IF(ISERROR(INDEX(Jornadas[id],ROW()-5)),"",AI484+AJ484-AK484)</f>
        <v/>
      </c>
      <c r="AM484" s="1" t="str" cm="1">
        <f t="array" ref="AM484">IF(ISERROR(INDEX(Jornadas[id],ROW()-5)),"",COUNTIFS(_Cortes!$C:$C,INDEX(Jornadas[id],ROW()-5),_Cortes!$B:$B,LOOKUP($AM$4,_Barberos!$B:$B,_Barberos!$A:$A)))</f>
        <v/>
      </c>
      <c r="AN484" s="20" t="str" cm="1">
        <f t="array" ref="AN484">IF(ISERROR(INDEX(Jornadas[id],ROW()-5)),"",INT(SUMIFS(Cortes[importe],Cortes[id_jornada],INDEX(Jornadas[id],ROW()-5),Cortes[id_barbero],LOOKUP($AM$4,Barberos[nombre],Barberos[id]))*(INDEX(Jornadas[comision_barberos],1)/100)))</f>
        <v/>
      </c>
      <c r="AO484" s="20" t="str" cm="1">
        <f t="array" ref="AO484">IF(ISERROR(INDEX(Jornadas[id],ROW()-5)),"",SUMIFS(Cortes[propina],Cortes[id_jornada],INDEX(Jornadas[id],ROW()-5),Cortes[id_barbero],LOOKUP($AM$4,Barberos[nombre],Barberos[id])))</f>
        <v/>
      </c>
      <c r="AP484" s="20" t="str" cm="1">
        <f t="array" ref="AP484">IF(ISERROR(INDEX(Jornadas[id],ROW()-5)),"",SUMIFS(Adelantos[importe],Adelantos[id_jornada],INDEX(Jornadas[id],ROW()-5),Adelantos[id_barbero],LOOKUP($AM$4,Barberos[nombre],Barberos[id])))</f>
        <v/>
      </c>
      <c r="AQ484" s="20" t="str" cm="1">
        <f t="array" ref="AQ484">IF(ISERROR(INDEX(Jornadas[id],ROW()-5)),"",AN484+AO484-AP484)</f>
        <v/>
      </c>
      <c r="AR484" s="1" t="str" cm="1">
        <f t="array" ref="AR484">IF(ISERROR(INDEX(Jornadas[id],ROW()-5)),"",COUNTIFS(_Cortes!$C:$C,INDEX(Jornadas[id],ROW()-5),_Cortes!$B:$B,LOOKUP($AR$4,_Barberos!$B:$B,_Barberos!$A:$A)))</f>
        <v/>
      </c>
      <c r="AS484" s="20" t="str" cm="1">
        <f t="array" ref="AS484">IF(ISERROR(INDEX(Jornadas[id],ROW()-5)),"",INT(SUMIFS(Cortes[importe],Cortes[id_jornada],INDEX(Jornadas[id],ROW()-5),Cortes[id_barbero],LOOKUP($AR$4,Barberos[nombre],Barberos[id]))*(INDEX(Jornadas[comision_barberos],1)/100)))</f>
        <v/>
      </c>
      <c r="AT484" s="20" t="str" cm="1">
        <f t="array" ref="AT484">IF(ISERROR(INDEX(Jornadas[id],ROW()-5)),"",SUMIFS(Cortes[propina],Cortes[id_jornada],INDEX(Jornadas[id],ROW()-5),Cortes[id_barbero],LOOKUP($AR$4,Barberos[nombre],Barberos[id])))</f>
        <v/>
      </c>
      <c r="AU484" s="20" t="str" cm="1">
        <f t="array" ref="AU484">IF(ISERROR(INDEX(Jornadas[id],ROW()-5)),"",SUMIFS(Adelantos[importe],Adelantos[id_jornada],INDEX(Jornadas[id],ROW()-5),Adelantos[id_barbero],LOOKUP($AR$4,Barberos[nombre],Barberos[id])))</f>
        <v/>
      </c>
      <c r="AV484" s="20" t="str" cm="1">
        <f t="array" ref="AV484">IF(ISERROR(INDEX(Jornadas[id],ROW()-5)),"",AS484+AT484-AU484)</f>
        <v/>
      </c>
    </row>
    <row r="485" spans="1:48" ht="15" hidden="1" customHeight="1" x14ac:dyDescent="0.3">
      <c r="A485" s="51" t="str">
        <f t="shared" si="7"/>
        <v/>
      </c>
      <c r="B485" s="52"/>
      <c r="C485" s="36" t="str" cm="1">
        <f t="array" ref="C485">IF(ISERROR(INDEX(Jornadas[id],ROW()-5)),"",INDEX(Jornadas[fecha],ROW()-5))</f>
        <v/>
      </c>
      <c r="D485" s="2" t="str" cm="1">
        <f t="array" ref="D485">IF(ISERROR(INDEX(Jornadas[id],ROW()-5)),"",COUNTIFS(_Cortes!$C:$C,INDEX(Jornadas[id],ROW()-5),_Cortes!$B:$B,LOOKUP($D$4,_Barberos!$B:$B,_Barberos!$A:$A)))</f>
        <v/>
      </c>
      <c r="E485" s="21" t="str" cm="1">
        <f t="array" ref="E485">IF(ISERROR(INDEX(Jornadas[id],ROW()-5)),"",INT(SUMIFS(Cortes[importe],Cortes[id_jornada],INDEX(Jornadas[id],ROW()-5),Cortes[id_barbero],LOOKUP($D$4,Barberos[nombre],Barberos[id]))*(INDEX(Jornadas[comision_barberos],1)/100)))</f>
        <v/>
      </c>
      <c r="F485" s="21" t="str" cm="1">
        <f t="array" ref="F485">IF(ISERROR(INDEX(Jornadas[id],ROW()-5)),"",SUMIFS(Cortes[propina],Cortes[id_jornada],INDEX(Jornadas[id],ROW()-5),Cortes[id_barbero],LOOKUP($D$4,Barberos[nombre],Barberos[id])))</f>
        <v/>
      </c>
      <c r="G485" s="21" t="str" cm="1">
        <f t="array" ref="G485">IF(ISERROR(INDEX(Jornadas[id],ROW()-5)),"",SUMIFS(Adelantos[importe],Adelantos[id_jornada],INDEX(Jornadas[id],ROW()-5),Adelantos[id_barbero],LOOKUP($D$4,Barberos[nombre],Barberos[id])))</f>
        <v/>
      </c>
      <c r="H485" s="21" t="str" cm="1">
        <f t="array" ref="H485">IF(ISERROR(INDEX(Jornadas[id],ROW()-5)),"",E485+F485-G485)</f>
        <v/>
      </c>
      <c r="I485" s="2" t="str" cm="1">
        <f t="array" ref="I485">IF(ISERROR(INDEX(Jornadas[id],ROW()-5)),"",COUNTIFS(_Cortes!$C:$C,INDEX(Jornadas[id],ROW()-5),_Cortes!$B:$B,LOOKUP($I$4,_Barberos!$B:$B,_Barberos!$A:$A)))</f>
        <v/>
      </c>
      <c r="J485" s="21" t="str" cm="1">
        <f t="array" ref="J485">IF(ISERROR(INDEX(Jornadas[id],ROW()-5)),"",INT(SUMIFS(Cortes[importe],Cortes[id_jornada],INDEX(Jornadas[id],ROW()-5),Cortes[id_barbero],LOOKUP($I$4,Barberos[nombre],Barberos[id]))*(INDEX(Jornadas[comision_barberos],1)/100)))</f>
        <v/>
      </c>
      <c r="K485" s="21" t="str" cm="1">
        <f t="array" ref="K485">IF(ISERROR(INDEX(Jornadas[id],ROW()-5)),"",SUMIFS(Cortes[propina],Cortes[id_jornada],INDEX(Jornadas[id],ROW()-5),Cortes[id_barbero],LOOKUP($I$4,Barberos[nombre],Barberos[id])))</f>
        <v/>
      </c>
      <c r="L485" s="21" t="str" cm="1">
        <f t="array" ref="L485">IF(ISERROR(INDEX(Jornadas[id],ROW()-5)),"",SUMIFS(Adelantos[importe],Adelantos[id_jornada],INDEX(Jornadas[id],ROW()-5),Adelantos[id_barbero],LOOKUP($I$4,Barberos[nombre],Barberos[id])))</f>
        <v/>
      </c>
      <c r="M485" s="21" t="str" cm="1">
        <f t="array" ref="M485">IF(ISERROR(INDEX(Jornadas[id],ROW()-5)),"",J485+K485-L485)</f>
        <v/>
      </c>
      <c r="N485" s="2" t="str" cm="1">
        <f t="array" ref="N485">IF(ISERROR(INDEX(Jornadas[id],ROW()-5)),"",COUNTIFS(_Cortes!$C:$C,INDEX(Jornadas[id],ROW()-5),_Cortes!$B:$B,LOOKUP($N$4,_Barberos!$B:$B,_Barberos!$A:$A)))</f>
        <v/>
      </c>
      <c r="O485" s="21" t="str" cm="1">
        <f t="array" ref="O485">IF(ISERROR(INDEX(Jornadas[id],ROW()-5)),"",INT(SUMIFS(Cortes[importe],Cortes[id_jornada],INDEX(Jornadas[id],ROW()-5),Cortes[id_barbero],LOOKUP($N$4,Barberos[nombre],Barberos[id]))*(INDEX(Jornadas[comision_barberos],1)/100)))</f>
        <v/>
      </c>
      <c r="P485" s="21" t="str" cm="1">
        <f t="array" ref="P485">IF(ISERROR(INDEX(Jornadas[id],ROW()-5)),"",SUMIFS(Cortes[propina],Cortes[id_jornada],INDEX(Jornadas[id],ROW()-5),Cortes[id_barbero],LOOKUP($N$4,Barberos[nombre],Barberos[id])))</f>
        <v/>
      </c>
      <c r="Q485" s="21" t="str" cm="1">
        <f t="array" ref="Q485">IF(ISERROR(INDEX(Jornadas[id],ROW()-5)),"",SUMIFS(Adelantos[importe],Adelantos[id_jornada],INDEX(Jornadas[id],ROW()-5),Adelantos[id_barbero],LOOKUP($N$4,Barberos[nombre],Barberos[id])))</f>
        <v/>
      </c>
      <c r="R485" s="21" t="str" cm="1">
        <f t="array" ref="R485">IF(ISERROR(INDEX(Jornadas[id],ROW()-5)),"",O485+P485-Q485)</f>
        <v/>
      </c>
      <c r="S485" s="2" t="str" cm="1">
        <f t="array" ref="S485">IF(ISERROR(INDEX(Jornadas[id],ROW()-5)),"",COUNTIFS(_Cortes!$C:$C,INDEX(Jornadas[id],ROW()-5),_Cortes!$B:$B,LOOKUP($S$4,_Barberos!$B:$B,_Barberos!$A:$A)))</f>
        <v/>
      </c>
      <c r="T485" s="21" t="str" cm="1">
        <f t="array" ref="T485">IF(ISERROR(INDEX(Jornadas[id],ROW()-5)),"",INT(SUMIFS(Cortes[importe],Cortes[id_jornada],INDEX(Jornadas[id],ROW()-5),Cortes[id_barbero],LOOKUP($S$4,Barberos[nombre],Barberos[id]))*(INDEX(Jornadas[comision_barberos],1)/100)))</f>
        <v/>
      </c>
      <c r="U485" s="21" t="str" cm="1">
        <f t="array" ref="U485">IF(ISERROR(INDEX(Jornadas[id],ROW()-5)),"",SUMIFS(Cortes[propina],Cortes[id_jornada],INDEX(Jornadas[id],ROW()-5),Cortes[id_barbero],LOOKUP($S$4,Barberos[nombre],Barberos[id])))</f>
        <v/>
      </c>
      <c r="V485" s="21" t="str" cm="1">
        <f t="array" ref="V485">IF(ISERROR(INDEX(Jornadas[id],ROW()-5)),"",SUMIFS(Adelantos[importe],Adelantos[id_jornada],INDEX(Jornadas[id],ROW()-5),Adelantos[id_barbero],LOOKUP($S$4,Barberos[nombre],Barberos[id])))</f>
        <v/>
      </c>
      <c r="W485" s="21" t="str" cm="1">
        <f t="array" ref="W485">IF(ISERROR(INDEX(Jornadas[id],ROW()-5)),"",T485+U485-V485)</f>
        <v/>
      </c>
      <c r="X485" s="2" t="str" cm="1">
        <f t="array" ref="X485">IF(ISERROR(INDEX(Jornadas[id],ROW()-5)),"",COUNTIFS(_Cortes!$C:$C,INDEX(Jornadas[id],ROW()-5),_Cortes!$B:$B,LOOKUP($X$4,_Barberos!$B:$B,_Barberos!$A:$A)))</f>
        <v/>
      </c>
      <c r="Y485" s="21" t="str" cm="1">
        <f t="array" ref="Y485">IF(ISERROR(INDEX(Jornadas[id],ROW()-5)),"",INT(SUMIFS(Cortes[importe],Cortes[id_jornada],INDEX(Jornadas[id],ROW()-5),Cortes[id_barbero],LOOKUP($X$4,Barberos[nombre],Barberos[id]))*(INDEX(Jornadas[comision_barberos],1)/100)))</f>
        <v/>
      </c>
      <c r="Z485" s="21" t="str" cm="1">
        <f t="array" ref="Z485">IF(ISERROR(INDEX(Jornadas[id],ROW()-5)),"",SUMIFS(Cortes[propina],Cortes[id_jornada],INDEX(Jornadas[id],ROW()-5),Cortes[id_barbero],LOOKUP($X$4,Barberos[nombre],Barberos[id])))</f>
        <v/>
      </c>
      <c r="AA485" s="21" t="str" cm="1">
        <f t="array" ref="AA485">IF(ISERROR(INDEX(Jornadas[id],ROW()-5)),"",SUMIFS(Adelantos[importe],Adelantos[id_jornada],INDEX(Jornadas[id],ROW()-5),Adelantos[id_barbero],LOOKUP($X$4,Barberos[nombre],Barberos[id])))</f>
        <v/>
      </c>
      <c r="AB485" s="21" t="str" cm="1">
        <f t="array" ref="AB485">IF(ISERROR(INDEX(Jornadas[id],ROW()-5)),"",Y485+Z485-AA485)</f>
        <v/>
      </c>
      <c r="AC485" s="2" t="str" cm="1">
        <f t="array" ref="AC485">IF(ISERROR(INDEX(Jornadas[id],ROW()-5)),"",COUNTIFS(_Cortes!$C:$C,INDEX(Jornadas[id],ROW()-5),_Cortes!$B:$B,LOOKUP($AC$4,_Barberos!$B:$B,_Barberos!$A:$A)))</f>
        <v/>
      </c>
      <c r="AD485" s="21" t="str" cm="1">
        <f t="array" ref="AD485">IF(ISERROR(INDEX(Jornadas[id],ROW()-5)),"",INT(SUMIFS(Cortes[importe],Cortes[id_jornada],INDEX(Jornadas[id],ROW()-5),Cortes[id_barbero],LOOKUP($AC$4,Barberos[nombre],Barberos[id]))*(INDEX(Jornadas[comision_barberos],1)/100)))</f>
        <v/>
      </c>
      <c r="AE485" s="21" t="str" cm="1">
        <f t="array" ref="AE485">IF(ISERROR(INDEX(Jornadas[id],ROW()-5)),"",SUMIFS(Cortes[propina],Cortes[id_jornada],INDEX(Jornadas[id],ROW()-5),Cortes[id_barbero],LOOKUP($AC$4,Barberos[nombre],Barberos[id])))</f>
        <v/>
      </c>
      <c r="AF485" s="21" t="str" cm="1">
        <f t="array" ref="AF485">IF(ISERROR(INDEX(Jornadas[id],ROW()-5)),"",SUMIFS(Adelantos[importe],Adelantos[id_jornada],INDEX(Jornadas[id],ROW()-5),Adelantos[id_barbero],LOOKUP($AC$4,Barberos[nombre],Barberos[id])))</f>
        <v/>
      </c>
      <c r="AG485" s="21" t="str" cm="1">
        <f t="array" ref="AG485">IF(ISERROR(INDEX(Jornadas[id],ROW()-5)),"",AD485+AE485-AF485)</f>
        <v/>
      </c>
      <c r="AH485" s="2" t="str" cm="1">
        <f t="array" ref="AH485">IF(ISERROR(INDEX(Jornadas[id],ROW()-5)),"",COUNTIFS(_Cortes!$C:$C,INDEX(Jornadas[id],ROW()-5),_Cortes!$B:$B,LOOKUP($AH$4,_Barberos!$B:$B,_Barberos!$A:$A)))</f>
        <v/>
      </c>
      <c r="AI485" s="21" t="str" cm="1">
        <f t="array" ref="AI485">IF(ISERROR(INDEX(Jornadas[id],ROW()-5)),"",INT(SUMIFS(Cortes[importe],Cortes[id_jornada],INDEX(Jornadas[id],ROW()-5),Cortes[id_barbero],LOOKUP($AH$4,Barberos[nombre],Barberos[id]))*(INDEX(Jornadas[comision_barberos],1)/100)))</f>
        <v/>
      </c>
      <c r="AJ485" s="21" t="str" cm="1">
        <f t="array" ref="AJ485">IF(ISERROR(INDEX(Jornadas[id],ROW()-5)),"",SUMIFS(Cortes[propina],Cortes[id_jornada],INDEX(Jornadas[id],ROW()-5),Cortes[id_barbero],LOOKUP($AH$4,Barberos[nombre],Barberos[id])))</f>
        <v/>
      </c>
      <c r="AK485" s="21" t="str" cm="1">
        <f t="array" ref="AK485">IF(ISERROR(INDEX(Jornadas[id],ROW()-5)),"",SUMIFS(Adelantos[importe],Adelantos[id_jornada],INDEX(Jornadas[id],ROW()-5),Adelantos[id_barbero],LOOKUP($AH$4,Barberos[nombre],Barberos[id])))</f>
        <v/>
      </c>
      <c r="AL485" s="21" t="str" cm="1">
        <f t="array" ref="AL485">IF(ISERROR(INDEX(Jornadas[id],ROW()-5)),"",AI485+AJ485-AK485)</f>
        <v/>
      </c>
      <c r="AM485" s="2" t="str" cm="1">
        <f t="array" ref="AM485">IF(ISERROR(INDEX(Jornadas[id],ROW()-5)),"",COUNTIFS(_Cortes!$C:$C,INDEX(Jornadas[id],ROW()-5),_Cortes!$B:$B,LOOKUP($AM$4,_Barberos!$B:$B,_Barberos!$A:$A)))</f>
        <v/>
      </c>
      <c r="AN485" s="21" t="str" cm="1">
        <f t="array" ref="AN485">IF(ISERROR(INDEX(Jornadas[id],ROW()-5)),"",INT(SUMIFS(Cortes[importe],Cortes[id_jornada],INDEX(Jornadas[id],ROW()-5),Cortes[id_barbero],LOOKUP($AM$4,Barberos[nombre],Barberos[id]))*(INDEX(Jornadas[comision_barberos],1)/100)))</f>
        <v/>
      </c>
      <c r="AO485" s="21" t="str" cm="1">
        <f t="array" ref="AO485">IF(ISERROR(INDEX(Jornadas[id],ROW()-5)),"",SUMIFS(Cortes[propina],Cortes[id_jornada],INDEX(Jornadas[id],ROW()-5),Cortes[id_barbero],LOOKUP($AM$4,Barberos[nombre],Barberos[id])))</f>
        <v/>
      </c>
      <c r="AP485" s="21" t="str" cm="1">
        <f t="array" ref="AP485">IF(ISERROR(INDEX(Jornadas[id],ROW()-5)),"",SUMIFS(Adelantos[importe],Adelantos[id_jornada],INDEX(Jornadas[id],ROW()-5),Adelantos[id_barbero],LOOKUP($AM$4,Barberos[nombre],Barberos[id])))</f>
        <v/>
      </c>
      <c r="AQ485" s="21" t="str" cm="1">
        <f t="array" ref="AQ485">IF(ISERROR(INDEX(Jornadas[id],ROW()-5)),"",AN485+AO485-AP485)</f>
        <v/>
      </c>
      <c r="AR485" s="2" t="str" cm="1">
        <f t="array" ref="AR485">IF(ISERROR(INDEX(Jornadas[id],ROW()-5)),"",COUNTIFS(_Cortes!$C:$C,INDEX(Jornadas[id],ROW()-5),_Cortes!$B:$B,LOOKUP($AR$4,_Barberos!$B:$B,_Barberos!$A:$A)))</f>
        <v/>
      </c>
      <c r="AS485" s="21" t="str" cm="1">
        <f t="array" ref="AS485">IF(ISERROR(INDEX(Jornadas[id],ROW()-5)),"",INT(SUMIFS(Cortes[importe],Cortes[id_jornada],INDEX(Jornadas[id],ROW()-5),Cortes[id_barbero],LOOKUP($AR$4,Barberos[nombre],Barberos[id]))*(INDEX(Jornadas[comision_barberos],1)/100)))</f>
        <v/>
      </c>
      <c r="AT485" s="21" t="str" cm="1">
        <f t="array" ref="AT485">IF(ISERROR(INDEX(Jornadas[id],ROW()-5)),"",SUMIFS(Cortes[propina],Cortes[id_jornada],INDEX(Jornadas[id],ROW()-5),Cortes[id_barbero],LOOKUP($AR$4,Barberos[nombre],Barberos[id])))</f>
        <v/>
      </c>
      <c r="AU485" s="21" t="str" cm="1">
        <f t="array" ref="AU485">IF(ISERROR(INDEX(Jornadas[id],ROW()-5)),"",SUMIFS(Adelantos[importe],Adelantos[id_jornada],INDEX(Jornadas[id],ROW()-5),Adelantos[id_barbero],LOOKUP($AR$4,Barberos[nombre],Barberos[id])))</f>
        <v/>
      </c>
      <c r="AV485" s="21" t="str" cm="1">
        <f t="array" ref="AV485">IF(ISERROR(INDEX(Jornadas[id],ROW()-5)),"",AS485+AT485-AU485)</f>
        <v/>
      </c>
    </row>
    <row r="486" spans="1:48" ht="15" hidden="1" customHeight="1" x14ac:dyDescent="0.3">
      <c r="A486" s="53" t="str">
        <f t="shared" si="7"/>
        <v/>
      </c>
      <c r="B486" s="54"/>
      <c r="C486" s="38" t="str" cm="1">
        <f t="array" ref="C486">IF(ISERROR(INDEX(Jornadas[id],ROW()-5)),"",INDEX(Jornadas[fecha],ROW()-5))</f>
        <v/>
      </c>
      <c r="D486" s="1" t="str" cm="1">
        <f t="array" ref="D486">IF(ISERROR(INDEX(Jornadas[id],ROW()-5)),"",COUNTIFS(_Cortes!$C:$C,INDEX(Jornadas[id],ROW()-5),_Cortes!$B:$B,LOOKUP($D$4,_Barberos!$B:$B,_Barberos!$A:$A)))</f>
        <v/>
      </c>
      <c r="E486" s="20" t="str" cm="1">
        <f t="array" ref="E486">IF(ISERROR(INDEX(Jornadas[id],ROW()-5)),"",INT(SUMIFS(Cortes[importe],Cortes[id_jornada],INDEX(Jornadas[id],ROW()-5),Cortes[id_barbero],LOOKUP($D$4,Barberos[nombre],Barberos[id]))*(INDEX(Jornadas[comision_barberos],1)/100)))</f>
        <v/>
      </c>
      <c r="F486" s="20" t="str" cm="1">
        <f t="array" ref="F486">IF(ISERROR(INDEX(Jornadas[id],ROW()-5)),"",SUMIFS(Cortes[propina],Cortes[id_jornada],INDEX(Jornadas[id],ROW()-5),Cortes[id_barbero],LOOKUP($D$4,Barberos[nombre],Barberos[id])))</f>
        <v/>
      </c>
      <c r="G486" s="20" t="str" cm="1">
        <f t="array" ref="G486">IF(ISERROR(INDEX(Jornadas[id],ROW()-5)),"",SUMIFS(Adelantos[importe],Adelantos[id_jornada],INDEX(Jornadas[id],ROW()-5),Adelantos[id_barbero],LOOKUP($D$4,Barberos[nombre],Barberos[id])))</f>
        <v/>
      </c>
      <c r="H486" s="20" t="str" cm="1">
        <f t="array" ref="H486">IF(ISERROR(INDEX(Jornadas[id],ROW()-5)),"",E486+F486-G486)</f>
        <v/>
      </c>
      <c r="I486" s="1" t="str" cm="1">
        <f t="array" ref="I486">IF(ISERROR(INDEX(Jornadas[id],ROW()-5)),"",COUNTIFS(_Cortes!$C:$C,INDEX(Jornadas[id],ROW()-5),_Cortes!$B:$B,LOOKUP($I$4,_Barberos!$B:$B,_Barberos!$A:$A)))</f>
        <v/>
      </c>
      <c r="J486" s="20" t="str" cm="1">
        <f t="array" ref="J486">IF(ISERROR(INDEX(Jornadas[id],ROW()-5)),"",INT(SUMIFS(Cortes[importe],Cortes[id_jornada],INDEX(Jornadas[id],ROW()-5),Cortes[id_barbero],LOOKUP($I$4,Barberos[nombre],Barberos[id]))*(INDEX(Jornadas[comision_barberos],1)/100)))</f>
        <v/>
      </c>
      <c r="K486" s="20" t="str" cm="1">
        <f t="array" ref="K486">IF(ISERROR(INDEX(Jornadas[id],ROW()-5)),"",SUMIFS(Cortes[propina],Cortes[id_jornada],INDEX(Jornadas[id],ROW()-5),Cortes[id_barbero],LOOKUP($I$4,Barberos[nombre],Barberos[id])))</f>
        <v/>
      </c>
      <c r="L486" s="20" t="str" cm="1">
        <f t="array" ref="L486">IF(ISERROR(INDEX(Jornadas[id],ROW()-5)),"",SUMIFS(Adelantos[importe],Adelantos[id_jornada],INDEX(Jornadas[id],ROW()-5),Adelantos[id_barbero],LOOKUP($I$4,Barberos[nombre],Barberos[id])))</f>
        <v/>
      </c>
      <c r="M486" s="20" t="str" cm="1">
        <f t="array" ref="M486">IF(ISERROR(INDEX(Jornadas[id],ROW()-5)),"",J486+K486-L486)</f>
        <v/>
      </c>
      <c r="N486" s="1" t="str" cm="1">
        <f t="array" ref="N486">IF(ISERROR(INDEX(Jornadas[id],ROW()-5)),"",COUNTIFS(_Cortes!$C:$C,INDEX(Jornadas[id],ROW()-5),_Cortes!$B:$B,LOOKUP($N$4,_Barberos!$B:$B,_Barberos!$A:$A)))</f>
        <v/>
      </c>
      <c r="O486" s="20" t="str" cm="1">
        <f t="array" ref="O486">IF(ISERROR(INDEX(Jornadas[id],ROW()-5)),"",INT(SUMIFS(Cortes[importe],Cortes[id_jornada],INDEX(Jornadas[id],ROW()-5),Cortes[id_barbero],LOOKUP($N$4,Barberos[nombre],Barberos[id]))*(INDEX(Jornadas[comision_barberos],1)/100)))</f>
        <v/>
      </c>
      <c r="P486" s="20" t="str" cm="1">
        <f t="array" ref="P486">IF(ISERROR(INDEX(Jornadas[id],ROW()-5)),"",SUMIFS(Cortes[propina],Cortes[id_jornada],INDEX(Jornadas[id],ROW()-5),Cortes[id_barbero],LOOKUP($N$4,Barberos[nombre],Barberos[id])))</f>
        <v/>
      </c>
      <c r="Q486" s="20" t="str" cm="1">
        <f t="array" ref="Q486">IF(ISERROR(INDEX(Jornadas[id],ROW()-5)),"",SUMIFS(Adelantos[importe],Adelantos[id_jornada],INDEX(Jornadas[id],ROW()-5),Adelantos[id_barbero],LOOKUP($N$4,Barberos[nombre],Barberos[id])))</f>
        <v/>
      </c>
      <c r="R486" s="20" t="str" cm="1">
        <f t="array" ref="R486">IF(ISERROR(INDEX(Jornadas[id],ROW()-5)),"",O486+P486-Q486)</f>
        <v/>
      </c>
      <c r="S486" s="1" t="str" cm="1">
        <f t="array" ref="S486">IF(ISERROR(INDEX(Jornadas[id],ROW()-5)),"",COUNTIFS(_Cortes!$C:$C,INDEX(Jornadas[id],ROW()-5),_Cortes!$B:$B,LOOKUP($S$4,_Barberos!$B:$B,_Barberos!$A:$A)))</f>
        <v/>
      </c>
      <c r="T486" s="20" t="str" cm="1">
        <f t="array" ref="T486">IF(ISERROR(INDEX(Jornadas[id],ROW()-5)),"",INT(SUMIFS(Cortes[importe],Cortes[id_jornada],INDEX(Jornadas[id],ROW()-5),Cortes[id_barbero],LOOKUP($S$4,Barberos[nombre],Barberos[id]))*(INDEX(Jornadas[comision_barberos],1)/100)))</f>
        <v/>
      </c>
      <c r="U486" s="20" t="str" cm="1">
        <f t="array" ref="U486">IF(ISERROR(INDEX(Jornadas[id],ROW()-5)),"",SUMIFS(Cortes[propina],Cortes[id_jornada],INDEX(Jornadas[id],ROW()-5),Cortes[id_barbero],LOOKUP($S$4,Barberos[nombre],Barberos[id])))</f>
        <v/>
      </c>
      <c r="V486" s="20" t="str" cm="1">
        <f t="array" ref="V486">IF(ISERROR(INDEX(Jornadas[id],ROW()-5)),"",SUMIFS(Adelantos[importe],Adelantos[id_jornada],INDEX(Jornadas[id],ROW()-5),Adelantos[id_barbero],LOOKUP($S$4,Barberos[nombre],Barberos[id])))</f>
        <v/>
      </c>
      <c r="W486" s="20" t="str" cm="1">
        <f t="array" ref="W486">IF(ISERROR(INDEX(Jornadas[id],ROW()-5)),"",T486+U486-V486)</f>
        <v/>
      </c>
      <c r="X486" s="1" t="str" cm="1">
        <f t="array" ref="X486">IF(ISERROR(INDEX(Jornadas[id],ROW()-5)),"",COUNTIFS(_Cortes!$C:$C,INDEX(Jornadas[id],ROW()-5),_Cortes!$B:$B,LOOKUP($X$4,_Barberos!$B:$B,_Barberos!$A:$A)))</f>
        <v/>
      </c>
      <c r="Y486" s="20" t="str" cm="1">
        <f t="array" ref="Y486">IF(ISERROR(INDEX(Jornadas[id],ROW()-5)),"",INT(SUMIFS(Cortes[importe],Cortes[id_jornada],INDEX(Jornadas[id],ROW()-5),Cortes[id_barbero],LOOKUP($X$4,Barberos[nombre],Barberos[id]))*(INDEX(Jornadas[comision_barberos],1)/100)))</f>
        <v/>
      </c>
      <c r="Z486" s="20" t="str" cm="1">
        <f t="array" ref="Z486">IF(ISERROR(INDEX(Jornadas[id],ROW()-5)),"",SUMIFS(Cortes[propina],Cortes[id_jornada],INDEX(Jornadas[id],ROW()-5),Cortes[id_barbero],LOOKUP($X$4,Barberos[nombre],Barberos[id])))</f>
        <v/>
      </c>
      <c r="AA486" s="20" t="str" cm="1">
        <f t="array" ref="AA486">IF(ISERROR(INDEX(Jornadas[id],ROW()-5)),"",SUMIFS(Adelantos[importe],Adelantos[id_jornada],INDEX(Jornadas[id],ROW()-5),Adelantos[id_barbero],LOOKUP($X$4,Barberos[nombre],Barberos[id])))</f>
        <v/>
      </c>
      <c r="AB486" s="20" t="str" cm="1">
        <f t="array" ref="AB486">IF(ISERROR(INDEX(Jornadas[id],ROW()-5)),"",Y486+Z486-AA486)</f>
        <v/>
      </c>
      <c r="AC486" s="1" t="str" cm="1">
        <f t="array" ref="AC486">IF(ISERROR(INDEX(Jornadas[id],ROW()-5)),"",COUNTIFS(_Cortes!$C:$C,INDEX(Jornadas[id],ROW()-5),_Cortes!$B:$B,LOOKUP($AC$4,_Barberos!$B:$B,_Barberos!$A:$A)))</f>
        <v/>
      </c>
      <c r="AD486" s="20" t="str" cm="1">
        <f t="array" ref="AD486">IF(ISERROR(INDEX(Jornadas[id],ROW()-5)),"",INT(SUMIFS(Cortes[importe],Cortes[id_jornada],INDEX(Jornadas[id],ROW()-5),Cortes[id_barbero],LOOKUP($AC$4,Barberos[nombre],Barberos[id]))*(INDEX(Jornadas[comision_barberos],1)/100)))</f>
        <v/>
      </c>
      <c r="AE486" s="20" t="str" cm="1">
        <f t="array" ref="AE486">IF(ISERROR(INDEX(Jornadas[id],ROW()-5)),"",SUMIFS(Cortes[propina],Cortes[id_jornada],INDEX(Jornadas[id],ROW()-5),Cortes[id_barbero],LOOKUP($AC$4,Barberos[nombre],Barberos[id])))</f>
        <v/>
      </c>
      <c r="AF486" s="20" t="str" cm="1">
        <f t="array" ref="AF486">IF(ISERROR(INDEX(Jornadas[id],ROW()-5)),"",SUMIFS(Adelantos[importe],Adelantos[id_jornada],INDEX(Jornadas[id],ROW()-5),Adelantos[id_barbero],LOOKUP($AC$4,Barberos[nombre],Barberos[id])))</f>
        <v/>
      </c>
      <c r="AG486" s="20" t="str" cm="1">
        <f t="array" ref="AG486">IF(ISERROR(INDEX(Jornadas[id],ROW()-5)),"",AD486+AE486-AF486)</f>
        <v/>
      </c>
      <c r="AH486" s="1" t="str" cm="1">
        <f t="array" ref="AH486">IF(ISERROR(INDEX(Jornadas[id],ROW()-5)),"",COUNTIFS(_Cortes!$C:$C,INDEX(Jornadas[id],ROW()-5),_Cortes!$B:$B,LOOKUP($AH$4,_Barberos!$B:$B,_Barberos!$A:$A)))</f>
        <v/>
      </c>
      <c r="AI486" s="20" t="str" cm="1">
        <f t="array" ref="AI486">IF(ISERROR(INDEX(Jornadas[id],ROW()-5)),"",INT(SUMIFS(Cortes[importe],Cortes[id_jornada],INDEX(Jornadas[id],ROW()-5),Cortes[id_barbero],LOOKUP($AH$4,Barberos[nombre],Barberos[id]))*(INDEX(Jornadas[comision_barberos],1)/100)))</f>
        <v/>
      </c>
      <c r="AJ486" s="20" t="str" cm="1">
        <f t="array" ref="AJ486">IF(ISERROR(INDEX(Jornadas[id],ROW()-5)),"",SUMIFS(Cortes[propina],Cortes[id_jornada],INDEX(Jornadas[id],ROW()-5),Cortes[id_barbero],LOOKUP($AH$4,Barberos[nombre],Barberos[id])))</f>
        <v/>
      </c>
      <c r="AK486" s="20" t="str" cm="1">
        <f t="array" ref="AK486">IF(ISERROR(INDEX(Jornadas[id],ROW()-5)),"",SUMIFS(Adelantos[importe],Adelantos[id_jornada],INDEX(Jornadas[id],ROW()-5),Adelantos[id_barbero],LOOKUP($AH$4,Barberos[nombre],Barberos[id])))</f>
        <v/>
      </c>
      <c r="AL486" s="20" t="str" cm="1">
        <f t="array" ref="AL486">IF(ISERROR(INDEX(Jornadas[id],ROW()-5)),"",AI486+AJ486-AK486)</f>
        <v/>
      </c>
      <c r="AM486" s="1" t="str" cm="1">
        <f t="array" ref="AM486">IF(ISERROR(INDEX(Jornadas[id],ROW()-5)),"",COUNTIFS(_Cortes!$C:$C,INDEX(Jornadas[id],ROW()-5),_Cortes!$B:$B,LOOKUP($AM$4,_Barberos!$B:$B,_Barberos!$A:$A)))</f>
        <v/>
      </c>
      <c r="AN486" s="20" t="str" cm="1">
        <f t="array" ref="AN486">IF(ISERROR(INDEX(Jornadas[id],ROW()-5)),"",INT(SUMIFS(Cortes[importe],Cortes[id_jornada],INDEX(Jornadas[id],ROW()-5),Cortes[id_barbero],LOOKUP($AM$4,Barberos[nombre],Barberos[id]))*(INDEX(Jornadas[comision_barberos],1)/100)))</f>
        <v/>
      </c>
      <c r="AO486" s="20" t="str" cm="1">
        <f t="array" ref="AO486">IF(ISERROR(INDEX(Jornadas[id],ROW()-5)),"",SUMIFS(Cortes[propina],Cortes[id_jornada],INDEX(Jornadas[id],ROW()-5),Cortes[id_barbero],LOOKUP($AM$4,Barberos[nombre],Barberos[id])))</f>
        <v/>
      </c>
      <c r="AP486" s="20" t="str" cm="1">
        <f t="array" ref="AP486">IF(ISERROR(INDEX(Jornadas[id],ROW()-5)),"",SUMIFS(Adelantos[importe],Adelantos[id_jornada],INDEX(Jornadas[id],ROW()-5),Adelantos[id_barbero],LOOKUP($AM$4,Barberos[nombre],Barberos[id])))</f>
        <v/>
      </c>
      <c r="AQ486" s="20" t="str" cm="1">
        <f t="array" ref="AQ486">IF(ISERROR(INDEX(Jornadas[id],ROW()-5)),"",AN486+AO486-AP486)</f>
        <v/>
      </c>
      <c r="AR486" s="1" t="str" cm="1">
        <f t="array" ref="AR486">IF(ISERROR(INDEX(Jornadas[id],ROW()-5)),"",COUNTIFS(_Cortes!$C:$C,INDEX(Jornadas[id],ROW()-5),_Cortes!$B:$B,LOOKUP($AR$4,_Barberos!$B:$B,_Barberos!$A:$A)))</f>
        <v/>
      </c>
      <c r="AS486" s="20" t="str" cm="1">
        <f t="array" ref="AS486">IF(ISERROR(INDEX(Jornadas[id],ROW()-5)),"",INT(SUMIFS(Cortes[importe],Cortes[id_jornada],INDEX(Jornadas[id],ROW()-5),Cortes[id_barbero],LOOKUP($AR$4,Barberos[nombre],Barberos[id]))*(INDEX(Jornadas[comision_barberos],1)/100)))</f>
        <v/>
      </c>
      <c r="AT486" s="20" t="str" cm="1">
        <f t="array" ref="AT486">IF(ISERROR(INDEX(Jornadas[id],ROW()-5)),"",SUMIFS(Cortes[propina],Cortes[id_jornada],INDEX(Jornadas[id],ROW()-5),Cortes[id_barbero],LOOKUP($AR$4,Barberos[nombre],Barberos[id])))</f>
        <v/>
      </c>
      <c r="AU486" s="20" t="str" cm="1">
        <f t="array" ref="AU486">IF(ISERROR(INDEX(Jornadas[id],ROW()-5)),"",SUMIFS(Adelantos[importe],Adelantos[id_jornada],INDEX(Jornadas[id],ROW()-5),Adelantos[id_barbero],LOOKUP($AR$4,Barberos[nombre],Barberos[id])))</f>
        <v/>
      </c>
      <c r="AV486" s="20" t="str" cm="1">
        <f t="array" ref="AV486">IF(ISERROR(INDEX(Jornadas[id],ROW()-5)),"",AS486+AT486-AU486)</f>
        <v/>
      </c>
    </row>
    <row r="487" spans="1:48" ht="15" hidden="1" customHeight="1" x14ac:dyDescent="0.3">
      <c r="A487" s="51" t="str">
        <f t="shared" si="7"/>
        <v/>
      </c>
      <c r="B487" s="52"/>
      <c r="C487" s="36" t="str" cm="1">
        <f t="array" ref="C487">IF(ISERROR(INDEX(Jornadas[id],ROW()-5)),"",INDEX(Jornadas[fecha],ROW()-5))</f>
        <v/>
      </c>
      <c r="D487" s="2" t="str" cm="1">
        <f t="array" ref="D487">IF(ISERROR(INDEX(Jornadas[id],ROW()-5)),"",COUNTIFS(_Cortes!$C:$C,INDEX(Jornadas[id],ROW()-5),_Cortes!$B:$B,LOOKUP($D$4,_Barberos!$B:$B,_Barberos!$A:$A)))</f>
        <v/>
      </c>
      <c r="E487" s="21" t="str" cm="1">
        <f t="array" ref="E487">IF(ISERROR(INDEX(Jornadas[id],ROW()-5)),"",INT(SUMIFS(Cortes[importe],Cortes[id_jornada],INDEX(Jornadas[id],ROW()-5),Cortes[id_barbero],LOOKUP($D$4,Barberos[nombre],Barberos[id]))*(INDEX(Jornadas[comision_barberos],1)/100)))</f>
        <v/>
      </c>
      <c r="F487" s="21" t="str" cm="1">
        <f t="array" ref="F487">IF(ISERROR(INDEX(Jornadas[id],ROW()-5)),"",SUMIFS(Cortes[propina],Cortes[id_jornada],INDEX(Jornadas[id],ROW()-5),Cortes[id_barbero],LOOKUP($D$4,Barberos[nombre],Barberos[id])))</f>
        <v/>
      </c>
      <c r="G487" s="21" t="str" cm="1">
        <f t="array" ref="G487">IF(ISERROR(INDEX(Jornadas[id],ROW()-5)),"",SUMIFS(Adelantos[importe],Adelantos[id_jornada],INDEX(Jornadas[id],ROW()-5),Adelantos[id_barbero],LOOKUP($D$4,Barberos[nombre],Barberos[id])))</f>
        <v/>
      </c>
      <c r="H487" s="21" t="str" cm="1">
        <f t="array" ref="H487">IF(ISERROR(INDEX(Jornadas[id],ROW()-5)),"",E487+F487-G487)</f>
        <v/>
      </c>
      <c r="I487" s="2" t="str" cm="1">
        <f t="array" ref="I487">IF(ISERROR(INDEX(Jornadas[id],ROW()-5)),"",COUNTIFS(_Cortes!$C:$C,INDEX(Jornadas[id],ROW()-5),_Cortes!$B:$B,LOOKUP($I$4,_Barberos!$B:$B,_Barberos!$A:$A)))</f>
        <v/>
      </c>
      <c r="J487" s="21" t="str" cm="1">
        <f t="array" ref="J487">IF(ISERROR(INDEX(Jornadas[id],ROW()-5)),"",INT(SUMIFS(Cortes[importe],Cortes[id_jornada],INDEX(Jornadas[id],ROW()-5),Cortes[id_barbero],LOOKUP($I$4,Barberos[nombre],Barberos[id]))*(INDEX(Jornadas[comision_barberos],1)/100)))</f>
        <v/>
      </c>
      <c r="K487" s="21" t="str" cm="1">
        <f t="array" ref="K487">IF(ISERROR(INDEX(Jornadas[id],ROW()-5)),"",SUMIFS(Cortes[propina],Cortes[id_jornada],INDEX(Jornadas[id],ROW()-5),Cortes[id_barbero],LOOKUP($I$4,Barberos[nombre],Barberos[id])))</f>
        <v/>
      </c>
      <c r="L487" s="21" t="str" cm="1">
        <f t="array" ref="L487">IF(ISERROR(INDEX(Jornadas[id],ROW()-5)),"",SUMIFS(Adelantos[importe],Adelantos[id_jornada],INDEX(Jornadas[id],ROW()-5),Adelantos[id_barbero],LOOKUP($I$4,Barberos[nombre],Barberos[id])))</f>
        <v/>
      </c>
      <c r="M487" s="21" t="str" cm="1">
        <f t="array" ref="M487">IF(ISERROR(INDEX(Jornadas[id],ROW()-5)),"",J487+K487-L487)</f>
        <v/>
      </c>
      <c r="N487" s="2" t="str" cm="1">
        <f t="array" ref="N487">IF(ISERROR(INDEX(Jornadas[id],ROW()-5)),"",COUNTIFS(_Cortes!$C:$C,INDEX(Jornadas[id],ROW()-5),_Cortes!$B:$B,LOOKUP($N$4,_Barberos!$B:$B,_Barberos!$A:$A)))</f>
        <v/>
      </c>
      <c r="O487" s="21" t="str" cm="1">
        <f t="array" ref="O487">IF(ISERROR(INDEX(Jornadas[id],ROW()-5)),"",INT(SUMIFS(Cortes[importe],Cortes[id_jornada],INDEX(Jornadas[id],ROW()-5),Cortes[id_barbero],LOOKUP($N$4,Barberos[nombre],Barberos[id]))*(INDEX(Jornadas[comision_barberos],1)/100)))</f>
        <v/>
      </c>
      <c r="P487" s="21" t="str" cm="1">
        <f t="array" ref="P487">IF(ISERROR(INDEX(Jornadas[id],ROW()-5)),"",SUMIFS(Cortes[propina],Cortes[id_jornada],INDEX(Jornadas[id],ROW()-5),Cortes[id_barbero],LOOKUP($N$4,Barberos[nombre],Barberos[id])))</f>
        <v/>
      </c>
      <c r="Q487" s="21" t="str" cm="1">
        <f t="array" ref="Q487">IF(ISERROR(INDEX(Jornadas[id],ROW()-5)),"",SUMIFS(Adelantos[importe],Adelantos[id_jornada],INDEX(Jornadas[id],ROW()-5),Adelantos[id_barbero],LOOKUP($N$4,Barberos[nombre],Barberos[id])))</f>
        <v/>
      </c>
      <c r="R487" s="21" t="str" cm="1">
        <f t="array" ref="R487">IF(ISERROR(INDEX(Jornadas[id],ROW()-5)),"",O487+P487-Q487)</f>
        <v/>
      </c>
      <c r="S487" s="2" t="str" cm="1">
        <f t="array" ref="S487">IF(ISERROR(INDEX(Jornadas[id],ROW()-5)),"",COUNTIFS(_Cortes!$C:$C,INDEX(Jornadas[id],ROW()-5),_Cortes!$B:$B,LOOKUP($S$4,_Barberos!$B:$B,_Barberos!$A:$A)))</f>
        <v/>
      </c>
      <c r="T487" s="21" t="str" cm="1">
        <f t="array" ref="T487">IF(ISERROR(INDEX(Jornadas[id],ROW()-5)),"",INT(SUMIFS(Cortes[importe],Cortes[id_jornada],INDEX(Jornadas[id],ROW()-5),Cortes[id_barbero],LOOKUP($S$4,Barberos[nombre],Barberos[id]))*(INDEX(Jornadas[comision_barberos],1)/100)))</f>
        <v/>
      </c>
      <c r="U487" s="21" t="str" cm="1">
        <f t="array" ref="U487">IF(ISERROR(INDEX(Jornadas[id],ROW()-5)),"",SUMIFS(Cortes[propina],Cortes[id_jornada],INDEX(Jornadas[id],ROW()-5),Cortes[id_barbero],LOOKUP($S$4,Barberos[nombre],Barberos[id])))</f>
        <v/>
      </c>
      <c r="V487" s="21" t="str" cm="1">
        <f t="array" ref="V487">IF(ISERROR(INDEX(Jornadas[id],ROW()-5)),"",SUMIFS(Adelantos[importe],Adelantos[id_jornada],INDEX(Jornadas[id],ROW()-5),Adelantos[id_barbero],LOOKUP($S$4,Barberos[nombre],Barberos[id])))</f>
        <v/>
      </c>
      <c r="W487" s="21" t="str" cm="1">
        <f t="array" ref="W487">IF(ISERROR(INDEX(Jornadas[id],ROW()-5)),"",T487+U487-V487)</f>
        <v/>
      </c>
      <c r="X487" s="2" t="str" cm="1">
        <f t="array" ref="X487">IF(ISERROR(INDEX(Jornadas[id],ROW()-5)),"",COUNTIFS(_Cortes!$C:$C,INDEX(Jornadas[id],ROW()-5),_Cortes!$B:$B,LOOKUP($X$4,_Barberos!$B:$B,_Barberos!$A:$A)))</f>
        <v/>
      </c>
      <c r="Y487" s="21" t="str" cm="1">
        <f t="array" ref="Y487">IF(ISERROR(INDEX(Jornadas[id],ROW()-5)),"",INT(SUMIFS(Cortes[importe],Cortes[id_jornada],INDEX(Jornadas[id],ROW()-5),Cortes[id_barbero],LOOKUP($X$4,Barberos[nombre],Barberos[id]))*(INDEX(Jornadas[comision_barberos],1)/100)))</f>
        <v/>
      </c>
      <c r="Z487" s="21" t="str" cm="1">
        <f t="array" ref="Z487">IF(ISERROR(INDEX(Jornadas[id],ROW()-5)),"",SUMIFS(Cortes[propina],Cortes[id_jornada],INDEX(Jornadas[id],ROW()-5),Cortes[id_barbero],LOOKUP($X$4,Barberos[nombre],Barberos[id])))</f>
        <v/>
      </c>
      <c r="AA487" s="21" t="str" cm="1">
        <f t="array" ref="AA487">IF(ISERROR(INDEX(Jornadas[id],ROW()-5)),"",SUMIFS(Adelantos[importe],Adelantos[id_jornada],INDEX(Jornadas[id],ROW()-5),Adelantos[id_barbero],LOOKUP($X$4,Barberos[nombre],Barberos[id])))</f>
        <v/>
      </c>
      <c r="AB487" s="21" t="str" cm="1">
        <f t="array" ref="AB487">IF(ISERROR(INDEX(Jornadas[id],ROW()-5)),"",Y487+Z487-AA487)</f>
        <v/>
      </c>
      <c r="AC487" s="2" t="str" cm="1">
        <f t="array" ref="AC487">IF(ISERROR(INDEX(Jornadas[id],ROW()-5)),"",COUNTIFS(_Cortes!$C:$C,INDEX(Jornadas[id],ROW()-5),_Cortes!$B:$B,LOOKUP($AC$4,_Barberos!$B:$B,_Barberos!$A:$A)))</f>
        <v/>
      </c>
      <c r="AD487" s="21" t="str" cm="1">
        <f t="array" ref="AD487">IF(ISERROR(INDEX(Jornadas[id],ROW()-5)),"",INT(SUMIFS(Cortes[importe],Cortes[id_jornada],INDEX(Jornadas[id],ROW()-5),Cortes[id_barbero],LOOKUP($AC$4,Barberos[nombre],Barberos[id]))*(INDEX(Jornadas[comision_barberos],1)/100)))</f>
        <v/>
      </c>
      <c r="AE487" s="21" t="str" cm="1">
        <f t="array" ref="AE487">IF(ISERROR(INDEX(Jornadas[id],ROW()-5)),"",SUMIFS(Cortes[propina],Cortes[id_jornada],INDEX(Jornadas[id],ROW()-5),Cortes[id_barbero],LOOKUP($AC$4,Barberos[nombre],Barberos[id])))</f>
        <v/>
      </c>
      <c r="AF487" s="21" t="str" cm="1">
        <f t="array" ref="AF487">IF(ISERROR(INDEX(Jornadas[id],ROW()-5)),"",SUMIFS(Adelantos[importe],Adelantos[id_jornada],INDEX(Jornadas[id],ROW()-5),Adelantos[id_barbero],LOOKUP($AC$4,Barberos[nombre],Barberos[id])))</f>
        <v/>
      </c>
      <c r="AG487" s="21" t="str" cm="1">
        <f t="array" ref="AG487">IF(ISERROR(INDEX(Jornadas[id],ROW()-5)),"",AD487+AE487-AF487)</f>
        <v/>
      </c>
      <c r="AH487" s="2" t="str" cm="1">
        <f t="array" ref="AH487">IF(ISERROR(INDEX(Jornadas[id],ROW()-5)),"",COUNTIFS(_Cortes!$C:$C,INDEX(Jornadas[id],ROW()-5),_Cortes!$B:$B,LOOKUP($AH$4,_Barberos!$B:$B,_Barberos!$A:$A)))</f>
        <v/>
      </c>
      <c r="AI487" s="21" t="str" cm="1">
        <f t="array" ref="AI487">IF(ISERROR(INDEX(Jornadas[id],ROW()-5)),"",INT(SUMIFS(Cortes[importe],Cortes[id_jornada],INDEX(Jornadas[id],ROW()-5),Cortes[id_barbero],LOOKUP($AH$4,Barberos[nombre],Barberos[id]))*(INDEX(Jornadas[comision_barberos],1)/100)))</f>
        <v/>
      </c>
      <c r="AJ487" s="21" t="str" cm="1">
        <f t="array" ref="AJ487">IF(ISERROR(INDEX(Jornadas[id],ROW()-5)),"",SUMIFS(Cortes[propina],Cortes[id_jornada],INDEX(Jornadas[id],ROW()-5),Cortes[id_barbero],LOOKUP($AH$4,Barberos[nombre],Barberos[id])))</f>
        <v/>
      </c>
      <c r="AK487" s="21" t="str" cm="1">
        <f t="array" ref="AK487">IF(ISERROR(INDEX(Jornadas[id],ROW()-5)),"",SUMIFS(Adelantos[importe],Adelantos[id_jornada],INDEX(Jornadas[id],ROW()-5),Adelantos[id_barbero],LOOKUP($AH$4,Barberos[nombre],Barberos[id])))</f>
        <v/>
      </c>
      <c r="AL487" s="21" t="str" cm="1">
        <f t="array" ref="AL487">IF(ISERROR(INDEX(Jornadas[id],ROW()-5)),"",AI487+AJ487-AK487)</f>
        <v/>
      </c>
      <c r="AM487" s="2" t="str" cm="1">
        <f t="array" ref="AM487">IF(ISERROR(INDEX(Jornadas[id],ROW()-5)),"",COUNTIFS(_Cortes!$C:$C,INDEX(Jornadas[id],ROW()-5),_Cortes!$B:$B,LOOKUP($AM$4,_Barberos!$B:$B,_Barberos!$A:$A)))</f>
        <v/>
      </c>
      <c r="AN487" s="21" t="str" cm="1">
        <f t="array" ref="AN487">IF(ISERROR(INDEX(Jornadas[id],ROW()-5)),"",INT(SUMIFS(Cortes[importe],Cortes[id_jornada],INDEX(Jornadas[id],ROW()-5),Cortes[id_barbero],LOOKUP($AM$4,Barberos[nombre],Barberos[id]))*(INDEX(Jornadas[comision_barberos],1)/100)))</f>
        <v/>
      </c>
      <c r="AO487" s="21" t="str" cm="1">
        <f t="array" ref="AO487">IF(ISERROR(INDEX(Jornadas[id],ROW()-5)),"",SUMIFS(Cortes[propina],Cortes[id_jornada],INDEX(Jornadas[id],ROW()-5),Cortes[id_barbero],LOOKUP($AM$4,Barberos[nombre],Barberos[id])))</f>
        <v/>
      </c>
      <c r="AP487" s="21" t="str" cm="1">
        <f t="array" ref="AP487">IF(ISERROR(INDEX(Jornadas[id],ROW()-5)),"",SUMIFS(Adelantos[importe],Adelantos[id_jornada],INDEX(Jornadas[id],ROW()-5),Adelantos[id_barbero],LOOKUP($AM$4,Barberos[nombre],Barberos[id])))</f>
        <v/>
      </c>
      <c r="AQ487" s="21" t="str" cm="1">
        <f t="array" ref="AQ487">IF(ISERROR(INDEX(Jornadas[id],ROW()-5)),"",AN487+AO487-AP487)</f>
        <v/>
      </c>
      <c r="AR487" s="2" t="str" cm="1">
        <f t="array" ref="AR487">IF(ISERROR(INDEX(Jornadas[id],ROW()-5)),"",COUNTIFS(_Cortes!$C:$C,INDEX(Jornadas[id],ROW()-5),_Cortes!$B:$B,LOOKUP($AR$4,_Barberos!$B:$B,_Barberos!$A:$A)))</f>
        <v/>
      </c>
      <c r="AS487" s="21" t="str" cm="1">
        <f t="array" ref="AS487">IF(ISERROR(INDEX(Jornadas[id],ROW()-5)),"",INT(SUMIFS(Cortes[importe],Cortes[id_jornada],INDEX(Jornadas[id],ROW()-5),Cortes[id_barbero],LOOKUP($AR$4,Barberos[nombre],Barberos[id]))*(INDEX(Jornadas[comision_barberos],1)/100)))</f>
        <v/>
      </c>
      <c r="AT487" s="21" t="str" cm="1">
        <f t="array" ref="AT487">IF(ISERROR(INDEX(Jornadas[id],ROW()-5)),"",SUMIFS(Cortes[propina],Cortes[id_jornada],INDEX(Jornadas[id],ROW()-5),Cortes[id_barbero],LOOKUP($AR$4,Barberos[nombre],Barberos[id])))</f>
        <v/>
      </c>
      <c r="AU487" s="21" t="str" cm="1">
        <f t="array" ref="AU487">IF(ISERROR(INDEX(Jornadas[id],ROW()-5)),"",SUMIFS(Adelantos[importe],Adelantos[id_jornada],INDEX(Jornadas[id],ROW()-5),Adelantos[id_barbero],LOOKUP($AR$4,Barberos[nombre],Barberos[id])))</f>
        <v/>
      </c>
      <c r="AV487" s="21" t="str" cm="1">
        <f t="array" ref="AV487">IF(ISERROR(INDEX(Jornadas[id],ROW()-5)),"",AS487+AT487-AU487)</f>
        <v/>
      </c>
    </row>
    <row r="488" spans="1:48" ht="15" hidden="1" customHeight="1" x14ac:dyDescent="0.3">
      <c r="A488" s="53" t="str">
        <f t="shared" si="7"/>
        <v/>
      </c>
      <c r="B488" s="54"/>
      <c r="C488" s="38" t="str" cm="1">
        <f t="array" ref="C488">IF(ISERROR(INDEX(Jornadas[id],ROW()-5)),"",INDEX(Jornadas[fecha],ROW()-5))</f>
        <v/>
      </c>
      <c r="D488" s="1" t="str" cm="1">
        <f t="array" ref="D488">IF(ISERROR(INDEX(Jornadas[id],ROW()-5)),"",COUNTIFS(_Cortes!$C:$C,INDEX(Jornadas[id],ROW()-5),_Cortes!$B:$B,LOOKUP($D$4,_Barberos!$B:$B,_Barberos!$A:$A)))</f>
        <v/>
      </c>
      <c r="E488" s="20" t="str" cm="1">
        <f t="array" ref="E488">IF(ISERROR(INDEX(Jornadas[id],ROW()-5)),"",INT(SUMIFS(Cortes[importe],Cortes[id_jornada],INDEX(Jornadas[id],ROW()-5),Cortes[id_barbero],LOOKUP($D$4,Barberos[nombre],Barberos[id]))*(INDEX(Jornadas[comision_barberos],1)/100)))</f>
        <v/>
      </c>
      <c r="F488" s="20" t="str" cm="1">
        <f t="array" ref="F488">IF(ISERROR(INDEX(Jornadas[id],ROW()-5)),"",SUMIFS(Cortes[propina],Cortes[id_jornada],INDEX(Jornadas[id],ROW()-5),Cortes[id_barbero],LOOKUP($D$4,Barberos[nombre],Barberos[id])))</f>
        <v/>
      </c>
      <c r="G488" s="20" t="str" cm="1">
        <f t="array" ref="G488">IF(ISERROR(INDEX(Jornadas[id],ROW()-5)),"",SUMIFS(Adelantos[importe],Adelantos[id_jornada],INDEX(Jornadas[id],ROW()-5),Adelantos[id_barbero],LOOKUP($D$4,Barberos[nombre],Barberos[id])))</f>
        <v/>
      </c>
      <c r="H488" s="20" t="str" cm="1">
        <f t="array" ref="H488">IF(ISERROR(INDEX(Jornadas[id],ROW()-5)),"",E488+F488-G488)</f>
        <v/>
      </c>
      <c r="I488" s="1" t="str" cm="1">
        <f t="array" ref="I488">IF(ISERROR(INDEX(Jornadas[id],ROW()-5)),"",COUNTIFS(_Cortes!$C:$C,INDEX(Jornadas[id],ROW()-5),_Cortes!$B:$B,LOOKUP($I$4,_Barberos!$B:$B,_Barberos!$A:$A)))</f>
        <v/>
      </c>
      <c r="J488" s="20" t="str" cm="1">
        <f t="array" ref="J488">IF(ISERROR(INDEX(Jornadas[id],ROW()-5)),"",INT(SUMIFS(Cortes[importe],Cortes[id_jornada],INDEX(Jornadas[id],ROW()-5),Cortes[id_barbero],LOOKUP($I$4,Barberos[nombre],Barberos[id]))*(INDEX(Jornadas[comision_barberos],1)/100)))</f>
        <v/>
      </c>
      <c r="K488" s="20" t="str" cm="1">
        <f t="array" ref="K488">IF(ISERROR(INDEX(Jornadas[id],ROW()-5)),"",SUMIFS(Cortes[propina],Cortes[id_jornada],INDEX(Jornadas[id],ROW()-5),Cortes[id_barbero],LOOKUP($I$4,Barberos[nombre],Barberos[id])))</f>
        <v/>
      </c>
      <c r="L488" s="20" t="str" cm="1">
        <f t="array" ref="L488">IF(ISERROR(INDEX(Jornadas[id],ROW()-5)),"",SUMIFS(Adelantos[importe],Adelantos[id_jornada],INDEX(Jornadas[id],ROW()-5),Adelantos[id_barbero],LOOKUP($I$4,Barberos[nombre],Barberos[id])))</f>
        <v/>
      </c>
      <c r="M488" s="20" t="str" cm="1">
        <f t="array" ref="M488">IF(ISERROR(INDEX(Jornadas[id],ROW()-5)),"",J488+K488-L488)</f>
        <v/>
      </c>
      <c r="N488" s="1" t="str" cm="1">
        <f t="array" ref="N488">IF(ISERROR(INDEX(Jornadas[id],ROW()-5)),"",COUNTIFS(_Cortes!$C:$C,INDEX(Jornadas[id],ROW()-5),_Cortes!$B:$B,LOOKUP($N$4,_Barberos!$B:$B,_Barberos!$A:$A)))</f>
        <v/>
      </c>
      <c r="O488" s="20" t="str" cm="1">
        <f t="array" ref="O488">IF(ISERROR(INDEX(Jornadas[id],ROW()-5)),"",INT(SUMIFS(Cortes[importe],Cortes[id_jornada],INDEX(Jornadas[id],ROW()-5),Cortes[id_barbero],LOOKUP($N$4,Barberos[nombre],Barberos[id]))*(INDEX(Jornadas[comision_barberos],1)/100)))</f>
        <v/>
      </c>
      <c r="P488" s="20" t="str" cm="1">
        <f t="array" ref="P488">IF(ISERROR(INDEX(Jornadas[id],ROW()-5)),"",SUMIFS(Cortes[propina],Cortes[id_jornada],INDEX(Jornadas[id],ROW()-5),Cortes[id_barbero],LOOKUP($N$4,Barberos[nombre],Barberos[id])))</f>
        <v/>
      </c>
      <c r="Q488" s="20" t="str" cm="1">
        <f t="array" ref="Q488">IF(ISERROR(INDEX(Jornadas[id],ROW()-5)),"",SUMIFS(Adelantos[importe],Adelantos[id_jornada],INDEX(Jornadas[id],ROW()-5),Adelantos[id_barbero],LOOKUP($N$4,Barberos[nombre],Barberos[id])))</f>
        <v/>
      </c>
      <c r="R488" s="20" t="str" cm="1">
        <f t="array" ref="R488">IF(ISERROR(INDEX(Jornadas[id],ROW()-5)),"",O488+P488-Q488)</f>
        <v/>
      </c>
      <c r="S488" s="1" t="str" cm="1">
        <f t="array" ref="S488">IF(ISERROR(INDEX(Jornadas[id],ROW()-5)),"",COUNTIFS(_Cortes!$C:$C,INDEX(Jornadas[id],ROW()-5),_Cortes!$B:$B,LOOKUP($S$4,_Barberos!$B:$B,_Barberos!$A:$A)))</f>
        <v/>
      </c>
      <c r="T488" s="20" t="str" cm="1">
        <f t="array" ref="T488">IF(ISERROR(INDEX(Jornadas[id],ROW()-5)),"",INT(SUMIFS(Cortes[importe],Cortes[id_jornada],INDEX(Jornadas[id],ROW()-5),Cortes[id_barbero],LOOKUP($S$4,Barberos[nombre],Barberos[id]))*(INDEX(Jornadas[comision_barberos],1)/100)))</f>
        <v/>
      </c>
      <c r="U488" s="20" t="str" cm="1">
        <f t="array" ref="U488">IF(ISERROR(INDEX(Jornadas[id],ROW()-5)),"",SUMIFS(Cortes[propina],Cortes[id_jornada],INDEX(Jornadas[id],ROW()-5),Cortes[id_barbero],LOOKUP($S$4,Barberos[nombre],Barberos[id])))</f>
        <v/>
      </c>
      <c r="V488" s="20" t="str" cm="1">
        <f t="array" ref="V488">IF(ISERROR(INDEX(Jornadas[id],ROW()-5)),"",SUMIFS(Adelantos[importe],Adelantos[id_jornada],INDEX(Jornadas[id],ROW()-5),Adelantos[id_barbero],LOOKUP($S$4,Barberos[nombre],Barberos[id])))</f>
        <v/>
      </c>
      <c r="W488" s="20" t="str" cm="1">
        <f t="array" ref="W488">IF(ISERROR(INDEX(Jornadas[id],ROW()-5)),"",T488+U488-V488)</f>
        <v/>
      </c>
      <c r="X488" s="1" t="str" cm="1">
        <f t="array" ref="X488">IF(ISERROR(INDEX(Jornadas[id],ROW()-5)),"",COUNTIFS(_Cortes!$C:$C,INDEX(Jornadas[id],ROW()-5),_Cortes!$B:$B,LOOKUP($X$4,_Barberos!$B:$B,_Barberos!$A:$A)))</f>
        <v/>
      </c>
      <c r="Y488" s="20" t="str" cm="1">
        <f t="array" ref="Y488">IF(ISERROR(INDEX(Jornadas[id],ROW()-5)),"",INT(SUMIFS(Cortes[importe],Cortes[id_jornada],INDEX(Jornadas[id],ROW()-5),Cortes[id_barbero],LOOKUP($X$4,Barberos[nombre],Barberos[id]))*(INDEX(Jornadas[comision_barberos],1)/100)))</f>
        <v/>
      </c>
      <c r="Z488" s="20" t="str" cm="1">
        <f t="array" ref="Z488">IF(ISERROR(INDEX(Jornadas[id],ROW()-5)),"",SUMIFS(Cortes[propina],Cortes[id_jornada],INDEX(Jornadas[id],ROW()-5),Cortes[id_barbero],LOOKUP($X$4,Barberos[nombre],Barberos[id])))</f>
        <v/>
      </c>
      <c r="AA488" s="20" t="str" cm="1">
        <f t="array" ref="AA488">IF(ISERROR(INDEX(Jornadas[id],ROW()-5)),"",SUMIFS(Adelantos[importe],Adelantos[id_jornada],INDEX(Jornadas[id],ROW()-5),Adelantos[id_barbero],LOOKUP($X$4,Barberos[nombre],Barberos[id])))</f>
        <v/>
      </c>
      <c r="AB488" s="20" t="str" cm="1">
        <f t="array" ref="AB488">IF(ISERROR(INDEX(Jornadas[id],ROW()-5)),"",Y488+Z488-AA488)</f>
        <v/>
      </c>
      <c r="AC488" s="1" t="str" cm="1">
        <f t="array" ref="AC488">IF(ISERROR(INDEX(Jornadas[id],ROW()-5)),"",COUNTIFS(_Cortes!$C:$C,INDEX(Jornadas[id],ROW()-5),_Cortes!$B:$B,LOOKUP($AC$4,_Barberos!$B:$B,_Barberos!$A:$A)))</f>
        <v/>
      </c>
      <c r="AD488" s="20" t="str" cm="1">
        <f t="array" ref="AD488">IF(ISERROR(INDEX(Jornadas[id],ROW()-5)),"",INT(SUMIFS(Cortes[importe],Cortes[id_jornada],INDEX(Jornadas[id],ROW()-5),Cortes[id_barbero],LOOKUP($AC$4,Barberos[nombre],Barberos[id]))*(INDEX(Jornadas[comision_barberos],1)/100)))</f>
        <v/>
      </c>
      <c r="AE488" s="20" t="str" cm="1">
        <f t="array" ref="AE488">IF(ISERROR(INDEX(Jornadas[id],ROW()-5)),"",SUMIFS(Cortes[propina],Cortes[id_jornada],INDEX(Jornadas[id],ROW()-5),Cortes[id_barbero],LOOKUP($AC$4,Barberos[nombre],Barberos[id])))</f>
        <v/>
      </c>
      <c r="AF488" s="20" t="str" cm="1">
        <f t="array" ref="AF488">IF(ISERROR(INDEX(Jornadas[id],ROW()-5)),"",SUMIFS(Adelantos[importe],Adelantos[id_jornada],INDEX(Jornadas[id],ROW()-5),Adelantos[id_barbero],LOOKUP($AC$4,Barberos[nombre],Barberos[id])))</f>
        <v/>
      </c>
      <c r="AG488" s="20" t="str" cm="1">
        <f t="array" ref="AG488">IF(ISERROR(INDEX(Jornadas[id],ROW()-5)),"",AD488+AE488-AF488)</f>
        <v/>
      </c>
      <c r="AH488" s="1" t="str" cm="1">
        <f t="array" ref="AH488">IF(ISERROR(INDEX(Jornadas[id],ROW()-5)),"",COUNTIFS(_Cortes!$C:$C,INDEX(Jornadas[id],ROW()-5),_Cortes!$B:$B,LOOKUP($AH$4,_Barberos!$B:$B,_Barberos!$A:$A)))</f>
        <v/>
      </c>
      <c r="AI488" s="20" t="str" cm="1">
        <f t="array" ref="AI488">IF(ISERROR(INDEX(Jornadas[id],ROW()-5)),"",INT(SUMIFS(Cortes[importe],Cortes[id_jornada],INDEX(Jornadas[id],ROW()-5),Cortes[id_barbero],LOOKUP($AH$4,Barberos[nombre],Barberos[id]))*(INDEX(Jornadas[comision_barberos],1)/100)))</f>
        <v/>
      </c>
      <c r="AJ488" s="20" t="str" cm="1">
        <f t="array" ref="AJ488">IF(ISERROR(INDEX(Jornadas[id],ROW()-5)),"",SUMIFS(Cortes[propina],Cortes[id_jornada],INDEX(Jornadas[id],ROW()-5),Cortes[id_barbero],LOOKUP($AH$4,Barberos[nombre],Barberos[id])))</f>
        <v/>
      </c>
      <c r="AK488" s="20" t="str" cm="1">
        <f t="array" ref="AK488">IF(ISERROR(INDEX(Jornadas[id],ROW()-5)),"",SUMIFS(Adelantos[importe],Adelantos[id_jornada],INDEX(Jornadas[id],ROW()-5),Adelantos[id_barbero],LOOKUP($AH$4,Barberos[nombre],Barberos[id])))</f>
        <v/>
      </c>
      <c r="AL488" s="20" t="str" cm="1">
        <f t="array" ref="AL488">IF(ISERROR(INDEX(Jornadas[id],ROW()-5)),"",AI488+AJ488-AK488)</f>
        <v/>
      </c>
      <c r="AM488" s="1" t="str" cm="1">
        <f t="array" ref="AM488">IF(ISERROR(INDEX(Jornadas[id],ROW()-5)),"",COUNTIFS(_Cortes!$C:$C,INDEX(Jornadas[id],ROW()-5),_Cortes!$B:$B,LOOKUP($AM$4,_Barberos!$B:$B,_Barberos!$A:$A)))</f>
        <v/>
      </c>
      <c r="AN488" s="20" t="str" cm="1">
        <f t="array" ref="AN488">IF(ISERROR(INDEX(Jornadas[id],ROW()-5)),"",INT(SUMIFS(Cortes[importe],Cortes[id_jornada],INDEX(Jornadas[id],ROW()-5),Cortes[id_barbero],LOOKUP($AM$4,Barberos[nombre],Barberos[id]))*(INDEX(Jornadas[comision_barberos],1)/100)))</f>
        <v/>
      </c>
      <c r="AO488" s="20" t="str" cm="1">
        <f t="array" ref="AO488">IF(ISERROR(INDEX(Jornadas[id],ROW()-5)),"",SUMIFS(Cortes[propina],Cortes[id_jornada],INDEX(Jornadas[id],ROW()-5),Cortes[id_barbero],LOOKUP($AM$4,Barberos[nombre],Barberos[id])))</f>
        <v/>
      </c>
      <c r="AP488" s="20" t="str" cm="1">
        <f t="array" ref="AP488">IF(ISERROR(INDEX(Jornadas[id],ROW()-5)),"",SUMIFS(Adelantos[importe],Adelantos[id_jornada],INDEX(Jornadas[id],ROW()-5),Adelantos[id_barbero],LOOKUP($AM$4,Barberos[nombre],Barberos[id])))</f>
        <v/>
      </c>
      <c r="AQ488" s="20" t="str" cm="1">
        <f t="array" ref="AQ488">IF(ISERROR(INDEX(Jornadas[id],ROW()-5)),"",AN488+AO488-AP488)</f>
        <v/>
      </c>
      <c r="AR488" s="1" t="str" cm="1">
        <f t="array" ref="AR488">IF(ISERROR(INDEX(Jornadas[id],ROW()-5)),"",COUNTIFS(_Cortes!$C:$C,INDEX(Jornadas[id],ROW()-5),_Cortes!$B:$B,LOOKUP($AR$4,_Barberos!$B:$B,_Barberos!$A:$A)))</f>
        <v/>
      </c>
      <c r="AS488" s="20" t="str" cm="1">
        <f t="array" ref="AS488">IF(ISERROR(INDEX(Jornadas[id],ROW()-5)),"",INT(SUMIFS(Cortes[importe],Cortes[id_jornada],INDEX(Jornadas[id],ROW()-5),Cortes[id_barbero],LOOKUP($AR$4,Barberos[nombre],Barberos[id]))*(INDEX(Jornadas[comision_barberos],1)/100)))</f>
        <v/>
      </c>
      <c r="AT488" s="20" t="str" cm="1">
        <f t="array" ref="AT488">IF(ISERROR(INDEX(Jornadas[id],ROW()-5)),"",SUMIFS(Cortes[propina],Cortes[id_jornada],INDEX(Jornadas[id],ROW()-5),Cortes[id_barbero],LOOKUP($AR$4,Barberos[nombre],Barberos[id])))</f>
        <v/>
      </c>
      <c r="AU488" s="20" t="str" cm="1">
        <f t="array" ref="AU488">IF(ISERROR(INDEX(Jornadas[id],ROW()-5)),"",SUMIFS(Adelantos[importe],Adelantos[id_jornada],INDEX(Jornadas[id],ROW()-5),Adelantos[id_barbero],LOOKUP($AR$4,Barberos[nombre],Barberos[id])))</f>
        <v/>
      </c>
      <c r="AV488" s="20" t="str" cm="1">
        <f t="array" ref="AV488">IF(ISERROR(INDEX(Jornadas[id],ROW()-5)),"",AS488+AT488-AU488)</f>
        <v/>
      </c>
    </row>
    <row r="489" spans="1:48" ht="15" hidden="1" customHeight="1" x14ac:dyDescent="0.3">
      <c r="A489" s="51" t="str">
        <f t="shared" si="7"/>
        <v/>
      </c>
      <c r="B489" s="52"/>
      <c r="C489" s="36" t="str" cm="1">
        <f t="array" ref="C489">IF(ISERROR(INDEX(Jornadas[id],ROW()-5)),"",INDEX(Jornadas[fecha],ROW()-5))</f>
        <v/>
      </c>
      <c r="D489" s="2" t="str" cm="1">
        <f t="array" ref="D489">IF(ISERROR(INDEX(Jornadas[id],ROW()-5)),"",COUNTIFS(_Cortes!$C:$C,INDEX(Jornadas[id],ROW()-5),_Cortes!$B:$B,LOOKUP($D$4,_Barberos!$B:$B,_Barberos!$A:$A)))</f>
        <v/>
      </c>
      <c r="E489" s="21" t="str" cm="1">
        <f t="array" ref="E489">IF(ISERROR(INDEX(Jornadas[id],ROW()-5)),"",INT(SUMIFS(Cortes[importe],Cortes[id_jornada],INDEX(Jornadas[id],ROW()-5),Cortes[id_barbero],LOOKUP($D$4,Barberos[nombre],Barberos[id]))*(INDEX(Jornadas[comision_barberos],1)/100)))</f>
        <v/>
      </c>
      <c r="F489" s="21" t="str" cm="1">
        <f t="array" ref="F489">IF(ISERROR(INDEX(Jornadas[id],ROW()-5)),"",SUMIFS(Cortes[propina],Cortes[id_jornada],INDEX(Jornadas[id],ROW()-5),Cortes[id_barbero],LOOKUP($D$4,Barberos[nombre],Barberos[id])))</f>
        <v/>
      </c>
      <c r="G489" s="21" t="str" cm="1">
        <f t="array" ref="G489">IF(ISERROR(INDEX(Jornadas[id],ROW()-5)),"",SUMIFS(Adelantos[importe],Adelantos[id_jornada],INDEX(Jornadas[id],ROW()-5),Adelantos[id_barbero],LOOKUP($D$4,Barberos[nombre],Barberos[id])))</f>
        <v/>
      </c>
      <c r="H489" s="21" t="str" cm="1">
        <f t="array" ref="H489">IF(ISERROR(INDEX(Jornadas[id],ROW()-5)),"",E489+F489-G489)</f>
        <v/>
      </c>
      <c r="I489" s="2" t="str" cm="1">
        <f t="array" ref="I489">IF(ISERROR(INDEX(Jornadas[id],ROW()-5)),"",COUNTIFS(_Cortes!$C:$C,INDEX(Jornadas[id],ROW()-5),_Cortes!$B:$B,LOOKUP($I$4,_Barberos!$B:$B,_Barberos!$A:$A)))</f>
        <v/>
      </c>
      <c r="J489" s="21" t="str" cm="1">
        <f t="array" ref="J489">IF(ISERROR(INDEX(Jornadas[id],ROW()-5)),"",INT(SUMIFS(Cortes[importe],Cortes[id_jornada],INDEX(Jornadas[id],ROW()-5),Cortes[id_barbero],LOOKUP($I$4,Barberos[nombre],Barberos[id]))*(INDEX(Jornadas[comision_barberos],1)/100)))</f>
        <v/>
      </c>
      <c r="K489" s="21" t="str" cm="1">
        <f t="array" ref="K489">IF(ISERROR(INDEX(Jornadas[id],ROW()-5)),"",SUMIFS(Cortes[propina],Cortes[id_jornada],INDEX(Jornadas[id],ROW()-5),Cortes[id_barbero],LOOKUP($I$4,Barberos[nombre],Barberos[id])))</f>
        <v/>
      </c>
      <c r="L489" s="21" t="str" cm="1">
        <f t="array" ref="L489">IF(ISERROR(INDEX(Jornadas[id],ROW()-5)),"",SUMIFS(Adelantos[importe],Adelantos[id_jornada],INDEX(Jornadas[id],ROW()-5),Adelantos[id_barbero],LOOKUP($I$4,Barberos[nombre],Barberos[id])))</f>
        <v/>
      </c>
      <c r="M489" s="21" t="str" cm="1">
        <f t="array" ref="M489">IF(ISERROR(INDEX(Jornadas[id],ROW()-5)),"",J489+K489-L489)</f>
        <v/>
      </c>
      <c r="N489" s="2" t="str" cm="1">
        <f t="array" ref="N489">IF(ISERROR(INDEX(Jornadas[id],ROW()-5)),"",COUNTIFS(_Cortes!$C:$C,INDEX(Jornadas[id],ROW()-5),_Cortes!$B:$B,LOOKUP($N$4,_Barberos!$B:$B,_Barberos!$A:$A)))</f>
        <v/>
      </c>
      <c r="O489" s="21" t="str" cm="1">
        <f t="array" ref="O489">IF(ISERROR(INDEX(Jornadas[id],ROW()-5)),"",INT(SUMIFS(Cortes[importe],Cortes[id_jornada],INDEX(Jornadas[id],ROW()-5),Cortes[id_barbero],LOOKUP($N$4,Barberos[nombre],Barberos[id]))*(INDEX(Jornadas[comision_barberos],1)/100)))</f>
        <v/>
      </c>
      <c r="P489" s="21" t="str" cm="1">
        <f t="array" ref="P489">IF(ISERROR(INDEX(Jornadas[id],ROW()-5)),"",SUMIFS(Cortes[propina],Cortes[id_jornada],INDEX(Jornadas[id],ROW()-5),Cortes[id_barbero],LOOKUP($N$4,Barberos[nombre],Barberos[id])))</f>
        <v/>
      </c>
      <c r="Q489" s="21" t="str" cm="1">
        <f t="array" ref="Q489">IF(ISERROR(INDEX(Jornadas[id],ROW()-5)),"",SUMIFS(Adelantos[importe],Adelantos[id_jornada],INDEX(Jornadas[id],ROW()-5),Adelantos[id_barbero],LOOKUP($N$4,Barberos[nombre],Barberos[id])))</f>
        <v/>
      </c>
      <c r="R489" s="21" t="str" cm="1">
        <f t="array" ref="R489">IF(ISERROR(INDEX(Jornadas[id],ROW()-5)),"",O489+P489-Q489)</f>
        <v/>
      </c>
      <c r="S489" s="2" t="str" cm="1">
        <f t="array" ref="S489">IF(ISERROR(INDEX(Jornadas[id],ROW()-5)),"",COUNTIFS(_Cortes!$C:$C,INDEX(Jornadas[id],ROW()-5),_Cortes!$B:$B,LOOKUP($S$4,_Barberos!$B:$B,_Barberos!$A:$A)))</f>
        <v/>
      </c>
      <c r="T489" s="21" t="str" cm="1">
        <f t="array" ref="T489">IF(ISERROR(INDEX(Jornadas[id],ROW()-5)),"",INT(SUMIFS(Cortes[importe],Cortes[id_jornada],INDEX(Jornadas[id],ROW()-5),Cortes[id_barbero],LOOKUP($S$4,Barberos[nombre],Barberos[id]))*(INDEX(Jornadas[comision_barberos],1)/100)))</f>
        <v/>
      </c>
      <c r="U489" s="21" t="str" cm="1">
        <f t="array" ref="U489">IF(ISERROR(INDEX(Jornadas[id],ROW()-5)),"",SUMIFS(Cortes[propina],Cortes[id_jornada],INDEX(Jornadas[id],ROW()-5),Cortes[id_barbero],LOOKUP($S$4,Barberos[nombre],Barberos[id])))</f>
        <v/>
      </c>
      <c r="V489" s="21" t="str" cm="1">
        <f t="array" ref="V489">IF(ISERROR(INDEX(Jornadas[id],ROW()-5)),"",SUMIFS(Adelantos[importe],Adelantos[id_jornada],INDEX(Jornadas[id],ROW()-5),Adelantos[id_barbero],LOOKUP($S$4,Barberos[nombre],Barberos[id])))</f>
        <v/>
      </c>
      <c r="W489" s="21" t="str" cm="1">
        <f t="array" ref="W489">IF(ISERROR(INDEX(Jornadas[id],ROW()-5)),"",T489+U489-V489)</f>
        <v/>
      </c>
      <c r="X489" s="2" t="str" cm="1">
        <f t="array" ref="X489">IF(ISERROR(INDEX(Jornadas[id],ROW()-5)),"",COUNTIFS(_Cortes!$C:$C,INDEX(Jornadas[id],ROW()-5),_Cortes!$B:$B,LOOKUP($X$4,_Barberos!$B:$B,_Barberos!$A:$A)))</f>
        <v/>
      </c>
      <c r="Y489" s="21" t="str" cm="1">
        <f t="array" ref="Y489">IF(ISERROR(INDEX(Jornadas[id],ROW()-5)),"",INT(SUMIFS(Cortes[importe],Cortes[id_jornada],INDEX(Jornadas[id],ROW()-5),Cortes[id_barbero],LOOKUP($X$4,Barberos[nombre],Barberos[id]))*(INDEX(Jornadas[comision_barberos],1)/100)))</f>
        <v/>
      </c>
      <c r="Z489" s="21" t="str" cm="1">
        <f t="array" ref="Z489">IF(ISERROR(INDEX(Jornadas[id],ROW()-5)),"",SUMIFS(Cortes[propina],Cortes[id_jornada],INDEX(Jornadas[id],ROW()-5),Cortes[id_barbero],LOOKUP($X$4,Barberos[nombre],Barberos[id])))</f>
        <v/>
      </c>
      <c r="AA489" s="21" t="str" cm="1">
        <f t="array" ref="AA489">IF(ISERROR(INDEX(Jornadas[id],ROW()-5)),"",SUMIFS(Adelantos[importe],Adelantos[id_jornada],INDEX(Jornadas[id],ROW()-5),Adelantos[id_barbero],LOOKUP($X$4,Barberos[nombre],Barberos[id])))</f>
        <v/>
      </c>
      <c r="AB489" s="21" t="str" cm="1">
        <f t="array" ref="AB489">IF(ISERROR(INDEX(Jornadas[id],ROW()-5)),"",Y489+Z489-AA489)</f>
        <v/>
      </c>
      <c r="AC489" s="2" t="str" cm="1">
        <f t="array" ref="AC489">IF(ISERROR(INDEX(Jornadas[id],ROW()-5)),"",COUNTIFS(_Cortes!$C:$C,INDEX(Jornadas[id],ROW()-5),_Cortes!$B:$B,LOOKUP($AC$4,_Barberos!$B:$B,_Barberos!$A:$A)))</f>
        <v/>
      </c>
      <c r="AD489" s="21" t="str" cm="1">
        <f t="array" ref="AD489">IF(ISERROR(INDEX(Jornadas[id],ROW()-5)),"",INT(SUMIFS(Cortes[importe],Cortes[id_jornada],INDEX(Jornadas[id],ROW()-5),Cortes[id_barbero],LOOKUP($AC$4,Barberos[nombre],Barberos[id]))*(INDEX(Jornadas[comision_barberos],1)/100)))</f>
        <v/>
      </c>
      <c r="AE489" s="21" t="str" cm="1">
        <f t="array" ref="AE489">IF(ISERROR(INDEX(Jornadas[id],ROW()-5)),"",SUMIFS(Cortes[propina],Cortes[id_jornada],INDEX(Jornadas[id],ROW()-5),Cortes[id_barbero],LOOKUP($AC$4,Barberos[nombre],Barberos[id])))</f>
        <v/>
      </c>
      <c r="AF489" s="21" t="str" cm="1">
        <f t="array" ref="AF489">IF(ISERROR(INDEX(Jornadas[id],ROW()-5)),"",SUMIFS(Adelantos[importe],Adelantos[id_jornada],INDEX(Jornadas[id],ROW()-5),Adelantos[id_barbero],LOOKUP($AC$4,Barberos[nombre],Barberos[id])))</f>
        <v/>
      </c>
      <c r="AG489" s="21" t="str" cm="1">
        <f t="array" ref="AG489">IF(ISERROR(INDEX(Jornadas[id],ROW()-5)),"",AD489+AE489-AF489)</f>
        <v/>
      </c>
      <c r="AH489" s="2" t="str" cm="1">
        <f t="array" ref="AH489">IF(ISERROR(INDEX(Jornadas[id],ROW()-5)),"",COUNTIFS(_Cortes!$C:$C,INDEX(Jornadas[id],ROW()-5),_Cortes!$B:$B,LOOKUP($AH$4,_Barberos!$B:$B,_Barberos!$A:$A)))</f>
        <v/>
      </c>
      <c r="AI489" s="21" t="str" cm="1">
        <f t="array" ref="AI489">IF(ISERROR(INDEX(Jornadas[id],ROW()-5)),"",INT(SUMIFS(Cortes[importe],Cortes[id_jornada],INDEX(Jornadas[id],ROW()-5),Cortes[id_barbero],LOOKUP($AH$4,Barberos[nombre],Barberos[id]))*(INDEX(Jornadas[comision_barberos],1)/100)))</f>
        <v/>
      </c>
      <c r="AJ489" s="21" t="str" cm="1">
        <f t="array" ref="AJ489">IF(ISERROR(INDEX(Jornadas[id],ROW()-5)),"",SUMIFS(Cortes[propina],Cortes[id_jornada],INDEX(Jornadas[id],ROW()-5),Cortes[id_barbero],LOOKUP($AH$4,Barberos[nombre],Barberos[id])))</f>
        <v/>
      </c>
      <c r="AK489" s="21" t="str" cm="1">
        <f t="array" ref="AK489">IF(ISERROR(INDEX(Jornadas[id],ROW()-5)),"",SUMIFS(Adelantos[importe],Adelantos[id_jornada],INDEX(Jornadas[id],ROW()-5),Adelantos[id_barbero],LOOKUP($AH$4,Barberos[nombre],Barberos[id])))</f>
        <v/>
      </c>
      <c r="AL489" s="21" t="str" cm="1">
        <f t="array" ref="AL489">IF(ISERROR(INDEX(Jornadas[id],ROW()-5)),"",AI489+AJ489-AK489)</f>
        <v/>
      </c>
      <c r="AM489" s="2" t="str" cm="1">
        <f t="array" ref="AM489">IF(ISERROR(INDEX(Jornadas[id],ROW()-5)),"",COUNTIFS(_Cortes!$C:$C,INDEX(Jornadas[id],ROW()-5),_Cortes!$B:$B,LOOKUP($AM$4,_Barberos!$B:$B,_Barberos!$A:$A)))</f>
        <v/>
      </c>
      <c r="AN489" s="21" t="str" cm="1">
        <f t="array" ref="AN489">IF(ISERROR(INDEX(Jornadas[id],ROW()-5)),"",INT(SUMIFS(Cortes[importe],Cortes[id_jornada],INDEX(Jornadas[id],ROW()-5),Cortes[id_barbero],LOOKUP($AM$4,Barberos[nombre],Barberos[id]))*(INDEX(Jornadas[comision_barberos],1)/100)))</f>
        <v/>
      </c>
      <c r="AO489" s="21" t="str" cm="1">
        <f t="array" ref="AO489">IF(ISERROR(INDEX(Jornadas[id],ROW()-5)),"",SUMIFS(Cortes[propina],Cortes[id_jornada],INDEX(Jornadas[id],ROW()-5),Cortes[id_barbero],LOOKUP($AM$4,Barberos[nombre],Barberos[id])))</f>
        <v/>
      </c>
      <c r="AP489" s="21" t="str" cm="1">
        <f t="array" ref="AP489">IF(ISERROR(INDEX(Jornadas[id],ROW()-5)),"",SUMIFS(Adelantos[importe],Adelantos[id_jornada],INDEX(Jornadas[id],ROW()-5),Adelantos[id_barbero],LOOKUP($AM$4,Barberos[nombre],Barberos[id])))</f>
        <v/>
      </c>
      <c r="AQ489" s="21" t="str" cm="1">
        <f t="array" ref="AQ489">IF(ISERROR(INDEX(Jornadas[id],ROW()-5)),"",AN489+AO489-AP489)</f>
        <v/>
      </c>
      <c r="AR489" s="2" t="str" cm="1">
        <f t="array" ref="AR489">IF(ISERROR(INDEX(Jornadas[id],ROW()-5)),"",COUNTIFS(_Cortes!$C:$C,INDEX(Jornadas[id],ROW()-5),_Cortes!$B:$B,LOOKUP($AR$4,_Barberos!$B:$B,_Barberos!$A:$A)))</f>
        <v/>
      </c>
      <c r="AS489" s="21" t="str" cm="1">
        <f t="array" ref="AS489">IF(ISERROR(INDEX(Jornadas[id],ROW()-5)),"",INT(SUMIFS(Cortes[importe],Cortes[id_jornada],INDEX(Jornadas[id],ROW()-5),Cortes[id_barbero],LOOKUP($AR$4,Barberos[nombre],Barberos[id]))*(INDEX(Jornadas[comision_barberos],1)/100)))</f>
        <v/>
      </c>
      <c r="AT489" s="21" t="str" cm="1">
        <f t="array" ref="AT489">IF(ISERROR(INDEX(Jornadas[id],ROW()-5)),"",SUMIFS(Cortes[propina],Cortes[id_jornada],INDEX(Jornadas[id],ROW()-5),Cortes[id_barbero],LOOKUP($AR$4,Barberos[nombre],Barberos[id])))</f>
        <v/>
      </c>
      <c r="AU489" s="21" t="str" cm="1">
        <f t="array" ref="AU489">IF(ISERROR(INDEX(Jornadas[id],ROW()-5)),"",SUMIFS(Adelantos[importe],Adelantos[id_jornada],INDEX(Jornadas[id],ROW()-5),Adelantos[id_barbero],LOOKUP($AR$4,Barberos[nombre],Barberos[id])))</f>
        <v/>
      </c>
      <c r="AV489" s="21" t="str" cm="1">
        <f t="array" ref="AV489">IF(ISERROR(INDEX(Jornadas[id],ROW()-5)),"",AS489+AT489-AU489)</f>
        <v/>
      </c>
    </row>
    <row r="490" spans="1:48" ht="15" hidden="1" customHeight="1" x14ac:dyDescent="0.3">
      <c r="A490" s="53" t="str">
        <f t="shared" si="7"/>
        <v/>
      </c>
      <c r="B490" s="54"/>
      <c r="C490" s="38" t="str" cm="1">
        <f t="array" ref="C490">IF(ISERROR(INDEX(Jornadas[id],ROW()-5)),"",INDEX(Jornadas[fecha],ROW()-5))</f>
        <v/>
      </c>
      <c r="D490" s="1" t="str" cm="1">
        <f t="array" ref="D490">IF(ISERROR(INDEX(Jornadas[id],ROW()-5)),"",COUNTIFS(_Cortes!$C:$C,INDEX(Jornadas[id],ROW()-5),_Cortes!$B:$B,LOOKUP($D$4,_Barberos!$B:$B,_Barberos!$A:$A)))</f>
        <v/>
      </c>
      <c r="E490" s="20" t="str" cm="1">
        <f t="array" ref="E490">IF(ISERROR(INDEX(Jornadas[id],ROW()-5)),"",INT(SUMIFS(Cortes[importe],Cortes[id_jornada],INDEX(Jornadas[id],ROW()-5),Cortes[id_barbero],LOOKUP($D$4,Barberos[nombre],Barberos[id]))*(INDEX(Jornadas[comision_barberos],1)/100)))</f>
        <v/>
      </c>
      <c r="F490" s="20" t="str" cm="1">
        <f t="array" ref="F490">IF(ISERROR(INDEX(Jornadas[id],ROW()-5)),"",SUMIFS(Cortes[propina],Cortes[id_jornada],INDEX(Jornadas[id],ROW()-5),Cortes[id_barbero],LOOKUP($D$4,Barberos[nombre],Barberos[id])))</f>
        <v/>
      </c>
      <c r="G490" s="20" t="str" cm="1">
        <f t="array" ref="G490">IF(ISERROR(INDEX(Jornadas[id],ROW()-5)),"",SUMIFS(Adelantos[importe],Adelantos[id_jornada],INDEX(Jornadas[id],ROW()-5),Adelantos[id_barbero],LOOKUP($D$4,Barberos[nombre],Barberos[id])))</f>
        <v/>
      </c>
      <c r="H490" s="20" t="str" cm="1">
        <f t="array" ref="H490">IF(ISERROR(INDEX(Jornadas[id],ROW()-5)),"",E490+F490-G490)</f>
        <v/>
      </c>
      <c r="I490" s="1" t="str" cm="1">
        <f t="array" ref="I490">IF(ISERROR(INDEX(Jornadas[id],ROW()-5)),"",COUNTIFS(_Cortes!$C:$C,INDEX(Jornadas[id],ROW()-5),_Cortes!$B:$B,LOOKUP($I$4,_Barberos!$B:$B,_Barberos!$A:$A)))</f>
        <v/>
      </c>
      <c r="J490" s="20" t="str" cm="1">
        <f t="array" ref="J490">IF(ISERROR(INDEX(Jornadas[id],ROW()-5)),"",INT(SUMIFS(Cortes[importe],Cortes[id_jornada],INDEX(Jornadas[id],ROW()-5),Cortes[id_barbero],LOOKUP($I$4,Barberos[nombre],Barberos[id]))*(INDEX(Jornadas[comision_barberos],1)/100)))</f>
        <v/>
      </c>
      <c r="K490" s="20" t="str" cm="1">
        <f t="array" ref="K490">IF(ISERROR(INDEX(Jornadas[id],ROW()-5)),"",SUMIFS(Cortes[propina],Cortes[id_jornada],INDEX(Jornadas[id],ROW()-5),Cortes[id_barbero],LOOKUP($I$4,Barberos[nombre],Barberos[id])))</f>
        <v/>
      </c>
      <c r="L490" s="20" t="str" cm="1">
        <f t="array" ref="L490">IF(ISERROR(INDEX(Jornadas[id],ROW()-5)),"",SUMIFS(Adelantos[importe],Adelantos[id_jornada],INDEX(Jornadas[id],ROW()-5),Adelantos[id_barbero],LOOKUP($I$4,Barberos[nombre],Barberos[id])))</f>
        <v/>
      </c>
      <c r="M490" s="20" t="str" cm="1">
        <f t="array" ref="M490">IF(ISERROR(INDEX(Jornadas[id],ROW()-5)),"",J490+K490-L490)</f>
        <v/>
      </c>
      <c r="N490" s="1" t="str" cm="1">
        <f t="array" ref="N490">IF(ISERROR(INDEX(Jornadas[id],ROW()-5)),"",COUNTIFS(_Cortes!$C:$C,INDEX(Jornadas[id],ROW()-5),_Cortes!$B:$B,LOOKUP($N$4,_Barberos!$B:$B,_Barberos!$A:$A)))</f>
        <v/>
      </c>
      <c r="O490" s="20" t="str" cm="1">
        <f t="array" ref="O490">IF(ISERROR(INDEX(Jornadas[id],ROW()-5)),"",INT(SUMIFS(Cortes[importe],Cortes[id_jornada],INDEX(Jornadas[id],ROW()-5),Cortes[id_barbero],LOOKUP($N$4,Barberos[nombre],Barberos[id]))*(INDEX(Jornadas[comision_barberos],1)/100)))</f>
        <v/>
      </c>
      <c r="P490" s="20" t="str" cm="1">
        <f t="array" ref="P490">IF(ISERROR(INDEX(Jornadas[id],ROW()-5)),"",SUMIFS(Cortes[propina],Cortes[id_jornada],INDEX(Jornadas[id],ROW()-5),Cortes[id_barbero],LOOKUP($N$4,Barberos[nombre],Barberos[id])))</f>
        <v/>
      </c>
      <c r="Q490" s="20" t="str" cm="1">
        <f t="array" ref="Q490">IF(ISERROR(INDEX(Jornadas[id],ROW()-5)),"",SUMIFS(Adelantos[importe],Adelantos[id_jornada],INDEX(Jornadas[id],ROW()-5),Adelantos[id_barbero],LOOKUP($N$4,Barberos[nombre],Barberos[id])))</f>
        <v/>
      </c>
      <c r="R490" s="20" t="str" cm="1">
        <f t="array" ref="R490">IF(ISERROR(INDEX(Jornadas[id],ROW()-5)),"",O490+P490-Q490)</f>
        <v/>
      </c>
      <c r="S490" s="1" t="str" cm="1">
        <f t="array" ref="S490">IF(ISERROR(INDEX(Jornadas[id],ROW()-5)),"",COUNTIFS(_Cortes!$C:$C,INDEX(Jornadas[id],ROW()-5),_Cortes!$B:$B,LOOKUP($S$4,_Barberos!$B:$B,_Barberos!$A:$A)))</f>
        <v/>
      </c>
      <c r="T490" s="20" t="str" cm="1">
        <f t="array" ref="T490">IF(ISERROR(INDEX(Jornadas[id],ROW()-5)),"",INT(SUMIFS(Cortes[importe],Cortes[id_jornada],INDEX(Jornadas[id],ROW()-5),Cortes[id_barbero],LOOKUP($S$4,Barberos[nombre],Barberos[id]))*(INDEX(Jornadas[comision_barberos],1)/100)))</f>
        <v/>
      </c>
      <c r="U490" s="20" t="str" cm="1">
        <f t="array" ref="U490">IF(ISERROR(INDEX(Jornadas[id],ROW()-5)),"",SUMIFS(Cortes[propina],Cortes[id_jornada],INDEX(Jornadas[id],ROW()-5),Cortes[id_barbero],LOOKUP($S$4,Barberos[nombre],Barberos[id])))</f>
        <v/>
      </c>
      <c r="V490" s="20" t="str" cm="1">
        <f t="array" ref="V490">IF(ISERROR(INDEX(Jornadas[id],ROW()-5)),"",SUMIFS(Adelantos[importe],Adelantos[id_jornada],INDEX(Jornadas[id],ROW()-5),Adelantos[id_barbero],LOOKUP($S$4,Barberos[nombre],Barberos[id])))</f>
        <v/>
      </c>
      <c r="W490" s="20" t="str" cm="1">
        <f t="array" ref="W490">IF(ISERROR(INDEX(Jornadas[id],ROW()-5)),"",T490+U490-V490)</f>
        <v/>
      </c>
      <c r="X490" s="1" t="str" cm="1">
        <f t="array" ref="X490">IF(ISERROR(INDEX(Jornadas[id],ROW()-5)),"",COUNTIFS(_Cortes!$C:$C,INDEX(Jornadas[id],ROW()-5),_Cortes!$B:$B,LOOKUP($X$4,_Barberos!$B:$B,_Barberos!$A:$A)))</f>
        <v/>
      </c>
      <c r="Y490" s="20" t="str" cm="1">
        <f t="array" ref="Y490">IF(ISERROR(INDEX(Jornadas[id],ROW()-5)),"",INT(SUMIFS(Cortes[importe],Cortes[id_jornada],INDEX(Jornadas[id],ROW()-5),Cortes[id_barbero],LOOKUP($X$4,Barberos[nombre],Barberos[id]))*(INDEX(Jornadas[comision_barberos],1)/100)))</f>
        <v/>
      </c>
      <c r="Z490" s="20" t="str" cm="1">
        <f t="array" ref="Z490">IF(ISERROR(INDEX(Jornadas[id],ROW()-5)),"",SUMIFS(Cortes[propina],Cortes[id_jornada],INDEX(Jornadas[id],ROW()-5),Cortes[id_barbero],LOOKUP($X$4,Barberos[nombre],Barberos[id])))</f>
        <v/>
      </c>
      <c r="AA490" s="20" t="str" cm="1">
        <f t="array" ref="AA490">IF(ISERROR(INDEX(Jornadas[id],ROW()-5)),"",SUMIFS(Adelantos[importe],Adelantos[id_jornada],INDEX(Jornadas[id],ROW()-5),Adelantos[id_barbero],LOOKUP($X$4,Barberos[nombre],Barberos[id])))</f>
        <v/>
      </c>
      <c r="AB490" s="20" t="str" cm="1">
        <f t="array" ref="AB490">IF(ISERROR(INDEX(Jornadas[id],ROW()-5)),"",Y490+Z490-AA490)</f>
        <v/>
      </c>
      <c r="AC490" s="1" t="str" cm="1">
        <f t="array" ref="AC490">IF(ISERROR(INDEX(Jornadas[id],ROW()-5)),"",COUNTIFS(_Cortes!$C:$C,INDEX(Jornadas[id],ROW()-5),_Cortes!$B:$B,LOOKUP($AC$4,_Barberos!$B:$B,_Barberos!$A:$A)))</f>
        <v/>
      </c>
      <c r="AD490" s="20" t="str" cm="1">
        <f t="array" ref="AD490">IF(ISERROR(INDEX(Jornadas[id],ROW()-5)),"",INT(SUMIFS(Cortes[importe],Cortes[id_jornada],INDEX(Jornadas[id],ROW()-5),Cortes[id_barbero],LOOKUP($AC$4,Barberos[nombre],Barberos[id]))*(INDEX(Jornadas[comision_barberos],1)/100)))</f>
        <v/>
      </c>
      <c r="AE490" s="20" t="str" cm="1">
        <f t="array" ref="AE490">IF(ISERROR(INDEX(Jornadas[id],ROW()-5)),"",SUMIFS(Cortes[propina],Cortes[id_jornada],INDEX(Jornadas[id],ROW()-5),Cortes[id_barbero],LOOKUP($AC$4,Barberos[nombre],Barberos[id])))</f>
        <v/>
      </c>
      <c r="AF490" s="20" t="str" cm="1">
        <f t="array" ref="AF490">IF(ISERROR(INDEX(Jornadas[id],ROW()-5)),"",SUMIFS(Adelantos[importe],Adelantos[id_jornada],INDEX(Jornadas[id],ROW()-5),Adelantos[id_barbero],LOOKUP($AC$4,Barberos[nombre],Barberos[id])))</f>
        <v/>
      </c>
      <c r="AG490" s="20" t="str" cm="1">
        <f t="array" ref="AG490">IF(ISERROR(INDEX(Jornadas[id],ROW()-5)),"",AD490+AE490-AF490)</f>
        <v/>
      </c>
      <c r="AH490" s="1" t="str" cm="1">
        <f t="array" ref="AH490">IF(ISERROR(INDEX(Jornadas[id],ROW()-5)),"",COUNTIFS(_Cortes!$C:$C,INDEX(Jornadas[id],ROW()-5),_Cortes!$B:$B,LOOKUP($AH$4,_Barberos!$B:$B,_Barberos!$A:$A)))</f>
        <v/>
      </c>
      <c r="AI490" s="20" t="str" cm="1">
        <f t="array" ref="AI490">IF(ISERROR(INDEX(Jornadas[id],ROW()-5)),"",INT(SUMIFS(Cortes[importe],Cortes[id_jornada],INDEX(Jornadas[id],ROW()-5),Cortes[id_barbero],LOOKUP($AH$4,Barberos[nombre],Barberos[id]))*(INDEX(Jornadas[comision_barberos],1)/100)))</f>
        <v/>
      </c>
      <c r="AJ490" s="20" t="str" cm="1">
        <f t="array" ref="AJ490">IF(ISERROR(INDEX(Jornadas[id],ROW()-5)),"",SUMIFS(Cortes[propina],Cortes[id_jornada],INDEX(Jornadas[id],ROW()-5),Cortes[id_barbero],LOOKUP($AH$4,Barberos[nombre],Barberos[id])))</f>
        <v/>
      </c>
      <c r="AK490" s="20" t="str" cm="1">
        <f t="array" ref="AK490">IF(ISERROR(INDEX(Jornadas[id],ROW()-5)),"",SUMIFS(Adelantos[importe],Adelantos[id_jornada],INDEX(Jornadas[id],ROW()-5),Adelantos[id_barbero],LOOKUP($AH$4,Barberos[nombre],Barberos[id])))</f>
        <v/>
      </c>
      <c r="AL490" s="20" t="str" cm="1">
        <f t="array" ref="AL490">IF(ISERROR(INDEX(Jornadas[id],ROW()-5)),"",AI490+AJ490-AK490)</f>
        <v/>
      </c>
      <c r="AM490" s="1" t="str" cm="1">
        <f t="array" ref="AM490">IF(ISERROR(INDEX(Jornadas[id],ROW()-5)),"",COUNTIFS(_Cortes!$C:$C,INDEX(Jornadas[id],ROW()-5),_Cortes!$B:$B,LOOKUP($AM$4,_Barberos!$B:$B,_Barberos!$A:$A)))</f>
        <v/>
      </c>
      <c r="AN490" s="20" t="str" cm="1">
        <f t="array" ref="AN490">IF(ISERROR(INDEX(Jornadas[id],ROW()-5)),"",INT(SUMIFS(Cortes[importe],Cortes[id_jornada],INDEX(Jornadas[id],ROW()-5),Cortes[id_barbero],LOOKUP($AM$4,Barberos[nombre],Barberos[id]))*(INDEX(Jornadas[comision_barberos],1)/100)))</f>
        <v/>
      </c>
      <c r="AO490" s="20" t="str" cm="1">
        <f t="array" ref="AO490">IF(ISERROR(INDEX(Jornadas[id],ROW()-5)),"",SUMIFS(Cortes[propina],Cortes[id_jornada],INDEX(Jornadas[id],ROW()-5),Cortes[id_barbero],LOOKUP($AM$4,Barberos[nombre],Barberos[id])))</f>
        <v/>
      </c>
      <c r="AP490" s="20" t="str" cm="1">
        <f t="array" ref="AP490">IF(ISERROR(INDEX(Jornadas[id],ROW()-5)),"",SUMIFS(Adelantos[importe],Adelantos[id_jornada],INDEX(Jornadas[id],ROW()-5),Adelantos[id_barbero],LOOKUP($AM$4,Barberos[nombre],Barberos[id])))</f>
        <v/>
      </c>
      <c r="AQ490" s="20" t="str" cm="1">
        <f t="array" ref="AQ490">IF(ISERROR(INDEX(Jornadas[id],ROW()-5)),"",AN490+AO490-AP490)</f>
        <v/>
      </c>
      <c r="AR490" s="1" t="str" cm="1">
        <f t="array" ref="AR490">IF(ISERROR(INDEX(Jornadas[id],ROW()-5)),"",COUNTIFS(_Cortes!$C:$C,INDEX(Jornadas[id],ROW()-5),_Cortes!$B:$B,LOOKUP($AR$4,_Barberos!$B:$B,_Barberos!$A:$A)))</f>
        <v/>
      </c>
      <c r="AS490" s="20" t="str" cm="1">
        <f t="array" ref="AS490">IF(ISERROR(INDEX(Jornadas[id],ROW()-5)),"",INT(SUMIFS(Cortes[importe],Cortes[id_jornada],INDEX(Jornadas[id],ROW()-5),Cortes[id_barbero],LOOKUP($AR$4,Barberos[nombre],Barberos[id]))*(INDEX(Jornadas[comision_barberos],1)/100)))</f>
        <v/>
      </c>
      <c r="AT490" s="20" t="str" cm="1">
        <f t="array" ref="AT490">IF(ISERROR(INDEX(Jornadas[id],ROW()-5)),"",SUMIFS(Cortes[propina],Cortes[id_jornada],INDEX(Jornadas[id],ROW()-5),Cortes[id_barbero],LOOKUP($AR$4,Barberos[nombre],Barberos[id])))</f>
        <v/>
      </c>
      <c r="AU490" s="20" t="str" cm="1">
        <f t="array" ref="AU490">IF(ISERROR(INDEX(Jornadas[id],ROW()-5)),"",SUMIFS(Adelantos[importe],Adelantos[id_jornada],INDEX(Jornadas[id],ROW()-5),Adelantos[id_barbero],LOOKUP($AR$4,Barberos[nombre],Barberos[id])))</f>
        <v/>
      </c>
      <c r="AV490" s="20" t="str" cm="1">
        <f t="array" ref="AV490">IF(ISERROR(INDEX(Jornadas[id],ROW()-5)),"",AS490+AT490-AU490)</f>
        <v/>
      </c>
    </row>
    <row r="491" spans="1:48" ht="15" hidden="1" customHeight="1" x14ac:dyDescent="0.3">
      <c r="A491" s="51" t="str">
        <f t="shared" si="7"/>
        <v/>
      </c>
      <c r="B491" s="52"/>
      <c r="C491" s="36" t="str" cm="1">
        <f t="array" ref="C491">IF(ISERROR(INDEX(Jornadas[id],ROW()-5)),"",INDEX(Jornadas[fecha],ROW()-5))</f>
        <v/>
      </c>
      <c r="D491" s="2" t="str" cm="1">
        <f t="array" ref="D491">IF(ISERROR(INDEX(Jornadas[id],ROW()-5)),"",COUNTIFS(_Cortes!$C:$C,INDEX(Jornadas[id],ROW()-5),_Cortes!$B:$B,LOOKUP($D$4,_Barberos!$B:$B,_Barberos!$A:$A)))</f>
        <v/>
      </c>
      <c r="E491" s="21" t="str" cm="1">
        <f t="array" ref="E491">IF(ISERROR(INDEX(Jornadas[id],ROW()-5)),"",INT(SUMIFS(Cortes[importe],Cortes[id_jornada],INDEX(Jornadas[id],ROW()-5),Cortes[id_barbero],LOOKUP($D$4,Barberos[nombre],Barberos[id]))*(INDEX(Jornadas[comision_barberos],1)/100)))</f>
        <v/>
      </c>
      <c r="F491" s="21" t="str" cm="1">
        <f t="array" ref="F491">IF(ISERROR(INDEX(Jornadas[id],ROW()-5)),"",SUMIFS(Cortes[propina],Cortes[id_jornada],INDEX(Jornadas[id],ROW()-5),Cortes[id_barbero],LOOKUP($D$4,Barberos[nombre],Barberos[id])))</f>
        <v/>
      </c>
      <c r="G491" s="21" t="str" cm="1">
        <f t="array" ref="G491">IF(ISERROR(INDEX(Jornadas[id],ROW()-5)),"",SUMIFS(Adelantos[importe],Adelantos[id_jornada],INDEX(Jornadas[id],ROW()-5),Adelantos[id_barbero],LOOKUP($D$4,Barberos[nombre],Barberos[id])))</f>
        <v/>
      </c>
      <c r="H491" s="21" t="str" cm="1">
        <f t="array" ref="H491">IF(ISERROR(INDEX(Jornadas[id],ROW()-5)),"",E491+F491-G491)</f>
        <v/>
      </c>
      <c r="I491" s="2" t="str" cm="1">
        <f t="array" ref="I491">IF(ISERROR(INDEX(Jornadas[id],ROW()-5)),"",COUNTIFS(_Cortes!$C:$C,INDEX(Jornadas[id],ROW()-5),_Cortes!$B:$B,LOOKUP($I$4,_Barberos!$B:$B,_Barberos!$A:$A)))</f>
        <v/>
      </c>
      <c r="J491" s="21" t="str" cm="1">
        <f t="array" ref="J491">IF(ISERROR(INDEX(Jornadas[id],ROW()-5)),"",INT(SUMIFS(Cortes[importe],Cortes[id_jornada],INDEX(Jornadas[id],ROW()-5),Cortes[id_barbero],LOOKUP($I$4,Barberos[nombre],Barberos[id]))*(INDEX(Jornadas[comision_barberos],1)/100)))</f>
        <v/>
      </c>
      <c r="K491" s="21" t="str" cm="1">
        <f t="array" ref="K491">IF(ISERROR(INDEX(Jornadas[id],ROW()-5)),"",SUMIFS(Cortes[propina],Cortes[id_jornada],INDEX(Jornadas[id],ROW()-5),Cortes[id_barbero],LOOKUP($I$4,Barberos[nombre],Barberos[id])))</f>
        <v/>
      </c>
      <c r="L491" s="21" t="str" cm="1">
        <f t="array" ref="L491">IF(ISERROR(INDEX(Jornadas[id],ROW()-5)),"",SUMIFS(Adelantos[importe],Adelantos[id_jornada],INDEX(Jornadas[id],ROW()-5),Adelantos[id_barbero],LOOKUP($I$4,Barberos[nombre],Barberos[id])))</f>
        <v/>
      </c>
      <c r="M491" s="21" t="str" cm="1">
        <f t="array" ref="M491">IF(ISERROR(INDEX(Jornadas[id],ROW()-5)),"",J491+K491-L491)</f>
        <v/>
      </c>
      <c r="N491" s="2" t="str" cm="1">
        <f t="array" ref="N491">IF(ISERROR(INDEX(Jornadas[id],ROW()-5)),"",COUNTIFS(_Cortes!$C:$C,INDEX(Jornadas[id],ROW()-5),_Cortes!$B:$B,LOOKUP($N$4,_Barberos!$B:$B,_Barberos!$A:$A)))</f>
        <v/>
      </c>
      <c r="O491" s="21" t="str" cm="1">
        <f t="array" ref="O491">IF(ISERROR(INDEX(Jornadas[id],ROW()-5)),"",INT(SUMIFS(Cortes[importe],Cortes[id_jornada],INDEX(Jornadas[id],ROW()-5),Cortes[id_barbero],LOOKUP($N$4,Barberos[nombre],Barberos[id]))*(INDEX(Jornadas[comision_barberos],1)/100)))</f>
        <v/>
      </c>
      <c r="P491" s="21" t="str" cm="1">
        <f t="array" ref="P491">IF(ISERROR(INDEX(Jornadas[id],ROW()-5)),"",SUMIFS(Cortes[propina],Cortes[id_jornada],INDEX(Jornadas[id],ROW()-5),Cortes[id_barbero],LOOKUP($N$4,Barberos[nombre],Barberos[id])))</f>
        <v/>
      </c>
      <c r="Q491" s="21" t="str" cm="1">
        <f t="array" ref="Q491">IF(ISERROR(INDEX(Jornadas[id],ROW()-5)),"",SUMIFS(Adelantos[importe],Adelantos[id_jornada],INDEX(Jornadas[id],ROW()-5),Adelantos[id_barbero],LOOKUP($N$4,Barberos[nombre],Barberos[id])))</f>
        <v/>
      </c>
      <c r="R491" s="21" t="str" cm="1">
        <f t="array" ref="R491">IF(ISERROR(INDEX(Jornadas[id],ROW()-5)),"",O491+P491-Q491)</f>
        <v/>
      </c>
      <c r="S491" s="2" t="str" cm="1">
        <f t="array" ref="S491">IF(ISERROR(INDEX(Jornadas[id],ROW()-5)),"",COUNTIFS(_Cortes!$C:$C,INDEX(Jornadas[id],ROW()-5),_Cortes!$B:$B,LOOKUP($S$4,_Barberos!$B:$B,_Barberos!$A:$A)))</f>
        <v/>
      </c>
      <c r="T491" s="21" t="str" cm="1">
        <f t="array" ref="T491">IF(ISERROR(INDEX(Jornadas[id],ROW()-5)),"",INT(SUMIFS(Cortes[importe],Cortes[id_jornada],INDEX(Jornadas[id],ROW()-5),Cortes[id_barbero],LOOKUP($S$4,Barberos[nombre],Barberos[id]))*(INDEX(Jornadas[comision_barberos],1)/100)))</f>
        <v/>
      </c>
      <c r="U491" s="21" t="str" cm="1">
        <f t="array" ref="U491">IF(ISERROR(INDEX(Jornadas[id],ROW()-5)),"",SUMIFS(Cortes[propina],Cortes[id_jornada],INDEX(Jornadas[id],ROW()-5),Cortes[id_barbero],LOOKUP($S$4,Barberos[nombre],Barberos[id])))</f>
        <v/>
      </c>
      <c r="V491" s="21" t="str" cm="1">
        <f t="array" ref="V491">IF(ISERROR(INDEX(Jornadas[id],ROW()-5)),"",SUMIFS(Adelantos[importe],Adelantos[id_jornada],INDEX(Jornadas[id],ROW()-5),Adelantos[id_barbero],LOOKUP($S$4,Barberos[nombre],Barberos[id])))</f>
        <v/>
      </c>
      <c r="W491" s="21" t="str" cm="1">
        <f t="array" ref="W491">IF(ISERROR(INDEX(Jornadas[id],ROW()-5)),"",T491+U491-V491)</f>
        <v/>
      </c>
      <c r="X491" s="2" t="str" cm="1">
        <f t="array" ref="X491">IF(ISERROR(INDEX(Jornadas[id],ROW()-5)),"",COUNTIFS(_Cortes!$C:$C,INDEX(Jornadas[id],ROW()-5),_Cortes!$B:$B,LOOKUP($X$4,_Barberos!$B:$B,_Barberos!$A:$A)))</f>
        <v/>
      </c>
      <c r="Y491" s="21" t="str" cm="1">
        <f t="array" ref="Y491">IF(ISERROR(INDEX(Jornadas[id],ROW()-5)),"",INT(SUMIFS(Cortes[importe],Cortes[id_jornada],INDEX(Jornadas[id],ROW()-5),Cortes[id_barbero],LOOKUP($X$4,Barberos[nombre],Barberos[id]))*(INDEX(Jornadas[comision_barberos],1)/100)))</f>
        <v/>
      </c>
      <c r="Z491" s="21" t="str" cm="1">
        <f t="array" ref="Z491">IF(ISERROR(INDEX(Jornadas[id],ROW()-5)),"",SUMIFS(Cortes[propina],Cortes[id_jornada],INDEX(Jornadas[id],ROW()-5),Cortes[id_barbero],LOOKUP($X$4,Barberos[nombre],Barberos[id])))</f>
        <v/>
      </c>
      <c r="AA491" s="21" t="str" cm="1">
        <f t="array" ref="AA491">IF(ISERROR(INDEX(Jornadas[id],ROW()-5)),"",SUMIFS(Adelantos[importe],Adelantos[id_jornada],INDEX(Jornadas[id],ROW()-5),Adelantos[id_barbero],LOOKUP($X$4,Barberos[nombre],Barberos[id])))</f>
        <v/>
      </c>
      <c r="AB491" s="21" t="str" cm="1">
        <f t="array" ref="AB491">IF(ISERROR(INDEX(Jornadas[id],ROW()-5)),"",Y491+Z491-AA491)</f>
        <v/>
      </c>
      <c r="AC491" s="2" t="str" cm="1">
        <f t="array" ref="AC491">IF(ISERROR(INDEX(Jornadas[id],ROW()-5)),"",COUNTIFS(_Cortes!$C:$C,INDEX(Jornadas[id],ROW()-5),_Cortes!$B:$B,LOOKUP($AC$4,_Barberos!$B:$B,_Barberos!$A:$A)))</f>
        <v/>
      </c>
      <c r="AD491" s="21" t="str" cm="1">
        <f t="array" ref="AD491">IF(ISERROR(INDEX(Jornadas[id],ROW()-5)),"",INT(SUMIFS(Cortes[importe],Cortes[id_jornada],INDEX(Jornadas[id],ROW()-5),Cortes[id_barbero],LOOKUP($AC$4,Barberos[nombre],Barberos[id]))*(INDEX(Jornadas[comision_barberos],1)/100)))</f>
        <v/>
      </c>
      <c r="AE491" s="21" t="str" cm="1">
        <f t="array" ref="AE491">IF(ISERROR(INDEX(Jornadas[id],ROW()-5)),"",SUMIFS(Cortes[propina],Cortes[id_jornada],INDEX(Jornadas[id],ROW()-5),Cortes[id_barbero],LOOKUP($AC$4,Barberos[nombre],Barberos[id])))</f>
        <v/>
      </c>
      <c r="AF491" s="21" t="str" cm="1">
        <f t="array" ref="AF491">IF(ISERROR(INDEX(Jornadas[id],ROW()-5)),"",SUMIFS(Adelantos[importe],Adelantos[id_jornada],INDEX(Jornadas[id],ROW()-5),Adelantos[id_barbero],LOOKUP($AC$4,Barberos[nombre],Barberos[id])))</f>
        <v/>
      </c>
      <c r="AG491" s="21" t="str" cm="1">
        <f t="array" ref="AG491">IF(ISERROR(INDEX(Jornadas[id],ROW()-5)),"",AD491+AE491-AF491)</f>
        <v/>
      </c>
      <c r="AH491" s="2" t="str" cm="1">
        <f t="array" ref="AH491">IF(ISERROR(INDEX(Jornadas[id],ROW()-5)),"",COUNTIFS(_Cortes!$C:$C,INDEX(Jornadas[id],ROW()-5),_Cortes!$B:$B,LOOKUP($AH$4,_Barberos!$B:$B,_Barberos!$A:$A)))</f>
        <v/>
      </c>
      <c r="AI491" s="21" t="str" cm="1">
        <f t="array" ref="AI491">IF(ISERROR(INDEX(Jornadas[id],ROW()-5)),"",INT(SUMIFS(Cortes[importe],Cortes[id_jornada],INDEX(Jornadas[id],ROW()-5),Cortes[id_barbero],LOOKUP($AH$4,Barberos[nombre],Barberos[id]))*(INDEX(Jornadas[comision_barberos],1)/100)))</f>
        <v/>
      </c>
      <c r="AJ491" s="21" t="str" cm="1">
        <f t="array" ref="AJ491">IF(ISERROR(INDEX(Jornadas[id],ROW()-5)),"",SUMIFS(Cortes[propina],Cortes[id_jornada],INDEX(Jornadas[id],ROW()-5),Cortes[id_barbero],LOOKUP($AH$4,Barberos[nombre],Barberos[id])))</f>
        <v/>
      </c>
      <c r="AK491" s="21" t="str" cm="1">
        <f t="array" ref="AK491">IF(ISERROR(INDEX(Jornadas[id],ROW()-5)),"",SUMIFS(Adelantos[importe],Adelantos[id_jornada],INDEX(Jornadas[id],ROW()-5),Adelantos[id_barbero],LOOKUP($AH$4,Barberos[nombre],Barberos[id])))</f>
        <v/>
      </c>
      <c r="AL491" s="21" t="str" cm="1">
        <f t="array" ref="AL491">IF(ISERROR(INDEX(Jornadas[id],ROW()-5)),"",AI491+AJ491-AK491)</f>
        <v/>
      </c>
      <c r="AM491" s="2" t="str" cm="1">
        <f t="array" ref="AM491">IF(ISERROR(INDEX(Jornadas[id],ROW()-5)),"",COUNTIFS(_Cortes!$C:$C,INDEX(Jornadas[id],ROW()-5),_Cortes!$B:$B,LOOKUP($AM$4,_Barberos!$B:$B,_Barberos!$A:$A)))</f>
        <v/>
      </c>
      <c r="AN491" s="21" t="str" cm="1">
        <f t="array" ref="AN491">IF(ISERROR(INDEX(Jornadas[id],ROW()-5)),"",INT(SUMIFS(Cortes[importe],Cortes[id_jornada],INDEX(Jornadas[id],ROW()-5),Cortes[id_barbero],LOOKUP($AM$4,Barberos[nombre],Barberos[id]))*(INDEX(Jornadas[comision_barberos],1)/100)))</f>
        <v/>
      </c>
      <c r="AO491" s="21" t="str" cm="1">
        <f t="array" ref="AO491">IF(ISERROR(INDEX(Jornadas[id],ROW()-5)),"",SUMIFS(Cortes[propina],Cortes[id_jornada],INDEX(Jornadas[id],ROW()-5),Cortes[id_barbero],LOOKUP($AM$4,Barberos[nombre],Barberos[id])))</f>
        <v/>
      </c>
      <c r="AP491" s="21" t="str" cm="1">
        <f t="array" ref="AP491">IF(ISERROR(INDEX(Jornadas[id],ROW()-5)),"",SUMIFS(Adelantos[importe],Adelantos[id_jornada],INDEX(Jornadas[id],ROW()-5),Adelantos[id_barbero],LOOKUP($AM$4,Barberos[nombre],Barberos[id])))</f>
        <v/>
      </c>
      <c r="AQ491" s="21" t="str" cm="1">
        <f t="array" ref="AQ491">IF(ISERROR(INDEX(Jornadas[id],ROW()-5)),"",AN491+AO491-AP491)</f>
        <v/>
      </c>
      <c r="AR491" s="2" t="str" cm="1">
        <f t="array" ref="AR491">IF(ISERROR(INDEX(Jornadas[id],ROW()-5)),"",COUNTIFS(_Cortes!$C:$C,INDEX(Jornadas[id],ROW()-5),_Cortes!$B:$B,LOOKUP($AR$4,_Barberos!$B:$B,_Barberos!$A:$A)))</f>
        <v/>
      </c>
      <c r="AS491" s="21" t="str" cm="1">
        <f t="array" ref="AS491">IF(ISERROR(INDEX(Jornadas[id],ROW()-5)),"",INT(SUMIFS(Cortes[importe],Cortes[id_jornada],INDEX(Jornadas[id],ROW()-5),Cortes[id_barbero],LOOKUP($AR$4,Barberos[nombre],Barberos[id]))*(INDEX(Jornadas[comision_barberos],1)/100)))</f>
        <v/>
      </c>
      <c r="AT491" s="21" t="str" cm="1">
        <f t="array" ref="AT491">IF(ISERROR(INDEX(Jornadas[id],ROW()-5)),"",SUMIFS(Cortes[propina],Cortes[id_jornada],INDEX(Jornadas[id],ROW()-5),Cortes[id_barbero],LOOKUP($AR$4,Barberos[nombre],Barberos[id])))</f>
        <v/>
      </c>
      <c r="AU491" s="21" t="str" cm="1">
        <f t="array" ref="AU491">IF(ISERROR(INDEX(Jornadas[id],ROW()-5)),"",SUMIFS(Adelantos[importe],Adelantos[id_jornada],INDEX(Jornadas[id],ROW()-5),Adelantos[id_barbero],LOOKUP($AR$4,Barberos[nombre],Barberos[id])))</f>
        <v/>
      </c>
      <c r="AV491" s="21" t="str" cm="1">
        <f t="array" ref="AV491">IF(ISERROR(INDEX(Jornadas[id],ROW()-5)),"",AS491+AT491-AU491)</f>
        <v/>
      </c>
    </row>
    <row r="492" spans="1:48" ht="15" hidden="1" customHeight="1" x14ac:dyDescent="0.3">
      <c r="A492" s="53" t="str">
        <f t="shared" si="7"/>
        <v/>
      </c>
      <c r="B492" s="54"/>
      <c r="C492" s="38" t="str" cm="1">
        <f t="array" ref="C492">IF(ISERROR(INDEX(Jornadas[id],ROW()-5)),"",INDEX(Jornadas[fecha],ROW()-5))</f>
        <v/>
      </c>
      <c r="D492" s="1" t="str" cm="1">
        <f t="array" ref="D492">IF(ISERROR(INDEX(Jornadas[id],ROW()-5)),"",COUNTIFS(_Cortes!$C:$C,INDEX(Jornadas[id],ROW()-5),_Cortes!$B:$B,LOOKUP($D$4,_Barberos!$B:$B,_Barberos!$A:$A)))</f>
        <v/>
      </c>
      <c r="E492" s="20" t="str" cm="1">
        <f t="array" ref="E492">IF(ISERROR(INDEX(Jornadas[id],ROW()-5)),"",INT(SUMIFS(Cortes[importe],Cortes[id_jornada],INDEX(Jornadas[id],ROW()-5),Cortes[id_barbero],LOOKUP($D$4,Barberos[nombre],Barberos[id]))*(INDEX(Jornadas[comision_barberos],1)/100)))</f>
        <v/>
      </c>
      <c r="F492" s="20" t="str" cm="1">
        <f t="array" ref="F492">IF(ISERROR(INDEX(Jornadas[id],ROW()-5)),"",SUMIFS(Cortes[propina],Cortes[id_jornada],INDEX(Jornadas[id],ROW()-5),Cortes[id_barbero],LOOKUP($D$4,Barberos[nombre],Barberos[id])))</f>
        <v/>
      </c>
      <c r="G492" s="20" t="str" cm="1">
        <f t="array" ref="G492">IF(ISERROR(INDEX(Jornadas[id],ROW()-5)),"",SUMIFS(Adelantos[importe],Adelantos[id_jornada],INDEX(Jornadas[id],ROW()-5),Adelantos[id_barbero],LOOKUP($D$4,Barberos[nombre],Barberos[id])))</f>
        <v/>
      </c>
      <c r="H492" s="20" t="str" cm="1">
        <f t="array" ref="H492">IF(ISERROR(INDEX(Jornadas[id],ROW()-5)),"",E492+F492-G492)</f>
        <v/>
      </c>
      <c r="I492" s="1" t="str" cm="1">
        <f t="array" ref="I492">IF(ISERROR(INDEX(Jornadas[id],ROW()-5)),"",COUNTIFS(_Cortes!$C:$C,INDEX(Jornadas[id],ROW()-5),_Cortes!$B:$B,LOOKUP($I$4,_Barberos!$B:$B,_Barberos!$A:$A)))</f>
        <v/>
      </c>
      <c r="J492" s="20" t="str" cm="1">
        <f t="array" ref="J492">IF(ISERROR(INDEX(Jornadas[id],ROW()-5)),"",INT(SUMIFS(Cortes[importe],Cortes[id_jornada],INDEX(Jornadas[id],ROW()-5),Cortes[id_barbero],LOOKUP($I$4,Barberos[nombre],Barberos[id]))*(INDEX(Jornadas[comision_barberos],1)/100)))</f>
        <v/>
      </c>
      <c r="K492" s="20" t="str" cm="1">
        <f t="array" ref="K492">IF(ISERROR(INDEX(Jornadas[id],ROW()-5)),"",SUMIFS(Cortes[propina],Cortes[id_jornada],INDEX(Jornadas[id],ROW()-5),Cortes[id_barbero],LOOKUP($I$4,Barberos[nombre],Barberos[id])))</f>
        <v/>
      </c>
      <c r="L492" s="20" t="str" cm="1">
        <f t="array" ref="L492">IF(ISERROR(INDEX(Jornadas[id],ROW()-5)),"",SUMIFS(Adelantos[importe],Adelantos[id_jornada],INDEX(Jornadas[id],ROW()-5),Adelantos[id_barbero],LOOKUP($I$4,Barberos[nombre],Barberos[id])))</f>
        <v/>
      </c>
      <c r="M492" s="20" t="str" cm="1">
        <f t="array" ref="M492">IF(ISERROR(INDEX(Jornadas[id],ROW()-5)),"",J492+K492-L492)</f>
        <v/>
      </c>
      <c r="N492" s="1" t="str" cm="1">
        <f t="array" ref="N492">IF(ISERROR(INDEX(Jornadas[id],ROW()-5)),"",COUNTIFS(_Cortes!$C:$C,INDEX(Jornadas[id],ROW()-5),_Cortes!$B:$B,LOOKUP($N$4,_Barberos!$B:$B,_Barberos!$A:$A)))</f>
        <v/>
      </c>
      <c r="O492" s="20" t="str" cm="1">
        <f t="array" ref="O492">IF(ISERROR(INDEX(Jornadas[id],ROW()-5)),"",INT(SUMIFS(Cortes[importe],Cortes[id_jornada],INDEX(Jornadas[id],ROW()-5),Cortes[id_barbero],LOOKUP($N$4,Barberos[nombre],Barberos[id]))*(INDEX(Jornadas[comision_barberos],1)/100)))</f>
        <v/>
      </c>
      <c r="P492" s="20" t="str" cm="1">
        <f t="array" ref="P492">IF(ISERROR(INDEX(Jornadas[id],ROW()-5)),"",SUMIFS(Cortes[propina],Cortes[id_jornada],INDEX(Jornadas[id],ROW()-5),Cortes[id_barbero],LOOKUP($N$4,Barberos[nombre],Barberos[id])))</f>
        <v/>
      </c>
      <c r="Q492" s="20" t="str" cm="1">
        <f t="array" ref="Q492">IF(ISERROR(INDEX(Jornadas[id],ROW()-5)),"",SUMIFS(Adelantos[importe],Adelantos[id_jornada],INDEX(Jornadas[id],ROW()-5),Adelantos[id_barbero],LOOKUP($N$4,Barberos[nombre],Barberos[id])))</f>
        <v/>
      </c>
      <c r="R492" s="20" t="str" cm="1">
        <f t="array" ref="R492">IF(ISERROR(INDEX(Jornadas[id],ROW()-5)),"",O492+P492-Q492)</f>
        <v/>
      </c>
      <c r="S492" s="1" t="str" cm="1">
        <f t="array" ref="S492">IF(ISERROR(INDEX(Jornadas[id],ROW()-5)),"",COUNTIFS(_Cortes!$C:$C,INDEX(Jornadas[id],ROW()-5),_Cortes!$B:$B,LOOKUP($S$4,_Barberos!$B:$B,_Barberos!$A:$A)))</f>
        <v/>
      </c>
      <c r="T492" s="20" t="str" cm="1">
        <f t="array" ref="T492">IF(ISERROR(INDEX(Jornadas[id],ROW()-5)),"",INT(SUMIFS(Cortes[importe],Cortes[id_jornada],INDEX(Jornadas[id],ROW()-5),Cortes[id_barbero],LOOKUP($S$4,Barberos[nombre],Barberos[id]))*(INDEX(Jornadas[comision_barberos],1)/100)))</f>
        <v/>
      </c>
      <c r="U492" s="20" t="str" cm="1">
        <f t="array" ref="U492">IF(ISERROR(INDEX(Jornadas[id],ROW()-5)),"",SUMIFS(Cortes[propina],Cortes[id_jornada],INDEX(Jornadas[id],ROW()-5),Cortes[id_barbero],LOOKUP($S$4,Barberos[nombre],Barberos[id])))</f>
        <v/>
      </c>
      <c r="V492" s="20" t="str" cm="1">
        <f t="array" ref="V492">IF(ISERROR(INDEX(Jornadas[id],ROW()-5)),"",SUMIFS(Adelantos[importe],Adelantos[id_jornada],INDEX(Jornadas[id],ROW()-5),Adelantos[id_barbero],LOOKUP($S$4,Barberos[nombre],Barberos[id])))</f>
        <v/>
      </c>
      <c r="W492" s="20" t="str" cm="1">
        <f t="array" ref="W492">IF(ISERROR(INDEX(Jornadas[id],ROW()-5)),"",T492+U492-V492)</f>
        <v/>
      </c>
      <c r="X492" s="1" t="str" cm="1">
        <f t="array" ref="X492">IF(ISERROR(INDEX(Jornadas[id],ROW()-5)),"",COUNTIFS(_Cortes!$C:$C,INDEX(Jornadas[id],ROW()-5),_Cortes!$B:$B,LOOKUP($X$4,_Barberos!$B:$B,_Barberos!$A:$A)))</f>
        <v/>
      </c>
      <c r="Y492" s="20" t="str" cm="1">
        <f t="array" ref="Y492">IF(ISERROR(INDEX(Jornadas[id],ROW()-5)),"",INT(SUMIFS(Cortes[importe],Cortes[id_jornada],INDEX(Jornadas[id],ROW()-5),Cortes[id_barbero],LOOKUP($X$4,Barberos[nombre],Barberos[id]))*(INDEX(Jornadas[comision_barberos],1)/100)))</f>
        <v/>
      </c>
      <c r="Z492" s="20" t="str" cm="1">
        <f t="array" ref="Z492">IF(ISERROR(INDEX(Jornadas[id],ROW()-5)),"",SUMIFS(Cortes[propina],Cortes[id_jornada],INDEX(Jornadas[id],ROW()-5),Cortes[id_barbero],LOOKUP($X$4,Barberos[nombre],Barberos[id])))</f>
        <v/>
      </c>
      <c r="AA492" s="20" t="str" cm="1">
        <f t="array" ref="AA492">IF(ISERROR(INDEX(Jornadas[id],ROW()-5)),"",SUMIFS(Adelantos[importe],Adelantos[id_jornada],INDEX(Jornadas[id],ROW()-5),Adelantos[id_barbero],LOOKUP($X$4,Barberos[nombre],Barberos[id])))</f>
        <v/>
      </c>
      <c r="AB492" s="20" t="str" cm="1">
        <f t="array" ref="AB492">IF(ISERROR(INDEX(Jornadas[id],ROW()-5)),"",Y492+Z492-AA492)</f>
        <v/>
      </c>
      <c r="AC492" s="1" t="str" cm="1">
        <f t="array" ref="AC492">IF(ISERROR(INDEX(Jornadas[id],ROW()-5)),"",COUNTIFS(_Cortes!$C:$C,INDEX(Jornadas[id],ROW()-5),_Cortes!$B:$B,LOOKUP($AC$4,_Barberos!$B:$B,_Barberos!$A:$A)))</f>
        <v/>
      </c>
      <c r="AD492" s="20" t="str" cm="1">
        <f t="array" ref="AD492">IF(ISERROR(INDEX(Jornadas[id],ROW()-5)),"",INT(SUMIFS(Cortes[importe],Cortes[id_jornada],INDEX(Jornadas[id],ROW()-5),Cortes[id_barbero],LOOKUP($AC$4,Barberos[nombre],Barberos[id]))*(INDEX(Jornadas[comision_barberos],1)/100)))</f>
        <v/>
      </c>
      <c r="AE492" s="20" t="str" cm="1">
        <f t="array" ref="AE492">IF(ISERROR(INDEX(Jornadas[id],ROW()-5)),"",SUMIFS(Cortes[propina],Cortes[id_jornada],INDEX(Jornadas[id],ROW()-5),Cortes[id_barbero],LOOKUP($AC$4,Barberos[nombre],Barberos[id])))</f>
        <v/>
      </c>
      <c r="AF492" s="20" t="str" cm="1">
        <f t="array" ref="AF492">IF(ISERROR(INDEX(Jornadas[id],ROW()-5)),"",SUMIFS(Adelantos[importe],Adelantos[id_jornada],INDEX(Jornadas[id],ROW()-5),Adelantos[id_barbero],LOOKUP($AC$4,Barberos[nombre],Barberos[id])))</f>
        <v/>
      </c>
      <c r="AG492" s="20" t="str" cm="1">
        <f t="array" ref="AG492">IF(ISERROR(INDEX(Jornadas[id],ROW()-5)),"",AD492+AE492-AF492)</f>
        <v/>
      </c>
      <c r="AH492" s="1" t="str" cm="1">
        <f t="array" ref="AH492">IF(ISERROR(INDEX(Jornadas[id],ROW()-5)),"",COUNTIFS(_Cortes!$C:$C,INDEX(Jornadas[id],ROW()-5),_Cortes!$B:$B,LOOKUP($AH$4,_Barberos!$B:$B,_Barberos!$A:$A)))</f>
        <v/>
      </c>
      <c r="AI492" s="20" t="str" cm="1">
        <f t="array" ref="AI492">IF(ISERROR(INDEX(Jornadas[id],ROW()-5)),"",INT(SUMIFS(Cortes[importe],Cortes[id_jornada],INDEX(Jornadas[id],ROW()-5),Cortes[id_barbero],LOOKUP($AH$4,Barberos[nombre],Barberos[id]))*(INDEX(Jornadas[comision_barberos],1)/100)))</f>
        <v/>
      </c>
      <c r="AJ492" s="20" t="str" cm="1">
        <f t="array" ref="AJ492">IF(ISERROR(INDEX(Jornadas[id],ROW()-5)),"",SUMIFS(Cortes[propina],Cortes[id_jornada],INDEX(Jornadas[id],ROW()-5),Cortes[id_barbero],LOOKUP($AH$4,Barberos[nombre],Barberos[id])))</f>
        <v/>
      </c>
      <c r="AK492" s="20" t="str" cm="1">
        <f t="array" ref="AK492">IF(ISERROR(INDEX(Jornadas[id],ROW()-5)),"",SUMIFS(Adelantos[importe],Adelantos[id_jornada],INDEX(Jornadas[id],ROW()-5),Adelantos[id_barbero],LOOKUP($AH$4,Barberos[nombre],Barberos[id])))</f>
        <v/>
      </c>
      <c r="AL492" s="20" t="str" cm="1">
        <f t="array" ref="AL492">IF(ISERROR(INDEX(Jornadas[id],ROW()-5)),"",AI492+AJ492-AK492)</f>
        <v/>
      </c>
      <c r="AM492" s="1" t="str" cm="1">
        <f t="array" ref="AM492">IF(ISERROR(INDEX(Jornadas[id],ROW()-5)),"",COUNTIFS(_Cortes!$C:$C,INDEX(Jornadas[id],ROW()-5),_Cortes!$B:$B,LOOKUP($AM$4,_Barberos!$B:$B,_Barberos!$A:$A)))</f>
        <v/>
      </c>
      <c r="AN492" s="20" t="str" cm="1">
        <f t="array" ref="AN492">IF(ISERROR(INDEX(Jornadas[id],ROW()-5)),"",INT(SUMIFS(Cortes[importe],Cortes[id_jornada],INDEX(Jornadas[id],ROW()-5),Cortes[id_barbero],LOOKUP($AM$4,Barberos[nombre],Barberos[id]))*(INDEX(Jornadas[comision_barberos],1)/100)))</f>
        <v/>
      </c>
      <c r="AO492" s="20" t="str" cm="1">
        <f t="array" ref="AO492">IF(ISERROR(INDEX(Jornadas[id],ROW()-5)),"",SUMIFS(Cortes[propina],Cortes[id_jornada],INDEX(Jornadas[id],ROW()-5),Cortes[id_barbero],LOOKUP($AM$4,Barberos[nombre],Barberos[id])))</f>
        <v/>
      </c>
      <c r="AP492" s="20" t="str" cm="1">
        <f t="array" ref="AP492">IF(ISERROR(INDEX(Jornadas[id],ROW()-5)),"",SUMIFS(Adelantos[importe],Adelantos[id_jornada],INDEX(Jornadas[id],ROW()-5),Adelantos[id_barbero],LOOKUP($AM$4,Barberos[nombre],Barberos[id])))</f>
        <v/>
      </c>
      <c r="AQ492" s="20" t="str" cm="1">
        <f t="array" ref="AQ492">IF(ISERROR(INDEX(Jornadas[id],ROW()-5)),"",AN492+AO492-AP492)</f>
        <v/>
      </c>
      <c r="AR492" s="1" t="str" cm="1">
        <f t="array" ref="AR492">IF(ISERROR(INDEX(Jornadas[id],ROW()-5)),"",COUNTIFS(_Cortes!$C:$C,INDEX(Jornadas[id],ROW()-5),_Cortes!$B:$B,LOOKUP($AR$4,_Barberos!$B:$B,_Barberos!$A:$A)))</f>
        <v/>
      </c>
      <c r="AS492" s="20" t="str" cm="1">
        <f t="array" ref="AS492">IF(ISERROR(INDEX(Jornadas[id],ROW()-5)),"",INT(SUMIFS(Cortes[importe],Cortes[id_jornada],INDEX(Jornadas[id],ROW()-5),Cortes[id_barbero],LOOKUP($AR$4,Barberos[nombre],Barberos[id]))*(INDEX(Jornadas[comision_barberos],1)/100)))</f>
        <v/>
      </c>
      <c r="AT492" s="20" t="str" cm="1">
        <f t="array" ref="AT492">IF(ISERROR(INDEX(Jornadas[id],ROW()-5)),"",SUMIFS(Cortes[propina],Cortes[id_jornada],INDEX(Jornadas[id],ROW()-5),Cortes[id_barbero],LOOKUP($AR$4,Barberos[nombre],Barberos[id])))</f>
        <v/>
      </c>
      <c r="AU492" s="20" t="str" cm="1">
        <f t="array" ref="AU492">IF(ISERROR(INDEX(Jornadas[id],ROW()-5)),"",SUMIFS(Adelantos[importe],Adelantos[id_jornada],INDEX(Jornadas[id],ROW()-5),Adelantos[id_barbero],LOOKUP($AR$4,Barberos[nombre],Barberos[id])))</f>
        <v/>
      </c>
      <c r="AV492" s="20" t="str" cm="1">
        <f t="array" ref="AV492">IF(ISERROR(INDEX(Jornadas[id],ROW()-5)),"",AS492+AT492-AU492)</f>
        <v/>
      </c>
    </row>
    <row r="493" spans="1:48" ht="15" hidden="1" customHeight="1" x14ac:dyDescent="0.3">
      <c r="A493" s="51" t="str">
        <f t="shared" si="7"/>
        <v/>
      </c>
      <c r="B493" s="52"/>
      <c r="C493" s="36" t="str" cm="1">
        <f t="array" ref="C493">IF(ISERROR(INDEX(Jornadas[id],ROW()-5)),"",INDEX(Jornadas[fecha],ROW()-5))</f>
        <v/>
      </c>
      <c r="D493" s="2" t="str" cm="1">
        <f t="array" ref="D493">IF(ISERROR(INDEX(Jornadas[id],ROW()-5)),"",COUNTIFS(_Cortes!$C:$C,INDEX(Jornadas[id],ROW()-5),_Cortes!$B:$B,LOOKUP($D$4,_Barberos!$B:$B,_Barberos!$A:$A)))</f>
        <v/>
      </c>
      <c r="E493" s="21" t="str" cm="1">
        <f t="array" ref="E493">IF(ISERROR(INDEX(Jornadas[id],ROW()-5)),"",INT(SUMIFS(Cortes[importe],Cortes[id_jornada],INDEX(Jornadas[id],ROW()-5),Cortes[id_barbero],LOOKUP($D$4,Barberos[nombre],Barberos[id]))*(INDEX(Jornadas[comision_barberos],1)/100)))</f>
        <v/>
      </c>
      <c r="F493" s="21" t="str" cm="1">
        <f t="array" ref="F493">IF(ISERROR(INDEX(Jornadas[id],ROW()-5)),"",SUMIFS(Cortes[propina],Cortes[id_jornada],INDEX(Jornadas[id],ROW()-5),Cortes[id_barbero],LOOKUP($D$4,Barberos[nombre],Barberos[id])))</f>
        <v/>
      </c>
      <c r="G493" s="21" t="str" cm="1">
        <f t="array" ref="G493">IF(ISERROR(INDEX(Jornadas[id],ROW()-5)),"",SUMIFS(Adelantos[importe],Adelantos[id_jornada],INDEX(Jornadas[id],ROW()-5),Adelantos[id_barbero],LOOKUP($D$4,Barberos[nombre],Barberos[id])))</f>
        <v/>
      </c>
      <c r="H493" s="21" t="str" cm="1">
        <f t="array" ref="H493">IF(ISERROR(INDEX(Jornadas[id],ROW()-5)),"",E493+F493-G493)</f>
        <v/>
      </c>
      <c r="I493" s="2" t="str" cm="1">
        <f t="array" ref="I493">IF(ISERROR(INDEX(Jornadas[id],ROW()-5)),"",COUNTIFS(_Cortes!$C:$C,INDEX(Jornadas[id],ROW()-5),_Cortes!$B:$B,LOOKUP($I$4,_Barberos!$B:$B,_Barberos!$A:$A)))</f>
        <v/>
      </c>
      <c r="J493" s="21" t="str" cm="1">
        <f t="array" ref="J493">IF(ISERROR(INDEX(Jornadas[id],ROW()-5)),"",INT(SUMIFS(Cortes[importe],Cortes[id_jornada],INDEX(Jornadas[id],ROW()-5),Cortes[id_barbero],LOOKUP($I$4,Barberos[nombre],Barberos[id]))*(INDEX(Jornadas[comision_barberos],1)/100)))</f>
        <v/>
      </c>
      <c r="K493" s="21" t="str" cm="1">
        <f t="array" ref="K493">IF(ISERROR(INDEX(Jornadas[id],ROW()-5)),"",SUMIFS(Cortes[propina],Cortes[id_jornada],INDEX(Jornadas[id],ROW()-5),Cortes[id_barbero],LOOKUP($I$4,Barberos[nombre],Barberos[id])))</f>
        <v/>
      </c>
      <c r="L493" s="21" t="str" cm="1">
        <f t="array" ref="L493">IF(ISERROR(INDEX(Jornadas[id],ROW()-5)),"",SUMIFS(Adelantos[importe],Adelantos[id_jornada],INDEX(Jornadas[id],ROW()-5),Adelantos[id_barbero],LOOKUP($I$4,Barberos[nombre],Barberos[id])))</f>
        <v/>
      </c>
      <c r="M493" s="21" t="str" cm="1">
        <f t="array" ref="M493">IF(ISERROR(INDEX(Jornadas[id],ROW()-5)),"",J493+K493-L493)</f>
        <v/>
      </c>
      <c r="N493" s="2" t="str" cm="1">
        <f t="array" ref="N493">IF(ISERROR(INDEX(Jornadas[id],ROW()-5)),"",COUNTIFS(_Cortes!$C:$C,INDEX(Jornadas[id],ROW()-5),_Cortes!$B:$B,LOOKUP($N$4,_Barberos!$B:$B,_Barberos!$A:$A)))</f>
        <v/>
      </c>
      <c r="O493" s="21" t="str" cm="1">
        <f t="array" ref="O493">IF(ISERROR(INDEX(Jornadas[id],ROW()-5)),"",INT(SUMIFS(Cortes[importe],Cortes[id_jornada],INDEX(Jornadas[id],ROW()-5),Cortes[id_barbero],LOOKUP($N$4,Barberos[nombre],Barberos[id]))*(INDEX(Jornadas[comision_barberos],1)/100)))</f>
        <v/>
      </c>
      <c r="P493" s="21" t="str" cm="1">
        <f t="array" ref="P493">IF(ISERROR(INDEX(Jornadas[id],ROW()-5)),"",SUMIFS(Cortes[propina],Cortes[id_jornada],INDEX(Jornadas[id],ROW()-5),Cortes[id_barbero],LOOKUP($N$4,Barberos[nombre],Barberos[id])))</f>
        <v/>
      </c>
      <c r="Q493" s="21" t="str" cm="1">
        <f t="array" ref="Q493">IF(ISERROR(INDEX(Jornadas[id],ROW()-5)),"",SUMIFS(Adelantos[importe],Adelantos[id_jornada],INDEX(Jornadas[id],ROW()-5),Adelantos[id_barbero],LOOKUP($N$4,Barberos[nombre],Barberos[id])))</f>
        <v/>
      </c>
      <c r="R493" s="21" t="str" cm="1">
        <f t="array" ref="R493">IF(ISERROR(INDEX(Jornadas[id],ROW()-5)),"",O493+P493-Q493)</f>
        <v/>
      </c>
      <c r="S493" s="2" t="str" cm="1">
        <f t="array" ref="S493">IF(ISERROR(INDEX(Jornadas[id],ROW()-5)),"",COUNTIFS(_Cortes!$C:$C,INDEX(Jornadas[id],ROW()-5),_Cortes!$B:$B,LOOKUP($S$4,_Barberos!$B:$B,_Barberos!$A:$A)))</f>
        <v/>
      </c>
      <c r="T493" s="21" t="str" cm="1">
        <f t="array" ref="T493">IF(ISERROR(INDEX(Jornadas[id],ROW()-5)),"",INT(SUMIFS(Cortes[importe],Cortes[id_jornada],INDEX(Jornadas[id],ROW()-5),Cortes[id_barbero],LOOKUP($S$4,Barberos[nombre],Barberos[id]))*(INDEX(Jornadas[comision_barberos],1)/100)))</f>
        <v/>
      </c>
      <c r="U493" s="21" t="str" cm="1">
        <f t="array" ref="U493">IF(ISERROR(INDEX(Jornadas[id],ROW()-5)),"",SUMIFS(Cortes[propina],Cortes[id_jornada],INDEX(Jornadas[id],ROW()-5),Cortes[id_barbero],LOOKUP($S$4,Barberos[nombre],Barberos[id])))</f>
        <v/>
      </c>
      <c r="V493" s="21" t="str" cm="1">
        <f t="array" ref="V493">IF(ISERROR(INDEX(Jornadas[id],ROW()-5)),"",SUMIFS(Adelantos[importe],Adelantos[id_jornada],INDEX(Jornadas[id],ROW()-5),Adelantos[id_barbero],LOOKUP($S$4,Barberos[nombre],Barberos[id])))</f>
        <v/>
      </c>
      <c r="W493" s="21" t="str" cm="1">
        <f t="array" ref="W493">IF(ISERROR(INDEX(Jornadas[id],ROW()-5)),"",T493+U493-V493)</f>
        <v/>
      </c>
      <c r="X493" s="2" t="str" cm="1">
        <f t="array" ref="X493">IF(ISERROR(INDEX(Jornadas[id],ROW()-5)),"",COUNTIFS(_Cortes!$C:$C,INDEX(Jornadas[id],ROW()-5),_Cortes!$B:$B,LOOKUP($X$4,_Barberos!$B:$B,_Barberos!$A:$A)))</f>
        <v/>
      </c>
      <c r="Y493" s="21" t="str" cm="1">
        <f t="array" ref="Y493">IF(ISERROR(INDEX(Jornadas[id],ROW()-5)),"",INT(SUMIFS(Cortes[importe],Cortes[id_jornada],INDEX(Jornadas[id],ROW()-5),Cortes[id_barbero],LOOKUP($X$4,Barberos[nombre],Barberos[id]))*(INDEX(Jornadas[comision_barberos],1)/100)))</f>
        <v/>
      </c>
      <c r="Z493" s="21" t="str" cm="1">
        <f t="array" ref="Z493">IF(ISERROR(INDEX(Jornadas[id],ROW()-5)),"",SUMIFS(Cortes[propina],Cortes[id_jornada],INDEX(Jornadas[id],ROW()-5),Cortes[id_barbero],LOOKUP($X$4,Barberos[nombre],Barberos[id])))</f>
        <v/>
      </c>
      <c r="AA493" s="21" t="str" cm="1">
        <f t="array" ref="AA493">IF(ISERROR(INDEX(Jornadas[id],ROW()-5)),"",SUMIFS(Adelantos[importe],Adelantos[id_jornada],INDEX(Jornadas[id],ROW()-5),Adelantos[id_barbero],LOOKUP($X$4,Barberos[nombre],Barberos[id])))</f>
        <v/>
      </c>
      <c r="AB493" s="21" t="str" cm="1">
        <f t="array" ref="AB493">IF(ISERROR(INDEX(Jornadas[id],ROW()-5)),"",Y493+Z493-AA493)</f>
        <v/>
      </c>
      <c r="AC493" s="2" t="str" cm="1">
        <f t="array" ref="AC493">IF(ISERROR(INDEX(Jornadas[id],ROW()-5)),"",COUNTIFS(_Cortes!$C:$C,INDEX(Jornadas[id],ROW()-5),_Cortes!$B:$B,LOOKUP($AC$4,_Barberos!$B:$B,_Barberos!$A:$A)))</f>
        <v/>
      </c>
      <c r="AD493" s="21" t="str" cm="1">
        <f t="array" ref="AD493">IF(ISERROR(INDEX(Jornadas[id],ROW()-5)),"",INT(SUMIFS(Cortes[importe],Cortes[id_jornada],INDEX(Jornadas[id],ROW()-5),Cortes[id_barbero],LOOKUP($AC$4,Barberos[nombre],Barberos[id]))*(INDEX(Jornadas[comision_barberos],1)/100)))</f>
        <v/>
      </c>
      <c r="AE493" s="21" t="str" cm="1">
        <f t="array" ref="AE493">IF(ISERROR(INDEX(Jornadas[id],ROW()-5)),"",SUMIFS(Cortes[propina],Cortes[id_jornada],INDEX(Jornadas[id],ROW()-5),Cortes[id_barbero],LOOKUP($AC$4,Barberos[nombre],Barberos[id])))</f>
        <v/>
      </c>
      <c r="AF493" s="21" t="str" cm="1">
        <f t="array" ref="AF493">IF(ISERROR(INDEX(Jornadas[id],ROW()-5)),"",SUMIFS(Adelantos[importe],Adelantos[id_jornada],INDEX(Jornadas[id],ROW()-5),Adelantos[id_barbero],LOOKUP($AC$4,Barberos[nombre],Barberos[id])))</f>
        <v/>
      </c>
      <c r="AG493" s="21" t="str" cm="1">
        <f t="array" ref="AG493">IF(ISERROR(INDEX(Jornadas[id],ROW()-5)),"",AD493+AE493-AF493)</f>
        <v/>
      </c>
      <c r="AH493" s="2" t="str" cm="1">
        <f t="array" ref="AH493">IF(ISERROR(INDEX(Jornadas[id],ROW()-5)),"",COUNTIFS(_Cortes!$C:$C,INDEX(Jornadas[id],ROW()-5),_Cortes!$B:$B,LOOKUP($AH$4,_Barberos!$B:$B,_Barberos!$A:$A)))</f>
        <v/>
      </c>
      <c r="AI493" s="21" t="str" cm="1">
        <f t="array" ref="AI493">IF(ISERROR(INDEX(Jornadas[id],ROW()-5)),"",INT(SUMIFS(Cortes[importe],Cortes[id_jornada],INDEX(Jornadas[id],ROW()-5),Cortes[id_barbero],LOOKUP($AH$4,Barberos[nombre],Barberos[id]))*(INDEX(Jornadas[comision_barberos],1)/100)))</f>
        <v/>
      </c>
      <c r="AJ493" s="21" t="str" cm="1">
        <f t="array" ref="AJ493">IF(ISERROR(INDEX(Jornadas[id],ROW()-5)),"",SUMIFS(Cortes[propina],Cortes[id_jornada],INDEX(Jornadas[id],ROW()-5),Cortes[id_barbero],LOOKUP($AH$4,Barberos[nombre],Barberos[id])))</f>
        <v/>
      </c>
      <c r="AK493" s="21" t="str" cm="1">
        <f t="array" ref="AK493">IF(ISERROR(INDEX(Jornadas[id],ROW()-5)),"",SUMIFS(Adelantos[importe],Adelantos[id_jornada],INDEX(Jornadas[id],ROW()-5),Adelantos[id_barbero],LOOKUP($AH$4,Barberos[nombre],Barberos[id])))</f>
        <v/>
      </c>
      <c r="AL493" s="21" t="str" cm="1">
        <f t="array" ref="AL493">IF(ISERROR(INDEX(Jornadas[id],ROW()-5)),"",AI493+AJ493-AK493)</f>
        <v/>
      </c>
      <c r="AM493" s="2" t="str" cm="1">
        <f t="array" ref="AM493">IF(ISERROR(INDEX(Jornadas[id],ROW()-5)),"",COUNTIFS(_Cortes!$C:$C,INDEX(Jornadas[id],ROW()-5),_Cortes!$B:$B,LOOKUP($AM$4,_Barberos!$B:$B,_Barberos!$A:$A)))</f>
        <v/>
      </c>
      <c r="AN493" s="21" t="str" cm="1">
        <f t="array" ref="AN493">IF(ISERROR(INDEX(Jornadas[id],ROW()-5)),"",INT(SUMIFS(Cortes[importe],Cortes[id_jornada],INDEX(Jornadas[id],ROW()-5),Cortes[id_barbero],LOOKUP($AM$4,Barberos[nombre],Barberos[id]))*(INDEX(Jornadas[comision_barberos],1)/100)))</f>
        <v/>
      </c>
      <c r="AO493" s="21" t="str" cm="1">
        <f t="array" ref="AO493">IF(ISERROR(INDEX(Jornadas[id],ROW()-5)),"",SUMIFS(Cortes[propina],Cortes[id_jornada],INDEX(Jornadas[id],ROW()-5),Cortes[id_barbero],LOOKUP($AM$4,Barberos[nombre],Barberos[id])))</f>
        <v/>
      </c>
      <c r="AP493" s="21" t="str" cm="1">
        <f t="array" ref="AP493">IF(ISERROR(INDEX(Jornadas[id],ROW()-5)),"",SUMIFS(Adelantos[importe],Adelantos[id_jornada],INDEX(Jornadas[id],ROW()-5),Adelantos[id_barbero],LOOKUP($AM$4,Barberos[nombre],Barberos[id])))</f>
        <v/>
      </c>
      <c r="AQ493" s="21" t="str" cm="1">
        <f t="array" ref="AQ493">IF(ISERROR(INDEX(Jornadas[id],ROW()-5)),"",AN493+AO493-AP493)</f>
        <v/>
      </c>
      <c r="AR493" s="2" t="str" cm="1">
        <f t="array" ref="AR493">IF(ISERROR(INDEX(Jornadas[id],ROW()-5)),"",COUNTIFS(_Cortes!$C:$C,INDEX(Jornadas[id],ROW()-5),_Cortes!$B:$B,LOOKUP($AR$4,_Barberos!$B:$B,_Barberos!$A:$A)))</f>
        <v/>
      </c>
      <c r="AS493" s="21" t="str" cm="1">
        <f t="array" ref="AS493">IF(ISERROR(INDEX(Jornadas[id],ROW()-5)),"",INT(SUMIFS(Cortes[importe],Cortes[id_jornada],INDEX(Jornadas[id],ROW()-5),Cortes[id_barbero],LOOKUP($AR$4,Barberos[nombre],Barberos[id]))*(INDEX(Jornadas[comision_barberos],1)/100)))</f>
        <v/>
      </c>
      <c r="AT493" s="21" t="str" cm="1">
        <f t="array" ref="AT493">IF(ISERROR(INDEX(Jornadas[id],ROW()-5)),"",SUMIFS(Cortes[propina],Cortes[id_jornada],INDEX(Jornadas[id],ROW()-5),Cortes[id_barbero],LOOKUP($AR$4,Barberos[nombre],Barberos[id])))</f>
        <v/>
      </c>
      <c r="AU493" s="21" t="str" cm="1">
        <f t="array" ref="AU493">IF(ISERROR(INDEX(Jornadas[id],ROW()-5)),"",SUMIFS(Adelantos[importe],Adelantos[id_jornada],INDEX(Jornadas[id],ROW()-5),Adelantos[id_barbero],LOOKUP($AR$4,Barberos[nombre],Barberos[id])))</f>
        <v/>
      </c>
      <c r="AV493" s="21" t="str" cm="1">
        <f t="array" ref="AV493">IF(ISERROR(INDEX(Jornadas[id],ROW()-5)),"",AS493+AT493-AU493)</f>
        <v/>
      </c>
    </row>
    <row r="494" spans="1:48" ht="15" hidden="1" customHeight="1" x14ac:dyDescent="0.3">
      <c r="A494" s="53" t="str">
        <f t="shared" si="7"/>
        <v/>
      </c>
      <c r="B494" s="54"/>
      <c r="C494" s="38" t="str" cm="1">
        <f t="array" ref="C494">IF(ISERROR(INDEX(Jornadas[id],ROW()-5)),"",INDEX(Jornadas[fecha],ROW()-5))</f>
        <v/>
      </c>
      <c r="D494" s="1" t="str" cm="1">
        <f t="array" ref="D494">IF(ISERROR(INDEX(Jornadas[id],ROW()-5)),"",COUNTIFS(_Cortes!$C:$C,INDEX(Jornadas[id],ROW()-5),_Cortes!$B:$B,LOOKUP($D$4,_Barberos!$B:$B,_Barberos!$A:$A)))</f>
        <v/>
      </c>
      <c r="E494" s="20" t="str" cm="1">
        <f t="array" ref="E494">IF(ISERROR(INDEX(Jornadas[id],ROW()-5)),"",INT(SUMIFS(Cortes[importe],Cortes[id_jornada],INDEX(Jornadas[id],ROW()-5),Cortes[id_barbero],LOOKUP($D$4,Barberos[nombre],Barberos[id]))*(INDEX(Jornadas[comision_barberos],1)/100)))</f>
        <v/>
      </c>
      <c r="F494" s="20" t="str" cm="1">
        <f t="array" ref="F494">IF(ISERROR(INDEX(Jornadas[id],ROW()-5)),"",SUMIFS(Cortes[propina],Cortes[id_jornada],INDEX(Jornadas[id],ROW()-5),Cortes[id_barbero],LOOKUP($D$4,Barberos[nombre],Barberos[id])))</f>
        <v/>
      </c>
      <c r="G494" s="20" t="str" cm="1">
        <f t="array" ref="G494">IF(ISERROR(INDEX(Jornadas[id],ROW()-5)),"",SUMIFS(Adelantos[importe],Adelantos[id_jornada],INDEX(Jornadas[id],ROW()-5),Adelantos[id_barbero],LOOKUP($D$4,Barberos[nombre],Barberos[id])))</f>
        <v/>
      </c>
      <c r="H494" s="20" t="str" cm="1">
        <f t="array" ref="H494">IF(ISERROR(INDEX(Jornadas[id],ROW()-5)),"",E494+F494-G494)</f>
        <v/>
      </c>
      <c r="I494" s="1" t="str" cm="1">
        <f t="array" ref="I494">IF(ISERROR(INDEX(Jornadas[id],ROW()-5)),"",COUNTIFS(_Cortes!$C:$C,INDEX(Jornadas[id],ROW()-5),_Cortes!$B:$B,LOOKUP($I$4,_Barberos!$B:$B,_Barberos!$A:$A)))</f>
        <v/>
      </c>
      <c r="J494" s="20" t="str" cm="1">
        <f t="array" ref="J494">IF(ISERROR(INDEX(Jornadas[id],ROW()-5)),"",INT(SUMIFS(Cortes[importe],Cortes[id_jornada],INDEX(Jornadas[id],ROW()-5),Cortes[id_barbero],LOOKUP($I$4,Barberos[nombre],Barberos[id]))*(INDEX(Jornadas[comision_barberos],1)/100)))</f>
        <v/>
      </c>
      <c r="K494" s="20" t="str" cm="1">
        <f t="array" ref="K494">IF(ISERROR(INDEX(Jornadas[id],ROW()-5)),"",SUMIFS(Cortes[propina],Cortes[id_jornada],INDEX(Jornadas[id],ROW()-5),Cortes[id_barbero],LOOKUP($I$4,Barberos[nombre],Barberos[id])))</f>
        <v/>
      </c>
      <c r="L494" s="20" t="str" cm="1">
        <f t="array" ref="L494">IF(ISERROR(INDEX(Jornadas[id],ROW()-5)),"",SUMIFS(Adelantos[importe],Adelantos[id_jornada],INDEX(Jornadas[id],ROW()-5),Adelantos[id_barbero],LOOKUP($I$4,Barberos[nombre],Barberos[id])))</f>
        <v/>
      </c>
      <c r="M494" s="20" t="str" cm="1">
        <f t="array" ref="M494">IF(ISERROR(INDEX(Jornadas[id],ROW()-5)),"",J494+K494-L494)</f>
        <v/>
      </c>
      <c r="N494" s="1" t="str" cm="1">
        <f t="array" ref="N494">IF(ISERROR(INDEX(Jornadas[id],ROW()-5)),"",COUNTIFS(_Cortes!$C:$C,INDEX(Jornadas[id],ROW()-5),_Cortes!$B:$B,LOOKUP($N$4,_Barberos!$B:$B,_Barberos!$A:$A)))</f>
        <v/>
      </c>
      <c r="O494" s="20" t="str" cm="1">
        <f t="array" ref="O494">IF(ISERROR(INDEX(Jornadas[id],ROW()-5)),"",INT(SUMIFS(Cortes[importe],Cortes[id_jornada],INDEX(Jornadas[id],ROW()-5),Cortes[id_barbero],LOOKUP($N$4,Barberos[nombre],Barberos[id]))*(INDEX(Jornadas[comision_barberos],1)/100)))</f>
        <v/>
      </c>
      <c r="P494" s="20" t="str" cm="1">
        <f t="array" ref="P494">IF(ISERROR(INDEX(Jornadas[id],ROW()-5)),"",SUMIFS(Cortes[propina],Cortes[id_jornada],INDEX(Jornadas[id],ROW()-5),Cortes[id_barbero],LOOKUP($N$4,Barberos[nombre],Barberos[id])))</f>
        <v/>
      </c>
      <c r="Q494" s="20" t="str" cm="1">
        <f t="array" ref="Q494">IF(ISERROR(INDEX(Jornadas[id],ROW()-5)),"",SUMIFS(Adelantos[importe],Adelantos[id_jornada],INDEX(Jornadas[id],ROW()-5),Adelantos[id_barbero],LOOKUP($N$4,Barberos[nombre],Barberos[id])))</f>
        <v/>
      </c>
      <c r="R494" s="20" t="str" cm="1">
        <f t="array" ref="R494">IF(ISERROR(INDEX(Jornadas[id],ROW()-5)),"",O494+P494-Q494)</f>
        <v/>
      </c>
      <c r="S494" s="1" t="str" cm="1">
        <f t="array" ref="S494">IF(ISERROR(INDEX(Jornadas[id],ROW()-5)),"",COUNTIFS(_Cortes!$C:$C,INDEX(Jornadas[id],ROW()-5),_Cortes!$B:$B,LOOKUP($S$4,_Barberos!$B:$B,_Barberos!$A:$A)))</f>
        <v/>
      </c>
      <c r="T494" s="20" t="str" cm="1">
        <f t="array" ref="T494">IF(ISERROR(INDEX(Jornadas[id],ROW()-5)),"",INT(SUMIFS(Cortes[importe],Cortes[id_jornada],INDEX(Jornadas[id],ROW()-5),Cortes[id_barbero],LOOKUP($S$4,Barberos[nombre],Barberos[id]))*(INDEX(Jornadas[comision_barberos],1)/100)))</f>
        <v/>
      </c>
      <c r="U494" s="20" t="str" cm="1">
        <f t="array" ref="U494">IF(ISERROR(INDEX(Jornadas[id],ROW()-5)),"",SUMIFS(Cortes[propina],Cortes[id_jornada],INDEX(Jornadas[id],ROW()-5),Cortes[id_barbero],LOOKUP($S$4,Barberos[nombre],Barberos[id])))</f>
        <v/>
      </c>
      <c r="V494" s="20" t="str" cm="1">
        <f t="array" ref="V494">IF(ISERROR(INDEX(Jornadas[id],ROW()-5)),"",SUMIFS(Adelantos[importe],Adelantos[id_jornada],INDEX(Jornadas[id],ROW()-5),Adelantos[id_barbero],LOOKUP($S$4,Barberos[nombre],Barberos[id])))</f>
        <v/>
      </c>
      <c r="W494" s="20" t="str" cm="1">
        <f t="array" ref="W494">IF(ISERROR(INDEX(Jornadas[id],ROW()-5)),"",T494+U494-V494)</f>
        <v/>
      </c>
      <c r="X494" s="1" t="str" cm="1">
        <f t="array" ref="X494">IF(ISERROR(INDEX(Jornadas[id],ROW()-5)),"",COUNTIFS(_Cortes!$C:$C,INDEX(Jornadas[id],ROW()-5),_Cortes!$B:$B,LOOKUP($X$4,_Barberos!$B:$B,_Barberos!$A:$A)))</f>
        <v/>
      </c>
      <c r="Y494" s="20" t="str" cm="1">
        <f t="array" ref="Y494">IF(ISERROR(INDEX(Jornadas[id],ROW()-5)),"",INT(SUMIFS(Cortes[importe],Cortes[id_jornada],INDEX(Jornadas[id],ROW()-5),Cortes[id_barbero],LOOKUP($X$4,Barberos[nombre],Barberos[id]))*(INDEX(Jornadas[comision_barberos],1)/100)))</f>
        <v/>
      </c>
      <c r="Z494" s="20" t="str" cm="1">
        <f t="array" ref="Z494">IF(ISERROR(INDEX(Jornadas[id],ROW()-5)),"",SUMIFS(Cortes[propina],Cortes[id_jornada],INDEX(Jornadas[id],ROW()-5),Cortes[id_barbero],LOOKUP($X$4,Barberos[nombre],Barberos[id])))</f>
        <v/>
      </c>
      <c r="AA494" s="20" t="str" cm="1">
        <f t="array" ref="AA494">IF(ISERROR(INDEX(Jornadas[id],ROW()-5)),"",SUMIFS(Adelantos[importe],Adelantos[id_jornada],INDEX(Jornadas[id],ROW()-5),Adelantos[id_barbero],LOOKUP($X$4,Barberos[nombre],Barberos[id])))</f>
        <v/>
      </c>
      <c r="AB494" s="20" t="str" cm="1">
        <f t="array" ref="AB494">IF(ISERROR(INDEX(Jornadas[id],ROW()-5)),"",Y494+Z494-AA494)</f>
        <v/>
      </c>
      <c r="AC494" s="1" t="str" cm="1">
        <f t="array" ref="AC494">IF(ISERROR(INDEX(Jornadas[id],ROW()-5)),"",COUNTIFS(_Cortes!$C:$C,INDEX(Jornadas[id],ROW()-5),_Cortes!$B:$B,LOOKUP($AC$4,_Barberos!$B:$B,_Barberos!$A:$A)))</f>
        <v/>
      </c>
      <c r="AD494" s="20" t="str" cm="1">
        <f t="array" ref="AD494">IF(ISERROR(INDEX(Jornadas[id],ROW()-5)),"",INT(SUMIFS(Cortes[importe],Cortes[id_jornada],INDEX(Jornadas[id],ROW()-5),Cortes[id_barbero],LOOKUP($AC$4,Barberos[nombre],Barberos[id]))*(INDEX(Jornadas[comision_barberos],1)/100)))</f>
        <v/>
      </c>
      <c r="AE494" s="20" t="str" cm="1">
        <f t="array" ref="AE494">IF(ISERROR(INDEX(Jornadas[id],ROW()-5)),"",SUMIFS(Cortes[propina],Cortes[id_jornada],INDEX(Jornadas[id],ROW()-5),Cortes[id_barbero],LOOKUP($AC$4,Barberos[nombre],Barberos[id])))</f>
        <v/>
      </c>
      <c r="AF494" s="20" t="str" cm="1">
        <f t="array" ref="AF494">IF(ISERROR(INDEX(Jornadas[id],ROW()-5)),"",SUMIFS(Adelantos[importe],Adelantos[id_jornada],INDEX(Jornadas[id],ROW()-5),Adelantos[id_barbero],LOOKUP($AC$4,Barberos[nombre],Barberos[id])))</f>
        <v/>
      </c>
      <c r="AG494" s="20" t="str" cm="1">
        <f t="array" ref="AG494">IF(ISERROR(INDEX(Jornadas[id],ROW()-5)),"",AD494+AE494-AF494)</f>
        <v/>
      </c>
      <c r="AH494" s="1" t="str" cm="1">
        <f t="array" ref="AH494">IF(ISERROR(INDEX(Jornadas[id],ROW()-5)),"",COUNTIFS(_Cortes!$C:$C,INDEX(Jornadas[id],ROW()-5),_Cortes!$B:$B,LOOKUP($AH$4,_Barberos!$B:$B,_Barberos!$A:$A)))</f>
        <v/>
      </c>
      <c r="AI494" s="20" t="str" cm="1">
        <f t="array" ref="AI494">IF(ISERROR(INDEX(Jornadas[id],ROW()-5)),"",INT(SUMIFS(Cortes[importe],Cortes[id_jornada],INDEX(Jornadas[id],ROW()-5),Cortes[id_barbero],LOOKUP($AH$4,Barberos[nombre],Barberos[id]))*(INDEX(Jornadas[comision_barberos],1)/100)))</f>
        <v/>
      </c>
      <c r="AJ494" s="20" t="str" cm="1">
        <f t="array" ref="AJ494">IF(ISERROR(INDEX(Jornadas[id],ROW()-5)),"",SUMIFS(Cortes[propina],Cortes[id_jornada],INDEX(Jornadas[id],ROW()-5),Cortes[id_barbero],LOOKUP($AH$4,Barberos[nombre],Barberos[id])))</f>
        <v/>
      </c>
      <c r="AK494" s="20" t="str" cm="1">
        <f t="array" ref="AK494">IF(ISERROR(INDEX(Jornadas[id],ROW()-5)),"",SUMIFS(Adelantos[importe],Adelantos[id_jornada],INDEX(Jornadas[id],ROW()-5),Adelantos[id_barbero],LOOKUP($AH$4,Barberos[nombre],Barberos[id])))</f>
        <v/>
      </c>
      <c r="AL494" s="20" t="str" cm="1">
        <f t="array" ref="AL494">IF(ISERROR(INDEX(Jornadas[id],ROW()-5)),"",AI494+AJ494-AK494)</f>
        <v/>
      </c>
      <c r="AM494" s="1" t="str" cm="1">
        <f t="array" ref="AM494">IF(ISERROR(INDEX(Jornadas[id],ROW()-5)),"",COUNTIFS(_Cortes!$C:$C,INDEX(Jornadas[id],ROW()-5),_Cortes!$B:$B,LOOKUP($AM$4,_Barberos!$B:$B,_Barberos!$A:$A)))</f>
        <v/>
      </c>
      <c r="AN494" s="20" t="str" cm="1">
        <f t="array" ref="AN494">IF(ISERROR(INDEX(Jornadas[id],ROW()-5)),"",INT(SUMIFS(Cortes[importe],Cortes[id_jornada],INDEX(Jornadas[id],ROW()-5),Cortes[id_barbero],LOOKUP($AM$4,Barberos[nombre],Barberos[id]))*(INDEX(Jornadas[comision_barberos],1)/100)))</f>
        <v/>
      </c>
      <c r="AO494" s="20" t="str" cm="1">
        <f t="array" ref="AO494">IF(ISERROR(INDEX(Jornadas[id],ROW()-5)),"",SUMIFS(Cortes[propina],Cortes[id_jornada],INDEX(Jornadas[id],ROW()-5),Cortes[id_barbero],LOOKUP($AM$4,Barberos[nombre],Barberos[id])))</f>
        <v/>
      </c>
      <c r="AP494" s="20" t="str" cm="1">
        <f t="array" ref="AP494">IF(ISERROR(INDEX(Jornadas[id],ROW()-5)),"",SUMIFS(Adelantos[importe],Adelantos[id_jornada],INDEX(Jornadas[id],ROW()-5),Adelantos[id_barbero],LOOKUP($AM$4,Barberos[nombre],Barberos[id])))</f>
        <v/>
      </c>
      <c r="AQ494" s="20" t="str" cm="1">
        <f t="array" ref="AQ494">IF(ISERROR(INDEX(Jornadas[id],ROW()-5)),"",AN494+AO494-AP494)</f>
        <v/>
      </c>
      <c r="AR494" s="1" t="str" cm="1">
        <f t="array" ref="AR494">IF(ISERROR(INDEX(Jornadas[id],ROW()-5)),"",COUNTIFS(_Cortes!$C:$C,INDEX(Jornadas[id],ROW()-5),_Cortes!$B:$B,LOOKUP($AR$4,_Barberos!$B:$B,_Barberos!$A:$A)))</f>
        <v/>
      </c>
      <c r="AS494" s="20" t="str" cm="1">
        <f t="array" ref="AS494">IF(ISERROR(INDEX(Jornadas[id],ROW()-5)),"",INT(SUMIFS(Cortes[importe],Cortes[id_jornada],INDEX(Jornadas[id],ROW()-5),Cortes[id_barbero],LOOKUP($AR$4,Barberos[nombre],Barberos[id]))*(INDEX(Jornadas[comision_barberos],1)/100)))</f>
        <v/>
      </c>
      <c r="AT494" s="20" t="str" cm="1">
        <f t="array" ref="AT494">IF(ISERROR(INDEX(Jornadas[id],ROW()-5)),"",SUMIFS(Cortes[propina],Cortes[id_jornada],INDEX(Jornadas[id],ROW()-5),Cortes[id_barbero],LOOKUP($AR$4,Barberos[nombre],Barberos[id])))</f>
        <v/>
      </c>
      <c r="AU494" s="20" t="str" cm="1">
        <f t="array" ref="AU494">IF(ISERROR(INDEX(Jornadas[id],ROW()-5)),"",SUMIFS(Adelantos[importe],Adelantos[id_jornada],INDEX(Jornadas[id],ROW()-5),Adelantos[id_barbero],LOOKUP($AR$4,Barberos[nombre],Barberos[id])))</f>
        <v/>
      </c>
      <c r="AV494" s="20" t="str" cm="1">
        <f t="array" ref="AV494">IF(ISERROR(INDEX(Jornadas[id],ROW()-5)),"",AS494+AT494-AU494)</f>
        <v/>
      </c>
    </row>
    <row r="495" spans="1:48" ht="15" hidden="1" customHeight="1" x14ac:dyDescent="0.3">
      <c r="A495" s="51" t="str">
        <f t="shared" si="7"/>
        <v/>
      </c>
      <c r="B495" s="52"/>
      <c r="C495" s="36" t="str" cm="1">
        <f t="array" ref="C495">IF(ISERROR(INDEX(Jornadas[id],ROW()-5)),"",INDEX(Jornadas[fecha],ROW()-5))</f>
        <v/>
      </c>
      <c r="D495" s="2" t="str" cm="1">
        <f t="array" ref="D495">IF(ISERROR(INDEX(Jornadas[id],ROW()-5)),"",COUNTIFS(_Cortes!$C:$C,INDEX(Jornadas[id],ROW()-5),_Cortes!$B:$B,LOOKUP($D$4,_Barberos!$B:$B,_Barberos!$A:$A)))</f>
        <v/>
      </c>
      <c r="E495" s="21" t="str" cm="1">
        <f t="array" ref="E495">IF(ISERROR(INDEX(Jornadas[id],ROW()-5)),"",INT(SUMIFS(Cortes[importe],Cortes[id_jornada],INDEX(Jornadas[id],ROW()-5),Cortes[id_barbero],LOOKUP($D$4,Barberos[nombre],Barberos[id]))*(INDEX(Jornadas[comision_barberos],1)/100)))</f>
        <v/>
      </c>
      <c r="F495" s="21" t="str" cm="1">
        <f t="array" ref="F495">IF(ISERROR(INDEX(Jornadas[id],ROW()-5)),"",SUMIFS(Cortes[propina],Cortes[id_jornada],INDEX(Jornadas[id],ROW()-5),Cortes[id_barbero],LOOKUP($D$4,Barberos[nombre],Barberos[id])))</f>
        <v/>
      </c>
      <c r="G495" s="21" t="str" cm="1">
        <f t="array" ref="G495">IF(ISERROR(INDEX(Jornadas[id],ROW()-5)),"",SUMIFS(Adelantos[importe],Adelantos[id_jornada],INDEX(Jornadas[id],ROW()-5),Adelantos[id_barbero],LOOKUP($D$4,Barberos[nombre],Barberos[id])))</f>
        <v/>
      </c>
      <c r="H495" s="21" t="str" cm="1">
        <f t="array" ref="H495">IF(ISERROR(INDEX(Jornadas[id],ROW()-5)),"",E495+F495-G495)</f>
        <v/>
      </c>
      <c r="I495" s="2" t="str" cm="1">
        <f t="array" ref="I495">IF(ISERROR(INDEX(Jornadas[id],ROW()-5)),"",COUNTIFS(_Cortes!$C:$C,INDEX(Jornadas[id],ROW()-5),_Cortes!$B:$B,LOOKUP($I$4,_Barberos!$B:$B,_Barberos!$A:$A)))</f>
        <v/>
      </c>
      <c r="J495" s="21" t="str" cm="1">
        <f t="array" ref="J495">IF(ISERROR(INDEX(Jornadas[id],ROW()-5)),"",INT(SUMIFS(Cortes[importe],Cortes[id_jornada],INDEX(Jornadas[id],ROW()-5),Cortes[id_barbero],LOOKUP($I$4,Barberos[nombre],Barberos[id]))*(INDEX(Jornadas[comision_barberos],1)/100)))</f>
        <v/>
      </c>
      <c r="K495" s="21" t="str" cm="1">
        <f t="array" ref="K495">IF(ISERROR(INDEX(Jornadas[id],ROW()-5)),"",SUMIFS(Cortes[propina],Cortes[id_jornada],INDEX(Jornadas[id],ROW()-5),Cortes[id_barbero],LOOKUP($I$4,Barberos[nombre],Barberos[id])))</f>
        <v/>
      </c>
      <c r="L495" s="21" t="str" cm="1">
        <f t="array" ref="L495">IF(ISERROR(INDEX(Jornadas[id],ROW()-5)),"",SUMIFS(Adelantos[importe],Adelantos[id_jornada],INDEX(Jornadas[id],ROW()-5),Adelantos[id_barbero],LOOKUP($I$4,Barberos[nombre],Barberos[id])))</f>
        <v/>
      </c>
      <c r="M495" s="21" t="str" cm="1">
        <f t="array" ref="M495">IF(ISERROR(INDEX(Jornadas[id],ROW()-5)),"",J495+K495-L495)</f>
        <v/>
      </c>
      <c r="N495" s="2" t="str" cm="1">
        <f t="array" ref="N495">IF(ISERROR(INDEX(Jornadas[id],ROW()-5)),"",COUNTIFS(_Cortes!$C:$C,INDEX(Jornadas[id],ROW()-5),_Cortes!$B:$B,LOOKUP($N$4,_Barberos!$B:$B,_Barberos!$A:$A)))</f>
        <v/>
      </c>
      <c r="O495" s="21" t="str" cm="1">
        <f t="array" ref="O495">IF(ISERROR(INDEX(Jornadas[id],ROW()-5)),"",INT(SUMIFS(Cortes[importe],Cortes[id_jornada],INDEX(Jornadas[id],ROW()-5),Cortes[id_barbero],LOOKUP($N$4,Barberos[nombre],Barberos[id]))*(INDEX(Jornadas[comision_barberos],1)/100)))</f>
        <v/>
      </c>
      <c r="P495" s="21" t="str" cm="1">
        <f t="array" ref="P495">IF(ISERROR(INDEX(Jornadas[id],ROW()-5)),"",SUMIFS(Cortes[propina],Cortes[id_jornada],INDEX(Jornadas[id],ROW()-5),Cortes[id_barbero],LOOKUP($N$4,Barberos[nombre],Barberos[id])))</f>
        <v/>
      </c>
      <c r="Q495" s="21" t="str" cm="1">
        <f t="array" ref="Q495">IF(ISERROR(INDEX(Jornadas[id],ROW()-5)),"",SUMIFS(Adelantos[importe],Adelantos[id_jornada],INDEX(Jornadas[id],ROW()-5),Adelantos[id_barbero],LOOKUP($N$4,Barberos[nombre],Barberos[id])))</f>
        <v/>
      </c>
      <c r="R495" s="21" t="str" cm="1">
        <f t="array" ref="R495">IF(ISERROR(INDEX(Jornadas[id],ROW()-5)),"",O495+P495-Q495)</f>
        <v/>
      </c>
      <c r="S495" s="2" t="str" cm="1">
        <f t="array" ref="S495">IF(ISERROR(INDEX(Jornadas[id],ROW()-5)),"",COUNTIFS(_Cortes!$C:$C,INDEX(Jornadas[id],ROW()-5),_Cortes!$B:$B,LOOKUP($S$4,_Barberos!$B:$B,_Barberos!$A:$A)))</f>
        <v/>
      </c>
      <c r="T495" s="21" t="str" cm="1">
        <f t="array" ref="T495">IF(ISERROR(INDEX(Jornadas[id],ROW()-5)),"",INT(SUMIFS(Cortes[importe],Cortes[id_jornada],INDEX(Jornadas[id],ROW()-5),Cortes[id_barbero],LOOKUP($S$4,Barberos[nombre],Barberos[id]))*(INDEX(Jornadas[comision_barberos],1)/100)))</f>
        <v/>
      </c>
      <c r="U495" s="21" t="str" cm="1">
        <f t="array" ref="U495">IF(ISERROR(INDEX(Jornadas[id],ROW()-5)),"",SUMIFS(Cortes[propina],Cortes[id_jornada],INDEX(Jornadas[id],ROW()-5),Cortes[id_barbero],LOOKUP($S$4,Barberos[nombre],Barberos[id])))</f>
        <v/>
      </c>
      <c r="V495" s="21" t="str" cm="1">
        <f t="array" ref="V495">IF(ISERROR(INDEX(Jornadas[id],ROW()-5)),"",SUMIFS(Adelantos[importe],Adelantos[id_jornada],INDEX(Jornadas[id],ROW()-5),Adelantos[id_barbero],LOOKUP($S$4,Barberos[nombre],Barberos[id])))</f>
        <v/>
      </c>
      <c r="W495" s="21" t="str" cm="1">
        <f t="array" ref="W495">IF(ISERROR(INDEX(Jornadas[id],ROW()-5)),"",T495+U495-V495)</f>
        <v/>
      </c>
      <c r="X495" s="2" t="str" cm="1">
        <f t="array" ref="X495">IF(ISERROR(INDEX(Jornadas[id],ROW()-5)),"",COUNTIFS(_Cortes!$C:$C,INDEX(Jornadas[id],ROW()-5),_Cortes!$B:$B,LOOKUP($X$4,_Barberos!$B:$B,_Barberos!$A:$A)))</f>
        <v/>
      </c>
      <c r="Y495" s="21" t="str" cm="1">
        <f t="array" ref="Y495">IF(ISERROR(INDEX(Jornadas[id],ROW()-5)),"",INT(SUMIFS(Cortes[importe],Cortes[id_jornada],INDEX(Jornadas[id],ROW()-5),Cortes[id_barbero],LOOKUP($X$4,Barberos[nombre],Barberos[id]))*(INDEX(Jornadas[comision_barberos],1)/100)))</f>
        <v/>
      </c>
      <c r="Z495" s="21" t="str" cm="1">
        <f t="array" ref="Z495">IF(ISERROR(INDEX(Jornadas[id],ROW()-5)),"",SUMIFS(Cortes[propina],Cortes[id_jornada],INDEX(Jornadas[id],ROW()-5),Cortes[id_barbero],LOOKUP($X$4,Barberos[nombre],Barberos[id])))</f>
        <v/>
      </c>
      <c r="AA495" s="21" t="str" cm="1">
        <f t="array" ref="AA495">IF(ISERROR(INDEX(Jornadas[id],ROW()-5)),"",SUMIFS(Adelantos[importe],Adelantos[id_jornada],INDEX(Jornadas[id],ROW()-5),Adelantos[id_barbero],LOOKUP($X$4,Barberos[nombre],Barberos[id])))</f>
        <v/>
      </c>
      <c r="AB495" s="21" t="str" cm="1">
        <f t="array" ref="AB495">IF(ISERROR(INDEX(Jornadas[id],ROW()-5)),"",Y495+Z495-AA495)</f>
        <v/>
      </c>
      <c r="AC495" s="2" t="str" cm="1">
        <f t="array" ref="AC495">IF(ISERROR(INDEX(Jornadas[id],ROW()-5)),"",COUNTIFS(_Cortes!$C:$C,INDEX(Jornadas[id],ROW()-5),_Cortes!$B:$B,LOOKUP($AC$4,_Barberos!$B:$B,_Barberos!$A:$A)))</f>
        <v/>
      </c>
      <c r="AD495" s="21" t="str" cm="1">
        <f t="array" ref="AD495">IF(ISERROR(INDEX(Jornadas[id],ROW()-5)),"",INT(SUMIFS(Cortes[importe],Cortes[id_jornada],INDEX(Jornadas[id],ROW()-5),Cortes[id_barbero],LOOKUP($AC$4,Barberos[nombre],Barberos[id]))*(INDEX(Jornadas[comision_barberos],1)/100)))</f>
        <v/>
      </c>
      <c r="AE495" s="21" t="str" cm="1">
        <f t="array" ref="AE495">IF(ISERROR(INDEX(Jornadas[id],ROW()-5)),"",SUMIFS(Cortes[propina],Cortes[id_jornada],INDEX(Jornadas[id],ROW()-5),Cortes[id_barbero],LOOKUP($AC$4,Barberos[nombre],Barberos[id])))</f>
        <v/>
      </c>
      <c r="AF495" s="21" t="str" cm="1">
        <f t="array" ref="AF495">IF(ISERROR(INDEX(Jornadas[id],ROW()-5)),"",SUMIFS(Adelantos[importe],Adelantos[id_jornada],INDEX(Jornadas[id],ROW()-5),Adelantos[id_barbero],LOOKUP($AC$4,Barberos[nombre],Barberos[id])))</f>
        <v/>
      </c>
      <c r="AG495" s="21" t="str" cm="1">
        <f t="array" ref="AG495">IF(ISERROR(INDEX(Jornadas[id],ROW()-5)),"",AD495+AE495-AF495)</f>
        <v/>
      </c>
      <c r="AH495" s="2" t="str" cm="1">
        <f t="array" ref="AH495">IF(ISERROR(INDEX(Jornadas[id],ROW()-5)),"",COUNTIFS(_Cortes!$C:$C,INDEX(Jornadas[id],ROW()-5),_Cortes!$B:$B,LOOKUP($AH$4,_Barberos!$B:$B,_Barberos!$A:$A)))</f>
        <v/>
      </c>
      <c r="AI495" s="21" t="str" cm="1">
        <f t="array" ref="AI495">IF(ISERROR(INDEX(Jornadas[id],ROW()-5)),"",INT(SUMIFS(Cortes[importe],Cortes[id_jornada],INDEX(Jornadas[id],ROW()-5),Cortes[id_barbero],LOOKUP($AH$4,Barberos[nombre],Barberos[id]))*(INDEX(Jornadas[comision_barberos],1)/100)))</f>
        <v/>
      </c>
      <c r="AJ495" s="21" t="str" cm="1">
        <f t="array" ref="AJ495">IF(ISERROR(INDEX(Jornadas[id],ROW()-5)),"",SUMIFS(Cortes[propina],Cortes[id_jornada],INDEX(Jornadas[id],ROW()-5),Cortes[id_barbero],LOOKUP($AH$4,Barberos[nombre],Barberos[id])))</f>
        <v/>
      </c>
      <c r="AK495" s="21" t="str" cm="1">
        <f t="array" ref="AK495">IF(ISERROR(INDEX(Jornadas[id],ROW()-5)),"",SUMIFS(Adelantos[importe],Adelantos[id_jornada],INDEX(Jornadas[id],ROW()-5),Adelantos[id_barbero],LOOKUP($AH$4,Barberos[nombre],Barberos[id])))</f>
        <v/>
      </c>
      <c r="AL495" s="21" t="str" cm="1">
        <f t="array" ref="AL495">IF(ISERROR(INDEX(Jornadas[id],ROW()-5)),"",AI495+AJ495-AK495)</f>
        <v/>
      </c>
      <c r="AM495" s="2" t="str" cm="1">
        <f t="array" ref="AM495">IF(ISERROR(INDEX(Jornadas[id],ROW()-5)),"",COUNTIFS(_Cortes!$C:$C,INDEX(Jornadas[id],ROW()-5),_Cortes!$B:$B,LOOKUP($AM$4,_Barberos!$B:$B,_Barberos!$A:$A)))</f>
        <v/>
      </c>
      <c r="AN495" s="21" t="str" cm="1">
        <f t="array" ref="AN495">IF(ISERROR(INDEX(Jornadas[id],ROW()-5)),"",INT(SUMIFS(Cortes[importe],Cortes[id_jornada],INDEX(Jornadas[id],ROW()-5),Cortes[id_barbero],LOOKUP($AM$4,Barberos[nombre],Barberos[id]))*(INDEX(Jornadas[comision_barberos],1)/100)))</f>
        <v/>
      </c>
      <c r="AO495" s="21" t="str" cm="1">
        <f t="array" ref="AO495">IF(ISERROR(INDEX(Jornadas[id],ROW()-5)),"",SUMIFS(Cortes[propina],Cortes[id_jornada],INDEX(Jornadas[id],ROW()-5),Cortes[id_barbero],LOOKUP($AM$4,Barberos[nombre],Barberos[id])))</f>
        <v/>
      </c>
      <c r="AP495" s="21" t="str" cm="1">
        <f t="array" ref="AP495">IF(ISERROR(INDEX(Jornadas[id],ROW()-5)),"",SUMIFS(Adelantos[importe],Adelantos[id_jornada],INDEX(Jornadas[id],ROW()-5),Adelantos[id_barbero],LOOKUP($AM$4,Barberos[nombre],Barberos[id])))</f>
        <v/>
      </c>
      <c r="AQ495" s="21" t="str" cm="1">
        <f t="array" ref="AQ495">IF(ISERROR(INDEX(Jornadas[id],ROW()-5)),"",AN495+AO495-AP495)</f>
        <v/>
      </c>
      <c r="AR495" s="2" t="str" cm="1">
        <f t="array" ref="AR495">IF(ISERROR(INDEX(Jornadas[id],ROW()-5)),"",COUNTIFS(_Cortes!$C:$C,INDEX(Jornadas[id],ROW()-5),_Cortes!$B:$B,LOOKUP($AR$4,_Barberos!$B:$B,_Barberos!$A:$A)))</f>
        <v/>
      </c>
      <c r="AS495" s="21" t="str" cm="1">
        <f t="array" ref="AS495">IF(ISERROR(INDEX(Jornadas[id],ROW()-5)),"",INT(SUMIFS(Cortes[importe],Cortes[id_jornada],INDEX(Jornadas[id],ROW()-5),Cortes[id_barbero],LOOKUP($AR$4,Barberos[nombre],Barberos[id]))*(INDEX(Jornadas[comision_barberos],1)/100)))</f>
        <v/>
      </c>
      <c r="AT495" s="21" t="str" cm="1">
        <f t="array" ref="AT495">IF(ISERROR(INDEX(Jornadas[id],ROW()-5)),"",SUMIFS(Cortes[propina],Cortes[id_jornada],INDEX(Jornadas[id],ROW()-5),Cortes[id_barbero],LOOKUP($AR$4,Barberos[nombre],Barberos[id])))</f>
        <v/>
      </c>
      <c r="AU495" s="21" t="str" cm="1">
        <f t="array" ref="AU495">IF(ISERROR(INDEX(Jornadas[id],ROW()-5)),"",SUMIFS(Adelantos[importe],Adelantos[id_jornada],INDEX(Jornadas[id],ROW()-5),Adelantos[id_barbero],LOOKUP($AR$4,Barberos[nombre],Barberos[id])))</f>
        <v/>
      </c>
      <c r="AV495" s="21" t="str" cm="1">
        <f t="array" ref="AV495">IF(ISERROR(INDEX(Jornadas[id],ROW()-5)),"",AS495+AT495-AU495)</f>
        <v/>
      </c>
    </row>
    <row r="496" spans="1:48" ht="15" hidden="1" customHeight="1" x14ac:dyDescent="0.3">
      <c r="A496" s="53" t="str">
        <f t="shared" si="7"/>
        <v/>
      </c>
      <c r="B496" s="54"/>
      <c r="C496" s="38" t="str" cm="1">
        <f t="array" ref="C496">IF(ISERROR(INDEX(Jornadas[id],ROW()-5)),"",INDEX(Jornadas[fecha],ROW()-5))</f>
        <v/>
      </c>
      <c r="D496" s="1" t="str" cm="1">
        <f t="array" ref="D496">IF(ISERROR(INDEX(Jornadas[id],ROW()-5)),"",COUNTIFS(_Cortes!$C:$C,INDEX(Jornadas[id],ROW()-5),_Cortes!$B:$B,LOOKUP($D$4,_Barberos!$B:$B,_Barberos!$A:$A)))</f>
        <v/>
      </c>
      <c r="E496" s="20" t="str" cm="1">
        <f t="array" ref="E496">IF(ISERROR(INDEX(Jornadas[id],ROW()-5)),"",INT(SUMIFS(Cortes[importe],Cortes[id_jornada],INDEX(Jornadas[id],ROW()-5),Cortes[id_barbero],LOOKUP($D$4,Barberos[nombre],Barberos[id]))*(INDEX(Jornadas[comision_barberos],1)/100)))</f>
        <v/>
      </c>
      <c r="F496" s="20" t="str" cm="1">
        <f t="array" ref="F496">IF(ISERROR(INDEX(Jornadas[id],ROW()-5)),"",SUMIFS(Cortes[propina],Cortes[id_jornada],INDEX(Jornadas[id],ROW()-5),Cortes[id_barbero],LOOKUP($D$4,Barberos[nombre],Barberos[id])))</f>
        <v/>
      </c>
      <c r="G496" s="20" t="str" cm="1">
        <f t="array" ref="G496">IF(ISERROR(INDEX(Jornadas[id],ROW()-5)),"",SUMIFS(Adelantos[importe],Adelantos[id_jornada],INDEX(Jornadas[id],ROW()-5),Adelantos[id_barbero],LOOKUP($D$4,Barberos[nombre],Barberos[id])))</f>
        <v/>
      </c>
      <c r="H496" s="20" t="str" cm="1">
        <f t="array" ref="H496">IF(ISERROR(INDEX(Jornadas[id],ROW()-5)),"",E496+F496-G496)</f>
        <v/>
      </c>
      <c r="I496" s="1" t="str" cm="1">
        <f t="array" ref="I496">IF(ISERROR(INDEX(Jornadas[id],ROW()-5)),"",COUNTIFS(_Cortes!$C:$C,INDEX(Jornadas[id],ROW()-5),_Cortes!$B:$B,LOOKUP($I$4,_Barberos!$B:$B,_Barberos!$A:$A)))</f>
        <v/>
      </c>
      <c r="J496" s="20" t="str" cm="1">
        <f t="array" ref="J496">IF(ISERROR(INDEX(Jornadas[id],ROW()-5)),"",INT(SUMIFS(Cortes[importe],Cortes[id_jornada],INDEX(Jornadas[id],ROW()-5),Cortes[id_barbero],LOOKUP($I$4,Barberos[nombre],Barberos[id]))*(INDEX(Jornadas[comision_barberos],1)/100)))</f>
        <v/>
      </c>
      <c r="K496" s="20" t="str" cm="1">
        <f t="array" ref="K496">IF(ISERROR(INDEX(Jornadas[id],ROW()-5)),"",SUMIFS(Cortes[propina],Cortes[id_jornada],INDEX(Jornadas[id],ROW()-5),Cortes[id_barbero],LOOKUP($I$4,Barberos[nombre],Barberos[id])))</f>
        <v/>
      </c>
      <c r="L496" s="20" t="str" cm="1">
        <f t="array" ref="L496">IF(ISERROR(INDEX(Jornadas[id],ROW()-5)),"",SUMIFS(Adelantos[importe],Adelantos[id_jornada],INDEX(Jornadas[id],ROW()-5),Adelantos[id_barbero],LOOKUP($I$4,Barberos[nombre],Barberos[id])))</f>
        <v/>
      </c>
      <c r="M496" s="20" t="str" cm="1">
        <f t="array" ref="M496">IF(ISERROR(INDEX(Jornadas[id],ROW()-5)),"",J496+K496-L496)</f>
        <v/>
      </c>
      <c r="N496" s="1" t="str" cm="1">
        <f t="array" ref="N496">IF(ISERROR(INDEX(Jornadas[id],ROW()-5)),"",COUNTIFS(_Cortes!$C:$C,INDEX(Jornadas[id],ROW()-5),_Cortes!$B:$B,LOOKUP($N$4,_Barberos!$B:$B,_Barberos!$A:$A)))</f>
        <v/>
      </c>
      <c r="O496" s="20" t="str" cm="1">
        <f t="array" ref="O496">IF(ISERROR(INDEX(Jornadas[id],ROW()-5)),"",INT(SUMIFS(Cortes[importe],Cortes[id_jornada],INDEX(Jornadas[id],ROW()-5),Cortes[id_barbero],LOOKUP($N$4,Barberos[nombre],Barberos[id]))*(INDEX(Jornadas[comision_barberos],1)/100)))</f>
        <v/>
      </c>
      <c r="P496" s="20" t="str" cm="1">
        <f t="array" ref="P496">IF(ISERROR(INDEX(Jornadas[id],ROW()-5)),"",SUMIFS(Cortes[propina],Cortes[id_jornada],INDEX(Jornadas[id],ROW()-5),Cortes[id_barbero],LOOKUP($N$4,Barberos[nombre],Barberos[id])))</f>
        <v/>
      </c>
      <c r="Q496" s="20" t="str" cm="1">
        <f t="array" ref="Q496">IF(ISERROR(INDEX(Jornadas[id],ROW()-5)),"",SUMIFS(Adelantos[importe],Adelantos[id_jornada],INDEX(Jornadas[id],ROW()-5),Adelantos[id_barbero],LOOKUP($N$4,Barberos[nombre],Barberos[id])))</f>
        <v/>
      </c>
      <c r="R496" s="20" t="str" cm="1">
        <f t="array" ref="R496">IF(ISERROR(INDEX(Jornadas[id],ROW()-5)),"",O496+P496-Q496)</f>
        <v/>
      </c>
      <c r="S496" s="1" t="str" cm="1">
        <f t="array" ref="S496">IF(ISERROR(INDEX(Jornadas[id],ROW()-5)),"",COUNTIFS(_Cortes!$C:$C,INDEX(Jornadas[id],ROW()-5),_Cortes!$B:$B,LOOKUP($S$4,_Barberos!$B:$B,_Barberos!$A:$A)))</f>
        <v/>
      </c>
      <c r="T496" s="20" t="str" cm="1">
        <f t="array" ref="T496">IF(ISERROR(INDEX(Jornadas[id],ROW()-5)),"",INT(SUMIFS(Cortes[importe],Cortes[id_jornada],INDEX(Jornadas[id],ROW()-5),Cortes[id_barbero],LOOKUP($S$4,Barberos[nombre],Barberos[id]))*(INDEX(Jornadas[comision_barberos],1)/100)))</f>
        <v/>
      </c>
      <c r="U496" s="20" t="str" cm="1">
        <f t="array" ref="U496">IF(ISERROR(INDEX(Jornadas[id],ROW()-5)),"",SUMIFS(Cortes[propina],Cortes[id_jornada],INDEX(Jornadas[id],ROW()-5),Cortes[id_barbero],LOOKUP($S$4,Barberos[nombre],Barberos[id])))</f>
        <v/>
      </c>
      <c r="V496" s="20" t="str" cm="1">
        <f t="array" ref="V496">IF(ISERROR(INDEX(Jornadas[id],ROW()-5)),"",SUMIFS(Adelantos[importe],Adelantos[id_jornada],INDEX(Jornadas[id],ROW()-5),Adelantos[id_barbero],LOOKUP($S$4,Barberos[nombre],Barberos[id])))</f>
        <v/>
      </c>
      <c r="W496" s="20" t="str" cm="1">
        <f t="array" ref="W496">IF(ISERROR(INDEX(Jornadas[id],ROW()-5)),"",T496+U496-V496)</f>
        <v/>
      </c>
      <c r="X496" s="1" t="str" cm="1">
        <f t="array" ref="X496">IF(ISERROR(INDEX(Jornadas[id],ROW()-5)),"",COUNTIFS(_Cortes!$C:$C,INDEX(Jornadas[id],ROW()-5),_Cortes!$B:$B,LOOKUP($X$4,_Barberos!$B:$B,_Barberos!$A:$A)))</f>
        <v/>
      </c>
      <c r="Y496" s="20" t="str" cm="1">
        <f t="array" ref="Y496">IF(ISERROR(INDEX(Jornadas[id],ROW()-5)),"",INT(SUMIFS(Cortes[importe],Cortes[id_jornada],INDEX(Jornadas[id],ROW()-5),Cortes[id_barbero],LOOKUP($X$4,Barberos[nombre],Barberos[id]))*(INDEX(Jornadas[comision_barberos],1)/100)))</f>
        <v/>
      </c>
      <c r="Z496" s="20" t="str" cm="1">
        <f t="array" ref="Z496">IF(ISERROR(INDEX(Jornadas[id],ROW()-5)),"",SUMIFS(Cortes[propina],Cortes[id_jornada],INDEX(Jornadas[id],ROW()-5),Cortes[id_barbero],LOOKUP($X$4,Barberos[nombre],Barberos[id])))</f>
        <v/>
      </c>
      <c r="AA496" s="20" t="str" cm="1">
        <f t="array" ref="AA496">IF(ISERROR(INDEX(Jornadas[id],ROW()-5)),"",SUMIFS(Adelantos[importe],Adelantos[id_jornada],INDEX(Jornadas[id],ROW()-5),Adelantos[id_barbero],LOOKUP($X$4,Barberos[nombre],Barberos[id])))</f>
        <v/>
      </c>
      <c r="AB496" s="20" t="str" cm="1">
        <f t="array" ref="AB496">IF(ISERROR(INDEX(Jornadas[id],ROW()-5)),"",Y496+Z496-AA496)</f>
        <v/>
      </c>
      <c r="AC496" s="1" t="str" cm="1">
        <f t="array" ref="AC496">IF(ISERROR(INDEX(Jornadas[id],ROW()-5)),"",COUNTIFS(_Cortes!$C:$C,INDEX(Jornadas[id],ROW()-5),_Cortes!$B:$B,LOOKUP($AC$4,_Barberos!$B:$B,_Barberos!$A:$A)))</f>
        <v/>
      </c>
      <c r="AD496" s="20" t="str" cm="1">
        <f t="array" ref="AD496">IF(ISERROR(INDEX(Jornadas[id],ROW()-5)),"",INT(SUMIFS(Cortes[importe],Cortes[id_jornada],INDEX(Jornadas[id],ROW()-5),Cortes[id_barbero],LOOKUP($AC$4,Barberos[nombre],Barberos[id]))*(INDEX(Jornadas[comision_barberos],1)/100)))</f>
        <v/>
      </c>
      <c r="AE496" s="20" t="str" cm="1">
        <f t="array" ref="AE496">IF(ISERROR(INDEX(Jornadas[id],ROW()-5)),"",SUMIFS(Cortes[propina],Cortes[id_jornada],INDEX(Jornadas[id],ROW()-5),Cortes[id_barbero],LOOKUP($AC$4,Barberos[nombre],Barberos[id])))</f>
        <v/>
      </c>
      <c r="AF496" s="20" t="str" cm="1">
        <f t="array" ref="AF496">IF(ISERROR(INDEX(Jornadas[id],ROW()-5)),"",SUMIFS(Adelantos[importe],Adelantos[id_jornada],INDEX(Jornadas[id],ROW()-5),Adelantos[id_barbero],LOOKUP($AC$4,Barberos[nombre],Barberos[id])))</f>
        <v/>
      </c>
      <c r="AG496" s="20" t="str" cm="1">
        <f t="array" ref="AG496">IF(ISERROR(INDEX(Jornadas[id],ROW()-5)),"",AD496+AE496-AF496)</f>
        <v/>
      </c>
      <c r="AH496" s="1" t="str" cm="1">
        <f t="array" ref="AH496">IF(ISERROR(INDEX(Jornadas[id],ROW()-5)),"",COUNTIFS(_Cortes!$C:$C,INDEX(Jornadas[id],ROW()-5),_Cortes!$B:$B,LOOKUP($AH$4,_Barberos!$B:$B,_Barberos!$A:$A)))</f>
        <v/>
      </c>
      <c r="AI496" s="20" t="str" cm="1">
        <f t="array" ref="AI496">IF(ISERROR(INDEX(Jornadas[id],ROW()-5)),"",INT(SUMIFS(Cortes[importe],Cortes[id_jornada],INDEX(Jornadas[id],ROW()-5),Cortes[id_barbero],LOOKUP($AH$4,Barberos[nombre],Barberos[id]))*(INDEX(Jornadas[comision_barberos],1)/100)))</f>
        <v/>
      </c>
      <c r="AJ496" s="20" t="str" cm="1">
        <f t="array" ref="AJ496">IF(ISERROR(INDEX(Jornadas[id],ROW()-5)),"",SUMIFS(Cortes[propina],Cortes[id_jornada],INDEX(Jornadas[id],ROW()-5),Cortes[id_barbero],LOOKUP($AH$4,Barberos[nombre],Barberos[id])))</f>
        <v/>
      </c>
      <c r="AK496" s="20" t="str" cm="1">
        <f t="array" ref="AK496">IF(ISERROR(INDEX(Jornadas[id],ROW()-5)),"",SUMIFS(Adelantos[importe],Adelantos[id_jornada],INDEX(Jornadas[id],ROW()-5),Adelantos[id_barbero],LOOKUP($AH$4,Barberos[nombre],Barberos[id])))</f>
        <v/>
      </c>
      <c r="AL496" s="20" t="str" cm="1">
        <f t="array" ref="AL496">IF(ISERROR(INDEX(Jornadas[id],ROW()-5)),"",AI496+AJ496-AK496)</f>
        <v/>
      </c>
      <c r="AM496" s="1" t="str" cm="1">
        <f t="array" ref="AM496">IF(ISERROR(INDEX(Jornadas[id],ROW()-5)),"",COUNTIFS(_Cortes!$C:$C,INDEX(Jornadas[id],ROW()-5),_Cortes!$B:$B,LOOKUP($AM$4,_Barberos!$B:$B,_Barberos!$A:$A)))</f>
        <v/>
      </c>
      <c r="AN496" s="20" t="str" cm="1">
        <f t="array" ref="AN496">IF(ISERROR(INDEX(Jornadas[id],ROW()-5)),"",INT(SUMIFS(Cortes[importe],Cortes[id_jornada],INDEX(Jornadas[id],ROW()-5),Cortes[id_barbero],LOOKUP($AM$4,Barberos[nombre],Barberos[id]))*(INDEX(Jornadas[comision_barberos],1)/100)))</f>
        <v/>
      </c>
      <c r="AO496" s="20" t="str" cm="1">
        <f t="array" ref="AO496">IF(ISERROR(INDEX(Jornadas[id],ROW()-5)),"",SUMIFS(Cortes[propina],Cortes[id_jornada],INDEX(Jornadas[id],ROW()-5),Cortes[id_barbero],LOOKUP($AM$4,Barberos[nombre],Barberos[id])))</f>
        <v/>
      </c>
      <c r="AP496" s="20" t="str" cm="1">
        <f t="array" ref="AP496">IF(ISERROR(INDEX(Jornadas[id],ROW()-5)),"",SUMIFS(Adelantos[importe],Adelantos[id_jornada],INDEX(Jornadas[id],ROW()-5),Adelantos[id_barbero],LOOKUP($AM$4,Barberos[nombre],Barberos[id])))</f>
        <v/>
      </c>
      <c r="AQ496" s="20" t="str" cm="1">
        <f t="array" ref="AQ496">IF(ISERROR(INDEX(Jornadas[id],ROW()-5)),"",AN496+AO496-AP496)</f>
        <v/>
      </c>
      <c r="AR496" s="1" t="str" cm="1">
        <f t="array" ref="AR496">IF(ISERROR(INDEX(Jornadas[id],ROW()-5)),"",COUNTIFS(_Cortes!$C:$C,INDEX(Jornadas[id],ROW()-5),_Cortes!$B:$B,LOOKUP($AR$4,_Barberos!$B:$B,_Barberos!$A:$A)))</f>
        <v/>
      </c>
      <c r="AS496" s="20" t="str" cm="1">
        <f t="array" ref="AS496">IF(ISERROR(INDEX(Jornadas[id],ROW()-5)),"",INT(SUMIFS(Cortes[importe],Cortes[id_jornada],INDEX(Jornadas[id],ROW()-5),Cortes[id_barbero],LOOKUP($AR$4,Barberos[nombre],Barberos[id]))*(INDEX(Jornadas[comision_barberos],1)/100)))</f>
        <v/>
      </c>
      <c r="AT496" s="20" t="str" cm="1">
        <f t="array" ref="AT496">IF(ISERROR(INDEX(Jornadas[id],ROW()-5)),"",SUMIFS(Cortes[propina],Cortes[id_jornada],INDEX(Jornadas[id],ROW()-5),Cortes[id_barbero],LOOKUP($AR$4,Barberos[nombre],Barberos[id])))</f>
        <v/>
      </c>
      <c r="AU496" s="20" t="str" cm="1">
        <f t="array" ref="AU496">IF(ISERROR(INDEX(Jornadas[id],ROW()-5)),"",SUMIFS(Adelantos[importe],Adelantos[id_jornada],INDEX(Jornadas[id],ROW()-5),Adelantos[id_barbero],LOOKUP($AR$4,Barberos[nombre],Barberos[id])))</f>
        <v/>
      </c>
      <c r="AV496" s="20" t="str" cm="1">
        <f t="array" ref="AV496">IF(ISERROR(INDEX(Jornadas[id],ROW()-5)),"",AS496+AT496-AU496)</f>
        <v/>
      </c>
    </row>
    <row r="497" spans="1:48" ht="15" hidden="1" customHeight="1" x14ac:dyDescent="0.3">
      <c r="A497" s="51" t="str">
        <f t="shared" si="7"/>
        <v/>
      </c>
      <c r="B497" s="52"/>
      <c r="C497" s="36" t="str" cm="1">
        <f t="array" ref="C497">IF(ISERROR(INDEX(Jornadas[id],ROW()-5)),"",INDEX(Jornadas[fecha],ROW()-5))</f>
        <v/>
      </c>
      <c r="D497" s="2" t="str" cm="1">
        <f t="array" ref="D497">IF(ISERROR(INDEX(Jornadas[id],ROW()-5)),"",COUNTIFS(_Cortes!$C:$C,INDEX(Jornadas[id],ROW()-5),_Cortes!$B:$B,LOOKUP($D$4,_Barberos!$B:$B,_Barberos!$A:$A)))</f>
        <v/>
      </c>
      <c r="E497" s="21" t="str" cm="1">
        <f t="array" ref="E497">IF(ISERROR(INDEX(Jornadas[id],ROW()-5)),"",INT(SUMIFS(Cortes[importe],Cortes[id_jornada],INDEX(Jornadas[id],ROW()-5),Cortes[id_barbero],LOOKUP($D$4,Barberos[nombre],Barberos[id]))*(INDEX(Jornadas[comision_barberos],1)/100)))</f>
        <v/>
      </c>
      <c r="F497" s="21" t="str" cm="1">
        <f t="array" ref="F497">IF(ISERROR(INDEX(Jornadas[id],ROW()-5)),"",SUMIFS(Cortes[propina],Cortes[id_jornada],INDEX(Jornadas[id],ROW()-5),Cortes[id_barbero],LOOKUP($D$4,Barberos[nombre],Barberos[id])))</f>
        <v/>
      </c>
      <c r="G497" s="21" t="str" cm="1">
        <f t="array" ref="G497">IF(ISERROR(INDEX(Jornadas[id],ROW()-5)),"",SUMIFS(Adelantos[importe],Adelantos[id_jornada],INDEX(Jornadas[id],ROW()-5),Adelantos[id_barbero],LOOKUP($D$4,Barberos[nombre],Barberos[id])))</f>
        <v/>
      </c>
      <c r="H497" s="21" t="str" cm="1">
        <f t="array" ref="H497">IF(ISERROR(INDEX(Jornadas[id],ROW()-5)),"",E497+F497-G497)</f>
        <v/>
      </c>
      <c r="I497" s="2" t="str" cm="1">
        <f t="array" ref="I497">IF(ISERROR(INDEX(Jornadas[id],ROW()-5)),"",COUNTIFS(_Cortes!$C:$C,INDEX(Jornadas[id],ROW()-5),_Cortes!$B:$B,LOOKUP($I$4,_Barberos!$B:$B,_Barberos!$A:$A)))</f>
        <v/>
      </c>
      <c r="J497" s="21" t="str" cm="1">
        <f t="array" ref="J497">IF(ISERROR(INDEX(Jornadas[id],ROW()-5)),"",INT(SUMIFS(Cortes[importe],Cortes[id_jornada],INDEX(Jornadas[id],ROW()-5),Cortes[id_barbero],LOOKUP($I$4,Barberos[nombre],Barberos[id]))*(INDEX(Jornadas[comision_barberos],1)/100)))</f>
        <v/>
      </c>
      <c r="K497" s="21" t="str" cm="1">
        <f t="array" ref="K497">IF(ISERROR(INDEX(Jornadas[id],ROW()-5)),"",SUMIFS(Cortes[propina],Cortes[id_jornada],INDEX(Jornadas[id],ROW()-5),Cortes[id_barbero],LOOKUP($I$4,Barberos[nombre],Barberos[id])))</f>
        <v/>
      </c>
      <c r="L497" s="21" t="str" cm="1">
        <f t="array" ref="L497">IF(ISERROR(INDEX(Jornadas[id],ROW()-5)),"",SUMIFS(Adelantos[importe],Adelantos[id_jornada],INDEX(Jornadas[id],ROW()-5),Adelantos[id_barbero],LOOKUP($I$4,Barberos[nombre],Barberos[id])))</f>
        <v/>
      </c>
      <c r="M497" s="21" t="str" cm="1">
        <f t="array" ref="M497">IF(ISERROR(INDEX(Jornadas[id],ROW()-5)),"",J497+K497-L497)</f>
        <v/>
      </c>
      <c r="N497" s="2" t="str" cm="1">
        <f t="array" ref="N497">IF(ISERROR(INDEX(Jornadas[id],ROW()-5)),"",COUNTIFS(_Cortes!$C:$C,INDEX(Jornadas[id],ROW()-5),_Cortes!$B:$B,LOOKUP($N$4,_Barberos!$B:$B,_Barberos!$A:$A)))</f>
        <v/>
      </c>
      <c r="O497" s="21" t="str" cm="1">
        <f t="array" ref="O497">IF(ISERROR(INDEX(Jornadas[id],ROW()-5)),"",INT(SUMIFS(Cortes[importe],Cortes[id_jornada],INDEX(Jornadas[id],ROW()-5),Cortes[id_barbero],LOOKUP($N$4,Barberos[nombre],Barberos[id]))*(INDEX(Jornadas[comision_barberos],1)/100)))</f>
        <v/>
      </c>
      <c r="P497" s="21" t="str" cm="1">
        <f t="array" ref="P497">IF(ISERROR(INDEX(Jornadas[id],ROW()-5)),"",SUMIFS(Cortes[propina],Cortes[id_jornada],INDEX(Jornadas[id],ROW()-5),Cortes[id_barbero],LOOKUP($N$4,Barberos[nombre],Barberos[id])))</f>
        <v/>
      </c>
      <c r="Q497" s="21" t="str" cm="1">
        <f t="array" ref="Q497">IF(ISERROR(INDEX(Jornadas[id],ROW()-5)),"",SUMIFS(Adelantos[importe],Adelantos[id_jornada],INDEX(Jornadas[id],ROW()-5),Adelantos[id_barbero],LOOKUP($N$4,Barberos[nombre],Barberos[id])))</f>
        <v/>
      </c>
      <c r="R497" s="21" t="str" cm="1">
        <f t="array" ref="R497">IF(ISERROR(INDEX(Jornadas[id],ROW()-5)),"",O497+P497-Q497)</f>
        <v/>
      </c>
      <c r="S497" s="2" t="str" cm="1">
        <f t="array" ref="S497">IF(ISERROR(INDEX(Jornadas[id],ROW()-5)),"",COUNTIFS(_Cortes!$C:$C,INDEX(Jornadas[id],ROW()-5),_Cortes!$B:$B,LOOKUP($S$4,_Barberos!$B:$B,_Barberos!$A:$A)))</f>
        <v/>
      </c>
      <c r="T497" s="21" t="str" cm="1">
        <f t="array" ref="T497">IF(ISERROR(INDEX(Jornadas[id],ROW()-5)),"",INT(SUMIFS(Cortes[importe],Cortes[id_jornada],INDEX(Jornadas[id],ROW()-5),Cortes[id_barbero],LOOKUP($S$4,Barberos[nombre],Barberos[id]))*(INDEX(Jornadas[comision_barberos],1)/100)))</f>
        <v/>
      </c>
      <c r="U497" s="21" t="str" cm="1">
        <f t="array" ref="U497">IF(ISERROR(INDEX(Jornadas[id],ROW()-5)),"",SUMIFS(Cortes[propina],Cortes[id_jornada],INDEX(Jornadas[id],ROW()-5),Cortes[id_barbero],LOOKUP($S$4,Barberos[nombre],Barberos[id])))</f>
        <v/>
      </c>
      <c r="V497" s="21" t="str" cm="1">
        <f t="array" ref="V497">IF(ISERROR(INDEX(Jornadas[id],ROW()-5)),"",SUMIFS(Adelantos[importe],Adelantos[id_jornada],INDEX(Jornadas[id],ROW()-5),Adelantos[id_barbero],LOOKUP($S$4,Barberos[nombre],Barberos[id])))</f>
        <v/>
      </c>
      <c r="W497" s="21" t="str" cm="1">
        <f t="array" ref="W497">IF(ISERROR(INDEX(Jornadas[id],ROW()-5)),"",T497+U497-V497)</f>
        <v/>
      </c>
      <c r="X497" s="2" t="str" cm="1">
        <f t="array" ref="X497">IF(ISERROR(INDEX(Jornadas[id],ROW()-5)),"",COUNTIFS(_Cortes!$C:$C,INDEX(Jornadas[id],ROW()-5),_Cortes!$B:$B,LOOKUP($X$4,_Barberos!$B:$B,_Barberos!$A:$A)))</f>
        <v/>
      </c>
      <c r="Y497" s="21" t="str" cm="1">
        <f t="array" ref="Y497">IF(ISERROR(INDEX(Jornadas[id],ROW()-5)),"",INT(SUMIFS(Cortes[importe],Cortes[id_jornada],INDEX(Jornadas[id],ROW()-5),Cortes[id_barbero],LOOKUP($X$4,Barberos[nombre],Barberos[id]))*(INDEX(Jornadas[comision_barberos],1)/100)))</f>
        <v/>
      </c>
      <c r="Z497" s="21" t="str" cm="1">
        <f t="array" ref="Z497">IF(ISERROR(INDEX(Jornadas[id],ROW()-5)),"",SUMIFS(Cortes[propina],Cortes[id_jornada],INDEX(Jornadas[id],ROW()-5),Cortes[id_barbero],LOOKUP($X$4,Barberos[nombre],Barberos[id])))</f>
        <v/>
      </c>
      <c r="AA497" s="21" t="str" cm="1">
        <f t="array" ref="AA497">IF(ISERROR(INDEX(Jornadas[id],ROW()-5)),"",SUMIFS(Adelantos[importe],Adelantos[id_jornada],INDEX(Jornadas[id],ROW()-5),Adelantos[id_barbero],LOOKUP($X$4,Barberos[nombre],Barberos[id])))</f>
        <v/>
      </c>
      <c r="AB497" s="21" t="str" cm="1">
        <f t="array" ref="AB497">IF(ISERROR(INDEX(Jornadas[id],ROW()-5)),"",Y497+Z497-AA497)</f>
        <v/>
      </c>
      <c r="AC497" s="2" t="str" cm="1">
        <f t="array" ref="AC497">IF(ISERROR(INDEX(Jornadas[id],ROW()-5)),"",COUNTIFS(_Cortes!$C:$C,INDEX(Jornadas[id],ROW()-5),_Cortes!$B:$B,LOOKUP($AC$4,_Barberos!$B:$B,_Barberos!$A:$A)))</f>
        <v/>
      </c>
      <c r="AD497" s="21" t="str" cm="1">
        <f t="array" ref="AD497">IF(ISERROR(INDEX(Jornadas[id],ROW()-5)),"",INT(SUMIFS(Cortes[importe],Cortes[id_jornada],INDEX(Jornadas[id],ROW()-5),Cortes[id_barbero],LOOKUP($AC$4,Barberos[nombre],Barberos[id]))*(INDEX(Jornadas[comision_barberos],1)/100)))</f>
        <v/>
      </c>
      <c r="AE497" s="21" t="str" cm="1">
        <f t="array" ref="AE497">IF(ISERROR(INDEX(Jornadas[id],ROW()-5)),"",SUMIFS(Cortes[propina],Cortes[id_jornada],INDEX(Jornadas[id],ROW()-5),Cortes[id_barbero],LOOKUP($AC$4,Barberos[nombre],Barberos[id])))</f>
        <v/>
      </c>
      <c r="AF497" s="21" t="str" cm="1">
        <f t="array" ref="AF497">IF(ISERROR(INDEX(Jornadas[id],ROW()-5)),"",SUMIFS(Adelantos[importe],Adelantos[id_jornada],INDEX(Jornadas[id],ROW()-5),Adelantos[id_barbero],LOOKUP($AC$4,Barberos[nombre],Barberos[id])))</f>
        <v/>
      </c>
      <c r="AG497" s="21" t="str" cm="1">
        <f t="array" ref="AG497">IF(ISERROR(INDEX(Jornadas[id],ROW()-5)),"",AD497+AE497-AF497)</f>
        <v/>
      </c>
      <c r="AH497" s="2" t="str" cm="1">
        <f t="array" ref="AH497">IF(ISERROR(INDEX(Jornadas[id],ROW()-5)),"",COUNTIFS(_Cortes!$C:$C,INDEX(Jornadas[id],ROW()-5),_Cortes!$B:$B,LOOKUP($AH$4,_Barberos!$B:$B,_Barberos!$A:$A)))</f>
        <v/>
      </c>
      <c r="AI497" s="21" t="str" cm="1">
        <f t="array" ref="AI497">IF(ISERROR(INDEX(Jornadas[id],ROW()-5)),"",INT(SUMIFS(Cortes[importe],Cortes[id_jornada],INDEX(Jornadas[id],ROW()-5),Cortes[id_barbero],LOOKUP($AH$4,Barberos[nombre],Barberos[id]))*(INDEX(Jornadas[comision_barberos],1)/100)))</f>
        <v/>
      </c>
      <c r="AJ497" s="21" t="str" cm="1">
        <f t="array" ref="AJ497">IF(ISERROR(INDEX(Jornadas[id],ROW()-5)),"",SUMIFS(Cortes[propina],Cortes[id_jornada],INDEX(Jornadas[id],ROW()-5),Cortes[id_barbero],LOOKUP($AH$4,Barberos[nombre],Barberos[id])))</f>
        <v/>
      </c>
      <c r="AK497" s="21" t="str" cm="1">
        <f t="array" ref="AK497">IF(ISERROR(INDEX(Jornadas[id],ROW()-5)),"",SUMIFS(Adelantos[importe],Adelantos[id_jornada],INDEX(Jornadas[id],ROW()-5),Adelantos[id_barbero],LOOKUP($AH$4,Barberos[nombre],Barberos[id])))</f>
        <v/>
      </c>
      <c r="AL497" s="21" t="str" cm="1">
        <f t="array" ref="AL497">IF(ISERROR(INDEX(Jornadas[id],ROW()-5)),"",AI497+AJ497-AK497)</f>
        <v/>
      </c>
      <c r="AM497" s="2" t="str" cm="1">
        <f t="array" ref="AM497">IF(ISERROR(INDEX(Jornadas[id],ROW()-5)),"",COUNTIFS(_Cortes!$C:$C,INDEX(Jornadas[id],ROW()-5),_Cortes!$B:$B,LOOKUP($AM$4,_Barberos!$B:$B,_Barberos!$A:$A)))</f>
        <v/>
      </c>
      <c r="AN497" s="21" t="str" cm="1">
        <f t="array" ref="AN497">IF(ISERROR(INDEX(Jornadas[id],ROW()-5)),"",INT(SUMIFS(Cortes[importe],Cortes[id_jornada],INDEX(Jornadas[id],ROW()-5),Cortes[id_barbero],LOOKUP($AM$4,Barberos[nombre],Barberos[id]))*(INDEX(Jornadas[comision_barberos],1)/100)))</f>
        <v/>
      </c>
      <c r="AO497" s="21" t="str" cm="1">
        <f t="array" ref="AO497">IF(ISERROR(INDEX(Jornadas[id],ROW()-5)),"",SUMIFS(Cortes[propina],Cortes[id_jornada],INDEX(Jornadas[id],ROW()-5),Cortes[id_barbero],LOOKUP($AM$4,Barberos[nombre],Barberos[id])))</f>
        <v/>
      </c>
      <c r="AP497" s="21" t="str" cm="1">
        <f t="array" ref="AP497">IF(ISERROR(INDEX(Jornadas[id],ROW()-5)),"",SUMIFS(Adelantos[importe],Adelantos[id_jornada],INDEX(Jornadas[id],ROW()-5),Adelantos[id_barbero],LOOKUP($AM$4,Barberos[nombre],Barberos[id])))</f>
        <v/>
      </c>
      <c r="AQ497" s="21" t="str" cm="1">
        <f t="array" ref="AQ497">IF(ISERROR(INDEX(Jornadas[id],ROW()-5)),"",AN497+AO497-AP497)</f>
        <v/>
      </c>
      <c r="AR497" s="2" t="str" cm="1">
        <f t="array" ref="AR497">IF(ISERROR(INDEX(Jornadas[id],ROW()-5)),"",COUNTIFS(_Cortes!$C:$C,INDEX(Jornadas[id],ROW()-5),_Cortes!$B:$B,LOOKUP($AR$4,_Barberos!$B:$B,_Barberos!$A:$A)))</f>
        <v/>
      </c>
      <c r="AS497" s="21" t="str" cm="1">
        <f t="array" ref="AS497">IF(ISERROR(INDEX(Jornadas[id],ROW()-5)),"",INT(SUMIFS(Cortes[importe],Cortes[id_jornada],INDEX(Jornadas[id],ROW()-5),Cortes[id_barbero],LOOKUP($AR$4,Barberos[nombre],Barberos[id]))*(INDEX(Jornadas[comision_barberos],1)/100)))</f>
        <v/>
      </c>
      <c r="AT497" s="21" t="str" cm="1">
        <f t="array" ref="AT497">IF(ISERROR(INDEX(Jornadas[id],ROW()-5)),"",SUMIFS(Cortes[propina],Cortes[id_jornada],INDEX(Jornadas[id],ROW()-5),Cortes[id_barbero],LOOKUP($AR$4,Barberos[nombre],Barberos[id])))</f>
        <v/>
      </c>
      <c r="AU497" s="21" t="str" cm="1">
        <f t="array" ref="AU497">IF(ISERROR(INDEX(Jornadas[id],ROW()-5)),"",SUMIFS(Adelantos[importe],Adelantos[id_jornada],INDEX(Jornadas[id],ROW()-5),Adelantos[id_barbero],LOOKUP($AR$4,Barberos[nombre],Barberos[id])))</f>
        <v/>
      </c>
      <c r="AV497" s="21" t="str" cm="1">
        <f t="array" ref="AV497">IF(ISERROR(INDEX(Jornadas[id],ROW()-5)),"",AS497+AT497-AU497)</f>
        <v/>
      </c>
    </row>
    <row r="498" spans="1:48" ht="15" hidden="1" customHeight="1" x14ac:dyDescent="0.3">
      <c r="A498" s="53" t="str">
        <f t="shared" si="7"/>
        <v/>
      </c>
      <c r="B498" s="54"/>
      <c r="C498" s="38" t="str" cm="1">
        <f t="array" ref="C498">IF(ISERROR(INDEX(Jornadas[id],ROW()-5)),"",INDEX(Jornadas[fecha],ROW()-5))</f>
        <v/>
      </c>
      <c r="D498" s="1" t="str" cm="1">
        <f t="array" ref="D498">IF(ISERROR(INDEX(Jornadas[id],ROW()-5)),"",COUNTIFS(_Cortes!$C:$C,INDEX(Jornadas[id],ROW()-5),_Cortes!$B:$B,LOOKUP($D$4,_Barberos!$B:$B,_Barberos!$A:$A)))</f>
        <v/>
      </c>
      <c r="E498" s="20" t="str" cm="1">
        <f t="array" ref="E498">IF(ISERROR(INDEX(Jornadas[id],ROW()-5)),"",INT(SUMIFS(Cortes[importe],Cortes[id_jornada],INDEX(Jornadas[id],ROW()-5),Cortes[id_barbero],LOOKUP($D$4,Barberos[nombre],Barberos[id]))*(INDEX(Jornadas[comision_barberos],1)/100)))</f>
        <v/>
      </c>
      <c r="F498" s="20" t="str" cm="1">
        <f t="array" ref="F498">IF(ISERROR(INDEX(Jornadas[id],ROW()-5)),"",SUMIFS(Cortes[propina],Cortes[id_jornada],INDEX(Jornadas[id],ROW()-5),Cortes[id_barbero],LOOKUP($D$4,Barberos[nombre],Barberos[id])))</f>
        <v/>
      </c>
      <c r="G498" s="20" t="str" cm="1">
        <f t="array" ref="G498">IF(ISERROR(INDEX(Jornadas[id],ROW()-5)),"",SUMIFS(Adelantos[importe],Adelantos[id_jornada],INDEX(Jornadas[id],ROW()-5),Adelantos[id_barbero],LOOKUP($D$4,Barberos[nombre],Barberos[id])))</f>
        <v/>
      </c>
      <c r="H498" s="20" t="str" cm="1">
        <f t="array" ref="H498">IF(ISERROR(INDEX(Jornadas[id],ROW()-5)),"",E498+F498-G498)</f>
        <v/>
      </c>
      <c r="I498" s="1" t="str" cm="1">
        <f t="array" ref="I498">IF(ISERROR(INDEX(Jornadas[id],ROW()-5)),"",COUNTIFS(_Cortes!$C:$C,INDEX(Jornadas[id],ROW()-5),_Cortes!$B:$B,LOOKUP($I$4,_Barberos!$B:$B,_Barberos!$A:$A)))</f>
        <v/>
      </c>
      <c r="J498" s="20" t="str" cm="1">
        <f t="array" ref="J498">IF(ISERROR(INDEX(Jornadas[id],ROW()-5)),"",INT(SUMIFS(Cortes[importe],Cortes[id_jornada],INDEX(Jornadas[id],ROW()-5),Cortes[id_barbero],LOOKUP($I$4,Barberos[nombre],Barberos[id]))*(INDEX(Jornadas[comision_barberos],1)/100)))</f>
        <v/>
      </c>
      <c r="K498" s="20" t="str" cm="1">
        <f t="array" ref="K498">IF(ISERROR(INDEX(Jornadas[id],ROW()-5)),"",SUMIFS(Cortes[propina],Cortes[id_jornada],INDEX(Jornadas[id],ROW()-5),Cortes[id_barbero],LOOKUP($I$4,Barberos[nombre],Barberos[id])))</f>
        <v/>
      </c>
      <c r="L498" s="20" t="str" cm="1">
        <f t="array" ref="L498">IF(ISERROR(INDEX(Jornadas[id],ROW()-5)),"",SUMIFS(Adelantos[importe],Adelantos[id_jornada],INDEX(Jornadas[id],ROW()-5),Adelantos[id_barbero],LOOKUP($I$4,Barberos[nombre],Barberos[id])))</f>
        <v/>
      </c>
      <c r="M498" s="20" t="str" cm="1">
        <f t="array" ref="M498">IF(ISERROR(INDEX(Jornadas[id],ROW()-5)),"",J498+K498-L498)</f>
        <v/>
      </c>
      <c r="N498" s="1" t="str" cm="1">
        <f t="array" ref="N498">IF(ISERROR(INDEX(Jornadas[id],ROW()-5)),"",COUNTIFS(_Cortes!$C:$C,INDEX(Jornadas[id],ROW()-5),_Cortes!$B:$B,LOOKUP($N$4,_Barberos!$B:$B,_Barberos!$A:$A)))</f>
        <v/>
      </c>
      <c r="O498" s="20" t="str" cm="1">
        <f t="array" ref="O498">IF(ISERROR(INDEX(Jornadas[id],ROW()-5)),"",INT(SUMIFS(Cortes[importe],Cortes[id_jornada],INDEX(Jornadas[id],ROW()-5),Cortes[id_barbero],LOOKUP($N$4,Barberos[nombre],Barberos[id]))*(INDEX(Jornadas[comision_barberos],1)/100)))</f>
        <v/>
      </c>
      <c r="P498" s="20" t="str" cm="1">
        <f t="array" ref="P498">IF(ISERROR(INDEX(Jornadas[id],ROW()-5)),"",SUMIFS(Cortes[propina],Cortes[id_jornada],INDEX(Jornadas[id],ROW()-5),Cortes[id_barbero],LOOKUP($N$4,Barberos[nombre],Barberos[id])))</f>
        <v/>
      </c>
      <c r="Q498" s="20" t="str" cm="1">
        <f t="array" ref="Q498">IF(ISERROR(INDEX(Jornadas[id],ROW()-5)),"",SUMIFS(Adelantos[importe],Adelantos[id_jornada],INDEX(Jornadas[id],ROW()-5),Adelantos[id_barbero],LOOKUP($N$4,Barberos[nombre],Barberos[id])))</f>
        <v/>
      </c>
      <c r="R498" s="20" t="str" cm="1">
        <f t="array" ref="R498">IF(ISERROR(INDEX(Jornadas[id],ROW()-5)),"",O498+P498-Q498)</f>
        <v/>
      </c>
      <c r="S498" s="1" t="str" cm="1">
        <f t="array" ref="S498">IF(ISERROR(INDEX(Jornadas[id],ROW()-5)),"",COUNTIFS(_Cortes!$C:$C,INDEX(Jornadas[id],ROW()-5),_Cortes!$B:$B,LOOKUP($S$4,_Barberos!$B:$B,_Barberos!$A:$A)))</f>
        <v/>
      </c>
      <c r="T498" s="20" t="str" cm="1">
        <f t="array" ref="T498">IF(ISERROR(INDEX(Jornadas[id],ROW()-5)),"",INT(SUMIFS(Cortes[importe],Cortes[id_jornada],INDEX(Jornadas[id],ROW()-5),Cortes[id_barbero],LOOKUP($S$4,Barberos[nombre],Barberos[id]))*(INDEX(Jornadas[comision_barberos],1)/100)))</f>
        <v/>
      </c>
      <c r="U498" s="20" t="str" cm="1">
        <f t="array" ref="U498">IF(ISERROR(INDEX(Jornadas[id],ROW()-5)),"",SUMIFS(Cortes[propina],Cortes[id_jornada],INDEX(Jornadas[id],ROW()-5),Cortes[id_barbero],LOOKUP($S$4,Barberos[nombre],Barberos[id])))</f>
        <v/>
      </c>
      <c r="V498" s="20" t="str" cm="1">
        <f t="array" ref="V498">IF(ISERROR(INDEX(Jornadas[id],ROW()-5)),"",SUMIFS(Adelantos[importe],Adelantos[id_jornada],INDEX(Jornadas[id],ROW()-5),Adelantos[id_barbero],LOOKUP($S$4,Barberos[nombre],Barberos[id])))</f>
        <v/>
      </c>
      <c r="W498" s="20" t="str" cm="1">
        <f t="array" ref="W498">IF(ISERROR(INDEX(Jornadas[id],ROW()-5)),"",T498+U498-V498)</f>
        <v/>
      </c>
      <c r="X498" s="1" t="str" cm="1">
        <f t="array" ref="X498">IF(ISERROR(INDEX(Jornadas[id],ROW()-5)),"",COUNTIFS(_Cortes!$C:$C,INDEX(Jornadas[id],ROW()-5),_Cortes!$B:$B,LOOKUP($X$4,_Barberos!$B:$B,_Barberos!$A:$A)))</f>
        <v/>
      </c>
      <c r="Y498" s="20" t="str" cm="1">
        <f t="array" ref="Y498">IF(ISERROR(INDEX(Jornadas[id],ROW()-5)),"",INT(SUMIFS(Cortes[importe],Cortes[id_jornada],INDEX(Jornadas[id],ROW()-5),Cortes[id_barbero],LOOKUP($X$4,Barberos[nombre],Barberos[id]))*(INDEX(Jornadas[comision_barberos],1)/100)))</f>
        <v/>
      </c>
      <c r="Z498" s="20" t="str" cm="1">
        <f t="array" ref="Z498">IF(ISERROR(INDEX(Jornadas[id],ROW()-5)),"",SUMIFS(Cortes[propina],Cortes[id_jornada],INDEX(Jornadas[id],ROW()-5),Cortes[id_barbero],LOOKUP($X$4,Barberos[nombre],Barberos[id])))</f>
        <v/>
      </c>
      <c r="AA498" s="20" t="str" cm="1">
        <f t="array" ref="AA498">IF(ISERROR(INDEX(Jornadas[id],ROW()-5)),"",SUMIFS(Adelantos[importe],Adelantos[id_jornada],INDEX(Jornadas[id],ROW()-5),Adelantos[id_barbero],LOOKUP($X$4,Barberos[nombre],Barberos[id])))</f>
        <v/>
      </c>
      <c r="AB498" s="20" t="str" cm="1">
        <f t="array" ref="AB498">IF(ISERROR(INDEX(Jornadas[id],ROW()-5)),"",Y498+Z498-AA498)</f>
        <v/>
      </c>
      <c r="AC498" s="1" t="str" cm="1">
        <f t="array" ref="AC498">IF(ISERROR(INDEX(Jornadas[id],ROW()-5)),"",COUNTIFS(_Cortes!$C:$C,INDEX(Jornadas[id],ROW()-5),_Cortes!$B:$B,LOOKUP($AC$4,_Barberos!$B:$B,_Barberos!$A:$A)))</f>
        <v/>
      </c>
      <c r="AD498" s="20" t="str" cm="1">
        <f t="array" ref="AD498">IF(ISERROR(INDEX(Jornadas[id],ROW()-5)),"",INT(SUMIFS(Cortes[importe],Cortes[id_jornada],INDEX(Jornadas[id],ROW()-5),Cortes[id_barbero],LOOKUP($AC$4,Barberos[nombre],Barberos[id]))*(INDEX(Jornadas[comision_barberos],1)/100)))</f>
        <v/>
      </c>
      <c r="AE498" s="20" t="str" cm="1">
        <f t="array" ref="AE498">IF(ISERROR(INDEX(Jornadas[id],ROW()-5)),"",SUMIFS(Cortes[propina],Cortes[id_jornada],INDEX(Jornadas[id],ROW()-5),Cortes[id_barbero],LOOKUP($AC$4,Barberos[nombre],Barberos[id])))</f>
        <v/>
      </c>
      <c r="AF498" s="20" t="str" cm="1">
        <f t="array" ref="AF498">IF(ISERROR(INDEX(Jornadas[id],ROW()-5)),"",SUMIFS(Adelantos[importe],Adelantos[id_jornada],INDEX(Jornadas[id],ROW()-5),Adelantos[id_barbero],LOOKUP($AC$4,Barberos[nombre],Barberos[id])))</f>
        <v/>
      </c>
      <c r="AG498" s="20" t="str" cm="1">
        <f t="array" ref="AG498">IF(ISERROR(INDEX(Jornadas[id],ROW()-5)),"",AD498+AE498-AF498)</f>
        <v/>
      </c>
      <c r="AH498" s="1" t="str" cm="1">
        <f t="array" ref="AH498">IF(ISERROR(INDEX(Jornadas[id],ROW()-5)),"",COUNTIFS(_Cortes!$C:$C,INDEX(Jornadas[id],ROW()-5),_Cortes!$B:$B,LOOKUP($AH$4,_Barberos!$B:$B,_Barberos!$A:$A)))</f>
        <v/>
      </c>
      <c r="AI498" s="20" t="str" cm="1">
        <f t="array" ref="AI498">IF(ISERROR(INDEX(Jornadas[id],ROW()-5)),"",INT(SUMIFS(Cortes[importe],Cortes[id_jornada],INDEX(Jornadas[id],ROW()-5),Cortes[id_barbero],LOOKUP($AH$4,Barberos[nombre],Barberos[id]))*(INDEX(Jornadas[comision_barberos],1)/100)))</f>
        <v/>
      </c>
      <c r="AJ498" s="20" t="str" cm="1">
        <f t="array" ref="AJ498">IF(ISERROR(INDEX(Jornadas[id],ROW()-5)),"",SUMIFS(Cortes[propina],Cortes[id_jornada],INDEX(Jornadas[id],ROW()-5),Cortes[id_barbero],LOOKUP($AH$4,Barberos[nombre],Barberos[id])))</f>
        <v/>
      </c>
      <c r="AK498" s="20" t="str" cm="1">
        <f t="array" ref="AK498">IF(ISERROR(INDEX(Jornadas[id],ROW()-5)),"",SUMIFS(Adelantos[importe],Adelantos[id_jornada],INDEX(Jornadas[id],ROW()-5),Adelantos[id_barbero],LOOKUP($AH$4,Barberos[nombre],Barberos[id])))</f>
        <v/>
      </c>
      <c r="AL498" s="20" t="str" cm="1">
        <f t="array" ref="AL498">IF(ISERROR(INDEX(Jornadas[id],ROW()-5)),"",AI498+AJ498-AK498)</f>
        <v/>
      </c>
      <c r="AM498" s="1" t="str" cm="1">
        <f t="array" ref="AM498">IF(ISERROR(INDEX(Jornadas[id],ROW()-5)),"",COUNTIFS(_Cortes!$C:$C,INDEX(Jornadas[id],ROW()-5),_Cortes!$B:$B,LOOKUP($AM$4,_Barberos!$B:$B,_Barberos!$A:$A)))</f>
        <v/>
      </c>
      <c r="AN498" s="20" t="str" cm="1">
        <f t="array" ref="AN498">IF(ISERROR(INDEX(Jornadas[id],ROW()-5)),"",INT(SUMIFS(Cortes[importe],Cortes[id_jornada],INDEX(Jornadas[id],ROW()-5),Cortes[id_barbero],LOOKUP($AM$4,Barberos[nombre],Barberos[id]))*(INDEX(Jornadas[comision_barberos],1)/100)))</f>
        <v/>
      </c>
      <c r="AO498" s="20" t="str" cm="1">
        <f t="array" ref="AO498">IF(ISERROR(INDEX(Jornadas[id],ROW()-5)),"",SUMIFS(Cortes[propina],Cortes[id_jornada],INDEX(Jornadas[id],ROW()-5),Cortes[id_barbero],LOOKUP($AM$4,Barberos[nombre],Barberos[id])))</f>
        <v/>
      </c>
      <c r="AP498" s="20" t="str" cm="1">
        <f t="array" ref="AP498">IF(ISERROR(INDEX(Jornadas[id],ROW()-5)),"",SUMIFS(Adelantos[importe],Adelantos[id_jornada],INDEX(Jornadas[id],ROW()-5),Adelantos[id_barbero],LOOKUP($AM$4,Barberos[nombre],Barberos[id])))</f>
        <v/>
      </c>
      <c r="AQ498" s="20" t="str" cm="1">
        <f t="array" ref="AQ498">IF(ISERROR(INDEX(Jornadas[id],ROW()-5)),"",AN498+AO498-AP498)</f>
        <v/>
      </c>
      <c r="AR498" s="1" t="str" cm="1">
        <f t="array" ref="AR498">IF(ISERROR(INDEX(Jornadas[id],ROW()-5)),"",COUNTIFS(_Cortes!$C:$C,INDEX(Jornadas[id],ROW()-5),_Cortes!$B:$B,LOOKUP($AR$4,_Barberos!$B:$B,_Barberos!$A:$A)))</f>
        <v/>
      </c>
      <c r="AS498" s="20" t="str" cm="1">
        <f t="array" ref="AS498">IF(ISERROR(INDEX(Jornadas[id],ROW()-5)),"",INT(SUMIFS(Cortes[importe],Cortes[id_jornada],INDEX(Jornadas[id],ROW()-5),Cortes[id_barbero],LOOKUP($AR$4,Barberos[nombre],Barberos[id]))*(INDEX(Jornadas[comision_barberos],1)/100)))</f>
        <v/>
      </c>
      <c r="AT498" s="20" t="str" cm="1">
        <f t="array" ref="AT498">IF(ISERROR(INDEX(Jornadas[id],ROW()-5)),"",SUMIFS(Cortes[propina],Cortes[id_jornada],INDEX(Jornadas[id],ROW()-5),Cortes[id_barbero],LOOKUP($AR$4,Barberos[nombre],Barberos[id])))</f>
        <v/>
      </c>
      <c r="AU498" s="20" t="str" cm="1">
        <f t="array" ref="AU498">IF(ISERROR(INDEX(Jornadas[id],ROW()-5)),"",SUMIFS(Adelantos[importe],Adelantos[id_jornada],INDEX(Jornadas[id],ROW()-5),Adelantos[id_barbero],LOOKUP($AR$4,Barberos[nombre],Barberos[id])))</f>
        <v/>
      </c>
      <c r="AV498" s="20" t="str" cm="1">
        <f t="array" ref="AV498">IF(ISERROR(INDEX(Jornadas[id],ROW()-5)),"",AS498+AT498-AU498)</f>
        <v/>
      </c>
    </row>
    <row r="499" spans="1:48" ht="15" hidden="1" customHeight="1" x14ac:dyDescent="0.3">
      <c r="A499" s="51" t="str">
        <f t="shared" si="7"/>
        <v/>
      </c>
      <c r="B499" s="52"/>
      <c r="C499" s="36" t="str" cm="1">
        <f t="array" ref="C499">IF(ISERROR(INDEX(Jornadas[id],ROW()-5)),"",INDEX(Jornadas[fecha],ROW()-5))</f>
        <v/>
      </c>
      <c r="D499" s="2" t="str" cm="1">
        <f t="array" ref="D499">IF(ISERROR(INDEX(Jornadas[id],ROW()-5)),"",COUNTIFS(_Cortes!$C:$C,INDEX(Jornadas[id],ROW()-5),_Cortes!$B:$B,LOOKUP($D$4,_Barberos!$B:$B,_Barberos!$A:$A)))</f>
        <v/>
      </c>
      <c r="E499" s="21" t="str" cm="1">
        <f t="array" ref="E499">IF(ISERROR(INDEX(Jornadas[id],ROW()-5)),"",INT(SUMIFS(Cortes[importe],Cortes[id_jornada],INDEX(Jornadas[id],ROW()-5),Cortes[id_barbero],LOOKUP($D$4,Barberos[nombre],Barberos[id]))*(INDEX(Jornadas[comision_barberos],1)/100)))</f>
        <v/>
      </c>
      <c r="F499" s="21" t="str" cm="1">
        <f t="array" ref="F499">IF(ISERROR(INDEX(Jornadas[id],ROW()-5)),"",SUMIFS(Cortes[propina],Cortes[id_jornada],INDEX(Jornadas[id],ROW()-5),Cortes[id_barbero],LOOKUP($D$4,Barberos[nombre],Barberos[id])))</f>
        <v/>
      </c>
      <c r="G499" s="21" t="str" cm="1">
        <f t="array" ref="G499">IF(ISERROR(INDEX(Jornadas[id],ROW()-5)),"",SUMIFS(Adelantos[importe],Adelantos[id_jornada],INDEX(Jornadas[id],ROW()-5),Adelantos[id_barbero],LOOKUP($D$4,Barberos[nombre],Barberos[id])))</f>
        <v/>
      </c>
      <c r="H499" s="21" t="str" cm="1">
        <f t="array" ref="H499">IF(ISERROR(INDEX(Jornadas[id],ROW()-5)),"",E499+F499-G499)</f>
        <v/>
      </c>
      <c r="I499" s="2" t="str" cm="1">
        <f t="array" ref="I499">IF(ISERROR(INDEX(Jornadas[id],ROW()-5)),"",COUNTIFS(_Cortes!$C:$C,INDEX(Jornadas[id],ROW()-5),_Cortes!$B:$B,LOOKUP($I$4,_Barberos!$B:$B,_Barberos!$A:$A)))</f>
        <v/>
      </c>
      <c r="J499" s="21" t="str" cm="1">
        <f t="array" ref="J499">IF(ISERROR(INDEX(Jornadas[id],ROW()-5)),"",INT(SUMIFS(Cortes[importe],Cortes[id_jornada],INDEX(Jornadas[id],ROW()-5),Cortes[id_barbero],LOOKUP($I$4,Barberos[nombre],Barberos[id]))*(INDEX(Jornadas[comision_barberos],1)/100)))</f>
        <v/>
      </c>
      <c r="K499" s="21" t="str" cm="1">
        <f t="array" ref="K499">IF(ISERROR(INDEX(Jornadas[id],ROW()-5)),"",SUMIFS(Cortes[propina],Cortes[id_jornada],INDEX(Jornadas[id],ROW()-5),Cortes[id_barbero],LOOKUP($I$4,Barberos[nombre],Barberos[id])))</f>
        <v/>
      </c>
      <c r="L499" s="21" t="str" cm="1">
        <f t="array" ref="L499">IF(ISERROR(INDEX(Jornadas[id],ROW()-5)),"",SUMIFS(Adelantos[importe],Adelantos[id_jornada],INDEX(Jornadas[id],ROW()-5),Adelantos[id_barbero],LOOKUP($I$4,Barberos[nombre],Barberos[id])))</f>
        <v/>
      </c>
      <c r="M499" s="21" t="str" cm="1">
        <f t="array" ref="M499">IF(ISERROR(INDEX(Jornadas[id],ROW()-5)),"",J499+K499-L499)</f>
        <v/>
      </c>
      <c r="N499" s="2" t="str" cm="1">
        <f t="array" ref="N499">IF(ISERROR(INDEX(Jornadas[id],ROW()-5)),"",COUNTIFS(_Cortes!$C:$C,INDEX(Jornadas[id],ROW()-5),_Cortes!$B:$B,LOOKUP($N$4,_Barberos!$B:$B,_Barberos!$A:$A)))</f>
        <v/>
      </c>
      <c r="O499" s="21" t="str" cm="1">
        <f t="array" ref="O499">IF(ISERROR(INDEX(Jornadas[id],ROW()-5)),"",INT(SUMIFS(Cortes[importe],Cortes[id_jornada],INDEX(Jornadas[id],ROW()-5),Cortes[id_barbero],LOOKUP($N$4,Barberos[nombre],Barberos[id]))*(INDEX(Jornadas[comision_barberos],1)/100)))</f>
        <v/>
      </c>
      <c r="P499" s="21" t="str" cm="1">
        <f t="array" ref="P499">IF(ISERROR(INDEX(Jornadas[id],ROW()-5)),"",SUMIFS(Cortes[propina],Cortes[id_jornada],INDEX(Jornadas[id],ROW()-5),Cortes[id_barbero],LOOKUP($N$4,Barberos[nombre],Barberos[id])))</f>
        <v/>
      </c>
      <c r="Q499" s="21" t="str" cm="1">
        <f t="array" ref="Q499">IF(ISERROR(INDEX(Jornadas[id],ROW()-5)),"",SUMIFS(Adelantos[importe],Adelantos[id_jornada],INDEX(Jornadas[id],ROW()-5),Adelantos[id_barbero],LOOKUP($N$4,Barberos[nombre],Barberos[id])))</f>
        <v/>
      </c>
      <c r="R499" s="21" t="str" cm="1">
        <f t="array" ref="R499">IF(ISERROR(INDEX(Jornadas[id],ROW()-5)),"",O499+P499-Q499)</f>
        <v/>
      </c>
      <c r="S499" s="2" t="str" cm="1">
        <f t="array" ref="S499">IF(ISERROR(INDEX(Jornadas[id],ROW()-5)),"",COUNTIFS(_Cortes!$C:$C,INDEX(Jornadas[id],ROW()-5),_Cortes!$B:$B,LOOKUP($S$4,_Barberos!$B:$B,_Barberos!$A:$A)))</f>
        <v/>
      </c>
      <c r="T499" s="21" t="str" cm="1">
        <f t="array" ref="T499">IF(ISERROR(INDEX(Jornadas[id],ROW()-5)),"",INT(SUMIFS(Cortes[importe],Cortes[id_jornada],INDEX(Jornadas[id],ROW()-5),Cortes[id_barbero],LOOKUP($S$4,Barberos[nombre],Barberos[id]))*(INDEX(Jornadas[comision_barberos],1)/100)))</f>
        <v/>
      </c>
      <c r="U499" s="21" t="str" cm="1">
        <f t="array" ref="U499">IF(ISERROR(INDEX(Jornadas[id],ROW()-5)),"",SUMIFS(Cortes[propina],Cortes[id_jornada],INDEX(Jornadas[id],ROW()-5),Cortes[id_barbero],LOOKUP($S$4,Barberos[nombre],Barberos[id])))</f>
        <v/>
      </c>
      <c r="V499" s="21" t="str" cm="1">
        <f t="array" ref="V499">IF(ISERROR(INDEX(Jornadas[id],ROW()-5)),"",SUMIFS(Adelantos[importe],Adelantos[id_jornada],INDEX(Jornadas[id],ROW()-5),Adelantos[id_barbero],LOOKUP($S$4,Barberos[nombre],Barberos[id])))</f>
        <v/>
      </c>
      <c r="W499" s="21" t="str" cm="1">
        <f t="array" ref="W499">IF(ISERROR(INDEX(Jornadas[id],ROW()-5)),"",T499+U499-V499)</f>
        <v/>
      </c>
      <c r="X499" s="2" t="str" cm="1">
        <f t="array" ref="X499">IF(ISERROR(INDEX(Jornadas[id],ROW()-5)),"",COUNTIFS(_Cortes!$C:$C,INDEX(Jornadas[id],ROW()-5),_Cortes!$B:$B,LOOKUP($X$4,_Barberos!$B:$B,_Barberos!$A:$A)))</f>
        <v/>
      </c>
      <c r="Y499" s="21" t="str" cm="1">
        <f t="array" ref="Y499">IF(ISERROR(INDEX(Jornadas[id],ROW()-5)),"",INT(SUMIFS(Cortes[importe],Cortes[id_jornada],INDEX(Jornadas[id],ROW()-5),Cortes[id_barbero],LOOKUP($X$4,Barberos[nombre],Barberos[id]))*(INDEX(Jornadas[comision_barberos],1)/100)))</f>
        <v/>
      </c>
      <c r="Z499" s="21" t="str" cm="1">
        <f t="array" ref="Z499">IF(ISERROR(INDEX(Jornadas[id],ROW()-5)),"",SUMIFS(Cortes[propina],Cortes[id_jornada],INDEX(Jornadas[id],ROW()-5),Cortes[id_barbero],LOOKUP($X$4,Barberos[nombre],Barberos[id])))</f>
        <v/>
      </c>
      <c r="AA499" s="21" t="str" cm="1">
        <f t="array" ref="AA499">IF(ISERROR(INDEX(Jornadas[id],ROW()-5)),"",SUMIFS(Adelantos[importe],Adelantos[id_jornada],INDEX(Jornadas[id],ROW()-5),Adelantos[id_barbero],LOOKUP($X$4,Barberos[nombre],Barberos[id])))</f>
        <v/>
      </c>
      <c r="AB499" s="21" t="str" cm="1">
        <f t="array" ref="AB499">IF(ISERROR(INDEX(Jornadas[id],ROW()-5)),"",Y499+Z499-AA499)</f>
        <v/>
      </c>
      <c r="AC499" s="2" t="str" cm="1">
        <f t="array" ref="AC499">IF(ISERROR(INDEX(Jornadas[id],ROW()-5)),"",COUNTIFS(_Cortes!$C:$C,INDEX(Jornadas[id],ROW()-5),_Cortes!$B:$B,LOOKUP($AC$4,_Barberos!$B:$B,_Barberos!$A:$A)))</f>
        <v/>
      </c>
      <c r="AD499" s="21" t="str" cm="1">
        <f t="array" ref="AD499">IF(ISERROR(INDEX(Jornadas[id],ROW()-5)),"",INT(SUMIFS(Cortes[importe],Cortes[id_jornada],INDEX(Jornadas[id],ROW()-5),Cortes[id_barbero],LOOKUP($AC$4,Barberos[nombre],Barberos[id]))*(INDEX(Jornadas[comision_barberos],1)/100)))</f>
        <v/>
      </c>
      <c r="AE499" s="21" t="str" cm="1">
        <f t="array" ref="AE499">IF(ISERROR(INDEX(Jornadas[id],ROW()-5)),"",SUMIFS(Cortes[propina],Cortes[id_jornada],INDEX(Jornadas[id],ROW()-5),Cortes[id_barbero],LOOKUP($AC$4,Barberos[nombre],Barberos[id])))</f>
        <v/>
      </c>
      <c r="AF499" s="21" t="str" cm="1">
        <f t="array" ref="AF499">IF(ISERROR(INDEX(Jornadas[id],ROW()-5)),"",SUMIFS(Adelantos[importe],Adelantos[id_jornada],INDEX(Jornadas[id],ROW()-5),Adelantos[id_barbero],LOOKUP($AC$4,Barberos[nombre],Barberos[id])))</f>
        <v/>
      </c>
      <c r="AG499" s="21" t="str" cm="1">
        <f t="array" ref="AG499">IF(ISERROR(INDEX(Jornadas[id],ROW()-5)),"",AD499+AE499-AF499)</f>
        <v/>
      </c>
      <c r="AH499" s="2" t="str" cm="1">
        <f t="array" ref="AH499">IF(ISERROR(INDEX(Jornadas[id],ROW()-5)),"",COUNTIFS(_Cortes!$C:$C,INDEX(Jornadas[id],ROW()-5),_Cortes!$B:$B,LOOKUP($AH$4,_Barberos!$B:$B,_Barberos!$A:$A)))</f>
        <v/>
      </c>
      <c r="AI499" s="21" t="str" cm="1">
        <f t="array" ref="AI499">IF(ISERROR(INDEX(Jornadas[id],ROW()-5)),"",INT(SUMIFS(Cortes[importe],Cortes[id_jornada],INDEX(Jornadas[id],ROW()-5),Cortes[id_barbero],LOOKUP($AH$4,Barberos[nombre],Barberos[id]))*(INDEX(Jornadas[comision_barberos],1)/100)))</f>
        <v/>
      </c>
      <c r="AJ499" s="21" t="str" cm="1">
        <f t="array" ref="AJ499">IF(ISERROR(INDEX(Jornadas[id],ROW()-5)),"",SUMIFS(Cortes[propina],Cortes[id_jornada],INDEX(Jornadas[id],ROW()-5),Cortes[id_barbero],LOOKUP($AH$4,Barberos[nombre],Barberos[id])))</f>
        <v/>
      </c>
      <c r="AK499" s="21" t="str" cm="1">
        <f t="array" ref="AK499">IF(ISERROR(INDEX(Jornadas[id],ROW()-5)),"",SUMIFS(Adelantos[importe],Adelantos[id_jornada],INDEX(Jornadas[id],ROW()-5),Adelantos[id_barbero],LOOKUP($AH$4,Barberos[nombre],Barberos[id])))</f>
        <v/>
      </c>
      <c r="AL499" s="21" t="str" cm="1">
        <f t="array" ref="AL499">IF(ISERROR(INDEX(Jornadas[id],ROW()-5)),"",AI499+AJ499-AK499)</f>
        <v/>
      </c>
      <c r="AM499" s="2" t="str" cm="1">
        <f t="array" ref="AM499">IF(ISERROR(INDEX(Jornadas[id],ROW()-5)),"",COUNTIFS(_Cortes!$C:$C,INDEX(Jornadas[id],ROW()-5),_Cortes!$B:$B,LOOKUP($AM$4,_Barberos!$B:$B,_Barberos!$A:$A)))</f>
        <v/>
      </c>
      <c r="AN499" s="21" t="str" cm="1">
        <f t="array" ref="AN499">IF(ISERROR(INDEX(Jornadas[id],ROW()-5)),"",INT(SUMIFS(Cortes[importe],Cortes[id_jornada],INDEX(Jornadas[id],ROW()-5),Cortes[id_barbero],LOOKUP($AM$4,Barberos[nombre],Barberos[id]))*(INDEX(Jornadas[comision_barberos],1)/100)))</f>
        <v/>
      </c>
      <c r="AO499" s="21" t="str" cm="1">
        <f t="array" ref="AO499">IF(ISERROR(INDEX(Jornadas[id],ROW()-5)),"",SUMIFS(Cortes[propina],Cortes[id_jornada],INDEX(Jornadas[id],ROW()-5),Cortes[id_barbero],LOOKUP($AM$4,Barberos[nombre],Barberos[id])))</f>
        <v/>
      </c>
      <c r="AP499" s="21" t="str" cm="1">
        <f t="array" ref="AP499">IF(ISERROR(INDEX(Jornadas[id],ROW()-5)),"",SUMIFS(Adelantos[importe],Adelantos[id_jornada],INDEX(Jornadas[id],ROW()-5),Adelantos[id_barbero],LOOKUP($AM$4,Barberos[nombre],Barberos[id])))</f>
        <v/>
      </c>
      <c r="AQ499" s="21" t="str" cm="1">
        <f t="array" ref="AQ499">IF(ISERROR(INDEX(Jornadas[id],ROW()-5)),"",AN499+AO499-AP499)</f>
        <v/>
      </c>
      <c r="AR499" s="2" t="str" cm="1">
        <f t="array" ref="AR499">IF(ISERROR(INDEX(Jornadas[id],ROW()-5)),"",COUNTIFS(_Cortes!$C:$C,INDEX(Jornadas[id],ROW()-5),_Cortes!$B:$B,LOOKUP($AR$4,_Barberos!$B:$B,_Barberos!$A:$A)))</f>
        <v/>
      </c>
      <c r="AS499" s="21" t="str" cm="1">
        <f t="array" ref="AS499">IF(ISERROR(INDEX(Jornadas[id],ROW()-5)),"",INT(SUMIFS(Cortes[importe],Cortes[id_jornada],INDEX(Jornadas[id],ROW()-5),Cortes[id_barbero],LOOKUP($AR$4,Barberos[nombre],Barberos[id]))*(INDEX(Jornadas[comision_barberos],1)/100)))</f>
        <v/>
      </c>
      <c r="AT499" s="21" t="str" cm="1">
        <f t="array" ref="AT499">IF(ISERROR(INDEX(Jornadas[id],ROW()-5)),"",SUMIFS(Cortes[propina],Cortes[id_jornada],INDEX(Jornadas[id],ROW()-5),Cortes[id_barbero],LOOKUP($AR$4,Barberos[nombre],Barberos[id])))</f>
        <v/>
      </c>
      <c r="AU499" s="21" t="str" cm="1">
        <f t="array" ref="AU499">IF(ISERROR(INDEX(Jornadas[id],ROW()-5)),"",SUMIFS(Adelantos[importe],Adelantos[id_jornada],INDEX(Jornadas[id],ROW()-5),Adelantos[id_barbero],LOOKUP($AR$4,Barberos[nombre],Barberos[id])))</f>
        <v/>
      </c>
      <c r="AV499" s="21" t="str" cm="1">
        <f t="array" ref="AV499">IF(ISERROR(INDEX(Jornadas[id],ROW()-5)),"",AS499+AT499-AU499)</f>
        <v/>
      </c>
    </row>
    <row r="500" spans="1:48" ht="15" hidden="1" customHeight="1" x14ac:dyDescent="0.3">
      <c r="A500" s="53" t="str">
        <f t="shared" si="7"/>
        <v/>
      </c>
      <c r="B500" s="54"/>
      <c r="C500" s="38" t="str" cm="1">
        <f t="array" ref="C500">IF(ISERROR(INDEX(Jornadas[id],ROW()-5)),"",INDEX(Jornadas[fecha],ROW()-5))</f>
        <v/>
      </c>
      <c r="D500" s="1" t="str" cm="1">
        <f t="array" ref="D500">IF(ISERROR(INDEX(Jornadas[id],ROW()-5)),"",COUNTIFS(_Cortes!$C:$C,INDEX(Jornadas[id],ROW()-5),_Cortes!$B:$B,LOOKUP($D$4,_Barberos!$B:$B,_Barberos!$A:$A)))</f>
        <v/>
      </c>
      <c r="E500" s="20" t="str" cm="1">
        <f t="array" ref="E500">IF(ISERROR(INDEX(Jornadas[id],ROW()-5)),"",INT(SUMIFS(Cortes[importe],Cortes[id_jornada],INDEX(Jornadas[id],ROW()-5),Cortes[id_barbero],LOOKUP($D$4,Barberos[nombre],Barberos[id]))*(INDEX(Jornadas[comision_barberos],1)/100)))</f>
        <v/>
      </c>
      <c r="F500" s="20" t="str" cm="1">
        <f t="array" ref="F500">IF(ISERROR(INDEX(Jornadas[id],ROW()-5)),"",SUMIFS(Cortes[propina],Cortes[id_jornada],INDEX(Jornadas[id],ROW()-5),Cortes[id_barbero],LOOKUP($D$4,Barberos[nombre],Barberos[id])))</f>
        <v/>
      </c>
      <c r="G500" s="20" t="str" cm="1">
        <f t="array" ref="G500">IF(ISERROR(INDEX(Jornadas[id],ROW()-5)),"",SUMIFS(Adelantos[importe],Adelantos[id_jornada],INDEX(Jornadas[id],ROW()-5),Adelantos[id_barbero],LOOKUP($D$4,Barberos[nombre],Barberos[id])))</f>
        <v/>
      </c>
      <c r="H500" s="20" t="str" cm="1">
        <f t="array" ref="H500">IF(ISERROR(INDEX(Jornadas[id],ROW()-5)),"",E500+F500-G500)</f>
        <v/>
      </c>
      <c r="I500" s="1" t="str" cm="1">
        <f t="array" ref="I500">IF(ISERROR(INDEX(Jornadas[id],ROW()-5)),"",COUNTIFS(_Cortes!$C:$C,INDEX(Jornadas[id],ROW()-5),_Cortes!$B:$B,LOOKUP($I$4,_Barberos!$B:$B,_Barberos!$A:$A)))</f>
        <v/>
      </c>
      <c r="J500" s="20" t="str" cm="1">
        <f t="array" ref="J500">IF(ISERROR(INDEX(Jornadas[id],ROW()-5)),"",INT(SUMIFS(Cortes[importe],Cortes[id_jornada],INDEX(Jornadas[id],ROW()-5),Cortes[id_barbero],LOOKUP($I$4,Barberos[nombre],Barberos[id]))*(INDEX(Jornadas[comision_barberos],1)/100)))</f>
        <v/>
      </c>
      <c r="K500" s="20" t="str" cm="1">
        <f t="array" ref="K500">IF(ISERROR(INDEX(Jornadas[id],ROW()-5)),"",SUMIFS(Cortes[propina],Cortes[id_jornada],INDEX(Jornadas[id],ROW()-5),Cortes[id_barbero],LOOKUP($I$4,Barberos[nombre],Barberos[id])))</f>
        <v/>
      </c>
      <c r="L500" s="20" t="str" cm="1">
        <f t="array" ref="L500">IF(ISERROR(INDEX(Jornadas[id],ROW()-5)),"",SUMIFS(Adelantos[importe],Adelantos[id_jornada],INDEX(Jornadas[id],ROW()-5),Adelantos[id_barbero],LOOKUP($I$4,Barberos[nombre],Barberos[id])))</f>
        <v/>
      </c>
      <c r="M500" s="20" t="str" cm="1">
        <f t="array" ref="M500">IF(ISERROR(INDEX(Jornadas[id],ROW()-5)),"",J500+K500-L500)</f>
        <v/>
      </c>
      <c r="N500" s="1" t="str" cm="1">
        <f t="array" ref="N500">IF(ISERROR(INDEX(Jornadas[id],ROW()-5)),"",COUNTIFS(_Cortes!$C:$C,INDEX(Jornadas[id],ROW()-5),_Cortes!$B:$B,LOOKUP($N$4,_Barberos!$B:$B,_Barberos!$A:$A)))</f>
        <v/>
      </c>
      <c r="O500" s="20" t="str" cm="1">
        <f t="array" ref="O500">IF(ISERROR(INDEX(Jornadas[id],ROW()-5)),"",INT(SUMIFS(Cortes[importe],Cortes[id_jornada],INDEX(Jornadas[id],ROW()-5),Cortes[id_barbero],LOOKUP($N$4,Barberos[nombre],Barberos[id]))*(INDEX(Jornadas[comision_barberos],1)/100)))</f>
        <v/>
      </c>
      <c r="P500" s="20" t="str" cm="1">
        <f t="array" ref="P500">IF(ISERROR(INDEX(Jornadas[id],ROW()-5)),"",SUMIFS(Cortes[propina],Cortes[id_jornada],INDEX(Jornadas[id],ROW()-5),Cortes[id_barbero],LOOKUP($N$4,Barberos[nombre],Barberos[id])))</f>
        <v/>
      </c>
      <c r="Q500" s="20" t="str" cm="1">
        <f t="array" ref="Q500">IF(ISERROR(INDEX(Jornadas[id],ROW()-5)),"",SUMIFS(Adelantos[importe],Adelantos[id_jornada],INDEX(Jornadas[id],ROW()-5),Adelantos[id_barbero],LOOKUP($N$4,Barberos[nombre],Barberos[id])))</f>
        <v/>
      </c>
      <c r="R500" s="20" t="str" cm="1">
        <f t="array" ref="R500">IF(ISERROR(INDEX(Jornadas[id],ROW()-5)),"",O500+P500-Q500)</f>
        <v/>
      </c>
      <c r="S500" s="1" t="str" cm="1">
        <f t="array" ref="S500">IF(ISERROR(INDEX(Jornadas[id],ROW()-5)),"",COUNTIFS(_Cortes!$C:$C,INDEX(Jornadas[id],ROW()-5),_Cortes!$B:$B,LOOKUP($S$4,_Barberos!$B:$B,_Barberos!$A:$A)))</f>
        <v/>
      </c>
      <c r="T500" s="20" t="str" cm="1">
        <f t="array" ref="T500">IF(ISERROR(INDEX(Jornadas[id],ROW()-5)),"",INT(SUMIFS(Cortes[importe],Cortes[id_jornada],INDEX(Jornadas[id],ROW()-5),Cortes[id_barbero],LOOKUP($S$4,Barberos[nombre],Barberos[id]))*(INDEX(Jornadas[comision_barberos],1)/100)))</f>
        <v/>
      </c>
      <c r="U500" s="20" t="str" cm="1">
        <f t="array" ref="U500">IF(ISERROR(INDEX(Jornadas[id],ROW()-5)),"",SUMIFS(Cortes[propina],Cortes[id_jornada],INDEX(Jornadas[id],ROW()-5),Cortes[id_barbero],LOOKUP($S$4,Barberos[nombre],Barberos[id])))</f>
        <v/>
      </c>
      <c r="V500" s="20" t="str" cm="1">
        <f t="array" ref="V500">IF(ISERROR(INDEX(Jornadas[id],ROW()-5)),"",SUMIFS(Adelantos[importe],Adelantos[id_jornada],INDEX(Jornadas[id],ROW()-5),Adelantos[id_barbero],LOOKUP($S$4,Barberos[nombre],Barberos[id])))</f>
        <v/>
      </c>
      <c r="W500" s="20" t="str" cm="1">
        <f t="array" ref="W500">IF(ISERROR(INDEX(Jornadas[id],ROW()-5)),"",T500+U500-V500)</f>
        <v/>
      </c>
      <c r="X500" s="1" t="str" cm="1">
        <f t="array" ref="X500">IF(ISERROR(INDEX(Jornadas[id],ROW()-5)),"",COUNTIFS(_Cortes!$C:$C,INDEX(Jornadas[id],ROW()-5),_Cortes!$B:$B,LOOKUP($X$4,_Barberos!$B:$B,_Barberos!$A:$A)))</f>
        <v/>
      </c>
      <c r="Y500" s="20" t="str" cm="1">
        <f t="array" ref="Y500">IF(ISERROR(INDEX(Jornadas[id],ROW()-5)),"",INT(SUMIFS(Cortes[importe],Cortes[id_jornada],INDEX(Jornadas[id],ROW()-5),Cortes[id_barbero],LOOKUP($X$4,Barberos[nombre],Barberos[id]))*(INDEX(Jornadas[comision_barberos],1)/100)))</f>
        <v/>
      </c>
      <c r="Z500" s="20" t="str" cm="1">
        <f t="array" ref="Z500">IF(ISERROR(INDEX(Jornadas[id],ROW()-5)),"",SUMIFS(Cortes[propina],Cortes[id_jornada],INDEX(Jornadas[id],ROW()-5),Cortes[id_barbero],LOOKUP($X$4,Barberos[nombre],Barberos[id])))</f>
        <v/>
      </c>
      <c r="AA500" s="20" t="str" cm="1">
        <f t="array" ref="AA500">IF(ISERROR(INDEX(Jornadas[id],ROW()-5)),"",SUMIFS(Adelantos[importe],Adelantos[id_jornada],INDEX(Jornadas[id],ROW()-5),Adelantos[id_barbero],LOOKUP($X$4,Barberos[nombre],Barberos[id])))</f>
        <v/>
      </c>
      <c r="AB500" s="20" t="str" cm="1">
        <f t="array" ref="AB500">IF(ISERROR(INDEX(Jornadas[id],ROW()-5)),"",Y500+Z500-AA500)</f>
        <v/>
      </c>
      <c r="AC500" s="1" t="str" cm="1">
        <f t="array" ref="AC500">IF(ISERROR(INDEX(Jornadas[id],ROW()-5)),"",COUNTIFS(_Cortes!$C:$C,INDEX(Jornadas[id],ROW()-5),_Cortes!$B:$B,LOOKUP($AC$4,_Barberos!$B:$B,_Barberos!$A:$A)))</f>
        <v/>
      </c>
      <c r="AD500" s="20" t="str" cm="1">
        <f t="array" ref="AD500">IF(ISERROR(INDEX(Jornadas[id],ROW()-5)),"",INT(SUMIFS(Cortes[importe],Cortes[id_jornada],INDEX(Jornadas[id],ROW()-5),Cortes[id_barbero],LOOKUP($AC$4,Barberos[nombre],Barberos[id]))*(INDEX(Jornadas[comision_barberos],1)/100)))</f>
        <v/>
      </c>
      <c r="AE500" s="20" t="str" cm="1">
        <f t="array" ref="AE500">IF(ISERROR(INDEX(Jornadas[id],ROW()-5)),"",SUMIFS(Cortes[propina],Cortes[id_jornada],INDEX(Jornadas[id],ROW()-5),Cortes[id_barbero],LOOKUP($AC$4,Barberos[nombre],Barberos[id])))</f>
        <v/>
      </c>
      <c r="AF500" s="20" t="str" cm="1">
        <f t="array" ref="AF500">IF(ISERROR(INDEX(Jornadas[id],ROW()-5)),"",SUMIFS(Adelantos[importe],Adelantos[id_jornada],INDEX(Jornadas[id],ROW()-5),Adelantos[id_barbero],LOOKUP($AC$4,Barberos[nombre],Barberos[id])))</f>
        <v/>
      </c>
      <c r="AG500" s="20" t="str" cm="1">
        <f t="array" ref="AG500">IF(ISERROR(INDEX(Jornadas[id],ROW()-5)),"",AD500+AE500-AF500)</f>
        <v/>
      </c>
      <c r="AH500" s="1" t="str" cm="1">
        <f t="array" ref="AH500">IF(ISERROR(INDEX(Jornadas[id],ROW()-5)),"",COUNTIFS(_Cortes!$C:$C,INDEX(Jornadas[id],ROW()-5),_Cortes!$B:$B,LOOKUP($AH$4,_Barberos!$B:$B,_Barberos!$A:$A)))</f>
        <v/>
      </c>
      <c r="AI500" s="20" t="str" cm="1">
        <f t="array" ref="AI500">IF(ISERROR(INDEX(Jornadas[id],ROW()-5)),"",INT(SUMIFS(Cortes[importe],Cortes[id_jornada],INDEX(Jornadas[id],ROW()-5),Cortes[id_barbero],LOOKUP($AH$4,Barberos[nombre],Barberos[id]))*(INDEX(Jornadas[comision_barberos],1)/100)))</f>
        <v/>
      </c>
      <c r="AJ500" s="20" t="str" cm="1">
        <f t="array" ref="AJ500">IF(ISERROR(INDEX(Jornadas[id],ROW()-5)),"",SUMIFS(Cortes[propina],Cortes[id_jornada],INDEX(Jornadas[id],ROW()-5),Cortes[id_barbero],LOOKUP($AH$4,Barberos[nombre],Barberos[id])))</f>
        <v/>
      </c>
      <c r="AK500" s="20" t="str" cm="1">
        <f t="array" ref="AK500">IF(ISERROR(INDEX(Jornadas[id],ROW()-5)),"",SUMIFS(Adelantos[importe],Adelantos[id_jornada],INDEX(Jornadas[id],ROW()-5),Adelantos[id_barbero],LOOKUP($AH$4,Barberos[nombre],Barberos[id])))</f>
        <v/>
      </c>
      <c r="AL500" s="20" t="str" cm="1">
        <f t="array" ref="AL500">IF(ISERROR(INDEX(Jornadas[id],ROW()-5)),"",AI500+AJ500-AK500)</f>
        <v/>
      </c>
      <c r="AM500" s="1" t="str" cm="1">
        <f t="array" ref="AM500">IF(ISERROR(INDEX(Jornadas[id],ROW()-5)),"",COUNTIFS(_Cortes!$C:$C,INDEX(Jornadas[id],ROW()-5),_Cortes!$B:$B,LOOKUP($AM$4,_Barberos!$B:$B,_Barberos!$A:$A)))</f>
        <v/>
      </c>
      <c r="AN500" s="20" t="str" cm="1">
        <f t="array" ref="AN500">IF(ISERROR(INDEX(Jornadas[id],ROW()-5)),"",INT(SUMIFS(Cortes[importe],Cortes[id_jornada],INDEX(Jornadas[id],ROW()-5),Cortes[id_barbero],LOOKUP($AM$4,Barberos[nombre],Barberos[id]))*(INDEX(Jornadas[comision_barberos],1)/100)))</f>
        <v/>
      </c>
      <c r="AO500" s="20" t="str" cm="1">
        <f t="array" ref="AO500">IF(ISERROR(INDEX(Jornadas[id],ROW()-5)),"",SUMIFS(Cortes[propina],Cortes[id_jornada],INDEX(Jornadas[id],ROW()-5),Cortes[id_barbero],LOOKUP($AM$4,Barberos[nombre],Barberos[id])))</f>
        <v/>
      </c>
      <c r="AP500" s="20" t="str" cm="1">
        <f t="array" ref="AP500">IF(ISERROR(INDEX(Jornadas[id],ROW()-5)),"",SUMIFS(Adelantos[importe],Adelantos[id_jornada],INDEX(Jornadas[id],ROW()-5),Adelantos[id_barbero],LOOKUP($AM$4,Barberos[nombre],Barberos[id])))</f>
        <v/>
      </c>
      <c r="AQ500" s="20" t="str" cm="1">
        <f t="array" ref="AQ500">IF(ISERROR(INDEX(Jornadas[id],ROW()-5)),"",AN500+AO500-AP500)</f>
        <v/>
      </c>
      <c r="AR500" s="1" t="str" cm="1">
        <f t="array" ref="AR500">IF(ISERROR(INDEX(Jornadas[id],ROW()-5)),"",COUNTIFS(_Cortes!$C:$C,INDEX(Jornadas[id],ROW()-5),_Cortes!$B:$B,LOOKUP($AR$4,_Barberos!$B:$B,_Barberos!$A:$A)))</f>
        <v/>
      </c>
      <c r="AS500" s="20" t="str" cm="1">
        <f t="array" ref="AS500">IF(ISERROR(INDEX(Jornadas[id],ROW()-5)),"",INT(SUMIFS(Cortes[importe],Cortes[id_jornada],INDEX(Jornadas[id],ROW()-5),Cortes[id_barbero],LOOKUP($AR$4,Barberos[nombre],Barberos[id]))*(INDEX(Jornadas[comision_barberos],1)/100)))</f>
        <v/>
      </c>
      <c r="AT500" s="20" t="str" cm="1">
        <f t="array" ref="AT500">IF(ISERROR(INDEX(Jornadas[id],ROW()-5)),"",SUMIFS(Cortes[propina],Cortes[id_jornada],INDEX(Jornadas[id],ROW()-5),Cortes[id_barbero],LOOKUP($AR$4,Barberos[nombre],Barberos[id])))</f>
        <v/>
      </c>
      <c r="AU500" s="20" t="str" cm="1">
        <f t="array" ref="AU500">IF(ISERROR(INDEX(Jornadas[id],ROW()-5)),"",SUMIFS(Adelantos[importe],Adelantos[id_jornada],INDEX(Jornadas[id],ROW()-5),Adelantos[id_barbero],LOOKUP($AR$4,Barberos[nombre],Barberos[id])))</f>
        <v/>
      </c>
      <c r="AV500" s="20" t="str" cm="1">
        <f t="array" ref="AV500">IF(ISERROR(INDEX(Jornadas[id],ROW()-5)),"",AS500+AT500-AU500)</f>
        <v/>
      </c>
    </row>
    <row r="501" spans="1:48" ht="15" hidden="1" customHeight="1" x14ac:dyDescent="0.3">
      <c r="A501" s="51" t="str">
        <f t="shared" si="7"/>
        <v/>
      </c>
      <c r="B501" s="52"/>
      <c r="C501" s="36" t="str" cm="1">
        <f t="array" ref="C501">IF(ISERROR(INDEX(Jornadas[id],ROW()-5)),"",INDEX(Jornadas[fecha],ROW()-5))</f>
        <v/>
      </c>
      <c r="D501" s="2" t="str" cm="1">
        <f t="array" ref="D501">IF(ISERROR(INDEX(Jornadas[id],ROW()-5)),"",COUNTIFS(_Cortes!$C:$C,INDEX(Jornadas[id],ROW()-5),_Cortes!$B:$B,LOOKUP($D$4,_Barberos!$B:$B,_Barberos!$A:$A)))</f>
        <v/>
      </c>
      <c r="E501" s="21" t="str" cm="1">
        <f t="array" ref="E501">IF(ISERROR(INDEX(Jornadas[id],ROW()-5)),"",INT(SUMIFS(Cortes[importe],Cortes[id_jornada],INDEX(Jornadas[id],ROW()-5),Cortes[id_barbero],LOOKUP($D$4,Barberos[nombre],Barberos[id]))*(INDEX(Jornadas[comision_barberos],1)/100)))</f>
        <v/>
      </c>
      <c r="F501" s="21" t="str" cm="1">
        <f t="array" ref="F501">IF(ISERROR(INDEX(Jornadas[id],ROW()-5)),"",SUMIFS(Cortes[propina],Cortes[id_jornada],INDEX(Jornadas[id],ROW()-5),Cortes[id_barbero],LOOKUP($D$4,Barberos[nombre],Barberos[id])))</f>
        <v/>
      </c>
      <c r="G501" s="21" t="str" cm="1">
        <f t="array" ref="G501">IF(ISERROR(INDEX(Jornadas[id],ROW()-5)),"",SUMIFS(Adelantos[importe],Adelantos[id_jornada],INDEX(Jornadas[id],ROW()-5),Adelantos[id_barbero],LOOKUP($D$4,Barberos[nombre],Barberos[id])))</f>
        <v/>
      </c>
      <c r="H501" s="21" t="str" cm="1">
        <f t="array" ref="H501">IF(ISERROR(INDEX(Jornadas[id],ROW()-5)),"",E501+F501-G501)</f>
        <v/>
      </c>
      <c r="I501" s="2" t="str" cm="1">
        <f t="array" ref="I501">IF(ISERROR(INDEX(Jornadas[id],ROW()-5)),"",COUNTIFS(_Cortes!$C:$C,INDEX(Jornadas[id],ROW()-5),_Cortes!$B:$B,LOOKUP($I$4,_Barberos!$B:$B,_Barberos!$A:$A)))</f>
        <v/>
      </c>
      <c r="J501" s="21" t="str" cm="1">
        <f t="array" ref="J501">IF(ISERROR(INDEX(Jornadas[id],ROW()-5)),"",INT(SUMIFS(Cortes[importe],Cortes[id_jornada],INDEX(Jornadas[id],ROW()-5),Cortes[id_barbero],LOOKUP($I$4,Barberos[nombre],Barberos[id]))*(INDEX(Jornadas[comision_barberos],1)/100)))</f>
        <v/>
      </c>
      <c r="K501" s="21" t="str" cm="1">
        <f t="array" ref="K501">IF(ISERROR(INDEX(Jornadas[id],ROW()-5)),"",SUMIFS(Cortes[propina],Cortes[id_jornada],INDEX(Jornadas[id],ROW()-5),Cortes[id_barbero],LOOKUP($I$4,Barberos[nombre],Barberos[id])))</f>
        <v/>
      </c>
      <c r="L501" s="21" t="str" cm="1">
        <f t="array" ref="L501">IF(ISERROR(INDEX(Jornadas[id],ROW()-5)),"",SUMIFS(Adelantos[importe],Adelantos[id_jornada],INDEX(Jornadas[id],ROW()-5),Adelantos[id_barbero],LOOKUP($I$4,Barberos[nombre],Barberos[id])))</f>
        <v/>
      </c>
      <c r="M501" s="21" t="str" cm="1">
        <f t="array" ref="M501">IF(ISERROR(INDEX(Jornadas[id],ROW()-5)),"",J501+K501-L501)</f>
        <v/>
      </c>
      <c r="N501" s="2" t="str" cm="1">
        <f t="array" ref="N501">IF(ISERROR(INDEX(Jornadas[id],ROW()-5)),"",COUNTIFS(_Cortes!$C:$C,INDEX(Jornadas[id],ROW()-5),_Cortes!$B:$B,LOOKUP($N$4,_Barberos!$B:$B,_Barberos!$A:$A)))</f>
        <v/>
      </c>
      <c r="O501" s="21" t="str" cm="1">
        <f t="array" ref="O501">IF(ISERROR(INDEX(Jornadas[id],ROW()-5)),"",INT(SUMIFS(Cortes[importe],Cortes[id_jornada],INDEX(Jornadas[id],ROW()-5),Cortes[id_barbero],LOOKUP($N$4,Barberos[nombre],Barberos[id]))*(INDEX(Jornadas[comision_barberos],1)/100)))</f>
        <v/>
      </c>
      <c r="P501" s="21" t="str" cm="1">
        <f t="array" ref="P501">IF(ISERROR(INDEX(Jornadas[id],ROW()-5)),"",SUMIFS(Cortes[propina],Cortes[id_jornada],INDEX(Jornadas[id],ROW()-5),Cortes[id_barbero],LOOKUP($N$4,Barberos[nombre],Barberos[id])))</f>
        <v/>
      </c>
      <c r="Q501" s="21" t="str" cm="1">
        <f t="array" ref="Q501">IF(ISERROR(INDEX(Jornadas[id],ROW()-5)),"",SUMIFS(Adelantos[importe],Adelantos[id_jornada],INDEX(Jornadas[id],ROW()-5),Adelantos[id_barbero],LOOKUP($N$4,Barberos[nombre],Barberos[id])))</f>
        <v/>
      </c>
      <c r="R501" s="21" t="str" cm="1">
        <f t="array" ref="R501">IF(ISERROR(INDEX(Jornadas[id],ROW()-5)),"",O501+P501-Q501)</f>
        <v/>
      </c>
      <c r="S501" s="2" t="str" cm="1">
        <f t="array" ref="S501">IF(ISERROR(INDEX(Jornadas[id],ROW()-5)),"",COUNTIFS(_Cortes!$C:$C,INDEX(Jornadas[id],ROW()-5),_Cortes!$B:$B,LOOKUP($S$4,_Barberos!$B:$B,_Barberos!$A:$A)))</f>
        <v/>
      </c>
      <c r="T501" s="21" t="str" cm="1">
        <f t="array" ref="T501">IF(ISERROR(INDEX(Jornadas[id],ROW()-5)),"",INT(SUMIFS(Cortes[importe],Cortes[id_jornada],INDEX(Jornadas[id],ROW()-5),Cortes[id_barbero],LOOKUP($S$4,Barberos[nombre],Barberos[id]))*(INDEX(Jornadas[comision_barberos],1)/100)))</f>
        <v/>
      </c>
      <c r="U501" s="21" t="str" cm="1">
        <f t="array" ref="U501">IF(ISERROR(INDEX(Jornadas[id],ROW()-5)),"",SUMIFS(Cortes[propina],Cortes[id_jornada],INDEX(Jornadas[id],ROW()-5),Cortes[id_barbero],LOOKUP($S$4,Barberos[nombre],Barberos[id])))</f>
        <v/>
      </c>
      <c r="V501" s="21" t="str" cm="1">
        <f t="array" ref="V501">IF(ISERROR(INDEX(Jornadas[id],ROW()-5)),"",SUMIFS(Adelantos[importe],Adelantos[id_jornada],INDEX(Jornadas[id],ROW()-5),Adelantos[id_barbero],LOOKUP($S$4,Barberos[nombre],Barberos[id])))</f>
        <v/>
      </c>
      <c r="W501" s="21" t="str" cm="1">
        <f t="array" ref="W501">IF(ISERROR(INDEX(Jornadas[id],ROW()-5)),"",T501+U501-V501)</f>
        <v/>
      </c>
      <c r="X501" s="2" t="str" cm="1">
        <f t="array" ref="X501">IF(ISERROR(INDEX(Jornadas[id],ROW()-5)),"",COUNTIFS(_Cortes!$C:$C,INDEX(Jornadas[id],ROW()-5),_Cortes!$B:$B,LOOKUP($X$4,_Barberos!$B:$B,_Barberos!$A:$A)))</f>
        <v/>
      </c>
      <c r="Y501" s="21" t="str" cm="1">
        <f t="array" ref="Y501">IF(ISERROR(INDEX(Jornadas[id],ROW()-5)),"",INT(SUMIFS(Cortes[importe],Cortes[id_jornada],INDEX(Jornadas[id],ROW()-5),Cortes[id_barbero],LOOKUP($X$4,Barberos[nombre],Barberos[id]))*(INDEX(Jornadas[comision_barberos],1)/100)))</f>
        <v/>
      </c>
      <c r="Z501" s="21" t="str" cm="1">
        <f t="array" ref="Z501">IF(ISERROR(INDEX(Jornadas[id],ROW()-5)),"",SUMIFS(Cortes[propina],Cortes[id_jornada],INDEX(Jornadas[id],ROW()-5),Cortes[id_barbero],LOOKUP($X$4,Barberos[nombre],Barberos[id])))</f>
        <v/>
      </c>
      <c r="AA501" s="21" t="str" cm="1">
        <f t="array" ref="AA501">IF(ISERROR(INDEX(Jornadas[id],ROW()-5)),"",SUMIFS(Adelantos[importe],Adelantos[id_jornada],INDEX(Jornadas[id],ROW()-5),Adelantos[id_barbero],LOOKUP($X$4,Barberos[nombre],Barberos[id])))</f>
        <v/>
      </c>
      <c r="AB501" s="21" t="str" cm="1">
        <f t="array" ref="AB501">IF(ISERROR(INDEX(Jornadas[id],ROW()-5)),"",Y501+Z501-AA501)</f>
        <v/>
      </c>
      <c r="AC501" s="2" t="str" cm="1">
        <f t="array" ref="AC501">IF(ISERROR(INDEX(Jornadas[id],ROW()-5)),"",COUNTIFS(_Cortes!$C:$C,INDEX(Jornadas[id],ROW()-5),_Cortes!$B:$B,LOOKUP($AC$4,_Barberos!$B:$B,_Barberos!$A:$A)))</f>
        <v/>
      </c>
      <c r="AD501" s="21" t="str" cm="1">
        <f t="array" ref="AD501">IF(ISERROR(INDEX(Jornadas[id],ROW()-5)),"",INT(SUMIFS(Cortes[importe],Cortes[id_jornada],INDEX(Jornadas[id],ROW()-5),Cortes[id_barbero],LOOKUP($AC$4,Barberos[nombre],Barberos[id]))*(INDEX(Jornadas[comision_barberos],1)/100)))</f>
        <v/>
      </c>
      <c r="AE501" s="21" t="str" cm="1">
        <f t="array" ref="AE501">IF(ISERROR(INDEX(Jornadas[id],ROW()-5)),"",SUMIFS(Cortes[propina],Cortes[id_jornada],INDEX(Jornadas[id],ROW()-5),Cortes[id_barbero],LOOKUP($AC$4,Barberos[nombre],Barberos[id])))</f>
        <v/>
      </c>
      <c r="AF501" s="21" t="str" cm="1">
        <f t="array" ref="AF501">IF(ISERROR(INDEX(Jornadas[id],ROW()-5)),"",SUMIFS(Adelantos[importe],Adelantos[id_jornada],INDEX(Jornadas[id],ROW()-5),Adelantos[id_barbero],LOOKUP($AC$4,Barberos[nombre],Barberos[id])))</f>
        <v/>
      </c>
      <c r="AG501" s="21" t="str" cm="1">
        <f t="array" ref="AG501">IF(ISERROR(INDEX(Jornadas[id],ROW()-5)),"",AD501+AE501-AF501)</f>
        <v/>
      </c>
      <c r="AH501" s="2" t="str" cm="1">
        <f t="array" ref="AH501">IF(ISERROR(INDEX(Jornadas[id],ROW()-5)),"",COUNTIFS(_Cortes!$C:$C,INDEX(Jornadas[id],ROW()-5),_Cortes!$B:$B,LOOKUP($AH$4,_Barberos!$B:$B,_Barberos!$A:$A)))</f>
        <v/>
      </c>
      <c r="AI501" s="21" t="str" cm="1">
        <f t="array" ref="AI501">IF(ISERROR(INDEX(Jornadas[id],ROW()-5)),"",INT(SUMIFS(Cortes[importe],Cortes[id_jornada],INDEX(Jornadas[id],ROW()-5),Cortes[id_barbero],LOOKUP($AH$4,Barberos[nombre],Barberos[id]))*(INDEX(Jornadas[comision_barberos],1)/100)))</f>
        <v/>
      </c>
      <c r="AJ501" s="21" t="str" cm="1">
        <f t="array" ref="AJ501">IF(ISERROR(INDEX(Jornadas[id],ROW()-5)),"",SUMIFS(Cortes[propina],Cortes[id_jornada],INDEX(Jornadas[id],ROW()-5),Cortes[id_barbero],LOOKUP($AH$4,Barberos[nombre],Barberos[id])))</f>
        <v/>
      </c>
      <c r="AK501" s="21" t="str" cm="1">
        <f t="array" ref="AK501">IF(ISERROR(INDEX(Jornadas[id],ROW()-5)),"",SUMIFS(Adelantos[importe],Adelantos[id_jornada],INDEX(Jornadas[id],ROW()-5),Adelantos[id_barbero],LOOKUP($AH$4,Barberos[nombre],Barberos[id])))</f>
        <v/>
      </c>
      <c r="AL501" s="21" t="str" cm="1">
        <f t="array" ref="AL501">IF(ISERROR(INDEX(Jornadas[id],ROW()-5)),"",AI501+AJ501-AK501)</f>
        <v/>
      </c>
      <c r="AM501" s="2" t="str" cm="1">
        <f t="array" ref="AM501">IF(ISERROR(INDEX(Jornadas[id],ROW()-5)),"",COUNTIFS(_Cortes!$C:$C,INDEX(Jornadas[id],ROW()-5),_Cortes!$B:$B,LOOKUP($AM$4,_Barberos!$B:$B,_Barberos!$A:$A)))</f>
        <v/>
      </c>
      <c r="AN501" s="21" t="str" cm="1">
        <f t="array" ref="AN501">IF(ISERROR(INDEX(Jornadas[id],ROW()-5)),"",INT(SUMIFS(Cortes[importe],Cortes[id_jornada],INDEX(Jornadas[id],ROW()-5),Cortes[id_barbero],LOOKUP($AM$4,Barberos[nombre],Barberos[id]))*(INDEX(Jornadas[comision_barberos],1)/100)))</f>
        <v/>
      </c>
      <c r="AO501" s="21" t="str" cm="1">
        <f t="array" ref="AO501">IF(ISERROR(INDEX(Jornadas[id],ROW()-5)),"",SUMIFS(Cortes[propina],Cortes[id_jornada],INDEX(Jornadas[id],ROW()-5),Cortes[id_barbero],LOOKUP($AM$4,Barberos[nombre],Barberos[id])))</f>
        <v/>
      </c>
      <c r="AP501" s="21" t="str" cm="1">
        <f t="array" ref="AP501">IF(ISERROR(INDEX(Jornadas[id],ROW()-5)),"",SUMIFS(Adelantos[importe],Adelantos[id_jornada],INDEX(Jornadas[id],ROW()-5),Adelantos[id_barbero],LOOKUP($AM$4,Barberos[nombre],Barberos[id])))</f>
        <v/>
      </c>
      <c r="AQ501" s="21" t="str" cm="1">
        <f t="array" ref="AQ501">IF(ISERROR(INDEX(Jornadas[id],ROW()-5)),"",AN501+AO501-AP501)</f>
        <v/>
      </c>
      <c r="AR501" s="2" t="str" cm="1">
        <f t="array" ref="AR501">IF(ISERROR(INDEX(Jornadas[id],ROW()-5)),"",COUNTIFS(_Cortes!$C:$C,INDEX(Jornadas[id],ROW()-5),_Cortes!$B:$B,LOOKUP($AR$4,_Barberos!$B:$B,_Barberos!$A:$A)))</f>
        <v/>
      </c>
      <c r="AS501" s="21" t="str" cm="1">
        <f t="array" ref="AS501">IF(ISERROR(INDEX(Jornadas[id],ROW()-5)),"",INT(SUMIFS(Cortes[importe],Cortes[id_jornada],INDEX(Jornadas[id],ROW()-5),Cortes[id_barbero],LOOKUP($AR$4,Barberos[nombre],Barberos[id]))*(INDEX(Jornadas[comision_barberos],1)/100)))</f>
        <v/>
      </c>
      <c r="AT501" s="21" t="str" cm="1">
        <f t="array" ref="AT501">IF(ISERROR(INDEX(Jornadas[id],ROW()-5)),"",SUMIFS(Cortes[propina],Cortes[id_jornada],INDEX(Jornadas[id],ROW()-5),Cortes[id_barbero],LOOKUP($AR$4,Barberos[nombre],Barberos[id])))</f>
        <v/>
      </c>
      <c r="AU501" s="21" t="str" cm="1">
        <f t="array" ref="AU501">IF(ISERROR(INDEX(Jornadas[id],ROW()-5)),"",SUMIFS(Adelantos[importe],Adelantos[id_jornada],INDEX(Jornadas[id],ROW()-5),Adelantos[id_barbero],LOOKUP($AR$4,Barberos[nombre],Barberos[id])))</f>
        <v/>
      </c>
      <c r="AV501" s="21" t="str" cm="1">
        <f t="array" ref="AV501">IF(ISERROR(INDEX(Jornadas[id],ROW()-5)),"",AS501+AT501-AU501)</f>
        <v/>
      </c>
    </row>
    <row r="502" spans="1:48" ht="15" hidden="1" customHeight="1" x14ac:dyDescent="0.3">
      <c r="A502" s="53" t="str">
        <f t="shared" si="7"/>
        <v/>
      </c>
      <c r="B502" s="54"/>
      <c r="C502" s="38" t="str" cm="1">
        <f t="array" ref="C502">IF(ISERROR(INDEX(Jornadas[id],ROW()-5)),"",INDEX(Jornadas[fecha],ROW()-5))</f>
        <v/>
      </c>
      <c r="D502" s="1" t="str" cm="1">
        <f t="array" ref="D502">IF(ISERROR(INDEX(Jornadas[id],ROW()-5)),"",COUNTIFS(_Cortes!$C:$C,INDEX(Jornadas[id],ROW()-5),_Cortes!$B:$B,LOOKUP($D$4,_Barberos!$B:$B,_Barberos!$A:$A)))</f>
        <v/>
      </c>
      <c r="E502" s="20" t="str" cm="1">
        <f t="array" ref="E502">IF(ISERROR(INDEX(Jornadas[id],ROW()-5)),"",INT(SUMIFS(Cortes[importe],Cortes[id_jornada],INDEX(Jornadas[id],ROW()-5),Cortes[id_barbero],LOOKUP($D$4,Barberos[nombre],Barberos[id]))*(INDEX(Jornadas[comision_barberos],1)/100)))</f>
        <v/>
      </c>
      <c r="F502" s="20" t="str" cm="1">
        <f t="array" ref="F502">IF(ISERROR(INDEX(Jornadas[id],ROW()-5)),"",SUMIFS(Cortes[propina],Cortes[id_jornada],INDEX(Jornadas[id],ROW()-5),Cortes[id_barbero],LOOKUP($D$4,Barberos[nombre],Barberos[id])))</f>
        <v/>
      </c>
      <c r="G502" s="20" t="str" cm="1">
        <f t="array" ref="G502">IF(ISERROR(INDEX(Jornadas[id],ROW()-5)),"",SUMIFS(Adelantos[importe],Adelantos[id_jornada],INDEX(Jornadas[id],ROW()-5),Adelantos[id_barbero],LOOKUP($D$4,Barberos[nombre],Barberos[id])))</f>
        <v/>
      </c>
      <c r="H502" s="20" t="str" cm="1">
        <f t="array" ref="H502">IF(ISERROR(INDEX(Jornadas[id],ROW()-5)),"",E502+F502-G502)</f>
        <v/>
      </c>
      <c r="I502" s="1" t="str" cm="1">
        <f t="array" ref="I502">IF(ISERROR(INDEX(Jornadas[id],ROW()-5)),"",COUNTIFS(_Cortes!$C:$C,INDEX(Jornadas[id],ROW()-5),_Cortes!$B:$B,LOOKUP($I$4,_Barberos!$B:$B,_Barberos!$A:$A)))</f>
        <v/>
      </c>
      <c r="J502" s="20" t="str" cm="1">
        <f t="array" ref="J502">IF(ISERROR(INDEX(Jornadas[id],ROW()-5)),"",INT(SUMIFS(Cortes[importe],Cortes[id_jornada],INDEX(Jornadas[id],ROW()-5),Cortes[id_barbero],LOOKUP($I$4,Barberos[nombre],Barberos[id]))*(INDEX(Jornadas[comision_barberos],1)/100)))</f>
        <v/>
      </c>
      <c r="K502" s="20" t="str" cm="1">
        <f t="array" ref="K502">IF(ISERROR(INDEX(Jornadas[id],ROW()-5)),"",SUMIFS(Cortes[propina],Cortes[id_jornada],INDEX(Jornadas[id],ROW()-5),Cortes[id_barbero],LOOKUP($I$4,Barberos[nombre],Barberos[id])))</f>
        <v/>
      </c>
      <c r="L502" s="20" t="str" cm="1">
        <f t="array" ref="L502">IF(ISERROR(INDEX(Jornadas[id],ROW()-5)),"",SUMIFS(Adelantos[importe],Adelantos[id_jornada],INDEX(Jornadas[id],ROW()-5),Adelantos[id_barbero],LOOKUP($I$4,Barberos[nombre],Barberos[id])))</f>
        <v/>
      </c>
      <c r="M502" s="20" t="str" cm="1">
        <f t="array" ref="M502">IF(ISERROR(INDEX(Jornadas[id],ROW()-5)),"",J502+K502-L502)</f>
        <v/>
      </c>
      <c r="N502" s="1" t="str" cm="1">
        <f t="array" ref="N502">IF(ISERROR(INDEX(Jornadas[id],ROW()-5)),"",COUNTIFS(_Cortes!$C:$C,INDEX(Jornadas[id],ROW()-5),_Cortes!$B:$B,LOOKUP($N$4,_Barberos!$B:$B,_Barberos!$A:$A)))</f>
        <v/>
      </c>
      <c r="O502" s="20" t="str" cm="1">
        <f t="array" ref="O502">IF(ISERROR(INDEX(Jornadas[id],ROW()-5)),"",INT(SUMIFS(Cortes[importe],Cortes[id_jornada],INDEX(Jornadas[id],ROW()-5),Cortes[id_barbero],LOOKUP($N$4,Barberos[nombre],Barberos[id]))*(INDEX(Jornadas[comision_barberos],1)/100)))</f>
        <v/>
      </c>
      <c r="P502" s="20" t="str" cm="1">
        <f t="array" ref="P502">IF(ISERROR(INDEX(Jornadas[id],ROW()-5)),"",SUMIFS(Cortes[propina],Cortes[id_jornada],INDEX(Jornadas[id],ROW()-5),Cortes[id_barbero],LOOKUP($N$4,Barberos[nombre],Barberos[id])))</f>
        <v/>
      </c>
      <c r="Q502" s="20" t="str" cm="1">
        <f t="array" ref="Q502">IF(ISERROR(INDEX(Jornadas[id],ROW()-5)),"",SUMIFS(Adelantos[importe],Adelantos[id_jornada],INDEX(Jornadas[id],ROW()-5),Adelantos[id_barbero],LOOKUP($N$4,Barberos[nombre],Barberos[id])))</f>
        <v/>
      </c>
      <c r="R502" s="20" t="str" cm="1">
        <f t="array" ref="R502">IF(ISERROR(INDEX(Jornadas[id],ROW()-5)),"",O502+P502-Q502)</f>
        <v/>
      </c>
      <c r="S502" s="1" t="str" cm="1">
        <f t="array" ref="S502">IF(ISERROR(INDEX(Jornadas[id],ROW()-5)),"",COUNTIFS(_Cortes!$C:$C,INDEX(Jornadas[id],ROW()-5),_Cortes!$B:$B,LOOKUP($S$4,_Barberos!$B:$B,_Barberos!$A:$A)))</f>
        <v/>
      </c>
      <c r="T502" s="20" t="str" cm="1">
        <f t="array" ref="T502">IF(ISERROR(INDEX(Jornadas[id],ROW()-5)),"",INT(SUMIFS(Cortes[importe],Cortes[id_jornada],INDEX(Jornadas[id],ROW()-5),Cortes[id_barbero],LOOKUP($S$4,Barberos[nombre],Barberos[id]))*(INDEX(Jornadas[comision_barberos],1)/100)))</f>
        <v/>
      </c>
      <c r="U502" s="20" t="str" cm="1">
        <f t="array" ref="U502">IF(ISERROR(INDEX(Jornadas[id],ROW()-5)),"",SUMIFS(Cortes[propina],Cortes[id_jornada],INDEX(Jornadas[id],ROW()-5),Cortes[id_barbero],LOOKUP($S$4,Barberos[nombre],Barberos[id])))</f>
        <v/>
      </c>
      <c r="V502" s="20" t="str" cm="1">
        <f t="array" ref="V502">IF(ISERROR(INDEX(Jornadas[id],ROW()-5)),"",SUMIFS(Adelantos[importe],Adelantos[id_jornada],INDEX(Jornadas[id],ROW()-5),Adelantos[id_barbero],LOOKUP($S$4,Barberos[nombre],Barberos[id])))</f>
        <v/>
      </c>
      <c r="W502" s="20" t="str" cm="1">
        <f t="array" ref="W502">IF(ISERROR(INDEX(Jornadas[id],ROW()-5)),"",T502+U502-V502)</f>
        <v/>
      </c>
      <c r="X502" s="1" t="str" cm="1">
        <f t="array" ref="X502">IF(ISERROR(INDEX(Jornadas[id],ROW()-5)),"",COUNTIFS(_Cortes!$C:$C,INDEX(Jornadas[id],ROW()-5),_Cortes!$B:$B,LOOKUP($X$4,_Barberos!$B:$B,_Barberos!$A:$A)))</f>
        <v/>
      </c>
      <c r="Y502" s="20" t="str" cm="1">
        <f t="array" ref="Y502">IF(ISERROR(INDEX(Jornadas[id],ROW()-5)),"",INT(SUMIFS(Cortes[importe],Cortes[id_jornada],INDEX(Jornadas[id],ROW()-5),Cortes[id_barbero],LOOKUP($X$4,Barberos[nombre],Barberos[id]))*(INDEX(Jornadas[comision_barberos],1)/100)))</f>
        <v/>
      </c>
      <c r="Z502" s="20" t="str" cm="1">
        <f t="array" ref="Z502">IF(ISERROR(INDEX(Jornadas[id],ROW()-5)),"",SUMIFS(Cortes[propina],Cortes[id_jornada],INDEX(Jornadas[id],ROW()-5),Cortes[id_barbero],LOOKUP($X$4,Barberos[nombre],Barberos[id])))</f>
        <v/>
      </c>
      <c r="AA502" s="20" t="str" cm="1">
        <f t="array" ref="AA502">IF(ISERROR(INDEX(Jornadas[id],ROW()-5)),"",SUMIFS(Adelantos[importe],Adelantos[id_jornada],INDEX(Jornadas[id],ROW()-5),Adelantos[id_barbero],LOOKUP($X$4,Barberos[nombre],Barberos[id])))</f>
        <v/>
      </c>
      <c r="AB502" s="20" t="str" cm="1">
        <f t="array" ref="AB502">IF(ISERROR(INDEX(Jornadas[id],ROW()-5)),"",Y502+Z502-AA502)</f>
        <v/>
      </c>
      <c r="AC502" s="1" t="str" cm="1">
        <f t="array" ref="AC502">IF(ISERROR(INDEX(Jornadas[id],ROW()-5)),"",COUNTIFS(_Cortes!$C:$C,INDEX(Jornadas[id],ROW()-5),_Cortes!$B:$B,LOOKUP($AC$4,_Barberos!$B:$B,_Barberos!$A:$A)))</f>
        <v/>
      </c>
      <c r="AD502" s="20" t="str" cm="1">
        <f t="array" ref="AD502">IF(ISERROR(INDEX(Jornadas[id],ROW()-5)),"",INT(SUMIFS(Cortes[importe],Cortes[id_jornada],INDEX(Jornadas[id],ROW()-5),Cortes[id_barbero],LOOKUP($AC$4,Barberos[nombre],Barberos[id]))*(INDEX(Jornadas[comision_barberos],1)/100)))</f>
        <v/>
      </c>
      <c r="AE502" s="20" t="str" cm="1">
        <f t="array" ref="AE502">IF(ISERROR(INDEX(Jornadas[id],ROW()-5)),"",SUMIFS(Cortes[propina],Cortes[id_jornada],INDEX(Jornadas[id],ROW()-5),Cortes[id_barbero],LOOKUP($AC$4,Barberos[nombre],Barberos[id])))</f>
        <v/>
      </c>
      <c r="AF502" s="20" t="str" cm="1">
        <f t="array" ref="AF502">IF(ISERROR(INDEX(Jornadas[id],ROW()-5)),"",SUMIFS(Adelantos[importe],Adelantos[id_jornada],INDEX(Jornadas[id],ROW()-5),Adelantos[id_barbero],LOOKUP($AC$4,Barberos[nombre],Barberos[id])))</f>
        <v/>
      </c>
      <c r="AG502" s="20" t="str" cm="1">
        <f t="array" ref="AG502">IF(ISERROR(INDEX(Jornadas[id],ROW()-5)),"",AD502+AE502-AF502)</f>
        <v/>
      </c>
      <c r="AH502" s="1" t="str" cm="1">
        <f t="array" ref="AH502">IF(ISERROR(INDEX(Jornadas[id],ROW()-5)),"",COUNTIFS(_Cortes!$C:$C,INDEX(Jornadas[id],ROW()-5),_Cortes!$B:$B,LOOKUP($AH$4,_Barberos!$B:$B,_Barberos!$A:$A)))</f>
        <v/>
      </c>
      <c r="AI502" s="20" t="str" cm="1">
        <f t="array" ref="AI502">IF(ISERROR(INDEX(Jornadas[id],ROW()-5)),"",INT(SUMIFS(Cortes[importe],Cortes[id_jornada],INDEX(Jornadas[id],ROW()-5),Cortes[id_barbero],LOOKUP($AH$4,Barberos[nombre],Barberos[id]))*(INDEX(Jornadas[comision_barberos],1)/100)))</f>
        <v/>
      </c>
      <c r="AJ502" s="20" t="str" cm="1">
        <f t="array" ref="AJ502">IF(ISERROR(INDEX(Jornadas[id],ROW()-5)),"",SUMIFS(Cortes[propina],Cortes[id_jornada],INDEX(Jornadas[id],ROW()-5),Cortes[id_barbero],LOOKUP($AH$4,Barberos[nombre],Barberos[id])))</f>
        <v/>
      </c>
      <c r="AK502" s="20" t="str" cm="1">
        <f t="array" ref="AK502">IF(ISERROR(INDEX(Jornadas[id],ROW()-5)),"",SUMIFS(Adelantos[importe],Adelantos[id_jornada],INDEX(Jornadas[id],ROW()-5),Adelantos[id_barbero],LOOKUP($AH$4,Barberos[nombre],Barberos[id])))</f>
        <v/>
      </c>
      <c r="AL502" s="20" t="str" cm="1">
        <f t="array" ref="AL502">IF(ISERROR(INDEX(Jornadas[id],ROW()-5)),"",AI502+AJ502-AK502)</f>
        <v/>
      </c>
      <c r="AM502" s="1" t="str" cm="1">
        <f t="array" ref="AM502">IF(ISERROR(INDEX(Jornadas[id],ROW()-5)),"",COUNTIFS(_Cortes!$C:$C,INDEX(Jornadas[id],ROW()-5),_Cortes!$B:$B,LOOKUP($AM$4,_Barberos!$B:$B,_Barberos!$A:$A)))</f>
        <v/>
      </c>
      <c r="AN502" s="20" t="str" cm="1">
        <f t="array" ref="AN502">IF(ISERROR(INDEX(Jornadas[id],ROW()-5)),"",INT(SUMIFS(Cortes[importe],Cortes[id_jornada],INDEX(Jornadas[id],ROW()-5),Cortes[id_barbero],LOOKUP($AM$4,Barberos[nombre],Barberos[id]))*(INDEX(Jornadas[comision_barberos],1)/100)))</f>
        <v/>
      </c>
      <c r="AO502" s="20" t="str" cm="1">
        <f t="array" ref="AO502">IF(ISERROR(INDEX(Jornadas[id],ROW()-5)),"",SUMIFS(Cortes[propina],Cortes[id_jornada],INDEX(Jornadas[id],ROW()-5),Cortes[id_barbero],LOOKUP($AM$4,Barberos[nombre],Barberos[id])))</f>
        <v/>
      </c>
      <c r="AP502" s="20" t="str" cm="1">
        <f t="array" ref="AP502">IF(ISERROR(INDEX(Jornadas[id],ROW()-5)),"",SUMIFS(Adelantos[importe],Adelantos[id_jornada],INDEX(Jornadas[id],ROW()-5),Adelantos[id_barbero],LOOKUP($AM$4,Barberos[nombre],Barberos[id])))</f>
        <v/>
      </c>
      <c r="AQ502" s="20" t="str" cm="1">
        <f t="array" ref="AQ502">IF(ISERROR(INDEX(Jornadas[id],ROW()-5)),"",AN502+AO502-AP502)</f>
        <v/>
      </c>
      <c r="AR502" s="1" t="str" cm="1">
        <f t="array" ref="AR502">IF(ISERROR(INDEX(Jornadas[id],ROW()-5)),"",COUNTIFS(_Cortes!$C:$C,INDEX(Jornadas[id],ROW()-5),_Cortes!$B:$B,LOOKUP($AR$4,_Barberos!$B:$B,_Barberos!$A:$A)))</f>
        <v/>
      </c>
      <c r="AS502" s="20" t="str" cm="1">
        <f t="array" ref="AS502">IF(ISERROR(INDEX(Jornadas[id],ROW()-5)),"",INT(SUMIFS(Cortes[importe],Cortes[id_jornada],INDEX(Jornadas[id],ROW()-5),Cortes[id_barbero],LOOKUP($AR$4,Barberos[nombre],Barberos[id]))*(INDEX(Jornadas[comision_barberos],1)/100)))</f>
        <v/>
      </c>
      <c r="AT502" s="20" t="str" cm="1">
        <f t="array" ref="AT502">IF(ISERROR(INDEX(Jornadas[id],ROW()-5)),"",SUMIFS(Cortes[propina],Cortes[id_jornada],INDEX(Jornadas[id],ROW()-5),Cortes[id_barbero],LOOKUP($AR$4,Barberos[nombre],Barberos[id])))</f>
        <v/>
      </c>
      <c r="AU502" s="20" t="str" cm="1">
        <f t="array" ref="AU502">IF(ISERROR(INDEX(Jornadas[id],ROW()-5)),"",SUMIFS(Adelantos[importe],Adelantos[id_jornada],INDEX(Jornadas[id],ROW()-5),Adelantos[id_barbero],LOOKUP($AR$4,Barberos[nombre],Barberos[id])))</f>
        <v/>
      </c>
      <c r="AV502" s="20" t="str" cm="1">
        <f t="array" ref="AV502">IF(ISERROR(INDEX(Jornadas[id],ROW()-5)),"",AS502+AT502-AU502)</f>
        <v/>
      </c>
    </row>
    <row r="503" spans="1:48" ht="15" hidden="1" customHeight="1" x14ac:dyDescent="0.3">
      <c r="A503" s="51" t="str">
        <f t="shared" si="7"/>
        <v/>
      </c>
      <c r="B503" s="52"/>
      <c r="C503" s="36" t="str" cm="1">
        <f t="array" ref="C503">IF(ISERROR(INDEX(Jornadas[id],ROW()-5)),"",INDEX(Jornadas[fecha],ROW()-5))</f>
        <v/>
      </c>
      <c r="D503" s="2" t="str" cm="1">
        <f t="array" ref="D503">IF(ISERROR(INDEX(Jornadas[id],ROW()-5)),"",COUNTIFS(_Cortes!$C:$C,INDEX(Jornadas[id],ROW()-5),_Cortes!$B:$B,LOOKUP($D$4,_Barberos!$B:$B,_Barberos!$A:$A)))</f>
        <v/>
      </c>
      <c r="E503" s="21" t="str" cm="1">
        <f t="array" ref="E503">IF(ISERROR(INDEX(Jornadas[id],ROW()-5)),"",INT(SUMIFS(Cortes[importe],Cortes[id_jornada],INDEX(Jornadas[id],ROW()-5),Cortes[id_barbero],LOOKUP($D$4,Barberos[nombre],Barberos[id]))*(INDEX(Jornadas[comision_barberos],1)/100)))</f>
        <v/>
      </c>
      <c r="F503" s="21" t="str" cm="1">
        <f t="array" ref="F503">IF(ISERROR(INDEX(Jornadas[id],ROW()-5)),"",SUMIFS(Cortes[propina],Cortes[id_jornada],INDEX(Jornadas[id],ROW()-5),Cortes[id_barbero],LOOKUP($D$4,Barberos[nombre],Barberos[id])))</f>
        <v/>
      </c>
      <c r="G503" s="21" t="str" cm="1">
        <f t="array" ref="G503">IF(ISERROR(INDEX(Jornadas[id],ROW()-5)),"",SUMIFS(Adelantos[importe],Adelantos[id_jornada],INDEX(Jornadas[id],ROW()-5),Adelantos[id_barbero],LOOKUP($D$4,Barberos[nombre],Barberos[id])))</f>
        <v/>
      </c>
      <c r="H503" s="21" t="str" cm="1">
        <f t="array" ref="H503">IF(ISERROR(INDEX(Jornadas[id],ROW()-5)),"",E503+F503-G503)</f>
        <v/>
      </c>
      <c r="I503" s="2" t="str" cm="1">
        <f t="array" ref="I503">IF(ISERROR(INDEX(Jornadas[id],ROW()-5)),"",COUNTIFS(_Cortes!$C:$C,INDEX(Jornadas[id],ROW()-5),_Cortes!$B:$B,LOOKUP($I$4,_Barberos!$B:$B,_Barberos!$A:$A)))</f>
        <v/>
      </c>
      <c r="J503" s="21" t="str" cm="1">
        <f t="array" ref="J503">IF(ISERROR(INDEX(Jornadas[id],ROW()-5)),"",INT(SUMIFS(Cortes[importe],Cortes[id_jornada],INDEX(Jornadas[id],ROW()-5),Cortes[id_barbero],LOOKUP($I$4,Barberos[nombre],Barberos[id]))*(INDEX(Jornadas[comision_barberos],1)/100)))</f>
        <v/>
      </c>
      <c r="K503" s="21" t="str" cm="1">
        <f t="array" ref="K503">IF(ISERROR(INDEX(Jornadas[id],ROW()-5)),"",SUMIFS(Cortes[propina],Cortes[id_jornada],INDEX(Jornadas[id],ROW()-5),Cortes[id_barbero],LOOKUP($I$4,Barberos[nombre],Barberos[id])))</f>
        <v/>
      </c>
      <c r="L503" s="21" t="str" cm="1">
        <f t="array" ref="L503">IF(ISERROR(INDEX(Jornadas[id],ROW()-5)),"",SUMIFS(Adelantos[importe],Adelantos[id_jornada],INDEX(Jornadas[id],ROW()-5),Adelantos[id_barbero],LOOKUP($I$4,Barberos[nombre],Barberos[id])))</f>
        <v/>
      </c>
      <c r="M503" s="21" t="str" cm="1">
        <f t="array" ref="M503">IF(ISERROR(INDEX(Jornadas[id],ROW()-5)),"",J503+K503-L503)</f>
        <v/>
      </c>
      <c r="N503" s="2" t="str" cm="1">
        <f t="array" ref="N503">IF(ISERROR(INDEX(Jornadas[id],ROW()-5)),"",COUNTIFS(_Cortes!$C:$C,INDEX(Jornadas[id],ROW()-5),_Cortes!$B:$B,LOOKUP($N$4,_Barberos!$B:$B,_Barberos!$A:$A)))</f>
        <v/>
      </c>
      <c r="O503" s="21" t="str" cm="1">
        <f t="array" ref="O503">IF(ISERROR(INDEX(Jornadas[id],ROW()-5)),"",INT(SUMIFS(Cortes[importe],Cortes[id_jornada],INDEX(Jornadas[id],ROW()-5),Cortes[id_barbero],LOOKUP($N$4,Barberos[nombre],Barberos[id]))*(INDEX(Jornadas[comision_barberos],1)/100)))</f>
        <v/>
      </c>
      <c r="P503" s="21" t="str" cm="1">
        <f t="array" ref="P503">IF(ISERROR(INDEX(Jornadas[id],ROW()-5)),"",SUMIFS(Cortes[propina],Cortes[id_jornada],INDEX(Jornadas[id],ROW()-5),Cortes[id_barbero],LOOKUP($N$4,Barberos[nombre],Barberos[id])))</f>
        <v/>
      </c>
      <c r="Q503" s="21" t="str" cm="1">
        <f t="array" ref="Q503">IF(ISERROR(INDEX(Jornadas[id],ROW()-5)),"",SUMIFS(Adelantos[importe],Adelantos[id_jornada],INDEX(Jornadas[id],ROW()-5),Adelantos[id_barbero],LOOKUP($N$4,Barberos[nombre],Barberos[id])))</f>
        <v/>
      </c>
      <c r="R503" s="21" t="str" cm="1">
        <f t="array" ref="R503">IF(ISERROR(INDEX(Jornadas[id],ROW()-5)),"",O503+P503-Q503)</f>
        <v/>
      </c>
      <c r="S503" s="2" t="str" cm="1">
        <f t="array" ref="S503">IF(ISERROR(INDEX(Jornadas[id],ROW()-5)),"",COUNTIFS(_Cortes!$C:$C,INDEX(Jornadas[id],ROW()-5),_Cortes!$B:$B,LOOKUP($S$4,_Barberos!$B:$B,_Barberos!$A:$A)))</f>
        <v/>
      </c>
      <c r="T503" s="21" t="str" cm="1">
        <f t="array" ref="T503">IF(ISERROR(INDEX(Jornadas[id],ROW()-5)),"",INT(SUMIFS(Cortes[importe],Cortes[id_jornada],INDEX(Jornadas[id],ROW()-5),Cortes[id_barbero],LOOKUP($S$4,Barberos[nombre],Barberos[id]))*(INDEX(Jornadas[comision_barberos],1)/100)))</f>
        <v/>
      </c>
      <c r="U503" s="21" t="str" cm="1">
        <f t="array" ref="U503">IF(ISERROR(INDEX(Jornadas[id],ROW()-5)),"",SUMIFS(Cortes[propina],Cortes[id_jornada],INDEX(Jornadas[id],ROW()-5),Cortes[id_barbero],LOOKUP($S$4,Barberos[nombre],Barberos[id])))</f>
        <v/>
      </c>
      <c r="V503" s="21" t="str" cm="1">
        <f t="array" ref="V503">IF(ISERROR(INDEX(Jornadas[id],ROW()-5)),"",SUMIFS(Adelantos[importe],Adelantos[id_jornada],INDEX(Jornadas[id],ROW()-5),Adelantos[id_barbero],LOOKUP($S$4,Barberos[nombre],Barberos[id])))</f>
        <v/>
      </c>
      <c r="W503" s="21" t="str" cm="1">
        <f t="array" ref="W503">IF(ISERROR(INDEX(Jornadas[id],ROW()-5)),"",T503+U503-V503)</f>
        <v/>
      </c>
      <c r="X503" s="2" t="str" cm="1">
        <f t="array" ref="X503">IF(ISERROR(INDEX(Jornadas[id],ROW()-5)),"",COUNTIFS(_Cortes!$C:$C,INDEX(Jornadas[id],ROW()-5),_Cortes!$B:$B,LOOKUP($X$4,_Barberos!$B:$B,_Barberos!$A:$A)))</f>
        <v/>
      </c>
      <c r="Y503" s="21" t="str" cm="1">
        <f t="array" ref="Y503">IF(ISERROR(INDEX(Jornadas[id],ROW()-5)),"",INT(SUMIFS(Cortes[importe],Cortes[id_jornada],INDEX(Jornadas[id],ROW()-5),Cortes[id_barbero],LOOKUP($X$4,Barberos[nombre],Barberos[id]))*(INDEX(Jornadas[comision_barberos],1)/100)))</f>
        <v/>
      </c>
      <c r="Z503" s="21" t="str" cm="1">
        <f t="array" ref="Z503">IF(ISERROR(INDEX(Jornadas[id],ROW()-5)),"",SUMIFS(Cortes[propina],Cortes[id_jornada],INDEX(Jornadas[id],ROW()-5),Cortes[id_barbero],LOOKUP($X$4,Barberos[nombre],Barberos[id])))</f>
        <v/>
      </c>
      <c r="AA503" s="21" t="str" cm="1">
        <f t="array" ref="AA503">IF(ISERROR(INDEX(Jornadas[id],ROW()-5)),"",SUMIFS(Adelantos[importe],Adelantos[id_jornada],INDEX(Jornadas[id],ROW()-5),Adelantos[id_barbero],LOOKUP($X$4,Barberos[nombre],Barberos[id])))</f>
        <v/>
      </c>
      <c r="AB503" s="21" t="str" cm="1">
        <f t="array" ref="AB503">IF(ISERROR(INDEX(Jornadas[id],ROW()-5)),"",Y503+Z503-AA503)</f>
        <v/>
      </c>
      <c r="AC503" s="2" t="str" cm="1">
        <f t="array" ref="AC503">IF(ISERROR(INDEX(Jornadas[id],ROW()-5)),"",COUNTIFS(_Cortes!$C:$C,INDEX(Jornadas[id],ROW()-5),_Cortes!$B:$B,LOOKUP($AC$4,_Barberos!$B:$B,_Barberos!$A:$A)))</f>
        <v/>
      </c>
      <c r="AD503" s="21" t="str" cm="1">
        <f t="array" ref="AD503">IF(ISERROR(INDEX(Jornadas[id],ROW()-5)),"",INT(SUMIFS(Cortes[importe],Cortes[id_jornada],INDEX(Jornadas[id],ROW()-5),Cortes[id_barbero],LOOKUP($AC$4,Barberos[nombre],Barberos[id]))*(INDEX(Jornadas[comision_barberos],1)/100)))</f>
        <v/>
      </c>
      <c r="AE503" s="21" t="str" cm="1">
        <f t="array" ref="AE503">IF(ISERROR(INDEX(Jornadas[id],ROW()-5)),"",SUMIFS(Cortes[propina],Cortes[id_jornada],INDEX(Jornadas[id],ROW()-5),Cortes[id_barbero],LOOKUP($AC$4,Barberos[nombre],Barberos[id])))</f>
        <v/>
      </c>
      <c r="AF503" s="21" t="str" cm="1">
        <f t="array" ref="AF503">IF(ISERROR(INDEX(Jornadas[id],ROW()-5)),"",SUMIFS(Adelantos[importe],Adelantos[id_jornada],INDEX(Jornadas[id],ROW()-5),Adelantos[id_barbero],LOOKUP($AC$4,Barberos[nombre],Barberos[id])))</f>
        <v/>
      </c>
      <c r="AG503" s="21" t="str" cm="1">
        <f t="array" ref="AG503">IF(ISERROR(INDEX(Jornadas[id],ROW()-5)),"",AD503+AE503-AF503)</f>
        <v/>
      </c>
      <c r="AH503" s="2" t="str" cm="1">
        <f t="array" ref="AH503">IF(ISERROR(INDEX(Jornadas[id],ROW()-5)),"",COUNTIFS(_Cortes!$C:$C,INDEX(Jornadas[id],ROW()-5),_Cortes!$B:$B,LOOKUP($AH$4,_Barberos!$B:$B,_Barberos!$A:$A)))</f>
        <v/>
      </c>
      <c r="AI503" s="21" t="str" cm="1">
        <f t="array" ref="AI503">IF(ISERROR(INDEX(Jornadas[id],ROW()-5)),"",INT(SUMIFS(Cortes[importe],Cortes[id_jornada],INDEX(Jornadas[id],ROW()-5),Cortes[id_barbero],LOOKUP($AH$4,Barberos[nombre],Barberos[id]))*(INDEX(Jornadas[comision_barberos],1)/100)))</f>
        <v/>
      </c>
      <c r="AJ503" s="21" t="str" cm="1">
        <f t="array" ref="AJ503">IF(ISERROR(INDEX(Jornadas[id],ROW()-5)),"",SUMIFS(Cortes[propina],Cortes[id_jornada],INDEX(Jornadas[id],ROW()-5),Cortes[id_barbero],LOOKUP($AH$4,Barberos[nombre],Barberos[id])))</f>
        <v/>
      </c>
      <c r="AK503" s="21" t="str" cm="1">
        <f t="array" ref="AK503">IF(ISERROR(INDEX(Jornadas[id],ROW()-5)),"",SUMIFS(Adelantos[importe],Adelantos[id_jornada],INDEX(Jornadas[id],ROW()-5),Adelantos[id_barbero],LOOKUP($AH$4,Barberos[nombre],Barberos[id])))</f>
        <v/>
      </c>
      <c r="AL503" s="21" t="str" cm="1">
        <f t="array" ref="AL503">IF(ISERROR(INDEX(Jornadas[id],ROW()-5)),"",AI503+AJ503-AK503)</f>
        <v/>
      </c>
      <c r="AM503" s="2" t="str" cm="1">
        <f t="array" ref="AM503">IF(ISERROR(INDEX(Jornadas[id],ROW()-5)),"",COUNTIFS(_Cortes!$C:$C,INDEX(Jornadas[id],ROW()-5),_Cortes!$B:$B,LOOKUP($AM$4,_Barberos!$B:$B,_Barberos!$A:$A)))</f>
        <v/>
      </c>
      <c r="AN503" s="21" t="str" cm="1">
        <f t="array" ref="AN503">IF(ISERROR(INDEX(Jornadas[id],ROW()-5)),"",INT(SUMIFS(Cortes[importe],Cortes[id_jornada],INDEX(Jornadas[id],ROW()-5),Cortes[id_barbero],LOOKUP($AM$4,Barberos[nombre],Barberos[id]))*(INDEX(Jornadas[comision_barberos],1)/100)))</f>
        <v/>
      </c>
      <c r="AO503" s="21" t="str" cm="1">
        <f t="array" ref="AO503">IF(ISERROR(INDEX(Jornadas[id],ROW()-5)),"",SUMIFS(Cortes[propina],Cortes[id_jornada],INDEX(Jornadas[id],ROW()-5),Cortes[id_barbero],LOOKUP($AM$4,Barberos[nombre],Barberos[id])))</f>
        <v/>
      </c>
      <c r="AP503" s="21" t="str" cm="1">
        <f t="array" ref="AP503">IF(ISERROR(INDEX(Jornadas[id],ROW()-5)),"",SUMIFS(Adelantos[importe],Adelantos[id_jornada],INDEX(Jornadas[id],ROW()-5),Adelantos[id_barbero],LOOKUP($AM$4,Barberos[nombre],Barberos[id])))</f>
        <v/>
      </c>
      <c r="AQ503" s="21" t="str" cm="1">
        <f t="array" ref="AQ503">IF(ISERROR(INDEX(Jornadas[id],ROW()-5)),"",AN503+AO503-AP503)</f>
        <v/>
      </c>
      <c r="AR503" s="2" t="str" cm="1">
        <f t="array" ref="AR503">IF(ISERROR(INDEX(Jornadas[id],ROW()-5)),"",COUNTIFS(_Cortes!$C:$C,INDEX(Jornadas[id],ROW()-5),_Cortes!$B:$B,LOOKUP($AR$4,_Barberos!$B:$B,_Barberos!$A:$A)))</f>
        <v/>
      </c>
      <c r="AS503" s="21" t="str" cm="1">
        <f t="array" ref="AS503">IF(ISERROR(INDEX(Jornadas[id],ROW()-5)),"",INT(SUMIFS(Cortes[importe],Cortes[id_jornada],INDEX(Jornadas[id],ROW()-5),Cortes[id_barbero],LOOKUP($AR$4,Barberos[nombre],Barberos[id]))*(INDEX(Jornadas[comision_barberos],1)/100)))</f>
        <v/>
      </c>
      <c r="AT503" s="21" t="str" cm="1">
        <f t="array" ref="AT503">IF(ISERROR(INDEX(Jornadas[id],ROW()-5)),"",SUMIFS(Cortes[propina],Cortes[id_jornada],INDEX(Jornadas[id],ROW()-5),Cortes[id_barbero],LOOKUP($AR$4,Barberos[nombre],Barberos[id])))</f>
        <v/>
      </c>
      <c r="AU503" s="21" t="str" cm="1">
        <f t="array" ref="AU503">IF(ISERROR(INDEX(Jornadas[id],ROW()-5)),"",SUMIFS(Adelantos[importe],Adelantos[id_jornada],INDEX(Jornadas[id],ROW()-5),Adelantos[id_barbero],LOOKUP($AR$4,Barberos[nombre],Barberos[id])))</f>
        <v/>
      </c>
      <c r="AV503" s="21" t="str" cm="1">
        <f t="array" ref="AV503">IF(ISERROR(INDEX(Jornadas[id],ROW()-5)),"",AS503+AT503-AU503)</f>
        <v/>
      </c>
    </row>
    <row r="504" spans="1:48" ht="15" hidden="1" customHeight="1" x14ac:dyDescent="0.3">
      <c r="A504" s="53" t="str">
        <f t="shared" si="7"/>
        <v/>
      </c>
      <c r="B504" s="54"/>
      <c r="C504" s="38" t="str" cm="1">
        <f t="array" ref="C504">IF(ISERROR(INDEX(Jornadas[id],ROW()-5)),"",INDEX(Jornadas[fecha],ROW()-5))</f>
        <v/>
      </c>
      <c r="D504" s="1" t="str" cm="1">
        <f t="array" ref="D504">IF(ISERROR(INDEX(Jornadas[id],ROW()-5)),"",COUNTIFS(_Cortes!$C:$C,INDEX(Jornadas[id],ROW()-5),_Cortes!$B:$B,LOOKUP($D$4,_Barberos!$B:$B,_Barberos!$A:$A)))</f>
        <v/>
      </c>
      <c r="E504" s="20" t="str" cm="1">
        <f t="array" ref="E504">IF(ISERROR(INDEX(Jornadas[id],ROW()-5)),"",INT(SUMIFS(Cortes[importe],Cortes[id_jornada],INDEX(Jornadas[id],ROW()-5),Cortes[id_barbero],LOOKUP($D$4,Barberos[nombre],Barberos[id]))*(INDEX(Jornadas[comision_barberos],1)/100)))</f>
        <v/>
      </c>
      <c r="F504" s="20" t="str" cm="1">
        <f t="array" ref="F504">IF(ISERROR(INDEX(Jornadas[id],ROW()-5)),"",SUMIFS(Cortes[propina],Cortes[id_jornada],INDEX(Jornadas[id],ROW()-5),Cortes[id_barbero],LOOKUP($D$4,Barberos[nombre],Barberos[id])))</f>
        <v/>
      </c>
      <c r="G504" s="20" t="str" cm="1">
        <f t="array" ref="G504">IF(ISERROR(INDEX(Jornadas[id],ROW()-5)),"",SUMIFS(Adelantos[importe],Adelantos[id_jornada],INDEX(Jornadas[id],ROW()-5),Adelantos[id_barbero],LOOKUP($D$4,Barberos[nombre],Barberos[id])))</f>
        <v/>
      </c>
      <c r="H504" s="20" t="str" cm="1">
        <f t="array" ref="H504">IF(ISERROR(INDEX(Jornadas[id],ROW()-5)),"",E504+F504-G504)</f>
        <v/>
      </c>
      <c r="I504" s="1" t="str" cm="1">
        <f t="array" ref="I504">IF(ISERROR(INDEX(Jornadas[id],ROW()-5)),"",COUNTIFS(_Cortes!$C:$C,INDEX(Jornadas[id],ROW()-5),_Cortes!$B:$B,LOOKUP($I$4,_Barberos!$B:$B,_Barberos!$A:$A)))</f>
        <v/>
      </c>
      <c r="J504" s="20" t="str" cm="1">
        <f t="array" ref="J504">IF(ISERROR(INDEX(Jornadas[id],ROW()-5)),"",INT(SUMIFS(Cortes[importe],Cortes[id_jornada],INDEX(Jornadas[id],ROW()-5),Cortes[id_barbero],LOOKUP($I$4,Barberos[nombre],Barberos[id]))*(INDEX(Jornadas[comision_barberos],1)/100)))</f>
        <v/>
      </c>
      <c r="K504" s="20" t="str" cm="1">
        <f t="array" ref="K504">IF(ISERROR(INDEX(Jornadas[id],ROW()-5)),"",SUMIFS(Cortes[propina],Cortes[id_jornada],INDEX(Jornadas[id],ROW()-5),Cortes[id_barbero],LOOKUP($I$4,Barberos[nombre],Barberos[id])))</f>
        <v/>
      </c>
      <c r="L504" s="20" t="str" cm="1">
        <f t="array" ref="L504">IF(ISERROR(INDEX(Jornadas[id],ROW()-5)),"",SUMIFS(Adelantos[importe],Adelantos[id_jornada],INDEX(Jornadas[id],ROW()-5),Adelantos[id_barbero],LOOKUP($I$4,Barberos[nombre],Barberos[id])))</f>
        <v/>
      </c>
      <c r="M504" s="20" t="str" cm="1">
        <f t="array" ref="M504">IF(ISERROR(INDEX(Jornadas[id],ROW()-5)),"",J504+K504-L504)</f>
        <v/>
      </c>
      <c r="N504" s="1" t="str" cm="1">
        <f t="array" ref="N504">IF(ISERROR(INDEX(Jornadas[id],ROW()-5)),"",COUNTIFS(_Cortes!$C:$C,INDEX(Jornadas[id],ROW()-5),_Cortes!$B:$B,LOOKUP($N$4,_Barberos!$B:$B,_Barberos!$A:$A)))</f>
        <v/>
      </c>
      <c r="O504" s="20" t="str" cm="1">
        <f t="array" ref="O504">IF(ISERROR(INDEX(Jornadas[id],ROW()-5)),"",INT(SUMIFS(Cortes[importe],Cortes[id_jornada],INDEX(Jornadas[id],ROW()-5),Cortes[id_barbero],LOOKUP($N$4,Barberos[nombre],Barberos[id]))*(INDEX(Jornadas[comision_barberos],1)/100)))</f>
        <v/>
      </c>
      <c r="P504" s="20" t="str" cm="1">
        <f t="array" ref="P504">IF(ISERROR(INDEX(Jornadas[id],ROW()-5)),"",SUMIFS(Cortes[propina],Cortes[id_jornada],INDEX(Jornadas[id],ROW()-5),Cortes[id_barbero],LOOKUP($N$4,Barberos[nombre],Barberos[id])))</f>
        <v/>
      </c>
      <c r="Q504" s="20" t="str" cm="1">
        <f t="array" ref="Q504">IF(ISERROR(INDEX(Jornadas[id],ROW()-5)),"",SUMIFS(Adelantos[importe],Adelantos[id_jornada],INDEX(Jornadas[id],ROW()-5),Adelantos[id_barbero],LOOKUP($N$4,Barberos[nombre],Barberos[id])))</f>
        <v/>
      </c>
      <c r="R504" s="20" t="str" cm="1">
        <f t="array" ref="R504">IF(ISERROR(INDEX(Jornadas[id],ROW()-5)),"",O504+P504-Q504)</f>
        <v/>
      </c>
      <c r="S504" s="1" t="str" cm="1">
        <f t="array" ref="S504">IF(ISERROR(INDEX(Jornadas[id],ROW()-5)),"",COUNTIFS(_Cortes!$C:$C,INDEX(Jornadas[id],ROW()-5),_Cortes!$B:$B,LOOKUP($S$4,_Barberos!$B:$B,_Barberos!$A:$A)))</f>
        <v/>
      </c>
      <c r="T504" s="20" t="str" cm="1">
        <f t="array" ref="T504">IF(ISERROR(INDEX(Jornadas[id],ROW()-5)),"",INT(SUMIFS(Cortes[importe],Cortes[id_jornada],INDEX(Jornadas[id],ROW()-5),Cortes[id_barbero],LOOKUP($S$4,Barberos[nombre],Barberos[id]))*(INDEX(Jornadas[comision_barberos],1)/100)))</f>
        <v/>
      </c>
      <c r="U504" s="20" t="str" cm="1">
        <f t="array" ref="U504">IF(ISERROR(INDEX(Jornadas[id],ROW()-5)),"",SUMIFS(Cortes[propina],Cortes[id_jornada],INDEX(Jornadas[id],ROW()-5),Cortes[id_barbero],LOOKUP($S$4,Barberos[nombre],Barberos[id])))</f>
        <v/>
      </c>
      <c r="V504" s="20" t="str" cm="1">
        <f t="array" ref="V504">IF(ISERROR(INDEX(Jornadas[id],ROW()-5)),"",SUMIFS(Adelantos[importe],Adelantos[id_jornada],INDEX(Jornadas[id],ROW()-5),Adelantos[id_barbero],LOOKUP($S$4,Barberos[nombre],Barberos[id])))</f>
        <v/>
      </c>
      <c r="W504" s="20" t="str" cm="1">
        <f t="array" ref="W504">IF(ISERROR(INDEX(Jornadas[id],ROW()-5)),"",T504+U504-V504)</f>
        <v/>
      </c>
      <c r="X504" s="1" t="str" cm="1">
        <f t="array" ref="X504">IF(ISERROR(INDEX(Jornadas[id],ROW()-5)),"",COUNTIFS(_Cortes!$C:$C,INDEX(Jornadas[id],ROW()-5),_Cortes!$B:$B,LOOKUP($X$4,_Barberos!$B:$B,_Barberos!$A:$A)))</f>
        <v/>
      </c>
      <c r="Y504" s="20" t="str" cm="1">
        <f t="array" ref="Y504">IF(ISERROR(INDEX(Jornadas[id],ROW()-5)),"",INT(SUMIFS(Cortes[importe],Cortes[id_jornada],INDEX(Jornadas[id],ROW()-5),Cortes[id_barbero],LOOKUP($X$4,Barberos[nombre],Barberos[id]))*(INDEX(Jornadas[comision_barberos],1)/100)))</f>
        <v/>
      </c>
      <c r="Z504" s="20" t="str" cm="1">
        <f t="array" ref="Z504">IF(ISERROR(INDEX(Jornadas[id],ROW()-5)),"",SUMIFS(Cortes[propina],Cortes[id_jornada],INDEX(Jornadas[id],ROW()-5),Cortes[id_barbero],LOOKUP($X$4,Barberos[nombre],Barberos[id])))</f>
        <v/>
      </c>
      <c r="AA504" s="20" t="str" cm="1">
        <f t="array" ref="AA504">IF(ISERROR(INDEX(Jornadas[id],ROW()-5)),"",SUMIFS(Adelantos[importe],Adelantos[id_jornada],INDEX(Jornadas[id],ROW()-5),Adelantos[id_barbero],LOOKUP($X$4,Barberos[nombre],Barberos[id])))</f>
        <v/>
      </c>
      <c r="AB504" s="20" t="str" cm="1">
        <f t="array" ref="AB504">IF(ISERROR(INDEX(Jornadas[id],ROW()-5)),"",Y504+Z504-AA504)</f>
        <v/>
      </c>
      <c r="AC504" s="1" t="str" cm="1">
        <f t="array" ref="AC504">IF(ISERROR(INDEX(Jornadas[id],ROW()-5)),"",COUNTIFS(_Cortes!$C:$C,INDEX(Jornadas[id],ROW()-5),_Cortes!$B:$B,LOOKUP($AC$4,_Barberos!$B:$B,_Barberos!$A:$A)))</f>
        <v/>
      </c>
      <c r="AD504" s="20" t="str" cm="1">
        <f t="array" ref="AD504">IF(ISERROR(INDEX(Jornadas[id],ROW()-5)),"",INT(SUMIFS(Cortes[importe],Cortes[id_jornada],INDEX(Jornadas[id],ROW()-5),Cortes[id_barbero],LOOKUP($AC$4,Barberos[nombre],Barberos[id]))*(INDEX(Jornadas[comision_barberos],1)/100)))</f>
        <v/>
      </c>
      <c r="AE504" s="20" t="str" cm="1">
        <f t="array" ref="AE504">IF(ISERROR(INDEX(Jornadas[id],ROW()-5)),"",SUMIFS(Cortes[propina],Cortes[id_jornada],INDEX(Jornadas[id],ROW()-5),Cortes[id_barbero],LOOKUP($AC$4,Barberos[nombre],Barberos[id])))</f>
        <v/>
      </c>
      <c r="AF504" s="20" t="str" cm="1">
        <f t="array" ref="AF504">IF(ISERROR(INDEX(Jornadas[id],ROW()-5)),"",SUMIFS(Adelantos[importe],Adelantos[id_jornada],INDEX(Jornadas[id],ROW()-5),Adelantos[id_barbero],LOOKUP($AC$4,Barberos[nombre],Barberos[id])))</f>
        <v/>
      </c>
      <c r="AG504" s="20" t="str" cm="1">
        <f t="array" ref="AG504">IF(ISERROR(INDEX(Jornadas[id],ROW()-5)),"",AD504+AE504-AF504)</f>
        <v/>
      </c>
      <c r="AH504" s="1" t="str" cm="1">
        <f t="array" ref="AH504">IF(ISERROR(INDEX(Jornadas[id],ROW()-5)),"",COUNTIFS(_Cortes!$C:$C,INDEX(Jornadas[id],ROW()-5),_Cortes!$B:$B,LOOKUP($AH$4,_Barberos!$B:$B,_Barberos!$A:$A)))</f>
        <v/>
      </c>
      <c r="AI504" s="20" t="str" cm="1">
        <f t="array" ref="AI504">IF(ISERROR(INDEX(Jornadas[id],ROW()-5)),"",INT(SUMIFS(Cortes[importe],Cortes[id_jornada],INDEX(Jornadas[id],ROW()-5),Cortes[id_barbero],LOOKUP($AH$4,Barberos[nombre],Barberos[id]))*(INDEX(Jornadas[comision_barberos],1)/100)))</f>
        <v/>
      </c>
      <c r="AJ504" s="20" t="str" cm="1">
        <f t="array" ref="AJ504">IF(ISERROR(INDEX(Jornadas[id],ROW()-5)),"",SUMIFS(Cortes[propina],Cortes[id_jornada],INDEX(Jornadas[id],ROW()-5),Cortes[id_barbero],LOOKUP($AH$4,Barberos[nombre],Barberos[id])))</f>
        <v/>
      </c>
      <c r="AK504" s="20" t="str" cm="1">
        <f t="array" ref="AK504">IF(ISERROR(INDEX(Jornadas[id],ROW()-5)),"",SUMIFS(Adelantos[importe],Adelantos[id_jornada],INDEX(Jornadas[id],ROW()-5),Adelantos[id_barbero],LOOKUP($AH$4,Barberos[nombre],Barberos[id])))</f>
        <v/>
      </c>
      <c r="AL504" s="20" t="str" cm="1">
        <f t="array" ref="AL504">IF(ISERROR(INDEX(Jornadas[id],ROW()-5)),"",AI504+AJ504-AK504)</f>
        <v/>
      </c>
      <c r="AM504" s="1" t="str" cm="1">
        <f t="array" ref="AM504">IF(ISERROR(INDEX(Jornadas[id],ROW()-5)),"",COUNTIFS(_Cortes!$C:$C,INDEX(Jornadas[id],ROW()-5),_Cortes!$B:$B,LOOKUP($AM$4,_Barberos!$B:$B,_Barberos!$A:$A)))</f>
        <v/>
      </c>
      <c r="AN504" s="20" t="str" cm="1">
        <f t="array" ref="AN504">IF(ISERROR(INDEX(Jornadas[id],ROW()-5)),"",INT(SUMIFS(Cortes[importe],Cortes[id_jornada],INDEX(Jornadas[id],ROW()-5),Cortes[id_barbero],LOOKUP($AM$4,Barberos[nombre],Barberos[id]))*(INDEX(Jornadas[comision_barberos],1)/100)))</f>
        <v/>
      </c>
      <c r="AO504" s="20" t="str" cm="1">
        <f t="array" ref="AO504">IF(ISERROR(INDEX(Jornadas[id],ROW()-5)),"",SUMIFS(Cortes[propina],Cortes[id_jornada],INDEX(Jornadas[id],ROW()-5),Cortes[id_barbero],LOOKUP($AM$4,Barberos[nombre],Barberos[id])))</f>
        <v/>
      </c>
      <c r="AP504" s="20" t="str" cm="1">
        <f t="array" ref="AP504">IF(ISERROR(INDEX(Jornadas[id],ROW()-5)),"",SUMIFS(Adelantos[importe],Adelantos[id_jornada],INDEX(Jornadas[id],ROW()-5),Adelantos[id_barbero],LOOKUP($AM$4,Barberos[nombre],Barberos[id])))</f>
        <v/>
      </c>
      <c r="AQ504" s="20" t="str" cm="1">
        <f t="array" ref="AQ504">IF(ISERROR(INDEX(Jornadas[id],ROW()-5)),"",AN504+AO504-AP504)</f>
        <v/>
      </c>
      <c r="AR504" s="1" t="str" cm="1">
        <f t="array" ref="AR504">IF(ISERROR(INDEX(Jornadas[id],ROW()-5)),"",COUNTIFS(_Cortes!$C:$C,INDEX(Jornadas[id],ROW()-5),_Cortes!$B:$B,LOOKUP($AR$4,_Barberos!$B:$B,_Barberos!$A:$A)))</f>
        <v/>
      </c>
      <c r="AS504" s="20" t="str" cm="1">
        <f t="array" ref="AS504">IF(ISERROR(INDEX(Jornadas[id],ROW()-5)),"",INT(SUMIFS(Cortes[importe],Cortes[id_jornada],INDEX(Jornadas[id],ROW()-5),Cortes[id_barbero],LOOKUP($AR$4,Barberos[nombre],Barberos[id]))*(INDEX(Jornadas[comision_barberos],1)/100)))</f>
        <v/>
      </c>
      <c r="AT504" s="20" t="str" cm="1">
        <f t="array" ref="AT504">IF(ISERROR(INDEX(Jornadas[id],ROW()-5)),"",SUMIFS(Cortes[propina],Cortes[id_jornada],INDEX(Jornadas[id],ROW()-5),Cortes[id_barbero],LOOKUP($AR$4,Barberos[nombre],Barberos[id])))</f>
        <v/>
      </c>
      <c r="AU504" s="20" t="str" cm="1">
        <f t="array" ref="AU504">IF(ISERROR(INDEX(Jornadas[id],ROW()-5)),"",SUMIFS(Adelantos[importe],Adelantos[id_jornada],INDEX(Jornadas[id],ROW()-5),Adelantos[id_barbero],LOOKUP($AR$4,Barberos[nombre],Barberos[id])))</f>
        <v/>
      </c>
      <c r="AV504" s="20" t="str" cm="1">
        <f t="array" ref="AV504">IF(ISERROR(INDEX(Jornadas[id],ROW()-5)),"",AS504+AT504-AU504)</f>
        <v/>
      </c>
    </row>
    <row r="505" spans="1:48" ht="15" hidden="1" customHeight="1" x14ac:dyDescent="0.3">
      <c r="A505" s="51" t="str">
        <f t="shared" si="7"/>
        <v/>
      </c>
      <c r="B505" s="52"/>
      <c r="C505" s="36" t="str" cm="1">
        <f t="array" ref="C505">IF(ISERROR(INDEX(Jornadas[id],ROW()-5)),"",INDEX(Jornadas[fecha],ROW()-5))</f>
        <v/>
      </c>
      <c r="D505" s="2" t="str" cm="1">
        <f t="array" ref="D505">IF(ISERROR(INDEX(Jornadas[id],ROW()-5)),"",COUNTIFS(_Cortes!$C:$C,INDEX(Jornadas[id],ROW()-5),_Cortes!$B:$B,LOOKUP($D$4,_Barberos!$B:$B,_Barberos!$A:$A)))</f>
        <v/>
      </c>
      <c r="E505" s="21" t="str" cm="1">
        <f t="array" ref="E505">IF(ISERROR(INDEX(Jornadas[id],ROW()-5)),"",INT(SUMIFS(Cortes[importe],Cortes[id_jornada],INDEX(Jornadas[id],ROW()-5),Cortes[id_barbero],LOOKUP($D$4,Barberos[nombre],Barberos[id]))*(INDEX(Jornadas[comision_barberos],1)/100)))</f>
        <v/>
      </c>
      <c r="F505" s="21" t="str" cm="1">
        <f t="array" ref="F505">IF(ISERROR(INDEX(Jornadas[id],ROW()-5)),"",SUMIFS(Cortes[propina],Cortes[id_jornada],INDEX(Jornadas[id],ROW()-5),Cortes[id_barbero],LOOKUP($D$4,Barberos[nombre],Barberos[id])))</f>
        <v/>
      </c>
      <c r="G505" s="21" t="str" cm="1">
        <f t="array" ref="G505">IF(ISERROR(INDEX(Jornadas[id],ROW()-5)),"",SUMIFS(Adelantos[importe],Adelantos[id_jornada],INDEX(Jornadas[id],ROW()-5),Adelantos[id_barbero],LOOKUP($D$4,Barberos[nombre],Barberos[id])))</f>
        <v/>
      </c>
      <c r="H505" s="21" t="str" cm="1">
        <f t="array" ref="H505">IF(ISERROR(INDEX(Jornadas[id],ROW()-5)),"",E505+F505-G505)</f>
        <v/>
      </c>
      <c r="I505" s="2" t="str" cm="1">
        <f t="array" ref="I505">IF(ISERROR(INDEX(Jornadas[id],ROW()-5)),"",COUNTIFS(_Cortes!$C:$C,INDEX(Jornadas[id],ROW()-5),_Cortes!$B:$B,LOOKUP($I$4,_Barberos!$B:$B,_Barberos!$A:$A)))</f>
        <v/>
      </c>
      <c r="J505" s="21" t="str" cm="1">
        <f t="array" ref="J505">IF(ISERROR(INDEX(Jornadas[id],ROW()-5)),"",INT(SUMIFS(Cortes[importe],Cortes[id_jornada],INDEX(Jornadas[id],ROW()-5),Cortes[id_barbero],LOOKUP($I$4,Barberos[nombre],Barberos[id]))*(INDEX(Jornadas[comision_barberos],1)/100)))</f>
        <v/>
      </c>
      <c r="K505" s="21" t="str" cm="1">
        <f t="array" ref="K505">IF(ISERROR(INDEX(Jornadas[id],ROW()-5)),"",SUMIFS(Cortes[propina],Cortes[id_jornada],INDEX(Jornadas[id],ROW()-5),Cortes[id_barbero],LOOKUP($I$4,Barberos[nombre],Barberos[id])))</f>
        <v/>
      </c>
      <c r="L505" s="21" t="str" cm="1">
        <f t="array" ref="L505">IF(ISERROR(INDEX(Jornadas[id],ROW()-5)),"",SUMIFS(Adelantos[importe],Adelantos[id_jornada],INDEX(Jornadas[id],ROW()-5),Adelantos[id_barbero],LOOKUP($I$4,Barberos[nombre],Barberos[id])))</f>
        <v/>
      </c>
      <c r="M505" s="21" t="str" cm="1">
        <f t="array" ref="M505">IF(ISERROR(INDEX(Jornadas[id],ROW()-5)),"",J505+K505-L505)</f>
        <v/>
      </c>
      <c r="N505" s="2" t="str" cm="1">
        <f t="array" ref="N505">IF(ISERROR(INDEX(Jornadas[id],ROW()-5)),"",COUNTIFS(_Cortes!$C:$C,INDEX(Jornadas[id],ROW()-5),_Cortes!$B:$B,LOOKUP($N$4,_Barberos!$B:$B,_Barberos!$A:$A)))</f>
        <v/>
      </c>
      <c r="O505" s="21" t="str" cm="1">
        <f t="array" ref="O505">IF(ISERROR(INDEX(Jornadas[id],ROW()-5)),"",INT(SUMIFS(Cortes[importe],Cortes[id_jornada],INDEX(Jornadas[id],ROW()-5),Cortes[id_barbero],LOOKUP($N$4,Barberos[nombre],Barberos[id]))*(INDEX(Jornadas[comision_barberos],1)/100)))</f>
        <v/>
      </c>
      <c r="P505" s="21" t="str" cm="1">
        <f t="array" ref="P505">IF(ISERROR(INDEX(Jornadas[id],ROW()-5)),"",SUMIFS(Cortes[propina],Cortes[id_jornada],INDEX(Jornadas[id],ROW()-5),Cortes[id_barbero],LOOKUP($N$4,Barberos[nombre],Barberos[id])))</f>
        <v/>
      </c>
      <c r="Q505" s="21" t="str" cm="1">
        <f t="array" ref="Q505">IF(ISERROR(INDEX(Jornadas[id],ROW()-5)),"",SUMIFS(Adelantos[importe],Adelantos[id_jornada],INDEX(Jornadas[id],ROW()-5),Adelantos[id_barbero],LOOKUP($N$4,Barberos[nombre],Barberos[id])))</f>
        <v/>
      </c>
      <c r="R505" s="21" t="str" cm="1">
        <f t="array" ref="R505">IF(ISERROR(INDEX(Jornadas[id],ROW()-5)),"",O505+P505-Q505)</f>
        <v/>
      </c>
      <c r="S505" s="2" t="str" cm="1">
        <f t="array" ref="S505">IF(ISERROR(INDEX(Jornadas[id],ROW()-5)),"",COUNTIFS(_Cortes!$C:$C,INDEX(Jornadas[id],ROW()-5),_Cortes!$B:$B,LOOKUP($S$4,_Barberos!$B:$B,_Barberos!$A:$A)))</f>
        <v/>
      </c>
      <c r="T505" s="21" t="str" cm="1">
        <f t="array" ref="T505">IF(ISERROR(INDEX(Jornadas[id],ROW()-5)),"",INT(SUMIFS(Cortes[importe],Cortes[id_jornada],INDEX(Jornadas[id],ROW()-5),Cortes[id_barbero],LOOKUP($S$4,Barberos[nombre],Barberos[id]))*(INDEX(Jornadas[comision_barberos],1)/100)))</f>
        <v/>
      </c>
      <c r="U505" s="21" t="str" cm="1">
        <f t="array" ref="U505">IF(ISERROR(INDEX(Jornadas[id],ROW()-5)),"",SUMIFS(Cortes[propina],Cortes[id_jornada],INDEX(Jornadas[id],ROW()-5),Cortes[id_barbero],LOOKUP($S$4,Barberos[nombre],Barberos[id])))</f>
        <v/>
      </c>
      <c r="V505" s="21" t="str" cm="1">
        <f t="array" ref="V505">IF(ISERROR(INDEX(Jornadas[id],ROW()-5)),"",SUMIFS(Adelantos[importe],Adelantos[id_jornada],INDEX(Jornadas[id],ROW()-5),Adelantos[id_barbero],LOOKUP($S$4,Barberos[nombre],Barberos[id])))</f>
        <v/>
      </c>
      <c r="W505" s="21" t="str" cm="1">
        <f t="array" ref="W505">IF(ISERROR(INDEX(Jornadas[id],ROW()-5)),"",T505+U505-V505)</f>
        <v/>
      </c>
      <c r="X505" s="2" t="str" cm="1">
        <f t="array" ref="X505">IF(ISERROR(INDEX(Jornadas[id],ROW()-5)),"",COUNTIFS(_Cortes!$C:$C,INDEX(Jornadas[id],ROW()-5),_Cortes!$B:$B,LOOKUP($X$4,_Barberos!$B:$B,_Barberos!$A:$A)))</f>
        <v/>
      </c>
      <c r="Y505" s="21" t="str" cm="1">
        <f t="array" ref="Y505">IF(ISERROR(INDEX(Jornadas[id],ROW()-5)),"",INT(SUMIFS(Cortes[importe],Cortes[id_jornada],INDEX(Jornadas[id],ROW()-5),Cortes[id_barbero],LOOKUP($X$4,Barberos[nombre],Barberos[id]))*(INDEX(Jornadas[comision_barberos],1)/100)))</f>
        <v/>
      </c>
      <c r="Z505" s="21" t="str" cm="1">
        <f t="array" ref="Z505">IF(ISERROR(INDEX(Jornadas[id],ROW()-5)),"",SUMIFS(Cortes[propina],Cortes[id_jornada],INDEX(Jornadas[id],ROW()-5),Cortes[id_barbero],LOOKUP($X$4,Barberos[nombre],Barberos[id])))</f>
        <v/>
      </c>
      <c r="AA505" s="21" t="str" cm="1">
        <f t="array" ref="AA505">IF(ISERROR(INDEX(Jornadas[id],ROW()-5)),"",SUMIFS(Adelantos[importe],Adelantos[id_jornada],INDEX(Jornadas[id],ROW()-5),Adelantos[id_barbero],LOOKUP($X$4,Barberos[nombre],Barberos[id])))</f>
        <v/>
      </c>
      <c r="AB505" s="21" t="str" cm="1">
        <f t="array" ref="AB505">IF(ISERROR(INDEX(Jornadas[id],ROW()-5)),"",Y505+Z505-AA505)</f>
        <v/>
      </c>
      <c r="AC505" s="2" t="str" cm="1">
        <f t="array" ref="AC505">IF(ISERROR(INDEX(Jornadas[id],ROW()-5)),"",COUNTIFS(_Cortes!$C:$C,INDEX(Jornadas[id],ROW()-5),_Cortes!$B:$B,LOOKUP($AC$4,_Barberos!$B:$B,_Barberos!$A:$A)))</f>
        <v/>
      </c>
      <c r="AD505" s="21" t="str" cm="1">
        <f t="array" ref="AD505">IF(ISERROR(INDEX(Jornadas[id],ROW()-5)),"",INT(SUMIFS(Cortes[importe],Cortes[id_jornada],INDEX(Jornadas[id],ROW()-5),Cortes[id_barbero],LOOKUP($AC$4,Barberos[nombre],Barberos[id]))*(INDEX(Jornadas[comision_barberos],1)/100)))</f>
        <v/>
      </c>
      <c r="AE505" s="21" t="str" cm="1">
        <f t="array" ref="AE505">IF(ISERROR(INDEX(Jornadas[id],ROW()-5)),"",SUMIFS(Cortes[propina],Cortes[id_jornada],INDEX(Jornadas[id],ROW()-5),Cortes[id_barbero],LOOKUP($AC$4,Barberos[nombre],Barberos[id])))</f>
        <v/>
      </c>
      <c r="AF505" s="21" t="str" cm="1">
        <f t="array" ref="AF505">IF(ISERROR(INDEX(Jornadas[id],ROW()-5)),"",SUMIFS(Adelantos[importe],Adelantos[id_jornada],INDEX(Jornadas[id],ROW()-5),Adelantos[id_barbero],LOOKUP($AC$4,Barberos[nombre],Barberos[id])))</f>
        <v/>
      </c>
      <c r="AG505" s="21" t="str" cm="1">
        <f t="array" ref="AG505">IF(ISERROR(INDEX(Jornadas[id],ROW()-5)),"",AD505+AE505-AF505)</f>
        <v/>
      </c>
      <c r="AH505" s="2" t="str" cm="1">
        <f t="array" ref="AH505">IF(ISERROR(INDEX(Jornadas[id],ROW()-5)),"",COUNTIFS(_Cortes!$C:$C,INDEX(Jornadas[id],ROW()-5),_Cortes!$B:$B,LOOKUP($AH$4,_Barberos!$B:$B,_Barberos!$A:$A)))</f>
        <v/>
      </c>
      <c r="AI505" s="21" t="str" cm="1">
        <f t="array" ref="AI505">IF(ISERROR(INDEX(Jornadas[id],ROW()-5)),"",INT(SUMIFS(Cortes[importe],Cortes[id_jornada],INDEX(Jornadas[id],ROW()-5),Cortes[id_barbero],LOOKUP($AH$4,Barberos[nombre],Barberos[id]))*(INDEX(Jornadas[comision_barberos],1)/100)))</f>
        <v/>
      </c>
      <c r="AJ505" s="21" t="str" cm="1">
        <f t="array" ref="AJ505">IF(ISERROR(INDEX(Jornadas[id],ROW()-5)),"",SUMIFS(Cortes[propina],Cortes[id_jornada],INDEX(Jornadas[id],ROW()-5),Cortes[id_barbero],LOOKUP($AH$4,Barberos[nombre],Barberos[id])))</f>
        <v/>
      </c>
      <c r="AK505" s="21" t="str" cm="1">
        <f t="array" ref="AK505">IF(ISERROR(INDEX(Jornadas[id],ROW()-5)),"",SUMIFS(Adelantos[importe],Adelantos[id_jornada],INDEX(Jornadas[id],ROW()-5),Adelantos[id_barbero],LOOKUP($AH$4,Barberos[nombre],Barberos[id])))</f>
        <v/>
      </c>
      <c r="AL505" s="21" t="str" cm="1">
        <f t="array" ref="AL505">IF(ISERROR(INDEX(Jornadas[id],ROW()-5)),"",AI505+AJ505-AK505)</f>
        <v/>
      </c>
      <c r="AM505" s="2" t="str" cm="1">
        <f t="array" ref="AM505">IF(ISERROR(INDEX(Jornadas[id],ROW()-5)),"",COUNTIFS(_Cortes!$C:$C,INDEX(Jornadas[id],ROW()-5),_Cortes!$B:$B,LOOKUP($AM$4,_Barberos!$B:$B,_Barberos!$A:$A)))</f>
        <v/>
      </c>
      <c r="AN505" s="21" t="str" cm="1">
        <f t="array" ref="AN505">IF(ISERROR(INDEX(Jornadas[id],ROW()-5)),"",INT(SUMIFS(Cortes[importe],Cortes[id_jornada],INDEX(Jornadas[id],ROW()-5),Cortes[id_barbero],LOOKUP($AM$4,Barberos[nombre],Barberos[id]))*(INDEX(Jornadas[comision_barberos],1)/100)))</f>
        <v/>
      </c>
      <c r="AO505" s="21" t="str" cm="1">
        <f t="array" ref="AO505">IF(ISERROR(INDEX(Jornadas[id],ROW()-5)),"",SUMIFS(Cortes[propina],Cortes[id_jornada],INDEX(Jornadas[id],ROW()-5),Cortes[id_barbero],LOOKUP($AM$4,Barberos[nombre],Barberos[id])))</f>
        <v/>
      </c>
      <c r="AP505" s="21" t="str" cm="1">
        <f t="array" ref="AP505">IF(ISERROR(INDEX(Jornadas[id],ROW()-5)),"",SUMIFS(Adelantos[importe],Adelantos[id_jornada],INDEX(Jornadas[id],ROW()-5),Adelantos[id_barbero],LOOKUP($AM$4,Barberos[nombre],Barberos[id])))</f>
        <v/>
      </c>
      <c r="AQ505" s="21" t="str" cm="1">
        <f t="array" ref="AQ505">IF(ISERROR(INDEX(Jornadas[id],ROW()-5)),"",AN505+AO505-AP505)</f>
        <v/>
      </c>
      <c r="AR505" s="2" t="str" cm="1">
        <f t="array" ref="AR505">IF(ISERROR(INDEX(Jornadas[id],ROW()-5)),"",COUNTIFS(_Cortes!$C:$C,INDEX(Jornadas[id],ROW()-5),_Cortes!$B:$B,LOOKUP($AR$4,_Barberos!$B:$B,_Barberos!$A:$A)))</f>
        <v/>
      </c>
      <c r="AS505" s="21" t="str" cm="1">
        <f t="array" ref="AS505">IF(ISERROR(INDEX(Jornadas[id],ROW()-5)),"",INT(SUMIFS(Cortes[importe],Cortes[id_jornada],INDEX(Jornadas[id],ROW()-5),Cortes[id_barbero],LOOKUP($AR$4,Barberos[nombre],Barberos[id]))*(INDEX(Jornadas[comision_barberos],1)/100)))</f>
        <v/>
      </c>
      <c r="AT505" s="21" t="str" cm="1">
        <f t="array" ref="AT505">IF(ISERROR(INDEX(Jornadas[id],ROW()-5)),"",SUMIFS(Cortes[propina],Cortes[id_jornada],INDEX(Jornadas[id],ROW()-5),Cortes[id_barbero],LOOKUP($AR$4,Barberos[nombre],Barberos[id])))</f>
        <v/>
      </c>
      <c r="AU505" s="21" t="str" cm="1">
        <f t="array" ref="AU505">IF(ISERROR(INDEX(Jornadas[id],ROW()-5)),"",SUMIFS(Adelantos[importe],Adelantos[id_jornada],INDEX(Jornadas[id],ROW()-5),Adelantos[id_barbero],LOOKUP($AR$4,Barberos[nombre],Barberos[id])))</f>
        <v/>
      </c>
      <c r="AV505" s="21" t="str" cm="1">
        <f t="array" ref="AV505">IF(ISERROR(INDEX(Jornadas[id],ROW()-5)),"",AS505+AT505-AU505)</f>
        <v/>
      </c>
    </row>
    <row r="506" spans="1:48" ht="15" hidden="1" customHeight="1" x14ac:dyDescent="0.3">
      <c r="A506" s="53" t="str">
        <f t="shared" si="7"/>
        <v/>
      </c>
      <c r="B506" s="54"/>
      <c r="C506" s="38" t="str" cm="1">
        <f t="array" ref="C506">IF(ISERROR(INDEX(Jornadas[id],ROW()-5)),"",INDEX(Jornadas[fecha],ROW()-5))</f>
        <v/>
      </c>
      <c r="D506" s="1" t="str" cm="1">
        <f t="array" ref="D506">IF(ISERROR(INDEX(Jornadas[id],ROW()-5)),"",COUNTIFS(_Cortes!$C:$C,INDEX(Jornadas[id],ROW()-5),_Cortes!$B:$B,LOOKUP($D$4,_Barberos!$B:$B,_Barberos!$A:$A)))</f>
        <v/>
      </c>
      <c r="E506" s="20" t="str" cm="1">
        <f t="array" ref="E506">IF(ISERROR(INDEX(Jornadas[id],ROW()-5)),"",INT(SUMIFS(Cortes[importe],Cortes[id_jornada],INDEX(Jornadas[id],ROW()-5),Cortes[id_barbero],LOOKUP($D$4,Barberos[nombre],Barberos[id]))*(INDEX(Jornadas[comision_barberos],1)/100)))</f>
        <v/>
      </c>
      <c r="F506" s="20" t="str" cm="1">
        <f t="array" ref="F506">IF(ISERROR(INDEX(Jornadas[id],ROW()-5)),"",SUMIFS(Cortes[propina],Cortes[id_jornada],INDEX(Jornadas[id],ROW()-5),Cortes[id_barbero],LOOKUP($D$4,Barberos[nombre],Barberos[id])))</f>
        <v/>
      </c>
      <c r="G506" s="20" t="str" cm="1">
        <f t="array" ref="G506">IF(ISERROR(INDEX(Jornadas[id],ROW()-5)),"",SUMIFS(Adelantos[importe],Adelantos[id_jornada],INDEX(Jornadas[id],ROW()-5),Adelantos[id_barbero],LOOKUP($D$4,Barberos[nombre],Barberos[id])))</f>
        <v/>
      </c>
      <c r="H506" s="20" t="str" cm="1">
        <f t="array" ref="H506">IF(ISERROR(INDEX(Jornadas[id],ROW()-5)),"",E506+F506-G506)</f>
        <v/>
      </c>
      <c r="I506" s="1" t="str" cm="1">
        <f t="array" ref="I506">IF(ISERROR(INDEX(Jornadas[id],ROW()-5)),"",COUNTIFS(_Cortes!$C:$C,INDEX(Jornadas[id],ROW()-5),_Cortes!$B:$B,LOOKUP($I$4,_Barberos!$B:$B,_Barberos!$A:$A)))</f>
        <v/>
      </c>
      <c r="J506" s="20" t="str" cm="1">
        <f t="array" ref="J506">IF(ISERROR(INDEX(Jornadas[id],ROW()-5)),"",INT(SUMIFS(Cortes[importe],Cortes[id_jornada],INDEX(Jornadas[id],ROW()-5),Cortes[id_barbero],LOOKUP($I$4,Barberos[nombre],Barberos[id]))*(INDEX(Jornadas[comision_barberos],1)/100)))</f>
        <v/>
      </c>
      <c r="K506" s="20" t="str" cm="1">
        <f t="array" ref="K506">IF(ISERROR(INDEX(Jornadas[id],ROW()-5)),"",SUMIFS(Cortes[propina],Cortes[id_jornada],INDEX(Jornadas[id],ROW()-5),Cortes[id_barbero],LOOKUP($I$4,Barberos[nombre],Barberos[id])))</f>
        <v/>
      </c>
      <c r="L506" s="20" t="str" cm="1">
        <f t="array" ref="L506">IF(ISERROR(INDEX(Jornadas[id],ROW()-5)),"",SUMIFS(Adelantos[importe],Adelantos[id_jornada],INDEX(Jornadas[id],ROW()-5),Adelantos[id_barbero],LOOKUP($I$4,Barberos[nombre],Barberos[id])))</f>
        <v/>
      </c>
      <c r="M506" s="20" t="str" cm="1">
        <f t="array" ref="M506">IF(ISERROR(INDEX(Jornadas[id],ROW()-5)),"",J506+K506-L506)</f>
        <v/>
      </c>
      <c r="N506" s="1" t="str" cm="1">
        <f t="array" ref="N506">IF(ISERROR(INDEX(Jornadas[id],ROW()-5)),"",COUNTIFS(_Cortes!$C:$C,INDEX(Jornadas[id],ROW()-5),_Cortes!$B:$B,LOOKUP($N$4,_Barberos!$B:$B,_Barberos!$A:$A)))</f>
        <v/>
      </c>
      <c r="O506" s="20" t="str" cm="1">
        <f t="array" ref="O506">IF(ISERROR(INDEX(Jornadas[id],ROW()-5)),"",INT(SUMIFS(Cortes[importe],Cortes[id_jornada],INDEX(Jornadas[id],ROW()-5),Cortes[id_barbero],LOOKUP($N$4,Barberos[nombre],Barberos[id]))*(INDEX(Jornadas[comision_barberos],1)/100)))</f>
        <v/>
      </c>
      <c r="P506" s="20" t="str" cm="1">
        <f t="array" ref="P506">IF(ISERROR(INDEX(Jornadas[id],ROW()-5)),"",SUMIFS(Cortes[propina],Cortes[id_jornada],INDEX(Jornadas[id],ROW()-5),Cortes[id_barbero],LOOKUP($N$4,Barberos[nombre],Barberos[id])))</f>
        <v/>
      </c>
      <c r="Q506" s="20" t="str" cm="1">
        <f t="array" ref="Q506">IF(ISERROR(INDEX(Jornadas[id],ROW()-5)),"",SUMIFS(Adelantos[importe],Adelantos[id_jornada],INDEX(Jornadas[id],ROW()-5),Adelantos[id_barbero],LOOKUP($N$4,Barberos[nombre],Barberos[id])))</f>
        <v/>
      </c>
      <c r="R506" s="20" t="str" cm="1">
        <f t="array" ref="R506">IF(ISERROR(INDEX(Jornadas[id],ROW()-5)),"",O506+P506-Q506)</f>
        <v/>
      </c>
      <c r="S506" s="1" t="str" cm="1">
        <f t="array" ref="S506">IF(ISERROR(INDEX(Jornadas[id],ROW()-5)),"",COUNTIFS(_Cortes!$C:$C,INDEX(Jornadas[id],ROW()-5),_Cortes!$B:$B,LOOKUP($S$4,_Barberos!$B:$B,_Barberos!$A:$A)))</f>
        <v/>
      </c>
      <c r="T506" s="20" t="str" cm="1">
        <f t="array" ref="T506">IF(ISERROR(INDEX(Jornadas[id],ROW()-5)),"",INT(SUMIFS(Cortes[importe],Cortes[id_jornada],INDEX(Jornadas[id],ROW()-5),Cortes[id_barbero],LOOKUP($S$4,Barberos[nombre],Barberos[id]))*(INDEX(Jornadas[comision_barberos],1)/100)))</f>
        <v/>
      </c>
      <c r="U506" s="20" t="str" cm="1">
        <f t="array" ref="U506">IF(ISERROR(INDEX(Jornadas[id],ROW()-5)),"",SUMIFS(Cortes[propina],Cortes[id_jornada],INDEX(Jornadas[id],ROW()-5),Cortes[id_barbero],LOOKUP($S$4,Barberos[nombre],Barberos[id])))</f>
        <v/>
      </c>
      <c r="V506" s="20" t="str" cm="1">
        <f t="array" ref="V506">IF(ISERROR(INDEX(Jornadas[id],ROW()-5)),"",SUMIFS(Adelantos[importe],Adelantos[id_jornada],INDEX(Jornadas[id],ROW()-5),Adelantos[id_barbero],LOOKUP($S$4,Barberos[nombre],Barberos[id])))</f>
        <v/>
      </c>
      <c r="W506" s="20" t="str" cm="1">
        <f t="array" ref="W506">IF(ISERROR(INDEX(Jornadas[id],ROW()-5)),"",T506+U506-V506)</f>
        <v/>
      </c>
      <c r="X506" s="1" t="str" cm="1">
        <f t="array" ref="X506">IF(ISERROR(INDEX(Jornadas[id],ROW()-5)),"",COUNTIFS(_Cortes!$C:$C,INDEX(Jornadas[id],ROW()-5),_Cortes!$B:$B,LOOKUP($X$4,_Barberos!$B:$B,_Barberos!$A:$A)))</f>
        <v/>
      </c>
      <c r="Y506" s="20" t="str" cm="1">
        <f t="array" ref="Y506">IF(ISERROR(INDEX(Jornadas[id],ROW()-5)),"",INT(SUMIFS(Cortes[importe],Cortes[id_jornada],INDEX(Jornadas[id],ROW()-5),Cortes[id_barbero],LOOKUP($X$4,Barberos[nombre],Barberos[id]))*(INDEX(Jornadas[comision_barberos],1)/100)))</f>
        <v/>
      </c>
      <c r="Z506" s="20" t="str" cm="1">
        <f t="array" ref="Z506">IF(ISERROR(INDEX(Jornadas[id],ROW()-5)),"",SUMIFS(Cortes[propina],Cortes[id_jornada],INDEX(Jornadas[id],ROW()-5),Cortes[id_barbero],LOOKUP($X$4,Barberos[nombre],Barberos[id])))</f>
        <v/>
      </c>
      <c r="AA506" s="20" t="str" cm="1">
        <f t="array" ref="AA506">IF(ISERROR(INDEX(Jornadas[id],ROW()-5)),"",SUMIFS(Adelantos[importe],Adelantos[id_jornada],INDEX(Jornadas[id],ROW()-5),Adelantos[id_barbero],LOOKUP($X$4,Barberos[nombre],Barberos[id])))</f>
        <v/>
      </c>
      <c r="AB506" s="20" t="str" cm="1">
        <f t="array" ref="AB506">IF(ISERROR(INDEX(Jornadas[id],ROW()-5)),"",Y506+Z506-AA506)</f>
        <v/>
      </c>
      <c r="AC506" s="1" t="str" cm="1">
        <f t="array" ref="AC506">IF(ISERROR(INDEX(Jornadas[id],ROW()-5)),"",COUNTIFS(_Cortes!$C:$C,INDEX(Jornadas[id],ROW()-5),_Cortes!$B:$B,LOOKUP($AC$4,_Barberos!$B:$B,_Barberos!$A:$A)))</f>
        <v/>
      </c>
      <c r="AD506" s="20" t="str" cm="1">
        <f t="array" ref="AD506">IF(ISERROR(INDEX(Jornadas[id],ROW()-5)),"",INT(SUMIFS(Cortes[importe],Cortes[id_jornada],INDEX(Jornadas[id],ROW()-5),Cortes[id_barbero],LOOKUP($AC$4,Barberos[nombre],Barberos[id]))*(INDEX(Jornadas[comision_barberos],1)/100)))</f>
        <v/>
      </c>
      <c r="AE506" s="20" t="str" cm="1">
        <f t="array" ref="AE506">IF(ISERROR(INDEX(Jornadas[id],ROW()-5)),"",SUMIFS(Cortes[propina],Cortes[id_jornada],INDEX(Jornadas[id],ROW()-5),Cortes[id_barbero],LOOKUP($AC$4,Barberos[nombre],Barberos[id])))</f>
        <v/>
      </c>
      <c r="AF506" s="20" t="str" cm="1">
        <f t="array" ref="AF506">IF(ISERROR(INDEX(Jornadas[id],ROW()-5)),"",SUMIFS(Adelantos[importe],Adelantos[id_jornada],INDEX(Jornadas[id],ROW()-5),Adelantos[id_barbero],LOOKUP($AC$4,Barberos[nombre],Barberos[id])))</f>
        <v/>
      </c>
      <c r="AG506" s="20" t="str" cm="1">
        <f t="array" ref="AG506">IF(ISERROR(INDEX(Jornadas[id],ROW()-5)),"",AD506+AE506-AF506)</f>
        <v/>
      </c>
      <c r="AH506" s="1" t="str" cm="1">
        <f t="array" ref="AH506">IF(ISERROR(INDEX(Jornadas[id],ROW()-5)),"",COUNTIFS(_Cortes!$C:$C,INDEX(Jornadas[id],ROW()-5),_Cortes!$B:$B,LOOKUP($AH$4,_Barberos!$B:$B,_Barberos!$A:$A)))</f>
        <v/>
      </c>
      <c r="AI506" s="20" t="str" cm="1">
        <f t="array" ref="AI506">IF(ISERROR(INDEX(Jornadas[id],ROW()-5)),"",INT(SUMIFS(Cortes[importe],Cortes[id_jornada],INDEX(Jornadas[id],ROW()-5),Cortes[id_barbero],LOOKUP($AH$4,Barberos[nombre],Barberos[id]))*(INDEX(Jornadas[comision_barberos],1)/100)))</f>
        <v/>
      </c>
      <c r="AJ506" s="20" t="str" cm="1">
        <f t="array" ref="AJ506">IF(ISERROR(INDEX(Jornadas[id],ROW()-5)),"",SUMIFS(Cortes[propina],Cortes[id_jornada],INDEX(Jornadas[id],ROW()-5),Cortes[id_barbero],LOOKUP($AH$4,Barberos[nombre],Barberos[id])))</f>
        <v/>
      </c>
      <c r="AK506" s="20" t="str" cm="1">
        <f t="array" ref="AK506">IF(ISERROR(INDEX(Jornadas[id],ROW()-5)),"",SUMIFS(Adelantos[importe],Adelantos[id_jornada],INDEX(Jornadas[id],ROW()-5),Adelantos[id_barbero],LOOKUP($AH$4,Barberos[nombre],Barberos[id])))</f>
        <v/>
      </c>
      <c r="AL506" s="20" t="str" cm="1">
        <f t="array" ref="AL506">IF(ISERROR(INDEX(Jornadas[id],ROW()-5)),"",AI506+AJ506-AK506)</f>
        <v/>
      </c>
      <c r="AM506" s="1" t="str" cm="1">
        <f t="array" ref="AM506">IF(ISERROR(INDEX(Jornadas[id],ROW()-5)),"",COUNTIFS(_Cortes!$C:$C,INDEX(Jornadas[id],ROW()-5),_Cortes!$B:$B,LOOKUP($AM$4,_Barberos!$B:$B,_Barberos!$A:$A)))</f>
        <v/>
      </c>
      <c r="AN506" s="20" t="str" cm="1">
        <f t="array" ref="AN506">IF(ISERROR(INDEX(Jornadas[id],ROW()-5)),"",INT(SUMIFS(Cortes[importe],Cortes[id_jornada],INDEX(Jornadas[id],ROW()-5),Cortes[id_barbero],LOOKUP($AM$4,Barberos[nombre],Barberos[id]))*(INDEX(Jornadas[comision_barberos],1)/100)))</f>
        <v/>
      </c>
      <c r="AO506" s="20" t="str" cm="1">
        <f t="array" ref="AO506">IF(ISERROR(INDEX(Jornadas[id],ROW()-5)),"",SUMIFS(Cortes[propina],Cortes[id_jornada],INDEX(Jornadas[id],ROW()-5),Cortes[id_barbero],LOOKUP($AM$4,Barberos[nombre],Barberos[id])))</f>
        <v/>
      </c>
      <c r="AP506" s="20" t="str" cm="1">
        <f t="array" ref="AP506">IF(ISERROR(INDEX(Jornadas[id],ROW()-5)),"",SUMIFS(Adelantos[importe],Adelantos[id_jornada],INDEX(Jornadas[id],ROW()-5),Adelantos[id_barbero],LOOKUP($AM$4,Barberos[nombre],Barberos[id])))</f>
        <v/>
      </c>
      <c r="AQ506" s="20" t="str" cm="1">
        <f t="array" ref="AQ506">IF(ISERROR(INDEX(Jornadas[id],ROW()-5)),"",AN506+AO506-AP506)</f>
        <v/>
      </c>
      <c r="AR506" s="1" t="str" cm="1">
        <f t="array" ref="AR506">IF(ISERROR(INDEX(Jornadas[id],ROW()-5)),"",COUNTIFS(_Cortes!$C:$C,INDEX(Jornadas[id],ROW()-5),_Cortes!$B:$B,LOOKUP($AR$4,_Barberos!$B:$B,_Barberos!$A:$A)))</f>
        <v/>
      </c>
      <c r="AS506" s="20" t="str" cm="1">
        <f t="array" ref="AS506">IF(ISERROR(INDEX(Jornadas[id],ROW()-5)),"",INT(SUMIFS(Cortes[importe],Cortes[id_jornada],INDEX(Jornadas[id],ROW()-5),Cortes[id_barbero],LOOKUP($AR$4,Barberos[nombre],Barberos[id]))*(INDEX(Jornadas[comision_barberos],1)/100)))</f>
        <v/>
      </c>
      <c r="AT506" s="20" t="str" cm="1">
        <f t="array" ref="AT506">IF(ISERROR(INDEX(Jornadas[id],ROW()-5)),"",SUMIFS(Cortes[propina],Cortes[id_jornada],INDEX(Jornadas[id],ROW()-5),Cortes[id_barbero],LOOKUP($AR$4,Barberos[nombre],Barberos[id])))</f>
        <v/>
      </c>
      <c r="AU506" s="20" t="str" cm="1">
        <f t="array" ref="AU506">IF(ISERROR(INDEX(Jornadas[id],ROW()-5)),"",SUMIFS(Adelantos[importe],Adelantos[id_jornada],INDEX(Jornadas[id],ROW()-5),Adelantos[id_barbero],LOOKUP($AR$4,Barberos[nombre],Barberos[id])))</f>
        <v/>
      </c>
      <c r="AV506" s="20" t="str" cm="1">
        <f t="array" ref="AV506">IF(ISERROR(INDEX(Jornadas[id],ROW()-5)),"",AS506+AT506-AU506)</f>
        <v/>
      </c>
    </row>
    <row r="507" spans="1:48" ht="15" hidden="1" customHeight="1" x14ac:dyDescent="0.3">
      <c r="A507" s="51" t="str">
        <f t="shared" si="7"/>
        <v/>
      </c>
      <c r="B507" s="52"/>
      <c r="C507" s="36" t="str" cm="1">
        <f t="array" ref="C507">IF(ISERROR(INDEX(Jornadas[id],ROW()-5)),"",INDEX(Jornadas[fecha],ROW()-5))</f>
        <v/>
      </c>
      <c r="D507" s="2" t="str" cm="1">
        <f t="array" ref="D507">IF(ISERROR(INDEX(Jornadas[id],ROW()-5)),"",COUNTIFS(_Cortes!$C:$C,INDEX(Jornadas[id],ROW()-5),_Cortes!$B:$B,LOOKUP($D$4,_Barberos!$B:$B,_Barberos!$A:$A)))</f>
        <v/>
      </c>
      <c r="E507" s="21" t="str" cm="1">
        <f t="array" ref="E507">IF(ISERROR(INDEX(Jornadas[id],ROW()-5)),"",INT(SUMIFS(Cortes[importe],Cortes[id_jornada],INDEX(Jornadas[id],ROW()-5),Cortes[id_barbero],LOOKUP($D$4,Barberos[nombre],Barberos[id]))*(INDEX(Jornadas[comision_barberos],1)/100)))</f>
        <v/>
      </c>
      <c r="F507" s="21" t="str" cm="1">
        <f t="array" ref="F507">IF(ISERROR(INDEX(Jornadas[id],ROW()-5)),"",SUMIFS(Cortes[propina],Cortes[id_jornada],INDEX(Jornadas[id],ROW()-5),Cortes[id_barbero],LOOKUP($D$4,Barberos[nombre],Barberos[id])))</f>
        <v/>
      </c>
      <c r="G507" s="21" t="str" cm="1">
        <f t="array" ref="G507">IF(ISERROR(INDEX(Jornadas[id],ROW()-5)),"",SUMIFS(Adelantos[importe],Adelantos[id_jornada],INDEX(Jornadas[id],ROW()-5),Adelantos[id_barbero],LOOKUP($D$4,Barberos[nombre],Barberos[id])))</f>
        <v/>
      </c>
      <c r="H507" s="21" t="str" cm="1">
        <f t="array" ref="H507">IF(ISERROR(INDEX(Jornadas[id],ROW()-5)),"",E507+F507-G507)</f>
        <v/>
      </c>
      <c r="I507" s="2" t="str" cm="1">
        <f t="array" ref="I507">IF(ISERROR(INDEX(Jornadas[id],ROW()-5)),"",COUNTIFS(_Cortes!$C:$C,INDEX(Jornadas[id],ROW()-5),_Cortes!$B:$B,LOOKUP($I$4,_Barberos!$B:$B,_Barberos!$A:$A)))</f>
        <v/>
      </c>
      <c r="J507" s="21" t="str" cm="1">
        <f t="array" ref="J507">IF(ISERROR(INDEX(Jornadas[id],ROW()-5)),"",INT(SUMIFS(Cortes[importe],Cortes[id_jornada],INDEX(Jornadas[id],ROW()-5),Cortes[id_barbero],LOOKUP($I$4,Barberos[nombre],Barberos[id]))*(INDEX(Jornadas[comision_barberos],1)/100)))</f>
        <v/>
      </c>
      <c r="K507" s="21" t="str" cm="1">
        <f t="array" ref="K507">IF(ISERROR(INDEX(Jornadas[id],ROW()-5)),"",SUMIFS(Cortes[propina],Cortes[id_jornada],INDEX(Jornadas[id],ROW()-5),Cortes[id_barbero],LOOKUP($I$4,Barberos[nombre],Barberos[id])))</f>
        <v/>
      </c>
      <c r="L507" s="21" t="str" cm="1">
        <f t="array" ref="L507">IF(ISERROR(INDEX(Jornadas[id],ROW()-5)),"",SUMIFS(Adelantos[importe],Adelantos[id_jornada],INDEX(Jornadas[id],ROW()-5),Adelantos[id_barbero],LOOKUP($I$4,Barberos[nombre],Barberos[id])))</f>
        <v/>
      </c>
      <c r="M507" s="21" t="str" cm="1">
        <f t="array" ref="M507">IF(ISERROR(INDEX(Jornadas[id],ROW()-5)),"",J507+K507-L507)</f>
        <v/>
      </c>
      <c r="N507" s="2" t="str" cm="1">
        <f t="array" ref="N507">IF(ISERROR(INDEX(Jornadas[id],ROW()-5)),"",COUNTIFS(_Cortes!$C:$C,INDEX(Jornadas[id],ROW()-5),_Cortes!$B:$B,LOOKUP($N$4,_Barberos!$B:$B,_Barberos!$A:$A)))</f>
        <v/>
      </c>
      <c r="O507" s="21" t="str" cm="1">
        <f t="array" ref="O507">IF(ISERROR(INDEX(Jornadas[id],ROW()-5)),"",INT(SUMIFS(Cortes[importe],Cortes[id_jornada],INDEX(Jornadas[id],ROW()-5),Cortes[id_barbero],LOOKUP($N$4,Barberos[nombre],Barberos[id]))*(INDEX(Jornadas[comision_barberos],1)/100)))</f>
        <v/>
      </c>
      <c r="P507" s="21" t="str" cm="1">
        <f t="array" ref="P507">IF(ISERROR(INDEX(Jornadas[id],ROW()-5)),"",SUMIFS(Cortes[propina],Cortes[id_jornada],INDEX(Jornadas[id],ROW()-5),Cortes[id_barbero],LOOKUP($N$4,Barberos[nombre],Barberos[id])))</f>
        <v/>
      </c>
      <c r="Q507" s="21" t="str" cm="1">
        <f t="array" ref="Q507">IF(ISERROR(INDEX(Jornadas[id],ROW()-5)),"",SUMIFS(Adelantos[importe],Adelantos[id_jornada],INDEX(Jornadas[id],ROW()-5),Adelantos[id_barbero],LOOKUP($N$4,Barberos[nombre],Barberos[id])))</f>
        <v/>
      </c>
      <c r="R507" s="21" t="str" cm="1">
        <f t="array" ref="R507">IF(ISERROR(INDEX(Jornadas[id],ROW()-5)),"",O507+P507-Q507)</f>
        <v/>
      </c>
      <c r="S507" s="2" t="str" cm="1">
        <f t="array" ref="S507">IF(ISERROR(INDEX(Jornadas[id],ROW()-5)),"",COUNTIFS(_Cortes!$C:$C,INDEX(Jornadas[id],ROW()-5),_Cortes!$B:$B,LOOKUP($S$4,_Barberos!$B:$B,_Barberos!$A:$A)))</f>
        <v/>
      </c>
      <c r="T507" s="21" t="str" cm="1">
        <f t="array" ref="T507">IF(ISERROR(INDEX(Jornadas[id],ROW()-5)),"",INT(SUMIFS(Cortes[importe],Cortes[id_jornada],INDEX(Jornadas[id],ROW()-5),Cortes[id_barbero],LOOKUP($S$4,Barberos[nombre],Barberos[id]))*(INDEX(Jornadas[comision_barberos],1)/100)))</f>
        <v/>
      </c>
      <c r="U507" s="21" t="str" cm="1">
        <f t="array" ref="U507">IF(ISERROR(INDEX(Jornadas[id],ROW()-5)),"",SUMIFS(Cortes[propina],Cortes[id_jornada],INDEX(Jornadas[id],ROW()-5),Cortes[id_barbero],LOOKUP($S$4,Barberos[nombre],Barberos[id])))</f>
        <v/>
      </c>
      <c r="V507" s="21" t="str" cm="1">
        <f t="array" ref="V507">IF(ISERROR(INDEX(Jornadas[id],ROW()-5)),"",SUMIFS(Adelantos[importe],Adelantos[id_jornada],INDEX(Jornadas[id],ROW()-5),Adelantos[id_barbero],LOOKUP($S$4,Barberos[nombre],Barberos[id])))</f>
        <v/>
      </c>
      <c r="W507" s="21" t="str" cm="1">
        <f t="array" ref="W507">IF(ISERROR(INDEX(Jornadas[id],ROW()-5)),"",T507+U507-V507)</f>
        <v/>
      </c>
      <c r="X507" s="2" t="str" cm="1">
        <f t="array" ref="X507">IF(ISERROR(INDEX(Jornadas[id],ROW()-5)),"",COUNTIFS(_Cortes!$C:$C,INDEX(Jornadas[id],ROW()-5),_Cortes!$B:$B,LOOKUP($X$4,_Barberos!$B:$B,_Barberos!$A:$A)))</f>
        <v/>
      </c>
      <c r="Y507" s="21" t="str" cm="1">
        <f t="array" ref="Y507">IF(ISERROR(INDEX(Jornadas[id],ROW()-5)),"",INT(SUMIFS(Cortes[importe],Cortes[id_jornada],INDEX(Jornadas[id],ROW()-5),Cortes[id_barbero],LOOKUP($X$4,Barberos[nombre],Barberos[id]))*(INDEX(Jornadas[comision_barberos],1)/100)))</f>
        <v/>
      </c>
      <c r="Z507" s="21" t="str" cm="1">
        <f t="array" ref="Z507">IF(ISERROR(INDEX(Jornadas[id],ROW()-5)),"",SUMIFS(Cortes[propina],Cortes[id_jornada],INDEX(Jornadas[id],ROW()-5),Cortes[id_barbero],LOOKUP($X$4,Barberos[nombre],Barberos[id])))</f>
        <v/>
      </c>
      <c r="AA507" s="21" t="str" cm="1">
        <f t="array" ref="AA507">IF(ISERROR(INDEX(Jornadas[id],ROW()-5)),"",SUMIFS(Adelantos[importe],Adelantos[id_jornada],INDEX(Jornadas[id],ROW()-5),Adelantos[id_barbero],LOOKUP($X$4,Barberos[nombre],Barberos[id])))</f>
        <v/>
      </c>
      <c r="AB507" s="21" t="str" cm="1">
        <f t="array" ref="AB507">IF(ISERROR(INDEX(Jornadas[id],ROW()-5)),"",Y507+Z507-AA507)</f>
        <v/>
      </c>
      <c r="AC507" s="2" t="str" cm="1">
        <f t="array" ref="AC507">IF(ISERROR(INDEX(Jornadas[id],ROW()-5)),"",COUNTIFS(_Cortes!$C:$C,INDEX(Jornadas[id],ROW()-5),_Cortes!$B:$B,LOOKUP($AC$4,_Barberos!$B:$B,_Barberos!$A:$A)))</f>
        <v/>
      </c>
      <c r="AD507" s="21" t="str" cm="1">
        <f t="array" ref="AD507">IF(ISERROR(INDEX(Jornadas[id],ROW()-5)),"",INT(SUMIFS(Cortes[importe],Cortes[id_jornada],INDEX(Jornadas[id],ROW()-5),Cortes[id_barbero],LOOKUP($AC$4,Barberos[nombre],Barberos[id]))*(INDEX(Jornadas[comision_barberos],1)/100)))</f>
        <v/>
      </c>
      <c r="AE507" s="21" t="str" cm="1">
        <f t="array" ref="AE507">IF(ISERROR(INDEX(Jornadas[id],ROW()-5)),"",SUMIFS(Cortes[propina],Cortes[id_jornada],INDEX(Jornadas[id],ROW()-5),Cortes[id_barbero],LOOKUP($AC$4,Barberos[nombre],Barberos[id])))</f>
        <v/>
      </c>
      <c r="AF507" s="21" t="str" cm="1">
        <f t="array" ref="AF507">IF(ISERROR(INDEX(Jornadas[id],ROW()-5)),"",SUMIFS(Adelantos[importe],Adelantos[id_jornada],INDEX(Jornadas[id],ROW()-5),Adelantos[id_barbero],LOOKUP($AC$4,Barberos[nombre],Barberos[id])))</f>
        <v/>
      </c>
      <c r="AG507" s="21" t="str" cm="1">
        <f t="array" ref="AG507">IF(ISERROR(INDEX(Jornadas[id],ROW()-5)),"",AD507+AE507-AF507)</f>
        <v/>
      </c>
      <c r="AH507" s="2" t="str" cm="1">
        <f t="array" ref="AH507">IF(ISERROR(INDEX(Jornadas[id],ROW()-5)),"",COUNTIFS(_Cortes!$C:$C,INDEX(Jornadas[id],ROW()-5),_Cortes!$B:$B,LOOKUP($AH$4,_Barberos!$B:$B,_Barberos!$A:$A)))</f>
        <v/>
      </c>
      <c r="AI507" s="21" t="str" cm="1">
        <f t="array" ref="AI507">IF(ISERROR(INDEX(Jornadas[id],ROW()-5)),"",INT(SUMIFS(Cortes[importe],Cortes[id_jornada],INDEX(Jornadas[id],ROW()-5),Cortes[id_barbero],LOOKUP($AH$4,Barberos[nombre],Barberos[id]))*(INDEX(Jornadas[comision_barberos],1)/100)))</f>
        <v/>
      </c>
      <c r="AJ507" s="21" t="str" cm="1">
        <f t="array" ref="AJ507">IF(ISERROR(INDEX(Jornadas[id],ROW()-5)),"",SUMIFS(Cortes[propina],Cortes[id_jornada],INDEX(Jornadas[id],ROW()-5),Cortes[id_barbero],LOOKUP($AH$4,Barberos[nombre],Barberos[id])))</f>
        <v/>
      </c>
      <c r="AK507" s="21" t="str" cm="1">
        <f t="array" ref="AK507">IF(ISERROR(INDEX(Jornadas[id],ROW()-5)),"",SUMIFS(Adelantos[importe],Adelantos[id_jornada],INDEX(Jornadas[id],ROW()-5),Adelantos[id_barbero],LOOKUP($AH$4,Barberos[nombre],Barberos[id])))</f>
        <v/>
      </c>
      <c r="AL507" s="21" t="str" cm="1">
        <f t="array" ref="AL507">IF(ISERROR(INDEX(Jornadas[id],ROW()-5)),"",AI507+AJ507-AK507)</f>
        <v/>
      </c>
      <c r="AM507" s="2" t="str" cm="1">
        <f t="array" ref="AM507">IF(ISERROR(INDEX(Jornadas[id],ROW()-5)),"",COUNTIFS(_Cortes!$C:$C,INDEX(Jornadas[id],ROW()-5),_Cortes!$B:$B,LOOKUP($AM$4,_Barberos!$B:$B,_Barberos!$A:$A)))</f>
        <v/>
      </c>
      <c r="AN507" s="21" t="str" cm="1">
        <f t="array" ref="AN507">IF(ISERROR(INDEX(Jornadas[id],ROW()-5)),"",INT(SUMIFS(Cortes[importe],Cortes[id_jornada],INDEX(Jornadas[id],ROW()-5),Cortes[id_barbero],LOOKUP($AM$4,Barberos[nombre],Barberos[id]))*(INDEX(Jornadas[comision_barberos],1)/100)))</f>
        <v/>
      </c>
      <c r="AO507" s="21" t="str" cm="1">
        <f t="array" ref="AO507">IF(ISERROR(INDEX(Jornadas[id],ROW()-5)),"",SUMIFS(Cortes[propina],Cortes[id_jornada],INDEX(Jornadas[id],ROW()-5),Cortes[id_barbero],LOOKUP($AM$4,Barberos[nombre],Barberos[id])))</f>
        <v/>
      </c>
      <c r="AP507" s="21" t="str" cm="1">
        <f t="array" ref="AP507">IF(ISERROR(INDEX(Jornadas[id],ROW()-5)),"",SUMIFS(Adelantos[importe],Adelantos[id_jornada],INDEX(Jornadas[id],ROW()-5),Adelantos[id_barbero],LOOKUP($AM$4,Barberos[nombre],Barberos[id])))</f>
        <v/>
      </c>
      <c r="AQ507" s="21" t="str" cm="1">
        <f t="array" ref="AQ507">IF(ISERROR(INDEX(Jornadas[id],ROW()-5)),"",AN507+AO507-AP507)</f>
        <v/>
      </c>
      <c r="AR507" s="2" t="str" cm="1">
        <f t="array" ref="AR507">IF(ISERROR(INDEX(Jornadas[id],ROW()-5)),"",COUNTIFS(_Cortes!$C:$C,INDEX(Jornadas[id],ROW()-5),_Cortes!$B:$B,LOOKUP($AR$4,_Barberos!$B:$B,_Barberos!$A:$A)))</f>
        <v/>
      </c>
      <c r="AS507" s="21" t="str" cm="1">
        <f t="array" ref="AS507">IF(ISERROR(INDEX(Jornadas[id],ROW()-5)),"",INT(SUMIFS(Cortes[importe],Cortes[id_jornada],INDEX(Jornadas[id],ROW()-5),Cortes[id_barbero],LOOKUP($AR$4,Barberos[nombre],Barberos[id]))*(INDEX(Jornadas[comision_barberos],1)/100)))</f>
        <v/>
      </c>
      <c r="AT507" s="21" t="str" cm="1">
        <f t="array" ref="AT507">IF(ISERROR(INDEX(Jornadas[id],ROW()-5)),"",SUMIFS(Cortes[propina],Cortes[id_jornada],INDEX(Jornadas[id],ROW()-5),Cortes[id_barbero],LOOKUP($AR$4,Barberos[nombre],Barberos[id])))</f>
        <v/>
      </c>
      <c r="AU507" s="21" t="str" cm="1">
        <f t="array" ref="AU507">IF(ISERROR(INDEX(Jornadas[id],ROW()-5)),"",SUMIFS(Adelantos[importe],Adelantos[id_jornada],INDEX(Jornadas[id],ROW()-5),Adelantos[id_barbero],LOOKUP($AR$4,Barberos[nombre],Barberos[id])))</f>
        <v/>
      </c>
      <c r="AV507" s="21" t="str" cm="1">
        <f t="array" ref="AV507">IF(ISERROR(INDEX(Jornadas[id],ROW()-5)),"",AS507+AT507-AU507)</f>
        <v/>
      </c>
    </row>
    <row r="508" spans="1:48" ht="15" hidden="1" customHeight="1" x14ac:dyDescent="0.3">
      <c r="A508" s="53" t="str">
        <f t="shared" si="7"/>
        <v/>
      </c>
      <c r="B508" s="54"/>
      <c r="C508" s="38" t="str" cm="1">
        <f t="array" ref="C508">IF(ISERROR(INDEX(Jornadas[id],ROW()-5)),"",INDEX(Jornadas[fecha],ROW()-5))</f>
        <v/>
      </c>
      <c r="D508" s="1" t="str" cm="1">
        <f t="array" ref="D508">IF(ISERROR(INDEX(Jornadas[id],ROW()-5)),"",COUNTIFS(_Cortes!$C:$C,INDEX(Jornadas[id],ROW()-5),_Cortes!$B:$B,LOOKUP($D$4,_Barberos!$B:$B,_Barberos!$A:$A)))</f>
        <v/>
      </c>
      <c r="E508" s="20" t="str" cm="1">
        <f t="array" ref="E508">IF(ISERROR(INDEX(Jornadas[id],ROW()-5)),"",INT(SUMIFS(Cortes[importe],Cortes[id_jornada],INDEX(Jornadas[id],ROW()-5),Cortes[id_barbero],LOOKUP($D$4,Barberos[nombre],Barberos[id]))*(INDEX(Jornadas[comision_barberos],1)/100)))</f>
        <v/>
      </c>
      <c r="F508" s="20" t="str" cm="1">
        <f t="array" ref="F508">IF(ISERROR(INDEX(Jornadas[id],ROW()-5)),"",SUMIFS(Cortes[propina],Cortes[id_jornada],INDEX(Jornadas[id],ROW()-5),Cortes[id_barbero],LOOKUP($D$4,Barberos[nombre],Barberos[id])))</f>
        <v/>
      </c>
      <c r="G508" s="20" t="str" cm="1">
        <f t="array" ref="G508">IF(ISERROR(INDEX(Jornadas[id],ROW()-5)),"",SUMIFS(Adelantos[importe],Adelantos[id_jornada],INDEX(Jornadas[id],ROW()-5),Adelantos[id_barbero],LOOKUP($D$4,Barberos[nombre],Barberos[id])))</f>
        <v/>
      </c>
      <c r="H508" s="20" t="str" cm="1">
        <f t="array" ref="H508">IF(ISERROR(INDEX(Jornadas[id],ROW()-5)),"",E508+F508-G508)</f>
        <v/>
      </c>
      <c r="I508" s="1" t="str" cm="1">
        <f t="array" ref="I508">IF(ISERROR(INDEX(Jornadas[id],ROW()-5)),"",COUNTIFS(_Cortes!$C:$C,INDEX(Jornadas[id],ROW()-5),_Cortes!$B:$B,LOOKUP($I$4,_Barberos!$B:$B,_Barberos!$A:$A)))</f>
        <v/>
      </c>
      <c r="J508" s="20" t="str" cm="1">
        <f t="array" ref="J508">IF(ISERROR(INDEX(Jornadas[id],ROW()-5)),"",INT(SUMIFS(Cortes[importe],Cortes[id_jornada],INDEX(Jornadas[id],ROW()-5),Cortes[id_barbero],LOOKUP($I$4,Barberos[nombre],Barberos[id]))*(INDEX(Jornadas[comision_barberos],1)/100)))</f>
        <v/>
      </c>
      <c r="K508" s="20" t="str" cm="1">
        <f t="array" ref="K508">IF(ISERROR(INDEX(Jornadas[id],ROW()-5)),"",SUMIFS(Cortes[propina],Cortes[id_jornada],INDEX(Jornadas[id],ROW()-5),Cortes[id_barbero],LOOKUP($I$4,Barberos[nombre],Barberos[id])))</f>
        <v/>
      </c>
      <c r="L508" s="20" t="str" cm="1">
        <f t="array" ref="L508">IF(ISERROR(INDEX(Jornadas[id],ROW()-5)),"",SUMIFS(Adelantos[importe],Adelantos[id_jornada],INDEX(Jornadas[id],ROW()-5),Adelantos[id_barbero],LOOKUP($I$4,Barberos[nombre],Barberos[id])))</f>
        <v/>
      </c>
      <c r="M508" s="20" t="str" cm="1">
        <f t="array" ref="M508">IF(ISERROR(INDEX(Jornadas[id],ROW()-5)),"",J508+K508-L508)</f>
        <v/>
      </c>
      <c r="N508" s="1" t="str" cm="1">
        <f t="array" ref="N508">IF(ISERROR(INDEX(Jornadas[id],ROW()-5)),"",COUNTIFS(_Cortes!$C:$C,INDEX(Jornadas[id],ROW()-5),_Cortes!$B:$B,LOOKUP($N$4,_Barberos!$B:$B,_Barberos!$A:$A)))</f>
        <v/>
      </c>
      <c r="O508" s="20" t="str" cm="1">
        <f t="array" ref="O508">IF(ISERROR(INDEX(Jornadas[id],ROW()-5)),"",INT(SUMIFS(Cortes[importe],Cortes[id_jornada],INDEX(Jornadas[id],ROW()-5),Cortes[id_barbero],LOOKUP($N$4,Barberos[nombre],Barberos[id]))*(INDEX(Jornadas[comision_barberos],1)/100)))</f>
        <v/>
      </c>
      <c r="P508" s="20" t="str" cm="1">
        <f t="array" ref="P508">IF(ISERROR(INDEX(Jornadas[id],ROW()-5)),"",SUMIFS(Cortes[propina],Cortes[id_jornada],INDEX(Jornadas[id],ROW()-5),Cortes[id_barbero],LOOKUP($N$4,Barberos[nombre],Barberos[id])))</f>
        <v/>
      </c>
      <c r="Q508" s="20" t="str" cm="1">
        <f t="array" ref="Q508">IF(ISERROR(INDEX(Jornadas[id],ROW()-5)),"",SUMIFS(Adelantos[importe],Adelantos[id_jornada],INDEX(Jornadas[id],ROW()-5),Adelantos[id_barbero],LOOKUP($N$4,Barberos[nombre],Barberos[id])))</f>
        <v/>
      </c>
      <c r="R508" s="20" t="str" cm="1">
        <f t="array" ref="R508">IF(ISERROR(INDEX(Jornadas[id],ROW()-5)),"",O508+P508-Q508)</f>
        <v/>
      </c>
      <c r="S508" s="1" t="str" cm="1">
        <f t="array" ref="S508">IF(ISERROR(INDEX(Jornadas[id],ROW()-5)),"",COUNTIFS(_Cortes!$C:$C,INDEX(Jornadas[id],ROW()-5),_Cortes!$B:$B,LOOKUP($S$4,_Barberos!$B:$B,_Barberos!$A:$A)))</f>
        <v/>
      </c>
      <c r="T508" s="20" t="str" cm="1">
        <f t="array" ref="T508">IF(ISERROR(INDEX(Jornadas[id],ROW()-5)),"",INT(SUMIFS(Cortes[importe],Cortes[id_jornada],INDEX(Jornadas[id],ROW()-5),Cortes[id_barbero],LOOKUP($S$4,Barberos[nombre],Barberos[id]))*(INDEX(Jornadas[comision_barberos],1)/100)))</f>
        <v/>
      </c>
      <c r="U508" s="20" t="str" cm="1">
        <f t="array" ref="U508">IF(ISERROR(INDEX(Jornadas[id],ROW()-5)),"",SUMIFS(Cortes[propina],Cortes[id_jornada],INDEX(Jornadas[id],ROW()-5),Cortes[id_barbero],LOOKUP($S$4,Barberos[nombre],Barberos[id])))</f>
        <v/>
      </c>
      <c r="V508" s="20" t="str" cm="1">
        <f t="array" ref="V508">IF(ISERROR(INDEX(Jornadas[id],ROW()-5)),"",SUMIFS(Adelantos[importe],Adelantos[id_jornada],INDEX(Jornadas[id],ROW()-5),Adelantos[id_barbero],LOOKUP($S$4,Barberos[nombre],Barberos[id])))</f>
        <v/>
      </c>
      <c r="W508" s="20" t="str" cm="1">
        <f t="array" ref="W508">IF(ISERROR(INDEX(Jornadas[id],ROW()-5)),"",T508+U508-V508)</f>
        <v/>
      </c>
      <c r="X508" s="1" t="str" cm="1">
        <f t="array" ref="X508">IF(ISERROR(INDEX(Jornadas[id],ROW()-5)),"",COUNTIFS(_Cortes!$C:$C,INDEX(Jornadas[id],ROW()-5),_Cortes!$B:$B,LOOKUP($X$4,_Barberos!$B:$B,_Barberos!$A:$A)))</f>
        <v/>
      </c>
      <c r="Y508" s="20" t="str" cm="1">
        <f t="array" ref="Y508">IF(ISERROR(INDEX(Jornadas[id],ROW()-5)),"",INT(SUMIFS(Cortes[importe],Cortes[id_jornada],INDEX(Jornadas[id],ROW()-5),Cortes[id_barbero],LOOKUP($X$4,Barberos[nombre],Barberos[id]))*(INDEX(Jornadas[comision_barberos],1)/100)))</f>
        <v/>
      </c>
      <c r="Z508" s="20" t="str" cm="1">
        <f t="array" ref="Z508">IF(ISERROR(INDEX(Jornadas[id],ROW()-5)),"",SUMIFS(Cortes[propina],Cortes[id_jornada],INDEX(Jornadas[id],ROW()-5),Cortes[id_barbero],LOOKUP($X$4,Barberos[nombre],Barberos[id])))</f>
        <v/>
      </c>
      <c r="AA508" s="20" t="str" cm="1">
        <f t="array" ref="AA508">IF(ISERROR(INDEX(Jornadas[id],ROW()-5)),"",SUMIFS(Adelantos[importe],Adelantos[id_jornada],INDEX(Jornadas[id],ROW()-5),Adelantos[id_barbero],LOOKUP($X$4,Barberos[nombre],Barberos[id])))</f>
        <v/>
      </c>
      <c r="AB508" s="20" t="str" cm="1">
        <f t="array" ref="AB508">IF(ISERROR(INDEX(Jornadas[id],ROW()-5)),"",Y508+Z508-AA508)</f>
        <v/>
      </c>
      <c r="AC508" s="1" t="str" cm="1">
        <f t="array" ref="AC508">IF(ISERROR(INDEX(Jornadas[id],ROW()-5)),"",COUNTIFS(_Cortes!$C:$C,INDEX(Jornadas[id],ROW()-5),_Cortes!$B:$B,LOOKUP($AC$4,_Barberos!$B:$B,_Barberos!$A:$A)))</f>
        <v/>
      </c>
      <c r="AD508" s="20" t="str" cm="1">
        <f t="array" ref="AD508">IF(ISERROR(INDEX(Jornadas[id],ROW()-5)),"",INT(SUMIFS(Cortes[importe],Cortes[id_jornada],INDEX(Jornadas[id],ROW()-5),Cortes[id_barbero],LOOKUP($AC$4,Barberos[nombre],Barberos[id]))*(INDEX(Jornadas[comision_barberos],1)/100)))</f>
        <v/>
      </c>
      <c r="AE508" s="20" t="str" cm="1">
        <f t="array" ref="AE508">IF(ISERROR(INDEX(Jornadas[id],ROW()-5)),"",SUMIFS(Cortes[propina],Cortes[id_jornada],INDEX(Jornadas[id],ROW()-5),Cortes[id_barbero],LOOKUP($AC$4,Barberos[nombre],Barberos[id])))</f>
        <v/>
      </c>
      <c r="AF508" s="20" t="str" cm="1">
        <f t="array" ref="AF508">IF(ISERROR(INDEX(Jornadas[id],ROW()-5)),"",SUMIFS(Adelantos[importe],Adelantos[id_jornada],INDEX(Jornadas[id],ROW()-5),Adelantos[id_barbero],LOOKUP($AC$4,Barberos[nombre],Barberos[id])))</f>
        <v/>
      </c>
      <c r="AG508" s="20" t="str" cm="1">
        <f t="array" ref="AG508">IF(ISERROR(INDEX(Jornadas[id],ROW()-5)),"",AD508+AE508-AF508)</f>
        <v/>
      </c>
      <c r="AH508" s="1" t="str" cm="1">
        <f t="array" ref="AH508">IF(ISERROR(INDEX(Jornadas[id],ROW()-5)),"",COUNTIFS(_Cortes!$C:$C,INDEX(Jornadas[id],ROW()-5),_Cortes!$B:$B,LOOKUP($AH$4,_Barberos!$B:$B,_Barberos!$A:$A)))</f>
        <v/>
      </c>
      <c r="AI508" s="20" t="str" cm="1">
        <f t="array" ref="AI508">IF(ISERROR(INDEX(Jornadas[id],ROW()-5)),"",INT(SUMIFS(Cortes[importe],Cortes[id_jornada],INDEX(Jornadas[id],ROW()-5),Cortes[id_barbero],LOOKUP($AH$4,Barberos[nombre],Barberos[id]))*(INDEX(Jornadas[comision_barberos],1)/100)))</f>
        <v/>
      </c>
      <c r="AJ508" s="20" t="str" cm="1">
        <f t="array" ref="AJ508">IF(ISERROR(INDEX(Jornadas[id],ROW()-5)),"",SUMIFS(Cortes[propina],Cortes[id_jornada],INDEX(Jornadas[id],ROW()-5),Cortes[id_barbero],LOOKUP($AH$4,Barberos[nombre],Barberos[id])))</f>
        <v/>
      </c>
      <c r="AK508" s="20" t="str" cm="1">
        <f t="array" ref="AK508">IF(ISERROR(INDEX(Jornadas[id],ROW()-5)),"",SUMIFS(Adelantos[importe],Adelantos[id_jornada],INDEX(Jornadas[id],ROW()-5),Adelantos[id_barbero],LOOKUP($AH$4,Barberos[nombre],Barberos[id])))</f>
        <v/>
      </c>
      <c r="AL508" s="20" t="str" cm="1">
        <f t="array" ref="AL508">IF(ISERROR(INDEX(Jornadas[id],ROW()-5)),"",AI508+AJ508-AK508)</f>
        <v/>
      </c>
      <c r="AM508" s="1" t="str" cm="1">
        <f t="array" ref="AM508">IF(ISERROR(INDEX(Jornadas[id],ROW()-5)),"",COUNTIFS(_Cortes!$C:$C,INDEX(Jornadas[id],ROW()-5),_Cortes!$B:$B,LOOKUP($AM$4,_Barberos!$B:$B,_Barberos!$A:$A)))</f>
        <v/>
      </c>
      <c r="AN508" s="20" t="str" cm="1">
        <f t="array" ref="AN508">IF(ISERROR(INDEX(Jornadas[id],ROW()-5)),"",INT(SUMIFS(Cortes[importe],Cortes[id_jornada],INDEX(Jornadas[id],ROW()-5),Cortes[id_barbero],LOOKUP($AM$4,Barberos[nombre],Barberos[id]))*(INDEX(Jornadas[comision_barberos],1)/100)))</f>
        <v/>
      </c>
      <c r="AO508" s="20" t="str" cm="1">
        <f t="array" ref="AO508">IF(ISERROR(INDEX(Jornadas[id],ROW()-5)),"",SUMIFS(Cortes[propina],Cortes[id_jornada],INDEX(Jornadas[id],ROW()-5),Cortes[id_barbero],LOOKUP($AM$4,Barberos[nombre],Barberos[id])))</f>
        <v/>
      </c>
      <c r="AP508" s="20" t="str" cm="1">
        <f t="array" ref="AP508">IF(ISERROR(INDEX(Jornadas[id],ROW()-5)),"",SUMIFS(Adelantos[importe],Adelantos[id_jornada],INDEX(Jornadas[id],ROW()-5),Adelantos[id_barbero],LOOKUP($AM$4,Barberos[nombre],Barberos[id])))</f>
        <v/>
      </c>
      <c r="AQ508" s="20" t="str" cm="1">
        <f t="array" ref="AQ508">IF(ISERROR(INDEX(Jornadas[id],ROW()-5)),"",AN508+AO508-AP508)</f>
        <v/>
      </c>
      <c r="AR508" s="1" t="str" cm="1">
        <f t="array" ref="AR508">IF(ISERROR(INDEX(Jornadas[id],ROW()-5)),"",COUNTIFS(_Cortes!$C:$C,INDEX(Jornadas[id],ROW()-5),_Cortes!$B:$B,LOOKUP($AR$4,_Barberos!$B:$B,_Barberos!$A:$A)))</f>
        <v/>
      </c>
      <c r="AS508" s="20" t="str" cm="1">
        <f t="array" ref="AS508">IF(ISERROR(INDEX(Jornadas[id],ROW()-5)),"",INT(SUMIFS(Cortes[importe],Cortes[id_jornada],INDEX(Jornadas[id],ROW()-5),Cortes[id_barbero],LOOKUP($AR$4,Barberos[nombre],Barberos[id]))*(INDEX(Jornadas[comision_barberos],1)/100)))</f>
        <v/>
      </c>
      <c r="AT508" s="20" t="str" cm="1">
        <f t="array" ref="AT508">IF(ISERROR(INDEX(Jornadas[id],ROW()-5)),"",SUMIFS(Cortes[propina],Cortes[id_jornada],INDEX(Jornadas[id],ROW()-5),Cortes[id_barbero],LOOKUP($AR$4,Barberos[nombre],Barberos[id])))</f>
        <v/>
      </c>
      <c r="AU508" s="20" t="str" cm="1">
        <f t="array" ref="AU508">IF(ISERROR(INDEX(Jornadas[id],ROW()-5)),"",SUMIFS(Adelantos[importe],Adelantos[id_jornada],INDEX(Jornadas[id],ROW()-5),Adelantos[id_barbero],LOOKUP($AR$4,Barberos[nombre],Barberos[id])))</f>
        <v/>
      </c>
      <c r="AV508" s="20" t="str" cm="1">
        <f t="array" ref="AV508">IF(ISERROR(INDEX(Jornadas[id],ROW()-5)),"",AS508+AT508-AU508)</f>
        <v/>
      </c>
    </row>
    <row r="509" spans="1:48" ht="15" hidden="1" customHeight="1" x14ac:dyDescent="0.3">
      <c r="A509" s="51" t="str">
        <f t="shared" si="7"/>
        <v/>
      </c>
      <c r="B509" s="52"/>
      <c r="C509" s="36" t="str" cm="1">
        <f t="array" ref="C509">IF(ISERROR(INDEX(Jornadas[id],ROW()-5)),"",INDEX(Jornadas[fecha],ROW()-5))</f>
        <v/>
      </c>
      <c r="D509" s="2" t="str" cm="1">
        <f t="array" ref="D509">IF(ISERROR(INDEX(Jornadas[id],ROW()-5)),"",COUNTIFS(_Cortes!$C:$C,INDEX(Jornadas[id],ROW()-5),_Cortes!$B:$B,LOOKUP($D$4,_Barberos!$B:$B,_Barberos!$A:$A)))</f>
        <v/>
      </c>
      <c r="E509" s="21" t="str" cm="1">
        <f t="array" ref="E509">IF(ISERROR(INDEX(Jornadas[id],ROW()-5)),"",INT(SUMIFS(Cortes[importe],Cortes[id_jornada],INDEX(Jornadas[id],ROW()-5),Cortes[id_barbero],LOOKUP($D$4,Barberos[nombre],Barberos[id]))*(INDEX(Jornadas[comision_barberos],1)/100)))</f>
        <v/>
      </c>
      <c r="F509" s="21" t="str" cm="1">
        <f t="array" ref="F509">IF(ISERROR(INDEX(Jornadas[id],ROW()-5)),"",SUMIFS(Cortes[propina],Cortes[id_jornada],INDEX(Jornadas[id],ROW()-5),Cortes[id_barbero],LOOKUP($D$4,Barberos[nombre],Barberos[id])))</f>
        <v/>
      </c>
      <c r="G509" s="21" t="str" cm="1">
        <f t="array" ref="G509">IF(ISERROR(INDEX(Jornadas[id],ROW()-5)),"",SUMIFS(Adelantos[importe],Adelantos[id_jornada],INDEX(Jornadas[id],ROW()-5),Adelantos[id_barbero],LOOKUP($D$4,Barberos[nombre],Barberos[id])))</f>
        <v/>
      </c>
      <c r="H509" s="21" t="str" cm="1">
        <f t="array" ref="H509">IF(ISERROR(INDEX(Jornadas[id],ROW()-5)),"",E509+F509-G509)</f>
        <v/>
      </c>
      <c r="I509" s="2" t="str" cm="1">
        <f t="array" ref="I509">IF(ISERROR(INDEX(Jornadas[id],ROW()-5)),"",COUNTIFS(_Cortes!$C:$C,INDEX(Jornadas[id],ROW()-5),_Cortes!$B:$B,LOOKUP($I$4,_Barberos!$B:$B,_Barberos!$A:$A)))</f>
        <v/>
      </c>
      <c r="J509" s="21" t="str" cm="1">
        <f t="array" ref="J509">IF(ISERROR(INDEX(Jornadas[id],ROW()-5)),"",INT(SUMIFS(Cortes[importe],Cortes[id_jornada],INDEX(Jornadas[id],ROW()-5),Cortes[id_barbero],LOOKUP($I$4,Barberos[nombre],Barberos[id]))*(INDEX(Jornadas[comision_barberos],1)/100)))</f>
        <v/>
      </c>
      <c r="K509" s="21" t="str" cm="1">
        <f t="array" ref="K509">IF(ISERROR(INDEX(Jornadas[id],ROW()-5)),"",SUMIFS(Cortes[propina],Cortes[id_jornada],INDEX(Jornadas[id],ROW()-5),Cortes[id_barbero],LOOKUP($I$4,Barberos[nombre],Barberos[id])))</f>
        <v/>
      </c>
      <c r="L509" s="21" t="str" cm="1">
        <f t="array" ref="L509">IF(ISERROR(INDEX(Jornadas[id],ROW()-5)),"",SUMIFS(Adelantos[importe],Adelantos[id_jornada],INDEX(Jornadas[id],ROW()-5),Adelantos[id_barbero],LOOKUP($I$4,Barberos[nombre],Barberos[id])))</f>
        <v/>
      </c>
      <c r="M509" s="21" t="str" cm="1">
        <f t="array" ref="M509">IF(ISERROR(INDEX(Jornadas[id],ROW()-5)),"",J509+K509-L509)</f>
        <v/>
      </c>
      <c r="N509" s="2" t="str" cm="1">
        <f t="array" ref="N509">IF(ISERROR(INDEX(Jornadas[id],ROW()-5)),"",COUNTIFS(_Cortes!$C:$C,INDEX(Jornadas[id],ROW()-5),_Cortes!$B:$B,LOOKUP($N$4,_Barberos!$B:$B,_Barberos!$A:$A)))</f>
        <v/>
      </c>
      <c r="O509" s="21" t="str" cm="1">
        <f t="array" ref="O509">IF(ISERROR(INDEX(Jornadas[id],ROW()-5)),"",INT(SUMIFS(Cortes[importe],Cortes[id_jornada],INDEX(Jornadas[id],ROW()-5),Cortes[id_barbero],LOOKUP($N$4,Barberos[nombre],Barberos[id]))*(INDEX(Jornadas[comision_barberos],1)/100)))</f>
        <v/>
      </c>
      <c r="P509" s="21" t="str" cm="1">
        <f t="array" ref="P509">IF(ISERROR(INDEX(Jornadas[id],ROW()-5)),"",SUMIFS(Cortes[propina],Cortes[id_jornada],INDEX(Jornadas[id],ROW()-5),Cortes[id_barbero],LOOKUP($N$4,Barberos[nombre],Barberos[id])))</f>
        <v/>
      </c>
      <c r="Q509" s="21" t="str" cm="1">
        <f t="array" ref="Q509">IF(ISERROR(INDEX(Jornadas[id],ROW()-5)),"",SUMIFS(Adelantos[importe],Adelantos[id_jornada],INDEX(Jornadas[id],ROW()-5),Adelantos[id_barbero],LOOKUP($N$4,Barberos[nombre],Barberos[id])))</f>
        <v/>
      </c>
      <c r="R509" s="21" t="str" cm="1">
        <f t="array" ref="R509">IF(ISERROR(INDEX(Jornadas[id],ROW()-5)),"",O509+P509-Q509)</f>
        <v/>
      </c>
      <c r="S509" s="2" t="str" cm="1">
        <f t="array" ref="S509">IF(ISERROR(INDEX(Jornadas[id],ROW()-5)),"",COUNTIFS(_Cortes!$C:$C,INDEX(Jornadas[id],ROW()-5),_Cortes!$B:$B,LOOKUP($S$4,_Barberos!$B:$B,_Barberos!$A:$A)))</f>
        <v/>
      </c>
      <c r="T509" s="21" t="str" cm="1">
        <f t="array" ref="T509">IF(ISERROR(INDEX(Jornadas[id],ROW()-5)),"",INT(SUMIFS(Cortes[importe],Cortes[id_jornada],INDEX(Jornadas[id],ROW()-5),Cortes[id_barbero],LOOKUP($S$4,Barberos[nombre],Barberos[id]))*(INDEX(Jornadas[comision_barberos],1)/100)))</f>
        <v/>
      </c>
      <c r="U509" s="21" t="str" cm="1">
        <f t="array" ref="U509">IF(ISERROR(INDEX(Jornadas[id],ROW()-5)),"",SUMIFS(Cortes[propina],Cortes[id_jornada],INDEX(Jornadas[id],ROW()-5),Cortes[id_barbero],LOOKUP($S$4,Barberos[nombre],Barberos[id])))</f>
        <v/>
      </c>
      <c r="V509" s="21" t="str" cm="1">
        <f t="array" ref="V509">IF(ISERROR(INDEX(Jornadas[id],ROW()-5)),"",SUMIFS(Adelantos[importe],Adelantos[id_jornada],INDEX(Jornadas[id],ROW()-5),Adelantos[id_barbero],LOOKUP($S$4,Barberos[nombre],Barberos[id])))</f>
        <v/>
      </c>
      <c r="W509" s="21" t="str" cm="1">
        <f t="array" ref="W509">IF(ISERROR(INDEX(Jornadas[id],ROW()-5)),"",T509+U509-V509)</f>
        <v/>
      </c>
      <c r="X509" s="2" t="str" cm="1">
        <f t="array" ref="X509">IF(ISERROR(INDEX(Jornadas[id],ROW()-5)),"",COUNTIFS(_Cortes!$C:$C,INDEX(Jornadas[id],ROW()-5),_Cortes!$B:$B,LOOKUP($X$4,_Barberos!$B:$B,_Barberos!$A:$A)))</f>
        <v/>
      </c>
      <c r="Y509" s="21" t="str" cm="1">
        <f t="array" ref="Y509">IF(ISERROR(INDEX(Jornadas[id],ROW()-5)),"",INT(SUMIFS(Cortes[importe],Cortes[id_jornada],INDEX(Jornadas[id],ROW()-5),Cortes[id_barbero],LOOKUP($X$4,Barberos[nombre],Barberos[id]))*(INDEX(Jornadas[comision_barberos],1)/100)))</f>
        <v/>
      </c>
      <c r="Z509" s="21" t="str" cm="1">
        <f t="array" ref="Z509">IF(ISERROR(INDEX(Jornadas[id],ROW()-5)),"",SUMIFS(Cortes[propina],Cortes[id_jornada],INDEX(Jornadas[id],ROW()-5),Cortes[id_barbero],LOOKUP($X$4,Barberos[nombre],Barberos[id])))</f>
        <v/>
      </c>
      <c r="AA509" s="21" t="str" cm="1">
        <f t="array" ref="AA509">IF(ISERROR(INDEX(Jornadas[id],ROW()-5)),"",SUMIFS(Adelantos[importe],Adelantos[id_jornada],INDEX(Jornadas[id],ROW()-5),Adelantos[id_barbero],LOOKUP($X$4,Barberos[nombre],Barberos[id])))</f>
        <v/>
      </c>
      <c r="AB509" s="21" t="str" cm="1">
        <f t="array" ref="AB509">IF(ISERROR(INDEX(Jornadas[id],ROW()-5)),"",Y509+Z509-AA509)</f>
        <v/>
      </c>
      <c r="AC509" s="2" t="str" cm="1">
        <f t="array" ref="AC509">IF(ISERROR(INDEX(Jornadas[id],ROW()-5)),"",COUNTIFS(_Cortes!$C:$C,INDEX(Jornadas[id],ROW()-5),_Cortes!$B:$B,LOOKUP($AC$4,_Barberos!$B:$B,_Barberos!$A:$A)))</f>
        <v/>
      </c>
      <c r="AD509" s="21" t="str" cm="1">
        <f t="array" ref="AD509">IF(ISERROR(INDEX(Jornadas[id],ROW()-5)),"",INT(SUMIFS(Cortes[importe],Cortes[id_jornada],INDEX(Jornadas[id],ROW()-5),Cortes[id_barbero],LOOKUP($AC$4,Barberos[nombre],Barberos[id]))*(INDEX(Jornadas[comision_barberos],1)/100)))</f>
        <v/>
      </c>
      <c r="AE509" s="21" t="str" cm="1">
        <f t="array" ref="AE509">IF(ISERROR(INDEX(Jornadas[id],ROW()-5)),"",SUMIFS(Cortes[propina],Cortes[id_jornada],INDEX(Jornadas[id],ROW()-5),Cortes[id_barbero],LOOKUP($AC$4,Barberos[nombre],Barberos[id])))</f>
        <v/>
      </c>
      <c r="AF509" s="21" t="str" cm="1">
        <f t="array" ref="AF509">IF(ISERROR(INDEX(Jornadas[id],ROW()-5)),"",SUMIFS(Adelantos[importe],Adelantos[id_jornada],INDEX(Jornadas[id],ROW()-5),Adelantos[id_barbero],LOOKUP($AC$4,Barberos[nombre],Barberos[id])))</f>
        <v/>
      </c>
      <c r="AG509" s="21" t="str" cm="1">
        <f t="array" ref="AG509">IF(ISERROR(INDEX(Jornadas[id],ROW()-5)),"",AD509+AE509-AF509)</f>
        <v/>
      </c>
      <c r="AH509" s="2" t="str" cm="1">
        <f t="array" ref="AH509">IF(ISERROR(INDEX(Jornadas[id],ROW()-5)),"",COUNTIFS(_Cortes!$C:$C,INDEX(Jornadas[id],ROW()-5),_Cortes!$B:$B,LOOKUP($AH$4,_Barberos!$B:$B,_Barberos!$A:$A)))</f>
        <v/>
      </c>
      <c r="AI509" s="21" t="str" cm="1">
        <f t="array" ref="AI509">IF(ISERROR(INDEX(Jornadas[id],ROW()-5)),"",INT(SUMIFS(Cortes[importe],Cortes[id_jornada],INDEX(Jornadas[id],ROW()-5),Cortes[id_barbero],LOOKUP($AH$4,Barberos[nombre],Barberos[id]))*(INDEX(Jornadas[comision_barberos],1)/100)))</f>
        <v/>
      </c>
      <c r="AJ509" s="21" t="str" cm="1">
        <f t="array" ref="AJ509">IF(ISERROR(INDEX(Jornadas[id],ROW()-5)),"",SUMIFS(Cortes[propina],Cortes[id_jornada],INDEX(Jornadas[id],ROW()-5),Cortes[id_barbero],LOOKUP($AH$4,Barberos[nombre],Barberos[id])))</f>
        <v/>
      </c>
      <c r="AK509" s="21" t="str" cm="1">
        <f t="array" ref="AK509">IF(ISERROR(INDEX(Jornadas[id],ROW()-5)),"",SUMIFS(Adelantos[importe],Adelantos[id_jornada],INDEX(Jornadas[id],ROW()-5),Adelantos[id_barbero],LOOKUP($AH$4,Barberos[nombre],Barberos[id])))</f>
        <v/>
      </c>
      <c r="AL509" s="21" t="str" cm="1">
        <f t="array" ref="AL509">IF(ISERROR(INDEX(Jornadas[id],ROW()-5)),"",AI509+AJ509-AK509)</f>
        <v/>
      </c>
      <c r="AM509" s="2" t="str" cm="1">
        <f t="array" ref="AM509">IF(ISERROR(INDEX(Jornadas[id],ROW()-5)),"",COUNTIFS(_Cortes!$C:$C,INDEX(Jornadas[id],ROW()-5),_Cortes!$B:$B,LOOKUP($AM$4,_Barberos!$B:$B,_Barberos!$A:$A)))</f>
        <v/>
      </c>
      <c r="AN509" s="21" t="str" cm="1">
        <f t="array" ref="AN509">IF(ISERROR(INDEX(Jornadas[id],ROW()-5)),"",INT(SUMIFS(Cortes[importe],Cortes[id_jornada],INDEX(Jornadas[id],ROW()-5),Cortes[id_barbero],LOOKUP($AM$4,Barberos[nombre],Barberos[id]))*(INDEX(Jornadas[comision_barberos],1)/100)))</f>
        <v/>
      </c>
      <c r="AO509" s="21" t="str" cm="1">
        <f t="array" ref="AO509">IF(ISERROR(INDEX(Jornadas[id],ROW()-5)),"",SUMIFS(Cortes[propina],Cortes[id_jornada],INDEX(Jornadas[id],ROW()-5),Cortes[id_barbero],LOOKUP($AM$4,Barberos[nombre],Barberos[id])))</f>
        <v/>
      </c>
      <c r="AP509" s="21" t="str" cm="1">
        <f t="array" ref="AP509">IF(ISERROR(INDEX(Jornadas[id],ROW()-5)),"",SUMIFS(Adelantos[importe],Adelantos[id_jornada],INDEX(Jornadas[id],ROW()-5),Adelantos[id_barbero],LOOKUP($AM$4,Barberos[nombre],Barberos[id])))</f>
        <v/>
      </c>
      <c r="AQ509" s="21" t="str" cm="1">
        <f t="array" ref="AQ509">IF(ISERROR(INDEX(Jornadas[id],ROW()-5)),"",AN509+AO509-AP509)</f>
        <v/>
      </c>
      <c r="AR509" s="2" t="str" cm="1">
        <f t="array" ref="AR509">IF(ISERROR(INDEX(Jornadas[id],ROW()-5)),"",COUNTIFS(_Cortes!$C:$C,INDEX(Jornadas[id],ROW()-5),_Cortes!$B:$B,LOOKUP($AR$4,_Barberos!$B:$B,_Barberos!$A:$A)))</f>
        <v/>
      </c>
      <c r="AS509" s="21" t="str" cm="1">
        <f t="array" ref="AS509">IF(ISERROR(INDEX(Jornadas[id],ROW()-5)),"",INT(SUMIFS(Cortes[importe],Cortes[id_jornada],INDEX(Jornadas[id],ROW()-5),Cortes[id_barbero],LOOKUP($AR$4,Barberos[nombre],Barberos[id]))*(INDEX(Jornadas[comision_barberos],1)/100)))</f>
        <v/>
      </c>
      <c r="AT509" s="21" t="str" cm="1">
        <f t="array" ref="AT509">IF(ISERROR(INDEX(Jornadas[id],ROW()-5)),"",SUMIFS(Cortes[propina],Cortes[id_jornada],INDEX(Jornadas[id],ROW()-5),Cortes[id_barbero],LOOKUP($AR$4,Barberos[nombre],Barberos[id])))</f>
        <v/>
      </c>
      <c r="AU509" s="21" t="str" cm="1">
        <f t="array" ref="AU509">IF(ISERROR(INDEX(Jornadas[id],ROW()-5)),"",SUMIFS(Adelantos[importe],Adelantos[id_jornada],INDEX(Jornadas[id],ROW()-5),Adelantos[id_barbero],LOOKUP($AR$4,Barberos[nombre],Barberos[id])))</f>
        <v/>
      </c>
      <c r="AV509" s="21" t="str" cm="1">
        <f t="array" ref="AV509">IF(ISERROR(INDEX(Jornadas[id],ROW()-5)),"",AS509+AT509-AU509)</f>
        <v/>
      </c>
    </row>
    <row r="510" spans="1:48" ht="15" hidden="1" customHeight="1" x14ac:dyDescent="0.3">
      <c r="A510" s="53" t="str">
        <f t="shared" si="7"/>
        <v/>
      </c>
      <c r="B510" s="54"/>
      <c r="C510" s="38" t="str" cm="1">
        <f t="array" ref="C510">IF(ISERROR(INDEX(Jornadas[id],ROW()-5)),"",INDEX(Jornadas[fecha],ROW()-5))</f>
        <v/>
      </c>
      <c r="D510" s="1" t="str" cm="1">
        <f t="array" ref="D510">IF(ISERROR(INDEX(Jornadas[id],ROW()-5)),"",COUNTIFS(_Cortes!$C:$C,INDEX(Jornadas[id],ROW()-5),_Cortes!$B:$B,LOOKUP($D$4,_Barberos!$B:$B,_Barberos!$A:$A)))</f>
        <v/>
      </c>
      <c r="E510" s="20" t="str" cm="1">
        <f t="array" ref="E510">IF(ISERROR(INDEX(Jornadas[id],ROW()-5)),"",INT(SUMIFS(Cortes[importe],Cortes[id_jornada],INDEX(Jornadas[id],ROW()-5),Cortes[id_barbero],LOOKUP($D$4,Barberos[nombre],Barberos[id]))*(INDEX(Jornadas[comision_barberos],1)/100)))</f>
        <v/>
      </c>
      <c r="F510" s="20" t="str" cm="1">
        <f t="array" ref="F510">IF(ISERROR(INDEX(Jornadas[id],ROW()-5)),"",SUMIFS(Cortes[propina],Cortes[id_jornada],INDEX(Jornadas[id],ROW()-5),Cortes[id_barbero],LOOKUP($D$4,Barberos[nombre],Barberos[id])))</f>
        <v/>
      </c>
      <c r="G510" s="20" t="str" cm="1">
        <f t="array" ref="G510">IF(ISERROR(INDEX(Jornadas[id],ROW()-5)),"",SUMIFS(Adelantos[importe],Adelantos[id_jornada],INDEX(Jornadas[id],ROW()-5),Adelantos[id_barbero],LOOKUP($D$4,Barberos[nombre],Barberos[id])))</f>
        <v/>
      </c>
      <c r="H510" s="20" t="str" cm="1">
        <f t="array" ref="H510">IF(ISERROR(INDEX(Jornadas[id],ROW()-5)),"",E510+F510-G510)</f>
        <v/>
      </c>
      <c r="I510" s="1" t="str" cm="1">
        <f t="array" ref="I510">IF(ISERROR(INDEX(Jornadas[id],ROW()-5)),"",COUNTIFS(_Cortes!$C:$C,INDEX(Jornadas[id],ROW()-5),_Cortes!$B:$B,LOOKUP($I$4,_Barberos!$B:$B,_Barberos!$A:$A)))</f>
        <v/>
      </c>
      <c r="J510" s="20" t="str" cm="1">
        <f t="array" ref="J510">IF(ISERROR(INDEX(Jornadas[id],ROW()-5)),"",INT(SUMIFS(Cortes[importe],Cortes[id_jornada],INDEX(Jornadas[id],ROW()-5),Cortes[id_barbero],LOOKUP($I$4,Barberos[nombre],Barberos[id]))*(INDEX(Jornadas[comision_barberos],1)/100)))</f>
        <v/>
      </c>
      <c r="K510" s="20" t="str" cm="1">
        <f t="array" ref="K510">IF(ISERROR(INDEX(Jornadas[id],ROW()-5)),"",SUMIFS(Cortes[propina],Cortes[id_jornada],INDEX(Jornadas[id],ROW()-5),Cortes[id_barbero],LOOKUP($I$4,Barberos[nombre],Barberos[id])))</f>
        <v/>
      </c>
      <c r="L510" s="20" t="str" cm="1">
        <f t="array" ref="L510">IF(ISERROR(INDEX(Jornadas[id],ROW()-5)),"",SUMIFS(Adelantos[importe],Adelantos[id_jornada],INDEX(Jornadas[id],ROW()-5),Adelantos[id_barbero],LOOKUP($I$4,Barberos[nombre],Barberos[id])))</f>
        <v/>
      </c>
      <c r="M510" s="20" t="str" cm="1">
        <f t="array" ref="M510">IF(ISERROR(INDEX(Jornadas[id],ROW()-5)),"",J510+K510-L510)</f>
        <v/>
      </c>
      <c r="N510" s="1" t="str" cm="1">
        <f t="array" ref="N510">IF(ISERROR(INDEX(Jornadas[id],ROW()-5)),"",COUNTIFS(_Cortes!$C:$C,INDEX(Jornadas[id],ROW()-5),_Cortes!$B:$B,LOOKUP($N$4,_Barberos!$B:$B,_Barberos!$A:$A)))</f>
        <v/>
      </c>
      <c r="O510" s="20" t="str" cm="1">
        <f t="array" ref="O510">IF(ISERROR(INDEX(Jornadas[id],ROW()-5)),"",INT(SUMIFS(Cortes[importe],Cortes[id_jornada],INDEX(Jornadas[id],ROW()-5),Cortes[id_barbero],LOOKUP($N$4,Barberos[nombre],Barberos[id]))*(INDEX(Jornadas[comision_barberos],1)/100)))</f>
        <v/>
      </c>
      <c r="P510" s="20" t="str" cm="1">
        <f t="array" ref="P510">IF(ISERROR(INDEX(Jornadas[id],ROW()-5)),"",SUMIFS(Cortes[propina],Cortes[id_jornada],INDEX(Jornadas[id],ROW()-5),Cortes[id_barbero],LOOKUP($N$4,Barberos[nombre],Barberos[id])))</f>
        <v/>
      </c>
      <c r="Q510" s="20" t="str" cm="1">
        <f t="array" ref="Q510">IF(ISERROR(INDEX(Jornadas[id],ROW()-5)),"",SUMIFS(Adelantos[importe],Adelantos[id_jornada],INDEX(Jornadas[id],ROW()-5),Adelantos[id_barbero],LOOKUP($N$4,Barberos[nombre],Barberos[id])))</f>
        <v/>
      </c>
      <c r="R510" s="20" t="str" cm="1">
        <f t="array" ref="R510">IF(ISERROR(INDEX(Jornadas[id],ROW()-5)),"",O510+P510-Q510)</f>
        <v/>
      </c>
      <c r="S510" s="1" t="str" cm="1">
        <f t="array" ref="S510">IF(ISERROR(INDEX(Jornadas[id],ROW()-5)),"",COUNTIFS(_Cortes!$C:$C,INDEX(Jornadas[id],ROW()-5),_Cortes!$B:$B,LOOKUP($S$4,_Barberos!$B:$B,_Barberos!$A:$A)))</f>
        <v/>
      </c>
      <c r="T510" s="20" t="str" cm="1">
        <f t="array" ref="T510">IF(ISERROR(INDEX(Jornadas[id],ROW()-5)),"",INT(SUMIFS(Cortes[importe],Cortes[id_jornada],INDEX(Jornadas[id],ROW()-5),Cortes[id_barbero],LOOKUP($S$4,Barberos[nombre],Barberos[id]))*(INDEX(Jornadas[comision_barberos],1)/100)))</f>
        <v/>
      </c>
      <c r="U510" s="20" t="str" cm="1">
        <f t="array" ref="U510">IF(ISERROR(INDEX(Jornadas[id],ROW()-5)),"",SUMIFS(Cortes[propina],Cortes[id_jornada],INDEX(Jornadas[id],ROW()-5),Cortes[id_barbero],LOOKUP($S$4,Barberos[nombre],Barberos[id])))</f>
        <v/>
      </c>
      <c r="V510" s="20" t="str" cm="1">
        <f t="array" ref="V510">IF(ISERROR(INDEX(Jornadas[id],ROW()-5)),"",SUMIFS(Adelantos[importe],Adelantos[id_jornada],INDEX(Jornadas[id],ROW()-5),Adelantos[id_barbero],LOOKUP($S$4,Barberos[nombre],Barberos[id])))</f>
        <v/>
      </c>
      <c r="W510" s="20" t="str" cm="1">
        <f t="array" ref="W510">IF(ISERROR(INDEX(Jornadas[id],ROW()-5)),"",T510+U510-V510)</f>
        <v/>
      </c>
      <c r="X510" s="1" t="str" cm="1">
        <f t="array" ref="X510">IF(ISERROR(INDEX(Jornadas[id],ROW()-5)),"",COUNTIFS(_Cortes!$C:$C,INDEX(Jornadas[id],ROW()-5),_Cortes!$B:$B,LOOKUP($X$4,_Barberos!$B:$B,_Barberos!$A:$A)))</f>
        <v/>
      </c>
      <c r="Y510" s="20" t="str" cm="1">
        <f t="array" ref="Y510">IF(ISERROR(INDEX(Jornadas[id],ROW()-5)),"",INT(SUMIFS(Cortes[importe],Cortes[id_jornada],INDEX(Jornadas[id],ROW()-5),Cortes[id_barbero],LOOKUP($X$4,Barberos[nombre],Barberos[id]))*(INDEX(Jornadas[comision_barberos],1)/100)))</f>
        <v/>
      </c>
      <c r="Z510" s="20" t="str" cm="1">
        <f t="array" ref="Z510">IF(ISERROR(INDEX(Jornadas[id],ROW()-5)),"",SUMIFS(Cortes[propina],Cortes[id_jornada],INDEX(Jornadas[id],ROW()-5),Cortes[id_barbero],LOOKUP($X$4,Barberos[nombre],Barberos[id])))</f>
        <v/>
      </c>
      <c r="AA510" s="20" t="str" cm="1">
        <f t="array" ref="AA510">IF(ISERROR(INDEX(Jornadas[id],ROW()-5)),"",SUMIFS(Adelantos[importe],Adelantos[id_jornada],INDEX(Jornadas[id],ROW()-5),Adelantos[id_barbero],LOOKUP($X$4,Barberos[nombre],Barberos[id])))</f>
        <v/>
      </c>
      <c r="AB510" s="20" t="str" cm="1">
        <f t="array" ref="AB510">IF(ISERROR(INDEX(Jornadas[id],ROW()-5)),"",Y510+Z510-AA510)</f>
        <v/>
      </c>
      <c r="AC510" s="1" t="str" cm="1">
        <f t="array" ref="AC510">IF(ISERROR(INDEX(Jornadas[id],ROW()-5)),"",COUNTIFS(_Cortes!$C:$C,INDEX(Jornadas[id],ROW()-5),_Cortes!$B:$B,LOOKUP($AC$4,_Barberos!$B:$B,_Barberos!$A:$A)))</f>
        <v/>
      </c>
      <c r="AD510" s="20" t="str" cm="1">
        <f t="array" ref="AD510">IF(ISERROR(INDEX(Jornadas[id],ROW()-5)),"",INT(SUMIFS(Cortes[importe],Cortes[id_jornada],INDEX(Jornadas[id],ROW()-5),Cortes[id_barbero],LOOKUP($AC$4,Barberos[nombre],Barberos[id]))*(INDEX(Jornadas[comision_barberos],1)/100)))</f>
        <v/>
      </c>
      <c r="AE510" s="20" t="str" cm="1">
        <f t="array" ref="AE510">IF(ISERROR(INDEX(Jornadas[id],ROW()-5)),"",SUMIFS(Cortes[propina],Cortes[id_jornada],INDEX(Jornadas[id],ROW()-5),Cortes[id_barbero],LOOKUP($AC$4,Barberos[nombre],Barberos[id])))</f>
        <v/>
      </c>
      <c r="AF510" s="20" t="str" cm="1">
        <f t="array" ref="AF510">IF(ISERROR(INDEX(Jornadas[id],ROW()-5)),"",SUMIFS(Adelantos[importe],Adelantos[id_jornada],INDEX(Jornadas[id],ROW()-5),Adelantos[id_barbero],LOOKUP($AC$4,Barberos[nombre],Barberos[id])))</f>
        <v/>
      </c>
      <c r="AG510" s="20" t="str" cm="1">
        <f t="array" ref="AG510">IF(ISERROR(INDEX(Jornadas[id],ROW()-5)),"",AD510+AE510-AF510)</f>
        <v/>
      </c>
      <c r="AH510" s="1" t="str" cm="1">
        <f t="array" ref="AH510">IF(ISERROR(INDEX(Jornadas[id],ROW()-5)),"",COUNTIFS(_Cortes!$C:$C,INDEX(Jornadas[id],ROW()-5),_Cortes!$B:$B,LOOKUP($AH$4,_Barberos!$B:$B,_Barberos!$A:$A)))</f>
        <v/>
      </c>
      <c r="AI510" s="20" t="str" cm="1">
        <f t="array" ref="AI510">IF(ISERROR(INDEX(Jornadas[id],ROW()-5)),"",INT(SUMIFS(Cortes[importe],Cortes[id_jornada],INDEX(Jornadas[id],ROW()-5),Cortes[id_barbero],LOOKUP($AH$4,Barberos[nombre],Barberos[id]))*(INDEX(Jornadas[comision_barberos],1)/100)))</f>
        <v/>
      </c>
      <c r="AJ510" s="20" t="str" cm="1">
        <f t="array" ref="AJ510">IF(ISERROR(INDEX(Jornadas[id],ROW()-5)),"",SUMIFS(Cortes[propina],Cortes[id_jornada],INDEX(Jornadas[id],ROW()-5),Cortes[id_barbero],LOOKUP($AH$4,Barberos[nombre],Barberos[id])))</f>
        <v/>
      </c>
      <c r="AK510" s="20" t="str" cm="1">
        <f t="array" ref="AK510">IF(ISERROR(INDEX(Jornadas[id],ROW()-5)),"",SUMIFS(Adelantos[importe],Adelantos[id_jornada],INDEX(Jornadas[id],ROW()-5),Adelantos[id_barbero],LOOKUP($AH$4,Barberos[nombre],Barberos[id])))</f>
        <v/>
      </c>
      <c r="AL510" s="20" t="str" cm="1">
        <f t="array" ref="AL510">IF(ISERROR(INDEX(Jornadas[id],ROW()-5)),"",AI510+AJ510-AK510)</f>
        <v/>
      </c>
      <c r="AM510" s="1" t="str" cm="1">
        <f t="array" ref="AM510">IF(ISERROR(INDEX(Jornadas[id],ROW()-5)),"",COUNTIFS(_Cortes!$C:$C,INDEX(Jornadas[id],ROW()-5),_Cortes!$B:$B,LOOKUP($AM$4,_Barberos!$B:$B,_Barberos!$A:$A)))</f>
        <v/>
      </c>
      <c r="AN510" s="20" t="str" cm="1">
        <f t="array" ref="AN510">IF(ISERROR(INDEX(Jornadas[id],ROW()-5)),"",INT(SUMIFS(Cortes[importe],Cortes[id_jornada],INDEX(Jornadas[id],ROW()-5),Cortes[id_barbero],LOOKUP($AM$4,Barberos[nombre],Barberos[id]))*(INDEX(Jornadas[comision_barberos],1)/100)))</f>
        <v/>
      </c>
      <c r="AO510" s="20" t="str" cm="1">
        <f t="array" ref="AO510">IF(ISERROR(INDEX(Jornadas[id],ROW()-5)),"",SUMIFS(Cortes[propina],Cortes[id_jornada],INDEX(Jornadas[id],ROW()-5),Cortes[id_barbero],LOOKUP($AM$4,Barberos[nombre],Barberos[id])))</f>
        <v/>
      </c>
      <c r="AP510" s="20" t="str" cm="1">
        <f t="array" ref="AP510">IF(ISERROR(INDEX(Jornadas[id],ROW()-5)),"",SUMIFS(Adelantos[importe],Adelantos[id_jornada],INDEX(Jornadas[id],ROW()-5),Adelantos[id_barbero],LOOKUP($AM$4,Barberos[nombre],Barberos[id])))</f>
        <v/>
      </c>
      <c r="AQ510" s="20" t="str" cm="1">
        <f t="array" ref="AQ510">IF(ISERROR(INDEX(Jornadas[id],ROW()-5)),"",AN510+AO510-AP510)</f>
        <v/>
      </c>
      <c r="AR510" s="1" t="str" cm="1">
        <f t="array" ref="AR510">IF(ISERROR(INDEX(Jornadas[id],ROW()-5)),"",COUNTIFS(_Cortes!$C:$C,INDEX(Jornadas[id],ROW()-5),_Cortes!$B:$B,LOOKUP($AR$4,_Barberos!$B:$B,_Barberos!$A:$A)))</f>
        <v/>
      </c>
      <c r="AS510" s="20" t="str" cm="1">
        <f t="array" ref="AS510">IF(ISERROR(INDEX(Jornadas[id],ROW()-5)),"",INT(SUMIFS(Cortes[importe],Cortes[id_jornada],INDEX(Jornadas[id],ROW()-5),Cortes[id_barbero],LOOKUP($AR$4,Barberos[nombre],Barberos[id]))*(INDEX(Jornadas[comision_barberos],1)/100)))</f>
        <v/>
      </c>
      <c r="AT510" s="20" t="str" cm="1">
        <f t="array" ref="AT510">IF(ISERROR(INDEX(Jornadas[id],ROW()-5)),"",SUMIFS(Cortes[propina],Cortes[id_jornada],INDEX(Jornadas[id],ROW()-5),Cortes[id_barbero],LOOKUP($AR$4,Barberos[nombre],Barberos[id])))</f>
        <v/>
      </c>
      <c r="AU510" s="20" t="str" cm="1">
        <f t="array" ref="AU510">IF(ISERROR(INDEX(Jornadas[id],ROW()-5)),"",SUMIFS(Adelantos[importe],Adelantos[id_jornada],INDEX(Jornadas[id],ROW()-5),Adelantos[id_barbero],LOOKUP($AR$4,Barberos[nombre],Barberos[id])))</f>
        <v/>
      </c>
      <c r="AV510" s="20" t="str" cm="1">
        <f t="array" ref="AV510">IF(ISERROR(INDEX(Jornadas[id],ROW()-5)),"",AS510+AT510-AU510)</f>
        <v/>
      </c>
    </row>
    <row r="511" spans="1:48" ht="15" hidden="1" customHeight="1" x14ac:dyDescent="0.3">
      <c r="A511" s="51" t="str">
        <f t="shared" si="7"/>
        <v/>
      </c>
      <c r="B511" s="52"/>
      <c r="C511" s="36" t="str" cm="1">
        <f t="array" ref="C511">IF(ISERROR(INDEX(Jornadas[id],ROW()-5)),"",INDEX(Jornadas[fecha],ROW()-5))</f>
        <v/>
      </c>
      <c r="D511" s="2" t="str" cm="1">
        <f t="array" ref="D511">IF(ISERROR(INDEX(Jornadas[id],ROW()-5)),"",COUNTIFS(_Cortes!$C:$C,INDEX(Jornadas[id],ROW()-5),_Cortes!$B:$B,LOOKUP($D$4,_Barberos!$B:$B,_Barberos!$A:$A)))</f>
        <v/>
      </c>
      <c r="E511" s="21" t="str" cm="1">
        <f t="array" ref="E511">IF(ISERROR(INDEX(Jornadas[id],ROW()-5)),"",INT(SUMIFS(Cortes[importe],Cortes[id_jornada],INDEX(Jornadas[id],ROW()-5),Cortes[id_barbero],LOOKUP($D$4,Barberos[nombre],Barberos[id]))*(INDEX(Jornadas[comision_barberos],1)/100)))</f>
        <v/>
      </c>
      <c r="F511" s="21" t="str" cm="1">
        <f t="array" ref="F511">IF(ISERROR(INDEX(Jornadas[id],ROW()-5)),"",SUMIFS(Cortes[propina],Cortes[id_jornada],INDEX(Jornadas[id],ROW()-5),Cortes[id_barbero],LOOKUP($D$4,Barberos[nombre],Barberos[id])))</f>
        <v/>
      </c>
      <c r="G511" s="21" t="str" cm="1">
        <f t="array" ref="G511">IF(ISERROR(INDEX(Jornadas[id],ROW()-5)),"",SUMIFS(Adelantos[importe],Adelantos[id_jornada],INDEX(Jornadas[id],ROW()-5),Adelantos[id_barbero],LOOKUP($D$4,Barberos[nombre],Barberos[id])))</f>
        <v/>
      </c>
      <c r="H511" s="21" t="str" cm="1">
        <f t="array" ref="H511">IF(ISERROR(INDEX(Jornadas[id],ROW()-5)),"",E511+F511-G511)</f>
        <v/>
      </c>
      <c r="I511" s="2" t="str" cm="1">
        <f t="array" ref="I511">IF(ISERROR(INDEX(Jornadas[id],ROW()-5)),"",COUNTIFS(_Cortes!$C:$C,INDEX(Jornadas[id],ROW()-5),_Cortes!$B:$B,LOOKUP($I$4,_Barberos!$B:$B,_Barberos!$A:$A)))</f>
        <v/>
      </c>
      <c r="J511" s="21" t="str" cm="1">
        <f t="array" ref="J511">IF(ISERROR(INDEX(Jornadas[id],ROW()-5)),"",INT(SUMIFS(Cortes[importe],Cortes[id_jornada],INDEX(Jornadas[id],ROW()-5),Cortes[id_barbero],LOOKUP($I$4,Barberos[nombre],Barberos[id]))*(INDEX(Jornadas[comision_barberos],1)/100)))</f>
        <v/>
      </c>
      <c r="K511" s="21" t="str" cm="1">
        <f t="array" ref="K511">IF(ISERROR(INDEX(Jornadas[id],ROW()-5)),"",SUMIFS(Cortes[propina],Cortes[id_jornada],INDEX(Jornadas[id],ROW()-5),Cortes[id_barbero],LOOKUP($I$4,Barberos[nombre],Barberos[id])))</f>
        <v/>
      </c>
      <c r="L511" s="21" t="str" cm="1">
        <f t="array" ref="L511">IF(ISERROR(INDEX(Jornadas[id],ROW()-5)),"",SUMIFS(Adelantos[importe],Adelantos[id_jornada],INDEX(Jornadas[id],ROW()-5),Adelantos[id_barbero],LOOKUP($I$4,Barberos[nombre],Barberos[id])))</f>
        <v/>
      </c>
      <c r="M511" s="21" t="str" cm="1">
        <f t="array" ref="M511">IF(ISERROR(INDEX(Jornadas[id],ROW()-5)),"",J511+K511-L511)</f>
        <v/>
      </c>
      <c r="N511" s="2" t="str" cm="1">
        <f t="array" ref="N511">IF(ISERROR(INDEX(Jornadas[id],ROW()-5)),"",COUNTIFS(_Cortes!$C:$C,INDEX(Jornadas[id],ROW()-5),_Cortes!$B:$B,LOOKUP($N$4,_Barberos!$B:$B,_Barberos!$A:$A)))</f>
        <v/>
      </c>
      <c r="O511" s="21" t="str" cm="1">
        <f t="array" ref="O511">IF(ISERROR(INDEX(Jornadas[id],ROW()-5)),"",INT(SUMIFS(Cortes[importe],Cortes[id_jornada],INDEX(Jornadas[id],ROW()-5),Cortes[id_barbero],LOOKUP($N$4,Barberos[nombre],Barberos[id]))*(INDEX(Jornadas[comision_barberos],1)/100)))</f>
        <v/>
      </c>
      <c r="P511" s="21" t="str" cm="1">
        <f t="array" ref="P511">IF(ISERROR(INDEX(Jornadas[id],ROW()-5)),"",SUMIFS(Cortes[propina],Cortes[id_jornada],INDEX(Jornadas[id],ROW()-5),Cortes[id_barbero],LOOKUP($N$4,Barberos[nombre],Barberos[id])))</f>
        <v/>
      </c>
      <c r="Q511" s="21" t="str" cm="1">
        <f t="array" ref="Q511">IF(ISERROR(INDEX(Jornadas[id],ROW()-5)),"",SUMIFS(Adelantos[importe],Adelantos[id_jornada],INDEX(Jornadas[id],ROW()-5),Adelantos[id_barbero],LOOKUP($N$4,Barberos[nombre],Barberos[id])))</f>
        <v/>
      </c>
      <c r="R511" s="21" t="str" cm="1">
        <f t="array" ref="R511">IF(ISERROR(INDEX(Jornadas[id],ROW()-5)),"",O511+P511-Q511)</f>
        <v/>
      </c>
      <c r="S511" s="2" t="str" cm="1">
        <f t="array" ref="S511">IF(ISERROR(INDEX(Jornadas[id],ROW()-5)),"",COUNTIFS(_Cortes!$C:$C,INDEX(Jornadas[id],ROW()-5),_Cortes!$B:$B,LOOKUP($S$4,_Barberos!$B:$B,_Barberos!$A:$A)))</f>
        <v/>
      </c>
      <c r="T511" s="21" t="str" cm="1">
        <f t="array" ref="T511">IF(ISERROR(INDEX(Jornadas[id],ROW()-5)),"",INT(SUMIFS(Cortes[importe],Cortes[id_jornada],INDEX(Jornadas[id],ROW()-5),Cortes[id_barbero],LOOKUP($S$4,Barberos[nombre],Barberos[id]))*(INDEX(Jornadas[comision_barberos],1)/100)))</f>
        <v/>
      </c>
      <c r="U511" s="21" t="str" cm="1">
        <f t="array" ref="U511">IF(ISERROR(INDEX(Jornadas[id],ROW()-5)),"",SUMIFS(Cortes[propina],Cortes[id_jornada],INDEX(Jornadas[id],ROW()-5),Cortes[id_barbero],LOOKUP($S$4,Barberos[nombre],Barberos[id])))</f>
        <v/>
      </c>
      <c r="V511" s="21" t="str" cm="1">
        <f t="array" ref="V511">IF(ISERROR(INDEX(Jornadas[id],ROW()-5)),"",SUMIFS(Adelantos[importe],Adelantos[id_jornada],INDEX(Jornadas[id],ROW()-5),Adelantos[id_barbero],LOOKUP($S$4,Barberos[nombre],Barberos[id])))</f>
        <v/>
      </c>
      <c r="W511" s="21" t="str" cm="1">
        <f t="array" ref="W511">IF(ISERROR(INDEX(Jornadas[id],ROW()-5)),"",T511+U511-V511)</f>
        <v/>
      </c>
      <c r="X511" s="2" t="str" cm="1">
        <f t="array" ref="X511">IF(ISERROR(INDEX(Jornadas[id],ROW()-5)),"",COUNTIFS(_Cortes!$C:$C,INDEX(Jornadas[id],ROW()-5),_Cortes!$B:$B,LOOKUP($X$4,_Barberos!$B:$B,_Barberos!$A:$A)))</f>
        <v/>
      </c>
      <c r="Y511" s="21" t="str" cm="1">
        <f t="array" ref="Y511">IF(ISERROR(INDEX(Jornadas[id],ROW()-5)),"",INT(SUMIFS(Cortes[importe],Cortes[id_jornada],INDEX(Jornadas[id],ROW()-5),Cortes[id_barbero],LOOKUP($X$4,Barberos[nombre],Barberos[id]))*(INDEX(Jornadas[comision_barberos],1)/100)))</f>
        <v/>
      </c>
      <c r="Z511" s="21" t="str" cm="1">
        <f t="array" ref="Z511">IF(ISERROR(INDEX(Jornadas[id],ROW()-5)),"",SUMIFS(Cortes[propina],Cortes[id_jornada],INDEX(Jornadas[id],ROW()-5),Cortes[id_barbero],LOOKUP($X$4,Barberos[nombre],Barberos[id])))</f>
        <v/>
      </c>
      <c r="AA511" s="21" t="str" cm="1">
        <f t="array" ref="AA511">IF(ISERROR(INDEX(Jornadas[id],ROW()-5)),"",SUMIFS(Adelantos[importe],Adelantos[id_jornada],INDEX(Jornadas[id],ROW()-5),Adelantos[id_barbero],LOOKUP($X$4,Barberos[nombre],Barberos[id])))</f>
        <v/>
      </c>
      <c r="AB511" s="21" t="str" cm="1">
        <f t="array" ref="AB511">IF(ISERROR(INDEX(Jornadas[id],ROW()-5)),"",Y511+Z511-AA511)</f>
        <v/>
      </c>
      <c r="AC511" s="2" t="str" cm="1">
        <f t="array" ref="AC511">IF(ISERROR(INDEX(Jornadas[id],ROW()-5)),"",COUNTIFS(_Cortes!$C:$C,INDEX(Jornadas[id],ROW()-5),_Cortes!$B:$B,LOOKUP($AC$4,_Barberos!$B:$B,_Barberos!$A:$A)))</f>
        <v/>
      </c>
      <c r="AD511" s="21" t="str" cm="1">
        <f t="array" ref="AD511">IF(ISERROR(INDEX(Jornadas[id],ROW()-5)),"",INT(SUMIFS(Cortes[importe],Cortes[id_jornada],INDEX(Jornadas[id],ROW()-5),Cortes[id_barbero],LOOKUP($AC$4,Barberos[nombre],Barberos[id]))*(INDEX(Jornadas[comision_barberos],1)/100)))</f>
        <v/>
      </c>
      <c r="AE511" s="21" t="str" cm="1">
        <f t="array" ref="AE511">IF(ISERROR(INDEX(Jornadas[id],ROW()-5)),"",SUMIFS(Cortes[propina],Cortes[id_jornada],INDEX(Jornadas[id],ROW()-5),Cortes[id_barbero],LOOKUP($AC$4,Barberos[nombre],Barberos[id])))</f>
        <v/>
      </c>
      <c r="AF511" s="21" t="str" cm="1">
        <f t="array" ref="AF511">IF(ISERROR(INDEX(Jornadas[id],ROW()-5)),"",SUMIFS(Adelantos[importe],Adelantos[id_jornada],INDEX(Jornadas[id],ROW()-5),Adelantos[id_barbero],LOOKUP($AC$4,Barberos[nombre],Barberos[id])))</f>
        <v/>
      </c>
      <c r="AG511" s="21" t="str" cm="1">
        <f t="array" ref="AG511">IF(ISERROR(INDEX(Jornadas[id],ROW()-5)),"",AD511+AE511-AF511)</f>
        <v/>
      </c>
      <c r="AH511" s="2" t="str" cm="1">
        <f t="array" ref="AH511">IF(ISERROR(INDEX(Jornadas[id],ROW()-5)),"",COUNTIFS(_Cortes!$C:$C,INDEX(Jornadas[id],ROW()-5),_Cortes!$B:$B,LOOKUP($AH$4,_Barberos!$B:$B,_Barberos!$A:$A)))</f>
        <v/>
      </c>
      <c r="AI511" s="21" t="str" cm="1">
        <f t="array" ref="AI511">IF(ISERROR(INDEX(Jornadas[id],ROW()-5)),"",INT(SUMIFS(Cortes[importe],Cortes[id_jornada],INDEX(Jornadas[id],ROW()-5),Cortes[id_barbero],LOOKUP($AH$4,Barberos[nombre],Barberos[id]))*(INDEX(Jornadas[comision_barberos],1)/100)))</f>
        <v/>
      </c>
      <c r="AJ511" s="21" t="str" cm="1">
        <f t="array" ref="AJ511">IF(ISERROR(INDEX(Jornadas[id],ROW()-5)),"",SUMIFS(Cortes[propina],Cortes[id_jornada],INDEX(Jornadas[id],ROW()-5),Cortes[id_barbero],LOOKUP($AH$4,Barberos[nombre],Barberos[id])))</f>
        <v/>
      </c>
      <c r="AK511" s="21" t="str" cm="1">
        <f t="array" ref="AK511">IF(ISERROR(INDEX(Jornadas[id],ROW()-5)),"",SUMIFS(Adelantos[importe],Adelantos[id_jornada],INDEX(Jornadas[id],ROW()-5),Adelantos[id_barbero],LOOKUP($AH$4,Barberos[nombre],Barberos[id])))</f>
        <v/>
      </c>
      <c r="AL511" s="21" t="str" cm="1">
        <f t="array" ref="AL511">IF(ISERROR(INDEX(Jornadas[id],ROW()-5)),"",AI511+AJ511-AK511)</f>
        <v/>
      </c>
      <c r="AM511" s="2" t="str" cm="1">
        <f t="array" ref="AM511">IF(ISERROR(INDEX(Jornadas[id],ROW()-5)),"",COUNTIFS(_Cortes!$C:$C,INDEX(Jornadas[id],ROW()-5),_Cortes!$B:$B,LOOKUP($AM$4,_Barberos!$B:$B,_Barberos!$A:$A)))</f>
        <v/>
      </c>
      <c r="AN511" s="21" t="str" cm="1">
        <f t="array" ref="AN511">IF(ISERROR(INDEX(Jornadas[id],ROW()-5)),"",INT(SUMIFS(Cortes[importe],Cortes[id_jornada],INDEX(Jornadas[id],ROW()-5),Cortes[id_barbero],LOOKUP($AM$4,Barberos[nombre],Barberos[id]))*(INDEX(Jornadas[comision_barberos],1)/100)))</f>
        <v/>
      </c>
      <c r="AO511" s="21" t="str" cm="1">
        <f t="array" ref="AO511">IF(ISERROR(INDEX(Jornadas[id],ROW()-5)),"",SUMIFS(Cortes[propina],Cortes[id_jornada],INDEX(Jornadas[id],ROW()-5),Cortes[id_barbero],LOOKUP($AM$4,Barberos[nombre],Barberos[id])))</f>
        <v/>
      </c>
      <c r="AP511" s="21" t="str" cm="1">
        <f t="array" ref="AP511">IF(ISERROR(INDEX(Jornadas[id],ROW()-5)),"",SUMIFS(Adelantos[importe],Adelantos[id_jornada],INDEX(Jornadas[id],ROW()-5),Adelantos[id_barbero],LOOKUP($AM$4,Barberos[nombre],Barberos[id])))</f>
        <v/>
      </c>
      <c r="AQ511" s="21" t="str" cm="1">
        <f t="array" ref="AQ511">IF(ISERROR(INDEX(Jornadas[id],ROW()-5)),"",AN511+AO511-AP511)</f>
        <v/>
      </c>
      <c r="AR511" s="2" t="str" cm="1">
        <f t="array" ref="AR511">IF(ISERROR(INDEX(Jornadas[id],ROW()-5)),"",COUNTIFS(_Cortes!$C:$C,INDEX(Jornadas[id],ROW()-5),_Cortes!$B:$B,LOOKUP($AR$4,_Barberos!$B:$B,_Barberos!$A:$A)))</f>
        <v/>
      </c>
      <c r="AS511" s="21" t="str" cm="1">
        <f t="array" ref="AS511">IF(ISERROR(INDEX(Jornadas[id],ROW()-5)),"",INT(SUMIFS(Cortes[importe],Cortes[id_jornada],INDEX(Jornadas[id],ROW()-5),Cortes[id_barbero],LOOKUP($AR$4,Barberos[nombre],Barberos[id]))*(INDEX(Jornadas[comision_barberos],1)/100)))</f>
        <v/>
      </c>
      <c r="AT511" s="21" t="str" cm="1">
        <f t="array" ref="AT511">IF(ISERROR(INDEX(Jornadas[id],ROW()-5)),"",SUMIFS(Cortes[propina],Cortes[id_jornada],INDEX(Jornadas[id],ROW()-5),Cortes[id_barbero],LOOKUP($AR$4,Barberos[nombre],Barberos[id])))</f>
        <v/>
      </c>
      <c r="AU511" s="21" t="str" cm="1">
        <f t="array" ref="AU511">IF(ISERROR(INDEX(Jornadas[id],ROW()-5)),"",SUMIFS(Adelantos[importe],Adelantos[id_jornada],INDEX(Jornadas[id],ROW()-5),Adelantos[id_barbero],LOOKUP($AR$4,Barberos[nombre],Barberos[id])))</f>
        <v/>
      </c>
      <c r="AV511" s="21" t="str" cm="1">
        <f t="array" ref="AV511">IF(ISERROR(INDEX(Jornadas[id],ROW()-5)),"",AS511+AT511-AU511)</f>
        <v/>
      </c>
    </row>
    <row r="512" spans="1:48" ht="15" hidden="1" customHeight="1" x14ac:dyDescent="0.3">
      <c r="A512" s="53" t="str">
        <f t="shared" si="7"/>
        <v/>
      </c>
      <c r="B512" s="54"/>
      <c r="C512" s="38" t="str" cm="1">
        <f t="array" ref="C512">IF(ISERROR(INDEX(Jornadas[id],ROW()-5)),"",INDEX(Jornadas[fecha],ROW()-5))</f>
        <v/>
      </c>
      <c r="D512" s="1" t="str" cm="1">
        <f t="array" ref="D512">IF(ISERROR(INDEX(Jornadas[id],ROW()-5)),"",COUNTIFS(_Cortes!$C:$C,INDEX(Jornadas[id],ROW()-5),_Cortes!$B:$B,LOOKUP($D$4,_Barberos!$B:$B,_Barberos!$A:$A)))</f>
        <v/>
      </c>
      <c r="E512" s="20" t="str" cm="1">
        <f t="array" ref="E512">IF(ISERROR(INDEX(Jornadas[id],ROW()-5)),"",INT(SUMIFS(Cortes[importe],Cortes[id_jornada],INDEX(Jornadas[id],ROW()-5),Cortes[id_barbero],LOOKUP($D$4,Barberos[nombre],Barberos[id]))*(INDEX(Jornadas[comision_barberos],1)/100)))</f>
        <v/>
      </c>
      <c r="F512" s="20" t="str" cm="1">
        <f t="array" ref="F512">IF(ISERROR(INDEX(Jornadas[id],ROW()-5)),"",SUMIFS(Cortes[propina],Cortes[id_jornada],INDEX(Jornadas[id],ROW()-5),Cortes[id_barbero],LOOKUP($D$4,Barberos[nombre],Barberos[id])))</f>
        <v/>
      </c>
      <c r="G512" s="20" t="str" cm="1">
        <f t="array" ref="G512">IF(ISERROR(INDEX(Jornadas[id],ROW()-5)),"",SUMIFS(Adelantos[importe],Adelantos[id_jornada],INDEX(Jornadas[id],ROW()-5),Adelantos[id_barbero],LOOKUP($D$4,Barberos[nombre],Barberos[id])))</f>
        <v/>
      </c>
      <c r="H512" s="20" t="str" cm="1">
        <f t="array" ref="H512">IF(ISERROR(INDEX(Jornadas[id],ROW()-5)),"",E512+F512-G512)</f>
        <v/>
      </c>
      <c r="I512" s="1" t="str" cm="1">
        <f t="array" ref="I512">IF(ISERROR(INDEX(Jornadas[id],ROW()-5)),"",COUNTIFS(_Cortes!$C:$C,INDEX(Jornadas[id],ROW()-5),_Cortes!$B:$B,LOOKUP($I$4,_Barberos!$B:$B,_Barberos!$A:$A)))</f>
        <v/>
      </c>
      <c r="J512" s="20" t="str" cm="1">
        <f t="array" ref="J512">IF(ISERROR(INDEX(Jornadas[id],ROW()-5)),"",INT(SUMIFS(Cortes[importe],Cortes[id_jornada],INDEX(Jornadas[id],ROW()-5),Cortes[id_barbero],LOOKUP($I$4,Barberos[nombre],Barberos[id]))*(INDEX(Jornadas[comision_barberos],1)/100)))</f>
        <v/>
      </c>
      <c r="K512" s="20" t="str" cm="1">
        <f t="array" ref="K512">IF(ISERROR(INDEX(Jornadas[id],ROW()-5)),"",SUMIFS(Cortes[propina],Cortes[id_jornada],INDEX(Jornadas[id],ROW()-5),Cortes[id_barbero],LOOKUP($I$4,Barberos[nombre],Barberos[id])))</f>
        <v/>
      </c>
      <c r="L512" s="20" t="str" cm="1">
        <f t="array" ref="L512">IF(ISERROR(INDEX(Jornadas[id],ROW()-5)),"",SUMIFS(Adelantos[importe],Adelantos[id_jornada],INDEX(Jornadas[id],ROW()-5),Adelantos[id_barbero],LOOKUP($I$4,Barberos[nombre],Barberos[id])))</f>
        <v/>
      </c>
      <c r="M512" s="20" t="str" cm="1">
        <f t="array" ref="M512">IF(ISERROR(INDEX(Jornadas[id],ROW()-5)),"",J512+K512-L512)</f>
        <v/>
      </c>
      <c r="N512" s="1" t="str" cm="1">
        <f t="array" ref="N512">IF(ISERROR(INDEX(Jornadas[id],ROW()-5)),"",COUNTIFS(_Cortes!$C:$C,INDEX(Jornadas[id],ROW()-5),_Cortes!$B:$B,LOOKUP($N$4,_Barberos!$B:$B,_Barberos!$A:$A)))</f>
        <v/>
      </c>
      <c r="O512" s="20" t="str" cm="1">
        <f t="array" ref="O512">IF(ISERROR(INDEX(Jornadas[id],ROW()-5)),"",INT(SUMIFS(Cortes[importe],Cortes[id_jornada],INDEX(Jornadas[id],ROW()-5),Cortes[id_barbero],LOOKUP($N$4,Barberos[nombre],Barberos[id]))*(INDEX(Jornadas[comision_barberos],1)/100)))</f>
        <v/>
      </c>
      <c r="P512" s="20" t="str" cm="1">
        <f t="array" ref="P512">IF(ISERROR(INDEX(Jornadas[id],ROW()-5)),"",SUMIFS(Cortes[propina],Cortes[id_jornada],INDEX(Jornadas[id],ROW()-5),Cortes[id_barbero],LOOKUP($N$4,Barberos[nombre],Barberos[id])))</f>
        <v/>
      </c>
      <c r="Q512" s="20" t="str" cm="1">
        <f t="array" ref="Q512">IF(ISERROR(INDEX(Jornadas[id],ROW()-5)),"",SUMIFS(Adelantos[importe],Adelantos[id_jornada],INDEX(Jornadas[id],ROW()-5),Adelantos[id_barbero],LOOKUP($N$4,Barberos[nombre],Barberos[id])))</f>
        <v/>
      </c>
      <c r="R512" s="20" t="str" cm="1">
        <f t="array" ref="R512">IF(ISERROR(INDEX(Jornadas[id],ROW()-5)),"",O512+P512-Q512)</f>
        <v/>
      </c>
      <c r="S512" s="1" t="str" cm="1">
        <f t="array" ref="S512">IF(ISERROR(INDEX(Jornadas[id],ROW()-5)),"",COUNTIFS(_Cortes!$C:$C,INDEX(Jornadas[id],ROW()-5),_Cortes!$B:$B,LOOKUP($S$4,_Barberos!$B:$B,_Barberos!$A:$A)))</f>
        <v/>
      </c>
      <c r="T512" s="20" t="str" cm="1">
        <f t="array" ref="T512">IF(ISERROR(INDEX(Jornadas[id],ROW()-5)),"",INT(SUMIFS(Cortes[importe],Cortes[id_jornada],INDEX(Jornadas[id],ROW()-5),Cortes[id_barbero],LOOKUP($S$4,Barberos[nombre],Barberos[id]))*(INDEX(Jornadas[comision_barberos],1)/100)))</f>
        <v/>
      </c>
      <c r="U512" s="20" t="str" cm="1">
        <f t="array" ref="U512">IF(ISERROR(INDEX(Jornadas[id],ROW()-5)),"",SUMIFS(Cortes[propina],Cortes[id_jornada],INDEX(Jornadas[id],ROW()-5),Cortes[id_barbero],LOOKUP($S$4,Barberos[nombre],Barberos[id])))</f>
        <v/>
      </c>
      <c r="V512" s="20" t="str" cm="1">
        <f t="array" ref="V512">IF(ISERROR(INDEX(Jornadas[id],ROW()-5)),"",SUMIFS(Adelantos[importe],Adelantos[id_jornada],INDEX(Jornadas[id],ROW()-5),Adelantos[id_barbero],LOOKUP($S$4,Barberos[nombre],Barberos[id])))</f>
        <v/>
      </c>
      <c r="W512" s="20" t="str" cm="1">
        <f t="array" ref="W512">IF(ISERROR(INDEX(Jornadas[id],ROW()-5)),"",T512+U512-V512)</f>
        <v/>
      </c>
      <c r="X512" s="1" t="str" cm="1">
        <f t="array" ref="X512">IF(ISERROR(INDEX(Jornadas[id],ROW()-5)),"",COUNTIFS(_Cortes!$C:$C,INDEX(Jornadas[id],ROW()-5),_Cortes!$B:$B,LOOKUP($X$4,_Barberos!$B:$B,_Barberos!$A:$A)))</f>
        <v/>
      </c>
      <c r="Y512" s="20" t="str" cm="1">
        <f t="array" ref="Y512">IF(ISERROR(INDEX(Jornadas[id],ROW()-5)),"",INT(SUMIFS(Cortes[importe],Cortes[id_jornada],INDEX(Jornadas[id],ROW()-5),Cortes[id_barbero],LOOKUP($X$4,Barberos[nombre],Barberos[id]))*(INDEX(Jornadas[comision_barberos],1)/100)))</f>
        <v/>
      </c>
      <c r="Z512" s="20" t="str" cm="1">
        <f t="array" ref="Z512">IF(ISERROR(INDEX(Jornadas[id],ROW()-5)),"",SUMIFS(Cortes[propina],Cortes[id_jornada],INDEX(Jornadas[id],ROW()-5),Cortes[id_barbero],LOOKUP($X$4,Barberos[nombre],Barberos[id])))</f>
        <v/>
      </c>
      <c r="AA512" s="20" t="str" cm="1">
        <f t="array" ref="AA512">IF(ISERROR(INDEX(Jornadas[id],ROW()-5)),"",SUMIFS(Adelantos[importe],Adelantos[id_jornada],INDEX(Jornadas[id],ROW()-5),Adelantos[id_barbero],LOOKUP($X$4,Barberos[nombre],Barberos[id])))</f>
        <v/>
      </c>
      <c r="AB512" s="20" t="str" cm="1">
        <f t="array" ref="AB512">IF(ISERROR(INDEX(Jornadas[id],ROW()-5)),"",Y512+Z512-AA512)</f>
        <v/>
      </c>
      <c r="AC512" s="1" t="str" cm="1">
        <f t="array" ref="AC512">IF(ISERROR(INDEX(Jornadas[id],ROW()-5)),"",COUNTIFS(_Cortes!$C:$C,INDEX(Jornadas[id],ROW()-5),_Cortes!$B:$B,LOOKUP($AC$4,_Barberos!$B:$B,_Barberos!$A:$A)))</f>
        <v/>
      </c>
      <c r="AD512" s="20" t="str" cm="1">
        <f t="array" ref="AD512">IF(ISERROR(INDEX(Jornadas[id],ROW()-5)),"",INT(SUMIFS(Cortes[importe],Cortes[id_jornada],INDEX(Jornadas[id],ROW()-5),Cortes[id_barbero],LOOKUP($AC$4,Barberos[nombre],Barberos[id]))*(INDEX(Jornadas[comision_barberos],1)/100)))</f>
        <v/>
      </c>
      <c r="AE512" s="20" t="str" cm="1">
        <f t="array" ref="AE512">IF(ISERROR(INDEX(Jornadas[id],ROW()-5)),"",SUMIFS(Cortes[propina],Cortes[id_jornada],INDEX(Jornadas[id],ROW()-5),Cortes[id_barbero],LOOKUP($AC$4,Barberos[nombre],Barberos[id])))</f>
        <v/>
      </c>
      <c r="AF512" s="20" t="str" cm="1">
        <f t="array" ref="AF512">IF(ISERROR(INDEX(Jornadas[id],ROW()-5)),"",SUMIFS(Adelantos[importe],Adelantos[id_jornada],INDEX(Jornadas[id],ROW()-5),Adelantos[id_barbero],LOOKUP($AC$4,Barberos[nombre],Barberos[id])))</f>
        <v/>
      </c>
      <c r="AG512" s="20" t="str" cm="1">
        <f t="array" ref="AG512">IF(ISERROR(INDEX(Jornadas[id],ROW()-5)),"",AD512+AE512-AF512)</f>
        <v/>
      </c>
      <c r="AH512" s="1" t="str" cm="1">
        <f t="array" ref="AH512">IF(ISERROR(INDEX(Jornadas[id],ROW()-5)),"",COUNTIFS(_Cortes!$C:$C,INDEX(Jornadas[id],ROW()-5),_Cortes!$B:$B,LOOKUP($AH$4,_Barberos!$B:$B,_Barberos!$A:$A)))</f>
        <v/>
      </c>
      <c r="AI512" s="20" t="str" cm="1">
        <f t="array" ref="AI512">IF(ISERROR(INDEX(Jornadas[id],ROW()-5)),"",INT(SUMIFS(Cortes[importe],Cortes[id_jornada],INDEX(Jornadas[id],ROW()-5),Cortes[id_barbero],LOOKUP($AH$4,Barberos[nombre],Barberos[id]))*(INDEX(Jornadas[comision_barberos],1)/100)))</f>
        <v/>
      </c>
      <c r="AJ512" s="20" t="str" cm="1">
        <f t="array" ref="AJ512">IF(ISERROR(INDEX(Jornadas[id],ROW()-5)),"",SUMIFS(Cortes[propina],Cortes[id_jornada],INDEX(Jornadas[id],ROW()-5),Cortes[id_barbero],LOOKUP($AH$4,Barberos[nombre],Barberos[id])))</f>
        <v/>
      </c>
      <c r="AK512" s="20" t="str" cm="1">
        <f t="array" ref="AK512">IF(ISERROR(INDEX(Jornadas[id],ROW()-5)),"",SUMIFS(Adelantos[importe],Adelantos[id_jornada],INDEX(Jornadas[id],ROW()-5),Adelantos[id_barbero],LOOKUP($AH$4,Barberos[nombre],Barberos[id])))</f>
        <v/>
      </c>
      <c r="AL512" s="20" t="str" cm="1">
        <f t="array" ref="AL512">IF(ISERROR(INDEX(Jornadas[id],ROW()-5)),"",AI512+AJ512-AK512)</f>
        <v/>
      </c>
      <c r="AM512" s="1" t="str" cm="1">
        <f t="array" ref="AM512">IF(ISERROR(INDEX(Jornadas[id],ROW()-5)),"",COUNTIFS(_Cortes!$C:$C,INDEX(Jornadas[id],ROW()-5),_Cortes!$B:$B,LOOKUP($AM$4,_Barberos!$B:$B,_Barberos!$A:$A)))</f>
        <v/>
      </c>
      <c r="AN512" s="20" t="str" cm="1">
        <f t="array" ref="AN512">IF(ISERROR(INDEX(Jornadas[id],ROW()-5)),"",INT(SUMIFS(Cortes[importe],Cortes[id_jornada],INDEX(Jornadas[id],ROW()-5),Cortes[id_barbero],LOOKUP($AM$4,Barberos[nombre],Barberos[id]))*(INDEX(Jornadas[comision_barberos],1)/100)))</f>
        <v/>
      </c>
      <c r="AO512" s="20" t="str" cm="1">
        <f t="array" ref="AO512">IF(ISERROR(INDEX(Jornadas[id],ROW()-5)),"",SUMIFS(Cortes[propina],Cortes[id_jornada],INDEX(Jornadas[id],ROW()-5),Cortes[id_barbero],LOOKUP($AM$4,Barberos[nombre],Barberos[id])))</f>
        <v/>
      </c>
      <c r="AP512" s="20" t="str" cm="1">
        <f t="array" ref="AP512">IF(ISERROR(INDEX(Jornadas[id],ROW()-5)),"",SUMIFS(Adelantos[importe],Adelantos[id_jornada],INDEX(Jornadas[id],ROW()-5),Adelantos[id_barbero],LOOKUP($AM$4,Barberos[nombre],Barberos[id])))</f>
        <v/>
      </c>
      <c r="AQ512" s="20" t="str" cm="1">
        <f t="array" ref="AQ512">IF(ISERROR(INDEX(Jornadas[id],ROW()-5)),"",AN512+AO512-AP512)</f>
        <v/>
      </c>
      <c r="AR512" s="1" t="str" cm="1">
        <f t="array" ref="AR512">IF(ISERROR(INDEX(Jornadas[id],ROW()-5)),"",COUNTIFS(_Cortes!$C:$C,INDEX(Jornadas[id],ROW()-5),_Cortes!$B:$B,LOOKUP($AR$4,_Barberos!$B:$B,_Barberos!$A:$A)))</f>
        <v/>
      </c>
      <c r="AS512" s="20" t="str" cm="1">
        <f t="array" ref="AS512">IF(ISERROR(INDEX(Jornadas[id],ROW()-5)),"",INT(SUMIFS(Cortes[importe],Cortes[id_jornada],INDEX(Jornadas[id],ROW()-5),Cortes[id_barbero],LOOKUP($AR$4,Barberos[nombre],Barberos[id]))*(INDEX(Jornadas[comision_barberos],1)/100)))</f>
        <v/>
      </c>
      <c r="AT512" s="20" t="str" cm="1">
        <f t="array" ref="AT512">IF(ISERROR(INDEX(Jornadas[id],ROW()-5)),"",SUMIFS(Cortes[propina],Cortes[id_jornada],INDEX(Jornadas[id],ROW()-5),Cortes[id_barbero],LOOKUP($AR$4,Barberos[nombre],Barberos[id])))</f>
        <v/>
      </c>
      <c r="AU512" s="20" t="str" cm="1">
        <f t="array" ref="AU512">IF(ISERROR(INDEX(Jornadas[id],ROW()-5)),"",SUMIFS(Adelantos[importe],Adelantos[id_jornada],INDEX(Jornadas[id],ROW()-5),Adelantos[id_barbero],LOOKUP($AR$4,Barberos[nombre],Barberos[id])))</f>
        <v/>
      </c>
      <c r="AV512" s="20" t="str" cm="1">
        <f t="array" ref="AV512">IF(ISERROR(INDEX(Jornadas[id],ROW()-5)),"",AS512+AT512-AU512)</f>
        <v/>
      </c>
    </row>
    <row r="513" spans="1:48" ht="15" hidden="1" customHeight="1" x14ac:dyDescent="0.3">
      <c r="A513" s="51" t="str">
        <f t="shared" si="7"/>
        <v/>
      </c>
      <c r="B513" s="52"/>
      <c r="C513" s="36" t="str" cm="1">
        <f t="array" ref="C513">IF(ISERROR(INDEX(Jornadas[id],ROW()-5)),"",INDEX(Jornadas[fecha],ROW()-5))</f>
        <v/>
      </c>
      <c r="D513" s="2" t="str" cm="1">
        <f t="array" ref="D513">IF(ISERROR(INDEX(Jornadas[id],ROW()-5)),"",COUNTIFS(_Cortes!$C:$C,INDEX(Jornadas[id],ROW()-5),_Cortes!$B:$B,LOOKUP($D$4,_Barberos!$B:$B,_Barberos!$A:$A)))</f>
        <v/>
      </c>
      <c r="E513" s="21" t="str" cm="1">
        <f t="array" ref="E513">IF(ISERROR(INDEX(Jornadas[id],ROW()-5)),"",INT(SUMIFS(Cortes[importe],Cortes[id_jornada],INDEX(Jornadas[id],ROW()-5),Cortes[id_barbero],LOOKUP($D$4,Barberos[nombre],Barberos[id]))*(INDEX(Jornadas[comision_barberos],1)/100)))</f>
        <v/>
      </c>
      <c r="F513" s="21" t="str" cm="1">
        <f t="array" ref="F513">IF(ISERROR(INDEX(Jornadas[id],ROW()-5)),"",SUMIFS(Cortes[propina],Cortes[id_jornada],INDEX(Jornadas[id],ROW()-5),Cortes[id_barbero],LOOKUP($D$4,Barberos[nombre],Barberos[id])))</f>
        <v/>
      </c>
      <c r="G513" s="21" t="str" cm="1">
        <f t="array" ref="G513">IF(ISERROR(INDEX(Jornadas[id],ROW()-5)),"",SUMIFS(Adelantos[importe],Adelantos[id_jornada],INDEX(Jornadas[id],ROW()-5),Adelantos[id_barbero],LOOKUP($D$4,Barberos[nombre],Barberos[id])))</f>
        <v/>
      </c>
      <c r="H513" s="21" t="str" cm="1">
        <f t="array" ref="H513">IF(ISERROR(INDEX(Jornadas[id],ROW()-5)),"",E513+F513-G513)</f>
        <v/>
      </c>
      <c r="I513" s="2" t="str" cm="1">
        <f t="array" ref="I513">IF(ISERROR(INDEX(Jornadas[id],ROW()-5)),"",COUNTIFS(_Cortes!$C:$C,INDEX(Jornadas[id],ROW()-5),_Cortes!$B:$B,LOOKUP($I$4,_Barberos!$B:$B,_Barberos!$A:$A)))</f>
        <v/>
      </c>
      <c r="J513" s="21" t="str" cm="1">
        <f t="array" ref="J513">IF(ISERROR(INDEX(Jornadas[id],ROW()-5)),"",INT(SUMIFS(Cortes[importe],Cortes[id_jornada],INDEX(Jornadas[id],ROW()-5),Cortes[id_barbero],LOOKUP($I$4,Barberos[nombre],Barberos[id]))*(INDEX(Jornadas[comision_barberos],1)/100)))</f>
        <v/>
      </c>
      <c r="K513" s="21" t="str" cm="1">
        <f t="array" ref="K513">IF(ISERROR(INDEX(Jornadas[id],ROW()-5)),"",SUMIFS(Cortes[propina],Cortes[id_jornada],INDEX(Jornadas[id],ROW()-5),Cortes[id_barbero],LOOKUP($I$4,Barberos[nombre],Barberos[id])))</f>
        <v/>
      </c>
      <c r="L513" s="21" t="str" cm="1">
        <f t="array" ref="L513">IF(ISERROR(INDEX(Jornadas[id],ROW()-5)),"",SUMIFS(Adelantos[importe],Adelantos[id_jornada],INDEX(Jornadas[id],ROW()-5),Adelantos[id_barbero],LOOKUP($I$4,Barberos[nombre],Barberos[id])))</f>
        <v/>
      </c>
      <c r="M513" s="21" t="str" cm="1">
        <f t="array" ref="M513">IF(ISERROR(INDEX(Jornadas[id],ROW()-5)),"",J513+K513-L513)</f>
        <v/>
      </c>
      <c r="N513" s="2" t="str" cm="1">
        <f t="array" ref="N513">IF(ISERROR(INDEX(Jornadas[id],ROW()-5)),"",COUNTIFS(_Cortes!$C:$C,INDEX(Jornadas[id],ROW()-5),_Cortes!$B:$B,LOOKUP($N$4,_Barberos!$B:$B,_Barberos!$A:$A)))</f>
        <v/>
      </c>
      <c r="O513" s="21" t="str" cm="1">
        <f t="array" ref="O513">IF(ISERROR(INDEX(Jornadas[id],ROW()-5)),"",INT(SUMIFS(Cortes[importe],Cortes[id_jornada],INDEX(Jornadas[id],ROW()-5),Cortes[id_barbero],LOOKUP($N$4,Barberos[nombre],Barberos[id]))*(INDEX(Jornadas[comision_barberos],1)/100)))</f>
        <v/>
      </c>
      <c r="P513" s="21" t="str" cm="1">
        <f t="array" ref="P513">IF(ISERROR(INDEX(Jornadas[id],ROW()-5)),"",SUMIFS(Cortes[propina],Cortes[id_jornada],INDEX(Jornadas[id],ROW()-5),Cortes[id_barbero],LOOKUP($N$4,Barberos[nombre],Barberos[id])))</f>
        <v/>
      </c>
      <c r="Q513" s="21" t="str" cm="1">
        <f t="array" ref="Q513">IF(ISERROR(INDEX(Jornadas[id],ROW()-5)),"",SUMIFS(Adelantos[importe],Adelantos[id_jornada],INDEX(Jornadas[id],ROW()-5),Adelantos[id_barbero],LOOKUP($N$4,Barberos[nombre],Barberos[id])))</f>
        <v/>
      </c>
      <c r="R513" s="21" t="str" cm="1">
        <f t="array" ref="R513">IF(ISERROR(INDEX(Jornadas[id],ROW()-5)),"",O513+P513-Q513)</f>
        <v/>
      </c>
      <c r="S513" s="2" t="str" cm="1">
        <f t="array" ref="S513">IF(ISERROR(INDEX(Jornadas[id],ROW()-5)),"",COUNTIFS(_Cortes!$C:$C,INDEX(Jornadas[id],ROW()-5),_Cortes!$B:$B,LOOKUP($S$4,_Barberos!$B:$B,_Barberos!$A:$A)))</f>
        <v/>
      </c>
      <c r="T513" s="21" t="str" cm="1">
        <f t="array" ref="T513">IF(ISERROR(INDEX(Jornadas[id],ROW()-5)),"",INT(SUMIFS(Cortes[importe],Cortes[id_jornada],INDEX(Jornadas[id],ROW()-5),Cortes[id_barbero],LOOKUP($S$4,Barberos[nombre],Barberos[id]))*(INDEX(Jornadas[comision_barberos],1)/100)))</f>
        <v/>
      </c>
      <c r="U513" s="21" t="str" cm="1">
        <f t="array" ref="U513">IF(ISERROR(INDEX(Jornadas[id],ROW()-5)),"",SUMIFS(Cortes[propina],Cortes[id_jornada],INDEX(Jornadas[id],ROW()-5),Cortes[id_barbero],LOOKUP($S$4,Barberos[nombre],Barberos[id])))</f>
        <v/>
      </c>
      <c r="V513" s="21" t="str" cm="1">
        <f t="array" ref="V513">IF(ISERROR(INDEX(Jornadas[id],ROW()-5)),"",SUMIFS(Adelantos[importe],Adelantos[id_jornada],INDEX(Jornadas[id],ROW()-5),Adelantos[id_barbero],LOOKUP($S$4,Barberos[nombre],Barberos[id])))</f>
        <v/>
      </c>
      <c r="W513" s="21" t="str" cm="1">
        <f t="array" ref="W513">IF(ISERROR(INDEX(Jornadas[id],ROW()-5)),"",T513+U513-V513)</f>
        <v/>
      </c>
      <c r="X513" s="2" t="str" cm="1">
        <f t="array" ref="X513">IF(ISERROR(INDEX(Jornadas[id],ROW()-5)),"",COUNTIFS(_Cortes!$C:$C,INDEX(Jornadas[id],ROW()-5),_Cortes!$B:$B,LOOKUP($X$4,_Barberos!$B:$B,_Barberos!$A:$A)))</f>
        <v/>
      </c>
      <c r="Y513" s="21" t="str" cm="1">
        <f t="array" ref="Y513">IF(ISERROR(INDEX(Jornadas[id],ROW()-5)),"",INT(SUMIFS(Cortes[importe],Cortes[id_jornada],INDEX(Jornadas[id],ROW()-5),Cortes[id_barbero],LOOKUP($X$4,Barberos[nombre],Barberos[id]))*(INDEX(Jornadas[comision_barberos],1)/100)))</f>
        <v/>
      </c>
      <c r="Z513" s="21" t="str" cm="1">
        <f t="array" ref="Z513">IF(ISERROR(INDEX(Jornadas[id],ROW()-5)),"",SUMIFS(Cortes[propina],Cortes[id_jornada],INDEX(Jornadas[id],ROW()-5),Cortes[id_barbero],LOOKUP($X$4,Barberos[nombre],Barberos[id])))</f>
        <v/>
      </c>
      <c r="AA513" s="21" t="str" cm="1">
        <f t="array" ref="AA513">IF(ISERROR(INDEX(Jornadas[id],ROW()-5)),"",SUMIFS(Adelantos[importe],Adelantos[id_jornada],INDEX(Jornadas[id],ROW()-5),Adelantos[id_barbero],LOOKUP($X$4,Barberos[nombre],Barberos[id])))</f>
        <v/>
      </c>
      <c r="AB513" s="21" t="str" cm="1">
        <f t="array" ref="AB513">IF(ISERROR(INDEX(Jornadas[id],ROW()-5)),"",Y513+Z513-AA513)</f>
        <v/>
      </c>
      <c r="AC513" s="2" t="str" cm="1">
        <f t="array" ref="AC513">IF(ISERROR(INDEX(Jornadas[id],ROW()-5)),"",COUNTIFS(_Cortes!$C:$C,INDEX(Jornadas[id],ROW()-5),_Cortes!$B:$B,LOOKUP($AC$4,_Barberos!$B:$B,_Barberos!$A:$A)))</f>
        <v/>
      </c>
      <c r="AD513" s="21" t="str" cm="1">
        <f t="array" ref="AD513">IF(ISERROR(INDEX(Jornadas[id],ROW()-5)),"",INT(SUMIFS(Cortes[importe],Cortes[id_jornada],INDEX(Jornadas[id],ROW()-5),Cortes[id_barbero],LOOKUP($AC$4,Barberos[nombre],Barberos[id]))*(INDEX(Jornadas[comision_barberos],1)/100)))</f>
        <v/>
      </c>
      <c r="AE513" s="21" t="str" cm="1">
        <f t="array" ref="AE513">IF(ISERROR(INDEX(Jornadas[id],ROW()-5)),"",SUMIFS(Cortes[propina],Cortes[id_jornada],INDEX(Jornadas[id],ROW()-5),Cortes[id_barbero],LOOKUP($AC$4,Barberos[nombre],Barberos[id])))</f>
        <v/>
      </c>
      <c r="AF513" s="21" t="str" cm="1">
        <f t="array" ref="AF513">IF(ISERROR(INDEX(Jornadas[id],ROW()-5)),"",SUMIFS(Adelantos[importe],Adelantos[id_jornada],INDEX(Jornadas[id],ROW()-5),Adelantos[id_barbero],LOOKUP($AC$4,Barberos[nombre],Barberos[id])))</f>
        <v/>
      </c>
      <c r="AG513" s="21" t="str" cm="1">
        <f t="array" ref="AG513">IF(ISERROR(INDEX(Jornadas[id],ROW()-5)),"",AD513+AE513-AF513)</f>
        <v/>
      </c>
      <c r="AH513" s="2" t="str" cm="1">
        <f t="array" ref="AH513">IF(ISERROR(INDEX(Jornadas[id],ROW()-5)),"",COUNTIFS(_Cortes!$C:$C,INDEX(Jornadas[id],ROW()-5),_Cortes!$B:$B,LOOKUP($AH$4,_Barberos!$B:$B,_Barberos!$A:$A)))</f>
        <v/>
      </c>
      <c r="AI513" s="21" t="str" cm="1">
        <f t="array" ref="AI513">IF(ISERROR(INDEX(Jornadas[id],ROW()-5)),"",INT(SUMIFS(Cortes[importe],Cortes[id_jornada],INDEX(Jornadas[id],ROW()-5),Cortes[id_barbero],LOOKUP($AH$4,Barberos[nombre],Barberos[id]))*(INDEX(Jornadas[comision_barberos],1)/100)))</f>
        <v/>
      </c>
      <c r="AJ513" s="21" t="str" cm="1">
        <f t="array" ref="AJ513">IF(ISERROR(INDEX(Jornadas[id],ROW()-5)),"",SUMIFS(Cortes[propina],Cortes[id_jornada],INDEX(Jornadas[id],ROW()-5),Cortes[id_barbero],LOOKUP($AH$4,Barberos[nombre],Barberos[id])))</f>
        <v/>
      </c>
      <c r="AK513" s="21" t="str" cm="1">
        <f t="array" ref="AK513">IF(ISERROR(INDEX(Jornadas[id],ROW()-5)),"",SUMIFS(Adelantos[importe],Adelantos[id_jornada],INDEX(Jornadas[id],ROW()-5),Adelantos[id_barbero],LOOKUP($AH$4,Barberos[nombre],Barberos[id])))</f>
        <v/>
      </c>
      <c r="AL513" s="21" t="str" cm="1">
        <f t="array" ref="AL513">IF(ISERROR(INDEX(Jornadas[id],ROW()-5)),"",AI513+AJ513-AK513)</f>
        <v/>
      </c>
      <c r="AM513" s="2" t="str" cm="1">
        <f t="array" ref="AM513">IF(ISERROR(INDEX(Jornadas[id],ROW()-5)),"",COUNTIFS(_Cortes!$C:$C,INDEX(Jornadas[id],ROW()-5),_Cortes!$B:$B,LOOKUP($AM$4,_Barberos!$B:$B,_Barberos!$A:$A)))</f>
        <v/>
      </c>
      <c r="AN513" s="21" t="str" cm="1">
        <f t="array" ref="AN513">IF(ISERROR(INDEX(Jornadas[id],ROW()-5)),"",INT(SUMIFS(Cortes[importe],Cortes[id_jornada],INDEX(Jornadas[id],ROW()-5),Cortes[id_barbero],LOOKUP($AM$4,Barberos[nombre],Barberos[id]))*(INDEX(Jornadas[comision_barberos],1)/100)))</f>
        <v/>
      </c>
      <c r="AO513" s="21" t="str" cm="1">
        <f t="array" ref="AO513">IF(ISERROR(INDEX(Jornadas[id],ROW()-5)),"",SUMIFS(Cortes[propina],Cortes[id_jornada],INDEX(Jornadas[id],ROW()-5),Cortes[id_barbero],LOOKUP($AM$4,Barberos[nombre],Barberos[id])))</f>
        <v/>
      </c>
      <c r="AP513" s="21" t="str" cm="1">
        <f t="array" ref="AP513">IF(ISERROR(INDEX(Jornadas[id],ROW()-5)),"",SUMIFS(Adelantos[importe],Adelantos[id_jornada],INDEX(Jornadas[id],ROW()-5),Adelantos[id_barbero],LOOKUP($AM$4,Barberos[nombre],Barberos[id])))</f>
        <v/>
      </c>
      <c r="AQ513" s="21" t="str" cm="1">
        <f t="array" ref="AQ513">IF(ISERROR(INDEX(Jornadas[id],ROW()-5)),"",AN513+AO513-AP513)</f>
        <v/>
      </c>
      <c r="AR513" s="2" t="str" cm="1">
        <f t="array" ref="AR513">IF(ISERROR(INDEX(Jornadas[id],ROW()-5)),"",COUNTIFS(_Cortes!$C:$C,INDEX(Jornadas[id],ROW()-5),_Cortes!$B:$B,LOOKUP($AR$4,_Barberos!$B:$B,_Barberos!$A:$A)))</f>
        <v/>
      </c>
      <c r="AS513" s="21" t="str" cm="1">
        <f t="array" ref="AS513">IF(ISERROR(INDEX(Jornadas[id],ROW()-5)),"",INT(SUMIFS(Cortes[importe],Cortes[id_jornada],INDEX(Jornadas[id],ROW()-5),Cortes[id_barbero],LOOKUP($AR$4,Barberos[nombre],Barberos[id]))*(INDEX(Jornadas[comision_barberos],1)/100)))</f>
        <v/>
      </c>
      <c r="AT513" s="21" t="str" cm="1">
        <f t="array" ref="AT513">IF(ISERROR(INDEX(Jornadas[id],ROW()-5)),"",SUMIFS(Cortes[propina],Cortes[id_jornada],INDEX(Jornadas[id],ROW()-5),Cortes[id_barbero],LOOKUP($AR$4,Barberos[nombre],Barberos[id])))</f>
        <v/>
      </c>
      <c r="AU513" s="21" t="str" cm="1">
        <f t="array" ref="AU513">IF(ISERROR(INDEX(Jornadas[id],ROW()-5)),"",SUMIFS(Adelantos[importe],Adelantos[id_jornada],INDEX(Jornadas[id],ROW()-5),Adelantos[id_barbero],LOOKUP($AR$4,Barberos[nombre],Barberos[id])))</f>
        <v/>
      </c>
      <c r="AV513" s="21" t="str" cm="1">
        <f t="array" ref="AV513">IF(ISERROR(INDEX(Jornadas[id],ROW()-5)),"",AS513+AT513-AU513)</f>
        <v/>
      </c>
    </row>
    <row r="514" spans="1:48" ht="15" hidden="1" customHeight="1" x14ac:dyDescent="0.3">
      <c r="A514" s="53" t="str">
        <f t="shared" si="7"/>
        <v/>
      </c>
      <c r="B514" s="54"/>
      <c r="C514" s="38" t="str" cm="1">
        <f t="array" ref="C514">IF(ISERROR(INDEX(Jornadas[id],ROW()-5)),"",INDEX(Jornadas[fecha],ROW()-5))</f>
        <v/>
      </c>
      <c r="D514" s="1" t="str" cm="1">
        <f t="array" ref="D514">IF(ISERROR(INDEX(Jornadas[id],ROW()-5)),"",COUNTIFS(_Cortes!$C:$C,INDEX(Jornadas[id],ROW()-5),_Cortes!$B:$B,LOOKUP($D$4,_Barberos!$B:$B,_Barberos!$A:$A)))</f>
        <v/>
      </c>
      <c r="E514" s="20" t="str" cm="1">
        <f t="array" ref="E514">IF(ISERROR(INDEX(Jornadas[id],ROW()-5)),"",INT(SUMIFS(Cortes[importe],Cortes[id_jornada],INDEX(Jornadas[id],ROW()-5),Cortes[id_barbero],LOOKUP($D$4,Barberos[nombre],Barberos[id]))*(INDEX(Jornadas[comision_barberos],1)/100)))</f>
        <v/>
      </c>
      <c r="F514" s="20" t="str" cm="1">
        <f t="array" ref="F514">IF(ISERROR(INDEX(Jornadas[id],ROW()-5)),"",SUMIFS(Cortes[propina],Cortes[id_jornada],INDEX(Jornadas[id],ROW()-5),Cortes[id_barbero],LOOKUP($D$4,Barberos[nombre],Barberos[id])))</f>
        <v/>
      </c>
      <c r="G514" s="20" t="str" cm="1">
        <f t="array" ref="G514">IF(ISERROR(INDEX(Jornadas[id],ROW()-5)),"",SUMIFS(Adelantos[importe],Adelantos[id_jornada],INDEX(Jornadas[id],ROW()-5),Adelantos[id_barbero],LOOKUP($D$4,Barberos[nombre],Barberos[id])))</f>
        <v/>
      </c>
      <c r="H514" s="20" t="str" cm="1">
        <f t="array" ref="H514">IF(ISERROR(INDEX(Jornadas[id],ROW()-5)),"",E514+F514-G514)</f>
        <v/>
      </c>
      <c r="I514" s="1" t="str" cm="1">
        <f t="array" ref="I514">IF(ISERROR(INDEX(Jornadas[id],ROW()-5)),"",COUNTIFS(_Cortes!$C:$C,INDEX(Jornadas[id],ROW()-5),_Cortes!$B:$B,LOOKUP($I$4,_Barberos!$B:$B,_Barberos!$A:$A)))</f>
        <v/>
      </c>
      <c r="J514" s="20" t="str" cm="1">
        <f t="array" ref="J514">IF(ISERROR(INDEX(Jornadas[id],ROW()-5)),"",INT(SUMIFS(Cortes[importe],Cortes[id_jornada],INDEX(Jornadas[id],ROW()-5),Cortes[id_barbero],LOOKUP($I$4,Barberos[nombre],Barberos[id]))*(INDEX(Jornadas[comision_barberos],1)/100)))</f>
        <v/>
      </c>
      <c r="K514" s="20" t="str" cm="1">
        <f t="array" ref="K514">IF(ISERROR(INDEX(Jornadas[id],ROW()-5)),"",SUMIFS(Cortes[propina],Cortes[id_jornada],INDEX(Jornadas[id],ROW()-5),Cortes[id_barbero],LOOKUP($I$4,Barberos[nombre],Barberos[id])))</f>
        <v/>
      </c>
      <c r="L514" s="20" t="str" cm="1">
        <f t="array" ref="L514">IF(ISERROR(INDEX(Jornadas[id],ROW()-5)),"",SUMIFS(Adelantos[importe],Adelantos[id_jornada],INDEX(Jornadas[id],ROW()-5),Adelantos[id_barbero],LOOKUP($I$4,Barberos[nombre],Barberos[id])))</f>
        <v/>
      </c>
      <c r="M514" s="20" t="str" cm="1">
        <f t="array" ref="M514">IF(ISERROR(INDEX(Jornadas[id],ROW()-5)),"",J514+K514-L514)</f>
        <v/>
      </c>
      <c r="N514" s="1" t="str" cm="1">
        <f t="array" ref="N514">IF(ISERROR(INDEX(Jornadas[id],ROW()-5)),"",COUNTIFS(_Cortes!$C:$C,INDEX(Jornadas[id],ROW()-5),_Cortes!$B:$B,LOOKUP($N$4,_Barberos!$B:$B,_Barberos!$A:$A)))</f>
        <v/>
      </c>
      <c r="O514" s="20" t="str" cm="1">
        <f t="array" ref="O514">IF(ISERROR(INDEX(Jornadas[id],ROW()-5)),"",INT(SUMIFS(Cortes[importe],Cortes[id_jornada],INDEX(Jornadas[id],ROW()-5),Cortes[id_barbero],LOOKUP($N$4,Barberos[nombre],Barberos[id]))*(INDEX(Jornadas[comision_barberos],1)/100)))</f>
        <v/>
      </c>
      <c r="P514" s="20" t="str" cm="1">
        <f t="array" ref="P514">IF(ISERROR(INDEX(Jornadas[id],ROW()-5)),"",SUMIFS(Cortes[propina],Cortes[id_jornada],INDEX(Jornadas[id],ROW()-5),Cortes[id_barbero],LOOKUP($N$4,Barberos[nombre],Barberos[id])))</f>
        <v/>
      </c>
      <c r="Q514" s="20" t="str" cm="1">
        <f t="array" ref="Q514">IF(ISERROR(INDEX(Jornadas[id],ROW()-5)),"",SUMIFS(Adelantos[importe],Adelantos[id_jornada],INDEX(Jornadas[id],ROW()-5),Adelantos[id_barbero],LOOKUP($N$4,Barberos[nombre],Barberos[id])))</f>
        <v/>
      </c>
      <c r="R514" s="20" t="str" cm="1">
        <f t="array" ref="R514">IF(ISERROR(INDEX(Jornadas[id],ROW()-5)),"",O514+P514-Q514)</f>
        <v/>
      </c>
      <c r="S514" s="1" t="str" cm="1">
        <f t="array" ref="S514">IF(ISERROR(INDEX(Jornadas[id],ROW()-5)),"",COUNTIFS(_Cortes!$C:$C,INDEX(Jornadas[id],ROW()-5),_Cortes!$B:$B,LOOKUP($S$4,_Barberos!$B:$B,_Barberos!$A:$A)))</f>
        <v/>
      </c>
      <c r="T514" s="20" t="str" cm="1">
        <f t="array" ref="T514">IF(ISERROR(INDEX(Jornadas[id],ROW()-5)),"",INT(SUMIFS(Cortes[importe],Cortes[id_jornada],INDEX(Jornadas[id],ROW()-5),Cortes[id_barbero],LOOKUP($S$4,Barberos[nombre],Barberos[id]))*(INDEX(Jornadas[comision_barberos],1)/100)))</f>
        <v/>
      </c>
      <c r="U514" s="20" t="str" cm="1">
        <f t="array" ref="U514">IF(ISERROR(INDEX(Jornadas[id],ROW()-5)),"",SUMIFS(Cortes[propina],Cortes[id_jornada],INDEX(Jornadas[id],ROW()-5),Cortes[id_barbero],LOOKUP($S$4,Barberos[nombre],Barberos[id])))</f>
        <v/>
      </c>
      <c r="V514" s="20" t="str" cm="1">
        <f t="array" ref="V514">IF(ISERROR(INDEX(Jornadas[id],ROW()-5)),"",SUMIFS(Adelantos[importe],Adelantos[id_jornada],INDEX(Jornadas[id],ROW()-5),Adelantos[id_barbero],LOOKUP($S$4,Barberos[nombre],Barberos[id])))</f>
        <v/>
      </c>
      <c r="W514" s="20" t="str" cm="1">
        <f t="array" ref="W514">IF(ISERROR(INDEX(Jornadas[id],ROW()-5)),"",T514+U514-V514)</f>
        <v/>
      </c>
      <c r="X514" s="1" t="str" cm="1">
        <f t="array" ref="X514">IF(ISERROR(INDEX(Jornadas[id],ROW()-5)),"",COUNTIFS(_Cortes!$C:$C,INDEX(Jornadas[id],ROW()-5),_Cortes!$B:$B,LOOKUP($X$4,_Barberos!$B:$B,_Barberos!$A:$A)))</f>
        <v/>
      </c>
      <c r="Y514" s="20" t="str" cm="1">
        <f t="array" ref="Y514">IF(ISERROR(INDEX(Jornadas[id],ROW()-5)),"",INT(SUMIFS(Cortes[importe],Cortes[id_jornada],INDEX(Jornadas[id],ROW()-5),Cortes[id_barbero],LOOKUP($X$4,Barberos[nombre],Barberos[id]))*(INDEX(Jornadas[comision_barberos],1)/100)))</f>
        <v/>
      </c>
      <c r="Z514" s="20" t="str" cm="1">
        <f t="array" ref="Z514">IF(ISERROR(INDEX(Jornadas[id],ROW()-5)),"",SUMIFS(Cortes[propina],Cortes[id_jornada],INDEX(Jornadas[id],ROW()-5),Cortes[id_barbero],LOOKUP($X$4,Barberos[nombre],Barberos[id])))</f>
        <v/>
      </c>
      <c r="AA514" s="20" t="str" cm="1">
        <f t="array" ref="AA514">IF(ISERROR(INDEX(Jornadas[id],ROW()-5)),"",SUMIFS(Adelantos[importe],Adelantos[id_jornada],INDEX(Jornadas[id],ROW()-5),Adelantos[id_barbero],LOOKUP($X$4,Barberos[nombre],Barberos[id])))</f>
        <v/>
      </c>
      <c r="AB514" s="20" t="str" cm="1">
        <f t="array" ref="AB514">IF(ISERROR(INDEX(Jornadas[id],ROW()-5)),"",Y514+Z514-AA514)</f>
        <v/>
      </c>
      <c r="AC514" s="1" t="str" cm="1">
        <f t="array" ref="AC514">IF(ISERROR(INDEX(Jornadas[id],ROW()-5)),"",COUNTIFS(_Cortes!$C:$C,INDEX(Jornadas[id],ROW()-5),_Cortes!$B:$B,LOOKUP($AC$4,_Barberos!$B:$B,_Barberos!$A:$A)))</f>
        <v/>
      </c>
      <c r="AD514" s="20" t="str" cm="1">
        <f t="array" ref="AD514">IF(ISERROR(INDEX(Jornadas[id],ROW()-5)),"",INT(SUMIFS(Cortes[importe],Cortes[id_jornada],INDEX(Jornadas[id],ROW()-5),Cortes[id_barbero],LOOKUP($AC$4,Barberos[nombre],Barberos[id]))*(INDEX(Jornadas[comision_barberos],1)/100)))</f>
        <v/>
      </c>
      <c r="AE514" s="20" t="str" cm="1">
        <f t="array" ref="AE514">IF(ISERROR(INDEX(Jornadas[id],ROW()-5)),"",SUMIFS(Cortes[propina],Cortes[id_jornada],INDEX(Jornadas[id],ROW()-5),Cortes[id_barbero],LOOKUP($AC$4,Barberos[nombre],Barberos[id])))</f>
        <v/>
      </c>
      <c r="AF514" s="20" t="str" cm="1">
        <f t="array" ref="AF514">IF(ISERROR(INDEX(Jornadas[id],ROW()-5)),"",SUMIFS(Adelantos[importe],Adelantos[id_jornada],INDEX(Jornadas[id],ROW()-5),Adelantos[id_barbero],LOOKUP($AC$4,Barberos[nombre],Barberos[id])))</f>
        <v/>
      </c>
      <c r="AG514" s="20" t="str" cm="1">
        <f t="array" ref="AG514">IF(ISERROR(INDEX(Jornadas[id],ROW()-5)),"",AD514+AE514-AF514)</f>
        <v/>
      </c>
      <c r="AH514" s="1" t="str" cm="1">
        <f t="array" ref="AH514">IF(ISERROR(INDEX(Jornadas[id],ROW()-5)),"",COUNTIFS(_Cortes!$C:$C,INDEX(Jornadas[id],ROW()-5),_Cortes!$B:$B,LOOKUP($AH$4,_Barberos!$B:$B,_Barberos!$A:$A)))</f>
        <v/>
      </c>
      <c r="AI514" s="20" t="str" cm="1">
        <f t="array" ref="AI514">IF(ISERROR(INDEX(Jornadas[id],ROW()-5)),"",INT(SUMIFS(Cortes[importe],Cortes[id_jornada],INDEX(Jornadas[id],ROW()-5),Cortes[id_barbero],LOOKUP($AH$4,Barberos[nombre],Barberos[id]))*(INDEX(Jornadas[comision_barberos],1)/100)))</f>
        <v/>
      </c>
      <c r="AJ514" s="20" t="str" cm="1">
        <f t="array" ref="AJ514">IF(ISERROR(INDEX(Jornadas[id],ROW()-5)),"",SUMIFS(Cortes[propina],Cortes[id_jornada],INDEX(Jornadas[id],ROW()-5),Cortes[id_barbero],LOOKUP($AH$4,Barberos[nombre],Barberos[id])))</f>
        <v/>
      </c>
      <c r="AK514" s="20" t="str" cm="1">
        <f t="array" ref="AK514">IF(ISERROR(INDEX(Jornadas[id],ROW()-5)),"",SUMIFS(Adelantos[importe],Adelantos[id_jornada],INDEX(Jornadas[id],ROW()-5),Adelantos[id_barbero],LOOKUP($AH$4,Barberos[nombre],Barberos[id])))</f>
        <v/>
      </c>
      <c r="AL514" s="20" t="str" cm="1">
        <f t="array" ref="AL514">IF(ISERROR(INDEX(Jornadas[id],ROW()-5)),"",AI514+AJ514-AK514)</f>
        <v/>
      </c>
      <c r="AM514" s="1" t="str" cm="1">
        <f t="array" ref="AM514">IF(ISERROR(INDEX(Jornadas[id],ROW()-5)),"",COUNTIFS(_Cortes!$C:$C,INDEX(Jornadas[id],ROW()-5),_Cortes!$B:$B,LOOKUP($AM$4,_Barberos!$B:$B,_Barberos!$A:$A)))</f>
        <v/>
      </c>
      <c r="AN514" s="20" t="str" cm="1">
        <f t="array" ref="AN514">IF(ISERROR(INDEX(Jornadas[id],ROW()-5)),"",INT(SUMIFS(Cortes[importe],Cortes[id_jornada],INDEX(Jornadas[id],ROW()-5),Cortes[id_barbero],LOOKUP($AM$4,Barberos[nombre],Barberos[id]))*(INDEX(Jornadas[comision_barberos],1)/100)))</f>
        <v/>
      </c>
      <c r="AO514" s="20" t="str" cm="1">
        <f t="array" ref="AO514">IF(ISERROR(INDEX(Jornadas[id],ROW()-5)),"",SUMIFS(Cortes[propina],Cortes[id_jornada],INDEX(Jornadas[id],ROW()-5),Cortes[id_barbero],LOOKUP($AM$4,Barberos[nombre],Barberos[id])))</f>
        <v/>
      </c>
      <c r="AP514" s="20" t="str" cm="1">
        <f t="array" ref="AP514">IF(ISERROR(INDEX(Jornadas[id],ROW()-5)),"",SUMIFS(Adelantos[importe],Adelantos[id_jornada],INDEX(Jornadas[id],ROW()-5),Adelantos[id_barbero],LOOKUP($AM$4,Barberos[nombre],Barberos[id])))</f>
        <v/>
      </c>
      <c r="AQ514" s="20" t="str" cm="1">
        <f t="array" ref="AQ514">IF(ISERROR(INDEX(Jornadas[id],ROW()-5)),"",AN514+AO514-AP514)</f>
        <v/>
      </c>
      <c r="AR514" s="1" t="str" cm="1">
        <f t="array" ref="AR514">IF(ISERROR(INDEX(Jornadas[id],ROW()-5)),"",COUNTIFS(_Cortes!$C:$C,INDEX(Jornadas[id],ROW()-5),_Cortes!$B:$B,LOOKUP($AR$4,_Barberos!$B:$B,_Barberos!$A:$A)))</f>
        <v/>
      </c>
      <c r="AS514" s="20" t="str" cm="1">
        <f t="array" ref="AS514">IF(ISERROR(INDEX(Jornadas[id],ROW()-5)),"",INT(SUMIFS(Cortes[importe],Cortes[id_jornada],INDEX(Jornadas[id],ROW()-5),Cortes[id_barbero],LOOKUP($AR$4,Barberos[nombre],Barberos[id]))*(INDEX(Jornadas[comision_barberos],1)/100)))</f>
        <v/>
      </c>
      <c r="AT514" s="20" t="str" cm="1">
        <f t="array" ref="AT514">IF(ISERROR(INDEX(Jornadas[id],ROW()-5)),"",SUMIFS(Cortes[propina],Cortes[id_jornada],INDEX(Jornadas[id],ROW()-5),Cortes[id_barbero],LOOKUP($AR$4,Barberos[nombre],Barberos[id])))</f>
        <v/>
      </c>
      <c r="AU514" s="20" t="str" cm="1">
        <f t="array" ref="AU514">IF(ISERROR(INDEX(Jornadas[id],ROW()-5)),"",SUMIFS(Adelantos[importe],Adelantos[id_jornada],INDEX(Jornadas[id],ROW()-5),Adelantos[id_barbero],LOOKUP($AR$4,Barberos[nombre],Barberos[id])))</f>
        <v/>
      </c>
      <c r="AV514" s="20" t="str" cm="1">
        <f t="array" ref="AV514">IF(ISERROR(INDEX(Jornadas[id],ROW()-5)),"",AS514+AT514-AU514)</f>
        <v/>
      </c>
    </row>
    <row r="515" spans="1:48" ht="15" hidden="1" customHeight="1" x14ac:dyDescent="0.3">
      <c r="A515" s="51" t="str">
        <f t="shared" si="7"/>
        <v/>
      </c>
      <c r="B515" s="52"/>
      <c r="C515" s="36" t="str" cm="1">
        <f t="array" ref="C515">IF(ISERROR(INDEX(Jornadas[id],ROW()-5)),"",INDEX(Jornadas[fecha],ROW()-5))</f>
        <v/>
      </c>
      <c r="D515" s="2" t="str" cm="1">
        <f t="array" ref="D515">IF(ISERROR(INDEX(Jornadas[id],ROW()-5)),"",COUNTIFS(_Cortes!$C:$C,INDEX(Jornadas[id],ROW()-5),_Cortes!$B:$B,LOOKUP($D$4,_Barberos!$B:$B,_Barberos!$A:$A)))</f>
        <v/>
      </c>
      <c r="E515" s="21" t="str" cm="1">
        <f t="array" ref="E515">IF(ISERROR(INDEX(Jornadas[id],ROW()-5)),"",INT(SUMIFS(Cortes[importe],Cortes[id_jornada],INDEX(Jornadas[id],ROW()-5),Cortes[id_barbero],LOOKUP($D$4,Barberos[nombre],Barberos[id]))*(INDEX(Jornadas[comision_barberos],1)/100)))</f>
        <v/>
      </c>
      <c r="F515" s="21" t="str" cm="1">
        <f t="array" ref="F515">IF(ISERROR(INDEX(Jornadas[id],ROW()-5)),"",SUMIFS(Cortes[propina],Cortes[id_jornada],INDEX(Jornadas[id],ROW()-5),Cortes[id_barbero],LOOKUP($D$4,Barberos[nombre],Barberos[id])))</f>
        <v/>
      </c>
      <c r="G515" s="21" t="str" cm="1">
        <f t="array" ref="G515">IF(ISERROR(INDEX(Jornadas[id],ROW()-5)),"",SUMIFS(Adelantos[importe],Adelantos[id_jornada],INDEX(Jornadas[id],ROW()-5),Adelantos[id_barbero],LOOKUP($D$4,Barberos[nombre],Barberos[id])))</f>
        <v/>
      </c>
      <c r="H515" s="21" t="str" cm="1">
        <f t="array" ref="H515">IF(ISERROR(INDEX(Jornadas[id],ROW()-5)),"",E515+F515-G515)</f>
        <v/>
      </c>
      <c r="I515" s="2" t="str" cm="1">
        <f t="array" ref="I515">IF(ISERROR(INDEX(Jornadas[id],ROW()-5)),"",COUNTIFS(_Cortes!$C:$C,INDEX(Jornadas[id],ROW()-5),_Cortes!$B:$B,LOOKUP($I$4,_Barberos!$B:$B,_Barberos!$A:$A)))</f>
        <v/>
      </c>
      <c r="J515" s="21" t="str" cm="1">
        <f t="array" ref="J515">IF(ISERROR(INDEX(Jornadas[id],ROW()-5)),"",INT(SUMIFS(Cortes[importe],Cortes[id_jornada],INDEX(Jornadas[id],ROW()-5),Cortes[id_barbero],LOOKUP($I$4,Barberos[nombre],Barberos[id]))*(INDEX(Jornadas[comision_barberos],1)/100)))</f>
        <v/>
      </c>
      <c r="K515" s="21" t="str" cm="1">
        <f t="array" ref="K515">IF(ISERROR(INDEX(Jornadas[id],ROW()-5)),"",SUMIFS(Cortes[propina],Cortes[id_jornada],INDEX(Jornadas[id],ROW()-5),Cortes[id_barbero],LOOKUP($I$4,Barberos[nombre],Barberos[id])))</f>
        <v/>
      </c>
      <c r="L515" s="21" t="str" cm="1">
        <f t="array" ref="L515">IF(ISERROR(INDEX(Jornadas[id],ROW()-5)),"",SUMIFS(Adelantos[importe],Adelantos[id_jornada],INDEX(Jornadas[id],ROW()-5),Adelantos[id_barbero],LOOKUP($I$4,Barberos[nombre],Barberos[id])))</f>
        <v/>
      </c>
      <c r="M515" s="21" t="str" cm="1">
        <f t="array" ref="M515">IF(ISERROR(INDEX(Jornadas[id],ROW()-5)),"",J515+K515-L515)</f>
        <v/>
      </c>
      <c r="N515" s="2" t="str" cm="1">
        <f t="array" ref="N515">IF(ISERROR(INDEX(Jornadas[id],ROW()-5)),"",COUNTIFS(_Cortes!$C:$C,INDEX(Jornadas[id],ROW()-5),_Cortes!$B:$B,LOOKUP($N$4,_Barberos!$B:$B,_Barberos!$A:$A)))</f>
        <v/>
      </c>
      <c r="O515" s="21" t="str" cm="1">
        <f t="array" ref="O515">IF(ISERROR(INDEX(Jornadas[id],ROW()-5)),"",INT(SUMIFS(Cortes[importe],Cortes[id_jornada],INDEX(Jornadas[id],ROW()-5),Cortes[id_barbero],LOOKUP($N$4,Barberos[nombre],Barberos[id]))*(INDEX(Jornadas[comision_barberos],1)/100)))</f>
        <v/>
      </c>
      <c r="P515" s="21" t="str" cm="1">
        <f t="array" ref="P515">IF(ISERROR(INDEX(Jornadas[id],ROW()-5)),"",SUMIFS(Cortes[propina],Cortes[id_jornada],INDEX(Jornadas[id],ROW()-5),Cortes[id_barbero],LOOKUP($N$4,Barberos[nombre],Barberos[id])))</f>
        <v/>
      </c>
      <c r="Q515" s="21" t="str" cm="1">
        <f t="array" ref="Q515">IF(ISERROR(INDEX(Jornadas[id],ROW()-5)),"",SUMIFS(Adelantos[importe],Adelantos[id_jornada],INDEX(Jornadas[id],ROW()-5),Adelantos[id_barbero],LOOKUP($N$4,Barberos[nombre],Barberos[id])))</f>
        <v/>
      </c>
      <c r="R515" s="21" t="str" cm="1">
        <f t="array" ref="R515">IF(ISERROR(INDEX(Jornadas[id],ROW()-5)),"",O515+P515-Q515)</f>
        <v/>
      </c>
      <c r="S515" s="2" t="str" cm="1">
        <f t="array" ref="S515">IF(ISERROR(INDEX(Jornadas[id],ROW()-5)),"",COUNTIFS(_Cortes!$C:$C,INDEX(Jornadas[id],ROW()-5),_Cortes!$B:$B,LOOKUP($S$4,_Barberos!$B:$B,_Barberos!$A:$A)))</f>
        <v/>
      </c>
      <c r="T515" s="21" t="str" cm="1">
        <f t="array" ref="T515">IF(ISERROR(INDEX(Jornadas[id],ROW()-5)),"",INT(SUMIFS(Cortes[importe],Cortes[id_jornada],INDEX(Jornadas[id],ROW()-5),Cortes[id_barbero],LOOKUP($S$4,Barberos[nombre],Barberos[id]))*(INDEX(Jornadas[comision_barberos],1)/100)))</f>
        <v/>
      </c>
      <c r="U515" s="21" t="str" cm="1">
        <f t="array" ref="U515">IF(ISERROR(INDEX(Jornadas[id],ROW()-5)),"",SUMIFS(Cortes[propina],Cortes[id_jornada],INDEX(Jornadas[id],ROW()-5),Cortes[id_barbero],LOOKUP($S$4,Barberos[nombre],Barberos[id])))</f>
        <v/>
      </c>
      <c r="V515" s="21" t="str" cm="1">
        <f t="array" ref="V515">IF(ISERROR(INDEX(Jornadas[id],ROW()-5)),"",SUMIFS(Adelantos[importe],Adelantos[id_jornada],INDEX(Jornadas[id],ROW()-5),Adelantos[id_barbero],LOOKUP($S$4,Barberos[nombre],Barberos[id])))</f>
        <v/>
      </c>
      <c r="W515" s="21" t="str" cm="1">
        <f t="array" ref="W515">IF(ISERROR(INDEX(Jornadas[id],ROW()-5)),"",T515+U515-V515)</f>
        <v/>
      </c>
      <c r="X515" s="2" t="str" cm="1">
        <f t="array" ref="X515">IF(ISERROR(INDEX(Jornadas[id],ROW()-5)),"",COUNTIFS(_Cortes!$C:$C,INDEX(Jornadas[id],ROW()-5),_Cortes!$B:$B,LOOKUP($X$4,_Barberos!$B:$B,_Barberos!$A:$A)))</f>
        <v/>
      </c>
      <c r="Y515" s="21" t="str" cm="1">
        <f t="array" ref="Y515">IF(ISERROR(INDEX(Jornadas[id],ROW()-5)),"",INT(SUMIFS(Cortes[importe],Cortes[id_jornada],INDEX(Jornadas[id],ROW()-5),Cortes[id_barbero],LOOKUP($X$4,Barberos[nombre],Barberos[id]))*(INDEX(Jornadas[comision_barberos],1)/100)))</f>
        <v/>
      </c>
      <c r="Z515" s="21" t="str" cm="1">
        <f t="array" ref="Z515">IF(ISERROR(INDEX(Jornadas[id],ROW()-5)),"",SUMIFS(Cortes[propina],Cortes[id_jornada],INDEX(Jornadas[id],ROW()-5),Cortes[id_barbero],LOOKUP($X$4,Barberos[nombre],Barberos[id])))</f>
        <v/>
      </c>
      <c r="AA515" s="21" t="str" cm="1">
        <f t="array" ref="AA515">IF(ISERROR(INDEX(Jornadas[id],ROW()-5)),"",SUMIFS(Adelantos[importe],Adelantos[id_jornada],INDEX(Jornadas[id],ROW()-5),Adelantos[id_barbero],LOOKUP($X$4,Barberos[nombre],Barberos[id])))</f>
        <v/>
      </c>
      <c r="AB515" s="21" t="str" cm="1">
        <f t="array" ref="AB515">IF(ISERROR(INDEX(Jornadas[id],ROW()-5)),"",Y515+Z515-AA515)</f>
        <v/>
      </c>
      <c r="AC515" s="2" t="str" cm="1">
        <f t="array" ref="AC515">IF(ISERROR(INDEX(Jornadas[id],ROW()-5)),"",COUNTIFS(_Cortes!$C:$C,INDEX(Jornadas[id],ROW()-5),_Cortes!$B:$B,LOOKUP($AC$4,_Barberos!$B:$B,_Barberos!$A:$A)))</f>
        <v/>
      </c>
      <c r="AD515" s="21" t="str" cm="1">
        <f t="array" ref="AD515">IF(ISERROR(INDEX(Jornadas[id],ROW()-5)),"",INT(SUMIFS(Cortes[importe],Cortes[id_jornada],INDEX(Jornadas[id],ROW()-5),Cortes[id_barbero],LOOKUP($AC$4,Barberos[nombre],Barberos[id]))*(INDEX(Jornadas[comision_barberos],1)/100)))</f>
        <v/>
      </c>
      <c r="AE515" s="21" t="str" cm="1">
        <f t="array" ref="AE515">IF(ISERROR(INDEX(Jornadas[id],ROW()-5)),"",SUMIFS(Cortes[propina],Cortes[id_jornada],INDEX(Jornadas[id],ROW()-5),Cortes[id_barbero],LOOKUP($AC$4,Barberos[nombre],Barberos[id])))</f>
        <v/>
      </c>
      <c r="AF515" s="21" t="str" cm="1">
        <f t="array" ref="AF515">IF(ISERROR(INDEX(Jornadas[id],ROW()-5)),"",SUMIFS(Adelantos[importe],Adelantos[id_jornada],INDEX(Jornadas[id],ROW()-5),Adelantos[id_barbero],LOOKUP($AC$4,Barberos[nombre],Barberos[id])))</f>
        <v/>
      </c>
      <c r="AG515" s="21" t="str" cm="1">
        <f t="array" ref="AG515">IF(ISERROR(INDEX(Jornadas[id],ROW()-5)),"",AD515+AE515-AF515)</f>
        <v/>
      </c>
      <c r="AH515" s="2" t="str" cm="1">
        <f t="array" ref="AH515">IF(ISERROR(INDEX(Jornadas[id],ROW()-5)),"",COUNTIFS(_Cortes!$C:$C,INDEX(Jornadas[id],ROW()-5),_Cortes!$B:$B,LOOKUP($AH$4,_Barberos!$B:$B,_Barberos!$A:$A)))</f>
        <v/>
      </c>
      <c r="AI515" s="21" t="str" cm="1">
        <f t="array" ref="AI515">IF(ISERROR(INDEX(Jornadas[id],ROW()-5)),"",INT(SUMIFS(Cortes[importe],Cortes[id_jornada],INDEX(Jornadas[id],ROW()-5),Cortes[id_barbero],LOOKUP($AH$4,Barberos[nombre],Barberos[id]))*(INDEX(Jornadas[comision_barberos],1)/100)))</f>
        <v/>
      </c>
      <c r="AJ515" s="21" t="str" cm="1">
        <f t="array" ref="AJ515">IF(ISERROR(INDEX(Jornadas[id],ROW()-5)),"",SUMIFS(Cortes[propina],Cortes[id_jornada],INDEX(Jornadas[id],ROW()-5),Cortes[id_barbero],LOOKUP($AH$4,Barberos[nombre],Barberos[id])))</f>
        <v/>
      </c>
      <c r="AK515" s="21" t="str" cm="1">
        <f t="array" ref="AK515">IF(ISERROR(INDEX(Jornadas[id],ROW()-5)),"",SUMIFS(Adelantos[importe],Adelantos[id_jornada],INDEX(Jornadas[id],ROW()-5),Adelantos[id_barbero],LOOKUP($AH$4,Barberos[nombre],Barberos[id])))</f>
        <v/>
      </c>
      <c r="AL515" s="21" t="str" cm="1">
        <f t="array" ref="AL515">IF(ISERROR(INDEX(Jornadas[id],ROW()-5)),"",AI515+AJ515-AK515)</f>
        <v/>
      </c>
      <c r="AM515" s="2" t="str" cm="1">
        <f t="array" ref="AM515">IF(ISERROR(INDEX(Jornadas[id],ROW()-5)),"",COUNTIFS(_Cortes!$C:$C,INDEX(Jornadas[id],ROW()-5),_Cortes!$B:$B,LOOKUP($AM$4,_Barberos!$B:$B,_Barberos!$A:$A)))</f>
        <v/>
      </c>
      <c r="AN515" s="21" t="str" cm="1">
        <f t="array" ref="AN515">IF(ISERROR(INDEX(Jornadas[id],ROW()-5)),"",INT(SUMIFS(Cortes[importe],Cortes[id_jornada],INDEX(Jornadas[id],ROW()-5),Cortes[id_barbero],LOOKUP($AM$4,Barberos[nombre],Barberos[id]))*(INDEX(Jornadas[comision_barberos],1)/100)))</f>
        <v/>
      </c>
      <c r="AO515" s="21" t="str" cm="1">
        <f t="array" ref="AO515">IF(ISERROR(INDEX(Jornadas[id],ROW()-5)),"",SUMIFS(Cortes[propina],Cortes[id_jornada],INDEX(Jornadas[id],ROW()-5),Cortes[id_barbero],LOOKUP($AM$4,Barberos[nombre],Barberos[id])))</f>
        <v/>
      </c>
      <c r="AP515" s="21" t="str" cm="1">
        <f t="array" ref="AP515">IF(ISERROR(INDEX(Jornadas[id],ROW()-5)),"",SUMIFS(Adelantos[importe],Adelantos[id_jornada],INDEX(Jornadas[id],ROW()-5),Adelantos[id_barbero],LOOKUP($AM$4,Barberos[nombre],Barberos[id])))</f>
        <v/>
      </c>
      <c r="AQ515" s="21" t="str" cm="1">
        <f t="array" ref="AQ515">IF(ISERROR(INDEX(Jornadas[id],ROW()-5)),"",AN515+AO515-AP515)</f>
        <v/>
      </c>
      <c r="AR515" s="2" t="str" cm="1">
        <f t="array" ref="AR515">IF(ISERROR(INDEX(Jornadas[id],ROW()-5)),"",COUNTIFS(_Cortes!$C:$C,INDEX(Jornadas[id],ROW()-5),_Cortes!$B:$B,LOOKUP($AR$4,_Barberos!$B:$B,_Barberos!$A:$A)))</f>
        <v/>
      </c>
      <c r="AS515" s="21" t="str" cm="1">
        <f t="array" ref="AS515">IF(ISERROR(INDEX(Jornadas[id],ROW()-5)),"",INT(SUMIFS(Cortes[importe],Cortes[id_jornada],INDEX(Jornadas[id],ROW()-5),Cortes[id_barbero],LOOKUP($AR$4,Barberos[nombre],Barberos[id]))*(INDEX(Jornadas[comision_barberos],1)/100)))</f>
        <v/>
      </c>
      <c r="AT515" s="21" t="str" cm="1">
        <f t="array" ref="AT515">IF(ISERROR(INDEX(Jornadas[id],ROW()-5)),"",SUMIFS(Cortes[propina],Cortes[id_jornada],INDEX(Jornadas[id],ROW()-5),Cortes[id_barbero],LOOKUP($AR$4,Barberos[nombre],Barberos[id])))</f>
        <v/>
      </c>
      <c r="AU515" s="21" t="str" cm="1">
        <f t="array" ref="AU515">IF(ISERROR(INDEX(Jornadas[id],ROW()-5)),"",SUMIFS(Adelantos[importe],Adelantos[id_jornada],INDEX(Jornadas[id],ROW()-5),Adelantos[id_barbero],LOOKUP($AR$4,Barberos[nombre],Barberos[id])))</f>
        <v/>
      </c>
      <c r="AV515" s="21" t="str" cm="1">
        <f t="array" ref="AV515">IF(ISERROR(INDEX(Jornadas[id],ROW()-5)),"",AS515+AT515-AU515)</f>
        <v/>
      </c>
    </row>
    <row r="516" spans="1:48" ht="15" hidden="1" customHeight="1" x14ac:dyDescent="0.3">
      <c r="A516" s="53" t="str">
        <f t="shared" si="7"/>
        <v/>
      </c>
      <c r="B516" s="54"/>
      <c r="C516" s="38" t="str" cm="1">
        <f t="array" ref="C516">IF(ISERROR(INDEX(Jornadas[id],ROW()-5)),"",INDEX(Jornadas[fecha],ROW()-5))</f>
        <v/>
      </c>
      <c r="D516" s="1" t="str" cm="1">
        <f t="array" ref="D516">IF(ISERROR(INDEX(Jornadas[id],ROW()-5)),"",COUNTIFS(_Cortes!$C:$C,INDEX(Jornadas[id],ROW()-5),_Cortes!$B:$B,LOOKUP($D$4,_Barberos!$B:$B,_Barberos!$A:$A)))</f>
        <v/>
      </c>
      <c r="E516" s="20" t="str" cm="1">
        <f t="array" ref="E516">IF(ISERROR(INDEX(Jornadas[id],ROW()-5)),"",INT(SUMIFS(Cortes[importe],Cortes[id_jornada],INDEX(Jornadas[id],ROW()-5),Cortes[id_barbero],LOOKUP($D$4,Barberos[nombre],Barberos[id]))*(INDEX(Jornadas[comision_barberos],1)/100)))</f>
        <v/>
      </c>
      <c r="F516" s="20" t="str" cm="1">
        <f t="array" ref="F516">IF(ISERROR(INDEX(Jornadas[id],ROW()-5)),"",SUMIFS(Cortes[propina],Cortes[id_jornada],INDEX(Jornadas[id],ROW()-5),Cortes[id_barbero],LOOKUP($D$4,Barberos[nombre],Barberos[id])))</f>
        <v/>
      </c>
      <c r="G516" s="20" t="str" cm="1">
        <f t="array" ref="G516">IF(ISERROR(INDEX(Jornadas[id],ROW()-5)),"",SUMIFS(Adelantos[importe],Adelantos[id_jornada],INDEX(Jornadas[id],ROW()-5),Adelantos[id_barbero],LOOKUP($D$4,Barberos[nombre],Barberos[id])))</f>
        <v/>
      </c>
      <c r="H516" s="20" t="str" cm="1">
        <f t="array" ref="H516">IF(ISERROR(INDEX(Jornadas[id],ROW()-5)),"",E516+F516-G516)</f>
        <v/>
      </c>
      <c r="I516" s="1" t="str" cm="1">
        <f t="array" ref="I516">IF(ISERROR(INDEX(Jornadas[id],ROW()-5)),"",COUNTIFS(_Cortes!$C:$C,INDEX(Jornadas[id],ROW()-5),_Cortes!$B:$B,LOOKUP($I$4,_Barberos!$B:$B,_Barberos!$A:$A)))</f>
        <v/>
      </c>
      <c r="J516" s="20" t="str" cm="1">
        <f t="array" ref="J516">IF(ISERROR(INDEX(Jornadas[id],ROW()-5)),"",INT(SUMIFS(Cortes[importe],Cortes[id_jornada],INDEX(Jornadas[id],ROW()-5),Cortes[id_barbero],LOOKUP($I$4,Barberos[nombre],Barberos[id]))*(INDEX(Jornadas[comision_barberos],1)/100)))</f>
        <v/>
      </c>
      <c r="K516" s="20" t="str" cm="1">
        <f t="array" ref="K516">IF(ISERROR(INDEX(Jornadas[id],ROW()-5)),"",SUMIFS(Cortes[propina],Cortes[id_jornada],INDEX(Jornadas[id],ROW()-5),Cortes[id_barbero],LOOKUP($I$4,Barberos[nombre],Barberos[id])))</f>
        <v/>
      </c>
      <c r="L516" s="20" t="str" cm="1">
        <f t="array" ref="L516">IF(ISERROR(INDEX(Jornadas[id],ROW()-5)),"",SUMIFS(Adelantos[importe],Adelantos[id_jornada],INDEX(Jornadas[id],ROW()-5),Adelantos[id_barbero],LOOKUP($I$4,Barberos[nombre],Barberos[id])))</f>
        <v/>
      </c>
      <c r="M516" s="20" t="str" cm="1">
        <f t="array" ref="M516">IF(ISERROR(INDEX(Jornadas[id],ROW()-5)),"",J516+K516-L516)</f>
        <v/>
      </c>
      <c r="N516" s="1" t="str" cm="1">
        <f t="array" ref="N516">IF(ISERROR(INDEX(Jornadas[id],ROW()-5)),"",COUNTIFS(_Cortes!$C:$C,INDEX(Jornadas[id],ROW()-5),_Cortes!$B:$B,LOOKUP($N$4,_Barberos!$B:$B,_Barberos!$A:$A)))</f>
        <v/>
      </c>
      <c r="O516" s="20" t="str" cm="1">
        <f t="array" ref="O516">IF(ISERROR(INDEX(Jornadas[id],ROW()-5)),"",INT(SUMIFS(Cortes[importe],Cortes[id_jornada],INDEX(Jornadas[id],ROW()-5),Cortes[id_barbero],LOOKUP($N$4,Barberos[nombre],Barberos[id]))*(INDEX(Jornadas[comision_barberos],1)/100)))</f>
        <v/>
      </c>
      <c r="P516" s="20" t="str" cm="1">
        <f t="array" ref="P516">IF(ISERROR(INDEX(Jornadas[id],ROW()-5)),"",SUMIFS(Cortes[propina],Cortes[id_jornada],INDEX(Jornadas[id],ROW()-5),Cortes[id_barbero],LOOKUP($N$4,Barberos[nombre],Barberos[id])))</f>
        <v/>
      </c>
      <c r="Q516" s="20" t="str" cm="1">
        <f t="array" ref="Q516">IF(ISERROR(INDEX(Jornadas[id],ROW()-5)),"",SUMIFS(Adelantos[importe],Adelantos[id_jornada],INDEX(Jornadas[id],ROW()-5),Adelantos[id_barbero],LOOKUP($N$4,Barberos[nombre],Barberos[id])))</f>
        <v/>
      </c>
      <c r="R516" s="20" t="str" cm="1">
        <f t="array" ref="R516">IF(ISERROR(INDEX(Jornadas[id],ROW()-5)),"",O516+P516-Q516)</f>
        <v/>
      </c>
      <c r="S516" s="1" t="str" cm="1">
        <f t="array" ref="S516">IF(ISERROR(INDEX(Jornadas[id],ROW()-5)),"",COUNTIFS(_Cortes!$C:$C,INDEX(Jornadas[id],ROW()-5),_Cortes!$B:$B,LOOKUP($S$4,_Barberos!$B:$B,_Barberos!$A:$A)))</f>
        <v/>
      </c>
      <c r="T516" s="20" t="str" cm="1">
        <f t="array" ref="T516">IF(ISERROR(INDEX(Jornadas[id],ROW()-5)),"",INT(SUMIFS(Cortes[importe],Cortes[id_jornada],INDEX(Jornadas[id],ROW()-5),Cortes[id_barbero],LOOKUP($S$4,Barberos[nombre],Barberos[id]))*(INDEX(Jornadas[comision_barberos],1)/100)))</f>
        <v/>
      </c>
      <c r="U516" s="20" t="str" cm="1">
        <f t="array" ref="U516">IF(ISERROR(INDEX(Jornadas[id],ROW()-5)),"",SUMIFS(Cortes[propina],Cortes[id_jornada],INDEX(Jornadas[id],ROW()-5),Cortes[id_barbero],LOOKUP($S$4,Barberos[nombre],Barberos[id])))</f>
        <v/>
      </c>
      <c r="V516" s="20" t="str" cm="1">
        <f t="array" ref="V516">IF(ISERROR(INDEX(Jornadas[id],ROW()-5)),"",SUMIFS(Adelantos[importe],Adelantos[id_jornada],INDEX(Jornadas[id],ROW()-5),Adelantos[id_barbero],LOOKUP($S$4,Barberos[nombre],Barberos[id])))</f>
        <v/>
      </c>
      <c r="W516" s="20" t="str" cm="1">
        <f t="array" ref="W516">IF(ISERROR(INDEX(Jornadas[id],ROW()-5)),"",T516+U516-V516)</f>
        <v/>
      </c>
      <c r="X516" s="1" t="str" cm="1">
        <f t="array" ref="X516">IF(ISERROR(INDEX(Jornadas[id],ROW()-5)),"",COUNTIFS(_Cortes!$C:$C,INDEX(Jornadas[id],ROW()-5),_Cortes!$B:$B,LOOKUP($X$4,_Barberos!$B:$B,_Barberos!$A:$A)))</f>
        <v/>
      </c>
      <c r="Y516" s="20" t="str" cm="1">
        <f t="array" ref="Y516">IF(ISERROR(INDEX(Jornadas[id],ROW()-5)),"",INT(SUMIFS(Cortes[importe],Cortes[id_jornada],INDEX(Jornadas[id],ROW()-5),Cortes[id_barbero],LOOKUP($X$4,Barberos[nombre],Barberos[id]))*(INDEX(Jornadas[comision_barberos],1)/100)))</f>
        <v/>
      </c>
      <c r="Z516" s="20" t="str" cm="1">
        <f t="array" ref="Z516">IF(ISERROR(INDEX(Jornadas[id],ROW()-5)),"",SUMIFS(Cortes[propina],Cortes[id_jornada],INDEX(Jornadas[id],ROW()-5),Cortes[id_barbero],LOOKUP($X$4,Barberos[nombre],Barberos[id])))</f>
        <v/>
      </c>
      <c r="AA516" s="20" t="str" cm="1">
        <f t="array" ref="AA516">IF(ISERROR(INDEX(Jornadas[id],ROW()-5)),"",SUMIFS(Adelantos[importe],Adelantos[id_jornada],INDEX(Jornadas[id],ROW()-5),Adelantos[id_barbero],LOOKUP($X$4,Barberos[nombre],Barberos[id])))</f>
        <v/>
      </c>
      <c r="AB516" s="20" t="str" cm="1">
        <f t="array" ref="AB516">IF(ISERROR(INDEX(Jornadas[id],ROW()-5)),"",Y516+Z516-AA516)</f>
        <v/>
      </c>
      <c r="AC516" s="1" t="str" cm="1">
        <f t="array" ref="AC516">IF(ISERROR(INDEX(Jornadas[id],ROW()-5)),"",COUNTIFS(_Cortes!$C:$C,INDEX(Jornadas[id],ROW()-5),_Cortes!$B:$B,LOOKUP($AC$4,_Barberos!$B:$B,_Barberos!$A:$A)))</f>
        <v/>
      </c>
      <c r="AD516" s="20" t="str" cm="1">
        <f t="array" ref="AD516">IF(ISERROR(INDEX(Jornadas[id],ROW()-5)),"",INT(SUMIFS(Cortes[importe],Cortes[id_jornada],INDEX(Jornadas[id],ROW()-5),Cortes[id_barbero],LOOKUP($AC$4,Barberos[nombre],Barberos[id]))*(INDEX(Jornadas[comision_barberos],1)/100)))</f>
        <v/>
      </c>
      <c r="AE516" s="20" t="str" cm="1">
        <f t="array" ref="AE516">IF(ISERROR(INDEX(Jornadas[id],ROW()-5)),"",SUMIFS(Cortes[propina],Cortes[id_jornada],INDEX(Jornadas[id],ROW()-5),Cortes[id_barbero],LOOKUP($AC$4,Barberos[nombre],Barberos[id])))</f>
        <v/>
      </c>
      <c r="AF516" s="20" t="str" cm="1">
        <f t="array" ref="AF516">IF(ISERROR(INDEX(Jornadas[id],ROW()-5)),"",SUMIFS(Adelantos[importe],Adelantos[id_jornada],INDEX(Jornadas[id],ROW()-5),Adelantos[id_barbero],LOOKUP($AC$4,Barberos[nombre],Barberos[id])))</f>
        <v/>
      </c>
      <c r="AG516" s="20" t="str" cm="1">
        <f t="array" ref="AG516">IF(ISERROR(INDEX(Jornadas[id],ROW()-5)),"",AD516+AE516-AF516)</f>
        <v/>
      </c>
      <c r="AH516" s="1" t="str" cm="1">
        <f t="array" ref="AH516">IF(ISERROR(INDEX(Jornadas[id],ROW()-5)),"",COUNTIFS(_Cortes!$C:$C,INDEX(Jornadas[id],ROW()-5),_Cortes!$B:$B,LOOKUP($AH$4,_Barberos!$B:$B,_Barberos!$A:$A)))</f>
        <v/>
      </c>
      <c r="AI516" s="20" t="str" cm="1">
        <f t="array" ref="AI516">IF(ISERROR(INDEX(Jornadas[id],ROW()-5)),"",INT(SUMIFS(Cortes[importe],Cortes[id_jornada],INDEX(Jornadas[id],ROW()-5),Cortes[id_barbero],LOOKUP($AH$4,Barberos[nombre],Barberos[id]))*(INDEX(Jornadas[comision_barberos],1)/100)))</f>
        <v/>
      </c>
      <c r="AJ516" s="20" t="str" cm="1">
        <f t="array" ref="AJ516">IF(ISERROR(INDEX(Jornadas[id],ROW()-5)),"",SUMIFS(Cortes[propina],Cortes[id_jornada],INDEX(Jornadas[id],ROW()-5),Cortes[id_barbero],LOOKUP($AH$4,Barberos[nombre],Barberos[id])))</f>
        <v/>
      </c>
      <c r="AK516" s="20" t="str" cm="1">
        <f t="array" ref="AK516">IF(ISERROR(INDEX(Jornadas[id],ROW()-5)),"",SUMIFS(Adelantos[importe],Adelantos[id_jornada],INDEX(Jornadas[id],ROW()-5),Adelantos[id_barbero],LOOKUP($AH$4,Barberos[nombre],Barberos[id])))</f>
        <v/>
      </c>
      <c r="AL516" s="20" t="str" cm="1">
        <f t="array" ref="AL516">IF(ISERROR(INDEX(Jornadas[id],ROW()-5)),"",AI516+AJ516-AK516)</f>
        <v/>
      </c>
      <c r="AM516" s="1" t="str" cm="1">
        <f t="array" ref="AM516">IF(ISERROR(INDEX(Jornadas[id],ROW()-5)),"",COUNTIFS(_Cortes!$C:$C,INDEX(Jornadas[id],ROW()-5),_Cortes!$B:$B,LOOKUP($AM$4,_Barberos!$B:$B,_Barberos!$A:$A)))</f>
        <v/>
      </c>
      <c r="AN516" s="20" t="str" cm="1">
        <f t="array" ref="AN516">IF(ISERROR(INDEX(Jornadas[id],ROW()-5)),"",INT(SUMIFS(Cortes[importe],Cortes[id_jornada],INDEX(Jornadas[id],ROW()-5),Cortes[id_barbero],LOOKUP($AM$4,Barberos[nombre],Barberos[id]))*(INDEX(Jornadas[comision_barberos],1)/100)))</f>
        <v/>
      </c>
      <c r="AO516" s="20" t="str" cm="1">
        <f t="array" ref="AO516">IF(ISERROR(INDEX(Jornadas[id],ROW()-5)),"",SUMIFS(Cortes[propina],Cortes[id_jornada],INDEX(Jornadas[id],ROW()-5),Cortes[id_barbero],LOOKUP($AM$4,Barberos[nombre],Barberos[id])))</f>
        <v/>
      </c>
      <c r="AP516" s="20" t="str" cm="1">
        <f t="array" ref="AP516">IF(ISERROR(INDEX(Jornadas[id],ROW()-5)),"",SUMIFS(Adelantos[importe],Adelantos[id_jornada],INDEX(Jornadas[id],ROW()-5),Adelantos[id_barbero],LOOKUP($AM$4,Barberos[nombre],Barberos[id])))</f>
        <v/>
      </c>
      <c r="AQ516" s="20" t="str" cm="1">
        <f t="array" ref="AQ516">IF(ISERROR(INDEX(Jornadas[id],ROW()-5)),"",AN516+AO516-AP516)</f>
        <v/>
      </c>
      <c r="AR516" s="1" t="str" cm="1">
        <f t="array" ref="AR516">IF(ISERROR(INDEX(Jornadas[id],ROW()-5)),"",COUNTIFS(_Cortes!$C:$C,INDEX(Jornadas[id],ROW()-5),_Cortes!$B:$B,LOOKUP($AR$4,_Barberos!$B:$B,_Barberos!$A:$A)))</f>
        <v/>
      </c>
      <c r="AS516" s="20" t="str" cm="1">
        <f t="array" ref="AS516">IF(ISERROR(INDEX(Jornadas[id],ROW()-5)),"",INT(SUMIFS(Cortes[importe],Cortes[id_jornada],INDEX(Jornadas[id],ROW()-5),Cortes[id_barbero],LOOKUP($AR$4,Barberos[nombre],Barberos[id]))*(INDEX(Jornadas[comision_barberos],1)/100)))</f>
        <v/>
      </c>
      <c r="AT516" s="20" t="str" cm="1">
        <f t="array" ref="AT516">IF(ISERROR(INDEX(Jornadas[id],ROW()-5)),"",SUMIFS(Cortes[propina],Cortes[id_jornada],INDEX(Jornadas[id],ROW()-5),Cortes[id_barbero],LOOKUP($AR$4,Barberos[nombre],Barberos[id])))</f>
        <v/>
      </c>
      <c r="AU516" s="20" t="str" cm="1">
        <f t="array" ref="AU516">IF(ISERROR(INDEX(Jornadas[id],ROW()-5)),"",SUMIFS(Adelantos[importe],Adelantos[id_jornada],INDEX(Jornadas[id],ROW()-5),Adelantos[id_barbero],LOOKUP($AR$4,Barberos[nombre],Barberos[id])))</f>
        <v/>
      </c>
      <c r="AV516" s="20" t="str" cm="1">
        <f t="array" ref="AV516">IF(ISERROR(INDEX(Jornadas[id],ROW()-5)),"",AS516+AT516-AU516)</f>
        <v/>
      </c>
    </row>
    <row r="517" spans="1:48" ht="15" hidden="1" customHeight="1" x14ac:dyDescent="0.3">
      <c r="A517" s="51" t="str">
        <f t="shared" si="7"/>
        <v/>
      </c>
      <c r="B517" s="52"/>
      <c r="C517" s="36" t="str" cm="1">
        <f t="array" ref="C517">IF(ISERROR(INDEX(Jornadas[id],ROW()-5)),"",INDEX(Jornadas[fecha],ROW()-5))</f>
        <v/>
      </c>
      <c r="D517" s="2" t="str" cm="1">
        <f t="array" ref="D517">IF(ISERROR(INDEX(Jornadas[id],ROW()-5)),"",COUNTIFS(_Cortes!$C:$C,INDEX(Jornadas[id],ROW()-5),_Cortes!$B:$B,LOOKUP($D$4,_Barberos!$B:$B,_Barberos!$A:$A)))</f>
        <v/>
      </c>
      <c r="E517" s="21" t="str" cm="1">
        <f t="array" ref="E517">IF(ISERROR(INDEX(Jornadas[id],ROW()-5)),"",INT(SUMIFS(Cortes[importe],Cortes[id_jornada],INDEX(Jornadas[id],ROW()-5),Cortes[id_barbero],LOOKUP($D$4,Barberos[nombre],Barberos[id]))*(INDEX(Jornadas[comision_barberos],1)/100)))</f>
        <v/>
      </c>
      <c r="F517" s="21" t="str" cm="1">
        <f t="array" ref="F517">IF(ISERROR(INDEX(Jornadas[id],ROW()-5)),"",SUMIFS(Cortes[propina],Cortes[id_jornada],INDEX(Jornadas[id],ROW()-5),Cortes[id_barbero],LOOKUP($D$4,Barberos[nombre],Barberos[id])))</f>
        <v/>
      </c>
      <c r="G517" s="21" t="str" cm="1">
        <f t="array" ref="G517">IF(ISERROR(INDEX(Jornadas[id],ROW()-5)),"",SUMIFS(Adelantos[importe],Adelantos[id_jornada],INDEX(Jornadas[id],ROW()-5),Adelantos[id_barbero],LOOKUP($D$4,Barberos[nombre],Barberos[id])))</f>
        <v/>
      </c>
      <c r="H517" s="21" t="str" cm="1">
        <f t="array" ref="H517">IF(ISERROR(INDEX(Jornadas[id],ROW()-5)),"",E517+F517-G517)</f>
        <v/>
      </c>
      <c r="I517" s="2" t="str" cm="1">
        <f t="array" ref="I517">IF(ISERROR(INDEX(Jornadas[id],ROW()-5)),"",COUNTIFS(_Cortes!$C:$C,INDEX(Jornadas[id],ROW()-5),_Cortes!$B:$B,LOOKUP($I$4,_Barberos!$B:$B,_Barberos!$A:$A)))</f>
        <v/>
      </c>
      <c r="J517" s="21" t="str" cm="1">
        <f t="array" ref="J517">IF(ISERROR(INDEX(Jornadas[id],ROW()-5)),"",INT(SUMIFS(Cortes[importe],Cortes[id_jornada],INDEX(Jornadas[id],ROW()-5),Cortes[id_barbero],LOOKUP($I$4,Barberos[nombre],Barberos[id]))*(INDEX(Jornadas[comision_barberos],1)/100)))</f>
        <v/>
      </c>
      <c r="K517" s="21" t="str" cm="1">
        <f t="array" ref="K517">IF(ISERROR(INDEX(Jornadas[id],ROW()-5)),"",SUMIFS(Cortes[propina],Cortes[id_jornada],INDEX(Jornadas[id],ROW()-5),Cortes[id_barbero],LOOKUP($I$4,Barberos[nombre],Barberos[id])))</f>
        <v/>
      </c>
      <c r="L517" s="21" t="str" cm="1">
        <f t="array" ref="L517">IF(ISERROR(INDEX(Jornadas[id],ROW()-5)),"",SUMIFS(Adelantos[importe],Adelantos[id_jornada],INDEX(Jornadas[id],ROW()-5),Adelantos[id_barbero],LOOKUP($I$4,Barberos[nombre],Barberos[id])))</f>
        <v/>
      </c>
      <c r="M517" s="21" t="str" cm="1">
        <f t="array" ref="M517">IF(ISERROR(INDEX(Jornadas[id],ROW()-5)),"",J517+K517-L517)</f>
        <v/>
      </c>
      <c r="N517" s="2" t="str" cm="1">
        <f t="array" ref="N517">IF(ISERROR(INDEX(Jornadas[id],ROW()-5)),"",COUNTIFS(_Cortes!$C:$C,INDEX(Jornadas[id],ROW()-5),_Cortes!$B:$B,LOOKUP($N$4,_Barberos!$B:$B,_Barberos!$A:$A)))</f>
        <v/>
      </c>
      <c r="O517" s="21" t="str" cm="1">
        <f t="array" ref="O517">IF(ISERROR(INDEX(Jornadas[id],ROW()-5)),"",INT(SUMIFS(Cortes[importe],Cortes[id_jornada],INDEX(Jornadas[id],ROW()-5),Cortes[id_barbero],LOOKUP($N$4,Barberos[nombre],Barberos[id]))*(INDEX(Jornadas[comision_barberos],1)/100)))</f>
        <v/>
      </c>
      <c r="P517" s="21" t="str" cm="1">
        <f t="array" ref="P517">IF(ISERROR(INDEX(Jornadas[id],ROW()-5)),"",SUMIFS(Cortes[propina],Cortes[id_jornada],INDEX(Jornadas[id],ROW()-5),Cortes[id_barbero],LOOKUP($N$4,Barberos[nombre],Barberos[id])))</f>
        <v/>
      </c>
      <c r="Q517" s="21" t="str" cm="1">
        <f t="array" ref="Q517">IF(ISERROR(INDEX(Jornadas[id],ROW()-5)),"",SUMIFS(Adelantos[importe],Adelantos[id_jornada],INDEX(Jornadas[id],ROW()-5),Adelantos[id_barbero],LOOKUP($N$4,Barberos[nombre],Barberos[id])))</f>
        <v/>
      </c>
      <c r="R517" s="21" t="str" cm="1">
        <f t="array" ref="R517">IF(ISERROR(INDEX(Jornadas[id],ROW()-5)),"",O517+P517-Q517)</f>
        <v/>
      </c>
      <c r="S517" s="2" t="str" cm="1">
        <f t="array" ref="S517">IF(ISERROR(INDEX(Jornadas[id],ROW()-5)),"",COUNTIFS(_Cortes!$C:$C,INDEX(Jornadas[id],ROW()-5),_Cortes!$B:$B,LOOKUP($S$4,_Barberos!$B:$B,_Barberos!$A:$A)))</f>
        <v/>
      </c>
      <c r="T517" s="21" t="str" cm="1">
        <f t="array" ref="T517">IF(ISERROR(INDEX(Jornadas[id],ROW()-5)),"",INT(SUMIFS(Cortes[importe],Cortes[id_jornada],INDEX(Jornadas[id],ROW()-5),Cortes[id_barbero],LOOKUP($S$4,Barberos[nombre],Barberos[id]))*(INDEX(Jornadas[comision_barberos],1)/100)))</f>
        <v/>
      </c>
      <c r="U517" s="21" t="str" cm="1">
        <f t="array" ref="U517">IF(ISERROR(INDEX(Jornadas[id],ROW()-5)),"",SUMIFS(Cortes[propina],Cortes[id_jornada],INDEX(Jornadas[id],ROW()-5),Cortes[id_barbero],LOOKUP($S$4,Barberos[nombre],Barberos[id])))</f>
        <v/>
      </c>
      <c r="V517" s="21" t="str" cm="1">
        <f t="array" ref="V517">IF(ISERROR(INDEX(Jornadas[id],ROW()-5)),"",SUMIFS(Adelantos[importe],Adelantos[id_jornada],INDEX(Jornadas[id],ROW()-5),Adelantos[id_barbero],LOOKUP($S$4,Barberos[nombre],Barberos[id])))</f>
        <v/>
      </c>
      <c r="W517" s="21" t="str" cm="1">
        <f t="array" ref="W517">IF(ISERROR(INDEX(Jornadas[id],ROW()-5)),"",T517+U517-V517)</f>
        <v/>
      </c>
      <c r="X517" s="2" t="str" cm="1">
        <f t="array" ref="X517">IF(ISERROR(INDEX(Jornadas[id],ROW()-5)),"",COUNTIFS(_Cortes!$C:$C,INDEX(Jornadas[id],ROW()-5),_Cortes!$B:$B,LOOKUP($X$4,_Barberos!$B:$B,_Barberos!$A:$A)))</f>
        <v/>
      </c>
      <c r="Y517" s="21" t="str" cm="1">
        <f t="array" ref="Y517">IF(ISERROR(INDEX(Jornadas[id],ROW()-5)),"",INT(SUMIFS(Cortes[importe],Cortes[id_jornada],INDEX(Jornadas[id],ROW()-5),Cortes[id_barbero],LOOKUP($X$4,Barberos[nombre],Barberos[id]))*(INDEX(Jornadas[comision_barberos],1)/100)))</f>
        <v/>
      </c>
      <c r="Z517" s="21" t="str" cm="1">
        <f t="array" ref="Z517">IF(ISERROR(INDEX(Jornadas[id],ROW()-5)),"",SUMIFS(Cortes[propina],Cortes[id_jornada],INDEX(Jornadas[id],ROW()-5),Cortes[id_barbero],LOOKUP($X$4,Barberos[nombre],Barberos[id])))</f>
        <v/>
      </c>
      <c r="AA517" s="21" t="str" cm="1">
        <f t="array" ref="AA517">IF(ISERROR(INDEX(Jornadas[id],ROW()-5)),"",SUMIFS(Adelantos[importe],Adelantos[id_jornada],INDEX(Jornadas[id],ROW()-5),Adelantos[id_barbero],LOOKUP($X$4,Barberos[nombre],Barberos[id])))</f>
        <v/>
      </c>
      <c r="AB517" s="21" t="str" cm="1">
        <f t="array" ref="AB517">IF(ISERROR(INDEX(Jornadas[id],ROW()-5)),"",Y517+Z517-AA517)</f>
        <v/>
      </c>
      <c r="AC517" s="2" t="str" cm="1">
        <f t="array" ref="AC517">IF(ISERROR(INDEX(Jornadas[id],ROW()-5)),"",COUNTIFS(_Cortes!$C:$C,INDEX(Jornadas[id],ROW()-5),_Cortes!$B:$B,LOOKUP($AC$4,_Barberos!$B:$B,_Barberos!$A:$A)))</f>
        <v/>
      </c>
      <c r="AD517" s="21" t="str" cm="1">
        <f t="array" ref="AD517">IF(ISERROR(INDEX(Jornadas[id],ROW()-5)),"",INT(SUMIFS(Cortes[importe],Cortes[id_jornada],INDEX(Jornadas[id],ROW()-5),Cortes[id_barbero],LOOKUP($AC$4,Barberos[nombre],Barberos[id]))*(INDEX(Jornadas[comision_barberos],1)/100)))</f>
        <v/>
      </c>
      <c r="AE517" s="21" t="str" cm="1">
        <f t="array" ref="AE517">IF(ISERROR(INDEX(Jornadas[id],ROW()-5)),"",SUMIFS(Cortes[propina],Cortes[id_jornada],INDEX(Jornadas[id],ROW()-5),Cortes[id_barbero],LOOKUP($AC$4,Barberos[nombre],Barberos[id])))</f>
        <v/>
      </c>
      <c r="AF517" s="21" t="str" cm="1">
        <f t="array" ref="AF517">IF(ISERROR(INDEX(Jornadas[id],ROW()-5)),"",SUMIFS(Adelantos[importe],Adelantos[id_jornada],INDEX(Jornadas[id],ROW()-5),Adelantos[id_barbero],LOOKUP($AC$4,Barberos[nombre],Barberos[id])))</f>
        <v/>
      </c>
      <c r="AG517" s="21" t="str" cm="1">
        <f t="array" ref="AG517">IF(ISERROR(INDEX(Jornadas[id],ROW()-5)),"",AD517+AE517-AF517)</f>
        <v/>
      </c>
      <c r="AH517" s="2" t="str" cm="1">
        <f t="array" ref="AH517">IF(ISERROR(INDEX(Jornadas[id],ROW()-5)),"",COUNTIFS(_Cortes!$C:$C,INDEX(Jornadas[id],ROW()-5),_Cortes!$B:$B,LOOKUP($AH$4,_Barberos!$B:$B,_Barberos!$A:$A)))</f>
        <v/>
      </c>
      <c r="AI517" s="21" t="str" cm="1">
        <f t="array" ref="AI517">IF(ISERROR(INDEX(Jornadas[id],ROW()-5)),"",INT(SUMIFS(Cortes[importe],Cortes[id_jornada],INDEX(Jornadas[id],ROW()-5),Cortes[id_barbero],LOOKUP($AH$4,Barberos[nombre],Barberos[id]))*(INDEX(Jornadas[comision_barberos],1)/100)))</f>
        <v/>
      </c>
      <c r="AJ517" s="21" t="str" cm="1">
        <f t="array" ref="AJ517">IF(ISERROR(INDEX(Jornadas[id],ROW()-5)),"",SUMIFS(Cortes[propina],Cortes[id_jornada],INDEX(Jornadas[id],ROW()-5),Cortes[id_barbero],LOOKUP($AH$4,Barberos[nombre],Barberos[id])))</f>
        <v/>
      </c>
      <c r="AK517" s="21" t="str" cm="1">
        <f t="array" ref="AK517">IF(ISERROR(INDEX(Jornadas[id],ROW()-5)),"",SUMIFS(Adelantos[importe],Adelantos[id_jornada],INDEX(Jornadas[id],ROW()-5),Adelantos[id_barbero],LOOKUP($AH$4,Barberos[nombre],Barberos[id])))</f>
        <v/>
      </c>
      <c r="AL517" s="21" t="str" cm="1">
        <f t="array" ref="AL517">IF(ISERROR(INDEX(Jornadas[id],ROW()-5)),"",AI517+AJ517-AK517)</f>
        <v/>
      </c>
      <c r="AM517" s="2" t="str" cm="1">
        <f t="array" ref="AM517">IF(ISERROR(INDEX(Jornadas[id],ROW()-5)),"",COUNTIFS(_Cortes!$C:$C,INDEX(Jornadas[id],ROW()-5),_Cortes!$B:$B,LOOKUP($AM$4,_Barberos!$B:$B,_Barberos!$A:$A)))</f>
        <v/>
      </c>
      <c r="AN517" s="21" t="str" cm="1">
        <f t="array" ref="AN517">IF(ISERROR(INDEX(Jornadas[id],ROW()-5)),"",INT(SUMIFS(Cortes[importe],Cortes[id_jornada],INDEX(Jornadas[id],ROW()-5),Cortes[id_barbero],LOOKUP($AM$4,Barberos[nombre],Barberos[id]))*(INDEX(Jornadas[comision_barberos],1)/100)))</f>
        <v/>
      </c>
      <c r="AO517" s="21" t="str" cm="1">
        <f t="array" ref="AO517">IF(ISERROR(INDEX(Jornadas[id],ROW()-5)),"",SUMIFS(Cortes[propina],Cortes[id_jornada],INDEX(Jornadas[id],ROW()-5),Cortes[id_barbero],LOOKUP($AM$4,Barberos[nombre],Barberos[id])))</f>
        <v/>
      </c>
      <c r="AP517" s="21" t="str" cm="1">
        <f t="array" ref="AP517">IF(ISERROR(INDEX(Jornadas[id],ROW()-5)),"",SUMIFS(Adelantos[importe],Adelantos[id_jornada],INDEX(Jornadas[id],ROW()-5),Adelantos[id_barbero],LOOKUP($AM$4,Barberos[nombre],Barberos[id])))</f>
        <v/>
      </c>
      <c r="AQ517" s="21" t="str" cm="1">
        <f t="array" ref="AQ517">IF(ISERROR(INDEX(Jornadas[id],ROW()-5)),"",AN517+AO517-AP517)</f>
        <v/>
      </c>
      <c r="AR517" s="2" t="str" cm="1">
        <f t="array" ref="AR517">IF(ISERROR(INDEX(Jornadas[id],ROW()-5)),"",COUNTIFS(_Cortes!$C:$C,INDEX(Jornadas[id],ROW()-5),_Cortes!$B:$B,LOOKUP($AR$4,_Barberos!$B:$B,_Barberos!$A:$A)))</f>
        <v/>
      </c>
      <c r="AS517" s="21" t="str" cm="1">
        <f t="array" ref="AS517">IF(ISERROR(INDEX(Jornadas[id],ROW()-5)),"",INT(SUMIFS(Cortes[importe],Cortes[id_jornada],INDEX(Jornadas[id],ROW()-5),Cortes[id_barbero],LOOKUP($AR$4,Barberos[nombre],Barberos[id]))*(INDEX(Jornadas[comision_barberos],1)/100)))</f>
        <v/>
      </c>
      <c r="AT517" s="21" t="str" cm="1">
        <f t="array" ref="AT517">IF(ISERROR(INDEX(Jornadas[id],ROW()-5)),"",SUMIFS(Cortes[propina],Cortes[id_jornada],INDEX(Jornadas[id],ROW()-5),Cortes[id_barbero],LOOKUP($AR$4,Barberos[nombre],Barberos[id])))</f>
        <v/>
      </c>
      <c r="AU517" s="21" t="str" cm="1">
        <f t="array" ref="AU517">IF(ISERROR(INDEX(Jornadas[id],ROW()-5)),"",SUMIFS(Adelantos[importe],Adelantos[id_jornada],INDEX(Jornadas[id],ROW()-5),Adelantos[id_barbero],LOOKUP($AR$4,Barberos[nombre],Barberos[id])))</f>
        <v/>
      </c>
      <c r="AV517" s="21" t="str" cm="1">
        <f t="array" ref="AV517">IF(ISERROR(INDEX(Jornadas[id],ROW()-5)),"",AS517+AT517-AU517)</f>
        <v/>
      </c>
    </row>
    <row r="518" spans="1:48" ht="15" hidden="1" customHeight="1" x14ac:dyDescent="0.3">
      <c r="A518" s="53" t="str">
        <f t="shared" si="7"/>
        <v/>
      </c>
      <c r="B518" s="54"/>
      <c r="C518" s="38" t="str" cm="1">
        <f t="array" ref="C518">IF(ISERROR(INDEX(Jornadas[id],ROW()-5)),"",INDEX(Jornadas[fecha],ROW()-5))</f>
        <v/>
      </c>
      <c r="D518" s="1" t="str" cm="1">
        <f t="array" ref="D518">IF(ISERROR(INDEX(Jornadas[id],ROW()-5)),"",COUNTIFS(_Cortes!$C:$C,INDEX(Jornadas[id],ROW()-5),_Cortes!$B:$B,LOOKUP($D$4,_Barberos!$B:$B,_Barberos!$A:$A)))</f>
        <v/>
      </c>
      <c r="E518" s="20" t="str" cm="1">
        <f t="array" ref="E518">IF(ISERROR(INDEX(Jornadas[id],ROW()-5)),"",INT(SUMIFS(Cortes[importe],Cortes[id_jornada],INDEX(Jornadas[id],ROW()-5),Cortes[id_barbero],LOOKUP($D$4,Barberos[nombre],Barberos[id]))*(INDEX(Jornadas[comision_barberos],1)/100)))</f>
        <v/>
      </c>
      <c r="F518" s="20" t="str" cm="1">
        <f t="array" ref="F518">IF(ISERROR(INDEX(Jornadas[id],ROW()-5)),"",SUMIFS(Cortes[propina],Cortes[id_jornada],INDEX(Jornadas[id],ROW()-5),Cortes[id_barbero],LOOKUP($D$4,Barberos[nombre],Barberos[id])))</f>
        <v/>
      </c>
      <c r="G518" s="20" t="str" cm="1">
        <f t="array" ref="G518">IF(ISERROR(INDEX(Jornadas[id],ROW()-5)),"",SUMIFS(Adelantos[importe],Adelantos[id_jornada],INDEX(Jornadas[id],ROW()-5),Adelantos[id_barbero],LOOKUP($D$4,Barberos[nombre],Barberos[id])))</f>
        <v/>
      </c>
      <c r="H518" s="20" t="str" cm="1">
        <f t="array" ref="H518">IF(ISERROR(INDEX(Jornadas[id],ROW()-5)),"",E518+F518-G518)</f>
        <v/>
      </c>
      <c r="I518" s="1" t="str" cm="1">
        <f t="array" ref="I518">IF(ISERROR(INDEX(Jornadas[id],ROW()-5)),"",COUNTIFS(_Cortes!$C:$C,INDEX(Jornadas[id],ROW()-5),_Cortes!$B:$B,LOOKUP($I$4,_Barberos!$B:$B,_Barberos!$A:$A)))</f>
        <v/>
      </c>
      <c r="J518" s="20" t="str" cm="1">
        <f t="array" ref="J518">IF(ISERROR(INDEX(Jornadas[id],ROW()-5)),"",INT(SUMIFS(Cortes[importe],Cortes[id_jornada],INDEX(Jornadas[id],ROW()-5),Cortes[id_barbero],LOOKUP($I$4,Barberos[nombre],Barberos[id]))*(INDEX(Jornadas[comision_barberos],1)/100)))</f>
        <v/>
      </c>
      <c r="K518" s="20" t="str" cm="1">
        <f t="array" ref="K518">IF(ISERROR(INDEX(Jornadas[id],ROW()-5)),"",SUMIFS(Cortes[propina],Cortes[id_jornada],INDEX(Jornadas[id],ROW()-5),Cortes[id_barbero],LOOKUP($I$4,Barberos[nombre],Barberos[id])))</f>
        <v/>
      </c>
      <c r="L518" s="20" t="str" cm="1">
        <f t="array" ref="L518">IF(ISERROR(INDEX(Jornadas[id],ROW()-5)),"",SUMIFS(Adelantos[importe],Adelantos[id_jornada],INDEX(Jornadas[id],ROW()-5),Adelantos[id_barbero],LOOKUP($I$4,Barberos[nombre],Barberos[id])))</f>
        <v/>
      </c>
      <c r="M518" s="20" t="str" cm="1">
        <f t="array" ref="M518">IF(ISERROR(INDEX(Jornadas[id],ROW()-5)),"",J518+K518-L518)</f>
        <v/>
      </c>
      <c r="N518" s="1" t="str" cm="1">
        <f t="array" ref="N518">IF(ISERROR(INDEX(Jornadas[id],ROW()-5)),"",COUNTIFS(_Cortes!$C:$C,INDEX(Jornadas[id],ROW()-5),_Cortes!$B:$B,LOOKUP($N$4,_Barberos!$B:$B,_Barberos!$A:$A)))</f>
        <v/>
      </c>
      <c r="O518" s="20" t="str" cm="1">
        <f t="array" ref="O518">IF(ISERROR(INDEX(Jornadas[id],ROW()-5)),"",INT(SUMIFS(Cortes[importe],Cortes[id_jornada],INDEX(Jornadas[id],ROW()-5),Cortes[id_barbero],LOOKUP($N$4,Barberos[nombre],Barberos[id]))*(INDEX(Jornadas[comision_barberos],1)/100)))</f>
        <v/>
      </c>
      <c r="P518" s="20" t="str" cm="1">
        <f t="array" ref="P518">IF(ISERROR(INDEX(Jornadas[id],ROW()-5)),"",SUMIFS(Cortes[propina],Cortes[id_jornada],INDEX(Jornadas[id],ROW()-5),Cortes[id_barbero],LOOKUP($N$4,Barberos[nombre],Barberos[id])))</f>
        <v/>
      </c>
      <c r="Q518" s="20" t="str" cm="1">
        <f t="array" ref="Q518">IF(ISERROR(INDEX(Jornadas[id],ROW()-5)),"",SUMIFS(Adelantos[importe],Adelantos[id_jornada],INDEX(Jornadas[id],ROW()-5),Adelantos[id_barbero],LOOKUP($N$4,Barberos[nombre],Barberos[id])))</f>
        <v/>
      </c>
      <c r="R518" s="20" t="str" cm="1">
        <f t="array" ref="R518">IF(ISERROR(INDEX(Jornadas[id],ROW()-5)),"",O518+P518-Q518)</f>
        <v/>
      </c>
      <c r="S518" s="1" t="str" cm="1">
        <f t="array" ref="S518">IF(ISERROR(INDEX(Jornadas[id],ROW()-5)),"",COUNTIFS(_Cortes!$C:$C,INDEX(Jornadas[id],ROW()-5),_Cortes!$B:$B,LOOKUP($S$4,_Barberos!$B:$B,_Barberos!$A:$A)))</f>
        <v/>
      </c>
      <c r="T518" s="20" t="str" cm="1">
        <f t="array" ref="T518">IF(ISERROR(INDEX(Jornadas[id],ROW()-5)),"",INT(SUMIFS(Cortes[importe],Cortes[id_jornada],INDEX(Jornadas[id],ROW()-5),Cortes[id_barbero],LOOKUP($S$4,Barberos[nombre],Barberos[id]))*(INDEX(Jornadas[comision_barberos],1)/100)))</f>
        <v/>
      </c>
      <c r="U518" s="20" t="str" cm="1">
        <f t="array" ref="U518">IF(ISERROR(INDEX(Jornadas[id],ROW()-5)),"",SUMIFS(Cortes[propina],Cortes[id_jornada],INDEX(Jornadas[id],ROW()-5),Cortes[id_barbero],LOOKUP($S$4,Barberos[nombre],Barberos[id])))</f>
        <v/>
      </c>
      <c r="V518" s="20" t="str" cm="1">
        <f t="array" ref="V518">IF(ISERROR(INDEX(Jornadas[id],ROW()-5)),"",SUMIFS(Adelantos[importe],Adelantos[id_jornada],INDEX(Jornadas[id],ROW()-5),Adelantos[id_barbero],LOOKUP($S$4,Barberos[nombre],Barberos[id])))</f>
        <v/>
      </c>
      <c r="W518" s="20" t="str" cm="1">
        <f t="array" ref="W518">IF(ISERROR(INDEX(Jornadas[id],ROW()-5)),"",T518+U518-V518)</f>
        <v/>
      </c>
      <c r="X518" s="1" t="str" cm="1">
        <f t="array" ref="X518">IF(ISERROR(INDEX(Jornadas[id],ROW()-5)),"",COUNTIFS(_Cortes!$C:$C,INDEX(Jornadas[id],ROW()-5),_Cortes!$B:$B,LOOKUP($X$4,_Barberos!$B:$B,_Barberos!$A:$A)))</f>
        <v/>
      </c>
      <c r="Y518" s="20" t="str" cm="1">
        <f t="array" ref="Y518">IF(ISERROR(INDEX(Jornadas[id],ROW()-5)),"",INT(SUMIFS(Cortes[importe],Cortes[id_jornada],INDEX(Jornadas[id],ROW()-5),Cortes[id_barbero],LOOKUP($X$4,Barberos[nombre],Barberos[id]))*(INDEX(Jornadas[comision_barberos],1)/100)))</f>
        <v/>
      </c>
      <c r="Z518" s="20" t="str" cm="1">
        <f t="array" ref="Z518">IF(ISERROR(INDEX(Jornadas[id],ROW()-5)),"",SUMIFS(Cortes[propina],Cortes[id_jornada],INDEX(Jornadas[id],ROW()-5),Cortes[id_barbero],LOOKUP($X$4,Barberos[nombre],Barberos[id])))</f>
        <v/>
      </c>
      <c r="AA518" s="20" t="str" cm="1">
        <f t="array" ref="AA518">IF(ISERROR(INDEX(Jornadas[id],ROW()-5)),"",SUMIFS(Adelantos[importe],Adelantos[id_jornada],INDEX(Jornadas[id],ROW()-5),Adelantos[id_barbero],LOOKUP($X$4,Barberos[nombre],Barberos[id])))</f>
        <v/>
      </c>
      <c r="AB518" s="20" t="str" cm="1">
        <f t="array" ref="AB518">IF(ISERROR(INDEX(Jornadas[id],ROW()-5)),"",Y518+Z518-AA518)</f>
        <v/>
      </c>
      <c r="AC518" s="1" t="str" cm="1">
        <f t="array" ref="AC518">IF(ISERROR(INDEX(Jornadas[id],ROW()-5)),"",COUNTIFS(_Cortes!$C:$C,INDEX(Jornadas[id],ROW()-5),_Cortes!$B:$B,LOOKUP($AC$4,_Barberos!$B:$B,_Barberos!$A:$A)))</f>
        <v/>
      </c>
      <c r="AD518" s="20" t="str" cm="1">
        <f t="array" ref="AD518">IF(ISERROR(INDEX(Jornadas[id],ROW()-5)),"",INT(SUMIFS(Cortes[importe],Cortes[id_jornada],INDEX(Jornadas[id],ROW()-5),Cortes[id_barbero],LOOKUP($AC$4,Barberos[nombre],Barberos[id]))*(INDEX(Jornadas[comision_barberos],1)/100)))</f>
        <v/>
      </c>
      <c r="AE518" s="20" t="str" cm="1">
        <f t="array" ref="AE518">IF(ISERROR(INDEX(Jornadas[id],ROW()-5)),"",SUMIFS(Cortes[propina],Cortes[id_jornada],INDEX(Jornadas[id],ROW()-5),Cortes[id_barbero],LOOKUP($AC$4,Barberos[nombre],Barberos[id])))</f>
        <v/>
      </c>
      <c r="AF518" s="20" t="str" cm="1">
        <f t="array" ref="AF518">IF(ISERROR(INDEX(Jornadas[id],ROW()-5)),"",SUMIFS(Adelantos[importe],Adelantos[id_jornada],INDEX(Jornadas[id],ROW()-5),Adelantos[id_barbero],LOOKUP($AC$4,Barberos[nombre],Barberos[id])))</f>
        <v/>
      </c>
      <c r="AG518" s="20" t="str" cm="1">
        <f t="array" ref="AG518">IF(ISERROR(INDEX(Jornadas[id],ROW()-5)),"",AD518+AE518-AF518)</f>
        <v/>
      </c>
      <c r="AH518" s="1" t="str" cm="1">
        <f t="array" ref="AH518">IF(ISERROR(INDEX(Jornadas[id],ROW()-5)),"",COUNTIFS(_Cortes!$C:$C,INDEX(Jornadas[id],ROW()-5),_Cortes!$B:$B,LOOKUP($AH$4,_Barberos!$B:$B,_Barberos!$A:$A)))</f>
        <v/>
      </c>
      <c r="AI518" s="20" t="str" cm="1">
        <f t="array" ref="AI518">IF(ISERROR(INDEX(Jornadas[id],ROW()-5)),"",INT(SUMIFS(Cortes[importe],Cortes[id_jornada],INDEX(Jornadas[id],ROW()-5),Cortes[id_barbero],LOOKUP($AH$4,Barberos[nombre],Barberos[id]))*(INDEX(Jornadas[comision_barberos],1)/100)))</f>
        <v/>
      </c>
      <c r="AJ518" s="20" t="str" cm="1">
        <f t="array" ref="AJ518">IF(ISERROR(INDEX(Jornadas[id],ROW()-5)),"",SUMIFS(Cortes[propina],Cortes[id_jornada],INDEX(Jornadas[id],ROW()-5),Cortes[id_barbero],LOOKUP($AH$4,Barberos[nombre],Barberos[id])))</f>
        <v/>
      </c>
      <c r="AK518" s="20" t="str" cm="1">
        <f t="array" ref="AK518">IF(ISERROR(INDEX(Jornadas[id],ROW()-5)),"",SUMIFS(Adelantos[importe],Adelantos[id_jornada],INDEX(Jornadas[id],ROW()-5),Adelantos[id_barbero],LOOKUP($AH$4,Barberos[nombre],Barberos[id])))</f>
        <v/>
      </c>
      <c r="AL518" s="20" t="str" cm="1">
        <f t="array" ref="AL518">IF(ISERROR(INDEX(Jornadas[id],ROW()-5)),"",AI518+AJ518-AK518)</f>
        <v/>
      </c>
      <c r="AM518" s="1" t="str" cm="1">
        <f t="array" ref="AM518">IF(ISERROR(INDEX(Jornadas[id],ROW()-5)),"",COUNTIFS(_Cortes!$C:$C,INDEX(Jornadas[id],ROW()-5),_Cortes!$B:$B,LOOKUP($AM$4,_Barberos!$B:$B,_Barberos!$A:$A)))</f>
        <v/>
      </c>
      <c r="AN518" s="20" t="str" cm="1">
        <f t="array" ref="AN518">IF(ISERROR(INDEX(Jornadas[id],ROW()-5)),"",INT(SUMIFS(Cortes[importe],Cortes[id_jornada],INDEX(Jornadas[id],ROW()-5),Cortes[id_barbero],LOOKUP($AM$4,Barberos[nombre],Barberos[id]))*(INDEX(Jornadas[comision_barberos],1)/100)))</f>
        <v/>
      </c>
      <c r="AO518" s="20" t="str" cm="1">
        <f t="array" ref="AO518">IF(ISERROR(INDEX(Jornadas[id],ROW()-5)),"",SUMIFS(Cortes[propina],Cortes[id_jornada],INDEX(Jornadas[id],ROW()-5),Cortes[id_barbero],LOOKUP($AM$4,Barberos[nombre],Barberos[id])))</f>
        <v/>
      </c>
      <c r="AP518" s="20" t="str" cm="1">
        <f t="array" ref="AP518">IF(ISERROR(INDEX(Jornadas[id],ROW()-5)),"",SUMIFS(Adelantos[importe],Adelantos[id_jornada],INDEX(Jornadas[id],ROW()-5),Adelantos[id_barbero],LOOKUP($AM$4,Barberos[nombre],Barberos[id])))</f>
        <v/>
      </c>
      <c r="AQ518" s="20" t="str" cm="1">
        <f t="array" ref="AQ518">IF(ISERROR(INDEX(Jornadas[id],ROW()-5)),"",AN518+AO518-AP518)</f>
        <v/>
      </c>
      <c r="AR518" s="1" t="str" cm="1">
        <f t="array" ref="AR518">IF(ISERROR(INDEX(Jornadas[id],ROW()-5)),"",COUNTIFS(_Cortes!$C:$C,INDEX(Jornadas[id],ROW()-5),_Cortes!$B:$B,LOOKUP($AR$4,_Barberos!$B:$B,_Barberos!$A:$A)))</f>
        <v/>
      </c>
      <c r="AS518" s="20" t="str" cm="1">
        <f t="array" ref="AS518">IF(ISERROR(INDEX(Jornadas[id],ROW()-5)),"",INT(SUMIFS(Cortes[importe],Cortes[id_jornada],INDEX(Jornadas[id],ROW()-5),Cortes[id_barbero],LOOKUP($AR$4,Barberos[nombre],Barberos[id]))*(INDEX(Jornadas[comision_barberos],1)/100)))</f>
        <v/>
      </c>
      <c r="AT518" s="20" t="str" cm="1">
        <f t="array" ref="AT518">IF(ISERROR(INDEX(Jornadas[id],ROW()-5)),"",SUMIFS(Cortes[propina],Cortes[id_jornada],INDEX(Jornadas[id],ROW()-5),Cortes[id_barbero],LOOKUP($AR$4,Barberos[nombre],Barberos[id])))</f>
        <v/>
      </c>
      <c r="AU518" s="20" t="str" cm="1">
        <f t="array" ref="AU518">IF(ISERROR(INDEX(Jornadas[id],ROW()-5)),"",SUMIFS(Adelantos[importe],Adelantos[id_jornada],INDEX(Jornadas[id],ROW()-5),Adelantos[id_barbero],LOOKUP($AR$4,Barberos[nombre],Barberos[id])))</f>
        <v/>
      </c>
      <c r="AV518" s="20" t="str" cm="1">
        <f t="array" ref="AV518">IF(ISERROR(INDEX(Jornadas[id],ROW()-5)),"",AS518+AT518-AU518)</f>
        <v/>
      </c>
    </row>
    <row r="519" spans="1:48" ht="15" hidden="1" customHeight="1" x14ac:dyDescent="0.3">
      <c r="A519" s="51" t="str">
        <f t="shared" ref="A519:A582" si="8">PROPER(TEXT($C519,"dddd"))</f>
        <v/>
      </c>
      <c r="B519" s="52"/>
      <c r="C519" s="36" t="str" cm="1">
        <f t="array" ref="C519">IF(ISERROR(INDEX(Jornadas[id],ROW()-5)),"",INDEX(Jornadas[fecha],ROW()-5))</f>
        <v/>
      </c>
      <c r="D519" s="2" t="str" cm="1">
        <f t="array" ref="D519">IF(ISERROR(INDEX(Jornadas[id],ROW()-5)),"",COUNTIFS(_Cortes!$C:$C,INDEX(Jornadas[id],ROW()-5),_Cortes!$B:$B,LOOKUP($D$4,_Barberos!$B:$B,_Barberos!$A:$A)))</f>
        <v/>
      </c>
      <c r="E519" s="21" t="str" cm="1">
        <f t="array" ref="E519">IF(ISERROR(INDEX(Jornadas[id],ROW()-5)),"",INT(SUMIFS(Cortes[importe],Cortes[id_jornada],INDEX(Jornadas[id],ROW()-5),Cortes[id_barbero],LOOKUP($D$4,Barberos[nombre],Barberos[id]))*(INDEX(Jornadas[comision_barberos],1)/100)))</f>
        <v/>
      </c>
      <c r="F519" s="21" t="str" cm="1">
        <f t="array" ref="F519">IF(ISERROR(INDEX(Jornadas[id],ROW()-5)),"",SUMIFS(Cortes[propina],Cortes[id_jornada],INDEX(Jornadas[id],ROW()-5),Cortes[id_barbero],LOOKUP($D$4,Barberos[nombre],Barberos[id])))</f>
        <v/>
      </c>
      <c r="G519" s="21" t="str" cm="1">
        <f t="array" ref="G519">IF(ISERROR(INDEX(Jornadas[id],ROW()-5)),"",SUMIFS(Adelantos[importe],Adelantos[id_jornada],INDEX(Jornadas[id],ROW()-5),Adelantos[id_barbero],LOOKUP($D$4,Barberos[nombre],Barberos[id])))</f>
        <v/>
      </c>
      <c r="H519" s="21" t="str" cm="1">
        <f t="array" ref="H519">IF(ISERROR(INDEX(Jornadas[id],ROW()-5)),"",E519+F519-G519)</f>
        <v/>
      </c>
      <c r="I519" s="2" t="str" cm="1">
        <f t="array" ref="I519">IF(ISERROR(INDEX(Jornadas[id],ROW()-5)),"",COUNTIFS(_Cortes!$C:$C,INDEX(Jornadas[id],ROW()-5),_Cortes!$B:$B,LOOKUP($I$4,_Barberos!$B:$B,_Barberos!$A:$A)))</f>
        <v/>
      </c>
      <c r="J519" s="21" t="str" cm="1">
        <f t="array" ref="J519">IF(ISERROR(INDEX(Jornadas[id],ROW()-5)),"",INT(SUMIFS(Cortes[importe],Cortes[id_jornada],INDEX(Jornadas[id],ROW()-5),Cortes[id_barbero],LOOKUP($I$4,Barberos[nombre],Barberos[id]))*(INDEX(Jornadas[comision_barberos],1)/100)))</f>
        <v/>
      </c>
      <c r="K519" s="21" t="str" cm="1">
        <f t="array" ref="K519">IF(ISERROR(INDEX(Jornadas[id],ROW()-5)),"",SUMIFS(Cortes[propina],Cortes[id_jornada],INDEX(Jornadas[id],ROW()-5),Cortes[id_barbero],LOOKUP($I$4,Barberos[nombre],Barberos[id])))</f>
        <v/>
      </c>
      <c r="L519" s="21" t="str" cm="1">
        <f t="array" ref="L519">IF(ISERROR(INDEX(Jornadas[id],ROW()-5)),"",SUMIFS(Adelantos[importe],Adelantos[id_jornada],INDEX(Jornadas[id],ROW()-5),Adelantos[id_barbero],LOOKUP($I$4,Barberos[nombre],Barberos[id])))</f>
        <v/>
      </c>
      <c r="M519" s="21" t="str" cm="1">
        <f t="array" ref="M519">IF(ISERROR(INDEX(Jornadas[id],ROW()-5)),"",J519+K519-L519)</f>
        <v/>
      </c>
      <c r="N519" s="2" t="str" cm="1">
        <f t="array" ref="N519">IF(ISERROR(INDEX(Jornadas[id],ROW()-5)),"",COUNTIFS(_Cortes!$C:$C,INDEX(Jornadas[id],ROW()-5),_Cortes!$B:$B,LOOKUP($N$4,_Barberos!$B:$B,_Barberos!$A:$A)))</f>
        <v/>
      </c>
      <c r="O519" s="21" t="str" cm="1">
        <f t="array" ref="O519">IF(ISERROR(INDEX(Jornadas[id],ROW()-5)),"",INT(SUMIFS(Cortes[importe],Cortes[id_jornada],INDEX(Jornadas[id],ROW()-5),Cortes[id_barbero],LOOKUP($N$4,Barberos[nombre],Barberos[id]))*(INDEX(Jornadas[comision_barberos],1)/100)))</f>
        <v/>
      </c>
      <c r="P519" s="21" t="str" cm="1">
        <f t="array" ref="P519">IF(ISERROR(INDEX(Jornadas[id],ROW()-5)),"",SUMIFS(Cortes[propina],Cortes[id_jornada],INDEX(Jornadas[id],ROW()-5),Cortes[id_barbero],LOOKUP($N$4,Barberos[nombre],Barberos[id])))</f>
        <v/>
      </c>
      <c r="Q519" s="21" t="str" cm="1">
        <f t="array" ref="Q519">IF(ISERROR(INDEX(Jornadas[id],ROW()-5)),"",SUMIFS(Adelantos[importe],Adelantos[id_jornada],INDEX(Jornadas[id],ROW()-5),Adelantos[id_barbero],LOOKUP($N$4,Barberos[nombre],Barberos[id])))</f>
        <v/>
      </c>
      <c r="R519" s="21" t="str" cm="1">
        <f t="array" ref="R519">IF(ISERROR(INDEX(Jornadas[id],ROW()-5)),"",O519+P519-Q519)</f>
        <v/>
      </c>
      <c r="S519" s="2" t="str" cm="1">
        <f t="array" ref="S519">IF(ISERROR(INDEX(Jornadas[id],ROW()-5)),"",COUNTIFS(_Cortes!$C:$C,INDEX(Jornadas[id],ROW()-5),_Cortes!$B:$B,LOOKUP($S$4,_Barberos!$B:$B,_Barberos!$A:$A)))</f>
        <v/>
      </c>
      <c r="T519" s="21" t="str" cm="1">
        <f t="array" ref="T519">IF(ISERROR(INDEX(Jornadas[id],ROW()-5)),"",INT(SUMIFS(Cortes[importe],Cortes[id_jornada],INDEX(Jornadas[id],ROW()-5),Cortes[id_barbero],LOOKUP($S$4,Barberos[nombre],Barberos[id]))*(INDEX(Jornadas[comision_barberos],1)/100)))</f>
        <v/>
      </c>
      <c r="U519" s="21" t="str" cm="1">
        <f t="array" ref="U519">IF(ISERROR(INDEX(Jornadas[id],ROW()-5)),"",SUMIFS(Cortes[propina],Cortes[id_jornada],INDEX(Jornadas[id],ROW()-5),Cortes[id_barbero],LOOKUP($S$4,Barberos[nombre],Barberos[id])))</f>
        <v/>
      </c>
      <c r="V519" s="21" t="str" cm="1">
        <f t="array" ref="V519">IF(ISERROR(INDEX(Jornadas[id],ROW()-5)),"",SUMIFS(Adelantos[importe],Adelantos[id_jornada],INDEX(Jornadas[id],ROW()-5),Adelantos[id_barbero],LOOKUP($S$4,Barberos[nombre],Barberos[id])))</f>
        <v/>
      </c>
      <c r="W519" s="21" t="str" cm="1">
        <f t="array" ref="W519">IF(ISERROR(INDEX(Jornadas[id],ROW()-5)),"",T519+U519-V519)</f>
        <v/>
      </c>
      <c r="X519" s="2" t="str" cm="1">
        <f t="array" ref="X519">IF(ISERROR(INDEX(Jornadas[id],ROW()-5)),"",COUNTIFS(_Cortes!$C:$C,INDEX(Jornadas[id],ROW()-5),_Cortes!$B:$B,LOOKUP($X$4,_Barberos!$B:$B,_Barberos!$A:$A)))</f>
        <v/>
      </c>
      <c r="Y519" s="21" t="str" cm="1">
        <f t="array" ref="Y519">IF(ISERROR(INDEX(Jornadas[id],ROW()-5)),"",INT(SUMIFS(Cortes[importe],Cortes[id_jornada],INDEX(Jornadas[id],ROW()-5),Cortes[id_barbero],LOOKUP($X$4,Barberos[nombre],Barberos[id]))*(INDEX(Jornadas[comision_barberos],1)/100)))</f>
        <v/>
      </c>
      <c r="Z519" s="21" t="str" cm="1">
        <f t="array" ref="Z519">IF(ISERROR(INDEX(Jornadas[id],ROW()-5)),"",SUMIFS(Cortes[propina],Cortes[id_jornada],INDEX(Jornadas[id],ROW()-5),Cortes[id_barbero],LOOKUP($X$4,Barberos[nombre],Barberos[id])))</f>
        <v/>
      </c>
      <c r="AA519" s="21" t="str" cm="1">
        <f t="array" ref="AA519">IF(ISERROR(INDEX(Jornadas[id],ROW()-5)),"",SUMIFS(Adelantos[importe],Adelantos[id_jornada],INDEX(Jornadas[id],ROW()-5),Adelantos[id_barbero],LOOKUP($X$4,Barberos[nombre],Barberos[id])))</f>
        <v/>
      </c>
      <c r="AB519" s="21" t="str" cm="1">
        <f t="array" ref="AB519">IF(ISERROR(INDEX(Jornadas[id],ROW()-5)),"",Y519+Z519-AA519)</f>
        <v/>
      </c>
      <c r="AC519" s="2" t="str" cm="1">
        <f t="array" ref="AC519">IF(ISERROR(INDEX(Jornadas[id],ROW()-5)),"",COUNTIFS(_Cortes!$C:$C,INDEX(Jornadas[id],ROW()-5),_Cortes!$B:$B,LOOKUP($AC$4,_Barberos!$B:$B,_Barberos!$A:$A)))</f>
        <v/>
      </c>
      <c r="AD519" s="21" t="str" cm="1">
        <f t="array" ref="AD519">IF(ISERROR(INDEX(Jornadas[id],ROW()-5)),"",INT(SUMIFS(Cortes[importe],Cortes[id_jornada],INDEX(Jornadas[id],ROW()-5),Cortes[id_barbero],LOOKUP($AC$4,Barberos[nombre],Barberos[id]))*(INDEX(Jornadas[comision_barberos],1)/100)))</f>
        <v/>
      </c>
      <c r="AE519" s="21" t="str" cm="1">
        <f t="array" ref="AE519">IF(ISERROR(INDEX(Jornadas[id],ROW()-5)),"",SUMIFS(Cortes[propina],Cortes[id_jornada],INDEX(Jornadas[id],ROW()-5),Cortes[id_barbero],LOOKUP($AC$4,Barberos[nombre],Barberos[id])))</f>
        <v/>
      </c>
      <c r="AF519" s="21" t="str" cm="1">
        <f t="array" ref="AF519">IF(ISERROR(INDEX(Jornadas[id],ROW()-5)),"",SUMIFS(Adelantos[importe],Adelantos[id_jornada],INDEX(Jornadas[id],ROW()-5),Adelantos[id_barbero],LOOKUP($AC$4,Barberos[nombre],Barberos[id])))</f>
        <v/>
      </c>
      <c r="AG519" s="21" t="str" cm="1">
        <f t="array" ref="AG519">IF(ISERROR(INDEX(Jornadas[id],ROW()-5)),"",AD519+AE519-AF519)</f>
        <v/>
      </c>
      <c r="AH519" s="2" t="str" cm="1">
        <f t="array" ref="AH519">IF(ISERROR(INDEX(Jornadas[id],ROW()-5)),"",COUNTIFS(_Cortes!$C:$C,INDEX(Jornadas[id],ROW()-5),_Cortes!$B:$B,LOOKUP($AH$4,_Barberos!$B:$B,_Barberos!$A:$A)))</f>
        <v/>
      </c>
      <c r="AI519" s="21" t="str" cm="1">
        <f t="array" ref="AI519">IF(ISERROR(INDEX(Jornadas[id],ROW()-5)),"",INT(SUMIFS(Cortes[importe],Cortes[id_jornada],INDEX(Jornadas[id],ROW()-5),Cortes[id_barbero],LOOKUP($AH$4,Barberos[nombre],Barberos[id]))*(INDEX(Jornadas[comision_barberos],1)/100)))</f>
        <v/>
      </c>
      <c r="AJ519" s="21" t="str" cm="1">
        <f t="array" ref="AJ519">IF(ISERROR(INDEX(Jornadas[id],ROW()-5)),"",SUMIFS(Cortes[propina],Cortes[id_jornada],INDEX(Jornadas[id],ROW()-5),Cortes[id_barbero],LOOKUP($AH$4,Barberos[nombre],Barberos[id])))</f>
        <v/>
      </c>
      <c r="AK519" s="21" t="str" cm="1">
        <f t="array" ref="AK519">IF(ISERROR(INDEX(Jornadas[id],ROW()-5)),"",SUMIFS(Adelantos[importe],Adelantos[id_jornada],INDEX(Jornadas[id],ROW()-5),Adelantos[id_barbero],LOOKUP($AH$4,Barberos[nombre],Barberos[id])))</f>
        <v/>
      </c>
      <c r="AL519" s="21" t="str" cm="1">
        <f t="array" ref="AL519">IF(ISERROR(INDEX(Jornadas[id],ROW()-5)),"",AI519+AJ519-AK519)</f>
        <v/>
      </c>
      <c r="AM519" s="2" t="str" cm="1">
        <f t="array" ref="AM519">IF(ISERROR(INDEX(Jornadas[id],ROW()-5)),"",COUNTIFS(_Cortes!$C:$C,INDEX(Jornadas[id],ROW()-5),_Cortes!$B:$B,LOOKUP($AM$4,_Barberos!$B:$B,_Barberos!$A:$A)))</f>
        <v/>
      </c>
      <c r="AN519" s="21" t="str" cm="1">
        <f t="array" ref="AN519">IF(ISERROR(INDEX(Jornadas[id],ROW()-5)),"",INT(SUMIFS(Cortes[importe],Cortes[id_jornada],INDEX(Jornadas[id],ROW()-5),Cortes[id_barbero],LOOKUP($AM$4,Barberos[nombre],Barberos[id]))*(INDEX(Jornadas[comision_barberos],1)/100)))</f>
        <v/>
      </c>
      <c r="AO519" s="21" t="str" cm="1">
        <f t="array" ref="AO519">IF(ISERROR(INDEX(Jornadas[id],ROW()-5)),"",SUMIFS(Cortes[propina],Cortes[id_jornada],INDEX(Jornadas[id],ROW()-5),Cortes[id_barbero],LOOKUP($AM$4,Barberos[nombre],Barberos[id])))</f>
        <v/>
      </c>
      <c r="AP519" s="21" t="str" cm="1">
        <f t="array" ref="AP519">IF(ISERROR(INDEX(Jornadas[id],ROW()-5)),"",SUMIFS(Adelantos[importe],Adelantos[id_jornada],INDEX(Jornadas[id],ROW()-5),Adelantos[id_barbero],LOOKUP($AM$4,Barberos[nombre],Barberos[id])))</f>
        <v/>
      </c>
      <c r="AQ519" s="21" t="str" cm="1">
        <f t="array" ref="AQ519">IF(ISERROR(INDEX(Jornadas[id],ROW()-5)),"",AN519+AO519-AP519)</f>
        <v/>
      </c>
      <c r="AR519" s="2" t="str" cm="1">
        <f t="array" ref="AR519">IF(ISERROR(INDEX(Jornadas[id],ROW()-5)),"",COUNTIFS(_Cortes!$C:$C,INDEX(Jornadas[id],ROW()-5),_Cortes!$B:$B,LOOKUP($AR$4,_Barberos!$B:$B,_Barberos!$A:$A)))</f>
        <v/>
      </c>
      <c r="AS519" s="21" t="str" cm="1">
        <f t="array" ref="AS519">IF(ISERROR(INDEX(Jornadas[id],ROW()-5)),"",INT(SUMIFS(Cortes[importe],Cortes[id_jornada],INDEX(Jornadas[id],ROW()-5),Cortes[id_barbero],LOOKUP($AR$4,Barberos[nombre],Barberos[id]))*(INDEX(Jornadas[comision_barberos],1)/100)))</f>
        <v/>
      </c>
      <c r="AT519" s="21" t="str" cm="1">
        <f t="array" ref="AT519">IF(ISERROR(INDEX(Jornadas[id],ROW()-5)),"",SUMIFS(Cortes[propina],Cortes[id_jornada],INDEX(Jornadas[id],ROW()-5),Cortes[id_barbero],LOOKUP($AR$4,Barberos[nombre],Barberos[id])))</f>
        <v/>
      </c>
      <c r="AU519" s="21" t="str" cm="1">
        <f t="array" ref="AU519">IF(ISERROR(INDEX(Jornadas[id],ROW()-5)),"",SUMIFS(Adelantos[importe],Adelantos[id_jornada],INDEX(Jornadas[id],ROW()-5),Adelantos[id_barbero],LOOKUP($AR$4,Barberos[nombre],Barberos[id])))</f>
        <v/>
      </c>
      <c r="AV519" s="21" t="str" cm="1">
        <f t="array" ref="AV519">IF(ISERROR(INDEX(Jornadas[id],ROW()-5)),"",AS519+AT519-AU519)</f>
        <v/>
      </c>
    </row>
    <row r="520" spans="1:48" ht="15" hidden="1" customHeight="1" x14ac:dyDescent="0.3">
      <c r="A520" s="53" t="str">
        <f t="shared" si="8"/>
        <v/>
      </c>
      <c r="B520" s="54"/>
      <c r="C520" s="38" t="str" cm="1">
        <f t="array" ref="C520">IF(ISERROR(INDEX(Jornadas[id],ROW()-5)),"",INDEX(Jornadas[fecha],ROW()-5))</f>
        <v/>
      </c>
      <c r="D520" s="1" t="str" cm="1">
        <f t="array" ref="D520">IF(ISERROR(INDEX(Jornadas[id],ROW()-5)),"",COUNTIFS(_Cortes!$C:$C,INDEX(Jornadas[id],ROW()-5),_Cortes!$B:$B,LOOKUP($D$4,_Barberos!$B:$B,_Barberos!$A:$A)))</f>
        <v/>
      </c>
      <c r="E520" s="20" t="str" cm="1">
        <f t="array" ref="E520">IF(ISERROR(INDEX(Jornadas[id],ROW()-5)),"",INT(SUMIFS(Cortes[importe],Cortes[id_jornada],INDEX(Jornadas[id],ROW()-5),Cortes[id_barbero],LOOKUP($D$4,Barberos[nombre],Barberos[id]))*(INDEX(Jornadas[comision_barberos],1)/100)))</f>
        <v/>
      </c>
      <c r="F520" s="20" t="str" cm="1">
        <f t="array" ref="F520">IF(ISERROR(INDEX(Jornadas[id],ROW()-5)),"",SUMIFS(Cortes[propina],Cortes[id_jornada],INDEX(Jornadas[id],ROW()-5),Cortes[id_barbero],LOOKUP($D$4,Barberos[nombre],Barberos[id])))</f>
        <v/>
      </c>
      <c r="G520" s="20" t="str" cm="1">
        <f t="array" ref="G520">IF(ISERROR(INDEX(Jornadas[id],ROW()-5)),"",SUMIFS(Adelantos[importe],Adelantos[id_jornada],INDEX(Jornadas[id],ROW()-5),Adelantos[id_barbero],LOOKUP($D$4,Barberos[nombre],Barberos[id])))</f>
        <v/>
      </c>
      <c r="H520" s="20" t="str" cm="1">
        <f t="array" ref="H520">IF(ISERROR(INDEX(Jornadas[id],ROW()-5)),"",E520+F520-G520)</f>
        <v/>
      </c>
      <c r="I520" s="1" t="str" cm="1">
        <f t="array" ref="I520">IF(ISERROR(INDEX(Jornadas[id],ROW()-5)),"",COUNTIFS(_Cortes!$C:$C,INDEX(Jornadas[id],ROW()-5),_Cortes!$B:$B,LOOKUP($I$4,_Barberos!$B:$B,_Barberos!$A:$A)))</f>
        <v/>
      </c>
      <c r="J520" s="20" t="str" cm="1">
        <f t="array" ref="J520">IF(ISERROR(INDEX(Jornadas[id],ROW()-5)),"",INT(SUMIFS(Cortes[importe],Cortes[id_jornada],INDEX(Jornadas[id],ROW()-5),Cortes[id_barbero],LOOKUP($I$4,Barberos[nombre],Barberos[id]))*(INDEX(Jornadas[comision_barberos],1)/100)))</f>
        <v/>
      </c>
      <c r="K520" s="20" t="str" cm="1">
        <f t="array" ref="K520">IF(ISERROR(INDEX(Jornadas[id],ROW()-5)),"",SUMIFS(Cortes[propina],Cortes[id_jornada],INDEX(Jornadas[id],ROW()-5),Cortes[id_barbero],LOOKUP($I$4,Barberos[nombre],Barberos[id])))</f>
        <v/>
      </c>
      <c r="L520" s="20" t="str" cm="1">
        <f t="array" ref="L520">IF(ISERROR(INDEX(Jornadas[id],ROW()-5)),"",SUMIFS(Adelantos[importe],Adelantos[id_jornada],INDEX(Jornadas[id],ROW()-5),Adelantos[id_barbero],LOOKUP($I$4,Barberos[nombre],Barberos[id])))</f>
        <v/>
      </c>
      <c r="M520" s="20" t="str" cm="1">
        <f t="array" ref="M520">IF(ISERROR(INDEX(Jornadas[id],ROW()-5)),"",J520+K520-L520)</f>
        <v/>
      </c>
      <c r="N520" s="1" t="str" cm="1">
        <f t="array" ref="N520">IF(ISERROR(INDEX(Jornadas[id],ROW()-5)),"",COUNTIFS(_Cortes!$C:$C,INDEX(Jornadas[id],ROW()-5),_Cortes!$B:$B,LOOKUP($N$4,_Barberos!$B:$B,_Barberos!$A:$A)))</f>
        <v/>
      </c>
      <c r="O520" s="20" t="str" cm="1">
        <f t="array" ref="O520">IF(ISERROR(INDEX(Jornadas[id],ROW()-5)),"",INT(SUMIFS(Cortes[importe],Cortes[id_jornada],INDEX(Jornadas[id],ROW()-5),Cortes[id_barbero],LOOKUP($N$4,Barberos[nombre],Barberos[id]))*(INDEX(Jornadas[comision_barberos],1)/100)))</f>
        <v/>
      </c>
      <c r="P520" s="20" t="str" cm="1">
        <f t="array" ref="P520">IF(ISERROR(INDEX(Jornadas[id],ROW()-5)),"",SUMIFS(Cortes[propina],Cortes[id_jornada],INDEX(Jornadas[id],ROW()-5),Cortes[id_barbero],LOOKUP($N$4,Barberos[nombre],Barberos[id])))</f>
        <v/>
      </c>
      <c r="Q520" s="20" t="str" cm="1">
        <f t="array" ref="Q520">IF(ISERROR(INDEX(Jornadas[id],ROW()-5)),"",SUMIFS(Adelantos[importe],Adelantos[id_jornada],INDEX(Jornadas[id],ROW()-5),Adelantos[id_barbero],LOOKUP($N$4,Barberos[nombre],Barberos[id])))</f>
        <v/>
      </c>
      <c r="R520" s="20" t="str" cm="1">
        <f t="array" ref="R520">IF(ISERROR(INDEX(Jornadas[id],ROW()-5)),"",O520+P520-Q520)</f>
        <v/>
      </c>
      <c r="S520" s="1" t="str" cm="1">
        <f t="array" ref="S520">IF(ISERROR(INDEX(Jornadas[id],ROW()-5)),"",COUNTIFS(_Cortes!$C:$C,INDEX(Jornadas[id],ROW()-5),_Cortes!$B:$B,LOOKUP($S$4,_Barberos!$B:$B,_Barberos!$A:$A)))</f>
        <v/>
      </c>
      <c r="T520" s="20" t="str" cm="1">
        <f t="array" ref="T520">IF(ISERROR(INDEX(Jornadas[id],ROW()-5)),"",INT(SUMIFS(Cortes[importe],Cortes[id_jornada],INDEX(Jornadas[id],ROW()-5),Cortes[id_barbero],LOOKUP($S$4,Barberos[nombre],Barberos[id]))*(INDEX(Jornadas[comision_barberos],1)/100)))</f>
        <v/>
      </c>
      <c r="U520" s="20" t="str" cm="1">
        <f t="array" ref="U520">IF(ISERROR(INDEX(Jornadas[id],ROW()-5)),"",SUMIFS(Cortes[propina],Cortes[id_jornada],INDEX(Jornadas[id],ROW()-5),Cortes[id_barbero],LOOKUP($S$4,Barberos[nombre],Barberos[id])))</f>
        <v/>
      </c>
      <c r="V520" s="20" t="str" cm="1">
        <f t="array" ref="V520">IF(ISERROR(INDEX(Jornadas[id],ROW()-5)),"",SUMIFS(Adelantos[importe],Adelantos[id_jornada],INDEX(Jornadas[id],ROW()-5),Adelantos[id_barbero],LOOKUP($S$4,Barberos[nombre],Barberos[id])))</f>
        <v/>
      </c>
      <c r="W520" s="20" t="str" cm="1">
        <f t="array" ref="W520">IF(ISERROR(INDEX(Jornadas[id],ROW()-5)),"",T520+U520-V520)</f>
        <v/>
      </c>
      <c r="X520" s="1" t="str" cm="1">
        <f t="array" ref="X520">IF(ISERROR(INDEX(Jornadas[id],ROW()-5)),"",COUNTIFS(_Cortes!$C:$C,INDEX(Jornadas[id],ROW()-5),_Cortes!$B:$B,LOOKUP($X$4,_Barberos!$B:$B,_Barberos!$A:$A)))</f>
        <v/>
      </c>
      <c r="Y520" s="20" t="str" cm="1">
        <f t="array" ref="Y520">IF(ISERROR(INDEX(Jornadas[id],ROW()-5)),"",INT(SUMIFS(Cortes[importe],Cortes[id_jornada],INDEX(Jornadas[id],ROW()-5),Cortes[id_barbero],LOOKUP($X$4,Barberos[nombre],Barberos[id]))*(INDEX(Jornadas[comision_barberos],1)/100)))</f>
        <v/>
      </c>
      <c r="Z520" s="20" t="str" cm="1">
        <f t="array" ref="Z520">IF(ISERROR(INDEX(Jornadas[id],ROW()-5)),"",SUMIFS(Cortes[propina],Cortes[id_jornada],INDEX(Jornadas[id],ROW()-5),Cortes[id_barbero],LOOKUP($X$4,Barberos[nombre],Barberos[id])))</f>
        <v/>
      </c>
      <c r="AA520" s="20" t="str" cm="1">
        <f t="array" ref="AA520">IF(ISERROR(INDEX(Jornadas[id],ROW()-5)),"",SUMIFS(Adelantos[importe],Adelantos[id_jornada],INDEX(Jornadas[id],ROW()-5),Adelantos[id_barbero],LOOKUP($X$4,Barberos[nombre],Barberos[id])))</f>
        <v/>
      </c>
      <c r="AB520" s="20" t="str" cm="1">
        <f t="array" ref="AB520">IF(ISERROR(INDEX(Jornadas[id],ROW()-5)),"",Y520+Z520-AA520)</f>
        <v/>
      </c>
      <c r="AC520" s="1" t="str" cm="1">
        <f t="array" ref="AC520">IF(ISERROR(INDEX(Jornadas[id],ROW()-5)),"",COUNTIFS(_Cortes!$C:$C,INDEX(Jornadas[id],ROW()-5),_Cortes!$B:$B,LOOKUP($AC$4,_Barberos!$B:$B,_Barberos!$A:$A)))</f>
        <v/>
      </c>
      <c r="AD520" s="20" t="str" cm="1">
        <f t="array" ref="AD520">IF(ISERROR(INDEX(Jornadas[id],ROW()-5)),"",INT(SUMIFS(Cortes[importe],Cortes[id_jornada],INDEX(Jornadas[id],ROW()-5),Cortes[id_barbero],LOOKUP($AC$4,Barberos[nombre],Barberos[id]))*(INDEX(Jornadas[comision_barberos],1)/100)))</f>
        <v/>
      </c>
      <c r="AE520" s="20" t="str" cm="1">
        <f t="array" ref="AE520">IF(ISERROR(INDEX(Jornadas[id],ROW()-5)),"",SUMIFS(Cortes[propina],Cortes[id_jornada],INDEX(Jornadas[id],ROW()-5),Cortes[id_barbero],LOOKUP($AC$4,Barberos[nombre],Barberos[id])))</f>
        <v/>
      </c>
      <c r="AF520" s="20" t="str" cm="1">
        <f t="array" ref="AF520">IF(ISERROR(INDEX(Jornadas[id],ROW()-5)),"",SUMIFS(Adelantos[importe],Adelantos[id_jornada],INDEX(Jornadas[id],ROW()-5),Adelantos[id_barbero],LOOKUP($AC$4,Barberos[nombre],Barberos[id])))</f>
        <v/>
      </c>
      <c r="AG520" s="20" t="str" cm="1">
        <f t="array" ref="AG520">IF(ISERROR(INDEX(Jornadas[id],ROW()-5)),"",AD520+AE520-AF520)</f>
        <v/>
      </c>
      <c r="AH520" s="1" t="str" cm="1">
        <f t="array" ref="AH520">IF(ISERROR(INDEX(Jornadas[id],ROW()-5)),"",COUNTIFS(_Cortes!$C:$C,INDEX(Jornadas[id],ROW()-5),_Cortes!$B:$B,LOOKUP($AH$4,_Barberos!$B:$B,_Barberos!$A:$A)))</f>
        <v/>
      </c>
      <c r="AI520" s="20" t="str" cm="1">
        <f t="array" ref="AI520">IF(ISERROR(INDEX(Jornadas[id],ROW()-5)),"",INT(SUMIFS(Cortes[importe],Cortes[id_jornada],INDEX(Jornadas[id],ROW()-5),Cortes[id_barbero],LOOKUP($AH$4,Barberos[nombre],Barberos[id]))*(INDEX(Jornadas[comision_barberos],1)/100)))</f>
        <v/>
      </c>
      <c r="AJ520" s="20" t="str" cm="1">
        <f t="array" ref="AJ520">IF(ISERROR(INDEX(Jornadas[id],ROW()-5)),"",SUMIFS(Cortes[propina],Cortes[id_jornada],INDEX(Jornadas[id],ROW()-5),Cortes[id_barbero],LOOKUP($AH$4,Barberos[nombre],Barberos[id])))</f>
        <v/>
      </c>
      <c r="AK520" s="20" t="str" cm="1">
        <f t="array" ref="AK520">IF(ISERROR(INDEX(Jornadas[id],ROW()-5)),"",SUMIFS(Adelantos[importe],Adelantos[id_jornada],INDEX(Jornadas[id],ROW()-5),Adelantos[id_barbero],LOOKUP($AH$4,Barberos[nombre],Barberos[id])))</f>
        <v/>
      </c>
      <c r="AL520" s="20" t="str" cm="1">
        <f t="array" ref="AL520">IF(ISERROR(INDEX(Jornadas[id],ROW()-5)),"",AI520+AJ520-AK520)</f>
        <v/>
      </c>
      <c r="AM520" s="1" t="str" cm="1">
        <f t="array" ref="AM520">IF(ISERROR(INDEX(Jornadas[id],ROW()-5)),"",COUNTIFS(_Cortes!$C:$C,INDEX(Jornadas[id],ROW()-5),_Cortes!$B:$B,LOOKUP($AM$4,_Barberos!$B:$B,_Barberos!$A:$A)))</f>
        <v/>
      </c>
      <c r="AN520" s="20" t="str" cm="1">
        <f t="array" ref="AN520">IF(ISERROR(INDEX(Jornadas[id],ROW()-5)),"",INT(SUMIFS(Cortes[importe],Cortes[id_jornada],INDEX(Jornadas[id],ROW()-5),Cortes[id_barbero],LOOKUP($AM$4,Barberos[nombre],Barberos[id]))*(INDEX(Jornadas[comision_barberos],1)/100)))</f>
        <v/>
      </c>
      <c r="AO520" s="20" t="str" cm="1">
        <f t="array" ref="AO520">IF(ISERROR(INDEX(Jornadas[id],ROW()-5)),"",SUMIFS(Cortes[propina],Cortes[id_jornada],INDEX(Jornadas[id],ROW()-5),Cortes[id_barbero],LOOKUP($AM$4,Barberos[nombre],Barberos[id])))</f>
        <v/>
      </c>
      <c r="AP520" s="20" t="str" cm="1">
        <f t="array" ref="AP520">IF(ISERROR(INDEX(Jornadas[id],ROW()-5)),"",SUMIFS(Adelantos[importe],Adelantos[id_jornada],INDEX(Jornadas[id],ROW()-5),Adelantos[id_barbero],LOOKUP($AM$4,Barberos[nombre],Barberos[id])))</f>
        <v/>
      </c>
      <c r="AQ520" s="20" t="str" cm="1">
        <f t="array" ref="AQ520">IF(ISERROR(INDEX(Jornadas[id],ROW()-5)),"",AN520+AO520-AP520)</f>
        <v/>
      </c>
      <c r="AR520" s="1" t="str" cm="1">
        <f t="array" ref="AR520">IF(ISERROR(INDEX(Jornadas[id],ROW()-5)),"",COUNTIFS(_Cortes!$C:$C,INDEX(Jornadas[id],ROW()-5),_Cortes!$B:$B,LOOKUP($AR$4,_Barberos!$B:$B,_Barberos!$A:$A)))</f>
        <v/>
      </c>
      <c r="AS520" s="20" t="str" cm="1">
        <f t="array" ref="AS520">IF(ISERROR(INDEX(Jornadas[id],ROW()-5)),"",INT(SUMIFS(Cortes[importe],Cortes[id_jornada],INDEX(Jornadas[id],ROW()-5),Cortes[id_barbero],LOOKUP($AR$4,Barberos[nombre],Barberos[id]))*(INDEX(Jornadas[comision_barberos],1)/100)))</f>
        <v/>
      </c>
      <c r="AT520" s="20" t="str" cm="1">
        <f t="array" ref="AT520">IF(ISERROR(INDEX(Jornadas[id],ROW()-5)),"",SUMIFS(Cortes[propina],Cortes[id_jornada],INDEX(Jornadas[id],ROW()-5),Cortes[id_barbero],LOOKUP($AR$4,Barberos[nombre],Barberos[id])))</f>
        <v/>
      </c>
      <c r="AU520" s="20" t="str" cm="1">
        <f t="array" ref="AU520">IF(ISERROR(INDEX(Jornadas[id],ROW()-5)),"",SUMIFS(Adelantos[importe],Adelantos[id_jornada],INDEX(Jornadas[id],ROW()-5),Adelantos[id_barbero],LOOKUP($AR$4,Barberos[nombre],Barberos[id])))</f>
        <v/>
      </c>
      <c r="AV520" s="20" t="str" cm="1">
        <f t="array" ref="AV520">IF(ISERROR(INDEX(Jornadas[id],ROW()-5)),"",AS520+AT520-AU520)</f>
        <v/>
      </c>
    </row>
    <row r="521" spans="1:48" ht="15" hidden="1" customHeight="1" x14ac:dyDescent="0.3">
      <c r="A521" s="51" t="str">
        <f t="shared" si="8"/>
        <v/>
      </c>
      <c r="B521" s="52"/>
      <c r="C521" s="36" t="str" cm="1">
        <f t="array" ref="C521">IF(ISERROR(INDEX(Jornadas[id],ROW()-5)),"",INDEX(Jornadas[fecha],ROW()-5))</f>
        <v/>
      </c>
      <c r="D521" s="2" t="str" cm="1">
        <f t="array" ref="D521">IF(ISERROR(INDEX(Jornadas[id],ROW()-5)),"",COUNTIFS(_Cortes!$C:$C,INDEX(Jornadas[id],ROW()-5),_Cortes!$B:$B,LOOKUP($D$4,_Barberos!$B:$B,_Barberos!$A:$A)))</f>
        <v/>
      </c>
      <c r="E521" s="21" t="str" cm="1">
        <f t="array" ref="E521">IF(ISERROR(INDEX(Jornadas[id],ROW()-5)),"",INT(SUMIFS(Cortes[importe],Cortes[id_jornada],INDEX(Jornadas[id],ROW()-5),Cortes[id_barbero],LOOKUP($D$4,Barberos[nombre],Barberos[id]))*(INDEX(Jornadas[comision_barberos],1)/100)))</f>
        <v/>
      </c>
      <c r="F521" s="21" t="str" cm="1">
        <f t="array" ref="F521">IF(ISERROR(INDEX(Jornadas[id],ROW()-5)),"",SUMIFS(Cortes[propina],Cortes[id_jornada],INDEX(Jornadas[id],ROW()-5),Cortes[id_barbero],LOOKUP($D$4,Barberos[nombre],Barberos[id])))</f>
        <v/>
      </c>
      <c r="G521" s="21" t="str" cm="1">
        <f t="array" ref="G521">IF(ISERROR(INDEX(Jornadas[id],ROW()-5)),"",SUMIFS(Adelantos[importe],Adelantos[id_jornada],INDEX(Jornadas[id],ROW()-5),Adelantos[id_barbero],LOOKUP($D$4,Barberos[nombre],Barberos[id])))</f>
        <v/>
      </c>
      <c r="H521" s="21" t="str" cm="1">
        <f t="array" ref="H521">IF(ISERROR(INDEX(Jornadas[id],ROW()-5)),"",E521+F521-G521)</f>
        <v/>
      </c>
      <c r="I521" s="2" t="str" cm="1">
        <f t="array" ref="I521">IF(ISERROR(INDEX(Jornadas[id],ROW()-5)),"",COUNTIFS(_Cortes!$C:$C,INDEX(Jornadas[id],ROW()-5),_Cortes!$B:$B,LOOKUP($I$4,_Barberos!$B:$B,_Barberos!$A:$A)))</f>
        <v/>
      </c>
      <c r="J521" s="21" t="str" cm="1">
        <f t="array" ref="J521">IF(ISERROR(INDEX(Jornadas[id],ROW()-5)),"",INT(SUMIFS(Cortes[importe],Cortes[id_jornada],INDEX(Jornadas[id],ROW()-5),Cortes[id_barbero],LOOKUP($I$4,Barberos[nombre],Barberos[id]))*(INDEX(Jornadas[comision_barberos],1)/100)))</f>
        <v/>
      </c>
      <c r="K521" s="21" t="str" cm="1">
        <f t="array" ref="K521">IF(ISERROR(INDEX(Jornadas[id],ROW()-5)),"",SUMIFS(Cortes[propina],Cortes[id_jornada],INDEX(Jornadas[id],ROW()-5),Cortes[id_barbero],LOOKUP($I$4,Barberos[nombre],Barberos[id])))</f>
        <v/>
      </c>
      <c r="L521" s="21" t="str" cm="1">
        <f t="array" ref="L521">IF(ISERROR(INDEX(Jornadas[id],ROW()-5)),"",SUMIFS(Adelantos[importe],Adelantos[id_jornada],INDEX(Jornadas[id],ROW()-5),Adelantos[id_barbero],LOOKUP($I$4,Barberos[nombre],Barberos[id])))</f>
        <v/>
      </c>
      <c r="M521" s="21" t="str" cm="1">
        <f t="array" ref="M521">IF(ISERROR(INDEX(Jornadas[id],ROW()-5)),"",J521+K521-L521)</f>
        <v/>
      </c>
      <c r="N521" s="2" t="str" cm="1">
        <f t="array" ref="N521">IF(ISERROR(INDEX(Jornadas[id],ROW()-5)),"",COUNTIFS(_Cortes!$C:$C,INDEX(Jornadas[id],ROW()-5),_Cortes!$B:$B,LOOKUP($N$4,_Barberos!$B:$B,_Barberos!$A:$A)))</f>
        <v/>
      </c>
      <c r="O521" s="21" t="str" cm="1">
        <f t="array" ref="O521">IF(ISERROR(INDEX(Jornadas[id],ROW()-5)),"",INT(SUMIFS(Cortes[importe],Cortes[id_jornada],INDEX(Jornadas[id],ROW()-5),Cortes[id_barbero],LOOKUP($N$4,Barberos[nombre],Barberos[id]))*(INDEX(Jornadas[comision_barberos],1)/100)))</f>
        <v/>
      </c>
      <c r="P521" s="21" t="str" cm="1">
        <f t="array" ref="P521">IF(ISERROR(INDEX(Jornadas[id],ROW()-5)),"",SUMIFS(Cortes[propina],Cortes[id_jornada],INDEX(Jornadas[id],ROW()-5),Cortes[id_barbero],LOOKUP($N$4,Barberos[nombre],Barberos[id])))</f>
        <v/>
      </c>
      <c r="Q521" s="21" t="str" cm="1">
        <f t="array" ref="Q521">IF(ISERROR(INDEX(Jornadas[id],ROW()-5)),"",SUMIFS(Adelantos[importe],Adelantos[id_jornada],INDEX(Jornadas[id],ROW()-5),Adelantos[id_barbero],LOOKUP($N$4,Barberos[nombre],Barberos[id])))</f>
        <v/>
      </c>
      <c r="R521" s="21" t="str" cm="1">
        <f t="array" ref="R521">IF(ISERROR(INDEX(Jornadas[id],ROW()-5)),"",O521+P521-Q521)</f>
        <v/>
      </c>
      <c r="S521" s="2" t="str" cm="1">
        <f t="array" ref="S521">IF(ISERROR(INDEX(Jornadas[id],ROW()-5)),"",COUNTIFS(_Cortes!$C:$C,INDEX(Jornadas[id],ROW()-5),_Cortes!$B:$B,LOOKUP($S$4,_Barberos!$B:$B,_Barberos!$A:$A)))</f>
        <v/>
      </c>
      <c r="T521" s="21" t="str" cm="1">
        <f t="array" ref="T521">IF(ISERROR(INDEX(Jornadas[id],ROW()-5)),"",INT(SUMIFS(Cortes[importe],Cortes[id_jornada],INDEX(Jornadas[id],ROW()-5),Cortes[id_barbero],LOOKUP($S$4,Barberos[nombre],Barberos[id]))*(INDEX(Jornadas[comision_barberos],1)/100)))</f>
        <v/>
      </c>
      <c r="U521" s="21" t="str" cm="1">
        <f t="array" ref="U521">IF(ISERROR(INDEX(Jornadas[id],ROW()-5)),"",SUMIFS(Cortes[propina],Cortes[id_jornada],INDEX(Jornadas[id],ROW()-5),Cortes[id_barbero],LOOKUP($S$4,Barberos[nombre],Barberos[id])))</f>
        <v/>
      </c>
      <c r="V521" s="21" t="str" cm="1">
        <f t="array" ref="V521">IF(ISERROR(INDEX(Jornadas[id],ROW()-5)),"",SUMIFS(Adelantos[importe],Adelantos[id_jornada],INDEX(Jornadas[id],ROW()-5),Adelantos[id_barbero],LOOKUP($S$4,Barberos[nombre],Barberos[id])))</f>
        <v/>
      </c>
      <c r="W521" s="21" t="str" cm="1">
        <f t="array" ref="W521">IF(ISERROR(INDEX(Jornadas[id],ROW()-5)),"",T521+U521-V521)</f>
        <v/>
      </c>
      <c r="X521" s="2" t="str" cm="1">
        <f t="array" ref="X521">IF(ISERROR(INDEX(Jornadas[id],ROW()-5)),"",COUNTIFS(_Cortes!$C:$C,INDEX(Jornadas[id],ROW()-5),_Cortes!$B:$B,LOOKUP($X$4,_Barberos!$B:$B,_Barberos!$A:$A)))</f>
        <v/>
      </c>
      <c r="Y521" s="21" t="str" cm="1">
        <f t="array" ref="Y521">IF(ISERROR(INDEX(Jornadas[id],ROW()-5)),"",INT(SUMIFS(Cortes[importe],Cortes[id_jornada],INDEX(Jornadas[id],ROW()-5),Cortes[id_barbero],LOOKUP($X$4,Barberos[nombre],Barberos[id]))*(INDEX(Jornadas[comision_barberos],1)/100)))</f>
        <v/>
      </c>
      <c r="Z521" s="21" t="str" cm="1">
        <f t="array" ref="Z521">IF(ISERROR(INDEX(Jornadas[id],ROW()-5)),"",SUMIFS(Cortes[propina],Cortes[id_jornada],INDEX(Jornadas[id],ROW()-5),Cortes[id_barbero],LOOKUP($X$4,Barberos[nombre],Barberos[id])))</f>
        <v/>
      </c>
      <c r="AA521" s="21" t="str" cm="1">
        <f t="array" ref="AA521">IF(ISERROR(INDEX(Jornadas[id],ROW()-5)),"",SUMIFS(Adelantos[importe],Adelantos[id_jornada],INDEX(Jornadas[id],ROW()-5),Adelantos[id_barbero],LOOKUP($X$4,Barberos[nombre],Barberos[id])))</f>
        <v/>
      </c>
      <c r="AB521" s="21" t="str" cm="1">
        <f t="array" ref="AB521">IF(ISERROR(INDEX(Jornadas[id],ROW()-5)),"",Y521+Z521-AA521)</f>
        <v/>
      </c>
      <c r="AC521" s="2" t="str" cm="1">
        <f t="array" ref="AC521">IF(ISERROR(INDEX(Jornadas[id],ROW()-5)),"",COUNTIFS(_Cortes!$C:$C,INDEX(Jornadas[id],ROW()-5),_Cortes!$B:$B,LOOKUP($AC$4,_Barberos!$B:$B,_Barberos!$A:$A)))</f>
        <v/>
      </c>
      <c r="AD521" s="21" t="str" cm="1">
        <f t="array" ref="AD521">IF(ISERROR(INDEX(Jornadas[id],ROW()-5)),"",INT(SUMIFS(Cortes[importe],Cortes[id_jornada],INDEX(Jornadas[id],ROW()-5),Cortes[id_barbero],LOOKUP($AC$4,Barberos[nombre],Barberos[id]))*(INDEX(Jornadas[comision_barberos],1)/100)))</f>
        <v/>
      </c>
      <c r="AE521" s="21" t="str" cm="1">
        <f t="array" ref="AE521">IF(ISERROR(INDEX(Jornadas[id],ROW()-5)),"",SUMIFS(Cortes[propina],Cortes[id_jornada],INDEX(Jornadas[id],ROW()-5),Cortes[id_barbero],LOOKUP($AC$4,Barberos[nombre],Barberos[id])))</f>
        <v/>
      </c>
      <c r="AF521" s="21" t="str" cm="1">
        <f t="array" ref="AF521">IF(ISERROR(INDEX(Jornadas[id],ROW()-5)),"",SUMIFS(Adelantos[importe],Adelantos[id_jornada],INDEX(Jornadas[id],ROW()-5),Adelantos[id_barbero],LOOKUP($AC$4,Barberos[nombre],Barberos[id])))</f>
        <v/>
      </c>
      <c r="AG521" s="21" t="str" cm="1">
        <f t="array" ref="AG521">IF(ISERROR(INDEX(Jornadas[id],ROW()-5)),"",AD521+AE521-AF521)</f>
        <v/>
      </c>
      <c r="AH521" s="2" t="str" cm="1">
        <f t="array" ref="AH521">IF(ISERROR(INDEX(Jornadas[id],ROW()-5)),"",COUNTIFS(_Cortes!$C:$C,INDEX(Jornadas[id],ROW()-5),_Cortes!$B:$B,LOOKUP($AH$4,_Barberos!$B:$B,_Barberos!$A:$A)))</f>
        <v/>
      </c>
      <c r="AI521" s="21" t="str" cm="1">
        <f t="array" ref="AI521">IF(ISERROR(INDEX(Jornadas[id],ROW()-5)),"",INT(SUMIFS(Cortes[importe],Cortes[id_jornada],INDEX(Jornadas[id],ROW()-5),Cortes[id_barbero],LOOKUP($AH$4,Barberos[nombre],Barberos[id]))*(INDEX(Jornadas[comision_barberos],1)/100)))</f>
        <v/>
      </c>
      <c r="AJ521" s="21" t="str" cm="1">
        <f t="array" ref="AJ521">IF(ISERROR(INDEX(Jornadas[id],ROW()-5)),"",SUMIFS(Cortes[propina],Cortes[id_jornada],INDEX(Jornadas[id],ROW()-5),Cortes[id_barbero],LOOKUP($AH$4,Barberos[nombre],Barberos[id])))</f>
        <v/>
      </c>
      <c r="AK521" s="21" t="str" cm="1">
        <f t="array" ref="AK521">IF(ISERROR(INDEX(Jornadas[id],ROW()-5)),"",SUMIFS(Adelantos[importe],Adelantos[id_jornada],INDEX(Jornadas[id],ROW()-5),Adelantos[id_barbero],LOOKUP($AH$4,Barberos[nombre],Barberos[id])))</f>
        <v/>
      </c>
      <c r="AL521" s="21" t="str" cm="1">
        <f t="array" ref="AL521">IF(ISERROR(INDEX(Jornadas[id],ROW()-5)),"",AI521+AJ521-AK521)</f>
        <v/>
      </c>
      <c r="AM521" s="2" t="str" cm="1">
        <f t="array" ref="AM521">IF(ISERROR(INDEX(Jornadas[id],ROW()-5)),"",COUNTIFS(_Cortes!$C:$C,INDEX(Jornadas[id],ROW()-5),_Cortes!$B:$B,LOOKUP($AM$4,_Barberos!$B:$B,_Barberos!$A:$A)))</f>
        <v/>
      </c>
      <c r="AN521" s="21" t="str" cm="1">
        <f t="array" ref="AN521">IF(ISERROR(INDEX(Jornadas[id],ROW()-5)),"",INT(SUMIFS(Cortes[importe],Cortes[id_jornada],INDEX(Jornadas[id],ROW()-5),Cortes[id_barbero],LOOKUP($AM$4,Barberos[nombre],Barberos[id]))*(INDEX(Jornadas[comision_barberos],1)/100)))</f>
        <v/>
      </c>
      <c r="AO521" s="21" t="str" cm="1">
        <f t="array" ref="AO521">IF(ISERROR(INDEX(Jornadas[id],ROW()-5)),"",SUMIFS(Cortes[propina],Cortes[id_jornada],INDEX(Jornadas[id],ROW()-5),Cortes[id_barbero],LOOKUP($AM$4,Barberos[nombre],Barberos[id])))</f>
        <v/>
      </c>
      <c r="AP521" s="21" t="str" cm="1">
        <f t="array" ref="AP521">IF(ISERROR(INDEX(Jornadas[id],ROW()-5)),"",SUMIFS(Adelantos[importe],Adelantos[id_jornada],INDEX(Jornadas[id],ROW()-5),Adelantos[id_barbero],LOOKUP($AM$4,Barberos[nombre],Barberos[id])))</f>
        <v/>
      </c>
      <c r="AQ521" s="21" t="str" cm="1">
        <f t="array" ref="AQ521">IF(ISERROR(INDEX(Jornadas[id],ROW()-5)),"",AN521+AO521-AP521)</f>
        <v/>
      </c>
      <c r="AR521" s="2" t="str" cm="1">
        <f t="array" ref="AR521">IF(ISERROR(INDEX(Jornadas[id],ROW()-5)),"",COUNTIFS(_Cortes!$C:$C,INDEX(Jornadas[id],ROW()-5),_Cortes!$B:$B,LOOKUP($AR$4,_Barberos!$B:$B,_Barberos!$A:$A)))</f>
        <v/>
      </c>
      <c r="AS521" s="21" t="str" cm="1">
        <f t="array" ref="AS521">IF(ISERROR(INDEX(Jornadas[id],ROW()-5)),"",INT(SUMIFS(Cortes[importe],Cortes[id_jornada],INDEX(Jornadas[id],ROW()-5),Cortes[id_barbero],LOOKUP($AR$4,Barberos[nombre],Barberos[id]))*(INDEX(Jornadas[comision_barberos],1)/100)))</f>
        <v/>
      </c>
      <c r="AT521" s="21" t="str" cm="1">
        <f t="array" ref="AT521">IF(ISERROR(INDEX(Jornadas[id],ROW()-5)),"",SUMIFS(Cortes[propina],Cortes[id_jornada],INDEX(Jornadas[id],ROW()-5),Cortes[id_barbero],LOOKUP($AR$4,Barberos[nombre],Barberos[id])))</f>
        <v/>
      </c>
      <c r="AU521" s="21" t="str" cm="1">
        <f t="array" ref="AU521">IF(ISERROR(INDEX(Jornadas[id],ROW()-5)),"",SUMIFS(Adelantos[importe],Adelantos[id_jornada],INDEX(Jornadas[id],ROW()-5),Adelantos[id_barbero],LOOKUP($AR$4,Barberos[nombre],Barberos[id])))</f>
        <v/>
      </c>
      <c r="AV521" s="21" t="str" cm="1">
        <f t="array" ref="AV521">IF(ISERROR(INDEX(Jornadas[id],ROW()-5)),"",AS521+AT521-AU521)</f>
        <v/>
      </c>
    </row>
    <row r="522" spans="1:48" ht="15" hidden="1" customHeight="1" x14ac:dyDescent="0.3">
      <c r="A522" s="53" t="str">
        <f t="shared" si="8"/>
        <v/>
      </c>
      <c r="B522" s="54"/>
      <c r="C522" s="38" t="str" cm="1">
        <f t="array" ref="C522">IF(ISERROR(INDEX(Jornadas[id],ROW()-5)),"",INDEX(Jornadas[fecha],ROW()-5))</f>
        <v/>
      </c>
      <c r="D522" s="1" t="str" cm="1">
        <f t="array" ref="D522">IF(ISERROR(INDEX(Jornadas[id],ROW()-5)),"",COUNTIFS(_Cortes!$C:$C,INDEX(Jornadas[id],ROW()-5),_Cortes!$B:$B,LOOKUP($D$4,_Barberos!$B:$B,_Barberos!$A:$A)))</f>
        <v/>
      </c>
      <c r="E522" s="20" t="str" cm="1">
        <f t="array" ref="E522">IF(ISERROR(INDEX(Jornadas[id],ROW()-5)),"",INT(SUMIFS(Cortes[importe],Cortes[id_jornada],INDEX(Jornadas[id],ROW()-5),Cortes[id_barbero],LOOKUP($D$4,Barberos[nombre],Barberos[id]))*(INDEX(Jornadas[comision_barberos],1)/100)))</f>
        <v/>
      </c>
      <c r="F522" s="20" t="str" cm="1">
        <f t="array" ref="F522">IF(ISERROR(INDEX(Jornadas[id],ROW()-5)),"",SUMIFS(Cortes[propina],Cortes[id_jornada],INDEX(Jornadas[id],ROW()-5),Cortes[id_barbero],LOOKUP($D$4,Barberos[nombre],Barberos[id])))</f>
        <v/>
      </c>
      <c r="G522" s="20" t="str" cm="1">
        <f t="array" ref="G522">IF(ISERROR(INDEX(Jornadas[id],ROW()-5)),"",SUMIFS(Adelantos[importe],Adelantos[id_jornada],INDEX(Jornadas[id],ROW()-5),Adelantos[id_barbero],LOOKUP($D$4,Barberos[nombre],Barberos[id])))</f>
        <v/>
      </c>
      <c r="H522" s="20" t="str" cm="1">
        <f t="array" ref="H522">IF(ISERROR(INDEX(Jornadas[id],ROW()-5)),"",E522+F522-G522)</f>
        <v/>
      </c>
      <c r="I522" s="1" t="str" cm="1">
        <f t="array" ref="I522">IF(ISERROR(INDEX(Jornadas[id],ROW()-5)),"",COUNTIFS(_Cortes!$C:$C,INDEX(Jornadas[id],ROW()-5),_Cortes!$B:$B,LOOKUP($I$4,_Barberos!$B:$B,_Barberos!$A:$A)))</f>
        <v/>
      </c>
      <c r="J522" s="20" t="str" cm="1">
        <f t="array" ref="J522">IF(ISERROR(INDEX(Jornadas[id],ROW()-5)),"",INT(SUMIFS(Cortes[importe],Cortes[id_jornada],INDEX(Jornadas[id],ROW()-5),Cortes[id_barbero],LOOKUP($I$4,Barberos[nombre],Barberos[id]))*(INDEX(Jornadas[comision_barberos],1)/100)))</f>
        <v/>
      </c>
      <c r="K522" s="20" t="str" cm="1">
        <f t="array" ref="K522">IF(ISERROR(INDEX(Jornadas[id],ROW()-5)),"",SUMIFS(Cortes[propina],Cortes[id_jornada],INDEX(Jornadas[id],ROW()-5),Cortes[id_barbero],LOOKUP($I$4,Barberos[nombre],Barberos[id])))</f>
        <v/>
      </c>
      <c r="L522" s="20" t="str" cm="1">
        <f t="array" ref="L522">IF(ISERROR(INDEX(Jornadas[id],ROW()-5)),"",SUMIFS(Adelantos[importe],Adelantos[id_jornada],INDEX(Jornadas[id],ROW()-5),Adelantos[id_barbero],LOOKUP($I$4,Barberos[nombre],Barberos[id])))</f>
        <v/>
      </c>
      <c r="M522" s="20" t="str" cm="1">
        <f t="array" ref="M522">IF(ISERROR(INDEX(Jornadas[id],ROW()-5)),"",J522+K522-L522)</f>
        <v/>
      </c>
      <c r="N522" s="1" t="str" cm="1">
        <f t="array" ref="N522">IF(ISERROR(INDEX(Jornadas[id],ROW()-5)),"",COUNTIFS(_Cortes!$C:$C,INDEX(Jornadas[id],ROW()-5),_Cortes!$B:$B,LOOKUP($N$4,_Barberos!$B:$B,_Barberos!$A:$A)))</f>
        <v/>
      </c>
      <c r="O522" s="20" t="str" cm="1">
        <f t="array" ref="O522">IF(ISERROR(INDEX(Jornadas[id],ROW()-5)),"",INT(SUMIFS(Cortes[importe],Cortes[id_jornada],INDEX(Jornadas[id],ROW()-5),Cortes[id_barbero],LOOKUP($N$4,Barberos[nombre],Barberos[id]))*(INDEX(Jornadas[comision_barberos],1)/100)))</f>
        <v/>
      </c>
      <c r="P522" s="20" t="str" cm="1">
        <f t="array" ref="P522">IF(ISERROR(INDEX(Jornadas[id],ROW()-5)),"",SUMIFS(Cortes[propina],Cortes[id_jornada],INDEX(Jornadas[id],ROW()-5),Cortes[id_barbero],LOOKUP($N$4,Barberos[nombre],Barberos[id])))</f>
        <v/>
      </c>
      <c r="Q522" s="20" t="str" cm="1">
        <f t="array" ref="Q522">IF(ISERROR(INDEX(Jornadas[id],ROW()-5)),"",SUMIFS(Adelantos[importe],Adelantos[id_jornada],INDEX(Jornadas[id],ROW()-5),Adelantos[id_barbero],LOOKUP($N$4,Barberos[nombre],Barberos[id])))</f>
        <v/>
      </c>
      <c r="R522" s="20" t="str" cm="1">
        <f t="array" ref="R522">IF(ISERROR(INDEX(Jornadas[id],ROW()-5)),"",O522+P522-Q522)</f>
        <v/>
      </c>
      <c r="S522" s="1" t="str" cm="1">
        <f t="array" ref="S522">IF(ISERROR(INDEX(Jornadas[id],ROW()-5)),"",COUNTIFS(_Cortes!$C:$C,INDEX(Jornadas[id],ROW()-5),_Cortes!$B:$B,LOOKUP($S$4,_Barberos!$B:$B,_Barberos!$A:$A)))</f>
        <v/>
      </c>
      <c r="T522" s="20" t="str" cm="1">
        <f t="array" ref="T522">IF(ISERROR(INDEX(Jornadas[id],ROW()-5)),"",INT(SUMIFS(Cortes[importe],Cortes[id_jornada],INDEX(Jornadas[id],ROW()-5),Cortes[id_barbero],LOOKUP($S$4,Barberos[nombre],Barberos[id]))*(INDEX(Jornadas[comision_barberos],1)/100)))</f>
        <v/>
      </c>
      <c r="U522" s="20" t="str" cm="1">
        <f t="array" ref="U522">IF(ISERROR(INDEX(Jornadas[id],ROW()-5)),"",SUMIFS(Cortes[propina],Cortes[id_jornada],INDEX(Jornadas[id],ROW()-5),Cortes[id_barbero],LOOKUP($S$4,Barberos[nombre],Barberos[id])))</f>
        <v/>
      </c>
      <c r="V522" s="20" t="str" cm="1">
        <f t="array" ref="V522">IF(ISERROR(INDEX(Jornadas[id],ROW()-5)),"",SUMIFS(Adelantos[importe],Adelantos[id_jornada],INDEX(Jornadas[id],ROW()-5),Adelantos[id_barbero],LOOKUP($S$4,Barberos[nombre],Barberos[id])))</f>
        <v/>
      </c>
      <c r="W522" s="20" t="str" cm="1">
        <f t="array" ref="W522">IF(ISERROR(INDEX(Jornadas[id],ROW()-5)),"",T522+U522-V522)</f>
        <v/>
      </c>
      <c r="X522" s="1" t="str" cm="1">
        <f t="array" ref="X522">IF(ISERROR(INDEX(Jornadas[id],ROW()-5)),"",COUNTIFS(_Cortes!$C:$C,INDEX(Jornadas[id],ROW()-5),_Cortes!$B:$B,LOOKUP($X$4,_Barberos!$B:$B,_Barberos!$A:$A)))</f>
        <v/>
      </c>
      <c r="Y522" s="20" t="str" cm="1">
        <f t="array" ref="Y522">IF(ISERROR(INDEX(Jornadas[id],ROW()-5)),"",INT(SUMIFS(Cortes[importe],Cortes[id_jornada],INDEX(Jornadas[id],ROW()-5),Cortes[id_barbero],LOOKUP($X$4,Barberos[nombre],Barberos[id]))*(INDEX(Jornadas[comision_barberos],1)/100)))</f>
        <v/>
      </c>
      <c r="Z522" s="20" t="str" cm="1">
        <f t="array" ref="Z522">IF(ISERROR(INDEX(Jornadas[id],ROW()-5)),"",SUMIFS(Cortes[propina],Cortes[id_jornada],INDEX(Jornadas[id],ROW()-5),Cortes[id_barbero],LOOKUP($X$4,Barberos[nombre],Barberos[id])))</f>
        <v/>
      </c>
      <c r="AA522" s="20" t="str" cm="1">
        <f t="array" ref="AA522">IF(ISERROR(INDEX(Jornadas[id],ROW()-5)),"",SUMIFS(Adelantos[importe],Adelantos[id_jornada],INDEX(Jornadas[id],ROW()-5),Adelantos[id_barbero],LOOKUP($X$4,Barberos[nombre],Barberos[id])))</f>
        <v/>
      </c>
      <c r="AB522" s="20" t="str" cm="1">
        <f t="array" ref="AB522">IF(ISERROR(INDEX(Jornadas[id],ROW()-5)),"",Y522+Z522-AA522)</f>
        <v/>
      </c>
      <c r="AC522" s="1" t="str" cm="1">
        <f t="array" ref="AC522">IF(ISERROR(INDEX(Jornadas[id],ROW()-5)),"",COUNTIFS(_Cortes!$C:$C,INDEX(Jornadas[id],ROW()-5),_Cortes!$B:$B,LOOKUP($AC$4,_Barberos!$B:$B,_Barberos!$A:$A)))</f>
        <v/>
      </c>
      <c r="AD522" s="20" t="str" cm="1">
        <f t="array" ref="AD522">IF(ISERROR(INDEX(Jornadas[id],ROW()-5)),"",INT(SUMIFS(Cortes[importe],Cortes[id_jornada],INDEX(Jornadas[id],ROW()-5),Cortes[id_barbero],LOOKUP($AC$4,Barberos[nombre],Barberos[id]))*(INDEX(Jornadas[comision_barberos],1)/100)))</f>
        <v/>
      </c>
      <c r="AE522" s="20" t="str" cm="1">
        <f t="array" ref="AE522">IF(ISERROR(INDEX(Jornadas[id],ROW()-5)),"",SUMIFS(Cortes[propina],Cortes[id_jornada],INDEX(Jornadas[id],ROW()-5),Cortes[id_barbero],LOOKUP($AC$4,Barberos[nombre],Barberos[id])))</f>
        <v/>
      </c>
      <c r="AF522" s="20" t="str" cm="1">
        <f t="array" ref="AF522">IF(ISERROR(INDEX(Jornadas[id],ROW()-5)),"",SUMIFS(Adelantos[importe],Adelantos[id_jornada],INDEX(Jornadas[id],ROW()-5),Adelantos[id_barbero],LOOKUP($AC$4,Barberos[nombre],Barberos[id])))</f>
        <v/>
      </c>
      <c r="AG522" s="20" t="str" cm="1">
        <f t="array" ref="AG522">IF(ISERROR(INDEX(Jornadas[id],ROW()-5)),"",AD522+AE522-AF522)</f>
        <v/>
      </c>
      <c r="AH522" s="1" t="str" cm="1">
        <f t="array" ref="AH522">IF(ISERROR(INDEX(Jornadas[id],ROW()-5)),"",COUNTIFS(_Cortes!$C:$C,INDEX(Jornadas[id],ROW()-5),_Cortes!$B:$B,LOOKUP($AH$4,_Barberos!$B:$B,_Barberos!$A:$A)))</f>
        <v/>
      </c>
      <c r="AI522" s="20" t="str" cm="1">
        <f t="array" ref="AI522">IF(ISERROR(INDEX(Jornadas[id],ROW()-5)),"",INT(SUMIFS(Cortes[importe],Cortes[id_jornada],INDEX(Jornadas[id],ROW()-5),Cortes[id_barbero],LOOKUP($AH$4,Barberos[nombre],Barberos[id]))*(INDEX(Jornadas[comision_barberos],1)/100)))</f>
        <v/>
      </c>
      <c r="AJ522" s="20" t="str" cm="1">
        <f t="array" ref="AJ522">IF(ISERROR(INDEX(Jornadas[id],ROW()-5)),"",SUMIFS(Cortes[propina],Cortes[id_jornada],INDEX(Jornadas[id],ROW()-5),Cortes[id_barbero],LOOKUP($AH$4,Barberos[nombre],Barberos[id])))</f>
        <v/>
      </c>
      <c r="AK522" s="20" t="str" cm="1">
        <f t="array" ref="AK522">IF(ISERROR(INDEX(Jornadas[id],ROW()-5)),"",SUMIFS(Adelantos[importe],Adelantos[id_jornada],INDEX(Jornadas[id],ROW()-5),Adelantos[id_barbero],LOOKUP($AH$4,Barberos[nombre],Barberos[id])))</f>
        <v/>
      </c>
      <c r="AL522" s="20" t="str" cm="1">
        <f t="array" ref="AL522">IF(ISERROR(INDEX(Jornadas[id],ROW()-5)),"",AI522+AJ522-AK522)</f>
        <v/>
      </c>
      <c r="AM522" s="1" t="str" cm="1">
        <f t="array" ref="AM522">IF(ISERROR(INDEX(Jornadas[id],ROW()-5)),"",COUNTIFS(_Cortes!$C:$C,INDEX(Jornadas[id],ROW()-5),_Cortes!$B:$B,LOOKUP($AM$4,_Barberos!$B:$B,_Barberos!$A:$A)))</f>
        <v/>
      </c>
      <c r="AN522" s="20" t="str" cm="1">
        <f t="array" ref="AN522">IF(ISERROR(INDEX(Jornadas[id],ROW()-5)),"",INT(SUMIFS(Cortes[importe],Cortes[id_jornada],INDEX(Jornadas[id],ROW()-5),Cortes[id_barbero],LOOKUP($AM$4,Barberos[nombre],Barberos[id]))*(INDEX(Jornadas[comision_barberos],1)/100)))</f>
        <v/>
      </c>
      <c r="AO522" s="20" t="str" cm="1">
        <f t="array" ref="AO522">IF(ISERROR(INDEX(Jornadas[id],ROW()-5)),"",SUMIFS(Cortes[propina],Cortes[id_jornada],INDEX(Jornadas[id],ROW()-5),Cortes[id_barbero],LOOKUP($AM$4,Barberos[nombre],Barberos[id])))</f>
        <v/>
      </c>
      <c r="AP522" s="20" t="str" cm="1">
        <f t="array" ref="AP522">IF(ISERROR(INDEX(Jornadas[id],ROW()-5)),"",SUMIFS(Adelantos[importe],Adelantos[id_jornada],INDEX(Jornadas[id],ROW()-5),Adelantos[id_barbero],LOOKUP($AM$4,Barberos[nombre],Barberos[id])))</f>
        <v/>
      </c>
      <c r="AQ522" s="20" t="str" cm="1">
        <f t="array" ref="AQ522">IF(ISERROR(INDEX(Jornadas[id],ROW()-5)),"",AN522+AO522-AP522)</f>
        <v/>
      </c>
      <c r="AR522" s="1" t="str" cm="1">
        <f t="array" ref="AR522">IF(ISERROR(INDEX(Jornadas[id],ROW()-5)),"",COUNTIFS(_Cortes!$C:$C,INDEX(Jornadas[id],ROW()-5),_Cortes!$B:$B,LOOKUP($AR$4,_Barberos!$B:$B,_Barberos!$A:$A)))</f>
        <v/>
      </c>
      <c r="AS522" s="20" t="str" cm="1">
        <f t="array" ref="AS522">IF(ISERROR(INDEX(Jornadas[id],ROW()-5)),"",INT(SUMIFS(Cortes[importe],Cortes[id_jornada],INDEX(Jornadas[id],ROW()-5),Cortes[id_barbero],LOOKUP($AR$4,Barberos[nombre],Barberos[id]))*(INDEX(Jornadas[comision_barberos],1)/100)))</f>
        <v/>
      </c>
      <c r="AT522" s="20" t="str" cm="1">
        <f t="array" ref="AT522">IF(ISERROR(INDEX(Jornadas[id],ROW()-5)),"",SUMIFS(Cortes[propina],Cortes[id_jornada],INDEX(Jornadas[id],ROW()-5),Cortes[id_barbero],LOOKUP($AR$4,Barberos[nombre],Barberos[id])))</f>
        <v/>
      </c>
      <c r="AU522" s="20" t="str" cm="1">
        <f t="array" ref="AU522">IF(ISERROR(INDEX(Jornadas[id],ROW()-5)),"",SUMIFS(Adelantos[importe],Adelantos[id_jornada],INDEX(Jornadas[id],ROW()-5),Adelantos[id_barbero],LOOKUP($AR$4,Barberos[nombre],Barberos[id])))</f>
        <v/>
      </c>
      <c r="AV522" s="20" t="str" cm="1">
        <f t="array" ref="AV522">IF(ISERROR(INDEX(Jornadas[id],ROW()-5)),"",AS522+AT522-AU522)</f>
        <v/>
      </c>
    </row>
    <row r="523" spans="1:48" ht="15" hidden="1" customHeight="1" x14ac:dyDescent="0.3">
      <c r="A523" s="51" t="str">
        <f t="shared" si="8"/>
        <v/>
      </c>
      <c r="B523" s="52"/>
      <c r="C523" s="36" t="str" cm="1">
        <f t="array" ref="C523">IF(ISERROR(INDEX(Jornadas[id],ROW()-5)),"",INDEX(Jornadas[fecha],ROW()-5))</f>
        <v/>
      </c>
      <c r="D523" s="2" t="str" cm="1">
        <f t="array" ref="D523">IF(ISERROR(INDEX(Jornadas[id],ROW()-5)),"",COUNTIFS(_Cortes!$C:$C,INDEX(Jornadas[id],ROW()-5),_Cortes!$B:$B,LOOKUP($D$4,_Barberos!$B:$B,_Barberos!$A:$A)))</f>
        <v/>
      </c>
      <c r="E523" s="21" t="str" cm="1">
        <f t="array" ref="E523">IF(ISERROR(INDEX(Jornadas[id],ROW()-5)),"",INT(SUMIFS(Cortes[importe],Cortes[id_jornada],INDEX(Jornadas[id],ROW()-5),Cortes[id_barbero],LOOKUP($D$4,Barberos[nombre],Barberos[id]))*(INDEX(Jornadas[comision_barberos],1)/100)))</f>
        <v/>
      </c>
      <c r="F523" s="21" t="str" cm="1">
        <f t="array" ref="F523">IF(ISERROR(INDEX(Jornadas[id],ROW()-5)),"",SUMIFS(Cortes[propina],Cortes[id_jornada],INDEX(Jornadas[id],ROW()-5),Cortes[id_barbero],LOOKUP($D$4,Barberos[nombre],Barberos[id])))</f>
        <v/>
      </c>
      <c r="G523" s="21" t="str" cm="1">
        <f t="array" ref="G523">IF(ISERROR(INDEX(Jornadas[id],ROW()-5)),"",SUMIFS(Adelantos[importe],Adelantos[id_jornada],INDEX(Jornadas[id],ROW()-5),Adelantos[id_barbero],LOOKUP($D$4,Barberos[nombre],Barberos[id])))</f>
        <v/>
      </c>
      <c r="H523" s="21" t="str" cm="1">
        <f t="array" ref="H523">IF(ISERROR(INDEX(Jornadas[id],ROW()-5)),"",E523+F523-G523)</f>
        <v/>
      </c>
      <c r="I523" s="2" t="str" cm="1">
        <f t="array" ref="I523">IF(ISERROR(INDEX(Jornadas[id],ROW()-5)),"",COUNTIFS(_Cortes!$C:$C,INDEX(Jornadas[id],ROW()-5),_Cortes!$B:$B,LOOKUP($I$4,_Barberos!$B:$B,_Barberos!$A:$A)))</f>
        <v/>
      </c>
      <c r="J523" s="21" t="str" cm="1">
        <f t="array" ref="J523">IF(ISERROR(INDEX(Jornadas[id],ROW()-5)),"",INT(SUMIFS(Cortes[importe],Cortes[id_jornada],INDEX(Jornadas[id],ROW()-5),Cortes[id_barbero],LOOKUP($I$4,Barberos[nombre],Barberos[id]))*(INDEX(Jornadas[comision_barberos],1)/100)))</f>
        <v/>
      </c>
      <c r="K523" s="21" t="str" cm="1">
        <f t="array" ref="K523">IF(ISERROR(INDEX(Jornadas[id],ROW()-5)),"",SUMIFS(Cortes[propina],Cortes[id_jornada],INDEX(Jornadas[id],ROW()-5),Cortes[id_barbero],LOOKUP($I$4,Barberos[nombre],Barberos[id])))</f>
        <v/>
      </c>
      <c r="L523" s="21" t="str" cm="1">
        <f t="array" ref="L523">IF(ISERROR(INDEX(Jornadas[id],ROW()-5)),"",SUMIFS(Adelantos[importe],Adelantos[id_jornada],INDEX(Jornadas[id],ROW()-5),Adelantos[id_barbero],LOOKUP($I$4,Barberos[nombre],Barberos[id])))</f>
        <v/>
      </c>
      <c r="M523" s="21" t="str" cm="1">
        <f t="array" ref="M523">IF(ISERROR(INDEX(Jornadas[id],ROW()-5)),"",J523+K523-L523)</f>
        <v/>
      </c>
      <c r="N523" s="2" t="str" cm="1">
        <f t="array" ref="N523">IF(ISERROR(INDEX(Jornadas[id],ROW()-5)),"",COUNTIFS(_Cortes!$C:$C,INDEX(Jornadas[id],ROW()-5),_Cortes!$B:$B,LOOKUP($N$4,_Barberos!$B:$B,_Barberos!$A:$A)))</f>
        <v/>
      </c>
      <c r="O523" s="21" t="str" cm="1">
        <f t="array" ref="O523">IF(ISERROR(INDEX(Jornadas[id],ROW()-5)),"",INT(SUMIFS(Cortes[importe],Cortes[id_jornada],INDEX(Jornadas[id],ROW()-5),Cortes[id_barbero],LOOKUP($N$4,Barberos[nombre],Barberos[id]))*(INDEX(Jornadas[comision_barberos],1)/100)))</f>
        <v/>
      </c>
      <c r="P523" s="21" t="str" cm="1">
        <f t="array" ref="P523">IF(ISERROR(INDEX(Jornadas[id],ROW()-5)),"",SUMIFS(Cortes[propina],Cortes[id_jornada],INDEX(Jornadas[id],ROW()-5),Cortes[id_barbero],LOOKUP($N$4,Barberos[nombre],Barberos[id])))</f>
        <v/>
      </c>
      <c r="Q523" s="21" t="str" cm="1">
        <f t="array" ref="Q523">IF(ISERROR(INDEX(Jornadas[id],ROW()-5)),"",SUMIFS(Adelantos[importe],Adelantos[id_jornada],INDEX(Jornadas[id],ROW()-5),Adelantos[id_barbero],LOOKUP($N$4,Barberos[nombre],Barberos[id])))</f>
        <v/>
      </c>
      <c r="R523" s="21" t="str" cm="1">
        <f t="array" ref="R523">IF(ISERROR(INDEX(Jornadas[id],ROW()-5)),"",O523+P523-Q523)</f>
        <v/>
      </c>
      <c r="S523" s="2" t="str" cm="1">
        <f t="array" ref="S523">IF(ISERROR(INDEX(Jornadas[id],ROW()-5)),"",COUNTIFS(_Cortes!$C:$C,INDEX(Jornadas[id],ROW()-5),_Cortes!$B:$B,LOOKUP($S$4,_Barberos!$B:$B,_Barberos!$A:$A)))</f>
        <v/>
      </c>
      <c r="T523" s="21" t="str" cm="1">
        <f t="array" ref="T523">IF(ISERROR(INDEX(Jornadas[id],ROW()-5)),"",INT(SUMIFS(Cortes[importe],Cortes[id_jornada],INDEX(Jornadas[id],ROW()-5),Cortes[id_barbero],LOOKUP($S$4,Barberos[nombre],Barberos[id]))*(INDEX(Jornadas[comision_barberos],1)/100)))</f>
        <v/>
      </c>
      <c r="U523" s="21" t="str" cm="1">
        <f t="array" ref="U523">IF(ISERROR(INDEX(Jornadas[id],ROW()-5)),"",SUMIFS(Cortes[propina],Cortes[id_jornada],INDEX(Jornadas[id],ROW()-5),Cortes[id_barbero],LOOKUP($S$4,Barberos[nombre],Barberos[id])))</f>
        <v/>
      </c>
      <c r="V523" s="21" t="str" cm="1">
        <f t="array" ref="V523">IF(ISERROR(INDEX(Jornadas[id],ROW()-5)),"",SUMIFS(Adelantos[importe],Adelantos[id_jornada],INDEX(Jornadas[id],ROW()-5),Adelantos[id_barbero],LOOKUP($S$4,Barberos[nombre],Barberos[id])))</f>
        <v/>
      </c>
      <c r="W523" s="21" t="str" cm="1">
        <f t="array" ref="W523">IF(ISERROR(INDEX(Jornadas[id],ROW()-5)),"",T523+U523-V523)</f>
        <v/>
      </c>
      <c r="X523" s="2" t="str" cm="1">
        <f t="array" ref="X523">IF(ISERROR(INDEX(Jornadas[id],ROW()-5)),"",COUNTIFS(_Cortes!$C:$C,INDEX(Jornadas[id],ROW()-5),_Cortes!$B:$B,LOOKUP($X$4,_Barberos!$B:$B,_Barberos!$A:$A)))</f>
        <v/>
      </c>
      <c r="Y523" s="21" t="str" cm="1">
        <f t="array" ref="Y523">IF(ISERROR(INDEX(Jornadas[id],ROW()-5)),"",INT(SUMIFS(Cortes[importe],Cortes[id_jornada],INDEX(Jornadas[id],ROW()-5),Cortes[id_barbero],LOOKUP($X$4,Barberos[nombre],Barberos[id]))*(INDEX(Jornadas[comision_barberos],1)/100)))</f>
        <v/>
      </c>
      <c r="Z523" s="21" t="str" cm="1">
        <f t="array" ref="Z523">IF(ISERROR(INDEX(Jornadas[id],ROW()-5)),"",SUMIFS(Cortes[propina],Cortes[id_jornada],INDEX(Jornadas[id],ROW()-5),Cortes[id_barbero],LOOKUP($X$4,Barberos[nombre],Barberos[id])))</f>
        <v/>
      </c>
      <c r="AA523" s="21" t="str" cm="1">
        <f t="array" ref="AA523">IF(ISERROR(INDEX(Jornadas[id],ROW()-5)),"",SUMIFS(Adelantos[importe],Adelantos[id_jornada],INDEX(Jornadas[id],ROW()-5),Adelantos[id_barbero],LOOKUP($X$4,Barberos[nombre],Barberos[id])))</f>
        <v/>
      </c>
      <c r="AB523" s="21" t="str" cm="1">
        <f t="array" ref="AB523">IF(ISERROR(INDEX(Jornadas[id],ROW()-5)),"",Y523+Z523-AA523)</f>
        <v/>
      </c>
      <c r="AC523" s="2" t="str" cm="1">
        <f t="array" ref="AC523">IF(ISERROR(INDEX(Jornadas[id],ROW()-5)),"",COUNTIFS(_Cortes!$C:$C,INDEX(Jornadas[id],ROW()-5),_Cortes!$B:$B,LOOKUP($AC$4,_Barberos!$B:$B,_Barberos!$A:$A)))</f>
        <v/>
      </c>
      <c r="AD523" s="21" t="str" cm="1">
        <f t="array" ref="AD523">IF(ISERROR(INDEX(Jornadas[id],ROW()-5)),"",INT(SUMIFS(Cortes[importe],Cortes[id_jornada],INDEX(Jornadas[id],ROW()-5),Cortes[id_barbero],LOOKUP($AC$4,Barberos[nombre],Barberos[id]))*(INDEX(Jornadas[comision_barberos],1)/100)))</f>
        <v/>
      </c>
      <c r="AE523" s="21" t="str" cm="1">
        <f t="array" ref="AE523">IF(ISERROR(INDEX(Jornadas[id],ROW()-5)),"",SUMIFS(Cortes[propina],Cortes[id_jornada],INDEX(Jornadas[id],ROW()-5),Cortes[id_barbero],LOOKUP($AC$4,Barberos[nombre],Barberos[id])))</f>
        <v/>
      </c>
      <c r="AF523" s="21" t="str" cm="1">
        <f t="array" ref="AF523">IF(ISERROR(INDEX(Jornadas[id],ROW()-5)),"",SUMIFS(Adelantos[importe],Adelantos[id_jornada],INDEX(Jornadas[id],ROW()-5),Adelantos[id_barbero],LOOKUP($AC$4,Barberos[nombre],Barberos[id])))</f>
        <v/>
      </c>
      <c r="AG523" s="21" t="str" cm="1">
        <f t="array" ref="AG523">IF(ISERROR(INDEX(Jornadas[id],ROW()-5)),"",AD523+AE523-AF523)</f>
        <v/>
      </c>
      <c r="AH523" s="2" t="str" cm="1">
        <f t="array" ref="AH523">IF(ISERROR(INDEX(Jornadas[id],ROW()-5)),"",COUNTIFS(_Cortes!$C:$C,INDEX(Jornadas[id],ROW()-5),_Cortes!$B:$B,LOOKUP($AH$4,_Barberos!$B:$B,_Barberos!$A:$A)))</f>
        <v/>
      </c>
      <c r="AI523" s="21" t="str" cm="1">
        <f t="array" ref="AI523">IF(ISERROR(INDEX(Jornadas[id],ROW()-5)),"",INT(SUMIFS(Cortes[importe],Cortes[id_jornada],INDEX(Jornadas[id],ROW()-5),Cortes[id_barbero],LOOKUP($AH$4,Barberos[nombre],Barberos[id]))*(INDEX(Jornadas[comision_barberos],1)/100)))</f>
        <v/>
      </c>
      <c r="AJ523" s="21" t="str" cm="1">
        <f t="array" ref="AJ523">IF(ISERROR(INDEX(Jornadas[id],ROW()-5)),"",SUMIFS(Cortes[propina],Cortes[id_jornada],INDEX(Jornadas[id],ROW()-5),Cortes[id_barbero],LOOKUP($AH$4,Barberos[nombre],Barberos[id])))</f>
        <v/>
      </c>
      <c r="AK523" s="21" t="str" cm="1">
        <f t="array" ref="AK523">IF(ISERROR(INDEX(Jornadas[id],ROW()-5)),"",SUMIFS(Adelantos[importe],Adelantos[id_jornada],INDEX(Jornadas[id],ROW()-5),Adelantos[id_barbero],LOOKUP($AH$4,Barberos[nombre],Barberos[id])))</f>
        <v/>
      </c>
      <c r="AL523" s="21" t="str" cm="1">
        <f t="array" ref="AL523">IF(ISERROR(INDEX(Jornadas[id],ROW()-5)),"",AI523+AJ523-AK523)</f>
        <v/>
      </c>
      <c r="AM523" s="2" t="str" cm="1">
        <f t="array" ref="AM523">IF(ISERROR(INDEX(Jornadas[id],ROW()-5)),"",COUNTIFS(_Cortes!$C:$C,INDEX(Jornadas[id],ROW()-5),_Cortes!$B:$B,LOOKUP($AM$4,_Barberos!$B:$B,_Barberos!$A:$A)))</f>
        <v/>
      </c>
      <c r="AN523" s="21" t="str" cm="1">
        <f t="array" ref="AN523">IF(ISERROR(INDEX(Jornadas[id],ROW()-5)),"",INT(SUMIFS(Cortes[importe],Cortes[id_jornada],INDEX(Jornadas[id],ROW()-5),Cortes[id_barbero],LOOKUP($AM$4,Barberos[nombre],Barberos[id]))*(INDEX(Jornadas[comision_barberos],1)/100)))</f>
        <v/>
      </c>
      <c r="AO523" s="21" t="str" cm="1">
        <f t="array" ref="AO523">IF(ISERROR(INDEX(Jornadas[id],ROW()-5)),"",SUMIFS(Cortes[propina],Cortes[id_jornada],INDEX(Jornadas[id],ROW()-5),Cortes[id_barbero],LOOKUP($AM$4,Barberos[nombre],Barberos[id])))</f>
        <v/>
      </c>
      <c r="AP523" s="21" t="str" cm="1">
        <f t="array" ref="AP523">IF(ISERROR(INDEX(Jornadas[id],ROW()-5)),"",SUMIFS(Adelantos[importe],Adelantos[id_jornada],INDEX(Jornadas[id],ROW()-5),Adelantos[id_barbero],LOOKUP($AM$4,Barberos[nombre],Barberos[id])))</f>
        <v/>
      </c>
      <c r="AQ523" s="21" t="str" cm="1">
        <f t="array" ref="AQ523">IF(ISERROR(INDEX(Jornadas[id],ROW()-5)),"",AN523+AO523-AP523)</f>
        <v/>
      </c>
      <c r="AR523" s="2" t="str" cm="1">
        <f t="array" ref="AR523">IF(ISERROR(INDEX(Jornadas[id],ROW()-5)),"",COUNTIFS(_Cortes!$C:$C,INDEX(Jornadas[id],ROW()-5),_Cortes!$B:$B,LOOKUP($AR$4,_Barberos!$B:$B,_Barberos!$A:$A)))</f>
        <v/>
      </c>
      <c r="AS523" s="21" t="str" cm="1">
        <f t="array" ref="AS523">IF(ISERROR(INDEX(Jornadas[id],ROW()-5)),"",INT(SUMIFS(Cortes[importe],Cortes[id_jornada],INDEX(Jornadas[id],ROW()-5),Cortes[id_barbero],LOOKUP($AR$4,Barberos[nombre],Barberos[id]))*(INDEX(Jornadas[comision_barberos],1)/100)))</f>
        <v/>
      </c>
      <c r="AT523" s="21" t="str" cm="1">
        <f t="array" ref="AT523">IF(ISERROR(INDEX(Jornadas[id],ROW()-5)),"",SUMIFS(Cortes[propina],Cortes[id_jornada],INDEX(Jornadas[id],ROW()-5),Cortes[id_barbero],LOOKUP($AR$4,Barberos[nombre],Barberos[id])))</f>
        <v/>
      </c>
      <c r="AU523" s="21" t="str" cm="1">
        <f t="array" ref="AU523">IF(ISERROR(INDEX(Jornadas[id],ROW()-5)),"",SUMIFS(Adelantos[importe],Adelantos[id_jornada],INDEX(Jornadas[id],ROW()-5),Adelantos[id_barbero],LOOKUP($AR$4,Barberos[nombre],Barberos[id])))</f>
        <v/>
      </c>
      <c r="AV523" s="21" t="str" cm="1">
        <f t="array" ref="AV523">IF(ISERROR(INDEX(Jornadas[id],ROW()-5)),"",AS523+AT523-AU523)</f>
        <v/>
      </c>
    </row>
    <row r="524" spans="1:48" ht="15" hidden="1" customHeight="1" x14ac:dyDescent="0.3">
      <c r="A524" s="53" t="str">
        <f t="shared" si="8"/>
        <v/>
      </c>
      <c r="B524" s="54"/>
      <c r="C524" s="38" t="str" cm="1">
        <f t="array" ref="C524">IF(ISERROR(INDEX(Jornadas[id],ROW()-5)),"",INDEX(Jornadas[fecha],ROW()-5))</f>
        <v/>
      </c>
      <c r="D524" s="1" t="str" cm="1">
        <f t="array" ref="D524">IF(ISERROR(INDEX(Jornadas[id],ROW()-5)),"",COUNTIFS(_Cortes!$C:$C,INDEX(Jornadas[id],ROW()-5),_Cortes!$B:$B,LOOKUP($D$4,_Barberos!$B:$B,_Barberos!$A:$A)))</f>
        <v/>
      </c>
      <c r="E524" s="20" t="str" cm="1">
        <f t="array" ref="E524">IF(ISERROR(INDEX(Jornadas[id],ROW()-5)),"",INT(SUMIFS(Cortes[importe],Cortes[id_jornada],INDEX(Jornadas[id],ROW()-5),Cortes[id_barbero],LOOKUP($D$4,Barberos[nombre],Barberos[id]))*(INDEX(Jornadas[comision_barberos],1)/100)))</f>
        <v/>
      </c>
      <c r="F524" s="20" t="str" cm="1">
        <f t="array" ref="F524">IF(ISERROR(INDEX(Jornadas[id],ROW()-5)),"",SUMIFS(Cortes[propina],Cortes[id_jornada],INDEX(Jornadas[id],ROW()-5),Cortes[id_barbero],LOOKUP($D$4,Barberos[nombre],Barberos[id])))</f>
        <v/>
      </c>
      <c r="G524" s="20" t="str" cm="1">
        <f t="array" ref="G524">IF(ISERROR(INDEX(Jornadas[id],ROW()-5)),"",SUMIFS(Adelantos[importe],Adelantos[id_jornada],INDEX(Jornadas[id],ROW()-5),Adelantos[id_barbero],LOOKUP($D$4,Barberos[nombre],Barberos[id])))</f>
        <v/>
      </c>
      <c r="H524" s="20" t="str" cm="1">
        <f t="array" ref="H524">IF(ISERROR(INDEX(Jornadas[id],ROW()-5)),"",E524+F524-G524)</f>
        <v/>
      </c>
      <c r="I524" s="1" t="str" cm="1">
        <f t="array" ref="I524">IF(ISERROR(INDEX(Jornadas[id],ROW()-5)),"",COUNTIFS(_Cortes!$C:$C,INDEX(Jornadas[id],ROW()-5),_Cortes!$B:$B,LOOKUP($I$4,_Barberos!$B:$B,_Barberos!$A:$A)))</f>
        <v/>
      </c>
      <c r="J524" s="20" t="str" cm="1">
        <f t="array" ref="J524">IF(ISERROR(INDEX(Jornadas[id],ROW()-5)),"",INT(SUMIFS(Cortes[importe],Cortes[id_jornada],INDEX(Jornadas[id],ROW()-5),Cortes[id_barbero],LOOKUP($I$4,Barberos[nombre],Barberos[id]))*(INDEX(Jornadas[comision_barberos],1)/100)))</f>
        <v/>
      </c>
      <c r="K524" s="20" t="str" cm="1">
        <f t="array" ref="K524">IF(ISERROR(INDEX(Jornadas[id],ROW()-5)),"",SUMIFS(Cortes[propina],Cortes[id_jornada],INDEX(Jornadas[id],ROW()-5),Cortes[id_barbero],LOOKUP($I$4,Barberos[nombre],Barberos[id])))</f>
        <v/>
      </c>
      <c r="L524" s="20" t="str" cm="1">
        <f t="array" ref="L524">IF(ISERROR(INDEX(Jornadas[id],ROW()-5)),"",SUMIFS(Adelantos[importe],Adelantos[id_jornada],INDEX(Jornadas[id],ROW()-5),Adelantos[id_barbero],LOOKUP($I$4,Barberos[nombre],Barberos[id])))</f>
        <v/>
      </c>
      <c r="M524" s="20" t="str" cm="1">
        <f t="array" ref="M524">IF(ISERROR(INDEX(Jornadas[id],ROW()-5)),"",J524+K524-L524)</f>
        <v/>
      </c>
      <c r="N524" s="1" t="str" cm="1">
        <f t="array" ref="N524">IF(ISERROR(INDEX(Jornadas[id],ROW()-5)),"",COUNTIFS(_Cortes!$C:$C,INDEX(Jornadas[id],ROW()-5),_Cortes!$B:$B,LOOKUP($N$4,_Barberos!$B:$B,_Barberos!$A:$A)))</f>
        <v/>
      </c>
      <c r="O524" s="20" t="str" cm="1">
        <f t="array" ref="O524">IF(ISERROR(INDEX(Jornadas[id],ROW()-5)),"",INT(SUMIFS(Cortes[importe],Cortes[id_jornada],INDEX(Jornadas[id],ROW()-5),Cortes[id_barbero],LOOKUP($N$4,Barberos[nombre],Barberos[id]))*(INDEX(Jornadas[comision_barberos],1)/100)))</f>
        <v/>
      </c>
      <c r="P524" s="20" t="str" cm="1">
        <f t="array" ref="P524">IF(ISERROR(INDEX(Jornadas[id],ROW()-5)),"",SUMIFS(Cortes[propina],Cortes[id_jornada],INDEX(Jornadas[id],ROW()-5),Cortes[id_barbero],LOOKUP($N$4,Barberos[nombre],Barberos[id])))</f>
        <v/>
      </c>
      <c r="Q524" s="20" t="str" cm="1">
        <f t="array" ref="Q524">IF(ISERROR(INDEX(Jornadas[id],ROW()-5)),"",SUMIFS(Adelantos[importe],Adelantos[id_jornada],INDEX(Jornadas[id],ROW()-5),Adelantos[id_barbero],LOOKUP($N$4,Barberos[nombre],Barberos[id])))</f>
        <v/>
      </c>
      <c r="R524" s="20" t="str" cm="1">
        <f t="array" ref="R524">IF(ISERROR(INDEX(Jornadas[id],ROW()-5)),"",O524+P524-Q524)</f>
        <v/>
      </c>
      <c r="S524" s="1" t="str" cm="1">
        <f t="array" ref="S524">IF(ISERROR(INDEX(Jornadas[id],ROW()-5)),"",COUNTIFS(_Cortes!$C:$C,INDEX(Jornadas[id],ROW()-5),_Cortes!$B:$B,LOOKUP($S$4,_Barberos!$B:$B,_Barberos!$A:$A)))</f>
        <v/>
      </c>
      <c r="T524" s="20" t="str" cm="1">
        <f t="array" ref="T524">IF(ISERROR(INDEX(Jornadas[id],ROW()-5)),"",INT(SUMIFS(Cortes[importe],Cortes[id_jornada],INDEX(Jornadas[id],ROW()-5),Cortes[id_barbero],LOOKUP($S$4,Barberos[nombre],Barberos[id]))*(INDEX(Jornadas[comision_barberos],1)/100)))</f>
        <v/>
      </c>
      <c r="U524" s="20" t="str" cm="1">
        <f t="array" ref="U524">IF(ISERROR(INDEX(Jornadas[id],ROW()-5)),"",SUMIFS(Cortes[propina],Cortes[id_jornada],INDEX(Jornadas[id],ROW()-5),Cortes[id_barbero],LOOKUP($S$4,Barberos[nombre],Barberos[id])))</f>
        <v/>
      </c>
      <c r="V524" s="20" t="str" cm="1">
        <f t="array" ref="V524">IF(ISERROR(INDEX(Jornadas[id],ROW()-5)),"",SUMIFS(Adelantos[importe],Adelantos[id_jornada],INDEX(Jornadas[id],ROW()-5),Adelantos[id_barbero],LOOKUP($S$4,Barberos[nombre],Barberos[id])))</f>
        <v/>
      </c>
      <c r="W524" s="20" t="str" cm="1">
        <f t="array" ref="W524">IF(ISERROR(INDEX(Jornadas[id],ROW()-5)),"",T524+U524-V524)</f>
        <v/>
      </c>
      <c r="X524" s="1" t="str" cm="1">
        <f t="array" ref="X524">IF(ISERROR(INDEX(Jornadas[id],ROW()-5)),"",COUNTIFS(_Cortes!$C:$C,INDEX(Jornadas[id],ROW()-5),_Cortes!$B:$B,LOOKUP($X$4,_Barberos!$B:$B,_Barberos!$A:$A)))</f>
        <v/>
      </c>
      <c r="Y524" s="20" t="str" cm="1">
        <f t="array" ref="Y524">IF(ISERROR(INDEX(Jornadas[id],ROW()-5)),"",INT(SUMIFS(Cortes[importe],Cortes[id_jornada],INDEX(Jornadas[id],ROW()-5),Cortes[id_barbero],LOOKUP($X$4,Barberos[nombre],Barberos[id]))*(INDEX(Jornadas[comision_barberos],1)/100)))</f>
        <v/>
      </c>
      <c r="Z524" s="20" t="str" cm="1">
        <f t="array" ref="Z524">IF(ISERROR(INDEX(Jornadas[id],ROW()-5)),"",SUMIFS(Cortes[propina],Cortes[id_jornada],INDEX(Jornadas[id],ROW()-5),Cortes[id_barbero],LOOKUP($X$4,Barberos[nombre],Barberos[id])))</f>
        <v/>
      </c>
      <c r="AA524" s="20" t="str" cm="1">
        <f t="array" ref="AA524">IF(ISERROR(INDEX(Jornadas[id],ROW()-5)),"",SUMIFS(Adelantos[importe],Adelantos[id_jornada],INDEX(Jornadas[id],ROW()-5),Adelantos[id_barbero],LOOKUP($X$4,Barberos[nombre],Barberos[id])))</f>
        <v/>
      </c>
      <c r="AB524" s="20" t="str" cm="1">
        <f t="array" ref="AB524">IF(ISERROR(INDEX(Jornadas[id],ROW()-5)),"",Y524+Z524-AA524)</f>
        <v/>
      </c>
      <c r="AC524" s="1" t="str" cm="1">
        <f t="array" ref="AC524">IF(ISERROR(INDEX(Jornadas[id],ROW()-5)),"",COUNTIFS(_Cortes!$C:$C,INDEX(Jornadas[id],ROW()-5),_Cortes!$B:$B,LOOKUP($AC$4,_Barberos!$B:$B,_Barberos!$A:$A)))</f>
        <v/>
      </c>
      <c r="AD524" s="20" t="str" cm="1">
        <f t="array" ref="AD524">IF(ISERROR(INDEX(Jornadas[id],ROW()-5)),"",INT(SUMIFS(Cortes[importe],Cortes[id_jornada],INDEX(Jornadas[id],ROW()-5),Cortes[id_barbero],LOOKUP($AC$4,Barberos[nombre],Barberos[id]))*(INDEX(Jornadas[comision_barberos],1)/100)))</f>
        <v/>
      </c>
      <c r="AE524" s="20" t="str" cm="1">
        <f t="array" ref="AE524">IF(ISERROR(INDEX(Jornadas[id],ROW()-5)),"",SUMIFS(Cortes[propina],Cortes[id_jornada],INDEX(Jornadas[id],ROW()-5),Cortes[id_barbero],LOOKUP($AC$4,Barberos[nombre],Barberos[id])))</f>
        <v/>
      </c>
      <c r="AF524" s="20" t="str" cm="1">
        <f t="array" ref="AF524">IF(ISERROR(INDEX(Jornadas[id],ROW()-5)),"",SUMIFS(Adelantos[importe],Adelantos[id_jornada],INDEX(Jornadas[id],ROW()-5),Adelantos[id_barbero],LOOKUP($AC$4,Barberos[nombre],Barberos[id])))</f>
        <v/>
      </c>
      <c r="AG524" s="20" t="str" cm="1">
        <f t="array" ref="AG524">IF(ISERROR(INDEX(Jornadas[id],ROW()-5)),"",AD524+AE524-AF524)</f>
        <v/>
      </c>
      <c r="AH524" s="1" t="str" cm="1">
        <f t="array" ref="AH524">IF(ISERROR(INDEX(Jornadas[id],ROW()-5)),"",COUNTIFS(_Cortes!$C:$C,INDEX(Jornadas[id],ROW()-5),_Cortes!$B:$B,LOOKUP($AH$4,_Barberos!$B:$B,_Barberos!$A:$A)))</f>
        <v/>
      </c>
      <c r="AI524" s="20" t="str" cm="1">
        <f t="array" ref="AI524">IF(ISERROR(INDEX(Jornadas[id],ROW()-5)),"",INT(SUMIFS(Cortes[importe],Cortes[id_jornada],INDEX(Jornadas[id],ROW()-5),Cortes[id_barbero],LOOKUP($AH$4,Barberos[nombre],Barberos[id]))*(INDEX(Jornadas[comision_barberos],1)/100)))</f>
        <v/>
      </c>
      <c r="AJ524" s="20" t="str" cm="1">
        <f t="array" ref="AJ524">IF(ISERROR(INDEX(Jornadas[id],ROW()-5)),"",SUMIFS(Cortes[propina],Cortes[id_jornada],INDEX(Jornadas[id],ROW()-5),Cortes[id_barbero],LOOKUP($AH$4,Barberos[nombre],Barberos[id])))</f>
        <v/>
      </c>
      <c r="AK524" s="20" t="str" cm="1">
        <f t="array" ref="AK524">IF(ISERROR(INDEX(Jornadas[id],ROW()-5)),"",SUMIFS(Adelantos[importe],Adelantos[id_jornada],INDEX(Jornadas[id],ROW()-5),Adelantos[id_barbero],LOOKUP($AH$4,Barberos[nombre],Barberos[id])))</f>
        <v/>
      </c>
      <c r="AL524" s="20" t="str" cm="1">
        <f t="array" ref="AL524">IF(ISERROR(INDEX(Jornadas[id],ROW()-5)),"",AI524+AJ524-AK524)</f>
        <v/>
      </c>
      <c r="AM524" s="1" t="str" cm="1">
        <f t="array" ref="AM524">IF(ISERROR(INDEX(Jornadas[id],ROW()-5)),"",COUNTIFS(_Cortes!$C:$C,INDEX(Jornadas[id],ROW()-5),_Cortes!$B:$B,LOOKUP($AM$4,_Barberos!$B:$B,_Barberos!$A:$A)))</f>
        <v/>
      </c>
      <c r="AN524" s="20" t="str" cm="1">
        <f t="array" ref="AN524">IF(ISERROR(INDEX(Jornadas[id],ROW()-5)),"",INT(SUMIFS(Cortes[importe],Cortes[id_jornada],INDEX(Jornadas[id],ROW()-5),Cortes[id_barbero],LOOKUP($AM$4,Barberos[nombre],Barberos[id]))*(INDEX(Jornadas[comision_barberos],1)/100)))</f>
        <v/>
      </c>
      <c r="AO524" s="20" t="str" cm="1">
        <f t="array" ref="AO524">IF(ISERROR(INDEX(Jornadas[id],ROW()-5)),"",SUMIFS(Cortes[propina],Cortes[id_jornada],INDEX(Jornadas[id],ROW()-5),Cortes[id_barbero],LOOKUP($AM$4,Barberos[nombre],Barberos[id])))</f>
        <v/>
      </c>
      <c r="AP524" s="20" t="str" cm="1">
        <f t="array" ref="AP524">IF(ISERROR(INDEX(Jornadas[id],ROW()-5)),"",SUMIFS(Adelantos[importe],Adelantos[id_jornada],INDEX(Jornadas[id],ROW()-5),Adelantos[id_barbero],LOOKUP($AM$4,Barberos[nombre],Barberos[id])))</f>
        <v/>
      </c>
      <c r="AQ524" s="20" t="str" cm="1">
        <f t="array" ref="AQ524">IF(ISERROR(INDEX(Jornadas[id],ROW()-5)),"",AN524+AO524-AP524)</f>
        <v/>
      </c>
      <c r="AR524" s="1" t="str" cm="1">
        <f t="array" ref="AR524">IF(ISERROR(INDEX(Jornadas[id],ROW()-5)),"",COUNTIFS(_Cortes!$C:$C,INDEX(Jornadas[id],ROW()-5),_Cortes!$B:$B,LOOKUP($AR$4,_Barberos!$B:$B,_Barberos!$A:$A)))</f>
        <v/>
      </c>
      <c r="AS524" s="20" t="str" cm="1">
        <f t="array" ref="AS524">IF(ISERROR(INDEX(Jornadas[id],ROW()-5)),"",INT(SUMIFS(Cortes[importe],Cortes[id_jornada],INDEX(Jornadas[id],ROW()-5),Cortes[id_barbero],LOOKUP($AR$4,Barberos[nombre],Barberos[id]))*(INDEX(Jornadas[comision_barberos],1)/100)))</f>
        <v/>
      </c>
      <c r="AT524" s="20" t="str" cm="1">
        <f t="array" ref="AT524">IF(ISERROR(INDEX(Jornadas[id],ROW()-5)),"",SUMIFS(Cortes[propina],Cortes[id_jornada],INDEX(Jornadas[id],ROW()-5),Cortes[id_barbero],LOOKUP($AR$4,Barberos[nombre],Barberos[id])))</f>
        <v/>
      </c>
      <c r="AU524" s="20" t="str" cm="1">
        <f t="array" ref="AU524">IF(ISERROR(INDEX(Jornadas[id],ROW()-5)),"",SUMIFS(Adelantos[importe],Adelantos[id_jornada],INDEX(Jornadas[id],ROW()-5),Adelantos[id_barbero],LOOKUP($AR$4,Barberos[nombre],Barberos[id])))</f>
        <v/>
      </c>
      <c r="AV524" s="20" t="str" cm="1">
        <f t="array" ref="AV524">IF(ISERROR(INDEX(Jornadas[id],ROW()-5)),"",AS524+AT524-AU524)</f>
        <v/>
      </c>
    </row>
    <row r="525" spans="1:48" ht="15" hidden="1" customHeight="1" x14ac:dyDescent="0.3">
      <c r="A525" s="51" t="str">
        <f t="shared" si="8"/>
        <v/>
      </c>
      <c r="B525" s="52"/>
      <c r="C525" s="36" t="str" cm="1">
        <f t="array" ref="C525">IF(ISERROR(INDEX(Jornadas[id],ROW()-5)),"",INDEX(Jornadas[fecha],ROW()-5))</f>
        <v/>
      </c>
      <c r="D525" s="2" t="str" cm="1">
        <f t="array" ref="D525">IF(ISERROR(INDEX(Jornadas[id],ROW()-5)),"",COUNTIFS(_Cortes!$C:$C,INDEX(Jornadas[id],ROW()-5),_Cortes!$B:$B,LOOKUP($D$4,_Barberos!$B:$B,_Barberos!$A:$A)))</f>
        <v/>
      </c>
      <c r="E525" s="21" t="str" cm="1">
        <f t="array" ref="E525">IF(ISERROR(INDEX(Jornadas[id],ROW()-5)),"",INT(SUMIFS(Cortes[importe],Cortes[id_jornada],INDEX(Jornadas[id],ROW()-5),Cortes[id_barbero],LOOKUP($D$4,Barberos[nombre],Barberos[id]))*(INDEX(Jornadas[comision_barberos],1)/100)))</f>
        <v/>
      </c>
      <c r="F525" s="21" t="str" cm="1">
        <f t="array" ref="F525">IF(ISERROR(INDEX(Jornadas[id],ROW()-5)),"",SUMIFS(Cortes[propina],Cortes[id_jornada],INDEX(Jornadas[id],ROW()-5),Cortes[id_barbero],LOOKUP($D$4,Barberos[nombre],Barberos[id])))</f>
        <v/>
      </c>
      <c r="G525" s="21" t="str" cm="1">
        <f t="array" ref="G525">IF(ISERROR(INDEX(Jornadas[id],ROW()-5)),"",SUMIFS(Adelantos[importe],Adelantos[id_jornada],INDEX(Jornadas[id],ROW()-5),Adelantos[id_barbero],LOOKUP($D$4,Barberos[nombre],Barberos[id])))</f>
        <v/>
      </c>
      <c r="H525" s="21" t="str" cm="1">
        <f t="array" ref="H525">IF(ISERROR(INDEX(Jornadas[id],ROW()-5)),"",E525+F525-G525)</f>
        <v/>
      </c>
      <c r="I525" s="2" t="str" cm="1">
        <f t="array" ref="I525">IF(ISERROR(INDEX(Jornadas[id],ROW()-5)),"",COUNTIFS(_Cortes!$C:$C,INDEX(Jornadas[id],ROW()-5),_Cortes!$B:$B,LOOKUP($I$4,_Barberos!$B:$B,_Barberos!$A:$A)))</f>
        <v/>
      </c>
      <c r="J525" s="21" t="str" cm="1">
        <f t="array" ref="J525">IF(ISERROR(INDEX(Jornadas[id],ROW()-5)),"",INT(SUMIFS(Cortes[importe],Cortes[id_jornada],INDEX(Jornadas[id],ROW()-5),Cortes[id_barbero],LOOKUP($I$4,Barberos[nombre],Barberos[id]))*(INDEX(Jornadas[comision_barberos],1)/100)))</f>
        <v/>
      </c>
      <c r="K525" s="21" t="str" cm="1">
        <f t="array" ref="K525">IF(ISERROR(INDEX(Jornadas[id],ROW()-5)),"",SUMIFS(Cortes[propina],Cortes[id_jornada],INDEX(Jornadas[id],ROW()-5),Cortes[id_barbero],LOOKUP($I$4,Barberos[nombre],Barberos[id])))</f>
        <v/>
      </c>
      <c r="L525" s="21" t="str" cm="1">
        <f t="array" ref="L525">IF(ISERROR(INDEX(Jornadas[id],ROW()-5)),"",SUMIFS(Adelantos[importe],Adelantos[id_jornada],INDEX(Jornadas[id],ROW()-5),Adelantos[id_barbero],LOOKUP($I$4,Barberos[nombre],Barberos[id])))</f>
        <v/>
      </c>
      <c r="M525" s="21" t="str" cm="1">
        <f t="array" ref="M525">IF(ISERROR(INDEX(Jornadas[id],ROW()-5)),"",J525+K525-L525)</f>
        <v/>
      </c>
      <c r="N525" s="2" t="str" cm="1">
        <f t="array" ref="N525">IF(ISERROR(INDEX(Jornadas[id],ROW()-5)),"",COUNTIFS(_Cortes!$C:$C,INDEX(Jornadas[id],ROW()-5),_Cortes!$B:$B,LOOKUP($N$4,_Barberos!$B:$B,_Barberos!$A:$A)))</f>
        <v/>
      </c>
      <c r="O525" s="21" t="str" cm="1">
        <f t="array" ref="O525">IF(ISERROR(INDEX(Jornadas[id],ROW()-5)),"",INT(SUMIFS(Cortes[importe],Cortes[id_jornada],INDEX(Jornadas[id],ROW()-5),Cortes[id_barbero],LOOKUP($N$4,Barberos[nombre],Barberos[id]))*(INDEX(Jornadas[comision_barberos],1)/100)))</f>
        <v/>
      </c>
      <c r="P525" s="21" t="str" cm="1">
        <f t="array" ref="P525">IF(ISERROR(INDEX(Jornadas[id],ROW()-5)),"",SUMIFS(Cortes[propina],Cortes[id_jornada],INDEX(Jornadas[id],ROW()-5),Cortes[id_barbero],LOOKUP($N$4,Barberos[nombre],Barberos[id])))</f>
        <v/>
      </c>
      <c r="Q525" s="21" t="str" cm="1">
        <f t="array" ref="Q525">IF(ISERROR(INDEX(Jornadas[id],ROW()-5)),"",SUMIFS(Adelantos[importe],Adelantos[id_jornada],INDEX(Jornadas[id],ROW()-5),Adelantos[id_barbero],LOOKUP($N$4,Barberos[nombre],Barberos[id])))</f>
        <v/>
      </c>
      <c r="R525" s="21" t="str" cm="1">
        <f t="array" ref="R525">IF(ISERROR(INDEX(Jornadas[id],ROW()-5)),"",O525+P525-Q525)</f>
        <v/>
      </c>
      <c r="S525" s="2" t="str" cm="1">
        <f t="array" ref="S525">IF(ISERROR(INDEX(Jornadas[id],ROW()-5)),"",COUNTIFS(_Cortes!$C:$C,INDEX(Jornadas[id],ROW()-5),_Cortes!$B:$B,LOOKUP($S$4,_Barberos!$B:$B,_Barberos!$A:$A)))</f>
        <v/>
      </c>
      <c r="T525" s="21" t="str" cm="1">
        <f t="array" ref="T525">IF(ISERROR(INDEX(Jornadas[id],ROW()-5)),"",INT(SUMIFS(Cortes[importe],Cortes[id_jornada],INDEX(Jornadas[id],ROW()-5),Cortes[id_barbero],LOOKUP($S$4,Barberos[nombre],Barberos[id]))*(INDEX(Jornadas[comision_barberos],1)/100)))</f>
        <v/>
      </c>
      <c r="U525" s="21" t="str" cm="1">
        <f t="array" ref="U525">IF(ISERROR(INDEX(Jornadas[id],ROW()-5)),"",SUMIFS(Cortes[propina],Cortes[id_jornada],INDEX(Jornadas[id],ROW()-5),Cortes[id_barbero],LOOKUP($S$4,Barberos[nombre],Barberos[id])))</f>
        <v/>
      </c>
      <c r="V525" s="21" t="str" cm="1">
        <f t="array" ref="V525">IF(ISERROR(INDEX(Jornadas[id],ROW()-5)),"",SUMIFS(Adelantos[importe],Adelantos[id_jornada],INDEX(Jornadas[id],ROW()-5),Adelantos[id_barbero],LOOKUP($S$4,Barberos[nombre],Barberos[id])))</f>
        <v/>
      </c>
      <c r="W525" s="21" t="str" cm="1">
        <f t="array" ref="W525">IF(ISERROR(INDEX(Jornadas[id],ROW()-5)),"",T525+U525-V525)</f>
        <v/>
      </c>
      <c r="X525" s="2" t="str" cm="1">
        <f t="array" ref="X525">IF(ISERROR(INDEX(Jornadas[id],ROW()-5)),"",COUNTIFS(_Cortes!$C:$C,INDEX(Jornadas[id],ROW()-5),_Cortes!$B:$B,LOOKUP($X$4,_Barberos!$B:$B,_Barberos!$A:$A)))</f>
        <v/>
      </c>
      <c r="Y525" s="21" t="str" cm="1">
        <f t="array" ref="Y525">IF(ISERROR(INDEX(Jornadas[id],ROW()-5)),"",INT(SUMIFS(Cortes[importe],Cortes[id_jornada],INDEX(Jornadas[id],ROW()-5),Cortes[id_barbero],LOOKUP($X$4,Barberos[nombre],Barberos[id]))*(INDEX(Jornadas[comision_barberos],1)/100)))</f>
        <v/>
      </c>
      <c r="Z525" s="21" t="str" cm="1">
        <f t="array" ref="Z525">IF(ISERROR(INDEX(Jornadas[id],ROW()-5)),"",SUMIFS(Cortes[propina],Cortes[id_jornada],INDEX(Jornadas[id],ROW()-5),Cortes[id_barbero],LOOKUP($X$4,Barberos[nombre],Barberos[id])))</f>
        <v/>
      </c>
      <c r="AA525" s="21" t="str" cm="1">
        <f t="array" ref="AA525">IF(ISERROR(INDEX(Jornadas[id],ROW()-5)),"",SUMIFS(Adelantos[importe],Adelantos[id_jornada],INDEX(Jornadas[id],ROW()-5),Adelantos[id_barbero],LOOKUP($X$4,Barberos[nombre],Barberos[id])))</f>
        <v/>
      </c>
      <c r="AB525" s="21" t="str" cm="1">
        <f t="array" ref="AB525">IF(ISERROR(INDEX(Jornadas[id],ROW()-5)),"",Y525+Z525-AA525)</f>
        <v/>
      </c>
      <c r="AC525" s="2" t="str" cm="1">
        <f t="array" ref="AC525">IF(ISERROR(INDEX(Jornadas[id],ROW()-5)),"",COUNTIFS(_Cortes!$C:$C,INDEX(Jornadas[id],ROW()-5),_Cortes!$B:$B,LOOKUP($AC$4,_Barberos!$B:$B,_Barberos!$A:$A)))</f>
        <v/>
      </c>
      <c r="AD525" s="21" t="str" cm="1">
        <f t="array" ref="AD525">IF(ISERROR(INDEX(Jornadas[id],ROW()-5)),"",INT(SUMIFS(Cortes[importe],Cortes[id_jornada],INDEX(Jornadas[id],ROW()-5),Cortes[id_barbero],LOOKUP($AC$4,Barberos[nombre],Barberos[id]))*(INDEX(Jornadas[comision_barberos],1)/100)))</f>
        <v/>
      </c>
      <c r="AE525" s="21" t="str" cm="1">
        <f t="array" ref="AE525">IF(ISERROR(INDEX(Jornadas[id],ROW()-5)),"",SUMIFS(Cortes[propina],Cortes[id_jornada],INDEX(Jornadas[id],ROW()-5),Cortes[id_barbero],LOOKUP($AC$4,Barberos[nombre],Barberos[id])))</f>
        <v/>
      </c>
      <c r="AF525" s="21" t="str" cm="1">
        <f t="array" ref="AF525">IF(ISERROR(INDEX(Jornadas[id],ROW()-5)),"",SUMIFS(Adelantos[importe],Adelantos[id_jornada],INDEX(Jornadas[id],ROW()-5),Adelantos[id_barbero],LOOKUP($AC$4,Barberos[nombre],Barberos[id])))</f>
        <v/>
      </c>
      <c r="AG525" s="21" t="str" cm="1">
        <f t="array" ref="AG525">IF(ISERROR(INDEX(Jornadas[id],ROW()-5)),"",AD525+AE525-AF525)</f>
        <v/>
      </c>
      <c r="AH525" s="2" t="str" cm="1">
        <f t="array" ref="AH525">IF(ISERROR(INDEX(Jornadas[id],ROW()-5)),"",COUNTIFS(_Cortes!$C:$C,INDEX(Jornadas[id],ROW()-5),_Cortes!$B:$B,LOOKUP($AH$4,_Barberos!$B:$B,_Barberos!$A:$A)))</f>
        <v/>
      </c>
      <c r="AI525" s="21" t="str" cm="1">
        <f t="array" ref="AI525">IF(ISERROR(INDEX(Jornadas[id],ROW()-5)),"",INT(SUMIFS(Cortes[importe],Cortes[id_jornada],INDEX(Jornadas[id],ROW()-5),Cortes[id_barbero],LOOKUP($AH$4,Barberos[nombre],Barberos[id]))*(INDEX(Jornadas[comision_barberos],1)/100)))</f>
        <v/>
      </c>
      <c r="AJ525" s="21" t="str" cm="1">
        <f t="array" ref="AJ525">IF(ISERROR(INDEX(Jornadas[id],ROW()-5)),"",SUMIFS(Cortes[propina],Cortes[id_jornada],INDEX(Jornadas[id],ROW()-5),Cortes[id_barbero],LOOKUP($AH$4,Barberos[nombre],Barberos[id])))</f>
        <v/>
      </c>
      <c r="AK525" s="21" t="str" cm="1">
        <f t="array" ref="AK525">IF(ISERROR(INDEX(Jornadas[id],ROW()-5)),"",SUMIFS(Adelantos[importe],Adelantos[id_jornada],INDEX(Jornadas[id],ROW()-5),Adelantos[id_barbero],LOOKUP($AH$4,Barberos[nombre],Barberos[id])))</f>
        <v/>
      </c>
      <c r="AL525" s="21" t="str" cm="1">
        <f t="array" ref="AL525">IF(ISERROR(INDEX(Jornadas[id],ROW()-5)),"",AI525+AJ525-AK525)</f>
        <v/>
      </c>
      <c r="AM525" s="2" t="str" cm="1">
        <f t="array" ref="AM525">IF(ISERROR(INDEX(Jornadas[id],ROW()-5)),"",COUNTIFS(_Cortes!$C:$C,INDEX(Jornadas[id],ROW()-5),_Cortes!$B:$B,LOOKUP($AM$4,_Barberos!$B:$B,_Barberos!$A:$A)))</f>
        <v/>
      </c>
      <c r="AN525" s="21" t="str" cm="1">
        <f t="array" ref="AN525">IF(ISERROR(INDEX(Jornadas[id],ROW()-5)),"",INT(SUMIFS(Cortes[importe],Cortes[id_jornada],INDEX(Jornadas[id],ROW()-5),Cortes[id_barbero],LOOKUP($AM$4,Barberos[nombre],Barberos[id]))*(INDEX(Jornadas[comision_barberos],1)/100)))</f>
        <v/>
      </c>
      <c r="AO525" s="21" t="str" cm="1">
        <f t="array" ref="AO525">IF(ISERROR(INDEX(Jornadas[id],ROW()-5)),"",SUMIFS(Cortes[propina],Cortes[id_jornada],INDEX(Jornadas[id],ROW()-5),Cortes[id_barbero],LOOKUP($AM$4,Barberos[nombre],Barberos[id])))</f>
        <v/>
      </c>
      <c r="AP525" s="21" t="str" cm="1">
        <f t="array" ref="AP525">IF(ISERROR(INDEX(Jornadas[id],ROW()-5)),"",SUMIFS(Adelantos[importe],Adelantos[id_jornada],INDEX(Jornadas[id],ROW()-5),Adelantos[id_barbero],LOOKUP($AM$4,Barberos[nombre],Barberos[id])))</f>
        <v/>
      </c>
      <c r="AQ525" s="21" t="str" cm="1">
        <f t="array" ref="AQ525">IF(ISERROR(INDEX(Jornadas[id],ROW()-5)),"",AN525+AO525-AP525)</f>
        <v/>
      </c>
      <c r="AR525" s="2" t="str" cm="1">
        <f t="array" ref="AR525">IF(ISERROR(INDEX(Jornadas[id],ROW()-5)),"",COUNTIFS(_Cortes!$C:$C,INDEX(Jornadas[id],ROW()-5),_Cortes!$B:$B,LOOKUP($AR$4,_Barberos!$B:$B,_Barberos!$A:$A)))</f>
        <v/>
      </c>
      <c r="AS525" s="21" t="str" cm="1">
        <f t="array" ref="AS525">IF(ISERROR(INDEX(Jornadas[id],ROW()-5)),"",INT(SUMIFS(Cortes[importe],Cortes[id_jornada],INDEX(Jornadas[id],ROW()-5),Cortes[id_barbero],LOOKUP($AR$4,Barberos[nombre],Barberos[id]))*(INDEX(Jornadas[comision_barberos],1)/100)))</f>
        <v/>
      </c>
      <c r="AT525" s="21" t="str" cm="1">
        <f t="array" ref="AT525">IF(ISERROR(INDEX(Jornadas[id],ROW()-5)),"",SUMIFS(Cortes[propina],Cortes[id_jornada],INDEX(Jornadas[id],ROW()-5),Cortes[id_barbero],LOOKUP($AR$4,Barberos[nombre],Barberos[id])))</f>
        <v/>
      </c>
      <c r="AU525" s="21" t="str" cm="1">
        <f t="array" ref="AU525">IF(ISERROR(INDEX(Jornadas[id],ROW()-5)),"",SUMIFS(Adelantos[importe],Adelantos[id_jornada],INDEX(Jornadas[id],ROW()-5),Adelantos[id_barbero],LOOKUP($AR$4,Barberos[nombre],Barberos[id])))</f>
        <v/>
      </c>
      <c r="AV525" s="21" t="str" cm="1">
        <f t="array" ref="AV525">IF(ISERROR(INDEX(Jornadas[id],ROW()-5)),"",AS525+AT525-AU525)</f>
        <v/>
      </c>
    </row>
    <row r="526" spans="1:48" ht="15" hidden="1" customHeight="1" x14ac:dyDescent="0.3">
      <c r="A526" s="53" t="str">
        <f t="shared" si="8"/>
        <v/>
      </c>
      <c r="B526" s="54"/>
      <c r="C526" s="38" t="str" cm="1">
        <f t="array" ref="C526">IF(ISERROR(INDEX(Jornadas[id],ROW()-5)),"",INDEX(Jornadas[fecha],ROW()-5))</f>
        <v/>
      </c>
      <c r="D526" s="1" t="str" cm="1">
        <f t="array" ref="D526">IF(ISERROR(INDEX(Jornadas[id],ROW()-5)),"",COUNTIFS(_Cortes!$C:$C,INDEX(Jornadas[id],ROW()-5),_Cortes!$B:$B,LOOKUP($D$4,_Barberos!$B:$B,_Barberos!$A:$A)))</f>
        <v/>
      </c>
      <c r="E526" s="20" t="str" cm="1">
        <f t="array" ref="E526">IF(ISERROR(INDEX(Jornadas[id],ROW()-5)),"",INT(SUMIFS(Cortes[importe],Cortes[id_jornada],INDEX(Jornadas[id],ROW()-5),Cortes[id_barbero],LOOKUP($D$4,Barberos[nombre],Barberos[id]))*(INDEX(Jornadas[comision_barberos],1)/100)))</f>
        <v/>
      </c>
      <c r="F526" s="20" t="str" cm="1">
        <f t="array" ref="F526">IF(ISERROR(INDEX(Jornadas[id],ROW()-5)),"",SUMIFS(Cortes[propina],Cortes[id_jornada],INDEX(Jornadas[id],ROW()-5),Cortes[id_barbero],LOOKUP($D$4,Barberos[nombre],Barberos[id])))</f>
        <v/>
      </c>
      <c r="G526" s="20" t="str" cm="1">
        <f t="array" ref="G526">IF(ISERROR(INDEX(Jornadas[id],ROW()-5)),"",SUMIFS(Adelantos[importe],Adelantos[id_jornada],INDEX(Jornadas[id],ROW()-5),Adelantos[id_barbero],LOOKUP($D$4,Barberos[nombre],Barberos[id])))</f>
        <v/>
      </c>
      <c r="H526" s="20" t="str" cm="1">
        <f t="array" ref="H526">IF(ISERROR(INDEX(Jornadas[id],ROW()-5)),"",E526+F526-G526)</f>
        <v/>
      </c>
      <c r="I526" s="1" t="str" cm="1">
        <f t="array" ref="I526">IF(ISERROR(INDEX(Jornadas[id],ROW()-5)),"",COUNTIFS(_Cortes!$C:$C,INDEX(Jornadas[id],ROW()-5),_Cortes!$B:$B,LOOKUP($I$4,_Barberos!$B:$B,_Barberos!$A:$A)))</f>
        <v/>
      </c>
      <c r="J526" s="20" t="str" cm="1">
        <f t="array" ref="J526">IF(ISERROR(INDEX(Jornadas[id],ROW()-5)),"",INT(SUMIFS(Cortes[importe],Cortes[id_jornada],INDEX(Jornadas[id],ROW()-5),Cortes[id_barbero],LOOKUP($I$4,Barberos[nombre],Barberos[id]))*(INDEX(Jornadas[comision_barberos],1)/100)))</f>
        <v/>
      </c>
      <c r="K526" s="20" t="str" cm="1">
        <f t="array" ref="K526">IF(ISERROR(INDEX(Jornadas[id],ROW()-5)),"",SUMIFS(Cortes[propina],Cortes[id_jornada],INDEX(Jornadas[id],ROW()-5),Cortes[id_barbero],LOOKUP($I$4,Barberos[nombre],Barberos[id])))</f>
        <v/>
      </c>
      <c r="L526" s="20" t="str" cm="1">
        <f t="array" ref="L526">IF(ISERROR(INDEX(Jornadas[id],ROW()-5)),"",SUMIFS(Adelantos[importe],Adelantos[id_jornada],INDEX(Jornadas[id],ROW()-5),Adelantos[id_barbero],LOOKUP($I$4,Barberos[nombre],Barberos[id])))</f>
        <v/>
      </c>
      <c r="M526" s="20" t="str" cm="1">
        <f t="array" ref="M526">IF(ISERROR(INDEX(Jornadas[id],ROW()-5)),"",J526+K526-L526)</f>
        <v/>
      </c>
      <c r="N526" s="1" t="str" cm="1">
        <f t="array" ref="N526">IF(ISERROR(INDEX(Jornadas[id],ROW()-5)),"",COUNTIFS(_Cortes!$C:$C,INDEX(Jornadas[id],ROW()-5),_Cortes!$B:$B,LOOKUP($N$4,_Barberos!$B:$B,_Barberos!$A:$A)))</f>
        <v/>
      </c>
      <c r="O526" s="20" t="str" cm="1">
        <f t="array" ref="O526">IF(ISERROR(INDEX(Jornadas[id],ROW()-5)),"",INT(SUMIFS(Cortes[importe],Cortes[id_jornada],INDEX(Jornadas[id],ROW()-5),Cortes[id_barbero],LOOKUP($N$4,Barberos[nombre],Barberos[id]))*(INDEX(Jornadas[comision_barberos],1)/100)))</f>
        <v/>
      </c>
      <c r="P526" s="20" t="str" cm="1">
        <f t="array" ref="P526">IF(ISERROR(INDEX(Jornadas[id],ROW()-5)),"",SUMIFS(Cortes[propina],Cortes[id_jornada],INDEX(Jornadas[id],ROW()-5),Cortes[id_barbero],LOOKUP($N$4,Barberos[nombre],Barberos[id])))</f>
        <v/>
      </c>
      <c r="Q526" s="20" t="str" cm="1">
        <f t="array" ref="Q526">IF(ISERROR(INDEX(Jornadas[id],ROW()-5)),"",SUMIFS(Adelantos[importe],Adelantos[id_jornada],INDEX(Jornadas[id],ROW()-5),Adelantos[id_barbero],LOOKUP($N$4,Barberos[nombre],Barberos[id])))</f>
        <v/>
      </c>
      <c r="R526" s="20" t="str" cm="1">
        <f t="array" ref="R526">IF(ISERROR(INDEX(Jornadas[id],ROW()-5)),"",O526+P526-Q526)</f>
        <v/>
      </c>
      <c r="S526" s="1" t="str" cm="1">
        <f t="array" ref="S526">IF(ISERROR(INDEX(Jornadas[id],ROW()-5)),"",COUNTIFS(_Cortes!$C:$C,INDEX(Jornadas[id],ROW()-5),_Cortes!$B:$B,LOOKUP($S$4,_Barberos!$B:$B,_Barberos!$A:$A)))</f>
        <v/>
      </c>
      <c r="T526" s="20" t="str" cm="1">
        <f t="array" ref="T526">IF(ISERROR(INDEX(Jornadas[id],ROW()-5)),"",INT(SUMIFS(Cortes[importe],Cortes[id_jornada],INDEX(Jornadas[id],ROW()-5),Cortes[id_barbero],LOOKUP($S$4,Barberos[nombre],Barberos[id]))*(INDEX(Jornadas[comision_barberos],1)/100)))</f>
        <v/>
      </c>
      <c r="U526" s="20" t="str" cm="1">
        <f t="array" ref="U526">IF(ISERROR(INDEX(Jornadas[id],ROW()-5)),"",SUMIFS(Cortes[propina],Cortes[id_jornada],INDEX(Jornadas[id],ROW()-5),Cortes[id_barbero],LOOKUP($S$4,Barberos[nombre],Barberos[id])))</f>
        <v/>
      </c>
      <c r="V526" s="20" t="str" cm="1">
        <f t="array" ref="V526">IF(ISERROR(INDEX(Jornadas[id],ROW()-5)),"",SUMIFS(Adelantos[importe],Adelantos[id_jornada],INDEX(Jornadas[id],ROW()-5),Adelantos[id_barbero],LOOKUP($S$4,Barberos[nombre],Barberos[id])))</f>
        <v/>
      </c>
      <c r="W526" s="20" t="str" cm="1">
        <f t="array" ref="W526">IF(ISERROR(INDEX(Jornadas[id],ROW()-5)),"",T526+U526-V526)</f>
        <v/>
      </c>
      <c r="X526" s="1" t="str" cm="1">
        <f t="array" ref="X526">IF(ISERROR(INDEX(Jornadas[id],ROW()-5)),"",COUNTIFS(_Cortes!$C:$C,INDEX(Jornadas[id],ROW()-5),_Cortes!$B:$B,LOOKUP($X$4,_Barberos!$B:$B,_Barberos!$A:$A)))</f>
        <v/>
      </c>
      <c r="Y526" s="20" t="str" cm="1">
        <f t="array" ref="Y526">IF(ISERROR(INDEX(Jornadas[id],ROW()-5)),"",INT(SUMIFS(Cortes[importe],Cortes[id_jornada],INDEX(Jornadas[id],ROW()-5),Cortes[id_barbero],LOOKUP($X$4,Barberos[nombre],Barberos[id]))*(INDEX(Jornadas[comision_barberos],1)/100)))</f>
        <v/>
      </c>
      <c r="Z526" s="20" t="str" cm="1">
        <f t="array" ref="Z526">IF(ISERROR(INDEX(Jornadas[id],ROW()-5)),"",SUMIFS(Cortes[propina],Cortes[id_jornada],INDEX(Jornadas[id],ROW()-5),Cortes[id_barbero],LOOKUP($X$4,Barberos[nombre],Barberos[id])))</f>
        <v/>
      </c>
      <c r="AA526" s="20" t="str" cm="1">
        <f t="array" ref="AA526">IF(ISERROR(INDEX(Jornadas[id],ROW()-5)),"",SUMIFS(Adelantos[importe],Adelantos[id_jornada],INDEX(Jornadas[id],ROW()-5),Adelantos[id_barbero],LOOKUP($X$4,Barberos[nombre],Barberos[id])))</f>
        <v/>
      </c>
      <c r="AB526" s="20" t="str" cm="1">
        <f t="array" ref="AB526">IF(ISERROR(INDEX(Jornadas[id],ROW()-5)),"",Y526+Z526-AA526)</f>
        <v/>
      </c>
      <c r="AC526" s="1" t="str" cm="1">
        <f t="array" ref="AC526">IF(ISERROR(INDEX(Jornadas[id],ROW()-5)),"",COUNTIFS(_Cortes!$C:$C,INDEX(Jornadas[id],ROW()-5),_Cortes!$B:$B,LOOKUP($AC$4,_Barberos!$B:$B,_Barberos!$A:$A)))</f>
        <v/>
      </c>
      <c r="AD526" s="20" t="str" cm="1">
        <f t="array" ref="AD526">IF(ISERROR(INDEX(Jornadas[id],ROW()-5)),"",INT(SUMIFS(Cortes[importe],Cortes[id_jornada],INDEX(Jornadas[id],ROW()-5),Cortes[id_barbero],LOOKUP($AC$4,Barberos[nombre],Barberos[id]))*(INDEX(Jornadas[comision_barberos],1)/100)))</f>
        <v/>
      </c>
      <c r="AE526" s="20" t="str" cm="1">
        <f t="array" ref="AE526">IF(ISERROR(INDEX(Jornadas[id],ROW()-5)),"",SUMIFS(Cortes[propina],Cortes[id_jornada],INDEX(Jornadas[id],ROW()-5),Cortes[id_barbero],LOOKUP($AC$4,Barberos[nombre],Barberos[id])))</f>
        <v/>
      </c>
      <c r="AF526" s="20" t="str" cm="1">
        <f t="array" ref="AF526">IF(ISERROR(INDEX(Jornadas[id],ROW()-5)),"",SUMIFS(Adelantos[importe],Adelantos[id_jornada],INDEX(Jornadas[id],ROW()-5),Adelantos[id_barbero],LOOKUP($AC$4,Barberos[nombre],Barberos[id])))</f>
        <v/>
      </c>
      <c r="AG526" s="20" t="str" cm="1">
        <f t="array" ref="AG526">IF(ISERROR(INDEX(Jornadas[id],ROW()-5)),"",AD526+AE526-AF526)</f>
        <v/>
      </c>
      <c r="AH526" s="1" t="str" cm="1">
        <f t="array" ref="AH526">IF(ISERROR(INDEX(Jornadas[id],ROW()-5)),"",COUNTIFS(_Cortes!$C:$C,INDEX(Jornadas[id],ROW()-5),_Cortes!$B:$B,LOOKUP($AH$4,_Barberos!$B:$B,_Barberos!$A:$A)))</f>
        <v/>
      </c>
      <c r="AI526" s="20" t="str" cm="1">
        <f t="array" ref="AI526">IF(ISERROR(INDEX(Jornadas[id],ROW()-5)),"",INT(SUMIFS(Cortes[importe],Cortes[id_jornada],INDEX(Jornadas[id],ROW()-5),Cortes[id_barbero],LOOKUP($AH$4,Barberos[nombre],Barberos[id]))*(INDEX(Jornadas[comision_barberos],1)/100)))</f>
        <v/>
      </c>
      <c r="AJ526" s="20" t="str" cm="1">
        <f t="array" ref="AJ526">IF(ISERROR(INDEX(Jornadas[id],ROW()-5)),"",SUMIFS(Cortes[propina],Cortes[id_jornada],INDEX(Jornadas[id],ROW()-5),Cortes[id_barbero],LOOKUP($AH$4,Barberos[nombre],Barberos[id])))</f>
        <v/>
      </c>
      <c r="AK526" s="20" t="str" cm="1">
        <f t="array" ref="AK526">IF(ISERROR(INDEX(Jornadas[id],ROW()-5)),"",SUMIFS(Adelantos[importe],Adelantos[id_jornada],INDEX(Jornadas[id],ROW()-5),Adelantos[id_barbero],LOOKUP($AH$4,Barberos[nombre],Barberos[id])))</f>
        <v/>
      </c>
      <c r="AL526" s="20" t="str" cm="1">
        <f t="array" ref="AL526">IF(ISERROR(INDEX(Jornadas[id],ROW()-5)),"",AI526+AJ526-AK526)</f>
        <v/>
      </c>
      <c r="AM526" s="1" t="str" cm="1">
        <f t="array" ref="AM526">IF(ISERROR(INDEX(Jornadas[id],ROW()-5)),"",COUNTIFS(_Cortes!$C:$C,INDEX(Jornadas[id],ROW()-5),_Cortes!$B:$B,LOOKUP($AM$4,_Barberos!$B:$B,_Barberos!$A:$A)))</f>
        <v/>
      </c>
      <c r="AN526" s="20" t="str" cm="1">
        <f t="array" ref="AN526">IF(ISERROR(INDEX(Jornadas[id],ROW()-5)),"",INT(SUMIFS(Cortes[importe],Cortes[id_jornada],INDEX(Jornadas[id],ROW()-5),Cortes[id_barbero],LOOKUP($AM$4,Barberos[nombre],Barberos[id]))*(INDEX(Jornadas[comision_barberos],1)/100)))</f>
        <v/>
      </c>
      <c r="AO526" s="20" t="str" cm="1">
        <f t="array" ref="AO526">IF(ISERROR(INDEX(Jornadas[id],ROW()-5)),"",SUMIFS(Cortes[propina],Cortes[id_jornada],INDEX(Jornadas[id],ROW()-5),Cortes[id_barbero],LOOKUP($AM$4,Barberos[nombre],Barberos[id])))</f>
        <v/>
      </c>
      <c r="AP526" s="20" t="str" cm="1">
        <f t="array" ref="AP526">IF(ISERROR(INDEX(Jornadas[id],ROW()-5)),"",SUMIFS(Adelantos[importe],Adelantos[id_jornada],INDEX(Jornadas[id],ROW()-5),Adelantos[id_barbero],LOOKUP($AM$4,Barberos[nombre],Barberos[id])))</f>
        <v/>
      </c>
      <c r="AQ526" s="20" t="str" cm="1">
        <f t="array" ref="AQ526">IF(ISERROR(INDEX(Jornadas[id],ROW()-5)),"",AN526+AO526-AP526)</f>
        <v/>
      </c>
      <c r="AR526" s="1" t="str" cm="1">
        <f t="array" ref="AR526">IF(ISERROR(INDEX(Jornadas[id],ROW()-5)),"",COUNTIFS(_Cortes!$C:$C,INDEX(Jornadas[id],ROW()-5),_Cortes!$B:$B,LOOKUP($AR$4,_Barberos!$B:$B,_Barberos!$A:$A)))</f>
        <v/>
      </c>
      <c r="AS526" s="20" t="str" cm="1">
        <f t="array" ref="AS526">IF(ISERROR(INDEX(Jornadas[id],ROW()-5)),"",INT(SUMIFS(Cortes[importe],Cortes[id_jornada],INDEX(Jornadas[id],ROW()-5),Cortes[id_barbero],LOOKUP($AR$4,Barberos[nombre],Barberos[id]))*(INDEX(Jornadas[comision_barberos],1)/100)))</f>
        <v/>
      </c>
      <c r="AT526" s="20" t="str" cm="1">
        <f t="array" ref="AT526">IF(ISERROR(INDEX(Jornadas[id],ROW()-5)),"",SUMIFS(Cortes[propina],Cortes[id_jornada],INDEX(Jornadas[id],ROW()-5),Cortes[id_barbero],LOOKUP($AR$4,Barberos[nombre],Barberos[id])))</f>
        <v/>
      </c>
      <c r="AU526" s="20" t="str" cm="1">
        <f t="array" ref="AU526">IF(ISERROR(INDEX(Jornadas[id],ROW()-5)),"",SUMIFS(Adelantos[importe],Adelantos[id_jornada],INDEX(Jornadas[id],ROW()-5),Adelantos[id_barbero],LOOKUP($AR$4,Barberos[nombre],Barberos[id])))</f>
        <v/>
      </c>
      <c r="AV526" s="20" t="str" cm="1">
        <f t="array" ref="AV526">IF(ISERROR(INDEX(Jornadas[id],ROW()-5)),"",AS526+AT526-AU526)</f>
        <v/>
      </c>
    </row>
    <row r="527" spans="1:48" ht="15" hidden="1" customHeight="1" x14ac:dyDescent="0.3">
      <c r="A527" s="51" t="str">
        <f t="shared" si="8"/>
        <v/>
      </c>
      <c r="B527" s="52"/>
      <c r="C527" s="36" t="str" cm="1">
        <f t="array" ref="C527">IF(ISERROR(INDEX(Jornadas[id],ROW()-5)),"",INDEX(Jornadas[fecha],ROW()-5))</f>
        <v/>
      </c>
      <c r="D527" s="2" t="str" cm="1">
        <f t="array" ref="D527">IF(ISERROR(INDEX(Jornadas[id],ROW()-5)),"",COUNTIFS(_Cortes!$C:$C,INDEX(Jornadas[id],ROW()-5),_Cortes!$B:$B,LOOKUP($D$4,_Barberos!$B:$B,_Barberos!$A:$A)))</f>
        <v/>
      </c>
      <c r="E527" s="21" t="str" cm="1">
        <f t="array" ref="E527">IF(ISERROR(INDEX(Jornadas[id],ROW()-5)),"",INT(SUMIFS(Cortes[importe],Cortes[id_jornada],INDEX(Jornadas[id],ROW()-5),Cortes[id_barbero],LOOKUP($D$4,Barberos[nombre],Barberos[id]))*(INDEX(Jornadas[comision_barberos],1)/100)))</f>
        <v/>
      </c>
      <c r="F527" s="21" t="str" cm="1">
        <f t="array" ref="F527">IF(ISERROR(INDEX(Jornadas[id],ROW()-5)),"",SUMIFS(Cortes[propina],Cortes[id_jornada],INDEX(Jornadas[id],ROW()-5),Cortes[id_barbero],LOOKUP($D$4,Barberos[nombre],Barberos[id])))</f>
        <v/>
      </c>
      <c r="G527" s="21" t="str" cm="1">
        <f t="array" ref="G527">IF(ISERROR(INDEX(Jornadas[id],ROW()-5)),"",SUMIFS(Adelantos[importe],Adelantos[id_jornada],INDEX(Jornadas[id],ROW()-5),Adelantos[id_barbero],LOOKUP($D$4,Barberos[nombre],Barberos[id])))</f>
        <v/>
      </c>
      <c r="H527" s="21" t="str" cm="1">
        <f t="array" ref="H527">IF(ISERROR(INDEX(Jornadas[id],ROW()-5)),"",E527+F527-G527)</f>
        <v/>
      </c>
      <c r="I527" s="2" t="str" cm="1">
        <f t="array" ref="I527">IF(ISERROR(INDEX(Jornadas[id],ROW()-5)),"",COUNTIFS(_Cortes!$C:$C,INDEX(Jornadas[id],ROW()-5),_Cortes!$B:$B,LOOKUP($I$4,_Barberos!$B:$B,_Barberos!$A:$A)))</f>
        <v/>
      </c>
      <c r="J527" s="21" t="str" cm="1">
        <f t="array" ref="J527">IF(ISERROR(INDEX(Jornadas[id],ROW()-5)),"",INT(SUMIFS(Cortes[importe],Cortes[id_jornada],INDEX(Jornadas[id],ROW()-5),Cortes[id_barbero],LOOKUP($I$4,Barberos[nombre],Barberos[id]))*(INDEX(Jornadas[comision_barberos],1)/100)))</f>
        <v/>
      </c>
      <c r="K527" s="21" t="str" cm="1">
        <f t="array" ref="K527">IF(ISERROR(INDEX(Jornadas[id],ROW()-5)),"",SUMIFS(Cortes[propina],Cortes[id_jornada],INDEX(Jornadas[id],ROW()-5),Cortes[id_barbero],LOOKUP($I$4,Barberos[nombre],Barberos[id])))</f>
        <v/>
      </c>
      <c r="L527" s="21" t="str" cm="1">
        <f t="array" ref="L527">IF(ISERROR(INDEX(Jornadas[id],ROW()-5)),"",SUMIFS(Adelantos[importe],Adelantos[id_jornada],INDEX(Jornadas[id],ROW()-5),Adelantos[id_barbero],LOOKUP($I$4,Barberos[nombre],Barberos[id])))</f>
        <v/>
      </c>
      <c r="M527" s="21" t="str" cm="1">
        <f t="array" ref="M527">IF(ISERROR(INDEX(Jornadas[id],ROW()-5)),"",J527+K527-L527)</f>
        <v/>
      </c>
      <c r="N527" s="2" t="str" cm="1">
        <f t="array" ref="N527">IF(ISERROR(INDEX(Jornadas[id],ROW()-5)),"",COUNTIFS(_Cortes!$C:$C,INDEX(Jornadas[id],ROW()-5),_Cortes!$B:$B,LOOKUP($N$4,_Barberos!$B:$B,_Barberos!$A:$A)))</f>
        <v/>
      </c>
      <c r="O527" s="21" t="str" cm="1">
        <f t="array" ref="O527">IF(ISERROR(INDEX(Jornadas[id],ROW()-5)),"",INT(SUMIFS(Cortes[importe],Cortes[id_jornada],INDEX(Jornadas[id],ROW()-5),Cortes[id_barbero],LOOKUP($N$4,Barberos[nombre],Barberos[id]))*(INDEX(Jornadas[comision_barberos],1)/100)))</f>
        <v/>
      </c>
      <c r="P527" s="21" t="str" cm="1">
        <f t="array" ref="P527">IF(ISERROR(INDEX(Jornadas[id],ROW()-5)),"",SUMIFS(Cortes[propina],Cortes[id_jornada],INDEX(Jornadas[id],ROW()-5),Cortes[id_barbero],LOOKUP($N$4,Barberos[nombre],Barberos[id])))</f>
        <v/>
      </c>
      <c r="Q527" s="21" t="str" cm="1">
        <f t="array" ref="Q527">IF(ISERROR(INDEX(Jornadas[id],ROW()-5)),"",SUMIFS(Adelantos[importe],Adelantos[id_jornada],INDEX(Jornadas[id],ROW()-5),Adelantos[id_barbero],LOOKUP($N$4,Barberos[nombre],Barberos[id])))</f>
        <v/>
      </c>
      <c r="R527" s="21" t="str" cm="1">
        <f t="array" ref="R527">IF(ISERROR(INDEX(Jornadas[id],ROW()-5)),"",O527+P527-Q527)</f>
        <v/>
      </c>
      <c r="S527" s="2" t="str" cm="1">
        <f t="array" ref="S527">IF(ISERROR(INDEX(Jornadas[id],ROW()-5)),"",COUNTIFS(_Cortes!$C:$C,INDEX(Jornadas[id],ROW()-5),_Cortes!$B:$B,LOOKUP($S$4,_Barberos!$B:$B,_Barberos!$A:$A)))</f>
        <v/>
      </c>
      <c r="T527" s="21" t="str" cm="1">
        <f t="array" ref="T527">IF(ISERROR(INDEX(Jornadas[id],ROW()-5)),"",INT(SUMIFS(Cortes[importe],Cortes[id_jornada],INDEX(Jornadas[id],ROW()-5),Cortes[id_barbero],LOOKUP($S$4,Barberos[nombre],Barberos[id]))*(INDEX(Jornadas[comision_barberos],1)/100)))</f>
        <v/>
      </c>
      <c r="U527" s="21" t="str" cm="1">
        <f t="array" ref="U527">IF(ISERROR(INDEX(Jornadas[id],ROW()-5)),"",SUMIFS(Cortes[propina],Cortes[id_jornada],INDEX(Jornadas[id],ROW()-5),Cortes[id_barbero],LOOKUP($S$4,Barberos[nombre],Barberos[id])))</f>
        <v/>
      </c>
      <c r="V527" s="21" t="str" cm="1">
        <f t="array" ref="V527">IF(ISERROR(INDEX(Jornadas[id],ROW()-5)),"",SUMIFS(Adelantos[importe],Adelantos[id_jornada],INDEX(Jornadas[id],ROW()-5),Adelantos[id_barbero],LOOKUP($S$4,Barberos[nombre],Barberos[id])))</f>
        <v/>
      </c>
      <c r="W527" s="21" t="str" cm="1">
        <f t="array" ref="W527">IF(ISERROR(INDEX(Jornadas[id],ROW()-5)),"",T527+U527-V527)</f>
        <v/>
      </c>
      <c r="X527" s="2" t="str" cm="1">
        <f t="array" ref="X527">IF(ISERROR(INDEX(Jornadas[id],ROW()-5)),"",COUNTIFS(_Cortes!$C:$C,INDEX(Jornadas[id],ROW()-5),_Cortes!$B:$B,LOOKUP($X$4,_Barberos!$B:$B,_Barberos!$A:$A)))</f>
        <v/>
      </c>
      <c r="Y527" s="21" t="str" cm="1">
        <f t="array" ref="Y527">IF(ISERROR(INDEX(Jornadas[id],ROW()-5)),"",INT(SUMIFS(Cortes[importe],Cortes[id_jornada],INDEX(Jornadas[id],ROW()-5),Cortes[id_barbero],LOOKUP($X$4,Barberos[nombre],Barberos[id]))*(INDEX(Jornadas[comision_barberos],1)/100)))</f>
        <v/>
      </c>
      <c r="Z527" s="21" t="str" cm="1">
        <f t="array" ref="Z527">IF(ISERROR(INDEX(Jornadas[id],ROW()-5)),"",SUMIFS(Cortes[propina],Cortes[id_jornada],INDEX(Jornadas[id],ROW()-5),Cortes[id_barbero],LOOKUP($X$4,Barberos[nombre],Barberos[id])))</f>
        <v/>
      </c>
      <c r="AA527" s="21" t="str" cm="1">
        <f t="array" ref="AA527">IF(ISERROR(INDEX(Jornadas[id],ROW()-5)),"",SUMIFS(Adelantos[importe],Adelantos[id_jornada],INDEX(Jornadas[id],ROW()-5),Adelantos[id_barbero],LOOKUP($X$4,Barberos[nombre],Barberos[id])))</f>
        <v/>
      </c>
      <c r="AB527" s="21" t="str" cm="1">
        <f t="array" ref="AB527">IF(ISERROR(INDEX(Jornadas[id],ROW()-5)),"",Y527+Z527-AA527)</f>
        <v/>
      </c>
      <c r="AC527" s="2" t="str" cm="1">
        <f t="array" ref="AC527">IF(ISERROR(INDEX(Jornadas[id],ROW()-5)),"",COUNTIFS(_Cortes!$C:$C,INDEX(Jornadas[id],ROW()-5),_Cortes!$B:$B,LOOKUP($AC$4,_Barberos!$B:$B,_Barberos!$A:$A)))</f>
        <v/>
      </c>
      <c r="AD527" s="21" t="str" cm="1">
        <f t="array" ref="AD527">IF(ISERROR(INDEX(Jornadas[id],ROW()-5)),"",INT(SUMIFS(Cortes[importe],Cortes[id_jornada],INDEX(Jornadas[id],ROW()-5),Cortes[id_barbero],LOOKUP($AC$4,Barberos[nombre],Barberos[id]))*(INDEX(Jornadas[comision_barberos],1)/100)))</f>
        <v/>
      </c>
      <c r="AE527" s="21" t="str" cm="1">
        <f t="array" ref="AE527">IF(ISERROR(INDEX(Jornadas[id],ROW()-5)),"",SUMIFS(Cortes[propina],Cortes[id_jornada],INDEX(Jornadas[id],ROW()-5),Cortes[id_barbero],LOOKUP($AC$4,Barberos[nombre],Barberos[id])))</f>
        <v/>
      </c>
      <c r="AF527" s="21" t="str" cm="1">
        <f t="array" ref="AF527">IF(ISERROR(INDEX(Jornadas[id],ROW()-5)),"",SUMIFS(Adelantos[importe],Adelantos[id_jornada],INDEX(Jornadas[id],ROW()-5),Adelantos[id_barbero],LOOKUP($AC$4,Barberos[nombre],Barberos[id])))</f>
        <v/>
      </c>
      <c r="AG527" s="21" t="str" cm="1">
        <f t="array" ref="AG527">IF(ISERROR(INDEX(Jornadas[id],ROW()-5)),"",AD527+AE527-AF527)</f>
        <v/>
      </c>
      <c r="AH527" s="2" t="str" cm="1">
        <f t="array" ref="AH527">IF(ISERROR(INDEX(Jornadas[id],ROW()-5)),"",COUNTIFS(_Cortes!$C:$C,INDEX(Jornadas[id],ROW()-5),_Cortes!$B:$B,LOOKUP($AH$4,_Barberos!$B:$B,_Barberos!$A:$A)))</f>
        <v/>
      </c>
      <c r="AI527" s="21" t="str" cm="1">
        <f t="array" ref="AI527">IF(ISERROR(INDEX(Jornadas[id],ROW()-5)),"",INT(SUMIFS(Cortes[importe],Cortes[id_jornada],INDEX(Jornadas[id],ROW()-5),Cortes[id_barbero],LOOKUP($AH$4,Barberos[nombre],Barberos[id]))*(INDEX(Jornadas[comision_barberos],1)/100)))</f>
        <v/>
      </c>
      <c r="AJ527" s="21" t="str" cm="1">
        <f t="array" ref="AJ527">IF(ISERROR(INDEX(Jornadas[id],ROW()-5)),"",SUMIFS(Cortes[propina],Cortes[id_jornada],INDEX(Jornadas[id],ROW()-5),Cortes[id_barbero],LOOKUP($AH$4,Barberos[nombre],Barberos[id])))</f>
        <v/>
      </c>
      <c r="AK527" s="21" t="str" cm="1">
        <f t="array" ref="AK527">IF(ISERROR(INDEX(Jornadas[id],ROW()-5)),"",SUMIFS(Adelantos[importe],Adelantos[id_jornada],INDEX(Jornadas[id],ROW()-5),Adelantos[id_barbero],LOOKUP($AH$4,Barberos[nombre],Barberos[id])))</f>
        <v/>
      </c>
      <c r="AL527" s="21" t="str" cm="1">
        <f t="array" ref="AL527">IF(ISERROR(INDEX(Jornadas[id],ROW()-5)),"",AI527+AJ527-AK527)</f>
        <v/>
      </c>
      <c r="AM527" s="2" t="str" cm="1">
        <f t="array" ref="AM527">IF(ISERROR(INDEX(Jornadas[id],ROW()-5)),"",COUNTIFS(_Cortes!$C:$C,INDEX(Jornadas[id],ROW()-5),_Cortes!$B:$B,LOOKUP($AM$4,_Barberos!$B:$B,_Barberos!$A:$A)))</f>
        <v/>
      </c>
      <c r="AN527" s="21" t="str" cm="1">
        <f t="array" ref="AN527">IF(ISERROR(INDEX(Jornadas[id],ROW()-5)),"",INT(SUMIFS(Cortes[importe],Cortes[id_jornada],INDEX(Jornadas[id],ROW()-5),Cortes[id_barbero],LOOKUP($AM$4,Barberos[nombre],Barberos[id]))*(INDEX(Jornadas[comision_barberos],1)/100)))</f>
        <v/>
      </c>
      <c r="AO527" s="21" t="str" cm="1">
        <f t="array" ref="AO527">IF(ISERROR(INDEX(Jornadas[id],ROW()-5)),"",SUMIFS(Cortes[propina],Cortes[id_jornada],INDEX(Jornadas[id],ROW()-5),Cortes[id_barbero],LOOKUP($AM$4,Barberos[nombre],Barberos[id])))</f>
        <v/>
      </c>
      <c r="AP527" s="21" t="str" cm="1">
        <f t="array" ref="AP527">IF(ISERROR(INDEX(Jornadas[id],ROW()-5)),"",SUMIFS(Adelantos[importe],Adelantos[id_jornada],INDEX(Jornadas[id],ROW()-5),Adelantos[id_barbero],LOOKUP($AM$4,Barberos[nombre],Barberos[id])))</f>
        <v/>
      </c>
      <c r="AQ527" s="21" t="str" cm="1">
        <f t="array" ref="AQ527">IF(ISERROR(INDEX(Jornadas[id],ROW()-5)),"",AN527+AO527-AP527)</f>
        <v/>
      </c>
      <c r="AR527" s="2" t="str" cm="1">
        <f t="array" ref="AR527">IF(ISERROR(INDEX(Jornadas[id],ROW()-5)),"",COUNTIFS(_Cortes!$C:$C,INDEX(Jornadas[id],ROW()-5),_Cortes!$B:$B,LOOKUP($AR$4,_Barberos!$B:$B,_Barberos!$A:$A)))</f>
        <v/>
      </c>
      <c r="AS527" s="21" t="str" cm="1">
        <f t="array" ref="AS527">IF(ISERROR(INDEX(Jornadas[id],ROW()-5)),"",INT(SUMIFS(Cortes[importe],Cortes[id_jornada],INDEX(Jornadas[id],ROW()-5),Cortes[id_barbero],LOOKUP($AR$4,Barberos[nombre],Barberos[id]))*(INDEX(Jornadas[comision_barberos],1)/100)))</f>
        <v/>
      </c>
      <c r="AT527" s="21" t="str" cm="1">
        <f t="array" ref="AT527">IF(ISERROR(INDEX(Jornadas[id],ROW()-5)),"",SUMIFS(Cortes[propina],Cortes[id_jornada],INDEX(Jornadas[id],ROW()-5),Cortes[id_barbero],LOOKUP($AR$4,Barberos[nombre],Barberos[id])))</f>
        <v/>
      </c>
      <c r="AU527" s="21" t="str" cm="1">
        <f t="array" ref="AU527">IF(ISERROR(INDEX(Jornadas[id],ROW()-5)),"",SUMIFS(Adelantos[importe],Adelantos[id_jornada],INDEX(Jornadas[id],ROW()-5),Adelantos[id_barbero],LOOKUP($AR$4,Barberos[nombre],Barberos[id])))</f>
        <v/>
      </c>
      <c r="AV527" s="21" t="str" cm="1">
        <f t="array" ref="AV527">IF(ISERROR(INDEX(Jornadas[id],ROW()-5)),"",AS527+AT527-AU527)</f>
        <v/>
      </c>
    </row>
    <row r="528" spans="1:48" ht="15" hidden="1" customHeight="1" x14ac:dyDescent="0.3">
      <c r="A528" s="53" t="str">
        <f t="shared" si="8"/>
        <v/>
      </c>
      <c r="B528" s="54"/>
      <c r="C528" s="38" t="str" cm="1">
        <f t="array" ref="C528">IF(ISERROR(INDEX(Jornadas[id],ROW()-5)),"",INDEX(Jornadas[fecha],ROW()-5))</f>
        <v/>
      </c>
      <c r="D528" s="1" t="str" cm="1">
        <f t="array" ref="D528">IF(ISERROR(INDEX(Jornadas[id],ROW()-5)),"",COUNTIFS(_Cortes!$C:$C,INDEX(Jornadas[id],ROW()-5),_Cortes!$B:$B,LOOKUP($D$4,_Barberos!$B:$B,_Barberos!$A:$A)))</f>
        <v/>
      </c>
      <c r="E528" s="20" t="str" cm="1">
        <f t="array" ref="E528">IF(ISERROR(INDEX(Jornadas[id],ROW()-5)),"",INT(SUMIFS(Cortes[importe],Cortes[id_jornada],INDEX(Jornadas[id],ROW()-5),Cortes[id_barbero],LOOKUP($D$4,Barberos[nombre],Barberos[id]))*(INDEX(Jornadas[comision_barberos],1)/100)))</f>
        <v/>
      </c>
      <c r="F528" s="20" t="str" cm="1">
        <f t="array" ref="F528">IF(ISERROR(INDEX(Jornadas[id],ROW()-5)),"",SUMIFS(Cortes[propina],Cortes[id_jornada],INDEX(Jornadas[id],ROW()-5),Cortes[id_barbero],LOOKUP($D$4,Barberos[nombre],Barberos[id])))</f>
        <v/>
      </c>
      <c r="G528" s="20" t="str" cm="1">
        <f t="array" ref="G528">IF(ISERROR(INDEX(Jornadas[id],ROW()-5)),"",SUMIFS(Adelantos[importe],Adelantos[id_jornada],INDEX(Jornadas[id],ROW()-5),Adelantos[id_barbero],LOOKUP($D$4,Barberos[nombre],Barberos[id])))</f>
        <v/>
      </c>
      <c r="H528" s="20" t="str" cm="1">
        <f t="array" ref="H528">IF(ISERROR(INDEX(Jornadas[id],ROW()-5)),"",E528+F528-G528)</f>
        <v/>
      </c>
      <c r="I528" s="1" t="str" cm="1">
        <f t="array" ref="I528">IF(ISERROR(INDEX(Jornadas[id],ROW()-5)),"",COUNTIFS(_Cortes!$C:$C,INDEX(Jornadas[id],ROW()-5),_Cortes!$B:$B,LOOKUP($I$4,_Barberos!$B:$B,_Barberos!$A:$A)))</f>
        <v/>
      </c>
      <c r="J528" s="20" t="str" cm="1">
        <f t="array" ref="J528">IF(ISERROR(INDEX(Jornadas[id],ROW()-5)),"",INT(SUMIFS(Cortes[importe],Cortes[id_jornada],INDEX(Jornadas[id],ROW()-5),Cortes[id_barbero],LOOKUP($I$4,Barberos[nombre],Barberos[id]))*(INDEX(Jornadas[comision_barberos],1)/100)))</f>
        <v/>
      </c>
      <c r="K528" s="20" t="str" cm="1">
        <f t="array" ref="K528">IF(ISERROR(INDEX(Jornadas[id],ROW()-5)),"",SUMIFS(Cortes[propina],Cortes[id_jornada],INDEX(Jornadas[id],ROW()-5),Cortes[id_barbero],LOOKUP($I$4,Barberos[nombre],Barberos[id])))</f>
        <v/>
      </c>
      <c r="L528" s="20" t="str" cm="1">
        <f t="array" ref="L528">IF(ISERROR(INDEX(Jornadas[id],ROW()-5)),"",SUMIFS(Adelantos[importe],Adelantos[id_jornada],INDEX(Jornadas[id],ROW()-5),Adelantos[id_barbero],LOOKUP($I$4,Barberos[nombre],Barberos[id])))</f>
        <v/>
      </c>
      <c r="M528" s="20" t="str" cm="1">
        <f t="array" ref="M528">IF(ISERROR(INDEX(Jornadas[id],ROW()-5)),"",J528+K528-L528)</f>
        <v/>
      </c>
      <c r="N528" s="1" t="str" cm="1">
        <f t="array" ref="N528">IF(ISERROR(INDEX(Jornadas[id],ROW()-5)),"",COUNTIFS(_Cortes!$C:$C,INDEX(Jornadas[id],ROW()-5),_Cortes!$B:$B,LOOKUP($N$4,_Barberos!$B:$B,_Barberos!$A:$A)))</f>
        <v/>
      </c>
      <c r="O528" s="20" t="str" cm="1">
        <f t="array" ref="O528">IF(ISERROR(INDEX(Jornadas[id],ROW()-5)),"",INT(SUMIFS(Cortes[importe],Cortes[id_jornada],INDEX(Jornadas[id],ROW()-5),Cortes[id_barbero],LOOKUP($N$4,Barberos[nombre],Barberos[id]))*(INDEX(Jornadas[comision_barberos],1)/100)))</f>
        <v/>
      </c>
      <c r="P528" s="20" t="str" cm="1">
        <f t="array" ref="P528">IF(ISERROR(INDEX(Jornadas[id],ROW()-5)),"",SUMIFS(Cortes[propina],Cortes[id_jornada],INDEX(Jornadas[id],ROW()-5),Cortes[id_barbero],LOOKUP($N$4,Barberos[nombre],Barberos[id])))</f>
        <v/>
      </c>
      <c r="Q528" s="20" t="str" cm="1">
        <f t="array" ref="Q528">IF(ISERROR(INDEX(Jornadas[id],ROW()-5)),"",SUMIFS(Adelantos[importe],Adelantos[id_jornada],INDEX(Jornadas[id],ROW()-5),Adelantos[id_barbero],LOOKUP($N$4,Barberos[nombre],Barberos[id])))</f>
        <v/>
      </c>
      <c r="R528" s="20" t="str" cm="1">
        <f t="array" ref="R528">IF(ISERROR(INDEX(Jornadas[id],ROW()-5)),"",O528+P528-Q528)</f>
        <v/>
      </c>
      <c r="S528" s="1" t="str" cm="1">
        <f t="array" ref="S528">IF(ISERROR(INDEX(Jornadas[id],ROW()-5)),"",COUNTIFS(_Cortes!$C:$C,INDEX(Jornadas[id],ROW()-5),_Cortes!$B:$B,LOOKUP($S$4,_Barberos!$B:$B,_Barberos!$A:$A)))</f>
        <v/>
      </c>
      <c r="T528" s="20" t="str" cm="1">
        <f t="array" ref="T528">IF(ISERROR(INDEX(Jornadas[id],ROW()-5)),"",INT(SUMIFS(Cortes[importe],Cortes[id_jornada],INDEX(Jornadas[id],ROW()-5),Cortes[id_barbero],LOOKUP($S$4,Barberos[nombre],Barberos[id]))*(INDEX(Jornadas[comision_barberos],1)/100)))</f>
        <v/>
      </c>
      <c r="U528" s="20" t="str" cm="1">
        <f t="array" ref="U528">IF(ISERROR(INDEX(Jornadas[id],ROW()-5)),"",SUMIFS(Cortes[propina],Cortes[id_jornada],INDEX(Jornadas[id],ROW()-5),Cortes[id_barbero],LOOKUP($S$4,Barberos[nombre],Barberos[id])))</f>
        <v/>
      </c>
      <c r="V528" s="20" t="str" cm="1">
        <f t="array" ref="V528">IF(ISERROR(INDEX(Jornadas[id],ROW()-5)),"",SUMIFS(Adelantos[importe],Adelantos[id_jornada],INDEX(Jornadas[id],ROW()-5),Adelantos[id_barbero],LOOKUP($S$4,Barberos[nombre],Barberos[id])))</f>
        <v/>
      </c>
      <c r="W528" s="20" t="str" cm="1">
        <f t="array" ref="W528">IF(ISERROR(INDEX(Jornadas[id],ROW()-5)),"",T528+U528-V528)</f>
        <v/>
      </c>
      <c r="X528" s="1" t="str" cm="1">
        <f t="array" ref="X528">IF(ISERROR(INDEX(Jornadas[id],ROW()-5)),"",COUNTIFS(_Cortes!$C:$C,INDEX(Jornadas[id],ROW()-5),_Cortes!$B:$B,LOOKUP($X$4,_Barberos!$B:$B,_Barberos!$A:$A)))</f>
        <v/>
      </c>
      <c r="Y528" s="20" t="str" cm="1">
        <f t="array" ref="Y528">IF(ISERROR(INDEX(Jornadas[id],ROW()-5)),"",INT(SUMIFS(Cortes[importe],Cortes[id_jornada],INDEX(Jornadas[id],ROW()-5),Cortes[id_barbero],LOOKUP($X$4,Barberos[nombre],Barberos[id]))*(INDEX(Jornadas[comision_barberos],1)/100)))</f>
        <v/>
      </c>
      <c r="Z528" s="20" t="str" cm="1">
        <f t="array" ref="Z528">IF(ISERROR(INDEX(Jornadas[id],ROW()-5)),"",SUMIFS(Cortes[propina],Cortes[id_jornada],INDEX(Jornadas[id],ROW()-5),Cortes[id_barbero],LOOKUP($X$4,Barberos[nombre],Barberos[id])))</f>
        <v/>
      </c>
      <c r="AA528" s="20" t="str" cm="1">
        <f t="array" ref="AA528">IF(ISERROR(INDEX(Jornadas[id],ROW()-5)),"",SUMIFS(Adelantos[importe],Adelantos[id_jornada],INDEX(Jornadas[id],ROW()-5),Adelantos[id_barbero],LOOKUP($X$4,Barberos[nombre],Barberos[id])))</f>
        <v/>
      </c>
      <c r="AB528" s="20" t="str" cm="1">
        <f t="array" ref="AB528">IF(ISERROR(INDEX(Jornadas[id],ROW()-5)),"",Y528+Z528-AA528)</f>
        <v/>
      </c>
      <c r="AC528" s="1" t="str" cm="1">
        <f t="array" ref="AC528">IF(ISERROR(INDEX(Jornadas[id],ROW()-5)),"",COUNTIFS(_Cortes!$C:$C,INDEX(Jornadas[id],ROW()-5),_Cortes!$B:$B,LOOKUP($AC$4,_Barberos!$B:$B,_Barberos!$A:$A)))</f>
        <v/>
      </c>
      <c r="AD528" s="20" t="str" cm="1">
        <f t="array" ref="AD528">IF(ISERROR(INDEX(Jornadas[id],ROW()-5)),"",INT(SUMIFS(Cortes[importe],Cortes[id_jornada],INDEX(Jornadas[id],ROW()-5),Cortes[id_barbero],LOOKUP($AC$4,Barberos[nombre],Barberos[id]))*(INDEX(Jornadas[comision_barberos],1)/100)))</f>
        <v/>
      </c>
      <c r="AE528" s="20" t="str" cm="1">
        <f t="array" ref="AE528">IF(ISERROR(INDEX(Jornadas[id],ROW()-5)),"",SUMIFS(Cortes[propina],Cortes[id_jornada],INDEX(Jornadas[id],ROW()-5),Cortes[id_barbero],LOOKUP($AC$4,Barberos[nombre],Barberos[id])))</f>
        <v/>
      </c>
      <c r="AF528" s="20" t="str" cm="1">
        <f t="array" ref="AF528">IF(ISERROR(INDEX(Jornadas[id],ROW()-5)),"",SUMIFS(Adelantos[importe],Adelantos[id_jornada],INDEX(Jornadas[id],ROW()-5),Adelantos[id_barbero],LOOKUP($AC$4,Barberos[nombre],Barberos[id])))</f>
        <v/>
      </c>
      <c r="AG528" s="20" t="str" cm="1">
        <f t="array" ref="AG528">IF(ISERROR(INDEX(Jornadas[id],ROW()-5)),"",AD528+AE528-AF528)</f>
        <v/>
      </c>
      <c r="AH528" s="1" t="str" cm="1">
        <f t="array" ref="AH528">IF(ISERROR(INDEX(Jornadas[id],ROW()-5)),"",COUNTIFS(_Cortes!$C:$C,INDEX(Jornadas[id],ROW()-5),_Cortes!$B:$B,LOOKUP($AH$4,_Barberos!$B:$B,_Barberos!$A:$A)))</f>
        <v/>
      </c>
      <c r="AI528" s="20" t="str" cm="1">
        <f t="array" ref="AI528">IF(ISERROR(INDEX(Jornadas[id],ROW()-5)),"",INT(SUMIFS(Cortes[importe],Cortes[id_jornada],INDEX(Jornadas[id],ROW()-5),Cortes[id_barbero],LOOKUP($AH$4,Barberos[nombre],Barberos[id]))*(INDEX(Jornadas[comision_barberos],1)/100)))</f>
        <v/>
      </c>
      <c r="AJ528" s="20" t="str" cm="1">
        <f t="array" ref="AJ528">IF(ISERROR(INDEX(Jornadas[id],ROW()-5)),"",SUMIFS(Cortes[propina],Cortes[id_jornada],INDEX(Jornadas[id],ROW()-5),Cortes[id_barbero],LOOKUP($AH$4,Barberos[nombre],Barberos[id])))</f>
        <v/>
      </c>
      <c r="AK528" s="20" t="str" cm="1">
        <f t="array" ref="AK528">IF(ISERROR(INDEX(Jornadas[id],ROW()-5)),"",SUMIFS(Adelantos[importe],Adelantos[id_jornada],INDEX(Jornadas[id],ROW()-5),Adelantos[id_barbero],LOOKUP($AH$4,Barberos[nombre],Barberos[id])))</f>
        <v/>
      </c>
      <c r="AL528" s="20" t="str" cm="1">
        <f t="array" ref="AL528">IF(ISERROR(INDEX(Jornadas[id],ROW()-5)),"",AI528+AJ528-AK528)</f>
        <v/>
      </c>
      <c r="AM528" s="1" t="str" cm="1">
        <f t="array" ref="AM528">IF(ISERROR(INDEX(Jornadas[id],ROW()-5)),"",COUNTIFS(_Cortes!$C:$C,INDEX(Jornadas[id],ROW()-5),_Cortes!$B:$B,LOOKUP($AM$4,_Barberos!$B:$B,_Barberos!$A:$A)))</f>
        <v/>
      </c>
      <c r="AN528" s="20" t="str" cm="1">
        <f t="array" ref="AN528">IF(ISERROR(INDEX(Jornadas[id],ROW()-5)),"",INT(SUMIFS(Cortes[importe],Cortes[id_jornada],INDEX(Jornadas[id],ROW()-5),Cortes[id_barbero],LOOKUP($AM$4,Barberos[nombre],Barberos[id]))*(INDEX(Jornadas[comision_barberos],1)/100)))</f>
        <v/>
      </c>
      <c r="AO528" s="20" t="str" cm="1">
        <f t="array" ref="AO528">IF(ISERROR(INDEX(Jornadas[id],ROW()-5)),"",SUMIFS(Cortes[propina],Cortes[id_jornada],INDEX(Jornadas[id],ROW()-5),Cortes[id_barbero],LOOKUP($AM$4,Barberos[nombre],Barberos[id])))</f>
        <v/>
      </c>
      <c r="AP528" s="20" t="str" cm="1">
        <f t="array" ref="AP528">IF(ISERROR(INDEX(Jornadas[id],ROW()-5)),"",SUMIFS(Adelantos[importe],Adelantos[id_jornada],INDEX(Jornadas[id],ROW()-5),Adelantos[id_barbero],LOOKUP($AM$4,Barberos[nombre],Barberos[id])))</f>
        <v/>
      </c>
      <c r="AQ528" s="20" t="str" cm="1">
        <f t="array" ref="AQ528">IF(ISERROR(INDEX(Jornadas[id],ROW()-5)),"",AN528+AO528-AP528)</f>
        <v/>
      </c>
      <c r="AR528" s="1" t="str" cm="1">
        <f t="array" ref="AR528">IF(ISERROR(INDEX(Jornadas[id],ROW()-5)),"",COUNTIFS(_Cortes!$C:$C,INDEX(Jornadas[id],ROW()-5),_Cortes!$B:$B,LOOKUP($AR$4,_Barberos!$B:$B,_Barberos!$A:$A)))</f>
        <v/>
      </c>
      <c r="AS528" s="20" t="str" cm="1">
        <f t="array" ref="AS528">IF(ISERROR(INDEX(Jornadas[id],ROW()-5)),"",INT(SUMIFS(Cortes[importe],Cortes[id_jornada],INDEX(Jornadas[id],ROW()-5),Cortes[id_barbero],LOOKUP($AR$4,Barberos[nombre],Barberos[id]))*(INDEX(Jornadas[comision_barberos],1)/100)))</f>
        <v/>
      </c>
      <c r="AT528" s="20" t="str" cm="1">
        <f t="array" ref="AT528">IF(ISERROR(INDEX(Jornadas[id],ROW()-5)),"",SUMIFS(Cortes[propina],Cortes[id_jornada],INDEX(Jornadas[id],ROW()-5),Cortes[id_barbero],LOOKUP($AR$4,Barberos[nombre],Barberos[id])))</f>
        <v/>
      </c>
      <c r="AU528" s="20" t="str" cm="1">
        <f t="array" ref="AU528">IF(ISERROR(INDEX(Jornadas[id],ROW()-5)),"",SUMIFS(Adelantos[importe],Adelantos[id_jornada],INDEX(Jornadas[id],ROW()-5),Adelantos[id_barbero],LOOKUP($AR$4,Barberos[nombre],Barberos[id])))</f>
        <v/>
      </c>
      <c r="AV528" s="20" t="str" cm="1">
        <f t="array" ref="AV528">IF(ISERROR(INDEX(Jornadas[id],ROW()-5)),"",AS528+AT528-AU528)</f>
        <v/>
      </c>
    </row>
    <row r="529" spans="1:48" ht="15" hidden="1" customHeight="1" x14ac:dyDescent="0.3">
      <c r="A529" s="51" t="str">
        <f t="shared" si="8"/>
        <v/>
      </c>
      <c r="B529" s="52"/>
      <c r="C529" s="36" t="str" cm="1">
        <f t="array" ref="C529">IF(ISERROR(INDEX(Jornadas[id],ROW()-5)),"",INDEX(Jornadas[fecha],ROW()-5))</f>
        <v/>
      </c>
      <c r="D529" s="2" t="str" cm="1">
        <f t="array" ref="D529">IF(ISERROR(INDEX(Jornadas[id],ROW()-5)),"",COUNTIFS(_Cortes!$C:$C,INDEX(Jornadas[id],ROW()-5),_Cortes!$B:$B,LOOKUP($D$4,_Barberos!$B:$B,_Barberos!$A:$A)))</f>
        <v/>
      </c>
      <c r="E529" s="21" t="str" cm="1">
        <f t="array" ref="E529">IF(ISERROR(INDEX(Jornadas[id],ROW()-5)),"",INT(SUMIFS(Cortes[importe],Cortes[id_jornada],INDEX(Jornadas[id],ROW()-5),Cortes[id_barbero],LOOKUP($D$4,Barberos[nombre],Barberos[id]))*(INDEX(Jornadas[comision_barberos],1)/100)))</f>
        <v/>
      </c>
      <c r="F529" s="21" t="str" cm="1">
        <f t="array" ref="F529">IF(ISERROR(INDEX(Jornadas[id],ROW()-5)),"",SUMIFS(Cortes[propina],Cortes[id_jornada],INDEX(Jornadas[id],ROW()-5),Cortes[id_barbero],LOOKUP($D$4,Barberos[nombre],Barberos[id])))</f>
        <v/>
      </c>
      <c r="G529" s="21" t="str" cm="1">
        <f t="array" ref="G529">IF(ISERROR(INDEX(Jornadas[id],ROW()-5)),"",SUMIFS(Adelantos[importe],Adelantos[id_jornada],INDEX(Jornadas[id],ROW()-5),Adelantos[id_barbero],LOOKUP($D$4,Barberos[nombre],Barberos[id])))</f>
        <v/>
      </c>
      <c r="H529" s="21" t="str" cm="1">
        <f t="array" ref="H529">IF(ISERROR(INDEX(Jornadas[id],ROW()-5)),"",E529+F529-G529)</f>
        <v/>
      </c>
      <c r="I529" s="2" t="str" cm="1">
        <f t="array" ref="I529">IF(ISERROR(INDEX(Jornadas[id],ROW()-5)),"",COUNTIFS(_Cortes!$C:$C,INDEX(Jornadas[id],ROW()-5),_Cortes!$B:$B,LOOKUP($I$4,_Barberos!$B:$B,_Barberos!$A:$A)))</f>
        <v/>
      </c>
      <c r="J529" s="21" t="str" cm="1">
        <f t="array" ref="J529">IF(ISERROR(INDEX(Jornadas[id],ROW()-5)),"",INT(SUMIFS(Cortes[importe],Cortes[id_jornada],INDEX(Jornadas[id],ROW()-5),Cortes[id_barbero],LOOKUP($I$4,Barberos[nombre],Barberos[id]))*(INDEX(Jornadas[comision_barberos],1)/100)))</f>
        <v/>
      </c>
      <c r="K529" s="21" t="str" cm="1">
        <f t="array" ref="K529">IF(ISERROR(INDEX(Jornadas[id],ROW()-5)),"",SUMIFS(Cortes[propina],Cortes[id_jornada],INDEX(Jornadas[id],ROW()-5),Cortes[id_barbero],LOOKUP($I$4,Barberos[nombre],Barberos[id])))</f>
        <v/>
      </c>
      <c r="L529" s="21" t="str" cm="1">
        <f t="array" ref="L529">IF(ISERROR(INDEX(Jornadas[id],ROW()-5)),"",SUMIFS(Adelantos[importe],Adelantos[id_jornada],INDEX(Jornadas[id],ROW()-5),Adelantos[id_barbero],LOOKUP($I$4,Barberos[nombre],Barberos[id])))</f>
        <v/>
      </c>
      <c r="M529" s="21" t="str" cm="1">
        <f t="array" ref="M529">IF(ISERROR(INDEX(Jornadas[id],ROW()-5)),"",J529+K529-L529)</f>
        <v/>
      </c>
      <c r="N529" s="2" t="str" cm="1">
        <f t="array" ref="N529">IF(ISERROR(INDEX(Jornadas[id],ROW()-5)),"",COUNTIFS(_Cortes!$C:$C,INDEX(Jornadas[id],ROW()-5),_Cortes!$B:$B,LOOKUP($N$4,_Barberos!$B:$B,_Barberos!$A:$A)))</f>
        <v/>
      </c>
      <c r="O529" s="21" t="str" cm="1">
        <f t="array" ref="O529">IF(ISERROR(INDEX(Jornadas[id],ROW()-5)),"",INT(SUMIFS(Cortes[importe],Cortes[id_jornada],INDEX(Jornadas[id],ROW()-5),Cortes[id_barbero],LOOKUP($N$4,Barberos[nombre],Barberos[id]))*(INDEX(Jornadas[comision_barberos],1)/100)))</f>
        <v/>
      </c>
      <c r="P529" s="21" t="str" cm="1">
        <f t="array" ref="P529">IF(ISERROR(INDEX(Jornadas[id],ROW()-5)),"",SUMIFS(Cortes[propina],Cortes[id_jornada],INDEX(Jornadas[id],ROW()-5),Cortes[id_barbero],LOOKUP($N$4,Barberos[nombre],Barberos[id])))</f>
        <v/>
      </c>
      <c r="Q529" s="21" t="str" cm="1">
        <f t="array" ref="Q529">IF(ISERROR(INDEX(Jornadas[id],ROW()-5)),"",SUMIFS(Adelantos[importe],Adelantos[id_jornada],INDEX(Jornadas[id],ROW()-5),Adelantos[id_barbero],LOOKUP($N$4,Barberos[nombre],Barberos[id])))</f>
        <v/>
      </c>
      <c r="R529" s="21" t="str" cm="1">
        <f t="array" ref="R529">IF(ISERROR(INDEX(Jornadas[id],ROW()-5)),"",O529+P529-Q529)</f>
        <v/>
      </c>
      <c r="S529" s="2" t="str" cm="1">
        <f t="array" ref="S529">IF(ISERROR(INDEX(Jornadas[id],ROW()-5)),"",COUNTIFS(_Cortes!$C:$C,INDEX(Jornadas[id],ROW()-5),_Cortes!$B:$B,LOOKUP($S$4,_Barberos!$B:$B,_Barberos!$A:$A)))</f>
        <v/>
      </c>
      <c r="T529" s="21" t="str" cm="1">
        <f t="array" ref="T529">IF(ISERROR(INDEX(Jornadas[id],ROW()-5)),"",INT(SUMIFS(Cortes[importe],Cortes[id_jornada],INDEX(Jornadas[id],ROW()-5),Cortes[id_barbero],LOOKUP($S$4,Barberos[nombre],Barberos[id]))*(INDEX(Jornadas[comision_barberos],1)/100)))</f>
        <v/>
      </c>
      <c r="U529" s="21" t="str" cm="1">
        <f t="array" ref="U529">IF(ISERROR(INDEX(Jornadas[id],ROW()-5)),"",SUMIFS(Cortes[propina],Cortes[id_jornada],INDEX(Jornadas[id],ROW()-5),Cortes[id_barbero],LOOKUP($S$4,Barberos[nombre],Barberos[id])))</f>
        <v/>
      </c>
      <c r="V529" s="21" t="str" cm="1">
        <f t="array" ref="V529">IF(ISERROR(INDEX(Jornadas[id],ROW()-5)),"",SUMIFS(Adelantos[importe],Adelantos[id_jornada],INDEX(Jornadas[id],ROW()-5),Adelantos[id_barbero],LOOKUP($S$4,Barberos[nombre],Barberos[id])))</f>
        <v/>
      </c>
      <c r="W529" s="21" t="str" cm="1">
        <f t="array" ref="W529">IF(ISERROR(INDEX(Jornadas[id],ROW()-5)),"",T529+U529-V529)</f>
        <v/>
      </c>
      <c r="X529" s="2" t="str" cm="1">
        <f t="array" ref="X529">IF(ISERROR(INDEX(Jornadas[id],ROW()-5)),"",COUNTIFS(_Cortes!$C:$C,INDEX(Jornadas[id],ROW()-5),_Cortes!$B:$B,LOOKUP($X$4,_Barberos!$B:$B,_Barberos!$A:$A)))</f>
        <v/>
      </c>
      <c r="Y529" s="21" t="str" cm="1">
        <f t="array" ref="Y529">IF(ISERROR(INDEX(Jornadas[id],ROW()-5)),"",INT(SUMIFS(Cortes[importe],Cortes[id_jornada],INDEX(Jornadas[id],ROW()-5),Cortes[id_barbero],LOOKUP($X$4,Barberos[nombre],Barberos[id]))*(INDEX(Jornadas[comision_barberos],1)/100)))</f>
        <v/>
      </c>
      <c r="Z529" s="21" t="str" cm="1">
        <f t="array" ref="Z529">IF(ISERROR(INDEX(Jornadas[id],ROW()-5)),"",SUMIFS(Cortes[propina],Cortes[id_jornada],INDEX(Jornadas[id],ROW()-5),Cortes[id_barbero],LOOKUP($X$4,Barberos[nombre],Barberos[id])))</f>
        <v/>
      </c>
      <c r="AA529" s="21" t="str" cm="1">
        <f t="array" ref="AA529">IF(ISERROR(INDEX(Jornadas[id],ROW()-5)),"",SUMIFS(Adelantos[importe],Adelantos[id_jornada],INDEX(Jornadas[id],ROW()-5),Adelantos[id_barbero],LOOKUP($X$4,Barberos[nombre],Barberos[id])))</f>
        <v/>
      </c>
      <c r="AB529" s="21" t="str" cm="1">
        <f t="array" ref="AB529">IF(ISERROR(INDEX(Jornadas[id],ROW()-5)),"",Y529+Z529-AA529)</f>
        <v/>
      </c>
      <c r="AC529" s="2" t="str" cm="1">
        <f t="array" ref="AC529">IF(ISERROR(INDEX(Jornadas[id],ROW()-5)),"",COUNTIFS(_Cortes!$C:$C,INDEX(Jornadas[id],ROW()-5),_Cortes!$B:$B,LOOKUP($AC$4,_Barberos!$B:$B,_Barberos!$A:$A)))</f>
        <v/>
      </c>
      <c r="AD529" s="21" t="str" cm="1">
        <f t="array" ref="AD529">IF(ISERROR(INDEX(Jornadas[id],ROW()-5)),"",INT(SUMIFS(Cortes[importe],Cortes[id_jornada],INDEX(Jornadas[id],ROW()-5),Cortes[id_barbero],LOOKUP($AC$4,Barberos[nombre],Barberos[id]))*(INDEX(Jornadas[comision_barberos],1)/100)))</f>
        <v/>
      </c>
      <c r="AE529" s="21" t="str" cm="1">
        <f t="array" ref="AE529">IF(ISERROR(INDEX(Jornadas[id],ROW()-5)),"",SUMIFS(Cortes[propina],Cortes[id_jornada],INDEX(Jornadas[id],ROW()-5),Cortes[id_barbero],LOOKUP($AC$4,Barberos[nombre],Barberos[id])))</f>
        <v/>
      </c>
      <c r="AF529" s="21" t="str" cm="1">
        <f t="array" ref="AF529">IF(ISERROR(INDEX(Jornadas[id],ROW()-5)),"",SUMIFS(Adelantos[importe],Adelantos[id_jornada],INDEX(Jornadas[id],ROW()-5),Adelantos[id_barbero],LOOKUP($AC$4,Barberos[nombre],Barberos[id])))</f>
        <v/>
      </c>
      <c r="AG529" s="21" t="str" cm="1">
        <f t="array" ref="AG529">IF(ISERROR(INDEX(Jornadas[id],ROW()-5)),"",AD529+AE529-AF529)</f>
        <v/>
      </c>
      <c r="AH529" s="2" t="str" cm="1">
        <f t="array" ref="AH529">IF(ISERROR(INDEX(Jornadas[id],ROW()-5)),"",COUNTIFS(_Cortes!$C:$C,INDEX(Jornadas[id],ROW()-5),_Cortes!$B:$B,LOOKUP($AH$4,_Barberos!$B:$B,_Barberos!$A:$A)))</f>
        <v/>
      </c>
      <c r="AI529" s="21" t="str" cm="1">
        <f t="array" ref="AI529">IF(ISERROR(INDEX(Jornadas[id],ROW()-5)),"",INT(SUMIFS(Cortes[importe],Cortes[id_jornada],INDEX(Jornadas[id],ROW()-5),Cortes[id_barbero],LOOKUP($AH$4,Barberos[nombre],Barberos[id]))*(INDEX(Jornadas[comision_barberos],1)/100)))</f>
        <v/>
      </c>
      <c r="AJ529" s="21" t="str" cm="1">
        <f t="array" ref="AJ529">IF(ISERROR(INDEX(Jornadas[id],ROW()-5)),"",SUMIFS(Cortes[propina],Cortes[id_jornada],INDEX(Jornadas[id],ROW()-5),Cortes[id_barbero],LOOKUP($AH$4,Barberos[nombre],Barberos[id])))</f>
        <v/>
      </c>
      <c r="AK529" s="21" t="str" cm="1">
        <f t="array" ref="AK529">IF(ISERROR(INDEX(Jornadas[id],ROW()-5)),"",SUMIFS(Adelantos[importe],Adelantos[id_jornada],INDEX(Jornadas[id],ROW()-5),Adelantos[id_barbero],LOOKUP($AH$4,Barberos[nombre],Barberos[id])))</f>
        <v/>
      </c>
      <c r="AL529" s="21" t="str" cm="1">
        <f t="array" ref="AL529">IF(ISERROR(INDEX(Jornadas[id],ROW()-5)),"",AI529+AJ529-AK529)</f>
        <v/>
      </c>
      <c r="AM529" s="2" t="str" cm="1">
        <f t="array" ref="AM529">IF(ISERROR(INDEX(Jornadas[id],ROW()-5)),"",COUNTIFS(_Cortes!$C:$C,INDEX(Jornadas[id],ROW()-5),_Cortes!$B:$B,LOOKUP($AM$4,_Barberos!$B:$B,_Barberos!$A:$A)))</f>
        <v/>
      </c>
      <c r="AN529" s="21" t="str" cm="1">
        <f t="array" ref="AN529">IF(ISERROR(INDEX(Jornadas[id],ROW()-5)),"",INT(SUMIFS(Cortes[importe],Cortes[id_jornada],INDEX(Jornadas[id],ROW()-5),Cortes[id_barbero],LOOKUP($AM$4,Barberos[nombre],Barberos[id]))*(INDEX(Jornadas[comision_barberos],1)/100)))</f>
        <v/>
      </c>
      <c r="AO529" s="21" t="str" cm="1">
        <f t="array" ref="AO529">IF(ISERROR(INDEX(Jornadas[id],ROW()-5)),"",SUMIFS(Cortes[propina],Cortes[id_jornada],INDEX(Jornadas[id],ROW()-5),Cortes[id_barbero],LOOKUP($AM$4,Barberos[nombre],Barberos[id])))</f>
        <v/>
      </c>
      <c r="AP529" s="21" t="str" cm="1">
        <f t="array" ref="AP529">IF(ISERROR(INDEX(Jornadas[id],ROW()-5)),"",SUMIFS(Adelantos[importe],Adelantos[id_jornada],INDEX(Jornadas[id],ROW()-5),Adelantos[id_barbero],LOOKUP($AM$4,Barberos[nombre],Barberos[id])))</f>
        <v/>
      </c>
      <c r="AQ529" s="21" t="str" cm="1">
        <f t="array" ref="AQ529">IF(ISERROR(INDEX(Jornadas[id],ROW()-5)),"",AN529+AO529-AP529)</f>
        <v/>
      </c>
      <c r="AR529" s="2" t="str" cm="1">
        <f t="array" ref="AR529">IF(ISERROR(INDEX(Jornadas[id],ROW()-5)),"",COUNTIFS(_Cortes!$C:$C,INDEX(Jornadas[id],ROW()-5),_Cortes!$B:$B,LOOKUP($AR$4,_Barberos!$B:$B,_Barberos!$A:$A)))</f>
        <v/>
      </c>
      <c r="AS529" s="21" t="str" cm="1">
        <f t="array" ref="AS529">IF(ISERROR(INDEX(Jornadas[id],ROW()-5)),"",INT(SUMIFS(Cortes[importe],Cortes[id_jornada],INDEX(Jornadas[id],ROW()-5),Cortes[id_barbero],LOOKUP($AR$4,Barberos[nombre],Barberos[id]))*(INDEX(Jornadas[comision_barberos],1)/100)))</f>
        <v/>
      </c>
      <c r="AT529" s="21" t="str" cm="1">
        <f t="array" ref="AT529">IF(ISERROR(INDEX(Jornadas[id],ROW()-5)),"",SUMIFS(Cortes[propina],Cortes[id_jornada],INDEX(Jornadas[id],ROW()-5),Cortes[id_barbero],LOOKUP($AR$4,Barberos[nombre],Barberos[id])))</f>
        <v/>
      </c>
      <c r="AU529" s="21" t="str" cm="1">
        <f t="array" ref="AU529">IF(ISERROR(INDEX(Jornadas[id],ROW()-5)),"",SUMIFS(Adelantos[importe],Adelantos[id_jornada],INDEX(Jornadas[id],ROW()-5),Adelantos[id_barbero],LOOKUP($AR$4,Barberos[nombre],Barberos[id])))</f>
        <v/>
      </c>
      <c r="AV529" s="21" t="str" cm="1">
        <f t="array" ref="AV529">IF(ISERROR(INDEX(Jornadas[id],ROW()-5)),"",AS529+AT529-AU529)</f>
        <v/>
      </c>
    </row>
    <row r="530" spans="1:48" ht="15" hidden="1" customHeight="1" x14ac:dyDescent="0.3">
      <c r="A530" s="53" t="str">
        <f t="shared" si="8"/>
        <v/>
      </c>
      <c r="B530" s="54"/>
      <c r="C530" s="38" t="str" cm="1">
        <f t="array" ref="C530">IF(ISERROR(INDEX(Jornadas[id],ROW()-5)),"",INDEX(Jornadas[fecha],ROW()-5))</f>
        <v/>
      </c>
      <c r="D530" s="1" t="str" cm="1">
        <f t="array" ref="D530">IF(ISERROR(INDEX(Jornadas[id],ROW()-5)),"",COUNTIFS(_Cortes!$C:$C,INDEX(Jornadas[id],ROW()-5),_Cortes!$B:$B,LOOKUP($D$4,_Barberos!$B:$B,_Barberos!$A:$A)))</f>
        <v/>
      </c>
      <c r="E530" s="20" t="str" cm="1">
        <f t="array" ref="E530">IF(ISERROR(INDEX(Jornadas[id],ROW()-5)),"",INT(SUMIFS(Cortes[importe],Cortes[id_jornada],INDEX(Jornadas[id],ROW()-5),Cortes[id_barbero],LOOKUP($D$4,Barberos[nombre],Barberos[id]))*(INDEX(Jornadas[comision_barberos],1)/100)))</f>
        <v/>
      </c>
      <c r="F530" s="20" t="str" cm="1">
        <f t="array" ref="F530">IF(ISERROR(INDEX(Jornadas[id],ROW()-5)),"",SUMIFS(Cortes[propina],Cortes[id_jornada],INDEX(Jornadas[id],ROW()-5),Cortes[id_barbero],LOOKUP($D$4,Barberos[nombre],Barberos[id])))</f>
        <v/>
      </c>
      <c r="G530" s="20" t="str" cm="1">
        <f t="array" ref="G530">IF(ISERROR(INDEX(Jornadas[id],ROW()-5)),"",SUMIFS(Adelantos[importe],Adelantos[id_jornada],INDEX(Jornadas[id],ROW()-5),Adelantos[id_barbero],LOOKUP($D$4,Barberos[nombre],Barberos[id])))</f>
        <v/>
      </c>
      <c r="H530" s="20" t="str" cm="1">
        <f t="array" ref="H530">IF(ISERROR(INDEX(Jornadas[id],ROW()-5)),"",E530+F530-G530)</f>
        <v/>
      </c>
      <c r="I530" s="1" t="str" cm="1">
        <f t="array" ref="I530">IF(ISERROR(INDEX(Jornadas[id],ROW()-5)),"",COUNTIFS(_Cortes!$C:$C,INDEX(Jornadas[id],ROW()-5),_Cortes!$B:$B,LOOKUP($I$4,_Barberos!$B:$B,_Barberos!$A:$A)))</f>
        <v/>
      </c>
      <c r="J530" s="20" t="str" cm="1">
        <f t="array" ref="J530">IF(ISERROR(INDEX(Jornadas[id],ROW()-5)),"",INT(SUMIFS(Cortes[importe],Cortes[id_jornada],INDEX(Jornadas[id],ROW()-5),Cortes[id_barbero],LOOKUP($I$4,Barberos[nombre],Barberos[id]))*(INDEX(Jornadas[comision_barberos],1)/100)))</f>
        <v/>
      </c>
      <c r="K530" s="20" t="str" cm="1">
        <f t="array" ref="K530">IF(ISERROR(INDEX(Jornadas[id],ROW()-5)),"",SUMIFS(Cortes[propina],Cortes[id_jornada],INDEX(Jornadas[id],ROW()-5),Cortes[id_barbero],LOOKUP($I$4,Barberos[nombre],Barberos[id])))</f>
        <v/>
      </c>
      <c r="L530" s="20" t="str" cm="1">
        <f t="array" ref="L530">IF(ISERROR(INDEX(Jornadas[id],ROW()-5)),"",SUMIFS(Adelantos[importe],Adelantos[id_jornada],INDEX(Jornadas[id],ROW()-5),Adelantos[id_barbero],LOOKUP($I$4,Barberos[nombre],Barberos[id])))</f>
        <v/>
      </c>
      <c r="M530" s="20" t="str" cm="1">
        <f t="array" ref="M530">IF(ISERROR(INDEX(Jornadas[id],ROW()-5)),"",J530+K530-L530)</f>
        <v/>
      </c>
      <c r="N530" s="1" t="str" cm="1">
        <f t="array" ref="N530">IF(ISERROR(INDEX(Jornadas[id],ROW()-5)),"",COUNTIFS(_Cortes!$C:$C,INDEX(Jornadas[id],ROW()-5),_Cortes!$B:$B,LOOKUP($N$4,_Barberos!$B:$B,_Barberos!$A:$A)))</f>
        <v/>
      </c>
      <c r="O530" s="20" t="str" cm="1">
        <f t="array" ref="O530">IF(ISERROR(INDEX(Jornadas[id],ROW()-5)),"",INT(SUMIFS(Cortes[importe],Cortes[id_jornada],INDEX(Jornadas[id],ROW()-5),Cortes[id_barbero],LOOKUP($N$4,Barberos[nombre],Barberos[id]))*(INDEX(Jornadas[comision_barberos],1)/100)))</f>
        <v/>
      </c>
      <c r="P530" s="20" t="str" cm="1">
        <f t="array" ref="P530">IF(ISERROR(INDEX(Jornadas[id],ROW()-5)),"",SUMIFS(Cortes[propina],Cortes[id_jornada],INDEX(Jornadas[id],ROW()-5),Cortes[id_barbero],LOOKUP($N$4,Barberos[nombre],Barberos[id])))</f>
        <v/>
      </c>
      <c r="Q530" s="20" t="str" cm="1">
        <f t="array" ref="Q530">IF(ISERROR(INDEX(Jornadas[id],ROW()-5)),"",SUMIFS(Adelantos[importe],Adelantos[id_jornada],INDEX(Jornadas[id],ROW()-5),Adelantos[id_barbero],LOOKUP($N$4,Barberos[nombre],Barberos[id])))</f>
        <v/>
      </c>
      <c r="R530" s="20" t="str" cm="1">
        <f t="array" ref="R530">IF(ISERROR(INDEX(Jornadas[id],ROW()-5)),"",O530+P530-Q530)</f>
        <v/>
      </c>
      <c r="S530" s="1" t="str" cm="1">
        <f t="array" ref="S530">IF(ISERROR(INDEX(Jornadas[id],ROW()-5)),"",COUNTIFS(_Cortes!$C:$C,INDEX(Jornadas[id],ROW()-5),_Cortes!$B:$B,LOOKUP($S$4,_Barberos!$B:$B,_Barberos!$A:$A)))</f>
        <v/>
      </c>
      <c r="T530" s="20" t="str" cm="1">
        <f t="array" ref="T530">IF(ISERROR(INDEX(Jornadas[id],ROW()-5)),"",INT(SUMIFS(Cortes[importe],Cortes[id_jornada],INDEX(Jornadas[id],ROW()-5),Cortes[id_barbero],LOOKUP($S$4,Barberos[nombre],Barberos[id]))*(INDEX(Jornadas[comision_barberos],1)/100)))</f>
        <v/>
      </c>
      <c r="U530" s="20" t="str" cm="1">
        <f t="array" ref="U530">IF(ISERROR(INDEX(Jornadas[id],ROW()-5)),"",SUMIFS(Cortes[propina],Cortes[id_jornada],INDEX(Jornadas[id],ROW()-5),Cortes[id_barbero],LOOKUP($S$4,Barberos[nombre],Barberos[id])))</f>
        <v/>
      </c>
      <c r="V530" s="20" t="str" cm="1">
        <f t="array" ref="V530">IF(ISERROR(INDEX(Jornadas[id],ROW()-5)),"",SUMIFS(Adelantos[importe],Adelantos[id_jornada],INDEX(Jornadas[id],ROW()-5),Adelantos[id_barbero],LOOKUP($S$4,Barberos[nombre],Barberos[id])))</f>
        <v/>
      </c>
      <c r="W530" s="20" t="str" cm="1">
        <f t="array" ref="W530">IF(ISERROR(INDEX(Jornadas[id],ROW()-5)),"",T530+U530-V530)</f>
        <v/>
      </c>
      <c r="X530" s="1" t="str" cm="1">
        <f t="array" ref="X530">IF(ISERROR(INDEX(Jornadas[id],ROW()-5)),"",COUNTIFS(_Cortes!$C:$C,INDEX(Jornadas[id],ROW()-5),_Cortes!$B:$B,LOOKUP($X$4,_Barberos!$B:$B,_Barberos!$A:$A)))</f>
        <v/>
      </c>
      <c r="Y530" s="20" t="str" cm="1">
        <f t="array" ref="Y530">IF(ISERROR(INDEX(Jornadas[id],ROW()-5)),"",INT(SUMIFS(Cortes[importe],Cortes[id_jornada],INDEX(Jornadas[id],ROW()-5),Cortes[id_barbero],LOOKUP($X$4,Barberos[nombre],Barberos[id]))*(INDEX(Jornadas[comision_barberos],1)/100)))</f>
        <v/>
      </c>
      <c r="Z530" s="20" t="str" cm="1">
        <f t="array" ref="Z530">IF(ISERROR(INDEX(Jornadas[id],ROW()-5)),"",SUMIFS(Cortes[propina],Cortes[id_jornada],INDEX(Jornadas[id],ROW()-5),Cortes[id_barbero],LOOKUP($X$4,Barberos[nombre],Barberos[id])))</f>
        <v/>
      </c>
      <c r="AA530" s="20" t="str" cm="1">
        <f t="array" ref="AA530">IF(ISERROR(INDEX(Jornadas[id],ROW()-5)),"",SUMIFS(Adelantos[importe],Adelantos[id_jornada],INDEX(Jornadas[id],ROW()-5),Adelantos[id_barbero],LOOKUP($X$4,Barberos[nombre],Barberos[id])))</f>
        <v/>
      </c>
      <c r="AB530" s="20" t="str" cm="1">
        <f t="array" ref="AB530">IF(ISERROR(INDEX(Jornadas[id],ROW()-5)),"",Y530+Z530-AA530)</f>
        <v/>
      </c>
      <c r="AC530" s="1" t="str" cm="1">
        <f t="array" ref="AC530">IF(ISERROR(INDEX(Jornadas[id],ROW()-5)),"",COUNTIFS(_Cortes!$C:$C,INDEX(Jornadas[id],ROW()-5),_Cortes!$B:$B,LOOKUP($AC$4,_Barberos!$B:$B,_Barberos!$A:$A)))</f>
        <v/>
      </c>
      <c r="AD530" s="20" t="str" cm="1">
        <f t="array" ref="AD530">IF(ISERROR(INDEX(Jornadas[id],ROW()-5)),"",INT(SUMIFS(Cortes[importe],Cortes[id_jornada],INDEX(Jornadas[id],ROW()-5),Cortes[id_barbero],LOOKUP($AC$4,Barberos[nombre],Barberos[id]))*(INDEX(Jornadas[comision_barberos],1)/100)))</f>
        <v/>
      </c>
      <c r="AE530" s="20" t="str" cm="1">
        <f t="array" ref="AE530">IF(ISERROR(INDEX(Jornadas[id],ROW()-5)),"",SUMIFS(Cortes[propina],Cortes[id_jornada],INDEX(Jornadas[id],ROW()-5),Cortes[id_barbero],LOOKUP($AC$4,Barberos[nombre],Barberos[id])))</f>
        <v/>
      </c>
      <c r="AF530" s="20" t="str" cm="1">
        <f t="array" ref="AF530">IF(ISERROR(INDEX(Jornadas[id],ROW()-5)),"",SUMIFS(Adelantos[importe],Adelantos[id_jornada],INDEX(Jornadas[id],ROW()-5),Adelantos[id_barbero],LOOKUP($AC$4,Barberos[nombre],Barberos[id])))</f>
        <v/>
      </c>
      <c r="AG530" s="20" t="str" cm="1">
        <f t="array" ref="AG530">IF(ISERROR(INDEX(Jornadas[id],ROW()-5)),"",AD530+AE530-AF530)</f>
        <v/>
      </c>
      <c r="AH530" s="1" t="str" cm="1">
        <f t="array" ref="AH530">IF(ISERROR(INDEX(Jornadas[id],ROW()-5)),"",COUNTIFS(_Cortes!$C:$C,INDEX(Jornadas[id],ROW()-5),_Cortes!$B:$B,LOOKUP($AH$4,_Barberos!$B:$B,_Barberos!$A:$A)))</f>
        <v/>
      </c>
      <c r="AI530" s="20" t="str" cm="1">
        <f t="array" ref="AI530">IF(ISERROR(INDEX(Jornadas[id],ROW()-5)),"",INT(SUMIFS(Cortes[importe],Cortes[id_jornada],INDEX(Jornadas[id],ROW()-5),Cortes[id_barbero],LOOKUP($AH$4,Barberos[nombre],Barberos[id]))*(INDEX(Jornadas[comision_barberos],1)/100)))</f>
        <v/>
      </c>
      <c r="AJ530" s="20" t="str" cm="1">
        <f t="array" ref="AJ530">IF(ISERROR(INDEX(Jornadas[id],ROW()-5)),"",SUMIFS(Cortes[propina],Cortes[id_jornada],INDEX(Jornadas[id],ROW()-5),Cortes[id_barbero],LOOKUP($AH$4,Barberos[nombre],Barberos[id])))</f>
        <v/>
      </c>
      <c r="AK530" s="20" t="str" cm="1">
        <f t="array" ref="AK530">IF(ISERROR(INDEX(Jornadas[id],ROW()-5)),"",SUMIFS(Adelantos[importe],Adelantos[id_jornada],INDEX(Jornadas[id],ROW()-5),Adelantos[id_barbero],LOOKUP($AH$4,Barberos[nombre],Barberos[id])))</f>
        <v/>
      </c>
      <c r="AL530" s="20" t="str" cm="1">
        <f t="array" ref="AL530">IF(ISERROR(INDEX(Jornadas[id],ROW()-5)),"",AI530+AJ530-AK530)</f>
        <v/>
      </c>
      <c r="AM530" s="1" t="str" cm="1">
        <f t="array" ref="AM530">IF(ISERROR(INDEX(Jornadas[id],ROW()-5)),"",COUNTIFS(_Cortes!$C:$C,INDEX(Jornadas[id],ROW()-5),_Cortes!$B:$B,LOOKUP($AM$4,_Barberos!$B:$B,_Barberos!$A:$A)))</f>
        <v/>
      </c>
      <c r="AN530" s="20" t="str" cm="1">
        <f t="array" ref="AN530">IF(ISERROR(INDEX(Jornadas[id],ROW()-5)),"",INT(SUMIFS(Cortes[importe],Cortes[id_jornada],INDEX(Jornadas[id],ROW()-5),Cortes[id_barbero],LOOKUP($AM$4,Barberos[nombre],Barberos[id]))*(INDEX(Jornadas[comision_barberos],1)/100)))</f>
        <v/>
      </c>
      <c r="AO530" s="20" t="str" cm="1">
        <f t="array" ref="AO530">IF(ISERROR(INDEX(Jornadas[id],ROW()-5)),"",SUMIFS(Cortes[propina],Cortes[id_jornada],INDEX(Jornadas[id],ROW()-5),Cortes[id_barbero],LOOKUP($AM$4,Barberos[nombre],Barberos[id])))</f>
        <v/>
      </c>
      <c r="AP530" s="20" t="str" cm="1">
        <f t="array" ref="AP530">IF(ISERROR(INDEX(Jornadas[id],ROW()-5)),"",SUMIFS(Adelantos[importe],Adelantos[id_jornada],INDEX(Jornadas[id],ROW()-5),Adelantos[id_barbero],LOOKUP($AM$4,Barberos[nombre],Barberos[id])))</f>
        <v/>
      </c>
      <c r="AQ530" s="20" t="str" cm="1">
        <f t="array" ref="AQ530">IF(ISERROR(INDEX(Jornadas[id],ROW()-5)),"",AN530+AO530-AP530)</f>
        <v/>
      </c>
      <c r="AR530" s="1" t="str" cm="1">
        <f t="array" ref="AR530">IF(ISERROR(INDEX(Jornadas[id],ROW()-5)),"",COUNTIFS(_Cortes!$C:$C,INDEX(Jornadas[id],ROW()-5),_Cortes!$B:$B,LOOKUP($AR$4,_Barberos!$B:$B,_Barberos!$A:$A)))</f>
        <v/>
      </c>
      <c r="AS530" s="20" t="str" cm="1">
        <f t="array" ref="AS530">IF(ISERROR(INDEX(Jornadas[id],ROW()-5)),"",INT(SUMIFS(Cortes[importe],Cortes[id_jornada],INDEX(Jornadas[id],ROW()-5),Cortes[id_barbero],LOOKUP($AR$4,Barberos[nombre],Barberos[id]))*(INDEX(Jornadas[comision_barberos],1)/100)))</f>
        <v/>
      </c>
      <c r="AT530" s="20" t="str" cm="1">
        <f t="array" ref="AT530">IF(ISERROR(INDEX(Jornadas[id],ROW()-5)),"",SUMIFS(Cortes[propina],Cortes[id_jornada],INDEX(Jornadas[id],ROW()-5),Cortes[id_barbero],LOOKUP($AR$4,Barberos[nombre],Barberos[id])))</f>
        <v/>
      </c>
      <c r="AU530" s="20" t="str" cm="1">
        <f t="array" ref="AU530">IF(ISERROR(INDEX(Jornadas[id],ROW()-5)),"",SUMIFS(Adelantos[importe],Adelantos[id_jornada],INDEX(Jornadas[id],ROW()-5),Adelantos[id_barbero],LOOKUP($AR$4,Barberos[nombre],Barberos[id])))</f>
        <v/>
      </c>
      <c r="AV530" s="20" t="str" cm="1">
        <f t="array" ref="AV530">IF(ISERROR(INDEX(Jornadas[id],ROW()-5)),"",AS530+AT530-AU530)</f>
        <v/>
      </c>
    </row>
    <row r="531" spans="1:48" ht="15" hidden="1" customHeight="1" x14ac:dyDescent="0.3">
      <c r="A531" s="51" t="str">
        <f t="shared" si="8"/>
        <v/>
      </c>
      <c r="B531" s="52"/>
      <c r="C531" s="36" t="str" cm="1">
        <f t="array" ref="C531">IF(ISERROR(INDEX(Jornadas[id],ROW()-5)),"",INDEX(Jornadas[fecha],ROW()-5))</f>
        <v/>
      </c>
      <c r="D531" s="2" t="str" cm="1">
        <f t="array" ref="D531">IF(ISERROR(INDEX(Jornadas[id],ROW()-5)),"",COUNTIFS(_Cortes!$C:$C,INDEX(Jornadas[id],ROW()-5),_Cortes!$B:$B,LOOKUP($D$4,_Barberos!$B:$B,_Barberos!$A:$A)))</f>
        <v/>
      </c>
      <c r="E531" s="21" t="str" cm="1">
        <f t="array" ref="E531">IF(ISERROR(INDEX(Jornadas[id],ROW()-5)),"",INT(SUMIFS(Cortes[importe],Cortes[id_jornada],INDEX(Jornadas[id],ROW()-5),Cortes[id_barbero],LOOKUP($D$4,Barberos[nombre],Barberos[id]))*(INDEX(Jornadas[comision_barberos],1)/100)))</f>
        <v/>
      </c>
      <c r="F531" s="21" t="str" cm="1">
        <f t="array" ref="F531">IF(ISERROR(INDEX(Jornadas[id],ROW()-5)),"",SUMIFS(Cortes[propina],Cortes[id_jornada],INDEX(Jornadas[id],ROW()-5),Cortes[id_barbero],LOOKUP($D$4,Barberos[nombre],Barberos[id])))</f>
        <v/>
      </c>
      <c r="G531" s="21" t="str" cm="1">
        <f t="array" ref="G531">IF(ISERROR(INDEX(Jornadas[id],ROW()-5)),"",SUMIFS(Adelantos[importe],Adelantos[id_jornada],INDEX(Jornadas[id],ROW()-5),Adelantos[id_barbero],LOOKUP($D$4,Barberos[nombre],Barberos[id])))</f>
        <v/>
      </c>
      <c r="H531" s="21" t="str" cm="1">
        <f t="array" ref="H531">IF(ISERROR(INDEX(Jornadas[id],ROW()-5)),"",E531+F531-G531)</f>
        <v/>
      </c>
      <c r="I531" s="2" t="str" cm="1">
        <f t="array" ref="I531">IF(ISERROR(INDEX(Jornadas[id],ROW()-5)),"",COUNTIFS(_Cortes!$C:$C,INDEX(Jornadas[id],ROW()-5),_Cortes!$B:$B,LOOKUP($I$4,_Barberos!$B:$B,_Barberos!$A:$A)))</f>
        <v/>
      </c>
      <c r="J531" s="21" t="str" cm="1">
        <f t="array" ref="J531">IF(ISERROR(INDEX(Jornadas[id],ROW()-5)),"",INT(SUMIFS(Cortes[importe],Cortes[id_jornada],INDEX(Jornadas[id],ROW()-5),Cortes[id_barbero],LOOKUP($I$4,Barberos[nombre],Barberos[id]))*(INDEX(Jornadas[comision_barberos],1)/100)))</f>
        <v/>
      </c>
      <c r="K531" s="21" t="str" cm="1">
        <f t="array" ref="K531">IF(ISERROR(INDEX(Jornadas[id],ROW()-5)),"",SUMIFS(Cortes[propina],Cortes[id_jornada],INDEX(Jornadas[id],ROW()-5),Cortes[id_barbero],LOOKUP($I$4,Barberos[nombre],Barberos[id])))</f>
        <v/>
      </c>
      <c r="L531" s="21" t="str" cm="1">
        <f t="array" ref="L531">IF(ISERROR(INDEX(Jornadas[id],ROW()-5)),"",SUMIFS(Adelantos[importe],Adelantos[id_jornada],INDEX(Jornadas[id],ROW()-5),Adelantos[id_barbero],LOOKUP($I$4,Barberos[nombre],Barberos[id])))</f>
        <v/>
      </c>
      <c r="M531" s="21" t="str" cm="1">
        <f t="array" ref="M531">IF(ISERROR(INDEX(Jornadas[id],ROW()-5)),"",J531+K531-L531)</f>
        <v/>
      </c>
      <c r="N531" s="2" t="str" cm="1">
        <f t="array" ref="N531">IF(ISERROR(INDEX(Jornadas[id],ROW()-5)),"",COUNTIFS(_Cortes!$C:$C,INDEX(Jornadas[id],ROW()-5),_Cortes!$B:$B,LOOKUP($N$4,_Barberos!$B:$B,_Barberos!$A:$A)))</f>
        <v/>
      </c>
      <c r="O531" s="21" t="str" cm="1">
        <f t="array" ref="O531">IF(ISERROR(INDEX(Jornadas[id],ROW()-5)),"",INT(SUMIFS(Cortes[importe],Cortes[id_jornada],INDEX(Jornadas[id],ROW()-5),Cortes[id_barbero],LOOKUP($N$4,Barberos[nombre],Barberos[id]))*(INDEX(Jornadas[comision_barberos],1)/100)))</f>
        <v/>
      </c>
      <c r="P531" s="21" t="str" cm="1">
        <f t="array" ref="P531">IF(ISERROR(INDEX(Jornadas[id],ROW()-5)),"",SUMIFS(Cortes[propina],Cortes[id_jornada],INDEX(Jornadas[id],ROW()-5),Cortes[id_barbero],LOOKUP($N$4,Barberos[nombre],Barberos[id])))</f>
        <v/>
      </c>
      <c r="Q531" s="21" t="str" cm="1">
        <f t="array" ref="Q531">IF(ISERROR(INDEX(Jornadas[id],ROW()-5)),"",SUMIFS(Adelantos[importe],Adelantos[id_jornada],INDEX(Jornadas[id],ROW()-5),Adelantos[id_barbero],LOOKUP($N$4,Barberos[nombre],Barberos[id])))</f>
        <v/>
      </c>
      <c r="R531" s="21" t="str" cm="1">
        <f t="array" ref="R531">IF(ISERROR(INDEX(Jornadas[id],ROW()-5)),"",O531+P531-Q531)</f>
        <v/>
      </c>
      <c r="S531" s="2" t="str" cm="1">
        <f t="array" ref="S531">IF(ISERROR(INDEX(Jornadas[id],ROW()-5)),"",COUNTIFS(_Cortes!$C:$C,INDEX(Jornadas[id],ROW()-5),_Cortes!$B:$B,LOOKUP($S$4,_Barberos!$B:$B,_Barberos!$A:$A)))</f>
        <v/>
      </c>
      <c r="T531" s="21" t="str" cm="1">
        <f t="array" ref="T531">IF(ISERROR(INDEX(Jornadas[id],ROW()-5)),"",INT(SUMIFS(Cortes[importe],Cortes[id_jornada],INDEX(Jornadas[id],ROW()-5),Cortes[id_barbero],LOOKUP($S$4,Barberos[nombre],Barberos[id]))*(INDEX(Jornadas[comision_barberos],1)/100)))</f>
        <v/>
      </c>
      <c r="U531" s="21" t="str" cm="1">
        <f t="array" ref="U531">IF(ISERROR(INDEX(Jornadas[id],ROW()-5)),"",SUMIFS(Cortes[propina],Cortes[id_jornada],INDEX(Jornadas[id],ROW()-5),Cortes[id_barbero],LOOKUP($S$4,Barberos[nombre],Barberos[id])))</f>
        <v/>
      </c>
      <c r="V531" s="21" t="str" cm="1">
        <f t="array" ref="V531">IF(ISERROR(INDEX(Jornadas[id],ROW()-5)),"",SUMIFS(Adelantos[importe],Adelantos[id_jornada],INDEX(Jornadas[id],ROW()-5),Adelantos[id_barbero],LOOKUP($S$4,Barberos[nombre],Barberos[id])))</f>
        <v/>
      </c>
      <c r="W531" s="21" t="str" cm="1">
        <f t="array" ref="W531">IF(ISERROR(INDEX(Jornadas[id],ROW()-5)),"",T531+U531-V531)</f>
        <v/>
      </c>
      <c r="X531" s="2" t="str" cm="1">
        <f t="array" ref="X531">IF(ISERROR(INDEX(Jornadas[id],ROW()-5)),"",COUNTIFS(_Cortes!$C:$C,INDEX(Jornadas[id],ROW()-5),_Cortes!$B:$B,LOOKUP($X$4,_Barberos!$B:$B,_Barberos!$A:$A)))</f>
        <v/>
      </c>
      <c r="Y531" s="21" t="str" cm="1">
        <f t="array" ref="Y531">IF(ISERROR(INDEX(Jornadas[id],ROW()-5)),"",INT(SUMIFS(Cortes[importe],Cortes[id_jornada],INDEX(Jornadas[id],ROW()-5),Cortes[id_barbero],LOOKUP($X$4,Barberos[nombre],Barberos[id]))*(INDEX(Jornadas[comision_barberos],1)/100)))</f>
        <v/>
      </c>
      <c r="Z531" s="21" t="str" cm="1">
        <f t="array" ref="Z531">IF(ISERROR(INDEX(Jornadas[id],ROW()-5)),"",SUMIFS(Cortes[propina],Cortes[id_jornada],INDEX(Jornadas[id],ROW()-5),Cortes[id_barbero],LOOKUP($X$4,Barberos[nombre],Barberos[id])))</f>
        <v/>
      </c>
      <c r="AA531" s="21" t="str" cm="1">
        <f t="array" ref="AA531">IF(ISERROR(INDEX(Jornadas[id],ROW()-5)),"",SUMIFS(Adelantos[importe],Adelantos[id_jornada],INDEX(Jornadas[id],ROW()-5),Adelantos[id_barbero],LOOKUP($X$4,Barberos[nombre],Barberos[id])))</f>
        <v/>
      </c>
      <c r="AB531" s="21" t="str" cm="1">
        <f t="array" ref="AB531">IF(ISERROR(INDEX(Jornadas[id],ROW()-5)),"",Y531+Z531-AA531)</f>
        <v/>
      </c>
      <c r="AC531" s="2" t="str" cm="1">
        <f t="array" ref="AC531">IF(ISERROR(INDEX(Jornadas[id],ROW()-5)),"",COUNTIFS(_Cortes!$C:$C,INDEX(Jornadas[id],ROW()-5),_Cortes!$B:$B,LOOKUP($AC$4,_Barberos!$B:$B,_Barberos!$A:$A)))</f>
        <v/>
      </c>
      <c r="AD531" s="21" t="str" cm="1">
        <f t="array" ref="AD531">IF(ISERROR(INDEX(Jornadas[id],ROW()-5)),"",INT(SUMIFS(Cortes[importe],Cortes[id_jornada],INDEX(Jornadas[id],ROW()-5),Cortes[id_barbero],LOOKUP($AC$4,Barberos[nombre],Barberos[id]))*(INDEX(Jornadas[comision_barberos],1)/100)))</f>
        <v/>
      </c>
      <c r="AE531" s="21" t="str" cm="1">
        <f t="array" ref="AE531">IF(ISERROR(INDEX(Jornadas[id],ROW()-5)),"",SUMIFS(Cortes[propina],Cortes[id_jornada],INDEX(Jornadas[id],ROW()-5),Cortes[id_barbero],LOOKUP($AC$4,Barberos[nombre],Barberos[id])))</f>
        <v/>
      </c>
      <c r="AF531" s="21" t="str" cm="1">
        <f t="array" ref="AF531">IF(ISERROR(INDEX(Jornadas[id],ROW()-5)),"",SUMIFS(Adelantos[importe],Adelantos[id_jornada],INDEX(Jornadas[id],ROW()-5),Adelantos[id_barbero],LOOKUP($AC$4,Barberos[nombre],Barberos[id])))</f>
        <v/>
      </c>
      <c r="AG531" s="21" t="str" cm="1">
        <f t="array" ref="AG531">IF(ISERROR(INDEX(Jornadas[id],ROW()-5)),"",AD531+AE531-AF531)</f>
        <v/>
      </c>
      <c r="AH531" s="2" t="str" cm="1">
        <f t="array" ref="AH531">IF(ISERROR(INDEX(Jornadas[id],ROW()-5)),"",COUNTIFS(_Cortes!$C:$C,INDEX(Jornadas[id],ROW()-5),_Cortes!$B:$B,LOOKUP($AH$4,_Barberos!$B:$B,_Barberos!$A:$A)))</f>
        <v/>
      </c>
      <c r="AI531" s="21" t="str" cm="1">
        <f t="array" ref="AI531">IF(ISERROR(INDEX(Jornadas[id],ROW()-5)),"",INT(SUMIFS(Cortes[importe],Cortes[id_jornada],INDEX(Jornadas[id],ROW()-5),Cortes[id_barbero],LOOKUP($AH$4,Barberos[nombre],Barberos[id]))*(INDEX(Jornadas[comision_barberos],1)/100)))</f>
        <v/>
      </c>
      <c r="AJ531" s="21" t="str" cm="1">
        <f t="array" ref="AJ531">IF(ISERROR(INDEX(Jornadas[id],ROW()-5)),"",SUMIFS(Cortes[propina],Cortes[id_jornada],INDEX(Jornadas[id],ROW()-5),Cortes[id_barbero],LOOKUP($AH$4,Barberos[nombre],Barberos[id])))</f>
        <v/>
      </c>
      <c r="AK531" s="21" t="str" cm="1">
        <f t="array" ref="AK531">IF(ISERROR(INDEX(Jornadas[id],ROW()-5)),"",SUMIFS(Adelantos[importe],Adelantos[id_jornada],INDEX(Jornadas[id],ROW()-5),Adelantos[id_barbero],LOOKUP($AH$4,Barberos[nombre],Barberos[id])))</f>
        <v/>
      </c>
      <c r="AL531" s="21" t="str" cm="1">
        <f t="array" ref="AL531">IF(ISERROR(INDEX(Jornadas[id],ROW()-5)),"",AI531+AJ531-AK531)</f>
        <v/>
      </c>
      <c r="AM531" s="2" t="str" cm="1">
        <f t="array" ref="AM531">IF(ISERROR(INDEX(Jornadas[id],ROW()-5)),"",COUNTIFS(_Cortes!$C:$C,INDEX(Jornadas[id],ROW()-5),_Cortes!$B:$B,LOOKUP($AM$4,_Barberos!$B:$B,_Barberos!$A:$A)))</f>
        <v/>
      </c>
      <c r="AN531" s="21" t="str" cm="1">
        <f t="array" ref="AN531">IF(ISERROR(INDEX(Jornadas[id],ROW()-5)),"",INT(SUMIFS(Cortes[importe],Cortes[id_jornada],INDEX(Jornadas[id],ROW()-5),Cortes[id_barbero],LOOKUP($AM$4,Barberos[nombre],Barberos[id]))*(INDEX(Jornadas[comision_barberos],1)/100)))</f>
        <v/>
      </c>
      <c r="AO531" s="21" t="str" cm="1">
        <f t="array" ref="AO531">IF(ISERROR(INDEX(Jornadas[id],ROW()-5)),"",SUMIFS(Cortes[propina],Cortes[id_jornada],INDEX(Jornadas[id],ROW()-5),Cortes[id_barbero],LOOKUP($AM$4,Barberos[nombre],Barberos[id])))</f>
        <v/>
      </c>
      <c r="AP531" s="21" t="str" cm="1">
        <f t="array" ref="AP531">IF(ISERROR(INDEX(Jornadas[id],ROW()-5)),"",SUMIFS(Adelantos[importe],Adelantos[id_jornada],INDEX(Jornadas[id],ROW()-5),Adelantos[id_barbero],LOOKUP($AM$4,Barberos[nombre],Barberos[id])))</f>
        <v/>
      </c>
      <c r="AQ531" s="21" t="str" cm="1">
        <f t="array" ref="AQ531">IF(ISERROR(INDEX(Jornadas[id],ROW()-5)),"",AN531+AO531-AP531)</f>
        <v/>
      </c>
      <c r="AR531" s="2" t="str" cm="1">
        <f t="array" ref="AR531">IF(ISERROR(INDEX(Jornadas[id],ROW()-5)),"",COUNTIFS(_Cortes!$C:$C,INDEX(Jornadas[id],ROW()-5),_Cortes!$B:$B,LOOKUP($AR$4,_Barberos!$B:$B,_Barberos!$A:$A)))</f>
        <v/>
      </c>
      <c r="AS531" s="21" t="str" cm="1">
        <f t="array" ref="AS531">IF(ISERROR(INDEX(Jornadas[id],ROW()-5)),"",INT(SUMIFS(Cortes[importe],Cortes[id_jornada],INDEX(Jornadas[id],ROW()-5),Cortes[id_barbero],LOOKUP($AR$4,Barberos[nombre],Barberos[id]))*(INDEX(Jornadas[comision_barberos],1)/100)))</f>
        <v/>
      </c>
      <c r="AT531" s="21" t="str" cm="1">
        <f t="array" ref="AT531">IF(ISERROR(INDEX(Jornadas[id],ROW()-5)),"",SUMIFS(Cortes[propina],Cortes[id_jornada],INDEX(Jornadas[id],ROW()-5),Cortes[id_barbero],LOOKUP($AR$4,Barberos[nombre],Barberos[id])))</f>
        <v/>
      </c>
      <c r="AU531" s="21" t="str" cm="1">
        <f t="array" ref="AU531">IF(ISERROR(INDEX(Jornadas[id],ROW()-5)),"",SUMIFS(Adelantos[importe],Adelantos[id_jornada],INDEX(Jornadas[id],ROW()-5),Adelantos[id_barbero],LOOKUP($AR$4,Barberos[nombre],Barberos[id])))</f>
        <v/>
      </c>
      <c r="AV531" s="21" t="str" cm="1">
        <f t="array" ref="AV531">IF(ISERROR(INDEX(Jornadas[id],ROW()-5)),"",AS531+AT531-AU531)</f>
        <v/>
      </c>
    </row>
    <row r="532" spans="1:48" ht="15" hidden="1" customHeight="1" x14ac:dyDescent="0.3">
      <c r="A532" s="53" t="str">
        <f t="shared" si="8"/>
        <v/>
      </c>
      <c r="B532" s="54"/>
      <c r="C532" s="38" t="str" cm="1">
        <f t="array" ref="C532">IF(ISERROR(INDEX(Jornadas[id],ROW()-5)),"",INDEX(Jornadas[fecha],ROW()-5))</f>
        <v/>
      </c>
      <c r="D532" s="1" t="str" cm="1">
        <f t="array" ref="D532">IF(ISERROR(INDEX(Jornadas[id],ROW()-5)),"",COUNTIFS(_Cortes!$C:$C,INDEX(Jornadas[id],ROW()-5),_Cortes!$B:$B,LOOKUP($D$4,_Barberos!$B:$B,_Barberos!$A:$A)))</f>
        <v/>
      </c>
      <c r="E532" s="20" t="str" cm="1">
        <f t="array" ref="E532">IF(ISERROR(INDEX(Jornadas[id],ROW()-5)),"",INT(SUMIFS(Cortes[importe],Cortes[id_jornada],INDEX(Jornadas[id],ROW()-5),Cortes[id_barbero],LOOKUP($D$4,Barberos[nombre],Barberos[id]))*(INDEX(Jornadas[comision_barberos],1)/100)))</f>
        <v/>
      </c>
      <c r="F532" s="20" t="str" cm="1">
        <f t="array" ref="F532">IF(ISERROR(INDEX(Jornadas[id],ROW()-5)),"",SUMIFS(Cortes[propina],Cortes[id_jornada],INDEX(Jornadas[id],ROW()-5),Cortes[id_barbero],LOOKUP($D$4,Barberos[nombre],Barberos[id])))</f>
        <v/>
      </c>
      <c r="G532" s="20" t="str" cm="1">
        <f t="array" ref="G532">IF(ISERROR(INDEX(Jornadas[id],ROW()-5)),"",SUMIFS(Adelantos[importe],Adelantos[id_jornada],INDEX(Jornadas[id],ROW()-5),Adelantos[id_barbero],LOOKUP($D$4,Barberos[nombre],Barberos[id])))</f>
        <v/>
      </c>
      <c r="H532" s="20" t="str" cm="1">
        <f t="array" ref="H532">IF(ISERROR(INDEX(Jornadas[id],ROW()-5)),"",E532+F532-G532)</f>
        <v/>
      </c>
      <c r="I532" s="1" t="str" cm="1">
        <f t="array" ref="I532">IF(ISERROR(INDEX(Jornadas[id],ROW()-5)),"",COUNTIFS(_Cortes!$C:$C,INDEX(Jornadas[id],ROW()-5),_Cortes!$B:$B,LOOKUP($I$4,_Barberos!$B:$B,_Barberos!$A:$A)))</f>
        <v/>
      </c>
      <c r="J532" s="20" t="str" cm="1">
        <f t="array" ref="J532">IF(ISERROR(INDEX(Jornadas[id],ROW()-5)),"",INT(SUMIFS(Cortes[importe],Cortes[id_jornada],INDEX(Jornadas[id],ROW()-5),Cortes[id_barbero],LOOKUP($I$4,Barberos[nombre],Barberos[id]))*(INDEX(Jornadas[comision_barberos],1)/100)))</f>
        <v/>
      </c>
      <c r="K532" s="20" t="str" cm="1">
        <f t="array" ref="K532">IF(ISERROR(INDEX(Jornadas[id],ROW()-5)),"",SUMIFS(Cortes[propina],Cortes[id_jornada],INDEX(Jornadas[id],ROW()-5),Cortes[id_barbero],LOOKUP($I$4,Barberos[nombre],Barberos[id])))</f>
        <v/>
      </c>
      <c r="L532" s="20" t="str" cm="1">
        <f t="array" ref="L532">IF(ISERROR(INDEX(Jornadas[id],ROW()-5)),"",SUMIFS(Adelantos[importe],Adelantos[id_jornada],INDEX(Jornadas[id],ROW()-5),Adelantos[id_barbero],LOOKUP($I$4,Barberos[nombre],Barberos[id])))</f>
        <v/>
      </c>
      <c r="M532" s="20" t="str" cm="1">
        <f t="array" ref="M532">IF(ISERROR(INDEX(Jornadas[id],ROW()-5)),"",J532+K532-L532)</f>
        <v/>
      </c>
      <c r="N532" s="1" t="str" cm="1">
        <f t="array" ref="N532">IF(ISERROR(INDEX(Jornadas[id],ROW()-5)),"",COUNTIFS(_Cortes!$C:$C,INDEX(Jornadas[id],ROW()-5),_Cortes!$B:$B,LOOKUP($N$4,_Barberos!$B:$B,_Barberos!$A:$A)))</f>
        <v/>
      </c>
      <c r="O532" s="20" t="str" cm="1">
        <f t="array" ref="O532">IF(ISERROR(INDEX(Jornadas[id],ROW()-5)),"",INT(SUMIFS(Cortes[importe],Cortes[id_jornada],INDEX(Jornadas[id],ROW()-5),Cortes[id_barbero],LOOKUP($N$4,Barberos[nombre],Barberos[id]))*(INDEX(Jornadas[comision_barberos],1)/100)))</f>
        <v/>
      </c>
      <c r="P532" s="20" t="str" cm="1">
        <f t="array" ref="P532">IF(ISERROR(INDEX(Jornadas[id],ROW()-5)),"",SUMIFS(Cortes[propina],Cortes[id_jornada],INDEX(Jornadas[id],ROW()-5),Cortes[id_barbero],LOOKUP($N$4,Barberos[nombre],Barberos[id])))</f>
        <v/>
      </c>
      <c r="Q532" s="20" t="str" cm="1">
        <f t="array" ref="Q532">IF(ISERROR(INDEX(Jornadas[id],ROW()-5)),"",SUMIFS(Adelantos[importe],Adelantos[id_jornada],INDEX(Jornadas[id],ROW()-5),Adelantos[id_barbero],LOOKUP($N$4,Barberos[nombre],Barberos[id])))</f>
        <v/>
      </c>
      <c r="R532" s="20" t="str" cm="1">
        <f t="array" ref="R532">IF(ISERROR(INDEX(Jornadas[id],ROW()-5)),"",O532+P532-Q532)</f>
        <v/>
      </c>
      <c r="S532" s="1" t="str" cm="1">
        <f t="array" ref="S532">IF(ISERROR(INDEX(Jornadas[id],ROW()-5)),"",COUNTIFS(_Cortes!$C:$C,INDEX(Jornadas[id],ROW()-5),_Cortes!$B:$B,LOOKUP($S$4,_Barberos!$B:$B,_Barberos!$A:$A)))</f>
        <v/>
      </c>
      <c r="T532" s="20" t="str" cm="1">
        <f t="array" ref="T532">IF(ISERROR(INDEX(Jornadas[id],ROW()-5)),"",INT(SUMIFS(Cortes[importe],Cortes[id_jornada],INDEX(Jornadas[id],ROW()-5),Cortes[id_barbero],LOOKUP($S$4,Barberos[nombre],Barberos[id]))*(INDEX(Jornadas[comision_barberos],1)/100)))</f>
        <v/>
      </c>
      <c r="U532" s="20" t="str" cm="1">
        <f t="array" ref="U532">IF(ISERROR(INDEX(Jornadas[id],ROW()-5)),"",SUMIFS(Cortes[propina],Cortes[id_jornada],INDEX(Jornadas[id],ROW()-5),Cortes[id_barbero],LOOKUP($S$4,Barberos[nombre],Barberos[id])))</f>
        <v/>
      </c>
      <c r="V532" s="20" t="str" cm="1">
        <f t="array" ref="V532">IF(ISERROR(INDEX(Jornadas[id],ROW()-5)),"",SUMIFS(Adelantos[importe],Adelantos[id_jornada],INDEX(Jornadas[id],ROW()-5),Adelantos[id_barbero],LOOKUP($S$4,Barberos[nombre],Barberos[id])))</f>
        <v/>
      </c>
      <c r="W532" s="20" t="str" cm="1">
        <f t="array" ref="W532">IF(ISERROR(INDEX(Jornadas[id],ROW()-5)),"",T532+U532-V532)</f>
        <v/>
      </c>
      <c r="X532" s="1" t="str" cm="1">
        <f t="array" ref="X532">IF(ISERROR(INDEX(Jornadas[id],ROW()-5)),"",COUNTIFS(_Cortes!$C:$C,INDEX(Jornadas[id],ROW()-5),_Cortes!$B:$B,LOOKUP($X$4,_Barberos!$B:$B,_Barberos!$A:$A)))</f>
        <v/>
      </c>
      <c r="Y532" s="20" t="str" cm="1">
        <f t="array" ref="Y532">IF(ISERROR(INDEX(Jornadas[id],ROW()-5)),"",INT(SUMIFS(Cortes[importe],Cortes[id_jornada],INDEX(Jornadas[id],ROW()-5),Cortes[id_barbero],LOOKUP($X$4,Barberos[nombre],Barberos[id]))*(INDEX(Jornadas[comision_barberos],1)/100)))</f>
        <v/>
      </c>
      <c r="Z532" s="20" t="str" cm="1">
        <f t="array" ref="Z532">IF(ISERROR(INDEX(Jornadas[id],ROW()-5)),"",SUMIFS(Cortes[propina],Cortes[id_jornada],INDEX(Jornadas[id],ROW()-5),Cortes[id_barbero],LOOKUP($X$4,Barberos[nombre],Barberos[id])))</f>
        <v/>
      </c>
      <c r="AA532" s="20" t="str" cm="1">
        <f t="array" ref="AA532">IF(ISERROR(INDEX(Jornadas[id],ROW()-5)),"",SUMIFS(Adelantos[importe],Adelantos[id_jornada],INDEX(Jornadas[id],ROW()-5),Adelantos[id_barbero],LOOKUP($X$4,Barberos[nombre],Barberos[id])))</f>
        <v/>
      </c>
      <c r="AB532" s="20" t="str" cm="1">
        <f t="array" ref="AB532">IF(ISERROR(INDEX(Jornadas[id],ROW()-5)),"",Y532+Z532-AA532)</f>
        <v/>
      </c>
      <c r="AC532" s="1" t="str" cm="1">
        <f t="array" ref="AC532">IF(ISERROR(INDEX(Jornadas[id],ROW()-5)),"",COUNTIFS(_Cortes!$C:$C,INDEX(Jornadas[id],ROW()-5),_Cortes!$B:$B,LOOKUP($AC$4,_Barberos!$B:$B,_Barberos!$A:$A)))</f>
        <v/>
      </c>
      <c r="AD532" s="20" t="str" cm="1">
        <f t="array" ref="AD532">IF(ISERROR(INDEX(Jornadas[id],ROW()-5)),"",INT(SUMIFS(Cortes[importe],Cortes[id_jornada],INDEX(Jornadas[id],ROW()-5),Cortes[id_barbero],LOOKUP($AC$4,Barberos[nombre],Barberos[id]))*(INDEX(Jornadas[comision_barberos],1)/100)))</f>
        <v/>
      </c>
      <c r="AE532" s="20" t="str" cm="1">
        <f t="array" ref="AE532">IF(ISERROR(INDEX(Jornadas[id],ROW()-5)),"",SUMIFS(Cortes[propina],Cortes[id_jornada],INDEX(Jornadas[id],ROW()-5),Cortes[id_barbero],LOOKUP($AC$4,Barberos[nombre],Barberos[id])))</f>
        <v/>
      </c>
      <c r="AF532" s="20" t="str" cm="1">
        <f t="array" ref="AF532">IF(ISERROR(INDEX(Jornadas[id],ROW()-5)),"",SUMIFS(Adelantos[importe],Adelantos[id_jornada],INDEX(Jornadas[id],ROW()-5),Adelantos[id_barbero],LOOKUP($AC$4,Barberos[nombre],Barberos[id])))</f>
        <v/>
      </c>
      <c r="AG532" s="20" t="str" cm="1">
        <f t="array" ref="AG532">IF(ISERROR(INDEX(Jornadas[id],ROW()-5)),"",AD532+AE532-AF532)</f>
        <v/>
      </c>
      <c r="AH532" s="1" t="str" cm="1">
        <f t="array" ref="AH532">IF(ISERROR(INDEX(Jornadas[id],ROW()-5)),"",COUNTIFS(_Cortes!$C:$C,INDEX(Jornadas[id],ROW()-5),_Cortes!$B:$B,LOOKUP($AH$4,_Barberos!$B:$B,_Barberos!$A:$A)))</f>
        <v/>
      </c>
      <c r="AI532" s="20" t="str" cm="1">
        <f t="array" ref="AI532">IF(ISERROR(INDEX(Jornadas[id],ROW()-5)),"",INT(SUMIFS(Cortes[importe],Cortes[id_jornada],INDEX(Jornadas[id],ROW()-5),Cortes[id_barbero],LOOKUP($AH$4,Barberos[nombre],Barberos[id]))*(INDEX(Jornadas[comision_barberos],1)/100)))</f>
        <v/>
      </c>
      <c r="AJ532" s="20" t="str" cm="1">
        <f t="array" ref="AJ532">IF(ISERROR(INDEX(Jornadas[id],ROW()-5)),"",SUMIFS(Cortes[propina],Cortes[id_jornada],INDEX(Jornadas[id],ROW()-5),Cortes[id_barbero],LOOKUP($AH$4,Barberos[nombre],Barberos[id])))</f>
        <v/>
      </c>
      <c r="AK532" s="20" t="str" cm="1">
        <f t="array" ref="AK532">IF(ISERROR(INDEX(Jornadas[id],ROW()-5)),"",SUMIFS(Adelantos[importe],Adelantos[id_jornada],INDEX(Jornadas[id],ROW()-5),Adelantos[id_barbero],LOOKUP($AH$4,Barberos[nombre],Barberos[id])))</f>
        <v/>
      </c>
      <c r="AL532" s="20" t="str" cm="1">
        <f t="array" ref="AL532">IF(ISERROR(INDEX(Jornadas[id],ROW()-5)),"",AI532+AJ532-AK532)</f>
        <v/>
      </c>
      <c r="AM532" s="1" t="str" cm="1">
        <f t="array" ref="AM532">IF(ISERROR(INDEX(Jornadas[id],ROW()-5)),"",COUNTIFS(_Cortes!$C:$C,INDEX(Jornadas[id],ROW()-5),_Cortes!$B:$B,LOOKUP($AM$4,_Barberos!$B:$B,_Barberos!$A:$A)))</f>
        <v/>
      </c>
      <c r="AN532" s="20" t="str" cm="1">
        <f t="array" ref="AN532">IF(ISERROR(INDEX(Jornadas[id],ROW()-5)),"",INT(SUMIFS(Cortes[importe],Cortes[id_jornada],INDEX(Jornadas[id],ROW()-5),Cortes[id_barbero],LOOKUP($AM$4,Barberos[nombre],Barberos[id]))*(INDEX(Jornadas[comision_barberos],1)/100)))</f>
        <v/>
      </c>
      <c r="AO532" s="20" t="str" cm="1">
        <f t="array" ref="AO532">IF(ISERROR(INDEX(Jornadas[id],ROW()-5)),"",SUMIFS(Cortes[propina],Cortes[id_jornada],INDEX(Jornadas[id],ROW()-5),Cortes[id_barbero],LOOKUP($AM$4,Barberos[nombre],Barberos[id])))</f>
        <v/>
      </c>
      <c r="AP532" s="20" t="str" cm="1">
        <f t="array" ref="AP532">IF(ISERROR(INDEX(Jornadas[id],ROW()-5)),"",SUMIFS(Adelantos[importe],Adelantos[id_jornada],INDEX(Jornadas[id],ROW()-5),Adelantos[id_barbero],LOOKUP($AM$4,Barberos[nombre],Barberos[id])))</f>
        <v/>
      </c>
      <c r="AQ532" s="20" t="str" cm="1">
        <f t="array" ref="AQ532">IF(ISERROR(INDEX(Jornadas[id],ROW()-5)),"",AN532+AO532-AP532)</f>
        <v/>
      </c>
      <c r="AR532" s="1" t="str" cm="1">
        <f t="array" ref="AR532">IF(ISERROR(INDEX(Jornadas[id],ROW()-5)),"",COUNTIFS(_Cortes!$C:$C,INDEX(Jornadas[id],ROW()-5),_Cortes!$B:$B,LOOKUP($AR$4,_Barberos!$B:$B,_Barberos!$A:$A)))</f>
        <v/>
      </c>
      <c r="AS532" s="20" t="str" cm="1">
        <f t="array" ref="AS532">IF(ISERROR(INDEX(Jornadas[id],ROW()-5)),"",INT(SUMIFS(Cortes[importe],Cortes[id_jornada],INDEX(Jornadas[id],ROW()-5),Cortes[id_barbero],LOOKUP($AR$4,Barberos[nombre],Barberos[id]))*(INDEX(Jornadas[comision_barberos],1)/100)))</f>
        <v/>
      </c>
      <c r="AT532" s="20" t="str" cm="1">
        <f t="array" ref="AT532">IF(ISERROR(INDEX(Jornadas[id],ROW()-5)),"",SUMIFS(Cortes[propina],Cortes[id_jornada],INDEX(Jornadas[id],ROW()-5),Cortes[id_barbero],LOOKUP($AR$4,Barberos[nombre],Barberos[id])))</f>
        <v/>
      </c>
      <c r="AU532" s="20" t="str" cm="1">
        <f t="array" ref="AU532">IF(ISERROR(INDEX(Jornadas[id],ROW()-5)),"",SUMIFS(Adelantos[importe],Adelantos[id_jornada],INDEX(Jornadas[id],ROW()-5),Adelantos[id_barbero],LOOKUP($AR$4,Barberos[nombre],Barberos[id])))</f>
        <v/>
      </c>
      <c r="AV532" s="20" t="str" cm="1">
        <f t="array" ref="AV532">IF(ISERROR(INDEX(Jornadas[id],ROW()-5)),"",AS532+AT532-AU532)</f>
        <v/>
      </c>
    </row>
    <row r="533" spans="1:48" ht="15" hidden="1" customHeight="1" x14ac:dyDescent="0.3">
      <c r="A533" s="51" t="str">
        <f t="shared" si="8"/>
        <v/>
      </c>
      <c r="B533" s="52"/>
      <c r="C533" s="36" t="str" cm="1">
        <f t="array" ref="C533">IF(ISERROR(INDEX(Jornadas[id],ROW()-5)),"",INDEX(Jornadas[fecha],ROW()-5))</f>
        <v/>
      </c>
      <c r="D533" s="2" t="str" cm="1">
        <f t="array" ref="D533">IF(ISERROR(INDEX(Jornadas[id],ROW()-5)),"",COUNTIFS(_Cortes!$C:$C,INDEX(Jornadas[id],ROW()-5),_Cortes!$B:$B,LOOKUP($D$4,_Barberos!$B:$B,_Barberos!$A:$A)))</f>
        <v/>
      </c>
      <c r="E533" s="21" t="str" cm="1">
        <f t="array" ref="E533">IF(ISERROR(INDEX(Jornadas[id],ROW()-5)),"",INT(SUMIFS(Cortes[importe],Cortes[id_jornada],INDEX(Jornadas[id],ROW()-5),Cortes[id_barbero],LOOKUP($D$4,Barberos[nombre],Barberos[id]))*(INDEX(Jornadas[comision_barberos],1)/100)))</f>
        <v/>
      </c>
      <c r="F533" s="21" t="str" cm="1">
        <f t="array" ref="F533">IF(ISERROR(INDEX(Jornadas[id],ROW()-5)),"",SUMIFS(Cortes[propina],Cortes[id_jornada],INDEX(Jornadas[id],ROW()-5),Cortes[id_barbero],LOOKUP($D$4,Barberos[nombre],Barberos[id])))</f>
        <v/>
      </c>
      <c r="G533" s="21" t="str" cm="1">
        <f t="array" ref="G533">IF(ISERROR(INDEX(Jornadas[id],ROW()-5)),"",SUMIFS(Adelantos[importe],Adelantos[id_jornada],INDEX(Jornadas[id],ROW()-5),Adelantos[id_barbero],LOOKUP($D$4,Barberos[nombre],Barberos[id])))</f>
        <v/>
      </c>
      <c r="H533" s="21" t="str" cm="1">
        <f t="array" ref="H533">IF(ISERROR(INDEX(Jornadas[id],ROW()-5)),"",E533+F533-G533)</f>
        <v/>
      </c>
      <c r="I533" s="2" t="str" cm="1">
        <f t="array" ref="I533">IF(ISERROR(INDEX(Jornadas[id],ROW()-5)),"",COUNTIFS(_Cortes!$C:$C,INDEX(Jornadas[id],ROW()-5),_Cortes!$B:$B,LOOKUP($I$4,_Barberos!$B:$B,_Barberos!$A:$A)))</f>
        <v/>
      </c>
      <c r="J533" s="21" t="str" cm="1">
        <f t="array" ref="J533">IF(ISERROR(INDEX(Jornadas[id],ROW()-5)),"",INT(SUMIFS(Cortes[importe],Cortes[id_jornada],INDEX(Jornadas[id],ROW()-5),Cortes[id_barbero],LOOKUP($I$4,Barberos[nombre],Barberos[id]))*(INDEX(Jornadas[comision_barberos],1)/100)))</f>
        <v/>
      </c>
      <c r="K533" s="21" t="str" cm="1">
        <f t="array" ref="K533">IF(ISERROR(INDEX(Jornadas[id],ROW()-5)),"",SUMIFS(Cortes[propina],Cortes[id_jornada],INDEX(Jornadas[id],ROW()-5),Cortes[id_barbero],LOOKUP($I$4,Barberos[nombre],Barberos[id])))</f>
        <v/>
      </c>
      <c r="L533" s="21" t="str" cm="1">
        <f t="array" ref="L533">IF(ISERROR(INDEX(Jornadas[id],ROW()-5)),"",SUMIFS(Adelantos[importe],Adelantos[id_jornada],INDEX(Jornadas[id],ROW()-5),Adelantos[id_barbero],LOOKUP($I$4,Barberos[nombre],Barberos[id])))</f>
        <v/>
      </c>
      <c r="M533" s="21" t="str" cm="1">
        <f t="array" ref="M533">IF(ISERROR(INDEX(Jornadas[id],ROW()-5)),"",J533+K533-L533)</f>
        <v/>
      </c>
      <c r="N533" s="2" t="str" cm="1">
        <f t="array" ref="N533">IF(ISERROR(INDEX(Jornadas[id],ROW()-5)),"",COUNTIFS(_Cortes!$C:$C,INDEX(Jornadas[id],ROW()-5),_Cortes!$B:$B,LOOKUP($N$4,_Barberos!$B:$B,_Barberos!$A:$A)))</f>
        <v/>
      </c>
      <c r="O533" s="21" t="str" cm="1">
        <f t="array" ref="O533">IF(ISERROR(INDEX(Jornadas[id],ROW()-5)),"",INT(SUMIFS(Cortes[importe],Cortes[id_jornada],INDEX(Jornadas[id],ROW()-5),Cortes[id_barbero],LOOKUP($N$4,Barberos[nombre],Barberos[id]))*(INDEX(Jornadas[comision_barberos],1)/100)))</f>
        <v/>
      </c>
      <c r="P533" s="21" t="str" cm="1">
        <f t="array" ref="P533">IF(ISERROR(INDEX(Jornadas[id],ROW()-5)),"",SUMIFS(Cortes[propina],Cortes[id_jornada],INDEX(Jornadas[id],ROW()-5),Cortes[id_barbero],LOOKUP($N$4,Barberos[nombre],Barberos[id])))</f>
        <v/>
      </c>
      <c r="Q533" s="21" t="str" cm="1">
        <f t="array" ref="Q533">IF(ISERROR(INDEX(Jornadas[id],ROW()-5)),"",SUMIFS(Adelantos[importe],Adelantos[id_jornada],INDEX(Jornadas[id],ROW()-5),Adelantos[id_barbero],LOOKUP($N$4,Barberos[nombre],Barberos[id])))</f>
        <v/>
      </c>
      <c r="R533" s="21" t="str" cm="1">
        <f t="array" ref="R533">IF(ISERROR(INDEX(Jornadas[id],ROW()-5)),"",O533+P533-Q533)</f>
        <v/>
      </c>
      <c r="S533" s="2" t="str" cm="1">
        <f t="array" ref="S533">IF(ISERROR(INDEX(Jornadas[id],ROW()-5)),"",COUNTIFS(_Cortes!$C:$C,INDEX(Jornadas[id],ROW()-5),_Cortes!$B:$B,LOOKUP($S$4,_Barberos!$B:$B,_Barberos!$A:$A)))</f>
        <v/>
      </c>
      <c r="T533" s="21" t="str" cm="1">
        <f t="array" ref="T533">IF(ISERROR(INDEX(Jornadas[id],ROW()-5)),"",INT(SUMIFS(Cortes[importe],Cortes[id_jornada],INDEX(Jornadas[id],ROW()-5),Cortes[id_barbero],LOOKUP($S$4,Barberos[nombre],Barberos[id]))*(INDEX(Jornadas[comision_barberos],1)/100)))</f>
        <v/>
      </c>
      <c r="U533" s="21" t="str" cm="1">
        <f t="array" ref="U533">IF(ISERROR(INDEX(Jornadas[id],ROW()-5)),"",SUMIFS(Cortes[propina],Cortes[id_jornada],INDEX(Jornadas[id],ROW()-5),Cortes[id_barbero],LOOKUP($S$4,Barberos[nombre],Barberos[id])))</f>
        <v/>
      </c>
      <c r="V533" s="21" t="str" cm="1">
        <f t="array" ref="V533">IF(ISERROR(INDEX(Jornadas[id],ROW()-5)),"",SUMIFS(Adelantos[importe],Adelantos[id_jornada],INDEX(Jornadas[id],ROW()-5),Adelantos[id_barbero],LOOKUP($S$4,Barberos[nombre],Barberos[id])))</f>
        <v/>
      </c>
      <c r="W533" s="21" t="str" cm="1">
        <f t="array" ref="W533">IF(ISERROR(INDEX(Jornadas[id],ROW()-5)),"",T533+U533-V533)</f>
        <v/>
      </c>
      <c r="X533" s="2" t="str" cm="1">
        <f t="array" ref="X533">IF(ISERROR(INDEX(Jornadas[id],ROW()-5)),"",COUNTIFS(_Cortes!$C:$C,INDEX(Jornadas[id],ROW()-5),_Cortes!$B:$B,LOOKUP($X$4,_Barberos!$B:$B,_Barberos!$A:$A)))</f>
        <v/>
      </c>
      <c r="Y533" s="21" t="str" cm="1">
        <f t="array" ref="Y533">IF(ISERROR(INDEX(Jornadas[id],ROW()-5)),"",INT(SUMIFS(Cortes[importe],Cortes[id_jornada],INDEX(Jornadas[id],ROW()-5),Cortes[id_barbero],LOOKUP($X$4,Barberos[nombre],Barberos[id]))*(INDEX(Jornadas[comision_barberos],1)/100)))</f>
        <v/>
      </c>
      <c r="Z533" s="21" t="str" cm="1">
        <f t="array" ref="Z533">IF(ISERROR(INDEX(Jornadas[id],ROW()-5)),"",SUMIFS(Cortes[propina],Cortes[id_jornada],INDEX(Jornadas[id],ROW()-5),Cortes[id_barbero],LOOKUP($X$4,Barberos[nombre],Barberos[id])))</f>
        <v/>
      </c>
      <c r="AA533" s="21" t="str" cm="1">
        <f t="array" ref="AA533">IF(ISERROR(INDEX(Jornadas[id],ROW()-5)),"",SUMIFS(Adelantos[importe],Adelantos[id_jornada],INDEX(Jornadas[id],ROW()-5),Adelantos[id_barbero],LOOKUP($X$4,Barberos[nombre],Barberos[id])))</f>
        <v/>
      </c>
      <c r="AB533" s="21" t="str" cm="1">
        <f t="array" ref="AB533">IF(ISERROR(INDEX(Jornadas[id],ROW()-5)),"",Y533+Z533-AA533)</f>
        <v/>
      </c>
      <c r="AC533" s="2" t="str" cm="1">
        <f t="array" ref="AC533">IF(ISERROR(INDEX(Jornadas[id],ROW()-5)),"",COUNTIFS(_Cortes!$C:$C,INDEX(Jornadas[id],ROW()-5),_Cortes!$B:$B,LOOKUP($AC$4,_Barberos!$B:$B,_Barberos!$A:$A)))</f>
        <v/>
      </c>
      <c r="AD533" s="21" t="str" cm="1">
        <f t="array" ref="AD533">IF(ISERROR(INDEX(Jornadas[id],ROW()-5)),"",INT(SUMIFS(Cortes[importe],Cortes[id_jornada],INDEX(Jornadas[id],ROW()-5),Cortes[id_barbero],LOOKUP($AC$4,Barberos[nombre],Barberos[id]))*(INDEX(Jornadas[comision_barberos],1)/100)))</f>
        <v/>
      </c>
      <c r="AE533" s="21" t="str" cm="1">
        <f t="array" ref="AE533">IF(ISERROR(INDEX(Jornadas[id],ROW()-5)),"",SUMIFS(Cortes[propina],Cortes[id_jornada],INDEX(Jornadas[id],ROW()-5),Cortes[id_barbero],LOOKUP($AC$4,Barberos[nombre],Barberos[id])))</f>
        <v/>
      </c>
      <c r="AF533" s="21" t="str" cm="1">
        <f t="array" ref="AF533">IF(ISERROR(INDEX(Jornadas[id],ROW()-5)),"",SUMIFS(Adelantos[importe],Adelantos[id_jornada],INDEX(Jornadas[id],ROW()-5),Adelantos[id_barbero],LOOKUP($AC$4,Barberos[nombre],Barberos[id])))</f>
        <v/>
      </c>
      <c r="AG533" s="21" t="str" cm="1">
        <f t="array" ref="AG533">IF(ISERROR(INDEX(Jornadas[id],ROW()-5)),"",AD533+AE533-AF533)</f>
        <v/>
      </c>
      <c r="AH533" s="2" t="str" cm="1">
        <f t="array" ref="AH533">IF(ISERROR(INDEX(Jornadas[id],ROW()-5)),"",COUNTIFS(_Cortes!$C:$C,INDEX(Jornadas[id],ROW()-5),_Cortes!$B:$B,LOOKUP($AH$4,_Barberos!$B:$B,_Barberos!$A:$A)))</f>
        <v/>
      </c>
      <c r="AI533" s="21" t="str" cm="1">
        <f t="array" ref="AI533">IF(ISERROR(INDEX(Jornadas[id],ROW()-5)),"",INT(SUMIFS(Cortes[importe],Cortes[id_jornada],INDEX(Jornadas[id],ROW()-5),Cortes[id_barbero],LOOKUP($AH$4,Barberos[nombre],Barberos[id]))*(INDEX(Jornadas[comision_barberos],1)/100)))</f>
        <v/>
      </c>
      <c r="AJ533" s="21" t="str" cm="1">
        <f t="array" ref="AJ533">IF(ISERROR(INDEX(Jornadas[id],ROW()-5)),"",SUMIFS(Cortes[propina],Cortes[id_jornada],INDEX(Jornadas[id],ROW()-5),Cortes[id_barbero],LOOKUP($AH$4,Barberos[nombre],Barberos[id])))</f>
        <v/>
      </c>
      <c r="AK533" s="21" t="str" cm="1">
        <f t="array" ref="AK533">IF(ISERROR(INDEX(Jornadas[id],ROW()-5)),"",SUMIFS(Adelantos[importe],Adelantos[id_jornada],INDEX(Jornadas[id],ROW()-5),Adelantos[id_barbero],LOOKUP($AH$4,Barberos[nombre],Barberos[id])))</f>
        <v/>
      </c>
      <c r="AL533" s="21" t="str" cm="1">
        <f t="array" ref="AL533">IF(ISERROR(INDEX(Jornadas[id],ROW()-5)),"",AI533+AJ533-AK533)</f>
        <v/>
      </c>
      <c r="AM533" s="2" t="str" cm="1">
        <f t="array" ref="AM533">IF(ISERROR(INDEX(Jornadas[id],ROW()-5)),"",COUNTIFS(_Cortes!$C:$C,INDEX(Jornadas[id],ROW()-5),_Cortes!$B:$B,LOOKUP($AM$4,_Barberos!$B:$B,_Barberos!$A:$A)))</f>
        <v/>
      </c>
      <c r="AN533" s="21" t="str" cm="1">
        <f t="array" ref="AN533">IF(ISERROR(INDEX(Jornadas[id],ROW()-5)),"",INT(SUMIFS(Cortes[importe],Cortes[id_jornada],INDEX(Jornadas[id],ROW()-5),Cortes[id_barbero],LOOKUP($AM$4,Barberos[nombre],Barberos[id]))*(INDEX(Jornadas[comision_barberos],1)/100)))</f>
        <v/>
      </c>
      <c r="AO533" s="21" t="str" cm="1">
        <f t="array" ref="AO533">IF(ISERROR(INDEX(Jornadas[id],ROW()-5)),"",SUMIFS(Cortes[propina],Cortes[id_jornada],INDEX(Jornadas[id],ROW()-5),Cortes[id_barbero],LOOKUP($AM$4,Barberos[nombre],Barberos[id])))</f>
        <v/>
      </c>
      <c r="AP533" s="21" t="str" cm="1">
        <f t="array" ref="AP533">IF(ISERROR(INDEX(Jornadas[id],ROW()-5)),"",SUMIFS(Adelantos[importe],Adelantos[id_jornada],INDEX(Jornadas[id],ROW()-5),Adelantos[id_barbero],LOOKUP($AM$4,Barberos[nombre],Barberos[id])))</f>
        <v/>
      </c>
      <c r="AQ533" s="21" t="str" cm="1">
        <f t="array" ref="AQ533">IF(ISERROR(INDEX(Jornadas[id],ROW()-5)),"",AN533+AO533-AP533)</f>
        <v/>
      </c>
      <c r="AR533" s="2" t="str" cm="1">
        <f t="array" ref="AR533">IF(ISERROR(INDEX(Jornadas[id],ROW()-5)),"",COUNTIFS(_Cortes!$C:$C,INDEX(Jornadas[id],ROW()-5),_Cortes!$B:$B,LOOKUP($AR$4,_Barberos!$B:$B,_Barberos!$A:$A)))</f>
        <v/>
      </c>
      <c r="AS533" s="21" t="str" cm="1">
        <f t="array" ref="AS533">IF(ISERROR(INDEX(Jornadas[id],ROW()-5)),"",INT(SUMIFS(Cortes[importe],Cortes[id_jornada],INDEX(Jornadas[id],ROW()-5),Cortes[id_barbero],LOOKUP($AR$4,Barberos[nombre],Barberos[id]))*(INDEX(Jornadas[comision_barberos],1)/100)))</f>
        <v/>
      </c>
      <c r="AT533" s="21" t="str" cm="1">
        <f t="array" ref="AT533">IF(ISERROR(INDEX(Jornadas[id],ROW()-5)),"",SUMIFS(Cortes[propina],Cortes[id_jornada],INDEX(Jornadas[id],ROW()-5),Cortes[id_barbero],LOOKUP($AR$4,Barberos[nombre],Barberos[id])))</f>
        <v/>
      </c>
      <c r="AU533" s="21" t="str" cm="1">
        <f t="array" ref="AU533">IF(ISERROR(INDEX(Jornadas[id],ROW()-5)),"",SUMIFS(Adelantos[importe],Adelantos[id_jornada],INDEX(Jornadas[id],ROW()-5),Adelantos[id_barbero],LOOKUP($AR$4,Barberos[nombre],Barberos[id])))</f>
        <v/>
      </c>
      <c r="AV533" s="21" t="str" cm="1">
        <f t="array" ref="AV533">IF(ISERROR(INDEX(Jornadas[id],ROW()-5)),"",AS533+AT533-AU533)</f>
        <v/>
      </c>
    </row>
    <row r="534" spans="1:48" ht="15" hidden="1" customHeight="1" x14ac:dyDescent="0.3">
      <c r="A534" s="53" t="str">
        <f t="shared" si="8"/>
        <v/>
      </c>
      <c r="B534" s="54"/>
      <c r="C534" s="38" t="str" cm="1">
        <f t="array" ref="C534">IF(ISERROR(INDEX(Jornadas[id],ROW()-5)),"",INDEX(Jornadas[fecha],ROW()-5))</f>
        <v/>
      </c>
      <c r="D534" s="1" t="str" cm="1">
        <f t="array" ref="D534">IF(ISERROR(INDEX(Jornadas[id],ROW()-5)),"",COUNTIFS(_Cortes!$C:$C,INDEX(Jornadas[id],ROW()-5),_Cortes!$B:$B,LOOKUP($D$4,_Barberos!$B:$B,_Barberos!$A:$A)))</f>
        <v/>
      </c>
      <c r="E534" s="20" t="str" cm="1">
        <f t="array" ref="E534">IF(ISERROR(INDEX(Jornadas[id],ROW()-5)),"",INT(SUMIFS(Cortes[importe],Cortes[id_jornada],INDEX(Jornadas[id],ROW()-5),Cortes[id_barbero],LOOKUP($D$4,Barberos[nombre],Barberos[id]))*(INDEX(Jornadas[comision_barberos],1)/100)))</f>
        <v/>
      </c>
      <c r="F534" s="20" t="str" cm="1">
        <f t="array" ref="F534">IF(ISERROR(INDEX(Jornadas[id],ROW()-5)),"",SUMIFS(Cortes[propina],Cortes[id_jornada],INDEX(Jornadas[id],ROW()-5),Cortes[id_barbero],LOOKUP($D$4,Barberos[nombre],Barberos[id])))</f>
        <v/>
      </c>
      <c r="G534" s="20" t="str" cm="1">
        <f t="array" ref="G534">IF(ISERROR(INDEX(Jornadas[id],ROW()-5)),"",SUMIFS(Adelantos[importe],Adelantos[id_jornada],INDEX(Jornadas[id],ROW()-5),Adelantos[id_barbero],LOOKUP($D$4,Barberos[nombre],Barberos[id])))</f>
        <v/>
      </c>
      <c r="H534" s="20" t="str" cm="1">
        <f t="array" ref="H534">IF(ISERROR(INDEX(Jornadas[id],ROW()-5)),"",E534+F534-G534)</f>
        <v/>
      </c>
      <c r="I534" s="1" t="str" cm="1">
        <f t="array" ref="I534">IF(ISERROR(INDEX(Jornadas[id],ROW()-5)),"",COUNTIFS(_Cortes!$C:$C,INDEX(Jornadas[id],ROW()-5),_Cortes!$B:$B,LOOKUP($I$4,_Barberos!$B:$B,_Barberos!$A:$A)))</f>
        <v/>
      </c>
      <c r="J534" s="20" t="str" cm="1">
        <f t="array" ref="J534">IF(ISERROR(INDEX(Jornadas[id],ROW()-5)),"",INT(SUMIFS(Cortes[importe],Cortes[id_jornada],INDEX(Jornadas[id],ROW()-5),Cortes[id_barbero],LOOKUP($I$4,Barberos[nombre],Barberos[id]))*(INDEX(Jornadas[comision_barberos],1)/100)))</f>
        <v/>
      </c>
      <c r="K534" s="20" t="str" cm="1">
        <f t="array" ref="K534">IF(ISERROR(INDEX(Jornadas[id],ROW()-5)),"",SUMIFS(Cortes[propina],Cortes[id_jornada],INDEX(Jornadas[id],ROW()-5),Cortes[id_barbero],LOOKUP($I$4,Barberos[nombre],Barberos[id])))</f>
        <v/>
      </c>
      <c r="L534" s="20" t="str" cm="1">
        <f t="array" ref="L534">IF(ISERROR(INDEX(Jornadas[id],ROW()-5)),"",SUMIFS(Adelantos[importe],Adelantos[id_jornada],INDEX(Jornadas[id],ROW()-5),Adelantos[id_barbero],LOOKUP($I$4,Barberos[nombre],Barberos[id])))</f>
        <v/>
      </c>
      <c r="M534" s="20" t="str" cm="1">
        <f t="array" ref="M534">IF(ISERROR(INDEX(Jornadas[id],ROW()-5)),"",J534+K534-L534)</f>
        <v/>
      </c>
      <c r="N534" s="1" t="str" cm="1">
        <f t="array" ref="N534">IF(ISERROR(INDEX(Jornadas[id],ROW()-5)),"",COUNTIFS(_Cortes!$C:$C,INDEX(Jornadas[id],ROW()-5),_Cortes!$B:$B,LOOKUP($N$4,_Barberos!$B:$B,_Barberos!$A:$A)))</f>
        <v/>
      </c>
      <c r="O534" s="20" t="str" cm="1">
        <f t="array" ref="O534">IF(ISERROR(INDEX(Jornadas[id],ROW()-5)),"",INT(SUMIFS(Cortes[importe],Cortes[id_jornada],INDEX(Jornadas[id],ROW()-5),Cortes[id_barbero],LOOKUP($N$4,Barberos[nombre],Barberos[id]))*(INDEX(Jornadas[comision_barberos],1)/100)))</f>
        <v/>
      </c>
      <c r="P534" s="20" t="str" cm="1">
        <f t="array" ref="P534">IF(ISERROR(INDEX(Jornadas[id],ROW()-5)),"",SUMIFS(Cortes[propina],Cortes[id_jornada],INDEX(Jornadas[id],ROW()-5),Cortes[id_barbero],LOOKUP($N$4,Barberos[nombre],Barberos[id])))</f>
        <v/>
      </c>
      <c r="Q534" s="20" t="str" cm="1">
        <f t="array" ref="Q534">IF(ISERROR(INDEX(Jornadas[id],ROW()-5)),"",SUMIFS(Adelantos[importe],Adelantos[id_jornada],INDEX(Jornadas[id],ROW()-5),Adelantos[id_barbero],LOOKUP($N$4,Barberos[nombre],Barberos[id])))</f>
        <v/>
      </c>
      <c r="R534" s="20" t="str" cm="1">
        <f t="array" ref="R534">IF(ISERROR(INDEX(Jornadas[id],ROW()-5)),"",O534+P534-Q534)</f>
        <v/>
      </c>
      <c r="S534" s="1" t="str" cm="1">
        <f t="array" ref="S534">IF(ISERROR(INDEX(Jornadas[id],ROW()-5)),"",COUNTIFS(_Cortes!$C:$C,INDEX(Jornadas[id],ROW()-5),_Cortes!$B:$B,LOOKUP($S$4,_Barberos!$B:$B,_Barberos!$A:$A)))</f>
        <v/>
      </c>
      <c r="T534" s="20" t="str" cm="1">
        <f t="array" ref="T534">IF(ISERROR(INDEX(Jornadas[id],ROW()-5)),"",INT(SUMIFS(Cortes[importe],Cortes[id_jornada],INDEX(Jornadas[id],ROW()-5),Cortes[id_barbero],LOOKUP($S$4,Barberos[nombre],Barberos[id]))*(INDEX(Jornadas[comision_barberos],1)/100)))</f>
        <v/>
      </c>
      <c r="U534" s="20" t="str" cm="1">
        <f t="array" ref="U534">IF(ISERROR(INDEX(Jornadas[id],ROW()-5)),"",SUMIFS(Cortes[propina],Cortes[id_jornada],INDEX(Jornadas[id],ROW()-5),Cortes[id_barbero],LOOKUP($S$4,Barberos[nombre],Barberos[id])))</f>
        <v/>
      </c>
      <c r="V534" s="20" t="str" cm="1">
        <f t="array" ref="V534">IF(ISERROR(INDEX(Jornadas[id],ROW()-5)),"",SUMIFS(Adelantos[importe],Adelantos[id_jornada],INDEX(Jornadas[id],ROW()-5),Adelantos[id_barbero],LOOKUP($S$4,Barberos[nombre],Barberos[id])))</f>
        <v/>
      </c>
      <c r="W534" s="20" t="str" cm="1">
        <f t="array" ref="W534">IF(ISERROR(INDEX(Jornadas[id],ROW()-5)),"",T534+U534-V534)</f>
        <v/>
      </c>
      <c r="X534" s="1" t="str" cm="1">
        <f t="array" ref="X534">IF(ISERROR(INDEX(Jornadas[id],ROW()-5)),"",COUNTIFS(_Cortes!$C:$C,INDEX(Jornadas[id],ROW()-5),_Cortes!$B:$B,LOOKUP($X$4,_Barberos!$B:$B,_Barberos!$A:$A)))</f>
        <v/>
      </c>
      <c r="Y534" s="20" t="str" cm="1">
        <f t="array" ref="Y534">IF(ISERROR(INDEX(Jornadas[id],ROW()-5)),"",INT(SUMIFS(Cortes[importe],Cortes[id_jornada],INDEX(Jornadas[id],ROW()-5),Cortes[id_barbero],LOOKUP($X$4,Barberos[nombre],Barberos[id]))*(INDEX(Jornadas[comision_barberos],1)/100)))</f>
        <v/>
      </c>
      <c r="Z534" s="20" t="str" cm="1">
        <f t="array" ref="Z534">IF(ISERROR(INDEX(Jornadas[id],ROW()-5)),"",SUMIFS(Cortes[propina],Cortes[id_jornada],INDEX(Jornadas[id],ROW()-5),Cortes[id_barbero],LOOKUP($X$4,Barberos[nombre],Barberos[id])))</f>
        <v/>
      </c>
      <c r="AA534" s="20" t="str" cm="1">
        <f t="array" ref="AA534">IF(ISERROR(INDEX(Jornadas[id],ROW()-5)),"",SUMIFS(Adelantos[importe],Adelantos[id_jornada],INDEX(Jornadas[id],ROW()-5),Adelantos[id_barbero],LOOKUP($X$4,Barberos[nombre],Barberos[id])))</f>
        <v/>
      </c>
      <c r="AB534" s="20" t="str" cm="1">
        <f t="array" ref="AB534">IF(ISERROR(INDEX(Jornadas[id],ROW()-5)),"",Y534+Z534-AA534)</f>
        <v/>
      </c>
      <c r="AC534" s="1" t="str" cm="1">
        <f t="array" ref="AC534">IF(ISERROR(INDEX(Jornadas[id],ROW()-5)),"",COUNTIFS(_Cortes!$C:$C,INDEX(Jornadas[id],ROW()-5),_Cortes!$B:$B,LOOKUP($AC$4,_Barberos!$B:$B,_Barberos!$A:$A)))</f>
        <v/>
      </c>
      <c r="AD534" s="20" t="str" cm="1">
        <f t="array" ref="AD534">IF(ISERROR(INDEX(Jornadas[id],ROW()-5)),"",INT(SUMIFS(Cortes[importe],Cortes[id_jornada],INDEX(Jornadas[id],ROW()-5),Cortes[id_barbero],LOOKUP($AC$4,Barberos[nombre],Barberos[id]))*(INDEX(Jornadas[comision_barberos],1)/100)))</f>
        <v/>
      </c>
      <c r="AE534" s="20" t="str" cm="1">
        <f t="array" ref="AE534">IF(ISERROR(INDEX(Jornadas[id],ROW()-5)),"",SUMIFS(Cortes[propina],Cortes[id_jornada],INDEX(Jornadas[id],ROW()-5),Cortes[id_barbero],LOOKUP($AC$4,Barberos[nombre],Barberos[id])))</f>
        <v/>
      </c>
      <c r="AF534" s="20" t="str" cm="1">
        <f t="array" ref="AF534">IF(ISERROR(INDEX(Jornadas[id],ROW()-5)),"",SUMIFS(Adelantos[importe],Adelantos[id_jornada],INDEX(Jornadas[id],ROW()-5),Adelantos[id_barbero],LOOKUP($AC$4,Barberos[nombre],Barberos[id])))</f>
        <v/>
      </c>
      <c r="AG534" s="20" t="str" cm="1">
        <f t="array" ref="AG534">IF(ISERROR(INDEX(Jornadas[id],ROW()-5)),"",AD534+AE534-AF534)</f>
        <v/>
      </c>
      <c r="AH534" s="1" t="str" cm="1">
        <f t="array" ref="AH534">IF(ISERROR(INDEX(Jornadas[id],ROW()-5)),"",COUNTIFS(_Cortes!$C:$C,INDEX(Jornadas[id],ROW()-5),_Cortes!$B:$B,LOOKUP($AH$4,_Barberos!$B:$B,_Barberos!$A:$A)))</f>
        <v/>
      </c>
      <c r="AI534" s="20" t="str" cm="1">
        <f t="array" ref="AI534">IF(ISERROR(INDEX(Jornadas[id],ROW()-5)),"",INT(SUMIFS(Cortes[importe],Cortes[id_jornada],INDEX(Jornadas[id],ROW()-5),Cortes[id_barbero],LOOKUP($AH$4,Barberos[nombre],Barberos[id]))*(INDEX(Jornadas[comision_barberos],1)/100)))</f>
        <v/>
      </c>
      <c r="AJ534" s="20" t="str" cm="1">
        <f t="array" ref="AJ534">IF(ISERROR(INDEX(Jornadas[id],ROW()-5)),"",SUMIFS(Cortes[propina],Cortes[id_jornada],INDEX(Jornadas[id],ROW()-5),Cortes[id_barbero],LOOKUP($AH$4,Barberos[nombre],Barberos[id])))</f>
        <v/>
      </c>
      <c r="AK534" s="20" t="str" cm="1">
        <f t="array" ref="AK534">IF(ISERROR(INDEX(Jornadas[id],ROW()-5)),"",SUMIFS(Adelantos[importe],Adelantos[id_jornada],INDEX(Jornadas[id],ROW()-5),Adelantos[id_barbero],LOOKUP($AH$4,Barberos[nombre],Barberos[id])))</f>
        <v/>
      </c>
      <c r="AL534" s="20" t="str" cm="1">
        <f t="array" ref="AL534">IF(ISERROR(INDEX(Jornadas[id],ROW()-5)),"",AI534+AJ534-AK534)</f>
        <v/>
      </c>
      <c r="AM534" s="1" t="str" cm="1">
        <f t="array" ref="AM534">IF(ISERROR(INDEX(Jornadas[id],ROW()-5)),"",COUNTIFS(_Cortes!$C:$C,INDEX(Jornadas[id],ROW()-5),_Cortes!$B:$B,LOOKUP($AM$4,_Barberos!$B:$B,_Barberos!$A:$A)))</f>
        <v/>
      </c>
      <c r="AN534" s="20" t="str" cm="1">
        <f t="array" ref="AN534">IF(ISERROR(INDEX(Jornadas[id],ROW()-5)),"",INT(SUMIFS(Cortes[importe],Cortes[id_jornada],INDEX(Jornadas[id],ROW()-5),Cortes[id_barbero],LOOKUP($AM$4,Barberos[nombre],Barberos[id]))*(INDEX(Jornadas[comision_barberos],1)/100)))</f>
        <v/>
      </c>
      <c r="AO534" s="20" t="str" cm="1">
        <f t="array" ref="AO534">IF(ISERROR(INDEX(Jornadas[id],ROW()-5)),"",SUMIFS(Cortes[propina],Cortes[id_jornada],INDEX(Jornadas[id],ROW()-5),Cortes[id_barbero],LOOKUP($AM$4,Barberos[nombre],Barberos[id])))</f>
        <v/>
      </c>
      <c r="AP534" s="20" t="str" cm="1">
        <f t="array" ref="AP534">IF(ISERROR(INDEX(Jornadas[id],ROW()-5)),"",SUMIFS(Adelantos[importe],Adelantos[id_jornada],INDEX(Jornadas[id],ROW()-5),Adelantos[id_barbero],LOOKUP($AM$4,Barberos[nombre],Barberos[id])))</f>
        <v/>
      </c>
      <c r="AQ534" s="20" t="str" cm="1">
        <f t="array" ref="AQ534">IF(ISERROR(INDEX(Jornadas[id],ROW()-5)),"",AN534+AO534-AP534)</f>
        <v/>
      </c>
      <c r="AR534" s="1" t="str" cm="1">
        <f t="array" ref="AR534">IF(ISERROR(INDEX(Jornadas[id],ROW()-5)),"",COUNTIFS(_Cortes!$C:$C,INDEX(Jornadas[id],ROW()-5),_Cortes!$B:$B,LOOKUP($AR$4,_Barberos!$B:$B,_Barberos!$A:$A)))</f>
        <v/>
      </c>
      <c r="AS534" s="20" t="str" cm="1">
        <f t="array" ref="AS534">IF(ISERROR(INDEX(Jornadas[id],ROW()-5)),"",INT(SUMIFS(Cortes[importe],Cortes[id_jornada],INDEX(Jornadas[id],ROW()-5),Cortes[id_barbero],LOOKUP($AR$4,Barberos[nombre],Barberos[id]))*(INDEX(Jornadas[comision_barberos],1)/100)))</f>
        <v/>
      </c>
      <c r="AT534" s="20" t="str" cm="1">
        <f t="array" ref="AT534">IF(ISERROR(INDEX(Jornadas[id],ROW()-5)),"",SUMIFS(Cortes[propina],Cortes[id_jornada],INDEX(Jornadas[id],ROW()-5),Cortes[id_barbero],LOOKUP($AR$4,Barberos[nombre],Barberos[id])))</f>
        <v/>
      </c>
      <c r="AU534" s="20" t="str" cm="1">
        <f t="array" ref="AU534">IF(ISERROR(INDEX(Jornadas[id],ROW()-5)),"",SUMIFS(Adelantos[importe],Adelantos[id_jornada],INDEX(Jornadas[id],ROW()-5),Adelantos[id_barbero],LOOKUP($AR$4,Barberos[nombre],Barberos[id])))</f>
        <v/>
      </c>
      <c r="AV534" s="20" t="str" cm="1">
        <f t="array" ref="AV534">IF(ISERROR(INDEX(Jornadas[id],ROW()-5)),"",AS534+AT534-AU534)</f>
        <v/>
      </c>
    </row>
    <row r="535" spans="1:48" ht="15" hidden="1" customHeight="1" x14ac:dyDescent="0.3">
      <c r="A535" s="51" t="str">
        <f t="shared" si="8"/>
        <v/>
      </c>
      <c r="B535" s="52"/>
      <c r="C535" s="36" t="str" cm="1">
        <f t="array" ref="C535">IF(ISERROR(INDEX(Jornadas[id],ROW()-5)),"",INDEX(Jornadas[fecha],ROW()-5))</f>
        <v/>
      </c>
      <c r="D535" s="2" t="str" cm="1">
        <f t="array" ref="D535">IF(ISERROR(INDEX(Jornadas[id],ROW()-5)),"",COUNTIFS(_Cortes!$C:$C,INDEX(Jornadas[id],ROW()-5),_Cortes!$B:$B,LOOKUP($D$4,_Barberos!$B:$B,_Barberos!$A:$A)))</f>
        <v/>
      </c>
      <c r="E535" s="21" t="str" cm="1">
        <f t="array" ref="E535">IF(ISERROR(INDEX(Jornadas[id],ROW()-5)),"",INT(SUMIFS(Cortes[importe],Cortes[id_jornada],INDEX(Jornadas[id],ROW()-5),Cortes[id_barbero],LOOKUP($D$4,Barberos[nombre],Barberos[id]))*(INDEX(Jornadas[comision_barberos],1)/100)))</f>
        <v/>
      </c>
      <c r="F535" s="21" t="str" cm="1">
        <f t="array" ref="F535">IF(ISERROR(INDEX(Jornadas[id],ROW()-5)),"",SUMIFS(Cortes[propina],Cortes[id_jornada],INDEX(Jornadas[id],ROW()-5),Cortes[id_barbero],LOOKUP($D$4,Barberos[nombre],Barberos[id])))</f>
        <v/>
      </c>
      <c r="G535" s="21" t="str" cm="1">
        <f t="array" ref="G535">IF(ISERROR(INDEX(Jornadas[id],ROW()-5)),"",SUMIFS(Adelantos[importe],Adelantos[id_jornada],INDEX(Jornadas[id],ROW()-5),Adelantos[id_barbero],LOOKUP($D$4,Barberos[nombre],Barberos[id])))</f>
        <v/>
      </c>
      <c r="H535" s="21" t="str" cm="1">
        <f t="array" ref="H535">IF(ISERROR(INDEX(Jornadas[id],ROW()-5)),"",E535+F535-G535)</f>
        <v/>
      </c>
      <c r="I535" s="2" t="str" cm="1">
        <f t="array" ref="I535">IF(ISERROR(INDEX(Jornadas[id],ROW()-5)),"",COUNTIFS(_Cortes!$C:$C,INDEX(Jornadas[id],ROW()-5),_Cortes!$B:$B,LOOKUP($I$4,_Barberos!$B:$B,_Barberos!$A:$A)))</f>
        <v/>
      </c>
      <c r="J535" s="21" t="str" cm="1">
        <f t="array" ref="J535">IF(ISERROR(INDEX(Jornadas[id],ROW()-5)),"",INT(SUMIFS(Cortes[importe],Cortes[id_jornada],INDEX(Jornadas[id],ROW()-5),Cortes[id_barbero],LOOKUP($I$4,Barberos[nombre],Barberos[id]))*(INDEX(Jornadas[comision_barberos],1)/100)))</f>
        <v/>
      </c>
      <c r="K535" s="21" t="str" cm="1">
        <f t="array" ref="K535">IF(ISERROR(INDEX(Jornadas[id],ROW()-5)),"",SUMIFS(Cortes[propina],Cortes[id_jornada],INDEX(Jornadas[id],ROW()-5),Cortes[id_barbero],LOOKUP($I$4,Barberos[nombre],Barberos[id])))</f>
        <v/>
      </c>
      <c r="L535" s="21" t="str" cm="1">
        <f t="array" ref="L535">IF(ISERROR(INDEX(Jornadas[id],ROW()-5)),"",SUMIFS(Adelantos[importe],Adelantos[id_jornada],INDEX(Jornadas[id],ROW()-5),Adelantos[id_barbero],LOOKUP($I$4,Barberos[nombre],Barberos[id])))</f>
        <v/>
      </c>
      <c r="M535" s="21" t="str" cm="1">
        <f t="array" ref="M535">IF(ISERROR(INDEX(Jornadas[id],ROW()-5)),"",J535+K535-L535)</f>
        <v/>
      </c>
      <c r="N535" s="2" t="str" cm="1">
        <f t="array" ref="N535">IF(ISERROR(INDEX(Jornadas[id],ROW()-5)),"",COUNTIFS(_Cortes!$C:$C,INDEX(Jornadas[id],ROW()-5),_Cortes!$B:$B,LOOKUP($N$4,_Barberos!$B:$B,_Barberos!$A:$A)))</f>
        <v/>
      </c>
      <c r="O535" s="21" t="str" cm="1">
        <f t="array" ref="O535">IF(ISERROR(INDEX(Jornadas[id],ROW()-5)),"",INT(SUMIFS(Cortes[importe],Cortes[id_jornada],INDEX(Jornadas[id],ROW()-5),Cortes[id_barbero],LOOKUP($N$4,Barberos[nombre],Barberos[id]))*(INDEX(Jornadas[comision_barberos],1)/100)))</f>
        <v/>
      </c>
      <c r="P535" s="21" t="str" cm="1">
        <f t="array" ref="P535">IF(ISERROR(INDEX(Jornadas[id],ROW()-5)),"",SUMIFS(Cortes[propina],Cortes[id_jornada],INDEX(Jornadas[id],ROW()-5),Cortes[id_barbero],LOOKUP($N$4,Barberos[nombre],Barberos[id])))</f>
        <v/>
      </c>
      <c r="Q535" s="21" t="str" cm="1">
        <f t="array" ref="Q535">IF(ISERROR(INDEX(Jornadas[id],ROW()-5)),"",SUMIFS(Adelantos[importe],Adelantos[id_jornada],INDEX(Jornadas[id],ROW()-5),Adelantos[id_barbero],LOOKUP($N$4,Barberos[nombre],Barberos[id])))</f>
        <v/>
      </c>
      <c r="R535" s="21" t="str" cm="1">
        <f t="array" ref="R535">IF(ISERROR(INDEX(Jornadas[id],ROW()-5)),"",O535+P535-Q535)</f>
        <v/>
      </c>
      <c r="S535" s="2" t="str" cm="1">
        <f t="array" ref="S535">IF(ISERROR(INDEX(Jornadas[id],ROW()-5)),"",COUNTIFS(_Cortes!$C:$C,INDEX(Jornadas[id],ROW()-5),_Cortes!$B:$B,LOOKUP($S$4,_Barberos!$B:$B,_Barberos!$A:$A)))</f>
        <v/>
      </c>
      <c r="T535" s="21" t="str" cm="1">
        <f t="array" ref="T535">IF(ISERROR(INDEX(Jornadas[id],ROW()-5)),"",INT(SUMIFS(Cortes[importe],Cortes[id_jornada],INDEX(Jornadas[id],ROW()-5),Cortes[id_barbero],LOOKUP($S$4,Barberos[nombre],Barberos[id]))*(INDEX(Jornadas[comision_barberos],1)/100)))</f>
        <v/>
      </c>
      <c r="U535" s="21" t="str" cm="1">
        <f t="array" ref="U535">IF(ISERROR(INDEX(Jornadas[id],ROW()-5)),"",SUMIFS(Cortes[propina],Cortes[id_jornada],INDEX(Jornadas[id],ROW()-5),Cortes[id_barbero],LOOKUP($S$4,Barberos[nombre],Barberos[id])))</f>
        <v/>
      </c>
      <c r="V535" s="21" t="str" cm="1">
        <f t="array" ref="V535">IF(ISERROR(INDEX(Jornadas[id],ROW()-5)),"",SUMIFS(Adelantos[importe],Adelantos[id_jornada],INDEX(Jornadas[id],ROW()-5),Adelantos[id_barbero],LOOKUP($S$4,Barberos[nombre],Barberos[id])))</f>
        <v/>
      </c>
      <c r="W535" s="21" t="str" cm="1">
        <f t="array" ref="W535">IF(ISERROR(INDEX(Jornadas[id],ROW()-5)),"",T535+U535-V535)</f>
        <v/>
      </c>
      <c r="X535" s="2" t="str" cm="1">
        <f t="array" ref="X535">IF(ISERROR(INDEX(Jornadas[id],ROW()-5)),"",COUNTIFS(_Cortes!$C:$C,INDEX(Jornadas[id],ROW()-5),_Cortes!$B:$B,LOOKUP($X$4,_Barberos!$B:$B,_Barberos!$A:$A)))</f>
        <v/>
      </c>
      <c r="Y535" s="21" t="str" cm="1">
        <f t="array" ref="Y535">IF(ISERROR(INDEX(Jornadas[id],ROW()-5)),"",INT(SUMIFS(Cortes[importe],Cortes[id_jornada],INDEX(Jornadas[id],ROW()-5),Cortes[id_barbero],LOOKUP($X$4,Barberos[nombre],Barberos[id]))*(INDEX(Jornadas[comision_barberos],1)/100)))</f>
        <v/>
      </c>
      <c r="Z535" s="21" t="str" cm="1">
        <f t="array" ref="Z535">IF(ISERROR(INDEX(Jornadas[id],ROW()-5)),"",SUMIFS(Cortes[propina],Cortes[id_jornada],INDEX(Jornadas[id],ROW()-5),Cortes[id_barbero],LOOKUP($X$4,Barberos[nombre],Barberos[id])))</f>
        <v/>
      </c>
      <c r="AA535" s="21" t="str" cm="1">
        <f t="array" ref="AA535">IF(ISERROR(INDEX(Jornadas[id],ROW()-5)),"",SUMIFS(Adelantos[importe],Adelantos[id_jornada],INDEX(Jornadas[id],ROW()-5),Adelantos[id_barbero],LOOKUP($X$4,Barberos[nombre],Barberos[id])))</f>
        <v/>
      </c>
      <c r="AB535" s="21" t="str" cm="1">
        <f t="array" ref="AB535">IF(ISERROR(INDEX(Jornadas[id],ROW()-5)),"",Y535+Z535-AA535)</f>
        <v/>
      </c>
      <c r="AC535" s="2" t="str" cm="1">
        <f t="array" ref="AC535">IF(ISERROR(INDEX(Jornadas[id],ROW()-5)),"",COUNTIFS(_Cortes!$C:$C,INDEX(Jornadas[id],ROW()-5),_Cortes!$B:$B,LOOKUP($AC$4,_Barberos!$B:$B,_Barberos!$A:$A)))</f>
        <v/>
      </c>
      <c r="AD535" s="21" t="str" cm="1">
        <f t="array" ref="AD535">IF(ISERROR(INDEX(Jornadas[id],ROW()-5)),"",INT(SUMIFS(Cortes[importe],Cortes[id_jornada],INDEX(Jornadas[id],ROW()-5),Cortes[id_barbero],LOOKUP($AC$4,Barberos[nombre],Barberos[id]))*(INDEX(Jornadas[comision_barberos],1)/100)))</f>
        <v/>
      </c>
      <c r="AE535" s="21" t="str" cm="1">
        <f t="array" ref="AE535">IF(ISERROR(INDEX(Jornadas[id],ROW()-5)),"",SUMIFS(Cortes[propina],Cortes[id_jornada],INDEX(Jornadas[id],ROW()-5),Cortes[id_barbero],LOOKUP($AC$4,Barberos[nombre],Barberos[id])))</f>
        <v/>
      </c>
      <c r="AF535" s="21" t="str" cm="1">
        <f t="array" ref="AF535">IF(ISERROR(INDEX(Jornadas[id],ROW()-5)),"",SUMIFS(Adelantos[importe],Adelantos[id_jornada],INDEX(Jornadas[id],ROW()-5),Adelantos[id_barbero],LOOKUP($AC$4,Barberos[nombre],Barberos[id])))</f>
        <v/>
      </c>
      <c r="AG535" s="21" t="str" cm="1">
        <f t="array" ref="AG535">IF(ISERROR(INDEX(Jornadas[id],ROW()-5)),"",AD535+AE535-AF535)</f>
        <v/>
      </c>
      <c r="AH535" s="2" t="str" cm="1">
        <f t="array" ref="AH535">IF(ISERROR(INDEX(Jornadas[id],ROW()-5)),"",COUNTIFS(_Cortes!$C:$C,INDEX(Jornadas[id],ROW()-5),_Cortes!$B:$B,LOOKUP($AH$4,_Barberos!$B:$B,_Barberos!$A:$A)))</f>
        <v/>
      </c>
      <c r="AI535" s="21" t="str" cm="1">
        <f t="array" ref="AI535">IF(ISERROR(INDEX(Jornadas[id],ROW()-5)),"",INT(SUMIFS(Cortes[importe],Cortes[id_jornada],INDEX(Jornadas[id],ROW()-5),Cortes[id_barbero],LOOKUP($AH$4,Barberos[nombre],Barberos[id]))*(INDEX(Jornadas[comision_barberos],1)/100)))</f>
        <v/>
      </c>
      <c r="AJ535" s="21" t="str" cm="1">
        <f t="array" ref="AJ535">IF(ISERROR(INDEX(Jornadas[id],ROW()-5)),"",SUMIFS(Cortes[propina],Cortes[id_jornada],INDEX(Jornadas[id],ROW()-5),Cortes[id_barbero],LOOKUP($AH$4,Barberos[nombre],Barberos[id])))</f>
        <v/>
      </c>
      <c r="AK535" s="21" t="str" cm="1">
        <f t="array" ref="AK535">IF(ISERROR(INDEX(Jornadas[id],ROW()-5)),"",SUMIFS(Adelantos[importe],Adelantos[id_jornada],INDEX(Jornadas[id],ROW()-5),Adelantos[id_barbero],LOOKUP($AH$4,Barberos[nombre],Barberos[id])))</f>
        <v/>
      </c>
      <c r="AL535" s="21" t="str" cm="1">
        <f t="array" ref="AL535">IF(ISERROR(INDEX(Jornadas[id],ROW()-5)),"",AI535+AJ535-AK535)</f>
        <v/>
      </c>
      <c r="AM535" s="2" t="str" cm="1">
        <f t="array" ref="AM535">IF(ISERROR(INDEX(Jornadas[id],ROW()-5)),"",COUNTIFS(_Cortes!$C:$C,INDEX(Jornadas[id],ROW()-5),_Cortes!$B:$B,LOOKUP($AM$4,_Barberos!$B:$B,_Barberos!$A:$A)))</f>
        <v/>
      </c>
      <c r="AN535" s="21" t="str" cm="1">
        <f t="array" ref="AN535">IF(ISERROR(INDEX(Jornadas[id],ROW()-5)),"",INT(SUMIFS(Cortes[importe],Cortes[id_jornada],INDEX(Jornadas[id],ROW()-5),Cortes[id_barbero],LOOKUP($AM$4,Barberos[nombre],Barberos[id]))*(INDEX(Jornadas[comision_barberos],1)/100)))</f>
        <v/>
      </c>
      <c r="AO535" s="21" t="str" cm="1">
        <f t="array" ref="AO535">IF(ISERROR(INDEX(Jornadas[id],ROW()-5)),"",SUMIFS(Cortes[propina],Cortes[id_jornada],INDEX(Jornadas[id],ROW()-5),Cortes[id_barbero],LOOKUP($AM$4,Barberos[nombre],Barberos[id])))</f>
        <v/>
      </c>
      <c r="AP535" s="21" t="str" cm="1">
        <f t="array" ref="AP535">IF(ISERROR(INDEX(Jornadas[id],ROW()-5)),"",SUMIFS(Adelantos[importe],Adelantos[id_jornada],INDEX(Jornadas[id],ROW()-5),Adelantos[id_barbero],LOOKUP($AM$4,Barberos[nombre],Barberos[id])))</f>
        <v/>
      </c>
      <c r="AQ535" s="21" t="str" cm="1">
        <f t="array" ref="AQ535">IF(ISERROR(INDEX(Jornadas[id],ROW()-5)),"",AN535+AO535-AP535)</f>
        <v/>
      </c>
      <c r="AR535" s="2" t="str" cm="1">
        <f t="array" ref="AR535">IF(ISERROR(INDEX(Jornadas[id],ROW()-5)),"",COUNTIFS(_Cortes!$C:$C,INDEX(Jornadas[id],ROW()-5),_Cortes!$B:$B,LOOKUP($AR$4,_Barberos!$B:$B,_Barberos!$A:$A)))</f>
        <v/>
      </c>
      <c r="AS535" s="21" t="str" cm="1">
        <f t="array" ref="AS535">IF(ISERROR(INDEX(Jornadas[id],ROW()-5)),"",INT(SUMIFS(Cortes[importe],Cortes[id_jornada],INDEX(Jornadas[id],ROW()-5),Cortes[id_barbero],LOOKUP($AR$4,Barberos[nombre],Barberos[id]))*(INDEX(Jornadas[comision_barberos],1)/100)))</f>
        <v/>
      </c>
      <c r="AT535" s="21" t="str" cm="1">
        <f t="array" ref="AT535">IF(ISERROR(INDEX(Jornadas[id],ROW()-5)),"",SUMIFS(Cortes[propina],Cortes[id_jornada],INDEX(Jornadas[id],ROW()-5),Cortes[id_barbero],LOOKUP($AR$4,Barberos[nombre],Barberos[id])))</f>
        <v/>
      </c>
      <c r="AU535" s="21" t="str" cm="1">
        <f t="array" ref="AU535">IF(ISERROR(INDEX(Jornadas[id],ROW()-5)),"",SUMIFS(Adelantos[importe],Adelantos[id_jornada],INDEX(Jornadas[id],ROW()-5),Adelantos[id_barbero],LOOKUP($AR$4,Barberos[nombre],Barberos[id])))</f>
        <v/>
      </c>
      <c r="AV535" s="21" t="str" cm="1">
        <f t="array" ref="AV535">IF(ISERROR(INDEX(Jornadas[id],ROW()-5)),"",AS535+AT535-AU535)</f>
        <v/>
      </c>
    </row>
    <row r="536" spans="1:48" ht="15" hidden="1" customHeight="1" x14ac:dyDescent="0.3">
      <c r="A536" s="53" t="str">
        <f t="shared" si="8"/>
        <v/>
      </c>
      <c r="B536" s="54"/>
      <c r="C536" s="38" t="str" cm="1">
        <f t="array" ref="C536">IF(ISERROR(INDEX(Jornadas[id],ROW()-5)),"",INDEX(Jornadas[fecha],ROW()-5))</f>
        <v/>
      </c>
      <c r="D536" s="1" t="str" cm="1">
        <f t="array" ref="D536">IF(ISERROR(INDEX(Jornadas[id],ROW()-5)),"",COUNTIFS(_Cortes!$C:$C,INDEX(Jornadas[id],ROW()-5),_Cortes!$B:$B,LOOKUP($D$4,_Barberos!$B:$B,_Barberos!$A:$A)))</f>
        <v/>
      </c>
      <c r="E536" s="20" t="str" cm="1">
        <f t="array" ref="E536">IF(ISERROR(INDEX(Jornadas[id],ROW()-5)),"",INT(SUMIFS(Cortes[importe],Cortes[id_jornada],INDEX(Jornadas[id],ROW()-5),Cortes[id_barbero],LOOKUP($D$4,Barberos[nombre],Barberos[id]))*(INDEX(Jornadas[comision_barberos],1)/100)))</f>
        <v/>
      </c>
      <c r="F536" s="20" t="str" cm="1">
        <f t="array" ref="F536">IF(ISERROR(INDEX(Jornadas[id],ROW()-5)),"",SUMIFS(Cortes[propina],Cortes[id_jornada],INDEX(Jornadas[id],ROW()-5),Cortes[id_barbero],LOOKUP($D$4,Barberos[nombre],Barberos[id])))</f>
        <v/>
      </c>
      <c r="G536" s="20" t="str" cm="1">
        <f t="array" ref="G536">IF(ISERROR(INDEX(Jornadas[id],ROW()-5)),"",SUMIFS(Adelantos[importe],Adelantos[id_jornada],INDEX(Jornadas[id],ROW()-5),Adelantos[id_barbero],LOOKUP($D$4,Barberos[nombre],Barberos[id])))</f>
        <v/>
      </c>
      <c r="H536" s="20" t="str" cm="1">
        <f t="array" ref="H536">IF(ISERROR(INDEX(Jornadas[id],ROW()-5)),"",E536+F536-G536)</f>
        <v/>
      </c>
      <c r="I536" s="1" t="str" cm="1">
        <f t="array" ref="I536">IF(ISERROR(INDEX(Jornadas[id],ROW()-5)),"",COUNTIFS(_Cortes!$C:$C,INDEX(Jornadas[id],ROW()-5),_Cortes!$B:$B,LOOKUP($I$4,_Barberos!$B:$B,_Barberos!$A:$A)))</f>
        <v/>
      </c>
      <c r="J536" s="20" t="str" cm="1">
        <f t="array" ref="J536">IF(ISERROR(INDEX(Jornadas[id],ROW()-5)),"",INT(SUMIFS(Cortes[importe],Cortes[id_jornada],INDEX(Jornadas[id],ROW()-5),Cortes[id_barbero],LOOKUP($I$4,Barberos[nombre],Barberos[id]))*(INDEX(Jornadas[comision_barberos],1)/100)))</f>
        <v/>
      </c>
      <c r="K536" s="20" t="str" cm="1">
        <f t="array" ref="K536">IF(ISERROR(INDEX(Jornadas[id],ROW()-5)),"",SUMIFS(Cortes[propina],Cortes[id_jornada],INDEX(Jornadas[id],ROW()-5),Cortes[id_barbero],LOOKUP($I$4,Barberos[nombre],Barberos[id])))</f>
        <v/>
      </c>
      <c r="L536" s="20" t="str" cm="1">
        <f t="array" ref="L536">IF(ISERROR(INDEX(Jornadas[id],ROW()-5)),"",SUMIFS(Adelantos[importe],Adelantos[id_jornada],INDEX(Jornadas[id],ROW()-5),Adelantos[id_barbero],LOOKUP($I$4,Barberos[nombre],Barberos[id])))</f>
        <v/>
      </c>
      <c r="M536" s="20" t="str" cm="1">
        <f t="array" ref="M536">IF(ISERROR(INDEX(Jornadas[id],ROW()-5)),"",J536+K536-L536)</f>
        <v/>
      </c>
      <c r="N536" s="1" t="str" cm="1">
        <f t="array" ref="N536">IF(ISERROR(INDEX(Jornadas[id],ROW()-5)),"",COUNTIFS(_Cortes!$C:$C,INDEX(Jornadas[id],ROW()-5),_Cortes!$B:$B,LOOKUP($N$4,_Barberos!$B:$B,_Barberos!$A:$A)))</f>
        <v/>
      </c>
      <c r="O536" s="20" t="str" cm="1">
        <f t="array" ref="O536">IF(ISERROR(INDEX(Jornadas[id],ROW()-5)),"",INT(SUMIFS(Cortes[importe],Cortes[id_jornada],INDEX(Jornadas[id],ROW()-5),Cortes[id_barbero],LOOKUP($N$4,Barberos[nombre],Barberos[id]))*(INDEX(Jornadas[comision_barberos],1)/100)))</f>
        <v/>
      </c>
      <c r="P536" s="20" t="str" cm="1">
        <f t="array" ref="P536">IF(ISERROR(INDEX(Jornadas[id],ROW()-5)),"",SUMIFS(Cortes[propina],Cortes[id_jornada],INDEX(Jornadas[id],ROW()-5),Cortes[id_barbero],LOOKUP($N$4,Barberos[nombre],Barberos[id])))</f>
        <v/>
      </c>
      <c r="Q536" s="20" t="str" cm="1">
        <f t="array" ref="Q536">IF(ISERROR(INDEX(Jornadas[id],ROW()-5)),"",SUMIFS(Adelantos[importe],Adelantos[id_jornada],INDEX(Jornadas[id],ROW()-5),Adelantos[id_barbero],LOOKUP($N$4,Barberos[nombre],Barberos[id])))</f>
        <v/>
      </c>
      <c r="R536" s="20" t="str" cm="1">
        <f t="array" ref="R536">IF(ISERROR(INDEX(Jornadas[id],ROW()-5)),"",O536+P536-Q536)</f>
        <v/>
      </c>
      <c r="S536" s="1" t="str" cm="1">
        <f t="array" ref="S536">IF(ISERROR(INDEX(Jornadas[id],ROW()-5)),"",COUNTIFS(_Cortes!$C:$C,INDEX(Jornadas[id],ROW()-5),_Cortes!$B:$B,LOOKUP($S$4,_Barberos!$B:$B,_Barberos!$A:$A)))</f>
        <v/>
      </c>
      <c r="T536" s="20" t="str" cm="1">
        <f t="array" ref="T536">IF(ISERROR(INDEX(Jornadas[id],ROW()-5)),"",INT(SUMIFS(Cortes[importe],Cortes[id_jornada],INDEX(Jornadas[id],ROW()-5),Cortes[id_barbero],LOOKUP($S$4,Barberos[nombre],Barberos[id]))*(INDEX(Jornadas[comision_barberos],1)/100)))</f>
        <v/>
      </c>
      <c r="U536" s="20" t="str" cm="1">
        <f t="array" ref="U536">IF(ISERROR(INDEX(Jornadas[id],ROW()-5)),"",SUMIFS(Cortes[propina],Cortes[id_jornada],INDEX(Jornadas[id],ROW()-5),Cortes[id_barbero],LOOKUP($S$4,Barberos[nombre],Barberos[id])))</f>
        <v/>
      </c>
      <c r="V536" s="20" t="str" cm="1">
        <f t="array" ref="V536">IF(ISERROR(INDEX(Jornadas[id],ROW()-5)),"",SUMIFS(Adelantos[importe],Adelantos[id_jornada],INDEX(Jornadas[id],ROW()-5),Adelantos[id_barbero],LOOKUP($S$4,Barberos[nombre],Barberos[id])))</f>
        <v/>
      </c>
      <c r="W536" s="20" t="str" cm="1">
        <f t="array" ref="W536">IF(ISERROR(INDEX(Jornadas[id],ROW()-5)),"",T536+U536-V536)</f>
        <v/>
      </c>
      <c r="X536" s="1" t="str" cm="1">
        <f t="array" ref="X536">IF(ISERROR(INDEX(Jornadas[id],ROW()-5)),"",COUNTIFS(_Cortes!$C:$C,INDEX(Jornadas[id],ROW()-5),_Cortes!$B:$B,LOOKUP($X$4,_Barberos!$B:$B,_Barberos!$A:$A)))</f>
        <v/>
      </c>
      <c r="Y536" s="20" t="str" cm="1">
        <f t="array" ref="Y536">IF(ISERROR(INDEX(Jornadas[id],ROW()-5)),"",INT(SUMIFS(Cortes[importe],Cortes[id_jornada],INDEX(Jornadas[id],ROW()-5),Cortes[id_barbero],LOOKUP($X$4,Barberos[nombre],Barberos[id]))*(INDEX(Jornadas[comision_barberos],1)/100)))</f>
        <v/>
      </c>
      <c r="Z536" s="20" t="str" cm="1">
        <f t="array" ref="Z536">IF(ISERROR(INDEX(Jornadas[id],ROW()-5)),"",SUMIFS(Cortes[propina],Cortes[id_jornada],INDEX(Jornadas[id],ROW()-5),Cortes[id_barbero],LOOKUP($X$4,Barberos[nombre],Barberos[id])))</f>
        <v/>
      </c>
      <c r="AA536" s="20" t="str" cm="1">
        <f t="array" ref="AA536">IF(ISERROR(INDEX(Jornadas[id],ROW()-5)),"",SUMIFS(Adelantos[importe],Adelantos[id_jornada],INDEX(Jornadas[id],ROW()-5),Adelantos[id_barbero],LOOKUP($X$4,Barberos[nombre],Barberos[id])))</f>
        <v/>
      </c>
      <c r="AB536" s="20" t="str" cm="1">
        <f t="array" ref="AB536">IF(ISERROR(INDEX(Jornadas[id],ROW()-5)),"",Y536+Z536-AA536)</f>
        <v/>
      </c>
      <c r="AC536" s="1" t="str" cm="1">
        <f t="array" ref="AC536">IF(ISERROR(INDEX(Jornadas[id],ROW()-5)),"",COUNTIFS(_Cortes!$C:$C,INDEX(Jornadas[id],ROW()-5),_Cortes!$B:$B,LOOKUP($AC$4,_Barberos!$B:$B,_Barberos!$A:$A)))</f>
        <v/>
      </c>
      <c r="AD536" s="20" t="str" cm="1">
        <f t="array" ref="AD536">IF(ISERROR(INDEX(Jornadas[id],ROW()-5)),"",INT(SUMIFS(Cortes[importe],Cortes[id_jornada],INDEX(Jornadas[id],ROW()-5),Cortes[id_barbero],LOOKUP($AC$4,Barberos[nombre],Barberos[id]))*(INDEX(Jornadas[comision_barberos],1)/100)))</f>
        <v/>
      </c>
      <c r="AE536" s="20" t="str" cm="1">
        <f t="array" ref="AE536">IF(ISERROR(INDEX(Jornadas[id],ROW()-5)),"",SUMIFS(Cortes[propina],Cortes[id_jornada],INDEX(Jornadas[id],ROW()-5),Cortes[id_barbero],LOOKUP($AC$4,Barberos[nombre],Barberos[id])))</f>
        <v/>
      </c>
      <c r="AF536" s="20" t="str" cm="1">
        <f t="array" ref="AF536">IF(ISERROR(INDEX(Jornadas[id],ROW()-5)),"",SUMIFS(Adelantos[importe],Adelantos[id_jornada],INDEX(Jornadas[id],ROW()-5),Adelantos[id_barbero],LOOKUP($AC$4,Barberos[nombre],Barberos[id])))</f>
        <v/>
      </c>
      <c r="AG536" s="20" t="str" cm="1">
        <f t="array" ref="AG536">IF(ISERROR(INDEX(Jornadas[id],ROW()-5)),"",AD536+AE536-AF536)</f>
        <v/>
      </c>
      <c r="AH536" s="1" t="str" cm="1">
        <f t="array" ref="AH536">IF(ISERROR(INDEX(Jornadas[id],ROW()-5)),"",COUNTIFS(_Cortes!$C:$C,INDEX(Jornadas[id],ROW()-5),_Cortes!$B:$B,LOOKUP($AH$4,_Barberos!$B:$B,_Barberos!$A:$A)))</f>
        <v/>
      </c>
      <c r="AI536" s="20" t="str" cm="1">
        <f t="array" ref="AI536">IF(ISERROR(INDEX(Jornadas[id],ROW()-5)),"",INT(SUMIFS(Cortes[importe],Cortes[id_jornada],INDEX(Jornadas[id],ROW()-5),Cortes[id_barbero],LOOKUP($AH$4,Barberos[nombre],Barberos[id]))*(INDEX(Jornadas[comision_barberos],1)/100)))</f>
        <v/>
      </c>
      <c r="AJ536" s="20" t="str" cm="1">
        <f t="array" ref="AJ536">IF(ISERROR(INDEX(Jornadas[id],ROW()-5)),"",SUMIFS(Cortes[propina],Cortes[id_jornada],INDEX(Jornadas[id],ROW()-5),Cortes[id_barbero],LOOKUP($AH$4,Barberos[nombre],Barberos[id])))</f>
        <v/>
      </c>
      <c r="AK536" s="20" t="str" cm="1">
        <f t="array" ref="AK536">IF(ISERROR(INDEX(Jornadas[id],ROW()-5)),"",SUMIFS(Adelantos[importe],Adelantos[id_jornada],INDEX(Jornadas[id],ROW()-5),Adelantos[id_barbero],LOOKUP($AH$4,Barberos[nombre],Barberos[id])))</f>
        <v/>
      </c>
      <c r="AL536" s="20" t="str" cm="1">
        <f t="array" ref="AL536">IF(ISERROR(INDEX(Jornadas[id],ROW()-5)),"",AI536+AJ536-AK536)</f>
        <v/>
      </c>
      <c r="AM536" s="1" t="str" cm="1">
        <f t="array" ref="AM536">IF(ISERROR(INDEX(Jornadas[id],ROW()-5)),"",COUNTIFS(_Cortes!$C:$C,INDEX(Jornadas[id],ROW()-5),_Cortes!$B:$B,LOOKUP($AM$4,_Barberos!$B:$B,_Barberos!$A:$A)))</f>
        <v/>
      </c>
      <c r="AN536" s="20" t="str" cm="1">
        <f t="array" ref="AN536">IF(ISERROR(INDEX(Jornadas[id],ROW()-5)),"",INT(SUMIFS(Cortes[importe],Cortes[id_jornada],INDEX(Jornadas[id],ROW()-5),Cortes[id_barbero],LOOKUP($AM$4,Barberos[nombre],Barberos[id]))*(INDEX(Jornadas[comision_barberos],1)/100)))</f>
        <v/>
      </c>
      <c r="AO536" s="20" t="str" cm="1">
        <f t="array" ref="AO536">IF(ISERROR(INDEX(Jornadas[id],ROW()-5)),"",SUMIFS(Cortes[propina],Cortes[id_jornada],INDEX(Jornadas[id],ROW()-5),Cortes[id_barbero],LOOKUP($AM$4,Barberos[nombre],Barberos[id])))</f>
        <v/>
      </c>
      <c r="AP536" s="20" t="str" cm="1">
        <f t="array" ref="AP536">IF(ISERROR(INDEX(Jornadas[id],ROW()-5)),"",SUMIFS(Adelantos[importe],Adelantos[id_jornada],INDEX(Jornadas[id],ROW()-5),Adelantos[id_barbero],LOOKUP($AM$4,Barberos[nombre],Barberos[id])))</f>
        <v/>
      </c>
      <c r="AQ536" s="20" t="str" cm="1">
        <f t="array" ref="AQ536">IF(ISERROR(INDEX(Jornadas[id],ROW()-5)),"",AN536+AO536-AP536)</f>
        <v/>
      </c>
      <c r="AR536" s="1" t="str" cm="1">
        <f t="array" ref="AR536">IF(ISERROR(INDEX(Jornadas[id],ROW()-5)),"",COUNTIFS(_Cortes!$C:$C,INDEX(Jornadas[id],ROW()-5),_Cortes!$B:$B,LOOKUP($AR$4,_Barberos!$B:$B,_Barberos!$A:$A)))</f>
        <v/>
      </c>
      <c r="AS536" s="20" t="str" cm="1">
        <f t="array" ref="AS536">IF(ISERROR(INDEX(Jornadas[id],ROW()-5)),"",INT(SUMIFS(Cortes[importe],Cortes[id_jornada],INDEX(Jornadas[id],ROW()-5),Cortes[id_barbero],LOOKUP($AR$4,Barberos[nombre],Barberos[id]))*(INDEX(Jornadas[comision_barberos],1)/100)))</f>
        <v/>
      </c>
      <c r="AT536" s="20" t="str" cm="1">
        <f t="array" ref="AT536">IF(ISERROR(INDEX(Jornadas[id],ROW()-5)),"",SUMIFS(Cortes[propina],Cortes[id_jornada],INDEX(Jornadas[id],ROW()-5),Cortes[id_barbero],LOOKUP($AR$4,Barberos[nombre],Barberos[id])))</f>
        <v/>
      </c>
      <c r="AU536" s="20" t="str" cm="1">
        <f t="array" ref="AU536">IF(ISERROR(INDEX(Jornadas[id],ROW()-5)),"",SUMIFS(Adelantos[importe],Adelantos[id_jornada],INDEX(Jornadas[id],ROW()-5),Adelantos[id_barbero],LOOKUP($AR$4,Barberos[nombre],Barberos[id])))</f>
        <v/>
      </c>
      <c r="AV536" s="20" t="str" cm="1">
        <f t="array" ref="AV536">IF(ISERROR(INDEX(Jornadas[id],ROW()-5)),"",AS536+AT536-AU536)</f>
        <v/>
      </c>
    </row>
    <row r="537" spans="1:48" ht="15" hidden="1" customHeight="1" x14ac:dyDescent="0.3">
      <c r="A537" s="51" t="str">
        <f t="shared" si="8"/>
        <v/>
      </c>
      <c r="B537" s="52"/>
      <c r="C537" s="36" t="str" cm="1">
        <f t="array" ref="C537">IF(ISERROR(INDEX(Jornadas[id],ROW()-5)),"",INDEX(Jornadas[fecha],ROW()-5))</f>
        <v/>
      </c>
      <c r="D537" s="2" t="str" cm="1">
        <f t="array" ref="D537">IF(ISERROR(INDEX(Jornadas[id],ROW()-5)),"",COUNTIFS(_Cortes!$C:$C,INDEX(Jornadas[id],ROW()-5),_Cortes!$B:$B,LOOKUP($D$4,_Barberos!$B:$B,_Barberos!$A:$A)))</f>
        <v/>
      </c>
      <c r="E537" s="21" t="str" cm="1">
        <f t="array" ref="E537">IF(ISERROR(INDEX(Jornadas[id],ROW()-5)),"",INT(SUMIFS(Cortes[importe],Cortes[id_jornada],INDEX(Jornadas[id],ROW()-5),Cortes[id_barbero],LOOKUP($D$4,Barberos[nombre],Barberos[id]))*(INDEX(Jornadas[comision_barberos],1)/100)))</f>
        <v/>
      </c>
      <c r="F537" s="21" t="str" cm="1">
        <f t="array" ref="F537">IF(ISERROR(INDEX(Jornadas[id],ROW()-5)),"",SUMIFS(Cortes[propina],Cortes[id_jornada],INDEX(Jornadas[id],ROW()-5),Cortes[id_barbero],LOOKUP($D$4,Barberos[nombre],Barberos[id])))</f>
        <v/>
      </c>
      <c r="G537" s="21" t="str" cm="1">
        <f t="array" ref="G537">IF(ISERROR(INDEX(Jornadas[id],ROW()-5)),"",SUMIFS(Adelantos[importe],Adelantos[id_jornada],INDEX(Jornadas[id],ROW()-5),Adelantos[id_barbero],LOOKUP($D$4,Barberos[nombre],Barberos[id])))</f>
        <v/>
      </c>
      <c r="H537" s="21" t="str" cm="1">
        <f t="array" ref="H537">IF(ISERROR(INDEX(Jornadas[id],ROW()-5)),"",E537+F537-G537)</f>
        <v/>
      </c>
      <c r="I537" s="2" t="str" cm="1">
        <f t="array" ref="I537">IF(ISERROR(INDEX(Jornadas[id],ROW()-5)),"",COUNTIFS(_Cortes!$C:$C,INDEX(Jornadas[id],ROW()-5),_Cortes!$B:$B,LOOKUP($I$4,_Barberos!$B:$B,_Barberos!$A:$A)))</f>
        <v/>
      </c>
      <c r="J537" s="21" t="str" cm="1">
        <f t="array" ref="J537">IF(ISERROR(INDEX(Jornadas[id],ROW()-5)),"",INT(SUMIFS(Cortes[importe],Cortes[id_jornada],INDEX(Jornadas[id],ROW()-5),Cortes[id_barbero],LOOKUP($I$4,Barberos[nombre],Barberos[id]))*(INDEX(Jornadas[comision_barberos],1)/100)))</f>
        <v/>
      </c>
      <c r="K537" s="21" t="str" cm="1">
        <f t="array" ref="K537">IF(ISERROR(INDEX(Jornadas[id],ROW()-5)),"",SUMIFS(Cortes[propina],Cortes[id_jornada],INDEX(Jornadas[id],ROW()-5),Cortes[id_barbero],LOOKUP($I$4,Barberos[nombre],Barberos[id])))</f>
        <v/>
      </c>
      <c r="L537" s="21" t="str" cm="1">
        <f t="array" ref="L537">IF(ISERROR(INDEX(Jornadas[id],ROW()-5)),"",SUMIFS(Adelantos[importe],Adelantos[id_jornada],INDEX(Jornadas[id],ROW()-5),Adelantos[id_barbero],LOOKUP($I$4,Barberos[nombre],Barberos[id])))</f>
        <v/>
      </c>
      <c r="M537" s="21" t="str" cm="1">
        <f t="array" ref="M537">IF(ISERROR(INDEX(Jornadas[id],ROW()-5)),"",J537+K537-L537)</f>
        <v/>
      </c>
      <c r="N537" s="2" t="str" cm="1">
        <f t="array" ref="N537">IF(ISERROR(INDEX(Jornadas[id],ROW()-5)),"",COUNTIFS(_Cortes!$C:$C,INDEX(Jornadas[id],ROW()-5),_Cortes!$B:$B,LOOKUP($N$4,_Barberos!$B:$B,_Barberos!$A:$A)))</f>
        <v/>
      </c>
      <c r="O537" s="21" t="str" cm="1">
        <f t="array" ref="O537">IF(ISERROR(INDEX(Jornadas[id],ROW()-5)),"",INT(SUMIFS(Cortes[importe],Cortes[id_jornada],INDEX(Jornadas[id],ROW()-5),Cortes[id_barbero],LOOKUP($N$4,Barberos[nombre],Barberos[id]))*(INDEX(Jornadas[comision_barberos],1)/100)))</f>
        <v/>
      </c>
      <c r="P537" s="21" t="str" cm="1">
        <f t="array" ref="P537">IF(ISERROR(INDEX(Jornadas[id],ROW()-5)),"",SUMIFS(Cortes[propina],Cortes[id_jornada],INDEX(Jornadas[id],ROW()-5),Cortes[id_barbero],LOOKUP($N$4,Barberos[nombre],Barberos[id])))</f>
        <v/>
      </c>
      <c r="Q537" s="21" t="str" cm="1">
        <f t="array" ref="Q537">IF(ISERROR(INDEX(Jornadas[id],ROW()-5)),"",SUMIFS(Adelantos[importe],Adelantos[id_jornada],INDEX(Jornadas[id],ROW()-5),Adelantos[id_barbero],LOOKUP($N$4,Barberos[nombre],Barberos[id])))</f>
        <v/>
      </c>
      <c r="R537" s="21" t="str" cm="1">
        <f t="array" ref="R537">IF(ISERROR(INDEX(Jornadas[id],ROW()-5)),"",O537+P537-Q537)</f>
        <v/>
      </c>
      <c r="S537" s="2" t="str" cm="1">
        <f t="array" ref="S537">IF(ISERROR(INDEX(Jornadas[id],ROW()-5)),"",COUNTIFS(_Cortes!$C:$C,INDEX(Jornadas[id],ROW()-5),_Cortes!$B:$B,LOOKUP($S$4,_Barberos!$B:$B,_Barberos!$A:$A)))</f>
        <v/>
      </c>
      <c r="T537" s="21" t="str" cm="1">
        <f t="array" ref="T537">IF(ISERROR(INDEX(Jornadas[id],ROW()-5)),"",INT(SUMIFS(Cortes[importe],Cortes[id_jornada],INDEX(Jornadas[id],ROW()-5),Cortes[id_barbero],LOOKUP($S$4,Barberos[nombre],Barberos[id]))*(INDEX(Jornadas[comision_barberos],1)/100)))</f>
        <v/>
      </c>
      <c r="U537" s="21" t="str" cm="1">
        <f t="array" ref="U537">IF(ISERROR(INDEX(Jornadas[id],ROW()-5)),"",SUMIFS(Cortes[propina],Cortes[id_jornada],INDEX(Jornadas[id],ROW()-5),Cortes[id_barbero],LOOKUP($S$4,Barberos[nombre],Barberos[id])))</f>
        <v/>
      </c>
      <c r="V537" s="21" t="str" cm="1">
        <f t="array" ref="V537">IF(ISERROR(INDEX(Jornadas[id],ROW()-5)),"",SUMIFS(Adelantos[importe],Adelantos[id_jornada],INDEX(Jornadas[id],ROW()-5),Adelantos[id_barbero],LOOKUP($S$4,Barberos[nombre],Barberos[id])))</f>
        <v/>
      </c>
      <c r="W537" s="21" t="str" cm="1">
        <f t="array" ref="W537">IF(ISERROR(INDEX(Jornadas[id],ROW()-5)),"",T537+U537-V537)</f>
        <v/>
      </c>
      <c r="X537" s="2" t="str" cm="1">
        <f t="array" ref="X537">IF(ISERROR(INDEX(Jornadas[id],ROW()-5)),"",COUNTIFS(_Cortes!$C:$C,INDEX(Jornadas[id],ROW()-5),_Cortes!$B:$B,LOOKUP($X$4,_Barberos!$B:$B,_Barberos!$A:$A)))</f>
        <v/>
      </c>
      <c r="Y537" s="21" t="str" cm="1">
        <f t="array" ref="Y537">IF(ISERROR(INDEX(Jornadas[id],ROW()-5)),"",INT(SUMIFS(Cortes[importe],Cortes[id_jornada],INDEX(Jornadas[id],ROW()-5),Cortes[id_barbero],LOOKUP($X$4,Barberos[nombre],Barberos[id]))*(INDEX(Jornadas[comision_barberos],1)/100)))</f>
        <v/>
      </c>
      <c r="Z537" s="21" t="str" cm="1">
        <f t="array" ref="Z537">IF(ISERROR(INDEX(Jornadas[id],ROW()-5)),"",SUMIFS(Cortes[propina],Cortes[id_jornada],INDEX(Jornadas[id],ROW()-5),Cortes[id_barbero],LOOKUP($X$4,Barberos[nombre],Barberos[id])))</f>
        <v/>
      </c>
      <c r="AA537" s="21" t="str" cm="1">
        <f t="array" ref="AA537">IF(ISERROR(INDEX(Jornadas[id],ROW()-5)),"",SUMIFS(Adelantos[importe],Adelantos[id_jornada],INDEX(Jornadas[id],ROW()-5),Adelantos[id_barbero],LOOKUP($X$4,Barberos[nombre],Barberos[id])))</f>
        <v/>
      </c>
      <c r="AB537" s="21" t="str" cm="1">
        <f t="array" ref="AB537">IF(ISERROR(INDEX(Jornadas[id],ROW()-5)),"",Y537+Z537-AA537)</f>
        <v/>
      </c>
      <c r="AC537" s="2" t="str" cm="1">
        <f t="array" ref="AC537">IF(ISERROR(INDEX(Jornadas[id],ROW()-5)),"",COUNTIFS(_Cortes!$C:$C,INDEX(Jornadas[id],ROW()-5),_Cortes!$B:$B,LOOKUP($AC$4,_Barberos!$B:$B,_Barberos!$A:$A)))</f>
        <v/>
      </c>
      <c r="AD537" s="21" t="str" cm="1">
        <f t="array" ref="AD537">IF(ISERROR(INDEX(Jornadas[id],ROW()-5)),"",INT(SUMIFS(Cortes[importe],Cortes[id_jornada],INDEX(Jornadas[id],ROW()-5),Cortes[id_barbero],LOOKUP($AC$4,Barberos[nombre],Barberos[id]))*(INDEX(Jornadas[comision_barberos],1)/100)))</f>
        <v/>
      </c>
      <c r="AE537" s="21" t="str" cm="1">
        <f t="array" ref="AE537">IF(ISERROR(INDEX(Jornadas[id],ROW()-5)),"",SUMIFS(Cortes[propina],Cortes[id_jornada],INDEX(Jornadas[id],ROW()-5),Cortes[id_barbero],LOOKUP($AC$4,Barberos[nombre],Barberos[id])))</f>
        <v/>
      </c>
      <c r="AF537" s="21" t="str" cm="1">
        <f t="array" ref="AF537">IF(ISERROR(INDEX(Jornadas[id],ROW()-5)),"",SUMIFS(Adelantos[importe],Adelantos[id_jornada],INDEX(Jornadas[id],ROW()-5),Adelantos[id_barbero],LOOKUP($AC$4,Barberos[nombre],Barberos[id])))</f>
        <v/>
      </c>
      <c r="AG537" s="21" t="str" cm="1">
        <f t="array" ref="AG537">IF(ISERROR(INDEX(Jornadas[id],ROW()-5)),"",AD537+AE537-AF537)</f>
        <v/>
      </c>
      <c r="AH537" s="2" t="str" cm="1">
        <f t="array" ref="AH537">IF(ISERROR(INDEX(Jornadas[id],ROW()-5)),"",COUNTIFS(_Cortes!$C:$C,INDEX(Jornadas[id],ROW()-5),_Cortes!$B:$B,LOOKUP($AH$4,_Barberos!$B:$B,_Barberos!$A:$A)))</f>
        <v/>
      </c>
      <c r="AI537" s="21" t="str" cm="1">
        <f t="array" ref="AI537">IF(ISERROR(INDEX(Jornadas[id],ROW()-5)),"",INT(SUMIFS(Cortes[importe],Cortes[id_jornada],INDEX(Jornadas[id],ROW()-5),Cortes[id_barbero],LOOKUP($AH$4,Barberos[nombre],Barberos[id]))*(INDEX(Jornadas[comision_barberos],1)/100)))</f>
        <v/>
      </c>
      <c r="AJ537" s="21" t="str" cm="1">
        <f t="array" ref="AJ537">IF(ISERROR(INDEX(Jornadas[id],ROW()-5)),"",SUMIFS(Cortes[propina],Cortes[id_jornada],INDEX(Jornadas[id],ROW()-5),Cortes[id_barbero],LOOKUP($AH$4,Barberos[nombre],Barberos[id])))</f>
        <v/>
      </c>
      <c r="AK537" s="21" t="str" cm="1">
        <f t="array" ref="AK537">IF(ISERROR(INDEX(Jornadas[id],ROW()-5)),"",SUMIFS(Adelantos[importe],Adelantos[id_jornada],INDEX(Jornadas[id],ROW()-5),Adelantos[id_barbero],LOOKUP($AH$4,Barberos[nombre],Barberos[id])))</f>
        <v/>
      </c>
      <c r="AL537" s="21" t="str" cm="1">
        <f t="array" ref="AL537">IF(ISERROR(INDEX(Jornadas[id],ROW()-5)),"",AI537+AJ537-AK537)</f>
        <v/>
      </c>
      <c r="AM537" s="2" t="str" cm="1">
        <f t="array" ref="AM537">IF(ISERROR(INDEX(Jornadas[id],ROW()-5)),"",COUNTIFS(_Cortes!$C:$C,INDEX(Jornadas[id],ROW()-5),_Cortes!$B:$B,LOOKUP($AM$4,_Barberos!$B:$B,_Barberos!$A:$A)))</f>
        <v/>
      </c>
      <c r="AN537" s="21" t="str" cm="1">
        <f t="array" ref="AN537">IF(ISERROR(INDEX(Jornadas[id],ROW()-5)),"",INT(SUMIFS(Cortes[importe],Cortes[id_jornada],INDEX(Jornadas[id],ROW()-5),Cortes[id_barbero],LOOKUP($AM$4,Barberos[nombre],Barberos[id]))*(INDEX(Jornadas[comision_barberos],1)/100)))</f>
        <v/>
      </c>
      <c r="AO537" s="21" t="str" cm="1">
        <f t="array" ref="AO537">IF(ISERROR(INDEX(Jornadas[id],ROW()-5)),"",SUMIFS(Cortes[propina],Cortes[id_jornada],INDEX(Jornadas[id],ROW()-5),Cortes[id_barbero],LOOKUP($AM$4,Barberos[nombre],Barberos[id])))</f>
        <v/>
      </c>
      <c r="AP537" s="21" t="str" cm="1">
        <f t="array" ref="AP537">IF(ISERROR(INDEX(Jornadas[id],ROW()-5)),"",SUMIFS(Adelantos[importe],Adelantos[id_jornada],INDEX(Jornadas[id],ROW()-5),Adelantos[id_barbero],LOOKUP($AM$4,Barberos[nombre],Barberos[id])))</f>
        <v/>
      </c>
      <c r="AQ537" s="21" t="str" cm="1">
        <f t="array" ref="AQ537">IF(ISERROR(INDEX(Jornadas[id],ROW()-5)),"",AN537+AO537-AP537)</f>
        <v/>
      </c>
      <c r="AR537" s="2" t="str" cm="1">
        <f t="array" ref="AR537">IF(ISERROR(INDEX(Jornadas[id],ROW()-5)),"",COUNTIFS(_Cortes!$C:$C,INDEX(Jornadas[id],ROW()-5),_Cortes!$B:$B,LOOKUP($AR$4,_Barberos!$B:$B,_Barberos!$A:$A)))</f>
        <v/>
      </c>
      <c r="AS537" s="21" t="str" cm="1">
        <f t="array" ref="AS537">IF(ISERROR(INDEX(Jornadas[id],ROW()-5)),"",INT(SUMIFS(Cortes[importe],Cortes[id_jornada],INDEX(Jornadas[id],ROW()-5),Cortes[id_barbero],LOOKUP($AR$4,Barberos[nombre],Barberos[id]))*(INDEX(Jornadas[comision_barberos],1)/100)))</f>
        <v/>
      </c>
      <c r="AT537" s="21" t="str" cm="1">
        <f t="array" ref="AT537">IF(ISERROR(INDEX(Jornadas[id],ROW()-5)),"",SUMIFS(Cortes[propina],Cortes[id_jornada],INDEX(Jornadas[id],ROW()-5),Cortes[id_barbero],LOOKUP($AR$4,Barberos[nombre],Barberos[id])))</f>
        <v/>
      </c>
      <c r="AU537" s="21" t="str" cm="1">
        <f t="array" ref="AU537">IF(ISERROR(INDEX(Jornadas[id],ROW()-5)),"",SUMIFS(Adelantos[importe],Adelantos[id_jornada],INDEX(Jornadas[id],ROW()-5),Adelantos[id_barbero],LOOKUP($AR$4,Barberos[nombre],Barberos[id])))</f>
        <v/>
      </c>
      <c r="AV537" s="21" t="str" cm="1">
        <f t="array" ref="AV537">IF(ISERROR(INDEX(Jornadas[id],ROW()-5)),"",AS537+AT537-AU537)</f>
        <v/>
      </c>
    </row>
    <row r="538" spans="1:48" ht="15" hidden="1" customHeight="1" x14ac:dyDescent="0.3">
      <c r="A538" s="53" t="str">
        <f t="shared" si="8"/>
        <v/>
      </c>
      <c r="B538" s="54"/>
      <c r="C538" s="38" t="str" cm="1">
        <f t="array" ref="C538">IF(ISERROR(INDEX(Jornadas[id],ROW()-5)),"",INDEX(Jornadas[fecha],ROW()-5))</f>
        <v/>
      </c>
      <c r="D538" s="1" t="str" cm="1">
        <f t="array" ref="D538">IF(ISERROR(INDEX(Jornadas[id],ROW()-5)),"",COUNTIFS(_Cortes!$C:$C,INDEX(Jornadas[id],ROW()-5),_Cortes!$B:$B,LOOKUP($D$4,_Barberos!$B:$B,_Barberos!$A:$A)))</f>
        <v/>
      </c>
      <c r="E538" s="20" t="str" cm="1">
        <f t="array" ref="E538">IF(ISERROR(INDEX(Jornadas[id],ROW()-5)),"",INT(SUMIFS(Cortes[importe],Cortes[id_jornada],INDEX(Jornadas[id],ROW()-5),Cortes[id_barbero],LOOKUP($D$4,Barberos[nombre],Barberos[id]))*(INDEX(Jornadas[comision_barberos],1)/100)))</f>
        <v/>
      </c>
      <c r="F538" s="20" t="str" cm="1">
        <f t="array" ref="F538">IF(ISERROR(INDEX(Jornadas[id],ROW()-5)),"",SUMIFS(Cortes[propina],Cortes[id_jornada],INDEX(Jornadas[id],ROW()-5),Cortes[id_barbero],LOOKUP($D$4,Barberos[nombre],Barberos[id])))</f>
        <v/>
      </c>
      <c r="G538" s="20" t="str" cm="1">
        <f t="array" ref="G538">IF(ISERROR(INDEX(Jornadas[id],ROW()-5)),"",SUMIFS(Adelantos[importe],Adelantos[id_jornada],INDEX(Jornadas[id],ROW()-5),Adelantos[id_barbero],LOOKUP($D$4,Barberos[nombre],Barberos[id])))</f>
        <v/>
      </c>
      <c r="H538" s="20" t="str" cm="1">
        <f t="array" ref="H538">IF(ISERROR(INDEX(Jornadas[id],ROW()-5)),"",E538+F538-G538)</f>
        <v/>
      </c>
      <c r="I538" s="1" t="str" cm="1">
        <f t="array" ref="I538">IF(ISERROR(INDEX(Jornadas[id],ROW()-5)),"",COUNTIFS(_Cortes!$C:$C,INDEX(Jornadas[id],ROW()-5),_Cortes!$B:$B,LOOKUP($I$4,_Barberos!$B:$B,_Barberos!$A:$A)))</f>
        <v/>
      </c>
      <c r="J538" s="20" t="str" cm="1">
        <f t="array" ref="J538">IF(ISERROR(INDEX(Jornadas[id],ROW()-5)),"",INT(SUMIFS(Cortes[importe],Cortes[id_jornada],INDEX(Jornadas[id],ROW()-5),Cortes[id_barbero],LOOKUP($I$4,Barberos[nombre],Barberos[id]))*(INDEX(Jornadas[comision_barberos],1)/100)))</f>
        <v/>
      </c>
      <c r="K538" s="20" t="str" cm="1">
        <f t="array" ref="K538">IF(ISERROR(INDEX(Jornadas[id],ROW()-5)),"",SUMIFS(Cortes[propina],Cortes[id_jornada],INDEX(Jornadas[id],ROW()-5),Cortes[id_barbero],LOOKUP($I$4,Barberos[nombre],Barberos[id])))</f>
        <v/>
      </c>
      <c r="L538" s="20" t="str" cm="1">
        <f t="array" ref="L538">IF(ISERROR(INDEX(Jornadas[id],ROW()-5)),"",SUMIFS(Adelantos[importe],Adelantos[id_jornada],INDEX(Jornadas[id],ROW()-5),Adelantos[id_barbero],LOOKUP($I$4,Barberos[nombre],Barberos[id])))</f>
        <v/>
      </c>
      <c r="M538" s="20" t="str" cm="1">
        <f t="array" ref="M538">IF(ISERROR(INDEX(Jornadas[id],ROW()-5)),"",J538+K538-L538)</f>
        <v/>
      </c>
      <c r="N538" s="1" t="str" cm="1">
        <f t="array" ref="N538">IF(ISERROR(INDEX(Jornadas[id],ROW()-5)),"",COUNTIFS(_Cortes!$C:$C,INDEX(Jornadas[id],ROW()-5),_Cortes!$B:$B,LOOKUP($N$4,_Barberos!$B:$B,_Barberos!$A:$A)))</f>
        <v/>
      </c>
      <c r="O538" s="20" t="str" cm="1">
        <f t="array" ref="O538">IF(ISERROR(INDEX(Jornadas[id],ROW()-5)),"",INT(SUMIFS(Cortes[importe],Cortes[id_jornada],INDEX(Jornadas[id],ROW()-5),Cortes[id_barbero],LOOKUP($N$4,Barberos[nombre],Barberos[id]))*(INDEX(Jornadas[comision_barberos],1)/100)))</f>
        <v/>
      </c>
      <c r="P538" s="20" t="str" cm="1">
        <f t="array" ref="P538">IF(ISERROR(INDEX(Jornadas[id],ROW()-5)),"",SUMIFS(Cortes[propina],Cortes[id_jornada],INDEX(Jornadas[id],ROW()-5),Cortes[id_barbero],LOOKUP($N$4,Barberos[nombre],Barberos[id])))</f>
        <v/>
      </c>
      <c r="Q538" s="20" t="str" cm="1">
        <f t="array" ref="Q538">IF(ISERROR(INDEX(Jornadas[id],ROW()-5)),"",SUMIFS(Adelantos[importe],Adelantos[id_jornada],INDEX(Jornadas[id],ROW()-5),Adelantos[id_barbero],LOOKUP($N$4,Barberos[nombre],Barberos[id])))</f>
        <v/>
      </c>
      <c r="R538" s="20" t="str" cm="1">
        <f t="array" ref="R538">IF(ISERROR(INDEX(Jornadas[id],ROW()-5)),"",O538+P538-Q538)</f>
        <v/>
      </c>
      <c r="S538" s="1" t="str" cm="1">
        <f t="array" ref="S538">IF(ISERROR(INDEX(Jornadas[id],ROW()-5)),"",COUNTIFS(_Cortes!$C:$C,INDEX(Jornadas[id],ROW()-5),_Cortes!$B:$B,LOOKUP($S$4,_Barberos!$B:$B,_Barberos!$A:$A)))</f>
        <v/>
      </c>
      <c r="T538" s="20" t="str" cm="1">
        <f t="array" ref="T538">IF(ISERROR(INDEX(Jornadas[id],ROW()-5)),"",INT(SUMIFS(Cortes[importe],Cortes[id_jornada],INDEX(Jornadas[id],ROW()-5),Cortes[id_barbero],LOOKUP($S$4,Barberos[nombre],Barberos[id]))*(INDEX(Jornadas[comision_barberos],1)/100)))</f>
        <v/>
      </c>
      <c r="U538" s="20" t="str" cm="1">
        <f t="array" ref="U538">IF(ISERROR(INDEX(Jornadas[id],ROW()-5)),"",SUMIFS(Cortes[propina],Cortes[id_jornada],INDEX(Jornadas[id],ROW()-5),Cortes[id_barbero],LOOKUP($S$4,Barberos[nombre],Barberos[id])))</f>
        <v/>
      </c>
      <c r="V538" s="20" t="str" cm="1">
        <f t="array" ref="V538">IF(ISERROR(INDEX(Jornadas[id],ROW()-5)),"",SUMIFS(Adelantos[importe],Adelantos[id_jornada],INDEX(Jornadas[id],ROW()-5),Adelantos[id_barbero],LOOKUP($S$4,Barberos[nombre],Barberos[id])))</f>
        <v/>
      </c>
      <c r="W538" s="20" t="str" cm="1">
        <f t="array" ref="W538">IF(ISERROR(INDEX(Jornadas[id],ROW()-5)),"",T538+U538-V538)</f>
        <v/>
      </c>
      <c r="X538" s="1" t="str" cm="1">
        <f t="array" ref="X538">IF(ISERROR(INDEX(Jornadas[id],ROW()-5)),"",COUNTIFS(_Cortes!$C:$C,INDEX(Jornadas[id],ROW()-5),_Cortes!$B:$B,LOOKUP($X$4,_Barberos!$B:$B,_Barberos!$A:$A)))</f>
        <v/>
      </c>
      <c r="Y538" s="20" t="str" cm="1">
        <f t="array" ref="Y538">IF(ISERROR(INDEX(Jornadas[id],ROW()-5)),"",INT(SUMIFS(Cortes[importe],Cortes[id_jornada],INDEX(Jornadas[id],ROW()-5),Cortes[id_barbero],LOOKUP($X$4,Barberos[nombre],Barberos[id]))*(INDEX(Jornadas[comision_barberos],1)/100)))</f>
        <v/>
      </c>
      <c r="Z538" s="20" t="str" cm="1">
        <f t="array" ref="Z538">IF(ISERROR(INDEX(Jornadas[id],ROW()-5)),"",SUMIFS(Cortes[propina],Cortes[id_jornada],INDEX(Jornadas[id],ROW()-5),Cortes[id_barbero],LOOKUP($X$4,Barberos[nombre],Barberos[id])))</f>
        <v/>
      </c>
      <c r="AA538" s="20" t="str" cm="1">
        <f t="array" ref="AA538">IF(ISERROR(INDEX(Jornadas[id],ROW()-5)),"",SUMIFS(Adelantos[importe],Adelantos[id_jornada],INDEX(Jornadas[id],ROW()-5),Adelantos[id_barbero],LOOKUP($X$4,Barberos[nombre],Barberos[id])))</f>
        <v/>
      </c>
      <c r="AB538" s="20" t="str" cm="1">
        <f t="array" ref="AB538">IF(ISERROR(INDEX(Jornadas[id],ROW()-5)),"",Y538+Z538-AA538)</f>
        <v/>
      </c>
      <c r="AC538" s="1" t="str" cm="1">
        <f t="array" ref="AC538">IF(ISERROR(INDEX(Jornadas[id],ROW()-5)),"",COUNTIFS(_Cortes!$C:$C,INDEX(Jornadas[id],ROW()-5),_Cortes!$B:$B,LOOKUP($AC$4,_Barberos!$B:$B,_Barberos!$A:$A)))</f>
        <v/>
      </c>
      <c r="AD538" s="20" t="str" cm="1">
        <f t="array" ref="AD538">IF(ISERROR(INDEX(Jornadas[id],ROW()-5)),"",INT(SUMIFS(Cortes[importe],Cortes[id_jornada],INDEX(Jornadas[id],ROW()-5),Cortes[id_barbero],LOOKUP($AC$4,Barberos[nombre],Barberos[id]))*(INDEX(Jornadas[comision_barberos],1)/100)))</f>
        <v/>
      </c>
      <c r="AE538" s="20" t="str" cm="1">
        <f t="array" ref="AE538">IF(ISERROR(INDEX(Jornadas[id],ROW()-5)),"",SUMIFS(Cortes[propina],Cortes[id_jornada],INDEX(Jornadas[id],ROW()-5),Cortes[id_barbero],LOOKUP($AC$4,Barberos[nombre],Barberos[id])))</f>
        <v/>
      </c>
      <c r="AF538" s="20" t="str" cm="1">
        <f t="array" ref="AF538">IF(ISERROR(INDEX(Jornadas[id],ROW()-5)),"",SUMIFS(Adelantos[importe],Adelantos[id_jornada],INDEX(Jornadas[id],ROW()-5),Adelantos[id_barbero],LOOKUP($AC$4,Barberos[nombre],Barberos[id])))</f>
        <v/>
      </c>
      <c r="AG538" s="20" t="str" cm="1">
        <f t="array" ref="AG538">IF(ISERROR(INDEX(Jornadas[id],ROW()-5)),"",AD538+AE538-AF538)</f>
        <v/>
      </c>
      <c r="AH538" s="1" t="str" cm="1">
        <f t="array" ref="AH538">IF(ISERROR(INDEX(Jornadas[id],ROW()-5)),"",COUNTIFS(_Cortes!$C:$C,INDEX(Jornadas[id],ROW()-5),_Cortes!$B:$B,LOOKUP($AH$4,_Barberos!$B:$B,_Barberos!$A:$A)))</f>
        <v/>
      </c>
      <c r="AI538" s="20" t="str" cm="1">
        <f t="array" ref="AI538">IF(ISERROR(INDEX(Jornadas[id],ROW()-5)),"",INT(SUMIFS(Cortes[importe],Cortes[id_jornada],INDEX(Jornadas[id],ROW()-5),Cortes[id_barbero],LOOKUP($AH$4,Barberos[nombre],Barberos[id]))*(INDEX(Jornadas[comision_barberos],1)/100)))</f>
        <v/>
      </c>
      <c r="AJ538" s="20" t="str" cm="1">
        <f t="array" ref="AJ538">IF(ISERROR(INDEX(Jornadas[id],ROW()-5)),"",SUMIFS(Cortes[propina],Cortes[id_jornada],INDEX(Jornadas[id],ROW()-5),Cortes[id_barbero],LOOKUP($AH$4,Barberos[nombre],Barberos[id])))</f>
        <v/>
      </c>
      <c r="AK538" s="20" t="str" cm="1">
        <f t="array" ref="AK538">IF(ISERROR(INDEX(Jornadas[id],ROW()-5)),"",SUMIFS(Adelantos[importe],Adelantos[id_jornada],INDEX(Jornadas[id],ROW()-5),Adelantos[id_barbero],LOOKUP($AH$4,Barberos[nombre],Barberos[id])))</f>
        <v/>
      </c>
      <c r="AL538" s="20" t="str" cm="1">
        <f t="array" ref="AL538">IF(ISERROR(INDEX(Jornadas[id],ROW()-5)),"",AI538+AJ538-AK538)</f>
        <v/>
      </c>
      <c r="AM538" s="1" t="str" cm="1">
        <f t="array" ref="AM538">IF(ISERROR(INDEX(Jornadas[id],ROW()-5)),"",COUNTIFS(_Cortes!$C:$C,INDEX(Jornadas[id],ROW()-5),_Cortes!$B:$B,LOOKUP($AM$4,_Barberos!$B:$B,_Barberos!$A:$A)))</f>
        <v/>
      </c>
      <c r="AN538" s="20" t="str" cm="1">
        <f t="array" ref="AN538">IF(ISERROR(INDEX(Jornadas[id],ROW()-5)),"",INT(SUMIFS(Cortes[importe],Cortes[id_jornada],INDEX(Jornadas[id],ROW()-5),Cortes[id_barbero],LOOKUP($AM$4,Barberos[nombre],Barberos[id]))*(INDEX(Jornadas[comision_barberos],1)/100)))</f>
        <v/>
      </c>
      <c r="AO538" s="20" t="str" cm="1">
        <f t="array" ref="AO538">IF(ISERROR(INDEX(Jornadas[id],ROW()-5)),"",SUMIFS(Cortes[propina],Cortes[id_jornada],INDEX(Jornadas[id],ROW()-5),Cortes[id_barbero],LOOKUP($AM$4,Barberos[nombre],Barberos[id])))</f>
        <v/>
      </c>
      <c r="AP538" s="20" t="str" cm="1">
        <f t="array" ref="AP538">IF(ISERROR(INDEX(Jornadas[id],ROW()-5)),"",SUMIFS(Adelantos[importe],Adelantos[id_jornada],INDEX(Jornadas[id],ROW()-5),Adelantos[id_barbero],LOOKUP($AM$4,Barberos[nombre],Barberos[id])))</f>
        <v/>
      </c>
      <c r="AQ538" s="20" t="str" cm="1">
        <f t="array" ref="AQ538">IF(ISERROR(INDEX(Jornadas[id],ROW()-5)),"",AN538+AO538-AP538)</f>
        <v/>
      </c>
      <c r="AR538" s="1" t="str" cm="1">
        <f t="array" ref="AR538">IF(ISERROR(INDEX(Jornadas[id],ROW()-5)),"",COUNTIFS(_Cortes!$C:$C,INDEX(Jornadas[id],ROW()-5),_Cortes!$B:$B,LOOKUP($AR$4,_Barberos!$B:$B,_Barberos!$A:$A)))</f>
        <v/>
      </c>
      <c r="AS538" s="20" t="str" cm="1">
        <f t="array" ref="AS538">IF(ISERROR(INDEX(Jornadas[id],ROW()-5)),"",INT(SUMIFS(Cortes[importe],Cortes[id_jornada],INDEX(Jornadas[id],ROW()-5),Cortes[id_barbero],LOOKUP($AR$4,Barberos[nombre],Barberos[id]))*(INDEX(Jornadas[comision_barberos],1)/100)))</f>
        <v/>
      </c>
      <c r="AT538" s="20" t="str" cm="1">
        <f t="array" ref="AT538">IF(ISERROR(INDEX(Jornadas[id],ROW()-5)),"",SUMIFS(Cortes[propina],Cortes[id_jornada],INDEX(Jornadas[id],ROW()-5),Cortes[id_barbero],LOOKUP($AR$4,Barberos[nombre],Barberos[id])))</f>
        <v/>
      </c>
      <c r="AU538" s="20" t="str" cm="1">
        <f t="array" ref="AU538">IF(ISERROR(INDEX(Jornadas[id],ROW()-5)),"",SUMIFS(Adelantos[importe],Adelantos[id_jornada],INDEX(Jornadas[id],ROW()-5),Adelantos[id_barbero],LOOKUP($AR$4,Barberos[nombre],Barberos[id])))</f>
        <v/>
      </c>
      <c r="AV538" s="20" t="str" cm="1">
        <f t="array" ref="AV538">IF(ISERROR(INDEX(Jornadas[id],ROW()-5)),"",AS538+AT538-AU538)</f>
        <v/>
      </c>
    </row>
    <row r="539" spans="1:48" ht="15" hidden="1" customHeight="1" x14ac:dyDescent="0.3">
      <c r="A539" s="51" t="str">
        <f t="shared" si="8"/>
        <v/>
      </c>
      <c r="B539" s="52"/>
      <c r="C539" s="36" t="str" cm="1">
        <f t="array" ref="C539">IF(ISERROR(INDEX(Jornadas[id],ROW()-5)),"",INDEX(Jornadas[fecha],ROW()-5))</f>
        <v/>
      </c>
      <c r="D539" s="2" t="str" cm="1">
        <f t="array" ref="D539">IF(ISERROR(INDEX(Jornadas[id],ROW()-5)),"",COUNTIFS(_Cortes!$C:$C,INDEX(Jornadas[id],ROW()-5),_Cortes!$B:$B,LOOKUP($D$4,_Barberos!$B:$B,_Barberos!$A:$A)))</f>
        <v/>
      </c>
      <c r="E539" s="21" t="str" cm="1">
        <f t="array" ref="E539">IF(ISERROR(INDEX(Jornadas[id],ROW()-5)),"",INT(SUMIFS(Cortes[importe],Cortes[id_jornada],INDEX(Jornadas[id],ROW()-5),Cortes[id_barbero],LOOKUP($D$4,Barberos[nombre],Barberos[id]))*(INDEX(Jornadas[comision_barberos],1)/100)))</f>
        <v/>
      </c>
      <c r="F539" s="21" t="str" cm="1">
        <f t="array" ref="F539">IF(ISERROR(INDEX(Jornadas[id],ROW()-5)),"",SUMIFS(Cortes[propina],Cortes[id_jornada],INDEX(Jornadas[id],ROW()-5),Cortes[id_barbero],LOOKUP($D$4,Barberos[nombre],Barberos[id])))</f>
        <v/>
      </c>
      <c r="G539" s="21" t="str" cm="1">
        <f t="array" ref="G539">IF(ISERROR(INDEX(Jornadas[id],ROW()-5)),"",SUMIFS(Adelantos[importe],Adelantos[id_jornada],INDEX(Jornadas[id],ROW()-5),Adelantos[id_barbero],LOOKUP($D$4,Barberos[nombre],Barberos[id])))</f>
        <v/>
      </c>
      <c r="H539" s="21" t="str" cm="1">
        <f t="array" ref="H539">IF(ISERROR(INDEX(Jornadas[id],ROW()-5)),"",E539+F539-G539)</f>
        <v/>
      </c>
      <c r="I539" s="2" t="str" cm="1">
        <f t="array" ref="I539">IF(ISERROR(INDEX(Jornadas[id],ROW()-5)),"",COUNTIFS(_Cortes!$C:$C,INDEX(Jornadas[id],ROW()-5),_Cortes!$B:$B,LOOKUP($I$4,_Barberos!$B:$B,_Barberos!$A:$A)))</f>
        <v/>
      </c>
      <c r="J539" s="21" t="str" cm="1">
        <f t="array" ref="J539">IF(ISERROR(INDEX(Jornadas[id],ROW()-5)),"",INT(SUMIFS(Cortes[importe],Cortes[id_jornada],INDEX(Jornadas[id],ROW()-5),Cortes[id_barbero],LOOKUP($I$4,Barberos[nombre],Barberos[id]))*(INDEX(Jornadas[comision_barberos],1)/100)))</f>
        <v/>
      </c>
      <c r="K539" s="21" t="str" cm="1">
        <f t="array" ref="K539">IF(ISERROR(INDEX(Jornadas[id],ROW()-5)),"",SUMIFS(Cortes[propina],Cortes[id_jornada],INDEX(Jornadas[id],ROW()-5),Cortes[id_barbero],LOOKUP($I$4,Barberos[nombre],Barberos[id])))</f>
        <v/>
      </c>
      <c r="L539" s="21" t="str" cm="1">
        <f t="array" ref="L539">IF(ISERROR(INDEX(Jornadas[id],ROW()-5)),"",SUMIFS(Adelantos[importe],Adelantos[id_jornada],INDEX(Jornadas[id],ROW()-5),Adelantos[id_barbero],LOOKUP($I$4,Barberos[nombre],Barberos[id])))</f>
        <v/>
      </c>
      <c r="M539" s="21" t="str" cm="1">
        <f t="array" ref="M539">IF(ISERROR(INDEX(Jornadas[id],ROW()-5)),"",J539+K539-L539)</f>
        <v/>
      </c>
      <c r="N539" s="2" t="str" cm="1">
        <f t="array" ref="N539">IF(ISERROR(INDEX(Jornadas[id],ROW()-5)),"",COUNTIFS(_Cortes!$C:$C,INDEX(Jornadas[id],ROW()-5),_Cortes!$B:$B,LOOKUP($N$4,_Barberos!$B:$B,_Barberos!$A:$A)))</f>
        <v/>
      </c>
      <c r="O539" s="21" t="str" cm="1">
        <f t="array" ref="O539">IF(ISERROR(INDEX(Jornadas[id],ROW()-5)),"",INT(SUMIFS(Cortes[importe],Cortes[id_jornada],INDEX(Jornadas[id],ROW()-5),Cortes[id_barbero],LOOKUP($N$4,Barberos[nombre],Barberos[id]))*(INDEX(Jornadas[comision_barberos],1)/100)))</f>
        <v/>
      </c>
      <c r="P539" s="21" t="str" cm="1">
        <f t="array" ref="P539">IF(ISERROR(INDEX(Jornadas[id],ROW()-5)),"",SUMIFS(Cortes[propina],Cortes[id_jornada],INDEX(Jornadas[id],ROW()-5),Cortes[id_barbero],LOOKUP($N$4,Barberos[nombre],Barberos[id])))</f>
        <v/>
      </c>
      <c r="Q539" s="21" t="str" cm="1">
        <f t="array" ref="Q539">IF(ISERROR(INDEX(Jornadas[id],ROW()-5)),"",SUMIFS(Adelantos[importe],Adelantos[id_jornada],INDEX(Jornadas[id],ROW()-5),Adelantos[id_barbero],LOOKUP($N$4,Barberos[nombre],Barberos[id])))</f>
        <v/>
      </c>
      <c r="R539" s="21" t="str" cm="1">
        <f t="array" ref="R539">IF(ISERROR(INDEX(Jornadas[id],ROW()-5)),"",O539+P539-Q539)</f>
        <v/>
      </c>
      <c r="S539" s="2" t="str" cm="1">
        <f t="array" ref="S539">IF(ISERROR(INDEX(Jornadas[id],ROW()-5)),"",COUNTIFS(_Cortes!$C:$C,INDEX(Jornadas[id],ROW()-5),_Cortes!$B:$B,LOOKUP($S$4,_Barberos!$B:$B,_Barberos!$A:$A)))</f>
        <v/>
      </c>
      <c r="T539" s="21" t="str" cm="1">
        <f t="array" ref="T539">IF(ISERROR(INDEX(Jornadas[id],ROW()-5)),"",INT(SUMIFS(Cortes[importe],Cortes[id_jornada],INDEX(Jornadas[id],ROW()-5),Cortes[id_barbero],LOOKUP($S$4,Barberos[nombre],Barberos[id]))*(INDEX(Jornadas[comision_barberos],1)/100)))</f>
        <v/>
      </c>
      <c r="U539" s="21" t="str" cm="1">
        <f t="array" ref="U539">IF(ISERROR(INDEX(Jornadas[id],ROW()-5)),"",SUMIFS(Cortes[propina],Cortes[id_jornada],INDEX(Jornadas[id],ROW()-5),Cortes[id_barbero],LOOKUP($S$4,Barberos[nombre],Barberos[id])))</f>
        <v/>
      </c>
      <c r="V539" s="21" t="str" cm="1">
        <f t="array" ref="V539">IF(ISERROR(INDEX(Jornadas[id],ROW()-5)),"",SUMIFS(Adelantos[importe],Adelantos[id_jornada],INDEX(Jornadas[id],ROW()-5),Adelantos[id_barbero],LOOKUP($S$4,Barberos[nombre],Barberos[id])))</f>
        <v/>
      </c>
      <c r="W539" s="21" t="str" cm="1">
        <f t="array" ref="W539">IF(ISERROR(INDEX(Jornadas[id],ROW()-5)),"",T539+U539-V539)</f>
        <v/>
      </c>
      <c r="X539" s="2" t="str" cm="1">
        <f t="array" ref="X539">IF(ISERROR(INDEX(Jornadas[id],ROW()-5)),"",COUNTIFS(_Cortes!$C:$C,INDEX(Jornadas[id],ROW()-5),_Cortes!$B:$B,LOOKUP($X$4,_Barberos!$B:$B,_Barberos!$A:$A)))</f>
        <v/>
      </c>
      <c r="Y539" s="21" t="str" cm="1">
        <f t="array" ref="Y539">IF(ISERROR(INDEX(Jornadas[id],ROW()-5)),"",INT(SUMIFS(Cortes[importe],Cortes[id_jornada],INDEX(Jornadas[id],ROW()-5),Cortes[id_barbero],LOOKUP($X$4,Barberos[nombre],Barberos[id]))*(INDEX(Jornadas[comision_barberos],1)/100)))</f>
        <v/>
      </c>
      <c r="Z539" s="21" t="str" cm="1">
        <f t="array" ref="Z539">IF(ISERROR(INDEX(Jornadas[id],ROW()-5)),"",SUMIFS(Cortes[propina],Cortes[id_jornada],INDEX(Jornadas[id],ROW()-5),Cortes[id_barbero],LOOKUP($X$4,Barberos[nombre],Barberos[id])))</f>
        <v/>
      </c>
      <c r="AA539" s="21" t="str" cm="1">
        <f t="array" ref="AA539">IF(ISERROR(INDEX(Jornadas[id],ROW()-5)),"",SUMIFS(Adelantos[importe],Adelantos[id_jornada],INDEX(Jornadas[id],ROW()-5),Adelantos[id_barbero],LOOKUP($X$4,Barberos[nombre],Barberos[id])))</f>
        <v/>
      </c>
      <c r="AB539" s="21" t="str" cm="1">
        <f t="array" ref="AB539">IF(ISERROR(INDEX(Jornadas[id],ROW()-5)),"",Y539+Z539-AA539)</f>
        <v/>
      </c>
      <c r="AC539" s="2" t="str" cm="1">
        <f t="array" ref="AC539">IF(ISERROR(INDEX(Jornadas[id],ROW()-5)),"",COUNTIFS(_Cortes!$C:$C,INDEX(Jornadas[id],ROW()-5),_Cortes!$B:$B,LOOKUP($AC$4,_Barberos!$B:$B,_Barberos!$A:$A)))</f>
        <v/>
      </c>
      <c r="AD539" s="21" t="str" cm="1">
        <f t="array" ref="AD539">IF(ISERROR(INDEX(Jornadas[id],ROW()-5)),"",INT(SUMIFS(Cortes[importe],Cortes[id_jornada],INDEX(Jornadas[id],ROW()-5),Cortes[id_barbero],LOOKUP($AC$4,Barberos[nombre],Barberos[id]))*(INDEX(Jornadas[comision_barberos],1)/100)))</f>
        <v/>
      </c>
      <c r="AE539" s="21" t="str" cm="1">
        <f t="array" ref="AE539">IF(ISERROR(INDEX(Jornadas[id],ROW()-5)),"",SUMIFS(Cortes[propina],Cortes[id_jornada],INDEX(Jornadas[id],ROW()-5),Cortes[id_barbero],LOOKUP($AC$4,Barberos[nombre],Barberos[id])))</f>
        <v/>
      </c>
      <c r="AF539" s="21" t="str" cm="1">
        <f t="array" ref="AF539">IF(ISERROR(INDEX(Jornadas[id],ROW()-5)),"",SUMIFS(Adelantos[importe],Adelantos[id_jornada],INDEX(Jornadas[id],ROW()-5),Adelantos[id_barbero],LOOKUP($AC$4,Barberos[nombre],Barberos[id])))</f>
        <v/>
      </c>
      <c r="AG539" s="21" t="str" cm="1">
        <f t="array" ref="AG539">IF(ISERROR(INDEX(Jornadas[id],ROW()-5)),"",AD539+AE539-AF539)</f>
        <v/>
      </c>
      <c r="AH539" s="2" t="str" cm="1">
        <f t="array" ref="AH539">IF(ISERROR(INDEX(Jornadas[id],ROW()-5)),"",COUNTIFS(_Cortes!$C:$C,INDEX(Jornadas[id],ROW()-5),_Cortes!$B:$B,LOOKUP($AH$4,_Barberos!$B:$B,_Barberos!$A:$A)))</f>
        <v/>
      </c>
      <c r="AI539" s="21" t="str" cm="1">
        <f t="array" ref="AI539">IF(ISERROR(INDEX(Jornadas[id],ROW()-5)),"",INT(SUMIFS(Cortes[importe],Cortes[id_jornada],INDEX(Jornadas[id],ROW()-5),Cortes[id_barbero],LOOKUP($AH$4,Barberos[nombre],Barberos[id]))*(INDEX(Jornadas[comision_barberos],1)/100)))</f>
        <v/>
      </c>
      <c r="AJ539" s="21" t="str" cm="1">
        <f t="array" ref="AJ539">IF(ISERROR(INDEX(Jornadas[id],ROW()-5)),"",SUMIFS(Cortes[propina],Cortes[id_jornada],INDEX(Jornadas[id],ROW()-5),Cortes[id_barbero],LOOKUP($AH$4,Barberos[nombre],Barberos[id])))</f>
        <v/>
      </c>
      <c r="AK539" s="21" t="str" cm="1">
        <f t="array" ref="AK539">IF(ISERROR(INDEX(Jornadas[id],ROW()-5)),"",SUMIFS(Adelantos[importe],Adelantos[id_jornada],INDEX(Jornadas[id],ROW()-5),Adelantos[id_barbero],LOOKUP($AH$4,Barberos[nombre],Barberos[id])))</f>
        <v/>
      </c>
      <c r="AL539" s="21" t="str" cm="1">
        <f t="array" ref="AL539">IF(ISERROR(INDEX(Jornadas[id],ROW()-5)),"",AI539+AJ539-AK539)</f>
        <v/>
      </c>
      <c r="AM539" s="2" t="str" cm="1">
        <f t="array" ref="AM539">IF(ISERROR(INDEX(Jornadas[id],ROW()-5)),"",COUNTIFS(_Cortes!$C:$C,INDEX(Jornadas[id],ROW()-5),_Cortes!$B:$B,LOOKUP($AM$4,_Barberos!$B:$B,_Barberos!$A:$A)))</f>
        <v/>
      </c>
      <c r="AN539" s="21" t="str" cm="1">
        <f t="array" ref="AN539">IF(ISERROR(INDEX(Jornadas[id],ROW()-5)),"",INT(SUMIFS(Cortes[importe],Cortes[id_jornada],INDEX(Jornadas[id],ROW()-5),Cortes[id_barbero],LOOKUP($AM$4,Barberos[nombre],Barberos[id]))*(INDEX(Jornadas[comision_barberos],1)/100)))</f>
        <v/>
      </c>
      <c r="AO539" s="21" t="str" cm="1">
        <f t="array" ref="AO539">IF(ISERROR(INDEX(Jornadas[id],ROW()-5)),"",SUMIFS(Cortes[propina],Cortes[id_jornada],INDEX(Jornadas[id],ROW()-5),Cortes[id_barbero],LOOKUP($AM$4,Barberos[nombre],Barberos[id])))</f>
        <v/>
      </c>
      <c r="AP539" s="21" t="str" cm="1">
        <f t="array" ref="AP539">IF(ISERROR(INDEX(Jornadas[id],ROW()-5)),"",SUMIFS(Adelantos[importe],Adelantos[id_jornada],INDEX(Jornadas[id],ROW()-5),Adelantos[id_barbero],LOOKUP($AM$4,Barberos[nombre],Barberos[id])))</f>
        <v/>
      </c>
      <c r="AQ539" s="21" t="str" cm="1">
        <f t="array" ref="AQ539">IF(ISERROR(INDEX(Jornadas[id],ROW()-5)),"",AN539+AO539-AP539)</f>
        <v/>
      </c>
      <c r="AR539" s="2" t="str" cm="1">
        <f t="array" ref="AR539">IF(ISERROR(INDEX(Jornadas[id],ROW()-5)),"",COUNTIFS(_Cortes!$C:$C,INDEX(Jornadas[id],ROW()-5),_Cortes!$B:$B,LOOKUP($AR$4,_Barberos!$B:$B,_Barberos!$A:$A)))</f>
        <v/>
      </c>
      <c r="AS539" s="21" t="str" cm="1">
        <f t="array" ref="AS539">IF(ISERROR(INDEX(Jornadas[id],ROW()-5)),"",INT(SUMIFS(Cortes[importe],Cortes[id_jornada],INDEX(Jornadas[id],ROW()-5),Cortes[id_barbero],LOOKUP($AR$4,Barberos[nombre],Barberos[id]))*(INDEX(Jornadas[comision_barberos],1)/100)))</f>
        <v/>
      </c>
      <c r="AT539" s="21" t="str" cm="1">
        <f t="array" ref="AT539">IF(ISERROR(INDEX(Jornadas[id],ROW()-5)),"",SUMIFS(Cortes[propina],Cortes[id_jornada],INDEX(Jornadas[id],ROW()-5),Cortes[id_barbero],LOOKUP($AR$4,Barberos[nombre],Barberos[id])))</f>
        <v/>
      </c>
      <c r="AU539" s="21" t="str" cm="1">
        <f t="array" ref="AU539">IF(ISERROR(INDEX(Jornadas[id],ROW()-5)),"",SUMIFS(Adelantos[importe],Adelantos[id_jornada],INDEX(Jornadas[id],ROW()-5),Adelantos[id_barbero],LOOKUP($AR$4,Barberos[nombre],Barberos[id])))</f>
        <v/>
      </c>
      <c r="AV539" s="21" t="str" cm="1">
        <f t="array" ref="AV539">IF(ISERROR(INDEX(Jornadas[id],ROW()-5)),"",AS539+AT539-AU539)</f>
        <v/>
      </c>
    </row>
    <row r="540" spans="1:48" ht="15" hidden="1" customHeight="1" x14ac:dyDescent="0.3">
      <c r="A540" s="53" t="str">
        <f t="shared" si="8"/>
        <v/>
      </c>
      <c r="B540" s="54"/>
      <c r="C540" s="38" t="str" cm="1">
        <f t="array" ref="C540">IF(ISERROR(INDEX(Jornadas[id],ROW()-5)),"",INDEX(Jornadas[fecha],ROW()-5))</f>
        <v/>
      </c>
      <c r="D540" s="1" t="str" cm="1">
        <f t="array" ref="D540">IF(ISERROR(INDEX(Jornadas[id],ROW()-5)),"",COUNTIFS(_Cortes!$C:$C,INDEX(Jornadas[id],ROW()-5),_Cortes!$B:$B,LOOKUP($D$4,_Barberos!$B:$B,_Barberos!$A:$A)))</f>
        <v/>
      </c>
      <c r="E540" s="20" t="str" cm="1">
        <f t="array" ref="E540">IF(ISERROR(INDEX(Jornadas[id],ROW()-5)),"",INT(SUMIFS(Cortes[importe],Cortes[id_jornada],INDEX(Jornadas[id],ROW()-5),Cortes[id_barbero],LOOKUP($D$4,Barberos[nombre],Barberos[id]))*(INDEX(Jornadas[comision_barberos],1)/100)))</f>
        <v/>
      </c>
      <c r="F540" s="20" t="str" cm="1">
        <f t="array" ref="F540">IF(ISERROR(INDEX(Jornadas[id],ROW()-5)),"",SUMIFS(Cortes[propina],Cortes[id_jornada],INDEX(Jornadas[id],ROW()-5),Cortes[id_barbero],LOOKUP($D$4,Barberos[nombre],Barberos[id])))</f>
        <v/>
      </c>
      <c r="G540" s="20" t="str" cm="1">
        <f t="array" ref="G540">IF(ISERROR(INDEX(Jornadas[id],ROW()-5)),"",SUMIFS(Adelantos[importe],Adelantos[id_jornada],INDEX(Jornadas[id],ROW()-5),Adelantos[id_barbero],LOOKUP($D$4,Barberos[nombre],Barberos[id])))</f>
        <v/>
      </c>
      <c r="H540" s="20" t="str" cm="1">
        <f t="array" ref="H540">IF(ISERROR(INDEX(Jornadas[id],ROW()-5)),"",E540+F540-G540)</f>
        <v/>
      </c>
      <c r="I540" s="1" t="str" cm="1">
        <f t="array" ref="I540">IF(ISERROR(INDEX(Jornadas[id],ROW()-5)),"",COUNTIFS(_Cortes!$C:$C,INDEX(Jornadas[id],ROW()-5),_Cortes!$B:$B,LOOKUP($I$4,_Barberos!$B:$B,_Barberos!$A:$A)))</f>
        <v/>
      </c>
      <c r="J540" s="20" t="str" cm="1">
        <f t="array" ref="J540">IF(ISERROR(INDEX(Jornadas[id],ROW()-5)),"",INT(SUMIFS(Cortes[importe],Cortes[id_jornada],INDEX(Jornadas[id],ROW()-5),Cortes[id_barbero],LOOKUP($I$4,Barberos[nombre],Barberos[id]))*(INDEX(Jornadas[comision_barberos],1)/100)))</f>
        <v/>
      </c>
      <c r="K540" s="20" t="str" cm="1">
        <f t="array" ref="K540">IF(ISERROR(INDEX(Jornadas[id],ROW()-5)),"",SUMIFS(Cortes[propina],Cortes[id_jornada],INDEX(Jornadas[id],ROW()-5),Cortes[id_barbero],LOOKUP($I$4,Barberos[nombre],Barberos[id])))</f>
        <v/>
      </c>
      <c r="L540" s="20" t="str" cm="1">
        <f t="array" ref="L540">IF(ISERROR(INDEX(Jornadas[id],ROW()-5)),"",SUMIFS(Adelantos[importe],Adelantos[id_jornada],INDEX(Jornadas[id],ROW()-5),Adelantos[id_barbero],LOOKUP($I$4,Barberos[nombre],Barberos[id])))</f>
        <v/>
      </c>
      <c r="M540" s="20" t="str" cm="1">
        <f t="array" ref="M540">IF(ISERROR(INDEX(Jornadas[id],ROW()-5)),"",J540+K540-L540)</f>
        <v/>
      </c>
      <c r="N540" s="1" t="str" cm="1">
        <f t="array" ref="N540">IF(ISERROR(INDEX(Jornadas[id],ROW()-5)),"",COUNTIFS(_Cortes!$C:$C,INDEX(Jornadas[id],ROW()-5),_Cortes!$B:$B,LOOKUP($N$4,_Barberos!$B:$B,_Barberos!$A:$A)))</f>
        <v/>
      </c>
      <c r="O540" s="20" t="str" cm="1">
        <f t="array" ref="O540">IF(ISERROR(INDEX(Jornadas[id],ROW()-5)),"",INT(SUMIFS(Cortes[importe],Cortes[id_jornada],INDEX(Jornadas[id],ROW()-5),Cortes[id_barbero],LOOKUP($N$4,Barberos[nombre],Barberos[id]))*(INDEX(Jornadas[comision_barberos],1)/100)))</f>
        <v/>
      </c>
      <c r="P540" s="20" t="str" cm="1">
        <f t="array" ref="P540">IF(ISERROR(INDEX(Jornadas[id],ROW()-5)),"",SUMIFS(Cortes[propina],Cortes[id_jornada],INDEX(Jornadas[id],ROW()-5),Cortes[id_barbero],LOOKUP($N$4,Barberos[nombre],Barberos[id])))</f>
        <v/>
      </c>
      <c r="Q540" s="20" t="str" cm="1">
        <f t="array" ref="Q540">IF(ISERROR(INDEX(Jornadas[id],ROW()-5)),"",SUMIFS(Adelantos[importe],Adelantos[id_jornada],INDEX(Jornadas[id],ROW()-5),Adelantos[id_barbero],LOOKUP($N$4,Barberos[nombre],Barberos[id])))</f>
        <v/>
      </c>
      <c r="R540" s="20" t="str" cm="1">
        <f t="array" ref="R540">IF(ISERROR(INDEX(Jornadas[id],ROW()-5)),"",O540+P540-Q540)</f>
        <v/>
      </c>
      <c r="S540" s="1" t="str" cm="1">
        <f t="array" ref="S540">IF(ISERROR(INDEX(Jornadas[id],ROW()-5)),"",COUNTIFS(_Cortes!$C:$C,INDEX(Jornadas[id],ROW()-5),_Cortes!$B:$B,LOOKUP($S$4,_Barberos!$B:$B,_Barberos!$A:$A)))</f>
        <v/>
      </c>
      <c r="T540" s="20" t="str" cm="1">
        <f t="array" ref="T540">IF(ISERROR(INDEX(Jornadas[id],ROW()-5)),"",INT(SUMIFS(Cortes[importe],Cortes[id_jornada],INDEX(Jornadas[id],ROW()-5),Cortes[id_barbero],LOOKUP($S$4,Barberos[nombre],Barberos[id]))*(INDEX(Jornadas[comision_barberos],1)/100)))</f>
        <v/>
      </c>
      <c r="U540" s="20" t="str" cm="1">
        <f t="array" ref="U540">IF(ISERROR(INDEX(Jornadas[id],ROW()-5)),"",SUMIFS(Cortes[propina],Cortes[id_jornada],INDEX(Jornadas[id],ROW()-5),Cortes[id_barbero],LOOKUP($S$4,Barberos[nombre],Barberos[id])))</f>
        <v/>
      </c>
      <c r="V540" s="20" t="str" cm="1">
        <f t="array" ref="V540">IF(ISERROR(INDEX(Jornadas[id],ROW()-5)),"",SUMIFS(Adelantos[importe],Adelantos[id_jornada],INDEX(Jornadas[id],ROW()-5),Adelantos[id_barbero],LOOKUP($S$4,Barberos[nombre],Barberos[id])))</f>
        <v/>
      </c>
      <c r="W540" s="20" t="str" cm="1">
        <f t="array" ref="W540">IF(ISERROR(INDEX(Jornadas[id],ROW()-5)),"",T540+U540-V540)</f>
        <v/>
      </c>
      <c r="X540" s="1" t="str" cm="1">
        <f t="array" ref="X540">IF(ISERROR(INDEX(Jornadas[id],ROW()-5)),"",COUNTIFS(_Cortes!$C:$C,INDEX(Jornadas[id],ROW()-5),_Cortes!$B:$B,LOOKUP($X$4,_Barberos!$B:$B,_Barberos!$A:$A)))</f>
        <v/>
      </c>
      <c r="Y540" s="20" t="str" cm="1">
        <f t="array" ref="Y540">IF(ISERROR(INDEX(Jornadas[id],ROW()-5)),"",INT(SUMIFS(Cortes[importe],Cortes[id_jornada],INDEX(Jornadas[id],ROW()-5),Cortes[id_barbero],LOOKUP($X$4,Barberos[nombre],Barberos[id]))*(INDEX(Jornadas[comision_barberos],1)/100)))</f>
        <v/>
      </c>
      <c r="Z540" s="20" t="str" cm="1">
        <f t="array" ref="Z540">IF(ISERROR(INDEX(Jornadas[id],ROW()-5)),"",SUMIFS(Cortes[propina],Cortes[id_jornada],INDEX(Jornadas[id],ROW()-5),Cortes[id_barbero],LOOKUP($X$4,Barberos[nombre],Barberos[id])))</f>
        <v/>
      </c>
      <c r="AA540" s="20" t="str" cm="1">
        <f t="array" ref="AA540">IF(ISERROR(INDEX(Jornadas[id],ROW()-5)),"",SUMIFS(Adelantos[importe],Adelantos[id_jornada],INDEX(Jornadas[id],ROW()-5),Adelantos[id_barbero],LOOKUP($X$4,Barberos[nombre],Barberos[id])))</f>
        <v/>
      </c>
      <c r="AB540" s="20" t="str" cm="1">
        <f t="array" ref="AB540">IF(ISERROR(INDEX(Jornadas[id],ROW()-5)),"",Y540+Z540-AA540)</f>
        <v/>
      </c>
      <c r="AC540" s="1" t="str" cm="1">
        <f t="array" ref="AC540">IF(ISERROR(INDEX(Jornadas[id],ROW()-5)),"",COUNTIFS(_Cortes!$C:$C,INDEX(Jornadas[id],ROW()-5),_Cortes!$B:$B,LOOKUP($AC$4,_Barberos!$B:$B,_Barberos!$A:$A)))</f>
        <v/>
      </c>
      <c r="AD540" s="20" t="str" cm="1">
        <f t="array" ref="AD540">IF(ISERROR(INDEX(Jornadas[id],ROW()-5)),"",INT(SUMIFS(Cortes[importe],Cortes[id_jornada],INDEX(Jornadas[id],ROW()-5),Cortes[id_barbero],LOOKUP($AC$4,Barberos[nombre],Barberos[id]))*(INDEX(Jornadas[comision_barberos],1)/100)))</f>
        <v/>
      </c>
      <c r="AE540" s="20" t="str" cm="1">
        <f t="array" ref="AE540">IF(ISERROR(INDEX(Jornadas[id],ROW()-5)),"",SUMIFS(Cortes[propina],Cortes[id_jornada],INDEX(Jornadas[id],ROW()-5),Cortes[id_barbero],LOOKUP($AC$4,Barberos[nombre],Barberos[id])))</f>
        <v/>
      </c>
      <c r="AF540" s="20" t="str" cm="1">
        <f t="array" ref="AF540">IF(ISERROR(INDEX(Jornadas[id],ROW()-5)),"",SUMIFS(Adelantos[importe],Adelantos[id_jornada],INDEX(Jornadas[id],ROW()-5),Adelantos[id_barbero],LOOKUP($AC$4,Barberos[nombre],Barberos[id])))</f>
        <v/>
      </c>
      <c r="AG540" s="20" t="str" cm="1">
        <f t="array" ref="AG540">IF(ISERROR(INDEX(Jornadas[id],ROW()-5)),"",AD540+AE540-AF540)</f>
        <v/>
      </c>
      <c r="AH540" s="1" t="str" cm="1">
        <f t="array" ref="AH540">IF(ISERROR(INDEX(Jornadas[id],ROW()-5)),"",COUNTIFS(_Cortes!$C:$C,INDEX(Jornadas[id],ROW()-5),_Cortes!$B:$B,LOOKUP($AH$4,_Barberos!$B:$B,_Barberos!$A:$A)))</f>
        <v/>
      </c>
      <c r="AI540" s="20" t="str" cm="1">
        <f t="array" ref="AI540">IF(ISERROR(INDEX(Jornadas[id],ROW()-5)),"",INT(SUMIFS(Cortes[importe],Cortes[id_jornada],INDEX(Jornadas[id],ROW()-5),Cortes[id_barbero],LOOKUP($AH$4,Barberos[nombre],Barberos[id]))*(INDEX(Jornadas[comision_barberos],1)/100)))</f>
        <v/>
      </c>
      <c r="AJ540" s="20" t="str" cm="1">
        <f t="array" ref="AJ540">IF(ISERROR(INDEX(Jornadas[id],ROW()-5)),"",SUMIFS(Cortes[propina],Cortes[id_jornada],INDEX(Jornadas[id],ROW()-5),Cortes[id_barbero],LOOKUP($AH$4,Barberos[nombre],Barberos[id])))</f>
        <v/>
      </c>
      <c r="AK540" s="20" t="str" cm="1">
        <f t="array" ref="AK540">IF(ISERROR(INDEX(Jornadas[id],ROW()-5)),"",SUMIFS(Adelantos[importe],Adelantos[id_jornada],INDEX(Jornadas[id],ROW()-5),Adelantos[id_barbero],LOOKUP($AH$4,Barberos[nombre],Barberos[id])))</f>
        <v/>
      </c>
      <c r="AL540" s="20" t="str" cm="1">
        <f t="array" ref="AL540">IF(ISERROR(INDEX(Jornadas[id],ROW()-5)),"",AI540+AJ540-AK540)</f>
        <v/>
      </c>
      <c r="AM540" s="1" t="str" cm="1">
        <f t="array" ref="AM540">IF(ISERROR(INDEX(Jornadas[id],ROW()-5)),"",COUNTIFS(_Cortes!$C:$C,INDEX(Jornadas[id],ROW()-5),_Cortes!$B:$B,LOOKUP($AM$4,_Barberos!$B:$B,_Barberos!$A:$A)))</f>
        <v/>
      </c>
      <c r="AN540" s="20" t="str" cm="1">
        <f t="array" ref="AN540">IF(ISERROR(INDEX(Jornadas[id],ROW()-5)),"",INT(SUMIFS(Cortes[importe],Cortes[id_jornada],INDEX(Jornadas[id],ROW()-5),Cortes[id_barbero],LOOKUP($AM$4,Barberos[nombre],Barberos[id]))*(INDEX(Jornadas[comision_barberos],1)/100)))</f>
        <v/>
      </c>
      <c r="AO540" s="20" t="str" cm="1">
        <f t="array" ref="AO540">IF(ISERROR(INDEX(Jornadas[id],ROW()-5)),"",SUMIFS(Cortes[propina],Cortes[id_jornada],INDEX(Jornadas[id],ROW()-5),Cortes[id_barbero],LOOKUP($AM$4,Barberos[nombre],Barberos[id])))</f>
        <v/>
      </c>
      <c r="AP540" s="20" t="str" cm="1">
        <f t="array" ref="AP540">IF(ISERROR(INDEX(Jornadas[id],ROW()-5)),"",SUMIFS(Adelantos[importe],Adelantos[id_jornada],INDEX(Jornadas[id],ROW()-5),Adelantos[id_barbero],LOOKUP($AM$4,Barberos[nombre],Barberos[id])))</f>
        <v/>
      </c>
      <c r="AQ540" s="20" t="str" cm="1">
        <f t="array" ref="AQ540">IF(ISERROR(INDEX(Jornadas[id],ROW()-5)),"",AN540+AO540-AP540)</f>
        <v/>
      </c>
      <c r="AR540" s="1" t="str" cm="1">
        <f t="array" ref="AR540">IF(ISERROR(INDEX(Jornadas[id],ROW()-5)),"",COUNTIFS(_Cortes!$C:$C,INDEX(Jornadas[id],ROW()-5),_Cortes!$B:$B,LOOKUP($AR$4,_Barberos!$B:$B,_Barberos!$A:$A)))</f>
        <v/>
      </c>
      <c r="AS540" s="20" t="str" cm="1">
        <f t="array" ref="AS540">IF(ISERROR(INDEX(Jornadas[id],ROW()-5)),"",INT(SUMIFS(Cortes[importe],Cortes[id_jornada],INDEX(Jornadas[id],ROW()-5),Cortes[id_barbero],LOOKUP($AR$4,Barberos[nombre],Barberos[id]))*(INDEX(Jornadas[comision_barberos],1)/100)))</f>
        <v/>
      </c>
      <c r="AT540" s="20" t="str" cm="1">
        <f t="array" ref="AT540">IF(ISERROR(INDEX(Jornadas[id],ROW()-5)),"",SUMIFS(Cortes[propina],Cortes[id_jornada],INDEX(Jornadas[id],ROW()-5),Cortes[id_barbero],LOOKUP($AR$4,Barberos[nombre],Barberos[id])))</f>
        <v/>
      </c>
      <c r="AU540" s="20" t="str" cm="1">
        <f t="array" ref="AU540">IF(ISERROR(INDEX(Jornadas[id],ROW()-5)),"",SUMIFS(Adelantos[importe],Adelantos[id_jornada],INDEX(Jornadas[id],ROW()-5),Adelantos[id_barbero],LOOKUP($AR$4,Barberos[nombre],Barberos[id])))</f>
        <v/>
      </c>
      <c r="AV540" s="20" t="str" cm="1">
        <f t="array" ref="AV540">IF(ISERROR(INDEX(Jornadas[id],ROW()-5)),"",AS540+AT540-AU540)</f>
        <v/>
      </c>
    </row>
    <row r="541" spans="1:48" ht="15" hidden="1" customHeight="1" x14ac:dyDescent="0.3">
      <c r="A541" s="51" t="str">
        <f t="shared" si="8"/>
        <v/>
      </c>
      <c r="B541" s="52"/>
      <c r="C541" s="36" t="str" cm="1">
        <f t="array" ref="C541">IF(ISERROR(INDEX(Jornadas[id],ROW()-5)),"",INDEX(Jornadas[fecha],ROW()-5))</f>
        <v/>
      </c>
      <c r="D541" s="2" t="str" cm="1">
        <f t="array" ref="D541">IF(ISERROR(INDEX(Jornadas[id],ROW()-5)),"",COUNTIFS(_Cortes!$C:$C,INDEX(Jornadas[id],ROW()-5),_Cortes!$B:$B,LOOKUP($D$4,_Barberos!$B:$B,_Barberos!$A:$A)))</f>
        <v/>
      </c>
      <c r="E541" s="21" t="str" cm="1">
        <f t="array" ref="E541">IF(ISERROR(INDEX(Jornadas[id],ROW()-5)),"",INT(SUMIFS(Cortes[importe],Cortes[id_jornada],INDEX(Jornadas[id],ROW()-5),Cortes[id_barbero],LOOKUP($D$4,Barberos[nombre],Barberos[id]))*(INDEX(Jornadas[comision_barberos],1)/100)))</f>
        <v/>
      </c>
      <c r="F541" s="21" t="str" cm="1">
        <f t="array" ref="F541">IF(ISERROR(INDEX(Jornadas[id],ROW()-5)),"",SUMIFS(Cortes[propina],Cortes[id_jornada],INDEX(Jornadas[id],ROW()-5),Cortes[id_barbero],LOOKUP($D$4,Barberos[nombre],Barberos[id])))</f>
        <v/>
      </c>
      <c r="G541" s="21" t="str" cm="1">
        <f t="array" ref="G541">IF(ISERROR(INDEX(Jornadas[id],ROW()-5)),"",SUMIFS(Adelantos[importe],Adelantos[id_jornada],INDEX(Jornadas[id],ROW()-5),Adelantos[id_barbero],LOOKUP($D$4,Barberos[nombre],Barberos[id])))</f>
        <v/>
      </c>
      <c r="H541" s="21" t="str" cm="1">
        <f t="array" ref="H541">IF(ISERROR(INDEX(Jornadas[id],ROW()-5)),"",E541+F541-G541)</f>
        <v/>
      </c>
      <c r="I541" s="2" t="str" cm="1">
        <f t="array" ref="I541">IF(ISERROR(INDEX(Jornadas[id],ROW()-5)),"",COUNTIFS(_Cortes!$C:$C,INDEX(Jornadas[id],ROW()-5),_Cortes!$B:$B,LOOKUP($I$4,_Barberos!$B:$B,_Barberos!$A:$A)))</f>
        <v/>
      </c>
      <c r="J541" s="21" t="str" cm="1">
        <f t="array" ref="J541">IF(ISERROR(INDEX(Jornadas[id],ROW()-5)),"",INT(SUMIFS(Cortes[importe],Cortes[id_jornada],INDEX(Jornadas[id],ROW()-5),Cortes[id_barbero],LOOKUP($I$4,Barberos[nombre],Barberos[id]))*(INDEX(Jornadas[comision_barberos],1)/100)))</f>
        <v/>
      </c>
      <c r="K541" s="21" t="str" cm="1">
        <f t="array" ref="K541">IF(ISERROR(INDEX(Jornadas[id],ROW()-5)),"",SUMIFS(Cortes[propina],Cortes[id_jornada],INDEX(Jornadas[id],ROW()-5),Cortes[id_barbero],LOOKUP($I$4,Barberos[nombre],Barberos[id])))</f>
        <v/>
      </c>
      <c r="L541" s="21" t="str" cm="1">
        <f t="array" ref="L541">IF(ISERROR(INDEX(Jornadas[id],ROW()-5)),"",SUMIFS(Adelantos[importe],Adelantos[id_jornada],INDEX(Jornadas[id],ROW()-5),Adelantos[id_barbero],LOOKUP($I$4,Barberos[nombre],Barberos[id])))</f>
        <v/>
      </c>
      <c r="M541" s="21" t="str" cm="1">
        <f t="array" ref="M541">IF(ISERROR(INDEX(Jornadas[id],ROW()-5)),"",J541+K541-L541)</f>
        <v/>
      </c>
      <c r="N541" s="2" t="str" cm="1">
        <f t="array" ref="N541">IF(ISERROR(INDEX(Jornadas[id],ROW()-5)),"",COUNTIFS(_Cortes!$C:$C,INDEX(Jornadas[id],ROW()-5),_Cortes!$B:$B,LOOKUP($N$4,_Barberos!$B:$B,_Barberos!$A:$A)))</f>
        <v/>
      </c>
      <c r="O541" s="21" t="str" cm="1">
        <f t="array" ref="O541">IF(ISERROR(INDEX(Jornadas[id],ROW()-5)),"",INT(SUMIFS(Cortes[importe],Cortes[id_jornada],INDEX(Jornadas[id],ROW()-5),Cortes[id_barbero],LOOKUP($N$4,Barberos[nombre],Barberos[id]))*(INDEX(Jornadas[comision_barberos],1)/100)))</f>
        <v/>
      </c>
      <c r="P541" s="21" t="str" cm="1">
        <f t="array" ref="P541">IF(ISERROR(INDEX(Jornadas[id],ROW()-5)),"",SUMIFS(Cortes[propina],Cortes[id_jornada],INDEX(Jornadas[id],ROW()-5),Cortes[id_barbero],LOOKUP($N$4,Barberos[nombre],Barberos[id])))</f>
        <v/>
      </c>
      <c r="Q541" s="21" t="str" cm="1">
        <f t="array" ref="Q541">IF(ISERROR(INDEX(Jornadas[id],ROW()-5)),"",SUMIFS(Adelantos[importe],Adelantos[id_jornada],INDEX(Jornadas[id],ROW()-5),Adelantos[id_barbero],LOOKUP($N$4,Barberos[nombre],Barberos[id])))</f>
        <v/>
      </c>
      <c r="R541" s="21" t="str" cm="1">
        <f t="array" ref="R541">IF(ISERROR(INDEX(Jornadas[id],ROW()-5)),"",O541+P541-Q541)</f>
        <v/>
      </c>
      <c r="S541" s="2" t="str" cm="1">
        <f t="array" ref="S541">IF(ISERROR(INDEX(Jornadas[id],ROW()-5)),"",COUNTIFS(_Cortes!$C:$C,INDEX(Jornadas[id],ROW()-5),_Cortes!$B:$B,LOOKUP($S$4,_Barberos!$B:$B,_Barberos!$A:$A)))</f>
        <v/>
      </c>
      <c r="T541" s="21" t="str" cm="1">
        <f t="array" ref="T541">IF(ISERROR(INDEX(Jornadas[id],ROW()-5)),"",INT(SUMIFS(Cortes[importe],Cortes[id_jornada],INDEX(Jornadas[id],ROW()-5),Cortes[id_barbero],LOOKUP($S$4,Barberos[nombre],Barberos[id]))*(INDEX(Jornadas[comision_barberos],1)/100)))</f>
        <v/>
      </c>
      <c r="U541" s="21" t="str" cm="1">
        <f t="array" ref="U541">IF(ISERROR(INDEX(Jornadas[id],ROW()-5)),"",SUMIFS(Cortes[propina],Cortes[id_jornada],INDEX(Jornadas[id],ROW()-5),Cortes[id_barbero],LOOKUP($S$4,Barberos[nombre],Barberos[id])))</f>
        <v/>
      </c>
      <c r="V541" s="21" t="str" cm="1">
        <f t="array" ref="V541">IF(ISERROR(INDEX(Jornadas[id],ROW()-5)),"",SUMIFS(Adelantos[importe],Adelantos[id_jornada],INDEX(Jornadas[id],ROW()-5),Adelantos[id_barbero],LOOKUP($S$4,Barberos[nombre],Barberos[id])))</f>
        <v/>
      </c>
      <c r="W541" s="21" t="str" cm="1">
        <f t="array" ref="W541">IF(ISERROR(INDEX(Jornadas[id],ROW()-5)),"",T541+U541-V541)</f>
        <v/>
      </c>
      <c r="X541" s="2" t="str" cm="1">
        <f t="array" ref="X541">IF(ISERROR(INDEX(Jornadas[id],ROW()-5)),"",COUNTIFS(_Cortes!$C:$C,INDEX(Jornadas[id],ROW()-5),_Cortes!$B:$B,LOOKUP($X$4,_Barberos!$B:$B,_Barberos!$A:$A)))</f>
        <v/>
      </c>
      <c r="Y541" s="21" t="str" cm="1">
        <f t="array" ref="Y541">IF(ISERROR(INDEX(Jornadas[id],ROW()-5)),"",INT(SUMIFS(Cortes[importe],Cortes[id_jornada],INDEX(Jornadas[id],ROW()-5),Cortes[id_barbero],LOOKUP($X$4,Barberos[nombre],Barberos[id]))*(INDEX(Jornadas[comision_barberos],1)/100)))</f>
        <v/>
      </c>
      <c r="Z541" s="21" t="str" cm="1">
        <f t="array" ref="Z541">IF(ISERROR(INDEX(Jornadas[id],ROW()-5)),"",SUMIFS(Cortes[propina],Cortes[id_jornada],INDEX(Jornadas[id],ROW()-5),Cortes[id_barbero],LOOKUP($X$4,Barberos[nombre],Barberos[id])))</f>
        <v/>
      </c>
      <c r="AA541" s="21" t="str" cm="1">
        <f t="array" ref="AA541">IF(ISERROR(INDEX(Jornadas[id],ROW()-5)),"",SUMIFS(Adelantos[importe],Adelantos[id_jornada],INDEX(Jornadas[id],ROW()-5),Adelantos[id_barbero],LOOKUP($X$4,Barberos[nombre],Barberos[id])))</f>
        <v/>
      </c>
      <c r="AB541" s="21" t="str" cm="1">
        <f t="array" ref="AB541">IF(ISERROR(INDEX(Jornadas[id],ROW()-5)),"",Y541+Z541-AA541)</f>
        <v/>
      </c>
      <c r="AC541" s="2" t="str" cm="1">
        <f t="array" ref="AC541">IF(ISERROR(INDEX(Jornadas[id],ROW()-5)),"",COUNTIFS(_Cortes!$C:$C,INDEX(Jornadas[id],ROW()-5),_Cortes!$B:$B,LOOKUP($AC$4,_Barberos!$B:$B,_Barberos!$A:$A)))</f>
        <v/>
      </c>
      <c r="AD541" s="21" t="str" cm="1">
        <f t="array" ref="AD541">IF(ISERROR(INDEX(Jornadas[id],ROW()-5)),"",INT(SUMIFS(Cortes[importe],Cortes[id_jornada],INDEX(Jornadas[id],ROW()-5),Cortes[id_barbero],LOOKUP($AC$4,Barberos[nombre],Barberos[id]))*(INDEX(Jornadas[comision_barberos],1)/100)))</f>
        <v/>
      </c>
      <c r="AE541" s="21" t="str" cm="1">
        <f t="array" ref="AE541">IF(ISERROR(INDEX(Jornadas[id],ROW()-5)),"",SUMIFS(Cortes[propina],Cortes[id_jornada],INDEX(Jornadas[id],ROW()-5),Cortes[id_barbero],LOOKUP($AC$4,Barberos[nombre],Barberos[id])))</f>
        <v/>
      </c>
      <c r="AF541" s="21" t="str" cm="1">
        <f t="array" ref="AF541">IF(ISERROR(INDEX(Jornadas[id],ROW()-5)),"",SUMIFS(Adelantos[importe],Adelantos[id_jornada],INDEX(Jornadas[id],ROW()-5),Adelantos[id_barbero],LOOKUP($AC$4,Barberos[nombre],Barberos[id])))</f>
        <v/>
      </c>
      <c r="AG541" s="21" t="str" cm="1">
        <f t="array" ref="AG541">IF(ISERROR(INDEX(Jornadas[id],ROW()-5)),"",AD541+AE541-AF541)</f>
        <v/>
      </c>
      <c r="AH541" s="2" t="str" cm="1">
        <f t="array" ref="AH541">IF(ISERROR(INDEX(Jornadas[id],ROW()-5)),"",COUNTIFS(_Cortes!$C:$C,INDEX(Jornadas[id],ROW()-5),_Cortes!$B:$B,LOOKUP($AH$4,_Barberos!$B:$B,_Barberos!$A:$A)))</f>
        <v/>
      </c>
      <c r="AI541" s="21" t="str" cm="1">
        <f t="array" ref="AI541">IF(ISERROR(INDEX(Jornadas[id],ROW()-5)),"",INT(SUMIFS(Cortes[importe],Cortes[id_jornada],INDEX(Jornadas[id],ROW()-5),Cortes[id_barbero],LOOKUP($AH$4,Barberos[nombre],Barberos[id]))*(INDEX(Jornadas[comision_barberos],1)/100)))</f>
        <v/>
      </c>
      <c r="AJ541" s="21" t="str" cm="1">
        <f t="array" ref="AJ541">IF(ISERROR(INDEX(Jornadas[id],ROW()-5)),"",SUMIFS(Cortes[propina],Cortes[id_jornada],INDEX(Jornadas[id],ROW()-5),Cortes[id_barbero],LOOKUP($AH$4,Barberos[nombre],Barberos[id])))</f>
        <v/>
      </c>
      <c r="AK541" s="21" t="str" cm="1">
        <f t="array" ref="AK541">IF(ISERROR(INDEX(Jornadas[id],ROW()-5)),"",SUMIFS(Adelantos[importe],Adelantos[id_jornada],INDEX(Jornadas[id],ROW()-5),Adelantos[id_barbero],LOOKUP($AH$4,Barberos[nombre],Barberos[id])))</f>
        <v/>
      </c>
      <c r="AL541" s="21" t="str" cm="1">
        <f t="array" ref="AL541">IF(ISERROR(INDEX(Jornadas[id],ROW()-5)),"",AI541+AJ541-AK541)</f>
        <v/>
      </c>
      <c r="AM541" s="2" t="str" cm="1">
        <f t="array" ref="AM541">IF(ISERROR(INDEX(Jornadas[id],ROW()-5)),"",COUNTIFS(_Cortes!$C:$C,INDEX(Jornadas[id],ROW()-5),_Cortes!$B:$B,LOOKUP($AM$4,_Barberos!$B:$B,_Barberos!$A:$A)))</f>
        <v/>
      </c>
      <c r="AN541" s="21" t="str" cm="1">
        <f t="array" ref="AN541">IF(ISERROR(INDEX(Jornadas[id],ROW()-5)),"",INT(SUMIFS(Cortes[importe],Cortes[id_jornada],INDEX(Jornadas[id],ROW()-5),Cortes[id_barbero],LOOKUP($AM$4,Barberos[nombre],Barberos[id]))*(INDEX(Jornadas[comision_barberos],1)/100)))</f>
        <v/>
      </c>
      <c r="AO541" s="21" t="str" cm="1">
        <f t="array" ref="AO541">IF(ISERROR(INDEX(Jornadas[id],ROW()-5)),"",SUMIFS(Cortes[propina],Cortes[id_jornada],INDEX(Jornadas[id],ROW()-5),Cortes[id_barbero],LOOKUP($AM$4,Barberos[nombre],Barberos[id])))</f>
        <v/>
      </c>
      <c r="AP541" s="21" t="str" cm="1">
        <f t="array" ref="AP541">IF(ISERROR(INDEX(Jornadas[id],ROW()-5)),"",SUMIFS(Adelantos[importe],Adelantos[id_jornada],INDEX(Jornadas[id],ROW()-5),Adelantos[id_barbero],LOOKUP($AM$4,Barberos[nombre],Barberos[id])))</f>
        <v/>
      </c>
      <c r="AQ541" s="21" t="str" cm="1">
        <f t="array" ref="AQ541">IF(ISERROR(INDEX(Jornadas[id],ROW()-5)),"",AN541+AO541-AP541)</f>
        <v/>
      </c>
      <c r="AR541" s="2" t="str" cm="1">
        <f t="array" ref="AR541">IF(ISERROR(INDEX(Jornadas[id],ROW()-5)),"",COUNTIFS(_Cortes!$C:$C,INDEX(Jornadas[id],ROW()-5),_Cortes!$B:$B,LOOKUP($AR$4,_Barberos!$B:$B,_Barberos!$A:$A)))</f>
        <v/>
      </c>
      <c r="AS541" s="21" t="str" cm="1">
        <f t="array" ref="AS541">IF(ISERROR(INDEX(Jornadas[id],ROW()-5)),"",INT(SUMIFS(Cortes[importe],Cortes[id_jornada],INDEX(Jornadas[id],ROW()-5),Cortes[id_barbero],LOOKUP($AR$4,Barberos[nombre],Barberos[id]))*(INDEX(Jornadas[comision_barberos],1)/100)))</f>
        <v/>
      </c>
      <c r="AT541" s="21" t="str" cm="1">
        <f t="array" ref="AT541">IF(ISERROR(INDEX(Jornadas[id],ROW()-5)),"",SUMIFS(Cortes[propina],Cortes[id_jornada],INDEX(Jornadas[id],ROW()-5),Cortes[id_barbero],LOOKUP($AR$4,Barberos[nombre],Barberos[id])))</f>
        <v/>
      </c>
      <c r="AU541" s="21" t="str" cm="1">
        <f t="array" ref="AU541">IF(ISERROR(INDEX(Jornadas[id],ROW()-5)),"",SUMIFS(Adelantos[importe],Adelantos[id_jornada],INDEX(Jornadas[id],ROW()-5),Adelantos[id_barbero],LOOKUP($AR$4,Barberos[nombre],Barberos[id])))</f>
        <v/>
      </c>
      <c r="AV541" s="21" t="str" cm="1">
        <f t="array" ref="AV541">IF(ISERROR(INDEX(Jornadas[id],ROW()-5)),"",AS541+AT541-AU541)</f>
        <v/>
      </c>
    </row>
    <row r="542" spans="1:48" ht="15" hidden="1" customHeight="1" x14ac:dyDescent="0.3">
      <c r="A542" s="53" t="str">
        <f t="shared" si="8"/>
        <v/>
      </c>
      <c r="B542" s="54"/>
      <c r="C542" s="38" t="str" cm="1">
        <f t="array" ref="C542">IF(ISERROR(INDEX(Jornadas[id],ROW()-5)),"",INDEX(Jornadas[fecha],ROW()-5))</f>
        <v/>
      </c>
      <c r="D542" s="1" t="str" cm="1">
        <f t="array" ref="D542">IF(ISERROR(INDEX(Jornadas[id],ROW()-5)),"",COUNTIFS(_Cortes!$C:$C,INDEX(Jornadas[id],ROW()-5),_Cortes!$B:$B,LOOKUP($D$4,_Barberos!$B:$B,_Barberos!$A:$A)))</f>
        <v/>
      </c>
      <c r="E542" s="20" t="str" cm="1">
        <f t="array" ref="E542">IF(ISERROR(INDEX(Jornadas[id],ROW()-5)),"",INT(SUMIFS(Cortes[importe],Cortes[id_jornada],INDEX(Jornadas[id],ROW()-5),Cortes[id_barbero],LOOKUP($D$4,Barberos[nombre],Barberos[id]))*(INDEX(Jornadas[comision_barberos],1)/100)))</f>
        <v/>
      </c>
      <c r="F542" s="20" t="str" cm="1">
        <f t="array" ref="F542">IF(ISERROR(INDEX(Jornadas[id],ROW()-5)),"",SUMIFS(Cortes[propina],Cortes[id_jornada],INDEX(Jornadas[id],ROW()-5),Cortes[id_barbero],LOOKUP($D$4,Barberos[nombre],Barberos[id])))</f>
        <v/>
      </c>
      <c r="G542" s="20" t="str" cm="1">
        <f t="array" ref="G542">IF(ISERROR(INDEX(Jornadas[id],ROW()-5)),"",SUMIFS(Adelantos[importe],Adelantos[id_jornada],INDEX(Jornadas[id],ROW()-5),Adelantos[id_barbero],LOOKUP($D$4,Barberos[nombre],Barberos[id])))</f>
        <v/>
      </c>
      <c r="H542" s="20" t="str" cm="1">
        <f t="array" ref="H542">IF(ISERROR(INDEX(Jornadas[id],ROW()-5)),"",E542+F542-G542)</f>
        <v/>
      </c>
      <c r="I542" s="1" t="str" cm="1">
        <f t="array" ref="I542">IF(ISERROR(INDEX(Jornadas[id],ROW()-5)),"",COUNTIFS(_Cortes!$C:$C,INDEX(Jornadas[id],ROW()-5),_Cortes!$B:$B,LOOKUP($I$4,_Barberos!$B:$B,_Barberos!$A:$A)))</f>
        <v/>
      </c>
      <c r="J542" s="20" t="str" cm="1">
        <f t="array" ref="J542">IF(ISERROR(INDEX(Jornadas[id],ROW()-5)),"",INT(SUMIFS(Cortes[importe],Cortes[id_jornada],INDEX(Jornadas[id],ROW()-5),Cortes[id_barbero],LOOKUP($I$4,Barberos[nombre],Barberos[id]))*(INDEX(Jornadas[comision_barberos],1)/100)))</f>
        <v/>
      </c>
      <c r="K542" s="20" t="str" cm="1">
        <f t="array" ref="K542">IF(ISERROR(INDEX(Jornadas[id],ROW()-5)),"",SUMIFS(Cortes[propina],Cortes[id_jornada],INDEX(Jornadas[id],ROW()-5),Cortes[id_barbero],LOOKUP($I$4,Barberos[nombre],Barberos[id])))</f>
        <v/>
      </c>
      <c r="L542" s="20" t="str" cm="1">
        <f t="array" ref="L542">IF(ISERROR(INDEX(Jornadas[id],ROW()-5)),"",SUMIFS(Adelantos[importe],Adelantos[id_jornada],INDEX(Jornadas[id],ROW()-5),Adelantos[id_barbero],LOOKUP($I$4,Barberos[nombre],Barberos[id])))</f>
        <v/>
      </c>
      <c r="M542" s="20" t="str" cm="1">
        <f t="array" ref="M542">IF(ISERROR(INDEX(Jornadas[id],ROW()-5)),"",J542+K542-L542)</f>
        <v/>
      </c>
      <c r="N542" s="1" t="str" cm="1">
        <f t="array" ref="N542">IF(ISERROR(INDEX(Jornadas[id],ROW()-5)),"",COUNTIFS(_Cortes!$C:$C,INDEX(Jornadas[id],ROW()-5),_Cortes!$B:$B,LOOKUP($N$4,_Barberos!$B:$B,_Barberos!$A:$A)))</f>
        <v/>
      </c>
      <c r="O542" s="20" t="str" cm="1">
        <f t="array" ref="O542">IF(ISERROR(INDEX(Jornadas[id],ROW()-5)),"",INT(SUMIFS(Cortes[importe],Cortes[id_jornada],INDEX(Jornadas[id],ROW()-5),Cortes[id_barbero],LOOKUP($N$4,Barberos[nombre],Barberos[id]))*(INDEX(Jornadas[comision_barberos],1)/100)))</f>
        <v/>
      </c>
      <c r="P542" s="20" t="str" cm="1">
        <f t="array" ref="P542">IF(ISERROR(INDEX(Jornadas[id],ROW()-5)),"",SUMIFS(Cortes[propina],Cortes[id_jornada],INDEX(Jornadas[id],ROW()-5),Cortes[id_barbero],LOOKUP($N$4,Barberos[nombre],Barberos[id])))</f>
        <v/>
      </c>
      <c r="Q542" s="20" t="str" cm="1">
        <f t="array" ref="Q542">IF(ISERROR(INDEX(Jornadas[id],ROW()-5)),"",SUMIFS(Adelantos[importe],Adelantos[id_jornada],INDEX(Jornadas[id],ROW()-5),Adelantos[id_barbero],LOOKUP($N$4,Barberos[nombre],Barberos[id])))</f>
        <v/>
      </c>
      <c r="R542" s="20" t="str" cm="1">
        <f t="array" ref="R542">IF(ISERROR(INDEX(Jornadas[id],ROW()-5)),"",O542+P542-Q542)</f>
        <v/>
      </c>
      <c r="S542" s="1" t="str" cm="1">
        <f t="array" ref="S542">IF(ISERROR(INDEX(Jornadas[id],ROW()-5)),"",COUNTIFS(_Cortes!$C:$C,INDEX(Jornadas[id],ROW()-5),_Cortes!$B:$B,LOOKUP($S$4,_Barberos!$B:$B,_Barberos!$A:$A)))</f>
        <v/>
      </c>
      <c r="T542" s="20" t="str" cm="1">
        <f t="array" ref="T542">IF(ISERROR(INDEX(Jornadas[id],ROW()-5)),"",INT(SUMIFS(Cortes[importe],Cortes[id_jornada],INDEX(Jornadas[id],ROW()-5),Cortes[id_barbero],LOOKUP($S$4,Barberos[nombre],Barberos[id]))*(INDEX(Jornadas[comision_barberos],1)/100)))</f>
        <v/>
      </c>
      <c r="U542" s="20" t="str" cm="1">
        <f t="array" ref="U542">IF(ISERROR(INDEX(Jornadas[id],ROW()-5)),"",SUMIFS(Cortes[propina],Cortes[id_jornada],INDEX(Jornadas[id],ROW()-5),Cortes[id_barbero],LOOKUP($S$4,Barberos[nombre],Barberos[id])))</f>
        <v/>
      </c>
      <c r="V542" s="20" t="str" cm="1">
        <f t="array" ref="V542">IF(ISERROR(INDEX(Jornadas[id],ROW()-5)),"",SUMIFS(Adelantos[importe],Adelantos[id_jornada],INDEX(Jornadas[id],ROW()-5),Adelantos[id_barbero],LOOKUP($S$4,Barberos[nombre],Barberos[id])))</f>
        <v/>
      </c>
      <c r="W542" s="20" t="str" cm="1">
        <f t="array" ref="W542">IF(ISERROR(INDEX(Jornadas[id],ROW()-5)),"",T542+U542-V542)</f>
        <v/>
      </c>
      <c r="X542" s="1" t="str" cm="1">
        <f t="array" ref="X542">IF(ISERROR(INDEX(Jornadas[id],ROW()-5)),"",COUNTIFS(_Cortes!$C:$C,INDEX(Jornadas[id],ROW()-5),_Cortes!$B:$B,LOOKUP($X$4,_Barberos!$B:$B,_Barberos!$A:$A)))</f>
        <v/>
      </c>
      <c r="Y542" s="20" t="str" cm="1">
        <f t="array" ref="Y542">IF(ISERROR(INDEX(Jornadas[id],ROW()-5)),"",INT(SUMIFS(Cortes[importe],Cortes[id_jornada],INDEX(Jornadas[id],ROW()-5),Cortes[id_barbero],LOOKUP($X$4,Barberos[nombre],Barberos[id]))*(INDEX(Jornadas[comision_barberos],1)/100)))</f>
        <v/>
      </c>
      <c r="Z542" s="20" t="str" cm="1">
        <f t="array" ref="Z542">IF(ISERROR(INDEX(Jornadas[id],ROW()-5)),"",SUMIFS(Cortes[propina],Cortes[id_jornada],INDEX(Jornadas[id],ROW()-5),Cortes[id_barbero],LOOKUP($X$4,Barberos[nombre],Barberos[id])))</f>
        <v/>
      </c>
      <c r="AA542" s="20" t="str" cm="1">
        <f t="array" ref="AA542">IF(ISERROR(INDEX(Jornadas[id],ROW()-5)),"",SUMIFS(Adelantos[importe],Adelantos[id_jornada],INDEX(Jornadas[id],ROW()-5),Adelantos[id_barbero],LOOKUP($X$4,Barberos[nombre],Barberos[id])))</f>
        <v/>
      </c>
      <c r="AB542" s="20" t="str" cm="1">
        <f t="array" ref="AB542">IF(ISERROR(INDEX(Jornadas[id],ROW()-5)),"",Y542+Z542-AA542)</f>
        <v/>
      </c>
      <c r="AC542" s="1" t="str" cm="1">
        <f t="array" ref="AC542">IF(ISERROR(INDEX(Jornadas[id],ROW()-5)),"",COUNTIFS(_Cortes!$C:$C,INDEX(Jornadas[id],ROW()-5),_Cortes!$B:$B,LOOKUP($AC$4,_Barberos!$B:$B,_Barberos!$A:$A)))</f>
        <v/>
      </c>
      <c r="AD542" s="20" t="str" cm="1">
        <f t="array" ref="AD542">IF(ISERROR(INDEX(Jornadas[id],ROW()-5)),"",INT(SUMIFS(Cortes[importe],Cortes[id_jornada],INDEX(Jornadas[id],ROW()-5),Cortes[id_barbero],LOOKUP($AC$4,Barberos[nombre],Barberos[id]))*(INDEX(Jornadas[comision_barberos],1)/100)))</f>
        <v/>
      </c>
      <c r="AE542" s="20" t="str" cm="1">
        <f t="array" ref="AE542">IF(ISERROR(INDEX(Jornadas[id],ROW()-5)),"",SUMIFS(Cortes[propina],Cortes[id_jornada],INDEX(Jornadas[id],ROW()-5),Cortes[id_barbero],LOOKUP($AC$4,Barberos[nombre],Barberos[id])))</f>
        <v/>
      </c>
      <c r="AF542" s="20" t="str" cm="1">
        <f t="array" ref="AF542">IF(ISERROR(INDEX(Jornadas[id],ROW()-5)),"",SUMIFS(Adelantos[importe],Adelantos[id_jornada],INDEX(Jornadas[id],ROW()-5),Adelantos[id_barbero],LOOKUP($AC$4,Barberos[nombre],Barberos[id])))</f>
        <v/>
      </c>
      <c r="AG542" s="20" t="str" cm="1">
        <f t="array" ref="AG542">IF(ISERROR(INDEX(Jornadas[id],ROW()-5)),"",AD542+AE542-AF542)</f>
        <v/>
      </c>
      <c r="AH542" s="1" t="str" cm="1">
        <f t="array" ref="AH542">IF(ISERROR(INDEX(Jornadas[id],ROW()-5)),"",COUNTIFS(_Cortes!$C:$C,INDEX(Jornadas[id],ROW()-5),_Cortes!$B:$B,LOOKUP($AH$4,_Barberos!$B:$B,_Barberos!$A:$A)))</f>
        <v/>
      </c>
      <c r="AI542" s="20" t="str" cm="1">
        <f t="array" ref="AI542">IF(ISERROR(INDEX(Jornadas[id],ROW()-5)),"",INT(SUMIFS(Cortes[importe],Cortes[id_jornada],INDEX(Jornadas[id],ROW()-5),Cortes[id_barbero],LOOKUP($AH$4,Barberos[nombre],Barberos[id]))*(INDEX(Jornadas[comision_barberos],1)/100)))</f>
        <v/>
      </c>
      <c r="AJ542" s="20" t="str" cm="1">
        <f t="array" ref="AJ542">IF(ISERROR(INDEX(Jornadas[id],ROW()-5)),"",SUMIFS(Cortes[propina],Cortes[id_jornada],INDEX(Jornadas[id],ROW()-5),Cortes[id_barbero],LOOKUP($AH$4,Barberos[nombre],Barberos[id])))</f>
        <v/>
      </c>
      <c r="AK542" s="20" t="str" cm="1">
        <f t="array" ref="AK542">IF(ISERROR(INDEX(Jornadas[id],ROW()-5)),"",SUMIFS(Adelantos[importe],Adelantos[id_jornada],INDEX(Jornadas[id],ROW()-5),Adelantos[id_barbero],LOOKUP($AH$4,Barberos[nombre],Barberos[id])))</f>
        <v/>
      </c>
      <c r="AL542" s="20" t="str" cm="1">
        <f t="array" ref="AL542">IF(ISERROR(INDEX(Jornadas[id],ROW()-5)),"",AI542+AJ542-AK542)</f>
        <v/>
      </c>
      <c r="AM542" s="1" t="str" cm="1">
        <f t="array" ref="AM542">IF(ISERROR(INDEX(Jornadas[id],ROW()-5)),"",COUNTIFS(_Cortes!$C:$C,INDEX(Jornadas[id],ROW()-5),_Cortes!$B:$B,LOOKUP($AM$4,_Barberos!$B:$B,_Barberos!$A:$A)))</f>
        <v/>
      </c>
      <c r="AN542" s="20" t="str" cm="1">
        <f t="array" ref="AN542">IF(ISERROR(INDEX(Jornadas[id],ROW()-5)),"",INT(SUMIFS(Cortes[importe],Cortes[id_jornada],INDEX(Jornadas[id],ROW()-5),Cortes[id_barbero],LOOKUP($AM$4,Barberos[nombre],Barberos[id]))*(INDEX(Jornadas[comision_barberos],1)/100)))</f>
        <v/>
      </c>
      <c r="AO542" s="20" t="str" cm="1">
        <f t="array" ref="AO542">IF(ISERROR(INDEX(Jornadas[id],ROW()-5)),"",SUMIFS(Cortes[propina],Cortes[id_jornada],INDEX(Jornadas[id],ROW()-5),Cortes[id_barbero],LOOKUP($AM$4,Barberos[nombre],Barberos[id])))</f>
        <v/>
      </c>
      <c r="AP542" s="20" t="str" cm="1">
        <f t="array" ref="AP542">IF(ISERROR(INDEX(Jornadas[id],ROW()-5)),"",SUMIFS(Adelantos[importe],Adelantos[id_jornada],INDEX(Jornadas[id],ROW()-5),Adelantos[id_barbero],LOOKUP($AM$4,Barberos[nombre],Barberos[id])))</f>
        <v/>
      </c>
      <c r="AQ542" s="20" t="str" cm="1">
        <f t="array" ref="AQ542">IF(ISERROR(INDEX(Jornadas[id],ROW()-5)),"",AN542+AO542-AP542)</f>
        <v/>
      </c>
      <c r="AR542" s="1" t="str" cm="1">
        <f t="array" ref="AR542">IF(ISERROR(INDEX(Jornadas[id],ROW()-5)),"",COUNTIFS(_Cortes!$C:$C,INDEX(Jornadas[id],ROW()-5),_Cortes!$B:$B,LOOKUP($AR$4,_Barberos!$B:$B,_Barberos!$A:$A)))</f>
        <v/>
      </c>
      <c r="AS542" s="20" t="str" cm="1">
        <f t="array" ref="AS542">IF(ISERROR(INDEX(Jornadas[id],ROW()-5)),"",INT(SUMIFS(Cortes[importe],Cortes[id_jornada],INDEX(Jornadas[id],ROW()-5),Cortes[id_barbero],LOOKUP($AR$4,Barberos[nombre],Barberos[id]))*(INDEX(Jornadas[comision_barberos],1)/100)))</f>
        <v/>
      </c>
      <c r="AT542" s="20" t="str" cm="1">
        <f t="array" ref="AT542">IF(ISERROR(INDEX(Jornadas[id],ROW()-5)),"",SUMIFS(Cortes[propina],Cortes[id_jornada],INDEX(Jornadas[id],ROW()-5),Cortes[id_barbero],LOOKUP($AR$4,Barberos[nombre],Barberos[id])))</f>
        <v/>
      </c>
      <c r="AU542" s="20" t="str" cm="1">
        <f t="array" ref="AU542">IF(ISERROR(INDEX(Jornadas[id],ROW()-5)),"",SUMIFS(Adelantos[importe],Adelantos[id_jornada],INDEX(Jornadas[id],ROW()-5),Adelantos[id_barbero],LOOKUP($AR$4,Barberos[nombre],Barberos[id])))</f>
        <v/>
      </c>
      <c r="AV542" s="20" t="str" cm="1">
        <f t="array" ref="AV542">IF(ISERROR(INDEX(Jornadas[id],ROW()-5)),"",AS542+AT542-AU542)</f>
        <v/>
      </c>
    </row>
    <row r="543" spans="1:48" ht="15" hidden="1" customHeight="1" x14ac:dyDescent="0.3">
      <c r="A543" s="51" t="str">
        <f t="shared" si="8"/>
        <v/>
      </c>
      <c r="B543" s="52"/>
      <c r="C543" s="36" t="str" cm="1">
        <f t="array" ref="C543">IF(ISERROR(INDEX(Jornadas[id],ROW()-5)),"",INDEX(Jornadas[fecha],ROW()-5))</f>
        <v/>
      </c>
      <c r="D543" s="2" t="str" cm="1">
        <f t="array" ref="D543">IF(ISERROR(INDEX(Jornadas[id],ROW()-5)),"",COUNTIFS(_Cortes!$C:$C,INDEX(Jornadas[id],ROW()-5),_Cortes!$B:$B,LOOKUP($D$4,_Barberos!$B:$B,_Barberos!$A:$A)))</f>
        <v/>
      </c>
      <c r="E543" s="21" t="str" cm="1">
        <f t="array" ref="E543">IF(ISERROR(INDEX(Jornadas[id],ROW()-5)),"",INT(SUMIFS(Cortes[importe],Cortes[id_jornada],INDEX(Jornadas[id],ROW()-5),Cortes[id_barbero],LOOKUP($D$4,Barberos[nombre],Barberos[id]))*(INDEX(Jornadas[comision_barberos],1)/100)))</f>
        <v/>
      </c>
      <c r="F543" s="21" t="str" cm="1">
        <f t="array" ref="F543">IF(ISERROR(INDEX(Jornadas[id],ROW()-5)),"",SUMIFS(Cortes[propina],Cortes[id_jornada],INDEX(Jornadas[id],ROW()-5),Cortes[id_barbero],LOOKUP($D$4,Barberos[nombre],Barberos[id])))</f>
        <v/>
      </c>
      <c r="G543" s="21" t="str" cm="1">
        <f t="array" ref="G543">IF(ISERROR(INDEX(Jornadas[id],ROW()-5)),"",SUMIFS(Adelantos[importe],Adelantos[id_jornada],INDEX(Jornadas[id],ROW()-5),Adelantos[id_barbero],LOOKUP($D$4,Barberos[nombre],Barberos[id])))</f>
        <v/>
      </c>
      <c r="H543" s="21" t="str" cm="1">
        <f t="array" ref="H543">IF(ISERROR(INDEX(Jornadas[id],ROW()-5)),"",E543+F543-G543)</f>
        <v/>
      </c>
      <c r="I543" s="2" t="str" cm="1">
        <f t="array" ref="I543">IF(ISERROR(INDEX(Jornadas[id],ROW()-5)),"",COUNTIFS(_Cortes!$C:$C,INDEX(Jornadas[id],ROW()-5),_Cortes!$B:$B,LOOKUP($I$4,_Barberos!$B:$B,_Barberos!$A:$A)))</f>
        <v/>
      </c>
      <c r="J543" s="21" t="str" cm="1">
        <f t="array" ref="J543">IF(ISERROR(INDEX(Jornadas[id],ROW()-5)),"",INT(SUMIFS(Cortes[importe],Cortes[id_jornada],INDEX(Jornadas[id],ROW()-5),Cortes[id_barbero],LOOKUP($I$4,Barberos[nombre],Barberos[id]))*(INDEX(Jornadas[comision_barberos],1)/100)))</f>
        <v/>
      </c>
      <c r="K543" s="21" t="str" cm="1">
        <f t="array" ref="K543">IF(ISERROR(INDEX(Jornadas[id],ROW()-5)),"",SUMIFS(Cortes[propina],Cortes[id_jornada],INDEX(Jornadas[id],ROW()-5),Cortes[id_barbero],LOOKUP($I$4,Barberos[nombre],Barberos[id])))</f>
        <v/>
      </c>
      <c r="L543" s="21" t="str" cm="1">
        <f t="array" ref="L543">IF(ISERROR(INDEX(Jornadas[id],ROW()-5)),"",SUMIFS(Adelantos[importe],Adelantos[id_jornada],INDEX(Jornadas[id],ROW()-5),Adelantos[id_barbero],LOOKUP($I$4,Barberos[nombre],Barberos[id])))</f>
        <v/>
      </c>
      <c r="M543" s="21" t="str" cm="1">
        <f t="array" ref="M543">IF(ISERROR(INDEX(Jornadas[id],ROW()-5)),"",J543+K543-L543)</f>
        <v/>
      </c>
      <c r="N543" s="2" t="str" cm="1">
        <f t="array" ref="N543">IF(ISERROR(INDEX(Jornadas[id],ROW()-5)),"",COUNTIFS(_Cortes!$C:$C,INDEX(Jornadas[id],ROW()-5),_Cortes!$B:$B,LOOKUP($N$4,_Barberos!$B:$B,_Barberos!$A:$A)))</f>
        <v/>
      </c>
      <c r="O543" s="21" t="str" cm="1">
        <f t="array" ref="O543">IF(ISERROR(INDEX(Jornadas[id],ROW()-5)),"",INT(SUMIFS(Cortes[importe],Cortes[id_jornada],INDEX(Jornadas[id],ROW()-5),Cortes[id_barbero],LOOKUP($N$4,Barberos[nombre],Barberos[id]))*(INDEX(Jornadas[comision_barberos],1)/100)))</f>
        <v/>
      </c>
      <c r="P543" s="21" t="str" cm="1">
        <f t="array" ref="P543">IF(ISERROR(INDEX(Jornadas[id],ROW()-5)),"",SUMIFS(Cortes[propina],Cortes[id_jornada],INDEX(Jornadas[id],ROW()-5),Cortes[id_barbero],LOOKUP($N$4,Barberos[nombre],Barberos[id])))</f>
        <v/>
      </c>
      <c r="Q543" s="21" t="str" cm="1">
        <f t="array" ref="Q543">IF(ISERROR(INDEX(Jornadas[id],ROW()-5)),"",SUMIFS(Adelantos[importe],Adelantos[id_jornada],INDEX(Jornadas[id],ROW()-5),Adelantos[id_barbero],LOOKUP($N$4,Barberos[nombre],Barberos[id])))</f>
        <v/>
      </c>
      <c r="R543" s="21" t="str" cm="1">
        <f t="array" ref="R543">IF(ISERROR(INDEX(Jornadas[id],ROW()-5)),"",O543+P543-Q543)</f>
        <v/>
      </c>
      <c r="S543" s="2" t="str" cm="1">
        <f t="array" ref="S543">IF(ISERROR(INDEX(Jornadas[id],ROW()-5)),"",COUNTIFS(_Cortes!$C:$C,INDEX(Jornadas[id],ROW()-5),_Cortes!$B:$B,LOOKUP($S$4,_Barberos!$B:$B,_Barberos!$A:$A)))</f>
        <v/>
      </c>
      <c r="T543" s="21" t="str" cm="1">
        <f t="array" ref="T543">IF(ISERROR(INDEX(Jornadas[id],ROW()-5)),"",INT(SUMIFS(Cortes[importe],Cortes[id_jornada],INDEX(Jornadas[id],ROW()-5),Cortes[id_barbero],LOOKUP($S$4,Barberos[nombre],Barberos[id]))*(INDEX(Jornadas[comision_barberos],1)/100)))</f>
        <v/>
      </c>
      <c r="U543" s="21" t="str" cm="1">
        <f t="array" ref="U543">IF(ISERROR(INDEX(Jornadas[id],ROW()-5)),"",SUMIFS(Cortes[propina],Cortes[id_jornada],INDEX(Jornadas[id],ROW()-5),Cortes[id_barbero],LOOKUP($S$4,Barberos[nombre],Barberos[id])))</f>
        <v/>
      </c>
      <c r="V543" s="21" t="str" cm="1">
        <f t="array" ref="V543">IF(ISERROR(INDEX(Jornadas[id],ROW()-5)),"",SUMIFS(Adelantos[importe],Adelantos[id_jornada],INDEX(Jornadas[id],ROW()-5),Adelantos[id_barbero],LOOKUP($S$4,Barberos[nombre],Barberos[id])))</f>
        <v/>
      </c>
      <c r="W543" s="21" t="str" cm="1">
        <f t="array" ref="W543">IF(ISERROR(INDEX(Jornadas[id],ROW()-5)),"",T543+U543-V543)</f>
        <v/>
      </c>
      <c r="X543" s="2" t="str" cm="1">
        <f t="array" ref="X543">IF(ISERROR(INDEX(Jornadas[id],ROW()-5)),"",COUNTIFS(_Cortes!$C:$C,INDEX(Jornadas[id],ROW()-5),_Cortes!$B:$B,LOOKUP($X$4,_Barberos!$B:$B,_Barberos!$A:$A)))</f>
        <v/>
      </c>
      <c r="Y543" s="21" t="str" cm="1">
        <f t="array" ref="Y543">IF(ISERROR(INDEX(Jornadas[id],ROW()-5)),"",INT(SUMIFS(Cortes[importe],Cortes[id_jornada],INDEX(Jornadas[id],ROW()-5),Cortes[id_barbero],LOOKUP($X$4,Barberos[nombre],Barberos[id]))*(INDEX(Jornadas[comision_barberos],1)/100)))</f>
        <v/>
      </c>
      <c r="Z543" s="21" t="str" cm="1">
        <f t="array" ref="Z543">IF(ISERROR(INDEX(Jornadas[id],ROW()-5)),"",SUMIFS(Cortes[propina],Cortes[id_jornada],INDEX(Jornadas[id],ROW()-5),Cortes[id_barbero],LOOKUP($X$4,Barberos[nombre],Barberos[id])))</f>
        <v/>
      </c>
      <c r="AA543" s="21" t="str" cm="1">
        <f t="array" ref="AA543">IF(ISERROR(INDEX(Jornadas[id],ROW()-5)),"",SUMIFS(Adelantos[importe],Adelantos[id_jornada],INDEX(Jornadas[id],ROW()-5),Adelantos[id_barbero],LOOKUP($X$4,Barberos[nombre],Barberos[id])))</f>
        <v/>
      </c>
      <c r="AB543" s="21" t="str" cm="1">
        <f t="array" ref="AB543">IF(ISERROR(INDEX(Jornadas[id],ROW()-5)),"",Y543+Z543-AA543)</f>
        <v/>
      </c>
      <c r="AC543" s="2" t="str" cm="1">
        <f t="array" ref="AC543">IF(ISERROR(INDEX(Jornadas[id],ROW()-5)),"",COUNTIFS(_Cortes!$C:$C,INDEX(Jornadas[id],ROW()-5),_Cortes!$B:$B,LOOKUP($AC$4,_Barberos!$B:$B,_Barberos!$A:$A)))</f>
        <v/>
      </c>
      <c r="AD543" s="21" t="str" cm="1">
        <f t="array" ref="AD543">IF(ISERROR(INDEX(Jornadas[id],ROW()-5)),"",INT(SUMIFS(Cortes[importe],Cortes[id_jornada],INDEX(Jornadas[id],ROW()-5),Cortes[id_barbero],LOOKUP($AC$4,Barberos[nombre],Barberos[id]))*(INDEX(Jornadas[comision_barberos],1)/100)))</f>
        <v/>
      </c>
      <c r="AE543" s="21" t="str" cm="1">
        <f t="array" ref="AE543">IF(ISERROR(INDEX(Jornadas[id],ROW()-5)),"",SUMIFS(Cortes[propina],Cortes[id_jornada],INDEX(Jornadas[id],ROW()-5),Cortes[id_barbero],LOOKUP($AC$4,Barberos[nombre],Barberos[id])))</f>
        <v/>
      </c>
      <c r="AF543" s="21" t="str" cm="1">
        <f t="array" ref="AF543">IF(ISERROR(INDEX(Jornadas[id],ROW()-5)),"",SUMIFS(Adelantos[importe],Adelantos[id_jornada],INDEX(Jornadas[id],ROW()-5),Adelantos[id_barbero],LOOKUP($AC$4,Barberos[nombre],Barberos[id])))</f>
        <v/>
      </c>
      <c r="AG543" s="21" t="str" cm="1">
        <f t="array" ref="AG543">IF(ISERROR(INDEX(Jornadas[id],ROW()-5)),"",AD543+AE543-AF543)</f>
        <v/>
      </c>
      <c r="AH543" s="2" t="str" cm="1">
        <f t="array" ref="AH543">IF(ISERROR(INDEX(Jornadas[id],ROW()-5)),"",COUNTIFS(_Cortes!$C:$C,INDEX(Jornadas[id],ROW()-5),_Cortes!$B:$B,LOOKUP($AH$4,_Barberos!$B:$B,_Barberos!$A:$A)))</f>
        <v/>
      </c>
      <c r="AI543" s="21" t="str" cm="1">
        <f t="array" ref="AI543">IF(ISERROR(INDEX(Jornadas[id],ROW()-5)),"",INT(SUMIFS(Cortes[importe],Cortes[id_jornada],INDEX(Jornadas[id],ROW()-5),Cortes[id_barbero],LOOKUP($AH$4,Barberos[nombre],Barberos[id]))*(INDEX(Jornadas[comision_barberos],1)/100)))</f>
        <v/>
      </c>
      <c r="AJ543" s="21" t="str" cm="1">
        <f t="array" ref="AJ543">IF(ISERROR(INDEX(Jornadas[id],ROW()-5)),"",SUMIFS(Cortes[propina],Cortes[id_jornada],INDEX(Jornadas[id],ROW()-5),Cortes[id_barbero],LOOKUP($AH$4,Barberos[nombre],Barberos[id])))</f>
        <v/>
      </c>
      <c r="AK543" s="21" t="str" cm="1">
        <f t="array" ref="AK543">IF(ISERROR(INDEX(Jornadas[id],ROW()-5)),"",SUMIFS(Adelantos[importe],Adelantos[id_jornada],INDEX(Jornadas[id],ROW()-5),Adelantos[id_barbero],LOOKUP($AH$4,Barberos[nombre],Barberos[id])))</f>
        <v/>
      </c>
      <c r="AL543" s="21" t="str" cm="1">
        <f t="array" ref="AL543">IF(ISERROR(INDEX(Jornadas[id],ROW()-5)),"",AI543+AJ543-AK543)</f>
        <v/>
      </c>
      <c r="AM543" s="2" t="str" cm="1">
        <f t="array" ref="AM543">IF(ISERROR(INDEX(Jornadas[id],ROW()-5)),"",COUNTIFS(_Cortes!$C:$C,INDEX(Jornadas[id],ROW()-5),_Cortes!$B:$B,LOOKUP($AM$4,_Barberos!$B:$B,_Barberos!$A:$A)))</f>
        <v/>
      </c>
      <c r="AN543" s="21" t="str" cm="1">
        <f t="array" ref="AN543">IF(ISERROR(INDEX(Jornadas[id],ROW()-5)),"",INT(SUMIFS(Cortes[importe],Cortes[id_jornada],INDEX(Jornadas[id],ROW()-5),Cortes[id_barbero],LOOKUP($AM$4,Barberos[nombre],Barberos[id]))*(INDEX(Jornadas[comision_barberos],1)/100)))</f>
        <v/>
      </c>
      <c r="AO543" s="21" t="str" cm="1">
        <f t="array" ref="AO543">IF(ISERROR(INDEX(Jornadas[id],ROW()-5)),"",SUMIFS(Cortes[propina],Cortes[id_jornada],INDEX(Jornadas[id],ROW()-5),Cortes[id_barbero],LOOKUP($AM$4,Barberos[nombre],Barberos[id])))</f>
        <v/>
      </c>
      <c r="AP543" s="21" t="str" cm="1">
        <f t="array" ref="AP543">IF(ISERROR(INDEX(Jornadas[id],ROW()-5)),"",SUMIFS(Adelantos[importe],Adelantos[id_jornada],INDEX(Jornadas[id],ROW()-5),Adelantos[id_barbero],LOOKUP($AM$4,Barberos[nombre],Barberos[id])))</f>
        <v/>
      </c>
      <c r="AQ543" s="21" t="str" cm="1">
        <f t="array" ref="AQ543">IF(ISERROR(INDEX(Jornadas[id],ROW()-5)),"",AN543+AO543-AP543)</f>
        <v/>
      </c>
      <c r="AR543" s="2" t="str" cm="1">
        <f t="array" ref="AR543">IF(ISERROR(INDEX(Jornadas[id],ROW()-5)),"",COUNTIFS(_Cortes!$C:$C,INDEX(Jornadas[id],ROW()-5),_Cortes!$B:$B,LOOKUP($AR$4,_Barberos!$B:$B,_Barberos!$A:$A)))</f>
        <v/>
      </c>
      <c r="AS543" s="21" t="str" cm="1">
        <f t="array" ref="AS543">IF(ISERROR(INDEX(Jornadas[id],ROW()-5)),"",INT(SUMIFS(Cortes[importe],Cortes[id_jornada],INDEX(Jornadas[id],ROW()-5),Cortes[id_barbero],LOOKUP($AR$4,Barberos[nombre],Barberos[id]))*(INDEX(Jornadas[comision_barberos],1)/100)))</f>
        <v/>
      </c>
      <c r="AT543" s="21" t="str" cm="1">
        <f t="array" ref="AT543">IF(ISERROR(INDEX(Jornadas[id],ROW()-5)),"",SUMIFS(Cortes[propina],Cortes[id_jornada],INDEX(Jornadas[id],ROW()-5),Cortes[id_barbero],LOOKUP($AR$4,Barberos[nombre],Barberos[id])))</f>
        <v/>
      </c>
      <c r="AU543" s="21" t="str" cm="1">
        <f t="array" ref="AU543">IF(ISERROR(INDEX(Jornadas[id],ROW()-5)),"",SUMIFS(Adelantos[importe],Adelantos[id_jornada],INDEX(Jornadas[id],ROW()-5),Adelantos[id_barbero],LOOKUP($AR$4,Barberos[nombre],Barberos[id])))</f>
        <v/>
      </c>
      <c r="AV543" s="21" t="str" cm="1">
        <f t="array" ref="AV543">IF(ISERROR(INDEX(Jornadas[id],ROW()-5)),"",AS543+AT543-AU543)</f>
        <v/>
      </c>
    </row>
    <row r="544" spans="1:48" ht="15" hidden="1" customHeight="1" x14ac:dyDescent="0.3">
      <c r="A544" s="53" t="str">
        <f t="shared" si="8"/>
        <v/>
      </c>
      <c r="B544" s="54"/>
      <c r="C544" s="38" t="str" cm="1">
        <f t="array" ref="C544">IF(ISERROR(INDEX(Jornadas[id],ROW()-5)),"",INDEX(Jornadas[fecha],ROW()-5))</f>
        <v/>
      </c>
      <c r="D544" s="1" t="str" cm="1">
        <f t="array" ref="D544">IF(ISERROR(INDEX(Jornadas[id],ROW()-5)),"",COUNTIFS(_Cortes!$C:$C,INDEX(Jornadas[id],ROW()-5),_Cortes!$B:$B,LOOKUP($D$4,_Barberos!$B:$B,_Barberos!$A:$A)))</f>
        <v/>
      </c>
      <c r="E544" s="20" t="str" cm="1">
        <f t="array" ref="E544">IF(ISERROR(INDEX(Jornadas[id],ROW()-5)),"",INT(SUMIFS(Cortes[importe],Cortes[id_jornada],INDEX(Jornadas[id],ROW()-5),Cortes[id_barbero],LOOKUP($D$4,Barberos[nombre],Barberos[id]))*(INDEX(Jornadas[comision_barberos],1)/100)))</f>
        <v/>
      </c>
      <c r="F544" s="20" t="str" cm="1">
        <f t="array" ref="F544">IF(ISERROR(INDEX(Jornadas[id],ROW()-5)),"",SUMIFS(Cortes[propina],Cortes[id_jornada],INDEX(Jornadas[id],ROW()-5),Cortes[id_barbero],LOOKUP($D$4,Barberos[nombre],Barberos[id])))</f>
        <v/>
      </c>
      <c r="G544" s="20" t="str" cm="1">
        <f t="array" ref="G544">IF(ISERROR(INDEX(Jornadas[id],ROW()-5)),"",SUMIFS(Adelantos[importe],Adelantos[id_jornada],INDEX(Jornadas[id],ROW()-5),Adelantos[id_barbero],LOOKUP($D$4,Barberos[nombre],Barberos[id])))</f>
        <v/>
      </c>
      <c r="H544" s="20" t="str" cm="1">
        <f t="array" ref="H544">IF(ISERROR(INDEX(Jornadas[id],ROW()-5)),"",E544+F544-G544)</f>
        <v/>
      </c>
      <c r="I544" s="1" t="str" cm="1">
        <f t="array" ref="I544">IF(ISERROR(INDEX(Jornadas[id],ROW()-5)),"",COUNTIFS(_Cortes!$C:$C,INDEX(Jornadas[id],ROW()-5),_Cortes!$B:$B,LOOKUP($I$4,_Barberos!$B:$B,_Barberos!$A:$A)))</f>
        <v/>
      </c>
      <c r="J544" s="20" t="str" cm="1">
        <f t="array" ref="J544">IF(ISERROR(INDEX(Jornadas[id],ROW()-5)),"",INT(SUMIFS(Cortes[importe],Cortes[id_jornada],INDEX(Jornadas[id],ROW()-5),Cortes[id_barbero],LOOKUP($I$4,Barberos[nombre],Barberos[id]))*(INDEX(Jornadas[comision_barberos],1)/100)))</f>
        <v/>
      </c>
      <c r="K544" s="20" t="str" cm="1">
        <f t="array" ref="K544">IF(ISERROR(INDEX(Jornadas[id],ROW()-5)),"",SUMIFS(Cortes[propina],Cortes[id_jornada],INDEX(Jornadas[id],ROW()-5),Cortes[id_barbero],LOOKUP($I$4,Barberos[nombre],Barberos[id])))</f>
        <v/>
      </c>
      <c r="L544" s="20" t="str" cm="1">
        <f t="array" ref="L544">IF(ISERROR(INDEX(Jornadas[id],ROW()-5)),"",SUMIFS(Adelantos[importe],Adelantos[id_jornada],INDEX(Jornadas[id],ROW()-5),Adelantos[id_barbero],LOOKUP($I$4,Barberos[nombre],Barberos[id])))</f>
        <v/>
      </c>
      <c r="M544" s="20" t="str" cm="1">
        <f t="array" ref="M544">IF(ISERROR(INDEX(Jornadas[id],ROW()-5)),"",J544+K544-L544)</f>
        <v/>
      </c>
      <c r="N544" s="1" t="str" cm="1">
        <f t="array" ref="N544">IF(ISERROR(INDEX(Jornadas[id],ROW()-5)),"",COUNTIFS(_Cortes!$C:$C,INDEX(Jornadas[id],ROW()-5),_Cortes!$B:$B,LOOKUP($N$4,_Barberos!$B:$B,_Barberos!$A:$A)))</f>
        <v/>
      </c>
      <c r="O544" s="20" t="str" cm="1">
        <f t="array" ref="O544">IF(ISERROR(INDEX(Jornadas[id],ROW()-5)),"",INT(SUMIFS(Cortes[importe],Cortes[id_jornada],INDEX(Jornadas[id],ROW()-5),Cortes[id_barbero],LOOKUP($N$4,Barberos[nombre],Barberos[id]))*(INDEX(Jornadas[comision_barberos],1)/100)))</f>
        <v/>
      </c>
      <c r="P544" s="20" t="str" cm="1">
        <f t="array" ref="P544">IF(ISERROR(INDEX(Jornadas[id],ROW()-5)),"",SUMIFS(Cortes[propina],Cortes[id_jornada],INDEX(Jornadas[id],ROW()-5),Cortes[id_barbero],LOOKUP($N$4,Barberos[nombre],Barberos[id])))</f>
        <v/>
      </c>
      <c r="Q544" s="20" t="str" cm="1">
        <f t="array" ref="Q544">IF(ISERROR(INDEX(Jornadas[id],ROW()-5)),"",SUMIFS(Adelantos[importe],Adelantos[id_jornada],INDEX(Jornadas[id],ROW()-5),Adelantos[id_barbero],LOOKUP($N$4,Barberos[nombre],Barberos[id])))</f>
        <v/>
      </c>
      <c r="R544" s="20" t="str" cm="1">
        <f t="array" ref="R544">IF(ISERROR(INDEX(Jornadas[id],ROW()-5)),"",O544+P544-Q544)</f>
        <v/>
      </c>
      <c r="S544" s="1" t="str" cm="1">
        <f t="array" ref="S544">IF(ISERROR(INDEX(Jornadas[id],ROW()-5)),"",COUNTIFS(_Cortes!$C:$C,INDEX(Jornadas[id],ROW()-5),_Cortes!$B:$B,LOOKUP($S$4,_Barberos!$B:$B,_Barberos!$A:$A)))</f>
        <v/>
      </c>
      <c r="T544" s="20" t="str" cm="1">
        <f t="array" ref="T544">IF(ISERROR(INDEX(Jornadas[id],ROW()-5)),"",INT(SUMIFS(Cortes[importe],Cortes[id_jornada],INDEX(Jornadas[id],ROW()-5),Cortes[id_barbero],LOOKUP($S$4,Barberos[nombre],Barberos[id]))*(INDEX(Jornadas[comision_barberos],1)/100)))</f>
        <v/>
      </c>
      <c r="U544" s="20" t="str" cm="1">
        <f t="array" ref="U544">IF(ISERROR(INDEX(Jornadas[id],ROW()-5)),"",SUMIFS(Cortes[propina],Cortes[id_jornada],INDEX(Jornadas[id],ROW()-5),Cortes[id_barbero],LOOKUP($S$4,Barberos[nombre],Barberos[id])))</f>
        <v/>
      </c>
      <c r="V544" s="20" t="str" cm="1">
        <f t="array" ref="V544">IF(ISERROR(INDEX(Jornadas[id],ROW()-5)),"",SUMIFS(Adelantos[importe],Adelantos[id_jornada],INDEX(Jornadas[id],ROW()-5),Adelantos[id_barbero],LOOKUP($S$4,Barberos[nombre],Barberos[id])))</f>
        <v/>
      </c>
      <c r="W544" s="20" t="str" cm="1">
        <f t="array" ref="W544">IF(ISERROR(INDEX(Jornadas[id],ROW()-5)),"",T544+U544-V544)</f>
        <v/>
      </c>
      <c r="X544" s="1" t="str" cm="1">
        <f t="array" ref="X544">IF(ISERROR(INDEX(Jornadas[id],ROW()-5)),"",COUNTIFS(_Cortes!$C:$C,INDEX(Jornadas[id],ROW()-5),_Cortes!$B:$B,LOOKUP($X$4,_Barberos!$B:$B,_Barberos!$A:$A)))</f>
        <v/>
      </c>
      <c r="Y544" s="20" t="str" cm="1">
        <f t="array" ref="Y544">IF(ISERROR(INDEX(Jornadas[id],ROW()-5)),"",INT(SUMIFS(Cortes[importe],Cortes[id_jornada],INDEX(Jornadas[id],ROW()-5),Cortes[id_barbero],LOOKUP($X$4,Barberos[nombre],Barberos[id]))*(INDEX(Jornadas[comision_barberos],1)/100)))</f>
        <v/>
      </c>
      <c r="Z544" s="20" t="str" cm="1">
        <f t="array" ref="Z544">IF(ISERROR(INDEX(Jornadas[id],ROW()-5)),"",SUMIFS(Cortes[propina],Cortes[id_jornada],INDEX(Jornadas[id],ROW()-5),Cortes[id_barbero],LOOKUP($X$4,Barberos[nombre],Barberos[id])))</f>
        <v/>
      </c>
      <c r="AA544" s="20" t="str" cm="1">
        <f t="array" ref="AA544">IF(ISERROR(INDEX(Jornadas[id],ROW()-5)),"",SUMIFS(Adelantos[importe],Adelantos[id_jornada],INDEX(Jornadas[id],ROW()-5),Adelantos[id_barbero],LOOKUP($X$4,Barberos[nombre],Barberos[id])))</f>
        <v/>
      </c>
      <c r="AB544" s="20" t="str" cm="1">
        <f t="array" ref="AB544">IF(ISERROR(INDEX(Jornadas[id],ROW()-5)),"",Y544+Z544-AA544)</f>
        <v/>
      </c>
      <c r="AC544" s="1" t="str" cm="1">
        <f t="array" ref="AC544">IF(ISERROR(INDEX(Jornadas[id],ROW()-5)),"",COUNTIFS(_Cortes!$C:$C,INDEX(Jornadas[id],ROW()-5),_Cortes!$B:$B,LOOKUP($AC$4,_Barberos!$B:$B,_Barberos!$A:$A)))</f>
        <v/>
      </c>
      <c r="AD544" s="20" t="str" cm="1">
        <f t="array" ref="AD544">IF(ISERROR(INDEX(Jornadas[id],ROW()-5)),"",INT(SUMIFS(Cortes[importe],Cortes[id_jornada],INDEX(Jornadas[id],ROW()-5),Cortes[id_barbero],LOOKUP($AC$4,Barberos[nombre],Barberos[id]))*(INDEX(Jornadas[comision_barberos],1)/100)))</f>
        <v/>
      </c>
      <c r="AE544" s="20" t="str" cm="1">
        <f t="array" ref="AE544">IF(ISERROR(INDEX(Jornadas[id],ROW()-5)),"",SUMIFS(Cortes[propina],Cortes[id_jornada],INDEX(Jornadas[id],ROW()-5),Cortes[id_barbero],LOOKUP($AC$4,Barberos[nombre],Barberos[id])))</f>
        <v/>
      </c>
      <c r="AF544" s="20" t="str" cm="1">
        <f t="array" ref="AF544">IF(ISERROR(INDEX(Jornadas[id],ROW()-5)),"",SUMIFS(Adelantos[importe],Adelantos[id_jornada],INDEX(Jornadas[id],ROW()-5),Adelantos[id_barbero],LOOKUP($AC$4,Barberos[nombre],Barberos[id])))</f>
        <v/>
      </c>
      <c r="AG544" s="20" t="str" cm="1">
        <f t="array" ref="AG544">IF(ISERROR(INDEX(Jornadas[id],ROW()-5)),"",AD544+AE544-AF544)</f>
        <v/>
      </c>
      <c r="AH544" s="1" t="str" cm="1">
        <f t="array" ref="AH544">IF(ISERROR(INDEX(Jornadas[id],ROW()-5)),"",COUNTIFS(_Cortes!$C:$C,INDEX(Jornadas[id],ROW()-5),_Cortes!$B:$B,LOOKUP($AH$4,_Barberos!$B:$B,_Barberos!$A:$A)))</f>
        <v/>
      </c>
      <c r="AI544" s="20" t="str" cm="1">
        <f t="array" ref="AI544">IF(ISERROR(INDEX(Jornadas[id],ROW()-5)),"",INT(SUMIFS(Cortes[importe],Cortes[id_jornada],INDEX(Jornadas[id],ROW()-5),Cortes[id_barbero],LOOKUP($AH$4,Barberos[nombre],Barberos[id]))*(INDEX(Jornadas[comision_barberos],1)/100)))</f>
        <v/>
      </c>
      <c r="AJ544" s="20" t="str" cm="1">
        <f t="array" ref="AJ544">IF(ISERROR(INDEX(Jornadas[id],ROW()-5)),"",SUMIFS(Cortes[propina],Cortes[id_jornada],INDEX(Jornadas[id],ROW()-5),Cortes[id_barbero],LOOKUP($AH$4,Barberos[nombre],Barberos[id])))</f>
        <v/>
      </c>
      <c r="AK544" s="20" t="str" cm="1">
        <f t="array" ref="AK544">IF(ISERROR(INDEX(Jornadas[id],ROW()-5)),"",SUMIFS(Adelantos[importe],Adelantos[id_jornada],INDEX(Jornadas[id],ROW()-5),Adelantos[id_barbero],LOOKUP($AH$4,Barberos[nombre],Barberos[id])))</f>
        <v/>
      </c>
      <c r="AL544" s="20" t="str" cm="1">
        <f t="array" ref="AL544">IF(ISERROR(INDEX(Jornadas[id],ROW()-5)),"",AI544+AJ544-AK544)</f>
        <v/>
      </c>
      <c r="AM544" s="1" t="str" cm="1">
        <f t="array" ref="AM544">IF(ISERROR(INDEX(Jornadas[id],ROW()-5)),"",COUNTIFS(_Cortes!$C:$C,INDEX(Jornadas[id],ROW()-5),_Cortes!$B:$B,LOOKUP($AM$4,_Barberos!$B:$B,_Barberos!$A:$A)))</f>
        <v/>
      </c>
      <c r="AN544" s="20" t="str" cm="1">
        <f t="array" ref="AN544">IF(ISERROR(INDEX(Jornadas[id],ROW()-5)),"",INT(SUMIFS(Cortes[importe],Cortes[id_jornada],INDEX(Jornadas[id],ROW()-5),Cortes[id_barbero],LOOKUP($AM$4,Barberos[nombre],Barberos[id]))*(INDEX(Jornadas[comision_barberos],1)/100)))</f>
        <v/>
      </c>
      <c r="AO544" s="20" t="str" cm="1">
        <f t="array" ref="AO544">IF(ISERROR(INDEX(Jornadas[id],ROW()-5)),"",SUMIFS(Cortes[propina],Cortes[id_jornada],INDEX(Jornadas[id],ROW()-5),Cortes[id_barbero],LOOKUP($AM$4,Barberos[nombre],Barberos[id])))</f>
        <v/>
      </c>
      <c r="AP544" s="20" t="str" cm="1">
        <f t="array" ref="AP544">IF(ISERROR(INDEX(Jornadas[id],ROW()-5)),"",SUMIFS(Adelantos[importe],Adelantos[id_jornada],INDEX(Jornadas[id],ROW()-5),Adelantos[id_barbero],LOOKUP($AM$4,Barberos[nombre],Barberos[id])))</f>
        <v/>
      </c>
      <c r="AQ544" s="20" t="str" cm="1">
        <f t="array" ref="AQ544">IF(ISERROR(INDEX(Jornadas[id],ROW()-5)),"",AN544+AO544-AP544)</f>
        <v/>
      </c>
      <c r="AR544" s="1" t="str" cm="1">
        <f t="array" ref="AR544">IF(ISERROR(INDEX(Jornadas[id],ROW()-5)),"",COUNTIFS(_Cortes!$C:$C,INDEX(Jornadas[id],ROW()-5),_Cortes!$B:$B,LOOKUP($AR$4,_Barberos!$B:$B,_Barberos!$A:$A)))</f>
        <v/>
      </c>
      <c r="AS544" s="20" t="str" cm="1">
        <f t="array" ref="AS544">IF(ISERROR(INDEX(Jornadas[id],ROW()-5)),"",INT(SUMIFS(Cortes[importe],Cortes[id_jornada],INDEX(Jornadas[id],ROW()-5),Cortes[id_barbero],LOOKUP($AR$4,Barberos[nombre],Barberos[id]))*(INDEX(Jornadas[comision_barberos],1)/100)))</f>
        <v/>
      </c>
      <c r="AT544" s="20" t="str" cm="1">
        <f t="array" ref="AT544">IF(ISERROR(INDEX(Jornadas[id],ROW()-5)),"",SUMIFS(Cortes[propina],Cortes[id_jornada],INDEX(Jornadas[id],ROW()-5),Cortes[id_barbero],LOOKUP($AR$4,Barberos[nombre],Barberos[id])))</f>
        <v/>
      </c>
      <c r="AU544" s="20" t="str" cm="1">
        <f t="array" ref="AU544">IF(ISERROR(INDEX(Jornadas[id],ROW()-5)),"",SUMIFS(Adelantos[importe],Adelantos[id_jornada],INDEX(Jornadas[id],ROW()-5),Adelantos[id_barbero],LOOKUP($AR$4,Barberos[nombre],Barberos[id])))</f>
        <v/>
      </c>
      <c r="AV544" s="20" t="str" cm="1">
        <f t="array" ref="AV544">IF(ISERROR(INDEX(Jornadas[id],ROW()-5)),"",AS544+AT544-AU544)</f>
        <v/>
      </c>
    </row>
    <row r="545" spans="1:48" ht="15" hidden="1" customHeight="1" x14ac:dyDescent="0.3">
      <c r="A545" s="51" t="str">
        <f t="shared" si="8"/>
        <v/>
      </c>
      <c r="B545" s="52"/>
      <c r="C545" s="36" t="str" cm="1">
        <f t="array" ref="C545">IF(ISERROR(INDEX(Jornadas[id],ROW()-5)),"",INDEX(Jornadas[fecha],ROW()-5))</f>
        <v/>
      </c>
      <c r="D545" s="2" t="str" cm="1">
        <f t="array" ref="D545">IF(ISERROR(INDEX(Jornadas[id],ROW()-5)),"",COUNTIFS(_Cortes!$C:$C,INDEX(Jornadas[id],ROW()-5),_Cortes!$B:$B,LOOKUP($D$4,_Barberos!$B:$B,_Barberos!$A:$A)))</f>
        <v/>
      </c>
      <c r="E545" s="21" t="str" cm="1">
        <f t="array" ref="E545">IF(ISERROR(INDEX(Jornadas[id],ROW()-5)),"",INT(SUMIFS(Cortes[importe],Cortes[id_jornada],INDEX(Jornadas[id],ROW()-5),Cortes[id_barbero],LOOKUP($D$4,Barberos[nombre],Barberos[id]))*(INDEX(Jornadas[comision_barberos],1)/100)))</f>
        <v/>
      </c>
      <c r="F545" s="21" t="str" cm="1">
        <f t="array" ref="F545">IF(ISERROR(INDEX(Jornadas[id],ROW()-5)),"",SUMIFS(Cortes[propina],Cortes[id_jornada],INDEX(Jornadas[id],ROW()-5),Cortes[id_barbero],LOOKUP($D$4,Barberos[nombre],Barberos[id])))</f>
        <v/>
      </c>
      <c r="G545" s="21" t="str" cm="1">
        <f t="array" ref="G545">IF(ISERROR(INDEX(Jornadas[id],ROW()-5)),"",SUMIFS(Adelantos[importe],Adelantos[id_jornada],INDEX(Jornadas[id],ROW()-5),Adelantos[id_barbero],LOOKUP($D$4,Barberos[nombre],Barberos[id])))</f>
        <v/>
      </c>
      <c r="H545" s="21" t="str" cm="1">
        <f t="array" ref="H545">IF(ISERROR(INDEX(Jornadas[id],ROW()-5)),"",E545+F545-G545)</f>
        <v/>
      </c>
      <c r="I545" s="2" t="str" cm="1">
        <f t="array" ref="I545">IF(ISERROR(INDEX(Jornadas[id],ROW()-5)),"",COUNTIFS(_Cortes!$C:$C,INDEX(Jornadas[id],ROW()-5),_Cortes!$B:$B,LOOKUP($I$4,_Barberos!$B:$B,_Barberos!$A:$A)))</f>
        <v/>
      </c>
      <c r="J545" s="21" t="str" cm="1">
        <f t="array" ref="J545">IF(ISERROR(INDEX(Jornadas[id],ROW()-5)),"",INT(SUMIFS(Cortes[importe],Cortes[id_jornada],INDEX(Jornadas[id],ROW()-5),Cortes[id_barbero],LOOKUP($I$4,Barberos[nombre],Barberos[id]))*(INDEX(Jornadas[comision_barberos],1)/100)))</f>
        <v/>
      </c>
      <c r="K545" s="21" t="str" cm="1">
        <f t="array" ref="K545">IF(ISERROR(INDEX(Jornadas[id],ROW()-5)),"",SUMIFS(Cortes[propina],Cortes[id_jornada],INDEX(Jornadas[id],ROW()-5),Cortes[id_barbero],LOOKUP($I$4,Barberos[nombre],Barberos[id])))</f>
        <v/>
      </c>
      <c r="L545" s="21" t="str" cm="1">
        <f t="array" ref="L545">IF(ISERROR(INDEX(Jornadas[id],ROW()-5)),"",SUMIFS(Adelantos[importe],Adelantos[id_jornada],INDEX(Jornadas[id],ROW()-5),Adelantos[id_barbero],LOOKUP($I$4,Barberos[nombre],Barberos[id])))</f>
        <v/>
      </c>
      <c r="M545" s="21" t="str" cm="1">
        <f t="array" ref="M545">IF(ISERROR(INDEX(Jornadas[id],ROW()-5)),"",J545+K545-L545)</f>
        <v/>
      </c>
      <c r="N545" s="2" t="str" cm="1">
        <f t="array" ref="N545">IF(ISERROR(INDEX(Jornadas[id],ROW()-5)),"",COUNTIFS(_Cortes!$C:$C,INDEX(Jornadas[id],ROW()-5),_Cortes!$B:$B,LOOKUP($N$4,_Barberos!$B:$B,_Barberos!$A:$A)))</f>
        <v/>
      </c>
      <c r="O545" s="21" t="str" cm="1">
        <f t="array" ref="O545">IF(ISERROR(INDEX(Jornadas[id],ROW()-5)),"",INT(SUMIFS(Cortes[importe],Cortes[id_jornada],INDEX(Jornadas[id],ROW()-5),Cortes[id_barbero],LOOKUP($N$4,Barberos[nombre],Barberos[id]))*(INDEX(Jornadas[comision_barberos],1)/100)))</f>
        <v/>
      </c>
      <c r="P545" s="21" t="str" cm="1">
        <f t="array" ref="P545">IF(ISERROR(INDEX(Jornadas[id],ROW()-5)),"",SUMIFS(Cortes[propina],Cortes[id_jornada],INDEX(Jornadas[id],ROW()-5),Cortes[id_barbero],LOOKUP($N$4,Barberos[nombre],Barberos[id])))</f>
        <v/>
      </c>
      <c r="Q545" s="21" t="str" cm="1">
        <f t="array" ref="Q545">IF(ISERROR(INDEX(Jornadas[id],ROW()-5)),"",SUMIFS(Adelantos[importe],Adelantos[id_jornada],INDEX(Jornadas[id],ROW()-5),Adelantos[id_barbero],LOOKUP($N$4,Barberos[nombre],Barberos[id])))</f>
        <v/>
      </c>
      <c r="R545" s="21" t="str" cm="1">
        <f t="array" ref="R545">IF(ISERROR(INDEX(Jornadas[id],ROW()-5)),"",O545+P545-Q545)</f>
        <v/>
      </c>
      <c r="S545" s="2" t="str" cm="1">
        <f t="array" ref="S545">IF(ISERROR(INDEX(Jornadas[id],ROW()-5)),"",COUNTIFS(_Cortes!$C:$C,INDEX(Jornadas[id],ROW()-5),_Cortes!$B:$B,LOOKUP($S$4,_Barberos!$B:$B,_Barberos!$A:$A)))</f>
        <v/>
      </c>
      <c r="T545" s="21" t="str" cm="1">
        <f t="array" ref="T545">IF(ISERROR(INDEX(Jornadas[id],ROW()-5)),"",INT(SUMIFS(Cortes[importe],Cortes[id_jornada],INDEX(Jornadas[id],ROW()-5),Cortes[id_barbero],LOOKUP($S$4,Barberos[nombre],Barberos[id]))*(INDEX(Jornadas[comision_barberos],1)/100)))</f>
        <v/>
      </c>
      <c r="U545" s="21" t="str" cm="1">
        <f t="array" ref="U545">IF(ISERROR(INDEX(Jornadas[id],ROW()-5)),"",SUMIFS(Cortes[propina],Cortes[id_jornada],INDEX(Jornadas[id],ROW()-5),Cortes[id_barbero],LOOKUP($S$4,Barberos[nombre],Barberos[id])))</f>
        <v/>
      </c>
      <c r="V545" s="21" t="str" cm="1">
        <f t="array" ref="V545">IF(ISERROR(INDEX(Jornadas[id],ROW()-5)),"",SUMIFS(Adelantos[importe],Adelantos[id_jornada],INDEX(Jornadas[id],ROW()-5),Adelantos[id_barbero],LOOKUP($S$4,Barberos[nombre],Barberos[id])))</f>
        <v/>
      </c>
      <c r="W545" s="21" t="str" cm="1">
        <f t="array" ref="W545">IF(ISERROR(INDEX(Jornadas[id],ROW()-5)),"",T545+U545-V545)</f>
        <v/>
      </c>
      <c r="X545" s="2" t="str" cm="1">
        <f t="array" ref="X545">IF(ISERROR(INDEX(Jornadas[id],ROW()-5)),"",COUNTIFS(_Cortes!$C:$C,INDEX(Jornadas[id],ROW()-5),_Cortes!$B:$B,LOOKUP($X$4,_Barberos!$B:$B,_Barberos!$A:$A)))</f>
        <v/>
      </c>
      <c r="Y545" s="21" t="str" cm="1">
        <f t="array" ref="Y545">IF(ISERROR(INDEX(Jornadas[id],ROW()-5)),"",INT(SUMIFS(Cortes[importe],Cortes[id_jornada],INDEX(Jornadas[id],ROW()-5),Cortes[id_barbero],LOOKUP($X$4,Barberos[nombre],Barberos[id]))*(INDEX(Jornadas[comision_barberos],1)/100)))</f>
        <v/>
      </c>
      <c r="Z545" s="21" t="str" cm="1">
        <f t="array" ref="Z545">IF(ISERROR(INDEX(Jornadas[id],ROW()-5)),"",SUMIFS(Cortes[propina],Cortes[id_jornada],INDEX(Jornadas[id],ROW()-5),Cortes[id_barbero],LOOKUP($X$4,Barberos[nombre],Barberos[id])))</f>
        <v/>
      </c>
      <c r="AA545" s="21" t="str" cm="1">
        <f t="array" ref="AA545">IF(ISERROR(INDEX(Jornadas[id],ROW()-5)),"",SUMIFS(Adelantos[importe],Adelantos[id_jornada],INDEX(Jornadas[id],ROW()-5),Adelantos[id_barbero],LOOKUP($X$4,Barberos[nombre],Barberos[id])))</f>
        <v/>
      </c>
      <c r="AB545" s="21" t="str" cm="1">
        <f t="array" ref="AB545">IF(ISERROR(INDEX(Jornadas[id],ROW()-5)),"",Y545+Z545-AA545)</f>
        <v/>
      </c>
      <c r="AC545" s="2" t="str" cm="1">
        <f t="array" ref="AC545">IF(ISERROR(INDEX(Jornadas[id],ROW()-5)),"",COUNTIFS(_Cortes!$C:$C,INDEX(Jornadas[id],ROW()-5),_Cortes!$B:$B,LOOKUP($AC$4,_Barberos!$B:$B,_Barberos!$A:$A)))</f>
        <v/>
      </c>
      <c r="AD545" s="21" t="str" cm="1">
        <f t="array" ref="AD545">IF(ISERROR(INDEX(Jornadas[id],ROW()-5)),"",INT(SUMIFS(Cortes[importe],Cortes[id_jornada],INDEX(Jornadas[id],ROW()-5),Cortes[id_barbero],LOOKUP($AC$4,Barberos[nombre],Barberos[id]))*(INDEX(Jornadas[comision_barberos],1)/100)))</f>
        <v/>
      </c>
      <c r="AE545" s="21" t="str" cm="1">
        <f t="array" ref="AE545">IF(ISERROR(INDEX(Jornadas[id],ROW()-5)),"",SUMIFS(Cortes[propina],Cortes[id_jornada],INDEX(Jornadas[id],ROW()-5),Cortes[id_barbero],LOOKUP($AC$4,Barberos[nombre],Barberos[id])))</f>
        <v/>
      </c>
      <c r="AF545" s="21" t="str" cm="1">
        <f t="array" ref="AF545">IF(ISERROR(INDEX(Jornadas[id],ROW()-5)),"",SUMIFS(Adelantos[importe],Adelantos[id_jornada],INDEX(Jornadas[id],ROW()-5),Adelantos[id_barbero],LOOKUP($AC$4,Barberos[nombre],Barberos[id])))</f>
        <v/>
      </c>
      <c r="AG545" s="21" t="str" cm="1">
        <f t="array" ref="AG545">IF(ISERROR(INDEX(Jornadas[id],ROW()-5)),"",AD545+AE545-AF545)</f>
        <v/>
      </c>
      <c r="AH545" s="2" t="str" cm="1">
        <f t="array" ref="AH545">IF(ISERROR(INDEX(Jornadas[id],ROW()-5)),"",COUNTIFS(_Cortes!$C:$C,INDEX(Jornadas[id],ROW()-5),_Cortes!$B:$B,LOOKUP($AH$4,_Barberos!$B:$B,_Barberos!$A:$A)))</f>
        <v/>
      </c>
      <c r="AI545" s="21" t="str" cm="1">
        <f t="array" ref="AI545">IF(ISERROR(INDEX(Jornadas[id],ROW()-5)),"",INT(SUMIFS(Cortes[importe],Cortes[id_jornada],INDEX(Jornadas[id],ROW()-5),Cortes[id_barbero],LOOKUP($AH$4,Barberos[nombre],Barberos[id]))*(INDEX(Jornadas[comision_barberos],1)/100)))</f>
        <v/>
      </c>
      <c r="AJ545" s="21" t="str" cm="1">
        <f t="array" ref="AJ545">IF(ISERROR(INDEX(Jornadas[id],ROW()-5)),"",SUMIFS(Cortes[propina],Cortes[id_jornada],INDEX(Jornadas[id],ROW()-5),Cortes[id_barbero],LOOKUP($AH$4,Barberos[nombre],Barberos[id])))</f>
        <v/>
      </c>
      <c r="AK545" s="21" t="str" cm="1">
        <f t="array" ref="AK545">IF(ISERROR(INDEX(Jornadas[id],ROW()-5)),"",SUMIFS(Adelantos[importe],Adelantos[id_jornada],INDEX(Jornadas[id],ROW()-5),Adelantos[id_barbero],LOOKUP($AH$4,Barberos[nombre],Barberos[id])))</f>
        <v/>
      </c>
      <c r="AL545" s="21" t="str" cm="1">
        <f t="array" ref="AL545">IF(ISERROR(INDEX(Jornadas[id],ROW()-5)),"",AI545+AJ545-AK545)</f>
        <v/>
      </c>
      <c r="AM545" s="2" t="str" cm="1">
        <f t="array" ref="AM545">IF(ISERROR(INDEX(Jornadas[id],ROW()-5)),"",COUNTIFS(_Cortes!$C:$C,INDEX(Jornadas[id],ROW()-5),_Cortes!$B:$B,LOOKUP($AM$4,_Barberos!$B:$B,_Barberos!$A:$A)))</f>
        <v/>
      </c>
      <c r="AN545" s="21" t="str" cm="1">
        <f t="array" ref="AN545">IF(ISERROR(INDEX(Jornadas[id],ROW()-5)),"",INT(SUMIFS(Cortes[importe],Cortes[id_jornada],INDEX(Jornadas[id],ROW()-5),Cortes[id_barbero],LOOKUP($AM$4,Barberos[nombre],Barberos[id]))*(INDEX(Jornadas[comision_barberos],1)/100)))</f>
        <v/>
      </c>
      <c r="AO545" s="21" t="str" cm="1">
        <f t="array" ref="AO545">IF(ISERROR(INDEX(Jornadas[id],ROW()-5)),"",SUMIFS(Cortes[propina],Cortes[id_jornada],INDEX(Jornadas[id],ROW()-5),Cortes[id_barbero],LOOKUP($AM$4,Barberos[nombre],Barberos[id])))</f>
        <v/>
      </c>
      <c r="AP545" s="21" t="str" cm="1">
        <f t="array" ref="AP545">IF(ISERROR(INDEX(Jornadas[id],ROW()-5)),"",SUMIFS(Adelantos[importe],Adelantos[id_jornada],INDEX(Jornadas[id],ROW()-5),Adelantos[id_barbero],LOOKUP($AM$4,Barberos[nombre],Barberos[id])))</f>
        <v/>
      </c>
      <c r="AQ545" s="21" t="str" cm="1">
        <f t="array" ref="AQ545">IF(ISERROR(INDEX(Jornadas[id],ROW()-5)),"",AN545+AO545-AP545)</f>
        <v/>
      </c>
      <c r="AR545" s="2" t="str" cm="1">
        <f t="array" ref="AR545">IF(ISERROR(INDEX(Jornadas[id],ROW()-5)),"",COUNTIFS(_Cortes!$C:$C,INDEX(Jornadas[id],ROW()-5),_Cortes!$B:$B,LOOKUP($AR$4,_Barberos!$B:$B,_Barberos!$A:$A)))</f>
        <v/>
      </c>
      <c r="AS545" s="21" t="str" cm="1">
        <f t="array" ref="AS545">IF(ISERROR(INDEX(Jornadas[id],ROW()-5)),"",INT(SUMIFS(Cortes[importe],Cortes[id_jornada],INDEX(Jornadas[id],ROW()-5),Cortes[id_barbero],LOOKUP($AR$4,Barberos[nombre],Barberos[id]))*(INDEX(Jornadas[comision_barberos],1)/100)))</f>
        <v/>
      </c>
      <c r="AT545" s="21" t="str" cm="1">
        <f t="array" ref="AT545">IF(ISERROR(INDEX(Jornadas[id],ROW()-5)),"",SUMIFS(Cortes[propina],Cortes[id_jornada],INDEX(Jornadas[id],ROW()-5),Cortes[id_barbero],LOOKUP($AR$4,Barberos[nombre],Barberos[id])))</f>
        <v/>
      </c>
      <c r="AU545" s="21" t="str" cm="1">
        <f t="array" ref="AU545">IF(ISERROR(INDEX(Jornadas[id],ROW()-5)),"",SUMIFS(Adelantos[importe],Adelantos[id_jornada],INDEX(Jornadas[id],ROW()-5),Adelantos[id_barbero],LOOKUP($AR$4,Barberos[nombre],Barberos[id])))</f>
        <v/>
      </c>
      <c r="AV545" s="21" t="str" cm="1">
        <f t="array" ref="AV545">IF(ISERROR(INDEX(Jornadas[id],ROW()-5)),"",AS545+AT545-AU545)</f>
        <v/>
      </c>
    </row>
    <row r="546" spans="1:48" ht="15" hidden="1" customHeight="1" x14ac:dyDescent="0.3">
      <c r="A546" s="53" t="str">
        <f t="shared" si="8"/>
        <v/>
      </c>
      <c r="B546" s="54"/>
      <c r="C546" s="38" t="str" cm="1">
        <f t="array" ref="C546">IF(ISERROR(INDEX(Jornadas[id],ROW()-5)),"",INDEX(Jornadas[fecha],ROW()-5))</f>
        <v/>
      </c>
      <c r="D546" s="1" t="str" cm="1">
        <f t="array" ref="D546">IF(ISERROR(INDEX(Jornadas[id],ROW()-5)),"",COUNTIFS(_Cortes!$C:$C,INDEX(Jornadas[id],ROW()-5),_Cortes!$B:$B,LOOKUP($D$4,_Barberos!$B:$B,_Barberos!$A:$A)))</f>
        <v/>
      </c>
      <c r="E546" s="20" t="str" cm="1">
        <f t="array" ref="E546">IF(ISERROR(INDEX(Jornadas[id],ROW()-5)),"",INT(SUMIFS(Cortes[importe],Cortes[id_jornada],INDEX(Jornadas[id],ROW()-5),Cortes[id_barbero],LOOKUP($D$4,Barberos[nombre],Barberos[id]))*(INDEX(Jornadas[comision_barberos],1)/100)))</f>
        <v/>
      </c>
      <c r="F546" s="20" t="str" cm="1">
        <f t="array" ref="F546">IF(ISERROR(INDEX(Jornadas[id],ROW()-5)),"",SUMIFS(Cortes[propina],Cortes[id_jornada],INDEX(Jornadas[id],ROW()-5),Cortes[id_barbero],LOOKUP($D$4,Barberos[nombre],Barberos[id])))</f>
        <v/>
      </c>
      <c r="G546" s="20" t="str" cm="1">
        <f t="array" ref="G546">IF(ISERROR(INDEX(Jornadas[id],ROW()-5)),"",SUMIFS(Adelantos[importe],Adelantos[id_jornada],INDEX(Jornadas[id],ROW()-5),Adelantos[id_barbero],LOOKUP($D$4,Barberos[nombre],Barberos[id])))</f>
        <v/>
      </c>
      <c r="H546" s="20" t="str" cm="1">
        <f t="array" ref="H546">IF(ISERROR(INDEX(Jornadas[id],ROW()-5)),"",E546+F546-G546)</f>
        <v/>
      </c>
      <c r="I546" s="1" t="str" cm="1">
        <f t="array" ref="I546">IF(ISERROR(INDEX(Jornadas[id],ROW()-5)),"",COUNTIFS(_Cortes!$C:$C,INDEX(Jornadas[id],ROW()-5),_Cortes!$B:$B,LOOKUP($I$4,_Barberos!$B:$B,_Barberos!$A:$A)))</f>
        <v/>
      </c>
      <c r="J546" s="20" t="str" cm="1">
        <f t="array" ref="J546">IF(ISERROR(INDEX(Jornadas[id],ROW()-5)),"",INT(SUMIFS(Cortes[importe],Cortes[id_jornada],INDEX(Jornadas[id],ROW()-5),Cortes[id_barbero],LOOKUP($I$4,Barberos[nombre],Barberos[id]))*(INDEX(Jornadas[comision_barberos],1)/100)))</f>
        <v/>
      </c>
      <c r="K546" s="20" t="str" cm="1">
        <f t="array" ref="K546">IF(ISERROR(INDEX(Jornadas[id],ROW()-5)),"",SUMIFS(Cortes[propina],Cortes[id_jornada],INDEX(Jornadas[id],ROW()-5),Cortes[id_barbero],LOOKUP($I$4,Barberos[nombre],Barberos[id])))</f>
        <v/>
      </c>
      <c r="L546" s="20" t="str" cm="1">
        <f t="array" ref="L546">IF(ISERROR(INDEX(Jornadas[id],ROW()-5)),"",SUMIFS(Adelantos[importe],Adelantos[id_jornada],INDEX(Jornadas[id],ROW()-5),Adelantos[id_barbero],LOOKUP($I$4,Barberos[nombre],Barberos[id])))</f>
        <v/>
      </c>
      <c r="M546" s="20" t="str" cm="1">
        <f t="array" ref="M546">IF(ISERROR(INDEX(Jornadas[id],ROW()-5)),"",J546+K546-L546)</f>
        <v/>
      </c>
      <c r="N546" s="1" t="str" cm="1">
        <f t="array" ref="N546">IF(ISERROR(INDEX(Jornadas[id],ROW()-5)),"",COUNTIFS(_Cortes!$C:$C,INDEX(Jornadas[id],ROW()-5),_Cortes!$B:$B,LOOKUP($N$4,_Barberos!$B:$B,_Barberos!$A:$A)))</f>
        <v/>
      </c>
      <c r="O546" s="20" t="str" cm="1">
        <f t="array" ref="O546">IF(ISERROR(INDEX(Jornadas[id],ROW()-5)),"",INT(SUMIFS(Cortes[importe],Cortes[id_jornada],INDEX(Jornadas[id],ROW()-5),Cortes[id_barbero],LOOKUP($N$4,Barberos[nombre],Barberos[id]))*(INDEX(Jornadas[comision_barberos],1)/100)))</f>
        <v/>
      </c>
      <c r="P546" s="20" t="str" cm="1">
        <f t="array" ref="P546">IF(ISERROR(INDEX(Jornadas[id],ROW()-5)),"",SUMIFS(Cortes[propina],Cortes[id_jornada],INDEX(Jornadas[id],ROW()-5),Cortes[id_barbero],LOOKUP($N$4,Barberos[nombre],Barberos[id])))</f>
        <v/>
      </c>
      <c r="Q546" s="20" t="str" cm="1">
        <f t="array" ref="Q546">IF(ISERROR(INDEX(Jornadas[id],ROW()-5)),"",SUMIFS(Adelantos[importe],Adelantos[id_jornada],INDEX(Jornadas[id],ROW()-5),Adelantos[id_barbero],LOOKUP($N$4,Barberos[nombre],Barberos[id])))</f>
        <v/>
      </c>
      <c r="R546" s="20" t="str" cm="1">
        <f t="array" ref="R546">IF(ISERROR(INDEX(Jornadas[id],ROW()-5)),"",O546+P546-Q546)</f>
        <v/>
      </c>
      <c r="S546" s="1" t="str" cm="1">
        <f t="array" ref="S546">IF(ISERROR(INDEX(Jornadas[id],ROW()-5)),"",COUNTIFS(_Cortes!$C:$C,INDEX(Jornadas[id],ROW()-5),_Cortes!$B:$B,LOOKUP($S$4,_Barberos!$B:$B,_Barberos!$A:$A)))</f>
        <v/>
      </c>
      <c r="T546" s="20" t="str" cm="1">
        <f t="array" ref="T546">IF(ISERROR(INDEX(Jornadas[id],ROW()-5)),"",INT(SUMIFS(Cortes[importe],Cortes[id_jornada],INDEX(Jornadas[id],ROW()-5),Cortes[id_barbero],LOOKUP($S$4,Barberos[nombre],Barberos[id]))*(INDEX(Jornadas[comision_barberos],1)/100)))</f>
        <v/>
      </c>
      <c r="U546" s="20" t="str" cm="1">
        <f t="array" ref="U546">IF(ISERROR(INDEX(Jornadas[id],ROW()-5)),"",SUMIFS(Cortes[propina],Cortes[id_jornada],INDEX(Jornadas[id],ROW()-5),Cortes[id_barbero],LOOKUP($S$4,Barberos[nombre],Barberos[id])))</f>
        <v/>
      </c>
      <c r="V546" s="20" t="str" cm="1">
        <f t="array" ref="V546">IF(ISERROR(INDEX(Jornadas[id],ROW()-5)),"",SUMIFS(Adelantos[importe],Adelantos[id_jornada],INDEX(Jornadas[id],ROW()-5),Adelantos[id_barbero],LOOKUP($S$4,Barberos[nombre],Barberos[id])))</f>
        <v/>
      </c>
      <c r="W546" s="20" t="str" cm="1">
        <f t="array" ref="W546">IF(ISERROR(INDEX(Jornadas[id],ROW()-5)),"",T546+U546-V546)</f>
        <v/>
      </c>
      <c r="X546" s="1" t="str" cm="1">
        <f t="array" ref="X546">IF(ISERROR(INDEX(Jornadas[id],ROW()-5)),"",COUNTIFS(_Cortes!$C:$C,INDEX(Jornadas[id],ROW()-5),_Cortes!$B:$B,LOOKUP($X$4,_Barberos!$B:$B,_Barberos!$A:$A)))</f>
        <v/>
      </c>
      <c r="Y546" s="20" t="str" cm="1">
        <f t="array" ref="Y546">IF(ISERROR(INDEX(Jornadas[id],ROW()-5)),"",INT(SUMIFS(Cortes[importe],Cortes[id_jornada],INDEX(Jornadas[id],ROW()-5),Cortes[id_barbero],LOOKUP($X$4,Barberos[nombre],Barberos[id]))*(INDEX(Jornadas[comision_barberos],1)/100)))</f>
        <v/>
      </c>
      <c r="Z546" s="20" t="str" cm="1">
        <f t="array" ref="Z546">IF(ISERROR(INDEX(Jornadas[id],ROW()-5)),"",SUMIFS(Cortes[propina],Cortes[id_jornada],INDEX(Jornadas[id],ROW()-5),Cortes[id_barbero],LOOKUP($X$4,Barberos[nombre],Barberos[id])))</f>
        <v/>
      </c>
      <c r="AA546" s="20" t="str" cm="1">
        <f t="array" ref="AA546">IF(ISERROR(INDEX(Jornadas[id],ROW()-5)),"",SUMIFS(Adelantos[importe],Adelantos[id_jornada],INDEX(Jornadas[id],ROW()-5),Adelantos[id_barbero],LOOKUP($X$4,Barberos[nombre],Barberos[id])))</f>
        <v/>
      </c>
      <c r="AB546" s="20" t="str" cm="1">
        <f t="array" ref="AB546">IF(ISERROR(INDEX(Jornadas[id],ROW()-5)),"",Y546+Z546-AA546)</f>
        <v/>
      </c>
      <c r="AC546" s="1" t="str" cm="1">
        <f t="array" ref="AC546">IF(ISERROR(INDEX(Jornadas[id],ROW()-5)),"",COUNTIFS(_Cortes!$C:$C,INDEX(Jornadas[id],ROW()-5),_Cortes!$B:$B,LOOKUP($AC$4,_Barberos!$B:$B,_Barberos!$A:$A)))</f>
        <v/>
      </c>
      <c r="AD546" s="20" t="str" cm="1">
        <f t="array" ref="AD546">IF(ISERROR(INDEX(Jornadas[id],ROW()-5)),"",INT(SUMIFS(Cortes[importe],Cortes[id_jornada],INDEX(Jornadas[id],ROW()-5),Cortes[id_barbero],LOOKUP($AC$4,Barberos[nombre],Barberos[id]))*(INDEX(Jornadas[comision_barberos],1)/100)))</f>
        <v/>
      </c>
      <c r="AE546" s="20" t="str" cm="1">
        <f t="array" ref="AE546">IF(ISERROR(INDEX(Jornadas[id],ROW()-5)),"",SUMIFS(Cortes[propina],Cortes[id_jornada],INDEX(Jornadas[id],ROW()-5),Cortes[id_barbero],LOOKUP($AC$4,Barberos[nombre],Barberos[id])))</f>
        <v/>
      </c>
      <c r="AF546" s="20" t="str" cm="1">
        <f t="array" ref="AF546">IF(ISERROR(INDEX(Jornadas[id],ROW()-5)),"",SUMIFS(Adelantos[importe],Adelantos[id_jornada],INDEX(Jornadas[id],ROW()-5),Adelantos[id_barbero],LOOKUP($AC$4,Barberos[nombre],Barberos[id])))</f>
        <v/>
      </c>
      <c r="AG546" s="20" t="str" cm="1">
        <f t="array" ref="AG546">IF(ISERROR(INDEX(Jornadas[id],ROW()-5)),"",AD546+AE546-AF546)</f>
        <v/>
      </c>
      <c r="AH546" s="1" t="str" cm="1">
        <f t="array" ref="AH546">IF(ISERROR(INDEX(Jornadas[id],ROW()-5)),"",COUNTIFS(_Cortes!$C:$C,INDEX(Jornadas[id],ROW()-5),_Cortes!$B:$B,LOOKUP($AH$4,_Barberos!$B:$B,_Barberos!$A:$A)))</f>
        <v/>
      </c>
      <c r="AI546" s="20" t="str" cm="1">
        <f t="array" ref="AI546">IF(ISERROR(INDEX(Jornadas[id],ROW()-5)),"",INT(SUMIFS(Cortes[importe],Cortes[id_jornada],INDEX(Jornadas[id],ROW()-5),Cortes[id_barbero],LOOKUP($AH$4,Barberos[nombre],Barberos[id]))*(INDEX(Jornadas[comision_barberos],1)/100)))</f>
        <v/>
      </c>
      <c r="AJ546" s="20" t="str" cm="1">
        <f t="array" ref="AJ546">IF(ISERROR(INDEX(Jornadas[id],ROW()-5)),"",SUMIFS(Cortes[propina],Cortes[id_jornada],INDEX(Jornadas[id],ROW()-5),Cortes[id_barbero],LOOKUP($AH$4,Barberos[nombre],Barberos[id])))</f>
        <v/>
      </c>
      <c r="AK546" s="20" t="str" cm="1">
        <f t="array" ref="AK546">IF(ISERROR(INDEX(Jornadas[id],ROW()-5)),"",SUMIFS(Adelantos[importe],Adelantos[id_jornada],INDEX(Jornadas[id],ROW()-5),Adelantos[id_barbero],LOOKUP($AH$4,Barberos[nombre],Barberos[id])))</f>
        <v/>
      </c>
      <c r="AL546" s="20" t="str" cm="1">
        <f t="array" ref="AL546">IF(ISERROR(INDEX(Jornadas[id],ROW()-5)),"",AI546+AJ546-AK546)</f>
        <v/>
      </c>
      <c r="AM546" s="1" t="str" cm="1">
        <f t="array" ref="AM546">IF(ISERROR(INDEX(Jornadas[id],ROW()-5)),"",COUNTIFS(_Cortes!$C:$C,INDEX(Jornadas[id],ROW()-5),_Cortes!$B:$B,LOOKUP($AM$4,_Barberos!$B:$B,_Barberos!$A:$A)))</f>
        <v/>
      </c>
      <c r="AN546" s="20" t="str" cm="1">
        <f t="array" ref="AN546">IF(ISERROR(INDEX(Jornadas[id],ROW()-5)),"",INT(SUMIFS(Cortes[importe],Cortes[id_jornada],INDEX(Jornadas[id],ROW()-5),Cortes[id_barbero],LOOKUP($AM$4,Barberos[nombre],Barberos[id]))*(INDEX(Jornadas[comision_barberos],1)/100)))</f>
        <v/>
      </c>
      <c r="AO546" s="20" t="str" cm="1">
        <f t="array" ref="AO546">IF(ISERROR(INDEX(Jornadas[id],ROW()-5)),"",SUMIFS(Cortes[propina],Cortes[id_jornada],INDEX(Jornadas[id],ROW()-5),Cortes[id_barbero],LOOKUP($AM$4,Barberos[nombre],Barberos[id])))</f>
        <v/>
      </c>
      <c r="AP546" s="20" t="str" cm="1">
        <f t="array" ref="AP546">IF(ISERROR(INDEX(Jornadas[id],ROW()-5)),"",SUMIFS(Adelantos[importe],Adelantos[id_jornada],INDEX(Jornadas[id],ROW()-5),Adelantos[id_barbero],LOOKUP($AM$4,Barberos[nombre],Barberos[id])))</f>
        <v/>
      </c>
      <c r="AQ546" s="20" t="str" cm="1">
        <f t="array" ref="AQ546">IF(ISERROR(INDEX(Jornadas[id],ROW()-5)),"",AN546+AO546-AP546)</f>
        <v/>
      </c>
      <c r="AR546" s="1" t="str" cm="1">
        <f t="array" ref="AR546">IF(ISERROR(INDEX(Jornadas[id],ROW()-5)),"",COUNTIFS(_Cortes!$C:$C,INDEX(Jornadas[id],ROW()-5),_Cortes!$B:$B,LOOKUP($AR$4,_Barberos!$B:$B,_Barberos!$A:$A)))</f>
        <v/>
      </c>
      <c r="AS546" s="20" t="str" cm="1">
        <f t="array" ref="AS546">IF(ISERROR(INDEX(Jornadas[id],ROW()-5)),"",INT(SUMIFS(Cortes[importe],Cortes[id_jornada],INDEX(Jornadas[id],ROW()-5),Cortes[id_barbero],LOOKUP($AR$4,Barberos[nombre],Barberos[id]))*(INDEX(Jornadas[comision_barberos],1)/100)))</f>
        <v/>
      </c>
      <c r="AT546" s="20" t="str" cm="1">
        <f t="array" ref="AT546">IF(ISERROR(INDEX(Jornadas[id],ROW()-5)),"",SUMIFS(Cortes[propina],Cortes[id_jornada],INDEX(Jornadas[id],ROW()-5),Cortes[id_barbero],LOOKUP($AR$4,Barberos[nombre],Barberos[id])))</f>
        <v/>
      </c>
      <c r="AU546" s="20" t="str" cm="1">
        <f t="array" ref="AU546">IF(ISERROR(INDEX(Jornadas[id],ROW()-5)),"",SUMIFS(Adelantos[importe],Adelantos[id_jornada],INDEX(Jornadas[id],ROW()-5),Adelantos[id_barbero],LOOKUP($AR$4,Barberos[nombre],Barberos[id])))</f>
        <v/>
      </c>
      <c r="AV546" s="20" t="str" cm="1">
        <f t="array" ref="AV546">IF(ISERROR(INDEX(Jornadas[id],ROW()-5)),"",AS546+AT546-AU546)</f>
        <v/>
      </c>
    </row>
    <row r="547" spans="1:48" ht="15" hidden="1" customHeight="1" x14ac:dyDescent="0.3">
      <c r="A547" s="51" t="str">
        <f t="shared" si="8"/>
        <v/>
      </c>
      <c r="B547" s="52"/>
      <c r="C547" s="36" t="str" cm="1">
        <f t="array" ref="C547">IF(ISERROR(INDEX(Jornadas[id],ROW()-5)),"",INDEX(Jornadas[fecha],ROW()-5))</f>
        <v/>
      </c>
      <c r="D547" s="2" t="str" cm="1">
        <f t="array" ref="D547">IF(ISERROR(INDEX(Jornadas[id],ROW()-5)),"",COUNTIFS(_Cortes!$C:$C,INDEX(Jornadas[id],ROW()-5),_Cortes!$B:$B,LOOKUP($D$4,_Barberos!$B:$B,_Barberos!$A:$A)))</f>
        <v/>
      </c>
      <c r="E547" s="21" t="str" cm="1">
        <f t="array" ref="E547">IF(ISERROR(INDEX(Jornadas[id],ROW()-5)),"",INT(SUMIFS(Cortes[importe],Cortes[id_jornada],INDEX(Jornadas[id],ROW()-5),Cortes[id_barbero],LOOKUP($D$4,Barberos[nombre],Barberos[id]))*(INDEX(Jornadas[comision_barberos],1)/100)))</f>
        <v/>
      </c>
      <c r="F547" s="21" t="str" cm="1">
        <f t="array" ref="F547">IF(ISERROR(INDEX(Jornadas[id],ROW()-5)),"",SUMIFS(Cortes[propina],Cortes[id_jornada],INDEX(Jornadas[id],ROW()-5),Cortes[id_barbero],LOOKUP($D$4,Barberos[nombre],Barberos[id])))</f>
        <v/>
      </c>
      <c r="G547" s="21" t="str" cm="1">
        <f t="array" ref="G547">IF(ISERROR(INDEX(Jornadas[id],ROW()-5)),"",SUMIFS(Adelantos[importe],Adelantos[id_jornada],INDEX(Jornadas[id],ROW()-5),Adelantos[id_barbero],LOOKUP($D$4,Barberos[nombre],Barberos[id])))</f>
        <v/>
      </c>
      <c r="H547" s="21" t="str" cm="1">
        <f t="array" ref="H547">IF(ISERROR(INDEX(Jornadas[id],ROW()-5)),"",E547+F547-G547)</f>
        <v/>
      </c>
      <c r="I547" s="2" t="str" cm="1">
        <f t="array" ref="I547">IF(ISERROR(INDEX(Jornadas[id],ROW()-5)),"",COUNTIFS(_Cortes!$C:$C,INDEX(Jornadas[id],ROW()-5),_Cortes!$B:$B,LOOKUP($I$4,_Barberos!$B:$B,_Barberos!$A:$A)))</f>
        <v/>
      </c>
      <c r="J547" s="21" t="str" cm="1">
        <f t="array" ref="J547">IF(ISERROR(INDEX(Jornadas[id],ROW()-5)),"",INT(SUMIFS(Cortes[importe],Cortes[id_jornada],INDEX(Jornadas[id],ROW()-5),Cortes[id_barbero],LOOKUP($I$4,Barberos[nombre],Barberos[id]))*(INDEX(Jornadas[comision_barberos],1)/100)))</f>
        <v/>
      </c>
      <c r="K547" s="21" t="str" cm="1">
        <f t="array" ref="K547">IF(ISERROR(INDEX(Jornadas[id],ROW()-5)),"",SUMIFS(Cortes[propina],Cortes[id_jornada],INDEX(Jornadas[id],ROW()-5),Cortes[id_barbero],LOOKUP($I$4,Barberos[nombre],Barberos[id])))</f>
        <v/>
      </c>
      <c r="L547" s="21" t="str" cm="1">
        <f t="array" ref="L547">IF(ISERROR(INDEX(Jornadas[id],ROW()-5)),"",SUMIFS(Adelantos[importe],Adelantos[id_jornada],INDEX(Jornadas[id],ROW()-5),Adelantos[id_barbero],LOOKUP($I$4,Barberos[nombre],Barberos[id])))</f>
        <v/>
      </c>
      <c r="M547" s="21" t="str" cm="1">
        <f t="array" ref="M547">IF(ISERROR(INDEX(Jornadas[id],ROW()-5)),"",J547+K547-L547)</f>
        <v/>
      </c>
      <c r="N547" s="2" t="str" cm="1">
        <f t="array" ref="N547">IF(ISERROR(INDEX(Jornadas[id],ROW()-5)),"",COUNTIFS(_Cortes!$C:$C,INDEX(Jornadas[id],ROW()-5),_Cortes!$B:$B,LOOKUP($N$4,_Barberos!$B:$B,_Barberos!$A:$A)))</f>
        <v/>
      </c>
      <c r="O547" s="21" t="str" cm="1">
        <f t="array" ref="O547">IF(ISERROR(INDEX(Jornadas[id],ROW()-5)),"",INT(SUMIFS(Cortes[importe],Cortes[id_jornada],INDEX(Jornadas[id],ROW()-5),Cortes[id_barbero],LOOKUP($N$4,Barberos[nombre],Barberos[id]))*(INDEX(Jornadas[comision_barberos],1)/100)))</f>
        <v/>
      </c>
      <c r="P547" s="21" t="str" cm="1">
        <f t="array" ref="P547">IF(ISERROR(INDEX(Jornadas[id],ROW()-5)),"",SUMIFS(Cortes[propina],Cortes[id_jornada],INDEX(Jornadas[id],ROW()-5),Cortes[id_barbero],LOOKUP($N$4,Barberos[nombre],Barberos[id])))</f>
        <v/>
      </c>
      <c r="Q547" s="21" t="str" cm="1">
        <f t="array" ref="Q547">IF(ISERROR(INDEX(Jornadas[id],ROW()-5)),"",SUMIFS(Adelantos[importe],Adelantos[id_jornada],INDEX(Jornadas[id],ROW()-5),Adelantos[id_barbero],LOOKUP($N$4,Barberos[nombre],Barberos[id])))</f>
        <v/>
      </c>
      <c r="R547" s="21" t="str" cm="1">
        <f t="array" ref="R547">IF(ISERROR(INDEX(Jornadas[id],ROW()-5)),"",O547+P547-Q547)</f>
        <v/>
      </c>
      <c r="S547" s="2" t="str" cm="1">
        <f t="array" ref="S547">IF(ISERROR(INDEX(Jornadas[id],ROW()-5)),"",COUNTIFS(_Cortes!$C:$C,INDEX(Jornadas[id],ROW()-5),_Cortes!$B:$B,LOOKUP($S$4,_Barberos!$B:$B,_Barberos!$A:$A)))</f>
        <v/>
      </c>
      <c r="T547" s="21" t="str" cm="1">
        <f t="array" ref="T547">IF(ISERROR(INDEX(Jornadas[id],ROW()-5)),"",INT(SUMIFS(Cortes[importe],Cortes[id_jornada],INDEX(Jornadas[id],ROW()-5),Cortes[id_barbero],LOOKUP($S$4,Barberos[nombre],Barberos[id]))*(INDEX(Jornadas[comision_barberos],1)/100)))</f>
        <v/>
      </c>
      <c r="U547" s="21" t="str" cm="1">
        <f t="array" ref="U547">IF(ISERROR(INDEX(Jornadas[id],ROW()-5)),"",SUMIFS(Cortes[propina],Cortes[id_jornada],INDEX(Jornadas[id],ROW()-5),Cortes[id_barbero],LOOKUP($S$4,Barberos[nombre],Barberos[id])))</f>
        <v/>
      </c>
      <c r="V547" s="21" t="str" cm="1">
        <f t="array" ref="V547">IF(ISERROR(INDEX(Jornadas[id],ROW()-5)),"",SUMIFS(Adelantos[importe],Adelantos[id_jornada],INDEX(Jornadas[id],ROW()-5),Adelantos[id_barbero],LOOKUP($S$4,Barberos[nombre],Barberos[id])))</f>
        <v/>
      </c>
      <c r="W547" s="21" t="str" cm="1">
        <f t="array" ref="W547">IF(ISERROR(INDEX(Jornadas[id],ROW()-5)),"",T547+U547-V547)</f>
        <v/>
      </c>
      <c r="X547" s="2" t="str" cm="1">
        <f t="array" ref="X547">IF(ISERROR(INDEX(Jornadas[id],ROW()-5)),"",COUNTIFS(_Cortes!$C:$C,INDEX(Jornadas[id],ROW()-5),_Cortes!$B:$B,LOOKUP($X$4,_Barberos!$B:$B,_Barberos!$A:$A)))</f>
        <v/>
      </c>
      <c r="Y547" s="21" t="str" cm="1">
        <f t="array" ref="Y547">IF(ISERROR(INDEX(Jornadas[id],ROW()-5)),"",INT(SUMIFS(Cortes[importe],Cortes[id_jornada],INDEX(Jornadas[id],ROW()-5),Cortes[id_barbero],LOOKUP($X$4,Barberos[nombre],Barberos[id]))*(INDEX(Jornadas[comision_barberos],1)/100)))</f>
        <v/>
      </c>
      <c r="Z547" s="21" t="str" cm="1">
        <f t="array" ref="Z547">IF(ISERROR(INDEX(Jornadas[id],ROW()-5)),"",SUMIFS(Cortes[propina],Cortes[id_jornada],INDEX(Jornadas[id],ROW()-5),Cortes[id_barbero],LOOKUP($X$4,Barberos[nombre],Barberos[id])))</f>
        <v/>
      </c>
      <c r="AA547" s="21" t="str" cm="1">
        <f t="array" ref="AA547">IF(ISERROR(INDEX(Jornadas[id],ROW()-5)),"",SUMIFS(Adelantos[importe],Adelantos[id_jornada],INDEX(Jornadas[id],ROW()-5),Adelantos[id_barbero],LOOKUP($X$4,Barberos[nombre],Barberos[id])))</f>
        <v/>
      </c>
      <c r="AB547" s="21" t="str" cm="1">
        <f t="array" ref="AB547">IF(ISERROR(INDEX(Jornadas[id],ROW()-5)),"",Y547+Z547-AA547)</f>
        <v/>
      </c>
      <c r="AC547" s="2" t="str" cm="1">
        <f t="array" ref="AC547">IF(ISERROR(INDEX(Jornadas[id],ROW()-5)),"",COUNTIFS(_Cortes!$C:$C,INDEX(Jornadas[id],ROW()-5),_Cortes!$B:$B,LOOKUP($AC$4,_Barberos!$B:$B,_Barberos!$A:$A)))</f>
        <v/>
      </c>
      <c r="AD547" s="21" t="str" cm="1">
        <f t="array" ref="AD547">IF(ISERROR(INDEX(Jornadas[id],ROW()-5)),"",INT(SUMIFS(Cortes[importe],Cortes[id_jornada],INDEX(Jornadas[id],ROW()-5),Cortes[id_barbero],LOOKUP($AC$4,Barberos[nombre],Barberos[id]))*(INDEX(Jornadas[comision_barberos],1)/100)))</f>
        <v/>
      </c>
      <c r="AE547" s="21" t="str" cm="1">
        <f t="array" ref="AE547">IF(ISERROR(INDEX(Jornadas[id],ROW()-5)),"",SUMIFS(Cortes[propina],Cortes[id_jornada],INDEX(Jornadas[id],ROW()-5),Cortes[id_barbero],LOOKUP($AC$4,Barberos[nombre],Barberos[id])))</f>
        <v/>
      </c>
      <c r="AF547" s="21" t="str" cm="1">
        <f t="array" ref="AF547">IF(ISERROR(INDEX(Jornadas[id],ROW()-5)),"",SUMIFS(Adelantos[importe],Adelantos[id_jornada],INDEX(Jornadas[id],ROW()-5),Adelantos[id_barbero],LOOKUP($AC$4,Barberos[nombre],Barberos[id])))</f>
        <v/>
      </c>
      <c r="AG547" s="21" t="str" cm="1">
        <f t="array" ref="AG547">IF(ISERROR(INDEX(Jornadas[id],ROW()-5)),"",AD547+AE547-AF547)</f>
        <v/>
      </c>
      <c r="AH547" s="2" t="str" cm="1">
        <f t="array" ref="AH547">IF(ISERROR(INDEX(Jornadas[id],ROW()-5)),"",COUNTIFS(_Cortes!$C:$C,INDEX(Jornadas[id],ROW()-5),_Cortes!$B:$B,LOOKUP($AH$4,_Barberos!$B:$B,_Barberos!$A:$A)))</f>
        <v/>
      </c>
      <c r="AI547" s="21" t="str" cm="1">
        <f t="array" ref="AI547">IF(ISERROR(INDEX(Jornadas[id],ROW()-5)),"",INT(SUMIFS(Cortes[importe],Cortes[id_jornada],INDEX(Jornadas[id],ROW()-5),Cortes[id_barbero],LOOKUP($AH$4,Barberos[nombre],Barberos[id]))*(INDEX(Jornadas[comision_barberos],1)/100)))</f>
        <v/>
      </c>
      <c r="AJ547" s="21" t="str" cm="1">
        <f t="array" ref="AJ547">IF(ISERROR(INDEX(Jornadas[id],ROW()-5)),"",SUMIFS(Cortes[propina],Cortes[id_jornada],INDEX(Jornadas[id],ROW()-5),Cortes[id_barbero],LOOKUP($AH$4,Barberos[nombre],Barberos[id])))</f>
        <v/>
      </c>
      <c r="AK547" s="21" t="str" cm="1">
        <f t="array" ref="AK547">IF(ISERROR(INDEX(Jornadas[id],ROW()-5)),"",SUMIFS(Adelantos[importe],Adelantos[id_jornada],INDEX(Jornadas[id],ROW()-5),Adelantos[id_barbero],LOOKUP($AH$4,Barberos[nombre],Barberos[id])))</f>
        <v/>
      </c>
      <c r="AL547" s="21" t="str" cm="1">
        <f t="array" ref="AL547">IF(ISERROR(INDEX(Jornadas[id],ROW()-5)),"",AI547+AJ547-AK547)</f>
        <v/>
      </c>
      <c r="AM547" s="2" t="str" cm="1">
        <f t="array" ref="AM547">IF(ISERROR(INDEX(Jornadas[id],ROW()-5)),"",COUNTIFS(_Cortes!$C:$C,INDEX(Jornadas[id],ROW()-5),_Cortes!$B:$B,LOOKUP($AM$4,_Barberos!$B:$B,_Barberos!$A:$A)))</f>
        <v/>
      </c>
      <c r="AN547" s="21" t="str" cm="1">
        <f t="array" ref="AN547">IF(ISERROR(INDEX(Jornadas[id],ROW()-5)),"",INT(SUMIFS(Cortes[importe],Cortes[id_jornada],INDEX(Jornadas[id],ROW()-5),Cortes[id_barbero],LOOKUP($AM$4,Barberos[nombre],Barberos[id]))*(INDEX(Jornadas[comision_barberos],1)/100)))</f>
        <v/>
      </c>
      <c r="AO547" s="21" t="str" cm="1">
        <f t="array" ref="AO547">IF(ISERROR(INDEX(Jornadas[id],ROW()-5)),"",SUMIFS(Cortes[propina],Cortes[id_jornada],INDEX(Jornadas[id],ROW()-5),Cortes[id_barbero],LOOKUP($AM$4,Barberos[nombre],Barberos[id])))</f>
        <v/>
      </c>
      <c r="AP547" s="21" t="str" cm="1">
        <f t="array" ref="AP547">IF(ISERROR(INDEX(Jornadas[id],ROW()-5)),"",SUMIFS(Adelantos[importe],Adelantos[id_jornada],INDEX(Jornadas[id],ROW()-5),Adelantos[id_barbero],LOOKUP($AM$4,Barberos[nombre],Barberos[id])))</f>
        <v/>
      </c>
      <c r="AQ547" s="21" t="str" cm="1">
        <f t="array" ref="AQ547">IF(ISERROR(INDEX(Jornadas[id],ROW()-5)),"",AN547+AO547-AP547)</f>
        <v/>
      </c>
      <c r="AR547" s="2" t="str" cm="1">
        <f t="array" ref="AR547">IF(ISERROR(INDEX(Jornadas[id],ROW()-5)),"",COUNTIFS(_Cortes!$C:$C,INDEX(Jornadas[id],ROW()-5),_Cortes!$B:$B,LOOKUP($AR$4,_Barberos!$B:$B,_Barberos!$A:$A)))</f>
        <v/>
      </c>
      <c r="AS547" s="21" t="str" cm="1">
        <f t="array" ref="AS547">IF(ISERROR(INDEX(Jornadas[id],ROW()-5)),"",INT(SUMIFS(Cortes[importe],Cortes[id_jornada],INDEX(Jornadas[id],ROW()-5),Cortes[id_barbero],LOOKUP($AR$4,Barberos[nombre],Barberos[id]))*(INDEX(Jornadas[comision_barberos],1)/100)))</f>
        <v/>
      </c>
      <c r="AT547" s="21" t="str" cm="1">
        <f t="array" ref="AT547">IF(ISERROR(INDEX(Jornadas[id],ROW()-5)),"",SUMIFS(Cortes[propina],Cortes[id_jornada],INDEX(Jornadas[id],ROW()-5),Cortes[id_barbero],LOOKUP($AR$4,Barberos[nombre],Barberos[id])))</f>
        <v/>
      </c>
      <c r="AU547" s="21" t="str" cm="1">
        <f t="array" ref="AU547">IF(ISERROR(INDEX(Jornadas[id],ROW()-5)),"",SUMIFS(Adelantos[importe],Adelantos[id_jornada],INDEX(Jornadas[id],ROW()-5),Adelantos[id_barbero],LOOKUP($AR$4,Barberos[nombre],Barberos[id])))</f>
        <v/>
      </c>
      <c r="AV547" s="21" t="str" cm="1">
        <f t="array" ref="AV547">IF(ISERROR(INDEX(Jornadas[id],ROW()-5)),"",AS547+AT547-AU547)</f>
        <v/>
      </c>
    </row>
    <row r="548" spans="1:48" ht="15" hidden="1" customHeight="1" x14ac:dyDescent="0.3">
      <c r="A548" s="53" t="str">
        <f t="shared" si="8"/>
        <v/>
      </c>
      <c r="B548" s="54"/>
      <c r="C548" s="38" t="str" cm="1">
        <f t="array" ref="C548">IF(ISERROR(INDEX(Jornadas[id],ROW()-5)),"",INDEX(Jornadas[fecha],ROW()-5))</f>
        <v/>
      </c>
      <c r="D548" s="1" t="str" cm="1">
        <f t="array" ref="D548">IF(ISERROR(INDEX(Jornadas[id],ROW()-5)),"",COUNTIFS(_Cortes!$C:$C,INDEX(Jornadas[id],ROW()-5),_Cortes!$B:$B,LOOKUP($D$4,_Barberos!$B:$B,_Barberos!$A:$A)))</f>
        <v/>
      </c>
      <c r="E548" s="20" t="str" cm="1">
        <f t="array" ref="E548">IF(ISERROR(INDEX(Jornadas[id],ROW()-5)),"",INT(SUMIFS(Cortes[importe],Cortes[id_jornada],INDEX(Jornadas[id],ROW()-5),Cortes[id_barbero],LOOKUP($D$4,Barberos[nombre],Barberos[id]))*(INDEX(Jornadas[comision_barberos],1)/100)))</f>
        <v/>
      </c>
      <c r="F548" s="20" t="str" cm="1">
        <f t="array" ref="F548">IF(ISERROR(INDEX(Jornadas[id],ROW()-5)),"",SUMIFS(Cortes[propina],Cortes[id_jornada],INDEX(Jornadas[id],ROW()-5),Cortes[id_barbero],LOOKUP($D$4,Barberos[nombre],Barberos[id])))</f>
        <v/>
      </c>
      <c r="G548" s="20" t="str" cm="1">
        <f t="array" ref="G548">IF(ISERROR(INDEX(Jornadas[id],ROW()-5)),"",SUMIFS(Adelantos[importe],Adelantos[id_jornada],INDEX(Jornadas[id],ROW()-5),Adelantos[id_barbero],LOOKUP($D$4,Barberos[nombre],Barberos[id])))</f>
        <v/>
      </c>
      <c r="H548" s="20" t="str" cm="1">
        <f t="array" ref="H548">IF(ISERROR(INDEX(Jornadas[id],ROW()-5)),"",E548+F548-G548)</f>
        <v/>
      </c>
      <c r="I548" s="1" t="str" cm="1">
        <f t="array" ref="I548">IF(ISERROR(INDEX(Jornadas[id],ROW()-5)),"",COUNTIFS(_Cortes!$C:$C,INDEX(Jornadas[id],ROW()-5),_Cortes!$B:$B,LOOKUP($I$4,_Barberos!$B:$B,_Barberos!$A:$A)))</f>
        <v/>
      </c>
      <c r="J548" s="20" t="str" cm="1">
        <f t="array" ref="J548">IF(ISERROR(INDEX(Jornadas[id],ROW()-5)),"",INT(SUMIFS(Cortes[importe],Cortes[id_jornada],INDEX(Jornadas[id],ROW()-5),Cortes[id_barbero],LOOKUP($I$4,Barberos[nombre],Barberos[id]))*(INDEX(Jornadas[comision_barberos],1)/100)))</f>
        <v/>
      </c>
      <c r="K548" s="20" t="str" cm="1">
        <f t="array" ref="K548">IF(ISERROR(INDEX(Jornadas[id],ROW()-5)),"",SUMIFS(Cortes[propina],Cortes[id_jornada],INDEX(Jornadas[id],ROW()-5),Cortes[id_barbero],LOOKUP($I$4,Barberos[nombre],Barberos[id])))</f>
        <v/>
      </c>
      <c r="L548" s="20" t="str" cm="1">
        <f t="array" ref="L548">IF(ISERROR(INDEX(Jornadas[id],ROW()-5)),"",SUMIFS(Adelantos[importe],Adelantos[id_jornada],INDEX(Jornadas[id],ROW()-5),Adelantos[id_barbero],LOOKUP($I$4,Barberos[nombre],Barberos[id])))</f>
        <v/>
      </c>
      <c r="M548" s="20" t="str" cm="1">
        <f t="array" ref="M548">IF(ISERROR(INDEX(Jornadas[id],ROW()-5)),"",J548+K548-L548)</f>
        <v/>
      </c>
      <c r="N548" s="1" t="str" cm="1">
        <f t="array" ref="N548">IF(ISERROR(INDEX(Jornadas[id],ROW()-5)),"",COUNTIFS(_Cortes!$C:$C,INDEX(Jornadas[id],ROW()-5),_Cortes!$B:$B,LOOKUP($N$4,_Barberos!$B:$B,_Barberos!$A:$A)))</f>
        <v/>
      </c>
      <c r="O548" s="20" t="str" cm="1">
        <f t="array" ref="O548">IF(ISERROR(INDEX(Jornadas[id],ROW()-5)),"",INT(SUMIFS(Cortes[importe],Cortes[id_jornada],INDEX(Jornadas[id],ROW()-5),Cortes[id_barbero],LOOKUP($N$4,Barberos[nombre],Barberos[id]))*(INDEX(Jornadas[comision_barberos],1)/100)))</f>
        <v/>
      </c>
      <c r="P548" s="20" t="str" cm="1">
        <f t="array" ref="P548">IF(ISERROR(INDEX(Jornadas[id],ROW()-5)),"",SUMIFS(Cortes[propina],Cortes[id_jornada],INDEX(Jornadas[id],ROW()-5),Cortes[id_barbero],LOOKUP($N$4,Barberos[nombre],Barberos[id])))</f>
        <v/>
      </c>
      <c r="Q548" s="20" t="str" cm="1">
        <f t="array" ref="Q548">IF(ISERROR(INDEX(Jornadas[id],ROW()-5)),"",SUMIFS(Adelantos[importe],Adelantos[id_jornada],INDEX(Jornadas[id],ROW()-5),Adelantos[id_barbero],LOOKUP($N$4,Barberos[nombre],Barberos[id])))</f>
        <v/>
      </c>
      <c r="R548" s="20" t="str" cm="1">
        <f t="array" ref="R548">IF(ISERROR(INDEX(Jornadas[id],ROW()-5)),"",O548+P548-Q548)</f>
        <v/>
      </c>
      <c r="S548" s="1" t="str" cm="1">
        <f t="array" ref="S548">IF(ISERROR(INDEX(Jornadas[id],ROW()-5)),"",COUNTIFS(_Cortes!$C:$C,INDEX(Jornadas[id],ROW()-5),_Cortes!$B:$B,LOOKUP($S$4,_Barberos!$B:$B,_Barberos!$A:$A)))</f>
        <v/>
      </c>
      <c r="T548" s="20" t="str" cm="1">
        <f t="array" ref="T548">IF(ISERROR(INDEX(Jornadas[id],ROW()-5)),"",INT(SUMIFS(Cortes[importe],Cortes[id_jornada],INDEX(Jornadas[id],ROW()-5),Cortes[id_barbero],LOOKUP($S$4,Barberos[nombre],Barberos[id]))*(INDEX(Jornadas[comision_barberos],1)/100)))</f>
        <v/>
      </c>
      <c r="U548" s="20" t="str" cm="1">
        <f t="array" ref="U548">IF(ISERROR(INDEX(Jornadas[id],ROW()-5)),"",SUMIFS(Cortes[propina],Cortes[id_jornada],INDEX(Jornadas[id],ROW()-5),Cortes[id_barbero],LOOKUP($S$4,Barberos[nombre],Barberos[id])))</f>
        <v/>
      </c>
      <c r="V548" s="20" t="str" cm="1">
        <f t="array" ref="V548">IF(ISERROR(INDEX(Jornadas[id],ROW()-5)),"",SUMIFS(Adelantos[importe],Adelantos[id_jornada],INDEX(Jornadas[id],ROW()-5),Adelantos[id_barbero],LOOKUP($S$4,Barberos[nombre],Barberos[id])))</f>
        <v/>
      </c>
      <c r="W548" s="20" t="str" cm="1">
        <f t="array" ref="W548">IF(ISERROR(INDEX(Jornadas[id],ROW()-5)),"",T548+U548-V548)</f>
        <v/>
      </c>
      <c r="X548" s="1" t="str" cm="1">
        <f t="array" ref="X548">IF(ISERROR(INDEX(Jornadas[id],ROW()-5)),"",COUNTIFS(_Cortes!$C:$C,INDEX(Jornadas[id],ROW()-5),_Cortes!$B:$B,LOOKUP($X$4,_Barberos!$B:$B,_Barberos!$A:$A)))</f>
        <v/>
      </c>
      <c r="Y548" s="20" t="str" cm="1">
        <f t="array" ref="Y548">IF(ISERROR(INDEX(Jornadas[id],ROW()-5)),"",INT(SUMIFS(Cortes[importe],Cortes[id_jornada],INDEX(Jornadas[id],ROW()-5),Cortes[id_barbero],LOOKUP($X$4,Barberos[nombre],Barberos[id]))*(INDEX(Jornadas[comision_barberos],1)/100)))</f>
        <v/>
      </c>
      <c r="Z548" s="20" t="str" cm="1">
        <f t="array" ref="Z548">IF(ISERROR(INDEX(Jornadas[id],ROW()-5)),"",SUMIFS(Cortes[propina],Cortes[id_jornada],INDEX(Jornadas[id],ROW()-5),Cortes[id_barbero],LOOKUP($X$4,Barberos[nombre],Barberos[id])))</f>
        <v/>
      </c>
      <c r="AA548" s="20" t="str" cm="1">
        <f t="array" ref="AA548">IF(ISERROR(INDEX(Jornadas[id],ROW()-5)),"",SUMIFS(Adelantos[importe],Adelantos[id_jornada],INDEX(Jornadas[id],ROW()-5),Adelantos[id_barbero],LOOKUP($X$4,Barberos[nombre],Barberos[id])))</f>
        <v/>
      </c>
      <c r="AB548" s="20" t="str" cm="1">
        <f t="array" ref="AB548">IF(ISERROR(INDEX(Jornadas[id],ROW()-5)),"",Y548+Z548-AA548)</f>
        <v/>
      </c>
      <c r="AC548" s="1" t="str" cm="1">
        <f t="array" ref="AC548">IF(ISERROR(INDEX(Jornadas[id],ROW()-5)),"",COUNTIFS(_Cortes!$C:$C,INDEX(Jornadas[id],ROW()-5),_Cortes!$B:$B,LOOKUP($AC$4,_Barberos!$B:$B,_Barberos!$A:$A)))</f>
        <v/>
      </c>
      <c r="AD548" s="20" t="str" cm="1">
        <f t="array" ref="AD548">IF(ISERROR(INDEX(Jornadas[id],ROW()-5)),"",INT(SUMIFS(Cortes[importe],Cortes[id_jornada],INDEX(Jornadas[id],ROW()-5),Cortes[id_barbero],LOOKUP($AC$4,Barberos[nombre],Barberos[id]))*(INDEX(Jornadas[comision_barberos],1)/100)))</f>
        <v/>
      </c>
      <c r="AE548" s="20" t="str" cm="1">
        <f t="array" ref="AE548">IF(ISERROR(INDEX(Jornadas[id],ROW()-5)),"",SUMIFS(Cortes[propina],Cortes[id_jornada],INDEX(Jornadas[id],ROW()-5),Cortes[id_barbero],LOOKUP($AC$4,Barberos[nombre],Barberos[id])))</f>
        <v/>
      </c>
      <c r="AF548" s="20" t="str" cm="1">
        <f t="array" ref="AF548">IF(ISERROR(INDEX(Jornadas[id],ROW()-5)),"",SUMIFS(Adelantos[importe],Adelantos[id_jornada],INDEX(Jornadas[id],ROW()-5),Adelantos[id_barbero],LOOKUP($AC$4,Barberos[nombre],Barberos[id])))</f>
        <v/>
      </c>
      <c r="AG548" s="20" t="str" cm="1">
        <f t="array" ref="AG548">IF(ISERROR(INDEX(Jornadas[id],ROW()-5)),"",AD548+AE548-AF548)</f>
        <v/>
      </c>
      <c r="AH548" s="1" t="str" cm="1">
        <f t="array" ref="AH548">IF(ISERROR(INDEX(Jornadas[id],ROW()-5)),"",COUNTIFS(_Cortes!$C:$C,INDEX(Jornadas[id],ROW()-5),_Cortes!$B:$B,LOOKUP($AH$4,_Barberos!$B:$B,_Barberos!$A:$A)))</f>
        <v/>
      </c>
      <c r="AI548" s="20" t="str" cm="1">
        <f t="array" ref="AI548">IF(ISERROR(INDEX(Jornadas[id],ROW()-5)),"",INT(SUMIFS(Cortes[importe],Cortes[id_jornada],INDEX(Jornadas[id],ROW()-5),Cortes[id_barbero],LOOKUP($AH$4,Barberos[nombre],Barberos[id]))*(INDEX(Jornadas[comision_barberos],1)/100)))</f>
        <v/>
      </c>
      <c r="AJ548" s="20" t="str" cm="1">
        <f t="array" ref="AJ548">IF(ISERROR(INDEX(Jornadas[id],ROW()-5)),"",SUMIFS(Cortes[propina],Cortes[id_jornada],INDEX(Jornadas[id],ROW()-5),Cortes[id_barbero],LOOKUP($AH$4,Barberos[nombre],Barberos[id])))</f>
        <v/>
      </c>
      <c r="AK548" s="20" t="str" cm="1">
        <f t="array" ref="AK548">IF(ISERROR(INDEX(Jornadas[id],ROW()-5)),"",SUMIFS(Adelantos[importe],Adelantos[id_jornada],INDEX(Jornadas[id],ROW()-5),Adelantos[id_barbero],LOOKUP($AH$4,Barberos[nombre],Barberos[id])))</f>
        <v/>
      </c>
      <c r="AL548" s="20" t="str" cm="1">
        <f t="array" ref="AL548">IF(ISERROR(INDEX(Jornadas[id],ROW()-5)),"",AI548+AJ548-AK548)</f>
        <v/>
      </c>
      <c r="AM548" s="1" t="str" cm="1">
        <f t="array" ref="AM548">IF(ISERROR(INDEX(Jornadas[id],ROW()-5)),"",COUNTIFS(_Cortes!$C:$C,INDEX(Jornadas[id],ROW()-5),_Cortes!$B:$B,LOOKUP($AM$4,_Barberos!$B:$B,_Barberos!$A:$A)))</f>
        <v/>
      </c>
      <c r="AN548" s="20" t="str" cm="1">
        <f t="array" ref="AN548">IF(ISERROR(INDEX(Jornadas[id],ROW()-5)),"",INT(SUMIFS(Cortes[importe],Cortes[id_jornada],INDEX(Jornadas[id],ROW()-5),Cortes[id_barbero],LOOKUP($AM$4,Barberos[nombre],Barberos[id]))*(INDEX(Jornadas[comision_barberos],1)/100)))</f>
        <v/>
      </c>
      <c r="AO548" s="20" t="str" cm="1">
        <f t="array" ref="AO548">IF(ISERROR(INDEX(Jornadas[id],ROW()-5)),"",SUMIFS(Cortes[propina],Cortes[id_jornada],INDEX(Jornadas[id],ROW()-5),Cortes[id_barbero],LOOKUP($AM$4,Barberos[nombre],Barberos[id])))</f>
        <v/>
      </c>
      <c r="AP548" s="20" t="str" cm="1">
        <f t="array" ref="AP548">IF(ISERROR(INDEX(Jornadas[id],ROW()-5)),"",SUMIFS(Adelantos[importe],Adelantos[id_jornada],INDEX(Jornadas[id],ROW()-5),Adelantos[id_barbero],LOOKUP($AM$4,Barberos[nombre],Barberos[id])))</f>
        <v/>
      </c>
      <c r="AQ548" s="20" t="str" cm="1">
        <f t="array" ref="AQ548">IF(ISERROR(INDEX(Jornadas[id],ROW()-5)),"",AN548+AO548-AP548)</f>
        <v/>
      </c>
      <c r="AR548" s="1" t="str" cm="1">
        <f t="array" ref="AR548">IF(ISERROR(INDEX(Jornadas[id],ROW()-5)),"",COUNTIFS(_Cortes!$C:$C,INDEX(Jornadas[id],ROW()-5),_Cortes!$B:$B,LOOKUP($AR$4,_Barberos!$B:$B,_Barberos!$A:$A)))</f>
        <v/>
      </c>
      <c r="AS548" s="20" t="str" cm="1">
        <f t="array" ref="AS548">IF(ISERROR(INDEX(Jornadas[id],ROW()-5)),"",INT(SUMIFS(Cortes[importe],Cortes[id_jornada],INDEX(Jornadas[id],ROW()-5),Cortes[id_barbero],LOOKUP($AR$4,Barberos[nombre],Barberos[id]))*(INDEX(Jornadas[comision_barberos],1)/100)))</f>
        <v/>
      </c>
      <c r="AT548" s="20" t="str" cm="1">
        <f t="array" ref="AT548">IF(ISERROR(INDEX(Jornadas[id],ROW()-5)),"",SUMIFS(Cortes[propina],Cortes[id_jornada],INDEX(Jornadas[id],ROW()-5),Cortes[id_barbero],LOOKUP($AR$4,Barberos[nombre],Barberos[id])))</f>
        <v/>
      </c>
      <c r="AU548" s="20" t="str" cm="1">
        <f t="array" ref="AU548">IF(ISERROR(INDEX(Jornadas[id],ROW()-5)),"",SUMIFS(Adelantos[importe],Adelantos[id_jornada],INDEX(Jornadas[id],ROW()-5),Adelantos[id_barbero],LOOKUP($AR$4,Barberos[nombre],Barberos[id])))</f>
        <v/>
      </c>
      <c r="AV548" s="20" t="str" cm="1">
        <f t="array" ref="AV548">IF(ISERROR(INDEX(Jornadas[id],ROW()-5)),"",AS548+AT548-AU548)</f>
        <v/>
      </c>
    </row>
    <row r="549" spans="1:48" ht="15" hidden="1" customHeight="1" x14ac:dyDescent="0.3">
      <c r="A549" s="51" t="str">
        <f t="shared" si="8"/>
        <v/>
      </c>
      <c r="B549" s="52"/>
      <c r="C549" s="36" t="str" cm="1">
        <f t="array" ref="C549">IF(ISERROR(INDEX(Jornadas[id],ROW()-5)),"",INDEX(Jornadas[fecha],ROW()-5))</f>
        <v/>
      </c>
      <c r="D549" s="2" t="str" cm="1">
        <f t="array" ref="D549">IF(ISERROR(INDEX(Jornadas[id],ROW()-5)),"",COUNTIFS(_Cortes!$C:$C,INDEX(Jornadas[id],ROW()-5),_Cortes!$B:$B,LOOKUP($D$4,_Barberos!$B:$B,_Barberos!$A:$A)))</f>
        <v/>
      </c>
      <c r="E549" s="21" t="str" cm="1">
        <f t="array" ref="E549">IF(ISERROR(INDEX(Jornadas[id],ROW()-5)),"",INT(SUMIFS(Cortes[importe],Cortes[id_jornada],INDEX(Jornadas[id],ROW()-5),Cortes[id_barbero],LOOKUP($D$4,Barberos[nombre],Barberos[id]))*(INDEX(Jornadas[comision_barberos],1)/100)))</f>
        <v/>
      </c>
      <c r="F549" s="21" t="str" cm="1">
        <f t="array" ref="F549">IF(ISERROR(INDEX(Jornadas[id],ROW()-5)),"",SUMIFS(Cortes[propina],Cortes[id_jornada],INDEX(Jornadas[id],ROW()-5),Cortes[id_barbero],LOOKUP($D$4,Barberos[nombre],Barberos[id])))</f>
        <v/>
      </c>
      <c r="G549" s="21" t="str" cm="1">
        <f t="array" ref="G549">IF(ISERROR(INDEX(Jornadas[id],ROW()-5)),"",SUMIFS(Adelantos[importe],Adelantos[id_jornada],INDEX(Jornadas[id],ROW()-5),Adelantos[id_barbero],LOOKUP($D$4,Barberos[nombre],Barberos[id])))</f>
        <v/>
      </c>
      <c r="H549" s="21" t="str" cm="1">
        <f t="array" ref="H549">IF(ISERROR(INDEX(Jornadas[id],ROW()-5)),"",E549+F549-G549)</f>
        <v/>
      </c>
      <c r="I549" s="2" t="str" cm="1">
        <f t="array" ref="I549">IF(ISERROR(INDEX(Jornadas[id],ROW()-5)),"",COUNTIFS(_Cortes!$C:$C,INDEX(Jornadas[id],ROW()-5),_Cortes!$B:$B,LOOKUP($I$4,_Barberos!$B:$B,_Barberos!$A:$A)))</f>
        <v/>
      </c>
      <c r="J549" s="21" t="str" cm="1">
        <f t="array" ref="J549">IF(ISERROR(INDEX(Jornadas[id],ROW()-5)),"",INT(SUMIFS(Cortes[importe],Cortes[id_jornada],INDEX(Jornadas[id],ROW()-5),Cortes[id_barbero],LOOKUP($I$4,Barberos[nombre],Barberos[id]))*(INDEX(Jornadas[comision_barberos],1)/100)))</f>
        <v/>
      </c>
      <c r="K549" s="21" t="str" cm="1">
        <f t="array" ref="K549">IF(ISERROR(INDEX(Jornadas[id],ROW()-5)),"",SUMIFS(Cortes[propina],Cortes[id_jornada],INDEX(Jornadas[id],ROW()-5),Cortes[id_barbero],LOOKUP($I$4,Barberos[nombre],Barberos[id])))</f>
        <v/>
      </c>
      <c r="L549" s="21" t="str" cm="1">
        <f t="array" ref="L549">IF(ISERROR(INDEX(Jornadas[id],ROW()-5)),"",SUMIFS(Adelantos[importe],Adelantos[id_jornada],INDEX(Jornadas[id],ROW()-5),Adelantos[id_barbero],LOOKUP($I$4,Barberos[nombre],Barberos[id])))</f>
        <v/>
      </c>
      <c r="M549" s="21" t="str" cm="1">
        <f t="array" ref="M549">IF(ISERROR(INDEX(Jornadas[id],ROW()-5)),"",J549+K549-L549)</f>
        <v/>
      </c>
      <c r="N549" s="2" t="str" cm="1">
        <f t="array" ref="N549">IF(ISERROR(INDEX(Jornadas[id],ROW()-5)),"",COUNTIFS(_Cortes!$C:$C,INDEX(Jornadas[id],ROW()-5),_Cortes!$B:$B,LOOKUP($N$4,_Barberos!$B:$B,_Barberos!$A:$A)))</f>
        <v/>
      </c>
      <c r="O549" s="21" t="str" cm="1">
        <f t="array" ref="O549">IF(ISERROR(INDEX(Jornadas[id],ROW()-5)),"",INT(SUMIFS(Cortes[importe],Cortes[id_jornada],INDEX(Jornadas[id],ROW()-5),Cortes[id_barbero],LOOKUP($N$4,Barberos[nombre],Barberos[id]))*(INDEX(Jornadas[comision_barberos],1)/100)))</f>
        <v/>
      </c>
      <c r="P549" s="21" t="str" cm="1">
        <f t="array" ref="P549">IF(ISERROR(INDEX(Jornadas[id],ROW()-5)),"",SUMIFS(Cortes[propina],Cortes[id_jornada],INDEX(Jornadas[id],ROW()-5),Cortes[id_barbero],LOOKUP($N$4,Barberos[nombre],Barberos[id])))</f>
        <v/>
      </c>
      <c r="Q549" s="21" t="str" cm="1">
        <f t="array" ref="Q549">IF(ISERROR(INDEX(Jornadas[id],ROW()-5)),"",SUMIFS(Adelantos[importe],Adelantos[id_jornada],INDEX(Jornadas[id],ROW()-5),Adelantos[id_barbero],LOOKUP($N$4,Barberos[nombre],Barberos[id])))</f>
        <v/>
      </c>
      <c r="R549" s="21" t="str" cm="1">
        <f t="array" ref="R549">IF(ISERROR(INDEX(Jornadas[id],ROW()-5)),"",O549+P549-Q549)</f>
        <v/>
      </c>
      <c r="S549" s="2" t="str" cm="1">
        <f t="array" ref="S549">IF(ISERROR(INDEX(Jornadas[id],ROW()-5)),"",COUNTIFS(_Cortes!$C:$C,INDEX(Jornadas[id],ROW()-5),_Cortes!$B:$B,LOOKUP($S$4,_Barberos!$B:$B,_Barberos!$A:$A)))</f>
        <v/>
      </c>
      <c r="T549" s="21" t="str" cm="1">
        <f t="array" ref="T549">IF(ISERROR(INDEX(Jornadas[id],ROW()-5)),"",INT(SUMIFS(Cortes[importe],Cortes[id_jornada],INDEX(Jornadas[id],ROW()-5),Cortes[id_barbero],LOOKUP($S$4,Barberos[nombre],Barberos[id]))*(INDEX(Jornadas[comision_barberos],1)/100)))</f>
        <v/>
      </c>
      <c r="U549" s="21" t="str" cm="1">
        <f t="array" ref="U549">IF(ISERROR(INDEX(Jornadas[id],ROW()-5)),"",SUMIFS(Cortes[propina],Cortes[id_jornada],INDEX(Jornadas[id],ROW()-5),Cortes[id_barbero],LOOKUP($S$4,Barberos[nombre],Barberos[id])))</f>
        <v/>
      </c>
      <c r="V549" s="21" t="str" cm="1">
        <f t="array" ref="V549">IF(ISERROR(INDEX(Jornadas[id],ROW()-5)),"",SUMIFS(Adelantos[importe],Adelantos[id_jornada],INDEX(Jornadas[id],ROW()-5),Adelantos[id_barbero],LOOKUP($S$4,Barberos[nombre],Barberos[id])))</f>
        <v/>
      </c>
      <c r="W549" s="21" t="str" cm="1">
        <f t="array" ref="W549">IF(ISERROR(INDEX(Jornadas[id],ROW()-5)),"",T549+U549-V549)</f>
        <v/>
      </c>
      <c r="X549" s="2" t="str" cm="1">
        <f t="array" ref="X549">IF(ISERROR(INDEX(Jornadas[id],ROW()-5)),"",COUNTIFS(_Cortes!$C:$C,INDEX(Jornadas[id],ROW()-5),_Cortes!$B:$B,LOOKUP($X$4,_Barberos!$B:$B,_Barberos!$A:$A)))</f>
        <v/>
      </c>
      <c r="Y549" s="21" t="str" cm="1">
        <f t="array" ref="Y549">IF(ISERROR(INDEX(Jornadas[id],ROW()-5)),"",INT(SUMIFS(Cortes[importe],Cortes[id_jornada],INDEX(Jornadas[id],ROW()-5),Cortes[id_barbero],LOOKUP($X$4,Barberos[nombre],Barberos[id]))*(INDEX(Jornadas[comision_barberos],1)/100)))</f>
        <v/>
      </c>
      <c r="Z549" s="21" t="str" cm="1">
        <f t="array" ref="Z549">IF(ISERROR(INDEX(Jornadas[id],ROW()-5)),"",SUMIFS(Cortes[propina],Cortes[id_jornada],INDEX(Jornadas[id],ROW()-5),Cortes[id_barbero],LOOKUP($X$4,Barberos[nombre],Barberos[id])))</f>
        <v/>
      </c>
      <c r="AA549" s="21" t="str" cm="1">
        <f t="array" ref="AA549">IF(ISERROR(INDEX(Jornadas[id],ROW()-5)),"",SUMIFS(Adelantos[importe],Adelantos[id_jornada],INDEX(Jornadas[id],ROW()-5),Adelantos[id_barbero],LOOKUP($X$4,Barberos[nombre],Barberos[id])))</f>
        <v/>
      </c>
      <c r="AB549" s="21" t="str" cm="1">
        <f t="array" ref="AB549">IF(ISERROR(INDEX(Jornadas[id],ROW()-5)),"",Y549+Z549-AA549)</f>
        <v/>
      </c>
      <c r="AC549" s="2" t="str" cm="1">
        <f t="array" ref="AC549">IF(ISERROR(INDEX(Jornadas[id],ROW()-5)),"",COUNTIFS(_Cortes!$C:$C,INDEX(Jornadas[id],ROW()-5),_Cortes!$B:$B,LOOKUP($AC$4,_Barberos!$B:$B,_Barberos!$A:$A)))</f>
        <v/>
      </c>
      <c r="AD549" s="21" t="str" cm="1">
        <f t="array" ref="AD549">IF(ISERROR(INDEX(Jornadas[id],ROW()-5)),"",INT(SUMIFS(Cortes[importe],Cortes[id_jornada],INDEX(Jornadas[id],ROW()-5),Cortes[id_barbero],LOOKUP($AC$4,Barberos[nombre],Barberos[id]))*(INDEX(Jornadas[comision_barberos],1)/100)))</f>
        <v/>
      </c>
      <c r="AE549" s="21" t="str" cm="1">
        <f t="array" ref="AE549">IF(ISERROR(INDEX(Jornadas[id],ROW()-5)),"",SUMIFS(Cortes[propina],Cortes[id_jornada],INDEX(Jornadas[id],ROW()-5),Cortes[id_barbero],LOOKUP($AC$4,Barberos[nombre],Barberos[id])))</f>
        <v/>
      </c>
      <c r="AF549" s="21" t="str" cm="1">
        <f t="array" ref="AF549">IF(ISERROR(INDEX(Jornadas[id],ROW()-5)),"",SUMIFS(Adelantos[importe],Adelantos[id_jornada],INDEX(Jornadas[id],ROW()-5),Adelantos[id_barbero],LOOKUP($AC$4,Barberos[nombre],Barberos[id])))</f>
        <v/>
      </c>
      <c r="AG549" s="21" t="str" cm="1">
        <f t="array" ref="AG549">IF(ISERROR(INDEX(Jornadas[id],ROW()-5)),"",AD549+AE549-AF549)</f>
        <v/>
      </c>
      <c r="AH549" s="2" t="str" cm="1">
        <f t="array" ref="AH549">IF(ISERROR(INDEX(Jornadas[id],ROW()-5)),"",COUNTIFS(_Cortes!$C:$C,INDEX(Jornadas[id],ROW()-5),_Cortes!$B:$B,LOOKUP($AH$4,_Barberos!$B:$B,_Barberos!$A:$A)))</f>
        <v/>
      </c>
      <c r="AI549" s="21" t="str" cm="1">
        <f t="array" ref="AI549">IF(ISERROR(INDEX(Jornadas[id],ROW()-5)),"",INT(SUMIFS(Cortes[importe],Cortes[id_jornada],INDEX(Jornadas[id],ROW()-5),Cortes[id_barbero],LOOKUP($AH$4,Barberos[nombre],Barberos[id]))*(INDEX(Jornadas[comision_barberos],1)/100)))</f>
        <v/>
      </c>
      <c r="AJ549" s="21" t="str" cm="1">
        <f t="array" ref="AJ549">IF(ISERROR(INDEX(Jornadas[id],ROW()-5)),"",SUMIFS(Cortes[propina],Cortes[id_jornada],INDEX(Jornadas[id],ROW()-5),Cortes[id_barbero],LOOKUP($AH$4,Barberos[nombre],Barberos[id])))</f>
        <v/>
      </c>
      <c r="AK549" s="21" t="str" cm="1">
        <f t="array" ref="AK549">IF(ISERROR(INDEX(Jornadas[id],ROW()-5)),"",SUMIFS(Adelantos[importe],Adelantos[id_jornada],INDEX(Jornadas[id],ROW()-5),Adelantos[id_barbero],LOOKUP($AH$4,Barberos[nombre],Barberos[id])))</f>
        <v/>
      </c>
      <c r="AL549" s="21" t="str" cm="1">
        <f t="array" ref="AL549">IF(ISERROR(INDEX(Jornadas[id],ROW()-5)),"",AI549+AJ549-AK549)</f>
        <v/>
      </c>
      <c r="AM549" s="2" t="str" cm="1">
        <f t="array" ref="AM549">IF(ISERROR(INDEX(Jornadas[id],ROW()-5)),"",COUNTIFS(_Cortes!$C:$C,INDEX(Jornadas[id],ROW()-5),_Cortes!$B:$B,LOOKUP($AM$4,_Barberos!$B:$B,_Barberos!$A:$A)))</f>
        <v/>
      </c>
      <c r="AN549" s="21" t="str" cm="1">
        <f t="array" ref="AN549">IF(ISERROR(INDEX(Jornadas[id],ROW()-5)),"",INT(SUMIFS(Cortes[importe],Cortes[id_jornada],INDEX(Jornadas[id],ROW()-5),Cortes[id_barbero],LOOKUP($AM$4,Barberos[nombre],Barberos[id]))*(INDEX(Jornadas[comision_barberos],1)/100)))</f>
        <v/>
      </c>
      <c r="AO549" s="21" t="str" cm="1">
        <f t="array" ref="AO549">IF(ISERROR(INDEX(Jornadas[id],ROW()-5)),"",SUMIFS(Cortes[propina],Cortes[id_jornada],INDEX(Jornadas[id],ROW()-5),Cortes[id_barbero],LOOKUP($AM$4,Barberos[nombre],Barberos[id])))</f>
        <v/>
      </c>
      <c r="AP549" s="21" t="str" cm="1">
        <f t="array" ref="AP549">IF(ISERROR(INDEX(Jornadas[id],ROW()-5)),"",SUMIFS(Adelantos[importe],Adelantos[id_jornada],INDEX(Jornadas[id],ROW()-5),Adelantos[id_barbero],LOOKUP($AM$4,Barberos[nombre],Barberos[id])))</f>
        <v/>
      </c>
      <c r="AQ549" s="21" t="str" cm="1">
        <f t="array" ref="AQ549">IF(ISERROR(INDEX(Jornadas[id],ROW()-5)),"",AN549+AO549-AP549)</f>
        <v/>
      </c>
      <c r="AR549" s="2" t="str" cm="1">
        <f t="array" ref="AR549">IF(ISERROR(INDEX(Jornadas[id],ROW()-5)),"",COUNTIFS(_Cortes!$C:$C,INDEX(Jornadas[id],ROW()-5),_Cortes!$B:$B,LOOKUP($AR$4,_Barberos!$B:$B,_Barberos!$A:$A)))</f>
        <v/>
      </c>
      <c r="AS549" s="21" t="str" cm="1">
        <f t="array" ref="AS549">IF(ISERROR(INDEX(Jornadas[id],ROW()-5)),"",INT(SUMIFS(Cortes[importe],Cortes[id_jornada],INDEX(Jornadas[id],ROW()-5),Cortes[id_barbero],LOOKUP($AR$4,Barberos[nombre],Barberos[id]))*(INDEX(Jornadas[comision_barberos],1)/100)))</f>
        <v/>
      </c>
      <c r="AT549" s="21" t="str" cm="1">
        <f t="array" ref="AT549">IF(ISERROR(INDEX(Jornadas[id],ROW()-5)),"",SUMIFS(Cortes[propina],Cortes[id_jornada],INDEX(Jornadas[id],ROW()-5),Cortes[id_barbero],LOOKUP($AR$4,Barberos[nombre],Barberos[id])))</f>
        <v/>
      </c>
      <c r="AU549" s="21" t="str" cm="1">
        <f t="array" ref="AU549">IF(ISERROR(INDEX(Jornadas[id],ROW()-5)),"",SUMIFS(Adelantos[importe],Adelantos[id_jornada],INDEX(Jornadas[id],ROW()-5),Adelantos[id_barbero],LOOKUP($AR$4,Barberos[nombre],Barberos[id])))</f>
        <v/>
      </c>
      <c r="AV549" s="21" t="str" cm="1">
        <f t="array" ref="AV549">IF(ISERROR(INDEX(Jornadas[id],ROW()-5)),"",AS549+AT549-AU549)</f>
        <v/>
      </c>
    </row>
    <row r="550" spans="1:48" ht="15" hidden="1" customHeight="1" x14ac:dyDescent="0.3">
      <c r="A550" s="53" t="str">
        <f t="shared" si="8"/>
        <v/>
      </c>
      <c r="B550" s="54"/>
      <c r="C550" s="38" t="str" cm="1">
        <f t="array" ref="C550">IF(ISERROR(INDEX(Jornadas[id],ROW()-5)),"",INDEX(Jornadas[fecha],ROW()-5))</f>
        <v/>
      </c>
      <c r="D550" s="1" t="str" cm="1">
        <f t="array" ref="D550">IF(ISERROR(INDEX(Jornadas[id],ROW()-5)),"",COUNTIFS(_Cortes!$C:$C,INDEX(Jornadas[id],ROW()-5),_Cortes!$B:$B,LOOKUP($D$4,_Barberos!$B:$B,_Barberos!$A:$A)))</f>
        <v/>
      </c>
      <c r="E550" s="20" t="str" cm="1">
        <f t="array" ref="E550">IF(ISERROR(INDEX(Jornadas[id],ROW()-5)),"",INT(SUMIFS(Cortes[importe],Cortes[id_jornada],INDEX(Jornadas[id],ROW()-5),Cortes[id_barbero],LOOKUP($D$4,Barberos[nombre],Barberos[id]))*(INDEX(Jornadas[comision_barberos],1)/100)))</f>
        <v/>
      </c>
      <c r="F550" s="20" t="str" cm="1">
        <f t="array" ref="F550">IF(ISERROR(INDEX(Jornadas[id],ROW()-5)),"",SUMIFS(Cortes[propina],Cortes[id_jornada],INDEX(Jornadas[id],ROW()-5),Cortes[id_barbero],LOOKUP($D$4,Barberos[nombre],Barberos[id])))</f>
        <v/>
      </c>
      <c r="G550" s="20" t="str" cm="1">
        <f t="array" ref="G550">IF(ISERROR(INDEX(Jornadas[id],ROW()-5)),"",SUMIFS(Adelantos[importe],Adelantos[id_jornada],INDEX(Jornadas[id],ROW()-5),Adelantos[id_barbero],LOOKUP($D$4,Barberos[nombre],Barberos[id])))</f>
        <v/>
      </c>
      <c r="H550" s="20" t="str" cm="1">
        <f t="array" ref="H550">IF(ISERROR(INDEX(Jornadas[id],ROW()-5)),"",E550+F550-G550)</f>
        <v/>
      </c>
      <c r="I550" s="1" t="str" cm="1">
        <f t="array" ref="I550">IF(ISERROR(INDEX(Jornadas[id],ROW()-5)),"",COUNTIFS(_Cortes!$C:$C,INDEX(Jornadas[id],ROW()-5),_Cortes!$B:$B,LOOKUP($I$4,_Barberos!$B:$B,_Barberos!$A:$A)))</f>
        <v/>
      </c>
      <c r="J550" s="20" t="str" cm="1">
        <f t="array" ref="J550">IF(ISERROR(INDEX(Jornadas[id],ROW()-5)),"",INT(SUMIFS(Cortes[importe],Cortes[id_jornada],INDEX(Jornadas[id],ROW()-5),Cortes[id_barbero],LOOKUP($I$4,Barberos[nombre],Barberos[id]))*(INDEX(Jornadas[comision_barberos],1)/100)))</f>
        <v/>
      </c>
      <c r="K550" s="20" t="str" cm="1">
        <f t="array" ref="K550">IF(ISERROR(INDEX(Jornadas[id],ROW()-5)),"",SUMIFS(Cortes[propina],Cortes[id_jornada],INDEX(Jornadas[id],ROW()-5),Cortes[id_barbero],LOOKUP($I$4,Barberos[nombre],Barberos[id])))</f>
        <v/>
      </c>
      <c r="L550" s="20" t="str" cm="1">
        <f t="array" ref="L550">IF(ISERROR(INDEX(Jornadas[id],ROW()-5)),"",SUMIFS(Adelantos[importe],Adelantos[id_jornada],INDEX(Jornadas[id],ROW()-5),Adelantos[id_barbero],LOOKUP($I$4,Barberos[nombre],Barberos[id])))</f>
        <v/>
      </c>
      <c r="M550" s="20" t="str" cm="1">
        <f t="array" ref="M550">IF(ISERROR(INDEX(Jornadas[id],ROW()-5)),"",J550+K550-L550)</f>
        <v/>
      </c>
      <c r="N550" s="1" t="str" cm="1">
        <f t="array" ref="N550">IF(ISERROR(INDEX(Jornadas[id],ROW()-5)),"",COUNTIFS(_Cortes!$C:$C,INDEX(Jornadas[id],ROW()-5),_Cortes!$B:$B,LOOKUP($N$4,_Barberos!$B:$B,_Barberos!$A:$A)))</f>
        <v/>
      </c>
      <c r="O550" s="20" t="str" cm="1">
        <f t="array" ref="O550">IF(ISERROR(INDEX(Jornadas[id],ROW()-5)),"",INT(SUMIFS(Cortes[importe],Cortes[id_jornada],INDEX(Jornadas[id],ROW()-5),Cortes[id_barbero],LOOKUP($N$4,Barberos[nombre],Barberos[id]))*(INDEX(Jornadas[comision_barberos],1)/100)))</f>
        <v/>
      </c>
      <c r="P550" s="20" t="str" cm="1">
        <f t="array" ref="P550">IF(ISERROR(INDEX(Jornadas[id],ROW()-5)),"",SUMIFS(Cortes[propina],Cortes[id_jornada],INDEX(Jornadas[id],ROW()-5),Cortes[id_barbero],LOOKUP($N$4,Barberos[nombre],Barberos[id])))</f>
        <v/>
      </c>
      <c r="Q550" s="20" t="str" cm="1">
        <f t="array" ref="Q550">IF(ISERROR(INDEX(Jornadas[id],ROW()-5)),"",SUMIFS(Adelantos[importe],Adelantos[id_jornada],INDEX(Jornadas[id],ROW()-5),Adelantos[id_barbero],LOOKUP($N$4,Barberos[nombre],Barberos[id])))</f>
        <v/>
      </c>
      <c r="R550" s="20" t="str" cm="1">
        <f t="array" ref="R550">IF(ISERROR(INDEX(Jornadas[id],ROW()-5)),"",O550+P550-Q550)</f>
        <v/>
      </c>
      <c r="S550" s="1" t="str" cm="1">
        <f t="array" ref="S550">IF(ISERROR(INDEX(Jornadas[id],ROW()-5)),"",COUNTIFS(_Cortes!$C:$C,INDEX(Jornadas[id],ROW()-5),_Cortes!$B:$B,LOOKUP($S$4,_Barberos!$B:$B,_Barberos!$A:$A)))</f>
        <v/>
      </c>
      <c r="T550" s="20" t="str" cm="1">
        <f t="array" ref="T550">IF(ISERROR(INDEX(Jornadas[id],ROW()-5)),"",INT(SUMIFS(Cortes[importe],Cortes[id_jornada],INDEX(Jornadas[id],ROW()-5),Cortes[id_barbero],LOOKUP($S$4,Barberos[nombre],Barberos[id]))*(INDEX(Jornadas[comision_barberos],1)/100)))</f>
        <v/>
      </c>
      <c r="U550" s="20" t="str" cm="1">
        <f t="array" ref="U550">IF(ISERROR(INDEX(Jornadas[id],ROW()-5)),"",SUMIFS(Cortes[propina],Cortes[id_jornada],INDEX(Jornadas[id],ROW()-5),Cortes[id_barbero],LOOKUP($S$4,Barberos[nombre],Barberos[id])))</f>
        <v/>
      </c>
      <c r="V550" s="20" t="str" cm="1">
        <f t="array" ref="V550">IF(ISERROR(INDEX(Jornadas[id],ROW()-5)),"",SUMIFS(Adelantos[importe],Adelantos[id_jornada],INDEX(Jornadas[id],ROW()-5),Adelantos[id_barbero],LOOKUP($S$4,Barberos[nombre],Barberos[id])))</f>
        <v/>
      </c>
      <c r="W550" s="20" t="str" cm="1">
        <f t="array" ref="W550">IF(ISERROR(INDEX(Jornadas[id],ROW()-5)),"",T550+U550-V550)</f>
        <v/>
      </c>
      <c r="X550" s="1" t="str" cm="1">
        <f t="array" ref="X550">IF(ISERROR(INDEX(Jornadas[id],ROW()-5)),"",COUNTIFS(_Cortes!$C:$C,INDEX(Jornadas[id],ROW()-5),_Cortes!$B:$B,LOOKUP($X$4,_Barberos!$B:$B,_Barberos!$A:$A)))</f>
        <v/>
      </c>
      <c r="Y550" s="20" t="str" cm="1">
        <f t="array" ref="Y550">IF(ISERROR(INDEX(Jornadas[id],ROW()-5)),"",INT(SUMIFS(Cortes[importe],Cortes[id_jornada],INDEX(Jornadas[id],ROW()-5),Cortes[id_barbero],LOOKUP($X$4,Barberos[nombre],Barberos[id]))*(INDEX(Jornadas[comision_barberos],1)/100)))</f>
        <v/>
      </c>
      <c r="Z550" s="20" t="str" cm="1">
        <f t="array" ref="Z550">IF(ISERROR(INDEX(Jornadas[id],ROW()-5)),"",SUMIFS(Cortes[propina],Cortes[id_jornada],INDEX(Jornadas[id],ROW()-5),Cortes[id_barbero],LOOKUP($X$4,Barberos[nombre],Barberos[id])))</f>
        <v/>
      </c>
      <c r="AA550" s="20" t="str" cm="1">
        <f t="array" ref="AA550">IF(ISERROR(INDEX(Jornadas[id],ROW()-5)),"",SUMIFS(Adelantos[importe],Adelantos[id_jornada],INDEX(Jornadas[id],ROW()-5),Adelantos[id_barbero],LOOKUP($X$4,Barberos[nombre],Barberos[id])))</f>
        <v/>
      </c>
      <c r="AB550" s="20" t="str" cm="1">
        <f t="array" ref="AB550">IF(ISERROR(INDEX(Jornadas[id],ROW()-5)),"",Y550+Z550-AA550)</f>
        <v/>
      </c>
      <c r="AC550" s="1" t="str" cm="1">
        <f t="array" ref="AC550">IF(ISERROR(INDEX(Jornadas[id],ROW()-5)),"",COUNTIFS(_Cortes!$C:$C,INDEX(Jornadas[id],ROW()-5),_Cortes!$B:$B,LOOKUP($AC$4,_Barberos!$B:$B,_Barberos!$A:$A)))</f>
        <v/>
      </c>
      <c r="AD550" s="20" t="str" cm="1">
        <f t="array" ref="AD550">IF(ISERROR(INDEX(Jornadas[id],ROW()-5)),"",INT(SUMIFS(Cortes[importe],Cortes[id_jornada],INDEX(Jornadas[id],ROW()-5),Cortes[id_barbero],LOOKUP($AC$4,Barberos[nombre],Barberos[id]))*(INDEX(Jornadas[comision_barberos],1)/100)))</f>
        <v/>
      </c>
      <c r="AE550" s="20" t="str" cm="1">
        <f t="array" ref="AE550">IF(ISERROR(INDEX(Jornadas[id],ROW()-5)),"",SUMIFS(Cortes[propina],Cortes[id_jornada],INDEX(Jornadas[id],ROW()-5),Cortes[id_barbero],LOOKUP($AC$4,Barberos[nombre],Barberos[id])))</f>
        <v/>
      </c>
      <c r="AF550" s="20" t="str" cm="1">
        <f t="array" ref="AF550">IF(ISERROR(INDEX(Jornadas[id],ROW()-5)),"",SUMIFS(Adelantos[importe],Adelantos[id_jornada],INDEX(Jornadas[id],ROW()-5),Adelantos[id_barbero],LOOKUP($AC$4,Barberos[nombre],Barberos[id])))</f>
        <v/>
      </c>
      <c r="AG550" s="20" t="str" cm="1">
        <f t="array" ref="AG550">IF(ISERROR(INDEX(Jornadas[id],ROW()-5)),"",AD550+AE550-AF550)</f>
        <v/>
      </c>
      <c r="AH550" s="1" t="str" cm="1">
        <f t="array" ref="AH550">IF(ISERROR(INDEX(Jornadas[id],ROW()-5)),"",COUNTIFS(_Cortes!$C:$C,INDEX(Jornadas[id],ROW()-5),_Cortes!$B:$B,LOOKUP($AH$4,_Barberos!$B:$B,_Barberos!$A:$A)))</f>
        <v/>
      </c>
      <c r="AI550" s="20" t="str" cm="1">
        <f t="array" ref="AI550">IF(ISERROR(INDEX(Jornadas[id],ROW()-5)),"",INT(SUMIFS(Cortes[importe],Cortes[id_jornada],INDEX(Jornadas[id],ROW()-5),Cortes[id_barbero],LOOKUP($AH$4,Barberos[nombre],Barberos[id]))*(INDEX(Jornadas[comision_barberos],1)/100)))</f>
        <v/>
      </c>
      <c r="AJ550" s="20" t="str" cm="1">
        <f t="array" ref="AJ550">IF(ISERROR(INDEX(Jornadas[id],ROW()-5)),"",SUMIFS(Cortes[propina],Cortes[id_jornada],INDEX(Jornadas[id],ROW()-5),Cortes[id_barbero],LOOKUP($AH$4,Barberos[nombre],Barberos[id])))</f>
        <v/>
      </c>
      <c r="AK550" s="20" t="str" cm="1">
        <f t="array" ref="AK550">IF(ISERROR(INDEX(Jornadas[id],ROW()-5)),"",SUMIFS(Adelantos[importe],Adelantos[id_jornada],INDEX(Jornadas[id],ROW()-5),Adelantos[id_barbero],LOOKUP($AH$4,Barberos[nombre],Barberos[id])))</f>
        <v/>
      </c>
      <c r="AL550" s="20" t="str" cm="1">
        <f t="array" ref="AL550">IF(ISERROR(INDEX(Jornadas[id],ROW()-5)),"",AI550+AJ550-AK550)</f>
        <v/>
      </c>
      <c r="AM550" s="1" t="str" cm="1">
        <f t="array" ref="AM550">IF(ISERROR(INDEX(Jornadas[id],ROW()-5)),"",COUNTIFS(_Cortes!$C:$C,INDEX(Jornadas[id],ROW()-5),_Cortes!$B:$B,LOOKUP($AM$4,_Barberos!$B:$B,_Barberos!$A:$A)))</f>
        <v/>
      </c>
      <c r="AN550" s="20" t="str" cm="1">
        <f t="array" ref="AN550">IF(ISERROR(INDEX(Jornadas[id],ROW()-5)),"",INT(SUMIFS(Cortes[importe],Cortes[id_jornada],INDEX(Jornadas[id],ROW()-5),Cortes[id_barbero],LOOKUP($AM$4,Barberos[nombre],Barberos[id]))*(INDEX(Jornadas[comision_barberos],1)/100)))</f>
        <v/>
      </c>
      <c r="AO550" s="20" t="str" cm="1">
        <f t="array" ref="AO550">IF(ISERROR(INDEX(Jornadas[id],ROW()-5)),"",SUMIFS(Cortes[propina],Cortes[id_jornada],INDEX(Jornadas[id],ROW()-5),Cortes[id_barbero],LOOKUP($AM$4,Barberos[nombre],Barberos[id])))</f>
        <v/>
      </c>
      <c r="AP550" s="20" t="str" cm="1">
        <f t="array" ref="AP550">IF(ISERROR(INDEX(Jornadas[id],ROW()-5)),"",SUMIFS(Adelantos[importe],Adelantos[id_jornada],INDEX(Jornadas[id],ROW()-5),Adelantos[id_barbero],LOOKUP($AM$4,Barberos[nombre],Barberos[id])))</f>
        <v/>
      </c>
      <c r="AQ550" s="20" t="str" cm="1">
        <f t="array" ref="AQ550">IF(ISERROR(INDEX(Jornadas[id],ROW()-5)),"",AN550+AO550-AP550)</f>
        <v/>
      </c>
      <c r="AR550" s="1" t="str" cm="1">
        <f t="array" ref="AR550">IF(ISERROR(INDEX(Jornadas[id],ROW()-5)),"",COUNTIFS(_Cortes!$C:$C,INDEX(Jornadas[id],ROW()-5),_Cortes!$B:$B,LOOKUP($AR$4,_Barberos!$B:$B,_Barberos!$A:$A)))</f>
        <v/>
      </c>
      <c r="AS550" s="20" t="str" cm="1">
        <f t="array" ref="AS550">IF(ISERROR(INDEX(Jornadas[id],ROW()-5)),"",INT(SUMIFS(Cortes[importe],Cortes[id_jornada],INDEX(Jornadas[id],ROW()-5),Cortes[id_barbero],LOOKUP($AR$4,Barberos[nombre],Barberos[id]))*(INDEX(Jornadas[comision_barberos],1)/100)))</f>
        <v/>
      </c>
      <c r="AT550" s="20" t="str" cm="1">
        <f t="array" ref="AT550">IF(ISERROR(INDEX(Jornadas[id],ROW()-5)),"",SUMIFS(Cortes[propina],Cortes[id_jornada],INDEX(Jornadas[id],ROW()-5),Cortes[id_barbero],LOOKUP($AR$4,Barberos[nombre],Barberos[id])))</f>
        <v/>
      </c>
      <c r="AU550" s="20" t="str" cm="1">
        <f t="array" ref="AU550">IF(ISERROR(INDEX(Jornadas[id],ROW()-5)),"",SUMIFS(Adelantos[importe],Adelantos[id_jornada],INDEX(Jornadas[id],ROW()-5),Adelantos[id_barbero],LOOKUP($AR$4,Barberos[nombre],Barberos[id])))</f>
        <v/>
      </c>
      <c r="AV550" s="20" t="str" cm="1">
        <f t="array" ref="AV550">IF(ISERROR(INDEX(Jornadas[id],ROW()-5)),"",AS550+AT550-AU550)</f>
        <v/>
      </c>
    </row>
    <row r="551" spans="1:48" ht="15" hidden="1" customHeight="1" x14ac:dyDescent="0.3">
      <c r="A551" s="51" t="str">
        <f t="shared" si="8"/>
        <v/>
      </c>
      <c r="B551" s="52"/>
      <c r="C551" s="36" t="str" cm="1">
        <f t="array" ref="C551">IF(ISERROR(INDEX(Jornadas[id],ROW()-5)),"",INDEX(Jornadas[fecha],ROW()-5))</f>
        <v/>
      </c>
      <c r="D551" s="2" t="str" cm="1">
        <f t="array" ref="D551">IF(ISERROR(INDEX(Jornadas[id],ROW()-5)),"",COUNTIFS(_Cortes!$C:$C,INDEX(Jornadas[id],ROW()-5),_Cortes!$B:$B,LOOKUP($D$4,_Barberos!$B:$B,_Barberos!$A:$A)))</f>
        <v/>
      </c>
      <c r="E551" s="21" t="str" cm="1">
        <f t="array" ref="E551">IF(ISERROR(INDEX(Jornadas[id],ROW()-5)),"",INT(SUMIFS(Cortes[importe],Cortes[id_jornada],INDEX(Jornadas[id],ROW()-5),Cortes[id_barbero],LOOKUP($D$4,Barberos[nombre],Barberos[id]))*(INDEX(Jornadas[comision_barberos],1)/100)))</f>
        <v/>
      </c>
      <c r="F551" s="21" t="str" cm="1">
        <f t="array" ref="F551">IF(ISERROR(INDEX(Jornadas[id],ROW()-5)),"",SUMIFS(Cortes[propina],Cortes[id_jornada],INDEX(Jornadas[id],ROW()-5),Cortes[id_barbero],LOOKUP($D$4,Barberos[nombre],Barberos[id])))</f>
        <v/>
      </c>
      <c r="G551" s="21" t="str" cm="1">
        <f t="array" ref="G551">IF(ISERROR(INDEX(Jornadas[id],ROW()-5)),"",SUMIFS(Adelantos[importe],Adelantos[id_jornada],INDEX(Jornadas[id],ROW()-5),Adelantos[id_barbero],LOOKUP($D$4,Barberos[nombre],Barberos[id])))</f>
        <v/>
      </c>
      <c r="H551" s="21" t="str" cm="1">
        <f t="array" ref="H551">IF(ISERROR(INDEX(Jornadas[id],ROW()-5)),"",E551+F551-G551)</f>
        <v/>
      </c>
      <c r="I551" s="2" t="str" cm="1">
        <f t="array" ref="I551">IF(ISERROR(INDEX(Jornadas[id],ROW()-5)),"",COUNTIFS(_Cortes!$C:$C,INDEX(Jornadas[id],ROW()-5),_Cortes!$B:$B,LOOKUP($I$4,_Barberos!$B:$B,_Barberos!$A:$A)))</f>
        <v/>
      </c>
      <c r="J551" s="21" t="str" cm="1">
        <f t="array" ref="J551">IF(ISERROR(INDEX(Jornadas[id],ROW()-5)),"",INT(SUMIFS(Cortes[importe],Cortes[id_jornada],INDEX(Jornadas[id],ROW()-5),Cortes[id_barbero],LOOKUP($I$4,Barberos[nombre],Barberos[id]))*(INDEX(Jornadas[comision_barberos],1)/100)))</f>
        <v/>
      </c>
      <c r="K551" s="21" t="str" cm="1">
        <f t="array" ref="K551">IF(ISERROR(INDEX(Jornadas[id],ROW()-5)),"",SUMIFS(Cortes[propina],Cortes[id_jornada],INDEX(Jornadas[id],ROW()-5),Cortes[id_barbero],LOOKUP($I$4,Barberos[nombre],Barberos[id])))</f>
        <v/>
      </c>
      <c r="L551" s="21" t="str" cm="1">
        <f t="array" ref="L551">IF(ISERROR(INDEX(Jornadas[id],ROW()-5)),"",SUMIFS(Adelantos[importe],Adelantos[id_jornada],INDEX(Jornadas[id],ROW()-5),Adelantos[id_barbero],LOOKUP($I$4,Barberos[nombre],Barberos[id])))</f>
        <v/>
      </c>
      <c r="M551" s="21" t="str" cm="1">
        <f t="array" ref="M551">IF(ISERROR(INDEX(Jornadas[id],ROW()-5)),"",J551+K551-L551)</f>
        <v/>
      </c>
      <c r="N551" s="2" t="str" cm="1">
        <f t="array" ref="N551">IF(ISERROR(INDEX(Jornadas[id],ROW()-5)),"",COUNTIFS(_Cortes!$C:$C,INDEX(Jornadas[id],ROW()-5),_Cortes!$B:$B,LOOKUP($N$4,_Barberos!$B:$B,_Barberos!$A:$A)))</f>
        <v/>
      </c>
      <c r="O551" s="21" t="str" cm="1">
        <f t="array" ref="O551">IF(ISERROR(INDEX(Jornadas[id],ROW()-5)),"",INT(SUMIFS(Cortes[importe],Cortes[id_jornada],INDEX(Jornadas[id],ROW()-5),Cortes[id_barbero],LOOKUP($N$4,Barberos[nombre],Barberos[id]))*(INDEX(Jornadas[comision_barberos],1)/100)))</f>
        <v/>
      </c>
      <c r="P551" s="21" t="str" cm="1">
        <f t="array" ref="P551">IF(ISERROR(INDEX(Jornadas[id],ROW()-5)),"",SUMIFS(Cortes[propina],Cortes[id_jornada],INDEX(Jornadas[id],ROW()-5),Cortes[id_barbero],LOOKUP($N$4,Barberos[nombre],Barberos[id])))</f>
        <v/>
      </c>
      <c r="Q551" s="21" t="str" cm="1">
        <f t="array" ref="Q551">IF(ISERROR(INDEX(Jornadas[id],ROW()-5)),"",SUMIFS(Adelantos[importe],Adelantos[id_jornada],INDEX(Jornadas[id],ROW()-5),Adelantos[id_barbero],LOOKUP($N$4,Barberos[nombre],Barberos[id])))</f>
        <v/>
      </c>
      <c r="R551" s="21" t="str" cm="1">
        <f t="array" ref="R551">IF(ISERROR(INDEX(Jornadas[id],ROW()-5)),"",O551+P551-Q551)</f>
        <v/>
      </c>
      <c r="S551" s="2" t="str" cm="1">
        <f t="array" ref="S551">IF(ISERROR(INDEX(Jornadas[id],ROW()-5)),"",COUNTIFS(_Cortes!$C:$C,INDEX(Jornadas[id],ROW()-5),_Cortes!$B:$B,LOOKUP($S$4,_Barberos!$B:$B,_Barberos!$A:$A)))</f>
        <v/>
      </c>
      <c r="T551" s="21" t="str" cm="1">
        <f t="array" ref="T551">IF(ISERROR(INDEX(Jornadas[id],ROW()-5)),"",INT(SUMIFS(Cortes[importe],Cortes[id_jornada],INDEX(Jornadas[id],ROW()-5),Cortes[id_barbero],LOOKUP($S$4,Barberos[nombre],Barberos[id]))*(INDEX(Jornadas[comision_barberos],1)/100)))</f>
        <v/>
      </c>
      <c r="U551" s="21" t="str" cm="1">
        <f t="array" ref="U551">IF(ISERROR(INDEX(Jornadas[id],ROW()-5)),"",SUMIFS(Cortes[propina],Cortes[id_jornada],INDEX(Jornadas[id],ROW()-5),Cortes[id_barbero],LOOKUP($S$4,Barberos[nombre],Barberos[id])))</f>
        <v/>
      </c>
      <c r="V551" s="21" t="str" cm="1">
        <f t="array" ref="V551">IF(ISERROR(INDEX(Jornadas[id],ROW()-5)),"",SUMIFS(Adelantos[importe],Adelantos[id_jornada],INDEX(Jornadas[id],ROW()-5),Adelantos[id_barbero],LOOKUP($S$4,Barberos[nombre],Barberos[id])))</f>
        <v/>
      </c>
      <c r="W551" s="21" t="str" cm="1">
        <f t="array" ref="W551">IF(ISERROR(INDEX(Jornadas[id],ROW()-5)),"",T551+U551-V551)</f>
        <v/>
      </c>
      <c r="X551" s="2" t="str" cm="1">
        <f t="array" ref="X551">IF(ISERROR(INDEX(Jornadas[id],ROW()-5)),"",COUNTIFS(_Cortes!$C:$C,INDEX(Jornadas[id],ROW()-5),_Cortes!$B:$B,LOOKUP($X$4,_Barberos!$B:$B,_Barberos!$A:$A)))</f>
        <v/>
      </c>
      <c r="Y551" s="21" t="str" cm="1">
        <f t="array" ref="Y551">IF(ISERROR(INDEX(Jornadas[id],ROW()-5)),"",INT(SUMIFS(Cortes[importe],Cortes[id_jornada],INDEX(Jornadas[id],ROW()-5),Cortes[id_barbero],LOOKUP($X$4,Barberos[nombre],Barberos[id]))*(INDEX(Jornadas[comision_barberos],1)/100)))</f>
        <v/>
      </c>
      <c r="Z551" s="21" t="str" cm="1">
        <f t="array" ref="Z551">IF(ISERROR(INDEX(Jornadas[id],ROW()-5)),"",SUMIFS(Cortes[propina],Cortes[id_jornada],INDEX(Jornadas[id],ROW()-5),Cortes[id_barbero],LOOKUP($X$4,Barberos[nombre],Barberos[id])))</f>
        <v/>
      </c>
      <c r="AA551" s="21" t="str" cm="1">
        <f t="array" ref="AA551">IF(ISERROR(INDEX(Jornadas[id],ROW()-5)),"",SUMIFS(Adelantos[importe],Adelantos[id_jornada],INDEX(Jornadas[id],ROW()-5),Adelantos[id_barbero],LOOKUP($X$4,Barberos[nombre],Barberos[id])))</f>
        <v/>
      </c>
      <c r="AB551" s="21" t="str" cm="1">
        <f t="array" ref="AB551">IF(ISERROR(INDEX(Jornadas[id],ROW()-5)),"",Y551+Z551-AA551)</f>
        <v/>
      </c>
      <c r="AC551" s="2" t="str" cm="1">
        <f t="array" ref="AC551">IF(ISERROR(INDEX(Jornadas[id],ROW()-5)),"",COUNTIFS(_Cortes!$C:$C,INDEX(Jornadas[id],ROW()-5),_Cortes!$B:$B,LOOKUP($AC$4,_Barberos!$B:$B,_Barberos!$A:$A)))</f>
        <v/>
      </c>
      <c r="AD551" s="21" t="str" cm="1">
        <f t="array" ref="AD551">IF(ISERROR(INDEX(Jornadas[id],ROW()-5)),"",INT(SUMIFS(Cortes[importe],Cortes[id_jornada],INDEX(Jornadas[id],ROW()-5),Cortes[id_barbero],LOOKUP($AC$4,Barberos[nombre],Barberos[id]))*(INDEX(Jornadas[comision_barberos],1)/100)))</f>
        <v/>
      </c>
      <c r="AE551" s="21" t="str" cm="1">
        <f t="array" ref="AE551">IF(ISERROR(INDEX(Jornadas[id],ROW()-5)),"",SUMIFS(Cortes[propina],Cortes[id_jornada],INDEX(Jornadas[id],ROW()-5),Cortes[id_barbero],LOOKUP($AC$4,Barberos[nombre],Barberos[id])))</f>
        <v/>
      </c>
      <c r="AF551" s="21" t="str" cm="1">
        <f t="array" ref="AF551">IF(ISERROR(INDEX(Jornadas[id],ROW()-5)),"",SUMIFS(Adelantos[importe],Adelantos[id_jornada],INDEX(Jornadas[id],ROW()-5),Adelantos[id_barbero],LOOKUP($AC$4,Barberos[nombre],Barberos[id])))</f>
        <v/>
      </c>
      <c r="AG551" s="21" t="str" cm="1">
        <f t="array" ref="AG551">IF(ISERROR(INDEX(Jornadas[id],ROW()-5)),"",AD551+AE551-AF551)</f>
        <v/>
      </c>
      <c r="AH551" s="2" t="str" cm="1">
        <f t="array" ref="AH551">IF(ISERROR(INDEX(Jornadas[id],ROW()-5)),"",COUNTIFS(_Cortes!$C:$C,INDEX(Jornadas[id],ROW()-5),_Cortes!$B:$B,LOOKUP($AH$4,_Barberos!$B:$B,_Barberos!$A:$A)))</f>
        <v/>
      </c>
      <c r="AI551" s="21" t="str" cm="1">
        <f t="array" ref="AI551">IF(ISERROR(INDEX(Jornadas[id],ROW()-5)),"",INT(SUMIFS(Cortes[importe],Cortes[id_jornada],INDEX(Jornadas[id],ROW()-5),Cortes[id_barbero],LOOKUP($AH$4,Barberos[nombre],Barberos[id]))*(INDEX(Jornadas[comision_barberos],1)/100)))</f>
        <v/>
      </c>
      <c r="AJ551" s="21" t="str" cm="1">
        <f t="array" ref="AJ551">IF(ISERROR(INDEX(Jornadas[id],ROW()-5)),"",SUMIFS(Cortes[propina],Cortes[id_jornada],INDEX(Jornadas[id],ROW()-5),Cortes[id_barbero],LOOKUP($AH$4,Barberos[nombre],Barberos[id])))</f>
        <v/>
      </c>
      <c r="AK551" s="21" t="str" cm="1">
        <f t="array" ref="AK551">IF(ISERROR(INDEX(Jornadas[id],ROW()-5)),"",SUMIFS(Adelantos[importe],Adelantos[id_jornada],INDEX(Jornadas[id],ROW()-5),Adelantos[id_barbero],LOOKUP($AH$4,Barberos[nombre],Barberos[id])))</f>
        <v/>
      </c>
      <c r="AL551" s="21" t="str" cm="1">
        <f t="array" ref="AL551">IF(ISERROR(INDEX(Jornadas[id],ROW()-5)),"",AI551+AJ551-AK551)</f>
        <v/>
      </c>
      <c r="AM551" s="2" t="str" cm="1">
        <f t="array" ref="AM551">IF(ISERROR(INDEX(Jornadas[id],ROW()-5)),"",COUNTIFS(_Cortes!$C:$C,INDEX(Jornadas[id],ROW()-5),_Cortes!$B:$B,LOOKUP($AM$4,_Barberos!$B:$B,_Barberos!$A:$A)))</f>
        <v/>
      </c>
      <c r="AN551" s="21" t="str" cm="1">
        <f t="array" ref="AN551">IF(ISERROR(INDEX(Jornadas[id],ROW()-5)),"",INT(SUMIFS(Cortes[importe],Cortes[id_jornada],INDEX(Jornadas[id],ROW()-5),Cortes[id_barbero],LOOKUP($AM$4,Barberos[nombre],Barberos[id]))*(INDEX(Jornadas[comision_barberos],1)/100)))</f>
        <v/>
      </c>
      <c r="AO551" s="21" t="str" cm="1">
        <f t="array" ref="AO551">IF(ISERROR(INDEX(Jornadas[id],ROW()-5)),"",SUMIFS(Cortes[propina],Cortes[id_jornada],INDEX(Jornadas[id],ROW()-5),Cortes[id_barbero],LOOKUP($AM$4,Barberos[nombre],Barberos[id])))</f>
        <v/>
      </c>
      <c r="AP551" s="21" t="str" cm="1">
        <f t="array" ref="AP551">IF(ISERROR(INDEX(Jornadas[id],ROW()-5)),"",SUMIFS(Adelantos[importe],Adelantos[id_jornada],INDEX(Jornadas[id],ROW()-5),Adelantos[id_barbero],LOOKUP($AM$4,Barberos[nombre],Barberos[id])))</f>
        <v/>
      </c>
      <c r="AQ551" s="21" t="str" cm="1">
        <f t="array" ref="AQ551">IF(ISERROR(INDEX(Jornadas[id],ROW()-5)),"",AN551+AO551-AP551)</f>
        <v/>
      </c>
      <c r="AR551" s="2" t="str" cm="1">
        <f t="array" ref="AR551">IF(ISERROR(INDEX(Jornadas[id],ROW()-5)),"",COUNTIFS(_Cortes!$C:$C,INDEX(Jornadas[id],ROW()-5),_Cortes!$B:$B,LOOKUP($AR$4,_Barberos!$B:$B,_Barberos!$A:$A)))</f>
        <v/>
      </c>
      <c r="AS551" s="21" t="str" cm="1">
        <f t="array" ref="AS551">IF(ISERROR(INDEX(Jornadas[id],ROW()-5)),"",INT(SUMIFS(Cortes[importe],Cortes[id_jornada],INDEX(Jornadas[id],ROW()-5),Cortes[id_barbero],LOOKUP($AR$4,Barberos[nombre],Barberos[id]))*(INDEX(Jornadas[comision_barberos],1)/100)))</f>
        <v/>
      </c>
      <c r="AT551" s="21" t="str" cm="1">
        <f t="array" ref="AT551">IF(ISERROR(INDEX(Jornadas[id],ROW()-5)),"",SUMIFS(Cortes[propina],Cortes[id_jornada],INDEX(Jornadas[id],ROW()-5),Cortes[id_barbero],LOOKUP($AR$4,Barberos[nombre],Barberos[id])))</f>
        <v/>
      </c>
      <c r="AU551" s="21" t="str" cm="1">
        <f t="array" ref="AU551">IF(ISERROR(INDEX(Jornadas[id],ROW()-5)),"",SUMIFS(Adelantos[importe],Adelantos[id_jornada],INDEX(Jornadas[id],ROW()-5),Adelantos[id_barbero],LOOKUP($AR$4,Barberos[nombre],Barberos[id])))</f>
        <v/>
      </c>
      <c r="AV551" s="21" t="str" cm="1">
        <f t="array" ref="AV551">IF(ISERROR(INDEX(Jornadas[id],ROW()-5)),"",AS551+AT551-AU551)</f>
        <v/>
      </c>
    </row>
    <row r="552" spans="1:48" ht="15" hidden="1" customHeight="1" x14ac:dyDescent="0.3">
      <c r="A552" s="53" t="str">
        <f t="shared" si="8"/>
        <v/>
      </c>
      <c r="B552" s="54"/>
      <c r="C552" s="38" t="str" cm="1">
        <f t="array" ref="C552">IF(ISERROR(INDEX(Jornadas[id],ROW()-5)),"",INDEX(Jornadas[fecha],ROW()-5))</f>
        <v/>
      </c>
      <c r="D552" s="1" t="str" cm="1">
        <f t="array" ref="D552">IF(ISERROR(INDEX(Jornadas[id],ROW()-5)),"",COUNTIFS(_Cortes!$C:$C,INDEX(Jornadas[id],ROW()-5),_Cortes!$B:$B,LOOKUP($D$4,_Barberos!$B:$B,_Barberos!$A:$A)))</f>
        <v/>
      </c>
      <c r="E552" s="20" t="str" cm="1">
        <f t="array" ref="E552">IF(ISERROR(INDEX(Jornadas[id],ROW()-5)),"",INT(SUMIFS(Cortes[importe],Cortes[id_jornada],INDEX(Jornadas[id],ROW()-5),Cortes[id_barbero],LOOKUP($D$4,Barberos[nombre],Barberos[id]))*(INDEX(Jornadas[comision_barberos],1)/100)))</f>
        <v/>
      </c>
      <c r="F552" s="20" t="str" cm="1">
        <f t="array" ref="F552">IF(ISERROR(INDEX(Jornadas[id],ROW()-5)),"",SUMIFS(Cortes[propina],Cortes[id_jornada],INDEX(Jornadas[id],ROW()-5),Cortes[id_barbero],LOOKUP($D$4,Barberos[nombre],Barberos[id])))</f>
        <v/>
      </c>
      <c r="G552" s="20" t="str" cm="1">
        <f t="array" ref="G552">IF(ISERROR(INDEX(Jornadas[id],ROW()-5)),"",SUMIFS(Adelantos[importe],Adelantos[id_jornada],INDEX(Jornadas[id],ROW()-5),Adelantos[id_barbero],LOOKUP($D$4,Barberos[nombre],Barberos[id])))</f>
        <v/>
      </c>
      <c r="H552" s="20" t="str" cm="1">
        <f t="array" ref="H552">IF(ISERROR(INDEX(Jornadas[id],ROW()-5)),"",E552+F552-G552)</f>
        <v/>
      </c>
      <c r="I552" s="1" t="str" cm="1">
        <f t="array" ref="I552">IF(ISERROR(INDEX(Jornadas[id],ROW()-5)),"",COUNTIFS(_Cortes!$C:$C,INDEX(Jornadas[id],ROW()-5),_Cortes!$B:$B,LOOKUP($I$4,_Barberos!$B:$B,_Barberos!$A:$A)))</f>
        <v/>
      </c>
      <c r="J552" s="20" t="str" cm="1">
        <f t="array" ref="J552">IF(ISERROR(INDEX(Jornadas[id],ROW()-5)),"",INT(SUMIFS(Cortes[importe],Cortes[id_jornada],INDEX(Jornadas[id],ROW()-5),Cortes[id_barbero],LOOKUP($I$4,Barberos[nombre],Barberos[id]))*(INDEX(Jornadas[comision_barberos],1)/100)))</f>
        <v/>
      </c>
      <c r="K552" s="20" t="str" cm="1">
        <f t="array" ref="K552">IF(ISERROR(INDEX(Jornadas[id],ROW()-5)),"",SUMIFS(Cortes[propina],Cortes[id_jornada],INDEX(Jornadas[id],ROW()-5),Cortes[id_barbero],LOOKUP($I$4,Barberos[nombre],Barberos[id])))</f>
        <v/>
      </c>
      <c r="L552" s="20" t="str" cm="1">
        <f t="array" ref="L552">IF(ISERROR(INDEX(Jornadas[id],ROW()-5)),"",SUMIFS(Adelantos[importe],Adelantos[id_jornada],INDEX(Jornadas[id],ROW()-5),Adelantos[id_barbero],LOOKUP($I$4,Barberos[nombre],Barberos[id])))</f>
        <v/>
      </c>
      <c r="M552" s="20" t="str" cm="1">
        <f t="array" ref="M552">IF(ISERROR(INDEX(Jornadas[id],ROW()-5)),"",J552+K552-L552)</f>
        <v/>
      </c>
      <c r="N552" s="1" t="str" cm="1">
        <f t="array" ref="N552">IF(ISERROR(INDEX(Jornadas[id],ROW()-5)),"",COUNTIFS(_Cortes!$C:$C,INDEX(Jornadas[id],ROW()-5),_Cortes!$B:$B,LOOKUP($N$4,_Barberos!$B:$B,_Barberos!$A:$A)))</f>
        <v/>
      </c>
      <c r="O552" s="20" t="str" cm="1">
        <f t="array" ref="O552">IF(ISERROR(INDEX(Jornadas[id],ROW()-5)),"",INT(SUMIFS(Cortes[importe],Cortes[id_jornada],INDEX(Jornadas[id],ROW()-5),Cortes[id_barbero],LOOKUP($N$4,Barberos[nombre],Barberos[id]))*(INDEX(Jornadas[comision_barberos],1)/100)))</f>
        <v/>
      </c>
      <c r="P552" s="20" t="str" cm="1">
        <f t="array" ref="P552">IF(ISERROR(INDEX(Jornadas[id],ROW()-5)),"",SUMIFS(Cortes[propina],Cortes[id_jornada],INDEX(Jornadas[id],ROW()-5),Cortes[id_barbero],LOOKUP($N$4,Barberos[nombre],Barberos[id])))</f>
        <v/>
      </c>
      <c r="Q552" s="20" t="str" cm="1">
        <f t="array" ref="Q552">IF(ISERROR(INDEX(Jornadas[id],ROW()-5)),"",SUMIFS(Adelantos[importe],Adelantos[id_jornada],INDEX(Jornadas[id],ROW()-5),Adelantos[id_barbero],LOOKUP($N$4,Barberos[nombre],Barberos[id])))</f>
        <v/>
      </c>
      <c r="R552" s="20" t="str" cm="1">
        <f t="array" ref="R552">IF(ISERROR(INDEX(Jornadas[id],ROW()-5)),"",O552+P552-Q552)</f>
        <v/>
      </c>
      <c r="S552" s="1" t="str" cm="1">
        <f t="array" ref="S552">IF(ISERROR(INDEX(Jornadas[id],ROW()-5)),"",COUNTIFS(_Cortes!$C:$C,INDEX(Jornadas[id],ROW()-5),_Cortes!$B:$B,LOOKUP($S$4,_Barberos!$B:$B,_Barberos!$A:$A)))</f>
        <v/>
      </c>
      <c r="T552" s="20" t="str" cm="1">
        <f t="array" ref="T552">IF(ISERROR(INDEX(Jornadas[id],ROW()-5)),"",INT(SUMIFS(Cortes[importe],Cortes[id_jornada],INDEX(Jornadas[id],ROW()-5),Cortes[id_barbero],LOOKUP($S$4,Barberos[nombre],Barberos[id]))*(INDEX(Jornadas[comision_barberos],1)/100)))</f>
        <v/>
      </c>
      <c r="U552" s="20" t="str" cm="1">
        <f t="array" ref="U552">IF(ISERROR(INDEX(Jornadas[id],ROW()-5)),"",SUMIFS(Cortes[propina],Cortes[id_jornada],INDEX(Jornadas[id],ROW()-5),Cortes[id_barbero],LOOKUP($S$4,Barberos[nombre],Barberos[id])))</f>
        <v/>
      </c>
      <c r="V552" s="20" t="str" cm="1">
        <f t="array" ref="V552">IF(ISERROR(INDEX(Jornadas[id],ROW()-5)),"",SUMIFS(Adelantos[importe],Adelantos[id_jornada],INDEX(Jornadas[id],ROW()-5),Adelantos[id_barbero],LOOKUP($S$4,Barberos[nombre],Barberos[id])))</f>
        <v/>
      </c>
      <c r="W552" s="20" t="str" cm="1">
        <f t="array" ref="W552">IF(ISERROR(INDEX(Jornadas[id],ROW()-5)),"",T552+U552-V552)</f>
        <v/>
      </c>
      <c r="X552" s="1" t="str" cm="1">
        <f t="array" ref="X552">IF(ISERROR(INDEX(Jornadas[id],ROW()-5)),"",COUNTIFS(_Cortes!$C:$C,INDEX(Jornadas[id],ROW()-5),_Cortes!$B:$B,LOOKUP($X$4,_Barberos!$B:$B,_Barberos!$A:$A)))</f>
        <v/>
      </c>
      <c r="Y552" s="20" t="str" cm="1">
        <f t="array" ref="Y552">IF(ISERROR(INDEX(Jornadas[id],ROW()-5)),"",INT(SUMIFS(Cortes[importe],Cortes[id_jornada],INDEX(Jornadas[id],ROW()-5),Cortes[id_barbero],LOOKUP($X$4,Barberos[nombre],Barberos[id]))*(INDEX(Jornadas[comision_barberos],1)/100)))</f>
        <v/>
      </c>
      <c r="Z552" s="20" t="str" cm="1">
        <f t="array" ref="Z552">IF(ISERROR(INDEX(Jornadas[id],ROW()-5)),"",SUMIFS(Cortes[propina],Cortes[id_jornada],INDEX(Jornadas[id],ROW()-5),Cortes[id_barbero],LOOKUP($X$4,Barberos[nombre],Barberos[id])))</f>
        <v/>
      </c>
      <c r="AA552" s="20" t="str" cm="1">
        <f t="array" ref="AA552">IF(ISERROR(INDEX(Jornadas[id],ROW()-5)),"",SUMIFS(Adelantos[importe],Adelantos[id_jornada],INDEX(Jornadas[id],ROW()-5),Adelantos[id_barbero],LOOKUP($X$4,Barberos[nombre],Barberos[id])))</f>
        <v/>
      </c>
      <c r="AB552" s="20" t="str" cm="1">
        <f t="array" ref="AB552">IF(ISERROR(INDEX(Jornadas[id],ROW()-5)),"",Y552+Z552-AA552)</f>
        <v/>
      </c>
      <c r="AC552" s="1" t="str" cm="1">
        <f t="array" ref="AC552">IF(ISERROR(INDEX(Jornadas[id],ROW()-5)),"",COUNTIFS(_Cortes!$C:$C,INDEX(Jornadas[id],ROW()-5),_Cortes!$B:$B,LOOKUP($AC$4,_Barberos!$B:$B,_Barberos!$A:$A)))</f>
        <v/>
      </c>
      <c r="AD552" s="20" t="str" cm="1">
        <f t="array" ref="AD552">IF(ISERROR(INDEX(Jornadas[id],ROW()-5)),"",INT(SUMIFS(Cortes[importe],Cortes[id_jornada],INDEX(Jornadas[id],ROW()-5),Cortes[id_barbero],LOOKUP($AC$4,Barberos[nombre],Barberos[id]))*(INDEX(Jornadas[comision_barberos],1)/100)))</f>
        <v/>
      </c>
      <c r="AE552" s="20" t="str" cm="1">
        <f t="array" ref="AE552">IF(ISERROR(INDEX(Jornadas[id],ROW()-5)),"",SUMIFS(Cortes[propina],Cortes[id_jornada],INDEX(Jornadas[id],ROW()-5),Cortes[id_barbero],LOOKUP($AC$4,Barberos[nombre],Barberos[id])))</f>
        <v/>
      </c>
      <c r="AF552" s="20" t="str" cm="1">
        <f t="array" ref="AF552">IF(ISERROR(INDEX(Jornadas[id],ROW()-5)),"",SUMIFS(Adelantos[importe],Adelantos[id_jornada],INDEX(Jornadas[id],ROW()-5),Adelantos[id_barbero],LOOKUP($AC$4,Barberos[nombre],Barberos[id])))</f>
        <v/>
      </c>
      <c r="AG552" s="20" t="str" cm="1">
        <f t="array" ref="AG552">IF(ISERROR(INDEX(Jornadas[id],ROW()-5)),"",AD552+AE552-AF552)</f>
        <v/>
      </c>
      <c r="AH552" s="1" t="str" cm="1">
        <f t="array" ref="AH552">IF(ISERROR(INDEX(Jornadas[id],ROW()-5)),"",COUNTIFS(_Cortes!$C:$C,INDEX(Jornadas[id],ROW()-5),_Cortes!$B:$B,LOOKUP($AH$4,_Barberos!$B:$B,_Barberos!$A:$A)))</f>
        <v/>
      </c>
      <c r="AI552" s="20" t="str" cm="1">
        <f t="array" ref="AI552">IF(ISERROR(INDEX(Jornadas[id],ROW()-5)),"",INT(SUMIFS(Cortes[importe],Cortes[id_jornada],INDEX(Jornadas[id],ROW()-5),Cortes[id_barbero],LOOKUP($AH$4,Barberos[nombre],Barberos[id]))*(INDEX(Jornadas[comision_barberos],1)/100)))</f>
        <v/>
      </c>
      <c r="AJ552" s="20" t="str" cm="1">
        <f t="array" ref="AJ552">IF(ISERROR(INDEX(Jornadas[id],ROW()-5)),"",SUMIFS(Cortes[propina],Cortes[id_jornada],INDEX(Jornadas[id],ROW()-5),Cortes[id_barbero],LOOKUP($AH$4,Barberos[nombre],Barberos[id])))</f>
        <v/>
      </c>
      <c r="AK552" s="20" t="str" cm="1">
        <f t="array" ref="AK552">IF(ISERROR(INDEX(Jornadas[id],ROW()-5)),"",SUMIFS(Adelantos[importe],Adelantos[id_jornada],INDEX(Jornadas[id],ROW()-5),Adelantos[id_barbero],LOOKUP($AH$4,Barberos[nombre],Barberos[id])))</f>
        <v/>
      </c>
      <c r="AL552" s="20" t="str" cm="1">
        <f t="array" ref="AL552">IF(ISERROR(INDEX(Jornadas[id],ROW()-5)),"",AI552+AJ552-AK552)</f>
        <v/>
      </c>
      <c r="AM552" s="1" t="str" cm="1">
        <f t="array" ref="AM552">IF(ISERROR(INDEX(Jornadas[id],ROW()-5)),"",COUNTIFS(_Cortes!$C:$C,INDEX(Jornadas[id],ROW()-5),_Cortes!$B:$B,LOOKUP($AM$4,_Barberos!$B:$B,_Barberos!$A:$A)))</f>
        <v/>
      </c>
      <c r="AN552" s="20" t="str" cm="1">
        <f t="array" ref="AN552">IF(ISERROR(INDEX(Jornadas[id],ROW()-5)),"",INT(SUMIFS(Cortes[importe],Cortes[id_jornada],INDEX(Jornadas[id],ROW()-5),Cortes[id_barbero],LOOKUP($AM$4,Barberos[nombre],Barberos[id]))*(INDEX(Jornadas[comision_barberos],1)/100)))</f>
        <v/>
      </c>
      <c r="AO552" s="20" t="str" cm="1">
        <f t="array" ref="AO552">IF(ISERROR(INDEX(Jornadas[id],ROW()-5)),"",SUMIFS(Cortes[propina],Cortes[id_jornada],INDEX(Jornadas[id],ROW()-5),Cortes[id_barbero],LOOKUP($AM$4,Barberos[nombre],Barberos[id])))</f>
        <v/>
      </c>
      <c r="AP552" s="20" t="str" cm="1">
        <f t="array" ref="AP552">IF(ISERROR(INDEX(Jornadas[id],ROW()-5)),"",SUMIFS(Adelantos[importe],Adelantos[id_jornada],INDEX(Jornadas[id],ROW()-5),Adelantos[id_barbero],LOOKUP($AM$4,Barberos[nombre],Barberos[id])))</f>
        <v/>
      </c>
      <c r="AQ552" s="20" t="str" cm="1">
        <f t="array" ref="AQ552">IF(ISERROR(INDEX(Jornadas[id],ROW()-5)),"",AN552+AO552-AP552)</f>
        <v/>
      </c>
      <c r="AR552" s="1" t="str" cm="1">
        <f t="array" ref="AR552">IF(ISERROR(INDEX(Jornadas[id],ROW()-5)),"",COUNTIFS(_Cortes!$C:$C,INDEX(Jornadas[id],ROW()-5),_Cortes!$B:$B,LOOKUP($AR$4,_Barberos!$B:$B,_Barberos!$A:$A)))</f>
        <v/>
      </c>
      <c r="AS552" s="20" t="str" cm="1">
        <f t="array" ref="AS552">IF(ISERROR(INDEX(Jornadas[id],ROW()-5)),"",INT(SUMIFS(Cortes[importe],Cortes[id_jornada],INDEX(Jornadas[id],ROW()-5),Cortes[id_barbero],LOOKUP($AR$4,Barberos[nombre],Barberos[id]))*(INDEX(Jornadas[comision_barberos],1)/100)))</f>
        <v/>
      </c>
      <c r="AT552" s="20" t="str" cm="1">
        <f t="array" ref="AT552">IF(ISERROR(INDEX(Jornadas[id],ROW()-5)),"",SUMIFS(Cortes[propina],Cortes[id_jornada],INDEX(Jornadas[id],ROW()-5),Cortes[id_barbero],LOOKUP($AR$4,Barberos[nombre],Barberos[id])))</f>
        <v/>
      </c>
      <c r="AU552" s="20" t="str" cm="1">
        <f t="array" ref="AU552">IF(ISERROR(INDEX(Jornadas[id],ROW()-5)),"",SUMIFS(Adelantos[importe],Adelantos[id_jornada],INDEX(Jornadas[id],ROW()-5),Adelantos[id_barbero],LOOKUP($AR$4,Barberos[nombre],Barberos[id])))</f>
        <v/>
      </c>
      <c r="AV552" s="20" t="str" cm="1">
        <f t="array" ref="AV552">IF(ISERROR(INDEX(Jornadas[id],ROW()-5)),"",AS552+AT552-AU552)</f>
        <v/>
      </c>
    </row>
    <row r="553" spans="1:48" ht="15" hidden="1" customHeight="1" x14ac:dyDescent="0.3">
      <c r="A553" s="51" t="str">
        <f t="shared" si="8"/>
        <v/>
      </c>
      <c r="B553" s="52"/>
      <c r="C553" s="36" t="str" cm="1">
        <f t="array" ref="C553">IF(ISERROR(INDEX(Jornadas[id],ROW()-5)),"",INDEX(Jornadas[fecha],ROW()-5))</f>
        <v/>
      </c>
      <c r="D553" s="2" t="str" cm="1">
        <f t="array" ref="D553">IF(ISERROR(INDEX(Jornadas[id],ROW()-5)),"",COUNTIFS(_Cortes!$C:$C,INDEX(Jornadas[id],ROW()-5),_Cortes!$B:$B,LOOKUP($D$4,_Barberos!$B:$B,_Barberos!$A:$A)))</f>
        <v/>
      </c>
      <c r="E553" s="21" t="str" cm="1">
        <f t="array" ref="E553">IF(ISERROR(INDEX(Jornadas[id],ROW()-5)),"",INT(SUMIFS(Cortes[importe],Cortes[id_jornada],INDEX(Jornadas[id],ROW()-5),Cortes[id_barbero],LOOKUP($D$4,Barberos[nombre],Barberos[id]))*(INDEX(Jornadas[comision_barberos],1)/100)))</f>
        <v/>
      </c>
      <c r="F553" s="21" t="str" cm="1">
        <f t="array" ref="F553">IF(ISERROR(INDEX(Jornadas[id],ROW()-5)),"",SUMIFS(Cortes[propina],Cortes[id_jornada],INDEX(Jornadas[id],ROW()-5),Cortes[id_barbero],LOOKUP($D$4,Barberos[nombre],Barberos[id])))</f>
        <v/>
      </c>
      <c r="G553" s="21" t="str" cm="1">
        <f t="array" ref="G553">IF(ISERROR(INDEX(Jornadas[id],ROW()-5)),"",SUMIFS(Adelantos[importe],Adelantos[id_jornada],INDEX(Jornadas[id],ROW()-5),Adelantos[id_barbero],LOOKUP($D$4,Barberos[nombre],Barberos[id])))</f>
        <v/>
      </c>
      <c r="H553" s="21" t="str" cm="1">
        <f t="array" ref="H553">IF(ISERROR(INDEX(Jornadas[id],ROW()-5)),"",E553+F553-G553)</f>
        <v/>
      </c>
      <c r="I553" s="2" t="str" cm="1">
        <f t="array" ref="I553">IF(ISERROR(INDEX(Jornadas[id],ROW()-5)),"",COUNTIFS(_Cortes!$C:$C,INDEX(Jornadas[id],ROW()-5),_Cortes!$B:$B,LOOKUP($I$4,_Barberos!$B:$B,_Barberos!$A:$A)))</f>
        <v/>
      </c>
      <c r="J553" s="21" t="str" cm="1">
        <f t="array" ref="J553">IF(ISERROR(INDEX(Jornadas[id],ROW()-5)),"",INT(SUMIFS(Cortes[importe],Cortes[id_jornada],INDEX(Jornadas[id],ROW()-5),Cortes[id_barbero],LOOKUP($I$4,Barberos[nombre],Barberos[id]))*(INDEX(Jornadas[comision_barberos],1)/100)))</f>
        <v/>
      </c>
      <c r="K553" s="21" t="str" cm="1">
        <f t="array" ref="K553">IF(ISERROR(INDEX(Jornadas[id],ROW()-5)),"",SUMIFS(Cortes[propina],Cortes[id_jornada],INDEX(Jornadas[id],ROW()-5),Cortes[id_barbero],LOOKUP($I$4,Barberos[nombre],Barberos[id])))</f>
        <v/>
      </c>
      <c r="L553" s="21" t="str" cm="1">
        <f t="array" ref="L553">IF(ISERROR(INDEX(Jornadas[id],ROW()-5)),"",SUMIFS(Adelantos[importe],Adelantos[id_jornada],INDEX(Jornadas[id],ROW()-5),Adelantos[id_barbero],LOOKUP($I$4,Barberos[nombre],Barberos[id])))</f>
        <v/>
      </c>
      <c r="M553" s="21" t="str" cm="1">
        <f t="array" ref="M553">IF(ISERROR(INDEX(Jornadas[id],ROW()-5)),"",J553+K553-L553)</f>
        <v/>
      </c>
      <c r="N553" s="2" t="str" cm="1">
        <f t="array" ref="N553">IF(ISERROR(INDEX(Jornadas[id],ROW()-5)),"",COUNTIFS(_Cortes!$C:$C,INDEX(Jornadas[id],ROW()-5),_Cortes!$B:$B,LOOKUP($N$4,_Barberos!$B:$B,_Barberos!$A:$A)))</f>
        <v/>
      </c>
      <c r="O553" s="21" t="str" cm="1">
        <f t="array" ref="O553">IF(ISERROR(INDEX(Jornadas[id],ROW()-5)),"",INT(SUMIFS(Cortes[importe],Cortes[id_jornada],INDEX(Jornadas[id],ROW()-5),Cortes[id_barbero],LOOKUP($N$4,Barberos[nombre],Barberos[id]))*(INDEX(Jornadas[comision_barberos],1)/100)))</f>
        <v/>
      </c>
      <c r="P553" s="21" t="str" cm="1">
        <f t="array" ref="P553">IF(ISERROR(INDEX(Jornadas[id],ROW()-5)),"",SUMIFS(Cortes[propina],Cortes[id_jornada],INDEX(Jornadas[id],ROW()-5),Cortes[id_barbero],LOOKUP($N$4,Barberos[nombre],Barberos[id])))</f>
        <v/>
      </c>
      <c r="Q553" s="21" t="str" cm="1">
        <f t="array" ref="Q553">IF(ISERROR(INDEX(Jornadas[id],ROW()-5)),"",SUMIFS(Adelantos[importe],Adelantos[id_jornada],INDEX(Jornadas[id],ROW()-5),Adelantos[id_barbero],LOOKUP($N$4,Barberos[nombre],Barberos[id])))</f>
        <v/>
      </c>
      <c r="R553" s="21" t="str" cm="1">
        <f t="array" ref="R553">IF(ISERROR(INDEX(Jornadas[id],ROW()-5)),"",O553+P553-Q553)</f>
        <v/>
      </c>
      <c r="S553" s="2" t="str" cm="1">
        <f t="array" ref="S553">IF(ISERROR(INDEX(Jornadas[id],ROW()-5)),"",COUNTIFS(_Cortes!$C:$C,INDEX(Jornadas[id],ROW()-5),_Cortes!$B:$B,LOOKUP($S$4,_Barberos!$B:$B,_Barberos!$A:$A)))</f>
        <v/>
      </c>
      <c r="T553" s="21" t="str" cm="1">
        <f t="array" ref="T553">IF(ISERROR(INDEX(Jornadas[id],ROW()-5)),"",INT(SUMIFS(Cortes[importe],Cortes[id_jornada],INDEX(Jornadas[id],ROW()-5),Cortes[id_barbero],LOOKUP($S$4,Barberos[nombre],Barberos[id]))*(INDEX(Jornadas[comision_barberos],1)/100)))</f>
        <v/>
      </c>
      <c r="U553" s="21" t="str" cm="1">
        <f t="array" ref="U553">IF(ISERROR(INDEX(Jornadas[id],ROW()-5)),"",SUMIFS(Cortes[propina],Cortes[id_jornada],INDEX(Jornadas[id],ROW()-5),Cortes[id_barbero],LOOKUP($S$4,Barberos[nombre],Barberos[id])))</f>
        <v/>
      </c>
      <c r="V553" s="21" t="str" cm="1">
        <f t="array" ref="V553">IF(ISERROR(INDEX(Jornadas[id],ROW()-5)),"",SUMIFS(Adelantos[importe],Adelantos[id_jornada],INDEX(Jornadas[id],ROW()-5),Adelantos[id_barbero],LOOKUP($S$4,Barberos[nombre],Barberos[id])))</f>
        <v/>
      </c>
      <c r="W553" s="21" t="str" cm="1">
        <f t="array" ref="W553">IF(ISERROR(INDEX(Jornadas[id],ROW()-5)),"",T553+U553-V553)</f>
        <v/>
      </c>
      <c r="X553" s="2" t="str" cm="1">
        <f t="array" ref="X553">IF(ISERROR(INDEX(Jornadas[id],ROW()-5)),"",COUNTIFS(_Cortes!$C:$C,INDEX(Jornadas[id],ROW()-5),_Cortes!$B:$B,LOOKUP($X$4,_Barberos!$B:$B,_Barberos!$A:$A)))</f>
        <v/>
      </c>
      <c r="Y553" s="21" t="str" cm="1">
        <f t="array" ref="Y553">IF(ISERROR(INDEX(Jornadas[id],ROW()-5)),"",INT(SUMIFS(Cortes[importe],Cortes[id_jornada],INDEX(Jornadas[id],ROW()-5),Cortes[id_barbero],LOOKUP($X$4,Barberos[nombre],Barberos[id]))*(INDEX(Jornadas[comision_barberos],1)/100)))</f>
        <v/>
      </c>
      <c r="Z553" s="21" t="str" cm="1">
        <f t="array" ref="Z553">IF(ISERROR(INDEX(Jornadas[id],ROW()-5)),"",SUMIFS(Cortes[propina],Cortes[id_jornada],INDEX(Jornadas[id],ROW()-5),Cortes[id_barbero],LOOKUP($X$4,Barberos[nombre],Barberos[id])))</f>
        <v/>
      </c>
      <c r="AA553" s="21" t="str" cm="1">
        <f t="array" ref="AA553">IF(ISERROR(INDEX(Jornadas[id],ROW()-5)),"",SUMIFS(Adelantos[importe],Adelantos[id_jornada],INDEX(Jornadas[id],ROW()-5),Adelantos[id_barbero],LOOKUP($X$4,Barberos[nombre],Barberos[id])))</f>
        <v/>
      </c>
      <c r="AB553" s="21" t="str" cm="1">
        <f t="array" ref="AB553">IF(ISERROR(INDEX(Jornadas[id],ROW()-5)),"",Y553+Z553-AA553)</f>
        <v/>
      </c>
      <c r="AC553" s="2" t="str" cm="1">
        <f t="array" ref="AC553">IF(ISERROR(INDEX(Jornadas[id],ROW()-5)),"",COUNTIFS(_Cortes!$C:$C,INDEX(Jornadas[id],ROW()-5),_Cortes!$B:$B,LOOKUP($AC$4,_Barberos!$B:$B,_Barberos!$A:$A)))</f>
        <v/>
      </c>
      <c r="AD553" s="21" t="str" cm="1">
        <f t="array" ref="AD553">IF(ISERROR(INDEX(Jornadas[id],ROW()-5)),"",INT(SUMIFS(Cortes[importe],Cortes[id_jornada],INDEX(Jornadas[id],ROW()-5),Cortes[id_barbero],LOOKUP($AC$4,Barberos[nombre],Barberos[id]))*(INDEX(Jornadas[comision_barberos],1)/100)))</f>
        <v/>
      </c>
      <c r="AE553" s="21" t="str" cm="1">
        <f t="array" ref="AE553">IF(ISERROR(INDEX(Jornadas[id],ROW()-5)),"",SUMIFS(Cortes[propina],Cortes[id_jornada],INDEX(Jornadas[id],ROW()-5),Cortes[id_barbero],LOOKUP($AC$4,Barberos[nombre],Barberos[id])))</f>
        <v/>
      </c>
      <c r="AF553" s="21" t="str" cm="1">
        <f t="array" ref="AF553">IF(ISERROR(INDEX(Jornadas[id],ROW()-5)),"",SUMIFS(Adelantos[importe],Adelantos[id_jornada],INDEX(Jornadas[id],ROW()-5),Adelantos[id_barbero],LOOKUP($AC$4,Barberos[nombre],Barberos[id])))</f>
        <v/>
      </c>
      <c r="AG553" s="21" t="str" cm="1">
        <f t="array" ref="AG553">IF(ISERROR(INDEX(Jornadas[id],ROW()-5)),"",AD553+AE553-AF553)</f>
        <v/>
      </c>
      <c r="AH553" s="2" t="str" cm="1">
        <f t="array" ref="AH553">IF(ISERROR(INDEX(Jornadas[id],ROW()-5)),"",COUNTIFS(_Cortes!$C:$C,INDEX(Jornadas[id],ROW()-5),_Cortes!$B:$B,LOOKUP($AH$4,_Barberos!$B:$B,_Barberos!$A:$A)))</f>
        <v/>
      </c>
      <c r="AI553" s="21" t="str" cm="1">
        <f t="array" ref="AI553">IF(ISERROR(INDEX(Jornadas[id],ROW()-5)),"",INT(SUMIFS(Cortes[importe],Cortes[id_jornada],INDEX(Jornadas[id],ROW()-5),Cortes[id_barbero],LOOKUP($AH$4,Barberos[nombre],Barberos[id]))*(INDEX(Jornadas[comision_barberos],1)/100)))</f>
        <v/>
      </c>
      <c r="AJ553" s="21" t="str" cm="1">
        <f t="array" ref="AJ553">IF(ISERROR(INDEX(Jornadas[id],ROW()-5)),"",SUMIFS(Cortes[propina],Cortes[id_jornada],INDEX(Jornadas[id],ROW()-5),Cortes[id_barbero],LOOKUP($AH$4,Barberos[nombre],Barberos[id])))</f>
        <v/>
      </c>
      <c r="AK553" s="21" t="str" cm="1">
        <f t="array" ref="AK553">IF(ISERROR(INDEX(Jornadas[id],ROW()-5)),"",SUMIFS(Adelantos[importe],Adelantos[id_jornada],INDEX(Jornadas[id],ROW()-5),Adelantos[id_barbero],LOOKUP($AH$4,Barberos[nombre],Barberos[id])))</f>
        <v/>
      </c>
      <c r="AL553" s="21" t="str" cm="1">
        <f t="array" ref="AL553">IF(ISERROR(INDEX(Jornadas[id],ROW()-5)),"",AI553+AJ553-AK553)</f>
        <v/>
      </c>
      <c r="AM553" s="2" t="str" cm="1">
        <f t="array" ref="AM553">IF(ISERROR(INDEX(Jornadas[id],ROW()-5)),"",COUNTIFS(_Cortes!$C:$C,INDEX(Jornadas[id],ROW()-5),_Cortes!$B:$B,LOOKUP($AM$4,_Barberos!$B:$B,_Barberos!$A:$A)))</f>
        <v/>
      </c>
      <c r="AN553" s="21" t="str" cm="1">
        <f t="array" ref="AN553">IF(ISERROR(INDEX(Jornadas[id],ROW()-5)),"",INT(SUMIFS(Cortes[importe],Cortes[id_jornada],INDEX(Jornadas[id],ROW()-5),Cortes[id_barbero],LOOKUP($AM$4,Barberos[nombre],Barberos[id]))*(INDEX(Jornadas[comision_barberos],1)/100)))</f>
        <v/>
      </c>
      <c r="AO553" s="21" t="str" cm="1">
        <f t="array" ref="AO553">IF(ISERROR(INDEX(Jornadas[id],ROW()-5)),"",SUMIFS(Cortes[propina],Cortes[id_jornada],INDEX(Jornadas[id],ROW()-5),Cortes[id_barbero],LOOKUP($AM$4,Barberos[nombre],Barberos[id])))</f>
        <v/>
      </c>
      <c r="AP553" s="21" t="str" cm="1">
        <f t="array" ref="AP553">IF(ISERROR(INDEX(Jornadas[id],ROW()-5)),"",SUMIFS(Adelantos[importe],Adelantos[id_jornada],INDEX(Jornadas[id],ROW()-5),Adelantos[id_barbero],LOOKUP($AM$4,Barberos[nombre],Barberos[id])))</f>
        <v/>
      </c>
      <c r="AQ553" s="21" t="str" cm="1">
        <f t="array" ref="AQ553">IF(ISERROR(INDEX(Jornadas[id],ROW()-5)),"",AN553+AO553-AP553)</f>
        <v/>
      </c>
      <c r="AR553" s="2" t="str" cm="1">
        <f t="array" ref="AR553">IF(ISERROR(INDEX(Jornadas[id],ROW()-5)),"",COUNTIFS(_Cortes!$C:$C,INDEX(Jornadas[id],ROW()-5),_Cortes!$B:$B,LOOKUP($AR$4,_Barberos!$B:$B,_Barberos!$A:$A)))</f>
        <v/>
      </c>
      <c r="AS553" s="21" t="str" cm="1">
        <f t="array" ref="AS553">IF(ISERROR(INDEX(Jornadas[id],ROW()-5)),"",INT(SUMIFS(Cortes[importe],Cortes[id_jornada],INDEX(Jornadas[id],ROW()-5),Cortes[id_barbero],LOOKUP($AR$4,Barberos[nombre],Barberos[id]))*(INDEX(Jornadas[comision_barberos],1)/100)))</f>
        <v/>
      </c>
      <c r="AT553" s="21" t="str" cm="1">
        <f t="array" ref="AT553">IF(ISERROR(INDEX(Jornadas[id],ROW()-5)),"",SUMIFS(Cortes[propina],Cortes[id_jornada],INDEX(Jornadas[id],ROW()-5),Cortes[id_barbero],LOOKUP($AR$4,Barberos[nombre],Barberos[id])))</f>
        <v/>
      </c>
      <c r="AU553" s="21" t="str" cm="1">
        <f t="array" ref="AU553">IF(ISERROR(INDEX(Jornadas[id],ROW()-5)),"",SUMIFS(Adelantos[importe],Adelantos[id_jornada],INDEX(Jornadas[id],ROW()-5),Adelantos[id_barbero],LOOKUP($AR$4,Barberos[nombre],Barberos[id])))</f>
        <v/>
      </c>
      <c r="AV553" s="21" t="str" cm="1">
        <f t="array" ref="AV553">IF(ISERROR(INDEX(Jornadas[id],ROW()-5)),"",AS553+AT553-AU553)</f>
        <v/>
      </c>
    </row>
    <row r="554" spans="1:48" ht="15" hidden="1" customHeight="1" x14ac:dyDescent="0.3">
      <c r="A554" s="53" t="str">
        <f t="shared" si="8"/>
        <v/>
      </c>
      <c r="B554" s="54"/>
      <c r="C554" s="38" t="str" cm="1">
        <f t="array" ref="C554">IF(ISERROR(INDEX(Jornadas[id],ROW()-5)),"",INDEX(Jornadas[fecha],ROW()-5))</f>
        <v/>
      </c>
      <c r="D554" s="1" t="str" cm="1">
        <f t="array" ref="D554">IF(ISERROR(INDEX(Jornadas[id],ROW()-5)),"",COUNTIFS(_Cortes!$C:$C,INDEX(Jornadas[id],ROW()-5),_Cortes!$B:$B,LOOKUP($D$4,_Barberos!$B:$B,_Barberos!$A:$A)))</f>
        <v/>
      </c>
      <c r="E554" s="20" t="str" cm="1">
        <f t="array" ref="E554">IF(ISERROR(INDEX(Jornadas[id],ROW()-5)),"",INT(SUMIFS(Cortes[importe],Cortes[id_jornada],INDEX(Jornadas[id],ROW()-5),Cortes[id_barbero],LOOKUP($D$4,Barberos[nombre],Barberos[id]))*(INDEX(Jornadas[comision_barberos],1)/100)))</f>
        <v/>
      </c>
      <c r="F554" s="20" t="str" cm="1">
        <f t="array" ref="F554">IF(ISERROR(INDEX(Jornadas[id],ROW()-5)),"",SUMIFS(Cortes[propina],Cortes[id_jornada],INDEX(Jornadas[id],ROW()-5),Cortes[id_barbero],LOOKUP($D$4,Barberos[nombre],Barberos[id])))</f>
        <v/>
      </c>
      <c r="G554" s="20" t="str" cm="1">
        <f t="array" ref="G554">IF(ISERROR(INDEX(Jornadas[id],ROW()-5)),"",SUMIFS(Adelantos[importe],Adelantos[id_jornada],INDEX(Jornadas[id],ROW()-5),Adelantos[id_barbero],LOOKUP($D$4,Barberos[nombre],Barberos[id])))</f>
        <v/>
      </c>
      <c r="H554" s="20" t="str" cm="1">
        <f t="array" ref="H554">IF(ISERROR(INDEX(Jornadas[id],ROW()-5)),"",E554+F554-G554)</f>
        <v/>
      </c>
      <c r="I554" s="1" t="str" cm="1">
        <f t="array" ref="I554">IF(ISERROR(INDEX(Jornadas[id],ROW()-5)),"",COUNTIFS(_Cortes!$C:$C,INDEX(Jornadas[id],ROW()-5),_Cortes!$B:$B,LOOKUP($I$4,_Barberos!$B:$B,_Barberos!$A:$A)))</f>
        <v/>
      </c>
      <c r="J554" s="20" t="str" cm="1">
        <f t="array" ref="J554">IF(ISERROR(INDEX(Jornadas[id],ROW()-5)),"",INT(SUMIFS(Cortes[importe],Cortes[id_jornada],INDEX(Jornadas[id],ROW()-5),Cortes[id_barbero],LOOKUP($I$4,Barberos[nombre],Barberos[id]))*(INDEX(Jornadas[comision_barberos],1)/100)))</f>
        <v/>
      </c>
      <c r="K554" s="20" t="str" cm="1">
        <f t="array" ref="K554">IF(ISERROR(INDEX(Jornadas[id],ROW()-5)),"",SUMIFS(Cortes[propina],Cortes[id_jornada],INDEX(Jornadas[id],ROW()-5),Cortes[id_barbero],LOOKUP($I$4,Barberos[nombre],Barberos[id])))</f>
        <v/>
      </c>
      <c r="L554" s="20" t="str" cm="1">
        <f t="array" ref="L554">IF(ISERROR(INDEX(Jornadas[id],ROW()-5)),"",SUMIFS(Adelantos[importe],Adelantos[id_jornada],INDEX(Jornadas[id],ROW()-5),Adelantos[id_barbero],LOOKUP($I$4,Barberos[nombre],Barberos[id])))</f>
        <v/>
      </c>
      <c r="M554" s="20" t="str" cm="1">
        <f t="array" ref="M554">IF(ISERROR(INDEX(Jornadas[id],ROW()-5)),"",J554+K554-L554)</f>
        <v/>
      </c>
      <c r="N554" s="1" t="str" cm="1">
        <f t="array" ref="N554">IF(ISERROR(INDEX(Jornadas[id],ROW()-5)),"",COUNTIFS(_Cortes!$C:$C,INDEX(Jornadas[id],ROW()-5),_Cortes!$B:$B,LOOKUP($N$4,_Barberos!$B:$B,_Barberos!$A:$A)))</f>
        <v/>
      </c>
      <c r="O554" s="20" t="str" cm="1">
        <f t="array" ref="O554">IF(ISERROR(INDEX(Jornadas[id],ROW()-5)),"",INT(SUMIFS(Cortes[importe],Cortes[id_jornada],INDEX(Jornadas[id],ROW()-5),Cortes[id_barbero],LOOKUP($N$4,Barberos[nombre],Barberos[id]))*(INDEX(Jornadas[comision_barberos],1)/100)))</f>
        <v/>
      </c>
      <c r="P554" s="20" t="str" cm="1">
        <f t="array" ref="P554">IF(ISERROR(INDEX(Jornadas[id],ROW()-5)),"",SUMIFS(Cortes[propina],Cortes[id_jornada],INDEX(Jornadas[id],ROW()-5),Cortes[id_barbero],LOOKUP($N$4,Barberos[nombre],Barberos[id])))</f>
        <v/>
      </c>
      <c r="Q554" s="20" t="str" cm="1">
        <f t="array" ref="Q554">IF(ISERROR(INDEX(Jornadas[id],ROW()-5)),"",SUMIFS(Adelantos[importe],Adelantos[id_jornada],INDEX(Jornadas[id],ROW()-5),Adelantos[id_barbero],LOOKUP($N$4,Barberos[nombre],Barberos[id])))</f>
        <v/>
      </c>
      <c r="R554" s="20" t="str" cm="1">
        <f t="array" ref="R554">IF(ISERROR(INDEX(Jornadas[id],ROW()-5)),"",O554+P554-Q554)</f>
        <v/>
      </c>
      <c r="S554" s="1" t="str" cm="1">
        <f t="array" ref="S554">IF(ISERROR(INDEX(Jornadas[id],ROW()-5)),"",COUNTIFS(_Cortes!$C:$C,INDEX(Jornadas[id],ROW()-5),_Cortes!$B:$B,LOOKUP($S$4,_Barberos!$B:$B,_Barberos!$A:$A)))</f>
        <v/>
      </c>
      <c r="T554" s="20" t="str" cm="1">
        <f t="array" ref="T554">IF(ISERROR(INDEX(Jornadas[id],ROW()-5)),"",INT(SUMIFS(Cortes[importe],Cortes[id_jornada],INDEX(Jornadas[id],ROW()-5),Cortes[id_barbero],LOOKUP($S$4,Barberos[nombre],Barberos[id]))*(INDEX(Jornadas[comision_barberos],1)/100)))</f>
        <v/>
      </c>
      <c r="U554" s="20" t="str" cm="1">
        <f t="array" ref="U554">IF(ISERROR(INDEX(Jornadas[id],ROW()-5)),"",SUMIFS(Cortes[propina],Cortes[id_jornada],INDEX(Jornadas[id],ROW()-5),Cortes[id_barbero],LOOKUP($S$4,Barberos[nombre],Barberos[id])))</f>
        <v/>
      </c>
      <c r="V554" s="20" t="str" cm="1">
        <f t="array" ref="V554">IF(ISERROR(INDEX(Jornadas[id],ROW()-5)),"",SUMIFS(Adelantos[importe],Adelantos[id_jornada],INDEX(Jornadas[id],ROW()-5),Adelantos[id_barbero],LOOKUP($S$4,Barberos[nombre],Barberos[id])))</f>
        <v/>
      </c>
      <c r="W554" s="20" t="str" cm="1">
        <f t="array" ref="W554">IF(ISERROR(INDEX(Jornadas[id],ROW()-5)),"",T554+U554-V554)</f>
        <v/>
      </c>
      <c r="X554" s="1" t="str" cm="1">
        <f t="array" ref="X554">IF(ISERROR(INDEX(Jornadas[id],ROW()-5)),"",COUNTIFS(_Cortes!$C:$C,INDEX(Jornadas[id],ROW()-5),_Cortes!$B:$B,LOOKUP($X$4,_Barberos!$B:$B,_Barberos!$A:$A)))</f>
        <v/>
      </c>
      <c r="Y554" s="20" t="str" cm="1">
        <f t="array" ref="Y554">IF(ISERROR(INDEX(Jornadas[id],ROW()-5)),"",INT(SUMIFS(Cortes[importe],Cortes[id_jornada],INDEX(Jornadas[id],ROW()-5),Cortes[id_barbero],LOOKUP($X$4,Barberos[nombre],Barberos[id]))*(INDEX(Jornadas[comision_barberos],1)/100)))</f>
        <v/>
      </c>
      <c r="Z554" s="20" t="str" cm="1">
        <f t="array" ref="Z554">IF(ISERROR(INDEX(Jornadas[id],ROW()-5)),"",SUMIFS(Cortes[propina],Cortes[id_jornada],INDEX(Jornadas[id],ROW()-5),Cortes[id_barbero],LOOKUP($X$4,Barberos[nombre],Barberos[id])))</f>
        <v/>
      </c>
      <c r="AA554" s="20" t="str" cm="1">
        <f t="array" ref="AA554">IF(ISERROR(INDEX(Jornadas[id],ROW()-5)),"",SUMIFS(Adelantos[importe],Adelantos[id_jornada],INDEX(Jornadas[id],ROW()-5),Adelantos[id_barbero],LOOKUP($X$4,Barberos[nombre],Barberos[id])))</f>
        <v/>
      </c>
      <c r="AB554" s="20" t="str" cm="1">
        <f t="array" ref="AB554">IF(ISERROR(INDEX(Jornadas[id],ROW()-5)),"",Y554+Z554-AA554)</f>
        <v/>
      </c>
      <c r="AC554" s="1" t="str" cm="1">
        <f t="array" ref="AC554">IF(ISERROR(INDEX(Jornadas[id],ROW()-5)),"",COUNTIFS(_Cortes!$C:$C,INDEX(Jornadas[id],ROW()-5),_Cortes!$B:$B,LOOKUP($AC$4,_Barberos!$B:$B,_Barberos!$A:$A)))</f>
        <v/>
      </c>
      <c r="AD554" s="20" t="str" cm="1">
        <f t="array" ref="AD554">IF(ISERROR(INDEX(Jornadas[id],ROW()-5)),"",INT(SUMIFS(Cortes[importe],Cortes[id_jornada],INDEX(Jornadas[id],ROW()-5),Cortes[id_barbero],LOOKUP($AC$4,Barberos[nombre],Barberos[id]))*(INDEX(Jornadas[comision_barberos],1)/100)))</f>
        <v/>
      </c>
      <c r="AE554" s="20" t="str" cm="1">
        <f t="array" ref="AE554">IF(ISERROR(INDEX(Jornadas[id],ROW()-5)),"",SUMIFS(Cortes[propina],Cortes[id_jornada],INDEX(Jornadas[id],ROW()-5),Cortes[id_barbero],LOOKUP($AC$4,Barberos[nombre],Barberos[id])))</f>
        <v/>
      </c>
      <c r="AF554" s="20" t="str" cm="1">
        <f t="array" ref="AF554">IF(ISERROR(INDEX(Jornadas[id],ROW()-5)),"",SUMIFS(Adelantos[importe],Adelantos[id_jornada],INDEX(Jornadas[id],ROW()-5),Adelantos[id_barbero],LOOKUP($AC$4,Barberos[nombre],Barberos[id])))</f>
        <v/>
      </c>
      <c r="AG554" s="20" t="str" cm="1">
        <f t="array" ref="AG554">IF(ISERROR(INDEX(Jornadas[id],ROW()-5)),"",AD554+AE554-AF554)</f>
        <v/>
      </c>
      <c r="AH554" s="1" t="str" cm="1">
        <f t="array" ref="AH554">IF(ISERROR(INDEX(Jornadas[id],ROW()-5)),"",COUNTIFS(_Cortes!$C:$C,INDEX(Jornadas[id],ROW()-5),_Cortes!$B:$B,LOOKUP($AH$4,_Barberos!$B:$B,_Barberos!$A:$A)))</f>
        <v/>
      </c>
      <c r="AI554" s="20" t="str" cm="1">
        <f t="array" ref="AI554">IF(ISERROR(INDEX(Jornadas[id],ROW()-5)),"",INT(SUMIFS(Cortes[importe],Cortes[id_jornada],INDEX(Jornadas[id],ROW()-5),Cortes[id_barbero],LOOKUP($AH$4,Barberos[nombre],Barberos[id]))*(INDEX(Jornadas[comision_barberos],1)/100)))</f>
        <v/>
      </c>
      <c r="AJ554" s="20" t="str" cm="1">
        <f t="array" ref="AJ554">IF(ISERROR(INDEX(Jornadas[id],ROW()-5)),"",SUMIFS(Cortes[propina],Cortes[id_jornada],INDEX(Jornadas[id],ROW()-5),Cortes[id_barbero],LOOKUP($AH$4,Barberos[nombre],Barberos[id])))</f>
        <v/>
      </c>
      <c r="AK554" s="20" t="str" cm="1">
        <f t="array" ref="AK554">IF(ISERROR(INDEX(Jornadas[id],ROW()-5)),"",SUMIFS(Adelantos[importe],Adelantos[id_jornada],INDEX(Jornadas[id],ROW()-5),Adelantos[id_barbero],LOOKUP($AH$4,Barberos[nombre],Barberos[id])))</f>
        <v/>
      </c>
      <c r="AL554" s="20" t="str" cm="1">
        <f t="array" ref="AL554">IF(ISERROR(INDEX(Jornadas[id],ROW()-5)),"",AI554+AJ554-AK554)</f>
        <v/>
      </c>
      <c r="AM554" s="1" t="str" cm="1">
        <f t="array" ref="AM554">IF(ISERROR(INDEX(Jornadas[id],ROW()-5)),"",COUNTIFS(_Cortes!$C:$C,INDEX(Jornadas[id],ROW()-5),_Cortes!$B:$B,LOOKUP($AM$4,_Barberos!$B:$B,_Barberos!$A:$A)))</f>
        <v/>
      </c>
      <c r="AN554" s="20" t="str" cm="1">
        <f t="array" ref="AN554">IF(ISERROR(INDEX(Jornadas[id],ROW()-5)),"",INT(SUMIFS(Cortes[importe],Cortes[id_jornada],INDEX(Jornadas[id],ROW()-5),Cortes[id_barbero],LOOKUP($AM$4,Barberos[nombre],Barberos[id]))*(INDEX(Jornadas[comision_barberos],1)/100)))</f>
        <v/>
      </c>
      <c r="AO554" s="20" t="str" cm="1">
        <f t="array" ref="AO554">IF(ISERROR(INDEX(Jornadas[id],ROW()-5)),"",SUMIFS(Cortes[propina],Cortes[id_jornada],INDEX(Jornadas[id],ROW()-5),Cortes[id_barbero],LOOKUP($AM$4,Barberos[nombre],Barberos[id])))</f>
        <v/>
      </c>
      <c r="AP554" s="20" t="str" cm="1">
        <f t="array" ref="AP554">IF(ISERROR(INDEX(Jornadas[id],ROW()-5)),"",SUMIFS(Adelantos[importe],Adelantos[id_jornada],INDEX(Jornadas[id],ROW()-5),Adelantos[id_barbero],LOOKUP($AM$4,Barberos[nombre],Barberos[id])))</f>
        <v/>
      </c>
      <c r="AQ554" s="20" t="str" cm="1">
        <f t="array" ref="AQ554">IF(ISERROR(INDEX(Jornadas[id],ROW()-5)),"",AN554+AO554-AP554)</f>
        <v/>
      </c>
      <c r="AR554" s="1" t="str" cm="1">
        <f t="array" ref="AR554">IF(ISERROR(INDEX(Jornadas[id],ROW()-5)),"",COUNTIFS(_Cortes!$C:$C,INDEX(Jornadas[id],ROW()-5),_Cortes!$B:$B,LOOKUP($AR$4,_Barberos!$B:$B,_Barberos!$A:$A)))</f>
        <v/>
      </c>
      <c r="AS554" s="20" t="str" cm="1">
        <f t="array" ref="AS554">IF(ISERROR(INDEX(Jornadas[id],ROW()-5)),"",INT(SUMIFS(Cortes[importe],Cortes[id_jornada],INDEX(Jornadas[id],ROW()-5),Cortes[id_barbero],LOOKUP($AR$4,Barberos[nombre],Barberos[id]))*(INDEX(Jornadas[comision_barberos],1)/100)))</f>
        <v/>
      </c>
      <c r="AT554" s="20" t="str" cm="1">
        <f t="array" ref="AT554">IF(ISERROR(INDEX(Jornadas[id],ROW()-5)),"",SUMIFS(Cortes[propina],Cortes[id_jornada],INDEX(Jornadas[id],ROW()-5),Cortes[id_barbero],LOOKUP($AR$4,Barberos[nombre],Barberos[id])))</f>
        <v/>
      </c>
      <c r="AU554" s="20" t="str" cm="1">
        <f t="array" ref="AU554">IF(ISERROR(INDEX(Jornadas[id],ROW()-5)),"",SUMIFS(Adelantos[importe],Adelantos[id_jornada],INDEX(Jornadas[id],ROW()-5),Adelantos[id_barbero],LOOKUP($AR$4,Barberos[nombre],Barberos[id])))</f>
        <v/>
      </c>
      <c r="AV554" s="20" t="str" cm="1">
        <f t="array" ref="AV554">IF(ISERROR(INDEX(Jornadas[id],ROW()-5)),"",AS554+AT554-AU554)</f>
        <v/>
      </c>
    </row>
    <row r="555" spans="1:48" ht="15" hidden="1" customHeight="1" x14ac:dyDescent="0.3">
      <c r="A555" s="51" t="str">
        <f t="shared" si="8"/>
        <v/>
      </c>
      <c r="B555" s="52"/>
      <c r="C555" s="36" t="str" cm="1">
        <f t="array" ref="C555">IF(ISERROR(INDEX(Jornadas[id],ROW()-5)),"",INDEX(Jornadas[fecha],ROW()-5))</f>
        <v/>
      </c>
      <c r="D555" s="2" t="str" cm="1">
        <f t="array" ref="D555">IF(ISERROR(INDEX(Jornadas[id],ROW()-5)),"",COUNTIFS(_Cortes!$C:$C,INDEX(Jornadas[id],ROW()-5),_Cortes!$B:$B,LOOKUP($D$4,_Barberos!$B:$B,_Barberos!$A:$A)))</f>
        <v/>
      </c>
      <c r="E555" s="21" t="str" cm="1">
        <f t="array" ref="E555">IF(ISERROR(INDEX(Jornadas[id],ROW()-5)),"",INT(SUMIFS(Cortes[importe],Cortes[id_jornada],INDEX(Jornadas[id],ROW()-5),Cortes[id_barbero],LOOKUP($D$4,Barberos[nombre],Barberos[id]))*(INDEX(Jornadas[comision_barberos],1)/100)))</f>
        <v/>
      </c>
      <c r="F555" s="21" t="str" cm="1">
        <f t="array" ref="F555">IF(ISERROR(INDEX(Jornadas[id],ROW()-5)),"",SUMIFS(Cortes[propina],Cortes[id_jornada],INDEX(Jornadas[id],ROW()-5),Cortes[id_barbero],LOOKUP($D$4,Barberos[nombre],Barberos[id])))</f>
        <v/>
      </c>
      <c r="G555" s="21" t="str" cm="1">
        <f t="array" ref="G555">IF(ISERROR(INDEX(Jornadas[id],ROW()-5)),"",SUMIFS(Adelantos[importe],Adelantos[id_jornada],INDEX(Jornadas[id],ROW()-5),Adelantos[id_barbero],LOOKUP($D$4,Barberos[nombre],Barberos[id])))</f>
        <v/>
      </c>
      <c r="H555" s="21" t="str" cm="1">
        <f t="array" ref="H555">IF(ISERROR(INDEX(Jornadas[id],ROW()-5)),"",E555+F555-G555)</f>
        <v/>
      </c>
      <c r="I555" s="2" t="str" cm="1">
        <f t="array" ref="I555">IF(ISERROR(INDEX(Jornadas[id],ROW()-5)),"",COUNTIFS(_Cortes!$C:$C,INDEX(Jornadas[id],ROW()-5),_Cortes!$B:$B,LOOKUP($I$4,_Barberos!$B:$B,_Barberos!$A:$A)))</f>
        <v/>
      </c>
      <c r="J555" s="21" t="str" cm="1">
        <f t="array" ref="J555">IF(ISERROR(INDEX(Jornadas[id],ROW()-5)),"",INT(SUMIFS(Cortes[importe],Cortes[id_jornada],INDEX(Jornadas[id],ROW()-5),Cortes[id_barbero],LOOKUP($I$4,Barberos[nombre],Barberos[id]))*(INDEX(Jornadas[comision_barberos],1)/100)))</f>
        <v/>
      </c>
      <c r="K555" s="21" t="str" cm="1">
        <f t="array" ref="K555">IF(ISERROR(INDEX(Jornadas[id],ROW()-5)),"",SUMIFS(Cortes[propina],Cortes[id_jornada],INDEX(Jornadas[id],ROW()-5),Cortes[id_barbero],LOOKUP($I$4,Barberos[nombre],Barberos[id])))</f>
        <v/>
      </c>
      <c r="L555" s="21" t="str" cm="1">
        <f t="array" ref="L555">IF(ISERROR(INDEX(Jornadas[id],ROW()-5)),"",SUMIFS(Adelantos[importe],Adelantos[id_jornada],INDEX(Jornadas[id],ROW()-5),Adelantos[id_barbero],LOOKUP($I$4,Barberos[nombre],Barberos[id])))</f>
        <v/>
      </c>
      <c r="M555" s="21" t="str" cm="1">
        <f t="array" ref="M555">IF(ISERROR(INDEX(Jornadas[id],ROW()-5)),"",J555+K555-L555)</f>
        <v/>
      </c>
      <c r="N555" s="2" t="str" cm="1">
        <f t="array" ref="N555">IF(ISERROR(INDEX(Jornadas[id],ROW()-5)),"",COUNTIFS(_Cortes!$C:$C,INDEX(Jornadas[id],ROW()-5),_Cortes!$B:$B,LOOKUP($N$4,_Barberos!$B:$B,_Barberos!$A:$A)))</f>
        <v/>
      </c>
      <c r="O555" s="21" t="str" cm="1">
        <f t="array" ref="O555">IF(ISERROR(INDEX(Jornadas[id],ROW()-5)),"",INT(SUMIFS(Cortes[importe],Cortes[id_jornada],INDEX(Jornadas[id],ROW()-5),Cortes[id_barbero],LOOKUP($N$4,Barberos[nombre],Barberos[id]))*(INDEX(Jornadas[comision_barberos],1)/100)))</f>
        <v/>
      </c>
      <c r="P555" s="21" t="str" cm="1">
        <f t="array" ref="P555">IF(ISERROR(INDEX(Jornadas[id],ROW()-5)),"",SUMIFS(Cortes[propina],Cortes[id_jornada],INDEX(Jornadas[id],ROW()-5),Cortes[id_barbero],LOOKUP($N$4,Barberos[nombre],Barberos[id])))</f>
        <v/>
      </c>
      <c r="Q555" s="21" t="str" cm="1">
        <f t="array" ref="Q555">IF(ISERROR(INDEX(Jornadas[id],ROW()-5)),"",SUMIFS(Adelantos[importe],Adelantos[id_jornada],INDEX(Jornadas[id],ROW()-5),Adelantos[id_barbero],LOOKUP($N$4,Barberos[nombre],Barberos[id])))</f>
        <v/>
      </c>
      <c r="R555" s="21" t="str" cm="1">
        <f t="array" ref="R555">IF(ISERROR(INDEX(Jornadas[id],ROW()-5)),"",O555+P555-Q555)</f>
        <v/>
      </c>
      <c r="S555" s="2" t="str" cm="1">
        <f t="array" ref="S555">IF(ISERROR(INDEX(Jornadas[id],ROW()-5)),"",COUNTIFS(_Cortes!$C:$C,INDEX(Jornadas[id],ROW()-5),_Cortes!$B:$B,LOOKUP($S$4,_Barberos!$B:$B,_Barberos!$A:$A)))</f>
        <v/>
      </c>
      <c r="T555" s="21" t="str" cm="1">
        <f t="array" ref="T555">IF(ISERROR(INDEX(Jornadas[id],ROW()-5)),"",INT(SUMIFS(Cortes[importe],Cortes[id_jornada],INDEX(Jornadas[id],ROW()-5),Cortes[id_barbero],LOOKUP($S$4,Barberos[nombre],Barberos[id]))*(INDEX(Jornadas[comision_barberos],1)/100)))</f>
        <v/>
      </c>
      <c r="U555" s="21" t="str" cm="1">
        <f t="array" ref="U555">IF(ISERROR(INDEX(Jornadas[id],ROW()-5)),"",SUMIFS(Cortes[propina],Cortes[id_jornada],INDEX(Jornadas[id],ROW()-5),Cortes[id_barbero],LOOKUP($S$4,Barberos[nombre],Barberos[id])))</f>
        <v/>
      </c>
      <c r="V555" s="21" t="str" cm="1">
        <f t="array" ref="V555">IF(ISERROR(INDEX(Jornadas[id],ROW()-5)),"",SUMIFS(Adelantos[importe],Adelantos[id_jornada],INDEX(Jornadas[id],ROW()-5),Adelantos[id_barbero],LOOKUP($S$4,Barberos[nombre],Barberos[id])))</f>
        <v/>
      </c>
      <c r="W555" s="21" t="str" cm="1">
        <f t="array" ref="W555">IF(ISERROR(INDEX(Jornadas[id],ROW()-5)),"",T555+U555-V555)</f>
        <v/>
      </c>
      <c r="X555" s="2" t="str" cm="1">
        <f t="array" ref="X555">IF(ISERROR(INDEX(Jornadas[id],ROW()-5)),"",COUNTIFS(_Cortes!$C:$C,INDEX(Jornadas[id],ROW()-5),_Cortes!$B:$B,LOOKUP($X$4,_Barberos!$B:$B,_Barberos!$A:$A)))</f>
        <v/>
      </c>
      <c r="Y555" s="21" t="str" cm="1">
        <f t="array" ref="Y555">IF(ISERROR(INDEX(Jornadas[id],ROW()-5)),"",INT(SUMIFS(Cortes[importe],Cortes[id_jornada],INDEX(Jornadas[id],ROW()-5),Cortes[id_barbero],LOOKUP($X$4,Barberos[nombre],Barberos[id]))*(INDEX(Jornadas[comision_barberos],1)/100)))</f>
        <v/>
      </c>
      <c r="Z555" s="21" t="str" cm="1">
        <f t="array" ref="Z555">IF(ISERROR(INDEX(Jornadas[id],ROW()-5)),"",SUMIFS(Cortes[propina],Cortes[id_jornada],INDEX(Jornadas[id],ROW()-5),Cortes[id_barbero],LOOKUP($X$4,Barberos[nombre],Barberos[id])))</f>
        <v/>
      </c>
      <c r="AA555" s="21" t="str" cm="1">
        <f t="array" ref="AA555">IF(ISERROR(INDEX(Jornadas[id],ROW()-5)),"",SUMIFS(Adelantos[importe],Adelantos[id_jornada],INDEX(Jornadas[id],ROW()-5),Adelantos[id_barbero],LOOKUP($X$4,Barberos[nombre],Barberos[id])))</f>
        <v/>
      </c>
      <c r="AB555" s="21" t="str" cm="1">
        <f t="array" ref="AB555">IF(ISERROR(INDEX(Jornadas[id],ROW()-5)),"",Y555+Z555-AA555)</f>
        <v/>
      </c>
      <c r="AC555" s="2" t="str" cm="1">
        <f t="array" ref="AC555">IF(ISERROR(INDEX(Jornadas[id],ROW()-5)),"",COUNTIFS(_Cortes!$C:$C,INDEX(Jornadas[id],ROW()-5),_Cortes!$B:$B,LOOKUP($AC$4,_Barberos!$B:$B,_Barberos!$A:$A)))</f>
        <v/>
      </c>
      <c r="AD555" s="21" t="str" cm="1">
        <f t="array" ref="AD555">IF(ISERROR(INDEX(Jornadas[id],ROW()-5)),"",INT(SUMIFS(Cortes[importe],Cortes[id_jornada],INDEX(Jornadas[id],ROW()-5),Cortes[id_barbero],LOOKUP($AC$4,Barberos[nombre],Barberos[id]))*(INDEX(Jornadas[comision_barberos],1)/100)))</f>
        <v/>
      </c>
      <c r="AE555" s="21" t="str" cm="1">
        <f t="array" ref="AE555">IF(ISERROR(INDEX(Jornadas[id],ROW()-5)),"",SUMIFS(Cortes[propina],Cortes[id_jornada],INDEX(Jornadas[id],ROW()-5),Cortes[id_barbero],LOOKUP($AC$4,Barberos[nombre],Barberos[id])))</f>
        <v/>
      </c>
      <c r="AF555" s="21" t="str" cm="1">
        <f t="array" ref="AF555">IF(ISERROR(INDEX(Jornadas[id],ROW()-5)),"",SUMIFS(Adelantos[importe],Adelantos[id_jornada],INDEX(Jornadas[id],ROW()-5),Adelantos[id_barbero],LOOKUP($AC$4,Barberos[nombre],Barberos[id])))</f>
        <v/>
      </c>
      <c r="AG555" s="21" t="str" cm="1">
        <f t="array" ref="AG555">IF(ISERROR(INDEX(Jornadas[id],ROW()-5)),"",AD555+AE555-AF555)</f>
        <v/>
      </c>
      <c r="AH555" s="2" t="str" cm="1">
        <f t="array" ref="AH555">IF(ISERROR(INDEX(Jornadas[id],ROW()-5)),"",COUNTIFS(_Cortes!$C:$C,INDEX(Jornadas[id],ROW()-5),_Cortes!$B:$B,LOOKUP($AH$4,_Barberos!$B:$B,_Barberos!$A:$A)))</f>
        <v/>
      </c>
      <c r="AI555" s="21" t="str" cm="1">
        <f t="array" ref="AI555">IF(ISERROR(INDEX(Jornadas[id],ROW()-5)),"",INT(SUMIFS(Cortes[importe],Cortes[id_jornada],INDEX(Jornadas[id],ROW()-5),Cortes[id_barbero],LOOKUP($AH$4,Barberos[nombre],Barberos[id]))*(INDEX(Jornadas[comision_barberos],1)/100)))</f>
        <v/>
      </c>
      <c r="AJ555" s="21" t="str" cm="1">
        <f t="array" ref="AJ555">IF(ISERROR(INDEX(Jornadas[id],ROW()-5)),"",SUMIFS(Cortes[propina],Cortes[id_jornada],INDEX(Jornadas[id],ROW()-5),Cortes[id_barbero],LOOKUP($AH$4,Barberos[nombre],Barberos[id])))</f>
        <v/>
      </c>
      <c r="AK555" s="21" t="str" cm="1">
        <f t="array" ref="AK555">IF(ISERROR(INDEX(Jornadas[id],ROW()-5)),"",SUMIFS(Adelantos[importe],Adelantos[id_jornada],INDEX(Jornadas[id],ROW()-5),Adelantos[id_barbero],LOOKUP($AH$4,Barberos[nombre],Barberos[id])))</f>
        <v/>
      </c>
      <c r="AL555" s="21" t="str" cm="1">
        <f t="array" ref="AL555">IF(ISERROR(INDEX(Jornadas[id],ROW()-5)),"",AI555+AJ555-AK555)</f>
        <v/>
      </c>
      <c r="AM555" s="2" t="str" cm="1">
        <f t="array" ref="AM555">IF(ISERROR(INDEX(Jornadas[id],ROW()-5)),"",COUNTIFS(_Cortes!$C:$C,INDEX(Jornadas[id],ROW()-5),_Cortes!$B:$B,LOOKUP($AM$4,_Barberos!$B:$B,_Barberos!$A:$A)))</f>
        <v/>
      </c>
      <c r="AN555" s="21" t="str" cm="1">
        <f t="array" ref="AN555">IF(ISERROR(INDEX(Jornadas[id],ROW()-5)),"",INT(SUMIFS(Cortes[importe],Cortes[id_jornada],INDEX(Jornadas[id],ROW()-5),Cortes[id_barbero],LOOKUP($AM$4,Barberos[nombre],Barberos[id]))*(INDEX(Jornadas[comision_barberos],1)/100)))</f>
        <v/>
      </c>
      <c r="AO555" s="21" t="str" cm="1">
        <f t="array" ref="AO555">IF(ISERROR(INDEX(Jornadas[id],ROW()-5)),"",SUMIFS(Cortes[propina],Cortes[id_jornada],INDEX(Jornadas[id],ROW()-5),Cortes[id_barbero],LOOKUP($AM$4,Barberos[nombre],Barberos[id])))</f>
        <v/>
      </c>
      <c r="AP555" s="21" t="str" cm="1">
        <f t="array" ref="AP555">IF(ISERROR(INDEX(Jornadas[id],ROW()-5)),"",SUMIFS(Adelantos[importe],Adelantos[id_jornada],INDEX(Jornadas[id],ROW()-5),Adelantos[id_barbero],LOOKUP($AM$4,Barberos[nombre],Barberos[id])))</f>
        <v/>
      </c>
      <c r="AQ555" s="21" t="str" cm="1">
        <f t="array" ref="AQ555">IF(ISERROR(INDEX(Jornadas[id],ROW()-5)),"",AN555+AO555-AP555)</f>
        <v/>
      </c>
      <c r="AR555" s="2" t="str" cm="1">
        <f t="array" ref="AR555">IF(ISERROR(INDEX(Jornadas[id],ROW()-5)),"",COUNTIFS(_Cortes!$C:$C,INDEX(Jornadas[id],ROW()-5),_Cortes!$B:$B,LOOKUP($AR$4,_Barberos!$B:$B,_Barberos!$A:$A)))</f>
        <v/>
      </c>
      <c r="AS555" s="21" t="str" cm="1">
        <f t="array" ref="AS555">IF(ISERROR(INDEX(Jornadas[id],ROW()-5)),"",INT(SUMIFS(Cortes[importe],Cortes[id_jornada],INDEX(Jornadas[id],ROW()-5),Cortes[id_barbero],LOOKUP($AR$4,Barberos[nombre],Barberos[id]))*(INDEX(Jornadas[comision_barberos],1)/100)))</f>
        <v/>
      </c>
      <c r="AT555" s="21" t="str" cm="1">
        <f t="array" ref="AT555">IF(ISERROR(INDEX(Jornadas[id],ROW()-5)),"",SUMIFS(Cortes[propina],Cortes[id_jornada],INDEX(Jornadas[id],ROW()-5),Cortes[id_barbero],LOOKUP($AR$4,Barberos[nombre],Barberos[id])))</f>
        <v/>
      </c>
      <c r="AU555" s="21" t="str" cm="1">
        <f t="array" ref="AU555">IF(ISERROR(INDEX(Jornadas[id],ROW()-5)),"",SUMIFS(Adelantos[importe],Adelantos[id_jornada],INDEX(Jornadas[id],ROW()-5),Adelantos[id_barbero],LOOKUP($AR$4,Barberos[nombre],Barberos[id])))</f>
        <v/>
      </c>
      <c r="AV555" s="21" t="str" cm="1">
        <f t="array" ref="AV555">IF(ISERROR(INDEX(Jornadas[id],ROW()-5)),"",AS555+AT555-AU555)</f>
        <v/>
      </c>
    </row>
    <row r="556" spans="1:48" ht="15" hidden="1" customHeight="1" x14ac:dyDescent="0.3">
      <c r="A556" s="53" t="str">
        <f t="shared" si="8"/>
        <v/>
      </c>
      <c r="B556" s="54"/>
      <c r="C556" s="38" t="str" cm="1">
        <f t="array" ref="C556">IF(ISERROR(INDEX(Jornadas[id],ROW()-5)),"",INDEX(Jornadas[fecha],ROW()-5))</f>
        <v/>
      </c>
      <c r="D556" s="1" t="str" cm="1">
        <f t="array" ref="D556">IF(ISERROR(INDEX(Jornadas[id],ROW()-5)),"",COUNTIFS(_Cortes!$C:$C,INDEX(Jornadas[id],ROW()-5),_Cortes!$B:$B,LOOKUP($D$4,_Barberos!$B:$B,_Barberos!$A:$A)))</f>
        <v/>
      </c>
      <c r="E556" s="20" t="str" cm="1">
        <f t="array" ref="E556">IF(ISERROR(INDEX(Jornadas[id],ROW()-5)),"",INT(SUMIFS(Cortes[importe],Cortes[id_jornada],INDEX(Jornadas[id],ROW()-5),Cortes[id_barbero],LOOKUP($D$4,Barberos[nombre],Barberos[id]))*(INDEX(Jornadas[comision_barberos],1)/100)))</f>
        <v/>
      </c>
      <c r="F556" s="20" t="str" cm="1">
        <f t="array" ref="F556">IF(ISERROR(INDEX(Jornadas[id],ROW()-5)),"",SUMIFS(Cortes[propina],Cortes[id_jornada],INDEX(Jornadas[id],ROW()-5),Cortes[id_barbero],LOOKUP($D$4,Barberos[nombre],Barberos[id])))</f>
        <v/>
      </c>
      <c r="G556" s="20" t="str" cm="1">
        <f t="array" ref="G556">IF(ISERROR(INDEX(Jornadas[id],ROW()-5)),"",SUMIFS(Adelantos[importe],Adelantos[id_jornada],INDEX(Jornadas[id],ROW()-5),Adelantos[id_barbero],LOOKUP($D$4,Barberos[nombre],Barberos[id])))</f>
        <v/>
      </c>
      <c r="H556" s="20" t="str" cm="1">
        <f t="array" ref="H556">IF(ISERROR(INDEX(Jornadas[id],ROW()-5)),"",E556+F556-G556)</f>
        <v/>
      </c>
      <c r="I556" s="1" t="str" cm="1">
        <f t="array" ref="I556">IF(ISERROR(INDEX(Jornadas[id],ROW()-5)),"",COUNTIFS(_Cortes!$C:$C,INDEX(Jornadas[id],ROW()-5),_Cortes!$B:$B,LOOKUP($I$4,_Barberos!$B:$B,_Barberos!$A:$A)))</f>
        <v/>
      </c>
      <c r="J556" s="20" t="str" cm="1">
        <f t="array" ref="J556">IF(ISERROR(INDEX(Jornadas[id],ROW()-5)),"",INT(SUMIFS(Cortes[importe],Cortes[id_jornada],INDEX(Jornadas[id],ROW()-5),Cortes[id_barbero],LOOKUP($I$4,Barberos[nombre],Barberos[id]))*(INDEX(Jornadas[comision_barberos],1)/100)))</f>
        <v/>
      </c>
      <c r="K556" s="20" t="str" cm="1">
        <f t="array" ref="K556">IF(ISERROR(INDEX(Jornadas[id],ROW()-5)),"",SUMIFS(Cortes[propina],Cortes[id_jornada],INDEX(Jornadas[id],ROW()-5),Cortes[id_barbero],LOOKUP($I$4,Barberos[nombre],Barberos[id])))</f>
        <v/>
      </c>
      <c r="L556" s="20" t="str" cm="1">
        <f t="array" ref="L556">IF(ISERROR(INDEX(Jornadas[id],ROW()-5)),"",SUMIFS(Adelantos[importe],Adelantos[id_jornada],INDEX(Jornadas[id],ROW()-5),Adelantos[id_barbero],LOOKUP($I$4,Barberos[nombre],Barberos[id])))</f>
        <v/>
      </c>
      <c r="M556" s="20" t="str" cm="1">
        <f t="array" ref="M556">IF(ISERROR(INDEX(Jornadas[id],ROW()-5)),"",J556+K556-L556)</f>
        <v/>
      </c>
      <c r="N556" s="1" t="str" cm="1">
        <f t="array" ref="N556">IF(ISERROR(INDEX(Jornadas[id],ROW()-5)),"",COUNTIFS(_Cortes!$C:$C,INDEX(Jornadas[id],ROW()-5),_Cortes!$B:$B,LOOKUP($N$4,_Barberos!$B:$B,_Barberos!$A:$A)))</f>
        <v/>
      </c>
      <c r="O556" s="20" t="str" cm="1">
        <f t="array" ref="O556">IF(ISERROR(INDEX(Jornadas[id],ROW()-5)),"",INT(SUMIFS(Cortes[importe],Cortes[id_jornada],INDEX(Jornadas[id],ROW()-5),Cortes[id_barbero],LOOKUP($N$4,Barberos[nombre],Barberos[id]))*(INDEX(Jornadas[comision_barberos],1)/100)))</f>
        <v/>
      </c>
      <c r="P556" s="20" t="str" cm="1">
        <f t="array" ref="P556">IF(ISERROR(INDEX(Jornadas[id],ROW()-5)),"",SUMIFS(Cortes[propina],Cortes[id_jornada],INDEX(Jornadas[id],ROW()-5),Cortes[id_barbero],LOOKUP($N$4,Barberos[nombre],Barberos[id])))</f>
        <v/>
      </c>
      <c r="Q556" s="20" t="str" cm="1">
        <f t="array" ref="Q556">IF(ISERROR(INDEX(Jornadas[id],ROW()-5)),"",SUMIFS(Adelantos[importe],Adelantos[id_jornada],INDEX(Jornadas[id],ROW()-5),Adelantos[id_barbero],LOOKUP($N$4,Barberos[nombre],Barberos[id])))</f>
        <v/>
      </c>
      <c r="R556" s="20" t="str" cm="1">
        <f t="array" ref="R556">IF(ISERROR(INDEX(Jornadas[id],ROW()-5)),"",O556+P556-Q556)</f>
        <v/>
      </c>
      <c r="S556" s="1" t="str" cm="1">
        <f t="array" ref="S556">IF(ISERROR(INDEX(Jornadas[id],ROW()-5)),"",COUNTIFS(_Cortes!$C:$C,INDEX(Jornadas[id],ROW()-5),_Cortes!$B:$B,LOOKUP($S$4,_Barberos!$B:$B,_Barberos!$A:$A)))</f>
        <v/>
      </c>
      <c r="T556" s="20" t="str" cm="1">
        <f t="array" ref="T556">IF(ISERROR(INDEX(Jornadas[id],ROW()-5)),"",INT(SUMIFS(Cortes[importe],Cortes[id_jornada],INDEX(Jornadas[id],ROW()-5),Cortes[id_barbero],LOOKUP($S$4,Barberos[nombre],Barberos[id]))*(INDEX(Jornadas[comision_barberos],1)/100)))</f>
        <v/>
      </c>
      <c r="U556" s="20" t="str" cm="1">
        <f t="array" ref="U556">IF(ISERROR(INDEX(Jornadas[id],ROW()-5)),"",SUMIFS(Cortes[propina],Cortes[id_jornada],INDEX(Jornadas[id],ROW()-5),Cortes[id_barbero],LOOKUP($S$4,Barberos[nombre],Barberos[id])))</f>
        <v/>
      </c>
      <c r="V556" s="20" t="str" cm="1">
        <f t="array" ref="V556">IF(ISERROR(INDEX(Jornadas[id],ROW()-5)),"",SUMIFS(Adelantos[importe],Adelantos[id_jornada],INDEX(Jornadas[id],ROW()-5),Adelantos[id_barbero],LOOKUP($S$4,Barberos[nombre],Barberos[id])))</f>
        <v/>
      </c>
      <c r="W556" s="20" t="str" cm="1">
        <f t="array" ref="W556">IF(ISERROR(INDEX(Jornadas[id],ROW()-5)),"",T556+U556-V556)</f>
        <v/>
      </c>
      <c r="X556" s="1" t="str" cm="1">
        <f t="array" ref="X556">IF(ISERROR(INDEX(Jornadas[id],ROW()-5)),"",COUNTIFS(_Cortes!$C:$C,INDEX(Jornadas[id],ROW()-5),_Cortes!$B:$B,LOOKUP($X$4,_Barberos!$B:$B,_Barberos!$A:$A)))</f>
        <v/>
      </c>
      <c r="Y556" s="20" t="str" cm="1">
        <f t="array" ref="Y556">IF(ISERROR(INDEX(Jornadas[id],ROW()-5)),"",INT(SUMIFS(Cortes[importe],Cortes[id_jornada],INDEX(Jornadas[id],ROW()-5),Cortes[id_barbero],LOOKUP($X$4,Barberos[nombre],Barberos[id]))*(INDEX(Jornadas[comision_barberos],1)/100)))</f>
        <v/>
      </c>
      <c r="Z556" s="20" t="str" cm="1">
        <f t="array" ref="Z556">IF(ISERROR(INDEX(Jornadas[id],ROW()-5)),"",SUMIFS(Cortes[propina],Cortes[id_jornada],INDEX(Jornadas[id],ROW()-5),Cortes[id_barbero],LOOKUP($X$4,Barberos[nombre],Barberos[id])))</f>
        <v/>
      </c>
      <c r="AA556" s="20" t="str" cm="1">
        <f t="array" ref="AA556">IF(ISERROR(INDEX(Jornadas[id],ROW()-5)),"",SUMIFS(Adelantos[importe],Adelantos[id_jornada],INDEX(Jornadas[id],ROW()-5),Adelantos[id_barbero],LOOKUP($X$4,Barberos[nombre],Barberos[id])))</f>
        <v/>
      </c>
      <c r="AB556" s="20" t="str" cm="1">
        <f t="array" ref="AB556">IF(ISERROR(INDEX(Jornadas[id],ROW()-5)),"",Y556+Z556-AA556)</f>
        <v/>
      </c>
      <c r="AC556" s="1" t="str" cm="1">
        <f t="array" ref="AC556">IF(ISERROR(INDEX(Jornadas[id],ROW()-5)),"",COUNTIFS(_Cortes!$C:$C,INDEX(Jornadas[id],ROW()-5),_Cortes!$B:$B,LOOKUP($AC$4,_Barberos!$B:$B,_Barberos!$A:$A)))</f>
        <v/>
      </c>
      <c r="AD556" s="20" t="str" cm="1">
        <f t="array" ref="AD556">IF(ISERROR(INDEX(Jornadas[id],ROW()-5)),"",INT(SUMIFS(Cortes[importe],Cortes[id_jornada],INDEX(Jornadas[id],ROW()-5),Cortes[id_barbero],LOOKUP($AC$4,Barberos[nombre],Barberos[id]))*(INDEX(Jornadas[comision_barberos],1)/100)))</f>
        <v/>
      </c>
      <c r="AE556" s="20" t="str" cm="1">
        <f t="array" ref="AE556">IF(ISERROR(INDEX(Jornadas[id],ROW()-5)),"",SUMIFS(Cortes[propina],Cortes[id_jornada],INDEX(Jornadas[id],ROW()-5),Cortes[id_barbero],LOOKUP($AC$4,Barberos[nombre],Barberos[id])))</f>
        <v/>
      </c>
      <c r="AF556" s="20" t="str" cm="1">
        <f t="array" ref="AF556">IF(ISERROR(INDEX(Jornadas[id],ROW()-5)),"",SUMIFS(Adelantos[importe],Adelantos[id_jornada],INDEX(Jornadas[id],ROW()-5),Adelantos[id_barbero],LOOKUP($AC$4,Barberos[nombre],Barberos[id])))</f>
        <v/>
      </c>
      <c r="AG556" s="20" t="str" cm="1">
        <f t="array" ref="AG556">IF(ISERROR(INDEX(Jornadas[id],ROW()-5)),"",AD556+AE556-AF556)</f>
        <v/>
      </c>
      <c r="AH556" s="1" t="str" cm="1">
        <f t="array" ref="AH556">IF(ISERROR(INDEX(Jornadas[id],ROW()-5)),"",COUNTIFS(_Cortes!$C:$C,INDEX(Jornadas[id],ROW()-5),_Cortes!$B:$B,LOOKUP($AH$4,_Barberos!$B:$B,_Barberos!$A:$A)))</f>
        <v/>
      </c>
      <c r="AI556" s="20" t="str" cm="1">
        <f t="array" ref="AI556">IF(ISERROR(INDEX(Jornadas[id],ROW()-5)),"",INT(SUMIFS(Cortes[importe],Cortes[id_jornada],INDEX(Jornadas[id],ROW()-5),Cortes[id_barbero],LOOKUP($AH$4,Barberos[nombre],Barberos[id]))*(INDEX(Jornadas[comision_barberos],1)/100)))</f>
        <v/>
      </c>
      <c r="AJ556" s="20" t="str" cm="1">
        <f t="array" ref="AJ556">IF(ISERROR(INDEX(Jornadas[id],ROW()-5)),"",SUMIFS(Cortes[propina],Cortes[id_jornada],INDEX(Jornadas[id],ROW()-5),Cortes[id_barbero],LOOKUP($AH$4,Barberos[nombre],Barberos[id])))</f>
        <v/>
      </c>
      <c r="AK556" s="20" t="str" cm="1">
        <f t="array" ref="AK556">IF(ISERROR(INDEX(Jornadas[id],ROW()-5)),"",SUMIFS(Adelantos[importe],Adelantos[id_jornada],INDEX(Jornadas[id],ROW()-5),Adelantos[id_barbero],LOOKUP($AH$4,Barberos[nombre],Barberos[id])))</f>
        <v/>
      </c>
      <c r="AL556" s="20" t="str" cm="1">
        <f t="array" ref="AL556">IF(ISERROR(INDEX(Jornadas[id],ROW()-5)),"",AI556+AJ556-AK556)</f>
        <v/>
      </c>
      <c r="AM556" s="1" t="str" cm="1">
        <f t="array" ref="AM556">IF(ISERROR(INDEX(Jornadas[id],ROW()-5)),"",COUNTIFS(_Cortes!$C:$C,INDEX(Jornadas[id],ROW()-5),_Cortes!$B:$B,LOOKUP($AM$4,_Barberos!$B:$B,_Barberos!$A:$A)))</f>
        <v/>
      </c>
      <c r="AN556" s="20" t="str" cm="1">
        <f t="array" ref="AN556">IF(ISERROR(INDEX(Jornadas[id],ROW()-5)),"",INT(SUMIFS(Cortes[importe],Cortes[id_jornada],INDEX(Jornadas[id],ROW()-5),Cortes[id_barbero],LOOKUP($AM$4,Barberos[nombre],Barberos[id]))*(INDEX(Jornadas[comision_barberos],1)/100)))</f>
        <v/>
      </c>
      <c r="AO556" s="20" t="str" cm="1">
        <f t="array" ref="AO556">IF(ISERROR(INDEX(Jornadas[id],ROW()-5)),"",SUMIFS(Cortes[propina],Cortes[id_jornada],INDEX(Jornadas[id],ROW()-5),Cortes[id_barbero],LOOKUP($AM$4,Barberos[nombre],Barberos[id])))</f>
        <v/>
      </c>
      <c r="AP556" s="20" t="str" cm="1">
        <f t="array" ref="AP556">IF(ISERROR(INDEX(Jornadas[id],ROW()-5)),"",SUMIFS(Adelantos[importe],Adelantos[id_jornada],INDEX(Jornadas[id],ROW()-5),Adelantos[id_barbero],LOOKUP($AM$4,Barberos[nombre],Barberos[id])))</f>
        <v/>
      </c>
      <c r="AQ556" s="20" t="str" cm="1">
        <f t="array" ref="AQ556">IF(ISERROR(INDEX(Jornadas[id],ROW()-5)),"",AN556+AO556-AP556)</f>
        <v/>
      </c>
      <c r="AR556" s="1" t="str" cm="1">
        <f t="array" ref="AR556">IF(ISERROR(INDEX(Jornadas[id],ROW()-5)),"",COUNTIFS(_Cortes!$C:$C,INDEX(Jornadas[id],ROW()-5),_Cortes!$B:$B,LOOKUP($AR$4,_Barberos!$B:$B,_Barberos!$A:$A)))</f>
        <v/>
      </c>
      <c r="AS556" s="20" t="str" cm="1">
        <f t="array" ref="AS556">IF(ISERROR(INDEX(Jornadas[id],ROW()-5)),"",INT(SUMIFS(Cortes[importe],Cortes[id_jornada],INDEX(Jornadas[id],ROW()-5),Cortes[id_barbero],LOOKUP($AR$4,Barberos[nombre],Barberos[id]))*(INDEX(Jornadas[comision_barberos],1)/100)))</f>
        <v/>
      </c>
      <c r="AT556" s="20" t="str" cm="1">
        <f t="array" ref="AT556">IF(ISERROR(INDEX(Jornadas[id],ROW()-5)),"",SUMIFS(Cortes[propina],Cortes[id_jornada],INDEX(Jornadas[id],ROW()-5),Cortes[id_barbero],LOOKUP($AR$4,Barberos[nombre],Barberos[id])))</f>
        <v/>
      </c>
      <c r="AU556" s="20" t="str" cm="1">
        <f t="array" ref="AU556">IF(ISERROR(INDEX(Jornadas[id],ROW()-5)),"",SUMIFS(Adelantos[importe],Adelantos[id_jornada],INDEX(Jornadas[id],ROW()-5),Adelantos[id_barbero],LOOKUP($AR$4,Barberos[nombre],Barberos[id])))</f>
        <v/>
      </c>
      <c r="AV556" s="20" t="str" cm="1">
        <f t="array" ref="AV556">IF(ISERROR(INDEX(Jornadas[id],ROW()-5)),"",AS556+AT556-AU556)</f>
        <v/>
      </c>
    </row>
    <row r="557" spans="1:48" ht="15" hidden="1" customHeight="1" x14ac:dyDescent="0.3">
      <c r="A557" s="51" t="str">
        <f t="shared" si="8"/>
        <v/>
      </c>
      <c r="B557" s="52"/>
      <c r="C557" s="36" t="str" cm="1">
        <f t="array" ref="C557">IF(ISERROR(INDEX(Jornadas[id],ROW()-5)),"",INDEX(Jornadas[fecha],ROW()-5))</f>
        <v/>
      </c>
      <c r="D557" s="2" t="str" cm="1">
        <f t="array" ref="D557">IF(ISERROR(INDEX(Jornadas[id],ROW()-5)),"",COUNTIFS(_Cortes!$C:$C,INDEX(Jornadas[id],ROW()-5),_Cortes!$B:$B,LOOKUP($D$4,_Barberos!$B:$B,_Barberos!$A:$A)))</f>
        <v/>
      </c>
      <c r="E557" s="21" t="str" cm="1">
        <f t="array" ref="E557">IF(ISERROR(INDEX(Jornadas[id],ROW()-5)),"",INT(SUMIFS(Cortes[importe],Cortes[id_jornada],INDEX(Jornadas[id],ROW()-5),Cortes[id_barbero],LOOKUP($D$4,Barberos[nombre],Barberos[id]))*(INDEX(Jornadas[comision_barberos],1)/100)))</f>
        <v/>
      </c>
      <c r="F557" s="21" t="str" cm="1">
        <f t="array" ref="F557">IF(ISERROR(INDEX(Jornadas[id],ROW()-5)),"",SUMIFS(Cortes[propina],Cortes[id_jornada],INDEX(Jornadas[id],ROW()-5),Cortes[id_barbero],LOOKUP($D$4,Barberos[nombre],Barberos[id])))</f>
        <v/>
      </c>
      <c r="G557" s="21" t="str" cm="1">
        <f t="array" ref="G557">IF(ISERROR(INDEX(Jornadas[id],ROW()-5)),"",SUMIFS(Adelantos[importe],Adelantos[id_jornada],INDEX(Jornadas[id],ROW()-5),Adelantos[id_barbero],LOOKUP($D$4,Barberos[nombre],Barberos[id])))</f>
        <v/>
      </c>
      <c r="H557" s="21" t="str" cm="1">
        <f t="array" ref="H557">IF(ISERROR(INDEX(Jornadas[id],ROW()-5)),"",E557+F557-G557)</f>
        <v/>
      </c>
      <c r="I557" s="2" t="str" cm="1">
        <f t="array" ref="I557">IF(ISERROR(INDEX(Jornadas[id],ROW()-5)),"",COUNTIFS(_Cortes!$C:$C,INDEX(Jornadas[id],ROW()-5),_Cortes!$B:$B,LOOKUP($I$4,_Barberos!$B:$B,_Barberos!$A:$A)))</f>
        <v/>
      </c>
      <c r="J557" s="21" t="str" cm="1">
        <f t="array" ref="J557">IF(ISERROR(INDEX(Jornadas[id],ROW()-5)),"",INT(SUMIFS(Cortes[importe],Cortes[id_jornada],INDEX(Jornadas[id],ROW()-5),Cortes[id_barbero],LOOKUP($I$4,Barberos[nombre],Barberos[id]))*(INDEX(Jornadas[comision_barberos],1)/100)))</f>
        <v/>
      </c>
      <c r="K557" s="21" t="str" cm="1">
        <f t="array" ref="K557">IF(ISERROR(INDEX(Jornadas[id],ROW()-5)),"",SUMIFS(Cortes[propina],Cortes[id_jornada],INDEX(Jornadas[id],ROW()-5),Cortes[id_barbero],LOOKUP($I$4,Barberos[nombre],Barberos[id])))</f>
        <v/>
      </c>
      <c r="L557" s="21" t="str" cm="1">
        <f t="array" ref="L557">IF(ISERROR(INDEX(Jornadas[id],ROW()-5)),"",SUMIFS(Adelantos[importe],Adelantos[id_jornada],INDEX(Jornadas[id],ROW()-5),Adelantos[id_barbero],LOOKUP($I$4,Barberos[nombre],Barberos[id])))</f>
        <v/>
      </c>
      <c r="M557" s="21" t="str" cm="1">
        <f t="array" ref="M557">IF(ISERROR(INDEX(Jornadas[id],ROW()-5)),"",J557+K557-L557)</f>
        <v/>
      </c>
      <c r="N557" s="2" t="str" cm="1">
        <f t="array" ref="N557">IF(ISERROR(INDEX(Jornadas[id],ROW()-5)),"",COUNTIFS(_Cortes!$C:$C,INDEX(Jornadas[id],ROW()-5),_Cortes!$B:$B,LOOKUP($N$4,_Barberos!$B:$B,_Barberos!$A:$A)))</f>
        <v/>
      </c>
      <c r="O557" s="21" t="str" cm="1">
        <f t="array" ref="O557">IF(ISERROR(INDEX(Jornadas[id],ROW()-5)),"",INT(SUMIFS(Cortes[importe],Cortes[id_jornada],INDEX(Jornadas[id],ROW()-5),Cortes[id_barbero],LOOKUP($N$4,Barberos[nombre],Barberos[id]))*(INDEX(Jornadas[comision_barberos],1)/100)))</f>
        <v/>
      </c>
      <c r="P557" s="21" t="str" cm="1">
        <f t="array" ref="P557">IF(ISERROR(INDEX(Jornadas[id],ROW()-5)),"",SUMIFS(Cortes[propina],Cortes[id_jornada],INDEX(Jornadas[id],ROW()-5),Cortes[id_barbero],LOOKUP($N$4,Barberos[nombre],Barberos[id])))</f>
        <v/>
      </c>
      <c r="Q557" s="21" t="str" cm="1">
        <f t="array" ref="Q557">IF(ISERROR(INDEX(Jornadas[id],ROW()-5)),"",SUMIFS(Adelantos[importe],Adelantos[id_jornada],INDEX(Jornadas[id],ROW()-5),Adelantos[id_barbero],LOOKUP($N$4,Barberos[nombre],Barberos[id])))</f>
        <v/>
      </c>
      <c r="R557" s="21" t="str" cm="1">
        <f t="array" ref="R557">IF(ISERROR(INDEX(Jornadas[id],ROW()-5)),"",O557+P557-Q557)</f>
        <v/>
      </c>
      <c r="S557" s="2" t="str" cm="1">
        <f t="array" ref="S557">IF(ISERROR(INDEX(Jornadas[id],ROW()-5)),"",COUNTIFS(_Cortes!$C:$C,INDEX(Jornadas[id],ROW()-5),_Cortes!$B:$B,LOOKUP($S$4,_Barberos!$B:$B,_Barberos!$A:$A)))</f>
        <v/>
      </c>
      <c r="T557" s="21" t="str" cm="1">
        <f t="array" ref="T557">IF(ISERROR(INDEX(Jornadas[id],ROW()-5)),"",INT(SUMIFS(Cortes[importe],Cortes[id_jornada],INDEX(Jornadas[id],ROW()-5),Cortes[id_barbero],LOOKUP($S$4,Barberos[nombre],Barberos[id]))*(INDEX(Jornadas[comision_barberos],1)/100)))</f>
        <v/>
      </c>
      <c r="U557" s="21" t="str" cm="1">
        <f t="array" ref="U557">IF(ISERROR(INDEX(Jornadas[id],ROW()-5)),"",SUMIFS(Cortes[propina],Cortes[id_jornada],INDEX(Jornadas[id],ROW()-5),Cortes[id_barbero],LOOKUP($S$4,Barberos[nombre],Barberos[id])))</f>
        <v/>
      </c>
      <c r="V557" s="21" t="str" cm="1">
        <f t="array" ref="V557">IF(ISERROR(INDEX(Jornadas[id],ROW()-5)),"",SUMIFS(Adelantos[importe],Adelantos[id_jornada],INDEX(Jornadas[id],ROW()-5),Adelantos[id_barbero],LOOKUP($S$4,Barberos[nombre],Barberos[id])))</f>
        <v/>
      </c>
      <c r="W557" s="21" t="str" cm="1">
        <f t="array" ref="W557">IF(ISERROR(INDEX(Jornadas[id],ROW()-5)),"",T557+U557-V557)</f>
        <v/>
      </c>
      <c r="X557" s="2" t="str" cm="1">
        <f t="array" ref="X557">IF(ISERROR(INDEX(Jornadas[id],ROW()-5)),"",COUNTIFS(_Cortes!$C:$C,INDEX(Jornadas[id],ROW()-5),_Cortes!$B:$B,LOOKUP($X$4,_Barberos!$B:$B,_Barberos!$A:$A)))</f>
        <v/>
      </c>
      <c r="Y557" s="21" t="str" cm="1">
        <f t="array" ref="Y557">IF(ISERROR(INDEX(Jornadas[id],ROW()-5)),"",INT(SUMIFS(Cortes[importe],Cortes[id_jornada],INDEX(Jornadas[id],ROW()-5),Cortes[id_barbero],LOOKUP($X$4,Barberos[nombre],Barberos[id]))*(INDEX(Jornadas[comision_barberos],1)/100)))</f>
        <v/>
      </c>
      <c r="Z557" s="21" t="str" cm="1">
        <f t="array" ref="Z557">IF(ISERROR(INDEX(Jornadas[id],ROW()-5)),"",SUMIFS(Cortes[propina],Cortes[id_jornada],INDEX(Jornadas[id],ROW()-5),Cortes[id_barbero],LOOKUP($X$4,Barberos[nombre],Barberos[id])))</f>
        <v/>
      </c>
      <c r="AA557" s="21" t="str" cm="1">
        <f t="array" ref="AA557">IF(ISERROR(INDEX(Jornadas[id],ROW()-5)),"",SUMIFS(Adelantos[importe],Adelantos[id_jornada],INDEX(Jornadas[id],ROW()-5),Adelantos[id_barbero],LOOKUP($X$4,Barberos[nombre],Barberos[id])))</f>
        <v/>
      </c>
      <c r="AB557" s="21" t="str" cm="1">
        <f t="array" ref="AB557">IF(ISERROR(INDEX(Jornadas[id],ROW()-5)),"",Y557+Z557-AA557)</f>
        <v/>
      </c>
      <c r="AC557" s="2" t="str" cm="1">
        <f t="array" ref="AC557">IF(ISERROR(INDEX(Jornadas[id],ROW()-5)),"",COUNTIFS(_Cortes!$C:$C,INDEX(Jornadas[id],ROW()-5),_Cortes!$B:$B,LOOKUP($AC$4,_Barberos!$B:$B,_Barberos!$A:$A)))</f>
        <v/>
      </c>
      <c r="AD557" s="21" t="str" cm="1">
        <f t="array" ref="AD557">IF(ISERROR(INDEX(Jornadas[id],ROW()-5)),"",INT(SUMIFS(Cortes[importe],Cortes[id_jornada],INDEX(Jornadas[id],ROW()-5),Cortes[id_barbero],LOOKUP($AC$4,Barberos[nombre],Barberos[id]))*(INDEX(Jornadas[comision_barberos],1)/100)))</f>
        <v/>
      </c>
      <c r="AE557" s="21" t="str" cm="1">
        <f t="array" ref="AE557">IF(ISERROR(INDEX(Jornadas[id],ROW()-5)),"",SUMIFS(Cortes[propina],Cortes[id_jornada],INDEX(Jornadas[id],ROW()-5),Cortes[id_barbero],LOOKUP($AC$4,Barberos[nombre],Barberos[id])))</f>
        <v/>
      </c>
      <c r="AF557" s="21" t="str" cm="1">
        <f t="array" ref="AF557">IF(ISERROR(INDEX(Jornadas[id],ROW()-5)),"",SUMIFS(Adelantos[importe],Adelantos[id_jornada],INDEX(Jornadas[id],ROW()-5),Adelantos[id_barbero],LOOKUP($AC$4,Barberos[nombre],Barberos[id])))</f>
        <v/>
      </c>
      <c r="AG557" s="21" t="str" cm="1">
        <f t="array" ref="AG557">IF(ISERROR(INDEX(Jornadas[id],ROW()-5)),"",AD557+AE557-AF557)</f>
        <v/>
      </c>
      <c r="AH557" s="2" t="str" cm="1">
        <f t="array" ref="AH557">IF(ISERROR(INDEX(Jornadas[id],ROW()-5)),"",COUNTIFS(_Cortes!$C:$C,INDEX(Jornadas[id],ROW()-5),_Cortes!$B:$B,LOOKUP($AH$4,_Barberos!$B:$B,_Barberos!$A:$A)))</f>
        <v/>
      </c>
      <c r="AI557" s="21" t="str" cm="1">
        <f t="array" ref="AI557">IF(ISERROR(INDEX(Jornadas[id],ROW()-5)),"",INT(SUMIFS(Cortes[importe],Cortes[id_jornada],INDEX(Jornadas[id],ROW()-5),Cortes[id_barbero],LOOKUP($AH$4,Barberos[nombre],Barberos[id]))*(INDEX(Jornadas[comision_barberos],1)/100)))</f>
        <v/>
      </c>
      <c r="AJ557" s="21" t="str" cm="1">
        <f t="array" ref="AJ557">IF(ISERROR(INDEX(Jornadas[id],ROW()-5)),"",SUMIFS(Cortes[propina],Cortes[id_jornada],INDEX(Jornadas[id],ROW()-5),Cortes[id_barbero],LOOKUP($AH$4,Barberos[nombre],Barberos[id])))</f>
        <v/>
      </c>
      <c r="AK557" s="21" t="str" cm="1">
        <f t="array" ref="AK557">IF(ISERROR(INDEX(Jornadas[id],ROW()-5)),"",SUMIFS(Adelantos[importe],Adelantos[id_jornada],INDEX(Jornadas[id],ROW()-5),Adelantos[id_barbero],LOOKUP($AH$4,Barberos[nombre],Barberos[id])))</f>
        <v/>
      </c>
      <c r="AL557" s="21" t="str" cm="1">
        <f t="array" ref="AL557">IF(ISERROR(INDEX(Jornadas[id],ROW()-5)),"",AI557+AJ557-AK557)</f>
        <v/>
      </c>
      <c r="AM557" s="2" t="str" cm="1">
        <f t="array" ref="AM557">IF(ISERROR(INDEX(Jornadas[id],ROW()-5)),"",COUNTIFS(_Cortes!$C:$C,INDEX(Jornadas[id],ROW()-5),_Cortes!$B:$B,LOOKUP($AM$4,_Barberos!$B:$B,_Barberos!$A:$A)))</f>
        <v/>
      </c>
      <c r="AN557" s="21" t="str" cm="1">
        <f t="array" ref="AN557">IF(ISERROR(INDEX(Jornadas[id],ROW()-5)),"",INT(SUMIFS(Cortes[importe],Cortes[id_jornada],INDEX(Jornadas[id],ROW()-5),Cortes[id_barbero],LOOKUP($AM$4,Barberos[nombre],Barberos[id]))*(INDEX(Jornadas[comision_barberos],1)/100)))</f>
        <v/>
      </c>
      <c r="AO557" s="21" t="str" cm="1">
        <f t="array" ref="AO557">IF(ISERROR(INDEX(Jornadas[id],ROW()-5)),"",SUMIFS(Cortes[propina],Cortes[id_jornada],INDEX(Jornadas[id],ROW()-5),Cortes[id_barbero],LOOKUP($AM$4,Barberos[nombre],Barberos[id])))</f>
        <v/>
      </c>
      <c r="AP557" s="21" t="str" cm="1">
        <f t="array" ref="AP557">IF(ISERROR(INDEX(Jornadas[id],ROW()-5)),"",SUMIFS(Adelantos[importe],Adelantos[id_jornada],INDEX(Jornadas[id],ROW()-5),Adelantos[id_barbero],LOOKUP($AM$4,Barberos[nombre],Barberos[id])))</f>
        <v/>
      </c>
      <c r="AQ557" s="21" t="str" cm="1">
        <f t="array" ref="AQ557">IF(ISERROR(INDEX(Jornadas[id],ROW()-5)),"",AN557+AO557-AP557)</f>
        <v/>
      </c>
      <c r="AR557" s="2" t="str" cm="1">
        <f t="array" ref="AR557">IF(ISERROR(INDEX(Jornadas[id],ROW()-5)),"",COUNTIFS(_Cortes!$C:$C,INDEX(Jornadas[id],ROW()-5),_Cortes!$B:$B,LOOKUP($AR$4,_Barberos!$B:$B,_Barberos!$A:$A)))</f>
        <v/>
      </c>
      <c r="AS557" s="21" t="str" cm="1">
        <f t="array" ref="AS557">IF(ISERROR(INDEX(Jornadas[id],ROW()-5)),"",INT(SUMIFS(Cortes[importe],Cortes[id_jornada],INDEX(Jornadas[id],ROW()-5),Cortes[id_barbero],LOOKUP($AR$4,Barberos[nombre],Barberos[id]))*(INDEX(Jornadas[comision_barberos],1)/100)))</f>
        <v/>
      </c>
      <c r="AT557" s="21" t="str" cm="1">
        <f t="array" ref="AT557">IF(ISERROR(INDEX(Jornadas[id],ROW()-5)),"",SUMIFS(Cortes[propina],Cortes[id_jornada],INDEX(Jornadas[id],ROW()-5),Cortes[id_barbero],LOOKUP($AR$4,Barberos[nombre],Barberos[id])))</f>
        <v/>
      </c>
      <c r="AU557" s="21" t="str" cm="1">
        <f t="array" ref="AU557">IF(ISERROR(INDEX(Jornadas[id],ROW()-5)),"",SUMIFS(Adelantos[importe],Adelantos[id_jornada],INDEX(Jornadas[id],ROW()-5),Adelantos[id_barbero],LOOKUP($AR$4,Barberos[nombre],Barberos[id])))</f>
        <v/>
      </c>
      <c r="AV557" s="21" t="str" cm="1">
        <f t="array" ref="AV557">IF(ISERROR(INDEX(Jornadas[id],ROW()-5)),"",AS557+AT557-AU557)</f>
        <v/>
      </c>
    </row>
    <row r="558" spans="1:48" ht="15" hidden="1" customHeight="1" x14ac:dyDescent="0.3">
      <c r="A558" s="53" t="str">
        <f t="shared" si="8"/>
        <v/>
      </c>
      <c r="B558" s="54"/>
      <c r="C558" s="38" t="str" cm="1">
        <f t="array" ref="C558">IF(ISERROR(INDEX(Jornadas[id],ROW()-5)),"",INDEX(Jornadas[fecha],ROW()-5))</f>
        <v/>
      </c>
      <c r="D558" s="1" t="str" cm="1">
        <f t="array" ref="D558">IF(ISERROR(INDEX(Jornadas[id],ROW()-5)),"",COUNTIFS(_Cortes!$C:$C,INDEX(Jornadas[id],ROW()-5),_Cortes!$B:$B,LOOKUP($D$4,_Barberos!$B:$B,_Barberos!$A:$A)))</f>
        <v/>
      </c>
      <c r="E558" s="20" t="str" cm="1">
        <f t="array" ref="E558">IF(ISERROR(INDEX(Jornadas[id],ROW()-5)),"",INT(SUMIFS(Cortes[importe],Cortes[id_jornada],INDEX(Jornadas[id],ROW()-5),Cortes[id_barbero],LOOKUP($D$4,Barberos[nombre],Barberos[id]))*(INDEX(Jornadas[comision_barberos],1)/100)))</f>
        <v/>
      </c>
      <c r="F558" s="20" t="str" cm="1">
        <f t="array" ref="F558">IF(ISERROR(INDEX(Jornadas[id],ROW()-5)),"",SUMIFS(Cortes[propina],Cortes[id_jornada],INDEX(Jornadas[id],ROW()-5),Cortes[id_barbero],LOOKUP($D$4,Barberos[nombre],Barberos[id])))</f>
        <v/>
      </c>
      <c r="G558" s="20" t="str" cm="1">
        <f t="array" ref="G558">IF(ISERROR(INDEX(Jornadas[id],ROW()-5)),"",SUMIFS(Adelantos[importe],Adelantos[id_jornada],INDEX(Jornadas[id],ROW()-5),Adelantos[id_barbero],LOOKUP($D$4,Barberos[nombre],Barberos[id])))</f>
        <v/>
      </c>
      <c r="H558" s="20" t="str" cm="1">
        <f t="array" ref="H558">IF(ISERROR(INDEX(Jornadas[id],ROW()-5)),"",E558+F558-G558)</f>
        <v/>
      </c>
      <c r="I558" s="1" t="str" cm="1">
        <f t="array" ref="I558">IF(ISERROR(INDEX(Jornadas[id],ROW()-5)),"",COUNTIFS(_Cortes!$C:$C,INDEX(Jornadas[id],ROW()-5),_Cortes!$B:$B,LOOKUP($I$4,_Barberos!$B:$B,_Barberos!$A:$A)))</f>
        <v/>
      </c>
      <c r="J558" s="20" t="str" cm="1">
        <f t="array" ref="J558">IF(ISERROR(INDEX(Jornadas[id],ROW()-5)),"",INT(SUMIFS(Cortes[importe],Cortes[id_jornada],INDEX(Jornadas[id],ROW()-5),Cortes[id_barbero],LOOKUP($I$4,Barberos[nombre],Barberos[id]))*(INDEX(Jornadas[comision_barberos],1)/100)))</f>
        <v/>
      </c>
      <c r="K558" s="20" t="str" cm="1">
        <f t="array" ref="K558">IF(ISERROR(INDEX(Jornadas[id],ROW()-5)),"",SUMIFS(Cortes[propina],Cortes[id_jornada],INDEX(Jornadas[id],ROW()-5),Cortes[id_barbero],LOOKUP($I$4,Barberos[nombre],Barberos[id])))</f>
        <v/>
      </c>
      <c r="L558" s="20" t="str" cm="1">
        <f t="array" ref="L558">IF(ISERROR(INDEX(Jornadas[id],ROW()-5)),"",SUMIFS(Adelantos[importe],Adelantos[id_jornada],INDEX(Jornadas[id],ROW()-5),Adelantos[id_barbero],LOOKUP($I$4,Barberos[nombre],Barberos[id])))</f>
        <v/>
      </c>
      <c r="M558" s="20" t="str" cm="1">
        <f t="array" ref="M558">IF(ISERROR(INDEX(Jornadas[id],ROW()-5)),"",J558+K558-L558)</f>
        <v/>
      </c>
      <c r="N558" s="1" t="str" cm="1">
        <f t="array" ref="N558">IF(ISERROR(INDEX(Jornadas[id],ROW()-5)),"",COUNTIFS(_Cortes!$C:$C,INDEX(Jornadas[id],ROW()-5),_Cortes!$B:$B,LOOKUP($N$4,_Barberos!$B:$B,_Barberos!$A:$A)))</f>
        <v/>
      </c>
      <c r="O558" s="20" t="str" cm="1">
        <f t="array" ref="O558">IF(ISERROR(INDEX(Jornadas[id],ROW()-5)),"",INT(SUMIFS(Cortes[importe],Cortes[id_jornada],INDEX(Jornadas[id],ROW()-5),Cortes[id_barbero],LOOKUP($N$4,Barberos[nombre],Barberos[id]))*(INDEX(Jornadas[comision_barberos],1)/100)))</f>
        <v/>
      </c>
      <c r="P558" s="20" t="str" cm="1">
        <f t="array" ref="P558">IF(ISERROR(INDEX(Jornadas[id],ROW()-5)),"",SUMIFS(Cortes[propina],Cortes[id_jornada],INDEX(Jornadas[id],ROW()-5),Cortes[id_barbero],LOOKUP($N$4,Barberos[nombre],Barberos[id])))</f>
        <v/>
      </c>
      <c r="Q558" s="20" t="str" cm="1">
        <f t="array" ref="Q558">IF(ISERROR(INDEX(Jornadas[id],ROW()-5)),"",SUMIFS(Adelantos[importe],Adelantos[id_jornada],INDEX(Jornadas[id],ROW()-5),Adelantos[id_barbero],LOOKUP($N$4,Barberos[nombre],Barberos[id])))</f>
        <v/>
      </c>
      <c r="R558" s="20" t="str" cm="1">
        <f t="array" ref="R558">IF(ISERROR(INDEX(Jornadas[id],ROW()-5)),"",O558+P558-Q558)</f>
        <v/>
      </c>
      <c r="S558" s="1" t="str" cm="1">
        <f t="array" ref="S558">IF(ISERROR(INDEX(Jornadas[id],ROW()-5)),"",COUNTIFS(_Cortes!$C:$C,INDEX(Jornadas[id],ROW()-5),_Cortes!$B:$B,LOOKUP($S$4,_Barberos!$B:$B,_Barberos!$A:$A)))</f>
        <v/>
      </c>
      <c r="T558" s="20" t="str" cm="1">
        <f t="array" ref="T558">IF(ISERROR(INDEX(Jornadas[id],ROW()-5)),"",INT(SUMIFS(Cortes[importe],Cortes[id_jornada],INDEX(Jornadas[id],ROW()-5),Cortes[id_barbero],LOOKUP($S$4,Barberos[nombre],Barberos[id]))*(INDEX(Jornadas[comision_barberos],1)/100)))</f>
        <v/>
      </c>
      <c r="U558" s="20" t="str" cm="1">
        <f t="array" ref="U558">IF(ISERROR(INDEX(Jornadas[id],ROW()-5)),"",SUMIFS(Cortes[propina],Cortes[id_jornada],INDEX(Jornadas[id],ROW()-5),Cortes[id_barbero],LOOKUP($S$4,Barberos[nombre],Barberos[id])))</f>
        <v/>
      </c>
      <c r="V558" s="20" t="str" cm="1">
        <f t="array" ref="V558">IF(ISERROR(INDEX(Jornadas[id],ROW()-5)),"",SUMIFS(Adelantos[importe],Adelantos[id_jornada],INDEX(Jornadas[id],ROW()-5),Adelantos[id_barbero],LOOKUP($S$4,Barberos[nombre],Barberos[id])))</f>
        <v/>
      </c>
      <c r="W558" s="20" t="str" cm="1">
        <f t="array" ref="W558">IF(ISERROR(INDEX(Jornadas[id],ROW()-5)),"",T558+U558-V558)</f>
        <v/>
      </c>
      <c r="X558" s="1" t="str" cm="1">
        <f t="array" ref="X558">IF(ISERROR(INDEX(Jornadas[id],ROW()-5)),"",COUNTIFS(_Cortes!$C:$C,INDEX(Jornadas[id],ROW()-5),_Cortes!$B:$B,LOOKUP($X$4,_Barberos!$B:$B,_Barberos!$A:$A)))</f>
        <v/>
      </c>
      <c r="Y558" s="20" t="str" cm="1">
        <f t="array" ref="Y558">IF(ISERROR(INDEX(Jornadas[id],ROW()-5)),"",INT(SUMIFS(Cortes[importe],Cortes[id_jornada],INDEX(Jornadas[id],ROW()-5),Cortes[id_barbero],LOOKUP($X$4,Barberos[nombre],Barberos[id]))*(INDEX(Jornadas[comision_barberos],1)/100)))</f>
        <v/>
      </c>
      <c r="Z558" s="20" t="str" cm="1">
        <f t="array" ref="Z558">IF(ISERROR(INDEX(Jornadas[id],ROW()-5)),"",SUMIFS(Cortes[propina],Cortes[id_jornada],INDEX(Jornadas[id],ROW()-5),Cortes[id_barbero],LOOKUP($X$4,Barberos[nombre],Barberos[id])))</f>
        <v/>
      </c>
      <c r="AA558" s="20" t="str" cm="1">
        <f t="array" ref="AA558">IF(ISERROR(INDEX(Jornadas[id],ROW()-5)),"",SUMIFS(Adelantos[importe],Adelantos[id_jornada],INDEX(Jornadas[id],ROW()-5),Adelantos[id_barbero],LOOKUP($X$4,Barberos[nombre],Barberos[id])))</f>
        <v/>
      </c>
      <c r="AB558" s="20" t="str" cm="1">
        <f t="array" ref="AB558">IF(ISERROR(INDEX(Jornadas[id],ROW()-5)),"",Y558+Z558-AA558)</f>
        <v/>
      </c>
      <c r="AC558" s="1" t="str" cm="1">
        <f t="array" ref="AC558">IF(ISERROR(INDEX(Jornadas[id],ROW()-5)),"",COUNTIFS(_Cortes!$C:$C,INDEX(Jornadas[id],ROW()-5),_Cortes!$B:$B,LOOKUP($AC$4,_Barberos!$B:$B,_Barberos!$A:$A)))</f>
        <v/>
      </c>
      <c r="AD558" s="20" t="str" cm="1">
        <f t="array" ref="AD558">IF(ISERROR(INDEX(Jornadas[id],ROW()-5)),"",INT(SUMIFS(Cortes[importe],Cortes[id_jornada],INDEX(Jornadas[id],ROW()-5),Cortes[id_barbero],LOOKUP($AC$4,Barberos[nombre],Barberos[id]))*(INDEX(Jornadas[comision_barberos],1)/100)))</f>
        <v/>
      </c>
      <c r="AE558" s="20" t="str" cm="1">
        <f t="array" ref="AE558">IF(ISERROR(INDEX(Jornadas[id],ROW()-5)),"",SUMIFS(Cortes[propina],Cortes[id_jornada],INDEX(Jornadas[id],ROW()-5),Cortes[id_barbero],LOOKUP($AC$4,Barberos[nombre],Barberos[id])))</f>
        <v/>
      </c>
      <c r="AF558" s="20" t="str" cm="1">
        <f t="array" ref="AF558">IF(ISERROR(INDEX(Jornadas[id],ROW()-5)),"",SUMIFS(Adelantos[importe],Adelantos[id_jornada],INDEX(Jornadas[id],ROW()-5),Adelantos[id_barbero],LOOKUP($AC$4,Barberos[nombre],Barberos[id])))</f>
        <v/>
      </c>
      <c r="AG558" s="20" t="str" cm="1">
        <f t="array" ref="AG558">IF(ISERROR(INDEX(Jornadas[id],ROW()-5)),"",AD558+AE558-AF558)</f>
        <v/>
      </c>
      <c r="AH558" s="1" t="str" cm="1">
        <f t="array" ref="AH558">IF(ISERROR(INDEX(Jornadas[id],ROW()-5)),"",COUNTIFS(_Cortes!$C:$C,INDEX(Jornadas[id],ROW()-5),_Cortes!$B:$B,LOOKUP($AH$4,_Barberos!$B:$B,_Barberos!$A:$A)))</f>
        <v/>
      </c>
      <c r="AI558" s="20" t="str" cm="1">
        <f t="array" ref="AI558">IF(ISERROR(INDEX(Jornadas[id],ROW()-5)),"",INT(SUMIFS(Cortes[importe],Cortes[id_jornada],INDEX(Jornadas[id],ROW()-5),Cortes[id_barbero],LOOKUP($AH$4,Barberos[nombre],Barberos[id]))*(INDEX(Jornadas[comision_barberos],1)/100)))</f>
        <v/>
      </c>
      <c r="AJ558" s="20" t="str" cm="1">
        <f t="array" ref="AJ558">IF(ISERROR(INDEX(Jornadas[id],ROW()-5)),"",SUMIFS(Cortes[propina],Cortes[id_jornada],INDEX(Jornadas[id],ROW()-5),Cortes[id_barbero],LOOKUP($AH$4,Barberos[nombre],Barberos[id])))</f>
        <v/>
      </c>
      <c r="AK558" s="20" t="str" cm="1">
        <f t="array" ref="AK558">IF(ISERROR(INDEX(Jornadas[id],ROW()-5)),"",SUMIFS(Adelantos[importe],Adelantos[id_jornada],INDEX(Jornadas[id],ROW()-5),Adelantos[id_barbero],LOOKUP($AH$4,Barberos[nombre],Barberos[id])))</f>
        <v/>
      </c>
      <c r="AL558" s="20" t="str" cm="1">
        <f t="array" ref="AL558">IF(ISERROR(INDEX(Jornadas[id],ROW()-5)),"",AI558+AJ558-AK558)</f>
        <v/>
      </c>
      <c r="AM558" s="1" t="str" cm="1">
        <f t="array" ref="AM558">IF(ISERROR(INDEX(Jornadas[id],ROW()-5)),"",COUNTIFS(_Cortes!$C:$C,INDEX(Jornadas[id],ROW()-5),_Cortes!$B:$B,LOOKUP($AM$4,_Barberos!$B:$B,_Barberos!$A:$A)))</f>
        <v/>
      </c>
      <c r="AN558" s="20" t="str" cm="1">
        <f t="array" ref="AN558">IF(ISERROR(INDEX(Jornadas[id],ROW()-5)),"",INT(SUMIFS(Cortes[importe],Cortes[id_jornada],INDEX(Jornadas[id],ROW()-5),Cortes[id_barbero],LOOKUP($AM$4,Barberos[nombre],Barberos[id]))*(INDEX(Jornadas[comision_barberos],1)/100)))</f>
        <v/>
      </c>
      <c r="AO558" s="20" t="str" cm="1">
        <f t="array" ref="AO558">IF(ISERROR(INDEX(Jornadas[id],ROW()-5)),"",SUMIFS(Cortes[propina],Cortes[id_jornada],INDEX(Jornadas[id],ROW()-5),Cortes[id_barbero],LOOKUP($AM$4,Barberos[nombre],Barberos[id])))</f>
        <v/>
      </c>
      <c r="AP558" s="20" t="str" cm="1">
        <f t="array" ref="AP558">IF(ISERROR(INDEX(Jornadas[id],ROW()-5)),"",SUMIFS(Adelantos[importe],Adelantos[id_jornada],INDEX(Jornadas[id],ROW()-5),Adelantos[id_barbero],LOOKUP($AM$4,Barberos[nombre],Barberos[id])))</f>
        <v/>
      </c>
      <c r="AQ558" s="20" t="str" cm="1">
        <f t="array" ref="AQ558">IF(ISERROR(INDEX(Jornadas[id],ROW()-5)),"",AN558+AO558-AP558)</f>
        <v/>
      </c>
      <c r="AR558" s="1" t="str" cm="1">
        <f t="array" ref="AR558">IF(ISERROR(INDEX(Jornadas[id],ROW()-5)),"",COUNTIFS(_Cortes!$C:$C,INDEX(Jornadas[id],ROW()-5),_Cortes!$B:$B,LOOKUP($AR$4,_Barberos!$B:$B,_Barberos!$A:$A)))</f>
        <v/>
      </c>
      <c r="AS558" s="20" t="str" cm="1">
        <f t="array" ref="AS558">IF(ISERROR(INDEX(Jornadas[id],ROW()-5)),"",INT(SUMIFS(Cortes[importe],Cortes[id_jornada],INDEX(Jornadas[id],ROW()-5),Cortes[id_barbero],LOOKUP($AR$4,Barberos[nombre],Barberos[id]))*(INDEX(Jornadas[comision_barberos],1)/100)))</f>
        <v/>
      </c>
      <c r="AT558" s="20" t="str" cm="1">
        <f t="array" ref="AT558">IF(ISERROR(INDEX(Jornadas[id],ROW()-5)),"",SUMIFS(Cortes[propina],Cortes[id_jornada],INDEX(Jornadas[id],ROW()-5),Cortes[id_barbero],LOOKUP($AR$4,Barberos[nombre],Barberos[id])))</f>
        <v/>
      </c>
      <c r="AU558" s="20" t="str" cm="1">
        <f t="array" ref="AU558">IF(ISERROR(INDEX(Jornadas[id],ROW()-5)),"",SUMIFS(Adelantos[importe],Adelantos[id_jornada],INDEX(Jornadas[id],ROW()-5),Adelantos[id_barbero],LOOKUP($AR$4,Barberos[nombre],Barberos[id])))</f>
        <v/>
      </c>
      <c r="AV558" s="20" t="str" cm="1">
        <f t="array" ref="AV558">IF(ISERROR(INDEX(Jornadas[id],ROW()-5)),"",AS558+AT558-AU558)</f>
        <v/>
      </c>
    </row>
    <row r="559" spans="1:48" ht="15" hidden="1" customHeight="1" x14ac:dyDescent="0.3">
      <c r="A559" s="51" t="str">
        <f t="shared" si="8"/>
        <v/>
      </c>
      <c r="B559" s="52"/>
      <c r="C559" s="36" t="str" cm="1">
        <f t="array" ref="C559">IF(ISERROR(INDEX(Jornadas[id],ROW()-5)),"",INDEX(Jornadas[fecha],ROW()-5))</f>
        <v/>
      </c>
      <c r="D559" s="2" t="str" cm="1">
        <f t="array" ref="D559">IF(ISERROR(INDEX(Jornadas[id],ROW()-5)),"",COUNTIFS(_Cortes!$C:$C,INDEX(Jornadas[id],ROW()-5),_Cortes!$B:$B,LOOKUP($D$4,_Barberos!$B:$B,_Barberos!$A:$A)))</f>
        <v/>
      </c>
      <c r="E559" s="21" t="str" cm="1">
        <f t="array" ref="E559">IF(ISERROR(INDEX(Jornadas[id],ROW()-5)),"",INT(SUMIFS(Cortes[importe],Cortes[id_jornada],INDEX(Jornadas[id],ROW()-5),Cortes[id_barbero],LOOKUP($D$4,Barberos[nombre],Barberos[id]))*(INDEX(Jornadas[comision_barberos],1)/100)))</f>
        <v/>
      </c>
      <c r="F559" s="21" t="str" cm="1">
        <f t="array" ref="F559">IF(ISERROR(INDEX(Jornadas[id],ROW()-5)),"",SUMIFS(Cortes[propina],Cortes[id_jornada],INDEX(Jornadas[id],ROW()-5),Cortes[id_barbero],LOOKUP($D$4,Barberos[nombre],Barberos[id])))</f>
        <v/>
      </c>
      <c r="G559" s="21" t="str" cm="1">
        <f t="array" ref="G559">IF(ISERROR(INDEX(Jornadas[id],ROW()-5)),"",SUMIFS(Adelantos[importe],Adelantos[id_jornada],INDEX(Jornadas[id],ROW()-5),Adelantos[id_barbero],LOOKUP($D$4,Barberos[nombre],Barberos[id])))</f>
        <v/>
      </c>
      <c r="H559" s="21" t="str" cm="1">
        <f t="array" ref="H559">IF(ISERROR(INDEX(Jornadas[id],ROW()-5)),"",E559+F559-G559)</f>
        <v/>
      </c>
      <c r="I559" s="2" t="str" cm="1">
        <f t="array" ref="I559">IF(ISERROR(INDEX(Jornadas[id],ROW()-5)),"",COUNTIFS(_Cortes!$C:$C,INDEX(Jornadas[id],ROW()-5),_Cortes!$B:$B,LOOKUP($I$4,_Barberos!$B:$B,_Barberos!$A:$A)))</f>
        <v/>
      </c>
      <c r="J559" s="21" t="str" cm="1">
        <f t="array" ref="J559">IF(ISERROR(INDEX(Jornadas[id],ROW()-5)),"",INT(SUMIFS(Cortes[importe],Cortes[id_jornada],INDEX(Jornadas[id],ROW()-5),Cortes[id_barbero],LOOKUP($I$4,Barberos[nombre],Barberos[id]))*(INDEX(Jornadas[comision_barberos],1)/100)))</f>
        <v/>
      </c>
      <c r="K559" s="21" t="str" cm="1">
        <f t="array" ref="K559">IF(ISERROR(INDEX(Jornadas[id],ROW()-5)),"",SUMIFS(Cortes[propina],Cortes[id_jornada],INDEX(Jornadas[id],ROW()-5),Cortes[id_barbero],LOOKUP($I$4,Barberos[nombre],Barberos[id])))</f>
        <v/>
      </c>
      <c r="L559" s="21" t="str" cm="1">
        <f t="array" ref="L559">IF(ISERROR(INDEX(Jornadas[id],ROW()-5)),"",SUMIFS(Adelantos[importe],Adelantos[id_jornada],INDEX(Jornadas[id],ROW()-5),Adelantos[id_barbero],LOOKUP($I$4,Barberos[nombre],Barberos[id])))</f>
        <v/>
      </c>
      <c r="M559" s="21" t="str" cm="1">
        <f t="array" ref="M559">IF(ISERROR(INDEX(Jornadas[id],ROW()-5)),"",J559+K559-L559)</f>
        <v/>
      </c>
      <c r="N559" s="2" t="str" cm="1">
        <f t="array" ref="N559">IF(ISERROR(INDEX(Jornadas[id],ROW()-5)),"",COUNTIFS(_Cortes!$C:$C,INDEX(Jornadas[id],ROW()-5),_Cortes!$B:$B,LOOKUP($N$4,_Barberos!$B:$B,_Barberos!$A:$A)))</f>
        <v/>
      </c>
      <c r="O559" s="21" t="str" cm="1">
        <f t="array" ref="O559">IF(ISERROR(INDEX(Jornadas[id],ROW()-5)),"",INT(SUMIFS(Cortes[importe],Cortes[id_jornada],INDEX(Jornadas[id],ROW()-5),Cortes[id_barbero],LOOKUP($N$4,Barberos[nombre],Barberos[id]))*(INDEX(Jornadas[comision_barberos],1)/100)))</f>
        <v/>
      </c>
      <c r="P559" s="21" t="str" cm="1">
        <f t="array" ref="P559">IF(ISERROR(INDEX(Jornadas[id],ROW()-5)),"",SUMIFS(Cortes[propina],Cortes[id_jornada],INDEX(Jornadas[id],ROW()-5),Cortes[id_barbero],LOOKUP($N$4,Barberos[nombre],Barberos[id])))</f>
        <v/>
      </c>
      <c r="Q559" s="21" t="str" cm="1">
        <f t="array" ref="Q559">IF(ISERROR(INDEX(Jornadas[id],ROW()-5)),"",SUMIFS(Adelantos[importe],Adelantos[id_jornada],INDEX(Jornadas[id],ROW()-5),Adelantos[id_barbero],LOOKUP($N$4,Barberos[nombre],Barberos[id])))</f>
        <v/>
      </c>
      <c r="R559" s="21" t="str" cm="1">
        <f t="array" ref="R559">IF(ISERROR(INDEX(Jornadas[id],ROW()-5)),"",O559+P559-Q559)</f>
        <v/>
      </c>
      <c r="S559" s="2" t="str" cm="1">
        <f t="array" ref="S559">IF(ISERROR(INDEX(Jornadas[id],ROW()-5)),"",COUNTIFS(_Cortes!$C:$C,INDEX(Jornadas[id],ROW()-5),_Cortes!$B:$B,LOOKUP($S$4,_Barberos!$B:$B,_Barberos!$A:$A)))</f>
        <v/>
      </c>
      <c r="T559" s="21" t="str" cm="1">
        <f t="array" ref="T559">IF(ISERROR(INDEX(Jornadas[id],ROW()-5)),"",INT(SUMIFS(Cortes[importe],Cortes[id_jornada],INDEX(Jornadas[id],ROW()-5),Cortes[id_barbero],LOOKUP($S$4,Barberos[nombre],Barberos[id]))*(INDEX(Jornadas[comision_barberos],1)/100)))</f>
        <v/>
      </c>
      <c r="U559" s="21" t="str" cm="1">
        <f t="array" ref="U559">IF(ISERROR(INDEX(Jornadas[id],ROW()-5)),"",SUMIFS(Cortes[propina],Cortes[id_jornada],INDEX(Jornadas[id],ROW()-5),Cortes[id_barbero],LOOKUP($S$4,Barberos[nombre],Barberos[id])))</f>
        <v/>
      </c>
      <c r="V559" s="21" t="str" cm="1">
        <f t="array" ref="V559">IF(ISERROR(INDEX(Jornadas[id],ROW()-5)),"",SUMIFS(Adelantos[importe],Adelantos[id_jornada],INDEX(Jornadas[id],ROW()-5),Adelantos[id_barbero],LOOKUP($S$4,Barberos[nombre],Barberos[id])))</f>
        <v/>
      </c>
      <c r="W559" s="21" t="str" cm="1">
        <f t="array" ref="W559">IF(ISERROR(INDEX(Jornadas[id],ROW()-5)),"",T559+U559-V559)</f>
        <v/>
      </c>
      <c r="X559" s="2" t="str" cm="1">
        <f t="array" ref="X559">IF(ISERROR(INDEX(Jornadas[id],ROW()-5)),"",COUNTIFS(_Cortes!$C:$C,INDEX(Jornadas[id],ROW()-5),_Cortes!$B:$B,LOOKUP($X$4,_Barberos!$B:$B,_Barberos!$A:$A)))</f>
        <v/>
      </c>
      <c r="Y559" s="21" t="str" cm="1">
        <f t="array" ref="Y559">IF(ISERROR(INDEX(Jornadas[id],ROW()-5)),"",INT(SUMIFS(Cortes[importe],Cortes[id_jornada],INDEX(Jornadas[id],ROW()-5),Cortes[id_barbero],LOOKUP($X$4,Barberos[nombre],Barberos[id]))*(INDEX(Jornadas[comision_barberos],1)/100)))</f>
        <v/>
      </c>
      <c r="Z559" s="21" t="str" cm="1">
        <f t="array" ref="Z559">IF(ISERROR(INDEX(Jornadas[id],ROW()-5)),"",SUMIFS(Cortes[propina],Cortes[id_jornada],INDEX(Jornadas[id],ROW()-5),Cortes[id_barbero],LOOKUP($X$4,Barberos[nombre],Barberos[id])))</f>
        <v/>
      </c>
      <c r="AA559" s="21" t="str" cm="1">
        <f t="array" ref="AA559">IF(ISERROR(INDEX(Jornadas[id],ROW()-5)),"",SUMIFS(Adelantos[importe],Adelantos[id_jornada],INDEX(Jornadas[id],ROW()-5),Adelantos[id_barbero],LOOKUP($X$4,Barberos[nombre],Barberos[id])))</f>
        <v/>
      </c>
      <c r="AB559" s="21" t="str" cm="1">
        <f t="array" ref="AB559">IF(ISERROR(INDEX(Jornadas[id],ROW()-5)),"",Y559+Z559-AA559)</f>
        <v/>
      </c>
      <c r="AC559" s="2" t="str" cm="1">
        <f t="array" ref="AC559">IF(ISERROR(INDEX(Jornadas[id],ROW()-5)),"",COUNTIFS(_Cortes!$C:$C,INDEX(Jornadas[id],ROW()-5),_Cortes!$B:$B,LOOKUP($AC$4,_Barberos!$B:$B,_Barberos!$A:$A)))</f>
        <v/>
      </c>
      <c r="AD559" s="21" t="str" cm="1">
        <f t="array" ref="AD559">IF(ISERROR(INDEX(Jornadas[id],ROW()-5)),"",INT(SUMIFS(Cortes[importe],Cortes[id_jornada],INDEX(Jornadas[id],ROW()-5),Cortes[id_barbero],LOOKUP($AC$4,Barberos[nombre],Barberos[id]))*(INDEX(Jornadas[comision_barberos],1)/100)))</f>
        <v/>
      </c>
      <c r="AE559" s="21" t="str" cm="1">
        <f t="array" ref="AE559">IF(ISERROR(INDEX(Jornadas[id],ROW()-5)),"",SUMIFS(Cortes[propina],Cortes[id_jornada],INDEX(Jornadas[id],ROW()-5),Cortes[id_barbero],LOOKUP($AC$4,Barberos[nombre],Barberos[id])))</f>
        <v/>
      </c>
      <c r="AF559" s="21" t="str" cm="1">
        <f t="array" ref="AF559">IF(ISERROR(INDEX(Jornadas[id],ROW()-5)),"",SUMIFS(Adelantos[importe],Adelantos[id_jornada],INDEX(Jornadas[id],ROW()-5),Adelantos[id_barbero],LOOKUP($AC$4,Barberos[nombre],Barberos[id])))</f>
        <v/>
      </c>
      <c r="AG559" s="21" t="str" cm="1">
        <f t="array" ref="AG559">IF(ISERROR(INDEX(Jornadas[id],ROW()-5)),"",AD559+AE559-AF559)</f>
        <v/>
      </c>
      <c r="AH559" s="2" t="str" cm="1">
        <f t="array" ref="AH559">IF(ISERROR(INDEX(Jornadas[id],ROW()-5)),"",COUNTIFS(_Cortes!$C:$C,INDEX(Jornadas[id],ROW()-5),_Cortes!$B:$B,LOOKUP($AH$4,_Barberos!$B:$B,_Barberos!$A:$A)))</f>
        <v/>
      </c>
      <c r="AI559" s="21" t="str" cm="1">
        <f t="array" ref="AI559">IF(ISERROR(INDEX(Jornadas[id],ROW()-5)),"",INT(SUMIFS(Cortes[importe],Cortes[id_jornada],INDEX(Jornadas[id],ROW()-5),Cortes[id_barbero],LOOKUP($AH$4,Barberos[nombre],Barberos[id]))*(INDEX(Jornadas[comision_barberos],1)/100)))</f>
        <v/>
      </c>
      <c r="AJ559" s="21" t="str" cm="1">
        <f t="array" ref="AJ559">IF(ISERROR(INDEX(Jornadas[id],ROW()-5)),"",SUMIFS(Cortes[propina],Cortes[id_jornada],INDEX(Jornadas[id],ROW()-5),Cortes[id_barbero],LOOKUP($AH$4,Barberos[nombre],Barberos[id])))</f>
        <v/>
      </c>
      <c r="AK559" s="21" t="str" cm="1">
        <f t="array" ref="AK559">IF(ISERROR(INDEX(Jornadas[id],ROW()-5)),"",SUMIFS(Adelantos[importe],Adelantos[id_jornada],INDEX(Jornadas[id],ROW()-5),Adelantos[id_barbero],LOOKUP($AH$4,Barberos[nombre],Barberos[id])))</f>
        <v/>
      </c>
      <c r="AL559" s="21" t="str" cm="1">
        <f t="array" ref="AL559">IF(ISERROR(INDEX(Jornadas[id],ROW()-5)),"",AI559+AJ559-AK559)</f>
        <v/>
      </c>
      <c r="AM559" s="2" t="str" cm="1">
        <f t="array" ref="AM559">IF(ISERROR(INDEX(Jornadas[id],ROW()-5)),"",COUNTIFS(_Cortes!$C:$C,INDEX(Jornadas[id],ROW()-5),_Cortes!$B:$B,LOOKUP($AM$4,_Barberos!$B:$B,_Barberos!$A:$A)))</f>
        <v/>
      </c>
      <c r="AN559" s="21" t="str" cm="1">
        <f t="array" ref="AN559">IF(ISERROR(INDEX(Jornadas[id],ROW()-5)),"",INT(SUMIFS(Cortes[importe],Cortes[id_jornada],INDEX(Jornadas[id],ROW()-5),Cortes[id_barbero],LOOKUP($AM$4,Barberos[nombre],Barberos[id]))*(INDEX(Jornadas[comision_barberos],1)/100)))</f>
        <v/>
      </c>
      <c r="AO559" s="21" t="str" cm="1">
        <f t="array" ref="AO559">IF(ISERROR(INDEX(Jornadas[id],ROW()-5)),"",SUMIFS(Cortes[propina],Cortes[id_jornada],INDEX(Jornadas[id],ROW()-5),Cortes[id_barbero],LOOKUP($AM$4,Barberos[nombre],Barberos[id])))</f>
        <v/>
      </c>
      <c r="AP559" s="21" t="str" cm="1">
        <f t="array" ref="AP559">IF(ISERROR(INDEX(Jornadas[id],ROW()-5)),"",SUMIFS(Adelantos[importe],Adelantos[id_jornada],INDEX(Jornadas[id],ROW()-5),Adelantos[id_barbero],LOOKUP($AM$4,Barberos[nombre],Barberos[id])))</f>
        <v/>
      </c>
      <c r="AQ559" s="21" t="str" cm="1">
        <f t="array" ref="AQ559">IF(ISERROR(INDEX(Jornadas[id],ROW()-5)),"",AN559+AO559-AP559)</f>
        <v/>
      </c>
      <c r="AR559" s="2" t="str" cm="1">
        <f t="array" ref="AR559">IF(ISERROR(INDEX(Jornadas[id],ROW()-5)),"",COUNTIFS(_Cortes!$C:$C,INDEX(Jornadas[id],ROW()-5),_Cortes!$B:$B,LOOKUP($AR$4,_Barberos!$B:$B,_Barberos!$A:$A)))</f>
        <v/>
      </c>
      <c r="AS559" s="21" t="str" cm="1">
        <f t="array" ref="AS559">IF(ISERROR(INDEX(Jornadas[id],ROW()-5)),"",INT(SUMIFS(Cortes[importe],Cortes[id_jornada],INDEX(Jornadas[id],ROW()-5),Cortes[id_barbero],LOOKUP($AR$4,Barberos[nombre],Barberos[id]))*(INDEX(Jornadas[comision_barberos],1)/100)))</f>
        <v/>
      </c>
      <c r="AT559" s="21" t="str" cm="1">
        <f t="array" ref="AT559">IF(ISERROR(INDEX(Jornadas[id],ROW()-5)),"",SUMIFS(Cortes[propina],Cortes[id_jornada],INDEX(Jornadas[id],ROW()-5),Cortes[id_barbero],LOOKUP($AR$4,Barberos[nombre],Barberos[id])))</f>
        <v/>
      </c>
      <c r="AU559" s="21" t="str" cm="1">
        <f t="array" ref="AU559">IF(ISERROR(INDEX(Jornadas[id],ROW()-5)),"",SUMIFS(Adelantos[importe],Adelantos[id_jornada],INDEX(Jornadas[id],ROW()-5),Adelantos[id_barbero],LOOKUP($AR$4,Barberos[nombre],Barberos[id])))</f>
        <v/>
      </c>
      <c r="AV559" s="21" t="str" cm="1">
        <f t="array" ref="AV559">IF(ISERROR(INDEX(Jornadas[id],ROW()-5)),"",AS559+AT559-AU559)</f>
        <v/>
      </c>
    </row>
    <row r="560" spans="1:48" ht="15" hidden="1" customHeight="1" x14ac:dyDescent="0.3">
      <c r="A560" s="53" t="str">
        <f t="shared" si="8"/>
        <v/>
      </c>
      <c r="B560" s="54"/>
      <c r="C560" s="38" t="str" cm="1">
        <f t="array" ref="C560">IF(ISERROR(INDEX(Jornadas[id],ROW()-5)),"",INDEX(Jornadas[fecha],ROW()-5))</f>
        <v/>
      </c>
      <c r="D560" s="1" t="str" cm="1">
        <f t="array" ref="D560">IF(ISERROR(INDEX(Jornadas[id],ROW()-5)),"",COUNTIFS(_Cortes!$C:$C,INDEX(Jornadas[id],ROW()-5),_Cortes!$B:$B,LOOKUP($D$4,_Barberos!$B:$B,_Barberos!$A:$A)))</f>
        <v/>
      </c>
      <c r="E560" s="20" t="str" cm="1">
        <f t="array" ref="E560">IF(ISERROR(INDEX(Jornadas[id],ROW()-5)),"",INT(SUMIFS(Cortes[importe],Cortes[id_jornada],INDEX(Jornadas[id],ROW()-5),Cortes[id_barbero],LOOKUP($D$4,Barberos[nombre],Barberos[id]))*(INDEX(Jornadas[comision_barberos],1)/100)))</f>
        <v/>
      </c>
      <c r="F560" s="20" t="str" cm="1">
        <f t="array" ref="F560">IF(ISERROR(INDEX(Jornadas[id],ROW()-5)),"",SUMIFS(Cortes[propina],Cortes[id_jornada],INDEX(Jornadas[id],ROW()-5),Cortes[id_barbero],LOOKUP($D$4,Barberos[nombre],Barberos[id])))</f>
        <v/>
      </c>
      <c r="G560" s="20" t="str" cm="1">
        <f t="array" ref="G560">IF(ISERROR(INDEX(Jornadas[id],ROW()-5)),"",SUMIFS(Adelantos[importe],Adelantos[id_jornada],INDEX(Jornadas[id],ROW()-5),Adelantos[id_barbero],LOOKUP($D$4,Barberos[nombre],Barberos[id])))</f>
        <v/>
      </c>
      <c r="H560" s="20" t="str" cm="1">
        <f t="array" ref="H560">IF(ISERROR(INDEX(Jornadas[id],ROW()-5)),"",E560+F560-G560)</f>
        <v/>
      </c>
      <c r="I560" s="1" t="str" cm="1">
        <f t="array" ref="I560">IF(ISERROR(INDEX(Jornadas[id],ROW()-5)),"",COUNTIFS(_Cortes!$C:$C,INDEX(Jornadas[id],ROW()-5),_Cortes!$B:$B,LOOKUP($I$4,_Barberos!$B:$B,_Barberos!$A:$A)))</f>
        <v/>
      </c>
      <c r="J560" s="20" t="str" cm="1">
        <f t="array" ref="J560">IF(ISERROR(INDEX(Jornadas[id],ROW()-5)),"",INT(SUMIFS(Cortes[importe],Cortes[id_jornada],INDEX(Jornadas[id],ROW()-5),Cortes[id_barbero],LOOKUP($I$4,Barberos[nombre],Barberos[id]))*(INDEX(Jornadas[comision_barberos],1)/100)))</f>
        <v/>
      </c>
      <c r="K560" s="20" t="str" cm="1">
        <f t="array" ref="K560">IF(ISERROR(INDEX(Jornadas[id],ROW()-5)),"",SUMIFS(Cortes[propina],Cortes[id_jornada],INDEX(Jornadas[id],ROW()-5),Cortes[id_barbero],LOOKUP($I$4,Barberos[nombre],Barberos[id])))</f>
        <v/>
      </c>
      <c r="L560" s="20" t="str" cm="1">
        <f t="array" ref="L560">IF(ISERROR(INDEX(Jornadas[id],ROW()-5)),"",SUMIFS(Adelantos[importe],Adelantos[id_jornada],INDEX(Jornadas[id],ROW()-5),Adelantos[id_barbero],LOOKUP($I$4,Barberos[nombre],Barberos[id])))</f>
        <v/>
      </c>
      <c r="M560" s="20" t="str" cm="1">
        <f t="array" ref="M560">IF(ISERROR(INDEX(Jornadas[id],ROW()-5)),"",J560+K560-L560)</f>
        <v/>
      </c>
      <c r="N560" s="1" t="str" cm="1">
        <f t="array" ref="N560">IF(ISERROR(INDEX(Jornadas[id],ROW()-5)),"",COUNTIFS(_Cortes!$C:$C,INDEX(Jornadas[id],ROW()-5),_Cortes!$B:$B,LOOKUP($N$4,_Barberos!$B:$B,_Barberos!$A:$A)))</f>
        <v/>
      </c>
      <c r="O560" s="20" t="str" cm="1">
        <f t="array" ref="O560">IF(ISERROR(INDEX(Jornadas[id],ROW()-5)),"",INT(SUMIFS(Cortes[importe],Cortes[id_jornada],INDEX(Jornadas[id],ROW()-5),Cortes[id_barbero],LOOKUP($N$4,Barberos[nombre],Barberos[id]))*(INDEX(Jornadas[comision_barberos],1)/100)))</f>
        <v/>
      </c>
      <c r="P560" s="20" t="str" cm="1">
        <f t="array" ref="P560">IF(ISERROR(INDEX(Jornadas[id],ROW()-5)),"",SUMIFS(Cortes[propina],Cortes[id_jornada],INDEX(Jornadas[id],ROW()-5),Cortes[id_barbero],LOOKUP($N$4,Barberos[nombre],Barberos[id])))</f>
        <v/>
      </c>
      <c r="Q560" s="20" t="str" cm="1">
        <f t="array" ref="Q560">IF(ISERROR(INDEX(Jornadas[id],ROW()-5)),"",SUMIFS(Adelantos[importe],Adelantos[id_jornada],INDEX(Jornadas[id],ROW()-5),Adelantos[id_barbero],LOOKUP($N$4,Barberos[nombre],Barberos[id])))</f>
        <v/>
      </c>
      <c r="R560" s="20" t="str" cm="1">
        <f t="array" ref="R560">IF(ISERROR(INDEX(Jornadas[id],ROW()-5)),"",O560+P560-Q560)</f>
        <v/>
      </c>
      <c r="S560" s="1" t="str" cm="1">
        <f t="array" ref="S560">IF(ISERROR(INDEX(Jornadas[id],ROW()-5)),"",COUNTIFS(_Cortes!$C:$C,INDEX(Jornadas[id],ROW()-5),_Cortes!$B:$B,LOOKUP($S$4,_Barberos!$B:$B,_Barberos!$A:$A)))</f>
        <v/>
      </c>
      <c r="T560" s="20" t="str" cm="1">
        <f t="array" ref="T560">IF(ISERROR(INDEX(Jornadas[id],ROW()-5)),"",INT(SUMIFS(Cortes[importe],Cortes[id_jornada],INDEX(Jornadas[id],ROW()-5),Cortes[id_barbero],LOOKUP($S$4,Barberos[nombre],Barberos[id]))*(INDEX(Jornadas[comision_barberos],1)/100)))</f>
        <v/>
      </c>
      <c r="U560" s="20" t="str" cm="1">
        <f t="array" ref="U560">IF(ISERROR(INDEX(Jornadas[id],ROW()-5)),"",SUMIFS(Cortes[propina],Cortes[id_jornada],INDEX(Jornadas[id],ROW()-5),Cortes[id_barbero],LOOKUP($S$4,Barberos[nombre],Barberos[id])))</f>
        <v/>
      </c>
      <c r="V560" s="20" t="str" cm="1">
        <f t="array" ref="V560">IF(ISERROR(INDEX(Jornadas[id],ROW()-5)),"",SUMIFS(Adelantos[importe],Adelantos[id_jornada],INDEX(Jornadas[id],ROW()-5),Adelantos[id_barbero],LOOKUP($S$4,Barberos[nombre],Barberos[id])))</f>
        <v/>
      </c>
      <c r="W560" s="20" t="str" cm="1">
        <f t="array" ref="W560">IF(ISERROR(INDEX(Jornadas[id],ROW()-5)),"",T560+U560-V560)</f>
        <v/>
      </c>
      <c r="X560" s="1" t="str" cm="1">
        <f t="array" ref="X560">IF(ISERROR(INDEX(Jornadas[id],ROW()-5)),"",COUNTIFS(_Cortes!$C:$C,INDEX(Jornadas[id],ROW()-5),_Cortes!$B:$B,LOOKUP($X$4,_Barberos!$B:$B,_Barberos!$A:$A)))</f>
        <v/>
      </c>
      <c r="Y560" s="20" t="str" cm="1">
        <f t="array" ref="Y560">IF(ISERROR(INDEX(Jornadas[id],ROW()-5)),"",INT(SUMIFS(Cortes[importe],Cortes[id_jornada],INDEX(Jornadas[id],ROW()-5),Cortes[id_barbero],LOOKUP($X$4,Barberos[nombre],Barberos[id]))*(INDEX(Jornadas[comision_barberos],1)/100)))</f>
        <v/>
      </c>
      <c r="Z560" s="20" t="str" cm="1">
        <f t="array" ref="Z560">IF(ISERROR(INDEX(Jornadas[id],ROW()-5)),"",SUMIFS(Cortes[propina],Cortes[id_jornada],INDEX(Jornadas[id],ROW()-5),Cortes[id_barbero],LOOKUP($X$4,Barberos[nombre],Barberos[id])))</f>
        <v/>
      </c>
      <c r="AA560" s="20" t="str" cm="1">
        <f t="array" ref="AA560">IF(ISERROR(INDEX(Jornadas[id],ROW()-5)),"",SUMIFS(Adelantos[importe],Adelantos[id_jornada],INDEX(Jornadas[id],ROW()-5),Adelantos[id_barbero],LOOKUP($X$4,Barberos[nombre],Barberos[id])))</f>
        <v/>
      </c>
      <c r="AB560" s="20" t="str" cm="1">
        <f t="array" ref="AB560">IF(ISERROR(INDEX(Jornadas[id],ROW()-5)),"",Y560+Z560-AA560)</f>
        <v/>
      </c>
      <c r="AC560" s="1" t="str" cm="1">
        <f t="array" ref="AC560">IF(ISERROR(INDEX(Jornadas[id],ROW()-5)),"",COUNTIFS(_Cortes!$C:$C,INDEX(Jornadas[id],ROW()-5),_Cortes!$B:$B,LOOKUP($AC$4,_Barberos!$B:$B,_Barberos!$A:$A)))</f>
        <v/>
      </c>
      <c r="AD560" s="20" t="str" cm="1">
        <f t="array" ref="AD560">IF(ISERROR(INDEX(Jornadas[id],ROW()-5)),"",INT(SUMIFS(Cortes[importe],Cortes[id_jornada],INDEX(Jornadas[id],ROW()-5),Cortes[id_barbero],LOOKUP($AC$4,Barberos[nombre],Barberos[id]))*(INDEX(Jornadas[comision_barberos],1)/100)))</f>
        <v/>
      </c>
      <c r="AE560" s="20" t="str" cm="1">
        <f t="array" ref="AE560">IF(ISERROR(INDEX(Jornadas[id],ROW()-5)),"",SUMIFS(Cortes[propina],Cortes[id_jornada],INDEX(Jornadas[id],ROW()-5),Cortes[id_barbero],LOOKUP($AC$4,Barberos[nombre],Barberos[id])))</f>
        <v/>
      </c>
      <c r="AF560" s="20" t="str" cm="1">
        <f t="array" ref="AF560">IF(ISERROR(INDEX(Jornadas[id],ROW()-5)),"",SUMIFS(Adelantos[importe],Adelantos[id_jornada],INDEX(Jornadas[id],ROW()-5),Adelantos[id_barbero],LOOKUP($AC$4,Barberos[nombre],Barberos[id])))</f>
        <v/>
      </c>
      <c r="AG560" s="20" t="str" cm="1">
        <f t="array" ref="AG560">IF(ISERROR(INDEX(Jornadas[id],ROW()-5)),"",AD560+AE560-AF560)</f>
        <v/>
      </c>
      <c r="AH560" s="1" t="str" cm="1">
        <f t="array" ref="AH560">IF(ISERROR(INDEX(Jornadas[id],ROW()-5)),"",COUNTIFS(_Cortes!$C:$C,INDEX(Jornadas[id],ROW()-5),_Cortes!$B:$B,LOOKUP($AH$4,_Barberos!$B:$B,_Barberos!$A:$A)))</f>
        <v/>
      </c>
      <c r="AI560" s="20" t="str" cm="1">
        <f t="array" ref="AI560">IF(ISERROR(INDEX(Jornadas[id],ROW()-5)),"",INT(SUMIFS(Cortes[importe],Cortes[id_jornada],INDEX(Jornadas[id],ROW()-5),Cortes[id_barbero],LOOKUP($AH$4,Barberos[nombre],Barberos[id]))*(INDEX(Jornadas[comision_barberos],1)/100)))</f>
        <v/>
      </c>
      <c r="AJ560" s="20" t="str" cm="1">
        <f t="array" ref="AJ560">IF(ISERROR(INDEX(Jornadas[id],ROW()-5)),"",SUMIFS(Cortes[propina],Cortes[id_jornada],INDEX(Jornadas[id],ROW()-5),Cortes[id_barbero],LOOKUP($AH$4,Barberos[nombre],Barberos[id])))</f>
        <v/>
      </c>
      <c r="AK560" s="20" t="str" cm="1">
        <f t="array" ref="AK560">IF(ISERROR(INDEX(Jornadas[id],ROW()-5)),"",SUMIFS(Adelantos[importe],Adelantos[id_jornada],INDEX(Jornadas[id],ROW()-5),Adelantos[id_barbero],LOOKUP($AH$4,Barberos[nombre],Barberos[id])))</f>
        <v/>
      </c>
      <c r="AL560" s="20" t="str" cm="1">
        <f t="array" ref="AL560">IF(ISERROR(INDEX(Jornadas[id],ROW()-5)),"",AI560+AJ560-AK560)</f>
        <v/>
      </c>
      <c r="AM560" s="1" t="str" cm="1">
        <f t="array" ref="AM560">IF(ISERROR(INDEX(Jornadas[id],ROW()-5)),"",COUNTIFS(_Cortes!$C:$C,INDEX(Jornadas[id],ROW()-5),_Cortes!$B:$B,LOOKUP($AM$4,_Barberos!$B:$B,_Barberos!$A:$A)))</f>
        <v/>
      </c>
      <c r="AN560" s="20" t="str" cm="1">
        <f t="array" ref="AN560">IF(ISERROR(INDEX(Jornadas[id],ROW()-5)),"",INT(SUMIFS(Cortes[importe],Cortes[id_jornada],INDEX(Jornadas[id],ROW()-5),Cortes[id_barbero],LOOKUP($AM$4,Barberos[nombre],Barberos[id]))*(INDEX(Jornadas[comision_barberos],1)/100)))</f>
        <v/>
      </c>
      <c r="AO560" s="20" t="str" cm="1">
        <f t="array" ref="AO560">IF(ISERROR(INDEX(Jornadas[id],ROW()-5)),"",SUMIFS(Cortes[propina],Cortes[id_jornada],INDEX(Jornadas[id],ROW()-5),Cortes[id_barbero],LOOKUP($AM$4,Barberos[nombre],Barberos[id])))</f>
        <v/>
      </c>
      <c r="AP560" s="20" t="str" cm="1">
        <f t="array" ref="AP560">IF(ISERROR(INDEX(Jornadas[id],ROW()-5)),"",SUMIFS(Adelantos[importe],Adelantos[id_jornada],INDEX(Jornadas[id],ROW()-5),Adelantos[id_barbero],LOOKUP($AM$4,Barberos[nombre],Barberos[id])))</f>
        <v/>
      </c>
      <c r="AQ560" s="20" t="str" cm="1">
        <f t="array" ref="AQ560">IF(ISERROR(INDEX(Jornadas[id],ROW()-5)),"",AN560+AO560-AP560)</f>
        <v/>
      </c>
      <c r="AR560" s="1" t="str" cm="1">
        <f t="array" ref="AR560">IF(ISERROR(INDEX(Jornadas[id],ROW()-5)),"",COUNTIFS(_Cortes!$C:$C,INDEX(Jornadas[id],ROW()-5),_Cortes!$B:$B,LOOKUP($AR$4,_Barberos!$B:$B,_Barberos!$A:$A)))</f>
        <v/>
      </c>
      <c r="AS560" s="20" t="str" cm="1">
        <f t="array" ref="AS560">IF(ISERROR(INDEX(Jornadas[id],ROW()-5)),"",INT(SUMIFS(Cortes[importe],Cortes[id_jornada],INDEX(Jornadas[id],ROW()-5),Cortes[id_barbero],LOOKUP($AR$4,Barberos[nombre],Barberos[id]))*(INDEX(Jornadas[comision_barberos],1)/100)))</f>
        <v/>
      </c>
      <c r="AT560" s="20" t="str" cm="1">
        <f t="array" ref="AT560">IF(ISERROR(INDEX(Jornadas[id],ROW()-5)),"",SUMIFS(Cortes[propina],Cortes[id_jornada],INDEX(Jornadas[id],ROW()-5),Cortes[id_barbero],LOOKUP($AR$4,Barberos[nombre],Barberos[id])))</f>
        <v/>
      </c>
      <c r="AU560" s="20" t="str" cm="1">
        <f t="array" ref="AU560">IF(ISERROR(INDEX(Jornadas[id],ROW()-5)),"",SUMIFS(Adelantos[importe],Adelantos[id_jornada],INDEX(Jornadas[id],ROW()-5),Adelantos[id_barbero],LOOKUP($AR$4,Barberos[nombre],Barberos[id])))</f>
        <v/>
      </c>
      <c r="AV560" s="20" t="str" cm="1">
        <f t="array" ref="AV560">IF(ISERROR(INDEX(Jornadas[id],ROW()-5)),"",AS560+AT560-AU560)</f>
        <v/>
      </c>
    </row>
    <row r="561" spans="1:48" ht="15" hidden="1" customHeight="1" x14ac:dyDescent="0.3">
      <c r="A561" s="51" t="str">
        <f t="shared" si="8"/>
        <v/>
      </c>
      <c r="B561" s="52"/>
      <c r="C561" s="36" t="str" cm="1">
        <f t="array" ref="C561">IF(ISERROR(INDEX(Jornadas[id],ROW()-5)),"",INDEX(Jornadas[fecha],ROW()-5))</f>
        <v/>
      </c>
      <c r="D561" s="2" t="str" cm="1">
        <f t="array" ref="D561">IF(ISERROR(INDEX(Jornadas[id],ROW()-5)),"",COUNTIFS(_Cortes!$C:$C,INDEX(Jornadas[id],ROW()-5),_Cortes!$B:$B,LOOKUP($D$4,_Barberos!$B:$B,_Barberos!$A:$A)))</f>
        <v/>
      </c>
      <c r="E561" s="21" t="str" cm="1">
        <f t="array" ref="E561">IF(ISERROR(INDEX(Jornadas[id],ROW()-5)),"",INT(SUMIFS(Cortes[importe],Cortes[id_jornada],INDEX(Jornadas[id],ROW()-5),Cortes[id_barbero],LOOKUP($D$4,Barberos[nombre],Barberos[id]))*(INDEX(Jornadas[comision_barberos],1)/100)))</f>
        <v/>
      </c>
      <c r="F561" s="21" t="str" cm="1">
        <f t="array" ref="F561">IF(ISERROR(INDEX(Jornadas[id],ROW()-5)),"",SUMIFS(Cortes[propina],Cortes[id_jornada],INDEX(Jornadas[id],ROW()-5),Cortes[id_barbero],LOOKUP($D$4,Barberos[nombre],Barberos[id])))</f>
        <v/>
      </c>
      <c r="G561" s="21" t="str" cm="1">
        <f t="array" ref="G561">IF(ISERROR(INDEX(Jornadas[id],ROW()-5)),"",SUMIFS(Adelantos[importe],Adelantos[id_jornada],INDEX(Jornadas[id],ROW()-5),Adelantos[id_barbero],LOOKUP($D$4,Barberos[nombre],Barberos[id])))</f>
        <v/>
      </c>
      <c r="H561" s="21" t="str" cm="1">
        <f t="array" ref="H561">IF(ISERROR(INDEX(Jornadas[id],ROW()-5)),"",E561+F561-G561)</f>
        <v/>
      </c>
      <c r="I561" s="2" t="str" cm="1">
        <f t="array" ref="I561">IF(ISERROR(INDEX(Jornadas[id],ROW()-5)),"",COUNTIFS(_Cortes!$C:$C,INDEX(Jornadas[id],ROW()-5),_Cortes!$B:$B,LOOKUP($I$4,_Barberos!$B:$B,_Barberos!$A:$A)))</f>
        <v/>
      </c>
      <c r="J561" s="21" t="str" cm="1">
        <f t="array" ref="J561">IF(ISERROR(INDEX(Jornadas[id],ROW()-5)),"",INT(SUMIFS(Cortes[importe],Cortes[id_jornada],INDEX(Jornadas[id],ROW()-5),Cortes[id_barbero],LOOKUP($I$4,Barberos[nombre],Barberos[id]))*(INDEX(Jornadas[comision_barberos],1)/100)))</f>
        <v/>
      </c>
      <c r="K561" s="21" t="str" cm="1">
        <f t="array" ref="K561">IF(ISERROR(INDEX(Jornadas[id],ROW()-5)),"",SUMIFS(Cortes[propina],Cortes[id_jornada],INDEX(Jornadas[id],ROW()-5),Cortes[id_barbero],LOOKUP($I$4,Barberos[nombre],Barberos[id])))</f>
        <v/>
      </c>
      <c r="L561" s="21" t="str" cm="1">
        <f t="array" ref="L561">IF(ISERROR(INDEX(Jornadas[id],ROW()-5)),"",SUMIFS(Adelantos[importe],Adelantos[id_jornada],INDEX(Jornadas[id],ROW()-5),Adelantos[id_barbero],LOOKUP($I$4,Barberos[nombre],Barberos[id])))</f>
        <v/>
      </c>
      <c r="M561" s="21" t="str" cm="1">
        <f t="array" ref="M561">IF(ISERROR(INDEX(Jornadas[id],ROW()-5)),"",J561+K561-L561)</f>
        <v/>
      </c>
      <c r="N561" s="2" t="str" cm="1">
        <f t="array" ref="N561">IF(ISERROR(INDEX(Jornadas[id],ROW()-5)),"",COUNTIFS(_Cortes!$C:$C,INDEX(Jornadas[id],ROW()-5),_Cortes!$B:$B,LOOKUP($N$4,_Barberos!$B:$B,_Barberos!$A:$A)))</f>
        <v/>
      </c>
      <c r="O561" s="21" t="str" cm="1">
        <f t="array" ref="O561">IF(ISERROR(INDEX(Jornadas[id],ROW()-5)),"",INT(SUMIFS(Cortes[importe],Cortes[id_jornada],INDEX(Jornadas[id],ROW()-5),Cortes[id_barbero],LOOKUP($N$4,Barberos[nombre],Barberos[id]))*(INDEX(Jornadas[comision_barberos],1)/100)))</f>
        <v/>
      </c>
      <c r="P561" s="21" t="str" cm="1">
        <f t="array" ref="P561">IF(ISERROR(INDEX(Jornadas[id],ROW()-5)),"",SUMIFS(Cortes[propina],Cortes[id_jornada],INDEX(Jornadas[id],ROW()-5),Cortes[id_barbero],LOOKUP($N$4,Barberos[nombre],Barberos[id])))</f>
        <v/>
      </c>
      <c r="Q561" s="21" t="str" cm="1">
        <f t="array" ref="Q561">IF(ISERROR(INDEX(Jornadas[id],ROW()-5)),"",SUMIFS(Adelantos[importe],Adelantos[id_jornada],INDEX(Jornadas[id],ROW()-5),Adelantos[id_barbero],LOOKUP($N$4,Barberos[nombre],Barberos[id])))</f>
        <v/>
      </c>
      <c r="R561" s="21" t="str" cm="1">
        <f t="array" ref="R561">IF(ISERROR(INDEX(Jornadas[id],ROW()-5)),"",O561+P561-Q561)</f>
        <v/>
      </c>
      <c r="S561" s="2" t="str" cm="1">
        <f t="array" ref="S561">IF(ISERROR(INDEX(Jornadas[id],ROW()-5)),"",COUNTIFS(_Cortes!$C:$C,INDEX(Jornadas[id],ROW()-5),_Cortes!$B:$B,LOOKUP($S$4,_Barberos!$B:$B,_Barberos!$A:$A)))</f>
        <v/>
      </c>
      <c r="T561" s="21" t="str" cm="1">
        <f t="array" ref="T561">IF(ISERROR(INDEX(Jornadas[id],ROW()-5)),"",INT(SUMIFS(Cortes[importe],Cortes[id_jornada],INDEX(Jornadas[id],ROW()-5),Cortes[id_barbero],LOOKUP($S$4,Barberos[nombre],Barberos[id]))*(INDEX(Jornadas[comision_barberos],1)/100)))</f>
        <v/>
      </c>
      <c r="U561" s="21" t="str" cm="1">
        <f t="array" ref="U561">IF(ISERROR(INDEX(Jornadas[id],ROW()-5)),"",SUMIFS(Cortes[propina],Cortes[id_jornada],INDEX(Jornadas[id],ROW()-5),Cortes[id_barbero],LOOKUP($S$4,Barberos[nombre],Barberos[id])))</f>
        <v/>
      </c>
      <c r="V561" s="21" t="str" cm="1">
        <f t="array" ref="V561">IF(ISERROR(INDEX(Jornadas[id],ROW()-5)),"",SUMIFS(Adelantos[importe],Adelantos[id_jornada],INDEX(Jornadas[id],ROW()-5),Adelantos[id_barbero],LOOKUP($S$4,Barberos[nombre],Barberos[id])))</f>
        <v/>
      </c>
      <c r="W561" s="21" t="str" cm="1">
        <f t="array" ref="W561">IF(ISERROR(INDEX(Jornadas[id],ROW()-5)),"",T561+U561-V561)</f>
        <v/>
      </c>
      <c r="X561" s="2" t="str" cm="1">
        <f t="array" ref="X561">IF(ISERROR(INDEX(Jornadas[id],ROW()-5)),"",COUNTIFS(_Cortes!$C:$C,INDEX(Jornadas[id],ROW()-5),_Cortes!$B:$B,LOOKUP($X$4,_Barberos!$B:$B,_Barberos!$A:$A)))</f>
        <v/>
      </c>
      <c r="Y561" s="21" t="str" cm="1">
        <f t="array" ref="Y561">IF(ISERROR(INDEX(Jornadas[id],ROW()-5)),"",INT(SUMIFS(Cortes[importe],Cortes[id_jornada],INDEX(Jornadas[id],ROW()-5),Cortes[id_barbero],LOOKUP($X$4,Barberos[nombre],Barberos[id]))*(INDEX(Jornadas[comision_barberos],1)/100)))</f>
        <v/>
      </c>
      <c r="Z561" s="21" t="str" cm="1">
        <f t="array" ref="Z561">IF(ISERROR(INDEX(Jornadas[id],ROW()-5)),"",SUMIFS(Cortes[propina],Cortes[id_jornada],INDEX(Jornadas[id],ROW()-5),Cortes[id_barbero],LOOKUP($X$4,Barberos[nombre],Barberos[id])))</f>
        <v/>
      </c>
      <c r="AA561" s="21" t="str" cm="1">
        <f t="array" ref="AA561">IF(ISERROR(INDEX(Jornadas[id],ROW()-5)),"",SUMIFS(Adelantos[importe],Adelantos[id_jornada],INDEX(Jornadas[id],ROW()-5),Adelantos[id_barbero],LOOKUP($X$4,Barberos[nombre],Barberos[id])))</f>
        <v/>
      </c>
      <c r="AB561" s="21" t="str" cm="1">
        <f t="array" ref="AB561">IF(ISERROR(INDEX(Jornadas[id],ROW()-5)),"",Y561+Z561-AA561)</f>
        <v/>
      </c>
      <c r="AC561" s="2" t="str" cm="1">
        <f t="array" ref="AC561">IF(ISERROR(INDEX(Jornadas[id],ROW()-5)),"",COUNTIFS(_Cortes!$C:$C,INDEX(Jornadas[id],ROW()-5),_Cortes!$B:$B,LOOKUP($AC$4,_Barberos!$B:$B,_Barberos!$A:$A)))</f>
        <v/>
      </c>
      <c r="AD561" s="21" t="str" cm="1">
        <f t="array" ref="AD561">IF(ISERROR(INDEX(Jornadas[id],ROW()-5)),"",INT(SUMIFS(Cortes[importe],Cortes[id_jornada],INDEX(Jornadas[id],ROW()-5),Cortes[id_barbero],LOOKUP($AC$4,Barberos[nombre],Barberos[id]))*(INDEX(Jornadas[comision_barberos],1)/100)))</f>
        <v/>
      </c>
      <c r="AE561" s="21" t="str" cm="1">
        <f t="array" ref="AE561">IF(ISERROR(INDEX(Jornadas[id],ROW()-5)),"",SUMIFS(Cortes[propina],Cortes[id_jornada],INDEX(Jornadas[id],ROW()-5),Cortes[id_barbero],LOOKUP($AC$4,Barberos[nombre],Barberos[id])))</f>
        <v/>
      </c>
      <c r="AF561" s="21" t="str" cm="1">
        <f t="array" ref="AF561">IF(ISERROR(INDEX(Jornadas[id],ROW()-5)),"",SUMIFS(Adelantos[importe],Adelantos[id_jornada],INDEX(Jornadas[id],ROW()-5),Adelantos[id_barbero],LOOKUP($AC$4,Barberos[nombre],Barberos[id])))</f>
        <v/>
      </c>
      <c r="AG561" s="21" t="str" cm="1">
        <f t="array" ref="AG561">IF(ISERROR(INDEX(Jornadas[id],ROW()-5)),"",AD561+AE561-AF561)</f>
        <v/>
      </c>
      <c r="AH561" s="2" t="str" cm="1">
        <f t="array" ref="AH561">IF(ISERROR(INDEX(Jornadas[id],ROW()-5)),"",COUNTIFS(_Cortes!$C:$C,INDEX(Jornadas[id],ROW()-5),_Cortes!$B:$B,LOOKUP($AH$4,_Barberos!$B:$B,_Barberos!$A:$A)))</f>
        <v/>
      </c>
      <c r="AI561" s="21" t="str" cm="1">
        <f t="array" ref="AI561">IF(ISERROR(INDEX(Jornadas[id],ROW()-5)),"",INT(SUMIFS(Cortes[importe],Cortes[id_jornada],INDEX(Jornadas[id],ROW()-5),Cortes[id_barbero],LOOKUP($AH$4,Barberos[nombre],Barberos[id]))*(INDEX(Jornadas[comision_barberos],1)/100)))</f>
        <v/>
      </c>
      <c r="AJ561" s="21" t="str" cm="1">
        <f t="array" ref="AJ561">IF(ISERROR(INDEX(Jornadas[id],ROW()-5)),"",SUMIFS(Cortes[propina],Cortes[id_jornada],INDEX(Jornadas[id],ROW()-5),Cortes[id_barbero],LOOKUP($AH$4,Barberos[nombre],Barberos[id])))</f>
        <v/>
      </c>
      <c r="AK561" s="21" t="str" cm="1">
        <f t="array" ref="AK561">IF(ISERROR(INDEX(Jornadas[id],ROW()-5)),"",SUMIFS(Adelantos[importe],Adelantos[id_jornada],INDEX(Jornadas[id],ROW()-5),Adelantos[id_barbero],LOOKUP($AH$4,Barberos[nombre],Barberos[id])))</f>
        <v/>
      </c>
      <c r="AL561" s="21" t="str" cm="1">
        <f t="array" ref="AL561">IF(ISERROR(INDEX(Jornadas[id],ROW()-5)),"",AI561+AJ561-AK561)</f>
        <v/>
      </c>
      <c r="AM561" s="2" t="str" cm="1">
        <f t="array" ref="AM561">IF(ISERROR(INDEX(Jornadas[id],ROW()-5)),"",COUNTIFS(_Cortes!$C:$C,INDEX(Jornadas[id],ROW()-5),_Cortes!$B:$B,LOOKUP($AM$4,_Barberos!$B:$B,_Barberos!$A:$A)))</f>
        <v/>
      </c>
      <c r="AN561" s="21" t="str" cm="1">
        <f t="array" ref="AN561">IF(ISERROR(INDEX(Jornadas[id],ROW()-5)),"",INT(SUMIFS(Cortes[importe],Cortes[id_jornada],INDEX(Jornadas[id],ROW()-5),Cortes[id_barbero],LOOKUP($AM$4,Barberos[nombre],Barberos[id]))*(INDEX(Jornadas[comision_barberos],1)/100)))</f>
        <v/>
      </c>
      <c r="AO561" s="21" t="str" cm="1">
        <f t="array" ref="AO561">IF(ISERROR(INDEX(Jornadas[id],ROW()-5)),"",SUMIFS(Cortes[propina],Cortes[id_jornada],INDEX(Jornadas[id],ROW()-5),Cortes[id_barbero],LOOKUP($AM$4,Barberos[nombre],Barberos[id])))</f>
        <v/>
      </c>
      <c r="AP561" s="21" t="str" cm="1">
        <f t="array" ref="AP561">IF(ISERROR(INDEX(Jornadas[id],ROW()-5)),"",SUMIFS(Adelantos[importe],Adelantos[id_jornada],INDEX(Jornadas[id],ROW()-5),Adelantos[id_barbero],LOOKUP($AM$4,Barberos[nombre],Barberos[id])))</f>
        <v/>
      </c>
      <c r="AQ561" s="21" t="str" cm="1">
        <f t="array" ref="AQ561">IF(ISERROR(INDEX(Jornadas[id],ROW()-5)),"",AN561+AO561-AP561)</f>
        <v/>
      </c>
      <c r="AR561" s="2" t="str" cm="1">
        <f t="array" ref="AR561">IF(ISERROR(INDEX(Jornadas[id],ROW()-5)),"",COUNTIFS(_Cortes!$C:$C,INDEX(Jornadas[id],ROW()-5),_Cortes!$B:$B,LOOKUP($AR$4,_Barberos!$B:$B,_Barberos!$A:$A)))</f>
        <v/>
      </c>
      <c r="AS561" s="21" t="str" cm="1">
        <f t="array" ref="AS561">IF(ISERROR(INDEX(Jornadas[id],ROW()-5)),"",INT(SUMIFS(Cortes[importe],Cortes[id_jornada],INDEX(Jornadas[id],ROW()-5),Cortes[id_barbero],LOOKUP($AR$4,Barberos[nombre],Barberos[id]))*(INDEX(Jornadas[comision_barberos],1)/100)))</f>
        <v/>
      </c>
      <c r="AT561" s="21" t="str" cm="1">
        <f t="array" ref="AT561">IF(ISERROR(INDEX(Jornadas[id],ROW()-5)),"",SUMIFS(Cortes[propina],Cortes[id_jornada],INDEX(Jornadas[id],ROW()-5),Cortes[id_barbero],LOOKUP($AR$4,Barberos[nombre],Barberos[id])))</f>
        <v/>
      </c>
      <c r="AU561" s="21" t="str" cm="1">
        <f t="array" ref="AU561">IF(ISERROR(INDEX(Jornadas[id],ROW()-5)),"",SUMIFS(Adelantos[importe],Adelantos[id_jornada],INDEX(Jornadas[id],ROW()-5),Adelantos[id_barbero],LOOKUP($AR$4,Barberos[nombre],Barberos[id])))</f>
        <v/>
      </c>
      <c r="AV561" s="21" t="str" cm="1">
        <f t="array" ref="AV561">IF(ISERROR(INDEX(Jornadas[id],ROW()-5)),"",AS561+AT561-AU561)</f>
        <v/>
      </c>
    </row>
    <row r="562" spans="1:48" ht="15" hidden="1" customHeight="1" x14ac:dyDescent="0.3">
      <c r="A562" s="53" t="str">
        <f t="shared" si="8"/>
        <v/>
      </c>
      <c r="B562" s="54"/>
      <c r="C562" s="38" t="str" cm="1">
        <f t="array" ref="C562">IF(ISERROR(INDEX(Jornadas[id],ROW()-5)),"",INDEX(Jornadas[fecha],ROW()-5))</f>
        <v/>
      </c>
      <c r="D562" s="1" t="str" cm="1">
        <f t="array" ref="D562">IF(ISERROR(INDEX(Jornadas[id],ROW()-5)),"",COUNTIFS(_Cortes!$C:$C,INDEX(Jornadas[id],ROW()-5),_Cortes!$B:$B,LOOKUP($D$4,_Barberos!$B:$B,_Barberos!$A:$A)))</f>
        <v/>
      </c>
      <c r="E562" s="20" t="str" cm="1">
        <f t="array" ref="E562">IF(ISERROR(INDEX(Jornadas[id],ROW()-5)),"",INT(SUMIFS(Cortes[importe],Cortes[id_jornada],INDEX(Jornadas[id],ROW()-5),Cortes[id_barbero],LOOKUP($D$4,Barberos[nombre],Barberos[id]))*(INDEX(Jornadas[comision_barberos],1)/100)))</f>
        <v/>
      </c>
      <c r="F562" s="20" t="str" cm="1">
        <f t="array" ref="F562">IF(ISERROR(INDEX(Jornadas[id],ROW()-5)),"",SUMIFS(Cortes[propina],Cortes[id_jornada],INDEX(Jornadas[id],ROW()-5),Cortes[id_barbero],LOOKUP($D$4,Barberos[nombre],Barberos[id])))</f>
        <v/>
      </c>
      <c r="G562" s="20" t="str" cm="1">
        <f t="array" ref="G562">IF(ISERROR(INDEX(Jornadas[id],ROW()-5)),"",SUMIFS(Adelantos[importe],Adelantos[id_jornada],INDEX(Jornadas[id],ROW()-5),Adelantos[id_barbero],LOOKUP($D$4,Barberos[nombre],Barberos[id])))</f>
        <v/>
      </c>
      <c r="H562" s="20" t="str" cm="1">
        <f t="array" ref="H562">IF(ISERROR(INDEX(Jornadas[id],ROW()-5)),"",E562+F562-G562)</f>
        <v/>
      </c>
      <c r="I562" s="1" t="str" cm="1">
        <f t="array" ref="I562">IF(ISERROR(INDEX(Jornadas[id],ROW()-5)),"",COUNTIFS(_Cortes!$C:$C,INDEX(Jornadas[id],ROW()-5),_Cortes!$B:$B,LOOKUP($I$4,_Barberos!$B:$B,_Barberos!$A:$A)))</f>
        <v/>
      </c>
      <c r="J562" s="20" t="str" cm="1">
        <f t="array" ref="J562">IF(ISERROR(INDEX(Jornadas[id],ROW()-5)),"",INT(SUMIFS(Cortes[importe],Cortes[id_jornada],INDEX(Jornadas[id],ROW()-5),Cortes[id_barbero],LOOKUP($I$4,Barberos[nombre],Barberos[id]))*(INDEX(Jornadas[comision_barberos],1)/100)))</f>
        <v/>
      </c>
      <c r="K562" s="20" t="str" cm="1">
        <f t="array" ref="K562">IF(ISERROR(INDEX(Jornadas[id],ROW()-5)),"",SUMIFS(Cortes[propina],Cortes[id_jornada],INDEX(Jornadas[id],ROW()-5),Cortes[id_barbero],LOOKUP($I$4,Barberos[nombre],Barberos[id])))</f>
        <v/>
      </c>
      <c r="L562" s="20" t="str" cm="1">
        <f t="array" ref="L562">IF(ISERROR(INDEX(Jornadas[id],ROW()-5)),"",SUMIFS(Adelantos[importe],Adelantos[id_jornada],INDEX(Jornadas[id],ROW()-5),Adelantos[id_barbero],LOOKUP($I$4,Barberos[nombre],Barberos[id])))</f>
        <v/>
      </c>
      <c r="M562" s="20" t="str" cm="1">
        <f t="array" ref="M562">IF(ISERROR(INDEX(Jornadas[id],ROW()-5)),"",J562+K562-L562)</f>
        <v/>
      </c>
      <c r="N562" s="1" t="str" cm="1">
        <f t="array" ref="N562">IF(ISERROR(INDEX(Jornadas[id],ROW()-5)),"",COUNTIFS(_Cortes!$C:$C,INDEX(Jornadas[id],ROW()-5),_Cortes!$B:$B,LOOKUP($N$4,_Barberos!$B:$B,_Barberos!$A:$A)))</f>
        <v/>
      </c>
      <c r="O562" s="20" t="str" cm="1">
        <f t="array" ref="O562">IF(ISERROR(INDEX(Jornadas[id],ROW()-5)),"",INT(SUMIFS(Cortes[importe],Cortes[id_jornada],INDEX(Jornadas[id],ROW()-5),Cortes[id_barbero],LOOKUP($N$4,Barberos[nombre],Barberos[id]))*(INDEX(Jornadas[comision_barberos],1)/100)))</f>
        <v/>
      </c>
      <c r="P562" s="20" t="str" cm="1">
        <f t="array" ref="P562">IF(ISERROR(INDEX(Jornadas[id],ROW()-5)),"",SUMIFS(Cortes[propina],Cortes[id_jornada],INDEX(Jornadas[id],ROW()-5),Cortes[id_barbero],LOOKUP($N$4,Barberos[nombre],Barberos[id])))</f>
        <v/>
      </c>
      <c r="Q562" s="20" t="str" cm="1">
        <f t="array" ref="Q562">IF(ISERROR(INDEX(Jornadas[id],ROW()-5)),"",SUMIFS(Adelantos[importe],Adelantos[id_jornada],INDEX(Jornadas[id],ROW()-5),Adelantos[id_barbero],LOOKUP($N$4,Barberos[nombre],Barberos[id])))</f>
        <v/>
      </c>
      <c r="R562" s="20" t="str" cm="1">
        <f t="array" ref="R562">IF(ISERROR(INDEX(Jornadas[id],ROW()-5)),"",O562+P562-Q562)</f>
        <v/>
      </c>
      <c r="S562" s="1" t="str" cm="1">
        <f t="array" ref="S562">IF(ISERROR(INDEX(Jornadas[id],ROW()-5)),"",COUNTIFS(_Cortes!$C:$C,INDEX(Jornadas[id],ROW()-5),_Cortes!$B:$B,LOOKUP($S$4,_Barberos!$B:$B,_Barberos!$A:$A)))</f>
        <v/>
      </c>
      <c r="T562" s="20" t="str" cm="1">
        <f t="array" ref="T562">IF(ISERROR(INDEX(Jornadas[id],ROW()-5)),"",INT(SUMIFS(Cortes[importe],Cortes[id_jornada],INDEX(Jornadas[id],ROW()-5),Cortes[id_barbero],LOOKUP($S$4,Barberos[nombre],Barberos[id]))*(INDEX(Jornadas[comision_barberos],1)/100)))</f>
        <v/>
      </c>
      <c r="U562" s="20" t="str" cm="1">
        <f t="array" ref="U562">IF(ISERROR(INDEX(Jornadas[id],ROW()-5)),"",SUMIFS(Cortes[propina],Cortes[id_jornada],INDEX(Jornadas[id],ROW()-5),Cortes[id_barbero],LOOKUP($S$4,Barberos[nombre],Barberos[id])))</f>
        <v/>
      </c>
      <c r="V562" s="20" t="str" cm="1">
        <f t="array" ref="V562">IF(ISERROR(INDEX(Jornadas[id],ROW()-5)),"",SUMIFS(Adelantos[importe],Adelantos[id_jornada],INDEX(Jornadas[id],ROW()-5),Adelantos[id_barbero],LOOKUP($S$4,Barberos[nombre],Barberos[id])))</f>
        <v/>
      </c>
      <c r="W562" s="20" t="str" cm="1">
        <f t="array" ref="W562">IF(ISERROR(INDEX(Jornadas[id],ROW()-5)),"",T562+U562-V562)</f>
        <v/>
      </c>
      <c r="X562" s="1" t="str" cm="1">
        <f t="array" ref="X562">IF(ISERROR(INDEX(Jornadas[id],ROW()-5)),"",COUNTIFS(_Cortes!$C:$C,INDEX(Jornadas[id],ROW()-5),_Cortes!$B:$B,LOOKUP($X$4,_Barberos!$B:$B,_Barberos!$A:$A)))</f>
        <v/>
      </c>
      <c r="Y562" s="20" t="str" cm="1">
        <f t="array" ref="Y562">IF(ISERROR(INDEX(Jornadas[id],ROW()-5)),"",INT(SUMIFS(Cortes[importe],Cortes[id_jornada],INDEX(Jornadas[id],ROW()-5),Cortes[id_barbero],LOOKUP($X$4,Barberos[nombre],Barberos[id]))*(INDEX(Jornadas[comision_barberos],1)/100)))</f>
        <v/>
      </c>
      <c r="Z562" s="20" t="str" cm="1">
        <f t="array" ref="Z562">IF(ISERROR(INDEX(Jornadas[id],ROW()-5)),"",SUMIFS(Cortes[propina],Cortes[id_jornada],INDEX(Jornadas[id],ROW()-5),Cortes[id_barbero],LOOKUP($X$4,Barberos[nombre],Barberos[id])))</f>
        <v/>
      </c>
      <c r="AA562" s="20" t="str" cm="1">
        <f t="array" ref="AA562">IF(ISERROR(INDEX(Jornadas[id],ROW()-5)),"",SUMIFS(Adelantos[importe],Adelantos[id_jornada],INDEX(Jornadas[id],ROW()-5),Adelantos[id_barbero],LOOKUP($X$4,Barberos[nombre],Barberos[id])))</f>
        <v/>
      </c>
      <c r="AB562" s="20" t="str" cm="1">
        <f t="array" ref="AB562">IF(ISERROR(INDEX(Jornadas[id],ROW()-5)),"",Y562+Z562-AA562)</f>
        <v/>
      </c>
      <c r="AC562" s="1" t="str" cm="1">
        <f t="array" ref="AC562">IF(ISERROR(INDEX(Jornadas[id],ROW()-5)),"",COUNTIFS(_Cortes!$C:$C,INDEX(Jornadas[id],ROW()-5),_Cortes!$B:$B,LOOKUP($AC$4,_Barberos!$B:$B,_Barberos!$A:$A)))</f>
        <v/>
      </c>
      <c r="AD562" s="20" t="str" cm="1">
        <f t="array" ref="AD562">IF(ISERROR(INDEX(Jornadas[id],ROW()-5)),"",INT(SUMIFS(Cortes[importe],Cortes[id_jornada],INDEX(Jornadas[id],ROW()-5),Cortes[id_barbero],LOOKUP($AC$4,Barberos[nombre],Barberos[id]))*(INDEX(Jornadas[comision_barberos],1)/100)))</f>
        <v/>
      </c>
      <c r="AE562" s="20" t="str" cm="1">
        <f t="array" ref="AE562">IF(ISERROR(INDEX(Jornadas[id],ROW()-5)),"",SUMIFS(Cortes[propina],Cortes[id_jornada],INDEX(Jornadas[id],ROW()-5),Cortes[id_barbero],LOOKUP($AC$4,Barberos[nombre],Barberos[id])))</f>
        <v/>
      </c>
      <c r="AF562" s="20" t="str" cm="1">
        <f t="array" ref="AF562">IF(ISERROR(INDEX(Jornadas[id],ROW()-5)),"",SUMIFS(Adelantos[importe],Adelantos[id_jornada],INDEX(Jornadas[id],ROW()-5),Adelantos[id_barbero],LOOKUP($AC$4,Barberos[nombre],Barberos[id])))</f>
        <v/>
      </c>
      <c r="AG562" s="20" t="str" cm="1">
        <f t="array" ref="AG562">IF(ISERROR(INDEX(Jornadas[id],ROW()-5)),"",AD562+AE562-AF562)</f>
        <v/>
      </c>
      <c r="AH562" s="1" t="str" cm="1">
        <f t="array" ref="AH562">IF(ISERROR(INDEX(Jornadas[id],ROW()-5)),"",COUNTIFS(_Cortes!$C:$C,INDEX(Jornadas[id],ROW()-5),_Cortes!$B:$B,LOOKUP($AH$4,_Barberos!$B:$B,_Barberos!$A:$A)))</f>
        <v/>
      </c>
      <c r="AI562" s="20" t="str" cm="1">
        <f t="array" ref="AI562">IF(ISERROR(INDEX(Jornadas[id],ROW()-5)),"",INT(SUMIFS(Cortes[importe],Cortes[id_jornada],INDEX(Jornadas[id],ROW()-5),Cortes[id_barbero],LOOKUP($AH$4,Barberos[nombre],Barberos[id]))*(INDEX(Jornadas[comision_barberos],1)/100)))</f>
        <v/>
      </c>
      <c r="AJ562" s="20" t="str" cm="1">
        <f t="array" ref="AJ562">IF(ISERROR(INDEX(Jornadas[id],ROW()-5)),"",SUMIFS(Cortes[propina],Cortes[id_jornada],INDEX(Jornadas[id],ROW()-5),Cortes[id_barbero],LOOKUP($AH$4,Barberos[nombre],Barberos[id])))</f>
        <v/>
      </c>
      <c r="AK562" s="20" t="str" cm="1">
        <f t="array" ref="AK562">IF(ISERROR(INDEX(Jornadas[id],ROW()-5)),"",SUMIFS(Adelantos[importe],Adelantos[id_jornada],INDEX(Jornadas[id],ROW()-5),Adelantos[id_barbero],LOOKUP($AH$4,Barberos[nombre],Barberos[id])))</f>
        <v/>
      </c>
      <c r="AL562" s="20" t="str" cm="1">
        <f t="array" ref="AL562">IF(ISERROR(INDEX(Jornadas[id],ROW()-5)),"",AI562+AJ562-AK562)</f>
        <v/>
      </c>
      <c r="AM562" s="1" t="str" cm="1">
        <f t="array" ref="AM562">IF(ISERROR(INDEX(Jornadas[id],ROW()-5)),"",COUNTIFS(_Cortes!$C:$C,INDEX(Jornadas[id],ROW()-5),_Cortes!$B:$B,LOOKUP($AM$4,_Barberos!$B:$B,_Barberos!$A:$A)))</f>
        <v/>
      </c>
      <c r="AN562" s="20" t="str" cm="1">
        <f t="array" ref="AN562">IF(ISERROR(INDEX(Jornadas[id],ROW()-5)),"",INT(SUMIFS(Cortes[importe],Cortes[id_jornada],INDEX(Jornadas[id],ROW()-5),Cortes[id_barbero],LOOKUP($AM$4,Barberos[nombre],Barberos[id]))*(INDEX(Jornadas[comision_barberos],1)/100)))</f>
        <v/>
      </c>
      <c r="AO562" s="20" t="str" cm="1">
        <f t="array" ref="AO562">IF(ISERROR(INDEX(Jornadas[id],ROW()-5)),"",SUMIFS(Cortes[propina],Cortes[id_jornada],INDEX(Jornadas[id],ROW()-5),Cortes[id_barbero],LOOKUP($AM$4,Barberos[nombre],Barberos[id])))</f>
        <v/>
      </c>
      <c r="AP562" s="20" t="str" cm="1">
        <f t="array" ref="AP562">IF(ISERROR(INDEX(Jornadas[id],ROW()-5)),"",SUMIFS(Adelantos[importe],Adelantos[id_jornada],INDEX(Jornadas[id],ROW()-5),Adelantos[id_barbero],LOOKUP($AM$4,Barberos[nombre],Barberos[id])))</f>
        <v/>
      </c>
      <c r="AQ562" s="20" t="str" cm="1">
        <f t="array" ref="AQ562">IF(ISERROR(INDEX(Jornadas[id],ROW()-5)),"",AN562+AO562-AP562)</f>
        <v/>
      </c>
      <c r="AR562" s="1" t="str" cm="1">
        <f t="array" ref="AR562">IF(ISERROR(INDEX(Jornadas[id],ROW()-5)),"",COUNTIFS(_Cortes!$C:$C,INDEX(Jornadas[id],ROW()-5),_Cortes!$B:$B,LOOKUP($AR$4,_Barberos!$B:$B,_Barberos!$A:$A)))</f>
        <v/>
      </c>
      <c r="AS562" s="20" t="str" cm="1">
        <f t="array" ref="AS562">IF(ISERROR(INDEX(Jornadas[id],ROW()-5)),"",INT(SUMIFS(Cortes[importe],Cortes[id_jornada],INDEX(Jornadas[id],ROW()-5),Cortes[id_barbero],LOOKUP($AR$4,Barberos[nombre],Barberos[id]))*(INDEX(Jornadas[comision_barberos],1)/100)))</f>
        <v/>
      </c>
      <c r="AT562" s="20" t="str" cm="1">
        <f t="array" ref="AT562">IF(ISERROR(INDEX(Jornadas[id],ROW()-5)),"",SUMIFS(Cortes[propina],Cortes[id_jornada],INDEX(Jornadas[id],ROW()-5),Cortes[id_barbero],LOOKUP($AR$4,Barberos[nombre],Barberos[id])))</f>
        <v/>
      </c>
      <c r="AU562" s="20" t="str" cm="1">
        <f t="array" ref="AU562">IF(ISERROR(INDEX(Jornadas[id],ROW()-5)),"",SUMIFS(Adelantos[importe],Adelantos[id_jornada],INDEX(Jornadas[id],ROW()-5),Adelantos[id_barbero],LOOKUP($AR$4,Barberos[nombre],Barberos[id])))</f>
        <v/>
      </c>
      <c r="AV562" s="20" t="str" cm="1">
        <f t="array" ref="AV562">IF(ISERROR(INDEX(Jornadas[id],ROW()-5)),"",AS562+AT562-AU562)</f>
        <v/>
      </c>
    </row>
    <row r="563" spans="1:48" ht="15" hidden="1" customHeight="1" x14ac:dyDescent="0.3">
      <c r="A563" s="51" t="str">
        <f t="shared" si="8"/>
        <v/>
      </c>
      <c r="B563" s="52"/>
      <c r="C563" s="36" t="str" cm="1">
        <f t="array" ref="C563">IF(ISERROR(INDEX(Jornadas[id],ROW()-5)),"",INDEX(Jornadas[fecha],ROW()-5))</f>
        <v/>
      </c>
      <c r="D563" s="2" t="str" cm="1">
        <f t="array" ref="D563">IF(ISERROR(INDEX(Jornadas[id],ROW()-5)),"",COUNTIFS(_Cortes!$C:$C,INDEX(Jornadas[id],ROW()-5),_Cortes!$B:$B,LOOKUP($D$4,_Barberos!$B:$B,_Barberos!$A:$A)))</f>
        <v/>
      </c>
      <c r="E563" s="21" t="str" cm="1">
        <f t="array" ref="E563">IF(ISERROR(INDEX(Jornadas[id],ROW()-5)),"",INT(SUMIFS(Cortes[importe],Cortes[id_jornada],INDEX(Jornadas[id],ROW()-5),Cortes[id_barbero],LOOKUP($D$4,Barberos[nombre],Barberos[id]))*(INDEX(Jornadas[comision_barberos],1)/100)))</f>
        <v/>
      </c>
      <c r="F563" s="21" t="str" cm="1">
        <f t="array" ref="F563">IF(ISERROR(INDEX(Jornadas[id],ROW()-5)),"",SUMIFS(Cortes[propina],Cortes[id_jornada],INDEX(Jornadas[id],ROW()-5),Cortes[id_barbero],LOOKUP($D$4,Barberos[nombre],Barberos[id])))</f>
        <v/>
      </c>
      <c r="G563" s="21" t="str" cm="1">
        <f t="array" ref="G563">IF(ISERROR(INDEX(Jornadas[id],ROW()-5)),"",SUMIFS(Adelantos[importe],Adelantos[id_jornada],INDEX(Jornadas[id],ROW()-5),Adelantos[id_barbero],LOOKUP($D$4,Barberos[nombre],Barberos[id])))</f>
        <v/>
      </c>
      <c r="H563" s="21" t="str" cm="1">
        <f t="array" ref="H563">IF(ISERROR(INDEX(Jornadas[id],ROW()-5)),"",E563+F563-G563)</f>
        <v/>
      </c>
      <c r="I563" s="2" t="str" cm="1">
        <f t="array" ref="I563">IF(ISERROR(INDEX(Jornadas[id],ROW()-5)),"",COUNTIFS(_Cortes!$C:$C,INDEX(Jornadas[id],ROW()-5),_Cortes!$B:$B,LOOKUP($I$4,_Barberos!$B:$B,_Barberos!$A:$A)))</f>
        <v/>
      </c>
      <c r="J563" s="21" t="str" cm="1">
        <f t="array" ref="J563">IF(ISERROR(INDEX(Jornadas[id],ROW()-5)),"",INT(SUMIFS(Cortes[importe],Cortes[id_jornada],INDEX(Jornadas[id],ROW()-5),Cortes[id_barbero],LOOKUP($I$4,Barberos[nombre],Barberos[id]))*(INDEX(Jornadas[comision_barberos],1)/100)))</f>
        <v/>
      </c>
      <c r="K563" s="21" t="str" cm="1">
        <f t="array" ref="K563">IF(ISERROR(INDEX(Jornadas[id],ROW()-5)),"",SUMIFS(Cortes[propina],Cortes[id_jornada],INDEX(Jornadas[id],ROW()-5),Cortes[id_barbero],LOOKUP($I$4,Barberos[nombre],Barberos[id])))</f>
        <v/>
      </c>
      <c r="L563" s="21" t="str" cm="1">
        <f t="array" ref="L563">IF(ISERROR(INDEX(Jornadas[id],ROW()-5)),"",SUMIFS(Adelantos[importe],Adelantos[id_jornada],INDEX(Jornadas[id],ROW()-5),Adelantos[id_barbero],LOOKUP($I$4,Barberos[nombre],Barberos[id])))</f>
        <v/>
      </c>
      <c r="M563" s="21" t="str" cm="1">
        <f t="array" ref="M563">IF(ISERROR(INDEX(Jornadas[id],ROW()-5)),"",J563+K563-L563)</f>
        <v/>
      </c>
      <c r="N563" s="2" t="str" cm="1">
        <f t="array" ref="N563">IF(ISERROR(INDEX(Jornadas[id],ROW()-5)),"",COUNTIFS(_Cortes!$C:$C,INDEX(Jornadas[id],ROW()-5),_Cortes!$B:$B,LOOKUP($N$4,_Barberos!$B:$B,_Barberos!$A:$A)))</f>
        <v/>
      </c>
      <c r="O563" s="21" t="str" cm="1">
        <f t="array" ref="O563">IF(ISERROR(INDEX(Jornadas[id],ROW()-5)),"",INT(SUMIFS(Cortes[importe],Cortes[id_jornada],INDEX(Jornadas[id],ROW()-5),Cortes[id_barbero],LOOKUP($N$4,Barberos[nombre],Barberos[id]))*(INDEX(Jornadas[comision_barberos],1)/100)))</f>
        <v/>
      </c>
      <c r="P563" s="21" t="str" cm="1">
        <f t="array" ref="P563">IF(ISERROR(INDEX(Jornadas[id],ROW()-5)),"",SUMIFS(Cortes[propina],Cortes[id_jornada],INDEX(Jornadas[id],ROW()-5),Cortes[id_barbero],LOOKUP($N$4,Barberos[nombre],Barberos[id])))</f>
        <v/>
      </c>
      <c r="Q563" s="21" t="str" cm="1">
        <f t="array" ref="Q563">IF(ISERROR(INDEX(Jornadas[id],ROW()-5)),"",SUMIFS(Adelantos[importe],Adelantos[id_jornada],INDEX(Jornadas[id],ROW()-5),Adelantos[id_barbero],LOOKUP($N$4,Barberos[nombre],Barberos[id])))</f>
        <v/>
      </c>
      <c r="R563" s="21" t="str" cm="1">
        <f t="array" ref="R563">IF(ISERROR(INDEX(Jornadas[id],ROW()-5)),"",O563+P563-Q563)</f>
        <v/>
      </c>
      <c r="S563" s="2" t="str" cm="1">
        <f t="array" ref="S563">IF(ISERROR(INDEX(Jornadas[id],ROW()-5)),"",COUNTIFS(_Cortes!$C:$C,INDEX(Jornadas[id],ROW()-5),_Cortes!$B:$B,LOOKUP($S$4,_Barberos!$B:$B,_Barberos!$A:$A)))</f>
        <v/>
      </c>
      <c r="T563" s="21" t="str" cm="1">
        <f t="array" ref="T563">IF(ISERROR(INDEX(Jornadas[id],ROW()-5)),"",INT(SUMIFS(Cortes[importe],Cortes[id_jornada],INDEX(Jornadas[id],ROW()-5),Cortes[id_barbero],LOOKUP($S$4,Barberos[nombre],Barberos[id]))*(INDEX(Jornadas[comision_barberos],1)/100)))</f>
        <v/>
      </c>
      <c r="U563" s="21" t="str" cm="1">
        <f t="array" ref="U563">IF(ISERROR(INDEX(Jornadas[id],ROW()-5)),"",SUMIFS(Cortes[propina],Cortes[id_jornada],INDEX(Jornadas[id],ROW()-5),Cortes[id_barbero],LOOKUP($S$4,Barberos[nombre],Barberos[id])))</f>
        <v/>
      </c>
      <c r="V563" s="21" t="str" cm="1">
        <f t="array" ref="V563">IF(ISERROR(INDEX(Jornadas[id],ROW()-5)),"",SUMIFS(Adelantos[importe],Adelantos[id_jornada],INDEX(Jornadas[id],ROW()-5),Adelantos[id_barbero],LOOKUP($S$4,Barberos[nombre],Barberos[id])))</f>
        <v/>
      </c>
      <c r="W563" s="21" t="str" cm="1">
        <f t="array" ref="W563">IF(ISERROR(INDEX(Jornadas[id],ROW()-5)),"",T563+U563-V563)</f>
        <v/>
      </c>
      <c r="X563" s="2" t="str" cm="1">
        <f t="array" ref="X563">IF(ISERROR(INDEX(Jornadas[id],ROW()-5)),"",COUNTIFS(_Cortes!$C:$C,INDEX(Jornadas[id],ROW()-5),_Cortes!$B:$B,LOOKUP($X$4,_Barberos!$B:$B,_Barberos!$A:$A)))</f>
        <v/>
      </c>
      <c r="Y563" s="21" t="str" cm="1">
        <f t="array" ref="Y563">IF(ISERROR(INDEX(Jornadas[id],ROW()-5)),"",INT(SUMIFS(Cortes[importe],Cortes[id_jornada],INDEX(Jornadas[id],ROW()-5),Cortes[id_barbero],LOOKUP($X$4,Barberos[nombre],Barberos[id]))*(INDEX(Jornadas[comision_barberos],1)/100)))</f>
        <v/>
      </c>
      <c r="Z563" s="21" t="str" cm="1">
        <f t="array" ref="Z563">IF(ISERROR(INDEX(Jornadas[id],ROW()-5)),"",SUMIFS(Cortes[propina],Cortes[id_jornada],INDEX(Jornadas[id],ROW()-5),Cortes[id_barbero],LOOKUP($X$4,Barberos[nombre],Barberos[id])))</f>
        <v/>
      </c>
      <c r="AA563" s="21" t="str" cm="1">
        <f t="array" ref="AA563">IF(ISERROR(INDEX(Jornadas[id],ROW()-5)),"",SUMIFS(Adelantos[importe],Adelantos[id_jornada],INDEX(Jornadas[id],ROW()-5),Adelantos[id_barbero],LOOKUP($X$4,Barberos[nombre],Barberos[id])))</f>
        <v/>
      </c>
      <c r="AB563" s="21" t="str" cm="1">
        <f t="array" ref="AB563">IF(ISERROR(INDEX(Jornadas[id],ROW()-5)),"",Y563+Z563-AA563)</f>
        <v/>
      </c>
      <c r="AC563" s="2" t="str" cm="1">
        <f t="array" ref="AC563">IF(ISERROR(INDEX(Jornadas[id],ROW()-5)),"",COUNTIFS(_Cortes!$C:$C,INDEX(Jornadas[id],ROW()-5),_Cortes!$B:$B,LOOKUP($AC$4,_Barberos!$B:$B,_Barberos!$A:$A)))</f>
        <v/>
      </c>
      <c r="AD563" s="21" t="str" cm="1">
        <f t="array" ref="AD563">IF(ISERROR(INDEX(Jornadas[id],ROW()-5)),"",INT(SUMIFS(Cortes[importe],Cortes[id_jornada],INDEX(Jornadas[id],ROW()-5),Cortes[id_barbero],LOOKUP($AC$4,Barberos[nombre],Barberos[id]))*(INDEX(Jornadas[comision_barberos],1)/100)))</f>
        <v/>
      </c>
      <c r="AE563" s="21" t="str" cm="1">
        <f t="array" ref="AE563">IF(ISERROR(INDEX(Jornadas[id],ROW()-5)),"",SUMIFS(Cortes[propina],Cortes[id_jornada],INDEX(Jornadas[id],ROW()-5),Cortes[id_barbero],LOOKUP($AC$4,Barberos[nombre],Barberos[id])))</f>
        <v/>
      </c>
      <c r="AF563" s="21" t="str" cm="1">
        <f t="array" ref="AF563">IF(ISERROR(INDEX(Jornadas[id],ROW()-5)),"",SUMIFS(Adelantos[importe],Adelantos[id_jornada],INDEX(Jornadas[id],ROW()-5),Adelantos[id_barbero],LOOKUP($AC$4,Barberos[nombre],Barberos[id])))</f>
        <v/>
      </c>
      <c r="AG563" s="21" t="str" cm="1">
        <f t="array" ref="AG563">IF(ISERROR(INDEX(Jornadas[id],ROW()-5)),"",AD563+AE563-AF563)</f>
        <v/>
      </c>
      <c r="AH563" s="2" t="str" cm="1">
        <f t="array" ref="AH563">IF(ISERROR(INDEX(Jornadas[id],ROW()-5)),"",COUNTIFS(_Cortes!$C:$C,INDEX(Jornadas[id],ROW()-5),_Cortes!$B:$B,LOOKUP($AH$4,_Barberos!$B:$B,_Barberos!$A:$A)))</f>
        <v/>
      </c>
      <c r="AI563" s="21" t="str" cm="1">
        <f t="array" ref="AI563">IF(ISERROR(INDEX(Jornadas[id],ROW()-5)),"",INT(SUMIFS(Cortes[importe],Cortes[id_jornada],INDEX(Jornadas[id],ROW()-5),Cortes[id_barbero],LOOKUP($AH$4,Barberos[nombre],Barberos[id]))*(INDEX(Jornadas[comision_barberos],1)/100)))</f>
        <v/>
      </c>
      <c r="AJ563" s="21" t="str" cm="1">
        <f t="array" ref="AJ563">IF(ISERROR(INDEX(Jornadas[id],ROW()-5)),"",SUMIFS(Cortes[propina],Cortes[id_jornada],INDEX(Jornadas[id],ROW()-5),Cortes[id_barbero],LOOKUP($AH$4,Barberos[nombre],Barberos[id])))</f>
        <v/>
      </c>
      <c r="AK563" s="21" t="str" cm="1">
        <f t="array" ref="AK563">IF(ISERROR(INDEX(Jornadas[id],ROW()-5)),"",SUMIFS(Adelantos[importe],Adelantos[id_jornada],INDEX(Jornadas[id],ROW()-5),Adelantos[id_barbero],LOOKUP($AH$4,Barberos[nombre],Barberos[id])))</f>
        <v/>
      </c>
      <c r="AL563" s="21" t="str" cm="1">
        <f t="array" ref="AL563">IF(ISERROR(INDEX(Jornadas[id],ROW()-5)),"",AI563+AJ563-AK563)</f>
        <v/>
      </c>
      <c r="AM563" s="2" t="str" cm="1">
        <f t="array" ref="AM563">IF(ISERROR(INDEX(Jornadas[id],ROW()-5)),"",COUNTIFS(_Cortes!$C:$C,INDEX(Jornadas[id],ROW()-5),_Cortes!$B:$B,LOOKUP($AM$4,_Barberos!$B:$B,_Barberos!$A:$A)))</f>
        <v/>
      </c>
      <c r="AN563" s="21" t="str" cm="1">
        <f t="array" ref="AN563">IF(ISERROR(INDEX(Jornadas[id],ROW()-5)),"",INT(SUMIFS(Cortes[importe],Cortes[id_jornada],INDEX(Jornadas[id],ROW()-5),Cortes[id_barbero],LOOKUP($AM$4,Barberos[nombre],Barberos[id]))*(INDEX(Jornadas[comision_barberos],1)/100)))</f>
        <v/>
      </c>
      <c r="AO563" s="21" t="str" cm="1">
        <f t="array" ref="AO563">IF(ISERROR(INDEX(Jornadas[id],ROW()-5)),"",SUMIFS(Cortes[propina],Cortes[id_jornada],INDEX(Jornadas[id],ROW()-5),Cortes[id_barbero],LOOKUP($AM$4,Barberos[nombre],Barberos[id])))</f>
        <v/>
      </c>
      <c r="AP563" s="21" t="str" cm="1">
        <f t="array" ref="AP563">IF(ISERROR(INDEX(Jornadas[id],ROW()-5)),"",SUMIFS(Adelantos[importe],Adelantos[id_jornada],INDEX(Jornadas[id],ROW()-5),Adelantos[id_barbero],LOOKUP($AM$4,Barberos[nombre],Barberos[id])))</f>
        <v/>
      </c>
      <c r="AQ563" s="21" t="str" cm="1">
        <f t="array" ref="AQ563">IF(ISERROR(INDEX(Jornadas[id],ROW()-5)),"",AN563+AO563-AP563)</f>
        <v/>
      </c>
      <c r="AR563" s="2" t="str" cm="1">
        <f t="array" ref="AR563">IF(ISERROR(INDEX(Jornadas[id],ROW()-5)),"",COUNTIFS(_Cortes!$C:$C,INDEX(Jornadas[id],ROW()-5),_Cortes!$B:$B,LOOKUP($AR$4,_Barberos!$B:$B,_Barberos!$A:$A)))</f>
        <v/>
      </c>
      <c r="AS563" s="21" t="str" cm="1">
        <f t="array" ref="AS563">IF(ISERROR(INDEX(Jornadas[id],ROW()-5)),"",INT(SUMIFS(Cortes[importe],Cortes[id_jornada],INDEX(Jornadas[id],ROW()-5),Cortes[id_barbero],LOOKUP($AR$4,Barberos[nombre],Barberos[id]))*(INDEX(Jornadas[comision_barberos],1)/100)))</f>
        <v/>
      </c>
      <c r="AT563" s="21" t="str" cm="1">
        <f t="array" ref="AT563">IF(ISERROR(INDEX(Jornadas[id],ROW()-5)),"",SUMIFS(Cortes[propina],Cortes[id_jornada],INDEX(Jornadas[id],ROW()-5),Cortes[id_barbero],LOOKUP($AR$4,Barberos[nombre],Barberos[id])))</f>
        <v/>
      </c>
      <c r="AU563" s="21" t="str" cm="1">
        <f t="array" ref="AU563">IF(ISERROR(INDEX(Jornadas[id],ROW()-5)),"",SUMIFS(Adelantos[importe],Adelantos[id_jornada],INDEX(Jornadas[id],ROW()-5),Adelantos[id_barbero],LOOKUP($AR$4,Barberos[nombre],Barberos[id])))</f>
        <v/>
      </c>
      <c r="AV563" s="21" t="str" cm="1">
        <f t="array" ref="AV563">IF(ISERROR(INDEX(Jornadas[id],ROW()-5)),"",AS563+AT563-AU563)</f>
        <v/>
      </c>
    </row>
    <row r="564" spans="1:48" ht="15" hidden="1" customHeight="1" x14ac:dyDescent="0.3">
      <c r="A564" s="53" t="str">
        <f t="shared" si="8"/>
        <v/>
      </c>
      <c r="B564" s="54"/>
      <c r="C564" s="38" t="str" cm="1">
        <f t="array" ref="C564">IF(ISERROR(INDEX(Jornadas[id],ROW()-5)),"",INDEX(Jornadas[fecha],ROW()-5))</f>
        <v/>
      </c>
      <c r="D564" s="1" t="str" cm="1">
        <f t="array" ref="D564">IF(ISERROR(INDEX(Jornadas[id],ROW()-5)),"",COUNTIFS(_Cortes!$C:$C,INDEX(Jornadas[id],ROW()-5),_Cortes!$B:$B,LOOKUP($D$4,_Barberos!$B:$B,_Barberos!$A:$A)))</f>
        <v/>
      </c>
      <c r="E564" s="20" t="str" cm="1">
        <f t="array" ref="E564">IF(ISERROR(INDEX(Jornadas[id],ROW()-5)),"",INT(SUMIFS(Cortes[importe],Cortes[id_jornada],INDEX(Jornadas[id],ROW()-5),Cortes[id_barbero],LOOKUP($D$4,Barberos[nombre],Barberos[id]))*(INDEX(Jornadas[comision_barberos],1)/100)))</f>
        <v/>
      </c>
      <c r="F564" s="20" t="str" cm="1">
        <f t="array" ref="F564">IF(ISERROR(INDEX(Jornadas[id],ROW()-5)),"",SUMIFS(Cortes[propina],Cortes[id_jornada],INDEX(Jornadas[id],ROW()-5),Cortes[id_barbero],LOOKUP($D$4,Barberos[nombre],Barberos[id])))</f>
        <v/>
      </c>
      <c r="G564" s="20" t="str" cm="1">
        <f t="array" ref="G564">IF(ISERROR(INDEX(Jornadas[id],ROW()-5)),"",SUMIFS(Adelantos[importe],Adelantos[id_jornada],INDEX(Jornadas[id],ROW()-5),Adelantos[id_barbero],LOOKUP($D$4,Barberos[nombre],Barberos[id])))</f>
        <v/>
      </c>
      <c r="H564" s="20" t="str" cm="1">
        <f t="array" ref="H564">IF(ISERROR(INDEX(Jornadas[id],ROW()-5)),"",E564+F564-G564)</f>
        <v/>
      </c>
      <c r="I564" s="1" t="str" cm="1">
        <f t="array" ref="I564">IF(ISERROR(INDEX(Jornadas[id],ROW()-5)),"",COUNTIFS(_Cortes!$C:$C,INDEX(Jornadas[id],ROW()-5),_Cortes!$B:$B,LOOKUP($I$4,_Barberos!$B:$B,_Barberos!$A:$A)))</f>
        <v/>
      </c>
      <c r="J564" s="20" t="str" cm="1">
        <f t="array" ref="J564">IF(ISERROR(INDEX(Jornadas[id],ROW()-5)),"",INT(SUMIFS(Cortes[importe],Cortes[id_jornada],INDEX(Jornadas[id],ROW()-5),Cortes[id_barbero],LOOKUP($I$4,Barberos[nombre],Barberos[id]))*(INDEX(Jornadas[comision_barberos],1)/100)))</f>
        <v/>
      </c>
      <c r="K564" s="20" t="str" cm="1">
        <f t="array" ref="K564">IF(ISERROR(INDEX(Jornadas[id],ROW()-5)),"",SUMIFS(Cortes[propina],Cortes[id_jornada],INDEX(Jornadas[id],ROW()-5),Cortes[id_barbero],LOOKUP($I$4,Barberos[nombre],Barberos[id])))</f>
        <v/>
      </c>
      <c r="L564" s="20" t="str" cm="1">
        <f t="array" ref="L564">IF(ISERROR(INDEX(Jornadas[id],ROW()-5)),"",SUMIFS(Adelantos[importe],Adelantos[id_jornada],INDEX(Jornadas[id],ROW()-5),Adelantos[id_barbero],LOOKUP($I$4,Barberos[nombre],Barberos[id])))</f>
        <v/>
      </c>
      <c r="M564" s="20" t="str" cm="1">
        <f t="array" ref="M564">IF(ISERROR(INDEX(Jornadas[id],ROW()-5)),"",J564+K564-L564)</f>
        <v/>
      </c>
      <c r="N564" s="1" t="str" cm="1">
        <f t="array" ref="N564">IF(ISERROR(INDEX(Jornadas[id],ROW()-5)),"",COUNTIFS(_Cortes!$C:$C,INDEX(Jornadas[id],ROW()-5),_Cortes!$B:$B,LOOKUP($N$4,_Barberos!$B:$B,_Barberos!$A:$A)))</f>
        <v/>
      </c>
      <c r="O564" s="20" t="str" cm="1">
        <f t="array" ref="O564">IF(ISERROR(INDEX(Jornadas[id],ROW()-5)),"",INT(SUMIFS(Cortes[importe],Cortes[id_jornada],INDEX(Jornadas[id],ROW()-5),Cortes[id_barbero],LOOKUP($N$4,Barberos[nombre],Barberos[id]))*(INDEX(Jornadas[comision_barberos],1)/100)))</f>
        <v/>
      </c>
      <c r="P564" s="20" t="str" cm="1">
        <f t="array" ref="P564">IF(ISERROR(INDEX(Jornadas[id],ROW()-5)),"",SUMIFS(Cortes[propina],Cortes[id_jornada],INDEX(Jornadas[id],ROW()-5),Cortes[id_barbero],LOOKUP($N$4,Barberos[nombre],Barberos[id])))</f>
        <v/>
      </c>
      <c r="Q564" s="20" t="str" cm="1">
        <f t="array" ref="Q564">IF(ISERROR(INDEX(Jornadas[id],ROW()-5)),"",SUMIFS(Adelantos[importe],Adelantos[id_jornada],INDEX(Jornadas[id],ROW()-5),Adelantos[id_barbero],LOOKUP($N$4,Barberos[nombre],Barberos[id])))</f>
        <v/>
      </c>
      <c r="R564" s="20" t="str" cm="1">
        <f t="array" ref="R564">IF(ISERROR(INDEX(Jornadas[id],ROW()-5)),"",O564+P564-Q564)</f>
        <v/>
      </c>
      <c r="S564" s="1" t="str" cm="1">
        <f t="array" ref="S564">IF(ISERROR(INDEX(Jornadas[id],ROW()-5)),"",COUNTIFS(_Cortes!$C:$C,INDEX(Jornadas[id],ROW()-5),_Cortes!$B:$B,LOOKUP($S$4,_Barberos!$B:$B,_Barberos!$A:$A)))</f>
        <v/>
      </c>
      <c r="T564" s="20" t="str" cm="1">
        <f t="array" ref="T564">IF(ISERROR(INDEX(Jornadas[id],ROW()-5)),"",INT(SUMIFS(Cortes[importe],Cortes[id_jornada],INDEX(Jornadas[id],ROW()-5),Cortes[id_barbero],LOOKUP($S$4,Barberos[nombre],Barberos[id]))*(INDEX(Jornadas[comision_barberos],1)/100)))</f>
        <v/>
      </c>
      <c r="U564" s="20" t="str" cm="1">
        <f t="array" ref="U564">IF(ISERROR(INDEX(Jornadas[id],ROW()-5)),"",SUMIFS(Cortes[propina],Cortes[id_jornada],INDEX(Jornadas[id],ROW()-5),Cortes[id_barbero],LOOKUP($S$4,Barberos[nombre],Barberos[id])))</f>
        <v/>
      </c>
      <c r="V564" s="20" t="str" cm="1">
        <f t="array" ref="V564">IF(ISERROR(INDEX(Jornadas[id],ROW()-5)),"",SUMIFS(Adelantos[importe],Adelantos[id_jornada],INDEX(Jornadas[id],ROW()-5),Adelantos[id_barbero],LOOKUP($S$4,Barberos[nombre],Barberos[id])))</f>
        <v/>
      </c>
      <c r="W564" s="20" t="str" cm="1">
        <f t="array" ref="W564">IF(ISERROR(INDEX(Jornadas[id],ROW()-5)),"",T564+U564-V564)</f>
        <v/>
      </c>
      <c r="X564" s="1" t="str" cm="1">
        <f t="array" ref="X564">IF(ISERROR(INDEX(Jornadas[id],ROW()-5)),"",COUNTIFS(_Cortes!$C:$C,INDEX(Jornadas[id],ROW()-5),_Cortes!$B:$B,LOOKUP($X$4,_Barberos!$B:$B,_Barberos!$A:$A)))</f>
        <v/>
      </c>
      <c r="Y564" s="20" t="str" cm="1">
        <f t="array" ref="Y564">IF(ISERROR(INDEX(Jornadas[id],ROW()-5)),"",INT(SUMIFS(Cortes[importe],Cortes[id_jornada],INDEX(Jornadas[id],ROW()-5),Cortes[id_barbero],LOOKUP($X$4,Barberos[nombre],Barberos[id]))*(INDEX(Jornadas[comision_barberos],1)/100)))</f>
        <v/>
      </c>
      <c r="Z564" s="20" t="str" cm="1">
        <f t="array" ref="Z564">IF(ISERROR(INDEX(Jornadas[id],ROW()-5)),"",SUMIFS(Cortes[propina],Cortes[id_jornada],INDEX(Jornadas[id],ROW()-5),Cortes[id_barbero],LOOKUP($X$4,Barberos[nombre],Barberos[id])))</f>
        <v/>
      </c>
      <c r="AA564" s="20" t="str" cm="1">
        <f t="array" ref="AA564">IF(ISERROR(INDEX(Jornadas[id],ROW()-5)),"",SUMIFS(Adelantos[importe],Adelantos[id_jornada],INDEX(Jornadas[id],ROW()-5),Adelantos[id_barbero],LOOKUP($X$4,Barberos[nombre],Barberos[id])))</f>
        <v/>
      </c>
      <c r="AB564" s="20" t="str" cm="1">
        <f t="array" ref="AB564">IF(ISERROR(INDEX(Jornadas[id],ROW()-5)),"",Y564+Z564-AA564)</f>
        <v/>
      </c>
      <c r="AC564" s="1" t="str" cm="1">
        <f t="array" ref="AC564">IF(ISERROR(INDEX(Jornadas[id],ROW()-5)),"",COUNTIFS(_Cortes!$C:$C,INDEX(Jornadas[id],ROW()-5),_Cortes!$B:$B,LOOKUP($AC$4,_Barberos!$B:$B,_Barberos!$A:$A)))</f>
        <v/>
      </c>
      <c r="AD564" s="20" t="str" cm="1">
        <f t="array" ref="AD564">IF(ISERROR(INDEX(Jornadas[id],ROW()-5)),"",INT(SUMIFS(Cortes[importe],Cortes[id_jornada],INDEX(Jornadas[id],ROW()-5),Cortes[id_barbero],LOOKUP($AC$4,Barberos[nombre],Barberos[id]))*(INDEX(Jornadas[comision_barberos],1)/100)))</f>
        <v/>
      </c>
      <c r="AE564" s="20" t="str" cm="1">
        <f t="array" ref="AE564">IF(ISERROR(INDEX(Jornadas[id],ROW()-5)),"",SUMIFS(Cortes[propina],Cortes[id_jornada],INDEX(Jornadas[id],ROW()-5),Cortes[id_barbero],LOOKUP($AC$4,Barberos[nombre],Barberos[id])))</f>
        <v/>
      </c>
      <c r="AF564" s="20" t="str" cm="1">
        <f t="array" ref="AF564">IF(ISERROR(INDEX(Jornadas[id],ROW()-5)),"",SUMIFS(Adelantos[importe],Adelantos[id_jornada],INDEX(Jornadas[id],ROW()-5),Adelantos[id_barbero],LOOKUP($AC$4,Barberos[nombre],Barberos[id])))</f>
        <v/>
      </c>
      <c r="AG564" s="20" t="str" cm="1">
        <f t="array" ref="AG564">IF(ISERROR(INDEX(Jornadas[id],ROW()-5)),"",AD564+AE564-AF564)</f>
        <v/>
      </c>
      <c r="AH564" s="1" t="str" cm="1">
        <f t="array" ref="AH564">IF(ISERROR(INDEX(Jornadas[id],ROW()-5)),"",COUNTIFS(_Cortes!$C:$C,INDEX(Jornadas[id],ROW()-5),_Cortes!$B:$B,LOOKUP($AH$4,_Barberos!$B:$B,_Barberos!$A:$A)))</f>
        <v/>
      </c>
      <c r="AI564" s="20" t="str" cm="1">
        <f t="array" ref="AI564">IF(ISERROR(INDEX(Jornadas[id],ROW()-5)),"",INT(SUMIFS(Cortes[importe],Cortes[id_jornada],INDEX(Jornadas[id],ROW()-5),Cortes[id_barbero],LOOKUP($AH$4,Barberos[nombre],Barberos[id]))*(INDEX(Jornadas[comision_barberos],1)/100)))</f>
        <v/>
      </c>
      <c r="AJ564" s="20" t="str" cm="1">
        <f t="array" ref="AJ564">IF(ISERROR(INDEX(Jornadas[id],ROW()-5)),"",SUMIFS(Cortes[propina],Cortes[id_jornada],INDEX(Jornadas[id],ROW()-5),Cortes[id_barbero],LOOKUP($AH$4,Barberos[nombre],Barberos[id])))</f>
        <v/>
      </c>
      <c r="AK564" s="20" t="str" cm="1">
        <f t="array" ref="AK564">IF(ISERROR(INDEX(Jornadas[id],ROW()-5)),"",SUMIFS(Adelantos[importe],Adelantos[id_jornada],INDEX(Jornadas[id],ROW()-5),Adelantos[id_barbero],LOOKUP($AH$4,Barberos[nombre],Barberos[id])))</f>
        <v/>
      </c>
      <c r="AL564" s="20" t="str" cm="1">
        <f t="array" ref="AL564">IF(ISERROR(INDEX(Jornadas[id],ROW()-5)),"",AI564+AJ564-AK564)</f>
        <v/>
      </c>
      <c r="AM564" s="1" t="str" cm="1">
        <f t="array" ref="AM564">IF(ISERROR(INDEX(Jornadas[id],ROW()-5)),"",COUNTIFS(_Cortes!$C:$C,INDEX(Jornadas[id],ROW()-5),_Cortes!$B:$B,LOOKUP($AM$4,_Barberos!$B:$B,_Barberos!$A:$A)))</f>
        <v/>
      </c>
      <c r="AN564" s="20" t="str" cm="1">
        <f t="array" ref="AN564">IF(ISERROR(INDEX(Jornadas[id],ROW()-5)),"",INT(SUMIFS(Cortes[importe],Cortes[id_jornada],INDEX(Jornadas[id],ROW()-5),Cortes[id_barbero],LOOKUP($AM$4,Barberos[nombre],Barberos[id]))*(INDEX(Jornadas[comision_barberos],1)/100)))</f>
        <v/>
      </c>
      <c r="AO564" s="20" t="str" cm="1">
        <f t="array" ref="AO564">IF(ISERROR(INDEX(Jornadas[id],ROW()-5)),"",SUMIFS(Cortes[propina],Cortes[id_jornada],INDEX(Jornadas[id],ROW()-5),Cortes[id_barbero],LOOKUP($AM$4,Barberos[nombre],Barberos[id])))</f>
        <v/>
      </c>
      <c r="AP564" s="20" t="str" cm="1">
        <f t="array" ref="AP564">IF(ISERROR(INDEX(Jornadas[id],ROW()-5)),"",SUMIFS(Adelantos[importe],Adelantos[id_jornada],INDEX(Jornadas[id],ROW()-5),Adelantos[id_barbero],LOOKUP($AM$4,Barberos[nombre],Barberos[id])))</f>
        <v/>
      </c>
      <c r="AQ564" s="20" t="str" cm="1">
        <f t="array" ref="AQ564">IF(ISERROR(INDEX(Jornadas[id],ROW()-5)),"",AN564+AO564-AP564)</f>
        <v/>
      </c>
      <c r="AR564" s="1" t="str" cm="1">
        <f t="array" ref="AR564">IF(ISERROR(INDEX(Jornadas[id],ROW()-5)),"",COUNTIFS(_Cortes!$C:$C,INDEX(Jornadas[id],ROW()-5),_Cortes!$B:$B,LOOKUP($AR$4,_Barberos!$B:$B,_Barberos!$A:$A)))</f>
        <v/>
      </c>
      <c r="AS564" s="20" t="str" cm="1">
        <f t="array" ref="AS564">IF(ISERROR(INDEX(Jornadas[id],ROW()-5)),"",INT(SUMIFS(Cortes[importe],Cortes[id_jornada],INDEX(Jornadas[id],ROW()-5),Cortes[id_barbero],LOOKUP($AR$4,Barberos[nombre],Barberos[id]))*(INDEX(Jornadas[comision_barberos],1)/100)))</f>
        <v/>
      </c>
      <c r="AT564" s="20" t="str" cm="1">
        <f t="array" ref="AT564">IF(ISERROR(INDEX(Jornadas[id],ROW()-5)),"",SUMIFS(Cortes[propina],Cortes[id_jornada],INDEX(Jornadas[id],ROW()-5),Cortes[id_barbero],LOOKUP($AR$4,Barberos[nombre],Barberos[id])))</f>
        <v/>
      </c>
      <c r="AU564" s="20" t="str" cm="1">
        <f t="array" ref="AU564">IF(ISERROR(INDEX(Jornadas[id],ROW()-5)),"",SUMIFS(Adelantos[importe],Adelantos[id_jornada],INDEX(Jornadas[id],ROW()-5),Adelantos[id_barbero],LOOKUP($AR$4,Barberos[nombre],Barberos[id])))</f>
        <v/>
      </c>
      <c r="AV564" s="20" t="str" cm="1">
        <f t="array" ref="AV564">IF(ISERROR(INDEX(Jornadas[id],ROW()-5)),"",AS564+AT564-AU564)</f>
        <v/>
      </c>
    </row>
    <row r="565" spans="1:48" ht="15" hidden="1" customHeight="1" x14ac:dyDescent="0.3">
      <c r="A565" s="51" t="str">
        <f t="shared" si="8"/>
        <v/>
      </c>
      <c r="B565" s="52"/>
      <c r="C565" s="36" t="str" cm="1">
        <f t="array" ref="C565">IF(ISERROR(INDEX(Jornadas[id],ROW()-5)),"",INDEX(Jornadas[fecha],ROW()-5))</f>
        <v/>
      </c>
      <c r="D565" s="2" t="str" cm="1">
        <f t="array" ref="D565">IF(ISERROR(INDEX(Jornadas[id],ROW()-5)),"",COUNTIFS(_Cortes!$C:$C,INDEX(Jornadas[id],ROW()-5),_Cortes!$B:$B,LOOKUP($D$4,_Barberos!$B:$B,_Barberos!$A:$A)))</f>
        <v/>
      </c>
      <c r="E565" s="21" t="str" cm="1">
        <f t="array" ref="E565">IF(ISERROR(INDEX(Jornadas[id],ROW()-5)),"",INT(SUMIFS(Cortes[importe],Cortes[id_jornada],INDEX(Jornadas[id],ROW()-5),Cortes[id_barbero],LOOKUP($D$4,Barberos[nombre],Barberos[id]))*(INDEX(Jornadas[comision_barberos],1)/100)))</f>
        <v/>
      </c>
      <c r="F565" s="21" t="str" cm="1">
        <f t="array" ref="F565">IF(ISERROR(INDEX(Jornadas[id],ROW()-5)),"",SUMIFS(Cortes[propina],Cortes[id_jornada],INDEX(Jornadas[id],ROW()-5),Cortes[id_barbero],LOOKUP($D$4,Barberos[nombre],Barberos[id])))</f>
        <v/>
      </c>
      <c r="G565" s="21" t="str" cm="1">
        <f t="array" ref="G565">IF(ISERROR(INDEX(Jornadas[id],ROW()-5)),"",SUMIFS(Adelantos[importe],Adelantos[id_jornada],INDEX(Jornadas[id],ROW()-5),Adelantos[id_barbero],LOOKUP($D$4,Barberos[nombre],Barberos[id])))</f>
        <v/>
      </c>
      <c r="H565" s="21" t="str" cm="1">
        <f t="array" ref="H565">IF(ISERROR(INDEX(Jornadas[id],ROW()-5)),"",E565+F565-G565)</f>
        <v/>
      </c>
      <c r="I565" s="2" t="str" cm="1">
        <f t="array" ref="I565">IF(ISERROR(INDEX(Jornadas[id],ROW()-5)),"",COUNTIFS(_Cortes!$C:$C,INDEX(Jornadas[id],ROW()-5),_Cortes!$B:$B,LOOKUP($I$4,_Barberos!$B:$B,_Barberos!$A:$A)))</f>
        <v/>
      </c>
      <c r="J565" s="21" t="str" cm="1">
        <f t="array" ref="J565">IF(ISERROR(INDEX(Jornadas[id],ROW()-5)),"",INT(SUMIFS(Cortes[importe],Cortes[id_jornada],INDEX(Jornadas[id],ROW()-5),Cortes[id_barbero],LOOKUP($I$4,Barberos[nombre],Barberos[id]))*(INDEX(Jornadas[comision_barberos],1)/100)))</f>
        <v/>
      </c>
      <c r="K565" s="21" t="str" cm="1">
        <f t="array" ref="K565">IF(ISERROR(INDEX(Jornadas[id],ROW()-5)),"",SUMIFS(Cortes[propina],Cortes[id_jornada],INDEX(Jornadas[id],ROW()-5),Cortes[id_barbero],LOOKUP($I$4,Barberos[nombre],Barberos[id])))</f>
        <v/>
      </c>
      <c r="L565" s="21" t="str" cm="1">
        <f t="array" ref="L565">IF(ISERROR(INDEX(Jornadas[id],ROW()-5)),"",SUMIFS(Adelantos[importe],Adelantos[id_jornada],INDEX(Jornadas[id],ROW()-5),Adelantos[id_barbero],LOOKUP($I$4,Barberos[nombre],Barberos[id])))</f>
        <v/>
      </c>
      <c r="M565" s="21" t="str" cm="1">
        <f t="array" ref="M565">IF(ISERROR(INDEX(Jornadas[id],ROW()-5)),"",J565+K565-L565)</f>
        <v/>
      </c>
      <c r="N565" s="2" t="str" cm="1">
        <f t="array" ref="N565">IF(ISERROR(INDEX(Jornadas[id],ROW()-5)),"",COUNTIFS(_Cortes!$C:$C,INDEX(Jornadas[id],ROW()-5),_Cortes!$B:$B,LOOKUP($N$4,_Barberos!$B:$B,_Barberos!$A:$A)))</f>
        <v/>
      </c>
      <c r="O565" s="21" t="str" cm="1">
        <f t="array" ref="O565">IF(ISERROR(INDEX(Jornadas[id],ROW()-5)),"",INT(SUMIFS(Cortes[importe],Cortes[id_jornada],INDEX(Jornadas[id],ROW()-5),Cortes[id_barbero],LOOKUP($N$4,Barberos[nombre],Barberos[id]))*(INDEX(Jornadas[comision_barberos],1)/100)))</f>
        <v/>
      </c>
      <c r="P565" s="21" t="str" cm="1">
        <f t="array" ref="P565">IF(ISERROR(INDEX(Jornadas[id],ROW()-5)),"",SUMIFS(Cortes[propina],Cortes[id_jornada],INDEX(Jornadas[id],ROW()-5),Cortes[id_barbero],LOOKUP($N$4,Barberos[nombre],Barberos[id])))</f>
        <v/>
      </c>
      <c r="Q565" s="21" t="str" cm="1">
        <f t="array" ref="Q565">IF(ISERROR(INDEX(Jornadas[id],ROW()-5)),"",SUMIFS(Adelantos[importe],Adelantos[id_jornada],INDEX(Jornadas[id],ROW()-5),Adelantos[id_barbero],LOOKUP($N$4,Barberos[nombre],Barberos[id])))</f>
        <v/>
      </c>
      <c r="R565" s="21" t="str" cm="1">
        <f t="array" ref="R565">IF(ISERROR(INDEX(Jornadas[id],ROW()-5)),"",O565+P565-Q565)</f>
        <v/>
      </c>
      <c r="S565" s="2" t="str" cm="1">
        <f t="array" ref="S565">IF(ISERROR(INDEX(Jornadas[id],ROW()-5)),"",COUNTIFS(_Cortes!$C:$C,INDEX(Jornadas[id],ROW()-5),_Cortes!$B:$B,LOOKUP($S$4,_Barberos!$B:$B,_Barberos!$A:$A)))</f>
        <v/>
      </c>
      <c r="T565" s="21" t="str" cm="1">
        <f t="array" ref="T565">IF(ISERROR(INDEX(Jornadas[id],ROW()-5)),"",INT(SUMIFS(Cortes[importe],Cortes[id_jornada],INDEX(Jornadas[id],ROW()-5),Cortes[id_barbero],LOOKUP($S$4,Barberos[nombre],Barberos[id]))*(INDEX(Jornadas[comision_barberos],1)/100)))</f>
        <v/>
      </c>
      <c r="U565" s="21" t="str" cm="1">
        <f t="array" ref="U565">IF(ISERROR(INDEX(Jornadas[id],ROW()-5)),"",SUMIFS(Cortes[propina],Cortes[id_jornada],INDEX(Jornadas[id],ROW()-5),Cortes[id_barbero],LOOKUP($S$4,Barberos[nombre],Barberos[id])))</f>
        <v/>
      </c>
      <c r="V565" s="21" t="str" cm="1">
        <f t="array" ref="V565">IF(ISERROR(INDEX(Jornadas[id],ROW()-5)),"",SUMIFS(Adelantos[importe],Adelantos[id_jornada],INDEX(Jornadas[id],ROW()-5),Adelantos[id_barbero],LOOKUP($S$4,Barberos[nombre],Barberos[id])))</f>
        <v/>
      </c>
      <c r="W565" s="21" t="str" cm="1">
        <f t="array" ref="W565">IF(ISERROR(INDEX(Jornadas[id],ROW()-5)),"",T565+U565-V565)</f>
        <v/>
      </c>
      <c r="X565" s="2" t="str" cm="1">
        <f t="array" ref="X565">IF(ISERROR(INDEX(Jornadas[id],ROW()-5)),"",COUNTIFS(_Cortes!$C:$C,INDEX(Jornadas[id],ROW()-5),_Cortes!$B:$B,LOOKUP($X$4,_Barberos!$B:$B,_Barberos!$A:$A)))</f>
        <v/>
      </c>
      <c r="Y565" s="21" t="str" cm="1">
        <f t="array" ref="Y565">IF(ISERROR(INDEX(Jornadas[id],ROW()-5)),"",INT(SUMIFS(Cortes[importe],Cortes[id_jornada],INDEX(Jornadas[id],ROW()-5),Cortes[id_barbero],LOOKUP($X$4,Barberos[nombre],Barberos[id]))*(INDEX(Jornadas[comision_barberos],1)/100)))</f>
        <v/>
      </c>
      <c r="Z565" s="21" t="str" cm="1">
        <f t="array" ref="Z565">IF(ISERROR(INDEX(Jornadas[id],ROW()-5)),"",SUMIFS(Cortes[propina],Cortes[id_jornada],INDEX(Jornadas[id],ROW()-5),Cortes[id_barbero],LOOKUP($X$4,Barberos[nombre],Barberos[id])))</f>
        <v/>
      </c>
      <c r="AA565" s="21" t="str" cm="1">
        <f t="array" ref="AA565">IF(ISERROR(INDEX(Jornadas[id],ROW()-5)),"",SUMIFS(Adelantos[importe],Adelantos[id_jornada],INDEX(Jornadas[id],ROW()-5),Adelantos[id_barbero],LOOKUP($X$4,Barberos[nombre],Barberos[id])))</f>
        <v/>
      </c>
      <c r="AB565" s="21" t="str" cm="1">
        <f t="array" ref="AB565">IF(ISERROR(INDEX(Jornadas[id],ROW()-5)),"",Y565+Z565-AA565)</f>
        <v/>
      </c>
      <c r="AC565" s="2" t="str" cm="1">
        <f t="array" ref="AC565">IF(ISERROR(INDEX(Jornadas[id],ROW()-5)),"",COUNTIFS(_Cortes!$C:$C,INDEX(Jornadas[id],ROW()-5),_Cortes!$B:$B,LOOKUP($AC$4,_Barberos!$B:$B,_Barberos!$A:$A)))</f>
        <v/>
      </c>
      <c r="AD565" s="21" t="str" cm="1">
        <f t="array" ref="AD565">IF(ISERROR(INDEX(Jornadas[id],ROW()-5)),"",INT(SUMIFS(Cortes[importe],Cortes[id_jornada],INDEX(Jornadas[id],ROW()-5),Cortes[id_barbero],LOOKUP($AC$4,Barberos[nombre],Barberos[id]))*(INDEX(Jornadas[comision_barberos],1)/100)))</f>
        <v/>
      </c>
      <c r="AE565" s="21" t="str" cm="1">
        <f t="array" ref="AE565">IF(ISERROR(INDEX(Jornadas[id],ROW()-5)),"",SUMIFS(Cortes[propina],Cortes[id_jornada],INDEX(Jornadas[id],ROW()-5),Cortes[id_barbero],LOOKUP($AC$4,Barberos[nombre],Barberos[id])))</f>
        <v/>
      </c>
      <c r="AF565" s="21" t="str" cm="1">
        <f t="array" ref="AF565">IF(ISERROR(INDEX(Jornadas[id],ROW()-5)),"",SUMIFS(Adelantos[importe],Adelantos[id_jornada],INDEX(Jornadas[id],ROW()-5),Adelantos[id_barbero],LOOKUP($AC$4,Barberos[nombre],Barberos[id])))</f>
        <v/>
      </c>
      <c r="AG565" s="21" t="str" cm="1">
        <f t="array" ref="AG565">IF(ISERROR(INDEX(Jornadas[id],ROW()-5)),"",AD565+AE565-AF565)</f>
        <v/>
      </c>
      <c r="AH565" s="2" t="str" cm="1">
        <f t="array" ref="AH565">IF(ISERROR(INDEX(Jornadas[id],ROW()-5)),"",COUNTIFS(_Cortes!$C:$C,INDEX(Jornadas[id],ROW()-5),_Cortes!$B:$B,LOOKUP($AH$4,_Barberos!$B:$B,_Barberos!$A:$A)))</f>
        <v/>
      </c>
      <c r="AI565" s="21" t="str" cm="1">
        <f t="array" ref="AI565">IF(ISERROR(INDEX(Jornadas[id],ROW()-5)),"",INT(SUMIFS(Cortes[importe],Cortes[id_jornada],INDEX(Jornadas[id],ROW()-5),Cortes[id_barbero],LOOKUP($AH$4,Barberos[nombre],Barberos[id]))*(INDEX(Jornadas[comision_barberos],1)/100)))</f>
        <v/>
      </c>
      <c r="AJ565" s="21" t="str" cm="1">
        <f t="array" ref="AJ565">IF(ISERROR(INDEX(Jornadas[id],ROW()-5)),"",SUMIFS(Cortes[propina],Cortes[id_jornada],INDEX(Jornadas[id],ROW()-5),Cortes[id_barbero],LOOKUP($AH$4,Barberos[nombre],Barberos[id])))</f>
        <v/>
      </c>
      <c r="AK565" s="21" t="str" cm="1">
        <f t="array" ref="AK565">IF(ISERROR(INDEX(Jornadas[id],ROW()-5)),"",SUMIFS(Adelantos[importe],Adelantos[id_jornada],INDEX(Jornadas[id],ROW()-5),Adelantos[id_barbero],LOOKUP($AH$4,Barberos[nombre],Barberos[id])))</f>
        <v/>
      </c>
      <c r="AL565" s="21" t="str" cm="1">
        <f t="array" ref="AL565">IF(ISERROR(INDEX(Jornadas[id],ROW()-5)),"",AI565+AJ565-AK565)</f>
        <v/>
      </c>
      <c r="AM565" s="2" t="str" cm="1">
        <f t="array" ref="AM565">IF(ISERROR(INDEX(Jornadas[id],ROW()-5)),"",COUNTIFS(_Cortes!$C:$C,INDEX(Jornadas[id],ROW()-5),_Cortes!$B:$B,LOOKUP($AM$4,_Barberos!$B:$B,_Barberos!$A:$A)))</f>
        <v/>
      </c>
      <c r="AN565" s="21" t="str" cm="1">
        <f t="array" ref="AN565">IF(ISERROR(INDEX(Jornadas[id],ROW()-5)),"",INT(SUMIFS(Cortes[importe],Cortes[id_jornada],INDEX(Jornadas[id],ROW()-5),Cortes[id_barbero],LOOKUP($AM$4,Barberos[nombre],Barberos[id]))*(INDEX(Jornadas[comision_barberos],1)/100)))</f>
        <v/>
      </c>
      <c r="AO565" s="21" t="str" cm="1">
        <f t="array" ref="AO565">IF(ISERROR(INDEX(Jornadas[id],ROW()-5)),"",SUMIFS(Cortes[propina],Cortes[id_jornada],INDEX(Jornadas[id],ROW()-5),Cortes[id_barbero],LOOKUP($AM$4,Barberos[nombre],Barberos[id])))</f>
        <v/>
      </c>
      <c r="AP565" s="21" t="str" cm="1">
        <f t="array" ref="AP565">IF(ISERROR(INDEX(Jornadas[id],ROW()-5)),"",SUMIFS(Adelantos[importe],Adelantos[id_jornada],INDEX(Jornadas[id],ROW()-5),Adelantos[id_barbero],LOOKUP($AM$4,Barberos[nombre],Barberos[id])))</f>
        <v/>
      </c>
      <c r="AQ565" s="21" t="str" cm="1">
        <f t="array" ref="AQ565">IF(ISERROR(INDEX(Jornadas[id],ROW()-5)),"",AN565+AO565-AP565)</f>
        <v/>
      </c>
      <c r="AR565" s="2" t="str" cm="1">
        <f t="array" ref="AR565">IF(ISERROR(INDEX(Jornadas[id],ROW()-5)),"",COUNTIFS(_Cortes!$C:$C,INDEX(Jornadas[id],ROW()-5),_Cortes!$B:$B,LOOKUP($AR$4,_Barberos!$B:$B,_Barberos!$A:$A)))</f>
        <v/>
      </c>
      <c r="AS565" s="21" t="str" cm="1">
        <f t="array" ref="AS565">IF(ISERROR(INDEX(Jornadas[id],ROW()-5)),"",INT(SUMIFS(Cortes[importe],Cortes[id_jornada],INDEX(Jornadas[id],ROW()-5),Cortes[id_barbero],LOOKUP($AR$4,Barberos[nombre],Barberos[id]))*(INDEX(Jornadas[comision_barberos],1)/100)))</f>
        <v/>
      </c>
      <c r="AT565" s="21" t="str" cm="1">
        <f t="array" ref="AT565">IF(ISERROR(INDEX(Jornadas[id],ROW()-5)),"",SUMIFS(Cortes[propina],Cortes[id_jornada],INDEX(Jornadas[id],ROW()-5),Cortes[id_barbero],LOOKUP($AR$4,Barberos[nombre],Barberos[id])))</f>
        <v/>
      </c>
      <c r="AU565" s="21" t="str" cm="1">
        <f t="array" ref="AU565">IF(ISERROR(INDEX(Jornadas[id],ROW()-5)),"",SUMIFS(Adelantos[importe],Adelantos[id_jornada],INDEX(Jornadas[id],ROW()-5),Adelantos[id_barbero],LOOKUP($AR$4,Barberos[nombre],Barberos[id])))</f>
        <v/>
      </c>
      <c r="AV565" s="21" t="str" cm="1">
        <f t="array" ref="AV565">IF(ISERROR(INDEX(Jornadas[id],ROW()-5)),"",AS565+AT565-AU565)</f>
        <v/>
      </c>
    </row>
    <row r="566" spans="1:48" ht="15" hidden="1" customHeight="1" x14ac:dyDescent="0.3">
      <c r="A566" s="53" t="str">
        <f t="shared" si="8"/>
        <v/>
      </c>
      <c r="B566" s="54"/>
      <c r="C566" s="38" t="str" cm="1">
        <f t="array" ref="C566">IF(ISERROR(INDEX(Jornadas[id],ROW()-5)),"",INDEX(Jornadas[fecha],ROW()-5))</f>
        <v/>
      </c>
      <c r="D566" s="1" t="str" cm="1">
        <f t="array" ref="D566">IF(ISERROR(INDEX(Jornadas[id],ROW()-5)),"",COUNTIFS(_Cortes!$C:$C,INDEX(Jornadas[id],ROW()-5),_Cortes!$B:$B,LOOKUP($D$4,_Barberos!$B:$B,_Barberos!$A:$A)))</f>
        <v/>
      </c>
      <c r="E566" s="20" t="str" cm="1">
        <f t="array" ref="E566">IF(ISERROR(INDEX(Jornadas[id],ROW()-5)),"",INT(SUMIFS(Cortes[importe],Cortes[id_jornada],INDEX(Jornadas[id],ROW()-5),Cortes[id_barbero],LOOKUP($D$4,Barberos[nombre],Barberos[id]))*(INDEX(Jornadas[comision_barberos],1)/100)))</f>
        <v/>
      </c>
      <c r="F566" s="20" t="str" cm="1">
        <f t="array" ref="F566">IF(ISERROR(INDEX(Jornadas[id],ROW()-5)),"",SUMIFS(Cortes[propina],Cortes[id_jornada],INDEX(Jornadas[id],ROW()-5),Cortes[id_barbero],LOOKUP($D$4,Barberos[nombre],Barberos[id])))</f>
        <v/>
      </c>
      <c r="G566" s="20" t="str" cm="1">
        <f t="array" ref="G566">IF(ISERROR(INDEX(Jornadas[id],ROW()-5)),"",SUMIFS(Adelantos[importe],Adelantos[id_jornada],INDEX(Jornadas[id],ROW()-5),Adelantos[id_barbero],LOOKUP($D$4,Barberos[nombre],Barberos[id])))</f>
        <v/>
      </c>
      <c r="H566" s="20" t="str" cm="1">
        <f t="array" ref="H566">IF(ISERROR(INDEX(Jornadas[id],ROW()-5)),"",E566+F566-G566)</f>
        <v/>
      </c>
      <c r="I566" s="1" t="str" cm="1">
        <f t="array" ref="I566">IF(ISERROR(INDEX(Jornadas[id],ROW()-5)),"",COUNTIFS(_Cortes!$C:$C,INDEX(Jornadas[id],ROW()-5),_Cortes!$B:$B,LOOKUP($I$4,_Barberos!$B:$B,_Barberos!$A:$A)))</f>
        <v/>
      </c>
      <c r="J566" s="20" t="str" cm="1">
        <f t="array" ref="J566">IF(ISERROR(INDEX(Jornadas[id],ROW()-5)),"",INT(SUMIFS(Cortes[importe],Cortes[id_jornada],INDEX(Jornadas[id],ROW()-5),Cortes[id_barbero],LOOKUP($I$4,Barberos[nombre],Barberos[id]))*(INDEX(Jornadas[comision_barberos],1)/100)))</f>
        <v/>
      </c>
      <c r="K566" s="20" t="str" cm="1">
        <f t="array" ref="K566">IF(ISERROR(INDEX(Jornadas[id],ROW()-5)),"",SUMIFS(Cortes[propina],Cortes[id_jornada],INDEX(Jornadas[id],ROW()-5),Cortes[id_barbero],LOOKUP($I$4,Barberos[nombre],Barberos[id])))</f>
        <v/>
      </c>
      <c r="L566" s="20" t="str" cm="1">
        <f t="array" ref="L566">IF(ISERROR(INDEX(Jornadas[id],ROW()-5)),"",SUMIFS(Adelantos[importe],Adelantos[id_jornada],INDEX(Jornadas[id],ROW()-5),Adelantos[id_barbero],LOOKUP($I$4,Barberos[nombre],Barberos[id])))</f>
        <v/>
      </c>
      <c r="M566" s="20" t="str" cm="1">
        <f t="array" ref="M566">IF(ISERROR(INDEX(Jornadas[id],ROW()-5)),"",J566+K566-L566)</f>
        <v/>
      </c>
      <c r="N566" s="1" t="str" cm="1">
        <f t="array" ref="N566">IF(ISERROR(INDEX(Jornadas[id],ROW()-5)),"",COUNTIFS(_Cortes!$C:$C,INDEX(Jornadas[id],ROW()-5),_Cortes!$B:$B,LOOKUP($N$4,_Barberos!$B:$B,_Barberos!$A:$A)))</f>
        <v/>
      </c>
      <c r="O566" s="20" t="str" cm="1">
        <f t="array" ref="O566">IF(ISERROR(INDEX(Jornadas[id],ROW()-5)),"",INT(SUMIFS(Cortes[importe],Cortes[id_jornada],INDEX(Jornadas[id],ROW()-5),Cortes[id_barbero],LOOKUP($N$4,Barberos[nombre],Barberos[id]))*(INDEX(Jornadas[comision_barberos],1)/100)))</f>
        <v/>
      </c>
      <c r="P566" s="20" t="str" cm="1">
        <f t="array" ref="P566">IF(ISERROR(INDEX(Jornadas[id],ROW()-5)),"",SUMIFS(Cortes[propina],Cortes[id_jornada],INDEX(Jornadas[id],ROW()-5),Cortes[id_barbero],LOOKUP($N$4,Barberos[nombre],Barberos[id])))</f>
        <v/>
      </c>
      <c r="Q566" s="20" t="str" cm="1">
        <f t="array" ref="Q566">IF(ISERROR(INDEX(Jornadas[id],ROW()-5)),"",SUMIFS(Adelantos[importe],Adelantos[id_jornada],INDEX(Jornadas[id],ROW()-5),Adelantos[id_barbero],LOOKUP($N$4,Barberos[nombre],Barberos[id])))</f>
        <v/>
      </c>
      <c r="R566" s="20" t="str" cm="1">
        <f t="array" ref="R566">IF(ISERROR(INDEX(Jornadas[id],ROW()-5)),"",O566+P566-Q566)</f>
        <v/>
      </c>
      <c r="S566" s="1" t="str" cm="1">
        <f t="array" ref="S566">IF(ISERROR(INDEX(Jornadas[id],ROW()-5)),"",COUNTIFS(_Cortes!$C:$C,INDEX(Jornadas[id],ROW()-5),_Cortes!$B:$B,LOOKUP($S$4,_Barberos!$B:$B,_Barberos!$A:$A)))</f>
        <v/>
      </c>
      <c r="T566" s="20" t="str" cm="1">
        <f t="array" ref="T566">IF(ISERROR(INDEX(Jornadas[id],ROW()-5)),"",INT(SUMIFS(Cortes[importe],Cortes[id_jornada],INDEX(Jornadas[id],ROW()-5),Cortes[id_barbero],LOOKUP($S$4,Barberos[nombre],Barberos[id]))*(INDEX(Jornadas[comision_barberos],1)/100)))</f>
        <v/>
      </c>
      <c r="U566" s="20" t="str" cm="1">
        <f t="array" ref="U566">IF(ISERROR(INDEX(Jornadas[id],ROW()-5)),"",SUMIFS(Cortes[propina],Cortes[id_jornada],INDEX(Jornadas[id],ROW()-5),Cortes[id_barbero],LOOKUP($S$4,Barberos[nombre],Barberos[id])))</f>
        <v/>
      </c>
      <c r="V566" s="20" t="str" cm="1">
        <f t="array" ref="V566">IF(ISERROR(INDEX(Jornadas[id],ROW()-5)),"",SUMIFS(Adelantos[importe],Adelantos[id_jornada],INDEX(Jornadas[id],ROW()-5),Adelantos[id_barbero],LOOKUP($S$4,Barberos[nombre],Barberos[id])))</f>
        <v/>
      </c>
      <c r="W566" s="20" t="str" cm="1">
        <f t="array" ref="W566">IF(ISERROR(INDEX(Jornadas[id],ROW()-5)),"",T566+U566-V566)</f>
        <v/>
      </c>
      <c r="X566" s="1" t="str" cm="1">
        <f t="array" ref="X566">IF(ISERROR(INDEX(Jornadas[id],ROW()-5)),"",COUNTIFS(_Cortes!$C:$C,INDEX(Jornadas[id],ROW()-5),_Cortes!$B:$B,LOOKUP($X$4,_Barberos!$B:$B,_Barberos!$A:$A)))</f>
        <v/>
      </c>
      <c r="Y566" s="20" t="str" cm="1">
        <f t="array" ref="Y566">IF(ISERROR(INDEX(Jornadas[id],ROW()-5)),"",INT(SUMIFS(Cortes[importe],Cortes[id_jornada],INDEX(Jornadas[id],ROW()-5),Cortes[id_barbero],LOOKUP($X$4,Barberos[nombre],Barberos[id]))*(INDEX(Jornadas[comision_barberos],1)/100)))</f>
        <v/>
      </c>
      <c r="Z566" s="20" t="str" cm="1">
        <f t="array" ref="Z566">IF(ISERROR(INDEX(Jornadas[id],ROW()-5)),"",SUMIFS(Cortes[propina],Cortes[id_jornada],INDEX(Jornadas[id],ROW()-5),Cortes[id_barbero],LOOKUP($X$4,Barberos[nombre],Barberos[id])))</f>
        <v/>
      </c>
      <c r="AA566" s="20" t="str" cm="1">
        <f t="array" ref="AA566">IF(ISERROR(INDEX(Jornadas[id],ROW()-5)),"",SUMIFS(Adelantos[importe],Adelantos[id_jornada],INDEX(Jornadas[id],ROW()-5),Adelantos[id_barbero],LOOKUP($X$4,Barberos[nombre],Barberos[id])))</f>
        <v/>
      </c>
      <c r="AB566" s="20" t="str" cm="1">
        <f t="array" ref="AB566">IF(ISERROR(INDEX(Jornadas[id],ROW()-5)),"",Y566+Z566-AA566)</f>
        <v/>
      </c>
      <c r="AC566" s="1" t="str" cm="1">
        <f t="array" ref="AC566">IF(ISERROR(INDEX(Jornadas[id],ROW()-5)),"",COUNTIFS(_Cortes!$C:$C,INDEX(Jornadas[id],ROW()-5),_Cortes!$B:$B,LOOKUP($AC$4,_Barberos!$B:$B,_Barberos!$A:$A)))</f>
        <v/>
      </c>
      <c r="AD566" s="20" t="str" cm="1">
        <f t="array" ref="AD566">IF(ISERROR(INDEX(Jornadas[id],ROW()-5)),"",INT(SUMIFS(Cortes[importe],Cortes[id_jornada],INDEX(Jornadas[id],ROW()-5),Cortes[id_barbero],LOOKUP($AC$4,Barberos[nombre],Barberos[id]))*(INDEX(Jornadas[comision_barberos],1)/100)))</f>
        <v/>
      </c>
      <c r="AE566" s="20" t="str" cm="1">
        <f t="array" ref="AE566">IF(ISERROR(INDEX(Jornadas[id],ROW()-5)),"",SUMIFS(Cortes[propina],Cortes[id_jornada],INDEX(Jornadas[id],ROW()-5),Cortes[id_barbero],LOOKUP($AC$4,Barberos[nombre],Barberos[id])))</f>
        <v/>
      </c>
      <c r="AF566" s="20" t="str" cm="1">
        <f t="array" ref="AF566">IF(ISERROR(INDEX(Jornadas[id],ROW()-5)),"",SUMIFS(Adelantos[importe],Adelantos[id_jornada],INDEX(Jornadas[id],ROW()-5),Adelantos[id_barbero],LOOKUP($AC$4,Barberos[nombre],Barberos[id])))</f>
        <v/>
      </c>
      <c r="AG566" s="20" t="str" cm="1">
        <f t="array" ref="AG566">IF(ISERROR(INDEX(Jornadas[id],ROW()-5)),"",AD566+AE566-AF566)</f>
        <v/>
      </c>
      <c r="AH566" s="1" t="str" cm="1">
        <f t="array" ref="AH566">IF(ISERROR(INDEX(Jornadas[id],ROW()-5)),"",COUNTIFS(_Cortes!$C:$C,INDEX(Jornadas[id],ROW()-5),_Cortes!$B:$B,LOOKUP($AH$4,_Barberos!$B:$B,_Barberos!$A:$A)))</f>
        <v/>
      </c>
      <c r="AI566" s="20" t="str" cm="1">
        <f t="array" ref="AI566">IF(ISERROR(INDEX(Jornadas[id],ROW()-5)),"",INT(SUMIFS(Cortes[importe],Cortes[id_jornada],INDEX(Jornadas[id],ROW()-5),Cortes[id_barbero],LOOKUP($AH$4,Barberos[nombre],Barberos[id]))*(INDEX(Jornadas[comision_barberos],1)/100)))</f>
        <v/>
      </c>
      <c r="AJ566" s="20" t="str" cm="1">
        <f t="array" ref="AJ566">IF(ISERROR(INDEX(Jornadas[id],ROW()-5)),"",SUMIFS(Cortes[propina],Cortes[id_jornada],INDEX(Jornadas[id],ROW()-5),Cortes[id_barbero],LOOKUP($AH$4,Barberos[nombre],Barberos[id])))</f>
        <v/>
      </c>
      <c r="AK566" s="20" t="str" cm="1">
        <f t="array" ref="AK566">IF(ISERROR(INDEX(Jornadas[id],ROW()-5)),"",SUMIFS(Adelantos[importe],Adelantos[id_jornada],INDEX(Jornadas[id],ROW()-5),Adelantos[id_barbero],LOOKUP($AH$4,Barberos[nombre],Barberos[id])))</f>
        <v/>
      </c>
      <c r="AL566" s="20" t="str" cm="1">
        <f t="array" ref="AL566">IF(ISERROR(INDEX(Jornadas[id],ROW()-5)),"",AI566+AJ566-AK566)</f>
        <v/>
      </c>
      <c r="AM566" s="1" t="str" cm="1">
        <f t="array" ref="AM566">IF(ISERROR(INDEX(Jornadas[id],ROW()-5)),"",COUNTIFS(_Cortes!$C:$C,INDEX(Jornadas[id],ROW()-5),_Cortes!$B:$B,LOOKUP($AM$4,_Barberos!$B:$B,_Barberos!$A:$A)))</f>
        <v/>
      </c>
      <c r="AN566" s="20" t="str" cm="1">
        <f t="array" ref="AN566">IF(ISERROR(INDEX(Jornadas[id],ROW()-5)),"",INT(SUMIFS(Cortes[importe],Cortes[id_jornada],INDEX(Jornadas[id],ROW()-5),Cortes[id_barbero],LOOKUP($AM$4,Barberos[nombre],Barberos[id]))*(INDEX(Jornadas[comision_barberos],1)/100)))</f>
        <v/>
      </c>
      <c r="AO566" s="20" t="str" cm="1">
        <f t="array" ref="AO566">IF(ISERROR(INDEX(Jornadas[id],ROW()-5)),"",SUMIFS(Cortes[propina],Cortes[id_jornada],INDEX(Jornadas[id],ROW()-5),Cortes[id_barbero],LOOKUP($AM$4,Barberos[nombre],Barberos[id])))</f>
        <v/>
      </c>
      <c r="AP566" s="20" t="str" cm="1">
        <f t="array" ref="AP566">IF(ISERROR(INDEX(Jornadas[id],ROW()-5)),"",SUMIFS(Adelantos[importe],Adelantos[id_jornada],INDEX(Jornadas[id],ROW()-5),Adelantos[id_barbero],LOOKUP($AM$4,Barberos[nombre],Barberos[id])))</f>
        <v/>
      </c>
      <c r="AQ566" s="20" t="str" cm="1">
        <f t="array" ref="AQ566">IF(ISERROR(INDEX(Jornadas[id],ROW()-5)),"",AN566+AO566-AP566)</f>
        <v/>
      </c>
      <c r="AR566" s="1" t="str" cm="1">
        <f t="array" ref="AR566">IF(ISERROR(INDEX(Jornadas[id],ROW()-5)),"",COUNTIFS(_Cortes!$C:$C,INDEX(Jornadas[id],ROW()-5),_Cortes!$B:$B,LOOKUP($AR$4,_Barberos!$B:$B,_Barberos!$A:$A)))</f>
        <v/>
      </c>
      <c r="AS566" s="20" t="str" cm="1">
        <f t="array" ref="AS566">IF(ISERROR(INDEX(Jornadas[id],ROW()-5)),"",INT(SUMIFS(Cortes[importe],Cortes[id_jornada],INDEX(Jornadas[id],ROW()-5),Cortes[id_barbero],LOOKUP($AR$4,Barberos[nombre],Barberos[id]))*(INDEX(Jornadas[comision_barberos],1)/100)))</f>
        <v/>
      </c>
      <c r="AT566" s="20" t="str" cm="1">
        <f t="array" ref="AT566">IF(ISERROR(INDEX(Jornadas[id],ROW()-5)),"",SUMIFS(Cortes[propina],Cortes[id_jornada],INDEX(Jornadas[id],ROW()-5),Cortes[id_barbero],LOOKUP($AR$4,Barberos[nombre],Barberos[id])))</f>
        <v/>
      </c>
      <c r="AU566" s="20" t="str" cm="1">
        <f t="array" ref="AU566">IF(ISERROR(INDEX(Jornadas[id],ROW()-5)),"",SUMIFS(Adelantos[importe],Adelantos[id_jornada],INDEX(Jornadas[id],ROW()-5),Adelantos[id_barbero],LOOKUP($AR$4,Barberos[nombre],Barberos[id])))</f>
        <v/>
      </c>
      <c r="AV566" s="20" t="str" cm="1">
        <f t="array" ref="AV566">IF(ISERROR(INDEX(Jornadas[id],ROW()-5)),"",AS566+AT566-AU566)</f>
        <v/>
      </c>
    </row>
    <row r="567" spans="1:48" ht="15" hidden="1" customHeight="1" x14ac:dyDescent="0.3">
      <c r="A567" s="51" t="str">
        <f t="shared" si="8"/>
        <v/>
      </c>
      <c r="B567" s="52"/>
      <c r="C567" s="36" t="str" cm="1">
        <f t="array" ref="C567">IF(ISERROR(INDEX(Jornadas[id],ROW()-5)),"",INDEX(Jornadas[fecha],ROW()-5))</f>
        <v/>
      </c>
      <c r="D567" s="2" t="str" cm="1">
        <f t="array" ref="D567">IF(ISERROR(INDEX(Jornadas[id],ROW()-5)),"",COUNTIFS(_Cortes!$C:$C,INDEX(Jornadas[id],ROW()-5),_Cortes!$B:$B,LOOKUP($D$4,_Barberos!$B:$B,_Barberos!$A:$A)))</f>
        <v/>
      </c>
      <c r="E567" s="21" t="str" cm="1">
        <f t="array" ref="E567">IF(ISERROR(INDEX(Jornadas[id],ROW()-5)),"",INT(SUMIFS(Cortes[importe],Cortes[id_jornada],INDEX(Jornadas[id],ROW()-5),Cortes[id_barbero],LOOKUP($D$4,Barberos[nombre],Barberos[id]))*(INDEX(Jornadas[comision_barberos],1)/100)))</f>
        <v/>
      </c>
      <c r="F567" s="21" t="str" cm="1">
        <f t="array" ref="F567">IF(ISERROR(INDEX(Jornadas[id],ROW()-5)),"",SUMIFS(Cortes[propina],Cortes[id_jornada],INDEX(Jornadas[id],ROW()-5),Cortes[id_barbero],LOOKUP($D$4,Barberos[nombre],Barberos[id])))</f>
        <v/>
      </c>
      <c r="G567" s="21" t="str" cm="1">
        <f t="array" ref="G567">IF(ISERROR(INDEX(Jornadas[id],ROW()-5)),"",SUMIFS(Adelantos[importe],Adelantos[id_jornada],INDEX(Jornadas[id],ROW()-5),Adelantos[id_barbero],LOOKUP($D$4,Barberos[nombre],Barberos[id])))</f>
        <v/>
      </c>
      <c r="H567" s="21" t="str" cm="1">
        <f t="array" ref="H567">IF(ISERROR(INDEX(Jornadas[id],ROW()-5)),"",E567+F567-G567)</f>
        <v/>
      </c>
      <c r="I567" s="2" t="str" cm="1">
        <f t="array" ref="I567">IF(ISERROR(INDEX(Jornadas[id],ROW()-5)),"",COUNTIFS(_Cortes!$C:$C,INDEX(Jornadas[id],ROW()-5),_Cortes!$B:$B,LOOKUP($I$4,_Barberos!$B:$B,_Barberos!$A:$A)))</f>
        <v/>
      </c>
      <c r="J567" s="21" t="str" cm="1">
        <f t="array" ref="J567">IF(ISERROR(INDEX(Jornadas[id],ROW()-5)),"",INT(SUMIFS(Cortes[importe],Cortes[id_jornada],INDEX(Jornadas[id],ROW()-5),Cortes[id_barbero],LOOKUP($I$4,Barberos[nombre],Barberos[id]))*(INDEX(Jornadas[comision_barberos],1)/100)))</f>
        <v/>
      </c>
      <c r="K567" s="21" t="str" cm="1">
        <f t="array" ref="K567">IF(ISERROR(INDEX(Jornadas[id],ROW()-5)),"",SUMIFS(Cortes[propina],Cortes[id_jornada],INDEX(Jornadas[id],ROW()-5),Cortes[id_barbero],LOOKUP($I$4,Barberos[nombre],Barberos[id])))</f>
        <v/>
      </c>
      <c r="L567" s="21" t="str" cm="1">
        <f t="array" ref="L567">IF(ISERROR(INDEX(Jornadas[id],ROW()-5)),"",SUMIFS(Adelantos[importe],Adelantos[id_jornada],INDEX(Jornadas[id],ROW()-5),Adelantos[id_barbero],LOOKUP($I$4,Barberos[nombre],Barberos[id])))</f>
        <v/>
      </c>
      <c r="M567" s="21" t="str" cm="1">
        <f t="array" ref="M567">IF(ISERROR(INDEX(Jornadas[id],ROW()-5)),"",J567+K567-L567)</f>
        <v/>
      </c>
      <c r="N567" s="2" t="str" cm="1">
        <f t="array" ref="N567">IF(ISERROR(INDEX(Jornadas[id],ROW()-5)),"",COUNTIFS(_Cortes!$C:$C,INDEX(Jornadas[id],ROW()-5),_Cortes!$B:$B,LOOKUP($N$4,_Barberos!$B:$B,_Barberos!$A:$A)))</f>
        <v/>
      </c>
      <c r="O567" s="21" t="str" cm="1">
        <f t="array" ref="O567">IF(ISERROR(INDEX(Jornadas[id],ROW()-5)),"",INT(SUMIFS(Cortes[importe],Cortes[id_jornada],INDEX(Jornadas[id],ROW()-5),Cortes[id_barbero],LOOKUP($N$4,Barberos[nombre],Barberos[id]))*(INDEX(Jornadas[comision_barberos],1)/100)))</f>
        <v/>
      </c>
      <c r="P567" s="21" t="str" cm="1">
        <f t="array" ref="P567">IF(ISERROR(INDEX(Jornadas[id],ROW()-5)),"",SUMIFS(Cortes[propina],Cortes[id_jornada],INDEX(Jornadas[id],ROW()-5),Cortes[id_barbero],LOOKUP($N$4,Barberos[nombre],Barberos[id])))</f>
        <v/>
      </c>
      <c r="Q567" s="21" t="str" cm="1">
        <f t="array" ref="Q567">IF(ISERROR(INDEX(Jornadas[id],ROW()-5)),"",SUMIFS(Adelantos[importe],Adelantos[id_jornada],INDEX(Jornadas[id],ROW()-5),Adelantos[id_barbero],LOOKUP($N$4,Barberos[nombre],Barberos[id])))</f>
        <v/>
      </c>
      <c r="R567" s="21" t="str" cm="1">
        <f t="array" ref="R567">IF(ISERROR(INDEX(Jornadas[id],ROW()-5)),"",O567+P567-Q567)</f>
        <v/>
      </c>
      <c r="S567" s="2" t="str" cm="1">
        <f t="array" ref="S567">IF(ISERROR(INDEX(Jornadas[id],ROW()-5)),"",COUNTIFS(_Cortes!$C:$C,INDEX(Jornadas[id],ROW()-5),_Cortes!$B:$B,LOOKUP($S$4,_Barberos!$B:$B,_Barberos!$A:$A)))</f>
        <v/>
      </c>
      <c r="T567" s="21" t="str" cm="1">
        <f t="array" ref="T567">IF(ISERROR(INDEX(Jornadas[id],ROW()-5)),"",INT(SUMIFS(Cortes[importe],Cortes[id_jornada],INDEX(Jornadas[id],ROW()-5),Cortes[id_barbero],LOOKUP($S$4,Barberos[nombre],Barberos[id]))*(INDEX(Jornadas[comision_barberos],1)/100)))</f>
        <v/>
      </c>
      <c r="U567" s="21" t="str" cm="1">
        <f t="array" ref="U567">IF(ISERROR(INDEX(Jornadas[id],ROW()-5)),"",SUMIFS(Cortes[propina],Cortes[id_jornada],INDEX(Jornadas[id],ROW()-5),Cortes[id_barbero],LOOKUP($S$4,Barberos[nombre],Barberos[id])))</f>
        <v/>
      </c>
      <c r="V567" s="21" t="str" cm="1">
        <f t="array" ref="V567">IF(ISERROR(INDEX(Jornadas[id],ROW()-5)),"",SUMIFS(Adelantos[importe],Adelantos[id_jornada],INDEX(Jornadas[id],ROW()-5),Adelantos[id_barbero],LOOKUP($S$4,Barberos[nombre],Barberos[id])))</f>
        <v/>
      </c>
      <c r="W567" s="21" t="str" cm="1">
        <f t="array" ref="W567">IF(ISERROR(INDEX(Jornadas[id],ROW()-5)),"",T567+U567-V567)</f>
        <v/>
      </c>
      <c r="X567" s="2" t="str" cm="1">
        <f t="array" ref="X567">IF(ISERROR(INDEX(Jornadas[id],ROW()-5)),"",COUNTIFS(_Cortes!$C:$C,INDEX(Jornadas[id],ROW()-5),_Cortes!$B:$B,LOOKUP($X$4,_Barberos!$B:$B,_Barberos!$A:$A)))</f>
        <v/>
      </c>
      <c r="Y567" s="21" t="str" cm="1">
        <f t="array" ref="Y567">IF(ISERROR(INDEX(Jornadas[id],ROW()-5)),"",INT(SUMIFS(Cortes[importe],Cortes[id_jornada],INDEX(Jornadas[id],ROW()-5),Cortes[id_barbero],LOOKUP($X$4,Barberos[nombre],Barberos[id]))*(INDEX(Jornadas[comision_barberos],1)/100)))</f>
        <v/>
      </c>
      <c r="Z567" s="21" t="str" cm="1">
        <f t="array" ref="Z567">IF(ISERROR(INDEX(Jornadas[id],ROW()-5)),"",SUMIFS(Cortes[propina],Cortes[id_jornada],INDEX(Jornadas[id],ROW()-5),Cortes[id_barbero],LOOKUP($X$4,Barberos[nombre],Barberos[id])))</f>
        <v/>
      </c>
      <c r="AA567" s="21" t="str" cm="1">
        <f t="array" ref="AA567">IF(ISERROR(INDEX(Jornadas[id],ROW()-5)),"",SUMIFS(Adelantos[importe],Adelantos[id_jornada],INDEX(Jornadas[id],ROW()-5),Adelantos[id_barbero],LOOKUP($X$4,Barberos[nombre],Barberos[id])))</f>
        <v/>
      </c>
      <c r="AB567" s="21" t="str" cm="1">
        <f t="array" ref="AB567">IF(ISERROR(INDEX(Jornadas[id],ROW()-5)),"",Y567+Z567-AA567)</f>
        <v/>
      </c>
      <c r="AC567" s="2" t="str" cm="1">
        <f t="array" ref="AC567">IF(ISERROR(INDEX(Jornadas[id],ROW()-5)),"",COUNTIFS(_Cortes!$C:$C,INDEX(Jornadas[id],ROW()-5),_Cortes!$B:$B,LOOKUP($AC$4,_Barberos!$B:$B,_Barberos!$A:$A)))</f>
        <v/>
      </c>
      <c r="AD567" s="21" t="str" cm="1">
        <f t="array" ref="AD567">IF(ISERROR(INDEX(Jornadas[id],ROW()-5)),"",INT(SUMIFS(Cortes[importe],Cortes[id_jornada],INDEX(Jornadas[id],ROW()-5),Cortes[id_barbero],LOOKUP($AC$4,Barberos[nombre],Barberos[id]))*(INDEX(Jornadas[comision_barberos],1)/100)))</f>
        <v/>
      </c>
      <c r="AE567" s="21" t="str" cm="1">
        <f t="array" ref="AE567">IF(ISERROR(INDEX(Jornadas[id],ROW()-5)),"",SUMIFS(Cortes[propina],Cortes[id_jornada],INDEX(Jornadas[id],ROW()-5),Cortes[id_barbero],LOOKUP($AC$4,Barberos[nombre],Barberos[id])))</f>
        <v/>
      </c>
      <c r="AF567" s="21" t="str" cm="1">
        <f t="array" ref="AF567">IF(ISERROR(INDEX(Jornadas[id],ROW()-5)),"",SUMIFS(Adelantos[importe],Adelantos[id_jornada],INDEX(Jornadas[id],ROW()-5),Adelantos[id_barbero],LOOKUP($AC$4,Barberos[nombre],Barberos[id])))</f>
        <v/>
      </c>
      <c r="AG567" s="21" t="str" cm="1">
        <f t="array" ref="AG567">IF(ISERROR(INDEX(Jornadas[id],ROW()-5)),"",AD567+AE567-AF567)</f>
        <v/>
      </c>
      <c r="AH567" s="2" t="str" cm="1">
        <f t="array" ref="AH567">IF(ISERROR(INDEX(Jornadas[id],ROW()-5)),"",COUNTIFS(_Cortes!$C:$C,INDEX(Jornadas[id],ROW()-5),_Cortes!$B:$B,LOOKUP($AH$4,_Barberos!$B:$B,_Barberos!$A:$A)))</f>
        <v/>
      </c>
      <c r="AI567" s="21" t="str" cm="1">
        <f t="array" ref="AI567">IF(ISERROR(INDEX(Jornadas[id],ROW()-5)),"",INT(SUMIFS(Cortes[importe],Cortes[id_jornada],INDEX(Jornadas[id],ROW()-5),Cortes[id_barbero],LOOKUP($AH$4,Barberos[nombre],Barberos[id]))*(INDEX(Jornadas[comision_barberos],1)/100)))</f>
        <v/>
      </c>
      <c r="AJ567" s="21" t="str" cm="1">
        <f t="array" ref="AJ567">IF(ISERROR(INDEX(Jornadas[id],ROW()-5)),"",SUMIFS(Cortes[propina],Cortes[id_jornada],INDEX(Jornadas[id],ROW()-5),Cortes[id_barbero],LOOKUP($AH$4,Barberos[nombre],Barberos[id])))</f>
        <v/>
      </c>
      <c r="AK567" s="21" t="str" cm="1">
        <f t="array" ref="AK567">IF(ISERROR(INDEX(Jornadas[id],ROW()-5)),"",SUMIFS(Adelantos[importe],Adelantos[id_jornada],INDEX(Jornadas[id],ROW()-5),Adelantos[id_barbero],LOOKUP($AH$4,Barberos[nombre],Barberos[id])))</f>
        <v/>
      </c>
      <c r="AL567" s="21" t="str" cm="1">
        <f t="array" ref="AL567">IF(ISERROR(INDEX(Jornadas[id],ROW()-5)),"",AI567+AJ567-AK567)</f>
        <v/>
      </c>
      <c r="AM567" s="2" t="str" cm="1">
        <f t="array" ref="AM567">IF(ISERROR(INDEX(Jornadas[id],ROW()-5)),"",COUNTIFS(_Cortes!$C:$C,INDEX(Jornadas[id],ROW()-5),_Cortes!$B:$B,LOOKUP($AM$4,_Barberos!$B:$B,_Barberos!$A:$A)))</f>
        <v/>
      </c>
      <c r="AN567" s="21" t="str" cm="1">
        <f t="array" ref="AN567">IF(ISERROR(INDEX(Jornadas[id],ROW()-5)),"",INT(SUMIFS(Cortes[importe],Cortes[id_jornada],INDEX(Jornadas[id],ROW()-5),Cortes[id_barbero],LOOKUP($AM$4,Barberos[nombre],Barberos[id]))*(INDEX(Jornadas[comision_barberos],1)/100)))</f>
        <v/>
      </c>
      <c r="AO567" s="21" t="str" cm="1">
        <f t="array" ref="AO567">IF(ISERROR(INDEX(Jornadas[id],ROW()-5)),"",SUMIFS(Cortes[propina],Cortes[id_jornada],INDEX(Jornadas[id],ROW()-5),Cortes[id_barbero],LOOKUP($AM$4,Barberos[nombre],Barberos[id])))</f>
        <v/>
      </c>
      <c r="AP567" s="21" t="str" cm="1">
        <f t="array" ref="AP567">IF(ISERROR(INDEX(Jornadas[id],ROW()-5)),"",SUMIFS(Adelantos[importe],Adelantos[id_jornada],INDEX(Jornadas[id],ROW()-5),Adelantos[id_barbero],LOOKUP($AM$4,Barberos[nombre],Barberos[id])))</f>
        <v/>
      </c>
      <c r="AQ567" s="21" t="str" cm="1">
        <f t="array" ref="AQ567">IF(ISERROR(INDEX(Jornadas[id],ROW()-5)),"",AN567+AO567-AP567)</f>
        <v/>
      </c>
      <c r="AR567" s="2" t="str" cm="1">
        <f t="array" ref="AR567">IF(ISERROR(INDEX(Jornadas[id],ROW()-5)),"",COUNTIFS(_Cortes!$C:$C,INDEX(Jornadas[id],ROW()-5),_Cortes!$B:$B,LOOKUP($AR$4,_Barberos!$B:$B,_Barberos!$A:$A)))</f>
        <v/>
      </c>
      <c r="AS567" s="21" t="str" cm="1">
        <f t="array" ref="AS567">IF(ISERROR(INDEX(Jornadas[id],ROW()-5)),"",INT(SUMIFS(Cortes[importe],Cortes[id_jornada],INDEX(Jornadas[id],ROW()-5),Cortes[id_barbero],LOOKUP($AR$4,Barberos[nombre],Barberos[id]))*(INDEX(Jornadas[comision_barberos],1)/100)))</f>
        <v/>
      </c>
      <c r="AT567" s="21" t="str" cm="1">
        <f t="array" ref="AT567">IF(ISERROR(INDEX(Jornadas[id],ROW()-5)),"",SUMIFS(Cortes[propina],Cortes[id_jornada],INDEX(Jornadas[id],ROW()-5),Cortes[id_barbero],LOOKUP($AR$4,Barberos[nombre],Barberos[id])))</f>
        <v/>
      </c>
      <c r="AU567" s="21" t="str" cm="1">
        <f t="array" ref="AU567">IF(ISERROR(INDEX(Jornadas[id],ROW()-5)),"",SUMIFS(Adelantos[importe],Adelantos[id_jornada],INDEX(Jornadas[id],ROW()-5),Adelantos[id_barbero],LOOKUP($AR$4,Barberos[nombre],Barberos[id])))</f>
        <v/>
      </c>
      <c r="AV567" s="21" t="str" cm="1">
        <f t="array" ref="AV567">IF(ISERROR(INDEX(Jornadas[id],ROW()-5)),"",AS567+AT567-AU567)</f>
        <v/>
      </c>
    </row>
    <row r="568" spans="1:48" ht="15" hidden="1" customHeight="1" x14ac:dyDescent="0.3">
      <c r="A568" s="53" t="str">
        <f t="shared" si="8"/>
        <v/>
      </c>
      <c r="B568" s="54"/>
      <c r="C568" s="38" t="str" cm="1">
        <f t="array" ref="C568">IF(ISERROR(INDEX(Jornadas[id],ROW()-5)),"",INDEX(Jornadas[fecha],ROW()-5))</f>
        <v/>
      </c>
      <c r="D568" s="1" t="str" cm="1">
        <f t="array" ref="D568">IF(ISERROR(INDEX(Jornadas[id],ROW()-5)),"",COUNTIFS(_Cortes!$C:$C,INDEX(Jornadas[id],ROW()-5),_Cortes!$B:$B,LOOKUP($D$4,_Barberos!$B:$B,_Barberos!$A:$A)))</f>
        <v/>
      </c>
      <c r="E568" s="20" t="str" cm="1">
        <f t="array" ref="E568">IF(ISERROR(INDEX(Jornadas[id],ROW()-5)),"",INT(SUMIFS(Cortes[importe],Cortes[id_jornada],INDEX(Jornadas[id],ROW()-5),Cortes[id_barbero],LOOKUP($D$4,Barberos[nombre],Barberos[id]))*(INDEX(Jornadas[comision_barberos],1)/100)))</f>
        <v/>
      </c>
      <c r="F568" s="20" t="str" cm="1">
        <f t="array" ref="F568">IF(ISERROR(INDEX(Jornadas[id],ROW()-5)),"",SUMIFS(Cortes[propina],Cortes[id_jornada],INDEX(Jornadas[id],ROW()-5),Cortes[id_barbero],LOOKUP($D$4,Barberos[nombre],Barberos[id])))</f>
        <v/>
      </c>
      <c r="G568" s="20" t="str" cm="1">
        <f t="array" ref="G568">IF(ISERROR(INDEX(Jornadas[id],ROW()-5)),"",SUMIFS(Adelantos[importe],Adelantos[id_jornada],INDEX(Jornadas[id],ROW()-5),Adelantos[id_barbero],LOOKUP($D$4,Barberos[nombre],Barberos[id])))</f>
        <v/>
      </c>
      <c r="H568" s="20" t="str" cm="1">
        <f t="array" ref="H568">IF(ISERROR(INDEX(Jornadas[id],ROW()-5)),"",E568+F568-G568)</f>
        <v/>
      </c>
      <c r="I568" s="1" t="str" cm="1">
        <f t="array" ref="I568">IF(ISERROR(INDEX(Jornadas[id],ROW()-5)),"",COUNTIFS(_Cortes!$C:$C,INDEX(Jornadas[id],ROW()-5),_Cortes!$B:$B,LOOKUP($I$4,_Barberos!$B:$B,_Barberos!$A:$A)))</f>
        <v/>
      </c>
      <c r="J568" s="20" t="str" cm="1">
        <f t="array" ref="J568">IF(ISERROR(INDEX(Jornadas[id],ROW()-5)),"",INT(SUMIFS(Cortes[importe],Cortes[id_jornada],INDEX(Jornadas[id],ROW()-5),Cortes[id_barbero],LOOKUP($I$4,Barberos[nombre],Barberos[id]))*(INDEX(Jornadas[comision_barberos],1)/100)))</f>
        <v/>
      </c>
      <c r="K568" s="20" t="str" cm="1">
        <f t="array" ref="K568">IF(ISERROR(INDEX(Jornadas[id],ROW()-5)),"",SUMIFS(Cortes[propina],Cortes[id_jornada],INDEX(Jornadas[id],ROW()-5),Cortes[id_barbero],LOOKUP($I$4,Barberos[nombre],Barberos[id])))</f>
        <v/>
      </c>
      <c r="L568" s="20" t="str" cm="1">
        <f t="array" ref="L568">IF(ISERROR(INDEX(Jornadas[id],ROW()-5)),"",SUMIFS(Adelantos[importe],Adelantos[id_jornada],INDEX(Jornadas[id],ROW()-5),Adelantos[id_barbero],LOOKUP($I$4,Barberos[nombre],Barberos[id])))</f>
        <v/>
      </c>
      <c r="M568" s="20" t="str" cm="1">
        <f t="array" ref="M568">IF(ISERROR(INDEX(Jornadas[id],ROW()-5)),"",J568+K568-L568)</f>
        <v/>
      </c>
      <c r="N568" s="1" t="str" cm="1">
        <f t="array" ref="N568">IF(ISERROR(INDEX(Jornadas[id],ROW()-5)),"",COUNTIFS(_Cortes!$C:$C,INDEX(Jornadas[id],ROW()-5),_Cortes!$B:$B,LOOKUP($N$4,_Barberos!$B:$B,_Barberos!$A:$A)))</f>
        <v/>
      </c>
      <c r="O568" s="20" t="str" cm="1">
        <f t="array" ref="O568">IF(ISERROR(INDEX(Jornadas[id],ROW()-5)),"",INT(SUMIFS(Cortes[importe],Cortes[id_jornada],INDEX(Jornadas[id],ROW()-5),Cortes[id_barbero],LOOKUP($N$4,Barberos[nombre],Barberos[id]))*(INDEX(Jornadas[comision_barberos],1)/100)))</f>
        <v/>
      </c>
      <c r="P568" s="20" t="str" cm="1">
        <f t="array" ref="P568">IF(ISERROR(INDEX(Jornadas[id],ROW()-5)),"",SUMIFS(Cortes[propina],Cortes[id_jornada],INDEX(Jornadas[id],ROW()-5),Cortes[id_barbero],LOOKUP($N$4,Barberos[nombre],Barberos[id])))</f>
        <v/>
      </c>
      <c r="Q568" s="20" t="str" cm="1">
        <f t="array" ref="Q568">IF(ISERROR(INDEX(Jornadas[id],ROW()-5)),"",SUMIFS(Adelantos[importe],Adelantos[id_jornada],INDEX(Jornadas[id],ROW()-5),Adelantos[id_barbero],LOOKUP($N$4,Barberos[nombre],Barberos[id])))</f>
        <v/>
      </c>
      <c r="R568" s="20" t="str" cm="1">
        <f t="array" ref="R568">IF(ISERROR(INDEX(Jornadas[id],ROW()-5)),"",O568+P568-Q568)</f>
        <v/>
      </c>
      <c r="S568" s="1" t="str" cm="1">
        <f t="array" ref="S568">IF(ISERROR(INDEX(Jornadas[id],ROW()-5)),"",COUNTIFS(_Cortes!$C:$C,INDEX(Jornadas[id],ROW()-5),_Cortes!$B:$B,LOOKUP($S$4,_Barberos!$B:$B,_Barberos!$A:$A)))</f>
        <v/>
      </c>
      <c r="T568" s="20" t="str" cm="1">
        <f t="array" ref="T568">IF(ISERROR(INDEX(Jornadas[id],ROW()-5)),"",INT(SUMIFS(Cortes[importe],Cortes[id_jornada],INDEX(Jornadas[id],ROW()-5),Cortes[id_barbero],LOOKUP($S$4,Barberos[nombre],Barberos[id]))*(INDEX(Jornadas[comision_barberos],1)/100)))</f>
        <v/>
      </c>
      <c r="U568" s="20" t="str" cm="1">
        <f t="array" ref="U568">IF(ISERROR(INDEX(Jornadas[id],ROW()-5)),"",SUMIFS(Cortes[propina],Cortes[id_jornada],INDEX(Jornadas[id],ROW()-5),Cortes[id_barbero],LOOKUP($S$4,Barberos[nombre],Barberos[id])))</f>
        <v/>
      </c>
      <c r="V568" s="20" t="str" cm="1">
        <f t="array" ref="V568">IF(ISERROR(INDEX(Jornadas[id],ROW()-5)),"",SUMIFS(Adelantos[importe],Adelantos[id_jornada],INDEX(Jornadas[id],ROW()-5),Adelantos[id_barbero],LOOKUP($S$4,Barberos[nombre],Barberos[id])))</f>
        <v/>
      </c>
      <c r="W568" s="20" t="str" cm="1">
        <f t="array" ref="W568">IF(ISERROR(INDEX(Jornadas[id],ROW()-5)),"",T568+U568-V568)</f>
        <v/>
      </c>
      <c r="X568" s="1" t="str" cm="1">
        <f t="array" ref="X568">IF(ISERROR(INDEX(Jornadas[id],ROW()-5)),"",COUNTIFS(_Cortes!$C:$C,INDEX(Jornadas[id],ROW()-5),_Cortes!$B:$B,LOOKUP($X$4,_Barberos!$B:$B,_Barberos!$A:$A)))</f>
        <v/>
      </c>
      <c r="Y568" s="20" t="str" cm="1">
        <f t="array" ref="Y568">IF(ISERROR(INDEX(Jornadas[id],ROW()-5)),"",INT(SUMIFS(Cortes[importe],Cortes[id_jornada],INDEX(Jornadas[id],ROW()-5),Cortes[id_barbero],LOOKUP($X$4,Barberos[nombre],Barberos[id]))*(INDEX(Jornadas[comision_barberos],1)/100)))</f>
        <v/>
      </c>
      <c r="Z568" s="20" t="str" cm="1">
        <f t="array" ref="Z568">IF(ISERROR(INDEX(Jornadas[id],ROW()-5)),"",SUMIFS(Cortes[propina],Cortes[id_jornada],INDEX(Jornadas[id],ROW()-5),Cortes[id_barbero],LOOKUP($X$4,Barberos[nombre],Barberos[id])))</f>
        <v/>
      </c>
      <c r="AA568" s="20" t="str" cm="1">
        <f t="array" ref="AA568">IF(ISERROR(INDEX(Jornadas[id],ROW()-5)),"",SUMIFS(Adelantos[importe],Adelantos[id_jornada],INDEX(Jornadas[id],ROW()-5),Adelantos[id_barbero],LOOKUP($X$4,Barberos[nombre],Barberos[id])))</f>
        <v/>
      </c>
      <c r="AB568" s="20" t="str" cm="1">
        <f t="array" ref="AB568">IF(ISERROR(INDEX(Jornadas[id],ROW()-5)),"",Y568+Z568-AA568)</f>
        <v/>
      </c>
      <c r="AC568" s="1" t="str" cm="1">
        <f t="array" ref="AC568">IF(ISERROR(INDEX(Jornadas[id],ROW()-5)),"",COUNTIFS(_Cortes!$C:$C,INDEX(Jornadas[id],ROW()-5),_Cortes!$B:$B,LOOKUP($AC$4,_Barberos!$B:$B,_Barberos!$A:$A)))</f>
        <v/>
      </c>
      <c r="AD568" s="20" t="str" cm="1">
        <f t="array" ref="AD568">IF(ISERROR(INDEX(Jornadas[id],ROW()-5)),"",INT(SUMIFS(Cortes[importe],Cortes[id_jornada],INDEX(Jornadas[id],ROW()-5),Cortes[id_barbero],LOOKUP($AC$4,Barberos[nombre],Barberos[id]))*(INDEX(Jornadas[comision_barberos],1)/100)))</f>
        <v/>
      </c>
      <c r="AE568" s="20" t="str" cm="1">
        <f t="array" ref="AE568">IF(ISERROR(INDEX(Jornadas[id],ROW()-5)),"",SUMIFS(Cortes[propina],Cortes[id_jornada],INDEX(Jornadas[id],ROW()-5),Cortes[id_barbero],LOOKUP($AC$4,Barberos[nombre],Barberos[id])))</f>
        <v/>
      </c>
      <c r="AF568" s="20" t="str" cm="1">
        <f t="array" ref="AF568">IF(ISERROR(INDEX(Jornadas[id],ROW()-5)),"",SUMIFS(Adelantos[importe],Adelantos[id_jornada],INDEX(Jornadas[id],ROW()-5),Adelantos[id_barbero],LOOKUP($AC$4,Barberos[nombre],Barberos[id])))</f>
        <v/>
      </c>
      <c r="AG568" s="20" t="str" cm="1">
        <f t="array" ref="AG568">IF(ISERROR(INDEX(Jornadas[id],ROW()-5)),"",AD568+AE568-AF568)</f>
        <v/>
      </c>
      <c r="AH568" s="1" t="str" cm="1">
        <f t="array" ref="AH568">IF(ISERROR(INDEX(Jornadas[id],ROW()-5)),"",COUNTIFS(_Cortes!$C:$C,INDEX(Jornadas[id],ROW()-5),_Cortes!$B:$B,LOOKUP($AH$4,_Barberos!$B:$B,_Barberos!$A:$A)))</f>
        <v/>
      </c>
      <c r="AI568" s="20" t="str" cm="1">
        <f t="array" ref="AI568">IF(ISERROR(INDEX(Jornadas[id],ROW()-5)),"",INT(SUMIFS(Cortes[importe],Cortes[id_jornada],INDEX(Jornadas[id],ROW()-5),Cortes[id_barbero],LOOKUP($AH$4,Barberos[nombre],Barberos[id]))*(INDEX(Jornadas[comision_barberos],1)/100)))</f>
        <v/>
      </c>
      <c r="AJ568" s="20" t="str" cm="1">
        <f t="array" ref="AJ568">IF(ISERROR(INDEX(Jornadas[id],ROW()-5)),"",SUMIFS(Cortes[propina],Cortes[id_jornada],INDEX(Jornadas[id],ROW()-5),Cortes[id_barbero],LOOKUP($AH$4,Barberos[nombre],Barberos[id])))</f>
        <v/>
      </c>
      <c r="AK568" s="20" t="str" cm="1">
        <f t="array" ref="AK568">IF(ISERROR(INDEX(Jornadas[id],ROW()-5)),"",SUMIFS(Adelantos[importe],Adelantos[id_jornada],INDEX(Jornadas[id],ROW()-5),Adelantos[id_barbero],LOOKUP($AH$4,Barberos[nombre],Barberos[id])))</f>
        <v/>
      </c>
      <c r="AL568" s="20" t="str" cm="1">
        <f t="array" ref="AL568">IF(ISERROR(INDEX(Jornadas[id],ROW()-5)),"",AI568+AJ568-AK568)</f>
        <v/>
      </c>
      <c r="AM568" s="1" t="str" cm="1">
        <f t="array" ref="AM568">IF(ISERROR(INDEX(Jornadas[id],ROW()-5)),"",COUNTIFS(_Cortes!$C:$C,INDEX(Jornadas[id],ROW()-5),_Cortes!$B:$B,LOOKUP($AM$4,_Barberos!$B:$B,_Barberos!$A:$A)))</f>
        <v/>
      </c>
      <c r="AN568" s="20" t="str" cm="1">
        <f t="array" ref="AN568">IF(ISERROR(INDEX(Jornadas[id],ROW()-5)),"",INT(SUMIFS(Cortes[importe],Cortes[id_jornada],INDEX(Jornadas[id],ROW()-5),Cortes[id_barbero],LOOKUP($AM$4,Barberos[nombre],Barberos[id]))*(INDEX(Jornadas[comision_barberos],1)/100)))</f>
        <v/>
      </c>
      <c r="AO568" s="20" t="str" cm="1">
        <f t="array" ref="AO568">IF(ISERROR(INDEX(Jornadas[id],ROW()-5)),"",SUMIFS(Cortes[propina],Cortes[id_jornada],INDEX(Jornadas[id],ROW()-5),Cortes[id_barbero],LOOKUP($AM$4,Barberos[nombre],Barberos[id])))</f>
        <v/>
      </c>
      <c r="AP568" s="20" t="str" cm="1">
        <f t="array" ref="AP568">IF(ISERROR(INDEX(Jornadas[id],ROW()-5)),"",SUMIFS(Adelantos[importe],Adelantos[id_jornada],INDEX(Jornadas[id],ROW()-5),Adelantos[id_barbero],LOOKUP($AM$4,Barberos[nombre],Barberos[id])))</f>
        <v/>
      </c>
      <c r="AQ568" s="20" t="str" cm="1">
        <f t="array" ref="AQ568">IF(ISERROR(INDEX(Jornadas[id],ROW()-5)),"",AN568+AO568-AP568)</f>
        <v/>
      </c>
      <c r="AR568" s="1" t="str" cm="1">
        <f t="array" ref="AR568">IF(ISERROR(INDEX(Jornadas[id],ROW()-5)),"",COUNTIFS(_Cortes!$C:$C,INDEX(Jornadas[id],ROW()-5),_Cortes!$B:$B,LOOKUP($AR$4,_Barberos!$B:$B,_Barberos!$A:$A)))</f>
        <v/>
      </c>
      <c r="AS568" s="20" t="str" cm="1">
        <f t="array" ref="AS568">IF(ISERROR(INDEX(Jornadas[id],ROW()-5)),"",INT(SUMIFS(Cortes[importe],Cortes[id_jornada],INDEX(Jornadas[id],ROW()-5),Cortes[id_barbero],LOOKUP($AR$4,Barberos[nombre],Barberos[id]))*(INDEX(Jornadas[comision_barberos],1)/100)))</f>
        <v/>
      </c>
      <c r="AT568" s="20" t="str" cm="1">
        <f t="array" ref="AT568">IF(ISERROR(INDEX(Jornadas[id],ROW()-5)),"",SUMIFS(Cortes[propina],Cortes[id_jornada],INDEX(Jornadas[id],ROW()-5),Cortes[id_barbero],LOOKUP($AR$4,Barberos[nombre],Barberos[id])))</f>
        <v/>
      </c>
      <c r="AU568" s="20" t="str" cm="1">
        <f t="array" ref="AU568">IF(ISERROR(INDEX(Jornadas[id],ROW()-5)),"",SUMIFS(Adelantos[importe],Adelantos[id_jornada],INDEX(Jornadas[id],ROW()-5),Adelantos[id_barbero],LOOKUP($AR$4,Barberos[nombre],Barberos[id])))</f>
        <v/>
      </c>
      <c r="AV568" s="20" t="str" cm="1">
        <f t="array" ref="AV568">IF(ISERROR(INDEX(Jornadas[id],ROW()-5)),"",AS568+AT568-AU568)</f>
        <v/>
      </c>
    </row>
    <row r="569" spans="1:48" ht="15" hidden="1" customHeight="1" x14ac:dyDescent="0.3">
      <c r="A569" s="51" t="str">
        <f t="shared" si="8"/>
        <v/>
      </c>
      <c r="B569" s="52"/>
      <c r="C569" s="36" t="str" cm="1">
        <f t="array" ref="C569">IF(ISERROR(INDEX(Jornadas[id],ROW()-5)),"",INDEX(Jornadas[fecha],ROW()-5))</f>
        <v/>
      </c>
      <c r="D569" s="2" t="str" cm="1">
        <f t="array" ref="D569">IF(ISERROR(INDEX(Jornadas[id],ROW()-5)),"",COUNTIFS(_Cortes!$C:$C,INDEX(Jornadas[id],ROW()-5),_Cortes!$B:$B,LOOKUP($D$4,_Barberos!$B:$B,_Barberos!$A:$A)))</f>
        <v/>
      </c>
      <c r="E569" s="21" t="str" cm="1">
        <f t="array" ref="E569">IF(ISERROR(INDEX(Jornadas[id],ROW()-5)),"",INT(SUMIFS(Cortes[importe],Cortes[id_jornada],INDEX(Jornadas[id],ROW()-5),Cortes[id_barbero],LOOKUP($D$4,Barberos[nombre],Barberos[id]))*(INDEX(Jornadas[comision_barberos],1)/100)))</f>
        <v/>
      </c>
      <c r="F569" s="21" t="str" cm="1">
        <f t="array" ref="F569">IF(ISERROR(INDEX(Jornadas[id],ROW()-5)),"",SUMIFS(Cortes[propina],Cortes[id_jornada],INDEX(Jornadas[id],ROW()-5),Cortes[id_barbero],LOOKUP($D$4,Barberos[nombre],Barberos[id])))</f>
        <v/>
      </c>
      <c r="G569" s="21" t="str" cm="1">
        <f t="array" ref="G569">IF(ISERROR(INDEX(Jornadas[id],ROW()-5)),"",SUMIFS(Adelantos[importe],Adelantos[id_jornada],INDEX(Jornadas[id],ROW()-5),Adelantos[id_barbero],LOOKUP($D$4,Barberos[nombre],Barberos[id])))</f>
        <v/>
      </c>
      <c r="H569" s="21" t="str" cm="1">
        <f t="array" ref="H569">IF(ISERROR(INDEX(Jornadas[id],ROW()-5)),"",E569+F569-G569)</f>
        <v/>
      </c>
      <c r="I569" s="2" t="str" cm="1">
        <f t="array" ref="I569">IF(ISERROR(INDEX(Jornadas[id],ROW()-5)),"",COUNTIFS(_Cortes!$C:$C,INDEX(Jornadas[id],ROW()-5),_Cortes!$B:$B,LOOKUP($I$4,_Barberos!$B:$B,_Barberos!$A:$A)))</f>
        <v/>
      </c>
      <c r="J569" s="21" t="str" cm="1">
        <f t="array" ref="J569">IF(ISERROR(INDEX(Jornadas[id],ROW()-5)),"",INT(SUMIFS(Cortes[importe],Cortes[id_jornada],INDEX(Jornadas[id],ROW()-5),Cortes[id_barbero],LOOKUP($I$4,Barberos[nombre],Barberos[id]))*(INDEX(Jornadas[comision_barberos],1)/100)))</f>
        <v/>
      </c>
      <c r="K569" s="21" t="str" cm="1">
        <f t="array" ref="K569">IF(ISERROR(INDEX(Jornadas[id],ROW()-5)),"",SUMIFS(Cortes[propina],Cortes[id_jornada],INDEX(Jornadas[id],ROW()-5),Cortes[id_barbero],LOOKUP($I$4,Barberos[nombre],Barberos[id])))</f>
        <v/>
      </c>
      <c r="L569" s="21" t="str" cm="1">
        <f t="array" ref="L569">IF(ISERROR(INDEX(Jornadas[id],ROW()-5)),"",SUMIFS(Adelantos[importe],Adelantos[id_jornada],INDEX(Jornadas[id],ROW()-5),Adelantos[id_barbero],LOOKUP($I$4,Barberos[nombre],Barberos[id])))</f>
        <v/>
      </c>
      <c r="M569" s="21" t="str" cm="1">
        <f t="array" ref="M569">IF(ISERROR(INDEX(Jornadas[id],ROW()-5)),"",J569+K569-L569)</f>
        <v/>
      </c>
      <c r="N569" s="2" t="str" cm="1">
        <f t="array" ref="N569">IF(ISERROR(INDEX(Jornadas[id],ROW()-5)),"",COUNTIFS(_Cortes!$C:$C,INDEX(Jornadas[id],ROW()-5),_Cortes!$B:$B,LOOKUP($N$4,_Barberos!$B:$B,_Barberos!$A:$A)))</f>
        <v/>
      </c>
      <c r="O569" s="21" t="str" cm="1">
        <f t="array" ref="O569">IF(ISERROR(INDEX(Jornadas[id],ROW()-5)),"",INT(SUMIFS(Cortes[importe],Cortes[id_jornada],INDEX(Jornadas[id],ROW()-5),Cortes[id_barbero],LOOKUP($N$4,Barberos[nombre],Barberos[id]))*(INDEX(Jornadas[comision_barberos],1)/100)))</f>
        <v/>
      </c>
      <c r="P569" s="21" t="str" cm="1">
        <f t="array" ref="P569">IF(ISERROR(INDEX(Jornadas[id],ROW()-5)),"",SUMIFS(Cortes[propina],Cortes[id_jornada],INDEX(Jornadas[id],ROW()-5),Cortes[id_barbero],LOOKUP($N$4,Barberos[nombre],Barberos[id])))</f>
        <v/>
      </c>
      <c r="Q569" s="21" t="str" cm="1">
        <f t="array" ref="Q569">IF(ISERROR(INDEX(Jornadas[id],ROW()-5)),"",SUMIFS(Adelantos[importe],Adelantos[id_jornada],INDEX(Jornadas[id],ROW()-5),Adelantos[id_barbero],LOOKUP($N$4,Barberos[nombre],Barberos[id])))</f>
        <v/>
      </c>
      <c r="R569" s="21" t="str" cm="1">
        <f t="array" ref="R569">IF(ISERROR(INDEX(Jornadas[id],ROW()-5)),"",O569+P569-Q569)</f>
        <v/>
      </c>
      <c r="S569" s="2" t="str" cm="1">
        <f t="array" ref="S569">IF(ISERROR(INDEX(Jornadas[id],ROW()-5)),"",COUNTIFS(_Cortes!$C:$C,INDEX(Jornadas[id],ROW()-5),_Cortes!$B:$B,LOOKUP($S$4,_Barberos!$B:$B,_Barberos!$A:$A)))</f>
        <v/>
      </c>
      <c r="T569" s="21" t="str" cm="1">
        <f t="array" ref="T569">IF(ISERROR(INDEX(Jornadas[id],ROW()-5)),"",INT(SUMIFS(Cortes[importe],Cortes[id_jornada],INDEX(Jornadas[id],ROW()-5),Cortes[id_barbero],LOOKUP($S$4,Barberos[nombre],Barberos[id]))*(INDEX(Jornadas[comision_barberos],1)/100)))</f>
        <v/>
      </c>
      <c r="U569" s="21" t="str" cm="1">
        <f t="array" ref="U569">IF(ISERROR(INDEX(Jornadas[id],ROW()-5)),"",SUMIFS(Cortes[propina],Cortes[id_jornada],INDEX(Jornadas[id],ROW()-5),Cortes[id_barbero],LOOKUP($S$4,Barberos[nombre],Barberos[id])))</f>
        <v/>
      </c>
      <c r="V569" s="21" t="str" cm="1">
        <f t="array" ref="V569">IF(ISERROR(INDEX(Jornadas[id],ROW()-5)),"",SUMIFS(Adelantos[importe],Adelantos[id_jornada],INDEX(Jornadas[id],ROW()-5),Adelantos[id_barbero],LOOKUP($S$4,Barberos[nombre],Barberos[id])))</f>
        <v/>
      </c>
      <c r="W569" s="21" t="str" cm="1">
        <f t="array" ref="W569">IF(ISERROR(INDEX(Jornadas[id],ROW()-5)),"",T569+U569-V569)</f>
        <v/>
      </c>
      <c r="X569" s="2" t="str" cm="1">
        <f t="array" ref="X569">IF(ISERROR(INDEX(Jornadas[id],ROW()-5)),"",COUNTIFS(_Cortes!$C:$C,INDEX(Jornadas[id],ROW()-5),_Cortes!$B:$B,LOOKUP($X$4,_Barberos!$B:$B,_Barberos!$A:$A)))</f>
        <v/>
      </c>
      <c r="Y569" s="21" t="str" cm="1">
        <f t="array" ref="Y569">IF(ISERROR(INDEX(Jornadas[id],ROW()-5)),"",INT(SUMIFS(Cortes[importe],Cortes[id_jornada],INDEX(Jornadas[id],ROW()-5),Cortes[id_barbero],LOOKUP($X$4,Barberos[nombre],Barberos[id]))*(INDEX(Jornadas[comision_barberos],1)/100)))</f>
        <v/>
      </c>
      <c r="Z569" s="21" t="str" cm="1">
        <f t="array" ref="Z569">IF(ISERROR(INDEX(Jornadas[id],ROW()-5)),"",SUMIFS(Cortes[propina],Cortes[id_jornada],INDEX(Jornadas[id],ROW()-5),Cortes[id_barbero],LOOKUP($X$4,Barberos[nombre],Barberos[id])))</f>
        <v/>
      </c>
      <c r="AA569" s="21" t="str" cm="1">
        <f t="array" ref="AA569">IF(ISERROR(INDEX(Jornadas[id],ROW()-5)),"",SUMIFS(Adelantos[importe],Adelantos[id_jornada],INDEX(Jornadas[id],ROW()-5),Adelantos[id_barbero],LOOKUP($X$4,Barberos[nombre],Barberos[id])))</f>
        <v/>
      </c>
      <c r="AB569" s="21" t="str" cm="1">
        <f t="array" ref="AB569">IF(ISERROR(INDEX(Jornadas[id],ROW()-5)),"",Y569+Z569-AA569)</f>
        <v/>
      </c>
      <c r="AC569" s="2" t="str" cm="1">
        <f t="array" ref="AC569">IF(ISERROR(INDEX(Jornadas[id],ROW()-5)),"",COUNTIFS(_Cortes!$C:$C,INDEX(Jornadas[id],ROW()-5),_Cortes!$B:$B,LOOKUP($AC$4,_Barberos!$B:$B,_Barberos!$A:$A)))</f>
        <v/>
      </c>
      <c r="AD569" s="21" t="str" cm="1">
        <f t="array" ref="AD569">IF(ISERROR(INDEX(Jornadas[id],ROW()-5)),"",INT(SUMIFS(Cortes[importe],Cortes[id_jornada],INDEX(Jornadas[id],ROW()-5),Cortes[id_barbero],LOOKUP($AC$4,Barberos[nombre],Barberos[id]))*(INDEX(Jornadas[comision_barberos],1)/100)))</f>
        <v/>
      </c>
      <c r="AE569" s="21" t="str" cm="1">
        <f t="array" ref="AE569">IF(ISERROR(INDEX(Jornadas[id],ROW()-5)),"",SUMIFS(Cortes[propina],Cortes[id_jornada],INDEX(Jornadas[id],ROW()-5),Cortes[id_barbero],LOOKUP($AC$4,Barberos[nombre],Barberos[id])))</f>
        <v/>
      </c>
      <c r="AF569" s="21" t="str" cm="1">
        <f t="array" ref="AF569">IF(ISERROR(INDEX(Jornadas[id],ROW()-5)),"",SUMIFS(Adelantos[importe],Adelantos[id_jornada],INDEX(Jornadas[id],ROW()-5),Adelantos[id_barbero],LOOKUP($AC$4,Barberos[nombre],Barberos[id])))</f>
        <v/>
      </c>
      <c r="AG569" s="21" t="str" cm="1">
        <f t="array" ref="AG569">IF(ISERROR(INDEX(Jornadas[id],ROW()-5)),"",AD569+AE569-AF569)</f>
        <v/>
      </c>
      <c r="AH569" s="2" t="str" cm="1">
        <f t="array" ref="AH569">IF(ISERROR(INDEX(Jornadas[id],ROW()-5)),"",COUNTIFS(_Cortes!$C:$C,INDEX(Jornadas[id],ROW()-5),_Cortes!$B:$B,LOOKUP($AH$4,_Barberos!$B:$B,_Barberos!$A:$A)))</f>
        <v/>
      </c>
      <c r="AI569" s="21" t="str" cm="1">
        <f t="array" ref="AI569">IF(ISERROR(INDEX(Jornadas[id],ROW()-5)),"",INT(SUMIFS(Cortes[importe],Cortes[id_jornada],INDEX(Jornadas[id],ROW()-5),Cortes[id_barbero],LOOKUP($AH$4,Barberos[nombre],Barberos[id]))*(INDEX(Jornadas[comision_barberos],1)/100)))</f>
        <v/>
      </c>
      <c r="AJ569" s="21" t="str" cm="1">
        <f t="array" ref="AJ569">IF(ISERROR(INDEX(Jornadas[id],ROW()-5)),"",SUMIFS(Cortes[propina],Cortes[id_jornada],INDEX(Jornadas[id],ROW()-5),Cortes[id_barbero],LOOKUP($AH$4,Barberos[nombre],Barberos[id])))</f>
        <v/>
      </c>
      <c r="AK569" s="21" t="str" cm="1">
        <f t="array" ref="AK569">IF(ISERROR(INDEX(Jornadas[id],ROW()-5)),"",SUMIFS(Adelantos[importe],Adelantos[id_jornada],INDEX(Jornadas[id],ROW()-5),Adelantos[id_barbero],LOOKUP($AH$4,Barberos[nombre],Barberos[id])))</f>
        <v/>
      </c>
      <c r="AL569" s="21" t="str" cm="1">
        <f t="array" ref="AL569">IF(ISERROR(INDEX(Jornadas[id],ROW()-5)),"",AI569+AJ569-AK569)</f>
        <v/>
      </c>
      <c r="AM569" s="2" t="str" cm="1">
        <f t="array" ref="AM569">IF(ISERROR(INDEX(Jornadas[id],ROW()-5)),"",COUNTIFS(_Cortes!$C:$C,INDEX(Jornadas[id],ROW()-5),_Cortes!$B:$B,LOOKUP($AM$4,_Barberos!$B:$B,_Barberos!$A:$A)))</f>
        <v/>
      </c>
      <c r="AN569" s="21" t="str" cm="1">
        <f t="array" ref="AN569">IF(ISERROR(INDEX(Jornadas[id],ROW()-5)),"",INT(SUMIFS(Cortes[importe],Cortes[id_jornada],INDEX(Jornadas[id],ROW()-5),Cortes[id_barbero],LOOKUP($AM$4,Barberos[nombre],Barberos[id]))*(INDEX(Jornadas[comision_barberos],1)/100)))</f>
        <v/>
      </c>
      <c r="AO569" s="21" t="str" cm="1">
        <f t="array" ref="AO569">IF(ISERROR(INDEX(Jornadas[id],ROW()-5)),"",SUMIFS(Cortes[propina],Cortes[id_jornada],INDEX(Jornadas[id],ROW()-5),Cortes[id_barbero],LOOKUP($AM$4,Barberos[nombre],Barberos[id])))</f>
        <v/>
      </c>
      <c r="AP569" s="21" t="str" cm="1">
        <f t="array" ref="AP569">IF(ISERROR(INDEX(Jornadas[id],ROW()-5)),"",SUMIFS(Adelantos[importe],Adelantos[id_jornada],INDEX(Jornadas[id],ROW()-5),Adelantos[id_barbero],LOOKUP($AM$4,Barberos[nombre],Barberos[id])))</f>
        <v/>
      </c>
      <c r="AQ569" s="21" t="str" cm="1">
        <f t="array" ref="AQ569">IF(ISERROR(INDEX(Jornadas[id],ROW()-5)),"",AN569+AO569-AP569)</f>
        <v/>
      </c>
      <c r="AR569" s="2" t="str" cm="1">
        <f t="array" ref="AR569">IF(ISERROR(INDEX(Jornadas[id],ROW()-5)),"",COUNTIFS(_Cortes!$C:$C,INDEX(Jornadas[id],ROW()-5),_Cortes!$B:$B,LOOKUP($AR$4,_Barberos!$B:$B,_Barberos!$A:$A)))</f>
        <v/>
      </c>
      <c r="AS569" s="21" t="str" cm="1">
        <f t="array" ref="AS569">IF(ISERROR(INDEX(Jornadas[id],ROW()-5)),"",INT(SUMIFS(Cortes[importe],Cortes[id_jornada],INDEX(Jornadas[id],ROW()-5),Cortes[id_barbero],LOOKUP($AR$4,Barberos[nombre],Barberos[id]))*(INDEX(Jornadas[comision_barberos],1)/100)))</f>
        <v/>
      </c>
      <c r="AT569" s="21" t="str" cm="1">
        <f t="array" ref="AT569">IF(ISERROR(INDEX(Jornadas[id],ROW()-5)),"",SUMIFS(Cortes[propina],Cortes[id_jornada],INDEX(Jornadas[id],ROW()-5),Cortes[id_barbero],LOOKUP($AR$4,Barberos[nombre],Barberos[id])))</f>
        <v/>
      </c>
      <c r="AU569" s="21" t="str" cm="1">
        <f t="array" ref="AU569">IF(ISERROR(INDEX(Jornadas[id],ROW()-5)),"",SUMIFS(Adelantos[importe],Adelantos[id_jornada],INDEX(Jornadas[id],ROW()-5),Adelantos[id_barbero],LOOKUP($AR$4,Barberos[nombre],Barberos[id])))</f>
        <v/>
      </c>
      <c r="AV569" s="21" t="str" cm="1">
        <f t="array" ref="AV569">IF(ISERROR(INDEX(Jornadas[id],ROW()-5)),"",AS569+AT569-AU569)</f>
        <v/>
      </c>
    </row>
    <row r="570" spans="1:48" ht="15" hidden="1" customHeight="1" x14ac:dyDescent="0.3">
      <c r="A570" s="53" t="str">
        <f t="shared" si="8"/>
        <v/>
      </c>
      <c r="B570" s="54"/>
      <c r="C570" s="38" t="str" cm="1">
        <f t="array" ref="C570">IF(ISERROR(INDEX(Jornadas[id],ROW()-5)),"",INDEX(Jornadas[fecha],ROW()-5))</f>
        <v/>
      </c>
      <c r="D570" s="1" t="str" cm="1">
        <f t="array" ref="D570">IF(ISERROR(INDEX(Jornadas[id],ROW()-5)),"",COUNTIFS(_Cortes!$C:$C,INDEX(Jornadas[id],ROW()-5),_Cortes!$B:$B,LOOKUP($D$4,_Barberos!$B:$B,_Barberos!$A:$A)))</f>
        <v/>
      </c>
      <c r="E570" s="20" t="str" cm="1">
        <f t="array" ref="E570">IF(ISERROR(INDEX(Jornadas[id],ROW()-5)),"",INT(SUMIFS(Cortes[importe],Cortes[id_jornada],INDEX(Jornadas[id],ROW()-5),Cortes[id_barbero],LOOKUP($D$4,Barberos[nombre],Barberos[id]))*(INDEX(Jornadas[comision_barberos],1)/100)))</f>
        <v/>
      </c>
      <c r="F570" s="20" t="str" cm="1">
        <f t="array" ref="F570">IF(ISERROR(INDEX(Jornadas[id],ROW()-5)),"",SUMIFS(Cortes[propina],Cortes[id_jornada],INDEX(Jornadas[id],ROW()-5),Cortes[id_barbero],LOOKUP($D$4,Barberos[nombre],Barberos[id])))</f>
        <v/>
      </c>
      <c r="G570" s="20" t="str" cm="1">
        <f t="array" ref="G570">IF(ISERROR(INDEX(Jornadas[id],ROW()-5)),"",SUMIFS(Adelantos[importe],Adelantos[id_jornada],INDEX(Jornadas[id],ROW()-5),Adelantos[id_barbero],LOOKUP($D$4,Barberos[nombre],Barberos[id])))</f>
        <v/>
      </c>
      <c r="H570" s="20" t="str" cm="1">
        <f t="array" ref="H570">IF(ISERROR(INDEX(Jornadas[id],ROW()-5)),"",E570+F570-G570)</f>
        <v/>
      </c>
      <c r="I570" s="1" t="str" cm="1">
        <f t="array" ref="I570">IF(ISERROR(INDEX(Jornadas[id],ROW()-5)),"",COUNTIFS(_Cortes!$C:$C,INDEX(Jornadas[id],ROW()-5),_Cortes!$B:$B,LOOKUP($I$4,_Barberos!$B:$B,_Barberos!$A:$A)))</f>
        <v/>
      </c>
      <c r="J570" s="20" t="str" cm="1">
        <f t="array" ref="J570">IF(ISERROR(INDEX(Jornadas[id],ROW()-5)),"",INT(SUMIFS(Cortes[importe],Cortes[id_jornada],INDEX(Jornadas[id],ROW()-5),Cortes[id_barbero],LOOKUP($I$4,Barberos[nombre],Barberos[id]))*(INDEX(Jornadas[comision_barberos],1)/100)))</f>
        <v/>
      </c>
      <c r="K570" s="20" t="str" cm="1">
        <f t="array" ref="K570">IF(ISERROR(INDEX(Jornadas[id],ROW()-5)),"",SUMIFS(Cortes[propina],Cortes[id_jornada],INDEX(Jornadas[id],ROW()-5),Cortes[id_barbero],LOOKUP($I$4,Barberos[nombre],Barberos[id])))</f>
        <v/>
      </c>
      <c r="L570" s="20" t="str" cm="1">
        <f t="array" ref="L570">IF(ISERROR(INDEX(Jornadas[id],ROW()-5)),"",SUMIFS(Adelantos[importe],Adelantos[id_jornada],INDEX(Jornadas[id],ROW()-5),Adelantos[id_barbero],LOOKUP($I$4,Barberos[nombre],Barberos[id])))</f>
        <v/>
      </c>
      <c r="M570" s="20" t="str" cm="1">
        <f t="array" ref="M570">IF(ISERROR(INDEX(Jornadas[id],ROW()-5)),"",J570+K570-L570)</f>
        <v/>
      </c>
      <c r="N570" s="1" t="str" cm="1">
        <f t="array" ref="N570">IF(ISERROR(INDEX(Jornadas[id],ROW()-5)),"",COUNTIFS(_Cortes!$C:$C,INDEX(Jornadas[id],ROW()-5),_Cortes!$B:$B,LOOKUP($N$4,_Barberos!$B:$B,_Barberos!$A:$A)))</f>
        <v/>
      </c>
      <c r="O570" s="20" t="str" cm="1">
        <f t="array" ref="O570">IF(ISERROR(INDEX(Jornadas[id],ROW()-5)),"",INT(SUMIFS(Cortes[importe],Cortes[id_jornada],INDEX(Jornadas[id],ROW()-5),Cortes[id_barbero],LOOKUP($N$4,Barberos[nombre],Barberos[id]))*(INDEX(Jornadas[comision_barberos],1)/100)))</f>
        <v/>
      </c>
      <c r="P570" s="20" t="str" cm="1">
        <f t="array" ref="P570">IF(ISERROR(INDEX(Jornadas[id],ROW()-5)),"",SUMIFS(Cortes[propina],Cortes[id_jornada],INDEX(Jornadas[id],ROW()-5),Cortes[id_barbero],LOOKUP($N$4,Barberos[nombre],Barberos[id])))</f>
        <v/>
      </c>
      <c r="Q570" s="20" t="str" cm="1">
        <f t="array" ref="Q570">IF(ISERROR(INDEX(Jornadas[id],ROW()-5)),"",SUMIFS(Adelantos[importe],Adelantos[id_jornada],INDEX(Jornadas[id],ROW()-5),Adelantos[id_barbero],LOOKUP($N$4,Barberos[nombre],Barberos[id])))</f>
        <v/>
      </c>
      <c r="R570" s="20" t="str" cm="1">
        <f t="array" ref="R570">IF(ISERROR(INDEX(Jornadas[id],ROW()-5)),"",O570+P570-Q570)</f>
        <v/>
      </c>
      <c r="S570" s="1" t="str" cm="1">
        <f t="array" ref="S570">IF(ISERROR(INDEX(Jornadas[id],ROW()-5)),"",COUNTIFS(_Cortes!$C:$C,INDEX(Jornadas[id],ROW()-5),_Cortes!$B:$B,LOOKUP($S$4,_Barberos!$B:$B,_Barberos!$A:$A)))</f>
        <v/>
      </c>
      <c r="T570" s="20" t="str" cm="1">
        <f t="array" ref="T570">IF(ISERROR(INDEX(Jornadas[id],ROW()-5)),"",INT(SUMIFS(Cortes[importe],Cortes[id_jornada],INDEX(Jornadas[id],ROW()-5),Cortes[id_barbero],LOOKUP($S$4,Barberos[nombre],Barberos[id]))*(INDEX(Jornadas[comision_barberos],1)/100)))</f>
        <v/>
      </c>
      <c r="U570" s="20" t="str" cm="1">
        <f t="array" ref="U570">IF(ISERROR(INDEX(Jornadas[id],ROW()-5)),"",SUMIFS(Cortes[propina],Cortes[id_jornada],INDEX(Jornadas[id],ROW()-5),Cortes[id_barbero],LOOKUP($S$4,Barberos[nombre],Barberos[id])))</f>
        <v/>
      </c>
      <c r="V570" s="20" t="str" cm="1">
        <f t="array" ref="V570">IF(ISERROR(INDEX(Jornadas[id],ROW()-5)),"",SUMIFS(Adelantos[importe],Adelantos[id_jornada],INDEX(Jornadas[id],ROW()-5),Adelantos[id_barbero],LOOKUP($S$4,Barberos[nombre],Barberos[id])))</f>
        <v/>
      </c>
      <c r="W570" s="20" t="str" cm="1">
        <f t="array" ref="W570">IF(ISERROR(INDEX(Jornadas[id],ROW()-5)),"",T570+U570-V570)</f>
        <v/>
      </c>
      <c r="X570" s="1" t="str" cm="1">
        <f t="array" ref="X570">IF(ISERROR(INDEX(Jornadas[id],ROW()-5)),"",COUNTIFS(_Cortes!$C:$C,INDEX(Jornadas[id],ROW()-5),_Cortes!$B:$B,LOOKUP($X$4,_Barberos!$B:$B,_Barberos!$A:$A)))</f>
        <v/>
      </c>
      <c r="Y570" s="20" t="str" cm="1">
        <f t="array" ref="Y570">IF(ISERROR(INDEX(Jornadas[id],ROW()-5)),"",INT(SUMIFS(Cortes[importe],Cortes[id_jornada],INDEX(Jornadas[id],ROW()-5),Cortes[id_barbero],LOOKUP($X$4,Barberos[nombre],Barberos[id]))*(INDEX(Jornadas[comision_barberos],1)/100)))</f>
        <v/>
      </c>
      <c r="Z570" s="20" t="str" cm="1">
        <f t="array" ref="Z570">IF(ISERROR(INDEX(Jornadas[id],ROW()-5)),"",SUMIFS(Cortes[propina],Cortes[id_jornada],INDEX(Jornadas[id],ROW()-5),Cortes[id_barbero],LOOKUP($X$4,Barberos[nombre],Barberos[id])))</f>
        <v/>
      </c>
      <c r="AA570" s="20" t="str" cm="1">
        <f t="array" ref="AA570">IF(ISERROR(INDEX(Jornadas[id],ROW()-5)),"",SUMIFS(Adelantos[importe],Adelantos[id_jornada],INDEX(Jornadas[id],ROW()-5),Adelantos[id_barbero],LOOKUP($X$4,Barberos[nombre],Barberos[id])))</f>
        <v/>
      </c>
      <c r="AB570" s="20" t="str" cm="1">
        <f t="array" ref="AB570">IF(ISERROR(INDEX(Jornadas[id],ROW()-5)),"",Y570+Z570-AA570)</f>
        <v/>
      </c>
      <c r="AC570" s="1" t="str" cm="1">
        <f t="array" ref="AC570">IF(ISERROR(INDEX(Jornadas[id],ROW()-5)),"",COUNTIFS(_Cortes!$C:$C,INDEX(Jornadas[id],ROW()-5),_Cortes!$B:$B,LOOKUP($AC$4,_Barberos!$B:$B,_Barberos!$A:$A)))</f>
        <v/>
      </c>
      <c r="AD570" s="20" t="str" cm="1">
        <f t="array" ref="AD570">IF(ISERROR(INDEX(Jornadas[id],ROW()-5)),"",INT(SUMIFS(Cortes[importe],Cortes[id_jornada],INDEX(Jornadas[id],ROW()-5),Cortes[id_barbero],LOOKUP($AC$4,Barberos[nombre],Barberos[id]))*(INDEX(Jornadas[comision_barberos],1)/100)))</f>
        <v/>
      </c>
      <c r="AE570" s="20" t="str" cm="1">
        <f t="array" ref="AE570">IF(ISERROR(INDEX(Jornadas[id],ROW()-5)),"",SUMIFS(Cortes[propina],Cortes[id_jornada],INDEX(Jornadas[id],ROW()-5),Cortes[id_barbero],LOOKUP($AC$4,Barberos[nombre],Barberos[id])))</f>
        <v/>
      </c>
      <c r="AF570" s="20" t="str" cm="1">
        <f t="array" ref="AF570">IF(ISERROR(INDEX(Jornadas[id],ROW()-5)),"",SUMIFS(Adelantos[importe],Adelantos[id_jornada],INDEX(Jornadas[id],ROW()-5),Adelantos[id_barbero],LOOKUP($AC$4,Barberos[nombre],Barberos[id])))</f>
        <v/>
      </c>
      <c r="AG570" s="20" t="str" cm="1">
        <f t="array" ref="AG570">IF(ISERROR(INDEX(Jornadas[id],ROW()-5)),"",AD570+AE570-AF570)</f>
        <v/>
      </c>
      <c r="AH570" s="1" t="str" cm="1">
        <f t="array" ref="AH570">IF(ISERROR(INDEX(Jornadas[id],ROW()-5)),"",COUNTIFS(_Cortes!$C:$C,INDEX(Jornadas[id],ROW()-5),_Cortes!$B:$B,LOOKUP($AH$4,_Barberos!$B:$B,_Barberos!$A:$A)))</f>
        <v/>
      </c>
      <c r="AI570" s="20" t="str" cm="1">
        <f t="array" ref="AI570">IF(ISERROR(INDEX(Jornadas[id],ROW()-5)),"",INT(SUMIFS(Cortes[importe],Cortes[id_jornada],INDEX(Jornadas[id],ROW()-5),Cortes[id_barbero],LOOKUP($AH$4,Barberos[nombre],Barberos[id]))*(INDEX(Jornadas[comision_barberos],1)/100)))</f>
        <v/>
      </c>
      <c r="AJ570" s="20" t="str" cm="1">
        <f t="array" ref="AJ570">IF(ISERROR(INDEX(Jornadas[id],ROW()-5)),"",SUMIFS(Cortes[propina],Cortes[id_jornada],INDEX(Jornadas[id],ROW()-5),Cortes[id_barbero],LOOKUP($AH$4,Barberos[nombre],Barberos[id])))</f>
        <v/>
      </c>
      <c r="AK570" s="20" t="str" cm="1">
        <f t="array" ref="AK570">IF(ISERROR(INDEX(Jornadas[id],ROW()-5)),"",SUMIFS(Adelantos[importe],Adelantos[id_jornada],INDEX(Jornadas[id],ROW()-5),Adelantos[id_barbero],LOOKUP($AH$4,Barberos[nombre],Barberos[id])))</f>
        <v/>
      </c>
      <c r="AL570" s="20" t="str" cm="1">
        <f t="array" ref="AL570">IF(ISERROR(INDEX(Jornadas[id],ROW()-5)),"",AI570+AJ570-AK570)</f>
        <v/>
      </c>
      <c r="AM570" s="1" t="str" cm="1">
        <f t="array" ref="AM570">IF(ISERROR(INDEX(Jornadas[id],ROW()-5)),"",COUNTIFS(_Cortes!$C:$C,INDEX(Jornadas[id],ROW()-5),_Cortes!$B:$B,LOOKUP($AM$4,_Barberos!$B:$B,_Barberos!$A:$A)))</f>
        <v/>
      </c>
      <c r="AN570" s="20" t="str" cm="1">
        <f t="array" ref="AN570">IF(ISERROR(INDEX(Jornadas[id],ROW()-5)),"",INT(SUMIFS(Cortes[importe],Cortes[id_jornada],INDEX(Jornadas[id],ROW()-5),Cortes[id_barbero],LOOKUP($AM$4,Barberos[nombre],Barberos[id]))*(INDEX(Jornadas[comision_barberos],1)/100)))</f>
        <v/>
      </c>
      <c r="AO570" s="20" t="str" cm="1">
        <f t="array" ref="AO570">IF(ISERROR(INDEX(Jornadas[id],ROW()-5)),"",SUMIFS(Cortes[propina],Cortes[id_jornada],INDEX(Jornadas[id],ROW()-5),Cortes[id_barbero],LOOKUP($AM$4,Barberos[nombre],Barberos[id])))</f>
        <v/>
      </c>
      <c r="AP570" s="20" t="str" cm="1">
        <f t="array" ref="AP570">IF(ISERROR(INDEX(Jornadas[id],ROW()-5)),"",SUMIFS(Adelantos[importe],Adelantos[id_jornada],INDEX(Jornadas[id],ROW()-5),Adelantos[id_barbero],LOOKUP($AM$4,Barberos[nombre],Barberos[id])))</f>
        <v/>
      </c>
      <c r="AQ570" s="20" t="str" cm="1">
        <f t="array" ref="AQ570">IF(ISERROR(INDEX(Jornadas[id],ROW()-5)),"",AN570+AO570-AP570)</f>
        <v/>
      </c>
      <c r="AR570" s="1" t="str" cm="1">
        <f t="array" ref="AR570">IF(ISERROR(INDEX(Jornadas[id],ROW()-5)),"",COUNTIFS(_Cortes!$C:$C,INDEX(Jornadas[id],ROW()-5),_Cortes!$B:$B,LOOKUP($AR$4,_Barberos!$B:$B,_Barberos!$A:$A)))</f>
        <v/>
      </c>
      <c r="AS570" s="20" t="str" cm="1">
        <f t="array" ref="AS570">IF(ISERROR(INDEX(Jornadas[id],ROW()-5)),"",INT(SUMIFS(Cortes[importe],Cortes[id_jornada],INDEX(Jornadas[id],ROW()-5),Cortes[id_barbero],LOOKUP($AR$4,Barberos[nombre],Barberos[id]))*(INDEX(Jornadas[comision_barberos],1)/100)))</f>
        <v/>
      </c>
      <c r="AT570" s="20" t="str" cm="1">
        <f t="array" ref="AT570">IF(ISERROR(INDEX(Jornadas[id],ROW()-5)),"",SUMIFS(Cortes[propina],Cortes[id_jornada],INDEX(Jornadas[id],ROW()-5),Cortes[id_barbero],LOOKUP($AR$4,Barberos[nombre],Barberos[id])))</f>
        <v/>
      </c>
      <c r="AU570" s="20" t="str" cm="1">
        <f t="array" ref="AU570">IF(ISERROR(INDEX(Jornadas[id],ROW()-5)),"",SUMIFS(Adelantos[importe],Adelantos[id_jornada],INDEX(Jornadas[id],ROW()-5),Adelantos[id_barbero],LOOKUP($AR$4,Barberos[nombre],Barberos[id])))</f>
        <v/>
      </c>
      <c r="AV570" s="20" t="str" cm="1">
        <f t="array" ref="AV570">IF(ISERROR(INDEX(Jornadas[id],ROW()-5)),"",AS570+AT570-AU570)</f>
        <v/>
      </c>
    </row>
    <row r="571" spans="1:48" ht="15" hidden="1" customHeight="1" x14ac:dyDescent="0.3">
      <c r="A571" s="51" t="str">
        <f t="shared" si="8"/>
        <v/>
      </c>
      <c r="B571" s="52"/>
      <c r="C571" s="36" t="str" cm="1">
        <f t="array" ref="C571">IF(ISERROR(INDEX(Jornadas[id],ROW()-5)),"",INDEX(Jornadas[fecha],ROW()-5))</f>
        <v/>
      </c>
      <c r="D571" s="2" t="str" cm="1">
        <f t="array" ref="D571">IF(ISERROR(INDEX(Jornadas[id],ROW()-5)),"",COUNTIFS(_Cortes!$C:$C,INDEX(Jornadas[id],ROW()-5),_Cortes!$B:$B,LOOKUP($D$4,_Barberos!$B:$B,_Barberos!$A:$A)))</f>
        <v/>
      </c>
      <c r="E571" s="21" t="str" cm="1">
        <f t="array" ref="E571">IF(ISERROR(INDEX(Jornadas[id],ROW()-5)),"",INT(SUMIFS(Cortes[importe],Cortes[id_jornada],INDEX(Jornadas[id],ROW()-5),Cortes[id_barbero],LOOKUP($D$4,Barberos[nombre],Barberos[id]))*(INDEX(Jornadas[comision_barberos],1)/100)))</f>
        <v/>
      </c>
      <c r="F571" s="21" t="str" cm="1">
        <f t="array" ref="F571">IF(ISERROR(INDEX(Jornadas[id],ROW()-5)),"",SUMIFS(Cortes[propina],Cortes[id_jornada],INDEX(Jornadas[id],ROW()-5),Cortes[id_barbero],LOOKUP($D$4,Barberos[nombre],Barberos[id])))</f>
        <v/>
      </c>
      <c r="G571" s="21" t="str" cm="1">
        <f t="array" ref="G571">IF(ISERROR(INDEX(Jornadas[id],ROW()-5)),"",SUMIFS(Adelantos[importe],Adelantos[id_jornada],INDEX(Jornadas[id],ROW()-5),Adelantos[id_barbero],LOOKUP($D$4,Barberos[nombre],Barberos[id])))</f>
        <v/>
      </c>
      <c r="H571" s="21" t="str" cm="1">
        <f t="array" ref="H571">IF(ISERROR(INDEX(Jornadas[id],ROW()-5)),"",E571+F571-G571)</f>
        <v/>
      </c>
      <c r="I571" s="2" t="str" cm="1">
        <f t="array" ref="I571">IF(ISERROR(INDEX(Jornadas[id],ROW()-5)),"",COUNTIFS(_Cortes!$C:$C,INDEX(Jornadas[id],ROW()-5),_Cortes!$B:$B,LOOKUP($I$4,_Barberos!$B:$B,_Barberos!$A:$A)))</f>
        <v/>
      </c>
      <c r="J571" s="21" t="str" cm="1">
        <f t="array" ref="J571">IF(ISERROR(INDEX(Jornadas[id],ROW()-5)),"",INT(SUMIFS(Cortes[importe],Cortes[id_jornada],INDEX(Jornadas[id],ROW()-5),Cortes[id_barbero],LOOKUP($I$4,Barberos[nombre],Barberos[id]))*(INDEX(Jornadas[comision_barberos],1)/100)))</f>
        <v/>
      </c>
      <c r="K571" s="21" t="str" cm="1">
        <f t="array" ref="K571">IF(ISERROR(INDEX(Jornadas[id],ROW()-5)),"",SUMIFS(Cortes[propina],Cortes[id_jornada],INDEX(Jornadas[id],ROW()-5),Cortes[id_barbero],LOOKUP($I$4,Barberos[nombre],Barberos[id])))</f>
        <v/>
      </c>
      <c r="L571" s="21" t="str" cm="1">
        <f t="array" ref="L571">IF(ISERROR(INDEX(Jornadas[id],ROW()-5)),"",SUMIFS(Adelantos[importe],Adelantos[id_jornada],INDEX(Jornadas[id],ROW()-5),Adelantos[id_barbero],LOOKUP($I$4,Barberos[nombre],Barberos[id])))</f>
        <v/>
      </c>
      <c r="M571" s="21" t="str" cm="1">
        <f t="array" ref="M571">IF(ISERROR(INDEX(Jornadas[id],ROW()-5)),"",J571+K571-L571)</f>
        <v/>
      </c>
      <c r="N571" s="2" t="str" cm="1">
        <f t="array" ref="N571">IF(ISERROR(INDEX(Jornadas[id],ROW()-5)),"",COUNTIFS(_Cortes!$C:$C,INDEX(Jornadas[id],ROW()-5),_Cortes!$B:$B,LOOKUP($N$4,_Barberos!$B:$B,_Barberos!$A:$A)))</f>
        <v/>
      </c>
      <c r="O571" s="21" t="str" cm="1">
        <f t="array" ref="O571">IF(ISERROR(INDEX(Jornadas[id],ROW()-5)),"",INT(SUMIFS(Cortes[importe],Cortes[id_jornada],INDEX(Jornadas[id],ROW()-5),Cortes[id_barbero],LOOKUP($N$4,Barberos[nombre],Barberos[id]))*(INDEX(Jornadas[comision_barberos],1)/100)))</f>
        <v/>
      </c>
      <c r="P571" s="21" t="str" cm="1">
        <f t="array" ref="P571">IF(ISERROR(INDEX(Jornadas[id],ROW()-5)),"",SUMIFS(Cortes[propina],Cortes[id_jornada],INDEX(Jornadas[id],ROW()-5),Cortes[id_barbero],LOOKUP($N$4,Barberos[nombre],Barberos[id])))</f>
        <v/>
      </c>
      <c r="Q571" s="21" t="str" cm="1">
        <f t="array" ref="Q571">IF(ISERROR(INDEX(Jornadas[id],ROW()-5)),"",SUMIFS(Adelantos[importe],Adelantos[id_jornada],INDEX(Jornadas[id],ROW()-5),Adelantos[id_barbero],LOOKUP($N$4,Barberos[nombre],Barberos[id])))</f>
        <v/>
      </c>
      <c r="R571" s="21" t="str" cm="1">
        <f t="array" ref="R571">IF(ISERROR(INDEX(Jornadas[id],ROW()-5)),"",O571+P571-Q571)</f>
        <v/>
      </c>
      <c r="S571" s="2" t="str" cm="1">
        <f t="array" ref="S571">IF(ISERROR(INDEX(Jornadas[id],ROW()-5)),"",COUNTIFS(_Cortes!$C:$C,INDEX(Jornadas[id],ROW()-5),_Cortes!$B:$B,LOOKUP($S$4,_Barberos!$B:$B,_Barberos!$A:$A)))</f>
        <v/>
      </c>
      <c r="T571" s="21" t="str" cm="1">
        <f t="array" ref="T571">IF(ISERROR(INDEX(Jornadas[id],ROW()-5)),"",INT(SUMIFS(Cortes[importe],Cortes[id_jornada],INDEX(Jornadas[id],ROW()-5),Cortes[id_barbero],LOOKUP($S$4,Barberos[nombre],Barberos[id]))*(INDEX(Jornadas[comision_barberos],1)/100)))</f>
        <v/>
      </c>
      <c r="U571" s="21" t="str" cm="1">
        <f t="array" ref="U571">IF(ISERROR(INDEX(Jornadas[id],ROW()-5)),"",SUMIFS(Cortes[propina],Cortes[id_jornada],INDEX(Jornadas[id],ROW()-5),Cortes[id_barbero],LOOKUP($S$4,Barberos[nombre],Barberos[id])))</f>
        <v/>
      </c>
      <c r="V571" s="21" t="str" cm="1">
        <f t="array" ref="V571">IF(ISERROR(INDEX(Jornadas[id],ROW()-5)),"",SUMIFS(Adelantos[importe],Adelantos[id_jornada],INDEX(Jornadas[id],ROW()-5),Adelantos[id_barbero],LOOKUP($S$4,Barberos[nombre],Barberos[id])))</f>
        <v/>
      </c>
      <c r="W571" s="21" t="str" cm="1">
        <f t="array" ref="W571">IF(ISERROR(INDEX(Jornadas[id],ROW()-5)),"",T571+U571-V571)</f>
        <v/>
      </c>
      <c r="X571" s="2" t="str" cm="1">
        <f t="array" ref="X571">IF(ISERROR(INDEX(Jornadas[id],ROW()-5)),"",COUNTIFS(_Cortes!$C:$C,INDEX(Jornadas[id],ROW()-5),_Cortes!$B:$B,LOOKUP($X$4,_Barberos!$B:$B,_Barberos!$A:$A)))</f>
        <v/>
      </c>
      <c r="Y571" s="21" t="str" cm="1">
        <f t="array" ref="Y571">IF(ISERROR(INDEX(Jornadas[id],ROW()-5)),"",INT(SUMIFS(Cortes[importe],Cortes[id_jornada],INDEX(Jornadas[id],ROW()-5),Cortes[id_barbero],LOOKUP($X$4,Barberos[nombre],Barberos[id]))*(INDEX(Jornadas[comision_barberos],1)/100)))</f>
        <v/>
      </c>
      <c r="Z571" s="21" t="str" cm="1">
        <f t="array" ref="Z571">IF(ISERROR(INDEX(Jornadas[id],ROW()-5)),"",SUMIFS(Cortes[propina],Cortes[id_jornada],INDEX(Jornadas[id],ROW()-5),Cortes[id_barbero],LOOKUP($X$4,Barberos[nombre],Barberos[id])))</f>
        <v/>
      </c>
      <c r="AA571" s="21" t="str" cm="1">
        <f t="array" ref="AA571">IF(ISERROR(INDEX(Jornadas[id],ROW()-5)),"",SUMIFS(Adelantos[importe],Adelantos[id_jornada],INDEX(Jornadas[id],ROW()-5),Adelantos[id_barbero],LOOKUP($X$4,Barberos[nombre],Barberos[id])))</f>
        <v/>
      </c>
      <c r="AB571" s="21" t="str" cm="1">
        <f t="array" ref="AB571">IF(ISERROR(INDEX(Jornadas[id],ROW()-5)),"",Y571+Z571-AA571)</f>
        <v/>
      </c>
      <c r="AC571" s="2" t="str" cm="1">
        <f t="array" ref="AC571">IF(ISERROR(INDEX(Jornadas[id],ROW()-5)),"",COUNTIFS(_Cortes!$C:$C,INDEX(Jornadas[id],ROW()-5),_Cortes!$B:$B,LOOKUP($AC$4,_Barberos!$B:$B,_Barberos!$A:$A)))</f>
        <v/>
      </c>
      <c r="AD571" s="21" t="str" cm="1">
        <f t="array" ref="AD571">IF(ISERROR(INDEX(Jornadas[id],ROW()-5)),"",INT(SUMIFS(Cortes[importe],Cortes[id_jornada],INDEX(Jornadas[id],ROW()-5),Cortes[id_barbero],LOOKUP($AC$4,Barberos[nombre],Barberos[id]))*(INDEX(Jornadas[comision_barberos],1)/100)))</f>
        <v/>
      </c>
      <c r="AE571" s="21" t="str" cm="1">
        <f t="array" ref="AE571">IF(ISERROR(INDEX(Jornadas[id],ROW()-5)),"",SUMIFS(Cortes[propina],Cortes[id_jornada],INDEX(Jornadas[id],ROW()-5),Cortes[id_barbero],LOOKUP($AC$4,Barberos[nombre],Barberos[id])))</f>
        <v/>
      </c>
      <c r="AF571" s="21" t="str" cm="1">
        <f t="array" ref="AF571">IF(ISERROR(INDEX(Jornadas[id],ROW()-5)),"",SUMIFS(Adelantos[importe],Adelantos[id_jornada],INDEX(Jornadas[id],ROW()-5),Adelantos[id_barbero],LOOKUP($AC$4,Barberos[nombre],Barberos[id])))</f>
        <v/>
      </c>
      <c r="AG571" s="21" t="str" cm="1">
        <f t="array" ref="AG571">IF(ISERROR(INDEX(Jornadas[id],ROW()-5)),"",AD571+AE571-AF571)</f>
        <v/>
      </c>
      <c r="AH571" s="2" t="str" cm="1">
        <f t="array" ref="AH571">IF(ISERROR(INDEX(Jornadas[id],ROW()-5)),"",COUNTIFS(_Cortes!$C:$C,INDEX(Jornadas[id],ROW()-5),_Cortes!$B:$B,LOOKUP($AH$4,_Barberos!$B:$B,_Barberos!$A:$A)))</f>
        <v/>
      </c>
      <c r="AI571" s="21" t="str" cm="1">
        <f t="array" ref="AI571">IF(ISERROR(INDEX(Jornadas[id],ROW()-5)),"",INT(SUMIFS(Cortes[importe],Cortes[id_jornada],INDEX(Jornadas[id],ROW()-5),Cortes[id_barbero],LOOKUP($AH$4,Barberos[nombre],Barberos[id]))*(INDEX(Jornadas[comision_barberos],1)/100)))</f>
        <v/>
      </c>
      <c r="AJ571" s="21" t="str" cm="1">
        <f t="array" ref="AJ571">IF(ISERROR(INDEX(Jornadas[id],ROW()-5)),"",SUMIFS(Cortes[propina],Cortes[id_jornada],INDEX(Jornadas[id],ROW()-5),Cortes[id_barbero],LOOKUP($AH$4,Barberos[nombre],Barberos[id])))</f>
        <v/>
      </c>
      <c r="AK571" s="21" t="str" cm="1">
        <f t="array" ref="AK571">IF(ISERROR(INDEX(Jornadas[id],ROW()-5)),"",SUMIFS(Adelantos[importe],Adelantos[id_jornada],INDEX(Jornadas[id],ROW()-5),Adelantos[id_barbero],LOOKUP($AH$4,Barberos[nombre],Barberos[id])))</f>
        <v/>
      </c>
      <c r="AL571" s="21" t="str" cm="1">
        <f t="array" ref="AL571">IF(ISERROR(INDEX(Jornadas[id],ROW()-5)),"",AI571+AJ571-AK571)</f>
        <v/>
      </c>
      <c r="AM571" s="2" t="str" cm="1">
        <f t="array" ref="AM571">IF(ISERROR(INDEX(Jornadas[id],ROW()-5)),"",COUNTIFS(_Cortes!$C:$C,INDEX(Jornadas[id],ROW()-5),_Cortes!$B:$B,LOOKUP($AM$4,_Barberos!$B:$B,_Barberos!$A:$A)))</f>
        <v/>
      </c>
      <c r="AN571" s="21" t="str" cm="1">
        <f t="array" ref="AN571">IF(ISERROR(INDEX(Jornadas[id],ROW()-5)),"",INT(SUMIFS(Cortes[importe],Cortes[id_jornada],INDEX(Jornadas[id],ROW()-5),Cortes[id_barbero],LOOKUP($AM$4,Barberos[nombre],Barberos[id]))*(INDEX(Jornadas[comision_barberos],1)/100)))</f>
        <v/>
      </c>
      <c r="AO571" s="21" t="str" cm="1">
        <f t="array" ref="AO571">IF(ISERROR(INDEX(Jornadas[id],ROW()-5)),"",SUMIFS(Cortes[propina],Cortes[id_jornada],INDEX(Jornadas[id],ROW()-5),Cortes[id_barbero],LOOKUP($AM$4,Barberos[nombre],Barberos[id])))</f>
        <v/>
      </c>
      <c r="AP571" s="21" t="str" cm="1">
        <f t="array" ref="AP571">IF(ISERROR(INDEX(Jornadas[id],ROW()-5)),"",SUMIFS(Adelantos[importe],Adelantos[id_jornada],INDEX(Jornadas[id],ROW()-5),Adelantos[id_barbero],LOOKUP($AM$4,Barberos[nombre],Barberos[id])))</f>
        <v/>
      </c>
      <c r="AQ571" s="21" t="str" cm="1">
        <f t="array" ref="AQ571">IF(ISERROR(INDEX(Jornadas[id],ROW()-5)),"",AN571+AO571-AP571)</f>
        <v/>
      </c>
      <c r="AR571" s="2" t="str" cm="1">
        <f t="array" ref="AR571">IF(ISERROR(INDEX(Jornadas[id],ROW()-5)),"",COUNTIFS(_Cortes!$C:$C,INDEX(Jornadas[id],ROW()-5),_Cortes!$B:$B,LOOKUP($AR$4,_Barberos!$B:$B,_Barberos!$A:$A)))</f>
        <v/>
      </c>
      <c r="AS571" s="21" t="str" cm="1">
        <f t="array" ref="AS571">IF(ISERROR(INDEX(Jornadas[id],ROW()-5)),"",INT(SUMIFS(Cortes[importe],Cortes[id_jornada],INDEX(Jornadas[id],ROW()-5),Cortes[id_barbero],LOOKUP($AR$4,Barberos[nombre],Barberos[id]))*(INDEX(Jornadas[comision_barberos],1)/100)))</f>
        <v/>
      </c>
      <c r="AT571" s="21" t="str" cm="1">
        <f t="array" ref="AT571">IF(ISERROR(INDEX(Jornadas[id],ROW()-5)),"",SUMIFS(Cortes[propina],Cortes[id_jornada],INDEX(Jornadas[id],ROW()-5),Cortes[id_barbero],LOOKUP($AR$4,Barberos[nombre],Barberos[id])))</f>
        <v/>
      </c>
      <c r="AU571" s="21" t="str" cm="1">
        <f t="array" ref="AU571">IF(ISERROR(INDEX(Jornadas[id],ROW()-5)),"",SUMIFS(Adelantos[importe],Adelantos[id_jornada],INDEX(Jornadas[id],ROW()-5),Adelantos[id_barbero],LOOKUP($AR$4,Barberos[nombre],Barberos[id])))</f>
        <v/>
      </c>
      <c r="AV571" s="21" t="str" cm="1">
        <f t="array" ref="AV571">IF(ISERROR(INDEX(Jornadas[id],ROW()-5)),"",AS571+AT571-AU571)</f>
        <v/>
      </c>
    </row>
    <row r="572" spans="1:48" ht="15" hidden="1" customHeight="1" x14ac:dyDescent="0.3">
      <c r="A572" s="53" t="str">
        <f t="shared" si="8"/>
        <v/>
      </c>
      <c r="B572" s="54"/>
      <c r="C572" s="38" t="str" cm="1">
        <f t="array" ref="C572">IF(ISERROR(INDEX(Jornadas[id],ROW()-5)),"",INDEX(Jornadas[fecha],ROW()-5))</f>
        <v/>
      </c>
      <c r="D572" s="1" t="str" cm="1">
        <f t="array" ref="D572">IF(ISERROR(INDEX(Jornadas[id],ROW()-5)),"",COUNTIFS(_Cortes!$C:$C,INDEX(Jornadas[id],ROW()-5),_Cortes!$B:$B,LOOKUP($D$4,_Barberos!$B:$B,_Barberos!$A:$A)))</f>
        <v/>
      </c>
      <c r="E572" s="20" t="str" cm="1">
        <f t="array" ref="E572">IF(ISERROR(INDEX(Jornadas[id],ROW()-5)),"",INT(SUMIFS(Cortes[importe],Cortes[id_jornada],INDEX(Jornadas[id],ROW()-5),Cortes[id_barbero],LOOKUP($D$4,Barberos[nombre],Barberos[id]))*(INDEX(Jornadas[comision_barberos],1)/100)))</f>
        <v/>
      </c>
      <c r="F572" s="20" t="str" cm="1">
        <f t="array" ref="F572">IF(ISERROR(INDEX(Jornadas[id],ROW()-5)),"",SUMIFS(Cortes[propina],Cortes[id_jornada],INDEX(Jornadas[id],ROW()-5),Cortes[id_barbero],LOOKUP($D$4,Barberos[nombre],Barberos[id])))</f>
        <v/>
      </c>
      <c r="G572" s="20" t="str" cm="1">
        <f t="array" ref="G572">IF(ISERROR(INDEX(Jornadas[id],ROW()-5)),"",SUMIFS(Adelantos[importe],Adelantos[id_jornada],INDEX(Jornadas[id],ROW()-5),Adelantos[id_barbero],LOOKUP($D$4,Barberos[nombre],Barberos[id])))</f>
        <v/>
      </c>
      <c r="H572" s="20" t="str" cm="1">
        <f t="array" ref="H572">IF(ISERROR(INDEX(Jornadas[id],ROW()-5)),"",E572+F572-G572)</f>
        <v/>
      </c>
      <c r="I572" s="1" t="str" cm="1">
        <f t="array" ref="I572">IF(ISERROR(INDEX(Jornadas[id],ROW()-5)),"",COUNTIFS(_Cortes!$C:$C,INDEX(Jornadas[id],ROW()-5),_Cortes!$B:$B,LOOKUP($I$4,_Barberos!$B:$B,_Barberos!$A:$A)))</f>
        <v/>
      </c>
      <c r="J572" s="20" t="str" cm="1">
        <f t="array" ref="J572">IF(ISERROR(INDEX(Jornadas[id],ROW()-5)),"",INT(SUMIFS(Cortes[importe],Cortes[id_jornada],INDEX(Jornadas[id],ROW()-5),Cortes[id_barbero],LOOKUP($I$4,Barberos[nombre],Barberos[id]))*(INDEX(Jornadas[comision_barberos],1)/100)))</f>
        <v/>
      </c>
      <c r="K572" s="20" t="str" cm="1">
        <f t="array" ref="K572">IF(ISERROR(INDEX(Jornadas[id],ROW()-5)),"",SUMIFS(Cortes[propina],Cortes[id_jornada],INDEX(Jornadas[id],ROW()-5),Cortes[id_barbero],LOOKUP($I$4,Barberos[nombre],Barberos[id])))</f>
        <v/>
      </c>
      <c r="L572" s="20" t="str" cm="1">
        <f t="array" ref="L572">IF(ISERROR(INDEX(Jornadas[id],ROW()-5)),"",SUMIFS(Adelantos[importe],Adelantos[id_jornada],INDEX(Jornadas[id],ROW()-5),Adelantos[id_barbero],LOOKUP($I$4,Barberos[nombre],Barberos[id])))</f>
        <v/>
      </c>
      <c r="M572" s="20" t="str" cm="1">
        <f t="array" ref="M572">IF(ISERROR(INDEX(Jornadas[id],ROW()-5)),"",J572+K572-L572)</f>
        <v/>
      </c>
      <c r="N572" s="1" t="str" cm="1">
        <f t="array" ref="N572">IF(ISERROR(INDEX(Jornadas[id],ROW()-5)),"",COUNTIFS(_Cortes!$C:$C,INDEX(Jornadas[id],ROW()-5),_Cortes!$B:$B,LOOKUP($N$4,_Barberos!$B:$B,_Barberos!$A:$A)))</f>
        <v/>
      </c>
      <c r="O572" s="20" t="str" cm="1">
        <f t="array" ref="O572">IF(ISERROR(INDEX(Jornadas[id],ROW()-5)),"",INT(SUMIFS(Cortes[importe],Cortes[id_jornada],INDEX(Jornadas[id],ROW()-5),Cortes[id_barbero],LOOKUP($N$4,Barberos[nombre],Barberos[id]))*(INDEX(Jornadas[comision_barberos],1)/100)))</f>
        <v/>
      </c>
      <c r="P572" s="20" t="str" cm="1">
        <f t="array" ref="P572">IF(ISERROR(INDEX(Jornadas[id],ROW()-5)),"",SUMIFS(Cortes[propina],Cortes[id_jornada],INDEX(Jornadas[id],ROW()-5),Cortes[id_barbero],LOOKUP($N$4,Barberos[nombre],Barberos[id])))</f>
        <v/>
      </c>
      <c r="Q572" s="20" t="str" cm="1">
        <f t="array" ref="Q572">IF(ISERROR(INDEX(Jornadas[id],ROW()-5)),"",SUMIFS(Adelantos[importe],Adelantos[id_jornada],INDEX(Jornadas[id],ROW()-5),Adelantos[id_barbero],LOOKUP($N$4,Barberos[nombre],Barberos[id])))</f>
        <v/>
      </c>
      <c r="R572" s="20" t="str" cm="1">
        <f t="array" ref="R572">IF(ISERROR(INDEX(Jornadas[id],ROW()-5)),"",O572+P572-Q572)</f>
        <v/>
      </c>
      <c r="S572" s="1" t="str" cm="1">
        <f t="array" ref="S572">IF(ISERROR(INDEX(Jornadas[id],ROW()-5)),"",COUNTIFS(_Cortes!$C:$C,INDEX(Jornadas[id],ROW()-5),_Cortes!$B:$B,LOOKUP($S$4,_Barberos!$B:$B,_Barberos!$A:$A)))</f>
        <v/>
      </c>
      <c r="T572" s="20" t="str" cm="1">
        <f t="array" ref="T572">IF(ISERROR(INDEX(Jornadas[id],ROW()-5)),"",INT(SUMIFS(Cortes[importe],Cortes[id_jornada],INDEX(Jornadas[id],ROW()-5),Cortes[id_barbero],LOOKUP($S$4,Barberos[nombre],Barberos[id]))*(INDEX(Jornadas[comision_barberos],1)/100)))</f>
        <v/>
      </c>
      <c r="U572" s="20" t="str" cm="1">
        <f t="array" ref="U572">IF(ISERROR(INDEX(Jornadas[id],ROW()-5)),"",SUMIFS(Cortes[propina],Cortes[id_jornada],INDEX(Jornadas[id],ROW()-5),Cortes[id_barbero],LOOKUP($S$4,Barberos[nombre],Barberos[id])))</f>
        <v/>
      </c>
      <c r="V572" s="20" t="str" cm="1">
        <f t="array" ref="V572">IF(ISERROR(INDEX(Jornadas[id],ROW()-5)),"",SUMIFS(Adelantos[importe],Adelantos[id_jornada],INDEX(Jornadas[id],ROW()-5),Adelantos[id_barbero],LOOKUP($S$4,Barberos[nombre],Barberos[id])))</f>
        <v/>
      </c>
      <c r="W572" s="20" t="str" cm="1">
        <f t="array" ref="W572">IF(ISERROR(INDEX(Jornadas[id],ROW()-5)),"",T572+U572-V572)</f>
        <v/>
      </c>
      <c r="X572" s="1" t="str" cm="1">
        <f t="array" ref="X572">IF(ISERROR(INDEX(Jornadas[id],ROW()-5)),"",COUNTIFS(_Cortes!$C:$C,INDEX(Jornadas[id],ROW()-5),_Cortes!$B:$B,LOOKUP($X$4,_Barberos!$B:$B,_Barberos!$A:$A)))</f>
        <v/>
      </c>
      <c r="Y572" s="20" t="str" cm="1">
        <f t="array" ref="Y572">IF(ISERROR(INDEX(Jornadas[id],ROW()-5)),"",INT(SUMIFS(Cortes[importe],Cortes[id_jornada],INDEX(Jornadas[id],ROW()-5),Cortes[id_barbero],LOOKUP($X$4,Barberos[nombre],Barberos[id]))*(INDEX(Jornadas[comision_barberos],1)/100)))</f>
        <v/>
      </c>
      <c r="Z572" s="20" t="str" cm="1">
        <f t="array" ref="Z572">IF(ISERROR(INDEX(Jornadas[id],ROW()-5)),"",SUMIFS(Cortes[propina],Cortes[id_jornada],INDEX(Jornadas[id],ROW()-5),Cortes[id_barbero],LOOKUP($X$4,Barberos[nombre],Barberos[id])))</f>
        <v/>
      </c>
      <c r="AA572" s="20" t="str" cm="1">
        <f t="array" ref="AA572">IF(ISERROR(INDEX(Jornadas[id],ROW()-5)),"",SUMIFS(Adelantos[importe],Adelantos[id_jornada],INDEX(Jornadas[id],ROW()-5),Adelantos[id_barbero],LOOKUP($X$4,Barberos[nombre],Barberos[id])))</f>
        <v/>
      </c>
      <c r="AB572" s="20" t="str" cm="1">
        <f t="array" ref="AB572">IF(ISERROR(INDEX(Jornadas[id],ROW()-5)),"",Y572+Z572-AA572)</f>
        <v/>
      </c>
      <c r="AC572" s="1" t="str" cm="1">
        <f t="array" ref="AC572">IF(ISERROR(INDEX(Jornadas[id],ROW()-5)),"",COUNTIFS(_Cortes!$C:$C,INDEX(Jornadas[id],ROW()-5),_Cortes!$B:$B,LOOKUP($AC$4,_Barberos!$B:$B,_Barberos!$A:$A)))</f>
        <v/>
      </c>
      <c r="AD572" s="20" t="str" cm="1">
        <f t="array" ref="AD572">IF(ISERROR(INDEX(Jornadas[id],ROW()-5)),"",INT(SUMIFS(Cortes[importe],Cortes[id_jornada],INDEX(Jornadas[id],ROW()-5),Cortes[id_barbero],LOOKUP($AC$4,Barberos[nombre],Barberos[id]))*(INDEX(Jornadas[comision_barberos],1)/100)))</f>
        <v/>
      </c>
      <c r="AE572" s="20" t="str" cm="1">
        <f t="array" ref="AE572">IF(ISERROR(INDEX(Jornadas[id],ROW()-5)),"",SUMIFS(Cortes[propina],Cortes[id_jornada],INDEX(Jornadas[id],ROW()-5),Cortes[id_barbero],LOOKUP($AC$4,Barberos[nombre],Barberos[id])))</f>
        <v/>
      </c>
      <c r="AF572" s="20" t="str" cm="1">
        <f t="array" ref="AF572">IF(ISERROR(INDEX(Jornadas[id],ROW()-5)),"",SUMIFS(Adelantos[importe],Adelantos[id_jornada],INDEX(Jornadas[id],ROW()-5),Adelantos[id_barbero],LOOKUP($AC$4,Barberos[nombre],Barberos[id])))</f>
        <v/>
      </c>
      <c r="AG572" s="20" t="str" cm="1">
        <f t="array" ref="AG572">IF(ISERROR(INDEX(Jornadas[id],ROW()-5)),"",AD572+AE572-AF572)</f>
        <v/>
      </c>
      <c r="AH572" s="1" t="str" cm="1">
        <f t="array" ref="AH572">IF(ISERROR(INDEX(Jornadas[id],ROW()-5)),"",COUNTIFS(_Cortes!$C:$C,INDEX(Jornadas[id],ROW()-5),_Cortes!$B:$B,LOOKUP($AH$4,_Barberos!$B:$B,_Barberos!$A:$A)))</f>
        <v/>
      </c>
      <c r="AI572" s="20" t="str" cm="1">
        <f t="array" ref="AI572">IF(ISERROR(INDEX(Jornadas[id],ROW()-5)),"",INT(SUMIFS(Cortes[importe],Cortes[id_jornada],INDEX(Jornadas[id],ROW()-5),Cortes[id_barbero],LOOKUP($AH$4,Barberos[nombre],Barberos[id]))*(INDEX(Jornadas[comision_barberos],1)/100)))</f>
        <v/>
      </c>
      <c r="AJ572" s="20" t="str" cm="1">
        <f t="array" ref="AJ572">IF(ISERROR(INDEX(Jornadas[id],ROW()-5)),"",SUMIFS(Cortes[propina],Cortes[id_jornada],INDEX(Jornadas[id],ROW()-5),Cortes[id_barbero],LOOKUP($AH$4,Barberos[nombre],Barberos[id])))</f>
        <v/>
      </c>
      <c r="AK572" s="20" t="str" cm="1">
        <f t="array" ref="AK572">IF(ISERROR(INDEX(Jornadas[id],ROW()-5)),"",SUMIFS(Adelantos[importe],Adelantos[id_jornada],INDEX(Jornadas[id],ROW()-5),Adelantos[id_barbero],LOOKUP($AH$4,Barberos[nombre],Barberos[id])))</f>
        <v/>
      </c>
      <c r="AL572" s="20" t="str" cm="1">
        <f t="array" ref="AL572">IF(ISERROR(INDEX(Jornadas[id],ROW()-5)),"",AI572+AJ572-AK572)</f>
        <v/>
      </c>
      <c r="AM572" s="1" t="str" cm="1">
        <f t="array" ref="AM572">IF(ISERROR(INDEX(Jornadas[id],ROW()-5)),"",COUNTIFS(_Cortes!$C:$C,INDEX(Jornadas[id],ROW()-5),_Cortes!$B:$B,LOOKUP($AM$4,_Barberos!$B:$B,_Barberos!$A:$A)))</f>
        <v/>
      </c>
      <c r="AN572" s="20" t="str" cm="1">
        <f t="array" ref="AN572">IF(ISERROR(INDEX(Jornadas[id],ROW()-5)),"",INT(SUMIFS(Cortes[importe],Cortes[id_jornada],INDEX(Jornadas[id],ROW()-5),Cortes[id_barbero],LOOKUP($AM$4,Barberos[nombre],Barberos[id]))*(INDEX(Jornadas[comision_barberos],1)/100)))</f>
        <v/>
      </c>
      <c r="AO572" s="20" t="str" cm="1">
        <f t="array" ref="AO572">IF(ISERROR(INDEX(Jornadas[id],ROW()-5)),"",SUMIFS(Cortes[propina],Cortes[id_jornada],INDEX(Jornadas[id],ROW()-5),Cortes[id_barbero],LOOKUP($AM$4,Barberos[nombre],Barberos[id])))</f>
        <v/>
      </c>
      <c r="AP572" s="20" t="str" cm="1">
        <f t="array" ref="AP572">IF(ISERROR(INDEX(Jornadas[id],ROW()-5)),"",SUMIFS(Adelantos[importe],Adelantos[id_jornada],INDEX(Jornadas[id],ROW()-5),Adelantos[id_barbero],LOOKUP($AM$4,Barberos[nombre],Barberos[id])))</f>
        <v/>
      </c>
      <c r="AQ572" s="20" t="str" cm="1">
        <f t="array" ref="AQ572">IF(ISERROR(INDEX(Jornadas[id],ROW()-5)),"",AN572+AO572-AP572)</f>
        <v/>
      </c>
      <c r="AR572" s="1" t="str" cm="1">
        <f t="array" ref="AR572">IF(ISERROR(INDEX(Jornadas[id],ROW()-5)),"",COUNTIFS(_Cortes!$C:$C,INDEX(Jornadas[id],ROW()-5),_Cortes!$B:$B,LOOKUP($AR$4,_Barberos!$B:$B,_Barberos!$A:$A)))</f>
        <v/>
      </c>
      <c r="AS572" s="20" t="str" cm="1">
        <f t="array" ref="AS572">IF(ISERROR(INDEX(Jornadas[id],ROW()-5)),"",INT(SUMIFS(Cortes[importe],Cortes[id_jornada],INDEX(Jornadas[id],ROW()-5),Cortes[id_barbero],LOOKUP($AR$4,Barberos[nombre],Barberos[id]))*(INDEX(Jornadas[comision_barberos],1)/100)))</f>
        <v/>
      </c>
      <c r="AT572" s="20" t="str" cm="1">
        <f t="array" ref="AT572">IF(ISERROR(INDEX(Jornadas[id],ROW()-5)),"",SUMIFS(Cortes[propina],Cortes[id_jornada],INDEX(Jornadas[id],ROW()-5),Cortes[id_barbero],LOOKUP($AR$4,Barberos[nombre],Barberos[id])))</f>
        <v/>
      </c>
      <c r="AU572" s="20" t="str" cm="1">
        <f t="array" ref="AU572">IF(ISERROR(INDEX(Jornadas[id],ROW()-5)),"",SUMIFS(Adelantos[importe],Adelantos[id_jornada],INDEX(Jornadas[id],ROW()-5),Adelantos[id_barbero],LOOKUP($AR$4,Barberos[nombre],Barberos[id])))</f>
        <v/>
      </c>
      <c r="AV572" s="20" t="str" cm="1">
        <f t="array" ref="AV572">IF(ISERROR(INDEX(Jornadas[id],ROW()-5)),"",AS572+AT572-AU572)</f>
        <v/>
      </c>
    </row>
    <row r="573" spans="1:48" ht="15" hidden="1" customHeight="1" x14ac:dyDescent="0.3">
      <c r="A573" s="51" t="str">
        <f t="shared" si="8"/>
        <v/>
      </c>
      <c r="B573" s="52"/>
      <c r="C573" s="36" t="str" cm="1">
        <f t="array" ref="C573">IF(ISERROR(INDEX(Jornadas[id],ROW()-5)),"",INDEX(Jornadas[fecha],ROW()-5))</f>
        <v/>
      </c>
      <c r="D573" s="2" t="str" cm="1">
        <f t="array" ref="D573">IF(ISERROR(INDEX(Jornadas[id],ROW()-5)),"",COUNTIFS(_Cortes!$C:$C,INDEX(Jornadas[id],ROW()-5),_Cortes!$B:$B,LOOKUP($D$4,_Barberos!$B:$B,_Barberos!$A:$A)))</f>
        <v/>
      </c>
      <c r="E573" s="21" t="str" cm="1">
        <f t="array" ref="E573">IF(ISERROR(INDEX(Jornadas[id],ROW()-5)),"",INT(SUMIFS(Cortes[importe],Cortes[id_jornada],INDEX(Jornadas[id],ROW()-5),Cortes[id_barbero],LOOKUP($D$4,Barberos[nombre],Barberos[id]))*(INDEX(Jornadas[comision_barberos],1)/100)))</f>
        <v/>
      </c>
      <c r="F573" s="21" t="str" cm="1">
        <f t="array" ref="F573">IF(ISERROR(INDEX(Jornadas[id],ROW()-5)),"",SUMIFS(Cortes[propina],Cortes[id_jornada],INDEX(Jornadas[id],ROW()-5),Cortes[id_barbero],LOOKUP($D$4,Barberos[nombre],Barberos[id])))</f>
        <v/>
      </c>
      <c r="G573" s="21" t="str" cm="1">
        <f t="array" ref="G573">IF(ISERROR(INDEX(Jornadas[id],ROW()-5)),"",SUMIFS(Adelantos[importe],Adelantos[id_jornada],INDEX(Jornadas[id],ROW()-5),Adelantos[id_barbero],LOOKUP($D$4,Barberos[nombre],Barberos[id])))</f>
        <v/>
      </c>
      <c r="H573" s="21" t="str" cm="1">
        <f t="array" ref="H573">IF(ISERROR(INDEX(Jornadas[id],ROW()-5)),"",E573+F573-G573)</f>
        <v/>
      </c>
      <c r="I573" s="2" t="str" cm="1">
        <f t="array" ref="I573">IF(ISERROR(INDEX(Jornadas[id],ROW()-5)),"",COUNTIFS(_Cortes!$C:$C,INDEX(Jornadas[id],ROW()-5),_Cortes!$B:$B,LOOKUP($I$4,_Barberos!$B:$B,_Barberos!$A:$A)))</f>
        <v/>
      </c>
      <c r="J573" s="21" t="str" cm="1">
        <f t="array" ref="J573">IF(ISERROR(INDEX(Jornadas[id],ROW()-5)),"",INT(SUMIFS(Cortes[importe],Cortes[id_jornada],INDEX(Jornadas[id],ROW()-5),Cortes[id_barbero],LOOKUP($I$4,Barberos[nombre],Barberos[id]))*(INDEX(Jornadas[comision_barberos],1)/100)))</f>
        <v/>
      </c>
      <c r="K573" s="21" t="str" cm="1">
        <f t="array" ref="K573">IF(ISERROR(INDEX(Jornadas[id],ROW()-5)),"",SUMIFS(Cortes[propina],Cortes[id_jornada],INDEX(Jornadas[id],ROW()-5),Cortes[id_barbero],LOOKUP($I$4,Barberos[nombre],Barberos[id])))</f>
        <v/>
      </c>
      <c r="L573" s="21" t="str" cm="1">
        <f t="array" ref="L573">IF(ISERROR(INDEX(Jornadas[id],ROW()-5)),"",SUMIFS(Adelantos[importe],Adelantos[id_jornada],INDEX(Jornadas[id],ROW()-5),Adelantos[id_barbero],LOOKUP($I$4,Barberos[nombre],Barberos[id])))</f>
        <v/>
      </c>
      <c r="M573" s="21" t="str" cm="1">
        <f t="array" ref="M573">IF(ISERROR(INDEX(Jornadas[id],ROW()-5)),"",J573+K573-L573)</f>
        <v/>
      </c>
      <c r="N573" s="2" t="str" cm="1">
        <f t="array" ref="N573">IF(ISERROR(INDEX(Jornadas[id],ROW()-5)),"",COUNTIFS(_Cortes!$C:$C,INDEX(Jornadas[id],ROW()-5),_Cortes!$B:$B,LOOKUP($N$4,_Barberos!$B:$B,_Barberos!$A:$A)))</f>
        <v/>
      </c>
      <c r="O573" s="21" t="str" cm="1">
        <f t="array" ref="O573">IF(ISERROR(INDEX(Jornadas[id],ROW()-5)),"",INT(SUMIFS(Cortes[importe],Cortes[id_jornada],INDEX(Jornadas[id],ROW()-5),Cortes[id_barbero],LOOKUP($N$4,Barberos[nombre],Barberos[id]))*(INDEX(Jornadas[comision_barberos],1)/100)))</f>
        <v/>
      </c>
      <c r="P573" s="21" t="str" cm="1">
        <f t="array" ref="P573">IF(ISERROR(INDEX(Jornadas[id],ROW()-5)),"",SUMIFS(Cortes[propina],Cortes[id_jornada],INDEX(Jornadas[id],ROW()-5),Cortes[id_barbero],LOOKUP($N$4,Barberos[nombre],Barberos[id])))</f>
        <v/>
      </c>
      <c r="Q573" s="21" t="str" cm="1">
        <f t="array" ref="Q573">IF(ISERROR(INDEX(Jornadas[id],ROW()-5)),"",SUMIFS(Adelantos[importe],Adelantos[id_jornada],INDEX(Jornadas[id],ROW()-5),Adelantos[id_barbero],LOOKUP($N$4,Barberos[nombre],Barberos[id])))</f>
        <v/>
      </c>
      <c r="R573" s="21" t="str" cm="1">
        <f t="array" ref="R573">IF(ISERROR(INDEX(Jornadas[id],ROW()-5)),"",O573+P573-Q573)</f>
        <v/>
      </c>
      <c r="S573" s="2" t="str" cm="1">
        <f t="array" ref="S573">IF(ISERROR(INDEX(Jornadas[id],ROW()-5)),"",COUNTIFS(_Cortes!$C:$C,INDEX(Jornadas[id],ROW()-5),_Cortes!$B:$B,LOOKUP($S$4,_Barberos!$B:$B,_Barberos!$A:$A)))</f>
        <v/>
      </c>
      <c r="T573" s="21" t="str" cm="1">
        <f t="array" ref="T573">IF(ISERROR(INDEX(Jornadas[id],ROW()-5)),"",INT(SUMIFS(Cortes[importe],Cortes[id_jornada],INDEX(Jornadas[id],ROW()-5),Cortes[id_barbero],LOOKUP($S$4,Barberos[nombre],Barberos[id]))*(INDEX(Jornadas[comision_barberos],1)/100)))</f>
        <v/>
      </c>
      <c r="U573" s="21" t="str" cm="1">
        <f t="array" ref="U573">IF(ISERROR(INDEX(Jornadas[id],ROW()-5)),"",SUMIFS(Cortes[propina],Cortes[id_jornada],INDEX(Jornadas[id],ROW()-5),Cortes[id_barbero],LOOKUP($S$4,Barberos[nombre],Barberos[id])))</f>
        <v/>
      </c>
      <c r="V573" s="21" t="str" cm="1">
        <f t="array" ref="V573">IF(ISERROR(INDEX(Jornadas[id],ROW()-5)),"",SUMIFS(Adelantos[importe],Adelantos[id_jornada],INDEX(Jornadas[id],ROW()-5),Adelantos[id_barbero],LOOKUP($S$4,Barberos[nombre],Barberos[id])))</f>
        <v/>
      </c>
      <c r="W573" s="21" t="str" cm="1">
        <f t="array" ref="W573">IF(ISERROR(INDEX(Jornadas[id],ROW()-5)),"",T573+U573-V573)</f>
        <v/>
      </c>
      <c r="X573" s="2" t="str" cm="1">
        <f t="array" ref="X573">IF(ISERROR(INDEX(Jornadas[id],ROW()-5)),"",COUNTIFS(_Cortes!$C:$C,INDEX(Jornadas[id],ROW()-5),_Cortes!$B:$B,LOOKUP($X$4,_Barberos!$B:$B,_Barberos!$A:$A)))</f>
        <v/>
      </c>
      <c r="Y573" s="21" t="str" cm="1">
        <f t="array" ref="Y573">IF(ISERROR(INDEX(Jornadas[id],ROW()-5)),"",INT(SUMIFS(Cortes[importe],Cortes[id_jornada],INDEX(Jornadas[id],ROW()-5),Cortes[id_barbero],LOOKUP($X$4,Barberos[nombre],Barberos[id]))*(INDEX(Jornadas[comision_barberos],1)/100)))</f>
        <v/>
      </c>
      <c r="Z573" s="21" t="str" cm="1">
        <f t="array" ref="Z573">IF(ISERROR(INDEX(Jornadas[id],ROW()-5)),"",SUMIFS(Cortes[propina],Cortes[id_jornada],INDEX(Jornadas[id],ROW()-5),Cortes[id_barbero],LOOKUP($X$4,Barberos[nombre],Barberos[id])))</f>
        <v/>
      </c>
      <c r="AA573" s="21" t="str" cm="1">
        <f t="array" ref="AA573">IF(ISERROR(INDEX(Jornadas[id],ROW()-5)),"",SUMIFS(Adelantos[importe],Adelantos[id_jornada],INDEX(Jornadas[id],ROW()-5),Adelantos[id_barbero],LOOKUP($X$4,Barberos[nombre],Barberos[id])))</f>
        <v/>
      </c>
      <c r="AB573" s="21" t="str" cm="1">
        <f t="array" ref="AB573">IF(ISERROR(INDEX(Jornadas[id],ROW()-5)),"",Y573+Z573-AA573)</f>
        <v/>
      </c>
      <c r="AC573" s="2" t="str" cm="1">
        <f t="array" ref="AC573">IF(ISERROR(INDEX(Jornadas[id],ROW()-5)),"",COUNTIFS(_Cortes!$C:$C,INDEX(Jornadas[id],ROW()-5),_Cortes!$B:$B,LOOKUP($AC$4,_Barberos!$B:$B,_Barberos!$A:$A)))</f>
        <v/>
      </c>
      <c r="AD573" s="21" t="str" cm="1">
        <f t="array" ref="AD573">IF(ISERROR(INDEX(Jornadas[id],ROW()-5)),"",INT(SUMIFS(Cortes[importe],Cortes[id_jornada],INDEX(Jornadas[id],ROW()-5),Cortes[id_barbero],LOOKUP($AC$4,Barberos[nombre],Barberos[id]))*(INDEX(Jornadas[comision_barberos],1)/100)))</f>
        <v/>
      </c>
      <c r="AE573" s="21" t="str" cm="1">
        <f t="array" ref="AE573">IF(ISERROR(INDEX(Jornadas[id],ROW()-5)),"",SUMIFS(Cortes[propina],Cortes[id_jornada],INDEX(Jornadas[id],ROW()-5),Cortes[id_barbero],LOOKUP($AC$4,Barberos[nombre],Barberos[id])))</f>
        <v/>
      </c>
      <c r="AF573" s="21" t="str" cm="1">
        <f t="array" ref="AF573">IF(ISERROR(INDEX(Jornadas[id],ROW()-5)),"",SUMIFS(Adelantos[importe],Adelantos[id_jornada],INDEX(Jornadas[id],ROW()-5),Adelantos[id_barbero],LOOKUP($AC$4,Barberos[nombre],Barberos[id])))</f>
        <v/>
      </c>
      <c r="AG573" s="21" t="str" cm="1">
        <f t="array" ref="AG573">IF(ISERROR(INDEX(Jornadas[id],ROW()-5)),"",AD573+AE573-AF573)</f>
        <v/>
      </c>
      <c r="AH573" s="2" t="str" cm="1">
        <f t="array" ref="AH573">IF(ISERROR(INDEX(Jornadas[id],ROW()-5)),"",COUNTIFS(_Cortes!$C:$C,INDEX(Jornadas[id],ROW()-5),_Cortes!$B:$B,LOOKUP($AH$4,_Barberos!$B:$B,_Barberos!$A:$A)))</f>
        <v/>
      </c>
      <c r="AI573" s="21" t="str" cm="1">
        <f t="array" ref="AI573">IF(ISERROR(INDEX(Jornadas[id],ROW()-5)),"",INT(SUMIFS(Cortes[importe],Cortes[id_jornada],INDEX(Jornadas[id],ROW()-5),Cortes[id_barbero],LOOKUP($AH$4,Barberos[nombre],Barberos[id]))*(INDEX(Jornadas[comision_barberos],1)/100)))</f>
        <v/>
      </c>
      <c r="AJ573" s="21" t="str" cm="1">
        <f t="array" ref="AJ573">IF(ISERROR(INDEX(Jornadas[id],ROW()-5)),"",SUMIFS(Cortes[propina],Cortes[id_jornada],INDEX(Jornadas[id],ROW()-5),Cortes[id_barbero],LOOKUP($AH$4,Barberos[nombre],Barberos[id])))</f>
        <v/>
      </c>
      <c r="AK573" s="21" t="str" cm="1">
        <f t="array" ref="AK573">IF(ISERROR(INDEX(Jornadas[id],ROW()-5)),"",SUMIFS(Adelantos[importe],Adelantos[id_jornada],INDEX(Jornadas[id],ROW()-5),Adelantos[id_barbero],LOOKUP($AH$4,Barberos[nombre],Barberos[id])))</f>
        <v/>
      </c>
      <c r="AL573" s="21" t="str" cm="1">
        <f t="array" ref="AL573">IF(ISERROR(INDEX(Jornadas[id],ROW()-5)),"",AI573+AJ573-AK573)</f>
        <v/>
      </c>
      <c r="AM573" s="2" t="str" cm="1">
        <f t="array" ref="AM573">IF(ISERROR(INDEX(Jornadas[id],ROW()-5)),"",COUNTIFS(_Cortes!$C:$C,INDEX(Jornadas[id],ROW()-5),_Cortes!$B:$B,LOOKUP($AM$4,_Barberos!$B:$B,_Barberos!$A:$A)))</f>
        <v/>
      </c>
      <c r="AN573" s="21" t="str" cm="1">
        <f t="array" ref="AN573">IF(ISERROR(INDEX(Jornadas[id],ROW()-5)),"",INT(SUMIFS(Cortes[importe],Cortes[id_jornada],INDEX(Jornadas[id],ROW()-5),Cortes[id_barbero],LOOKUP($AM$4,Barberos[nombre],Barberos[id]))*(INDEX(Jornadas[comision_barberos],1)/100)))</f>
        <v/>
      </c>
      <c r="AO573" s="21" t="str" cm="1">
        <f t="array" ref="AO573">IF(ISERROR(INDEX(Jornadas[id],ROW()-5)),"",SUMIFS(Cortes[propina],Cortes[id_jornada],INDEX(Jornadas[id],ROW()-5),Cortes[id_barbero],LOOKUP($AM$4,Barberos[nombre],Barberos[id])))</f>
        <v/>
      </c>
      <c r="AP573" s="21" t="str" cm="1">
        <f t="array" ref="AP573">IF(ISERROR(INDEX(Jornadas[id],ROW()-5)),"",SUMIFS(Adelantos[importe],Adelantos[id_jornada],INDEX(Jornadas[id],ROW()-5),Adelantos[id_barbero],LOOKUP($AM$4,Barberos[nombre],Barberos[id])))</f>
        <v/>
      </c>
      <c r="AQ573" s="21" t="str" cm="1">
        <f t="array" ref="AQ573">IF(ISERROR(INDEX(Jornadas[id],ROW()-5)),"",AN573+AO573-AP573)</f>
        <v/>
      </c>
      <c r="AR573" s="2" t="str" cm="1">
        <f t="array" ref="AR573">IF(ISERROR(INDEX(Jornadas[id],ROW()-5)),"",COUNTIFS(_Cortes!$C:$C,INDEX(Jornadas[id],ROW()-5),_Cortes!$B:$B,LOOKUP($AR$4,_Barberos!$B:$B,_Barberos!$A:$A)))</f>
        <v/>
      </c>
      <c r="AS573" s="21" t="str" cm="1">
        <f t="array" ref="AS573">IF(ISERROR(INDEX(Jornadas[id],ROW()-5)),"",INT(SUMIFS(Cortes[importe],Cortes[id_jornada],INDEX(Jornadas[id],ROW()-5),Cortes[id_barbero],LOOKUP($AR$4,Barberos[nombre],Barberos[id]))*(INDEX(Jornadas[comision_barberos],1)/100)))</f>
        <v/>
      </c>
      <c r="AT573" s="21" t="str" cm="1">
        <f t="array" ref="AT573">IF(ISERROR(INDEX(Jornadas[id],ROW()-5)),"",SUMIFS(Cortes[propina],Cortes[id_jornada],INDEX(Jornadas[id],ROW()-5),Cortes[id_barbero],LOOKUP($AR$4,Barberos[nombre],Barberos[id])))</f>
        <v/>
      </c>
      <c r="AU573" s="21" t="str" cm="1">
        <f t="array" ref="AU573">IF(ISERROR(INDEX(Jornadas[id],ROW()-5)),"",SUMIFS(Adelantos[importe],Adelantos[id_jornada],INDEX(Jornadas[id],ROW()-5),Adelantos[id_barbero],LOOKUP($AR$4,Barberos[nombre],Barberos[id])))</f>
        <v/>
      </c>
      <c r="AV573" s="21" t="str" cm="1">
        <f t="array" ref="AV573">IF(ISERROR(INDEX(Jornadas[id],ROW()-5)),"",AS573+AT573-AU573)</f>
        <v/>
      </c>
    </row>
    <row r="574" spans="1:48" ht="15" hidden="1" customHeight="1" x14ac:dyDescent="0.3">
      <c r="A574" s="53" t="str">
        <f t="shared" si="8"/>
        <v/>
      </c>
      <c r="B574" s="54"/>
      <c r="C574" s="38" t="str" cm="1">
        <f t="array" ref="C574">IF(ISERROR(INDEX(Jornadas[id],ROW()-5)),"",INDEX(Jornadas[fecha],ROW()-5))</f>
        <v/>
      </c>
      <c r="D574" s="1" t="str" cm="1">
        <f t="array" ref="D574">IF(ISERROR(INDEX(Jornadas[id],ROW()-5)),"",COUNTIFS(_Cortes!$C:$C,INDEX(Jornadas[id],ROW()-5),_Cortes!$B:$B,LOOKUP($D$4,_Barberos!$B:$B,_Barberos!$A:$A)))</f>
        <v/>
      </c>
      <c r="E574" s="20" t="str" cm="1">
        <f t="array" ref="E574">IF(ISERROR(INDEX(Jornadas[id],ROW()-5)),"",INT(SUMIFS(Cortes[importe],Cortes[id_jornada],INDEX(Jornadas[id],ROW()-5),Cortes[id_barbero],LOOKUP($D$4,Barberos[nombre],Barberos[id]))*(INDEX(Jornadas[comision_barberos],1)/100)))</f>
        <v/>
      </c>
      <c r="F574" s="20" t="str" cm="1">
        <f t="array" ref="F574">IF(ISERROR(INDEX(Jornadas[id],ROW()-5)),"",SUMIFS(Cortes[propina],Cortes[id_jornada],INDEX(Jornadas[id],ROW()-5),Cortes[id_barbero],LOOKUP($D$4,Barberos[nombre],Barberos[id])))</f>
        <v/>
      </c>
      <c r="G574" s="20" t="str" cm="1">
        <f t="array" ref="G574">IF(ISERROR(INDEX(Jornadas[id],ROW()-5)),"",SUMIFS(Adelantos[importe],Adelantos[id_jornada],INDEX(Jornadas[id],ROW()-5),Adelantos[id_barbero],LOOKUP($D$4,Barberos[nombre],Barberos[id])))</f>
        <v/>
      </c>
      <c r="H574" s="20" t="str" cm="1">
        <f t="array" ref="H574">IF(ISERROR(INDEX(Jornadas[id],ROW()-5)),"",E574+F574-G574)</f>
        <v/>
      </c>
      <c r="I574" s="1" t="str" cm="1">
        <f t="array" ref="I574">IF(ISERROR(INDEX(Jornadas[id],ROW()-5)),"",COUNTIFS(_Cortes!$C:$C,INDEX(Jornadas[id],ROW()-5),_Cortes!$B:$B,LOOKUP($I$4,_Barberos!$B:$B,_Barberos!$A:$A)))</f>
        <v/>
      </c>
      <c r="J574" s="20" t="str" cm="1">
        <f t="array" ref="J574">IF(ISERROR(INDEX(Jornadas[id],ROW()-5)),"",INT(SUMIFS(Cortes[importe],Cortes[id_jornada],INDEX(Jornadas[id],ROW()-5),Cortes[id_barbero],LOOKUP($I$4,Barberos[nombre],Barberos[id]))*(INDEX(Jornadas[comision_barberos],1)/100)))</f>
        <v/>
      </c>
      <c r="K574" s="20" t="str" cm="1">
        <f t="array" ref="K574">IF(ISERROR(INDEX(Jornadas[id],ROW()-5)),"",SUMIFS(Cortes[propina],Cortes[id_jornada],INDEX(Jornadas[id],ROW()-5),Cortes[id_barbero],LOOKUP($I$4,Barberos[nombre],Barberos[id])))</f>
        <v/>
      </c>
      <c r="L574" s="20" t="str" cm="1">
        <f t="array" ref="L574">IF(ISERROR(INDEX(Jornadas[id],ROW()-5)),"",SUMIFS(Adelantos[importe],Adelantos[id_jornada],INDEX(Jornadas[id],ROW()-5),Adelantos[id_barbero],LOOKUP($I$4,Barberos[nombre],Barberos[id])))</f>
        <v/>
      </c>
      <c r="M574" s="20" t="str" cm="1">
        <f t="array" ref="M574">IF(ISERROR(INDEX(Jornadas[id],ROW()-5)),"",J574+K574-L574)</f>
        <v/>
      </c>
      <c r="N574" s="1" t="str" cm="1">
        <f t="array" ref="N574">IF(ISERROR(INDEX(Jornadas[id],ROW()-5)),"",COUNTIFS(_Cortes!$C:$C,INDEX(Jornadas[id],ROW()-5),_Cortes!$B:$B,LOOKUP($N$4,_Barberos!$B:$B,_Barberos!$A:$A)))</f>
        <v/>
      </c>
      <c r="O574" s="20" t="str" cm="1">
        <f t="array" ref="O574">IF(ISERROR(INDEX(Jornadas[id],ROW()-5)),"",INT(SUMIFS(Cortes[importe],Cortes[id_jornada],INDEX(Jornadas[id],ROW()-5),Cortes[id_barbero],LOOKUP($N$4,Barberos[nombre],Barberos[id]))*(INDEX(Jornadas[comision_barberos],1)/100)))</f>
        <v/>
      </c>
      <c r="P574" s="20" t="str" cm="1">
        <f t="array" ref="P574">IF(ISERROR(INDEX(Jornadas[id],ROW()-5)),"",SUMIFS(Cortes[propina],Cortes[id_jornada],INDEX(Jornadas[id],ROW()-5),Cortes[id_barbero],LOOKUP($N$4,Barberos[nombre],Barberos[id])))</f>
        <v/>
      </c>
      <c r="Q574" s="20" t="str" cm="1">
        <f t="array" ref="Q574">IF(ISERROR(INDEX(Jornadas[id],ROW()-5)),"",SUMIFS(Adelantos[importe],Adelantos[id_jornada],INDEX(Jornadas[id],ROW()-5),Adelantos[id_barbero],LOOKUP($N$4,Barberos[nombre],Barberos[id])))</f>
        <v/>
      </c>
      <c r="R574" s="20" t="str" cm="1">
        <f t="array" ref="R574">IF(ISERROR(INDEX(Jornadas[id],ROW()-5)),"",O574+P574-Q574)</f>
        <v/>
      </c>
      <c r="S574" s="1" t="str" cm="1">
        <f t="array" ref="S574">IF(ISERROR(INDEX(Jornadas[id],ROW()-5)),"",COUNTIFS(_Cortes!$C:$C,INDEX(Jornadas[id],ROW()-5),_Cortes!$B:$B,LOOKUP($S$4,_Barberos!$B:$B,_Barberos!$A:$A)))</f>
        <v/>
      </c>
      <c r="T574" s="20" t="str" cm="1">
        <f t="array" ref="T574">IF(ISERROR(INDEX(Jornadas[id],ROW()-5)),"",INT(SUMIFS(Cortes[importe],Cortes[id_jornada],INDEX(Jornadas[id],ROW()-5),Cortes[id_barbero],LOOKUP($S$4,Barberos[nombre],Barberos[id]))*(INDEX(Jornadas[comision_barberos],1)/100)))</f>
        <v/>
      </c>
      <c r="U574" s="20" t="str" cm="1">
        <f t="array" ref="U574">IF(ISERROR(INDEX(Jornadas[id],ROW()-5)),"",SUMIFS(Cortes[propina],Cortes[id_jornada],INDEX(Jornadas[id],ROW()-5),Cortes[id_barbero],LOOKUP($S$4,Barberos[nombre],Barberos[id])))</f>
        <v/>
      </c>
      <c r="V574" s="20" t="str" cm="1">
        <f t="array" ref="V574">IF(ISERROR(INDEX(Jornadas[id],ROW()-5)),"",SUMIFS(Adelantos[importe],Adelantos[id_jornada],INDEX(Jornadas[id],ROW()-5),Adelantos[id_barbero],LOOKUP($S$4,Barberos[nombre],Barberos[id])))</f>
        <v/>
      </c>
      <c r="W574" s="20" t="str" cm="1">
        <f t="array" ref="W574">IF(ISERROR(INDEX(Jornadas[id],ROW()-5)),"",T574+U574-V574)</f>
        <v/>
      </c>
      <c r="X574" s="1" t="str" cm="1">
        <f t="array" ref="X574">IF(ISERROR(INDEX(Jornadas[id],ROW()-5)),"",COUNTIFS(_Cortes!$C:$C,INDEX(Jornadas[id],ROW()-5),_Cortes!$B:$B,LOOKUP($X$4,_Barberos!$B:$B,_Barberos!$A:$A)))</f>
        <v/>
      </c>
      <c r="Y574" s="20" t="str" cm="1">
        <f t="array" ref="Y574">IF(ISERROR(INDEX(Jornadas[id],ROW()-5)),"",INT(SUMIFS(Cortes[importe],Cortes[id_jornada],INDEX(Jornadas[id],ROW()-5),Cortes[id_barbero],LOOKUP($X$4,Barberos[nombre],Barberos[id]))*(INDEX(Jornadas[comision_barberos],1)/100)))</f>
        <v/>
      </c>
      <c r="Z574" s="20" t="str" cm="1">
        <f t="array" ref="Z574">IF(ISERROR(INDEX(Jornadas[id],ROW()-5)),"",SUMIFS(Cortes[propina],Cortes[id_jornada],INDEX(Jornadas[id],ROW()-5),Cortes[id_barbero],LOOKUP($X$4,Barberos[nombre],Barberos[id])))</f>
        <v/>
      </c>
      <c r="AA574" s="20" t="str" cm="1">
        <f t="array" ref="AA574">IF(ISERROR(INDEX(Jornadas[id],ROW()-5)),"",SUMIFS(Adelantos[importe],Adelantos[id_jornada],INDEX(Jornadas[id],ROW()-5),Adelantos[id_barbero],LOOKUP($X$4,Barberos[nombre],Barberos[id])))</f>
        <v/>
      </c>
      <c r="AB574" s="20" t="str" cm="1">
        <f t="array" ref="AB574">IF(ISERROR(INDEX(Jornadas[id],ROW()-5)),"",Y574+Z574-AA574)</f>
        <v/>
      </c>
      <c r="AC574" s="1" t="str" cm="1">
        <f t="array" ref="AC574">IF(ISERROR(INDEX(Jornadas[id],ROW()-5)),"",COUNTIFS(_Cortes!$C:$C,INDEX(Jornadas[id],ROW()-5),_Cortes!$B:$B,LOOKUP($AC$4,_Barberos!$B:$B,_Barberos!$A:$A)))</f>
        <v/>
      </c>
      <c r="AD574" s="20" t="str" cm="1">
        <f t="array" ref="AD574">IF(ISERROR(INDEX(Jornadas[id],ROW()-5)),"",INT(SUMIFS(Cortes[importe],Cortes[id_jornada],INDEX(Jornadas[id],ROW()-5),Cortes[id_barbero],LOOKUP($AC$4,Barberos[nombre],Barberos[id]))*(INDEX(Jornadas[comision_barberos],1)/100)))</f>
        <v/>
      </c>
      <c r="AE574" s="20" t="str" cm="1">
        <f t="array" ref="AE574">IF(ISERROR(INDEX(Jornadas[id],ROW()-5)),"",SUMIFS(Cortes[propina],Cortes[id_jornada],INDEX(Jornadas[id],ROW()-5),Cortes[id_barbero],LOOKUP($AC$4,Barberos[nombre],Barberos[id])))</f>
        <v/>
      </c>
      <c r="AF574" s="20" t="str" cm="1">
        <f t="array" ref="AF574">IF(ISERROR(INDEX(Jornadas[id],ROW()-5)),"",SUMIFS(Adelantos[importe],Adelantos[id_jornada],INDEX(Jornadas[id],ROW()-5),Adelantos[id_barbero],LOOKUP($AC$4,Barberos[nombre],Barberos[id])))</f>
        <v/>
      </c>
      <c r="AG574" s="20" t="str" cm="1">
        <f t="array" ref="AG574">IF(ISERROR(INDEX(Jornadas[id],ROW()-5)),"",AD574+AE574-AF574)</f>
        <v/>
      </c>
      <c r="AH574" s="1" t="str" cm="1">
        <f t="array" ref="AH574">IF(ISERROR(INDEX(Jornadas[id],ROW()-5)),"",COUNTIFS(_Cortes!$C:$C,INDEX(Jornadas[id],ROW()-5),_Cortes!$B:$B,LOOKUP($AH$4,_Barberos!$B:$B,_Barberos!$A:$A)))</f>
        <v/>
      </c>
      <c r="AI574" s="20" t="str" cm="1">
        <f t="array" ref="AI574">IF(ISERROR(INDEX(Jornadas[id],ROW()-5)),"",INT(SUMIFS(Cortes[importe],Cortes[id_jornada],INDEX(Jornadas[id],ROW()-5),Cortes[id_barbero],LOOKUP($AH$4,Barberos[nombre],Barberos[id]))*(INDEX(Jornadas[comision_barberos],1)/100)))</f>
        <v/>
      </c>
      <c r="AJ574" s="20" t="str" cm="1">
        <f t="array" ref="AJ574">IF(ISERROR(INDEX(Jornadas[id],ROW()-5)),"",SUMIFS(Cortes[propina],Cortes[id_jornada],INDEX(Jornadas[id],ROW()-5),Cortes[id_barbero],LOOKUP($AH$4,Barberos[nombre],Barberos[id])))</f>
        <v/>
      </c>
      <c r="AK574" s="20" t="str" cm="1">
        <f t="array" ref="AK574">IF(ISERROR(INDEX(Jornadas[id],ROW()-5)),"",SUMIFS(Adelantos[importe],Adelantos[id_jornada],INDEX(Jornadas[id],ROW()-5),Adelantos[id_barbero],LOOKUP($AH$4,Barberos[nombre],Barberos[id])))</f>
        <v/>
      </c>
      <c r="AL574" s="20" t="str" cm="1">
        <f t="array" ref="AL574">IF(ISERROR(INDEX(Jornadas[id],ROW()-5)),"",AI574+AJ574-AK574)</f>
        <v/>
      </c>
      <c r="AM574" s="1" t="str" cm="1">
        <f t="array" ref="AM574">IF(ISERROR(INDEX(Jornadas[id],ROW()-5)),"",COUNTIFS(_Cortes!$C:$C,INDEX(Jornadas[id],ROW()-5),_Cortes!$B:$B,LOOKUP($AM$4,_Barberos!$B:$B,_Barberos!$A:$A)))</f>
        <v/>
      </c>
      <c r="AN574" s="20" t="str" cm="1">
        <f t="array" ref="AN574">IF(ISERROR(INDEX(Jornadas[id],ROW()-5)),"",INT(SUMIFS(Cortes[importe],Cortes[id_jornada],INDEX(Jornadas[id],ROW()-5),Cortes[id_barbero],LOOKUP($AM$4,Barberos[nombre],Barberos[id]))*(INDEX(Jornadas[comision_barberos],1)/100)))</f>
        <v/>
      </c>
      <c r="AO574" s="20" t="str" cm="1">
        <f t="array" ref="AO574">IF(ISERROR(INDEX(Jornadas[id],ROW()-5)),"",SUMIFS(Cortes[propina],Cortes[id_jornada],INDEX(Jornadas[id],ROW()-5),Cortes[id_barbero],LOOKUP($AM$4,Barberos[nombre],Barberos[id])))</f>
        <v/>
      </c>
      <c r="AP574" s="20" t="str" cm="1">
        <f t="array" ref="AP574">IF(ISERROR(INDEX(Jornadas[id],ROW()-5)),"",SUMIFS(Adelantos[importe],Adelantos[id_jornada],INDEX(Jornadas[id],ROW()-5),Adelantos[id_barbero],LOOKUP($AM$4,Barberos[nombre],Barberos[id])))</f>
        <v/>
      </c>
      <c r="AQ574" s="20" t="str" cm="1">
        <f t="array" ref="AQ574">IF(ISERROR(INDEX(Jornadas[id],ROW()-5)),"",AN574+AO574-AP574)</f>
        <v/>
      </c>
      <c r="AR574" s="1" t="str" cm="1">
        <f t="array" ref="AR574">IF(ISERROR(INDEX(Jornadas[id],ROW()-5)),"",COUNTIFS(_Cortes!$C:$C,INDEX(Jornadas[id],ROW()-5),_Cortes!$B:$B,LOOKUP($AR$4,_Barberos!$B:$B,_Barberos!$A:$A)))</f>
        <v/>
      </c>
      <c r="AS574" s="20" t="str" cm="1">
        <f t="array" ref="AS574">IF(ISERROR(INDEX(Jornadas[id],ROW()-5)),"",INT(SUMIFS(Cortes[importe],Cortes[id_jornada],INDEX(Jornadas[id],ROW()-5),Cortes[id_barbero],LOOKUP($AR$4,Barberos[nombre],Barberos[id]))*(INDEX(Jornadas[comision_barberos],1)/100)))</f>
        <v/>
      </c>
      <c r="AT574" s="20" t="str" cm="1">
        <f t="array" ref="AT574">IF(ISERROR(INDEX(Jornadas[id],ROW()-5)),"",SUMIFS(Cortes[propina],Cortes[id_jornada],INDEX(Jornadas[id],ROW()-5),Cortes[id_barbero],LOOKUP($AR$4,Barberos[nombre],Barberos[id])))</f>
        <v/>
      </c>
      <c r="AU574" s="20" t="str" cm="1">
        <f t="array" ref="AU574">IF(ISERROR(INDEX(Jornadas[id],ROW()-5)),"",SUMIFS(Adelantos[importe],Adelantos[id_jornada],INDEX(Jornadas[id],ROW()-5),Adelantos[id_barbero],LOOKUP($AR$4,Barberos[nombre],Barberos[id])))</f>
        <v/>
      </c>
      <c r="AV574" s="20" t="str" cm="1">
        <f t="array" ref="AV574">IF(ISERROR(INDEX(Jornadas[id],ROW()-5)),"",AS574+AT574-AU574)</f>
        <v/>
      </c>
    </row>
    <row r="575" spans="1:48" ht="15" hidden="1" customHeight="1" x14ac:dyDescent="0.3">
      <c r="A575" s="51" t="str">
        <f t="shared" si="8"/>
        <v/>
      </c>
      <c r="B575" s="52"/>
      <c r="C575" s="36" t="str" cm="1">
        <f t="array" ref="C575">IF(ISERROR(INDEX(Jornadas[id],ROW()-5)),"",INDEX(Jornadas[fecha],ROW()-5))</f>
        <v/>
      </c>
      <c r="D575" s="2" t="str" cm="1">
        <f t="array" ref="D575">IF(ISERROR(INDEX(Jornadas[id],ROW()-5)),"",COUNTIFS(_Cortes!$C:$C,INDEX(Jornadas[id],ROW()-5),_Cortes!$B:$B,LOOKUP($D$4,_Barberos!$B:$B,_Barberos!$A:$A)))</f>
        <v/>
      </c>
      <c r="E575" s="21" t="str" cm="1">
        <f t="array" ref="E575">IF(ISERROR(INDEX(Jornadas[id],ROW()-5)),"",INT(SUMIFS(Cortes[importe],Cortes[id_jornada],INDEX(Jornadas[id],ROW()-5),Cortes[id_barbero],LOOKUP($D$4,Barberos[nombre],Barberos[id]))*(INDEX(Jornadas[comision_barberos],1)/100)))</f>
        <v/>
      </c>
      <c r="F575" s="21" t="str" cm="1">
        <f t="array" ref="F575">IF(ISERROR(INDEX(Jornadas[id],ROW()-5)),"",SUMIFS(Cortes[propina],Cortes[id_jornada],INDEX(Jornadas[id],ROW()-5),Cortes[id_barbero],LOOKUP($D$4,Barberos[nombre],Barberos[id])))</f>
        <v/>
      </c>
      <c r="G575" s="21" t="str" cm="1">
        <f t="array" ref="G575">IF(ISERROR(INDEX(Jornadas[id],ROW()-5)),"",SUMIFS(Adelantos[importe],Adelantos[id_jornada],INDEX(Jornadas[id],ROW()-5),Adelantos[id_barbero],LOOKUP($D$4,Barberos[nombre],Barberos[id])))</f>
        <v/>
      </c>
      <c r="H575" s="21" t="str" cm="1">
        <f t="array" ref="H575">IF(ISERROR(INDEX(Jornadas[id],ROW()-5)),"",E575+F575-G575)</f>
        <v/>
      </c>
      <c r="I575" s="2" t="str" cm="1">
        <f t="array" ref="I575">IF(ISERROR(INDEX(Jornadas[id],ROW()-5)),"",COUNTIFS(_Cortes!$C:$C,INDEX(Jornadas[id],ROW()-5),_Cortes!$B:$B,LOOKUP($I$4,_Barberos!$B:$B,_Barberos!$A:$A)))</f>
        <v/>
      </c>
      <c r="J575" s="21" t="str" cm="1">
        <f t="array" ref="J575">IF(ISERROR(INDEX(Jornadas[id],ROW()-5)),"",INT(SUMIFS(Cortes[importe],Cortes[id_jornada],INDEX(Jornadas[id],ROW()-5),Cortes[id_barbero],LOOKUP($I$4,Barberos[nombre],Barberos[id]))*(INDEX(Jornadas[comision_barberos],1)/100)))</f>
        <v/>
      </c>
      <c r="K575" s="21" t="str" cm="1">
        <f t="array" ref="K575">IF(ISERROR(INDEX(Jornadas[id],ROW()-5)),"",SUMIFS(Cortes[propina],Cortes[id_jornada],INDEX(Jornadas[id],ROW()-5),Cortes[id_barbero],LOOKUP($I$4,Barberos[nombre],Barberos[id])))</f>
        <v/>
      </c>
      <c r="L575" s="21" t="str" cm="1">
        <f t="array" ref="L575">IF(ISERROR(INDEX(Jornadas[id],ROW()-5)),"",SUMIFS(Adelantos[importe],Adelantos[id_jornada],INDEX(Jornadas[id],ROW()-5),Adelantos[id_barbero],LOOKUP($I$4,Barberos[nombre],Barberos[id])))</f>
        <v/>
      </c>
      <c r="M575" s="21" t="str" cm="1">
        <f t="array" ref="M575">IF(ISERROR(INDEX(Jornadas[id],ROW()-5)),"",J575+K575-L575)</f>
        <v/>
      </c>
      <c r="N575" s="2" t="str" cm="1">
        <f t="array" ref="N575">IF(ISERROR(INDEX(Jornadas[id],ROW()-5)),"",COUNTIFS(_Cortes!$C:$C,INDEX(Jornadas[id],ROW()-5),_Cortes!$B:$B,LOOKUP($N$4,_Barberos!$B:$B,_Barberos!$A:$A)))</f>
        <v/>
      </c>
      <c r="O575" s="21" t="str" cm="1">
        <f t="array" ref="O575">IF(ISERROR(INDEX(Jornadas[id],ROW()-5)),"",INT(SUMIFS(Cortes[importe],Cortes[id_jornada],INDEX(Jornadas[id],ROW()-5),Cortes[id_barbero],LOOKUP($N$4,Barberos[nombre],Barberos[id]))*(INDEX(Jornadas[comision_barberos],1)/100)))</f>
        <v/>
      </c>
      <c r="P575" s="21" t="str" cm="1">
        <f t="array" ref="P575">IF(ISERROR(INDEX(Jornadas[id],ROW()-5)),"",SUMIFS(Cortes[propina],Cortes[id_jornada],INDEX(Jornadas[id],ROW()-5),Cortes[id_barbero],LOOKUP($N$4,Barberos[nombre],Barberos[id])))</f>
        <v/>
      </c>
      <c r="Q575" s="21" t="str" cm="1">
        <f t="array" ref="Q575">IF(ISERROR(INDEX(Jornadas[id],ROW()-5)),"",SUMIFS(Adelantos[importe],Adelantos[id_jornada],INDEX(Jornadas[id],ROW()-5),Adelantos[id_barbero],LOOKUP($N$4,Barberos[nombre],Barberos[id])))</f>
        <v/>
      </c>
      <c r="R575" s="21" t="str" cm="1">
        <f t="array" ref="R575">IF(ISERROR(INDEX(Jornadas[id],ROW()-5)),"",O575+P575-Q575)</f>
        <v/>
      </c>
      <c r="S575" s="2" t="str" cm="1">
        <f t="array" ref="S575">IF(ISERROR(INDEX(Jornadas[id],ROW()-5)),"",COUNTIFS(_Cortes!$C:$C,INDEX(Jornadas[id],ROW()-5),_Cortes!$B:$B,LOOKUP($S$4,_Barberos!$B:$B,_Barberos!$A:$A)))</f>
        <v/>
      </c>
      <c r="T575" s="21" t="str" cm="1">
        <f t="array" ref="T575">IF(ISERROR(INDEX(Jornadas[id],ROW()-5)),"",INT(SUMIFS(Cortes[importe],Cortes[id_jornada],INDEX(Jornadas[id],ROW()-5),Cortes[id_barbero],LOOKUP($S$4,Barberos[nombre],Barberos[id]))*(INDEX(Jornadas[comision_barberos],1)/100)))</f>
        <v/>
      </c>
      <c r="U575" s="21" t="str" cm="1">
        <f t="array" ref="U575">IF(ISERROR(INDEX(Jornadas[id],ROW()-5)),"",SUMIFS(Cortes[propina],Cortes[id_jornada],INDEX(Jornadas[id],ROW()-5),Cortes[id_barbero],LOOKUP($S$4,Barberos[nombre],Barberos[id])))</f>
        <v/>
      </c>
      <c r="V575" s="21" t="str" cm="1">
        <f t="array" ref="V575">IF(ISERROR(INDEX(Jornadas[id],ROW()-5)),"",SUMIFS(Adelantos[importe],Adelantos[id_jornada],INDEX(Jornadas[id],ROW()-5),Adelantos[id_barbero],LOOKUP($S$4,Barberos[nombre],Barberos[id])))</f>
        <v/>
      </c>
      <c r="W575" s="21" t="str" cm="1">
        <f t="array" ref="W575">IF(ISERROR(INDEX(Jornadas[id],ROW()-5)),"",T575+U575-V575)</f>
        <v/>
      </c>
      <c r="X575" s="2" t="str" cm="1">
        <f t="array" ref="X575">IF(ISERROR(INDEX(Jornadas[id],ROW()-5)),"",COUNTIFS(_Cortes!$C:$C,INDEX(Jornadas[id],ROW()-5),_Cortes!$B:$B,LOOKUP($X$4,_Barberos!$B:$B,_Barberos!$A:$A)))</f>
        <v/>
      </c>
      <c r="Y575" s="21" t="str" cm="1">
        <f t="array" ref="Y575">IF(ISERROR(INDEX(Jornadas[id],ROW()-5)),"",INT(SUMIFS(Cortes[importe],Cortes[id_jornada],INDEX(Jornadas[id],ROW()-5),Cortes[id_barbero],LOOKUP($X$4,Barberos[nombre],Barberos[id]))*(INDEX(Jornadas[comision_barberos],1)/100)))</f>
        <v/>
      </c>
      <c r="Z575" s="21" t="str" cm="1">
        <f t="array" ref="Z575">IF(ISERROR(INDEX(Jornadas[id],ROW()-5)),"",SUMIFS(Cortes[propina],Cortes[id_jornada],INDEX(Jornadas[id],ROW()-5),Cortes[id_barbero],LOOKUP($X$4,Barberos[nombre],Barberos[id])))</f>
        <v/>
      </c>
      <c r="AA575" s="21" t="str" cm="1">
        <f t="array" ref="AA575">IF(ISERROR(INDEX(Jornadas[id],ROW()-5)),"",SUMIFS(Adelantos[importe],Adelantos[id_jornada],INDEX(Jornadas[id],ROW()-5),Adelantos[id_barbero],LOOKUP($X$4,Barberos[nombre],Barberos[id])))</f>
        <v/>
      </c>
      <c r="AB575" s="21" t="str" cm="1">
        <f t="array" ref="AB575">IF(ISERROR(INDEX(Jornadas[id],ROW()-5)),"",Y575+Z575-AA575)</f>
        <v/>
      </c>
      <c r="AC575" s="2" t="str" cm="1">
        <f t="array" ref="AC575">IF(ISERROR(INDEX(Jornadas[id],ROW()-5)),"",COUNTIFS(_Cortes!$C:$C,INDEX(Jornadas[id],ROW()-5),_Cortes!$B:$B,LOOKUP($AC$4,_Barberos!$B:$B,_Barberos!$A:$A)))</f>
        <v/>
      </c>
      <c r="AD575" s="21" t="str" cm="1">
        <f t="array" ref="AD575">IF(ISERROR(INDEX(Jornadas[id],ROW()-5)),"",INT(SUMIFS(Cortes[importe],Cortes[id_jornada],INDEX(Jornadas[id],ROW()-5),Cortes[id_barbero],LOOKUP($AC$4,Barberos[nombre],Barberos[id]))*(INDEX(Jornadas[comision_barberos],1)/100)))</f>
        <v/>
      </c>
      <c r="AE575" s="21" t="str" cm="1">
        <f t="array" ref="AE575">IF(ISERROR(INDEX(Jornadas[id],ROW()-5)),"",SUMIFS(Cortes[propina],Cortes[id_jornada],INDEX(Jornadas[id],ROW()-5),Cortes[id_barbero],LOOKUP($AC$4,Barberos[nombre],Barberos[id])))</f>
        <v/>
      </c>
      <c r="AF575" s="21" t="str" cm="1">
        <f t="array" ref="AF575">IF(ISERROR(INDEX(Jornadas[id],ROW()-5)),"",SUMIFS(Adelantos[importe],Adelantos[id_jornada],INDEX(Jornadas[id],ROW()-5),Adelantos[id_barbero],LOOKUP($AC$4,Barberos[nombre],Barberos[id])))</f>
        <v/>
      </c>
      <c r="AG575" s="21" t="str" cm="1">
        <f t="array" ref="AG575">IF(ISERROR(INDEX(Jornadas[id],ROW()-5)),"",AD575+AE575-AF575)</f>
        <v/>
      </c>
      <c r="AH575" s="2" t="str" cm="1">
        <f t="array" ref="AH575">IF(ISERROR(INDEX(Jornadas[id],ROW()-5)),"",COUNTIFS(_Cortes!$C:$C,INDEX(Jornadas[id],ROW()-5),_Cortes!$B:$B,LOOKUP($AH$4,_Barberos!$B:$B,_Barberos!$A:$A)))</f>
        <v/>
      </c>
      <c r="AI575" s="21" t="str" cm="1">
        <f t="array" ref="AI575">IF(ISERROR(INDEX(Jornadas[id],ROW()-5)),"",INT(SUMIFS(Cortes[importe],Cortes[id_jornada],INDEX(Jornadas[id],ROW()-5),Cortes[id_barbero],LOOKUP($AH$4,Barberos[nombre],Barberos[id]))*(INDEX(Jornadas[comision_barberos],1)/100)))</f>
        <v/>
      </c>
      <c r="AJ575" s="21" t="str" cm="1">
        <f t="array" ref="AJ575">IF(ISERROR(INDEX(Jornadas[id],ROW()-5)),"",SUMIFS(Cortes[propina],Cortes[id_jornada],INDEX(Jornadas[id],ROW()-5),Cortes[id_barbero],LOOKUP($AH$4,Barberos[nombre],Barberos[id])))</f>
        <v/>
      </c>
      <c r="AK575" s="21" t="str" cm="1">
        <f t="array" ref="AK575">IF(ISERROR(INDEX(Jornadas[id],ROW()-5)),"",SUMIFS(Adelantos[importe],Adelantos[id_jornada],INDEX(Jornadas[id],ROW()-5),Adelantos[id_barbero],LOOKUP($AH$4,Barberos[nombre],Barberos[id])))</f>
        <v/>
      </c>
      <c r="AL575" s="21" t="str" cm="1">
        <f t="array" ref="AL575">IF(ISERROR(INDEX(Jornadas[id],ROW()-5)),"",AI575+AJ575-AK575)</f>
        <v/>
      </c>
      <c r="AM575" s="2" t="str" cm="1">
        <f t="array" ref="AM575">IF(ISERROR(INDEX(Jornadas[id],ROW()-5)),"",COUNTIFS(_Cortes!$C:$C,INDEX(Jornadas[id],ROW()-5),_Cortes!$B:$B,LOOKUP($AM$4,_Barberos!$B:$B,_Barberos!$A:$A)))</f>
        <v/>
      </c>
      <c r="AN575" s="21" t="str" cm="1">
        <f t="array" ref="AN575">IF(ISERROR(INDEX(Jornadas[id],ROW()-5)),"",INT(SUMIFS(Cortes[importe],Cortes[id_jornada],INDEX(Jornadas[id],ROW()-5),Cortes[id_barbero],LOOKUP($AM$4,Barberos[nombre],Barberos[id]))*(INDEX(Jornadas[comision_barberos],1)/100)))</f>
        <v/>
      </c>
      <c r="AO575" s="21" t="str" cm="1">
        <f t="array" ref="AO575">IF(ISERROR(INDEX(Jornadas[id],ROW()-5)),"",SUMIFS(Cortes[propina],Cortes[id_jornada],INDEX(Jornadas[id],ROW()-5),Cortes[id_barbero],LOOKUP($AM$4,Barberos[nombre],Barberos[id])))</f>
        <v/>
      </c>
      <c r="AP575" s="21" t="str" cm="1">
        <f t="array" ref="AP575">IF(ISERROR(INDEX(Jornadas[id],ROW()-5)),"",SUMIFS(Adelantos[importe],Adelantos[id_jornada],INDEX(Jornadas[id],ROW()-5),Adelantos[id_barbero],LOOKUP($AM$4,Barberos[nombre],Barberos[id])))</f>
        <v/>
      </c>
      <c r="AQ575" s="21" t="str" cm="1">
        <f t="array" ref="AQ575">IF(ISERROR(INDEX(Jornadas[id],ROW()-5)),"",AN575+AO575-AP575)</f>
        <v/>
      </c>
      <c r="AR575" s="2" t="str" cm="1">
        <f t="array" ref="AR575">IF(ISERROR(INDEX(Jornadas[id],ROW()-5)),"",COUNTIFS(_Cortes!$C:$C,INDEX(Jornadas[id],ROW()-5),_Cortes!$B:$B,LOOKUP($AR$4,_Barberos!$B:$B,_Barberos!$A:$A)))</f>
        <v/>
      </c>
      <c r="AS575" s="21" t="str" cm="1">
        <f t="array" ref="AS575">IF(ISERROR(INDEX(Jornadas[id],ROW()-5)),"",INT(SUMIFS(Cortes[importe],Cortes[id_jornada],INDEX(Jornadas[id],ROW()-5),Cortes[id_barbero],LOOKUP($AR$4,Barberos[nombre],Barberos[id]))*(INDEX(Jornadas[comision_barberos],1)/100)))</f>
        <v/>
      </c>
      <c r="AT575" s="21" t="str" cm="1">
        <f t="array" ref="AT575">IF(ISERROR(INDEX(Jornadas[id],ROW()-5)),"",SUMIFS(Cortes[propina],Cortes[id_jornada],INDEX(Jornadas[id],ROW()-5),Cortes[id_barbero],LOOKUP($AR$4,Barberos[nombre],Barberos[id])))</f>
        <v/>
      </c>
      <c r="AU575" s="21" t="str" cm="1">
        <f t="array" ref="AU575">IF(ISERROR(INDEX(Jornadas[id],ROW()-5)),"",SUMIFS(Adelantos[importe],Adelantos[id_jornada],INDEX(Jornadas[id],ROW()-5),Adelantos[id_barbero],LOOKUP($AR$4,Barberos[nombre],Barberos[id])))</f>
        <v/>
      </c>
      <c r="AV575" s="21" t="str" cm="1">
        <f t="array" ref="AV575">IF(ISERROR(INDEX(Jornadas[id],ROW()-5)),"",AS575+AT575-AU575)</f>
        <v/>
      </c>
    </row>
    <row r="576" spans="1:48" ht="15" hidden="1" customHeight="1" x14ac:dyDescent="0.3">
      <c r="A576" s="53" t="str">
        <f t="shared" si="8"/>
        <v/>
      </c>
      <c r="B576" s="54"/>
      <c r="C576" s="38" t="str" cm="1">
        <f t="array" ref="C576">IF(ISERROR(INDEX(Jornadas[id],ROW()-5)),"",INDEX(Jornadas[fecha],ROW()-5))</f>
        <v/>
      </c>
      <c r="D576" s="1" t="str" cm="1">
        <f t="array" ref="D576">IF(ISERROR(INDEX(Jornadas[id],ROW()-5)),"",COUNTIFS(_Cortes!$C:$C,INDEX(Jornadas[id],ROW()-5),_Cortes!$B:$B,LOOKUP($D$4,_Barberos!$B:$B,_Barberos!$A:$A)))</f>
        <v/>
      </c>
      <c r="E576" s="20" t="str" cm="1">
        <f t="array" ref="E576">IF(ISERROR(INDEX(Jornadas[id],ROW()-5)),"",INT(SUMIFS(Cortes[importe],Cortes[id_jornada],INDEX(Jornadas[id],ROW()-5),Cortes[id_barbero],LOOKUP($D$4,Barberos[nombre],Barberos[id]))*(INDEX(Jornadas[comision_barberos],1)/100)))</f>
        <v/>
      </c>
      <c r="F576" s="20" t="str" cm="1">
        <f t="array" ref="F576">IF(ISERROR(INDEX(Jornadas[id],ROW()-5)),"",SUMIFS(Cortes[propina],Cortes[id_jornada],INDEX(Jornadas[id],ROW()-5),Cortes[id_barbero],LOOKUP($D$4,Barberos[nombre],Barberos[id])))</f>
        <v/>
      </c>
      <c r="G576" s="20" t="str" cm="1">
        <f t="array" ref="G576">IF(ISERROR(INDEX(Jornadas[id],ROW()-5)),"",SUMIFS(Adelantos[importe],Adelantos[id_jornada],INDEX(Jornadas[id],ROW()-5),Adelantos[id_barbero],LOOKUP($D$4,Barberos[nombre],Barberos[id])))</f>
        <v/>
      </c>
      <c r="H576" s="20" t="str" cm="1">
        <f t="array" ref="H576">IF(ISERROR(INDEX(Jornadas[id],ROW()-5)),"",E576+F576-G576)</f>
        <v/>
      </c>
      <c r="I576" s="1" t="str" cm="1">
        <f t="array" ref="I576">IF(ISERROR(INDEX(Jornadas[id],ROW()-5)),"",COUNTIFS(_Cortes!$C:$C,INDEX(Jornadas[id],ROW()-5),_Cortes!$B:$B,LOOKUP($I$4,_Barberos!$B:$B,_Barberos!$A:$A)))</f>
        <v/>
      </c>
      <c r="J576" s="20" t="str" cm="1">
        <f t="array" ref="J576">IF(ISERROR(INDEX(Jornadas[id],ROW()-5)),"",INT(SUMIFS(Cortes[importe],Cortes[id_jornada],INDEX(Jornadas[id],ROW()-5),Cortes[id_barbero],LOOKUP($I$4,Barberos[nombre],Barberos[id]))*(INDEX(Jornadas[comision_barberos],1)/100)))</f>
        <v/>
      </c>
      <c r="K576" s="20" t="str" cm="1">
        <f t="array" ref="K576">IF(ISERROR(INDEX(Jornadas[id],ROW()-5)),"",SUMIFS(Cortes[propina],Cortes[id_jornada],INDEX(Jornadas[id],ROW()-5),Cortes[id_barbero],LOOKUP($I$4,Barberos[nombre],Barberos[id])))</f>
        <v/>
      </c>
      <c r="L576" s="20" t="str" cm="1">
        <f t="array" ref="L576">IF(ISERROR(INDEX(Jornadas[id],ROW()-5)),"",SUMIFS(Adelantos[importe],Adelantos[id_jornada],INDEX(Jornadas[id],ROW()-5),Adelantos[id_barbero],LOOKUP($I$4,Barberos[nombre],Barberos[id])))</f>
        <v/>
      </c>
      <c r="M576" s="20" t="str" cm="1">
        <f t="array" ref="M576">IF(ISERROR(INDEX(Jornadas[id],ROW()-5)),"",J576+K576-L576)</f>
        <v/>
      </c>
      <c r="N576" s="1" t="str" cm="1">
        <f t="array" ref="N576">IF(ISERROR(INDEX(Jornadas[id],ROW()-5)),"",COUNTIFS(_Cortes!$C:$C,INDEX(Jornadas[id],ROW()-5),_Cortes!$B:$B,LOOKUP($N$4,_Barberos!$B:$B,_Barberos!$A:$A)))</f>
        <v/>
      </c>
      <c r="O576" s="20" t="str" cm="1">
        <f t="array" ref="O576">IF(ISERROR(INDEX(Jornadas[id],ROW()-5)),"",INT(SUMIFS(Cortes[importe],Cortes[id_jornada],INDEX(Jornadas[id],ROW()-5),Cortes[id_barbero],LOOKUP($N$4,Barberos[nombre],Barberos[id]))*(INDEX(Jornadas[comision_barberos],1)/100)))</f>
        <v/>
      </c>
      <c r="P576" s="20" t="str" cm="1">
        <f t="array" ref="P576">IF(ISERROR(INDEX(Jornadas[id],ROW()-5)),"",SUMIFS(Cortes[propina],Cortes[id_jornada],INDEX(Jornadas[id],ROW()-5),Cortes[id_barbero],LOOKUP($N$4,Barberos[nombre],Barberos[id])))</f>
        <v/>
      </c>
      <c r="Q576" s="20" t="str" cm="1">
        <f t="array" ref="Q576">IF(ISERROR(INDEX(Jornadas[id],ROW()-5)),"",SUMIFS(Adelantos[importe],Adelantos[id_jornada],INDEX(Jornadas[id],ROW()-5),Adelantos[id_barbero],LOOKUP($N$4,Barberos[nombre],Barberos[id])))</f>
        <v/>
      </c>
      <c r="R576" s="20" t="str" cm="1">
        <f t="array" ref="R576">IF(ISERROR(INDEX(Jornadas[id],ROW()-5)),"",O576+P576-Q576)</f>
        <v/>
      </c>
      <c r="S576" s="1" t="str" cm="1">
        <f t="array" ref="S576">IF(ISERROR(INDEX(Jornadas[id],ROW()-5)),"",COUNTIFS(_Cortes!$C:$C,INDEX(Jornadas[id],ROW()-5),_Cortes!$B:$B,LOOKUP($S$4,_Barberos!$B:$B,_Barberos!$A:$A)))</f>
        <v/>
      </c>
      <c r="T576" s="20" t="str" cm="1">
        <f t="array" ref="T576">IF(ISERROR(INDEX(Jornadas[id],ROW()-5)),"",INT(SUMIFS(Cortes[importe],Cortes[id_jornada],INDEX(Jornadas[id],ROW()-5),Cortes[id_barbero],LOOKUP($S$4,Barberos[nombre],Barberos[id]))*(INDEX(Jornadas[comision_barberos],1)/100)))</f>
        <v/>
      </c>
      <c r="U576" s="20" t="str" cm="1">
        <f t="array" ref="U576">IF(ISERROR(INDEX(Jornadas[id],ROW()-5)),"",SUMIFS(Cortes[propina],Cortes[id_jornada],INDEX(Jornadas[id],ROW()-5),Cortes[id_barbero],LOOKUP($S$4,Barberos[nombre],Barberos[id])))</f>
        <v/>
      </c>
      <c r="V576" s="20" t="str" cm="1">
        <f t="array" ref="V576">IF(ISERROR(INDEX(Jornadas[id],ROW()-5)),"",SUMIFS(Adelantos[importe],Adelantos[id_jornada],INDEX(Jornadas[id],ROW()-5),Adelantos[id_barbero],LOOKUP($S$4,Barberos[nombre],Barberos[id])))</f>
        <v/>
      </c>
      <c r="W576" s="20" t="str" cm="1">
        <f t="array" ref="W576">IF(ISERROR(INDEX(Jornadas[id],ROW()-5)),"",T576+U576-V576)</f>
        <v/>
      </c>
      <c r="X576" s="1" t="str" cm="1">
        <f t="array" ref="X576">IF(ISERROR(INDEX(Jornadas[id],ROW()-5)),"",COUNTIFS(_Cortes!$C:$C,INDEX(Jornadas[id],ROW()-5),_Cortes!$B:$B,LOOKUP($X$4,_Barberos!$B:$B,_Barberos!$A:$A)))</f>
        <v/>
      </c>
      <c r="Y576" s="20" t="str" cm="1">
        <f t="array" ref="Y576">IF(ISERROR(INDEX(Jornadas[id],ROW()-5)),"",INT(SUMIFS(Cortes[importe],Cortes[id_jornada],INDEX(Jornadas[id],ROW()-5),Cortes[id_barbero],LOOKUP($X$4,Barberos[nombre],Barberos[id]))*(INDEX(Jornadas[comision_barberos],1)/100)))</f>
        <v/>
      </c>
      <c r="Z576" s="20" t="str" cm="1">
        <f t="array" ref="Z576">IF(ISERROR(INDEX(Jornadas[id],ROW()-5)),"",SUMIFS(Cortes[propina],Cortes[id_jornada],INDEX(Jornadas[id],ROW()-5),Cortes[id_barbero],LOOKUP($X$4,Barberos[nombre],Barberos[id])))</f>
        <v/>
      </c>
      <c r="AA576" s="20" t="str" cm="1">
        <f t="array" ref="AA576">IF(ISERROR(INDEX(Jornadas[id],ROW()-5)),"",SUMIFS(Adelantos[importe],Adelantos[id_jornada],INDEX(Jornadas[id],ROW()-5),Adelantos[id_barbero],LOOKUP($X$4,Barberos[nombre],Barberos[id])))</f>
        <v/>
      </c>
      <c r="AB576" s="20" t="str" cm="1">
        <f t="array" ref="AB576">IF(ISERROR(INDEX(Jornadas[id],ROW()-5)),"",Y576+Z576-AA576)</f>
        <v/>
      </c>
      <c r="AC576" s="1" t="str" cm="1">
        <f t="array" ref="AC576">IF(ISERROR(INDEX(Jornadas[id],ROW()-5)),"",COUNTIFS(_Cortes!$C:$C,INDEX(Jornadas[id],ROW()-5),_Cortes!$B:$B,LOOKUP($AC$4,_Barberos!$B:$B,_Barberos!$A:$A)))</f>
        <v/>
      </c>
      <c r="AD576" s="20" t="str" cm="1">
        <f t="array" ref="AD576">IF(ISERROR(INDEX(Jornadas[id],ROW()-5)),"",INT(SUMIFS(Cortes[importe],Cortes[id_jornada],INDEX(Jornadas[id],ROW()-5),Cortes[id_barbero],LOOKUP($AC$4,Barberos[nombre],Barberos[id]))*(INDEX(Jornadas[comision_barberos],1)/100)))</f>
        <v/>
      </c>
      <c r="AE576" s="20" t="str" cm="1">
        <f t="array" ref="AE576">IF(ISERROR(INDEX(Jornadas[id],ROW()-5)),"",SUMIFS(Cortes[propina],Cortes[id_jornada],INDEX(Jornadas[id],ROW()-5),Cortes[id_barbero],LOOKUP($AC$4,Barberos[nombre],Barberos[id])))</f>
        <v/>
      </c>
      <c r="AF576" s="20" t="str" cm="1">
        <f t="array" ref="AF576">IF(ISERROR(INDEX(Jornadas[id],ROW()-5)),"",SUMIFS(Adelantos[importe],Adelantos[id_jornada],INDEX(Jornadas[id],ROW()-5),Adelantos[id_barbero],LOOKUP($AC$4,Barberos[nombre],Barberos[id])))</f>
        <v/>
      </c>
      <c r="AG576" s="20" t="str" cm="1">
        <f t="array" ref="AG576">IF(ISERROR(INDEX(Jornadas[id],ROW()-5)),"",AD576+AE576-AF576)</f>
        <v/>
      </c>
      <c r="AH576" s="1" t="str" cm="1">
        <f t="array" ref="AH576">IF(ISERROR(INDEX(Jornadas[id],ROW()-5)),"",COUNTIFS(_Cortes!$C:$C,INDEX(Jornadas[id],ROW()-5),_Cortes!$B:$B,LOOKUP($AH$4,_Barberos!$B:$B,_Barberos!$A:$A)))</f>
        <v/>
      </c>
      <c r="AI576" s="20" t="str" cm="1">
        <f t="array" ref="AI576">IF(ISERROR(INDEX(Jornadas[id],ROW()-5)),"",INT(SUMIFS(Cortes[importe],Cortes[id_jornada],INDEX(Jornadas[id],ROW()-5),Cortes[id_barbero],LOOKUP($AH$4,Barberos[nombre],Barberos[id]))*(INDEX(Jornadas[comision_barberos],1)/100)))</f>
        <v/>
      </c>
      <c r="AJ576" s="20" t="str" cm="1">
        <f t="array" ref="AJ576">IF(ISERROR(INDEX(Jornadas[id],ROW()-5)),"",SUMIFS(Cortes[propina],Cortes[id_jornada],INDEX(Jornadas[id],ROW()-5),Cortes[id_barbero],LOOKUP($AH$4,Barberos[nombre],Barberos[id])))</f>
        <v/>
      </c>
      <c r="AK576" s="20" t="str" cm="1">
        <f t="array" ref="AK576">IF(ISERROR(INDEX(Jornadas[id],ROW()-5)),"",SUMIFS(Adelantos[importe],Adelantos[id_jornada],INDEX(Jornadas[id],ROW()-5),Adelantos[id_barbero],LOOKUP($AH$4,Barberos[nombre],Barberos[id])))</f>
        <v/>
      </c>
      <c r="AL576" s="20" t="str" cm="1">
        <f t="array" ref="AL576">IF(ISERROR(INDEX(Jornadas[id],ROW()-5)),"",AI576+AJ576-AK576)</f>
        <v/>
      </c>
      <c r="AM576" s="1" t="str" cm="1">
        <f t="array" ref="AM576">IF(ISERROR(INDEX(Jornadas[id],ROW()-5)),"",COUNTIFS(_Cortes!$C:$C,INDEX(Jornadas[id],ROW()-5),_Cortes!$B:$B,LOOKUP($AM$4,_Barberos!$B:$B,_Barberos!$A:$A)))</f>
        <v/>
      </c>
      <c r="AN576" s="20" t="str" cm="1">
        <f t="array" ref="AN576">IF(ISERROR(INDEX(Jornadas[id],ROW()-5)),"",INT(SUMIFS(Cortes[importe],Cortes[id_jornada],INDEX(Jornadas[id],ROW()-5),Cortes[id_barbero],LOOKUP($AM$4,Barberos[nombre],Barberos[id]))*(INDEX(Jornadas[comision_barberos],1)/100)))</f>
        <v/>
      </c>
      <c r="AO576" s="20" t="str" cm="1">
        <f t="array" ref="AO576">IF(ISERROR(INDEX(Jornadas[id],ROW()-5)),"",SUMIFS(Cortes[propina],Cortes[id_jornada],INDEX(Jornadas[id],ROW()-5),Cortes[id_barbero],LOOKUP($AM$4,Barberos[nombre],Barberos[id])))</f>
        <v/>
      </c>
      <c r="AP576" s="20" t="str" cm="1">
        <f t="array" ref="AP576">IF(ISERROR(INDEX(Jornadas[id],ROW()-5)),"",SUMIFS(Adelantos[importe],Adelantos[id_jornada],INDEX(Jornadas[id],ROW()-5),Adelantos[id_barbero],LOOKUP($AM$4,Barberos[nombre],Barberos[id])))</f>
        <v/>
      </c>
      <c r="AQ576" s="20" t="str" cm="1">
        <f t="array" ref="AQ576">IF(ISERROR(INDEX(Jornadas[id],ROW()-5)),"",AN576+AO576-AP576)</f>
        <v/>
      </c>
      <c r="AR576" s="1" t="str" cm="1">
        <f t="array" ref="AR576">IF(ISERROR(INDEX(Jornadas[id],ROW()-5)),"",COUNTIFS(_Cortes!$C:$C,INDEX(Jornadas[id],ROW()-5),_Cortes!$B:$B,LOOKUP($AR$4,_Barberos!$B:$B,_Barberos!$A:$A)))</f>
        <v/>
      </c>
      <c r="AS576" s="20" t="str" cm="1">
        <f t="array" ref="AS576">IF(ISERROR(INDEX(Jornadas[id],ROW()-5)),"",INT(SUMIFS(Cortes[importe],Cortes[id_jornada],INDEX(Jornadas[id],ROW()-5),Cortes[id_barbero],LOOKUP($AR$4,Barberos[nombre],Barberos[id]))*(INDEX(Jornadas[comision_barberos],1)/100)))</f>
        <v/>
      </c>
      <c r="AT576" s="20" t="str" cm="1">
        <f t="array" ref="AT576">IF(ISERROR(INDEX(Jornadas[id],ROW()-5)),"",SUMIFS(Cortes[propina],Cortes[id_jornada],INDEX(Jornadas[id],ROW()-5),Cortes[id_barbero],LOOKUP($AR$4,Barberos[nombre],Barberos[id])))</f>
        <v/>
      </c>
      <c r="AU576" s="20" t="str" cm="1">
        <f t="array" ref="AU576">IF(ISERROR(INDEX(Jornadas[id],ROW()-5)),"",SUMIFS(Adelantos[importe],Adelantos[id_jornada],INDEX(Jornadas[id],ROW()-5),Adelantos[id_barbero],LOOKUP($AR$4,Barberos[nombre],Barberos[id])))</f>
        <v/>
      </c>
      <c r="AV576" s="20" t="str" cm="1">
        <f t="array" ref="AV576">IF(ISERROR(INDEX(Jornadas[id],ROW()-5)),"",AS576+AT576-AU576)</f>
        <v/>
      </c>
    </row>
    <row r="577" spans="1:48" ht="15" hidden="1" customHeight="1" x14ac:dyDescent="0.3">
      <c r="A577" s="51" t="str">
        <f t="shared" si="8"/>
        <v/>
      </c>
      <c r="B577" s="52"/>
      <c r="C577" s="36" t="str" cm="1">
        <f t="array" ref="C577">IF(ISERROR(INDEX(Jornadas[id],ROW()-5)),"",INDEX(Jornadas[fecha],ROW()-5))</f>
        <v/>
      </c>
      <c r="D577" s="2" t="str" cm="1">
        <f t="array" ref="D577">IF(ISERROR(INDEX(Jornadas[id],ROW()-5)),"",COUNTIFS(_Cortes!$C:$C,INDEX(Jornadas[id],ROW()-5),_Cortes!$B:$B,LOOKUP($D$4,_Barberos!$B:$B,_Barberos!$A:$A)))</f>
        <v/>
      </c>
      <c r="E577" s="21" t="str" cm="1">
        <f t="array" ref="E577">IF(ISERROR(INDEX(Jornadas[id],ROW()-5)),"",INT(SUMIFS(Cortes[importe],Cortes[id_jornada],INDEX(Jornadas[id],ROW()-5),Cortes[id_barbero],LOOKUP($D$4,Barberos[nombre],Barberos[id]))*(INDEX(Jornadas[comision_barberos],1)/100)))</f>
        <v/>
      </c>
      <c r="F577" s="21" t="str" cm="1">
        <f t="array" ref="F577">IF(ISERROR(INDEX(Jornadas[id],ROW()-5)),"",SUMIFS(Cortes[propina],Cortes[id_jornada],INDEX(Jornadas[id],ROW()-5),Cortes[id_barbero],LOOKUP($D$4,Barberos[nombre],Barberos[id])))</f>
        <v/>
      </c>
      <c r="G577" s="21" t="str" cm="1">
        <f t="array" ref="G577">IF(ISERROR(INDEX(Jornadas[id],ROW()-5)),"",SUMIFS(Adelantos[importe],Adelantos[id_jornada],INDEX(Jornadas[id],ROW()-5),Adelantos[id_barbero],LOOKUP($D$4,Barberos[nombre],Barberos[id])))</f>
        <v/>
      </c>
      <c r="H577" s="21" t="str" cm="1">
        <f t="array" ref="H577">IF(ISERROR(INDEX(Jornadas[id],ROW()-5)),"",E577+F577-G577)</f>
        <v/>
      </c>
      <c r="I577" s="2" t="str" cm="1">
        <f t="array" ref="I577">IF(ISERROR(INDEX(Jornadas[id],ROW()-5)),"",COUNTIFS(_Cortes!$C:$C,INDEX(Jornadas[id],ROW()-5),_Cortes!$B:$B,LOOKUP($I$4,_Barberos!$B:$B,_Barberos!$A:$A)))</f>
        <v/>
      </c>
      <c r="J577" s="21" t="str" cm="1">
        <f t="array" ref="J577">IF(ISERROR(INDEX(Jornadas[id],ROW()-5)),"",INT(SUMIFS(Cortes[importe],Cortes[id_jornada],INDEX(Jornadas[id],ROW()-5),Cortes[id_barbero],LOOKUP($I$4,Barberos[nombre],Barberos[id]))*(INDEX(Jornadas[comision_barberos],1)/100)))</f>
        <v/>
      </c>
      <c r="K577" s="21" t="str" cm="1">
        <f t="array" ref="K577">IF(ISERROR(INDEX(Jornadas[id],ROW()-5)),"",SUMIFS(Cortes[propina],Cortes[id_jornada],INDEX(Jornadas[id],ROW()-5),Cortes[id_barbero],LOOKUP($I$4,Barberos[nombre],Barberos[id])))</f>
        <v/>
      </c>
      <c r="L577" s="21" t="str" cm="1">
        <f t="array" ref="L577">IF(ISERROR(INDEX(Jornadas[id],ROW()-5)),"",SUMIFS(Adelantos[importe],Adelantos[id_jornada],INDEX(Jornadas[id],ROW()-5),Adelantos[id_barbero],LOOKUP($I$4,Barberos[nombre],Barberos[id])))</f>
        <v/>
      </c>
      <c r="M577" s="21" t="str" cm="1">
        <f t="array" ref="M577">IF(ISERROR(INDEX(Jornadas[id],ROW()-5)),"",J577+K577-L577)</f>
        <v/>
      </c>
      <c r="N577" s="2" t="str" cm="1">
        <f t="array" ref="N577">IF(ISERROR(INDEX(Jornadas[id],ROW()-5)),"",COUNTIFS(_Cortes!$C:$C,INDEX(Jornadas[id],ROW()-5),_Cortes!$B:$B,LOOKUP($N$4,_Barberos!$B:$B,_Barberos!$A:$A)))</f>
        <v/>
      </c>
      <c r="O577" s="21" t="str" cm="1">
        <f t="array" ref="O577">IF(ISERROR(INDEX(Jornadas[id],ROW()-5)),"",INT(SUMIFS(Cortes[importe],Cortes[id_jornada],INDEX(Jornadas[id],ROW()-5),Cortes[id_barbero],LOOKUP($N$4,Barberos[nombre],Barberos[id]))*(INDEX(Jornadas[comision_barberos],1)/100)))</f>
        <v/>
      </c>
      <c r="P577" s="21" t="str" cm="1">
        <f t="array" ref="P577">IF(ISERROR(INDEX(Jornadas[id],ROW()-5)),"",SUMIFS(Cortes[propina],Cortes[id_jornada],INDEX(Jornadas[id],ROW()-5),Cortes[id_barbero],LOOKUP($N$4,Barberos[nombre],Barberos[id])))</f>
        <v/>
      </c>
      <c r="Q577" s="21" t="str" cm="1">
        <f t="array" ref="Q577">IF(ISERROR(INDEX(Jornadas[id],ROW()-5)),"",SUMIFS(Adelantos[importe],Adelantos[id_jornada],INDEX(Jornadas[id],ROW()-5),Adelantos[id_barbero],LOOKUP($N$4,Barberos[nombre],Barberos[id])))</f>
        <v/>
      </c>
      <c r="R577" s="21" t="str" cm="1">
        <f t="array" ref="R577">IF(ISERROR(INDEX(Jornadas[id],ROW()-5)),"",O577+P577-Q577)</f>
        <v/>
      </c>
      <c r="S577" s="2" t="str" cm="1">
        <f t="array" ref="S577">IF(ISERROR(INDEX(Jornadas[id],ROW()-5)),"",COUNTIFS(_Cortes!$C:$C,INDEX(Jornadas[id],ROW()-5),_Cortes!$B:$B,LOOKUP($S$4,_Barberos!$B:$B,_Barberos!$A:$A)))</f>
        <v/>
      </c>
      <c r="T577" s="21" t="str" cm="1">
        <f t="array" ref="T577">IF(ISERROR(INDEX(Jornadas[id],ROW()-5)),"",INT(SUMIFS(Cortes[importe],Cortes[id_jornada],INDEX(Jornadas[id],ROW()-5),Cortes[id_barbero],LOOKUP($S$4,Barberos[nombre],Barberos[id]))*(INDEX(Jornadas[comision_barberos],1)/100)))</f>
        <v/>
      </c>
      <c r="U577" s="21" t="str" cm="1">
        <f t="array" ref="U577">IF(ISERROR(INDEX(Jornadas[id],ROW()-5)),"",SUMIFS(Cortes[propina],Cortes[id_jornada],INDEX(Jornadas[id],ROW()-5),Cortes[id_barbero],LOOKUP($S$4,Barberos[nombre],Barberos[id])))</f>
        <v/>
      </c>
      <c r="V577" s="21" t="str" cm="1">
        <f t="array" ref="V577">IF(ISERROR(INDEX(Jornadas[id],ROW()-5)),"",SUMIFS(Adelantos[importe],Adelantos[id_jornada],INDEX(Jornadas[id],ROW()-5),Adelantos[id_barbero],LOOKUP($S$4,Barberos[nombre],Barberos[id])))</f>
        <v/>
      </c>
      <c r="W577" s="21" t="str" cm="1">
        <f t="array" ref="W577">IF(ISERROR(INDEX(Jornadas[id],ROW()-5)),"",T577+U577-V577)</f>
        <v/>
      </c>
      <c r="X577" s="2" t="str" cm="1">
        <f t="array" ref="X577">IF(ISERROR(INDEX(Jornadas[id],ROW()-5)),"",COUNTIFS(_Cortes!$C:$C,INDEX(Jornadas[id],ROW()-5),_Cortes!$B:$B,LOOKUP($X$4,_Barberos!$B:$B,_Barberos!$A:$A)))</f>
        <v/>
      </c>
      <c r="Y577" s="21" t="str" cm="1">
        <f t="array" ref="Y577">IF(ISERROR(INDEX(Jornadas[id],ROW()-5)),"",INT(SUMIFS(Cortes[importe],Cortes[id_jornada],INDEX(Jornadas[id],ROW()-5),Cortes[id_barbero],LOOKUP($X$4,Barberos[nombre],Barberos[id]))*(INDEX(Jornadas[comision_barberos],1)/100)))</f>
        <v/>
      </c>
      <c r="Z577" s="21" t="str" cm="1">
        <f t="array" ref="Z577">IF(ISERROR(INDEX(Jornadas[id],ROW()-5)),"",SUMIFS(Cortes[propina],Cortes[id_jornada],INDEX(Jornadas[id],ROW()-5),Cortes[id_barbero],LOOKUP($X$4,Barberos[nombre],Barberos[id])))</f>
        <v/>
      </c>
      <c r="AA577" s="21" t="str" cm="1">
        <f t="array" ref="AA577">IF(ISERROR(INDEX(Jornadas[id],ROW()-5)),"",SUMIFS(Adelantos[importe],Adelantos[id_jornada],INDEX(Jornadas[id],ROW()-5),Adelantos[id_barbero],LOOKUP($X$4,Barberos[nombre],Barberos[id])))</f>
        <v/>
      </c>
      <c r="AB577" s="21" t="str" cm="1">
        <f t="array" ref="AB577">IF(ISERROR(INDEX(Jornadas[id],ROW()-5)),"",Y577+Z577-AA577)</f>
        <v/>
      </c>
      <c r="AC577" s="2" t="str" cm="1">
        <f t="array" ref="AC577">IF(ISERROR(INDEX(Jornadas[id],ROW()-5)),"",COUNTIFS(_Cortes!$C:$C,INDEX(Jornadas[id],ROW()-5),_Cortes!$B:$B,LOOKUP($AC$4,_Barberos!$B:$B,_Barberos!$A:$A)))</f>
        <v/>
      </c>
      <c r="AD577" s="21" t="str" cm="1">
        <f t="array" ref="AD577">IF(ISERROR(INDEX(Jornadas[id],ROW()-5)),"",INT(SUMIFS(Cortes[importe],Cortes[id_jornada],INDEX(Jornadas[id],ROW()-5),Cortes[id_barbero],LOOKUP($AC$4,Barberos[nombre],Barberos[id]))*(INDEX(Jornadas[comision_barberos],1)/100)))</f>
        <v/>
      </c>
      <c r="AE577" s="21" t="str" cm="1">
        <f t="array" ref="AE577">IF(ISERROR(INDEX(Jornadas[id],ROW()-5)),"",SUMIFS(Cortes[propina],Cortes[id_jornada],INDEX(Jornadas[id],ROW()-5),Cortes[id_barbero],LOOKUP($AC$4,Barberos[nombre],Barberos[id])))</f>
        <v/>
      </c>
      <c r="AF577" s="21" t="str" cm="1">
        <f t="array" ref="AF577">IF(ISERROR(INDEX(Jornadas[id],ROW()-5)),"",SUMIFS(Adelantos[importe],Adelantos[id_jornada],INDEX(Jornadas[id],ROW()-5),Adelantos[id_barbero],LOOKUP($AC$4,Barberos[nombre],Barberos[id])))</f>
        <v/>
      </c>
      <c r="AG577" s="21" t="str" cm="1">
        <f t="array" ref="AG577">IF(ISERROR(INDEX(Jornadas[id],ROW()-5)),"",AD577+AE577-AF577)</f>
        <v/>
      </c>
      <c r="AH577" s="2" t="str" cm="1">
        <f t="array" ref="AH577">IF(ISERROR(INDEX(Jornadas[id],ROW()-5)),"",COUNTIFS(_Cortes!$C:$C,INDEX(Jornadas[id],ROW()-5),_Cortes!$B:$B,LOOKUP($AH$4,_Barberos!$B:$B,_Barberos!$A:$A)))</f>
        <v/>
      </c>
      <c r="AI577" s="21" t="str" cm="1">
        <f t="array" ref="AI577">IF(ISERROR(INDEX(Jornadas[id],ROW()-5)),"",INT(SUMIFS(Cortes[importe],Cortes[id_jornada],INDEX(Jornadas[id],ROW()-5),Cortes[id_barbero],LOOKUP($AH$4,Barberos[nombre],Barberos[id]))*(INDEX(Jornadas[comision_barberos],1)/100)))</f>
        <v/>
      </c>
      <c r="AJ577" s="21" t="str" cm="1">
        <f t="array" ref="AJ577">IF(ISERROR(INDEX(Jornadas[id],ROW()-5)),"",SUMIFS(Cortes[propina],Cortes[id_jornada],INDEX(Jornadas[id],ROW()-5),Cortes[id_barbero],LOOKUP($AH$4,Barberos[nombre],Barberos[id])))</f>
        <v/>
      </c>
      <c r="AK577" s="21" t="str" cm="1">
        <f t="array" ref="AK577">IF(ISERROR(INDEX(Jornadas[id],ROW()-5)),"",SUMIFS(Adelantos[importe],Adelantos[id_jornada],INDEX(Jornadas[id],ROW()-5),Adelantos[id_barbero],LOOKUP($AH$4,Barberos[nombre],Barberos[id])))</f>
        <v/>
      </c>
      <c r="AL577" s="21" t="str" cm="1">
        <f t="array" ref="AL577">IF(ISERROR(INDEX(Jornadas[id],ROW()-5)),"",AI577+AJ577-AK577)</f>
        <v/>
      </c>
      <c r="AM577" s="2" t="str" cm="1">
        <f t="array" ref="AM577">IF(ISERROR(INDEX(Jornadas[id],ROW()-5)),"",COUNTIFS(_Cortes!$C:$C,INDEX(Jornadas[id],ROW()-5),_Cortes!$B:$B,LOOKUP($AM$4,_Barberos!$B:$B,_Barberos!$A:$A)))</f>
        <v/>
      </c>
      <c r="AN577" s="21" t="str" cm="1">
        <f t="array" ref="AN577">IF(ISERROR(INDEX(Jornadas[id],ROW()-5)),"",INT(SUMIFS(Cortes[importe],Cortes[id_jornada],INDEX(Jornadas[id],ROW()-5),Cortes[id_barbero],LOOKUP($AM$4,Barberos[nombre],Barberos[id]))*(INDEX(Jornadas[comision_barberos],1)/100)))</f>
        <v/>
      </c>
      <c r="AO577" s="21" t="str" cm="1">
        <f t="array" ref="AO577">IF(ISERROR(INDEX(Jornadas[id],ROW()-5)),"",SUMIFS(Cortes[propina],Cortes[id_jornada],INDEX(Jornadas[id],ROW()-5),Cortes[id_barbero],LOOKUP($AM$4,Barberos[nombre],Barberos[id])))</f>
        <v/>
      </c>
      <c r="AP577" s="21" t="str" cm="1">
        <f t="array" ref="AP577">IF(ISERROR(INDEX(Jornadas[id],ROW()-5)),"",SUMIFS(Adelantos[importe],Adelantos[id_jornada],INDEX(Jornadas[id],ROW()-5),Adelantos[id_barbero],LOOKUP($AM$4,Barberos[nombre],Barberos[id])))</f>
        <v/>
      </c>
      <c r="AQ577" s="21" t="str" cm="1">
        <f t="array" ref="AQ577">IF(ISERROR(INDEX(Jornadas[id],ROW()-5)),"",AN577+AO577-AP577)</f>
        <v/>
      </c>
      <c r="AR577" s="2" t="str" cm="1">
        <f t="array" ref="AR577">IF(ISERROR(INDEX(Jornadas[id],ROW()-5)),"",COUNTIFS(_Cortes!$C:$C,INDEX(Jornadas[id],ROW()-5),_Cortes!$B:$B,LOOKUP($AR$4,_Barberos!$B:$B,_Barberos!$A:$A)))</f>
        <v/>
      </c>
      <c r="AS577" s="21" t="str" cm="1">
        <f t="array" ref="AS577">IF(ISERROR(INDEX(Jornadas[id],ROW()-5)),"",INT(SUMIFS(Cortes[importe],Cortes[id_jornada],INDEX(Jornadas[id],ROW()-5),Cortes[id_barbero],LOOKUP($AR$4,Barberos[nombre],Barberos[id]))*(INDEX(Jornadas[comision_barberos],1)/100)))</f>
        <v/>
      </c>
      <c r="AT577" s="21" t="str" cm="1">
        <f t="array" ref="AT577">IF(ISERROR(INDEX(Jornadas[id],ROW()-5)),"",SUMIFS(Cortes[propina],Cortes[id_jornada],INDEX(Jornadas[id],ROW()-5),Cortes[id_barbero],LOOKUP($AR$4,Barberos[nombre],Barberos[id])))</f>
        <v/>
      </c>
      <c r="AU577" s="21" t="str" cm="1">
        <f t="array" ref="AU577">IF(ISERROR(INDEX(Jornadas[id],ROW()-5)),"",SUMIFS(Adelantos[importe],Adelantos[id_jornada],INDEX(Jornadas[id],ROW()-5),Adelantos[id_barbero],LOOKUP($AR$4,Barberos[nombre],Barberos[id])))</f>
        <v/>
      </c>
      <c r="AV577" s="21" t="str" cm="1">
        <f t="array" ref="AV577">IF(ISERROR(INDEX(Jornadas[id],ROW()-5)),"",AS577+AT577-AU577)</f>
        <v/>
      </c>
    </row>
    <row r="578" spans="1:48" ht="15" hidden="1" customHeight="1" x14ac:dyDescent="0.3">
      <c r="A578" s="53" t="str">
        <f t="shared" si="8"/>
        <v/>
      </c>
      <c r="B578" s="54"/>
      <c r="C578" s="38" t="str" cm="1">
        <f t="array" ref="C578">IF(ISERROR(INDEX(Jornadas[id],ROW()-5)),"",INDEX(Jornadas[fecha],ROW()-5))</f>
        <v/>
      </c>
      <c r="D578" s="1" t="str" cm="1">
        <f t="array" ref="D578">IF(ISERROR(INDEX(Jornadas[id],ROW()-5)),"",COUNTIFS(_Cortes!$C:$C,INDEX(Jornadas[id],ROW()-5),_Cortes!$B:$B,LOOKUP($D$4,_Barberos!$B:$B,_Barberos!$A:$A)))</f>
        <v/>
      </c>
      <c r="E578" s="20" t="str" cm="1">
        <f t="array" ref="E578">IF(ISERROR(INDEX(Jornadas[id],ROW()-5)),"",INT(SUMIFS(Cortes[importe],Cortes[id_jornada],INDEX(Jornadas[id],ROW()-5),Cortes[id_barbero],LOOKUP($D$4,Barberos[nombre],Barberos[id]))*(INDEX(Jornadas[comision_barberos],1)/100)))</f>
        <v/>
      </c>
      <c r="F578" s="20" t="str" cm="1">
        <f t="array" ref="F578">IF(ISERROR(INDEX(Jornadas[id],ROW()-5)),"",SUMIFS(Cortes[propina],Cortes[id_jornada],INDEX(Jornadas[id],ROW()-5),Cortes[id_barbero],LOOKUP($D$4,Barberos[nombre],Barberos[id])))</f>
        <v/>
      </c>
      <c r="G578" s="20" t="str" cm="1">
        <f t="array" ref="G578">IF(ISERROR(INDEX(Jornadas[id],ROW()-5)),"",SUMIFS(Adelantos[importe],Adelantos[id_jornada],INDEX(Jornadas[id],ROW()-5),Adelantos[id_barbero],LOOKUP($D$4,Barberos[nombre],Barberos[id])))</f>
        <v/>
      </c>
      <c r="H578" s="20" t="str" cm="1">
        <f t="array" ref="H578">IF(ISERROR(INDEX(Jornadas[id],ROW()-5)),"",E578+F578-G578)</f>
        <v/>
      </c>
      <c r="I578" s="1" t="str" cm="1">
        <f t="array" ref="I578">IF(ISERROR(INDEX(Jornadas[id],ROW()-5)),"",COUNTIFS(_Cortes!$C:$C,INDEX(Jornadas[id],ROW()-5),_Cortes!$B:$B,LOOKUP($I$4,_Barberos!$B:$B,_Barberos!$A:$A)))</f>
        <v/>
      </c>
      <c r="J578" s="20" t="str" cm="1">
        <f t="array" ref="J578">IF(ISERROR(INDEX(Jornadas[id],ROW()-5)),"",INT(SUMIFS(Cortes[importe],Cortes[id_jornada],INDEX(Jornadas[id],ROW()-5),Cortes[id_barbero],LOOKUP($I$4,Barberos[nombre],Barberos[id]))*(INDEX(Jornadas[comision_barberos],1)/100)))</f>
        <v/>
      </c>
      <c r="K578" s="20" t="str" cm="1">
        <f t="array" ref="K578">IF(ISERROR(INDEX(Jornadas[id],ROW()-5)),"",SUMIFS(Cortes[propina],Cortes[id_jornada],INDEX(Jornadas[id],ROW()-5),Cortes[id_barbero],LOOKUP($I$4,Barberos[nombre],Barberos[id])))</f>
        <v/>
      </c>
      <c r="L578" s="20" t="str" cm="1">
        <f t="array" ref="L578">IF(ISERROR(INDEX(Jornadas[id],ROW()-5)),"",SUMIFS(Adelantos[importe],Adelantos[id_jornada],INDEX(Jornadas[id],ROW()-5),Adelantos[id_barbero],LOOKUP($I$4,Barberos[nombre],Barberos[id])))</f>
        <v/>
      </c>
      <c r="M578" s="20" t="str" cm="1">
        <f t="array" ref="M578">IF(ISERROR(INDEX(Jornadas[id],ROW()-5)),"",J578+K578-L578)</f>
        <v/>
      </c>
      <c r="N578" s="1" t="str" cm="1">
        <f t="array" ref="N578">IF(ISERROR(INDEX(Jornadas[id],ROW()-5)),"",COUNTIFS(_Cortes!$C:$C,INDEX(Jornadas[id],ROW()-5),_Cortes!$B:$B,LOOKUP($N$4,_Barberos!$B:$B,_Barberos!$A:$A)))</f>
        <v/>
      </c>
      <c r="O578" s="20" t="str" cm="1">
        <f t="array" ref="O578">IF(ISERROR(INDEX(Jornadas[id],ROW()-5)),"",INT(SUMIFS(Cortes[importe],Cortes[id_jornada],INDEX(Jornadas[id],ROW()-5),Cortes[id_barbero],LOOKUP($N$4,Barberos[nombre],Barberos[id]))*(INDEX(Jornadas[comision_barberos],1)/100)))</f>
        <v/>
      </c>
      <c r="P578" s="20" t="str" cm="1">
        <f t="array" ref="P578">IF(ISERROR(INDEX(Jornadas[id],ROW()-5)),"",SUMIFS(Cortes[propina],Cortes[id_jornada],INDEX(Jornadas[id],ROW()-5),Cortes[id_barbero],LOOKUP($N$4,Barberos[nombre],Barberos[id])))</f>
        <v/>
      </c>
      <c r="Q578" s="20" t="str" cm="1">
        <f t="array" ref="Q578">IF(ISERROR(INDEX(Jornadas[id],ROW()-5)),"",SUMIFS(Adelantos[importe],Adelantos[id_jornada],INDEX(Jornadas[id],ROW()-5),Adelantos[id_barbero],LOOKUP($N$4,Barberos[nombre],Barberos[id])))</f>
        <v/>
      </c>
      <c r="R578" s="20" t="str" cm="1">
        <f t="array" ref="R578">IF(ISERROR(INDEX(Jornadas[id],ROW()-5)),"",O578+P578-Q578)</f>
        <v/>
      </c>
      <c r="S578" s="1" t="str" cm="1">
        <f t="array" ref="S578">IF(ISERROR(INDEX(Jornadas[id],ROW()-5)),"",COUNTIFS(_Cortes!$C:$C,INDEX(Jornadas[id],ROW()-5),_Cortes!$B:$B,LOOKUP($S$4,_Barberos!$B:$B,_Barberos!$A:$A)))</f>
        <v/>
      </c>
      <c r="T578" s="20" t="str" cm="1">
        <f t="array" ref="T578">IF(ISERROR(INDEX(Jornadas[id],ROW()-5)),"",INT(SUMIFS(Cortes[importe],Cortes[id_jornada],INDEX(Jornadas[id],ROW()-5),Cortes[id_barbero],LOOKUP($S$4,Barberos[nombre],Barberos[id]))*(INDEX(Jornadas[comision_barberos],1)/100)))</f>
        <v/>
      </c>
      <c r="U578" s="20" t="str" cm="1">
        <f t="array" ref="U578">IF(ISERROR(INDEX(Jornadas[id],ROW()-5)),"",SUMIFS(Cortes[propina],Cortes[id_jornada],INDEX(Jornadas[id],ROW()-5),Cortes[id_barbero],LOOKUP($S$4,Barberos[nombre],Barberos[id])))</f>
        <v/>
      </c>
      <c r="V578" s="20" t="str" cm="1">
        <f t="array" ref="V578">IF(ISERROR(INDEX(Jornadas[id],ROW()-5)),"",SUMIFS(Adelantos[importe],Adelantos[id_jornada],INDEX(Jornadas[id],ROW()-5),Adelantos[id_barbero],LOOKUP($S$4,Barberos[nombre],Barberos[id])))</f>
        <v/>
      </c>
      <c r="W578" s="20" t="str" cm="1">
        <f t="array" ref="W578">IF(ISERROR(INDEX(Jornadas[id],ROW()-5)),"",T578+U578-V578)</f>
        <v/>
      </c>
      <c r="X578" s="1" t="str" cm="1">
        <f t="array" ref="X578">IF(ISERROR(INDEX(Jornadas[id],ROW()-5)),"",COUNTIFS(_Cortes!$C:$C,INDEX(Jornadas[id],ROW()-5),_Cortes!$B:$B,LOOKUP($X$4,_Barberos!$B:$B,_Barberos!$A:$A)))</f>
        <v/>
      </c>
      <c r="Y578" s="20" t="str" cm="1">
        <f t="array" ref="Y578">IF(ISERROR(INDEX(Jornadas[id],ROW()-5)),"",INT(SUMIFS(Cortes[importe],Cortes[id_jornada],INDEX(Jornadas[id],ROW()-5),Cortes[id_barbero],LOOKUP($X$4,Barberos[nombre],Barberos[id]))*(INDEX(Jornadas[comision_barberos],1)/100)))</f>
        <v/>
      </c>
      <c r="Z578" s="20" t="str" cm="1">
        <f t="array" ref="Z578">IF(ISERROR(INDEX(Jornadas[id],ROW()-5)),"",SUMIFS(Cortes[propina],Cortes[id_jornada],INDEX(Jornadas[id],ROW()-5),Cortes[id_barbero],LOOKUP($X$4,Barberos[nombre],Barberos[id])))</f>
        <v/>
      </c>
      <c r="AA578" s="20" t="str" cm="1">
        <f t="array" ref="AA578">IF(ISERROR(INDEX(Jornadas[id],ROW()-5)),"",SUMIFS(Adelantos[importe],Adelantos[id_jornada],INDEX(Jornadas[id],ROW()-5),Adelantos[id_barbero],LOOKUP($X$4,Barberos[nombre],Barberos[id])))</f>
        <v/>
      </c>
      <c r="AB578" s="20" t="str" cm="1">
        <f t="array" ref="AB578">IF(ISERROR(INDEX(Jornadas[id],ROW()-5)),"",Y578+Z578-AA578)</f>
        <v/>
      </c>
      <c r="AC578" s="1" t="str" cm="1">
        <f t="array" ref="AC578">IF(ISERROR(INDEX(Jornadas[id],ROW()-5)),"",COUNTIFS(_Cortes!$C:$C,INDEX(Jornadas[id],ROW()-5),_Cortes!$B:$B,LOOKUP($AC$4,_Barberos!$B:$B,_Barberos!$A:$A)))</f>
        <v/>
      </c>
      <c r="AD578" s="20" t="str" cm="1">
        <f t="array" ref="AD578">IF(ISERROR(INDEX(Jornadas[id],ROW()-5)),"",INT(SUMIFS(Cortes[importe],Cortes[id_jornada],INDEX(Jornadas[id],ROW()-5),Cortes[id_barbero],LOOKUP($AC$4,Barberos[nombre],Barberos[id]))*(INDEX(Jornadas[comision_barberos],1)/100)))</f>
        <v/>
      </c>
      <c r="AE578" s="20" t="str" cm="1">
        <f t="array" ref="AE578">IF(ISERROR(INDEX(Jornadas[id],ROW()-5)),"",SUMIFS(Cortes[propina],Cortes[id_jornada],INDEX(Jornadas[id],ROW()-5),Cortes[id_barbero],LOOKUP($AC$4,Barberos[nombre],Barberos[id])))</f>
        <v/>
      </c>
      <c r="AF578" s="20" t="str" cm="1">
        <f t="array" ref="AF578">IF(ISERROR(INDEX(Jornadas[id],ROW()-5)),"",SUMIFS(Adelantos[importe],Adelantos[id_jornada],INDEX(Jornadas[id],ROW()-5),Adelantos[id_barbero],LOOKUP($AC$4,Barberos[nombre],Barberos[id])))</f>
        <v/>
      </c>
      <c r="AG578" s="20" t="str" cm="1">
        <f t="array" ref="AG578">IF(ISERROR(INDEX(Jornadas[id],ROW()-5)),"",AD578+AE578-AF578)</f>
        <v/>
      </c>
      <c r="AH578" s="1" t="str" cm="1">
        <f t="array" ref="AH578">IF(ISERROR(INDEX(Jornadas[id],ROW()-5)),"",COUNTIFS(_Cortes!$C:$C,INDEX(Jornadas[id],ROW()-5),_Cortes!$B:$B,LOOKUP($AH$4,_Barberos!$B:$B,_Barberos!$A:$A)))</f>
        <v/>
      </c>
      <c r="AI578" s="20" t="str" cm="1">
        <f t="array" ref="AI578">IF(ISERROR(INDEX(Jornadas[id],ROW()-5)),"",INT(SUMIFS(Cortes[importe],Cortes[id_jornada],INDEX(Jornadas[id],ROW()-5),Cortes[id_barbero],LOOKUP($AH$4,Barberos[nombre],Barberos[id]))*(INDEX(Jornadas[comision_barberos],1)/100)))</f>
        <v/>
      </c>
      <c r="AJ578" s="20" t="str" cm="1">
        <f t="array" ref="AJ578">IF(ISERROR(INDEX(Jornadas[id],ROW()-5)),"",SUMIFS(Cortes[propina],Cortes[id_jornada],INDEX(Jornadas[id],ROW()-5),Cortes[id_barbero],LOOKUP($AH$4,Barberos[nombre],Barberos[id])))</f>
        <v/>
      </c>
      <c r="AK578" s="20" t="str" cm="1">
        <f t="array" ref="AK578">IF(ISERROR(INDEX(Jornadas[id],ROW()-5)),"",SUMIFS(Adelantos[importe],Adelantos[id_jornada],INDEX(Jornadas[id],ROW()-5),Adelantos[id_barbero],LOOKUP($AH$4,Barberos[nombre],Barberos[id])))</f>
        <v/>
      </c>
      <c r="AL578" s="20" t="str" cm="1">
        <f t="array" ref="AL578">IF(ISERROR(INDEX(Jornadas[id],ROW()-5)),"",AI578+AJ578-AK578)</f>
        <v/>
      </c>
      <c r="AM578" s="1" t="str" cm="1">
        <f t="array" ref="AM578">IF(ISERROR(INDEX(Jornadas[id],ROW()-5)),"",COUNTIFS(_Cortes!$C:$C,INDEX(Jornadas[id],ROW()-5),_Cortes!$B:$B,LOOKUP($AM$4,_Barberos!$B:$B,_Barberos!$A:$A)))</f>
        <v/>
      </c>
      <c r="AN578" s="20" t="str" cm="1">
        <f t="array" ref="AN578">IF(ISERROR(INDEX(Jornadas[id],ROW()-5)),"",INT(SUMIFS(Cortes[importe],Cortes[id_jornada],INDEX(Jornadas[id],ROW()-5),Cortes[id_barbero],LOOKUP($AM$4,Barberos[nombre],Barberos[id]))*(INDEX(Jornadas[comision_barberos],1)/100)))</f>
        <v/>
      </c>
      <c r="AO578" s="20" t="str" cm="1">
        <f t="array" ref="AO578">IF(ISERROR(INDEX(Jornadas[id],ROW()-5)),"",SUMIFS(Cortes[propina],Cortes[id_jornada],INDEX(Jornadas[id],ROW()-5),Cortes[id_barbero],LOOKUP($AM$4,Barberos[nombre],Barberos[id])))</f>
        <v/>
      </c>
      <c r="AP578" s="20" t="str" cm="1">
        <f t="array" ref="AP578">IF(ISERROR(INDEX(Jornadas[id],ROW()-5)),"",SUMIFS(Adelantos[importe],Adelantos[id_jornada],INDEX(Jornadas[id],ROW()-5),Adelantos[id_barbero],LOOKUP($AM$4,Barberos[nombre],Barberos[id])))</f>
        <v/>
      </c>
      <c r="AQ578" s="20" t="str" cm="1">
        <f t="array" ref="AQ578">IF(ISERROR(INDEX(Jornadas[id],ROW()-5)),"",AN578+AO578-AP578)</f>
        <v/>
      </c>
      <c r="AR578" s="1" t="str" cm="1">
        <f t="array" ref="AR578">IF(ISERROR(INDEX(Jornadas[id],ROW()-5)),"",COUNTIFS(_Cortes!$C:$C,INDEX(Jornadas[id],ROW()-5),_Cortes!$B:$B,LOOKUP($AR$4,_Barberos!$B:$B,_Barberos!$A:$A)))</f>
        <v/>
      </c>
      <c r="AS578" s="20" t="str" cm="1">
        <f t="array" ref="AS578">IF(ISERROR(INDEX(Jornadas[id],ROW()-5)),"",INT(SUMIFS(Cortes[importe],Cortes[id_jornada],INDEX(Jornadas[id],ROW()-5),Cortes[id_barbero],LOOKUP($AR$4,Barberos[nombre],Barberos[id]))*(INDEX(Jornadas[comision_barberos],1)/100)))</f>
        <v/>
      </c>
      <c r="AT578" s="20" t="str" cm="1">
        <f t="array" ref="AT578">IF(ISERROR(INDEX(Jornadas[id],ROW()-5)),"",SUMIFS(Cortes[propina],Cortes[id_jornada],INDEX(Jornadas[id],ROW()-5),Cortes[id_barbero],LOOKUP($AR$4,Barberos[nombre],Barberos[id])))</f>
        <v/>
      </c>
      <c r="AU578" s="20" t="str" cm="1">
        <f t="array" ref="AU578">IF(ISERROR(INDEX(Jornadas[id],ROW()-5)),"",SUMIFS(Adelantos[importe],Adelantos[id_jornada],INDEX(Jornadas[id],ROW()-5),Adelantos[id_barbero],LOOKUP($AR$4,Barberos[nombre],Barberos[id])))</f>
        <v/>
      </c>
      <c r="AV578" s="20" t="str" cm="1">
        <f t="array" ref="AV578">IF(ISERROR(INDEX(Jornadas[id],ROW()-5)),"",AS578+AT578-AU578)</f>
        <v/>
      </c>
    </row>
    <row r="579" spans="1:48" ht="15" hidden="1" customHeight="1" x14ac:dyDescent="0.3">
      <c r="A579" s="51" t="str">
        <f t="shared" si="8"/>
        <v/>
      </c>
      <c r="B579" s="52"/>
      <c r="C579" s="36" t="str" cm="1">
        <f t="array" ref="C579">IF(ISERROR(INDEX(Jornadas[id],ROW()-5)),"",INDEX(Jornadas[fecha],ROW()-5))</f>
        <v/>
      </c>
      <c r="D579" s="2" t="str" cm="1">
        <f t="array" ref="D579">IF(ISERROR(INDEX(Jornadas[id],ROW()-5)),"",COUNTIFS(_Cortes!$C:$C,INDEX(Jornadas[id],ROW()-5),_Cortes!$B:$B,LOOKUP($D$4,_Barberos!$B:$B,_Barberos!$A:$A)))</f>
        <v/>
      </c>
      <c r="E579" s="21" t="str" cm="1">
        <f t="array" ref="E579">IF(ISERROR(INDEX(Jornadas[id],ROW()-5)),"",INT(SUMIFS(Cortes[importe],Cortes[id_jornada],INDEX(Jornadas[id],ROW()-5),Cortes[id_barbero],LOOKUP($D$4,Barberos[nombre],Barberos[id]))*(INDEX(Jornadas[comision_barberos],1)/100)))</f>
        <v/>
      </c>
      <c r="F579" s="21" t="str" cm="1">
        <f t="array" ref="F579">IF(ISERROR(INDEX(Jornadas[id],ROW()-5)),"",SUMIFS(Cortes[propina],Cortes[id_jornada],INDEX(Jornadas[id],ROW()-5),Cortes[id_barbero],LOOKUP($D$4,Barberos[nombre],Barberos[id])))</f>
        <v/>
      </c>
      <c r="G579" s="21" t="str" cm="1">
        <f t="array" ref="G579">IF(ISERROR(INDEX(Jornadas[id],ROW()-5)),"",SUMIFS(Adelantos[importe],Adelantos[id_jornada],INDEX(Jornadas[id],ROW()-5),Adelantos[id_barbero],LOOKUP($D$4,Barberos[nombre],Barberos[id])))</f>
        <v/>
      </c>
      <c r="H579" s="21" t="str" cm="1">
        <f t="array" ref="H579">IF(ISERROR(INDEX(Jornadas[id],ROW()-5)),"",E579+F579-G579)</f>
        <v/>
      </c>
      <c r="I579" s="2" t="str" cm="1">
        <f t="array" ref="I579">IF(ISERROR(INDEX(Jornadas[id],ROW()-5)),"",COUNTIFS(_Cortes!$C:$C,INDEX(Jornadas[id],ROW()-5),_Cortes!$B:$B,LOOKUP($I$4,_Barberos!$B:$B,_Barberos!$A:$A)))</f>
        <v/>
      </c>
      <c r="J579" s="21" t="str" cm="1">
        <f t="array" ref="J579">IF(ISERROR(INDEX(Jornadas[id],ROW()-5)),"",INT(SUMIFS(Cortes[importe],Cortes[id_jornada],INDEX(Jornadas[id],ROW()-5),Cortes[id_barbero],LOOKUP($I$4,Barberos[nombre],Barberos[id]))*(INDEX(Jornadas[comision_barberos],1)/100)))</f>
        <v/>
      </c>
      <c r="K579" s="21" t="str" cm="1">
        <f t="array" ref="K579">IF(ISERROR(INDEX(Jornadas[id],ROW()-5)),"",SUMIFS(Cortes[propina],Cortes[id_jornada],INDEX(Jornadas[id],ROW()-5),Cortes[id_barbero],LOOKUP($I$4,Barberos[nombre],Barberos[id])))</f>
        <v/>
      </c>
      <c r="L579" s="21" t="str" cm="1">
        <f t="array" ref="L579">IF(ISERROR(INDEX(Jornadas[id],ROW()-5)),"",SUMIFS(Adelantos[importe],Adelantos[id_jornada],INDEX(Jornadas[id],ROW()-5),Adelantos[id_barbero],LOOKUP($I$4,Barberos[nombre],Barberos[id])))</f>
        <v/>
      </c>
      <c r="M579" s="21" t="str" cm="1">
        <f t="array" ref="M579">IF(ISERROR(INDEX(Jornadas[id],ROW()-5)),"",J579+K579-L579)</f>
        <v/>
      </c>
      <c r="N579" s="2" t="str" cm="1">
        <f t="array" ref="N579">IF(ISERROR(INDEX(Jornadas[id],ROW()-5)),"",COUNTIFS(_Cortes!$C:$C,INDEX(Jornadas[id],ROW()-5),_Cortes!$B:$B,LOOKUP($N$4,_Barberos!$B:$B,_Barberos!$A:$A)))</f>
        <v/>
      </c>
      <c r="O579" s="21" t="str" cm="1">
        <f t="array" ref="O579">IF(ISERROR(INDEX(Jornadas[id],ROW()-5)),"",INT(SUMIFS(Cortes[importe],Cortes[id_jornada],INDEX(Jornadas[id],ROW()-5),Cortes[id_barbero],LOOKUP($N$4,Barberos[nombre],Barberos[id]))*(INDEX(Jornadas[comision_barberos],1)/100)))</f>
        <v/>
      </c>
      <c r="P579" s="21" t="str" cm="1">
        <f t="array" ref="P579">IF(ISERROR(INDEX(Jornadas[id],ROW()-5)),"",SUMIFS(Cortes[propina],Cortes[id_jornada],INDEX(Jornadas[id],ROW()-5),Cortes[id_barbero],LOOKUP($N$4,Barberos[nombre],Barberos[id])))</f>
        <v/>
      </c>
      <c r="Q579" s="21" t="str" cm="1">
        <f t="array" ref="Q579">IF(ISERROR(INDEX(Jornadas[id],ROW()-5)),"",SUMIFS(Adelantos[importe],Adelantos[id_jornada],INDEX(Jornadas[id],ROW()-5),Adelantos[id_barbero],LOOKUP($N$4,Barberos[nombre],Barberos[id])))</f>
        <v/>
      </c>
      <c r="R579" s="21" t="str" cm="1">
        <f t="array" ref="R579">IF(ISERROR(INDEX(Jornadas[id],ROW()-5)),"",O579+P579-Q579)</f>
        <v/>
      </c>
      <c r="S579" s="2" t="str" cm="1">
        <f t="array" ref="S579">IF(ISERROR(INDEX(Jornadas[id],ROW()-5)),"",COUNTIFS(_Cortes!$C:$C,INDEX(Jornadas[id],ROW()-5),_Cortes!$B:$B,LOOKUP($S$4,_Barberos!$B:$B,_Barberos!$A:$A)))</f>
        <v/>
      </c>
      <c r="T579" s="21" t="str" cm="1">
        <f t="array" ref="T579">IF(ISERROR(INDEX(Jornadas[id],ROW()-5)),"",INT(SUMIFS(Cortes[importe],Cortes[id_jornada],INDEX(Jornadas[id],ROW()-5),Cortes[id_barbero],LOOKUP($S$4,Barberos[nombre],Barberos[id]))*(INDEX(Jornadas[comision_barberos],1)/100)))</f>
        <v/>
      </c>
      <c r="U579" s="21" t="str" cm="1">
        <f t="array" ref="U579">IF(ISERROR(INDEX(Jornadas[id],ROW()-5)),"",SUMIFS(Cortes[propina],Cortes[id_jornada],INDEX(Jornadas[id],ROW()-5),Cortes[id_barbero],LOOKUP($S$4,Barberos[nombre],Barberos[id])))</f>
        <v/>
      </c>
      <c r="V579" s="21" t="str" cm="1">
        <f t="array" ref="V579">IF(ISERROR(INDEX(Jornadas[id],ROW()-5)),"",SUMIFS(Adelantos[importe],Adelantos[id_jornada],INDEX(Jornadas[id],ROW()-5),Adelantos[id_barbero],LOOKUP($S$4,Barberos[nombre],Barberos[id])))</f>
        <v/>
      </c>
      <c r="W579" s="21" t="str" cm="1">
        <f t="array" ref="W579">IF(ISERROR(INDEX(Jornadas[id],ROW()-5)),"",T579+U579-V579)</f>
        <v/>
      </c>
      <c r="X579" s="2" t="str" cm="1">
        <f t="array" ref="X579">IF(ISERROR(INDEX(Jornadas[id],ROW()-5)),"",COUNTIFS(_Cortes!$C:$C,INDEX(Jornadas[id],ROW()-5),_Cortes!$B:$B,LOOKUP($X$4,_Barberos!$B:$B,_Barberos!$A:$A)))</f>
        <v/>
      </c>
      <c r="Y579" s="21" t="str" cm="1">
        <f t="array" ref="Y579">IF(ISERROR(INDEX(Jornadas[id],ROW()-5)),"",INT(SUMIFS(Cortes[importe],Cortes[id_jornada],INDEX(Jornadas[id],ROW()-5),Cortes[id_barbero],LOOKUP($X$4,Barberos[nombre],Barberos[id]))*(INDEX(Jornadas[comision_barberos],1)/100)))</f>
        <v/>
      </c>
      <c r="Z579" s="21" t="str" cm="1">
        <f t="array" ref="Z579">IF(ISERROR(INDEX(Jornadas[id],ROW()-5)),"",SUMIFS(Cortes[propina],Cortes[id_jornada],INDEX(Jornadas[id],ROW()-5),Cortes[id_barbero],LOOKUP($X$4,Barberos[nombre],Barberos[id])))</f>
        <v/>
      </c>
      <c r="AA579" s="21" t="str" cm="1">
        <f t="array" ref="AA579">IF(ISERROR(INDEX(Jornadas[id],ROW()-5)),"",SUMIFS(Adelantos[importe],Adelantos[id_jornada],INDEX(Jornadas[id],ROW()-5),Adelantos[id_barbero],LOOKUP($X$4,Barberos[nombre],Barberos[id])))</f>
        <v/>
      </c>
      <c r="AB579" s="21" t="str" cm="1">
        <f t="array" ref="AB579">IF(ISERROR(INDEX(Jornadas[id],ROW()-5)),"",Y579+Z579-AA579)</f>
        <v/>
      </c>
      <c r="AC579" s="2" t="str" cm="1">
        <f t="array" ref="AC579">IF(ISERROR(INDEX(Jornadas[id],ROW()-5)),"",COUNTIFS(_Cortes!$C:$C,INDEX(Jornadas[id],ROW()-5),_Cortes!$B:$B,LOOKUP($AC$4,_Barberos!$B:$B,_Barberos!$A:$A)))</f>
        <v/>
      </c>
      <c r="AD579" s="21" t="str" cm="1">
        <f t="array" ref="AD579">IF(ISERROR(INDEX(Jornadas[id],ROW()-5)),"",INT(SUMIFS(Cortes[importe],Cortes[id_jornada],INDEX(Jornadas[id],ROW()-5),Cortes[id_barbero],LOOKUP($AC$4,Barberos[nombre],Barberos[id]))*(INDEX(Jornadas[comision_barberos],1)/100)))</f>
        <v/>
      </c>
      <c r="AE579" s="21" t="str" cm="1">
        <f t="array" ref="AE579">IF(ISERROR(INDEX(Jornadas[id],ROW()-5)),"",SUMIFS(Cortes[propina],Cortes[id_jornada],INDEX(Jornadas[id],ROW()-5),Cortes[id_barbero],LOOKUP($AC$4,Barberos[nombre],Barberos[id])))</f>
        <v/>
      </c>
      <c r="AF579" s="21" t="str" cm="1">
        <f t="array" ref="AF579">IF(ISERROR(INDEX(Jornadas[id],ROW()-5)),"",SUMIFS(Adelantos[importe],Adelantos[id_jornada],INDEX(Jornadas[id],ROW()-5),Adelantos[id_barbero],LOOKUP($AC$4,Barberos[nombre],Barberos[id])))</f>
        <v/>
      </c>
      <c r="AG579" s="21" t="str" cm="1">
        <f t="array" ref="AG579">IF(ISERROR(INDEX(Jornadas[id],ROW()-5)),"",AD579+AE579-AF579)</f>
        <v/>
      </c>
      <c r="AH579" s="2" t="str" cm="1">
        <f t="array" ref="AH579">IF(ISERROR(INDEX(Jornadas[id],ROW()-5)),"",COUNTIFS(_Cortes!$C:$C,INDEX(Jornadas[id],ROW()-5),_Cortes!$B:$B,LOOKUP($AH$4,_Barberos!$B:$B,_Barberos!$A:$A)))</f>
        <v/>
      </c>
      <c r="AI579" s="21" t="str" cm="1">
        <f t="array" ref="AI579">IF(ISERROR(INDEX(Jornadas[id],ROW()-5)),"",INT(SUMIFS(Cortes[importe],Cortes[id_jornada],INDEX(Jornadas[id],ROW()-5),Cortes[id_barbero],LOOKUP($AH$4,Barberos[nombre],Barberos[id]))*(INDEX(Jornadas[comision_barberos],1)/100)))</f>
        <v/>
      </c>
      <c r="AJ579" s="21" t="str" cm="1">
        <f t="array" ref="AJ579">IF(ISERROR(INDEX(Jornadas[id],ROW()-5)),"",SUMIFS(Cortes[propina],Cortes[id_jornada],INDEX(Jornadas[id],ROW()-5),Cortes[id_barbero],LOOKUP($AH$4,Barberos[nombre],Barberos[id])))</f>
        <v/>
      </c>
      <c r="AK579" s="21" t="str" cm="1">
        <f t="array" ref="AK579">IF(ISERROR(INDEX(Jornadas[id],ROW()-5)),"",SUMIFS(Adelantos[importe],Adelantos[id_jornada],INDEX(Jornadas[id],ROW()-5),Adelantos[id_barbero],LOOKUP($AH$4,Barberos[nombre],Barberos[id])))</f>
        <v/>
      </c>
      <c r="AL579" s="21" t="str" cm="1">
        <f t="array" ref="AL579">IF(ISERROR(INDEX(Jornadas[id],ROW()-5)),"",AI579+AJ579-AK579)</f>
        <v/>
      </c>
      <c r="AM579" s="2" t="str" cm="1">
        <f t="array" ref="AM579">IF(ISERROR(INDEX(Jornadas[id],ROW()-5)),"",COUNTIFS(_Cortes!$C:$C,INDEX(Jornadas[id],ROW()-5),_Cortes!$B:$B,LOOKUP($AM$4,_Barberos!$B:$B,_Barberos!$A:$A)))</f>
        <v/>
      </c>
      <c r="AN579" s="21" t="str" cm="1">
        <f t="array" ref="AN579">IF(ISERROR(INDEX(Jornadas[id],ROW()-5)),"",INT(SUMIFS(Cortes[importe],Cortes[id_jornada],INDEX(Jornadas[id],ROW()-5),Cortes[id_barbero],LOOKUP($AM$4,Barberos[nombre],Barberos[id]))*(INDEX(Jornadas[comision_barberos],1)/100)))</f>
        <v/>
      </c>
      <c r="AO579" s="21" t="str" cm="1">
        <f t="array" ref="AO579">IF(ISERROR(INDEX(Jornadas[id],ROW()-5)),"",SUMIFS(Cortes[propina],Cortes[id_jornada],INDEX(Jornadas[id],ROW()-5),Cortes[id_barbero],LOOKUP($AM$4,Barberos[nombre],Barberos[id])))</f>
        <v/>
      </c>
      <c r="AP579" s="21" t="str" cm="1">
        <f t="array" ref="AP579">IF(ISERROR(INDEX(Jornadas[id],ROW()-5)),"",SUMIFS(Adelantos[importe],Adelantos[id_jornada],INDEX(Jornadas[id],ROW()-5),Adelantos[id_barbero],LOOKUP($AM$4,Barberos[nombre],Barberos[id])))</f>
        <v/>
      </c>
      <c r="AQ579" s="21" t="str" cm="1">
        <f t="array" ref="AQ579">IF(ISERROR(INDEX(Jornadas[id],ROW()-5)),"",AN579+AO579-AP579)</f>
        <v/>
      </c>
      <c r="AR579" s="2" t="str" cm="1">
        <f t="array" ref="AR579">IF(ISERROR(INDEX(Jornadas[id],ROW()-5)),"",COUNTIFS(_Cortes!$C:$C,INDEX(Jornadas[id],ROW()-5),_Cortes!$B:$B,LOOKUP($AR$4,_Barberos!$B:$B,_Barberos!$A:$A)))</f>
        <v/>
      </c>
      <c r="AS579" s="21" t="str" cm="1">
        <f t="array" ref="AS579">IF(ISERROR(INDEX(Jornadas[id],ROW()-5)),"",INT(SUMIFS(Cortes[importe],Cortes[id_jornada],INDEX(Jornadas[id],ROW()-5),Cortes[id_barbero],LOOKUP($AR$4,Barberos[nombre],Barberos[id]))*(INDEX(Jornadas[comision_barberos],1)/100)))</f>
        <v/>
      </c>
      <c r="AT579" s="21" t="str" cm="1">
        <f t="array" ref="AT579">IF(ISERROR(INDEX(Jornadas[id],ROW()-5)),"",SUMIFS(Cortes[propina],Cortes[id_jornada],INDEX(Jornadas[id],ROW()-5),Cortes[id_barbero],LOOKUP($AR$4,Barberos[nombre],Barberos[id])))</f>
        <v/>
      </c>
      <c r="AU579" s="21" t="str" cm="1">
        <f t="array" ref="AU579">IF(ISERROR(INDEX(Jornadas[id],ROW()-5)),"",SUMIFS(Adelantos[importe],Adelantos[id_jornada],INDEX(Jornadas[id],ROW()-5),Adelantos[id_barbero],LOOKUP($AR$4,Barberos[nombre],Barberos[id])))</f>
        <v/>
      </c>
      <c r="AV579" s="21" t="str" cm="1">
        <f t="array" ref="AV579">IF(ISERROR(INDEX(Jornadas[id],ROW()-5)),"",AS579+AT579-AU579)</f>
        <v/>
      </c>
    </row>
    <row r="580" spans="1:48" ht="15" hidden="1" customHeight="1" x14ac:dyDescent="0.3">
      <c r="A580" s="53" t="str">
        <f t="shared" si="8"/>
        <v/>
      </c>
      <c r="B580" s="54"/>
      <c r="C580" s="38" t="str" cm="1">
        <f t="array" ref="C580">IF(ISERROR(INDEX(Jornadas[id],ROW()-5)),"",INDEX(Jornadas[fecha],ROW()-5))</f>
        <v/>
      </c>
      <c r="D580" s="1" t="str" cm="1">
        <f t="array" ref="D580">IF(ISERROR(INDEX(Jornadas[id],ROW()-5)),"",COUNTIFS(_Cortes!$C:$C,INDEX(Jornadas[id],ROW()-5),_Cortes!$B:$B,LOOKUP($D$4,_Barberos!$B:$B,_Barberos!$A:$A)))</f>
        <v/>
      </c>
      <c r="E580" s="20" t="str" cm="1">
        <f t="array" ref="E580">IF(ISERROR(INDEX(Jornadas[id],ROW()-5)),"",INT(SUMIFS(Cortes[importe],Cortes[id_jornada],INDEX(Jornadas[id],ROW()-5),Cortes[id_barbero],LOOKUP($D$4,Barberos[nombre],Barberos[id]))*(INDEX(Jornadas[comision_barberos],1)/100)))</f>
        <v/>
      </c>
      <c r="F580" s="20" t="str" cm="1">
        <f t="array" ref="F580">IF(ISERROR(INDEX(Jornadas[id],ROW()-5)),"",SUMIFS(Cortes[propina],Cortes[id_jornada],INDEX(Jornadas[id],ROW()-5),Cortes[id_barbero],LOOKUP($D$4,Barberos[nombre],Barberos[id])))</f>
        <v/>
      </c>
      <c r="G580" s="20" t="str" cm="1">
        <f t="array" ref="G580">IF(ISERROR(INDEX(Jornadas[id],ROW()-5)),"",SUMIFS(Adelantos[importe],Adelantos[id_jornada],INDEX(Jornadas[id],ROW()-5),Adelantos[id_barbero],LOOKUP($D$4,Barberos[nombre],Barberos[id])))</f>
        <v/>
      </c>
      <c r="H580" s="20" t="str" cm="1">
        <f t="array" ref="H580">IF(ISERROR(INDEX(Jornadas[id],ROW()-5)),"",E580+F580-G580)</f>
        <v/>
      </c>
      <c r="I580" s="1" t="str" cm="1">
        <f t="array" ref="I580">IF(ISERROR(INDEX(Jornadas[id],ROW()-5)),"",COUNTIFS(_Cortes!$C:$C,INDEX(Jornadas[id],ROW()-5),_Cortes!$B:$B,LOOKUP($I$4,_Barberos!$B:$B,_Barberos!$A:$A)))</f>
        <v/>
      </c>
      <c r="J580" s="20" t="str" cm="1">
        <f t="array" ref="J580">IF(ISERROR(INDEX(Jornadas[id],ROW()-5)),"",INT(SUMIFS(Cortes[importe],Cortes[id_jornada],INDEX(Jornadas[id],ROW()-5),Cortes[id_barbero],LOOKUP($I$4,Barberos[nombre],Barberos[id]))*(INDEX(Jornadas[comision_barberos],1)/100)))</f>
        <v/>
      </c>
      <c r="K580" s="20" t="str" cm="1">
        <f t="array" ref="K580">IF(ISERROR(INDEX(Jornadas[id],ROW()-5)),"",SUMIFS(Cortes[propina],Cortes[id_jornada],INDEX(Jornadas[id],ROW()-5),Cortes[id_barbero],LOOKUP($I$4,Barberos[nombre],Barberos[id])))</f>
        <v/>
      </c>
      <c r="L580" s="20" t="str" cm="1">
        <f t="array" ref="L580">IF(ISERROR(INDEX(Jornadas[id],ROW()-5)),"",SUMIFS(Adelantos[importe],Adelantos[id_jornada],INDEX(Jornadas[id],ROW()-5),Adelantos[id_barbero],LOOKUP($I$4,Barberos[nombre],Barberos[id])))</f>
        <v/>
      </c>
      <c r="M580" s="20" t="str" cm="1">
        <f t="array" ref="M580">IF(ISERROR(INDEX(Jornadas[id],ROW()-5)),"",J580+K580-L580)</f>
        <v/>
      </c>
      <c r="N580" s="1" t="str" cm="1">
        <f t="array" ref="N580">IF(ISERROR(INDEX(Jornadas[id],ROW()-5)),"",COUNTIFS(_Cortes!$C:$C,INDEX(Jornadas[id],ROW()-5),_Cortes!$B:$B,LOOKUP($N$4,_Barberos!$B:$B,_Barberos!$A:$A)))</f>
        <v/>
      </c>
      <c r="O580" s="20" t="str" cm="1">
        <f t="array" ref="O580">IF(ISERROR(INDEX(Jornadas[id],ROW()-5)),"",INT(SUMIFS(Cortes[importe],Cortes[id_jornada],INDEX(Jornadas[id],ROW()-5),Cortes[id_barbero],LOOKUP($N$4,Barberos[nombre],Barberos[id]))*(INDEX(Jornadas[comision_barberos],1)/100)))</f>
        <v/>
      </c>
      <c r="P580" s="20" t="str" cm="1">
        <f t="array" ref="P580">IF(ISERROR(INDEX(Jornadas[id],ROW()-5)),"",SUMIFS(Cortes[propina],Cortes[id_jornada],INDEX(Jornadas[id],ROW()-5),Cortes[id_barbero],LOOKUP($N$4,Barberos[nombre],Barberos[id])))</f>
        <v/>
      </c>
      <c r="Q580" s="20" t="str" cm="1">
        <f t="array" ref="Q580">IF(ISERROR(INDEX(Jornadas[id],ROW()-5)),"",SUMIFS(Adelantos[importe],Adelantos[id_jornada],INDEX(Jornadas[id],ROW()-5),Adelantos[id_barbero],LOOKUP($N$4,Barberos[nombre],Barberos[id])))</f>
        <v/>
      </c>
      <c r="R580" s="20" t="str" cm="1">
        <f t="array" ref="R580">IF(ISERROR(INDEX(Jornadas[id],ROW()-5)),"",O580+P580-Q580)</f>
        <v/>
      </c>
      <c r="S580" s="1" t="str" cm="1">
        <f t="array" ref="S580">IF(ISERROR(INDEX(Jornadas[id],ROW()-5)),"",COUNTIFS(_Cortes!$C:$C,INDEX(Jornadas[id],ROW()-5),_Cortes!$B:$B,LOOKUP($S$4,_Barberos!$B:$B,_Barberos!$A:$A)))</f>
        <v/>
      </c>
      <c r="T580" s="20" t="str" cm="1">
        <f t="array" ref="T580">IF(ISERROR(INDEX(Jornadas[id],ROW()-5)),"",INT(SUMIFS(Cortes[importe],Cortes[id_jornada],INDEX(Jornadas[id],ROW()-5),Cortes[id_barbero],LOOKUP($S$4,Barberos[nombre],Barberos[id]))*(INDEX(Jornadas[comision_barberos],1)/100)))</f>
        <v/>
      </c>
      <c r="U580" s="20" t="str" cm="1">
        <f t="array" ref="U580">IF(ISERROR(INDEX(Jornadas[id],ROW()-5)),"",SUMIFS(Cortes[propina],Cortes[id_jornada],INDEX(Jornadas[id],ROW()-5),Cortes[id_barbero],LOOKUP($S$4,Barberos[nombre],Barberos[id])))</f>
        <v/>
      </c>
      <c r="V580" s="20" t="str" cm="1">
        <f t="array" ref="V580">IF(ISERROR(INDEX(Jornadas[id],ROW()-5)),"",SUMIFS(Adelantos[importe],Adelantos[id_jornada],INDEX(Jornadas[id],ROW()-5),Adelantos[id_barbero],LOOKUP($S$4,Barberos[nombre],Barberos[id])))</f>
        <v/>
      </c>
      <c r="W580" s="20" t="str" cm="1">
        <f t="array" ref="W580">IF(ISERROR(INDEX(Jornadas[id],ROW()-5)),"",T580+U580-V580)</f>
        <v/>
      </c>
      <c r="X580" s="1" t="str" cm="1">
        <f t="array" ref="X580">IF(ISERROR(INDEX(Jornadas[id],ROW()-5)),"",COUNTIFS(_Cortes!$C:$C,INDEX(Jornadas[id],ROW()-5),_Cortes!$B:$B,LOOKUP($X$4,_Barberos!$B:$B,_Barberos!$A:$A)))</f>
        <v/>
      </c>
      <c r="Y580" s="20" t="str" cm="1">
        <f t="array" ref="Y580">IF(ISERROR(INDEX(Jornadas[id],ROW()-5)),"",INT(SUMIFS(Cortes[importe],Cortes[id_jornada],INDEX(Jornadas[id],ROW()-5),Cortes[id_barbero],LOOKUP($X$4,Barberos[nombre],Barberos[id]))*(INDEX(Jornadas[comision_barberos],1)/100)))</f>
        <v/>
      </c>
      <c r="Z580" s="20" t="str" cm="1">
        <f t="array" ref="Z580">IF(ISERROR(INDEX(Jornadas[id],ROW()-5)),"",SUMIFS(Cortes[propina],Cortes[id_jornada],INDEX(Jornadas[id],ROW()-5),Cortes[id_barbero],LOOKUP($X$4,Barberos[nombre],Barberos[id])))</f>
        <v/>
      </c>
      <c r="AA580" s="20" t="str" cm="1">
        <f t="array" ref="AA580">IF(ISERROR(INDEX(Jornadas[id],ROW()-5)),"",SUMIFS(Adelantos[importe],Adelantos[id_jornada],INDEX(Jornadas[id],ROW()-5),Adelantos[id_barbero],LOOKUP($X$4,Barberos[nombre],Barberos[id])))</f>
        <v/>
      </c>
      <c r="AB580" s="20" t="str" cm="1">
        <f t="array" ref="AB580">IF(ISERROR(INDEX(Jornadas[id],ROW()-5)),"",Y580+Z580-AA580)</f>
        <v/>
      </c>
      <c r="AC580" s="1" t="str" cm="1">
        <f t="array" ref="AC580">IF(ISERROR(INDEX(Jornadas[id],ROW()-5)),"",COUNTIFS(_Cortes!$C:$C,INDEX(Jornadas[id],ROW()-5),_Cortes!$B:$B,LOOKUP($AC$4,_Barberos!$B:$B,_Barberos!$A:$A)))</f>
        <v/>
      </c>
      <c r="AD580" s="20" t="str" cm="1">
        <f t="array" ref="AD580">IF(ISERROR(INDEX(Jornadas[id],ROW()-5)),"",INT(SUMIFS(Cortes[importe],Cortes[id_jornada],INDEX(Jornadas[id],ROW()-5),Cortes[id_barbero],LOOKUP($AC$4,Barberos[nombre],Barberos[id]))*(INDEX(Jornadas[comision_barberos],1)/100)))</f>
        <v/>
      </c>
      <c r="AE580" s="20" t="str" cm="1">
        <f t="array" ref="AE580">IF(ISERROR(INDEX(Jornadas[id],ROW()-5)),"",SUMIFS(Cortes[propina],Cortes[id_jornada],INDEX(Jornadas[id],ROW()-5),Cortes[id_barbero],LOOKUP($AC$4,Barberos[nombre],Barberos[id])))</f>
        <v/>
      </c>
      <c r="AF580" s="20" t="str" cm="1">
        <f t="array" ref="AF580">IF(ISERROR(INDEX(Jornadas[id],ROW()-5)),"",SUMIFS(Adelantos[importe],Adelantos[id_jornada],INDEX(Jornadas[id],ROW()-5),Adelantos[id_barbero],LOOKUP($AC$4,Barberos[nombre],Barberos[id])))</f>
        <v/>
      </c>
      <c r="AG580" s="20" t="str" cm="1">
        <f t="array" ref="AG580">IF(ISERROR(INDEX(Jornadas[id],ROW()-5)),"",AD580+AE580-AF580)</f>
        <v/>
      </c>
      <c r="AH580" s="1" t="str" cm="1">
        <f t="array" ref="AH580">IF(ISERROR(INDEX(Jornadas[id],ROW()-5)),"",COUNTIFS(_Cortes!$C:$C,INDEX(Jornadas[id],ROW()-5),_Cortes!$B:$B,LOOKUP($AH$4,_Barberos!$B:$B,_Barberos!$A:$A)))</f>
        <v/>
      </c>
      <c r="AI580" s="20" t="str" cm="1">
        <f t="array" ref="AI580">IF(ISERROR(INDEX(Jornadas[id],ROW()-5)),"",INT(SUMIFS(Cortes[importe],Cortes[id_jornada],INDEX(Jornadas[id],ROW()-5),Cortes[id_barbero],LOOKUP($AH$4,Barberos[nombre],Barberos[id]))*(INDEX(Jornadas[comision_barberos],1)/100)))</f>
        <v/>
      </c>
      <c r="AJ580" s="20" t="str" cm="1">
        <f t="array" ref="AJ580">IF(ISERROR(INDEX(Jornadas[id],ROW()-5)),"",SUMIFS(Cortes[propina],Cortes[id_jornada],INDEX(Jornadas[id],ROW()-5),Cortes[id_barbero],LOOKUP($AH$4,Barberos[nombre],Barberos[id])))</f>
        <v/>
      </c>
      <c r="AK580" s="20" t="str" cm="1">
        <f t="array" ref="AK580">IF(ISERROR(INDEX(Jornadas[id],ROW()-5)),"",SUMIFS(Adelantos[importe],Adelantos[id_jornada],INDEX(Jornadas[id],ROW()-5),Adelantos[id_barbero],LOOKUP($AH$4,Barberos[nombre],Barberos[id])))</f>
        <v/>
      </c>
      <c r="AL580" s="20" t="str" cm="1">
        <f t="array" ref="AL580">IF(ISERROR(INDEX(Jornadas[id],ROW()-5)),"",AI580+AJ580-AK580)</f>
        <v/>
      </c>
      <c r="AM580" s="1" t="str" cm="1">
        <f t="array" ref="AM580">IF(ISERROR(INDEX(Jornadas[id],ROW()-5)),"",COUNTIFS(_Cortes!$C:$C,INDEX(Jornadas[id],ROW()-5),_Cortes!$B:$B,LOOKUP($AM$4,_Barberos!$B:$B,_Barberos!$A:$A)))</f>
        <v/>
      </c>
      <c r="AN580" s="20" t="str" cm="1">
        <f t="array" ref="AN580">IF(ISERROR(INDEX(Jornadas[id],ROW()-5)),"",INT(SUMIFS(Cortes[importe],Cortes[id_jornada],INDEX(Jornadas[id],ROW()-5),Cortes[id_barbero],LOOKUP($AM$4,Barberos[nombre],Barberos[id]))*(INDEX(Jornadas[comision_barberos],1)/100)))</f>
        <v/>
      </c>
      <c r="AO580" s="20" t="str" cm="1">
        <f t="array" ref="AO580">IF(ISERROR(INDEX(Jornadas[id],ROW()-5)),"",SUMIFS(Cortes[propina],Cortes[id_jornada],INDEX(Jornadas[id],ROW()-5),Cortes[id_barbero],LOOKUP($AM$4,Barberos[nombre],Barberos[id])))</f>
        <v/>
      </c>
      <c r="AP580" s="20" t="str" cm="1">
        <f t="array" ref="AP580">IF(ISERROR(INDEX(Jornadas[id],ROW()-5)),"",SUMIFS(Adelantos[importe],Adelantos[id_jornada],INDEX(Jornadas[id],ROW()-5),Adelantos[id_barbero],LOOKUP($AM$4,Barberos[nombre],Barberos[id])))</f>
        <v/>
      </c>
      <c r="AQ580" s="20" t="str" cm="1">
        <f t="array" ref="AQ580">IF(ISERROR(INDEX(Jornadas[id],ROW()-5)),"",AN580+AO580-AP580)</f>
        <v/>
      </c>
      <c r="AR580" s="1" t="str" cm="1">
        <f t="array" ref="AR580">IF(ISERROR(INDEX(Jornadas[id],ROW()-5)),"",COUNTIFS(_Cortes!$C:$C,INDEX(Jornadas[id],ROW()-5),_Cortes!$B:$B,LOOKUP($AR$4,_Barberos!$B:$B,_Barberos!$A:$A)))</f>
        <v/>
      </c>
      <c r="AS580" s="20" t="str" cm="1">
        <f t="array" ref="AS580">IF(ISERROR(INDEX(Jornadas[id],ROW()-5)),"",INT(SUMIFS(Cortes[importe],Cortes[id_jornada],INDEX(Jornadas[id],ROW()-5),Cortes[id_barbero],LOOKUP($AR$4,Barberos[nombre],Barberos[id]))*(INDEX(Jornadas[comision_barberos],1)/100)))</f>
        <v/>
      </c>
      <c r="AT580" s="20" t="str" cm="1">
        <f t="array" ref="AT580">IF(ISERROR(INDEX(Jornadas[id],ROW()-5)),"",SUMIFS(Cortes[propina],Cortes[id_jornada],INDEX(Jornadas[id],ROW()-5),Cortes[id_barbero],LOOKUP($AR$4,Barberos[nombre],Barberos[id])))</f>
        <v/>
      </c>
      <c r="AU580" s="20" t="str" cm="1">
        <f t="array" ref="AU580">IF(ISERROR(INDEX(Jornadas[id],ROW()-5)),"",SUMIFS(Adelantos[importe],Adelantos[id_jornada],INDEX(Jornadas[id],ROW()-5),Adelantos[id_barbero],LOOKUP($AR$4,Barberos[nombre],Barberos[id])))</f>
        <v/>
      </c>
      <c r="AV580" s="20" t="str" cm="1">
        <f t="array" ref="AV580">IF(ISERROR(INDEX(Jornadas[id],ROW()-5)),"",AS580+AT580-AU580)</f>
        <v/>
      </c>
    </row>
    <row r="581" spans="1:48" ht="15" hidden="1" customHeight="1" x14ac:dyDescent="0.3">
      <c r="A581" s="51" t="str">
        <f t="shared" si="8"/>
        <v/>
      </c>
      <c r="B581" s="52"/>
      <c r="C581" s="36" t="str" cm="1">
        <f t="array" ref="C581">IF(ISERROR(INDEX(Jornadas[id],ROW()-5)),"",INDEX(Jornadas[fecha],ROW()-5))</f>
        <v/>
      </c>
      <c r="D581" s="2" t="str" cm="1">
        <f t="array" ref="D581">IF(ISERROR(INDEX(Jornadas[id],ROW()-5)),"",COUNTIFS(_Cortes!$C:$C,INDEX(Jornadas[id],ROW()-5),_Cortes!$B:$B,LOOKUP($D$4,_Barberos!$B:$B,_Barberos!$A:$A)))</f>
        <v/>
      </c>
      <c r="E581" s="21" t="str" cm="1">
        <f t="array" ref="E581">IF(ISERROR(INDEX(Jornadas[id],ROW()-5)),"",INT(SUMIFS(Cortes[importe],Cortes[id_jornada],INDEX(Jornadas[id],ROW()-5),Cortes[id_barbero],LOOKUP($D$4,Barberos[nombre],Barberos[id]))*(INDEX(Jornadas[comision_barberos],1)/100)))</f>
        <v/>
      </c>
      <c r="F581" s="21" t="str" cm="1">
        <f t="array" ref="F581">IF(ISERROR(INDEX(Jornadas[id],ROW()-5)),"",SUMIFS(Cortes[propina],Cortes[id_jornada],INDEX(Jornadas[id],ROW()-5),Cortes[id_barbero],LOOKUP($D$4,Barberos[nombre],Barberos[id])))</f>
        <v/>
      </c>
      <c r="G581" s="21" t="str" cm="1">
        <f t="array" ref="G581">IF(ISERROR(INDEX(Jornadas[id],ROW()-5)),"",SUMIFS(Adelantos[importe],Adelantos[id_jornada],INDEX(Jornadas[id],ROW()-5),Adelantos[id_barbero],LOOKUP($D$4,Barberos[nombre],Barberos[id])))</f>
        <v/>
      </c>
      <c r="H581" s="21" t="str" cm="1">
        <f t="array" ref="H581">IF(ISERROR(INDEX(Jornadas[id],ROW()-5)),"",E581+F581-G581)</f>
        <v/>
      </c>
      <c r="I581" s="2" t="str" cm="1">
        <f t="array" ref="I581">IF(ISERROR(INDEX(Jornadas[id],ROW()-5)),"",COUNTIFS(_Cortes!$C:$C,INDEX(Jornadas[id],ROW()-5),_Cortes!$B:$B,LOOKUP($I$4,_Barberos!$B:$B,_Barberos!$A:$A)))</f>
        <v/>
      </c>
      <c r="J581" s="21" t="str" cm="1">
        <f t="array" ref="J581">IF(ISERROR(INDEX(Jornadas[id],ROW()-5)),"",INT(SUMIFS(Cortes[importe],Cortes[id_jornada],INDEX(Jornadas[id],ROW()-5),Cortes[id_barbero],LOOKUP($I$4,Barberos[nombre],Barberos[id]))*(INDEX(Jornadas[comision_barberos],1)/100)))</f>
        <v/>
      </c>
      <c r="K581" s="21" t="str" cm="1">
        <f t="array" ref="K581">IF(ISERROR(INDEX(Jornadas[id],ROW()-5)),"",SUMIFS(Cortes[propina],Cortes[id_jornada],INDEX(Jornadas[id],ROW()-5),Cortes[id_barbero],LOOKUP($I$4,Barberos[nombre],Barberos[id])))</f>
        <v/>
      </c>
      <c r="L581" s="21" t="str" cm="1">
        <f t="array" ref="L581">IF(ISERROR(INDEX(Jornadas[id],ROW()-5)),"",SUMIFS(Adelantos[importe],Adelantos[id_jornada],INDEX(Jornadas[id],ROW()-5),Adelantos[id_barbero],LOOKUP($I$4,Barberos[nombre],Barberos[id])))</f>
        <v/>
      </c>
      <c r="M581" s="21" t="str" cm="1">
        <f t="array" ref="M581">IF(ISERROR(INDEX(Jornadas[id],ROW()-5)),"",J581+K581-L581)</f>
        <v/>
      </c>
      <c r="N581" s="2" t="str" cm="1">
        <f t="array" ref="N581">IF(ISERROR(INDEX(Jornadas[id],ROW()-5)),"",COUNTIFS(_Cortes!$C:$C,INDEX(Jornadas[id],ROW()-5),_Cortes!$B:$B,LOOKUP($N$4,_Barberos!$B:$B,_Barberos!$A:$A)))</f>
        <v/>
      </c>
      <c r="O581" s="21" t="str" cm="1">
        <f t="array" ref="O581">IF(ISERROR(INDEX(Jornadas[id],ROW()-5)),"",INT(SUMIFS(Cortes[importe],Cortes[id_jornada],INDEX(Jornadas[id],ROW()-5),Cortes[id_barbero],LOOKUP($N$4,Barberos[nombre],Barberos[id]))*(INDEX(Jornadas[comision_barberos],1)/100)))</f>
        <v/>
      </c>
      <c r="P581" s="21" t="str" cm="1">
        <f t="array" ref="P581">IF(ISERROR(INDEX(Jornadas[id],ROW()-5)),"",SUMIFS(Cortes[propina],Cortes[id_jornada],INDEX(Jornadas[id],ROW()-5),Cortes[id_barbero],LOOKUP($N$4,Barberos[nombre],Barberos[id])))</f>
        <v/>
      </c>
      <c r="Q581" s="21" t="str" cm="1">
        <f t="array" ref="Q581">IF(ISERROR(INDEX(Jornadas[id],ROW()-5)),"",SUMIFS(Adelantos[importe],Adelantos[id_jornada],INDEX(Jornadas[id],ROW()-5),Adelantos[id_barbero],LOOKUP($N$4,Barberos[nombre],Barberos[id])))</f>
        <v/>
      </c>
      <c r="R581" s="21" t="str" cm="1">
        <f t="array" ref="R581">IF(ISERROR(INDEX(Jornadas[id],ROW()-5)),"",O581+P581-Q581)</f>
        <v/>
      </c>
      <c r="S581" s="2" t="str" cm="1">
        <f t="array" ref="S581">IF(ISERROR(INDEX(Jornadas[id],ROW()-5)),"",COUNTIFS(_Cortes!$C:$C,INDEX(Jornadas[id],ROW()-5),_Cortes!$B:$B,LOOKUP($S$4,_Barberos!$B:$B,_Barberos!$A:$A)))</f>
        <v/>
      </c>
      <c r="T581" s="21" t="str" cm="1">
        <f t="array" ref="T581">IF(ISERROR(INDEX(Jornadas[id],ROW()-5)),"",INT(SUMIFS(Cortes[importe],Cortes[id_jornada],INDEX(Jornadas[id],ROW()-5),Cortes[id_barbero],LOOKUP($S$4,Barberos[nombre],Barberos[id]))*(INDEX(Jornadas[comision_barberos],1)/100)))</f>
        <v/>
      </c>
      <c r="U581" s="21" t="str" cm="1">
        <f t="array" ref="U581">IF(ISERROR(INDEX(Jornadas[id],ROW()-5)),"",SUMIFS(Cortes[propina],Cortes[id_jornada],INDEX(Jornadas[id],ROW()-5),Cortes[id_barbero],LOOKUP($S$4,Barberos[nombre],Barberos[id])))</f>
        <v/>
      </c>
      <c r="V581" s="21" t="str" cm="1">
        <f t="array" ref="V581">IF(ISERROR(INDEX(Jornadas[id],ROW()-5)),"",SUMIFS(Adelantos[importe],Adelantos[id_jornada],INDEX(Jornadas[id],ROW()-5),Adelantos[id_barbero],LOOKUP($S$4,Barberos[nombre],Barberos[id])))</f>
        <v/>
      </c>
      <c r="W581" s="21" t="str" cm="1">
        <f t="array" ref="W581">IF(ISERROR(INDEX(Jornadas[id],ROW()-5)),"",T581+U581-V581)</f>
        <v/>
      </c>
      <c r="X581" s="2" t="str" cm="1">
        <f t="array" ref="X581">IF(ISERROR(INDEX(Jornadas[id],ROW()-5)),"",COUNTIFS(_Cortes!$C:$C,INDEX(Jornadas[id],ROW()-5),_Cortes!$B:$B,LOOKUP($X$4,_Barberos!$B:$B,_Barberos!$A:$A)))</f>
        <v/>
      </c>
      <c r="Y581" s="21" t="str" cm="1">
        <f t="array" ref="Y581">IF(ISERROR(INDEX(Jornadas[id],ROW()-5)),"",INT(SUMIFS(Cortes[importe],Cortes[id_jornada],INDEX(Jornadas[id],ROW()-5),Cortes[id_barbero],LOOKUP($X$4,Barberos[nombre],Barberos[id]))*(INDEX(Jornadas[comision_barberos],1)/100)))</f>
        <v/>
      </c>
      <c r="Z581" s="21" t="str" cm="1">
        <f t="array" ref="Z581">IF(ISERROR(INDEX(Jornadas[id],ROW()-5)),"",SUMIFS(Cortes[propina],Cortes[id_jornada],INDEX(Jornadas[id],ROW()-5),Cortes[id_barbero],LOOKUP($X$4,Barberos[nombre],Barberos[id])))</f>
        <v/>
      </c>
      <c r="AA581" s="21" t="str" cm="1">
        <f t="array" ref="AA581">IF(ISERROR(INDEX(Jornadas[id],ROW()-5)),"",SUMIFS(Adelantos[importe],Adelantos[id_jornada],INDEX(Jornadas[id],ROW()-5),Adelantos[id_barbero],LOOKUP($X$4,Barberos[nombre],Barberos[id])))</f>
        <v/>
      </c>
      <c r="AB581" s="21" t="str" cm="1">
        <f t="array" ref="AB581">IF(ISERROR(INDEX(Jornadas[id],ROW()-5)),"",Y581+Z581-AA581)</f>
        <v/>
      </c>
      <c r="AC581" s="2" t="str" cm="1">
        <f t="array" ref="AC581">IF(ISERROR(INDEX(Jornadas[id],ROW()-5)),"",COUNTIFS(_Cortes!$C:$C,INDEX(Jornadas[id],ROW()-5),_Cortes!$B:$B,LOOKUP($AC$4,_Barberos!$B:$B,_Barberos!$A:$A)))</f>
        <v/>
      </c>
      <c r="AD581" s="21" t="str" cm="1">
        <f t="array" ref="AD581">IF(ISERROR(INDEX(Jornadas[id],ROW()-5)),"",INT(SUMIFS(Cortes[importe],Cortes[id_jornada],INDEX(Jornadas[id],ROW()-5),Cortes[id_barbero],LOOKUP($AC$4,Barberos[nombre],Barberos[id]))*(INDEX(Jornadas[comision_barberos],1)/100)))</f>
        <v/>
      </c>
      <c r="AE581" s="21" t="str" cm="1">
        <f t="array" ref="AE581">IF(ISERROR(INDEX(Jornadas[id],ROW()-5)),"",SUMIFS(Cortes[propina],Cortes[id_jornada],INDEX(Jornadas[id],ROW()-5),Cortes[id_barbero],LOOKUP($AC$4,Barberos[nombre],Barberos[id])))</f>
        <v/>
      </c>
      <c r="AF581" s="21" t="str" cm="1">
        <f t="array" ref="AF581">IF(ISERROR(INDEX(Jornadas[id],ROW()-5)),"",SUMIFS(Adelantos[importe],Adelantos[id_jornada],INDEX(Jornadas[id],ROW()-5),Adelantos[id_barbero],LOOKUP($AC$4,Barberos[nombre],Barberos[id])))</f>
        <v/>
      </c>
      <c r="AG581" s="21" t="str" cm="1">
        <f t="array" ref="AG581">IF(ISERROR(INDEX(Jornadas[id],ROW()-5)),"",AD581+AE581-AF581)</f>
        <v/>
      </c>
      <c r="AH581" s="2" t="str" cm="1">
        <f t="array" ref="AH581">IF(ISERROR(INDEX(Jornadas[id],ROW()-5)),"",COUNTIFS(_Cortes!$C:$C,INDEX(Jornadas[id],ROW()-5),_Cortes!$B:$B,LOOKUP($AH$4,_Barberos!$B:$B,_Barberos!$A:$A)))</f>
        <v/>
      </c>
      <c r="AI581" s="21" t="str" cm="1">
        <f t="array" ref="AI581">IF(ISERROR(INDEX(Jornadas[id],ROW()-5)),"",INT(SUMIFS(Cortes[importe],Cortes[id_jornada],INDEX(Jornadas[id],ROW()-5),Cortes[id_barbero],LOOKUP($AH$4,Barberos[nombre],Barberos[id]))*(INDEX(Jornadas[comision_barberos],1)/100)))</f>
        <v/>
      </c>
      <c r="AJ581" s="21" t="str" cm="1">
        <f t="array" ref="AJ581">IF(ISERROR(INDEX(Jornadas[id],ROW()-5)),"",SUMIFS(Cortes[propina],Cortes[id_jornada],INDEX(Jornadas[id],ROW()-5),Cortes[id_barbero],LOOKUP($AH$4,Barberos[nombre],Barberos[id])))</f>
        <v/>
      </c>
      <c r="AK581" s="21" t="str" cm="1">
        <f t="array" ref="AK581">IF(ISERROR(INDEX(Jornadas[id],ROW()-5)),"",SUMIFS(Adelantos[importe],Adelantos[id_jornada],INDEX(Jornadas[id],ROW()-5),Adelantos[id_barbero],LOOKUP($AH$4,Barberos[nombre],Barberos[id])))</f>
        <v/>
      </c>
      <c r="AL581" s="21" t="str" cm="1">
        <f t="array" ref="AL581">IF(ISERROR(INDEX(Jornadas[id],ROW()-5)),"",AI581+AJ581-AK581)</f>
        <v/>
      </c>
      <c r="AM581" s="2" t="str" cm="1">
        <f t="array" ref="AM581">IF(ISERROR(INDEX(Jornadas[id],ROW()-5)),"",COUNTIFS(_Cortes!$C:$C,INDEX(Jornadas[id],ROW()-5),_Cortes!$B:$B,LOOKUP($AM$4,_Barberos!$B:$B,_Barberos!$A:$A)))</f>
        <v/>
      </c>
      <c r="AN581" s="21" t="str" cm="1">
        <f t="array" ref="AN581">IF(ISERROR(INDEX(Jornadas[id],ROW()-5)),"",INT(SUMIFS(Cortes[importe],Cortes[id_jornada],INDEX(Jornadas[id],ROW()-5),Cortes[id_barbero],LOOKUP($AM$4,Barberos[nombre],Barberos[id]))*(INDEX(Jornadas[comision_barberos],1)/100)))</f>
        <v/>
      </c>
      <c r="AO581" s="21" t="str" cm="1">
        <f t="array" ref="AO581">IF(ISERROR(INDEX(Jornadas[id],ROW()-5)),"",SUMIFS(Cortes[propina],Cortes[id_jornada],INDEX(Jornadas[id],ROW()-5),Cortes[id_barbero],LOOKUP($AM$4,Barberos[nombre],Barberos[id])))</f>
        <v/>
      </c>
      <c r="AP581" s="21" t="str" cm="1">
        <f t="array" ref="AP581">IF(ISERROR(INDEX(Jornadas[id],ROW()-5)),"",SUMIFS(Adelantos[importe],Adelantos[id_jornada],INDEX(Jornadas[id],ROW()-5),Adelantos[id_barbero],LOOKUP($AM$4,Barberos[nombre],Barberos[id])))</f>
        <v/>
      </c>
      <c r="AQ581" s="21" t="str" cm="1">
        <f t="array" ref="AQ581">IF(ISERROR(INDEX(Jornadas[id],ROW()-5)),"",AN581+AO581-AP581)</f>
        <v/>
      </c>
      <c r="AR581" s="2" t="str" cm="1">
        <f t="array" ref="AR581">IF(ISERROR(INDEX(Jornadas[id],ROW()-5)),"",COUNTIFS(_Cortes!$C:$C,INDEX(Jornadas[id],ROW()-5),_Cortes!$B:$B,LOOKUP($AR$4,_Barberos!$B:$B,_Barberos!$A:$A)))</f>
        <v/>
      </c>
      <c r="AS581" s="21" t="str" cm="1">
        <f t="array" ref="AS581">IF(ISERROR(INDEX(Jornadas[id],ROW()-5)),"",INT(SUMIFS(Cortes[importe],Cortes[id_jornada],INDEX(Jornadas[id],ROW()-5),Cortes[id_barbero],LOOKUP($AR$4,Barberos[nombre],Barberos[id]))*(INDEX(Jornadas[comision_barberos],1)/100)))</f>
        <v/>
      </c>
      <c r="AT581" s="21" t="str" cm="1">
        <f t="array" ref="AT581">IF(ISERROR(INDEX(Jornadas[id],ROW()-5)),"",SUMIFS(Cortes[propina],Cortes[id_jornada],INDEX(Jornadas[id],ROW()-5),Cortes[id_barbero],LOOKUP($AR$4,Barberos[nombre],Barberos[id])))</f>
        <v/>
      </c>
      <c r="AU581" s="21" t="str" cm="1">
        <f t="array" ref="AU581">IF(ISERROR(INDEX(Jornadas[id],ROW()-5)),"",SUMIFS(Adelantos[importe],Adelantos[id_jornada],INDEX(Jornadas[id],ROW()-5),Adelantos[id_barbero],LOOKUP($AR$4,Barberos[nombre],Barberos[id])))</f>
        <v/>
      </c>
      <c r="AV581" s="21" t="str" cm="1">
        <f t="array" ref="AV581">IF(ISERROR(INDEX(Jornadas[id],ROW()-5)),"",AS581+AT581-AU581)</f>
        <v/>
      </c>
    </row>
    <row r="582" spans="1:48" ht="15" hidden="1" customHeight="1" x14ac:dyDescent="0.3">
      <c r="A582" s="53" t="str">
        <f t="shared" si="8"/>
        <v/>
      </c>
      <c r="B582" s="54"/>
      <c r="C582" s="38" t="str" cm="1">
        <f t="array" ref="C582">IF(ISERROR(INDEX(Jornadas[id],ROW()-5)),"",INDEX(Jornadas[fecha],ROW()-5))</f>
        <v/>
      </c>
      <c r="D582" s="1" t="str" cm="1">
        <f t="array" ref="D582">IF(ISERROR(INDEX(Jornadas[id],ROW()-5)),"",COUNTIFS(_Cortes!$C:$C,INDEX(Jornadas[id],ROW()-5),_Cortes!$B:$B,LOOKUP($D$4,_Barberos!$B:$B,_Barberos!$A:$A)))</f>
        <v/>
      </c>
      <c r="E582" s="20" t="str" cm="1">
        <f t="array" ref="E582">IF(ISERROR(INDEX(Jornadas[id],ROW()-5)),"",INT(SUMIFS(Cortes[importe],Cortes[id_jornada],INDEX(Jornadas[id],ROW()-5),Cortes[id_barbero],LOOKUP($D$4,Barberos[nombre],Barberos[id]))*(INDEX(Jornadas[comision_barberos],1)/100)))</f>
        <v/>
      </c>
      <c r="F582" s="20" t="str" cm="1">
        <f t="array" ref="F582">IF(ISERROR(INDEX(Jornadas[id],ROW()-5)),"",SUMIFS(Cortes[propina],Cortes[id_jornada],INDEX(Jornadas[id],ROW()-5),Cortes[id_barbero],LOOKUP($D$4,Barberos[nombre],Barberos[id])))</f>
        <v/>
      </c>
      <c r="G582" s="20" t="str" cm="1">
        <f t="array" ref="G582">IF(ISERROR(INDEX(Jornadas[id],ROW()-5)),"",SUMIFS(Adelantos[importe],Adelantos[id_jornada],INDEX(Jornadas[id],ROW()-5),Adelantos[id_barbero],LOOKUP($D$4,Barberos[nombre],Barberos[id])))</f>
        <v/>
      </c>
      <c r="H582" s="20" t="str" cm="1">
        <f t="array" ref="H582">IF(ISERROR(INDEX(Jornadas[id],ROW()-5)),"",E582+F582-G582)</f>
        <v/>
      </c>
      <c r="I582" s="1" t="str" cm="1">
        <f t="array" ref="I582">IF(ISERROR(INDEX(Jornadas[id],ROW()-5)),"",COUNTIFS(_Cortes!$C:$C,INDEX(Jornadas[id],ROW()-5),_Cortes!$B:$B,LOOKUP($I$4,_Barberos!$B:$B,_Barberos!$A:$A)))</f>
        <v/>
      </c>
      <c r="J582" s="20" t="str" cm="1">
        <f t="array" ref="J582">IF(ISERROR(INDEX(Jornadas[id],ROW()-5)),"",INT(SUMIFS(Cortes[importe],Cortes[id_jornada],INDEX(Jornadas[id],ROW()-5),Cortes[id_barbero],LOOKUP($I$4,Barberos[nombre],Barberos[id]))*(INDEX(Jornadas[comision_barberos],1)/100)))</f>
        <v/>
      </c>
      <c r="K582" s="20" t="str" cm="1">
        <f t="array" ref="K582">IF(ISERROR(INDEX(Jornadas[id],ROW()-5)),"",SUMIFS(Cortes[propina],Cortes[id_jornada],INDEX(Jornadas[id],ROW()-5),Cortes[id_barbero],LOOKUP($I$4,Barberos[nombre],Barberos[id])))</f>
        <v/>
      </c>
      <c r="L582" s="20" t="str" cm="1">
        <f t="array" ref="L582">IF(ISERROR(INDEX(Jornadas[id],ROW()-5)),"",SUMIFS(Adelantos[importe],Adelantos[id_jornada],INDEX(Jornadas[id],ROW()-5),Adelantos[id_barbero],LOOKUP($I$4,Barberos[nombre],Barberos[id])))</f>
        <v/>
      </c>
      <c r="M582" s="20" t="str" cm="1">
        <f t="array" ref="M582">IF(ISERROR(INDEX(Jornadas[id],ROW()-5)),"",J582+K582-L582)</f>
        <v/>
      </c>
      <c r="N582" s="1" t="str" cm="1">
        <f t="array" ref="N582">IF(ISERROR(INDEX(Jornadas[id],ROW()-5)),"",COUNTIFS(_Cortes!$C:$C,INDEX(Jornadas[id],ROW()-5),_Cortes!$B:$B,LOOKUP($N$4,_Barberos!$B:$B,_Barberos!$A:$A)))</f>
        <v/>
      </c>
      <c r="O582" s="20" t="str" cm="1">
        <f t="array" ref="O582">IF(ISERROR(INDEX(Jornadas[id],ROW()-5)),"",INT(SUMIFS(Cortes[importe],Cortes[id_jornada],INDEX(Jornadas[id],ROW()-5),Cortes[id_barbero],LOOKUP($N$4,Barberos[nombre],Barberos[id]))*(INDEX(Jornadas[comision_barberos],1)/100)))</f>
        <v/>
      </c>
      <c r="P582" s="20" t="str" cm="1">
        <f t="array" ref="P582">IF(ISERROR(INDEX(Jornadas[id],ROW()-5)),"",SUMIFS(Cortes[propina],Cortes[id_jornada],INDEX(Jornadas[id],ROW()-5),Cortes[id_barbero],LOOKUP($N$4,Barberos[nombre],Barberos[id])))</f>
        <v/>
      </c>
      <c r="Q582" s="20" t="str" cm="1">
        <f t="array" ref="Q582">IF(ISERROR(INDEX(Jornadas[id],ROW()-5)),"",SUMIFS(Adelantos[importe],Adelantos[id_jornada],INDEX(Jornadas[id],ROW()-5),Adelantos[id_barbero],LOOKUP($N$4,Barberos[nombre],Barberos[id])))</f>
        <v/>
      </c>
      <c r="R582" s="20" t="str" cm="1">
        <f t="array" ref="R582">IF(ISERROR(INDEX(Jornadas[id],ROW()-5)),"",O582+P582-Q582)</f>
        <v/>
      </c>
      <c r="S582" s="1" t="str" cm="1">
        <f t="array" ref="S582">IF(ISERROR(INDEX(Jornadas[id],ROW()-5)),"",COUNTIFS(_Cortes!$C:$C,INDEX(Jornadas[id],ROW()-5),_Cortes!$B:$B,LOOKUP($S$4,_Barberos!$B:$B,_Barberos!$A:$A)))</f>
        <v/>
      </c>
      <c r="T582" s="20" t="str" cm="1">
        <f t="array" ref="T582">IF(ISERROR(INDEX(Jornadas[id],ROW()-5)),"",INT(SUMIFS(Cortes[importe],Cortes[id_jornada],INDEX(Jornadas[id],ROW()-5),Cortes[id_barbero],LOOKUP($S$4,Barberos[nombre],Barberos[id]))*(INDEX(Jornadas[comision_barberos],1)/100)))</f>
        <v/>
      </c>
      <c r="U582" s="20" t="str" cm="1">
        <f t="array" ref="U582">IF(ISERROR(INDEX(Jornadas[id],ROW()-5)),"",SUMIFS(Cortes[propina],Cortes[id_jornada],INDEX(Jornadas[id],ROW()-5),Cortes[id_barbero],LOOKUP($S$4,Barberos[nombre],Barberos[id])))</f>
        <v/>
      </c>
      <c r="V582" s="20" t="str" cm="1">
        <f t="array" ref="V582">IF(ISERROR(INDEX(Jornadas[id],ROW()-5)),"",SUMIFS(Adelantos[importe],Adelantos[id_jornada],INDEX(Jornadas[id],ROW()-5),Adelantos[id_barbero],LOOKUP($S$4,Barberos[nombre],Barberos[id])))</f>
        <v/>
      </c>
      <c r="W582" s="20" t="str" cm="1">
        <f t="array" ref="W582">IF(ISERROR(INDEX(Jornadas[id],ROW()-5)),"",T582+U582-V582)</f>
        <v/>
      </c>
      <c r="X582" s="1" t="str" cm="1">
        <f t="array" ref="X582">IF(ISERROR(INDEX(Jornadas[id],ROW()-5)),"",COUNTIFS(_Cortes!$C:$C,INDEX(Jornadas[id],ROW()-5),_Cortes!$B:$B,LOOKUP($X$4,_Barberos!$B:$B,_Barberos!$A:$A)))</f>
        <v/>
      </c>
      <c r="Y582" s="20" t="str" cm="1">
        <f t="array" ref="Y582">IF(ISERROR(INDEX(Jornadas[id],ROW()-5)),"",INT(SUMIFS(Cortes[importe],Cortes[id_jornada],INDEX(Jornadas[id],ROW()-5),Cortes[id_barbero],LOOKUP($X$4,Barberos[nombre],Barberos[id]))*(INDEX(Jornadas[comision_barberos],1)/100)))</f>
        <v/>
      </c>
      <c r="Z582" s="20" t="str" cm="1">
        <f t="array" ref="Z582">IF(ISERROR(INDEX(Jornadas[id],ROW()-5)),"",SUMIFS(Cortes[propina],Cortes[id_jornada],INDEX(Jornadas[id],ROW()-5),Cortes[id_barbero],LOOKUP($X$4,Barberos[nombre],Barberos[id])))</f>
        <v/>
      </c>
      <c r="AA582" s="20" t="str" cm="1">
        <f t="array" ref="AA582">IF(ISERROR(INDEX(Jornadas[id],ROW()-5)),"",SUMIFS(Adelantos[importe],Adelantos[id_jornada],INDEX(Jornadas[id],ROW()-5),Adelantos[id_barbero],LOOKUP($X$4,Barberos[nombre],Barberos[id])))</f>
        <v/>
      </c>
      <c r="AB582" s="20" t="str" cm="1">
        <f t="array" ref="AB582">IF(ISERROR(INDEX(Jornadas[id],ROW()-5)),"",Y582+Z582-AA582)</f>
        <v/>
      </c>
      <c r="AC582" s="1" t="str" cm="1">
        <f t="array" ref="AC582">IF(ISERROR(INDEX(Jornadas[id],ROW()-5)),"",COUNTIFS(_Cortes!$C:$C,INDEX(Jornadas[id],ROW()-5),_Cortes!$B:$B,LOOKUP($AC$4,_Barberos!$B:$B,_Barberos!$A:$A)))</f>
        <v/>
      </c>
      <c r="AD582" s="20" t="str" cm="1">
        <f t="array" ref="AD582">IF(ISERROR(INDEX(Jornadas[id],ROW()-5)),"",INT(SUMIFS(Cortes[importe],Cortes[id_jornada],INDEX(Jornadas[id],ROW()-5),Cortes[id_barbero],LOOKUP($AC$4,Barberos[nombre],Barberos[id]))*(INDEX(Jornadas[comision_barberos],1)/100)))</f>
        <v/>
      </c>
      <c r="AE582" s="20" t="str" cm="1">
        <f t="array" ref="AE582">IF(ISERROR(INDEX(Jornadas[id],ROW()-5)),"",SUMIFS(Cortes[propina],Cortes[id_jornada],INDEX(Jornadas[id],ROW()-5),Cortes[id_barbero],LOOKUP($AC$4,Barberos[nombre],Barberos[id])))</f>
        <v/>
      </c>
      <c r="AF582" s="20" t="str" cm="1">
        <f t="array" ref="AF582">IF(ISERROR(INDEX(Jornadas[id],ROW()-5)),"",SUMIFS(Adelantos[importe],Adelantos[id_jornada],INDEX(Jornadas[id],ROW()-5),Adelantos[id_barbero],LOOKUP($AC$4,Barberos[nombre],Barberos[id])))</f>
        <v/>
      </c>
      <c r="AG582" s="20" t="str" cm="1">
        <f t="array" ref="AG582">IF(ISERROR(INDEX(Jornadas[id],ROW()-5)),"",AD582+AE582-AF582)</f>
        <v/>
      </c>
      <c r="AH582" s="1" t="str" cm="1">
        <f t="array" ref="AH582">IF(ISERROR(INDEX(Jornadas[id],ROW()-5)),"",COUNTIFS(_Cortes!$C:$C,INDEX(Jornadas[id],ROW()-5),_Cortes!$B:$B,LOOKUP($AH$4,_Barberos!$B:$B,_Barberos!$A:$A)))</f>
        <v/>
      </c>
      <c r="AI582" s="20" t="str" cm="1">
        <f t="array" ref="AI582">IF(ISERROR(INDEX(Jornadas[id],ROW()-5)),"",INT(SUMIFS(Cortes[importe],Cortes[id_jornada],INDEX(Jornadas[id],ROW()-5),Cortes[id_barbero],LOOKUP($AH$4,Barberos[nombre],Barberos[id]))*(INDEX(Jornadas[comision_barberos],1)/100)))</f>
        <v/>
      </c>
      <c r="AJ582" s="20" t="str" cm="1">
        <f t="array" ref="AJ582">IF(ISERROR(INDEX(Jornadas[id],ROW()-5)),"",SUMIFS(Cortes[propina],Cortes[id_jornada],INDEX(Jornadas[id],ROW()-5),Cortes[id_barbero],LOOKUP($AH$4,Barberos[nombre],Barberos[id])))</f>
        <v/>
      </c>
      <c r="AK582" s="20" t="str" cm="1">
        <f t="array" ref="AK582">IF(ISERROR(INDEX(Jornadas[id],ROW()-5)),"",SUMIFS(Adelantos[importe],Adelantos[id_jornada],INDEX(Jornadas[id],ROW()-5),Adelantos[id_barbero],LOOKUP($AH$4,Barberos[nombre],Barberos[id])))</f>
        <v/>
      </c>
      <c r="AL582" s="20" t="str" cm="1">
        <f t="array" ref="AL582">IF(ISERROR(INDEX(Jornadas[id],ROW()-5)),"",AI582+AJ582-AK582)</f>
        <v/>
      </c>
      <c r="AM582" s="1" t="str" cm="1">
        <f t="array" ref="AM582">IF(ISERROR(INDEX(Jornadas[id],ROW()-5)),"",COUNTIFS(_Cortes!$C:$C,INDEX(Jornadas[id],ROW()-5),_Cortes!$B:$B,LOOKUP($AM$4,_Barberos!$B:$B,_Barberos!$A:$A)))</f>
        <v/>
      </c>
      <c r="AN582" s="20" t="str" cm="1">
        <f t="array" ref="AN582">IF(ISERROR(INDEX(Jornadas[id],ROW()-5)),"",INT(SUMIFS(Cortes[importe],Cortes[id_jornada],INDEX(Jornadas[id],ROW()-5),Cortes[id_barbero],LOOKUP($AM$4,Barberos[nombre],Barberos[id]))*(INDEX(Jornadas[comision_barberos],1)/100)))</f>
        <v/>
      </c>
      <c r="AO582" s="20" t="str" cm="1">
        <f t="array" ref="AO582">IF(ISERROR(INDEX(Jornadas[id],ROW()-5)),"",SUMIFS(Cortes[propina],Cortes[id_jornada],INDEX(Jornadas[id],ROW()-5),Cortes[id_barbero],LOOKUP($AM$4,Barberos[nombre],Barberos[id])))</f>
        <v/>
      </c>
      <c r="AP582" s="20" t="str" cm="1">
        <f t="array" ref="AP582">IF(ISERROR(INDEX(Jornadas[id],ROW()-5)),"",SUMIFS(Adelantos[importe],Adelantos[id_jornada],INDEX(Jornadas[id],ROW()-5),Adelantos[id_barbero],LOOKUP($AM$4,Barberos[nombre],Barberos[id])))</f>
        <v/>
      </c>
      <c r="AQ582" s="20" t="str" cm="1">
        <f t="array" ref="AQ582">IF(ISERROR(INDEX(Jornadas[id],ROW()-5)),"",AN582+AO582-AP582)</f>
        <v/>
      </c>
      <c r="AR582" s="1" t="str" cm="1">
        <f t="array" ref="AR582">IF(ISERROR(INDEX(Jornadas[id],ROW()-5)),"",COUNTIFS(_Cortes!$C:$C,INDEX(Jornadas[id],ROW()-5),_Cortes!$B:$B,LOOKUP($AR$4,_Barberos!$B:$B,_Barberos!$A:$A)))</f>
        <v/>
      </c>
      <c r="AS582" s="20" t="str" cm="1">
        <f t="array" ref="AS582">IF(ISERROR(INDEX(Jornadas[id],ROW()-5)),"",INT(SUMIFS(Cortes[importe],Cortes[id_jornada],INDEX(Jornadas[id],ROW()-5),Cortes[id_barbero],LOOKUP($AR$4,Barberos[nombre],Barberos[id]))*(INDEX(Jornadas[comision_barberos],1)/100)))</f>
        <v/>
      </c>
      <c r="AT582" s="20" t="str" cm="1">
        <f t="array" ref="AT582">IF(ISERROR(INDEX(Jornadas[id],ROW()-5)),"",SUMIFS(Cortes[propina],Cortes[id_jornada],INDEX(Jornadas[id],ROW()-5),Cortes[id_barbero],LOOKUP($AR$4,Barberos[nombre],Barberos[id])))</f>
        <v/>
      </c>
      <c r="AU582" s="20" t="str" cm="1">
        <f t="array" ref="AU582">IF(ISERROR(INDEX(Jornadas[id],ROW()-5)),"",SUMIFS(Adelantos[importe],Adelantos[id_jornada],INDEX(Jornadas[id],ROW()-5),Adelantos[id_barbero],LOOKUP($AR$4,Barberos[nombre],Barberos[id])))</f>
        <v/>
      </c>
      <c r="AV582" s="20" t="str" cm="1">
        <f t="array" ref="AV582">IF(ISERROR(INDEX(Jornadas[id],ROW()-5)),"",AS582+AT582-AU582)</f>
        <v/>
      </c>
    </row>
    <row r="583" spans="1:48" ht="15" hidden="1" customHeight="1" x14ac:dyDescent="0.3">
      <c r="A583" s="51" t="str">
        <f t="shared" ref="A583:A602" si="9">PROPER(TEXT($C583,"dddd"))</f>
        <v/>
      </c>
      <c r="B583" s="52"/>
      <c r="C583" s="36" t="str" cm="1">
        <f t="array" ref="C583">IF(ISERROR(INDEX(Jornadas[id],ROW()-5)),"",INDEX(Jornadas[fecha],ROW()-5))</f>
        <v/>
      </c>
      <c r="D583" s="2" t="str" cm="1">
        <f t="array" ref="D583">IF(ISERROR(INDEX(Jornadas[id],ROW()-5)),"",COUNTIFS(_Cortes!$C:$C,INDEX(Jornadas[id],ROW()-5),_Cortes!$B:$B,LOOKUP($D$4,_Barberos!$B:$B,_Barberos!$A:$A)))</f>
        <v/>
      </c>
      <c r="E583" s="21" t="str" cm="1">
        <f t="array" ref="E583">IF(ISERROR(INDEX(Jornadas[id],ROW()-5)),"",INT(SUMIFS(Cortes[importe],Cortes[id_jornada],INDEX(Jornadas[id],ROW()-5),Cortes[id_barbero],LOOKUP($D$4,Barberos[nombre],Barberos[id]))*(INDEX(Jornadas[comision_barberos],1)/100)))</f>
        <v/>
      </c>
      <c r="F583" s="21" t="str" cm="1">
        <f t="array" ref="F583">IF(ISERROR(INDEX(Jornadas[id],ROW()-5)),"",SUMIFS(Cortes[propina],Cortes[id_jornada],INDEX(Jornadas[id],ROW()-5),Cortes[id_barbero],LOOKUP($D$4,Barberos[nombre],Barberos[id])))</f>
        <v/>
      </c>
      <c r="G583" s="21" t="str" cm="1">
        <f t="array" ref="G583">IF(ISERROR(INDEX(Jornadas[id],ROW()-5)),"",SUMIFS(Adelantos[importe],Adelantos[id_jornada],INDEX(Jornadas[id],ROW()-5),Adelantos[id_barbero],LOOKUP($D$4,Barberos[nombre],Barberos[id])))</f>
        <v/>
      </c>
      <c r="H583" s="21" t="str" cm="1">
        <f t="array" ref="H583">IF(ISERROR(INDEX(Jornadas[id],ROW()-5)),"",E583+F583-G583)</f>
        <v/>
      </c>
      <c r="I583" s="2" t="str" cm="1">
        <f t="array" ref="I583">IF(ISERROR(INDEX(Jornadas[id],ROW()-5)),"",COUNTIFS(_Cortes!$C:$C,INDEX(Jornadas[id],ROW()-5),_Cortes!$B:$B,LOOKUP($I$4,_Barberos!$B:$B,_Barberos!$A:$A)))</f>
        <v/>
      </c>
      <c r="J583" s="21" t="str" cm="1">
        <f t="array" ref="J583">IF(ISERROR(INDEX(Jornadas[id],ROW()-5)),"",INT(SUMIFS(Cortes[importe],Cortes[id_jornada],INDEX(Jornadas[id],ROW()-5),Cortes[id_barbero],LOOKUP($I$4,Barberos[nombre],Barberos[id]))*(INDEX(Jornadas[comision_barberos],1)/100)))</f>
        <v/>
      </c>
      <c r="K583" s="21" t="str" cm="1">
        <f t="array" ref="K583">IF(ISERROR(INDEX(Jornadas[id],ROW()-5)),"",SUMIFS(Cortes[propina],Cortes[id_jornada],INDEX(Jornadas[id],ROW()-5),Cortes[id_barbero],LOOKUP($I$4,Barberos[nombre],Barberos[id])))</f>
        <v/>
      </c>
      <c r="L583" s="21" t="str" cm="1">
        <f t="array" ref="L583">IF(ISERROR(INDEX(Jornadas[id],ROW()-5)),"",SUMIFS(Adelantos[importe],Adelantos[id_jornada],INDEX(Jornadas[id],ROW()-5),Adelantos[id_barbero],LOOKUP($I$4,Barberos[nombre],Barberos[id])))</f>
        <v/>
      </c>
      <c r="M583" s="21" t="str" cm="1">
        <f t="array" ref="M583">IF(ISERROR(INDEX(Jornadas[id],ROW()-5)),"",J583+K583-L583)</f>
        <v/>
      </c>
      <c r="N583" s="2" t="str" cm="1">
        <f t="array" ref="N583">IF(ISERROR(INDEX(Jornadas[id],ROW()-5)),"",COUNTIFS(_Cortes!$C:$C,INDEX(Jornadas[id],ROW()-5),_Cortes!$B:$B,LOOKUP($N$4,_Barberos!$B:$B,_Barberos!$A:$A)))</f>
        <v/>
      </c>
      <c r="O583" s="21" t="str" cm="1">
        <f t="array" ref="O583">IF(ISERROR(INDEX(Jornadas[id],ROW()-5)),"",INT(SUMIFS(Cortes[importe],Cortes[id_jornada],INDEX(Jornadas[id],ROW()-5),Cortes[id_barbero],LOOKUP($N$4,Barberos[nombre],Barberos[id]))*(INDEX(Jornadas[comision_barberos],1)/100)))</f>
        <v/>
      </c>
      <c r="P583" s="21" t="str" cm="1">
        <f t="array" ref="P583">IF(ISERROR(INDEX(Jornadas[id],ROW()-5)),"",SUMIFS(Cortes[propina],Cortes[id_jornada],INDEX(Jornadas[id],ROW()-5),Cortes[id_barbero],LOOKUP($N$4,Barberos[nombre],Barberos[id])))</f>
        <v/>
      </c>
      <c r="Q583" s="21" t="str" cm="1">
        <f t="array" ref="Q583">IF(ISERROR(INDEX(Jornadas[id],ROW()-5)),"",SUMIFS(Adelantos[importe],Adelantos[id_jornada],INDEX(Jornadas[id],ROW()-5),Adelantos[id_barbero],LOOKUP($N$4,Barberos[nombre],Barberos[id])))</f>
        <v/>
      </c>
      <c r="R583" s="21" t="str" cm="1">
        <f t="array" ref="R583">IF(ISERROR(INDEX(Jornadas[id],ROW()-5)),"",O583+P583-Q583)</f>
        <v/>
      </c>
      <c r="S583" s="2" t="str" cm="1">
        <f t="array" ref="S583">IF(ISERROR(INDEX(Jornadas[id],ROW()-5)),"",COUNTIFS(_Cortes!$C:$C,INDEX(Jornadas[id],ROW()-5),_Cortes!$B:$B,LOOKUP($S$4,_Barberos!$B:$B,_Barberos!$A:$A)))</f>
        <v/>
      </c>
      <c r="T583" s="21" t="str" cm="1">
        <f t="array" ref="T583">IF(ISERROR(INDEX(Jornadas[id],ROW()-5)),"",INT(SUMIFS(Cortes[importe],Cortes[id_jornada],INDEX(Jornadas[id],ROW()-5),Cortes[id_barbero],LOOKUP($S$4,Barberos[nombre],Barberos[id]))*(INDEX(Jornadas[comision_barberos],1)/100)))</f>
        <v/>
      </c>
      <c r="U583" s="21" t="str" cm="1">
        <f t="array" ref="U583">IF(ISERROR(INDEX(Jornadas[id],ROW()-5)),"",SUMIFS(Cortes[propina],Cortes[id_jornada],INDEX(Jornadas[id],ROW()-5),Cortes[id_barbero],LOOKUP($S$4,Barberos[nombre],Barberos[id])))</f>
        <v/>
      </c>
      <c r="V583" s="21" t="str" cm="1">
        <f t="array" ref="V583">IF(ISERROR(INDEX(Jornadas[id],ROW()-5)),"",SUMIFS(Adelantos[importe],Adelantos[id_jornada],INDEX(Jornadas[id],ROW()-5),Adelantos[id_barbero],LOOKUP($S$4,Barberos[nombre],Barberos[id])))</f>
        <v/>
      </c>
      <c r="W583" s="21" t="str" cm="1">
        <f t="array" ref="W583">IF(ISERROR(INDEX(Jornadas[id],ROW()-5)),"",T583+U583-V583)</f>
        <v/>
      </c>
      <c r="X583" s="2" t="str" cm="1">
        <f t="array" ref="X583">IF(ISERROR(INDEX(Jornadas[id],ROW()-5)),"",COUNTIFS(_Cortes!$C:$C,INDEX(Jornadas[id],ROW()-5),_Cortes!$B:$B,LOOKUP($X$4,_Barberos!$B:$B,_Barberos!$A:$A)))</f>
        <v/>
      </c>
      <c r="Y583" s="21" t="str" cm="1">
        <f t="array" ref="Y583">IF(ISERROR(INDEX(Jornadas[id],ROW()-5)),"",INT(SUMIFS(Cortes[importe],Cortes[id_jornada],INDEX(Jornadas[id],ROW()-5),Cortes[id_barbero],LOOKUP($X$4,Barberos[nombre],Barberos[id]))*(INDEX(Jornadas[comision_barberos],1)/100)))</f>
        <v/>
      </c>
      <c r="Z583" s="21" t="str" cm="1">
        <f t="array" ref="Z583">IF(ISERROR(INDEX(Jornadas[id],ROW()-5)),"",SUMIFS(Cortes[propina],Cortes[id_jornada],INDEX(Jornadas[id],ROW()-5),Cortes[id_barbero],LOOKUP($X$4,Barberos[nombre],Barberos[id])))</f>
        <v/>
      </c>
      <c r="AA583" s="21" t="str" cm="1">
        <f t="array" ref="AA583">IF(ISERROR(INDEX(Jornadas[id],ROW()-5)),"",SUMIFS(Adelantos[importe],Adelantos[id_jornada],INDEX(Jornadas[id],ROW()-5),Adelantos[id_barbero],LOOKUP($X$4,Barberos[nombre],Barberos[id])))</f>
        <v/>
      </c>
      <c r="AB583" s="21" t="str" cm="1">
        <f t="array" ref="AB583">IF(ISERROR(INDEX(Jornadas[id],ROW()-5)),"",Y583+Z583-AA583)</f>
        <v/>
      </c>
      <c r="AC583" s="2" t="str" cm="1">
        <f t="array" ref="AC583">IF(ISERROR(INDEX(Jornadas[id],ROW()-5)),"",COUNTIFS(_Cortes!$C:$C,INDEX(Jornadas[id],ROW()-5),_Cortes!$B:$B,LOOKUP($AC$4,_Barberos!$B:$B,_Barberos!$A:$A)))</f>
        <v/>
      </c>
      <c r="AD583" s="21" t="str" cm="1">
        <f t="array" ref="AD583">IF(ISERROR(INDEX(Jornadas[id],ROW()-5)),"",INT(SUMIFS(Cortes[importe],Cortes[id_jornada],INDEX(Jornadas[id],ROW()-5),Cortes[id_barbero],LOOKUP($AC$4,Barberos[nombre],Barberos[id]))*(INDEX(Jornadas[comision_barberos],1)/100)))</f>
        <v/>
      </c>
      <c r="AE583" s="21" t="str" cm="1">
        <f t="array" ref="AE583">IF(ISERROR(INDEX(Jornadas[id],ROW()-5)),"",SUMIFS(Cortes[propina],Cortes[id_jornada],INDEX(Jornadas[id],ROW()-5),Cortes[id_barbero],LOOKUP($AC$4,Barberos[nombre],Barberos[id])))</f>
        <v/>
      </c>
      <c r="AF583" s="21" t="str" cm="1">
        <f t="array" ref="AF583">IF(ISERROR(INDEX(Jornadas[id],ROW()-5)),"",SUMIFS(Adelantos[importe],Adelantos[id_jornada],INDEX(Jornadas[id],ROW()-5),Adelantos[id_barbero],LOOKUP($AC$4,Barberos[nombre],Barberos[id])))</f>
        <v/>
      </c>
      <c r="AG583" s="21" t="str" cm="1">
        <f t="array" ref="AG583">IF(ISERROR(INDEX(Jornadas[id],ROW()-5)),"",AD583+AE583-AF583)</f>
        <v/>
      </c>
      <c r="AH583" s="2" t="str" cm="1">
        <f t="array" ref="AH583">IF(ISERROR(INDEX(Jornadas[id],ROW()-5)),"",COUNTIFS(_Cortes!$C:$C,INDEX(Jornadas[id],ROW()-5),_Cortes!$B:$B,LOOKUP($AH$4,_Barberos!$B:$B,_Barberos!$A:$A)))</f>
        <v/>
      </c>
      <c r="AI583" s="21" t="str" cm="1">
        <f t="array" ref="AI583">IF(ISERROR(INDEX(Jornadas[id],ROW()-5)),"",INT(SUMIFS(Cortes[importe],Cortes[id_jornada],INDEX(Jornadas[id],ROW()-5),Cortes[id_barbero],LOOKUP($AH$4,Barberos[nombre],Barberos[id]))*(INDEX(Jornadas[comision_barberos],1)/100)))</f>
        <v/>
      </c>
      <c r="AJ583" s="21" t="str" cm="1">
        <f t="array" ref="AJ583">IF(ISERROR(INDEX(Jornadas[id],ROW()-5)),"",SUMIFS(Cortes[propina],Cortes[id_jornada],INDEX(Jornadas[id],ROW()-5),Cortes[id_barbero],LOOKUP($AH$4,Barberos[nombre],Barberos[id])))</f>
        <v/>
      </c>
      <c r="AK583" s="21" t="str" cm="1">
        <f t="array" ref="AK583">IF(ISERROR(INDEX(Jornadas[id],ROW()-5)),"",SUMIFS(Adelantos[importe],Adelantos[id_jornada],INDEX(Jornadas[id],ROW()-5),Adelantos[id_barbero],LOOKUP($AH$4,Barberos[nombre],Barberos[id])))</f>
        <v/>
      </c>
      <c r="AL583" s="21" t="str" cm="1">
        <f t="array" ref="AL583">IF(ISERROR(INDEX(Jornadas[id],ROW()-5)),"",AI583+AJ583-AK583)</f>
        <v/>
      </c>
      <c r="AM583" s="2" t="str" cm="1">
        <f t="array" ref="AM583">IF(ISERROR(INDEX(Jornadas[id],ROW()-5)),"",COUNTIFS(_Cortes!$C:$C,INDEX(Jornadas[id],ROW()-5),_Cortes!$B:$B,LOOKUP($AM$4,_Barberos!$B:$B,_Barberos!$A:$A)))</f>
        <v/>
      </c>
      <c r="AN583" s="21" t="str" cm="1">
        <f t="array" ref="AN583">IF(ISERROR(INDEX(Jornadas[id],ROW()-5)),"",INT(SUMIFS(Cortes[importe],Cortes[id_jornada],INDEX(Jornadas[id],ROW()-5),Cortes[id_barbero],LOOKUP($AM$4,Barberos[nombre],Barberos[id]))*(INDEX(Jornadas[comision_barberos],1)/100)))</f>
        <v/>
      </c>
      <c r="AO583" s="21" t="str" cm="1">
        <f t="array" ref="AO583">IF(ISERROR(INDEX(Jornadas[id],ROW()-5)),"",SUMIFS(Cortes[propina],Cortes[id_jornada],INDEX(Jornadas[id],ROW()-5),Cortes[id_barbero],LOOKUP($AM$4,Barberos[nombre],Barberos[id])))</f>
        <v/>
      </c>
      <c r="AP583" s="21" t="str" cm="1">
        <f t="array" ref="AP583">IF(ISERROR(INDEX(Jornadas[id],ROW()-5)),"",SUMIFS(Adelantos[importe],Adelantos[id_jornada],INDEX(Jornadas[id],ROW()-5),Adelantos[id_barbero],LOOKUP($AM$4,Barberos[nombre],Barberos[id])))</f>
        <v/>
      </c>
      <c r="AQ583" s="21" t="str" cm="1">
        <f t="array" ref="AQ583">IF(ISERROR(INDEX(Jornadas[id],ROW()-5)),"",AN583+AO583-AP583)</f>
        <v/>
      </c>
      <c r="AR583" s="2" t="str" cm="1">
        <f t="array" ref="AR583">IF(ISERROR(INDEX(Jornadas[id],ROW()-5)),"",COUNTIFS(_Cortes!$C:$C,INDEX(Jornadas[id],ROW()-5),_Cortes!$B:$B,LOOKUP($AR$4,_Barberos!$B:$B,_Barberos!$A:$A)))</f>
        <v/>
      </c>
      <c r="AS583" s="21" t="str" cm="1">
        <f t="array" ref="AS583">IF(ISERROR(INDEX(Jornadas[id],ROW()-5)),"",INT(SUMIFS(Cortes[importe],Cortes[id_jornada],INDEX(Jornadas[id],ROW()-5),Cortes[id_barbero],LOOKUP($AR$4,Barberos[nombre],Barberos[id]))*(INDEX(Jornadas[comision_barberos],1)/100)))</f>
        <v/>
      </c>
      <c r="AT583" s="21" t="str" cm="1">
        <f t="array" ref="AT583">IF(ISERROR(INDEX(Jornadas[id],ROW()-5)),"",SUMIFS(Cortes[propina],Cortes[id_jornada],INDEX(Jornadas[id],ROW()-5),Cortes[id_barbero],LOOKUP($AR$4,Barberos[nombre],Barberos[id])))</f>
        <v/>
      </c>
      <c r="AU583" s="21" t="str" cm="1">
        <f t="array" ref="AU583">IF(ISERROR(INDEX(Jornadas[id],ROW()-5)),"",SUMIFS(Adelantos[importe],Adelantos[id_jornada],INDEX(Jornadas[id],ROW()-5),Adelantos[id_barbero],LOOKUP($AR$4,Barberos[nombre],Barberos[id])))</f>
        <v/>
      </c>
      <c r="AV583" s="21" t="str" cm="1">
        <f t="array" ref="AV583">IF(ISERROR(INDEX(Jornadas[id],ROW()-5)),"",AS583+AT583-AU583)</f>
        <v/>
      </c>
    </row>
    <row r="584" spans="1:48" ht="15" hidden="1" customHeight="1" x14ac:dyDescent="0.3">
      <c r="A584" s="53" t="str">
        <f t="shared" si="9"/>
        <v/>
      </c>
      <c r="B584" s="54"/>
      <c r="C584" s="38" t="str" cm="1">
        <f t="array" ref="C584">IF(ISERROR(INDEX(Jornadas[id],ROW()-5)),"",INDEX(Jornadas[fecha],ROW()-5))</f>
        <v/>
      </c>
      <c r="D584" s="1" t="str" cm="1">
        <f t="array" ref="D584">IF(ISERROR(INDEX(Jornadas[id],ROW()-5)),"",COUNTIFS(_Cortes!$C:$C,INDEX(Jornadas[id],ROW()-5),_Cortes!$B:$B,LOOKUP($D$4,_Barberos!$B:$B,_Barberos!$A:$A)))</f>
        <v/>
      </c>
      <c r="E584" s="20" t="str" cm="1">
        <f t="array" ref="E584">IF(ISERROR(INDEX(Jornadas[id],ROW()-5)),"",INT(SUMIFS(Cortes[importe],Cortes[id_jornada],INDEX(Jornadas[id],ROW()-5),Cortes[id_barbero],LOOKUP($D$4,Barberos[nombre],Barberos[id]))*(INDEX(Jornadas[comision_barberos],1)/100)))</f>
        <v/>
      </c>
      <c r="F584" s="20" t="str" cm="1">
        <f t="array" ref="F584">IF(ISERROR(INDEX(Jornadas[id],ROW()-5)),"",SUMIFS(Cortes[propina],Cortes[id_jornada],INDEX(Jornadas[id],ROW()-5),Cortes[id_barbero],LOOKUP($D$4,Barberos[nombre],Barberos[id])))</f>
        <v/>
      </c>
      <c r="G584" s="20" t="str" cm="1">
        <f t="array" ref="G584">IF(ISERROR(INDEX(Jornadas[id],ROW()-5)),"",SUMIFS(Adelantos[importe],Adelantos[id_jornada],INDEX(Jornadas[id],ROW()-5),Adelantos[id_barbero],LOOKUP($D$4,Barberos[nombre],Barberos[id])))</f>
        <v/>
      </c>
      <c r="H584" s="20" t="str" cm="1">
        <f t="array" ref="H584">IF(ISERROR(INDEX(Jornadas[id],ROW()-5)),"",E584+F584-G584)</f>
        <v/>
      </c>
      <c r="I584" s="1" t="str" cm="1">
        <f t="array" ref="I584">IF(ISERROR(INDEX(Jornadas[id],ROW()-5)),"",COUNTIFS(_Cortes!$C:$C,INDEX(Jornadas[id],ROW()-5),_Cortes!$B:$B,LOOKUP($I$4,_Barberos!$B:$B,_Barberos!$A:$A)))</f>
        <v/>
      </c>
      <c r="J584" s="20" t="str" cm="1">
        <f t="array" ref="J584">IF(ISERROR(INDEX(Jornadas[id],ROW()-5)),"",INT(SUMIFS(Cortes[importe],Cortes[id_jornada],INDEX(Jornadas[id],ROW()-5),Cortes[id_barbero],LOOKUP($I$4,Barberos[nombre],Barberos[id]))*(INDEX(Jornadas[comision_barberos],1)/100)))</f>
        <v/>
      </c>
      <c r="K584" s="20" t="str" cm="1">
        <f t="array" ref="K584">IF(ISERROR(INDEX(Jornadas[id],ROW()-5)),"",SUMIFS(Cortes[propina],Cortes[id_jornada],INDEX(Jornadas[id],ROW()-5),Cortes[id_barbero],LOOKUP($I$4,Barberos[nombre],Barberos[id])))</f>
        <v/>
      </c>
      <c r="L584" s="20" t="str" cm="1">
        <f t="array" ref="L584">IF(ISERROR(INDEX(Jornadas[id],ROW()-5)),"",SUMIFS(Adelantos[importe],Adelantos[id_jornada],INDEX(Jornadas[id],ROW()-5),Adelantos[id_barbero],LOOKUP($I$4,Barberos[nombre],Barberos[id])))</f>
        <v/>
      </c>
      <c r="M584" s="20" t="str" cm="1">
        <f t="array" ref="M584">IF(ISERROR(INDEX(Jornadas[id],ROW()-5)),"",J584+K584-L584)</f>
        <v/>
      </c>
      <c r="N584" s="1" t="str" cm="1">
        <f t="array" ref="N584">IF(ISERROR(INDEX(Jornadas[id],ROW()-5)),"",COUNTIFS(_Cortes!$C:$C,INDEX(Jornadas[id],ROW()-5),_Cortes!$B:$B,LOOKUP($N$4,_Barberos!$B:$B,_Barberos!$A:$A)))</f>
        <v/>
      </c>
      <c r="O584" s="20" t="str" cm="1">
        <f t="array" ref="O584">IF(ISERROR(INDEX(Jornadas[id],ROW()-5)),"",INT(SUMIFS(Cortes[importe],Cortes[id_jornada],INDEX(Jornadas[id],ROW()-5),Cortes[id_barbero],LOOKUP($N$4,Barberos[nombre],Barberos[id]))*(INDEX(Jornadas[comision_barberos],1)/100)))</f>
        <v/>
      </c>
      <c r="P584" s="20" t="str" cm="1">
        <f t="array" ref="P584">IF(ISERROR(INDEX(Jornadas[id],ROW()-5)),"",SUMIFS(Cortes[propina],Cortes[id_jornada],INDEX(Jornadas[id],ROW()-5),Cortes[id_barbero],LOOKUP($N$4,Barberos[nombre],Barberos[id])))</f>
        <v/>
      </c>
      <c r="Q584" s="20" t="str" cm="1">
        <f t="array" ref="Q584">IF(ISERROR(INDEX(Jornadas[id],ROW()-5)),"",SUMIFS(Adelantos[importe],Adelantos[id_jornada],INDEX(Jornadas[id],ROW()-5),Adelantos[id_barbero],LOOKUP($N$4,Barberos[nombre],Barberos[id])))</f>
        <v/>
      </c>
      <c r="R584" s="20" t="str" cm="1">
        <f t="array" ref="R584">IF(ISERROR(INDEX(Jornadas[id],ROW()-5)),"",O584+P584-Q584)</f>
        <v/>
      </c>
      <c r="S584" s="1" t="str" cm="1">
        <f t="array" ref="S584">IF(ISERROR(INDEX(Jornadas[id],ROW()-5)),"",COUNTIFS(_Cortes!$C:$C,INDEX(Jornadas[id],ROW()-5),_Cortes!$B:$B,LOOKUP($S$4,_Barberos!$B:$B,_Barberos!$A:$A)))</f>
        <v/>
      </c>
      <c r="T584" s="20" t="str" cm="1">
        <f t="array" ref="T584">IF(ISERROR(INDEX(Jornadas[id],ROW()-5)),"",INT(SUMIFS(Cortes[importe],Cortes[id_jornada],INDEX(Jornadas[id],ROW()-5),Cortes[id_barbero],LOOKUP($S$4,Barberos[nombre],Barberos[id]))*(INDEX(Jornadas[comision_barberos],1)/100)))</f>
        <v/>
      </c>
      <c r="U584" s="20" t="str" cm="1">
        <f t="array" ref="U584">IF(ISERROR(INDEX(Jornadas[id],ROW()-5)),"",SUMIFS(Cortes[propina],Cortes[id_jornada],INDEX(Jornadas[id],ROW()-5),Cortes[id_barbero],LOOKUP($S$4,Barberos[nombre],Barberos[id])))</f>
        <v/>
      </c>
      <c r="V584" s="20" t="str" cm="1">
        <f t="array" ref="V584">IF(ISERROR(INDEX(Jornadas[id],ROW()-5)),"",SUMIFS(Adelantos[importe],Adelantos[id_jornada],INDEX(Jornadas[id],ROW()-5),Adelantos[id_barbero],LOOKUP($S$4,Barberos[nombre],Barberos[id])))</f>
        <v/>
      </c>
      <c r="W584" s="20" t="str" cm="1">
        <f t="array" ref="W584">IF(ISERROR(INDEX(Jornadas[id],ROW()-5)),"",T584+U584-V584)</f>
        <v/>
      </c>
      <c r="X584" s="1" t="str" cm="1">
        <f t="array" ref="X584">IF(ISERROR(INDEX(Jornadas[id],ROW()-5)),"",COUNTIFS(_Cortes!$C:$C,INDEX(Jornadas[id],ROW()-5),_Cortes!$B:$B,LOOKUP($X$4,_Barberos!$B:$B,_Barberos!$A:$A)))</f>
        <v/>
      </c>
      <c r="Y584" s="20" t="str" cm="1">
        <f t="array" ref="Y584">IF(ISERROR(INDEX(Jornadas[id],ROW()-5)),"",INT(SUMIFS(Cortes[importe],Cortes[id_jornada],INDEX(Jornadas[id],ROW()-5),Cortes[id_barbero],LOOKUP($X$4,Barberos[nombre],Barberos[id]))*(INDEX(Jornadas[comision_barberos],1)/100)))</f>
        <v/>
      </c>
      <c r="Z584" s="20" t="str" cm="1">
        <f t="array" ref="Z584">IF(ISERROR(INDEX(Jornadas[id],ROW()-5)),"",SUMIFS(Cortes[propina],Cortes[id_jornada],INDEX(Jornadas[id],ROW()-5),Cortes[id_barbero],LOOKUP($X$4,Barberos[nombre],Barberos[id])))</f>
        <v/>
      </c>
      <c r="AA584" s="20" t="str" cm="1">
        <f t="array" ref="AA584">IF(ISERROR(INDEX(Jornadas[id],ROW()-5)),"",SUMIFS(Adelantos[importe],Adelantos[id_jornada],INDEX(Jornadas[id],ROW()-5),Adelantos[id_barbero],LOOKUP($X$4,Barberos[nombre],Barberos[id])))</f>
        <v/>
      </c>
      <c r="AB584" s="20" t="str" cm="1">
        <f t="array" ref="AB584">IF(ISERROR(INDEX(Jornadas[id],ROW()-5)),"",Y584+Z584-AA584)</f>
        <v/>
      </c>
      <c r="AC584" s="1" t="str" cm="1">
        <f t="array" ref="AC584">IF(ISERROR(INDEX(Jornadas[id],ROW()-5)),"",COUNTIFS(_Cortes!$C:$C,INDEX(Jornadas[id],ROW()-5),_Cortes!$B:$B,LOOKUP($AC$4,_Barberos!$B:$B,_Barberos!$A:$A)))</f>
        <v/>
      </c>
      <c r="AD584" s="20" t="str" cm="1">
        <f t="array" ref="AD584">IF(ISERROR(INDEX(Jornadas[id],ROW()-5)),"",INT(SUMIFS(Cortes[importe],Cortes[id_jornada],INDEX(Jornadas[id],ROW()-5),Cortes[id_barbero],LOOKUP($AC$4,Barberos[nombre],Barberos[id]))*(INDEX(Jornadas[comision_barberos],1)/100)))</f>
        <v/>
      </c>
      <c r="AE584" s="20" t="str" cm="1">
        <f t="array" ref="AE584">IF(ISERROR(INDEX(Jornadas[id],ROW()-5)),"",SUMIFS(Cortes[propina],Cortes[id_jornada],INDEX(Jornadas[id],ROW()-5),Cortes[id_barbero],LOOKUP($AC$4,Barberos[nombre],Barberos[id])))</f>
        <v/>
      </c>
      <c r="AF584" s="20" t="str" cm="1">
        <f t="array" ref="AF584">IF(ISERROR(INDEX(Jornadas[id],ROW()-5)),"",SUMIFS(Adelantos[importe],Adelantos[id_jornada],INDEX(Jornadas[id],ROW()-5),Adelantos[id_barbero],LOOKUP($AC$4,Barberos[nombre],Barberos[id])))</f>
        <v/>
      </c>
      <c r="AG584" s="20" t="str" cm="1">
        <f t="array" ref="AG584">IF(ISERROR(INDEX(Jornadas[id],ROW()-5)),"",AD584+AE584-AF584)</f>
        <v/>
      </c>
      <c r="AH584" s="1" t="str" cm="1">
        <f t="array" ref="AH584">IF(ISERROR(INDEX(Jornadas[id],ROW()-5)),"",COUNTIFS(_Cortes!$C:$C,INDEX(Jornadas[id],ROW()-5),_Cortes!$B:$B,LOOKUP($AH$4,_Barberos!$B:$B,_Barberos!$A:$A)))</f>
        <v/>
      </c>
      <c r="AI584" s="20" t="str" cm="1">
        <f t="array" ref="AI584">IF(ISERROR(INDEX(Jornadas[id],ROW()-5)),"",INT(SUMIFS(Cortes[importe],Cortes[id_jornada],INDEX(Jornadas[id],ROW()-5),Cortes[id_barbero],LOOKUP($AH$4,Barberos[nombre],Barberos[id]))*(INDEX(Jornadas[comision_barberos],1)/100)))</f>
        <v/>
      </c>
      <c r="AJ584" s="20" t="str" cm="1">
        <f t="array" ref="AJ584">IF(ISERROR(INDEX(Jornadas[id],ROW()-5)),"",SUMIFS(Cortes[propina],Cortes[id_jornada],INDEX(Jornadas[id],ROW()-5),Cortes[id_barbero],LOOKUP($AH$4,Barberos[nombre],Barberos[id])))</f>
        <v/>
      </c>
      <c r="AK584" s="20" t="str" cm="1">
        <f t="array" ref="AK584">IF(ISERROR(INDEX(Jornadas[id],ROW()-5)),"",SUMIFS(Adelantos[importe],Adelantos[id_jornada],INDEX(Jornadas[id],ROW()-5),Adelantos[id_barbero],LOOKUP($AH$4,Barberos[nombre],Barberos[id])))</f>
        <v/>
      </c>
      <c r="AL584" s="20" t="str" cm="1">
        <f t="array" ref="AL584">IF(ISERROR(INDEX(Jornadas[id],ROW()-5)),"",AI584+AJ584-AK584)</f>
        <v/>
      </c>
      <c r="AM584" s="1" t="str" cm="1">
        <f t="array" ref="AM584">IF(ISERROR(INDEX(Jornadas[id],ROW()-5)),"",COUNTIFS(_Cortes!$C:$C,INDEX(Jornadas[id],ROW()-5),_Cortes!$B:$B,LOOKUP($AM$4,_Barberos!$B:$B,_Barberos!$A:$A)))</f>
        <v/>
      </c>
      <c r="AN584" s="20" t="str" cm="1">
        <f t="array" ref="AN584">IF(ISERROR(INDEX(Jornadas[id],ROW()-5)),"",INT(SUMIFS(Cortes[importe],Cortes[id_jornada],INDEX(Jornadas[id],ROW()-5),Cortes[id_barbero],LOOKUP($AM$4,Barberos[nombre],Barberos[id]))*(INDEX(Jornadas[comision_barberos],1)/100)))</f>
        <v/>
      </c>
      <c r="AO584" s="20" t="str" cm="1">
        <f t="array" ref="AO584">IF(ISERROR(INDEX(Jornadas[id],ROW()-5)),"",SUMIFS(Cortes[propina],Cortes[id_jornada],INDEX(Jornadas[id],ROW()-5),Cortes[id_barbero],LOOKUP($AM$4,Barberos[nombre],Barberos[id])))</f>
        <v/>
      </c>
      <c r="AP584" s="20" t="str" cm="1">
        <f t="array" ref="AP584">IF(ISERROR(INDEX(Jornadas[id],ROW()-5)),"",SUMIFS(Adelantos[importe],Adelantos[id_jornada],INDEX(Jornadas[id],ROW()-5),Adelantos[id_barbero],LOOKUP($AM$4,Barberos[nombre],Barberos[id])))</f>
        <v/>
      </c>
      <c r="AQ584" s="20" t="str" cm="1">
        <f t="array" ref="AQ584">IF(ISERROR(INDEX(Jornadas[id],ROW()-5)),"",AN584+AO584-AP584)</f>
        <v/>
      </c>
      <c r="AR584" s="1" t="str" cm="1">
        <f t="array" ref="AR584">IF(ISERROR(INDEX(Jornadas[id],ROW()-5)),"",COUNTIFS(_Cortes!$C:$C,INDEX(Jornadas[id],ROW()-5),_Cortes!$B:$B,LOOKUP($AR$4,_Barberos!$B:$B,_Barberos!$A:$A)))</f>
        <v/>
      </c>
      <c r="AS584" s="20" t="str" cm="1">
        <f t="array" ref="AS584">IF(ISERROR(INDEX(Jornadas[id],ROW()-5)),"",INT(SUMIFS(Cortes[importe],Cortes[id_jornada],INDEX(Jornadas[id],ROW()-5),Cortes[id_barbero],LOOKUP($AR$4,Barberos[nombre],Barberos[id]))*(INDEX(Jornadas[comision_barberos],1)/100)))</f>
        <v/>
      </c>
      <c r="AT584" s="20" t="str" cm="1">
        <f t="array" ref="AT584">IF(ISERROR(INDEX(Jornadas[id],ROW()-5)),"",SUMIFS(Cortes[propina],Cortes[id_jornada],INDEX(Jornadas[id],ROW()-5),Cortes[id_barbero],LOOKUP($AR$4,Barberos[nombre],Barberos[id])))</f>
        <v/>
      </c>
      <c r="AU584" s="20" t="str" cm="1">
        <f t="array" ref="AU584">IF(ISERROR(INDEX(Jornadas[id],ROW()-5)),"",SUMIFS(Adelantos[importe],Adelantos[id_jornada],INDEX(Jornadas[id],ROW()-5),Adelantos[id_barbero],LOOKUP($AR$4,Barberos[nombre],Barberos[id])))</f>
        <v/>
      </c>
      <c r="AV584" s="20" t="str" cm="1">
        <f t="array" ref="AV584">IF(ISERROR(INDEX(Jornadas[id],ROW()-5)),"",AS584+AT584-AU584)</f>
        <v/>
      </c>
    </row>
    <row r="585" spans="1:48" ht="15" hidden="1" customHeight="1" x14ac:dyDescent="0.3">
      <c r="A585" s="51" t="str">
        <f t="shared" si="9"/>
        <v/>
      </c>
      <c r="B585" s="52"/>
      <c r="C585" s="36" t="str" cm="1">
        <f t="array" ref="C585">IF(ISERROR(INDEX(Jornadas[id],ROW()-5)),"",INDEX(Jornadas[fecha],ROW()-5))</f>
        <v/>
      </c>
      <c r="D585" s="2" t="str" cm="1">
        <f t="array" ref="D585">IF(ISERROR(INDEX(Jornadas[id],ROW()-5)),"",COUNTIFS(_Cortes!$C:$C,INDEX(Jornadas[id],ROW()-5),_Cortes!$B:$B,LOOKUP($D$4,_Barberos!$B:$B,_Barberos!$A:$A)))</f>
        <v/>
      </c>
      <c r="E585" s="21" t="str" cm="1">
        <f t="array" ref="E585">IF(ISERROR(INDEX(Jornadas[id],ROW()-5)),"",INT(SUMIFS(Cortes[importe],Cortes[id_jornada],INDEX(Jornadas[id],ROW()-5),Cortes[id_barbero],LOOKUP($D$4,Barberos[nombre],Barberos[id]))*(INDEX(Jornadas[comision_barberos],1)/100)))</f>
        <v/>
      </c>
      <c r="F585" s="21" t="str" cm="1">
        <f t="array" ref="F585">IF(ISERROR(INDEX(Jornadas[id],ROW()-5)),"",SUMIFS(Cortes[propina],Cortes[id_jornada],INDEX(Jornadas[id],ROW()-5),Cortes[id_barbero],LOOKUP($D$4,Barberos[nombre],Barberos[id])))</f>
        <v/>
      </c>
      <c r="G585" s="21" t="str" cm="1">
        <f t="array" ref="G585">IF(ISERROR(INDEX(Jornadas[id],ROW()-5)),"",SUMIFS(Adelantos[importe],Adelantos[id_jornada],INDEX(Jornadas[id],ROW()-5),Adelantos[id_barbero],LOOKUP($D$4,Barberos[nombre],Barberos[id])))</f>
        <v/>
      </c>
      <c r="H585" s="21" t="str" cm="1">
        <f t="array" ref="H585">IF(ISERROR(INDEX(Jornadas[id],ROW()-5)),"",E585+F585-G585)</f>
        <v/>
      </c>
      <c r="I585" s="2" t="str" cm="1">
        <f t="array" ref="I585">IF(ISERROR(INDEX(Jornadas[id],ROW()-5)),"",COUNTIFS(_Cortes!$C:$C,INDEX(Jornadas[id],ROW()-5),_Cortes!$B:$B,LOOKUP($I$4,_Barberos!$B:$B,_Barberos!$A:$A)))</f>
        <v/>
      </c>
      <c r="J585" s="21" t="str" cm="1">
        <f t="array" ref="J585">IF(ISERROR(INDEX(Jornadas[id],ROW()-5)),"",INT(SUMIFS(Cortes[importe],Cortes[id_jornada],INDEX(Jornadas[id],ROW()-5),Cortes[id_barbero],LOOKUP($I$4,Barberos[nombre],Barberos[id]))*(INDEX(Jornadas[comision_barberos],1)/100)))</f>
        <v/>
      </c>
      <c r="K585" s="21" t="str" cm="1">
        <f t="array" ref="K585">IF(ISERROR(INDEX(Jornadas[id],ROW()-5)),"",SUMIFS(Cortes[propina],Cortes[id_jornada],INDEX(Jornadas[id],ROW()-5),Cortes[id_barbero],LOOKUP($I$4,Barberos[nombre],Barberos[id])))</f>
        <v/>
      </c>
      <c r="L585" s="21" t="str" cm="1">
        <f t="array" ref="L585">IF(ISERROR(INDEX(Jornadas[id],ROW()-5)),"",SUMIFS(Adelantos[importe],Adelantos[id_jornada],INDEX(Jornadas[id],ROW()-5),Adelantos[id_barbero],LOOKUP($I$4,Barberos[nombre],Barberos[id])))</f>
        <v/>
      </c>
      <c r="M585" s="21" t="str" cm="1">
        <f t="array" ref="M585">IF(ISERROR(INDEX(Jornadas[id],ROW()-5)),"",J585+K585-L585)</f>
        <v/>
      </c>
      <c r="N585" s="2" t="str" cm="1">
        <f t="array" ref="N585">IF(ISERROR(INDEX(Jornadas[id],ROW()-5)),"",COUNTIFS(_Cortes!$C:$C,INDEX(Jornadas[id],ROW()-5),_Cortes!$B:$B,LOOKUP($N$4,_Barberos!$B:$B,_Barberos!$A:$A)))</f>
        <v/>
      </c>
      <c r="O585" s="21" t="str" cm="1">
        <f t="array" ref="O585">IF(ISERROR(INDEX(Jornadas[id],ROW()-5)),"",INT(SUMIFS(Cortes[importe],Cortes[id_jornada],INDEX(Jornadas[id],ROW()-5),Cortes[id_barbero],LOOKUP($N$4,Barberos[nombre],Barberos[id]))*(INDEX(Jornadas[comision_barberos],1)/100)))</f>
        <v/>
      </c>
      <c r="P585" s="21" t="str" cm="1">
        <f t="array" ref="P585">IF(ISERROR(INDEX(Jornadas[id],ROW()-5)),"",SUMIFS(Cortes[propina],Cortes[id_jornada],INDEX(Jornadas[id],ROW()-5),Cortes[id_barbero],LOOKUP($N$4,Barberos[nombre],Barberos[id])))</f>
        <v/>
      </c>
      <c r="Q585" s="21" t="str" cm="1">
        <f t="array" ref="Q585">IF(ISERROR(INDEX(Jornadas[id],ROW()-5)),"",SUMIFS(Adelantos[importe],Adelantos[id_jornada],INDEX(Jornadas[id],ROW()-5),Adelantos[id_barbero],LOOKUP($N$4,Barberos[nombre],Barberos[id])))</f>
        <v/>
      </c>
      <c r="R585" s="21" t="str" cm="1">
        <f t="array" ref="R585">IF(ISERROR(INDEX(Jornadas[id],ROW()-5)),"",O585+P585-Q585)</f>
        <v/>
      </c>
      <c r="S585" s="2" t="str" cm="1">
        <f t="array" ref="S585">IF(ISERROR(INDEX(Jornadas[id],ROW()-5)),"",COUNTIFS(_Cortes!$C:$C,INDEX(Jornadas[id],ROW()-5),_Cortes!$B:$B,LOOKUP($S$4,_Barberos!$B:$B,_Barberos!$A:$A)))</f>
        <v/>
      </c>
      <c r="T585" s="21" t="str" cm="1">
        <f t="array" ref="T585">IF(ISERROR(INDEX(Jornadas[id],ROW()-5)),"",INT(SUMIFS(Cortes[importe],Cortes[id_jornada],INDEX(Jornadas[id],ROW()-5),Cortes[id_barbero],LOOKUP($S$4,Barberos[nombre],Barberos[id]))*(INDEX(Jornadas[comision_barberos],1)/100)))</f>
        <v/>
      </c>
      <c r="U585" s="21" t="str" cm="1">
        <f t="array" ref="U585">IF(ISERROR(INDEX(Jornadas[id],ROW()-5)),"",SUMIFS(Cortes[propina],Cortes[id_jornada],INDEX(Jornadas[id],ROW()-5),Cortes[id_barbero],LOOKUP($S$4,Barberos[nombre],Barberos[id])))</f>
        <v/>
      </c>
      <c r="V585" s="21" t="str" cm="1">
        <f t="array" ref="V585">IF(ISERROR(INDEX(Jornadas[id],ROW()-5)),"",SUMIFS(Adelantos[importe],Adelantos[id_jornada],INDEX(Jornadas[id],ROW()-5),Adelantos[id_barbero],LOOKUP($S$4,Barberos[nombre],Barberos[id])))</f>
        <v/>
      </c>
      <c r="W585" s="21" t="str" cm="1">
        <f t="array" ref="W585">IF(ISERROR(INDEX(Jornadas[id],ROW()-5)),"",T585+U585-V585)</f>
        <v/>
      </c>
      <c r="X585" s="2" t="str" cm="1">
        <f t="array" ref="X585">IF(ISERROR(INDEX(Jornadas[id],ROW()-5)),"",COUNTIFS(_Cortes!$C:$C,INDEX(Jornadas[id],ROW()-5),_Cortes!$B:$B,LOOKUP($X$4,_Barberos!$B:$B,_Barberos!$A:$A)))</f>
        <v/>
      </c>
      <c r="Y585" s="21" t="str" cm="1">
        <f t="array" ref="Y585">IF(ISERROR(INDEX(Jornadas[id],ROW()-5)),"",INT(SUMIFS(Cortes[importe],Cortes[id_jornada],INDEX(Jornadas[id],ROW()-5),Cortes[id_barbero],LOOKUP($X$4,Barberos[nombre],Barberos[id]))*(INDEX(Jornadas[comision_barberos],1)/100)))</f>
        <v/>
      </c>
      <c r="Z585" s="21" t="str" cm="1">
        <f t="array" ref="Z585">IF(ISERROR(INDEX(Jornadas[id],ROW()-5)),"",SUMIFS(Cortes[propina],Cortes[id_jornada],INDEX(Jornadas[id],ROW()-5),Cortes[id_barbero],LOOKUP($X$4,Barberos[nombre],Barberos[id])))</f>
        <v/>
      </c>
      <c r="AA585" s="21" t="str" cm="1">
        <f t="array" ref="AA585">IF(ISERROR(INDEX(Jornadas[id],ROW()-5)),"",SUMIFS(Adelantos[importe],Adelantos[id_jornada],INDEX(Jornadas[id],ROW()-5),Adelantos[id_barbero],LOOKUP($X$4,Barberos[nombre],Barberos[id])))</f>
        <v/>
      </c>
      <c r="AB585" s="21" t="str" cm="1">
        <f t="array" ref="AB585">IF(ISERROR(INDEX(Jornadas[id],ROW()-5)),"",Y585+Z585-AA585)</f>
        <v/>
      </c>
      <c r="AC585" s="2" t="str" cm="1">
        <f t="array" ref="AC585">IF(ISERROR(INDEX(Jornadas[id],ROW()-5)),"",COUNTIFS(_Cortes!$C:$C,INDEX(Jornadas[id],ROW()-5),_Cortes!$B:$B,LOOKUP($AC$4,_Barberos!$B:$B,_Barberos!$A:$A)))</f>
        <v/>
      </c>
      <c r="AD585" s="21" t="str" cm="1">
        <f t="array" ref="AD585">IF(ISERROR(INDEX(Jornadas[id],ROW()-5)),"",INT(SUMIFS(Cortes[importe],Cortes[id_jornada],INDEX(Jornadas[id],ROW()-5),Cortes[id_barbero],LOOKUP($AC$4,Barberos[nombre],Barberos[id]))*(INDEX(Jornadas[comision_barberos],1)/100)))</f>
        <v/>
      </c>
      <c r="AE585" s="21" t="str" cm="1">
        <f t="array" ref="AE585">IF(ISERROR(INDEX(Jornadas[id],ROW()-5)),"",SUMIFS(Cortes[propina],Cortes[id_jornada],INDEX(Jornadas[id],ROW()-5),Cortes[id_barbero],LOOKUP($AC$4,Barberos[nombre],Barberos[id])))</f>
        <v/>
      </c>
      <c r="AF585" s="21" t="str" cm="1">
        <f t="array" ref="AF585">IF(ISERROR(INDEX(Jornadas[id],ROW()-5)),"",SUMIFS(Adelantos[importe],Adelantos[id_jornada],INDEX(Jornadas[id],ROW()-5),Adelantos[id_barbero],LOOKUP($AC$4,Barberos[nombre],Barberos[id])))</f>
        <v/>
      </c>
      <c r="AG585" s="21" t="str" cm="1">
        <f t="array" ref="AG585">IF(ISERROR(INDEX(Jornadas[id],ROW()-5)),"",AD585+AE585-AF585)</f>
        <v/>
      </c>
      <c r="AH585" s="2" t="str" cm="1">
        <f t="array" ref="AH585">IF(ISERROR(INDEX(Jornadas[id],ROW()-5)),"",COUNTIFS(_Cortes!$C:$C,INDEX(Jornadas[id],ROW()-5),_Cortes!$B:$B,LOOKUP($AH$4,_Barberos!$B:$B,_Barberos!$A:$A)))</f>
        <v/>
      </c>
      <c r="AI585" s="21" t="str" cm="1">
        <f t="array" ref="AI585">IF(ISERROR(INDEX(Jornadas[id],ROW()-5)),"",INT(SUMIFS(Cortes[importe],Cortes[id_jornada],INDEX(Jornadas[id],ROW()-5),Cortes[id_barbero],LOOKUP($AH$4,Barberos[nombre],Barberos[id]))*(INDEX(Jornadas[comision_barberos],1)/100)))</f>
        <v/>
      </c>
      <c r="AJ585" s="21" t="str" cm="1">
        <f t="array" ref="AJ585">IF(ISERROR(INDEX(Jornadas[id],ROW()-5)),"",SUMIFS(Cortes[propina],Cortes[id_jornada],INDEX(Jornadas[id],ROW()-5),Cortes[id_barbero],LOOKUP($AH$4,Barberos[nombre],Barberos[id])))</f>
        <v/>
      </c>
      <c r="AK585" s="21" t="str" cm="1">
        <f t="array" ref="AK585">IF(ISERROR(INDEX(Jornadas[id],ROW()-5)),"",SUMIFS(Adelantos[importe],Adelantos[id_jornada],INDEX(Jornadas[id],ROW()-5),Adelantos[id_barbero],LOOKUP($AH$4,Barberos[nombre],Barberos[id])))</f>
        <v/>
      </c>
      <c r="AL585" s="21" t="str" cm="1">
        <f t="array" ref="AL585">IF(ISERROR(INDEX(Jornadas[id],ROW()-5)),"",AI585+AJ585-AK585)</f>
        <v/>
      </c>
      <c r="AM585" s="2" t="str" cm="1">
        <f t="array" ref="AM585">IF(ISERROR(INDEX(Jornadas[id],ROW()-5)),"",COUNTIFS(_Cortes!$C:$C,INDEX(Jornadas[id],ROW()-5),_Cortes!$B:$B,LOOKUP($AM$4,_Barberos!$B:$B,_Barberos!$A:$A)))</f>
        <v/>
      </c>
      <c r="AN585" s="21" t="str" cm="1">
        <f t="array" ref="AN585">IF(ISERROR(INDEX(Jornadas[id],ROW()-5)),"",INT(SUMIFS(Cortes[importe],Cortes[id_jornada],INDEX(Jornadas[id],ROW()-5),Cortes[id_barbero],LOOKUP($AM$4,Barberos[nombre],Barberos[id]))*(INDEX(Jornadas[comision_barberos],1)/100)))</f>
        <v/>
      </c>
      <c r="AO585" s="21" t="str" cm="1">
        <f t="array" ref="AO585">IF(ISERROR(INDEX(Jornadas[id],ROW()-5)),"",SUMIFS(Cortes[propina],Cortes[id_jornada],INDEX(Jornadas[id],ROW()-5),Cortes[id_barbero],LOOKUP($AM$4,Barberos[nombre],Barberos[id])))</f>
        <v/>
      </c>
      <c r="AP585" s="21" t="str" cm="1">
        <f t="array" ref="AP585">IF(ISERROR(INDEX(Jornadas[id],ROW()-5)),"",SUMIFS(Adelantos[importe],Adelantos[id_jornada],INDEX(Jornadas[id],ROW()-5),Adelantos[id_barbero],LOOKUP($AM$4,Barberos[nombre],Barberos[id])))</f>
        <v/>
      </c>
      <c r="AQ585" s="21" t="str" cm="1">
        <f t="array" ref="AQ585">IF(ISERROR(INDEX(Jornadas[id],ROW()-5)),"",AN585+AO585-AP585)</f>
        <v/>
      </c>
      <c r="AR585" s="2" t="str" cm="1">
        <f t="array" ref="AR585">IF(ISERROR(INDEX(Jornadas[id],ROW()-5)),"",COUNTIFS(_Cortes!$C:$C,INDEX(Jornadas[id],ROW()-5),_Cortes!$B:$B,LOOKUP($AR$4,_Barberos!$B:$B,_Barberos!$A:$A)))</f>
        <v/>
      </c>
      <c r="AS585" s="21" t="str" cm="1">
        <f t="array" ref="AS585">IF(ISERROR(INDEX(Jornadas[id],ROW()-5)),"",INT(SUMIFS(Cortes[importe],Cortes[id_jornada],INDEX(Jornadas[id],ROW()-5),Cortes[id_barbero],LOOKUP($AR$4,Barberos[nombre],Barberos[id]))*(INDEX(Jornadas[comision_barberos],1)/100)))</f>
        <v/>
      </c>
      <c r="AT585" s="21" t="str" cm="1">
        <f t="array" ref="AT585">IF(ISERROR(INDEX(Jornadas[id],ROW()-5)),"",SUMIFS(Cortes[propina],Cortes[id_jornada],INDEX(Jornadas[id],ROW()-5),Cortes[id_barbero],LOOKUP($AR$4,Barberos[nombre],Barberos[id])))</f>
        <v/>
      </c>
      <c r="AU585" s="21" t="str" cm="1">
        <f t="array" ref="AU585">IF(ISERROR(INDEX(Jornadas[id],ROW()-5)),"",SUMIFS(Adelantos[importe],Adelantos[id_jornada],INDEX(Jornadas[id],ROW()-5),Adelantos[id_barbero],LOOKUP($AR$4,Barberos[nombre],Barberos[id])))</f>
        <v/>
      </c>
      <c r="AV585" s="21" t="str" cm="1">
        <f t="array" ref="AV585">IF(ISERROR(INDEX(Jornadas[id],ROW()-5)),"",AS585+AT585-AU585)</f>
        <v/>
      </c>
    </row>
    <row r="586" spans="1:48" ht="15" hidden="1" customHeight="1" x14ac:dyDescent="0.3">
      <c r="A586" s="53" t="str">
        <f t="shared" si="9"/>
        <v/>
      </c>
      <c r="B586" s="54"/>
      <c r="C586" s="38" t="str" cm="1">
        <f t="array" ref="C586">IF(ISERROR(INDEX(Jornadas[id],ROW()-5)),"",INDEX(Jornadas[fecha],ROW()-5))</f>
        <v/>
      </c>
      <c r="D586" s="1" t="str" cm="1">
        <f t="array" ref="D586">IF(ISERROR(INDEX(Jornadas[id],ROW()-5)),"",COUNTIFS(_Cortes!$C:$C,INDEX(Jornadas[id],ROW()-5),_Cortes!$B:$B,LOOKUP($D$4,_Barberos!$B:$B,_Barberos!$A:$A)))</f>
        <v/>
      </c>
      <c r="E586" s="20" t="str" cm="1">
        <f t="array" ref="E586">IF(ISERROR(INDEX(Jornadas[id],ROW()-5)),"",INT(SUMIFS(Cortes[importe],Cortes[id_jornada],INDEX(Jornadas[id],ROW()-5),Cortes[id_barbero],LOOKUP($D$4,Barberos[nombre],Barberos[id]))*(INDEX(Jornadas[comision_barberos],1)/100)))</f>
        <v/>
      </c>
      <c r="F586" s="20" t="str" cm="1">
        <f t="array" ref="F586">IF(ISERROR(INDEX(Jornadas[id],ROW()-5)),"",SUMIFS(Cortes[propina],Cortes[id_jornada],INDEX(Jornadas[id],ROW()-5),Cortes[id_barbero],LOOKUP($D$4,Barberos[nombre],Barberos[id])))</f>
        <v/>
      </c>
      <c r="G586" s="20" t="str" cm="1">
        <f t="array" ref="G586">IF(ISERROR(INDEX(Jornadas[id],ROW()-5)),"",SUMIFS(Adelantos[importe],Adelantos[id_jornada],INDEX(Jornadas[id],ROW()-5),Adelantos[id_barbero],LOOKUP($D$4,Barberos[nombre],Barberos[id])))</f>
        <v/>
      </c>
      <c r="H586" s="20" t="str" cm="1">
        <f t="array" ref="H586">IF(ISERROR(INDEX(Jornadas[id],ROW()-5)),"",E586+F586-G586)</f>
        <v/>
      </c>
      <c r="I586" s="1" t="str" cm="1">
        <f t="array" ref="I586">IF(ISERROR(INDEX(Jornadas[id],ROW()-5)),"",COUNTIFS(_Cortes!$C:$C,INDEX(Jornadas[id],ROW()-5),_Cortes!$B:$B,LOOKUP($I$4,_Barberos!$B:$B,_Barberos!$A:$A)))</f>
        <v/>
      </c>
      <c r="J586" s="20" t="str" cm="1">
        <f t="array" ref="J586">IF(ISERROR(INDEX(Jornadas[id],ROW()-5)),"",INT(SUMIFS(Cortes[importe],Cortes[id_jornada],INDEX(Jornadas[id],ROW()-5),Cortes[id_barbero],LOOKUP($I$4,Barberos[nombre],Barberos[id]))*(INDEX(Jornadas[comision_barberos],1)/100)))</f>
        <v/>
      </c>
      <c r="K586" s="20" t="str" cm="1">
        <f t="array" ref="K586">IF(ISERROR(INDEX(Jornadas[id],ROW()-5)),"",SUMIFS(Cortes[propina],Cortes[id_jornada],INDEX(Jornadas[id],ROW()-5),Cortes[id_barbero],LOOKUP($I$4,Barberos[nombre],Barberos[id])))</f>
        <v/>
      </c>
      <c r="L586" s="20" t="str" cm="1">
        <f t="array" ref="L586">IF(ISERROR(INDEX(Jornadas[id],ROW()-5)),"",SUMIFS(Adelantos[importe],Adelantos[id_jornada],INDEX(Jornadas[id],ROW()-5),Adelantos[id_barbero],LOOKUP($I$4,Barberos[nombre],Barberos[id])))</f>
        <v/>
      </c>
      <c r="M586" s="20" t="str" cm="1">
        <f t="array" ref="M586">IF(ISERROR(INDEX(Jornadas[id],ROW()-5)),"",J586+K586-L586)</f>
        <v/>
      </c>
      <c r="N586" s="1" t="str" cm="1">
        <f t="array" ref="N586">IF(ISERROR(INDEX(Jornadas[id],ROW()-5)),"",COUNTIFS(_Cortes!$C:$C,INDEX(Jornadas[id],ROW()-5),_Cortes!$B:$B,LOOKUP($N$4,_Barberos!$B:$B,_Barberos!$A:$A)))</f>
        <v/>
      </c>
      <c r="O586" s="20" t="str" cm="1">
        <f t="array" ref="O586">IF(ISERROR(INDEX(Jornadas[id],ROW()-5)),"",INT(SUMIFS(Cortes[importe],Cortes[id_jornada],INDEX(Jornadas[id],ROW()-5),Cortes[id_barbero],LOOKUP($N$4,Barberos[nombre],Barberos[id]))*(INDEX(Jornadas[comision_barberos],1)/100)))</f>
        <v/>
      </c>
      <c r="P586" s="20" t="str" cm="1">
        <f t="array" ref="P586">IF(ISERROR(INDEX(Jornadas[id],ROW()-5)),"",SUMIFS(Cortes[propina],Cortes[id_jornada],INDEX(Jornadas[id],ROW()-5),Cortes[id_barbero],LOOKUP($N$4,Barberos[nombre],Barberos[id])))</f>
        <v/>
      </c>
      <c r="Q586" s="20" t="str" cm="1">
        <f t="array" ref="Q586">IF(ISERROR(INDEX(Jornadas[id],ROW()-5)),"",SUMIFS(Adelantos[importe],Adelantos[id_jornada],INDEX(Jornadas[id],ROW()-5),Adelantos[id_barbero],LOOKUP($N$4,Barberos[nombre],Barberos[id])))</f>
        <v/>
      </c>
      <c r="R586" s="20" t="str" cm="1">
        <f t="array" ref="R586">IF(ISERROR(INDEX(Jornadas[id],ROW()-5)),"",O586+P586-Q586)</f>
        <v/>
      </c>
      <c r="S586" s="1" t="str" cm="1">
        <f t="array" ref="S586">IF(ISERROR(INDEX(Jornadas[id],ROW()-5)),"",COUNTIFS(_Cortes!$C:$C,INDEX(Jornadas[id],ROW()-5),_Cortes!$B:$B,LOOKUP($S$4,_Barberos!$B:$B,_Barberos!$A:$A)))</f>
        <v/>
      </c>
      <c r="T586" s="20" t="str" cm="1">
        <f t="array" ref="T586">IF(ISERROR(INDEX(Jornadas[id],ROW()-5)),"",INT(SUMIFS(Cortes[importe],Cortes[id_jornada],INDEX(Jornadas[id],ROW()-5),Cortes[id_barbero],LOOKUP($S$4,Barberos[nombre],Barberos[id]))*(INDEX(Jornadas[comision_barberos],1)/100)))</f>
        <v/>
      </c>
      <c r="U586" s="20" t="str" cm="1">
        <f t="array" ref="U586">IF(ISERROR(INDEX(Jornadas[id],ROW()-5)),"",SUMIFS(Cortes[propina],Cortes[id_jornada],INDEX(Jornadas[id],ROW()-5),Cortes[id_barbero],LOOKUP($S$4,Barberos[nombre],Barberos[id])))</f>
        <v/>
      </c>
      <c r="V586" s="20" t="str" cm="1">
        <f t="array" ref="V586">IF(ISERROR(INDEX(Jornadas[id],ROW()-5)),"",SUMIFS(Adelantos[importe],Adelantos[id_jornada],INDEX(Jornadas[id],ROW()-5),Adelantos[id_barbero],LOOKUP($S$4,Barberos[nombre],Barberos[id])))</f>
        <v/>
      </c>
      <c r="W586" s="20" t="str" cm="1">
        <f t="array" ref="W586">IF(ISERROR(INDEX(Jornadas[id],ROW()-5)),"",T586+U586-V586)</f>
        <v/>
      </c>
      <c r="X586" s="1" t="str" cm="1">
        <f t="array" ref="X586">IF(ISERROR(INDEX(Jornadas[id],ROW()-5)),"",COUNTIFS(_Cortes!$C:$C,INDEX(Jornadas[id],ROW()-5),_Cortes!$B:$B,LOOKUP($X$4,_Barberos!$B:$B,_Barberos!$A:$A)))</f>
        <v/>
      </c>
      <c r="Y586" s="20" t="str" cm="1">
        <f t="array" ref="Y586">IF(ISERROR(INDEX(Jornadas[id],ROW()-5)),"",INT(SUMIFS(Cortes[importe],Cortes[id_jornada],INDEX(Jornadas[id],ROW()-5),Cortes[id_barbero],LOOKUP($X$4,Barberos[nombre],Barberos[id]))*(INDEX(Jornadas[comision_barberos],1)/100)))</f>
        <v/>
      </c>
      <c r="Z586" s="20" t="str" cm="1">
        <f t="array" ref="Z586">IF(ISERROR(INDEX(Jornadas[id],ROW()-5)),"",SUMIFS(Cortes[propina],Cortes[id_jornada],INDEX(Jornadas[id],ROW()-5),Cortes[id_barbero],LOOKUP($X$4,Barberos[nombre],Barberos[id])))</f>
        <v/>
      </c>
      <c r="AA586" s="20" t="str" cm="1">
        <f t="array" ref="AA586">IF(ISERROR(INDEX(Jornadas[id],ROW()-5)),"",SUMIFS(Adelantos[importe],Adelantos[id_jornada],INDEX(Jornadas[id],ROW()-5),Adelantos[id_barbero],LOOKUP($X$4,Barberos[nombre],Barberos[id])))</f>
        <v/>
      </c>
      <c r="AB586" s="20" t="str" cm="1">
        <f t="array" ref="AB586">IF(ISERROR(INDEX(Jornadas[id],ROW()-5)),"",Y586+Z586-AA586)</f>
        <v/>
      </c>
      <c r="AC586" s="1" t="str" cm="1">
        <f t="array" ref="AC586">IF(ISERROR(INDEX(Jornadas[id],ROW()-5)),"",COUNTIFS(_Cortes!$C:$C,INDEX(Jornadas[id],ROW()-5),_Cortes!$B:$B,LOOKUP($AC$4,_Barberos!$B:$B,_Barberos!$A:$A)))</f>
        <v/>
      </c>
      <c r="AD586" s="20" t="str" cm="1">
        <f t="array" ref="AD586">IF(ISERROR(INDEX(Jornadas[id],ROW()-5)),"",INT(SUMIFS(Cortes[importe],Cortes[id_jornada],INDEX(Jornadas[id],ROW()-5),Cortes[id_barbero],LOOKUP($AC$4,Barberos[nombre],Barberos[id]))*(INDEX(Jornadas[comision_barberos],1)/100)))</f>
        <v/>
      </c>
      <c r="AE586" s="20" t="str" cm="1">
        <f t="array" ref="AE586">IF(ISERROR(INDEX(Jornadas[id],ROW()-5)),"",SUMIFS(Cortes[propina],Cortes[id_jornada],INDEX(Jornadas[id],ROW()-5),Cortes[id_barbero],LOOKUP($AC$4,Barberos[nombre],Barberos[id])))</f>
        <v/>
      </c>
      <c r="AF586" s="20" t="str" cm="1">
        <f t="array" ref="AF586">IF(ISERROR(INDEX(Jornadas[id],ROW()-5)),"",SUMIFS(Adelantos[importe],Adelantos[id_jornada],INDEX(Jornadas[id],ROW()-5),Adelantos[id_barbero],LOOKUP($AC$4,Barberos[nombre],Barberos[id])))</f>
        <v/>
      </c>
      <c r="AG586" s="20" t="str" cm="1">
        <f t="array" ref="AG586">IF(ISERROR(INDEX(Jornadas[id],ROW()-5)),"",AD586+AE586-AF586)</f>
        <v/>
      </c>
      <c r="AH586" s="1" t="str" cm="1">
        <f t="array" ref="AH586">IF(ISERROR(INDEX(Jornadas[id],ROW()-5)),"",COUNTIFS(_Cortes!$C:$C,INDEX(Jornadas[id],ROW()-5),_Cortes!$B:$B,LOOKUP($AH$4,_Barberos!$B:$B,_Barberos!$A:$A)))</f>
        <v/>
      </c>
      <c r="AI586" s="20" t="str" cm="1">
        <f t="array" ref="AI586">IF(ISERROR(INDEX(Jornadas[id],ROW()-5)),"",INT(SUMIFS(Cortes[importe],Cortes[id_jornada],INDEX(Jornadas[id],ROW()-5),Cortes[id_barbero],LOOKUP($AH$4,Barberos[nombre],Barberos[id]))*(INDEX(Jornadas[comision_barberos],1)/100)))</f>
        <v/>
      </c>
      <c r="AJ586" s="20" t="str" cm="1">
        <f t="array" ref="AJ586">IF(ISERROR(INDEX(Jornadas[id],ROW()-5)),"",SUMIFS(Cortes[propina],Cortes[id_jornada],INDEX(Jornadas[id],ROW()-5),Cortes[id_barbero],LOOKUP($AH$4,Barberos[nombre],Barberos[id])))</f>
        <v/>
      </c>
      <c r="AK586" s="20" t="str" cm="1">
        <f t="array" ref="AK586">IF(ISERROR(INDEX(Jornadas[id],ROW()-5)),"",SUMIFS(Adelantos[importe],Adelantos[id_jornada],INDEX(Jornadas[id],ROW()-5),Adelantos[id_barbero],LOOKUP($AH$4,Barberos[nombre],Barberos[id])))</f>
        <v/>
      </c>
      <c r="AL586" s="20" t="str" cm="1">
        <f t="array" ref="AL586">IF(ISERROR(INDEX(Jornadas[id],ROW()-5)),"",AI586+AJ586-AK586)</f>
        <v/>
      </c>
      <c r="AM586" s="1" t="str" cm="1">
        <f t="array" ref="AM586">IF(ISERROR(INDEX(Jornadas[id],ROW()-5)),"",COUNTIFS(_Cortes!$C:$C,INDEX(Jornadas[id],ROW()-5),_Cortes!$B:$B,LOOKUP($AM$4,_Barberos!$B:$B,_Barberos!$A:$A)))</f>
        <v/>
      </c>
      <c r="AN586" s="20" t="str" cm="1">
        <f t="array" ref="AN586">IF(ISERROR(INDEX(Jornadas[id],ROW()-5)),"",INT(SUMIFS(Cortes[importe],Cortes[id_jornada],INDEX(Jornadas[id],ROW()-5),Cortes[id_barbero],LOOKUP($AM$4,Barberos[nombre],Barberos[id]))*(INDEX(Jornadas[comision_barberos],1)/100)))</f>
        <v/>
      </c>
      <c r="AO586" s="20" t="str" cm="1">
        <f t="array" ref="AO586">IF(ISERROR(INDEX(Jornadas[id],ROW()-5)),"",SUMIFS(Cortes[propina],Cortes[id_jornada],INDEX(Jornadas[id],ROW()-5),Cortes[id_barbero],LOOKUP($AM$4,Barberos[nombre],Barberos[id])))</f>
        <v/>
      </c>
      <c r="AP586" s="20" t="str" cm="1">
        <f t="array" ref="AP586">IF(ISERROR(INDEX(Jornadas[id],ROW()-5)),"",SUMIFS(Adelantos[importe],Adelantos[id_jornada],INDEX(Jornadas[id],ROW()-5),Adelantos[id_barbero],LOOKUP($AM$4,Barberos[nombre],Barberos[id])))</f>
        <v/>
      </c>
      <c r="AQ586" s="20" t="str" cm="1">
        <f t="array" ref="AQ586">IF(ISERROR(INDEX(Jornadas[id],ROW()-5)),"",AN586+AO586-AP586)</f>
        <v/>
      </c>
      <c r="AR586" s="1" t="str" cm="1">
        <f t="array" ref="AR586">IF(ISERROR(INDEX(Jornadas[id],ROW()-5)),"",COUNTIFS(_Cortes!$C:$C,INDEX(Jornadas[id],ROW()-5),_Cortes!$B:$B,LOOKUP($AR$4,_Barberos!$B:$B,_Barberos!$A:$A)))</f>
        <v/>
      </c>
      <c r="AS586" s="20" t="str" cm="1">
        <f t="array" ref="AS586">IF(ISERROR(INDEX(Jornadas[id],ROW()-5)),"",INT(SUMIFS(Cortes[importe],Cortes[id_jornada],INDEX(Jornadas[id],ROW()-5),Cortes[id_barbero],LOOKUP($AR$4,Barberos[nombre],Barberos[id]))*(INDEX(Jornadas[comision_barberos],1)/100)))</f>
        <v/>
      </c>
      <c r="AT586" s="20" t="str" cm="1">
        <f t="array" ref="AT586">IF(ISERROR(INDEX(Jornadas[id],ROW()-5)),"",SUMIFS(Cortes[propina],Cortes[id_jornada],INDEX(Jornadas[id],ROW()-5),Cortes[id_barbero],LOOKUP($AR$4,Barberos[nombre],Barberos[id])))</f>
        <v/>
      </c>
      <c r="AU586" s="20" t="str" cm="1">
        <f t="array" ref="AU586">IF(ISERROR(INDEX(Jornadas[id],ROW()-5)),"",SUMIFS(Adelantos[importe],Adelantos[id_jornada],INDEX(Jornadas[id],ROW()-5),Adelantos[id_barbero],LOOKUP($AR$4,Barberos[nombre],Barberos[id])))</f>
        <v/>
      </c>
      <c r="AV586" s="20" t="str" cm="1">
        <f t="array" ref="AV586">IF(ISERROR(INDEX(Jornadas[id],ROW()-5)),"",AS586+AT586-AU586)</f>
        <v/>
      </c>
    </row>
    <row r="587" spans="1:48" ht="15" hidden="1" customHeight="1" x14ac:dyDescent="0.3">
      <c r="A587" s="51" t="str">
        <f t="shared" si="9"/>
        <v/>
      </c>
      <c r="B587" s="52"/>
      <c r="C587" s="36" t="str" cm="1">
        <f t="array" ref="C587">IF(ISERROR(INDEX(Jornadas[id],ROW()-5)),"",INDEX(Jornadas[fecha],ROW()-5))</f>
        <v/>
      </c>
      <c r="D587" s="2" t="str" cm="1">
        <f t="array" ref="D587">IF(ISERROR(INDEX(Jornadas[id],ROW()-5)),"",COUNTIFS(_Cortes!$C:$C,INDEX(Jornadas[id],ROW()-5),_Cortes!$B:$B,LOOKUP($D$4,_Barberos!$B:$B,_Barberos!$A:$A)))</f>
        <v/>
      </c>
      <c r="E587" s="21" t="str" cm="1">
        <f t="array" ref="E587">IF(ISERROR(INDEX(Jornadas[id],ROW()-5)),"",INT(SUMIFS(Cortes[importe],Cortes[id_jornada],INDEX(Jornadas[id],ROW()-5),Cortes[id_barbero],LOOKUP($D$4,Barberos[nombre],Barberos[id]))*(INDEX(Jornadas[comision_barberos],1)/100)))</f>
        <v/>
      </c>
      <c r="F587" s="21" t="str" cm="1">
        <f t="array" ref="F587">IF(ISERROR(INDEX(Jornadas[id],ROW()-5)),"",SUMIFS(Cortes[propina],Cortes[id_jornada],INDEX(Jornadas[id],ROW()-5),Cortes[id_barbero],LOOKUP($D$4,Barberos[nombre],Barberos[id])))</f>
        <v/>
      </c>
      <c r="G587" s="21" t="str" cm="1">
        <f t="array" ref="G587">IF(ISERROR(INDEX(Jornadas[id],ROW()-5)),"",SUMIFS(Adelantos[importe],Adelantos[id_jornada],INDEX(Jornadas[id],ROW()-5),Adelantos[id_barbero],LOOKUP($D$4,Barberos[nombre],Barberos[id])))</f>
        <v/>
      </c>
      <c r="H587" s="21" t="str" cm="1">
        <f t="array" ref="H587">IF(ISERROR(INDEX(Jornadas[id],ROW()-5)),"",E587+F587-G587)</f>
        <v/>
      </c>
      <c r="I587" s="2" t="str" cm="1">
        <f t="array" ref="I587">IF(ISERROR(INDEX(Jornadas[id],ROW()-5)),"",COUNTIFS(_Cortes!$C:$C,INDEX(Jornadas[id],ROW()-5),_Cortes!$B:$B,LOOKUP($I$4,_Barberos!$B:$B,_Barberos!$A:$A)))</f>
        <v/>
      </c>
      <c r="J587" s="21" t="str" cm="1">
        <f t="array" ref="J587">IF(ISERROR(INDEX(Jornadas[id],ROW()-5)),"",INT(SUMIFS(Cortes[importe],Cortes[id_jornada],INDEX(Jornadas[id],ROW()-5),Cortes[id_barbero],LOOKUP($I$4,Barberos[nombre],Barberos[id]))*(INDEX(Jornadas[comision_barberos],1)/100)))</f>
        <v/>
      </c>
      <c r="K587" s="21" t="str" cm="1">
        <f t="array" ref="K587">IF(ISERROR(INDEX(Jornadas[id],ROW()-5)),"",SUMIFS(Cortes[propina],Cortes[id_jornada],INDEX(Jornadas[id],ROW()-5),Cortes[id_barbero],LOOKUP($I$4,Barberos[nombre],Barberos[id])))</f>
        <v/>
      </c>
      <c r="L587" s="21" t="str" cm="1">
        <f t="array" ref="L587">IF(ISERROR(INDEX(Jornadas[id],ROW()-5)),"",SUMIFS(Adelantos[importe],Adelantos[id_jornada],INDEX(Jornadas[id],ROW()-5),Adelantos[id_barbero],LOOKUP($I$4,Barberos[nombre],Barberos[id])))</f>
        <v/>
      </c>
      <c r="M587" s="21" t="str" cm="1">
        <f t="array" ref="M587">IF(ISERROR(INDEX(Jornadas[id],ROW()-5)),"",J587+K587-L587)</f>
        <v/>
      </c>
      <c r="N587" s="2" t="str" cm="1">
        <f t="array" ref="N587">IF(ISERROR(INDEX(Jornadas[id],ROW()-5)),"",COUNTIFS(_Cortes!$C:$C,INDEX(Jornadas[id],ROW()-5),_Cortes!$B:$B,LOOKUP($N$4,_Barberos!$B:$B,_Barberos!$A:$A)))</f>
        <v/>
      </c>
      <c r="O587" s="21" t="str" cm="1">
        <f t="array" ref="O587">IF(ISERROR(INDEX(Jornadas[id],ROW()-5)),"",INT(SUMIFS(Cortes[importe],Cortes[id_jornada],INDEX(Jornadas[id],ROW()-5),Cortes[id_barbero],LOOKUP($N$4,Barberos[nombre],Barberos[id]))*(INDEX(Jornadas[comision_barberos],1)/100)))</f>
        <v/>
      </c>
      <c r="P587" s="21" t="str" cm="1">
        <f t="array" ref="P587">IF(ISERROR(INDEX(Jornadas[id],ROW()-5)),"",SUMIFS(Cortes[propina],Cortes[id_jornada],INDEX(Jornadas[id],ROW()-5),Cortes[id_barbero],LOOKUP($N$4,Barberos[nombre],Barberos[id])))</f>
        <v/>
      </c>
      <c r="Q587" s="21" t="str" cm="1">
        <f t="array" ref="Q587">IF(ISERROR(INDEX(Jornadas[id],ROW()-5)),"",SUMIFS(Adelantos[importe],Adelantos[id_jornada],INDEX(Jornadas[id],ROW()-5),Adelantos[id_barbero],LOOKUP($N$4,Barberos[nombre],Barberos[id])))</f>
        <v/>
      </c>
      <c r="R587" s="21" t="str" cm="1">
        <f t="array" ref="R587">IF(ISERROR(INDEX(Jornadas[id],ROW()-5)),"",O587+P587-Q587)</f>
        <v/>
      </c>
      <c r="S587" s="2" t="str" cm="1">
        <f t="array" ref="S587">IF(ISERROR(INDEX(Jornadas[id],ROW()-5)),"",COUNTIFS(_Cortes!$C:$C,INDEX(Jornadas[id],ROW()-5),_Cortes!$B:$B,LOOKUP($S$4,_Barberos!$B:$B,_Barberos!$A:$A)))</f>
        <v/>
      </c>
      <c r="T587" s="21" t="str" cm="1">
        <f t="array" ref="T587">IF(ISERROR(INDEX(Jornadas[id],ROW()-5)),"",INT(SUMIFS(Cortes[importe],Cortes[id_jornada],INDEX(Jornadas[id],ROW()-5),Cortes[id_barbero],LOOKUP($S$4,Barberos[nombre],Barberos[id]))*(INDEX(Jornadas[comision_barberos],1)/100)))</f>
        <v/>
      </c>
      <c r="U587" s="21" t="str" cm="1">
        <f t="array" ref="U587">IF(ISERROR(INDEX(Jornadas[id],ROW()-5)),"",SUMIFS(Cortes[propina],Cortes[id_jornada],INDEX(Jornadas[id],ROW()-5),Cortes[id_barbero],LOOKUP($S$4,Barberos[nombre],Barberos[id])))</f>
        <v/>
      </c>
      <c r="V587" s="21" t="str" cm="1">
        <f t="array" ref="V587">IF(ISERROR(INDEX(Jornadas[id],ROW()-5)),"",SUMIFS(Adelantos[importe],Adelantos[id_jornada],INDEX(Jornadas[id],ROW()-5),Adelantos[id_barbero],LOOKUP($S$4,Barberos[nombre],Barberos[id])))</f>
        <v/>
      </c>
      <c r="W587" s="21" t="str" cm="1">
        <f t="array" ref="W587">IF(ISERROR(INDEX(Jornadas[id],ROW()-5)),"",T587+U587-V587)</f>
        <v/>
      </c>
      <c r="X587" s="2" t="str" cm="1">
        <f t="array" ref="X587">IF(ISERROR(INDEX(Jornadas[id],ROW()-5)),"",COUNTIFS(_Cortes!$C:$C,INDEX(Jornadas[id],ROW()-5),_Cortes!$B:$B,LOOKUP($X$4,_Barberos!$B:$B,_Barberos!$A:$A)))</f>
        <v/>
      </c>
      <c r="Y587" s="21" t="str" cm="1">
        <f t="array" ref="Y587">IF(ISERROR(INDEX(Jornadas[id],ROW()-5)),"",INT(SUMIFS(Cortes[importe],Cortes[id_jornada],INDEX(Jornadas[id],ROW()-5),Cortes[id_barbero],LOOKUP($X$4,Barberos[nombre],Barberos[id]))*(INDEX(Jornadas[comision_barberos],1)/100)))</f>
        <v/>
      </c>
      <c r="Z587" s="21" t="str" cm="1">
        <f t="array" ref="Z587">IF(ISERROR(INDEX(Jornadas[id],ROW()-5)),"",SUMIFS(Cortes[propina],Cortes[id_jornada],INDEX(Jornadas[id],ROW()-5),Cortes[id_barbero],LOOKUP($X$4,Barberos[nombre],Barberos[id])))</f>
        <v/>
      </c>
      <c r="AA587" s="21" t="str" cm="1">
        <f t="array" ref="AA587">IF(ISERROR(INDEX(Jornadas[id],ROW()-5)),"",SUMIFS(Adelantos[importe],Adelantos[id_jornada],INDEX(Jornadas[id],ROW()-5),Adelantos[id_barbero],LOOKUP($X$4,Barberos[nombre],Barberos[id])))</f>
        <v/>
      </c>
      <c r="AB587" s="21" t="str" cm="1">
        <f t="array" ref="AB587">IF(ISERROR(INDEX(Jornadas[id],ROW()-5)),"",Y587+Z587-AA587)</f>
        <v/>
      </c>
      <c r="AC587" s="2" t="str" cm="1">
        <f t="array" ref="AC587">IF(ISERROR(INDEX(Jornadas[id],ROW()-5)),"",COUNTIFS(_Cortes!$C:$C,INDEX(Jornadas[id],ROW()-5),_Cortes!$B:$B,LOOKUP($AC$4,_Barberos!$B:$B,_Barberos!$A:$A)))</f>
        <v/>
      </c>
      <c r="AD587" s="21" t="str" cm="1">
        <f t="array" ref="AD587">IF(ISERROR(INDEX(Jornadas[id],ROW()-5)),"",INT(SUMIFS(Cortes[importe],Cortes[id_jornada],INDEX(Jornadas[id],ROW()-5),Cortes[id_barbero],LOOKUP($AC$4,Barberos[nombre],Barberos[id]))*(INDEX(Jornadas[comision_barberos],1)/100)))</f>
        <v/>
      </c>
      <c r="AE587" s="21" t="str" cm="1">
        <f t="array" ref="AE587">IF(ISERROR(INDEX(Jornadas[id],ROW()-5)),"",SUMIFS(Cortes[propina],Cortes[id_jornada],INDEX(Jornadas[id],ROW()-5),Cortes[id_barbero],LOOKUP($AC$4,Barberos[nombre],Barberos[id])))</f>
        <v/>
      </c>
      <c r="AF587" s="21" t="str" cm="1">
        <f t="array" ref="AF587">IF(ISERROR(INDEX(Jornadas[id],ROW()-5)),"",SUMIFS(Adelantos[importe],Adelantos[id_jornada],INDEX(Jornadas[id],ROW()-5),Adelantos[id_barbero],LOOKUP($AC$4,Barberos[nombre],Barberos[id])))</f>
        <v/>
      </c>
      <c r="AG587" s="21" t="str" cm="1">
        <f t="array" ref="AG587">IF(ISERROR(INDEX(Jornadas[id],ROW()-5)),"",AD587+AE587-AF587)</f>
        <v/>
      </c>
      <c r="AH587" s="2" t="str" cm="1">
        <f t="array" ref="AH587">IF(ISERROR(INDEX(Jornadas[id],ROW()-5)),"",COUNTIFS(_Cortes!$C:$C,INDEX(Jornadas[id],ROW()-5),_Cortes!$B:$B,LOOKUP($AH$4,_Barberos!$B:$B,_Barberos!$A:$A)))</f>
        <v/>
      </c>
      <c r="AI587" s="21" t="str" cm="1">
        <f t="array" ref="AI587">IF(ISERROR(INDEX(Jornadas[id],ROW()-5)),"",INT(SUMIFS(Cortes[importe],Cortes[id_jornada],INDEX(Jornadas[id],ROW()-5),Cortes[id_barbero],LOOKUP($AH$4,Barberos[nombre],Barberos[id]))*(INDEX(Jornadas[comision_barberos],1)/100)))</f>
        <v/>
      </c>
      <c r="AJ587" s="21" t="str" cm="1">
        <f t="array" ref="AJ587">IF(ISERROR(INDEX(Jornadas[id],ROW()-5)),"",SUMIFS(Cortes[propina],Cortes[id_jornada],INDEX(Jornadas[id],ROW()-5),Cortes[id_barbero],LOOKUP($AH$4,Barberos[nombre],Barberos[id])))</f>
        <v/>
      </c>
      <c r="AK587" s="21" t="str" cm="1">
        <f t="array" ref="AK587">IF(ISERROR(INDEX(Jornadas[id],ROW()-5)),"",SUMIFS(Adelantos[importe],Adelantos[id_jornada],INDEX(Jornadas[id],ROW()-5),Adelantos[id_barbero],LOOKUP($AH$4,Barberos[nombre],Barberos[id])))</f>
        <v/>
      </c>
      <c r="AL587" s="21" t="str" cm="1">
        <f t="array" ref="AL587">IF(ISERROR(INDEX(Jornadas[id],ROW()-5)),"",AI587+AJ587-AK587)</f>
        <v/>
      </c>
      <c r="AM587" s="2" t="str" cm="1">
        <f t="array" ref="AM587">IF(ISERROR(INDEX(Jornadas[id],ROW()-5)),"",COUNTIFS(_Cortes!$C:$C,INDEX(Jornadas[id],ROW()-5),_Cortes!$B:$B,LOOKUP($AM$4,_Barberos!$B:$B,_Barberos!$A:$A)))</f>
        <v/>
      </c>
      <c r="AN587" s="21" t="str" cm="1">
        <f t="array" ref="AN587">IF(ISERROR(INDEX(Jornadas[id],ROW()-5)),"",INT(SUMIFS(Cortes[importe],Cortes[id_jornada],INDEX(Jornadas[id],ROW()-5),Cortes[id_barbero],LOOKUP($AM$4,Barberos[nombre],Barberos[id]))*(INDEX(Jornadas[comision_barberos],1)/100)))</f>
        <v/>
      </c>
      <c r="AO587" s="21" t="str" cm="1">
        <f t="array" ref="AO587">IF(ISERROR(INDEX(Jornadas[id],ROW()-5)),"",SUMIFS(Cortes[propina],Cortes[id_jornada],INDEX(Jornadas[id],ROW()-5),Cortes[id_barbero],LOOKUP($AM$4,Barberos[nombre],Barberos[id])))</f>
        <v/>
      </c>
      <c r="AP587" s="21" t="str" cm="1">
        <f t="array" ref="AP587">IF(ISERROR(INDEX(Jornadas[id],ROW()-5)),"",SUMIFS(Adelantos[importe],Adelantos[id_jornada],INDEX(Jornadas[id],ROW()-5),Adelantos[id_barbero],LOOKUP($AM$4,Barberos[nombre],Barberos[id])))</f>
        <v/>
      </c>
      <c r="AQ587" s="21" t="str" cm="1">
        <f t="array" ref="AQ587">IF(ISERROR(INDEX(Jornadas[id],ROW()-5)),"",AN587+AO587-AP587)</f>
        <v/>
      </c>
      <c r="AR587" s="2" t="str" cm="1">
        <f t="array" ref="AR587">IF(ISERROR(INDEX(Jornadas[id],ROW()-5)),"",COUNTIFS(_Cortes!$C:$C,INDEX(Jornadas[id],ROW()-5),_Cortes!$B:$B,LOOKUP($AR$4,_Barberos!$B:$B,_Barberos!$A:$A)))</f>
        <v/>
      </c>
      <c r="AS587" s="21" t="str" cm="1">
        <f t="array" ref="AS587">IF(ISERROR(INDEX(Jornadas[id],ROW()-5)),"",INT(SUMIFS(Cortes[importe],Cortes[id_jornada],INDEX(Jornadas[id],ROW()-5),Cortes[id_barbero],LOOKUP($AR$4,Barberos[nombre],Barberos[id]))*(INDEX(Jornadas[comision_barberos],1)/100)))</f>
        <v/>
      </c>
      <c r="AT587" s="21" t="str" cm="1">
        <f t="array" ref="AT587">IF(ISERROR(INDEX(Jornadas[id],ROW()-5)),"",SUMIFS(Cortes[propina],Cortes[id_jornada],INDEX(Jornadas[id],ROW()-5),Cortes[id_barbero],LOOKUP($AR$4,Barberos[nombre],Barberos[id])))</f>
        <v/>
      </c>
      <c r="AU587" s="21" t="str" cm="1">
        <f t="array" ref="AU587">IF(ISERROR(INDEX(Jornadas[id],ROW()-5)),"",SUMIFS(Adelantos[importe],Adelantos[id_jornada],INDEX(Jornadas[id],ROW()-5),Adelantos[id_barbero],LOOKUP($AR$4,Barberos[nombre],Barberos[id])))</f>
        <v/>
      </c>
      <c r="AV587" s="21" t="str" cm="1">
        <f t="array" ref="AV587">IF(ISERROR(INDEX(Jornadas[id],ROW()-5)),"",AS587+AT587-AU587)</f>
        <v/>
      </c>
    </row>
    <row r="588" spans="1:48" ht="15" hidden="1" customHeight="1" x14ac:dyDescent="0.3">
      <c r="A588" s="53" t="str">
        <f t="shared" si="9"/>
        <v/>
      </c>
      <c r="B588" s="54"/>
      <c r="C588" s="38" t="str" cm="1">
        <f t="array" ref="C588">IF(ISERROR(INDEX(Jornadas[id],ROW()-5)),"",INDEX(Jornadas[fecha],ROW()-5))</f>
        <v/>
      </c>
      <c r="D588" s="1" t="str" cm="1">
        <f t="array" ref="D588">IF(ISERROR(INDEX(Jornadas[id],ROW()-5)),"",COUNTIFS(_Cortes!$C:$C,INDEX(Jornadas[id],ROW()-5),_Cortes!$B:$B,LOOKUP($D$4,_Barberos!$B:$B,_Barberos!$A:$A)))</f>
        <v/>
      </c>
      <c r="E588" s="20" t="str" cm="1">
        <f t="array" ref="E588">IF(ISERROR(INDEX(Jornadas[id],ROW()-5)),"",INT(SUMIFS(Cortes[importe],Cortes[id_jornada],INDEX(Jornadas[id],ROW()-5),Cortes[id_barbero],LOOKUP($D$4,Barberos[nombre],Barberos[id]))*(INDEX(Jornadas[comision_barberos],1)/100)))</f>
        <v/>
      </c>
      <c r="F588" s="20" t="str" cm="1">
        <f t="array" ref="F588">IF(ISERROR(INDEX(Jornadas[id],ROW()-5)),"",SUMIFS(Cortes[propina],Cortes[id_jornada],INDEX(Jornadas[id],ROW()-5),Cortes[id_barbero],LOOKUP($D$4,Barberos[nombre],Barberos[id])))</f>
        <v/>
      </c>
      <c r="G588" s="20" t="str" cm="1">
        <f t="array" ref="G588">IF(ISERROR(INDEX(Jornadas[id],ROW()-5)),"",SUMIFS(Adelantos[importe],Adelantos[id_jornada],INDEX(Jornadas[id],ROW()-5),Adelantos[id_barbero],LOOKUP($D$4,Barberos[nombre],Barberos[id])))</f>
        <v/>
      </c>
      <c r="H588" s="20" t="str" cm="1">
        <f t="array" ref="H588">IF(ISERROR(INDEX(Jornadas[id],ROW()-5)),"",E588+F588-G588)</f>
        <v/>
      </c>
      <c r="I588" s="1" t="str" cm="1">
        <f t="array" ref="I588">IF(ISERROR(INDEX(Jornadas[id],ROW()-5)),"",COUNTIFS(_Cortes!$C:$C,INDEX(Jornadas[id],ROW()-5),_Cortes!$B:$B,LOOKUP($I$4,_Barberos!$B:$B,_Barberos!$A:$A)))</f>
        <v/>
      </c>
      <c r="J588" s="20" t="str" cm="1">
        <f t="array" ref="J588">IF(ISERROR(INDEX(Jornadas[id],ROW()-5)),"",INT(SUMIFS(Cortes[importe],Cortes[id_jornada],INDEX(Jornadas[id],ROW()-5),Cortes[id_barbero],LOOKUP($I$4,Barberos[nombre],Barberos[id]))*(INDEX(Jornadas[comision_barberos],1)/100)))</f>
        <v/>
      </c>
      <c r="K588" s="20" t="str" cm="1">
        <f t="array" ref="K588">IF(ISERROR(INDEX(Jornadas[id],ROW()-5)),"",SUMIFS(Cortes[propina],Cortes[id_jornada],INDEX(Jornadas[id],ROW()-5),Cortes[id_barbero],LOOKUP($I$4,Barberos[nombre],Barberos[id])))</f>
        <v/>
      </c>
      <c r="L588" s="20" t="str" cm="1">
        <f t="array" ref="L588">IF(ISERROR(INDEX(Jornadas[id],ROW()-5)),"",SUMIFS(Adelantos[importe],Adelantos[id_jornada],INDEX(Jornadas[id],ROW()-5),Adelantos[id_barbero],LOOKUP($I$4,Barberos[nombre],Barberos[id])))</f>
        <v/>
      </c>
      <c r="M588" s="20" t="str" cm="1">
        <f t="array" ref="M588">IF(ISERROR(INDEX(Jornadas[id],ROW()-5)),"",J588+K588-L588)</f>
        <v/>
      </c>
      <c r="N588" s="1" t="str" cm="1">
        <f t="array" ref="N588">IF(ISERROR(INDEX(Jornadas[id],ROW()-5)),"",COUNTIFS(_Cortes!$C:$C,INDEX(Jornadas[id],ROW()-5),_Cortes!$B:$B,LOOKUP($N$4,_Barberos!$B:$B,_Barberos!$A:$A)))</f>
        <v/>
      </c>
      <c r="O588" s="20" t="str" cm="1">
        <f t="array" ref="O588">IF(ISERROR(INDEX(Jornadas[id],ROW()-5)),"",INT(SUMIFS(Cortes[importe],Cortes[id_jornada],INDEX(Jornadas[id],ROW()-5),Cortes[id_barbero],LOOKUP($N$4,Barberos[nombre],Barberos[id]))*(INDEX(Jornadas[comision_barberos],1)/100)))</f>
        <v/>
      </c>
      <c r="P588" s="20" t="str" cm="1">
        <f t="array" ref="P588">IF(ISERROR(INDEX(Jornadas[id],ROW()-5)),"",SUMIFS(Cortes[propina],Cortes[id_jornada],INDEX(Jornadas[id],ROW()-5),Cortes[id_barbero],LOOKUP($N$4,Barberos[nombre],Barberos[id])))</f>
        <v/>
      </c>
      <c r="Q588" s="20" t="str" cm="1">
        <f t="array" ref="Q588">IF(ISERROR(INDEX(Jornadas[id],ROW()-5)),"",SUMIFS(Adelantos[importe],Adelantos[id_jornada],INDEX(Jornadas[id],ROW()-5),Adelantos[id_barbero],LOOKUP($N$4,Barberos[nombre],Barberos[id])))</f>
        <v/>
      </c>
      <c r="R588" s="20" t="str" cm="1">
        <f t="array" ref="R588">IF(ISERROR(INDEX(Jornadas[id],ROW()-5)),"",O588+P588-Q588)</f>
        <v/>
      </c>
      <c r="S588" s="1" t="str" cm="1">
        <f t="array" ref="S588">IF(ISERROR(INDEX(Jornadas[id],ROW()-5)),"",COUNTIFS(_Cortes!$C:$C,INDEX(Jornadas[id],ROW()-5),_Cortes!$B:$B,LOOKUP($S$4,_Barberos!$B:$B,_Barberos!$A:$A)))</f>
        <v/>
      </c>
      <c r="T588" s="20" t="str" cm="1">
        <f t="array" ref="T588">IF(ISERROR(INDEX(Jornadas[id],ROW()-5)),"",INT(SUMIFS(Cortes[importe],Cortes[id_jornada],INDEX(Jornadas[id],ROW()-5),Cortes[id_barbero],LOOKUP($S$4,Barberos[nombre],Barberos[id]))*(INDEX(Jornadas[comision_barberos],1)/100)))</f>
        <v/>
      </c>
      <c r="U588" s="20" t="str" cm="1">
        <f t="array" ref="U588">IF(ISERROR(INDEX(Jornadas[id],ROW()-5)),"",SUMIFS(Cortes[propina],Cortes[id_jornada],INDEX(Jornadas[id],ROW()-5),Cortes[id_barbero],LOOKUP($S$4,Barberos[nombre],Barberos[id])))</f>
        <v/>
      </c>
      <c r="V588" s="20" t="str" cm="1">
        <f t="array" ref="V588">IF(ISERROR(INDEX(Jornadas[id],ROW()-5)),"",SUMIFS(Adelantos[importe],Adelantos[id_jornada],INDEX(Jornadas[id],ROW()-5),Adelantos[id_barbero],LOOKUP($S$4,Barberos[nombre],Barberos[id])))</f>
        <v/>
      </c>
      <c r="W588" s="20" t="str" cm="1">
        <f t="array" ref="W588">IF(ISERROR(INDEX(Jornadas[id],ROW()-5)),"",T588+U588-V588)</f>
        <v/>
      </c>
      <c r="X588" s="1" t="str" cm="1">
        <f t="array" ref="X588">IF(ISERROR(INDEX(Jornadas[id],ROW()-5)),"",COUNTIFS(_Cortes!$C:$C,INDEX(Jornadas[id],ROW()-5),_Cortes!$B:$B,LOOKUP($X$4,_Barberos!$B:$B,_Barberos!$A:$A)))</f>
        <v/>
      </c>
      <c r="Y588" s="20" t="str" cm="1">
        <f t="array" ref="Y588">IF(ISERROR(INDEX(Jornadas[id],ROW()-5)),"",INT(SUMIFS(Cortes[importe],Cortes[id_jornada],INDEX(Jornadas[id],ROW()-5),Cortes[id_barbero],LOOKUP($X$4,Barberos[nombre],Barberos[id]))*(INDEX(Jornadas[comision_barberos],1)/100)))</f>
        <v/>
      </c>
      <c r="Z588" s="20" t="str" cm="1">
        <f t="array" ref="Z588">IF(ISERROR(INDEX(Jornadas[id],ROW()-5)),"",SUMIFS(Cortes[propina],Cortes[id_jornada],INDEX(Jornadas[id],ROW()-5),Cortes[id_barbero],LOOKUP($X$4,Barberos[nombre],Barberos[id])))</f>
        <v/>
      </c>
      <c r="AA588" s="20" t="str" cm="1">
        <f t="array" ref="AA588">IF(ISERROR(INDEX(Jornadas[id],ROW()-5)),"",SUMIFS(Adelantos[importe],Adelantos[id_jornada],INDEX(Jornadas[id],ROW()-5),Adelantos[id_barbero],LOOKUP($X$4,Barberos[nombre],Barberos[id])))</f>
        <v/>
      </c>
      <c r="AB588" s="20" t="str" cm="1">
        <f t="array" ref="AB588">IF(ISERROR(INDEX(Jornadas[id],ROW()-5)),"",Y588+Z588-AA588)</f>
        <v/>
      </c>
      <c r="AC588" s="1" t="str" cm="1">
        <f t="array" ref="AC588">IF(ISERROR(INDEX(Jornadas[id],ROW()-5)),"",COUNTIFS(_Cortes!$C:$C,INDEX(Jornadas[id],ROW()-5),_Cortes!$B:$B,LOOKUP($AC$4,_Barberos!$B:$B,_Barberos!$A:$A)))</f>
        <v/>
      </c>
      <c r="AD588" s="20" t="str" cm="1">
        <f t="array" ref="AD588">IF(ISERROR(INDEX(Jornadas[id],ROW()-5)),"",INT(SUMIFS(Cortes[importe],Cortes[id_jornada],INDEX(Jornadas[id],ROW()-5),Cortes[id_barbero],LOOKUP($AC$4,Barberos[nombre],Barberos[id]))*(INDEX(Jornadas[comision_barberos],1)/100)))</f>
        <v/>
      </c>
      <c r="AE588" s="20" t="str" cm="1">
        <f t="array" ref="AE588">IF(ISERROR(INDEX(Jornadas[id],ROW()-5)),"",SUMIFS(Cortes[propina],Cortes[id_jornada],INDEX(Jornadas[id],ROW()-5),Cortes[id_barbero],LOOKUP($AC$4,Barberos[nombre],Barberos[id])))</f>
        <v/>
      </c>
      <c r="AF588" s="20" t="str" cm="1">
        <f t="array" ref="AF588">IF(ISERROR(INDEX(Jornadas[id],ROW()-5)),"",SUMIFS(Adelantos[importe],Adelantos[id_jornada],INDEX(Jornadas[id],ROW()-5),Adelantos[id_barbero],LOOKUP($AC$4,Barberos[nombre],Barberos[id])))</f>
        <v/>
      </c>
      <c r="AG588" s="20" t="str" cm="1">
        <f t="array" ref="AG588">IF(ISERROR(INDEX(Jornadas[id],ROW()-5)),"",AD588+AE588-AF588)</f>
        <v/>
      </c>
      <c r="AH588" s="1" t="str" cm="1">
        <f t="array" ref="AH588">IF(ISERROR(INDEX(Jornadas[id],ROW()-5)),"",COUNTIFS(_Cortes!$C:$C,INDEX(Jornadas[id],ROW()-5),_Cortes!$B:$B,LOOKUP($AH$4,_Barberos!$B:$B,_Barberos!$A:$A)))</f>
        <v/>
      </c>
      <c r="AI588" s="20" t="str" cm="1">
        <f t="array" ref="AI588">IF(ISERROR(INDEX(Jornadas[id],ROW()-5)),"",INT(SUMIFS(Cortes[importe],Cortes[id_jornada],INDEX(Jornadas[id],ROW()-5),Cortes[id_barbero],LOOKUP($AH$4,Barberos[nombre],Barberos[id]))*(INDEX(Jornadas[comision_barberos],1)/100)))</f>
        <v/>
      </c>
      <c r="AJ588" s="20" t="str" cm="1">
        <f t="array" ref="AJ588">IF(ISERROR(INDEX(Jornadas[id],ROW()-5)),"",SUMIFS(Cortes[propina],Cortes[id_jornada],INDEX(Jornadas[id],ROW()-5),Cortes[id_barbero],LOOKUP($AH$4,Barberos[nombre],Barberos[id])))</f>
        <v/>
      </c>
      <c r="AK588" s="20" t="str" cm="1">
        <f t="array" ref="AK588">IF(ISERROR(INDEX(Jornadas[id],ROW()-5)),"",SUMIFS(Adelantos[importe],Adelantos[id_jornada],INDEX(Jornadas[id],ROW()-5),Adelantos[id_barbero],LOOKUP($AH$4,Barberos[nombre],Barberos[id])))</f>
        <v/>
      </c>
      <c r="AL588" s="20" t="str" cm="1">
        <f t="array" ref="AL588">IF(ISERROR(INDEX(Jornadas[id],ROW()-5)),"",AI588+AJ588-AK588)</f>
        <v/>
      </c>
      <c r="AM588" s="1" t="str" cm="1">
        <f t="array" ref="AM588">IF(ISERROR(INDEX(Jornadas[id],ROW()-5)),"",COUNTIFS(_Cortes!$C:$C,INDEX(Jornadas[id],ROW()-5),_Cortes!$B:$B,LOOKUP($AM$4,_Barberos!$B:$B,_Barberos!$A:$A)))</f>
        <v/>
      </c>
      <c r="AN588" s="20" t="str" cm="1">
        <f t="array" ref="AN588">IF(ISERROR(INDEX(Jornadas[id],ROW()-5)),"",INT(SUMIFS(Cortes[importe],Cortes[id_jornada],INDEX(Jornadas[id],ROW()-5),Cortes[id_barbero],LOOKUP($AM$4,Barberos[nombre],Barberos[id]))*(INDEX(Jornadas[comision_barberos],1)/100)))</f>
        <v/>
      </c>
      <c r="AO588" s="20" t="str" cm="1">
        <f t="array" ref="AO588">IF(ISERROR(INDEX(Jornadas[id],ROW()-5)),"",SUMIFS(Cortes[propina],Cortes[id_jornada],INDEX(Jornadas[id],ROW()-5),Cortes[id_barbero],LOOKUP($AM$4,Barberos[nombre],Barberos[id])))</f>
        <v/>
      </c>
      <c r="AP588" s="20" t="str" cm="1">
        <f t="array" ref="AP588">IF(ISERROR(INDEX(Jornadas[id],ROW()-5)),"",SUMIFS(Adelantos[importe],Adelantos[id_jornada],INDEX(Jornadas[id],ROW()-5),Adelantos[id_barbero],LOOKUP($AM$4,Barberos[nombre],Barberos[id])))</f>
        <v/>
      </c>
      <c r="AQ588" s="20" t="str" cm="1">
        <f t="array" ref="AQ588">IF(ISERROR(INDEX(Jornadas[id],ROW()-5)),"",AN588+AO588-AP588)</f>
        <v/>
      </c>
      <c r="AR588" s="1" t="str" cm="1">
        <f t="array" ref="AR588">IF(ISERROR(INDEX(Jornadas[id],ROW()-5)),"",COUNTIFS(_Cortes!$C:$C,INDEX(Jornadas[id],ROW()-5),_Cortes!$B:$B,LOOKUP($AR$4,_Barberos!$B:$B,_Barberos!$A:$A)))</f>
        <v/>
      </c>
      <c r="AS588" s="20" t="str" cm="1">
        <f t="array" ref="AS588">IF(ISERROR(INDEX(Jornadas[id],ROW()-5)),"",INT(SUMIFS(Cortes[importe],Cortes[id_jornada],INDEX(Jornadas[id],ROW()-5),Cortes[id_barbero],LOOKUP($AR$4,Barberos[nombre],Barberos[id]))*(INDEX(Jornadas[comision_barberos],1)/100)))</f>
        <v/>
      </c>
      <c r="AT588" s="20" t="str" cm="1">
        <f t="array" ref="AT588">IF(ISERROR(INDEX(Jornadas[id],ROW()-5)),"",SUMIFS(Cortes[propina],Cortes[id_jornada],INDEX(Jornadas[id],ROW()-5),Cortes[id_barbero],LOOKUP($AR$4,Barberos[nombre],Barberos[id])))</f>
        <v/>
      </c>
      <c r="AU588" s="20" t="str" cm="1">
        <f t="array" ref="AU588">IF(ISERROR(INDEX(Jornadas[id],ROW()-5)),"",SUMIFS(Adelantos[importe],Adelantos[id_jornada],INDEX(Jornadas[id],ROW()-5),Adelantos[id_barbero],LOOKUP($AR$4,Barberos[nombre],Barberos[id])))</f>
        <v/>
      </c>
      <c r="AV588" s="20" t="str" cm="1">
        <f t="array" ref="AV588">IF(ISERROR(INDEX(Jornadas[id],ROW()-5)),"",AS588+AT588-AU588)</f>
        <v/>
      </c>
    </row>
    <row r="589" spans="1:48" ht="15" hidden="1" customHeight="1" x14ac:dyDescent="0.3">
      <c r="A589" s="51" t="str">
        <f t="shared" si="9"/>
        <v/>
      </c>
      <c r="B589" s="52"/>
      <c r="C589" s="36" t="str" cm="1">
        <f t="array" ref="C589">IF(ISERROR(INDEX(Jornadas[id],ROW()-5)),"",INDEX(Jornadas[fecha],ROW()-5))</f>
        <v/>
      </c>
      <c r="D589" s="2" t="str" cm="1">
        <f t="array" ref="D589">IF(ISERROR(INDEX(Jornadas[id],ROW()-5)),"",COUNTIFS(_Cortes!$C:$C,INDEX(Jornadas[id],ROW()-5),_Cortes!$B:$B,LOOKUP($D$4,_Barberos!$B:$B,_Barberos!$A:$A)))</f>
        <v/>
      </c>
      <c r="E589" s="21" t="str" cm="1">
        <f t="array" ref="E589">IF(ISERROR(INDEX(Jornadas[id],ROW()-5)),"",INT(SUMIFS(Cortes[importe],Cortes[id_jornada],INDEX(Jornadas[id],ROW()-5),Cortes[id_barbero],LOOKUP($D$4,Barberos[nombre],Barberos[id]))*(INDEX(Jornadas[comision_barberos],1)/100)))</f>
        <v/>
      </c>
      <c r="F589" s="21" t="str" cm="1">
        <f t="array" ref="F589">IF(ISERROR(INDEX(Jornadas[id],ROW()-5)),"",SUMIFS(Cortes[propina],Cortes[id_jornada],INDEX(Jornadas[id],ROW()-5),Cortes[id_barbero],LOOKUP($D$4,Barberos[nombre],Barberos[id])))</f>
        <v/>
      </c>
      <c r="G589" s="21" t="str" cm="1">
        <f t="array" ref="G589">IF(ISERROR(INDEX(Jornadas[id],ROW()-5)),"",SUMIFS(Adelantos[importe],Adelantos[id_jornada],INDEX(Jornadas[id],ROW()-5),Adelantos[id_barbero],LOOKUP($D$4,Barberos[nombre],Barberos[id])))</f>
        <v/>
      </c>
      <c r="H589" s="21" t="str" cm="1">
        <f t="array" ref="H589">IF(ISERROR(INDEX(Jornadas[id],ROW()-5)),"",E589+F589-G589)</f>
        <v/>
      </c>
      <c r="I589" s="2" t="str" cm="1">
        <f t="array" ref="I589">IF(ISERROR(INDEX(Jornadas[id],ROW()-5)),"",COUNTIFS(_Cortes!$C:$C,INDEX(Jornadas[id],ROW()-5),_Cortes!$B:$B,LOOKUP($I$4,_Barberos!$B:$B,_Barberos!$A:$A)))</f>
        <v/>
      </c>
      <c r="J589" s="21" t="str" cm="1">
        <f t="array" ref="J589">IF(ISERROR(INDEX(Jornadas[id],ROW()-5)),"",INT(SUMIFS(Cortes[importe],Cortes[id_jornada],INDEX(Jornadas[id],ROW()-5),Cortes[id_barbero],LOOKUP($I$4,Barberos[nombre],Barberos[id]))*(INDEX(Jornadas[comision_barberos],1)/100)))</f>
        <v/>
      </c>
      <c r="K589" s="21" t="str" cm="1">
        <f t="array" ref="K589">IF(ISERROR(INDEX(Jornadas[id],ROW()-5)),"",SUMIFS(Cortes[propina],Cortes[id_jornada],INDEX(Jornadas[id],ROW()-5),Cortes[id_barbero],LOOKUP($I$4,Barberos[nombre],Barberos[id])))</f>
        <v/>
      </c>
      <c r="L589" s="21" t="str" cm="1">
        <f t="array" ref="L589">IF(ISERROR(INDEX(Jornadas[id],ROW()-5)),"",SUMIFS(Adelantos[importe],Adelantos[id_jornada],INDEX(Jornadas[id],ROW()-5),Adelantos[id_barbero],LOOKUP($I$4,Barberos[nombre],Barberos[id])))</f>
        <v/>
      </c>
      <c r="M589" s="21" t="str" cm="1">
        <f t="array" ref="M589">IF(ISERROR(INDEX(Jornadas[id],ROW()-5)),"",J589+K589-L589)</f>
        <v/>
      </c>
      <c r="N589" s="2" t="str" cm="1">
        <f t="array" ref="N589">IF(ISERROR(INDEX(Jornadas[id],ROW()-5)),"",COUNTIFS(_Cortes!$C:$C,INDEX(Jornadas[id],ROW()-5),_Cortes!$B:$B,LOOKUP($N$4,_Barberos!$B:$B,_Barberos!$A:$A)))</f>
        <v/>
      </c>
      <c r="O589" s="21" t="str" cm="1">
        <f t="array" ref="O589">IF(ISERROR(INDEX(Jornadas[id],ROW()-5)),"",INT(SUMIFS(Cortes[importe],Cortes[id_jornada],INDEX(Jornadas[id],ROW()-5),Cortes[id_barbero],LOOKUP($N$4,Barberos[nombre],Barberos[id]))*(INDEX(Jornadas[comision_barberos],1)/100)))</f>
        <v/>
      </c>
      <c r="P589" s="21" t="str" cm="1">
        <f t="array" ref="P589">IF(ISERROR(INDEX(Jornadas[id],ROW()-5)),"",SUMIFS(Cortes[propina],Cortes[id_jornada],INDEX(Jornadas[id],ROW()-5),Cortes[id_barbero],LOOKUP($N$4,Barberos[nombre],Barberos[id])))</f>
        <v/>
      </c>
      <c r="Q589" s="21" t="str" cm="1">
        <f t="array" ref="Q589">IF(ISERROR(INDEX(Jornadas[id],ROW()-5)),"",SUMIFS(Adelantos[importe],Adelantos[id_jornada],INDEX(Jornadas[id],ROW()-5),Adelantos[id_barbero],LOOKUP($N$4,Barberos[nombre],Barberos[id])))</f>
        <v/>
      </c>
      <c r="R589" s="21" t="str" cm="1">
        <f t="array" ref="R589">IF(ISERROR(INDEX(Jornadas[id],ROW()-5)),"",O589+P589-Q589)</f>
        <v/>
      </c>
      <c r="S589" s="2" t="str" cm="1">
        <f t="array" ref="S589">IF(ISERROR(INDEX(Jornadas[id],ROW()-5)),"",COUNTIFS(_Cortes!$C:$C,INDEX(Jornadas[id],ROW()-5),_Cortes!$B:$B,LOOKUP($S$4,_Barberos!$B:$B,_Barberos!$A:$A)))</f>
        <v/>
      </c>
      <c r="T589" s="21" t="str" cm="1">
        <f t="array" ref="T589">IF(ISERROR(INDEX(Jornadas[id],ROW()-5)),"",INT(SUMIFS(Cortes[importe],Cortes[id_jornada],INDEX(Jornadas[id],ROW()-5),Cortes[id_barbero],LOOKUP($S$4,Barberos[nombre],Barberos[id]))*(INDEX(Jornadas[comision_barberos],1)/100)))</f>
        <v/>
      </c>
      <c r="U589" s="21" t="str" cm="1">
        <f t="array" ref="U589">IF(ISERROR(INDEX(Jornadas[id],ROW()-5)),"",SUMIFS(Cortes[propina],Cortes[id_jornada],INDEX(Jornadas[id],ROW()-5),Cortes[id_barbero],LOOKUP($S$4,Barberos[nombre],Barberos[id])))</f>
        <v/>
      </c>
      <c r="V589" s="21" t="str" cm="1">
        <f t="array" ref="V589">IF(ISERROR(INDEX(Jornadas[id],ROW()-5)),"",SUMIFS(Adelantos[importe],Adelantos[id_jornada],INDEX(Jornadas[id],ROW()-5),Adelantos[id_barbero],LOOKUP($S$4,Barberos[nombre],Barberos[id])))</f>
        <v/>
      </c>
      <c r="W589" s="21" t="str" cm="1">
        <f t="array" ref="W589">IF(ISERROR(INDEX(Jornadas[id],ROW()-5)),"",T589+U589-V589)</f>
        <v/>
      </c>
      <c r="X589" s="2" t="str" cm="1">
        <f t="array" ref="X589">IF(ISERROR(INDEX(Jornadas[id],ROW()-5)),"",COUNTIFS(_Cortes!$C:$C,INDEX(Jornadas[id],ROW()-5),_Cortes!$B:$B,LOOKUP($X$4,_Barberos!$B:$B,_Barberos!$A:$A)))</f>
        <v/>
      </c>
      <c r="Y589" s="21" t="str" cm="1">
        <f t="array" ref="Y589">IF(ISERROR(INDEX(Jornadas[id],ROW()-5)),"",INT(SUMIFS(Cortes[importe],Cortes[id_jornada],INDEX(Jornadas[id],ROW()-5),Cortes[id_barbero],LOOKUP($X$4,Barberos[nombre],Barberos[id]))*(INDEX(Jornadas[comision_barberos],1)/100)))</f>
        <v/>
      </c>
      <c r="Z589" s="21" t="str" cm="1">
        <f t="array" ref="Z589">IF(ISERROR(INDEX(Jornadas[id],ROW()-5)),"",SUMIFS(Cortes[propina],Cortes[id_jornada],INDEX(Jornadas[id],ROW()-5),Cortes[id_barbero],LOOKUP($X$4,Barberos[nombre],Barberos[id])))</f>
        <v/>
      </c>
      <c r="AA589" s="21" t="str" cm="1">
        <f t="array" ref="AA589">IF(ISERROR(INDEX(Jornadas[id],ROW()-5)),"",SUMIFS(Adelantos[importe],Adelantos[id_jornada],INDEX(Jornadas[id],ROW()-5),Adelantos[id_barbero],LOOKUP($X$4,Barberos[nombre],Barberos[id])))</f>
        <v/>
      </c>
      <c r="AB589" s="21" t="str" cm="1">
        <f t="array" ref="AB589">IF(ISERROR(INDEX(Jornadas[id],ROW()-5)),"",Y589+Z589-AA589)</f>
        <v/>
      </c>
      <c r="AC589" s="2" t="str" cm="1">
        <f t="array" ref="AC589">IF(ISERROR(INDEX(Jornadas[id],ROW()-5)),"",COUNTIFS(_Cortes!$C:$C,INDEX(Jornadas[id],ROW()-5),_Cortes!$B:$B,LOOKUP($AC$4,_Barberos!$B:$B,_Barberos!$A:$A)))</f>
        <v/>
      </c>
      <c r="AD589" s="21" t="str" cm="1">
        <f t="array" ref="AD589">IF(ISERROR(INDEX(Jornadas[id],ROW()-5)),"",INT(SUMIFS(Cortes[importe],Cortes[id_jornada],INDEX(Jornadas[id],ROW()-5),Cortes[id_barbero],LOOKUP($AC$4,Barberos[nombre],Barberos[id]))*(INDEX(Jornadas[comision_barberos],1)/100)))</f>
        <v/>
      </c>
      <c r="AE589" s="21" t="str" cm="1">
        <f t="array" ref="AE589">IF(ISERROR(INDEX(Jornadas[id],ROW()-5)),"",SUMIFS(Cortes[propina],Cortes[id_jornada],INDEX(Jornadas[id],ROW()-5),Cortes[id_barbero],LOOKUP($AC$4,Barberos[nombre],Barberos[id])))</f>
        <v/>
      </c>
      <c r="AF589" s="21" t="str" cm="1">
        <f t="array" ref="AF589">IF(ISERROR(INDEX(Jornadas[id],ROW()-5)),"",SUMIFS(Adelantos[importe],Adelantos[id_jornada],INDEX(Jornadas[id],ROW()-5),Adelantos[id_barbero],LOOKUP($AC$4,Barberos[nombre],Barberos[id])))</f>
        <v/>
      </c>
      <c r="AG589" s="21" t="str" cm="1">
        <f t="array" ref="AG589">IF(ISERROR(INDEX(Jornadas[id],ROW()-5)),"",AD589+AE589-AF589)</f>
        <v/>
      </c>
      <c r="AH589" s="2" t="str" cm="1">
        <f t="array" ref="AH589">IF(ISERROR(INDEX(Jornadas[id],ROW()-5)),"",COUNTIFS(_Cortes!$C:$C,INDEX(Jornadas[id],ROW()-5),_Cortes!$B:$B,LOOKUP($AH$4,_Barberos!$B:$B,_Barberos!$A:$A)))</f>
        <v/>
      </c>
      <c r="AI589" s="21" t="str" cm="1">
        <f t="array" ref="AI589">IF(ISERROR(INDEX(Jornadas[id],ROW()-5)),"",INT(SUMIFS(Cortes[importe],Cortes[id_jornada],INDEX(Jornadas[id],ROW()-5),Cortes[id_barbero],LOOKUP($AH$4,Barberos[nombre],Barberos[id]))*(INDEX(Jornadas[comision_barberos],1)/100)))</f>
        <v/>
      </c>
      <c r="AJ589" s="21" t="str" cm="1">
        <f t="array" ref="AJ589">IF(ISERROR(INDEX(Jornadas[id],ROW()-5)),"",SUMIFS(Cortes[propina],Cortes[id_jornada],INDEX(Jornadas[id],ROW()-5),Cortes[id_barbero],LOOKUP($AH$4,Barberos[nombre],Barberos[id])))</f>
        <v/>
      </c>
      <c r="AK589" s="21" t="str" cm="1">
        <f t="array" ref="AK589">IF(ISERROR(INDEX(Jornadas[id],ROW()-5)),"",SUMIFS(Adelantos[importe],Adelantos[id_jornada],INDEX(Jornadas[id],ROW()-5),Adelantos[id_barbero],LOOKUP($AH$4,Barberos[nombre],Barberos[id])))</f>
        <v/>
      </c>
      <c r="AL589" s="21" t="str" cm="1">
        <f t="array" ref="AL589">IF(ISERROR(INDEX(Jornadas[id],ROW()-5)),"",AI589+AJ589-AK589)</f>
        <v/>
      </c>
      <c r="AM589" s="2" t="str" cm="1">
        <f t="array" ref="AM589">IF(ISERROR(INDEX(Jornadas[id],ROW()-5)),"",COUNTIFS(_Cortes!$C:$C,INDEX(Jornadas[id],ROW()-5),_Cortes!$B:$B,LOOKUP($AM$4,_Barberos!$B:$B,_Barberos!$A:$A)))</f>
        <v/>
      </c>
      <c r="AN589" s="21" t="str" cm="1">
        <f t="array" ref="AN589">IF(ISERROR(INDEX(Jornadas[id],ROW()-5)),"",INT(SUMIFS(Cortes[importe],Cortes[id_jornada],INDEX(Jornadas[id],ROW()-5),Cortes[id_barbero],LOOKUP($AM$4,Barberos[nombre],Barberos[id]))*(INDEX(Jornadas[comision_barberos],1)/100)))</f>
        <v/>
      </c>
      <c r="AO589" s="21" t="str" cm="1">
        <f t="array" ref="AO589">IF(ISERROR(INDEX(Jornadas[id],ROW()-5)),"",SUMIFS(Cortes[propina],Cortes[id_jornada],INDEX(Jornadas[id],ROW()-5),Cortes[id_barbero],LOOKUP($AM$4,Barberos[nombre],Barberos[id])))</f>
        <v/>
      </c>
      <c r="AP589" s="21" t="str" cm="1">
        <f t="array" ref="AP589">IF(ISERROR(INDEX(Jornadas[id],ROW()-5)),"",SUMIFS(Adelantos[importe],Adelantos[id_jornada],INDEX(Jornadas[id],ROW()-5),Adelantos[id_barbero],LOOKUP($AM$4,Barberos[nombre],Barberos[id])))</f>
        <v/>
      </c>
      <c r="AQ589" s="21" t="str" cm="1">
        <f t="array" ref="AQ589">IF(ISERROR(INDEX(Jornadas[id],ROW()-5)),"",AN589+AO589-AP589)</f>
        <v/>
      </c>
      <c r="AR589" s="2" t="str" cm="1">
        <f t="array" ref="AR589">IF(ISERROR(INDEX(Jornadas[id],ROW()-5)),"",COUNTIFS(_Cortes!$C:$C,INDEX(Jornadas[id],ROW()-5),_Cortes!$B:$B,LOOKUP($AR$4,_Barberos!$B:$B,_Barberos!$A:$A)))</f>
        <v/>
      </c>
      <c r="AS589" s="21" t="str" cm="1">
        <f t="array" ref="AS589">IF(ISERROR(INDEX(Jornadas[id],ROW()-5)),"",INT(SUMIFS(Cortes[importe],Cortes[id_jornada],INDEX(Jornadas[id],ROW()-5),Cortes[id_barbero],LOOKUP($AR$4,Barberos[nombre],Barberos[id]))*(INDEX(Jornadas[comision_barberos],1)/100)))</f>
        <v/>
      </c>
      <c r="AT589" s="21" t="str" cm="1">
        <f t="array" ref="AT589">IF(ISERROR(INDEX(Jornadas[id],ROW()-5)),"",SUMIFS(Cortes[propina],Cortes[id_jornada],INDEX(Jornadas[id],ROW()-5),Cortes[id_barbero],LOOKUP($AR$4,Barberos[nombre],Barberos[id])))</f>
        <v/>
      </c>
      <c r="AU589" s="21" t="str" cm="1">
        <f t="array" ref="AU589">IF(ISERROR(INDEX(Jornadas[id],ROW()-5)),"",SUMIFS(Adelantos[importe],Adelantos[id_jornada],INDEX(Jornadas[id],ROW()-5),Adelantos[id_barbero],LOOKUP($AR$4,Barberos[nombre],Barberos[id])))</f>
        <v/>
      </c>
      <c r="AV589" s="21" t="str" cm="1">
        <f t="array" ref="AV589">IF(ISERROR(INDEX(Jornadas[id],ROW()-5)),"",AS589+AT589-AU589)</f>
        <v/>
      </c>
    </row>
    <row r="590" spans="1:48" ht="15" hidden="1" customHeight="1" x14ac:dyDescent="0.3">
      <c r="A590" s="53" t="str">
        <f t="shared" si="9"/>
        <v/>
      </c>
      <c r="B590" s="54"/>
      <c r="C590" s="38" t="str" cm="1">
        <f t="array" ref="C590">IF(ISERROR(INDEX(Jornadas[id],ROW()-5)),"",INDEX(Jornadas[fecha],ROW()-5))</f>
        <v/>
      </c>
      <c r="D590" s="1" t="str" cm="1">
        <f t="array" ref="D590">IF(ISERROR(INDEX(Jornadas[id],ROW()-5)),"",COUNTIFS(_Cortes!$C:$C,INDEX(Jornadas[id],ROW()-5),_Cortes!$B:$B,LOOKUP($D$4,_Barberos!$B:$B,_Barberos!$A:$A)))</f>
        <v/>
      </c>
      <c r="E590" s="20" t="str" cm="1">
        <f t="array" ref="E590">IF(ISERROR(INDEX(Jornadas[id],ROW()-5)),"",INT(SUMIFS(Cortes[importe],Cortes[id_jornada],INDEX(Jornadas[id],ROW()-5),Cortes[id_barbero],LOOKUP($D$4,Barberos[nombre],Barberos[id]))*(INDEX(Jornadas[comision_barberos],1)/100)))</f>
        <v/>
      </c>
      <c r="F590" s="20" t="str" cm="1">
        <f t="array" ref="F590">IF(ISERROR(INDEX(Jornadas[id],ROW()-5)),"",SUMIFS(Cortes[propina],Cortes[id_jornada],INDEX(Jornadas[id],ROW()-5),Cortes[id_barbero],LOOKUP($D$4,Barberos[nombre],Barberos[id])))</f>
        <v/>
      </c>
      <c r="G590" s="20" t="str" cm="1">
        <f t="array" ref="G590">IF(ISERROR(INDEX(Jornadas[id],ROW()-5)),"",SUMIFS(Adelantos[importe],Adelantos[id_jornada],INDEX(Jornadas[id],ROW()-5),Adelantos[id_barbero],LOOKUP($D$4,Barberos[nombre],Barberos[id])))</f>
        <v/>
      </c>
      <c r="H590" s="20" t="str" cm="1">
        <f t="array" ref="H590">IF(ISERROR(INDEX(Jornadas[id],ROW()-5)),"",E590+F590-G590)</f>
        <v/>
      </c>
      <c r="I590" s="1" t="str" cm="1">
        <f t="array" ref="I590">IF(ISERROR(INDEX(Jornadas[id],ROW()-5)),"",COUNTIFS(_Cortes!$C:$C,INDEX(Jornadas[id],ROW()-5),_Cortes!$B:$B,LOOKUP($I$4,_Barberos!$B:$B,_Barberos!$A:$A)))</f>
        <v/>
      </c>
      <c r="J590" s="20" t="str" cm="1">
        <f t="array" ref="J590">IF(ISERROR(INDEX(Jornadas[id],ROW()-5)),"",INT(SUMIFS(Cortes[importe],Cortes[id_jornada],INDEX(Jornadas[id],ROW()-5),Cortes[id_barbero],LOOKUP($I$4,Barberos[nombre],Barberos[id]))*(INDEX(Jornadas[comision_barberos],1)/100)))</f>
        <v/>
      </c>
      <c r="K590" s="20" t="str" cm="1">
        <f t="array" ref="K590">IF(ISERROR(INDEX(Jornadas[id],ROW()-5)),"",SUMIFS(Cortes[propina],Cortes[id_jornada],INDEX(Jornadas[id],ROW()-5),Cortes[id_barbero],LOOKUP($I$4,Barberos[nombre],Barberos[id])))</f>
        <v/>
      </c>
      <c r="L590" s="20" t="str" cm="1">
        <f t="array" ref="L590">IF(ISERROR(INDEX(Jornadas[id],ROW()-5)),"",SUMIFS(Adelantos[importe],Adelantos[id_jornada],INDEX(Jornadas[id],ROW()-5),Adelantos[id_barbero],LOOKUP($I$4,Barberos[nombre],Barberos[id])))</f>
        <v/>
      </c>
      <c r="M590" s="20" t="str" cm="1">
        <f t="array" ref="M590">IF(ISERROR(INDEX(Jornadas[id],ROW()-5)),"",J590+K590-L590)</f>
        <v/>
      </c>
      <c r="N590" s="1" t="str" cm="1">
        <f t="array" ref="N590">IF(ISERROR(INDEX(Jornadas[id],ROW()-5)),"",COUNTIFS(_Cortes!$C:$C,INDEX(Jornadas[id],ROW()-5),_Cortes!$B:$B,LOOKUP($N$4,_Barberos!$B:$B,_Barberos!$A:$A)))</f>
        <v/>
      </c>
      <c r="O590" s="20" t="str" cm="1">
        <f t="array" ref="O590">IF(ISERROR(INDEX(Jornadas[id],ROW()-5)),"",INT(SUMIFS(Cortes[importe],Cortes[id_jornada],INDEX(Jornadas[id],ROW()-5),Cortes[id_barbero],LOOKUP($N$4,Barberos[nombre],Barberos[id]))*(INDEX(Jornadas[comision_barberos],1)/100)))</f>
        <v/>
      </c>
      <c r="P590" s="20" t="str" cm="1">
        <f t="array" ref="P590">IF(ISERROR(INDEX(Jornadas[id],ROW()-5)),"",SUMIFS(Cortes[propina],Cortes[id_jornada],INDEX(Jornadas[id],ROW()-5),Cortes[id_barbero],LOOKUP($N$4,Barberos[nombre],Barberos[id])))</f>
        <v/>
      </c>
      <c r="Q590" s="20" t="str" cm="1">
        <f t="array" ref="Q590">IF(ISERROR(INDEX(Jornadas[id],ROW()-5)),"",SUMIFS(Adelantos[importe],Adelantos[id_jornada],INDEX(Jornadas[id],ROW()-5),Adelantos[id_barbero],LOOKUP($N$4,Barberos[nombre],Barberos[id])))</f>
        <v/>
      </c>
      <c r="R590" s="20" t="str" cm="1">
        <f t="array" ref="R590">IF(ISERROR(INDEX(Jornadas[id],ROW()-5)),"",O590+P590-Q590)</f>
        <v/>
      </c>
      <c r="S590" s="1" t="str" cm="1">
        <f t="array" ref="S590">IF(ISERROR(INDEX(Jornadas[id],ROW()-5)),"",COUNTIFS(_Cortes!$C:$C,INDEX(Jornadas[id],ROW()-5),_Cortes!$B:$B,LOOKUP($S$4,_Barberos!$B:$B,_Barberos!$A:$A)))</f>
        <v/>
      </c>
      <c r="T590" s="20" t="str" cm="1">
        <f t="array" ref="T590">IF(ISERROR(INDEX(Jornadas[id],ROW()-5)),"",INT(SUMIFS(Cortes[importe],Cortes[id_jornada],INDEX(Jornadas[id],ROW()-5),Cortes[id_barbero],LOOKUP($S$4,Barberos[nombre],Barberos[id]))*(INDEX(Jornadas[comision_barberos],1)/100)))</f>
        <v/>
      </c>
      <c r="U590" s="20" t="str" cm="1">
        <f t="array" ref="U590">IF(ISERROR(INDEX(Jornadas[id],ROW()-5)),"",SUMIFS(Cortes[propina],Cortes[id_jornada],INDEX(Jornadas[id],ROW()-5),Cortes[id_barbero],LOOKUP($S$4,Barberos[nombre],Barberos[id])))</f>
        <v/>
      </c>
      <c r="V590" s="20" t="str" cm="1">
        <f t="array" ref="V590">IF(ISERROR(INDEX(Jornadas[id],ROW()-5)),"",SUMIFS(Adelantos[importe],Adelantos[id_jornada],INDEX(Jornadas[id],ROW()-5),Adelantos[id_barbero],LOOKUP($S$4,Barberos[nombre],Barberos[id])))</f>
        <v/>
      </c>
      <c r="W590" s="20" t="str" cm="1">
        <f t="array" ref="W590">IF(ISERROR(INDEX(Jornadas[id],ROW()-5)),"",T590+U590-V590)</f>
        <v/>
      </c>
      <c r="X590" s="1" t="str" cm="1">
        <f t="array" ref="X590">IF(ISERROR(INDEX(Jornadas[id],ROW()-5)),"",COUNTIFS(_Cortes!$C:$C,INDEX(Jornadas[id],ROW()-5),_Cortes!$B:$B,LOOKUP($X$4,_Barberos!$B:$B,_Barberos!$A:$A)))</f>
        <v/>
      </c>
      <c r="Y590" s="20" t="str" cm="1">
        <f t="array" ref="Y590">IF(ISERROR(INDEX(Jornadas[id],ROW()-5)),"",INT(SUMIFS(Cortes[importe],Cortes[id_jornada],INDEX(Jornadas[id],ROW()-5),Cortes[id_barbero],LOOKUP($X$4,Barberos[nombre],Barberos[id]))*(INDEX(Jornadas[comision_barberos],1)/100)))</f>
        <v/>
      </c>
      <c r="Z590" s="20" t="str" cm="1">
        <f t="array" ref="Z590">IF(ISERROR(INDEX(Jornadas[id],ROW()-5)),"",SUMIFS(Cortes[propina],Cortes[id_jornada],INDEX(Jornadas[id],ROW()-5),Cortes[id_barbero],LOOKUP($X$4,Barberos[nombre],Barberos[id])))</f>
        <v/>
      </c>
      <c r="AA590" s="20" t="str" cm="1">
        <f t="array" ref="AA590">IF(ISERROR(INDEX(Jornadas[id],ROW()-5)),"",SUMIFS(Adelantos[importe],Adelantos[id_jornada],INDEX(Jornadas[id],ROW()-5),Adelantos[id_barbero],LOOKUP($X$4,Barberos[nombre],Barberos[id])))</f>
        <v/>
      </c>
      <c r="AB590" s="20" t="str" cm="1">
        <f t="array" ref="AB590">IF(ISERROR(INDEX(Jornadas[id],ROW()-5)),"",Y590+Z590-AA590)</f>
        <v/>
      </c>
      <c r="AC590" s="1" t="str" cm="1">
        <f t="array" ref="AC590">IF(ISERROR(INDEX(Jornadas[id],ROW()-5)),"",COUNTIFS(_Cortes!$C:$C,INDEX(Jornadas[id],ROW()-5),_Cortes!$B:$B,LOOKUP($AC$4,_Barberos!$B:$B,_Barberos!$A:$A)))</f>
        <v/>
      </c>
      <c r="AD590" s="20" t="str" cm="1">
        <f t="array" ref="AD590">IF(ISERROR(INDEX(Jornadas[id],ROW()-5)),"",INT(SUMIFS(Cortes[importe],Cortes[id_jornada],INDEX(Jornadas[id],ROW()-5),Cortes[id_barbero],LOOKUP($AC$4,Barberos[nombre],Barberos[id]))*(INDEX(Jornadas[comision_barberos],1)/100)))</f>
        <v/>
      </c>
      <c r="AE590" s="20" t="str" cm="1">
        <f t="array" ref="AE590">IF(ISERROR(INDEX(Jornadas[id],ROW()-5)),"",SUMIFS(Cortes[propina],Cortes[id_jornada],INDEX(Jornadas[id],ROW()-5),Cortes[id_barbero],LOOKUP($AC$4,Barberos[nombre],Barberos[id])))</f>
        <v/>
      </c>
      <c r="AF590" s="20" t="str" cm="1">
        <f t="array" ref="AF590">IF(ISERROR(INDEX(Jornadas[id],ROW()-5)),"",SUMIFS(Adelantos[importe],Adelantos[id_jornada],INDEX(Jornadas[id],ROW()-5),Adelantos[id_barbero],LOOKUP($AC$4,Barberos[nombre],Barberos[id])))</f>
        <v/>
      </c>
      <c r="AG590" s="20" t="str" cm="1">
        <f t="array" ref="AG590">IF(ISERROR(INDEX(Jornadas[id],ROW()-5)),"",AD590+AE590-AF590)</f>
        <v/>
      </c>
      <c r="AH590" s="1" t="str" cm="1">
        <f t="array" ref="AH590">IF(ISERROR(INDEX(Jornadas[id],ROW()-5)),"",COUNTIFS(_Cortes!$C:$C,INDEX(Jornadas[id],ROW()-5),_Cortes!$B:$B,LOOKUP($AH$4,_Barberos!$B:$B,_Barberos!$A:$A)))</f>
        <v/>
      </c>
      <c r="AI590" s="20" t="str" cm="1">
        <f t="array" ref="AI590">IF(ISERROR(INDEX(Jornadas[id],ROW()-5)),"",INT(SUMIFS(Cortes[importe],Cortes[id_jornada],INDEX(Jornadas[id],ROW()-5),Cortes[id_barbero],LOOKUP($AH$4,Barberos[nombre],Barberos[id]))*(INDEX(Jornadas[comision_barberos],1)/100)))</f>
        <v/>
      </c>
      <c r="AJ590" s="20" t="str" cm="1">
        <f t="array" ref="AJ590">IF(ISERROR(INDEX(Jornadas[id],ROW()-5)),"",SUMIFS(Cortes[propina],Cortes[id_jornada],INDEX(Jornadas[id],ROW()-5),Cortes[id_barbero],LOOKUP($AH$4,Barberos[nombre],Barberos[id])))</f>
        <v/>
      </c>
      <c r="AK590" s="20" t="str" cm="1">
        <f t="array" ref="AK590">IF(ISERROR(INDEX(Jornadas[id],ROW()-5)),"",SUMIFS(Adelantos[importe],Adelantos[id_jornada],INDEX(Jornadas[id],ROW()-5),Adelantos[id_barbero],LOOKUP($AH$4,Barberos[nombre],Barberos[id])))</f>
        <v/>
      </c>
      <c r="AL590" s="20" t="str" cm="1">
        <f t="array" ref="AL590">IF(ISERROR(INDEX(Jornadas[id],ROW()-5)),"",AI590+AJ590-AK590)</f>
        <v/>
      </c>
      <c r="AM590" s="1" t="str" cm="1">
        <f t="array" ref="AM590">IF(ISERROR(INDEX(Jornadas[id],ROW()-5)),"",COUNTIFS(_Cortes!$C:$C,INDEX(Jornadas[id],ROW()-5),_Cortes!$B:$B,LOOKUP($AM$4,_Barberos!$B:$B,_Barberos!$A:$A)))</f>
        <v/>
      </c>
      <c r="AN590" s="20" t="str" cm="1">
        <f t="array" ref="AN590">IF(ISERROR(INDEX(Jornadas[id],ROW()-5)),"",INT(SUMIFS(Cortes[importe],Cortes[id_jornada],INDEX(Jornadas[id],ROW()-5),Cortes[id_barbero],LOOKUP($AM$4,Barberos[nombre],Barberos[id]))*(INDEX(Jornadas[comision_barberos],1)/100)))</f>
        <v/>
      </c>
      <c r="AO590" s="20" t="str" cm="1">
        <f t="array" ref="AO590">IF(ISERROR(INDEX(Jornadas[id],ROW()-5)),"",SUMIFS(Cortes[propina],Cortes[id_jornada],INDEX(Jornadas[id],ROW()-5),Cortes[id_barbero],LOOKUP($AM$4,Barberos[nombre],Barberos[id])))</f>
        <v/>
      </c>
      <c r="AP590" s="20" t="str" cm="1">
        <f t="array" ref="AP590">IF(ISERROR(INDEX(Jornadas[id],ROW()-5)),"",SUMIFS(Adelantos[importe],Adelantos[id_jornada],INDEX(Jornadas[id],ROW()-5),Adelantos[id_barbero],LOOKUP($AM$4,Barberos[nombre],Barberos[id])))</f>
        <v/>
      </c>
      <c r="AQ590" s="20" t="str" cm="1">
        <f t="array" ref="AQ590">IF(ISERROR(INDEX(Jornadas[id],ROW()-5)),"",AN590+AO590-AP590)</f>
        <v/>
      </c>
      <c r="AR590" s="1" t="str" cm="1">
        <f t="array" ref="AR590">IF(ISERROR(INDEX(Jornadas[id],ROW()-5)),"",COUNTIFS(_Cortes!$C:$C,INDEX(Jornadas[id],ROW()-5),_Cortes!$B:$B,LOOKUP($AR$4,_Barberos!$B:$B,_Barberos!$A:$A)))</f>
        <v/>
      </c>
      <c r="AS590" s="20" t="str" cm="1">
        <f t="array" ref="AS590">IF(ISERROR(INDEX(Jornadas[id],ROW()-5)),"",INT(SUMIFS(Cortes[importe],Cortes[id_jornada],INDEX(Jornadas[id],ROW()-5),Cortes[id_barbero],LOOKUP($AR$4,Barberos[nombre],Barberos[id]))*(INDEX(Jornadas[comision_barberos],1)/100)))</f>
        <v/>
      </c>
      <c r="AT590" s="20" t="str" cm="1">
        <f t="array" ref="AT590">IF(ISERROR(INDEX(Jornadas[id],ROW()-5)),"",SUMIFS(Cortes[propina],Cortes[id_jornada],INDEX(Jornadas[id],ROW()-5),Cortes[id_barbero],LOOKUP($AR$4,Barberos[nombre],Barberos[id])))</f>
        <v/>
      </c>
      <c r="AU590" s="20" t="str" cm="1">
        <f t="array" ref="AU590">IF(ISERROR(INDEX(Jornadas[id],ROW()-5)),"",SUMIFS(Adelantos[importe],Adelantos[id_jornada],INDEX(Jornadas[id],ROW()-5),Adelantos[id_barbero],LOOKUP($AR$4,Barberos[nombre],Barberos[id])))</f>
        <v/>
      </c>
      <c r="AV590" s="20" t="str" cm="1">
        <f t="array" ref="AV590">IF(ISERROR(INDEX(Jornadas[id],ROW()-5)),"",AS590+AT590-AU590)</f>
        <v/>
      </c>
    </row>
    <row r="591" spans="1:48" ht="15" hidden="1" customHeight="1" x14ac:dyDescent="0.3">
      <c r="A591" s="51" t="str">
        <f t="shared" si="9"/>
        <v/>
      </c>
      <c r="B591" s="52"/>
      <c r="C591" s="36" t="str" cm="1">
        <f t="array" ref="C591">IF(ISERROR(INDEX(Jornadas[id],ROW()-5)),"",INDEX(Jornadas[fecha],ROW()-5))</f>
        <v/>
      </c>
      <c r="D591" s="2" t="str" cm="1">
        <f t="array" ref="D591">IF(ISERROR(INDEX(Jornadas[id],ROW()-5)),"",COUNTIFS(_Cortes!$C:$C,INDEX(Jornadas[id],ROW()-5),_Cortes!$B:$B,LOOKUP($D$4,_Barberos!$B:$B,_Barberos!$A:$A)))</f>
        <v/>
      </c>
      <c r="E591" s="21" t="str" cm="1">
        <f t="array" ref="E591">IF(ISERROR(INDEX(Jornadas[id],ROW()-5)),"",INT(SUMIFS(Cortes[importe],Cortes[id_jornada],INDEX(Jornadas[id],ROW()-5),Cortes[id_barbero],LOOKUP($D$4,Barberos[nombre],Barberos[id]))*(INDEX(Jornadas[comision_barberos],1)/100)))</f>
        <v/>
      </c>
      <c r="F591" s="21" t="str" cm="1">
        <f t="array" ref="F591">IF(ISERROR(INDEX(Jornadas[id],ROW()-5)),"",SUMIFS(Cortes[propina],Cortes[id_jornada],INDEX(Jornadas[id],ROW()-5),Cortes[id_barbero],LOOKUP($D$4,Barberos[nombre],Barberos[id])))</f>
        <v/>
      </c>
      <c r="G591" s="21" t="str" cm="1">
        <f t="array" ref="G591">IF(ISERROR(INDEX(Jornadas[id],ROW()-5)),"",SUMIFS(Adelantos[importe],Adelantos[id_jornada],INDEX(Jornadas[id],ROW()-5),Adelantos[id_barbero],LOOKUP($D$4,Barberos[nombre],Barberos[id])))</f>
        <v/>
      </c>
      <c r="H591" s="21" t="str" cm="1">
        <f t="array" ref="H591">IF(ISERROR(INDEX(Jornadas[id],ROW()-5)),"",E591+F591-G591)</f>
        <v/>
      </c>
      <c r="I591" s="2" t="str" cm="1">
        <f t="array" ref="I591">IF(ISERROR(INDEX(Jornadas[id],ROW()-5)),"",COUNTIFS(_Cortes!$C:$C,INDEX(Jornadas[id],ROW()-5),_Cortes!$B:$B,LOOKUP($I$4,_Barberos!$B:$B,_Barberos!$A:$A)))</f>
        <v/>
      </c>
      <c r="J591" s="21" t="str" cm="1">
        <f t="array" ref="J591">IF(ISERROR(INDEX(Jornadas[id],ROW()-5)),"",INT(SUMIFS(Cortes[importe],Cortes[id_jornada],INDEX(Jornadas[id],ROW()-5),Cortes[id_barbero],LOOKUP($I$4,Barberos[nombre],Barberos[id]))*(INDEX(Jornadas[comision_barberos],1)/100)))</f>
        <v/>
      </c>
      <c r="K591" s="21" t="str" cm="1">
        <f t="array" ref="K591">IF(ISERROR(INDEX(Jornadas[id],ROW()-5)),"",SUMIFS(Cortes[propina],Cortes[id_jornada],INDEX(Jornadas[id],ROW()-5),Cortes[id_barbero],LOOKUP($I$4,Barberos[nombre],Barberos[id])))</f>
        <v/>
      </c>
      <c r="L591" s="21" t="str" cm="1">
        <f t="array" ref="L591">IF(ISERROR(INDEX(Jornadas[id],ROW()-5)),"",SUMIFS(Adelantos[importe],Adelantos[id_jornada],INDEX(Jornadas[id],ROW()-5),Adelantos[id_barbero],LOOKUP($I$4,Barberos[nombre],Barberos[id])))</f>
        <v/>
      </c>
      <c r="M591" s="21" t="str" cm="1">
        <f t="array" ref="M591">IF(ISERROR(INDEX(Jornadas[id],ROW()-5)),"",J591+K591-L591)</f>
        <v/>
      </c>
      <c r="N591" s="2" t="str" cm="1">
        <f t="array" ref="N591">IF(ISERROR(INDEX(Jornadas[id],ROW()-5)),"",COUNTIFS(_Cortes!$C:$C,INDEX(Jornadas[id],ROW()-5),_Cortes!$B:$B,LOOKUP($N$4,_Barberos!$B:$B,_Barberos!$A:$A)))</f>
        <v/>
      </c>
      <c r="O591" s="21" t="str" cm="1">
        <f t="array" ref="O591">IF(ISERROR(INDEX(Jornadas[id],ROW()-5)),"",INT(SUMIFS(Cortes[importe],Cortes[id_jornada],INDEX(Jornadas[id],ROW()-5),Cortes[id_barbero],LOOKUP($N$4,Barberos[nombre],Barberos[id]))*(INDEX(Jornadas[comision_barberos],1)/100)))</f>
        <v/>
      </c>
      <c r="P591" s="21" t="str" cm="1">
        <f t="array" ref="P591">IF(ISERROR(INDEX(Jornadas[id],ROW()-5)),"",SUMIFS(Cortes[propina],Cortes[id_jornada],INDEX(Jornadas[id],ROW()-5),Cortes[id_barbero],LOOKUP($N$4,Barberos[nombre],Barberos[id])))</f>
        <v/>
      </c>
      <c r="Q591" s="21" t="str" cm="1">
        <f t="array" ref="Q591">IF(ISERROR(INDEX(Jornadas[id],ROW()-5)),"",SUMIFS(Adelantos[importe],Adelantos[id_jornada],INDEX(Jornadas[id],ROW()-5),Adelantos[id_barbero],LOOKUP($N$4,Barberos[nombre],Barberos[id])))</f>
        <v/>
      </c>
      <c r="R591" s="21" t="str" cm="1">
        <f t="array" ref="R591">IF(ISERROR(INDEX(Jornadas[id],ROW()-5)),"",O591+P591-Q591)</f>
        <v/>
      </c>
      <c r="S591" s="2" t="str" cm="1">
        <f t="array" ref="S591">IF(ISERROR(INDEX(Jornadas[id],ROW()-5)),"",COUNTIFS(_Cortes!$C:$C,INDEX(Jornadas[id],ROW()-5),_Cortes!$B:$B,LOOKUP($S$4,_Barberos!$B:$B,_Barberos!$A:$A)))</f>
        <v/>
      </c>
      <c r="T591" s="21" t="str" cm="1">
        <f t="array" ref="T591">IF(ISERROR(INDEX(Jornadas[id],ROW()-5)),"",INT(SUMIFS(Cortes[importe],Cortes[id_jornada],INDEX(Jornadas[id],ROW()-5),Cortes[id_barbero],LOOKUP($S$4,Barberos[nombre],Barberos[id]))*(INDEX(Jornadas[comision_barberos],1)/100)))</f>
        <v/>
      </c>
      <c r="U591" s="21" t="str" cm="1">
        <f t="array" ref="U591">IF(ISERROR(INDEX(Jornadas[id],ROW()-5)),"",SUMIFS(Cortes[propina],Cortes[id_jornada],INDEX(Jornadas[id],ROW()-5),Cortes[id_barbero],LOOKUP($S$4,Barberos[nombre],Barberos[id])))</f>
        <v/>
      </c>
      <c r="V591" s="21" t="str" cm="1">
        <f t="array" ref="V591">IF(ISERROR(INDEX(Jornadas[id],ROW()-5)),"",SUMIFS(Adelantos[importe],Adelantos[id_jornada],INDEX(Jornadas[id],ROW()-5),Adelantos[id_barbero],LOOKUP($S$4,Barberos[nombre],Barberos[id])))</f>
        <v/>
      </c>
      <c r="W591" s="21" t="str" cm="1">
        <f t="array" ref="W591">IF(ISERROR(INDEX(Jornadas[id],ROW()-5)),"",T591+U591-V591)</f>
        <v/>
      </c>
      <c r="X591" s="2" t="str" cm="1">
        <f t="array" ref="X591">IF(ISERROR(INDEX(Jornadas[id],ROW()-5)),"",COUNTIFS(_Cortes!$C:$C,INDEX(Jornadas[id],ROW()-5),_Cortes!$B:$B,LOOKUP($X$4,_Barberos!$B:$B,_Barberos!$A:$A)))</f>
        <v/>
      </c>
      <c r="Y591" s="21" t="str" cm="1">
        <f t="array" ref="Y591">IF(ISERROR(INDEX(Jornadas[id],ROW()-5)),"",INT(SUMIFS(Cortes[importe],Cortes[id_jornada],INDEX(Jornadas[id],ROW()-5),Cortes[id_barbero],LOOKUP($X$4,Barberos[nombre],Barberos[id]))*(INDEX(Jornadas[comision_barberos],1)/100)))</f>
        <v/>
      </c>
      <c r="Z591" s="21" t="str" cm="1">
        <f t="array" ref="Z591">IF(ISERROR(INDEX(Jornadas[id],ROW()-5)),"",SUMIFS(Cortes[propina],Cortes[id_jornada],INDEX(Jornadas[id],ROW()-5),Cortes[id_barbero],LOOKUP($X$4,Barberos[nombre],Barberos[id])))</f>
        <v/>
      </c>
      <c r="AA591" s="21" t="str" cm="1">
        <f t="array" ref="AA591">IF(ISERROR(INDEX(Jornadas[id],ROW()-5)),"",SUMIFS(Adelantos[importe],Adelantos[id_jornada],INDEX(Jornadas[id],ROW()-5),Adelantos[id_barbero],LOOKUP($X$4,Barberos[nombre],Barberos[id])))</f>
        <v/>
      </c>
      <c r="AB591" s="21" t="str" cm="1">
        <f t="array" ref="AB591">IF(ISERROR(INDEX(Jornadas[id],ROW()-5)),"",Y591+Z591-AA591)</f>
        <v/>
      </c>
      <c r="AC591" s="2" t="str" cm="1">
        <f t="array" ref="AC591">IF(ISERROR(INDEX(Jornadas[id],ROW()-5)),"",COUNTIFS(_Cortes!$C:$C,INDEX(Jornadas[id],ROW()-5),_Cortes!$B:$B,LOOKUP($AC$4,_Barberos!$B:$B,_Barberos!$A:$A)))</f>
        <v/>
      </c>
      <c r="AD591" s="21" t="str" cm="1">
        <f t="array" ref="AD591">IF(ISERROR(INDEX(Jornadas[id],ROW()-5)),"",INT(SUMIFS(Cortes[importe],Cortes[id_jornada],INDEX(Jornadas[id],ROW()-5),Cortes[id_barbero],LOOKUP($AC$4,Barberos[nombre],Barberos[id]))*(INDEX(Jornadas[comision_barberos],1)/100)))</f>
        <v/>
      </c>
      <c r="AE591" s="21" t="str" cm="1">
        <f t="array" ref="AE591">IF(ISERROR(INDEX(Jornadas[id],ROW()-5)),"",SUMIFS(Cortes[propina],Cortes[id_jornada],INDEX(Jornadas[id],ROW()-5),Cortes[id_barbero],LOOKUP($AC$4,Barberos[nombre],Barberos[id])))</f>
        <v/>
      </c>
      <c r="AF591" s="21" t="str" cm="1">
        <f t="array" ref="AF591">IF(ISERROR(INDEX(Jornadas[id],ROW()-5)),"",SUMIFS(Adelantos[importe],Adelantos[id_jornada],INDEX(Jornadas[id],ROW()-5),Adelantos[id_barbero],LOOKUP($AC$4,Barberos[nombre],Barberos[id])))</f>
        <v/>
      </c>
      <c r="AG591" s="21" t="str" cm="1">
        <f t="array" ref="AG591">IF(ISERROR(INDEX(Jornadas[id],ROW()-5)),"",AD591+AE591-AF591)</f>
        <v/>
      </c>
      <c r="AH591" s="2" t="str" cm="1">
        <f t="array" ref="AH591">IF(ISERROR(INDEX(Jornadas[id],ROW()-5)),"",COUNTIFS(_Cortes!$C:$C,INDEX(Jornadas[id],ROW()-5),_Cortes!$B:$B,LOOKUP($AH$4,_Barberos!$B:$B,_Barberos!$A:$A)))</f>
        <v/>
      </c>
      <c r="AI591" s="21" t="str" cm="1">
        <f t="array" ref="AI591">IF(ISERROR(INDEX(Jornadas[id],ROW()-5)),"",INT(SUMIFS(Cortes[importe],Cortes[id_jornada],INDEX(Jornadas[id],ROW()-5),Cortes[id_barbero],LOOKUP($AH$4,Barberos[nombre],Barberos[id]))*(INDEX(Jornadas[comision_barberos],1)/100)))</f>
        <v/>
      </c>
      <c r="AJ591" s="21" t="str" cm="1">
        <f t="array" ref="AJ591">IF(ISERROR(INDEX(Jornadas[id],ROW()-5)),"",SUMIFS(Cortes[propina],Cortes[id_jornada],INDEX(Jornadas[id],ROW()-5),Cortes[id_barbero],LOOKUP($AH$4,Barberos[nombre],Barberos[id])))</f>
        <v/>
      </c>
      <c r="AK591" s="21" t="str" cm="1">
        <f t="array" ref="AK591">IF(ISERROR(INDEX(Jornadas[id],ROW()-5)),"",SUMIFS(Adelantos[importe],Adelantos[id_jornada],INDEX(Jornadas[id],ROW()-5),Adelantos[id_barbero],LOOKUP($AH$4,Barberos[nombre],Barberos[id])))</f>
        <v/>
      </c>
      <c r="AL591" s="21" t="str" cm="1">
        <f t="array" ref="AL591">IF(ISERROR(INDEX(Jornadas[id],ROW()-5)),"",AI591+AJ591-AK591)</f>
        <v/>
      </c>
      <c r="AM591" s="2" t="str" cm="1">
        <f t="array" ref="AM591">IF(ISERROR(INDEX(Jornadas[id],ROW()-5)),"",COUNTIFS(_Cortes!$C:$C,INDEX(Jornadas[id],ROW()-5),_Cortes!$B:$B,LOOKUP($AM$4,_Barberos!$B:$B,_Barberos!$A:$A)))</f>
        <v/>
      </c>
      <c r="AN591" s="21" t="str" cm="1">
        <f t="array" ref="AN591">IF(ISERROR(INDEX(Jornadas[id],ROW()-5)),"",INT(SUMIFS(Cortes[importe],Cortes[id_jornada],INDEX(Jornadas[id],ROW()-5),Cortes[id_barbero],LOOKUP($AM$4,Barberos[nombre],Barberos[id]))*(INDEX(Jornadas[comision_barberos],1)/100)))</f>
        <v/>
      </c>
      <c r="AO591" s="21" t="str" cm="1">
        <f t="array" ref="AO591">IF(ISERROR(INDEX(Jornadas[id],ROW()-5)),"",SUMIFS(Cortes[propina],Cortes[id_jornada],INDEX(Jornadas[id],ROW()-5),Cortes[id_barbero],LOOKUP($AM$4,Barberos[nombre],Barberos[id])))</f>
        <v/>
      </c>
      <c r="AP591" s="21" t="str" cm="1">
        <f t="array" ref="AP591">IF(ISERROR(INDEX(Jornadas[id],ROW()-5)),"",SUMIFS(Adelantos[importe],Adelantos[id_jornada],INDEX(Jornadas[id],ROW()-5),Adelantos[id_barbero],LOOKUP($AM$4,Barberos[nombre],Barberos[id])))</f>
        <v/>
      </c>
      <c r="AQ591" s="21" t="str" cm="1">
        <f t="array" ref="AQ591">IF(ISERROR(INDEX(Jornadas[id],ROW()-5)),"",AN591+AO591-AP591)</f>
        <v/>
      </c>
      <c r="AR591" s="2" t="str" cm="1">
        <f t="array" ref="AR591">IF(ISERROR(INDEX(Jornadas[id],ROW()-5)),"",COUNTIFS(_Cortes!$C:$C,INDEX(Jornadas[id],ROW()-5),_Cortes!$B:$B,LOOKUP($AR$4,_Barberos!$B:$B,_Barberos!$A:$A)))</f>
        <v/>
      </c>
      <c r="AS591" s="21" t="str" cm="1">
        <f t="array" ref="AS591">IF(ISERROR(INDEX(Jornadas[id],ROW()-5)),"",INT(SUMIFS(Cortes[importe],Cortes[id_jornada],INDEX(Jornadas[id],ROW()-5),Cortes[id_barbero],LOOKUP($AR$4,Barberos[nombre],Barberos[id]))*(INDEX(Jornadas[comision_barberos],1)/100)))</f>
        <v/>
      </c>
      <c r="AT591" s="21" t="str" cm="1">
        <f t="array" ref="AT591">IF(ISERROR(INDEX(Jornadas[id],ROW()-5)),"",SUMIFS(Cortes[propina],Cortes[id_jornada],INDEX(Jornadas[id],ROW()-5),Cortes[id_barbero],LOOKUP($AR$4,Barberos[nombre],Barberos[id])))</f>
        <v/>
      </c>
      <c r="AU591" s="21" t="str" cm="1">
        <f t="array" ref="AU591">IF(ISERROR(INDEX(Jornadas[id],ROW()-5)),"",SUMIFS(Adelantos[importe],Adelantos[id_jornada],INDEX(Jornadas[id],ROW()-5),Adelantos[id_barbero],LOOKUP($AR$4,Barberos[nombre],Barberos[id])))</f>
        <v/>
      </c>
      <c r="AV591" s="21" t="str" cm="1">
        <f t="array" ref="AV591">IF(ISERROR(INDEX(Jornadas[id],ROW()-5)),"",AS591+AT591-AU591)</f>
        <v/>
      </c>
    </row>
    <row r="592" spans="1:48" ht="15" hidden="1" customHeight="1" x14ac:dyDescent="0.3">
      <c r="A592" s="53" t="str">
        <f t="shared" si="9"/>
        <v/>
      </c>
      <c r="B592" s="54"/>
      <c r="C592" s="38" t="str" cm="1">
        <f t="array" ref="C592">IF(ISERROR(INDEX(Jornadas[id],ROW()-5)),"",INDEX(Jornadas[fecha],ROW()-5))</f>
        <v/>
      </c>
      <c r="D592" s="1" t="str" cm="1">
        <f t="array" ref="D592">IF(ISERROR(INDEX(Jornadas[id],ROW()-5)),"",COUNTIFS(_Cortes!$C:$C,INDEX(Jornadas[id],ROW()-5),_Cortes!$B:$B,LOOKUP($D$4,_Barberos!$B:$B,_Barberos!$A:$A)))</f>
        <v/>
      </c>
      <c r="E592" s="20" t="str" cm="1">
        <f t="array" ref="E592">IF(ISERROR(INDEX(Jornadas[id],ROW()-5)),"",INT(SUMIFS(Cortes[importe],Cortes[id_jornada],INDEX(Jornadas[id],ROW()-5),Cortes[id_barbero],LOOKUP($D$4,Barberos[nombre],Barberos[id]))*(INDEX(Jornadas[comision_barberos],1)/100)))</f>
        <v/>
      </c>
      <c r="F592" s="20" t="str" cm="1">
        <f t="array" ref="F592">IF(ISERROR(INDEX(Jornadas[id],ROW()-5)),"",SUMIFS(Cortes[propina],Cortes[id_jornada],INDEX(Jornadas[id],ROW()-5),Cortes[id_barbero],LOOKUP($D$4,Barberos[nombre],Barberos[id])))</f>
        <v/>
      </c>
      <c r="G592" s="20" t="str" cm="1">
        <f t="array" ref="G592">IF(ISERROR(INDEX(Jornadas[id],ROW()-5)),"",SUMIFS(Adelantos[importe],Adelantos[id_jornada],INDEX(Jornadas[id],ROW()-5),Adelantos[id_barbero],LOOKUP($D$4,Barberos[nombre],Barberos[id])))</f>
        <v/>
      </c>
      <c r="H592" s="20" t="str" cm="1">
        <f t="array" ref="H592">IF(ISERROR(INDEX(Jornadas[id],ROW()-5)),"",E592+F592-G592)</f>
        <v/>
      </c>
      <c r="I592" s="1" t="str" cm="1">
        <f t="array" ref="I592">IF(ISERROR(INDEX(Jornadas[id],ROW()-5)),"",COUNTIFS(_Cortes!$C:$C,INDEX(Jornadas[id],ROW()-5),_Cortes!$B:$B,LOOKUP($I$4,_Barberos!$B:$B,_Barberos!$A:$A)))</f>
        <v/>
      </c>
      <c r="J592" s="20" t="str" cm="1">
        <f t="array" ref="J592">IF(ISERROR(INDEX(Jornadas[id],ROW()-5)),"",INT(SUMIFS(Cortes[importe],Cortes[id_jornada],INDEX(Jornadas[id],ROW()-5),Cortes[id_barbero],LOOKUP($I$4,Barberos[nombre],Barberos[id]))*(INDEX(Jornadas[comision_barberos],1)/100)))</f>
        <v/>
      </c>
      <c r="K592" s="20" t="str" cm="1">
        <f t="array" ref="K592">IF(ISERROR(INDEX(Jornadas[id],ROW()-5)),"",SUMIFS(Cortes[propina],Cortes[id_jornada],INDEX(Jornadas[id],ROW()-5),Cortes[id_barbero],LOOKUP($I$4,Barberos[nombre],Barberos[id])))</f>
        <v/>
      </c>
      <c r="L592" s="20" t="str" cm="1">
        <f t="array" ref="L592">IF(ISERROR(INDEX(Jornadas[id],ROW()-5)),"",SUMIFS(Adelantos[importe],Adelantos[id_jornada],INDEX(Jornadas[id],ROW()-5),Adelantos[id_barbero],LOOKUP($I$4,Barberos[nombre],Barberos[id])))</f>
        <v/>
      </c>
      <c r="M592" s="20" t="str" cm="1">
        <f t="array" ref="M592">IF(ISERROR(INDEX(Jornadas[id],ROW()-5)),"",J592+K592-L592)</f>
        <v/>
      </c>
      <c r="N592" s="1" t="str" cm="1">
        <f t="array" ref="N592">IF(ISERROR(INDEX(Jornadas[id],ROW()-5)),"",COUNTIFS(_Cortes!$C:$C,INDEX(Jornadas[id],ROW()-5),_Cortes!$B:$B,LOOKUP($N$4,_Barberos!$B:$B,_Barberos!$A:$A)))</f>
        <v/>
      </c>
      <c r="O592" s="20" t="str" cm="1">
        <f t="array" ref="O592">IF(ISERROR(INDEX(Jornadas[id],ROW()-5)),"",INT(SUMIFS(Cortes[importe],Cortes[id_jornada],INDEX(Jornadas[id],ROW()-5),Cortes[id_barbero],LOOKUP($N$4,Barberos[nombre],Barberos[id]))*(INDEX(Jornadas[comision_barberos],1)/100)))</f>
        <v/>
      </c>
      <c r="P592" s="20" t="str" cm="1">
        <f t="array" ref="P592">IF(ISERROR(INDEX(Jornadas[id],ROW()-5)),"",SUMIFS(Cortes[propina],Cortes[id_jornada],INDEX(Jornadas[id],ROW()-5),Cortes[id_barbero],LOOKUP($N$4,Barberos[nombre],Barberos[id])))</f>
        <v/>
      </c>
      <c r="Q592" s="20" t="str" cm="1">
        <f t="array" ref="Q592">IF(ISERROR(INDEX(Jornadas[id],ROW()-5)),"",SUMIFS(Adelantos[importe],Adelantos[id_jornada],INDEX(Jornadas[id],ROW()-5),Adelantos[id_barbero],LOOKUP($N$4,Barberos[nombre],Barberos[id])))</f>
        <v/>
      </c>
      <c r="R592" s="20" t="str" cm="1">
        <f t="array" ref="R592">IF(ISERROR(INDEX(Jornadas[id],ROW()-5)),"",O592+P592-Q592)</f>
        <v/>
      </c>
      <c r="S592" s="1" t="str" cm="1">
        <f t="array" ref="S592">IF(ISERROR(INDEX(Jornadas[id],ROW()-5)),"",COUNTIFS(_Cortes!$C:$C,INDEX(Jornadas[id],ROW()-5),_Cortes!$B:$B,LOOKUP($S$4,_Barberos!$B:$B,_Barberos!$A:$A)))</f>
        <v/>
      </c>
      <c r="T592" s="20" t="str" cm="1">
        <f t="array" ref="T592">IF(ISERROR(INDEX(Jornadas[id],ROW()-5)),"",INT(SUMIFS(Cortes[importe],Cortes[id_jornada],INDEX(Jornadas[id],ROW()-5),Cortes[id_barbero],LOOKUP($S$4,Barberos[nombre],Barberos[id]))*(INDEX(Jornadas[comision_barberos],1)/100)))</f>
        <v/>
      </c>
      <c r="U592" s="20" t="str" cm="1">
        <f t="array" ref="U592">IF(ISERROR(INDEX(Jornadas[id],ROW()-5)),"",SUMIFS(Cortes[propina],Cortes[id_jornada],INDEX(Jornadas[id],ROW()-5),Cortes[id_barbero],LOOKUP($S$4,Barberos[nombre],Barberos[id])))</f>
        <v/>
      </c>
      <c r="V592" s="20" t="str" cm="1">
        <f t="array" ref="V592">IF(ISERROR(INDEX(Jornadas[id],ROW()-5)),"",SUMIFS(Adelantos[importe],Adelantos[id_jornada],INDEX(Jornadas[id],ROW()-5),Adelantos[id_barbero],LOOKUP($S$4,Barberos[nombre],Barberos[id])))</f>
        <v/>
      </c>
      <c r="W592" s="20" t="str" cm="1">
        <f t="array" ref="W592">IF(ISERROR(INDEX(Jornadas[id],ROW()-5)),"",T592+U592-V592)</f>
        <v/>
      </c>
      <c r="X592" s="1" t="str" cm="1">
        <f t="array" ref="X592">IF(ISERROR(INDEX(Jornadas[id],ROW()-5)),"",COUNTIFS(_Cortes!$C:$C,INDEX(Jornadas[id],ROW()-5),_Cortes!$B:$B,LOOKUP($X$4,_Barberos!$B:$B,_Barberos!$A:$A)))</f>
        <v/>
      </c>
      <c r="Y592" s="20" t="str" cm="1">
        <f t="array" ref="Y592">IF(ISERROR(INDEX(Jornadas[id],ROW()-5)),"",INT(SUMIFS(Cortes[importe],Cortes[id_jornada],INDEX(Jornadas[id],ROW()-5),Cortes[id_barbero],LOOKUP($X$4,Barberos[nombre],Barberos[id]))*(INDEX(Jornadas[comision_barberos],1)/100)))</f>
        <v/>
      </c>
      <c r="Z592" s="20" t="str" cm="1">
        <f t="array" ref="Z592">IF(ISERROR(INDEX(Jornadas[id],ROW()-5)),"",SUMIFS(Cortes[propina],Cortes[id_jornada],INDEX(Jornadas[id],ROW()-5),Cortes[id_barbero],LOOKUP($X$4,Barberos[nombre],Barberos[id])))</f>
        <v/>
      </c>
      <c r="AA592" s="20" t="str" cm="1">
        <f t="array" ref="AA592">IF(ISERROR(INDEX(Jornadas[id],ROW()-5)),"",SUMIFS(Adelantos[importe],Adelantos[id_jornada],INDEX(Jornadas[id],ROW()-5),Adelantos[id_barbero],LOOKUP($X$4,Barberos[nombre],Barberos[id])))</f>
        <v/>
      </c>
      <c r="AB592" s="20" t="str" cm="1">
        <f t="array" ref="AB592">IF(ISERROR(INDEX(Jornadas[id],ROW()-5)),"",Y592+Z592-AA592)</f>
        <v/>
      </c>
      <c r="AC592" s="1" t="str" cm="1">
        <f t="array" ref="AC592">IF(ISERROR(INDEX(Jornadas[id],ROW()-5)),"",COUNTIFS(_Cortes!$C:$C,INDEX(Jornadas[id],ROW()-5),_Cortes!$B:$B,LOOKUP($AC$4,_Barberos!$B:$B,_Barberos!$A:$A)))</f>
        <v/>
      </c>
      <c r="AD592" s="20" t="str" cm="1">
        <f t="array" ref="AD592">IF(ISERROR(INDEX(Jornadas[id],ROW()-5)),"",INT(SUMIFS(Cortes[importe],Cortes[id_jornada],INDEX(Jornadas[id],ROW()-5),Cortes[id_barbero],LOOKUP($AC$4,Barberos[nombre],Barberos[id]))*(INDEX(Jornadas[comision_barberos],1)/100)))</f>
        <v/>
      </c>
      <c r="AE592" s="20" t="str" cm="1">
        <f t="array" ref="AE592">IF(ISERROR(INDEX(Jornadas[id],ROW()-5)),"",SUMIFS(Cortes[propina],Cortes[id_jornada],INDEX(Jornadas[id],ROW()-5),Cortes[id_barbero],LOOKUP($AC$4,Barberos[nombre],Barberos[id])))</f>
        <v/>
      </c>
      <c r="AF592" s="20" t="str" cm="1">
        <f t="array" ref="AF592">IF(ISERROR(INDEX(Jornadas[id],ROW()-5)),"",SUMIFS(Adelantos[importe],Adelantos[id_jornada],INDEX(Jornadas[id],ROW()-5),Adelantos[id_barbero],LOOKUP($AC$4,Barberos[nombre],Barberos[id])))</f>
        <v/>
      </c>
      <c r="AG592" s="20" t="str" cm="1">
        <f t="array" ref="AG592">IF(ISERROR(INDEX(Jornadas[id],ROW()-5)),"",AD592+AE592-AF592)</f>
        <v/>
      </c>
      <c r="AH592" s="1" t="str" cm="1">
        <f t="array" ref="AH592">IF(ISERROR(INDEX(Jornadas[id],ROW()-5)),"",COUNTIFS(_Cortes!$C:$C,INDEX(Jornadas[id],ROW()-5),_Cortes!$B:$B,LOOKUP($AH$4,_Barberos!$B:$B,_Barberos!$A:$A)))</f>
        <v/>
      </c>
      <c r="AI592" s="20" t="str" cm="1">
        <f t="array" ref="AI592">IF(ISERROR(INDEX(Jornadas[id],ROW()-5)),"",INT(SUMIFS(Cortes[importe],Cortes[id_jornada],INDEX(Jornadas[id],ROW()-5),Cortes[id_barbero],LOOKUP($AH$4,Barberos[nombre],Barberos[id]))*(INDEX(Jornadas[comision_barberos],1)/100)))</f>
        <v/>
      </c>
      <c r="AJ592" s="20" t="str" cm="1">
        <f t="array" ref="AJ592">IF(ISERROR(INDEX(Jornadas[id],ROW()-5)),"",SUMIFS(Cortes[propina],Cortes[id_jornada],INDEX(Jornadas[id],ROW()-5),Cortes[id_barbero],LOOKUP($AH$4,Barberos[nombre],Barberos[id])))</f>
        <v/>
      </c>
      <c r="AK592" s="20" t="str" cm="1">
        <f t="array" ref="AK592">IF(ISERROR(INDEX(Jornadas[id],ROW()-5)),"",SUMIFS(Adelantos[importe],Adelantos[id_jornada],INDEX(Jornadas[id],ROW()-5),Adelantos[id_barbero],LOOKUP($AH$4,Barberos[nombre],Barberos[id])))</f>
        <v/>
      </c>
      <c r="AL592" s="20" t="str" cm="1">
        <f t="array" ref="AL592">IF(ISERROR(INDEX(Jornadas[id],ROW()-5)),"",AI592+AJ592-AK592)</f>
        <v/>
      </c>
      <c r="AM592" s="1" t="str" cm="1">
        <f t="array" ref="AM592">IF(ISERROR(INDEX(Jornadas[id],ROW()-5)),"",COUNTIFS(_Cortes!$C:$C,INDEX(Jornadas[id],ROW()-5),_Cortes!$B:$B,LOOKUP($AM$4,_Barberos!$B:$B,_Barberos!$A:$A)))</f>
        <v/>
      </c>
      <c r="AN592" s="20" t="str" cm="1">
        <f t="array" ref="AN592">IF(ISERROR(INDEX(Jornadas[id],ROW()-5)),"",INT(SUMIFS(Cortes[importe],Cortes[id_jornada],INDEX(Jornadas[id],ROW()-5),Cortes[id_barbero],LOOKUP($AM$4,Barberos[nombre],Barberos[id]))*(INDEX(Jornadas[comision_barberos],1)/100)))</f>
        <v/>
      </c>
      <c r="AO592" s="20" t="str" cm="1">
        <f t="array" ref="AO592">IF(ISERROR(INDEX(Jornadas[id],ROW()-5)),"",SUMIFS(Cortes[propina],Cortes[id_jornada],INDEX(Jornadas[id],ROW()-5),Cortes[id_barbero],LOOKUP($AM$4,Barberos[nombre],Barberos[id])))</f>
        <v/>
      </c>
      <c r="AP592" s="20" t="str" cm="1">
        <f t="array" ref="AP592">IF(ISERROR(INDEX(Jornadas[id],ROW()-5)),"",SUMIFS(Adelantos[importe],Adelantos[id_jornada],INDEX(Jornadas[id],ROW()-5),Adelantos[id_barbero],LOOKUP($AM$4,Barberos[nombre],Barberos[id])))</f>
        <v/>
      </c>
      <c r="AQ592" s="20" t="str" cm="1">
        <f t="array" ref="AQ592">IF(ISERROR(INDEX(Jornadas[id],ROW()-5)),"",AN592+AO592-AP592)</f>
        <v/>
      </c>
      <c r="AR592" s="1" t="str" cm="1">
        <f t="array" ref="AR592">IF(ISERROR(INDEX(Jornadas[id],ROW()-5)),"",COUNTIFS(_Cortes!$C:$C,INDEX(Jornadas[id],ROW()-5),_Cortes!$B:$B,LOOKUP($AR$4,_Barberos!$B:$B,_Barberos!$A:$A)))</f>
        <v/>
      </c>
      <c r="AS592" s="20" t="str" cm="1">
        <f t="array" ref="AS592">IF(ISERROR(INDEX(Jornadas[id],ROW()-5)),"",INT(SUMIFS(Cortes[importe],Cortes[id_jornada],INDEX(Jornadas[id],ROW()-5),Cortes[id_barbero],LOOKUP($AR$4,Barberos[nombre],Barberos[id]))*(INDEX(Jornadas[comision_barberos],1)/100)))</f>
        <v/>
      </c>
      <c r="AT592" s="20" t="str" cm="1">
        <f t="array" ref="AT592">IF(ISERROR(INDEX(Jornadas[id],ROW()-5)),"",SUMIFS(Cortes[propina],Cortes[id_jornada],INDEX(Jornadas[id],ROW()-5),Cortes[id_barbero],LOOKUP($AR$4,Barberos[nombre],Barberos[id])))</f>
        <v/>
      </c>
      <c r="AU592" s="20" t="str" cm="1">
        <f t="array" ref="AU592">IF(ISERROR(INDEX(Jornadas[id],ROW()-5)),"",SUMIFS(Adelantos[importe],Adelantos[id_jornada],INDEX(Jornadas[id],ROW()-5),Adelantos[id_barbero],LOOKUP($AR$4,Barberos[nombre],Barberos[id])))</f>
        <v/>
      </c>
      <c r="AV592" s="20" t="str" cm="1">
        <f t="array" ref="AV592">IF(ISERROR(INDEX(Jornadas[id],ROW()-5)),"",AS592+AT592-AU592)</f>
        <v/>
      </c>
    </row>
    <row r="593" spans="1:48" ht="15" hidden="1" customHeight="1" x14ac:dyDescent="0.3">
      <c r="A593" s="51" t="str">
        <f t="shared" si="9"/>
        <v/>
      </c>
      <c r="B593" s="52"/>
      <c r="C593" s="36" t="str" cm="1">
        <f t="array" ref="C593">IF(ISERROR(INDEX(Jornadas[id],ROW()-5)),"",INDEX(Jornadas[fecha],ROW()-5))</f>
        <v/>
      </c>
      <c r="D593" s="2" t="str" cm="1">
        <f t="array" ref="D593">IF(ISERROR(INDEX(Jornadas[id],ROW()-5)),"",COUNTIFS(_Cortes!$C:$C,INDEX(Jornadas[id],ROW()-5),_Cortes!$B:$B,LOOKUP($D$4,_Barberos!$B:$B,_Barberos!$A:$A)))</f>
        <v/>
      </c>
      <c r="E593" s="21" t="str" cm="1">
        <f t="array" ref="E593">IF(ISERROR(INDEX(Jornadas[id],ROW()-5)),"",INT(SUMIFS(Cortes[importe],Cortes[id_jornada],INDEX(Jornadas[id],ROW()-5),Cortes[id_barbero],LOOKUP($D$4,Barberos[nombre],Barberos[id]))*(INDEX(Jornadas[comision_barberos],1)/100)))</f>
        <v/>
      </c>
      <c r="F593" s="21" t="str" cm="1">
        <f t="array" ref="F593">IF(ISERROR(INDEX(Jornadas[id],ROW()-5)),"",SUMIFS(Cortes[propina],Cortes[id_jornada],INDEX(Jornadas[id],ROW()-5),Cortes[id_barbero],LOOKUP($D$4,Barberos[nombre],Barberos[id])))</f>
        <v/>
      </c>
      <c r="G593" s="21" t="str" cm="1">
        <f t="array" ref="G593">IF(ISERROR(INDEX(Jornadas[id],ROW()-5)),"",SUMIFS(Adelantos[importe],Adelantos[id_jornada],INDEX(Jornadas[id],ROW()-5),Adelantos[id_barbero],LOOKUP($D$4,Barberos[nombre],Barberos[id])))</f>
        <v/>
      </c>
      <c r="H593" s="21" t="str" cm="1">
        <f t="array" ref="H593">IF(ISERROR(INDEX(Jornadas[id],ROW()-5)),"",E593+F593-G593)</f>
        <v/>
      </c>
      <c r="I593" s="2" t="str" cm="1">
        <f t="array" ref="I593">IF(ISERROR(INDEX(Jornadas[id],ROW()-5)),"",COUNTIFS(_Cortes!$C:$C,INDEX(Jornadas[id],ROW()-5),_Cortes!$B:$B,LOOKUP($I$4,_Barberos!$B:$B,_Barberos!$A:$A)))</f>
        <v/>
      </c>
      <c r="J593" s="21" t="str" cm="1">
        <f t="array" ref="J593">IF(ISERROR(INDEX(Jornadas[id],ROW()-5)),"",INT(SUMIFS(Cortes[importe],Cortes[id_jornada],INDEX(Jornadas[id],ROW()-5),Cortes[id_barbero],LOOKUP($I$4,Barberos[nombre],Barberos[id]))*(INDEX(Jornadas[comision_barberos],1)/100)))</f>
        <v/>
      </c>
      <c r="K593" s="21" t="str" cm="1">
        <f t="array" ref="K593">IF(ISERROR(INDEX(Jornadas[id],ROW()-5)),"",SUMIFS(Cortes[propina],Cortes[id_jornada],INDEX(Jornadas[id],ROW()-5),Cortes[id_barbero],LOOKUP($I$4,Barberos[nombre],Barberos[id])))</f>
        <v/>
      </c>
      <c r="L593" s="21" t="str" cm="1">
        <f t="array" ref="L593">IF(ISERROR(INDEX(Jornadas[id],ROW()-5)),"",SUMIFS(Adelantos[importe],Adelantos[id_jornada],INDEX(Jornadas[id],ROW()-5),Adelantos[id_barbero],LOOKUP($I$4,Barberos[nombre],Barberos[id])))</f>
        <v/>
      </c>
      <c r="M593" s="21" t="str" cm="1">
        <f t="array" ref="M593">IF(ISERROR(INDEX(Jornadas[id],ROW()-5)),"",J593+K593-L593)</f>
        <v/>
      </c>
      <c r="N593" s="2" t="str" cm="1">
        <f t="array" ref="N593">IF(ISERROR(INDEX(Jornadas[id],ROW()-5)),"",COUNTIFS(_Cortes!$C:$C,INDEX(Jornadas[id],ROW()-5),_Cortes!$B:$B,LOOKUP($N$4,_Barberos!$B:$B,_Barberos!$A:$A)))</f>
        <v/>
      </c>
      <c r="O593" s="21" t="str" cm="1">
        <f t="array" ref="O593">IF(ISERROR(INDEX(Jornadas[id],ROW()-5)),"",INT(SUMIFS(Cortes[importe],Cortes[id_jornada],INDEX(Jornadas[id],ROW()-5),Cortes[id_barbero],LOOKUP($N$4,Barberos[nombre],Barberos[id]))*(INDEX(Jornadas[comision_barberos],1)/100)))</f>
        <v/>
      </c>
      <c r="P593" s="21" t="str" cm="1">
        <f t="array" ref="P593">IF(ISERROR(INDEX(Jornadas[id],ROW()-5)),"",SUMIFS(Cortes[propina],Cortes[id_jornada],INDEX(Jornadas[id],ROW()-5),Cortes[id_barbero],LOOKUP($N$4,Barberos[nombre],Barberos[id])))</f>
        <v/>
      </c>
      <c r="Q593" s="21" t="str" cm="1">
        <f t="array" ref="Q593">IF(ISERROR(INDEX(Jornadas[id],ROW()-5)),"",SUMIFS(Adelantos[importe],Adelantos[id_jornada],INDEX(Jornadas[id],ROW()-5),Adelantos[id_barbero],LOOKUP($N$4,Barberos[nombre],Barberos[id])))</f>
        <v/>
      </c>
      <c r="R593" s="21" t="str" cm="1">
        <f t="array" ref="R593">IF(ISERROR(INDEX(Jornadas[id],ROW()-5)),"",O593+P593-Q593)</f>
        <v/>
      </c>
      <c r="S593" s="2" t="str" cm="1">
        <f t="array" ref="S593">IF(ISERROR(INDEX(Jornadas[id],ROW()-5)),"",COUNTIFS(_Cortes!$C:$C,INDEX(Jornadas[id],ROW()-5),_Cortes!$B:$B,LOOKUP($S$4,_Barberos!$B:$B,_Barberos!$A:$A)))</f>
        <v/>
      </c>
      <c r="T593" s="21" t="str" cm="1">
        <f t="array" ref="T593">IF(ISERROR(INDEX(Jornadas[id],ROW()-5)),"",INT(SUMIFS(Cortes[importe],Cortes[id_jornada],INDEX(Jornadas[id],ROW()-5),Cortes[id_barbero],LOOKUP($S$4,Barberos[nombre],Barberos[id]))*(INDEX(Jornadas[comision_barberos],1)/100)))</f>
        <v/>
      </c>
      <c r="U593" s="21" t="str" cm="1">
        <f t="array" ref="U593">IF(ISERROR(INDEX(Jornadas[id],ROW()-5)),"",SUMIFS(Cortes[propina],Cortes[id_jornada],INDEX(Jornadas[id],ROW()-5),Cortes[id_barbero],LOOKUP($S$4,Barberos[nombre],Barberos[id])))</f>
        <v/>
      </c>
      <c r="V593" s="21" t="str" cm="1">
        <f t="array" ref="V593">IF(ISERROR(INDEX(Jornadas[id],ROW()-5)),"",SUMIFS(Adelantos[importe],Adelantos[id_jornada],INDEX(Jornadas[id],ROW()-5),Adelantos[id_barbero],LOOKUP($S$4,Barberos[nombre],Barberos[id])))</f>
        <v/>
      </c>
      <c r="W593" s="21" t="str" cm="1">
        <f t="array" ref="W593">IF(ISERROR(INDEX(Jornadas[id],ROW()-5)),"",T593+U593-V593)</f>
        <v/>
      </c>
      <c r="X593" s="2" t="str" cm="1">
        <f t="array" ref="X593">IF(ISERROR(INDEX(Jornadas[id],ROW()-5)),"",COUNTIFS(_Cortes!$C:$C,INDEX(Jornadas[id],ROW()-5),_Cortes!$B:$B,LOOKUP($X$4,_Barberos!$B:$B,_Barberos!$A:$A)))</f>
        <v/>
      </c>
      <c r="Y593" s="21" t="str" cm="1">
        <f t="array" ref="Y593">IF(ISERROR(INDEX(Jornadas[id],ROW()-5)),"",INT(SUMIFS(Cortes[importe],Cortes[id_jornada],INDEX(Jornadas[id],ROW()-5),Cortes[id_barbero],LOOKUP($X$4,Barberos[nombre],Barberos[id]))*(INDEX(Jornadas[comision_barberos],1)/100)))</f>
        <v/>
      </c>
      <c r="Z593" s="21" t="str" cm="1">
        <f t="array" ref="Z593">IF(ISERROR(INDEX(Jornadas[id],ROW()-5)),"",SUMIFS(Cortes[propina],Cortes[id_jornada],INDEX(Jornadas[id],ROW()-5),Cortes[id_barbero],LOOKUP($X$4,Barberos[nombre],Barberos[id])))</f>
        <v/>
      </c>
      <c r="AA593" s="21" t="str" cm="1">
        <f t="array" ref="AA593">IF(ISERROR(INDEX(Jornadas[id],ROW()-5)),"",SUMIFS(Adelantos[importe],Adelantos[id_jornada],INDEX(Jornadas[id],ROW()-5),Adelantos[id_barbero],LOOKUP($X$4,Barberos[nombre],Barberos[id])))</f>
        <v/>
      </c>
      <c r="AB593" s="21" t="str" cm="1">
        <f t="array" ref="AB593">IF(ISERROR(INDEX(Jornadas[id],ROW()-5)),"",Y593+Z593-AA593)</f>
        <v/>
      </c>
      <c r="AC593" s="2" t="str" cm="1">
        <f t="array" ref="AC593">IF(ISERROR(INDEX(Jornadas[id],ROW()-5)),"",COUNTIFS(_Cortes!$C:$C,INDEX(Jornadas[id],ROW()-5),_Cortes!$B:$B,LOOKUP($AC$4,_Barberos!$B:$B,_Barberos!$A:$A)))</f>
        <v/>
      </c>
      <c r="AD593" s="21" t="str" cm="1">
        <f t="array" ref="AD593">IF(ISERROR(INDEX(Jornadas[id],ROW()-5)),"",INT(SUMIFS(Cortes[importe],Cortes[id_jornada],INDEX(Jornadas[id],ROW()-5),Cortes[id_barbero],LOOKUP($AC$4,Barberos[nombre],Barberos[id]))*(INDEX(Jornadas[comision_barberos],1)/100)))</f>
        <v/>
      </c>
      <c r="AE593" s="21" t="str" cm="1">
        <f t="array" ref="AE593">IF(ISERROR(INDEX(Jornadas[id],ROW()-5)),"",SUMIFS(Cortes[propina],Cortes[id_jornada],INDEX(Jornadas[id],ROW()-5),Cortes[id_barbero],LOOKUP($AC$4,Barberos[nombre],Barberos[id])))</f>
        <v/>
      </c>
      <c r="AF593" s="21" t="str" cm="1">
        <f t="array" ref="AF593">IF(ISERROR(INDEX(Jornadas[id],ROW()-5)),"",SUMIFS(Adelantos[importe],Adelantos[id_jornada],INDEX(Jornadas[id],ROW()-5),Adelantos[id_barbero],LOOKUP($AC$4,Barberos[nombre],Barberos[id])))</f>
        <v/>
      </c>
      <c r="AG593" s="21" t="str" cm="1">
        <f t="array" ref="AG593">IF(ISERROR(INDEX(Jornadas[id],ROW()-5)),"",AD593+AE593-AF593)</f>
        <v/>
      </c>
      <c r="AH593" s="2" t="str" cm="1">
        <f t="array" ref="AH593">IF(ISERROR(INDEX(Jornadas[id],ROW()-5)),"",COUNTIFS(_Cortes!$C:$C,INDEX(Jornadas[id],ROW()-5),_Cortes!$B:$B,LOOKUP($AH$4,_Barberos!$B:$B,_Barberos!$A:$A)))</f>
        <v/>
      </c>
      <c r="AI593" s="21" t="str" cm="1">
        <f t="array" ref="AI593">IF(ISERROR(INDEX(Jornadas[id],ROW()-5)),"",INT(SUMIFS(Cortes[importe],Cortes[id_jornada],INDEX(Jornadas[id],ROW()-5),Cortes[id_barbero],LOOKUP($AH$4,Barberos[nombre],Barberos[id]))*(INDEX(Jornadas[comision_barberos],1)/100)))</f>
        <v/>
      </c>
      <c r="AJ593" s="21" t="str" cm="1">
        <f t="array" ref="AJ593">IF(ISERROR(INDEX(Jornadas[id],ROW()-5)),"",SUMIFS(Cortes[propina],Cortes[id_jornada],INDEX(Jornadas[id],ROW()-5),Cortes[id_barbero],LOOKUP($AH$4,Barberos[nombre],Barberos[id])))</f>
        <v/>
      </c>
      <c r="AK593" s="21" t="str" cm="1">
        <f t="array" ref="AK593">IF(ISERROR(INDEX(Jornadas[id],ROW()-5)),"",SUMIFS(Adelantos[importe],Adelantos[id_jornada],INDEX(Jornadas[id],ROW()-5),Adelantos[id_barbero],LOOKUP($AH$4,Barberos[nombre],Barberos[id])))</f>
        <v/>
      </c>
      <c r="AL593" s="21" t="str" cm="1">
        <f t="array" ref="AL593">IF(ISERROR(INDEX(Jornadas[id],ROW()-5)),"",AI593+AJ593-AK593)</f>
        <v/>
      </c>
      <c r="AM593" s="2" t="str" cm="1">
        <f t="array" ref="AM593">IF(ISERROR(INDEX(Jornadas[id],ROW()-5)),"",COUNTIFS(_Cortes!$C:$C,INDEX(Jornadas[id],ROW()-5),_Cortes!$B:$B,LOOKUP($AM$4,_Barberos!$B:$B,_Barberos!$A:$A)))</f>
        <v/>
      </c>
      <c r="AN593" s="21" t="str" cm="1">
        <f t="array" ref="AN593">IF(ISERROR(INDEX(Jornadas[id],ROW()-5)),"",INT(SUMIFS(Cortes[importe],Cortes[id_jornada],INDEX(Jornadas[id],ROW()-5),Cortes[id_barbero],LOOKUP($AM$4,Barberos[nombre],Barberos[id]))*(INDEX(Jornadas[comision_barberos],1)/100)))</f>
        <v/>
      </c>
      <c r="AO593" s="21" t="str" cm="1">
        <f t="array" ref="AO593">IF(ISERROR(INDEX(Jornadas[id],ROW()-5)),"",SUMIFS(Cortes[propina],Cortes[id_jornada],INDEX(Jornadas[id],ROW()-5),Cortes[id_barbero],LOOKUP($AM$4,Barberos[nombre],Barberos[id])))</f>
        <v/>
      </c>
      <c r="AP593" s="21" t="str" cm="1">
        <f t="array" ref="AP593">IF(ISERROR(INDEX(Jornadas[id],ROW()-5)),"",SUMIFS(Adelantos[importe],Adelantos[id_jornada],INDEX(Jornadas[id],ROW()-5),Adelantos[id_barbero],LOOKUP($AM$4,Barberos[nombre],Barberos[id])))</f>
        <v/>
      </c>
      <c r="AQ593" s="21" t="str" cm="1">
        <f t="array" ref="AQ593">IF(ISERROR(INDEX(Jornadas[id],ROW()-5)),"",AN593+AO593-AP593)</f>
        <v/>
      </c>
      <c r="AR593" s="2" t="str" cm="1">
        <f t="array" ref="AR593">IF(ISERROR(INDEX(Jornadas[id],ROW()-5)),"",COUNTIFS(_Cortes!$C:$C,INDEX(Jornadas[id],ROW()-5),_Cortes!$B:$B,LOOKUP($AR$4,_Barberos!$B:$B,_Barberos!$A:$A)))</f>
        <v/>
      </c>
      <c r="AS593" s="21" t="str" cm="1">
        <f t="array" ref="AS593">IF(ISERROR(INDEX(Jornadas[id],ROW()-5)),"",INT(SUMIFS(Cortes[importe],Cortes[id_jornada],INDEX(Jornadas[id],ROW()-5),Cortes[id_barbero],LOOKUP($AR$4,Barberos[nombre],Barberos[id]))*(INDEX(Jornadas[comision_barberos],1)/100)))</f>
        <v/>
      </c>
      <c r="AT593" s="21" t="str" cm="1">
        <f t="array" ref="AT593">IF(ISERROR(INDEX(Jornadas[id],ROW()-5)),"",SUMIFS(Cortes[propina],Cortes[id_jornada],INDEX(Jornadas[id],ROW()-5),Cortes[id_barbero],LOOKUP($AR$4,Barberos[nombre],Barberos[id])))</f>
        <v/>
      </c>
      <c r="AU593" s="21" t="str" cm="1">
        <f t="array" ref="AU593">IF(ISERROR(INDEX(Jornadas[id],ROW()-5)),"",SUMIFS(Adelantos[importe],Adelantos[id_jornada],INDEX(Jornadas[id],ROW()-5),Adelantos[id_barbero],LOOKUP($AR$4,Barberos[nombre],Barberos[id])))</f>
        <v/>
      </c>
      <c r="AV593" s="21" t="str" cm="1">
        <f t="array" ref="AV593">IF(ISERROR(INDEX(Jornadas[id],ROW()-5)),"",AS593+AT593-AU593)</f>
        <v/>
      </c>
    </row>
    <row r="594" spans="1:48" ht="15" hidden="1" customHeight="1" x14ac:dyDescent="0.3">
      <c r="A594" s="53" t="str">
        <f t="shared" si="9"/>
        <v/>
      </c>
      <c r="B594" s="54"/>
      <c r="C594" s="38" t="str" cm="1">
        <f t="array" ref="C594">IF(ISERROR(INDEX(Jornadas[id],ROW()-5)),"",INDEX(Jornadas[fecha],ROW()-5))</f>
        <v/>
      </c>
      <c r="D594" s="1" t="str" cm="1">
        <f t="array" ref="D594">IF(ISERROR(INDEX(Jornadas[id],ROW()-5)),"",COUNTIFS(_Cortes!$C:$C,INDEX(Jornadas[id],ROW()-5),_Cortes!$B:$B,LOOKUP($D$4,_Barberos!$B:$B,_Barberos!$A:$A)))</f>
        <v/>
      </c>
      <c r="E594" s="20" t="str" cm="1">
        <f t="array" ref="E594">IF(ISERROR(INDEX(Jornadas[id],ROW()-5)),"",INT(SUMIFS(Cortes[importe],Cortes[id_jornada],INDEX(Jornadas[id],ROW()-5),Cortes[id_barbero],LOOKUP($D$4,Barberos[nombre],Barberos[id]))*(INDEX(Jornadas[comision_barberos],1)/100)))</f>
        <v/>
      </c>
      <c r="F594" s="20" t="str" cm="1">
        <f t="array" ref="F594">IF(ISERROR(INDEX(Jornadas[id],ROW()-5)),"",SUMIFS(Cortes[propina],Cortes[id_jornada],INDEX(Jornadas[id],ROW()-5),Cortes[id_barbero],LOOKUP($D$4,Barberos[nombre],Barberos[id])))</f>
        <v/>
      </c>
      <c r="G594" s="20" t="str" cm="1">
        <f t="array" ref="G594">IF(ISERROR(INDEX(Jornadas[id],ROW()-5)),"",SUMIFS(Adelantos[importe],Adelantos[id_jornada],INDEX(Jornadas[id],ROW()-5),Adelantos[id_barbero],LOOKUP($D$4,Barberos[nombre],Barberos[id])))</f>
        <v/>
      </c>
      <c r="H594" s="20" t="str" cm="1">
        <f t="array" ref="H594">IF(ISERROR(INDEX(Jornadas[id],ROW()-5)),"",E594+F594-G594)</f>
        <v/>
      </c>
      <c r="I594" s="1" t="str" cm="1">
        <f t="array" ref="I594">IF(ISERROR(INDEX(Jornadas[id],ROW()-5)),"",COUNTIFS(_Cortes!$C:$C,INDEX(Jornadas[id],ROW()-5),_Cortes!$B:$B,LOOKUP($I$4,_Barberos!$B:$B,_Barberos!$A:$A)))</f>
        <v/>
      </c>
      <c r="J594" s="20" t="str" cm="1">
        <f t="array" ref="J594">IF(ISERROR(INDEX(Jornadas[id],ROW()-5)),"",INT(SUMIFS(Cortes[importe],Cortes[id_jornada],INDEX(Jornadas[id],ROW()-5),Cortes[id_barbero],LOOKUP($I$4,Barberos[nombre],Barberos[id]))*(INDEX(Jornadas[comision_barberos],1)/100)))</f>
        <v/>
      </c>
      <c r="K594" s="20" t="str" cm="1">
        <f t="array" ref="K594">IF(ISERROR(INDEX(Jornadas[id],ROW()-5)),"",SUMIFS(Cortes[propina],Cortes[id_jornada],INDEX(Jornadas[id],ROW()-5),Cortes[id_barbero],LOOKUP($I$4,Barberos[nombre],Barberos[id])))</f>
        <v/>
      </c>
      <c r="L594" s="20" t="str" cm="1">
        <f t="array" ref="L594">IF(ISERROR(INDEX(Jornadas[id],ROW()-5)),"",SUMIFS(Adelantos[importe],Adelantos[id_jornada],INDEX(Jornadas[id],ROW()-5),Adelantos[id_barbero],LOOKUP($I$4,Barberos[nombre],Barberos[id])))</f>
        <v/>
      </c>
      <c r="M594" s="20" t="str" cm="1">
        <f t="array" ref="M594">IF(ISERROR(INDEX(Jornadas[id],ROW()-5)),"",J594+K594-L594)</f>
        <v/>
      </c>
      <c r="N594" s="1" t="str" cm="1">
        <f t="array" ref="N594">IF(ISERROR(INDEX(Jornadas[id],ROW()-5)),"",COUNTIFS(_Cortes!$C:$C,INDEX(Jornadas[id],ROW()-5),_Cortes!$B:$B,LOOKUP($N$4,_Barberos!$B:$B,_Barberos!$A:$A)))</f>
        <v/>
      </c>
      <c r="O594" s="20" t="str" cm="1">
        <f t="array" ref="O594">IF(ISERROR(INDEX(Jornadas[id],ROW()-5)),"",INT(SUMIFS(Cortes[importe],Cortes[id_jornada],INDEX(Jornadas[id],ROW()-5),Cortes[id_barbero],LOOKUP($N$4,Barberos[nombre],Barberos[id]))*(INDEX(Jornadas[comision_barberos],1)/100)))</f>
        <v/>
      </c>
      <c r="P594" s="20" t="str" cm="1">
        <f t="array" ref="P594">IF(ISERROR(INDEX(Jornadas[id],ROW()-5)),"",SUMIFS(Cortes[propina],Cortes[id_jornada],INDEX(Jornadas[id],ROW()-5),Cortes[id_barbero],LOOKUP($N$4,Barberos[nombre],Barberos[id])))</f>
        <v/>
      </c>
      <c r="Q594" s="20" t="str" cm="1">
        <f t="array" ref="Q594">IF(ISERROR(INDEX(Jornadas[id],ROW()-5)),"",SUMIFS(Adelantos[importe],Adelantos[id_jornada],INDEX(Jornadas[id],ROW()-5),Adelantos[id_barbero],LOOKUP($N$4,Barberos[nombre],Barberos[id])))</f>
        <v/>
      </c>
      <c r="R594" s="20" t="str" cm="1">
        <f t="array" ref="R594">IF(ISERROR(INDEX(Jornadas[id],ROW()-5)),"",O594+P594-Q594)</f>
        <v/>
      </c>
      <c r="S594" s="1" t="str" cm="1">
        <f t="array" ref="S594">IF(ISERROR(INDEX(Jornadas[id],ROW()-5)),"",COUNTIFS(_Cortes!$C:$C,INDEX(Jornadas[id],ROW()-5),_Cortes!$B:$B,LOOKUP($S$4,_Barberos!$B:$B,_Barberos!$A:$A)))</f>
        <v/>
      </c>
      <c r="T594" s="20" t="str" cm="1">
        <f t="array" ref="T594">IF(ISERROR(INDEX(Jornadas[id],ROW()-5)),"",INT(SUMIFS(Cortes[importe],Cortes[id_jornada],INDEX(Jornadas[id],ROW()-5),Cortes[id_barbero],LOOKUP($S$4,Barberos[nombre],Barberos[id]))*(INDEX(Jornadas[comision_barberos],1)/100)))</f>
        <v/>
      </c>
      <c r="U594" s="20" t="str" cm="1">
        <f t="array" ref="U594">IF(ISERROR(INDEX(Jornadas[id],ROW()-5)),"",SUMIFS(Cortes[propina],Cortes[id_jornada],INDEX(Jornadas[id],ROW()-5),Cortes[id_barbero],LOOKUP($S$4,Barberos[nombre],Barberos[id])))</f>
        <v/>
      </c>
      <c r="V594" s="20" t="str" cm="1">
        <f t="array" ref="V594">IF(ISERROR(INDEX(Jornadas[id],ROW()-5)),"",SUMIFS(Adelantos[importe],Adelantos[id_jornada],INDEX(Jornadas[id],ROW()-5),Adelantos[id_barbero],LOOKUP($S$4,Barberos[nombre],Barberos[id])))</f>
        <v/>
      </c>
      <c r="W594" s="20" t="str" cm="1">
        <f t="array" ref="W594">IF(ISERROR(INDEX(Jornadas[id],ROW()-5)),"",T594+U594-V594)</f>
        <v/>
      </c>
      <c r="X594" s="1" t="str" cm="1">
        <f t="array" ref="X594">IF(ISERROR(INDEX(Jornadas[id],ROW()-5)),"",COUNTIFS(_Cortes!$C:$C,INDEX(Jornadas[id],ROW()-5),_Cortes!$B:$B,LOOKUP($X$4,_Barberos!$B:$B,_Barberos!$A:$A)))</f>
        <v/>
      </c>
      <c r="Y594" s="20" t="str" cm="1">
        <f t="array" ref="Y594">IF(ISERROR(INDEX(Jornadas[id],ROW()-5)),"",INT(SUMIFS(Cortes[importe],Cortes[id_jornada],INDEX(Jornadas[id],ROW()-5),Cortes[id_barbero],LOOKUP($X$4,Barberos[nombre],Barberos[id]))*(INDEX(Jornadas[comision_barberos],1)/100)))</f>
        <v/>
      </c>
      <c r="Z594" s="20" t="str" cm="1">
        <f t="array" ref="Z594">IF(ISERROR(INDEX(Jornadas[id],ROW()-5)),"",SUMIFS(Cortes[propina],Cortes[id_jornada],INDEX(Jornadas[id],ROW()-5),Cortes[id_barbero],LOOKUP($X$4,Barberos[nombre],Barberos[id])))</f>
        <v/>
      </c>
      <c r="AA594" s="20" t="str" cm="1">
        <f t="array" ref="AA594">IF(ISERROR(INDEX(Jornadas[id],ROW()-5)),"",SUMIFS(Adelantos[importe],Adelantos[id_jornada],INDEX(Jornadas[id],ROW()-5),Adelantos[id_barbero],LOOKUP($X$4,Barberos[nombre],Barberos[id])))</f>
        <v/>
      </c>
      <c r="AB594" s="20" t="str" cm="1">
        <f t="array" ref="AB594">IF(ISERROR(INDEX(Jornadas[id],ROW()-5)),"",Y594+Z594-AA594)</f>
        <v/>
      </c>
      <c r="AC594" s="1" t="str" cm="1">
        <f t="array" ref="AC594">IF(ISERROR(INDEX(Jornadas[id],ROW()-5)),"",COUNTIFS(_Cortes!$C:$C,INDEX(Jornadas[id],ROW()-5),_Cortes!$B:$B,LOOKUP($AC$4,_Barberos!$B:$B,_Barberos!$A:$A)))</f>
        <v/>
      </c>
      <c r="AD594" s="20" t="str" cm="1">
        <f t="array" ref="AD594">IF(ISERROR(INDEX(Jornadas[id],ROW()-5)),"",INT(SUMIFS(Cortes[importe],Cortes[id_jornada],INDEX(Jornadas[id],ROW()-5),Cortes[id_barbero],LOOKUP($AC$4,Barberos[nombre],Barberos[id]))*(INDEX(Jornadas[comision_barberos],1)/100)))</f>
        <v/>
      </c>
      <c r="AE594" s="20" t="str" cm="1">
        <f t="array" ref="AE594">IF(ISERROR(INDEX(Jornadas[id],ROW()-5)),"",SUMIFS(Cortes[propina],Cortes[id_jornada],INDEX(Jornadas[id],ROW()-5),Cortes[id_barbero],LOOKUP($AC$4,Barberos[nombre],Barberos[id])))</f>
        <v/>
      </c>
      <c r="AF594" s="20" t="str" cm="1">
        <f t="array" ref="AF594">IF(ISERROR(INDEX(Jornadas[id],ROW()-5)),"",SUMIFS(Adelantos[importe],Adelantos[id_jornada],INDEX(Jornadas[id],ROW()-5),Adelantos[id_barbero],LOOKUP($AC$4,Barberos[nombre],Barberos[id])))</f>
        <v/>
      </c>
      <c r="AG594" s="20" t="str" cm="1">
        <f t="array" ref="AG594">IF(ISERROR(INDEX(Jornadas[id],ROW()-5)),"",AD594+AE594-AF594)</f>
        <v/>
      </c>
      <c r="AH594" s="1" t="str" cm="1">
        <f t="array" ref="AH594">IF(ISERROR(INDEX(Jornadas[id],ROW()-5)),"",COUNTIFS(_Cortes!$C:$C,INDEX(Jornadas[id],ROW()-5),_Cortes!$B:$B,LOOKUP($AH$4,_Barberos!$B:$B,_Barberos!$A:$A)))</f>
        <v/>
      </c>
      <c r="AI594" s="20" t="str" cm="1">
        <f t="array" ref="AI594">IF(ISERROR(INDEX(Jornadas[id],ROW()-5)),"",INT(SUMIFS(Cortes[importe],Cortes[id_jornada],INDEX(Jornadas[id],ROW()-5),Cortes[id_barbero],LOOKUP($AH$4,Barberos[nombre],Barberos[id]))*(INDEX(Jornadas[comision_barberos],1)/100)))</f>
        <v/>
      </c>
      <c r="AJ594" s="20" t="str" cm="1">
        <f t="array" ref="AJ594">IF(ISERROR(INDEX(Jornadas[id],ROW()-5)),"",SUMIFS(Cortes[propina],Cortes[id_jornada],INDEX(Jornadas[id],ROW()-5),Cortes[id_barbero],LOOKUP($AH$4,Barberos[nombre],Barberos[id])))</f>
        <v/>
      </c>
      <c r="AK594" s="20" t="str" cm="1">
        <f t="array" ref="AK594">IF(ISERROR(INDEX(Jornadas[id],ROW()-5)),"",SUMIFS(Adelantos[importe],Adelantos[id_jornada],INDEX(Jornadas[id],ROW()-5),Adelantos[id_barbero],LOOKUP($AH$4,Barberos[nombre],Barberos[id])))</f>
        <v/>
      </c>
      <c r="AL594" s="20" t="str" cm="1">
        <f t="array" ref="AL594">IF(ISERROR(INDEX(Jornadas[id],ROW()-5)),"",AI594+AJ594-AK594)</f>
        <v/>
      </c>
      <c r="AM594" s="1" t="str" cm="1">
        <f t="array" ref="AM594">IF(ISERROR(INDEX(Jornadas[id],ROW()-5)),"",COUNTIFS(_Cortes!$C:$C,INDEX(Jornadas[id],ROW()-5),_Cortes!$B:$B,LOOKUP($AM$4,_Barberos!$B:$B,_Barberos!$A:$A)))</f>
        <v/>
      </c>
      <c r="AN594" s="20" t="str" cm="1">
        <f t="array" ref="AN594">IF(ISERROR(INDEX(Jornadas[id],ROW()-5)),"",INT(SUMIFS(Cortes[importe],Cortes[id_jornada],INDEX(Jornadas[id],ROW()-5),Cortes[id_barbero],LOOKUP($AM$4,Barberos[nombre],Barberos[id]))*(INDEX(Jornadas[comision_barberos],1)/100)))</f>
        <v/>
      </c>
      <c r="AO594" s="20" t="str" cm="1">
        <f t="array" ref="AO594">IF(ISERROR(INDEX(Jornadas[id],ROW()-5)),"",SUMIFS(Cortes[propina],Cortes[id_jornada],INDEX(Jornadas[id],ROW()-5),Cortes[id_barbero],LOOKUP($AM$4,Barberos[nombre],Barberos[id])))</f>
        <v/>
      </c>
      <c r="AP594" s="20" t="str" cm="1">
        <f t="array" ref="AP594">IF(ISERROR(INDEX(Jornadas[id],ROW()-5)),"",SUMIFS(Adelantos[importe],Adelantos[id_jornada],INDEX(Jornadas[id],ROW()-5),Adelantos[id_barbero],LOOKUP($AM$4,Barberos[nombre],Barberos[id])))</f>
        <v/>
      </c>
      <c r="AQ594" s="20" t="str" cm="1">
        <f t="array" ref="AQ594">IF(ISERROR(INDEX(Jornadas[id],ROW()-5)),"",AN594+AO594-AP594)</f>
        <v/>
      </c>
      <c r="AR594" s="1" t="str" cm="1">
        <f t="array" ref="AR594">IF(ISERROR(INDEX(Jornadas[id],ROW()-5)),"",COUNTIFS(_Cortes!$C:$C,INDEX(Jornadas[id],ROW()-5),_Cortes!$B:$B,LOOKUP($AR$4,_Barberos!$B:$B,_Barberos!$A:$A)))</f>
        <v/>
      </c>
      <c r="AS594" s="20" t="str" cm="1">
        <f t="array" ref="AS594">IF(ISERROR(INDEX(Jornadas[id],ROW()-5)),"",INT(SUMIFS(Cortes[importe],Cortes[id_jornada],INDEX(Jornadas[id],ROW()-5),Cortes[id_barbero],LOOKUP($AR$4,Barberos[nombre],Barberos[id]))*(INDEX(Jornadas[comision_barberos],1)/100)))</f>
        <v/>
      </c>
      <c r="AT594" s="20" t="str" cm="1">
        <f t="array" ref="AT594">IF(ISERROR(INDEX(Jornadas[id],ROW()-5)),"",SUMIFS(Cortes[propina],Cortes[id_jornada],INDEX(Jornadas[id],ROW()-5),Cortes[id_barbero],LOOKUP($AR$4,Barberos[nombre],Barberos[id])))</f>
        <v/>
      </c>
      <c r="AU594" s="20" t="str" cm="1">
        <f t="array" ref="AU594">IF(ISERROR(INDEX(Jornadas[id],ROW()-5)),"",SUMIFS(Adelantos[importe],Adelantos[id_jornada],INDEX(Jornadas[id],ROW()-5),Adelantos[id_barbero],LOOKUP($AR$4,Barberos[nombre],Barberos[id])))</f>
        <v/>
      </c>
      <c r="AV594" s="20" t="str" cm="1">
        <f t="array" ref="AV594">IF(ISERROR(INDEX(Jornadas[id],ROW()-5)),"",AS594+AT594-AU594)</f>
        <v/>
      </c>
    </row>
    <row r="595" spans="1:48" ht="15" hidden="1" customHeight="1" x14ac:dyDescent="0.3">
      <c r="A595" s="51" t="str">
        <f t="shared" si="9"/>
        <v/>
      </c>
      <c r="B595" s="52"/>
      <c r="C595" s="36" t="str" cm="1">
        <f t="array" ref="C595">IF(ISERROR(INDEX(Jornadas[id],ROW()-5)),"",INDEX(Jornadas[fecha],ROW()-5))</f>
        <v/>
      </c>
      <c r="D595" s="2" t="str" cm="1">
        <f t="array" ref="D595">IF(ISERROR(INDEX(Jornadas[id],ROW()-5)),"",COUNTIFS(_Cortes!$C:$C,INDEX(Jornadas[id],ROW()-5),_Cortes!$B:$B,LOOKUP($D$4,_Barberos!$B:$B,_Barberos!$A:$A)))</f>
        <v/>
      </c>
      <c r="E595" s="21" t="str" cm="1">
        <f t="array" ref="E595">IF(ISERROR(INDEX(Jornadas[id],ROW()-5)),"",INT(SUMIFS(Cortes[importe],Cortes[id_jornada],INDEX(Jornadas[id],ROW()-5),Cortes[id_barbero],LOOKUP($D$4,Barberos[nombre],Barberos[id]))*(INDEX(Jornadas[comision_barberos],1)/100)))</f>
        <v/>
      </c>
      <c r="F595" s="21" t="str" cm="1">
        <f t="array" ref="F595">IF(ISERROR(INDEX(Jornadas[id],ROW()-5)),"",SUMIFS(Cortes[propina],Cortes[id_jornada],INDEX(Jornadas[id],ROW()-5),Cortes[id_barbero],LOOKUP($D$4,Barberos[nombre],Barberos[id])))</f>
        <v/>
      </c>
      <c r="G595" s="21" t="str" cm="1">
        <f t="array" ref="G595">IF(ISERROR(INDEX(Jornadas[id],ROW()-5)),"",SUMIFS(Adelantos[importe],Adelantos[id_jornada],INDEX(Jornadas[id],ROW()-5),Adelantos[id_barbero],LOOKUP($D$4,Barberos[nombre],Barberos[id])))</f>
        <v/>
      </c>
      <c r="H595" s="21" t="str" cm="1">
        <f t="array" ref="H595">IF(ISERROR(INDEX(Jornadas[id],ROW()-5)),"",E595+F595-G595)</f>
        <v/>
      </c>
      <c r="I595" s="2" t="str" cm="1">
        <f t="array" ref="I595">IF(ISERROR(INDEX(Jornadas[id],ROW()-5)),"",COUNTIFS(_Cortes!$C:$C,INDEX(Jornadas[id],ROW()-5),_Cortes!$B:$B,LOOKUP($I$4,_Barberos!$B:$B,_Barberos!$A:$A)))</f>
        <v/>
      </c>
      <c r="J595" s="21" t="str" cm="1">
        <f t="array" ref="J595">IF(ISERROR(INDEX(Jornadas[id],ROW()-5)),"",INT(SUMIFS(Cortes[importe],Cortes[id_jornada],INDEX(Jornadas[id],ROW()-5),Cortes[id_barbero],LOOKUP($I$4,Barberos[nombre],Barberos[id]))*(INDEX(Jornadas[comision_barberos],1)/100)))</f>
        <v/>
      </c>
      <c r="K595" s="21" t="str" cm="1">
        <f t="array" ref="K595">IF(ISERROR(INDEX(Jornadas[id],ROW()-5)),"",SUMIFS(Cortes[propina],Cortes[id_jornada],INDEX(Jornadas[id],ROW()-5),Cortes[id_barbero],LOOKUP($I$4,Barberos[nombre],Barberos[id])))</f>
        <v/>
      </c>
      <c r="L595" s="21" t="str" cm="1">
        <f t="array" ref="L595">IF(ISERROR(INDEX(Jornadas[id],ROW()-5)),"",SUMIFS(Adelantos[importe],Adelantos[id_jornada],INDEX(Jornadas[id],ROW()-5),Adelantos[id_barbero],LOOKUP($I$4,Barberos[nombre],Barberos[id])))</f>
        <v/>
      </c>
      <c r="M595" s="21" t="str" cm="1">
        <f t="array" ref="M595">IF(ISERROR(INDEX(Jornadas[id],ROW()-5)),"",J595+K595-L595)</f>
        <v/>
      </c>
      <c r="N595" s="2" t="str" cm="1">
        <f t="array" ref="N595">IF(ISERROR(INDEX(Jornadas[id],ROW()-5)),"",COUNTIFS(_Cortes!$C:$C,INDEX(Jornadas[id],ROW()-5),_Cortes!$B:$B,LOOKUP($N$4,_Barberos!$B:$B,_Barberos!$A:$A)))</f>
        <v/>
      </c>
      <c r="O595" s="21" t="str" cm="1">
        <f t="array" ref="O595">IF(ISERROR(INDEX(Jornadas[id],ROW()-5)),"",INT(SUMIFS(Cortes[importe],Cortes[id_jornada],INDEX(Jornadas[id],ROW()-5),Cortes[id_barbero],LOOKUP($N$4,Barberos[nombre],Barberos[id]))*(INDEX(Jornadas[comision_barberos],1)/100)))</f>
        <v/>
      </c>
      <c r="P595" s="21" t="str" cm="1">
        <f t="array" ref="P595">IF(ISERROR(INDEX(Jornadas[id],ROW()-5)),"",SUMIFS(Cortes[propina],Cortes[id_jornada],INDEX(Jornadas[id],ROW()-5),Cortes[id_barbero],LOOKUP($N$4,Barberos[nombre],Barberos[id])))</f>
        <v/>
      </c>
      <c r="Q595" s="21" t="str" cm="1">
        <f t="array" ref="Q595">IF(ISERROR(INDEX(Jornadas[id],ROW()-5)),"",SUMIFS(Adelantos[importe],Adelantos[id_jornada],INDEX(Jornadas[id],ROW()-5),Adelantos[id_barbero],LOOKUP($N$4,Barberos[nombre],Barberos[id])))</f>
        <v/>
      </c>
      <c r="R595" s="21" t="str" cm="1">
        <f t="array" ref="R595">IF(ISERROR(INDEX(Jornadas[id],ROW()-5)),"",O595+P595-Q595)</f>
        <v/>
      </c>
      <c r="S595" s="2" t="str" cm="1">
        <f t="array" ref="S595">IF(ISERROR(INDEX(Jornadas[id],ROW()-5)),"",COUNTIFS(_Cortes!$C:$C,INDEX(Jornadas[id],ROW()-5),_Cortes!$B:$B,LOOKUP($S$4,_Barberos!$B:$B,_Barberos!$A:$A)))</f>
        <v/>
      </c>
      <c r="T595" s="21" t="str" cm="1">
        <f t="array" ref="T595">IF(ISERROR(INDEX(Jornadas[id],ROW()-5)),"",INT(SUMIFS(Cortes[importe],Cortes[id_jornada],INDEX(Jornadas[id],ROW()-5),Cortes[id_barbero],LOOKUP($S$4,Barberos[nombre],Barberos[id]))*(INDEX(Jornadas[comision_barberos],1)/100)))</f>
        <v/>
      </c>
      <c r="U595" s="21" t="str" cm="1">
        <f t="array" ref="U595">IF(ISERROR(INDEX(Jornadas[id],ROW()-5)),"",SUMIFS(Cortes[propina],Cortes[id_jornada],INDEX(Jornadas[id],ROW()-5),Cortes[id_barbero],LOOKUP($S$4,Barberos[nombre],Barberos[id])))</f>
        <v/>
      </c>
      <c r="V595" s="21" t="str" cm="1">
        <f t="array" ref="V595">IF(ISERROR(INDEX(Jornadas[id],ROW()-5)),"",SUMIFS(Adelantos[importe],Adelantos[id_jornada],INDEX(Jornadas[id],ROW()-5),Adelantos[id_barbero],LOOKUP($S$4,Barberos[nombre],Barberos[id])))</f>
        <v/>
      </c>
      <c r="W595" s="21" t="str" cm="1">
        <f t="array" ref="W595">IF(ISERROR(INDEX(Jornadas[id],ROW()-5)),"",T595+U595-V595)</f>
        <v/>
      </c>
      <c r="X595" s="2" t="str" cm="1">
        <f t="array" ref="X595">IF(ISERROR(INDEX(Jornadas[id],ROW()-5)),"",COUNTIFS(_Cortes!$C:$C,INDEX(Jornadas[id],ROW()-5),_Cortes!$B:$B,LOOKUP($X$4,_Barberos!$B:$B,_Barberos!$A:$A)))</f>
        <v/>
      </c>
      <c r="Y595" s="21" t="str" cm="1">
        <f t="array" ref="Y595">IF(ISERROR(INDEX(Jornadas[id],ROW()-5)),"",INT(SUMIFS(Cortes[importe],Cortes[id_jornada],INDEX(Jornadas[id],ROW()-5),Cortes[id_barbero],LOOKUP($X$4,Barberos[nombre],Barberos[id]))*(INDEX(Jornadas[comision_barberos],1)/100)))</f>
        <v/>
      </c>
      <c r="Z595" s="21" t="str" cm="1">
        <f t="array" ref="Z595">IF(ISERROR(INDEX(Jornadas[id],ROW()-5)),"",SUMIFS(Cortes[propina],Cortes[id_jornada],INDEX(Jornadas[id],ROW()-5),Cortes[id_barbero],LOOKUP($X$4,Barberos[nombre],Barberos[id])))</f>
        <v/>
      </c>
      <c r="AA595" s="21" t="str" cm="1">
        <f t="array" ref="AA595">IF(ISERROR(INDEX(Jornadas[id],ROW()-5)),"",SUMIFS(Adelantos[importe],Adelantos[id_jornada],INDEX(Jornadas[id],ROW()-5),Adelantos[id_barbero],LOOKUP($X$4,Barberos[nombre],Barberos[id])))</f>
        <v/>
      </c>
      <c r="AB595" s="21" t="str" cm="1">
        <f t="array" ref="AB595">IF(ISERROR(INDEX(Jornadas[id],ROW()-5)),"",Y595+Z595-AA595)</f>
        <v/>
      </c>
      <c r="AC595" s="2" t="str" cm="1">
        <f t="array" ref="AC595">IF(ISERROR(INDEX(Jornadas[id],ROW()-5)),"",COUNTIFS(_Cortes!$C:$C,INDEX(Jornadas[id],ROW()-5),_Cortes!$B:$B,LOOKUP($AC$4,_Barberos!$B:$B,_Barberos!$A:$A)))</f>
        <v/>
      </c>
      <c r="AD595" s="21" t="str" cm="1">
        <f t="array" ref="AD595">IF(ISERROR(INDEX(Jornadas[id],ROW()-5)),"",INT(SUMIFS(Cortes[importe],Cortes[id_jornada],INDEX(Jornadas[id],ROW()-5),Cortes[id_barbero],LOOKUP($AC$4,Barberos[nombre],Barberos[id]))*(INDEX(Jornadas[comision_barberos],1)/100)))</f>
        <v/>
      </c>
      <c r="AE595" s="21" t="str" cm="1">
        <f t="array" ref="AE595">IF(ISERROR(INDEX(Jornadas[id],ROW()-5)),"",SUMIFS(Cortes[propina],Cortes[id_jornada],INDEX(Jornadas[id],ROW()-5),Cortes[id_barbero],LOOKUP($AC$4,Barberos[nombre],Barberos[id])))</f>
        <v/>
      </c>
      <c r="AF595" s="21" t="str" cm="1">
        <f t="array" ref="AF595">IF(ISERROR(INDEX(Jornadas[id],ROW()-5)),"",SUMIFS(Adelantos[importe],Adelantos[id_jornada],INDEX(Jornadas[id],ROW()-5),Adelantos[id_barbero],LOOKUP($AC$4,Barberos[nombre],Barberos[id])))</f>
        <v/>
      </c>
      <c r="AG595" s="21" t="str" cm="1">
        <f t="array" ref="AG595">IF(ISERROR(INDEX(Jornadas[id],ROW()-5)),"",AD595+AE595-AF595)</f>
        <v/>
      </c>
      <c r="AH595" s="2" t="str" cm="1">
        <f t="array" ref="AH595">IF(ISERROR(INDEX(Jornadas[id],ROW()-5)),"",COUNTIFS(_Cortes!$C:$C,INDEX(Jornadas[id],ROW()-5),_Cortes!$B:$B,LOOKUP($AH$4,_Barberos!$B:$B,_Barberos!$A:$A)))</f>
        <v/>
      </c>
      <c r="AI595" s="21" t="str" cm="1">
        <f t="array" ref="AI595">IF(ISERROR(INDEX(Jornadas[id],ROW()-5)),"",INT(SUMIFS(Cortes[importe],Cortes[id_jornada],INDEX(Jornadas[id],ROW()-5),Cortes[id_barbero],LOOKUP($AH$4,Barberos[nombre],Barberos[id]))*(INDEX(Jornadas[comision_barberos],1)/100)))</f>
        <v/>
      </c>
      <c r="AJ595" s="21" t="str" cm="1">
        <f t="array" ref="AJ595">IF(ISERROR(INDEX(Jornadas[id],ROW()-5)),"",SUMIFS(Cortes[propina],Cortes[id_jornada],INDEX(Jornadas[id],ROW()-5),Cortes[id_barbero],LOOKUP($AH$4,Barberos[nombre],Barberos[id])))</f>
        <v/>
      </c>
      <c r="AK595" s="21" t="str" cm="1">
        <f t="array" ref="AK595">IF(ISERROR(INDEX(Jornadas[id],ROW()-5)),"",SUMIFS(Adelantos[importe],Adelantos[id_jornada],INDEX(Jornadas[id],ROW()-5),Adelantos[id_barbero],LOOKUP($AH$4,Barberos[nombre],Barberos[id])))</f>
        <v/>
      </c>
      <c r="AL595" s="21" t="str" cm="1">
        <f t="array" ref="AL595">IF(ISERROR(INDEX(Jornadas[id],ROW()-5)),"",AI595+AJ595-AK595)</f>
        <v/>
      </c>
      <c r="AM595" s="2" t="str" cm="1">
        <f t="array" ref="AM595">IF(ISERROR(INDEX(Jornadas[id],ROW()-5)),"",COUNTIFS(_Cortes!$C:$C,INDEX(Jornadas[id],ROW()-5),_Cortes!$B:$B,LOOKUP($AM$4,_Barberos!$B:$B,_Barberos!$A:$A)))</f>
        <v/>
      </c>
      <c r="AN595" s="21" t="str" cm="1">
        <f t="array" ref="AN595">IF(ISERROR(INDEX(Jornadas[id],ROW()-5)),"",INT(SUMIFS(Cortes[importe],Cortes[id_jornada],INDEX(Jornadas[id],ROW()-5),Cortes[id_barbero],LOOKUP($AM$4,Barberos[nombre],Barberos[id]))*(INDEX(Jornadas[comision_barberos],1)/100)))</f>
        <v/>
      </c>
      <c r="AO595" s="21" t="str" cm="1">
        <f t="array" ref="AO595">IF(ISERROR(INDEX(Jornadas[id],ROW()-5)),"",SUMIFS(Cortes[propina],Cortes[id_jornada],INDEX(Jornadas[id],ROW()-5),Cortes[id_barbero],LOOKUP($AM$4,Barberos[nombre],Barberos[id])))</f>
        <v/>
      </c>
      <c r="AP595" s="21" t="str" cm="1">
        <f t="array" ref="AP595">IF(ISERROR(INDEX(Jornadas[id],ROW()-5)),"",SUMIFS(Adelantos[importe],Adelantos[id_jornada],INDEX(Jornadas[id],ROW()-5),Adelantos[id_barbero],LOOKUP($AM$4,Barberos[nombre],Barberos[id])))</f>
        <v/>
      </c>
      <c r="AQ595" s="21" t="str" cm="1">
        <f t="array" ref="AQ595">IF(ISERROR(INDEX(Jornadas[id],ROW()-5)),"",AN595+AO595-AP595)</f>
        <v/>
      </c>
      <c r="AR595" s="2" t="str" cm="1">
        <f t="array" ref="AR595">IF(ISERROR(INDEX(Jornadas[id],ROW()-5)),"",COUNTIFS(_Cortes!$C:$C,INDEX(Jornadas[id],ROW()-5),_Cortes!$B:$B,LOOKUP($AR$4,_Barberos!$B:$B,_Barberos!$A:$A)))</f>
        <v/>
      </c>
      <c r="AS595" s="21" t="str" cm="1">
        <f t="array" ref="AS595">IF(ISERROR(INDEX(Jornadas[id],ROW()-5)),"",INT(SUMIFS(Cortes[importe],Cortes[id_jornada],INDEX(Jornadas[id],ROW()-5),Cortes[id_barbero],LOOKUP($AR$4,Barberos[nombre],Barberos[id]))*(INDEX(Jornadas[comision_barberos],1)/100)))</f>
        <v/>
      </c>
      <c r="AT595" s="21" t="str" cm="1">
        <f t="array" ref="AT595">IF(ISERROR(INDEX(Jornadas[id],ROW()-5)),"",SUMIFS(Cortes[propina],Cortes[id_jornada],INDEX(Jornadas[id],ROW()-5),Cortes[id_barbero],LOOKUP($AR$4,Barberos[nombre],Barberos[id])))</f>
        <v/>
      </c>
      <c r="AU595" s="21" t="str" cm="1">
        <f t="array" ref="AU595">IF(ISERROR(INDEX(Jornadas[id],ROW()-5)),"",SUMIFS(Adelantos[importe],Adelantos[id_jornada],INDEX(Jornadas[id],ROW()-5),Adelantos[id_barbero],LOOKUP($AR$4,Barberos[nombre],Barberos[id])))</f>
        <v/>
      </c>
      <c r="AV595" s="21" t="str" cm="1">
        <f t="array" ref="AV595">IF(ISERROR(INDEX(Jornadas[id],ROW()-5)),"",AS595+AT595-AU595)</f>
        <v/>
      </c>
    </row>
    <row r="596" spans="1:48" ht="15" hidden="1" customHeight="1" x14ac:dyDescent="0.3">
      <c r="A596" s="53" t="str">
        <f t="shared" si="9"/>
        <v/>
      </c>
      <c r="B596" s="54"/>
      <c r="C596" s="38" t="str" cm="1">
        <f t="array" ref="C596">IF(ISERROR(INDEX(Jornadas[id],ROW()-5)),"",INDEX(Jornadas[fecha],ROW()-5))</f>
        <v/>
      </c>
      <c r="D596" s="1" t="str" cm="1">
        <f t="array" ref="D596">IF(ISERROR(INDEX(Jornadas[id],ROW()-5)),"",COUNTIFS(_Cortes!$C:$C,INDEX(Jornadas[id],ROW()-5),_Cortes!$B:$B,LOOKUP($D$4,_Barberos!$B:$B,_Barberos!$A:$A)))</f>
        <v/>
      </c>
      <c r="E596" s="20" t="str" cm="1">
        <f t="array" ref="E596">IF(ISERROR(INDEX(Jornadas[id],ROW()-5)),"",INT(SUMIFS(Cortes[importe],Cortes[id_jornada],INDEX(Jornadas[id],ROW()-5),Cortes[id_barbero],LOOKUP($D$4,Barberos[nombre],Barberos[id]))*(INDEX(Jornadas[comision_barberos],1)/100)))</f>
        <v/>
      </c>
      <c r="F596" s="20" t="str" cm="1">
        <f t="array" ref="F596">IF(ISERROR(INDEX(Jornadas[id],ROW()-5)),"",SUMIFS(Cortes[propina],Cortes[id_jornada],INDEX(Jornadas[id],ROW()-5),Cortes[id_barbero],LOOKUP($D$4,Barberos[nombre],Barberos[id])))</f>
        <v/>
      </c>
      <c r="G596" s="20" t="str" cm="1">
        <f t="array" ref="G596">IF(ISERROR(INDEX(Jornadas[id],ROW()-5)),"",SUMIFS(Adelantos[importe],Adelantos[id_jornada],INDEX(Jornadas[id],ROW()-5),Adelantos[id_barbero],LOOKUP($D$4,Barberos[nombre],Barberos[id])))</f>
        <v/>
      </c>
      <c r="H596" s="20" t="str" cm="1">
        <f t="array" ref="H596">IF(ISERROR(INDEX(Jornadas[id],ROW()-5)),"",E596+F596-G596)</f>
        <v/>
      </c>
      <c r="I596" s="1" t="str" cm="1">
        <f t="array" ref="I596">IF(ISERROR(INDEX(Jornadas[id],ROW()-5)),"",COUNTIFS(_Cortes!$C:$C,INDEX(Jornadas[id],ROW()-5),_Cortes!$B:$B,LOOKUP($I$4,_Barberos!$B:$B,_Barberos!$A:$A)))</f>
        <v/>
      </c>
      <c r="J596" s="20" t="str" cm="1">
        <f t="array" ref="J596">IF(ISERROR(INDEX(Jornadas[id],ROW()-5)),"",INT(SUMIFS(Cortes[importe],Cortes[id_jornada],INDEX(Jornadas[id],ROW()-5),Cortes[id_barbero],LOOKUP($I$4,Barberos[nombre],Barberos[id]))*(INDEX(Jornadas[comision_barberos],1)/100)))</f>
        <v/>
      </c>
      <c r="K596" s="20" t="str" cm="1">
        <f t="array" ref="K596">IF(ISERROR(INDEX(Jornadas[id],ROW()-5)),"",SUMIFS(Cortes[propina],Cortes[id_jornada],INDEX(Jornadas[id],ROW()-5),Cortes[id_barbero],LOOKUP($I$4,Barberos[nombre],Barberos[id])))</f>
        <v/>
      </c>
      <c r="L596" s="20" t="str" cm="1">
        <f t="array" ref="L596">IF(ISERROR(INDEX(Jornadas[id],ROW()-5)),"",SUMIFS(Adelantos[importe],Adelantos[id_jornada],INDEX(Jornadas[id],ROW()-5),Adelantos[id_barbero],LOOKUP($I$4,Barberos[nombre],Barberos[id])))</f>
        <v/>
      </c>
      <c r="M596" s="20" t="str" cm="1">
        <f t="array" ref="M596">IF(ISERROR(INDEX(Jornadas[id],ROW()-5)),"",J596+K596-L596)</f>
        <v/>
      </c>
      <c r="N596" s="1" t="str" cm="1">
        <f t="array" ref="N596">IF(ISERROR(INDEX(Jornadas[id],ROW()-5)),"",COUNTIFS(_Cortes!$C:$C,INDEX(Jornadas[id],ROW()-5),_Cortes!$B:$B,LOOKUP($N$4,_Barberos!$B:$B,_Barberos!$A:$A)))</f>
        <v/>
      </c>
      <c r="O596" s="20" t="str" cm="1">
        <f t="array" ref="O596">IF(ISERROR(INDEX(Jornadas[id],ROW()-5)),"",INT(SUMIFS(Cortes[importe],Cortes[id_jornada],INDEX(Jornadas[id],ROW()-5),Cortes[id_barbero],LOOKUP($N$4,Barberos[nombre],Barberos[id]))*(INDEX(Jornadas[comision_barberos],1)/100)))</f>
        <v/>
      </c>
      <c r="P596" s="20" t="str" cm="1">
        <f t="array" ref="P596">IF(ISERROR(INDEX(Jornadas[id],ROW()-5)),"",SUMIFS(Cortes[propina],Cortes[id_jornada],INDEX(Jornadas[id],ROW()-5),Cortes[id_barbero],LOOKUP($N$4,Barberos[nombre],Barberos[id])))</f>
        <v/>
      </c>
      <c r="Q596" s="20" t="str" cm="1">
        <f t="array" ref="Q596">IF(ISERROR(INDEX(Jornadas[id],ROW()-5)),"",SUMIFS(Adelantos[importe],Adelantos[id_jornada],INDEX(Jornadas[id],ROW()-5),Adelantos[id_barbero],LOOKUP($N$4,Barberos[nombre],Barberos[id])))</f>
        <v/>
      </c>
      <c r="R596" s="20" t="str" cm="1">
        <f t="array" ref="R596">IF(ISERROR(INDEX(Jornadas[id],ROW()-5)),"",O596+P596-Q596)</f>
        <v/>
      </c>
      <c r="S596" s="1" t="str" cm="1">
        <f t="array" ref="S596">IF(ISERROR(INDEX(Jornadas[id],ROW()-5)),"",COUNTIFS(_Cortes!$C:$C,INDEX(Jornadas[id],ROW()-5),_Cortes!$B:$B,LOOKUP($S$4,_Barberos!$B:$B,_Barberos!$A:$A)))</f>
        <v/>
      </c>
      <c r="T596" s="20" t="str" cm="1">
        <f t="array" ref="T596">IF(ISERROR(INDEX(Jornadas[id],ROW()-5)),"",INT(SUMIFS(Cortes[importe],Cortes[id_jornada],INDEX(Jornadas[id],ROW()-5),Cortes[id_barbero],LOOKUP($S$4,Barberos[nombre],Barberos[id]))*(INDEX(Jornadas[comision_barberos],1)/100)))</f>
        <v/>
      </c>
      <c r="U596" s="20" t="str" cm="1">
        <f t="array" ref="U596">IF(ISERROR(INDEX(Jornadas[id],ROW()-5)),"",SUMIFS(Cortes[propina],Cortes[id_jornada],INDEX(Jornadas[id],ROW()-5),Cortes[id_barbero],LOOKUP($S$4,Barberos[nombre],Barberos[id])))</f>
        <v/>
      </c>
      <c r="V596" s="20" t="str" cm="1">
        <f t="array" ref="V596">IF(ISERROR(INDEX(Jornadas[id],ROW()-5)),"",SUMIFS(Adelantos[importe],Adelantos[id_jornada],INDEX(Jornadas[id],ROW()-5),Adelantos[id_barbero],LOOKUP($S$4,Barberos[nombre],Barberos[id])))</f>
        <v/>
      </c>
      <c r="W596" s="20" t="str" cm="1">
        <f t="array" ref="W596">IF(ISERROR(INDEX(Jornadas[id],ROW()-5)),"",T596+U596-V596)</f>
        <v/>
      </c>
      <c r="X596" s="1" t="str" cm="1">
        <f t="array" ref="X596">IF(ISERROR(INDEX(Jornadas[id],ROW()-5)),"",COUNTIFS(_Cortes!$C:$C,INDEX(Jornadas[id],ROW()-5),_Cortes!$B:$B,LOOKUP($X$4,_Barberos!$B:$B,_Barberos!$A:$A)))</f>
        <v/>
      </c>
      <c r="Y596" s="20" t="str" cm="1">
        <f t="array" ref="Y596">IF(ISERROR(INDEX(Jornadas[id],ROW()-5)),"",INT(SUMIFS(Cortes[importe],Cortes[id_jornada],INDEX(Jornadas[id],ROW()-5),Cortes[id_barbero],LOOKUP($X$4,Barberos[nombre],Barberos[id]))*(INDEX(Jornadas[comision_barberos],1)/100)))</f>
        <v/>
      </c>
      <c r="Z596" s="20" t="str" cm="1">
        <f t="array" ref="Z596">IF(ISERROR(INDEX(Jornadas[id],ROW()-5)),"",SUMIFS(Cortes[propina],Cortes[id_jornada],INDEX(Jornadas[id],ROW()-5),Cortes[id_barbero],LOOKUP($X$4,Barberos[nombre],Barberos[id])))</f>
        <v/>
      </c>
      <c r="AA596" s="20" t="str" cm="1">
        <f t="array" ref="AA596">IF(ISERROR(INDEX(Jornadas[id],ROW()-5)),"",SUMIFS(Adelantos[importe],Adelantos[id_jornada],INDEX(Jornadas[id],ROW()-5),Adelantos[id_barbero],LOOKUP($X$4,Barberos[nombre],Barberos[id])))</f>
        <v/>
      </c>
      <c r="AB596" s="20" t="str" cm="1">
        <f t="array" ref="AB596">IF(ISERROR(INDEX(Jornadas[id],ROW()-5)),"",Y596+Z596-AA596)</f>
        <v/>
      </c>
      <c r="AC596" s="1" t="str" cm="1">
        <f t="array" ref="AC596">IF(ISERROR(INDEX(Jornadas[id],ROW()-5)),"",COUNTIFS(_Cortes!$C:$C,INDEX(Jornadas[id],ROW()-5),_Cortes!$B:$B,LOOKUP($AC$4,_Barberos!$B:$B,_Barberos!$A:$A)))</f>
        <v/>
      </c>
      <c r="AD596" s="20" t="str" cm="1">
        <f t="array" ref="AD596">IF(ISERROR(INDEX(Jornadas[id],ROW()-5)),"",INT(SUMIFS(Cortes[importe],Cortes[id_jornada],INDEX(Jornadas[id],ROW()-5),Cortes[id_barbero],LOOKUP($AC$4,Barberos[nombre],Barberos[id]))*(INDEX(Jornadas[comision_barberos],1)/100)))</f>
        <v/>
      </c>
      <c r="AE596" s="20" t="str" cm="1">
        <f t="array" ref="AE596">IF(ISERROR(INDEX(Jornadas[id],ROW()-5)),"",SUMIFS(Cortes[propina],Cortes[id_jornada],INDEX(Jornadas[id],ROW()-5),Cortes[id_barbero],LOOKUP($AC$4,Barberos[nombre],Barberos[id])))</f>
        <v/>
      </c>
      <c r="AF596" s="20" t="str" cm="1">
        <f t="array" ref="AF596">IF(ISERROR(INDEX(Jornadas[id],ROW()-5)),"",SUMIFS(Adelantos[importe],Adelantos[id_jornada],INDEX(Jornadas[id],ROW()-5),Adelantos[id_barbero],LOOKUP($AC$4,Barberos[nombre],Barberos[id])))</f>
        <v/>
      </c>
      <c r="AG596" s="20" t="str" cm="1">
        <f t="array" ref="AG596">IF(ISERROR(INDEX(Jornadas[id],ROW()-5)),"",AD596+AE596-AF596)</f>
        <v/>
      </c>
      <c r="AH596" s="1" t="str" cm="1">
        <f t="array" ref="AH596">IF(ISERROR(INDEX(Jornadas[id],ROW()-5)),"",COUNTIFS(_Cortes!$C:$C,INDEX(Jornadas[id],ROW()-5),_Cortes!$B:$B,LOOKUP($AH$4,_Barberos!$B:$B,_Barberos!$A:$A)))</f>
        <v/>
      </c>
      <c r="AI596" s="20" t="str" cm="1">
        <f t="array" ref="AI596">IF(ISERROR(INDEX(Jornadas[id],ROW()-5)),"",INT(SUMIFS(Cortes[importe],Cortes[id_jornada],INDEX(Jornadas[id],ROW()-5),Cortes[id_barbero],LOOKUP($AH$4,Barberos[nombre],Barberos[id]))*(INDEX(Jornadas[comision_barberos],1)/100)))</f>
        <v/>
      </c>
      <c r="AJ596" s="20" t="str" cm="1">
        <f t="array" ref="AJ596">IF(ISERROR(INDEX(Jornadas[id],ROW()-5)),"",SUMIFS(Cortes[propina],Cortes[id_jornada],INDEX(Jornadas[id],ROW()-5),Cortes[id_barbero],LOOKUP($AH$4,Barberos[nombre],Barberos[id])))</f>
        <v/>
      </c>
      <c r="AK596" s="20" t="str" cm="1">
        <f t="array" ref="AK596">IF(ISERROR(INDEX(Jornadas[id],ROW()-5)),"",SUMIFS(Adelantos[importe],Adelantos[id_jornada],INDEX(Jornadas[id],ROW()-5),Adelantos[id_barbero],LOOKUP($AH$4,Barberos[nombre],Barberos[id])))</f>
        <v/>
      </c>
      <c r="AL596" s="20" t="str" cm="1">
        <f t="array" ref="AL596">IF(ISERROR(INDEX(Jornadas[id],ROW()-5)),"",AI596+AJ596-AK596)</f>
        <v/>
      </c>
      <c r="AM596" s="1" t="str" cm="1">
        <f t="array" ref="AM596">IF(ISERROR(INDEX(Jornadas[id],ROW()-5)),"",COUNTIFS(_Cortes!$C:$C,INDEX(Jornadas[id],ROW()-5),_Cortes!$B:$B,LOOKUP($AM$4,_Barberos!$B:$B,_Barberos!$A:$A)))</f>
        <v/>
      </c>
      <c r="AN596" s="20" t="str" cm="1">
        <f t="array" ref="AN596">IF(ISERROR(INDEX(Jornadas[id],ROW()-5)),"",INT(SUMIFS(Cortes[importe],Cortes[id_jornada],INDEX(Jornadas[id],ROW()-5),Cortes[id_barbero],LOOKUP($AM$4,Barberos[nombre],Barberos[id]))*(INDEX(Jornadas[comision_barberos],1)/100)))</f>
        <v/>
      </c>
      <c r="AO596" s="20" t="str" cm="1">
        <f t="array" ref="AO596">IF(ISERROR(INDEX(Jornadas[id],ROW()-5)),"",SUMIFS(Cortes[propina],Cortes[id_jornada],INDEX(Jornadas[id],ROW()-5),Cortes[id_barbero],LOOKUP($AM$4,Barberos[nombre],Barberos[id])))</f>
        <v/>
      </c>
      <c r="AP596" s="20" t="str" cm="1">
        <f t="array" ref="AP596">IF(ISERROR(INDEX(Jornadas[id],ROW()-5)),"",SUMIFS(Adelantos[importe],Adelantos[id_jornada],INDEX(Jornadas[id],ROW()-5),Adelantos[id_barbero],LOOKUP($AM$4,Barberos[nombre],Barberos[id])))</f>
        <v/>
      </c>
      <c r="AQ596" s="20" t="str" cm="1">
        <f t="array" ref="AQ596">IF(ISERROR(INDEX(Jornadas[id],ROW()-5)),"",AN596+AO596-AP596)</f>
        <v/>
      </c>
      <c r="AR596" s="1" t="str" cm="1">
        <f t="array" ref="AR596">IF(ISERROR(INDEX(Jornadas[id],ROW()-5)),"",COUNTIFS(_Cortes!$C:$C,INDEX(Jornadas[id],ROW()-5),_Cortes!$B:$B,LOOKUP($AR$4,_Barberos!$B:$B,_Barberos!$A:$A)))</f>
        <v/>
      </c>
      <c r="AS596" s="20" t="str" cm="1">
        <f t="array" ref="AS596">IF(ISERROR(INDEX(Jornadas[id],ROW()-5)),"",INT(SUMIFS(Cortes[importe],Cortes[id_jornada],INDEX(Jornadas[id],ROW()-5),Cortes[id_barbero],LOOKUP($AR$4,Barberos[nombre],Barberos[id]))*(INDEX(Jornadas[comision_barberos],1)/100)))</f>
        <v/>
      </c>
      <c r="AT596" s="20" t="str" cm="1">
        <f t="array" ref="AT596">IF(ISERROR(INDEX(Jornadas[id],ROW()-5)),"",SUMIFS(Cortes[propina],Cortes[id_jornada],INDEX(Jornadas[id],ROW()-5),Cortes[id_barbero],LOOKUP($AR$4,Barberos[nombre],Barberos[id])))</f>
        <v/>
      </c>
      <c r="AU596" s="20" t="str" cm="1">
        <f t="array" ref="AU596">IF(ISERROR(INDEX(Jornadas[id],ROW()-5)),"",SUMIFS(Adelantos[importe],Adelantos[id_jornada],INDEX(Jornadas[id],ROW()-5),Adelantos[id_barbero],LOOKUP($AR$4,Barberos[nombre],Barberos[id])))</f>
        <v/>
      </c>
      <c r="AV596" s="20" t="str" cm="1">
        <f t="array" ref="AV596">IF(ISERROR(INDEX(Jornadas[id],ROW()-5)),"",AS596+AT596-AU596)</f>
        <v/>
      </c>
    </row>
    <row r="597" spans="1:48" ht="15" hidden="1" customHeight="1" x14ac:dyDescent="0.3">
      <c r="A597" s="51" t="str">
        <f t="shared" si="9"/>
        <v/>
      </c>
      <c r="B597" s="52"/>
      <c r="C597" s="36" t="str" cm="1">
        <f t="array" ref="C597">IF(ISERROR(INDEX(Jornadas[id],ROW()-5)),"",INDEX(Jornadas[fecha],ROW()-5))</f>
        <v/>
      </c>
      <c r="D597" s="2" t="str" cm="1">
        <f t="array" ref="D597">IF(ISERROR(INDEX(Jornadas[id],ROW()-5)),"",COUNTIFS(_Cortes!$C:$C,INDEX(Jornadas[id],ROW()-5),_Cortes!$B:$B,LOOKUP($D$4,_Barberos!$B:$B,_Barberos!$A:$A)))</f>
        <v/>
      </c>
      <c r="E597" s="21" t="str" cm="1">
        <f t="array" ref="E597">IF(ISERROR(INDEX(Jornadas[id],ROW()-5)),"",INT(SUMIFS(Cortes[importe],Cortes[id_jornada],INDEX(Jornadas[id],ROW()-5),Cortes[id_barbero],LOOKUP($D$4,Barberos[nombre],Barberos[id]))*(INDEX(Jornadas[comision_barberos],1)/100)))</f>
        <v/>
      </c>
      <c r="F597" s="21" t="str" cm="1">
        <f t="array" ref="F597">IF(ISERROR(INDEX(Jornadas[id],ROW()-5)),"",SUMIFS(Cortes[propina],Cortes[id_jornada],INDEX(Jornadas[id],ROW()-5),Cortes[id_barbero],LOOKUP($D$4,Barberos[nombre],Barberos[id])))</f>
        <v/>
      </c>
      <c r="G597" s="21" t="str" cm="1">
        <f t="array" ref="G597">IF(ISERROR(INDEX(Jornadas[id],ROW()-5)),"",SUMIFS(Adelantos[importe],Adelantos[id_jornada],INDEX(Jornadas[id],ROW()-5),Adelantos[id_barbero],LOOKUP($D$4,Barberos[nombre],Barberos[id])))</f>
        <v/>
      </c>
      <c r="H597" s="21" t="str" cm="1">
        <f t="array" ref="H597">IF(ISERROR(INDEX(Jornadas[id],ROW()-5)),"",E597+F597-G597)</f>
        <v/>
      </c>
      <c r="I597" s="2" t="str" cm="1">
        <f t="array" ref="I597">IF(ISERROR(INDEX(Jornadas[id],ROW()-5)),"",COUNTIFS(_Cortes!$C:$C,INDEX(Jornadas[id],ROW()-5),_Cortes!$B:$B,LOOKUP($I$4,_Barberos!$B:$B,_Barberos!$A:$A)))</f>
        <v/>
      </c>
      <c r="J597" s="21" t="str" cm="1">
        <f t="array" ref="J597">IF(ISERROR(INDEX(Jornadas[id],ROW()-5)),"",INT(SUMIFS(Cortes[importe],Cortes[id_jornada],INDEX(Jornadas[id],ROW()-5),Cortes[id_barbero],LOOKUP($I$4,Barberos[nombre],Barberos[id]))*(INDEX(Jornadas[comision_barberos],1)/100)))</f>
        <v/>
      </c>
      <c r="K597" s="21" t="str" cm="1">
        <f t="array" ref="K597">IF(ISERROR(INDEX(Jornadas[id],ROW()-5)),"",SUMIFS(Cortes[propina],Cortes[id_jornada],INDEX(Jornadas[id],ROW()-5),Cortes[id_barbero],LOOKUP($I$4,Barberos[nombre],Barberos[id])))</f>
        <v/>
      </c>
      <c r="L597" s="21" t="str" cm="1">
        <f t="array" ref="L597">IF(ISERROR(INDEX(Jornadas[id],ROW()-5)),"",SUMIFS(Adelantos[importe],Adelantos[id_jornada],INDEX(Jornadas[id],ROW()-5),Adelantos[id_barbero],LOOKUP($I$4,Barberos[nombre],Barberos[id])))</f>
        <v/>
      </c>
      <c r="M597" s="21" t="str" cm="1">
        <f t="array" ref="M597">IF(ISERROR(INDEX(Jornadas[id],ROW()-5)),"",J597+K597-L597)</f>
        <v/>
      </c>
      <c r="N597" s="2" t="str" cm="1">
        <f t="array" ref="N597">IF(ISERROR(INDEX(Jornadas[id],ROW()-5)),"",COUNTIFS(_Cortes!$C:$C,INDEX(Jornadas[id],ROW()-5),_Cortes!$B:$B,LOOKUP($N$4,_Barberos!$B:$B,_Barberos!$A:$A)))</f>
        <v/>
      </c>
      <c r="O597" s="21" t="str" cm="1">
        <f t="array" ref="O597">IF(ISERROR(INDEX(Jornadas[id],ROW()-5)),"",INT(SUMIFS(Cortes[importe],Cortes[id_jornada],INDEX(Jornadas[id],ROW()-5),Cortes[id_barbero],LOOKUP($N$4,Barberos[nombre],Barberos[id]))*(INDEX(Jornadas[comision_barberos],1)/100)))</f>
        <v/>
      </c>
      <c r="P597" s="21" t="str" cm="1">
        <f t="array" ref="P597">IF(ISERROR(INDEX(Jornadas[id],ROW()-5)),"",SUMIFS(Cortes[propina],Cortes[id_jornada],INDEX(Jornadas[id],ROW()-5),Cortes[id_barbero],LOOKUP($N$4,Barberos[nombre],Barberos[id])))</f>
        <v/>
      </c>
      <c r="Q597" s="21" t="str" cm="1">
        <f t="array" ref="Q597">IF(ISERROR(INDEX(Jornadas[id],ROW()-5)),"",SUMIFS(Adelantos[importe],Adelantos[id_jornada],INDEX(Jornadas[id],ROW()-5),Adelantos[id_barbero],LOOKUP($N$4,Barberos[nombre],Barberos[id])))</f>
        <v/>
      </c>
      <c r="R597" s="21" t="str" cm="1">
        <f t="array" ref="R597">IF(ISERROR(INDEX(Jornadas[id],ROW()-5)),"",O597+P597-Q597)</f>
        <v/>
      </c>
      <c r="S597" s="2" t="str" cm="1">
        <f t="array" ref="S597">IF(ISERROR(INDEX(Jornadas[id],ROW()-5)),"",COUNTIFS(_Cortes!$C:$C,INDEX(Jornadas[id],ROW()-5),_Cortes!$B:$B,LOOKUP($S$4,_Barberos!$B:$B,_Barberos!$A:$A)))</f>
        <v/>
      </c>
      <c r="T597" s="21" t="str" cm="1">
        <f t="array" ref="T597">IF(ISERROR(INDEX(Jornadas[id],ROW()-5)),"",INT(SUMIFS(Cortes[importe],Cortes[id_jornada],INDEX(Jornadas[id],ROW()-5),Cortes[id_barbero],LOOKUP($S$4,Barberos[nombre],Barberos[id]))*(INDEX(Jornadas[comision_barberos],1)/100)))</f>
        <v/>
      </c>
      <c r="U597" s="21" t="str" cm="1">
        <f t="array" ref="U597">IF(ISERROR(INDEX(Jornadas[id],ROW()-5)),"",SUMIFS(Cortes[propina],Cortes[id_jornada],INDEX(Jornadas[id],ROW()-5),Cortes[id_barbero],LOOKUP($S$4,Barberos[nombre],Barberos[id])))</f>
        <v/>
      </c>
      <c r="V597" s="21" t="str" cm="1">
        <f t="array" ref="V597">IF(ISERROR(INDEX(Jornadas[id],ROW()-5)),"",SUMIFS(Adelantos[importe],Adelantos[id_jornada],INDEX(Jornadas[id],ROW()-5),Adelantos[id_barbero],LOOKUP($S$4,Barberos[nombre],Barberos[id])))</f>
        <v/>
      </c>
      <c r="W597" s="21" t="str" cm="1">
        <f t="array" ref="W597">IF(ISERROR(INDEX(Jornadas[id],ROW()-5)),"",T597+U597-V597)</f>
        <v/>
      </c>
      <c r="X597" s="2" t="str" cm="1">
        <f t="array" ref="X597">IF(ISERROR(INDEX(Jornadas[id],ROW()-5)),"",COUNTIFS(_Cortes!$C:$C,INDEX(Jornadas[id],ROW()-5),_Cortes!$B:$B,LOOKUP($X$4,_Barberos!$B:$B,_Barberos!$A:$A)))</f>
        <v/>
      </c>
      <c r="Y597" s="21" t="str" cm="1">
        <f t="array" ref="Y597">IF(ISERROR(INDEX(Jornadas[id],ROW()-5)),"",INT(SUMIFS(Cortes[importe],Cortes[id_jornada],INDEX(Jornadas[id],ROW()-5),Cortes[id_barbero],LOOKUP($X$4,Barberos[nombre],Barberos[id]))*(INDEX(Jornadas[comision_barberos],1)/100)))</f>
        <v/>
      </c>
      <c r="Z597" s="21" t="str" cm="1">
        <f t="array" ref="Z597">IF(ISERROR(INDEX(Jornadas[id],ROW()-5)),"",SUMIFS(Cortes[propina],Cortes[id_jornada],INDEX(Jornadas[id],ROW()-5),Cortes[id_barbero],LOOKUP($X$4,Barberos[nombre],Barberos[id])))</f>
        <v/>
      </c>
      <c r="AA597" s="21" t="str" cm="1">
        <f t="array" ref="AA597">IF(ISERROR(INDEX(Jornadas[id],ROW()-5)),"",SUMIFS(Adelantos[importe],Adelantos[id_jornada],INDEX(Jornadas[id],ROW()-5),Adelantos[id_barbero],LOOKUP($X$4,Barberos[nombre],Barberos[id])))</f>
        <v/>
      </c>
      <c r="AB597" s="21" t="str" cm="1">
        <f t="array" ref="AB597">IF(ISERROR(INDEX(Jornadas[id],ROW()-5)),"",Y597+Z597-AA597)</f>
        <v/>
      </c>
      <c r="AC597" s="2" t="str" cm="1">
        <f t="array" ref="AC597">IF(ISERROR(INDEX(Jornadas[id],ROW()-5)),"",COUNTIFS(_Cortes!$C:$C,INDEX(Jornadas[id],ROW()-5),_Cortes!$B:$B,LOOKUP($AC$4,_Barberos!$B:$B,_Barberos!$A:$A)))</f>
        <v/>
      </c>
      <c r="AD597" s="21" t="str" cm="1">
        <f t="array" ref="AD597">IF(ISERROR(INDEX(Jornadas[id],ROW()-5)),"",INT(SUMIFS(Cortes[importe],Cortes[id_jornada],INDEX(Jornadas[id],ROW()-5),Cortes[id_barbero],LOOKUP($AC$4,Barberos[nombre],Barberos[id]))*(INDEX(Jornadas[comision_barberos],1)/100)))</f>
        <v/>
      </c>
      <c r="AE597" s="21" t="str" cm="1">
        <f t="array" ref="AE597">IF(ISERROR(INDEX(Jornadas[id],ROW()-5)),"",SUMIFS(Cortes[propina],Cortes[id_jornada],INDEX(Jornadas[id],ROW()-5),Cortes[id_barbero],LOOKUP($AC$4,Barberos[nombre],Barberos[id])))</f>
        <v/>
      </c>
      <c r="AF597" s="21" t="str" cm="1">
        <f t="array" ref="AF597">IF(ISERROR(INDEX(Jornadas[id],ROW()-5)),"",SUMIFS(Adelantos[importe],Adelantos[id_jornada],INDEX(Jornadas[id],ROW()-5),Adelantos[id_barbero],LOOKUP($AC$4,Barberos[nombre],Barberos[id])))</f>
        <v/>
      </c>
      <c r="AG597" s="21" t="str" cm="1">
        <f t="array" ref="AG597">IF(ISERROR(INDEX(Jornadas[id],ROW()-5)),"",AD597+AE597-AF597)</f>
        <v/>
      </c>
      <c r="AH597" s="2" t="str" cm="1">
        <f t="array" ref="AH597">IF(ISERROR(INDEX(Jornadas[id],ROW()-5)),"",COUNTIFS(_Cortes!$C:$C,INDEX(Jornadas[id],ROW()-5),_Cortes!$B:$B,LOOKUP($AH$4,_Barberos!$B:$B,_Barberos!$A:$A)))</f>
        <v/>
      </c>
      <c r="AI597" s="21" t="str" cm="1">
        <f t="array" ref="AI597">IF(ISERROR(INDEX(Jornadas[id],ROW()-5)),"",INT(SUMIFS(Cortes[importe],Cortes[id_jornada],INDEX(Jornadas[id],ROW()-5),Cortes[id_barbero],LOOKUP($AH$4,Barberos[nombre],Barberos[id]))*(INDEX(Jornadas[comision_barberos],1)/100)))</f>
        <v/>
      </c>
      <c r="AJ597" s="21" t="str" cm="1">
        <f t="array" ref="AJ597">IF(ISERROR(INDEX(Jornadas[id],ROW()-5)),"",SUMIFS(Cortes[propina],Cortes[id_jornada],INDEX(Jornadas[id],ROW()-5),Cortes[id_barbero],LOOKUP($AH$4,Barberos[nombre],Barberos[id])))</f>
        <v/>
      </c>
      <c r="AK597" s="21" t="str" cm="1">
        <f t="array" ref="AK597">IF(ISERROR(INDEX(Jornadas[id],ROW()-5)),"",SUMIFS(Adelantos[importe],Adelantos[id_jornada],INDEX(Jornadas[id],ROW()-5),Adelantos[id_barbero],LOOKUP($AH$4,Barberos[nombre],Barberos[id])))</f>
        <v/>
      </c>
      <c r="AL597" s="21" t="str" cm="1">
        <f t="array" ref="AL597">IF(ISERROR(INDEX(Jornadas[id],ROW()-5)),"",AI597+AJ597-AK597)</f>
        <v/>
      </c>
      <c r="AM597" s="2" t="str" cm="1">
        <f t="array" ref="AM597">IF(ISERROR(INDEX(Jornadas[id],ROW()-5)),"",COUNTIFS(_Cortes!$C:$C,INDEX(Jornadas[id],ROW()-5),_Cortes!$B:$B,LOOKUP($AM$4,_Barberos!$B:$B,_Barberos!$A:$A)))</f>
        <v/>
      </c>
      <c r="AN597" s="21" t="str" cm="1">
        <f t="array" ref="AN597">IF(ISERROR(INDEX(Jornadas[id],ROW()-5)),"",INT(SUMIFS(Cortes[importe],Cortes[id_jornada],INDEX(Jornadas[id],ROW()-5),Cortes[id_barbero],LOOKUP($AM$4,Barberos[nombre],Barberos[id]))*(INDEX(Jornadas[comision_barberos],1)/100)))</f>
        <v/>
      </c>
      <c r="AO597" s="21" t="str" cm="1">
        <f t="array" ref="AO597">IF(ISERROR(INDEX(Jornadas[id],ROW()-5)),"",SUMIFS(Cortes[propina],Cortes[id_jornada],INDEX(Jornadas[id],ROW()-5),Cortes[id_barbero],LOOKUP($AM$4,Barberos[nombre],Barberos[id])))</f>
        <v/>
      </c>
      <c r="AP597" s="21" t="str" cm="1">
        <f t="array" ref="AP597">IF(ISERROR(INDEX(Jornadas[id],ROW()-5)),"",SUMIFS(Adelantos[importe],Adelantos[id_jornada],INDEX(Jornadas[id],ROW()-5),Adelantos[id_barbero],LOOKUP($AM$4,Barberos[nombre],Barberos[id])))</f>
        <v/>
      </c>
      <c r="AQ597" s="21" t="str" cm="1">
        <f t="array" ref="AQ597">IF(ISERROR(INDEX(Jornadas[id],ROW()-5)),"",AN597+AO597-AP597)</f>
        <v/>
      </c>
      <c r="AR597" s="2" t="str" cm="1">
        <f t="array" ref="AR597">IF(ISERROR(INDEX(Jornadas[id],ROW()-5)),"",COUNTIFS(_Cortes!$C:$C,INDEX(Jornadas[id],ROW()-5),_Cortes!$B:$B,LOOKUP($AR$4,_Barberos!$B:$B,_Barberos!$A:$A)))</f>
        <v/>
      </c>
      <c r="AS597" s="21" t="str" cm="1">
        <f t="array" ref="AS597">IF(ISERROR(INDEX(Jornadas[id],ROW()-5)),"",INT(SUMIFS(Cortes[importe],Cortes[id_jornada],INDEX(Jornadas[id],ROW()-5),Cortes[id_barbero],LOOKUP($AR$4,Barberos[nombre],Barberos[id]))*(INDEX(Jornadas[comision_barberos],1)/100)))</f>
        <v/>
      </c>
      <c r="AT597" s="21" t="str" cm="1">
        <f t="array" ref="AT597">IF(ISERROR(INDEX(Jornadas[id],ROW()-5)),"",SUMIFS(Cortes[propina],Cortes[id_jornada],INDEX(Jornadas[id],ROW()-5),Cortes[id_barbero],LOOKUP($AR$4,Barberos[nombre],Barberos[id])))</f>
        <v/>
      </c>
      <c r="AU597" s="21" t="str" cm="1">
        <f t="array" ref="AU597">IF(ISERROR(INDEX(Jornadas[id],ROW()-5)),"",SUMIFS(Adelantos[importe],Adelantos[id_jornada],INDEX(Jornadas[id],ROW()-5),Adelantos[id_barbero],LOOKUP($AR$4,Barberos[nombre],Barberos[id])))</f>
        <v/>
      </c>
      <c r="AV597" s="21" t="str" cm="1">
        <f t="array" ref="AV597">IF(ISERROR(INDEX(Jornadas[id],ROW()-5)),"",AS597+AT597-AU597)</f>
        <v/>
      </c>
    </row>
    <row r="598" spans="1:48" ht="15" hidden="1" customHeight="1" x14ac:dyDescent="0.3">
      <c r="A598" s="53" t="str">
        <f t="shared" si="9"/>
        <v/>
      </c>
      <c r="B598" s="54"/>
      <c r="C598" s="38" t="str" cm="1">
        <f t="array" ref="C598">IF(ISERROR(INDEX(Jornadas[id],ROW()-5)),"",INDEX(Jornadas[fecha],ROW()-5))</f>
        <v/>
      </c>
      <c r="D598" s="1" t="str" cm="1">
        <f t="array" ref="D598">IF(ISERROR(INDEX(Jornadas[id],ROW()-5)),"",COUNTIFS(_Cortes!$C:$C,INDEX(Jornadas[id],ROW()-5),_Cortes!$B:$B,LOOKUP($D$4,_Barberos!$B:$B,_Barberos!$A:$A)))</f>
        <v/>
      </c>
      <c r="E598" s="20" t="str" cm="1">
        <f t="array" ref="E598">IF(ISERROR(INDEX(Jornadas[id],ROW()-5)),"",INT(SUMIFS(Cortes[importe],Cortes[id_jornada],INDEX(Jornadas[id],ROW()-5),Cortes[id_barbero],LOOKUP($D$4,Barberos[nombre],Barberos[id]))*(INDEX(Jornadas[comision_barberos],1)/100)))</f>
        <v/>
      </c>
      <c r="F598" s="20" t="str" cm="1">
        <f t="array" ref="F598">IF(ISERROR(INDEX(Jornadas[id],ROW()-5)),"",SUMIFS(Cortes[propina],Cortes[id_jornada],INDEX(Jornadas[id],ROW()-5),Cortes[id_barbero],LOOKUP($D$4,Barberos[nombre],Barberos[id])))</f>
        <v/>
      </c>
      <c r="G598" s="20" t="str" cm="1">
        <f t="array" ref="G598">IF(ISERROR(INDEX(Jornadas[id],ROW()-5)),"",SUMIFS(Adelantos[importe],Adelantos[id_jornada],INDEX(Jornadas[id],ROW()-5),Adelantos[id_barbero],LOOKUP($D$4,Barberos[nombre],Barberos[id])))</f>
        <v/>
      </c>
      <c r="H598" s="20" t="str" cm="1">
        <f t="array" ref="H598">IF(ISERROR(INDEX(Jornadas[id],ROW()-5)),"",E598+F598-G598)</f>
        <v/>
      </c>
      <c r="I598" s="1" t="str" cm="1">
        <f t="array" ref="I598">IF(ISERROR(INDEX(Jornadas[id],ROW()-5)),"",COUNTIFS(_Cortes!$C:$C,INDEX(Jornadas[id],ROW()-5),_Cortes!$B:$B,LOOKUP($I$4,_Barberos!$B:$B,_Barberos!$A:$A)))</f>
        <v/>
      </c>
      <c r="J598" s="20" t="str" cm="1">
        <f t="array" ref="J598">IF(ISERROR(INDEX(Jornadas[id],ROW()-5)),"",INT(SUMIFS(Cortes[importe],Cortes[id_jornada],INDEX(Jornadas[id],ROW()-5),Cortes[id_barbero],LOOKUP($I$4,Barberos[nombre],Barberos[id]))*(INDEX(Jornadas[comision_barberos],1)/100)))</f>
        <v/>
      </c>
      <c r="K598" s="20" t="str" cm="1">
        <f t="array" ref="K598">IF(ISERROR(INDEX(Jornadas[id],ROW()-5)),"",SUMIFS(Cortes[propina],Cortes[id_jornada],INDEX(Jornadas[id],ROW()-5),Cortes[id_barbero],LOOKUP($I$4,Barberos[nombre],Barberos[id])))</f>
        <v/>
      </c>
      <c r="L598" s="20" t="str" cm="1">
        <f t="array" ref="L598">IF(ISERROR(INDEX(Jornadas[id],ROW()-5)),"",SUMIFS(Adelantos[importe],Adelantos[id_jornada],INDEX(Jornadas[id],ROW()-5),Adelantos[id_barbero],LOOKUP($I$4,Barberos[nombre],Barberos[id])))</f>
        <v/>
      </c>
      <c r="M598" s="20" t="str" cm="1">
        <f t="array" ref="M598">IF(ISERROR(INDEX(Jornadas[id],ROW()-5)),"",J598+K598-L598)</f>
        <v/>
      </c>
      <c r="N598" s="1" t="str" cm="1">
        <f t="array" ref="N598">IF(ISERROR(INDEX(Jornadas[id],ROW()-5)),"",COUNTIFS(_Cortes!$C:$C,INDEX(Jornadas[id],ROW()-5),_Cortes!$B:$B,LOOKUP($N$4,_Barberos!$B:$B,_Barberos!$A:$A)))</f>
        <v/>
      </c>
      <c r="O598" s="20" t="str" cm="1">
        <f t="array" ref="O598">IF(ISERROR(INDEX(Jornadas[id],ROW()-5)),"",INT(SUMIFS(Cortes[importe],Cortes[id_jornada],INDEX(Jornadas[id],ROW()-5),Cortes[id_barbero],LOOKUP($N$4,Barberos[nombre],Barberos[id]))*(INDEX(Jornadas[comision_barberos],1)/100)))</f>
        <v/>
      </c>
      <c r="P598" s="20" t="str" cm="1">
        <f t="array" ref="P598">IF(ISERROR(INDEX(Jornadas[id],ROW()-5)),"",SUMIFS(Cortes[propina],Cortes[id_jornada],INDEX(Jornadas[id],ROW()-5),Cortes[id_barbero],LOOKUP($N$4,Barberos[nombre],Barberos[id])))</f>
        <v/>
      </c>
      <c r="Q598" s="20" t="str" cm="1">
        <f t="array" ref="Q598">IF(ISERROR(INDEX(Jornadas[id],ROW()-5)),"",SUMIFS(Adelantos[importe],Adelantos[id_jornada],INDEX(Jornadas[id],ROW()-5),Adelantos[id_barbero],LOOKUP($N$4,Barberos[nombre],Barberos[id])))</f>
        <v/>
      </c>
      <c r="R598" s="20" t="str" cm="1">
        <f t="array" ref="R598">IF(ISERROR(INDEX(Jornadas[id],ROW()-5)),"",O598+P598-Q598)</f>
        <v/>
      </c>
      <c r="S598" s="1" t="str" cm="1">
        <f t="array" ref="S598">IF(ISERROR(INDEX(Jornadas[id],ROW()-5)),"",COUNTIFS(_Cortes!$C:$C,INDEX(Jornadas[id],ROW()-5),_Cortes!$B:$B,LOOKUP($S$4,_Barberos!$B:$B,_Barberos!$A:$A)))</f>
        <v/>
      </c>
      <c r="T598" s="20" t="str" cm="1">
        <f t="array" ref="T598">IF(ISERROR(INDEX(Jornadas[id],ROW()-5)),"",INT(SUMIFS(Cortes[importe],Cortes[id_jornada],INDEX(Jornadas[id],ROW()-5),Cortes[id_barbero],LOOKUP($S$4,Barberos[nombre],Barberos[id]))*(INDEX(Jornadas[comision_barberos],1)/100)))</f>
        <v/>
      </c>
      <c r="U598" s="20" t="str" cm="1">
        <f t="array" ref="U598">IF(ISERROR(INDEX(Jornadas[id],ROW()-5)),"",SUMIFS(Cortes[propina],Cortes[id_jornada],INDEX(Jornadas[id],ROW()-5),Cortes[id_barbero],LOOKUP($S$4,Barberos[nombre],Barberos[id])))</f>
        <v/>
      </c>
      <c r="V598" s="20" t="str" cm="1">
        <f t="array" ref="V598">IF(ISERROR(INDEX(Jornadas[id],ROW()-5)),"",SUMIFS(Adelantos[importe],Adelantos[id_jornada],INDEX(Jornadas[id],ROW()-5),Adelantos[id_barbero],LOOKUP($S$4,Barberos[nombre],Barberos[id])))</f>
        <v/>
      </c>
      <c r="W598" s="20" t="str" cm="1">
        <f t="array" ref="W598">IF(ISERROR(INDEX(Jornadas[id],ROW()-5)),"",T598+U598-V598)</f>
        <v/>
      </c>
      <c r="X598" s="1" t="str" cm="1">
        <f t="array" ref="X598">IF(ISERROR(INDEX(Jornadas[id],ROW()-5)),"",COUNTIFS(_Cortes!$C:$C,INDEX(Jornadas[id],ROW()-5),_Cortes!$B:$B,LOOKUP($X$4,_Barberos!$B:$B,_Barberos!$A:$A)))</f>
        <v/>
      </c>
      <c r="Y598" s="20" t="str" cm="1">
        <f t="array" ref="Y598">IF(ISERROR(INDEX(Jornadas[id],ROW()-5)),"",INT(SUMIFS(Cortes[importe],Cortes[id_jornada],INDEX(Jornadas[id],ROW()-5),Cortes[id_barbero],LOOKUP($X$4,Barberos[nombre],Barberos[id]))*(INDEX(Jornadas[comision_barberos],1)/100)))</f>
        <v/>
      </c>
      <c r="Z598" s="20" t="str" cm="1">
        <f t="array" ref="Z598">IF(ISERROR(INDEX(Jornadas[id],ROW()-5)),"",SUMIFS(Cortes[propina],Cortes[id_jornada],INDEX(Jornadas[id],ROW()-5),Cortes[id_barbero],LOOKUP($X$4,Barberos[nombre],Barberos[id])))</f>
        <v/>
      </c>
      <c r="AA598" s="20" t="str" cm="1">
        <f t="array" ref="AA598">IF(ISERROR(INDEX(Jornadas[id],ROW()-5)),"",SUMIFS(Adelantos[importe],Adelantos[id_jornada],INDEX(Jornadas[id],ROW()-5),Adelantos[id_barbero],LOOKUP($X$4,Barberos[nombre],Barberos[id])))</f>
        <v/>
      </c>
      <c r="AB598" s="20" t="str" cm="1">
        <f t="array" ref="AB598">IF(ISERROR(INDEX(Jornadas[id],ROW()-5)),"",Y598+Z598-AA598)</f>
        <v/>
      </c>
      <c r="AC598" s="1" t="str" cm="1">
        <f t="array" ref="AC598">IF(ISERROR(INDEX(Jornadas[id],ROW()-5)),"",COUNTIFS(_Cortes!$C:$C,INDEX(Jornadas[id],ROW()-5),_Cortes!$B:$B,LOOKUP($AC$4,_Barberos!$B:$B,_Barberos!$A:$A)))</f>
        <v/>
      </c>
      <c r="AD598" s="20" t="str" cm="1">
        <f t="array" ref="AD598">IF(ISERROR(INDEX(Jornadas[id],ROW()-5)),"",INT(SUMIFS(Cortes[importe],Cortes[id_jornada],INDEX(Jornadas[id],ROW()-5),Cortes[id_barbero],LOOKUP($AC$4,Barberos[nombre],Barberos[id]))*(INDEX(Jornadas[comision_barberos],1)/100)))</f>
        <v/>
      </c>
      <c r="AE598" s="20" t="str" cm="1">
        <f t="array" ref="AE598">IF(ISERROR(INDEX(Jornadas[id],ROW()-5)),"",SUMIFS(Cortes[propina],Cortes[id_jornada],INDEX(Jornadas[id],ROW()-5),Cortes[id_barbero],LOOKUP($AC$4,Barberos[nombre],Barberos[id])))</f>
        <v/>
      </c>
      <c r="AF598" s="20" t="str" cm="1">
        <f t="array" ref="AF598">IF(ISERROR(INDEX(Jornadas[id],ROW()-5)),"",SUMIFS(Adelantos[importe],Adelantos[id_jornada],INDEX(Jornadas[id],ROW()-5),Adelantos[id_barbero],LOOKUP($AC$4,Barberos[nombre],Barberos[id])))</f>
        <v/>
      </c>
      <c r="AG598" s="20" t="str" cm="1">
        <f t="array" ref="AG598">IF(ISERROR(INDEX(Jornadas[id],ROW()-5)),"",AD598+AE598-AF598)</f>
        <v/>
      </c>
      <c r="AH598" s="1" t="str" cm="1">
        <f t="array" ref="AH598">IF(ISERROR(INDEX(Jornadas[id],ROW()-5)),"",COUNTIFS(_Cortes!$C:$C,INDEX(Jornadas[id],ROW()-5),_Cortes!$B:$B,LOOKUP($AH$4,_Barberos!$B:$B,_Barberos!$A:$A)))</f>
        <v/>
      </c>
      <c r="AI598" s="20" t="str" cm="1">
        <f t="array" ref="AI598">IF(ISERROR(INDEX(Jornadas[id],ROW()-5)),"",INT(SUMIFS(Cortes[importe],Cortes[id_jornada],INDEX(Jornadas[id],ROW()-5),Cortes[id_barbero],LOOKUP($AH$4,Barberos[nombre],Barberos[id]))*(INDEX(Jornadas[comision_barberos],1)/100)))</f>
        <v/>
      </c>
      <c r="AJ598" s="20" t="str" cm="1">
        <f t="array" ref="AJ598">IF(ISERROR(INDEX(Jornadas[id],ROW()-5)),"",SUMIFS(Cortes[propina],Cortes[id_jornada],INDEX(Jornadas[id],ROW()-5),Cortes[id_barbero],LOOKUP($AH$4,Barberos[nombre],Barberos[id])))</f>
        <v/>
      </c>
      <c r="AK598" s="20" t="str" cm="1">
        <f t="array" ref="AK598">IF(ISERROR(INDEX(Jornadas[id],ROW()-5)),"",SUMIFS(Adelantos[importe],Adelantos[id_jornada],INDEX(Jornadas[id],ROW()-5),Adelantos[id_barbero],LOOKUP($AH$4,Barberos[nombre],Barberos[id])))</f>
        <v/>
      </c>
      <c r="AL598" s="20" t="str" cm="1">
        <f t="array" ref="AL598">IF(ISERROR(INDEX(Jornadas[id],ROW()-5)),"",AI598+AJ598-AK598)</f>
        <v/>
      </c>
      <c r="AM598" s="1" t="str" cm="1">
        <f t="array" ref="AM598">IF(ISERROR(INDEX(Jornadas[id],ROW()-5)),"",COUNTIFS(_Cortes!$C:$C,INDEX(Jornadas[id],ROW()-5),_Cortes!$B:$B,LOOKUP($AM$4,_Barberos!$B:$B,_Barberos!$A:$A)))</f>
        <v/>
      </c>
      <c r="AN598" s="20" t="str" cm="1">
        <f t="array" ref="AN598">IF(ISERROR(INDEX(Jornadas[id],ROW()-5)),"",INT(SUMIFS(Cortes[importe],Cortes[id_jornada],INDEX(Jornadas[id],ROW()-5),Cortes[id_barbero],LOOKUP($AM$4,Barberos[nombre],Barberos[id]))*(INDEX(Jornadas[comision_barberos],1)/100)))</f>
        <v/>
      </c>
      <c r="AO598" s="20" t="str" cm="1">
        <f t="array" ref="AO598">IF(ISERROR(INDEX(Jornadas[id],ROW()-5)),"",SUMIFS(Cortes[propina],Cortes[id_jornada],INDEX(Jornadas[id],ROW()-5),Cortes[id_barbero],LOOKUP($AM$4,Barberos[nombre],Barberos[id])))</f>
        <v/>
      </c>
      <c r="AP598" s="20" t="str" cm="1">
        <f t="array" ref="AP598">IF(ISERROR(INDEX(Jornadas[id],ROW()-5)),"",SUMIFS(Adelantos[importe],Adelantos[id_jornada],INDEX(Jornadas[id],ROW()-5),Adelantos[id_barbero],LOOKUP($AM$4,Barberos[nombre],Barberos[id])))</f>
        <v/>
      </c>
      <c r="AQ598" s="20" t="str" cm="1">
        <f t="array" ref="AQ598">IF(ISERROR(INDEX(Jornadas[id],ROW()-5)),"",AN598+AO598-AP598)</f>
        <v/>
      </c>
      <c r="AR598" s="1" t="str" cm="1">
        <f t="array" ref="AR598">IF(ISERROR(INDEX(Jornadas[id],ROW()-5)),"",COUNTIFS(_Cortes!$C:$C,INDEX(Jornadas[id],ROW()-5),_Cortes!$B:$B,LOOKUP($AR$4,_Barberos!$B:$B,_Barberos!$A:$A)))</f>
        <v/>
      </c>
      <c r="AS598" s="20" t="str" cm="1">
        <f t="array" ref="AS598">IF(ISERROR(INDEX(Jornadas[id],ROW()-5)),"",INT(SUMIFS(Cortes[importe],Cortes[id_jornada],INDEX(Jornadas[id],ROW()-5),Cortes[id_barbero],LOOKUP($AR$4,Barberos[nombre],Barberos[id]))*(INDEX(Jornadas[comision_barberos],1)/100)))</f>
        <v/>
      </c>
      <c r="AT598" s="20" t="str" cm="1">
        <f t="array" ref="AT598">IF(ISERROR(INDEX(Jornadas[id],ROW()-5)),"",SUMIFS(Cortes[propina],Cortes[id_jornada],INDEX(Jornadas[id],ROW()-5),Cortes[id_barbero],LOOKUP($AR$4,Barberos[nombre],Barberos[id])))</f>
        <v/>
      </c>
      <c r="AU598" s="20" t="str" cm="1">
        <f t="array" ref="AU598">IF(ISERROR(INDEX(Jornadas[id],ROW()-5)),"",SUMIFS(Adelantos[importe],Adelantos[id_jornada],INDEX(Jornadas[id],ROW()-5),Adelantos[id_barbero],LOOKUP($AR$4,Barberos[nombre],Barberos[id])))</f>
        <v/>
      </c>
      <c r="AV598" s="20" t="str" cm="1">
        <f t="array" ref="AV598">IF(ISERROR(INDEX(Jornadas[id],ROW()-5)),"",AS598+AT598-AU598)</f>
        <v/>
      </c>
    </row>
    <row r="599" spans="1:48" ht="15" hidden="1" customHeight="1" x14ac:dyDescent="0.3">
      <c r="A599" s="51" t="str">
        <f t="shared" si="9"/>
        <v/>
      </c>
      <c r="B599" s="52"/>
      <c r="C599" s="36" t="str" cm="1">
        <f t="array" ref="C599">IF(ISERROR(INDEX(Jornadas[id],ROW()-5)),"",INDEX(Jornadas[fecha],ROW()-5))</f>
        <v/>
      </c>
      <c r="D599" s="2" t="str" cm="1">
        <f t="array" ref="D599">IF(ISERROR(INDEX(Jornadas[id],ROW()-5)),"",COUNTIFS(_Cortes!$C:$C,INDEX(Jornadas[id],ROW()-5),_Cortes!$B:$B,LOOKUP($D$4,_Barberos!$B:$B,_Barberos!$A:$A)))</f>
        <v/>
      </c>
      <c r="E599" s="21" t="str" cm="1">
        <f t="array" ref="E599">IF(ISERROR(INDEX(Jornadas[id],ROW()-5)),"",INT(SUMIFS(Cortes[importe],Cortes[id_jornada],INDEX(Jornadas[id],ROW()-5),Cortes[id_barbero],LOOKUP($D$4,Barberos[nombre],Barberos[id]))*(INDEX(Jornadas[comision_barberos],1)/100)))</f>
        <v/>
      </c>
      <c r="F599" s="21" t="str" cm="1">
        <f t="array" ref="F599">IF(ISERROR(INDEX(Jornadas[id],ROW()-5)),"",SUMIFS(Cortes[propina],Cortes[id_jornada],INDEX(Jornadas[id],ROW()-5),Cortes[id_barbero],LOOKUP($D$4,Barberos[nombre],Barberos[id])))</f>
        <v/>
      </c>
      <c r="G599" s="21" t="str" cm="1">
        <f t="array" ref="G599">IF(ISERROR(INDEX(Jornadas[id],ROW()-5)),"",SUMIFS(Adelantos[importe],Adelantos[id_jornada],INDEX(Jornadas[id],ROW()-5),Adelantos[id_barbero],LOOKUP($D$4,Barberos[nombre],Barberos[id])))</f>
        <v/>
      </c>
      <c r="H599" s="21" t="str" cm="1">
        <f t="array" ref="H599">IF(ISERROR(INDEX(Jornadas[id],ROW()-5)),"",E599+F599-G599)</f>
        <v/>
      </c>
      <c r="I599" s="2" t="str" cm="1">
        <f t="array" ref="I599">IF(ISERROR(INDEX(Jornadas[id],ROW()-5)),"",COUNTIFS(_Cortes!$C:$C,INDEX(Jornadas[id],ROW()-5),_Cortes!$B:$B,LOOKUP($I$4,_Barberos!$B:$B,_Barberos!$A:$A)))</f>
        <v/>
      </c>
      <c r="J599" s="21" t="str" cm="1">
        <f t="array" ref="J599">IF(ISERROR(INDEX(Jornadas[id],ROW()-5)),"",INT(SUMIFS(Cortes[importe],Cortes[id_jornada],INDEX(Jornadas[id],ROW()-5),Cortes[id_barbero],LOOKUP($I$4,Barberos[nombre],Barberos[id]))*(INDEX(Jornadas[comision_barberos],1)/100)))</f>
        <v/>
      </c>
      <c r="K599" s="21" t="str" cm="1">
        <f t="array" ref="K599">IF(ISERROR(INDEX(Jornadas[id],ROW()-5)),"",SUMIFS(Cortes[propina],Cortes[id_jornada],INDEX(Jornadas[id],ROW()-5),Cortes[id_barbero],LOOKUP($I$4,Barberos[nombre],Barberos[id])))</f>
        <v/>
      </c>
      <c r="L599" s="21" t="str" cm="1">
        <f t="array" ref="L599">IF(ISERROR(INDEX(Jornadas[id],ROW()-5)),"",SUMIFS(Adelantos[importe],Adelantos[id_jornada],INDEX(Jornadas[id],ROW()-5),Adelantos[id_barbero],LOOKUP($I$4,Barberos[nombre],Barberos[id])))</f>
        <v/>
      </c>
      <c r="M599" s="21" t="str" cm="1">
        <f t="array" ref="M599">IF(ISERROR(INDEX(Jornadas[id],ROW()-5)),"",J599+K599-L599)</f>
        <v/>
      </c>
      <c r="N599" s="2" t="str" cm="1">
        <f t="array" ref="N599">IF(ISERROR(INDEX(Jornadas[id],ROW()-5)),"",COUNTIFS(_Cortes!$C:$C,INDEX(Jornadas[id],ROW()-5),_Cortes!$B:$B,LOOKUP($N$4,_Barberos!$B:$B,_Barberos!$A:$A)))</f>
        <v/>
      </c>
      <c r="O599" s="21" t="str" cm="1">
        <f t="array" ref="O599">IF(ISERROR(INDEX(Jornadas[id],ROW()-5)),"",INT(SUMIFS(Cortes[importe],Cortes[id_jornada],INDEX(Jornadas[id],ROW()-5),Cortes[id_barbero],LOOKUP($N$4,Barberos[nombre],Barberos[id]))*(INDEX(Jornadas[comision_barberos],1)/100)))</f>
        <v/>
      </c>
      <c r="P599" s="21" t="str" cm="1">
        <f t="array" ref="P599">IF(ISERROR(INDEX(Jornadas[id],ROW()-5)),"",SUMIFS(Cortes[propina],Cortes[id_jornada],INDEX(Jornadas[id],ROW()-5),Cortes[id_barbero],LOOKUP($N$4,Barberos[nombre],Barberos[id])))</f>
        <v/>
      </c>
      <c r="Q599" s="21" t="str" cm="1">
        <f t="array" ref="Q599">IF(ISERROR(INDEX(Jornadas[id],ROW()-5)),"",SUMIFS(Adelantos[importe],Adelantos[id_jornada],INDEX(Jornadas[id],ROW()-5),Adelantos[id_barbero],LOOKUP($N$4,Barberos[nombre],Barberos[id])))</f>
        <v/>
      </c>
      <c r="R599" s="21" t="str" cm="1">
        <f t="array" ref="R599">IF(ISERROR(INDEX(Jornadas[id],ROW()-5)),"",O599+P599-Q599)</f>
        <v/>
      </c>
      <c r="S599" s="2" t="str" cm="1">
        <f t="array" ref="S599">IF(ISERROR(INDEX(Jornadas[id],ROW()-5)),"",COUNTIFS(_Cortes!$C:$C,INDEX(Jornadas[id],ROW()-5),_Cortes!$B:$B,LOOKUP($S$4,_Barberos!$B:$B,_Barberos!$A:$A)))</f>
        <v/>
      </c>
      <c r="T599" s="21" t="str" cm="1">
        <f t="array" ref="T599">IF(ISERROR(INDEX(Jornadas[id],ROW()-5)),"",INT(SUMIFS(Cortes[importe],Cortes[id_jornada],INDEX(Jornadas[id],ROW()-5),Cortes[id_barbero],LOOKUP($S$4,Barberos[nombre],Barberos[id]))*(INDEX(Jornadas[comision_barberos],1)/100)))</f>
        <v/>
      </c>
      <c r="U599" s="21" t="str" cm="1">
        <f t="array" ref="U599">IF(ISERROR(INDEX(Jornadas[id],ROW()-5)),"",SUMIFS(Cortes[propina],Cortes[id_jornada],INDEX(Jornadas[id],ROW()-5),Cortes[id_barbero],LOOKUP($S$4,Barberos[nombre],Barberos[id])))</f>
        <v/>
      </c>
      <c r="V599" s="21" t="str" cm="1">
        <f t="array" ref="V599">IF(ISERROR(INDEX(Jornadas[id],ROW()-5)),"",SUMIFS(Adelantos[importe],Adelantos[id_jornada],INDEX(Jornadas[id],ROW()-5),Adelantos[id_barbero],LOOKUP($S$4,Barberos[nombre],Barberos[id])))</f>
        <v/>
      </c>
      <c r="W599" s="21" t="str" cm="1">
        <f t="array" ref="W599">IF(ISERROR(INDEX(Jornadas[id],ROW()-5)),"",T599+U599-V599)</f>
        <v/>
      </c>
      <c r="X599" s="2" t="str" cm="1">
        <f t="array" ref="X599">IF(ISERROR(INDEX(Jornadas[id],ROW()-5)),"",COUNTIFS(_Cortes!$C:$C,INDEX(Jornadas[id],ROW()-5),_Cortes!$B:$B,LOOKUP($X$4,_Barberos!$B:$B,_Barberos!$A:$A)))</f>
        <v/>
      </c>
      <c r="Y599" s="21" t="str" cm="1">
        <f t="array" ref="Y599">IF(ISERROR(INDEX(Jornadas[id],ROW()-5)),"",INT(SUMIFS(Cortes[importe],Cortes[id_jornada],INDEX(Jornadas[id],ROW()-5),Cortes[id_barbero],LOOKUP($X$4,Barberos[nombre],Barberos[id]))*(INDEX(Jornadas[comision_barberos],1)/100)))</f>
        <v/>
      </c>
      <c r="Z599" s="21" t="str" cm="1">
        <f t="array" ref="Z599">IF(ISERROR(INDEX(Jornadas[id],ROW()-5)),"",SUMIFS(Cortes[propina],Cortes[id_jornada],INDEX(Jornadas[id],ROW()-5),Cortes[id_barbero],LOOKUP($X$4,Barberos[nombre],Barberos[id])))</f>
        <v/>
      </c>
      <c r="AA599" s="21" t="str" cm="1">
        <f t="array" ref="AA599">IF(ISERROR(INDEX(Jornadas[id],ROW()-5)),"",SUMIFS(Adelantos[importe],Adelantos[id_jornada],INDEX(Jornadas[id],ROW()-5),Adelantos[id_barbero],LOOKUP($X$4,Barberos[nombre],Barberos[id])))</f>
        <v/>
      </c>
      <c r="AB599" s="21" t="str" cm="1">
        <f t="array" ref="AB599">IF(ISERROR(INDEX(Jornadas[id],ROW()-5)),"",Y599+Z599-AA599)</f>
        <v/>
      </c>
      <c r="AC599" s="2" t="str" cm="1">
        <f t="array" ref="AC599">IF(ISERROR(INDEX(Jornadas[id],ROW()-5)),"",COUNTIFS(_Cortes!$C:$C,INDEX(Jornadas[id],ROW()-5),_Cortes!$B:$B,LOOKUP($AC$4,_Barberos!$B:$B,_Barberos!$A:$A)))</f>
        <v/>
      </c>
      <c r="AD599" s="21" t="str" cm="1">
        <f t="array" ref="AD599">IF(ISERROR(INDEX(Jornadas[id],ROW()-5)),"",INT(SUMIFS(Cortes[importe],Cortes[id_jornada],INDEX(Jornadas[id],ROW()-5),Cortes[id_barbero],LOOKUP($AC$4,Barberos[nombre],Barberos[id]))*(INDEX(Jornadas[comision_barberos],1)/100)))</f>
        <v/>
      </c>
      <c r="AE599" s="21" t="str" cm="1">
        <f t="array" ref="AE599">IF(ISERROR(INDEX(Jornadas[id],ROW()-5)),"",SUMIFS(Cortes[propina],Cortes[id_jornada],INDEX(Jornadas[id],ROW()-5),Cortes[id_barbero],LOOKUP($AC$4,Barberos[nombre],Barberos[id])))</f>
        <v/>
      </c>
      <c r="AF599" s="21" t="str" cm="1">
        <f t="array" ref="AF599">IF(ISERROR(INDEX(Jornadas[id],ROW()-5)),"",SUMIFS(Adelantos[importe],Adelantos[id_jornada],INDEX(Jornadas[id],ROW()-5),Adelantos[id_barbero],LOOKUP($AC$4,Barberos[nombre],Barberos[id])))</f>
        <v/>
      </c>
      <c r="AG599" s="21" t="str" cm="1">
        <f t="array" ref="AG599">IF(ISERROR(INDEX(Jornadas[id],ROW()-5)),"",AD599+AE599-AF599)</f>
        <v/>
      </c>
      <c r="AH599" s="2" t="str" cm="1">
        <f t="array" ref="AH599">IF(ISERROR(INDEX(Jornadas[id],ROW()-5)),"",COUNTIFS(_Cortes!$C:$C,INDEX(Jornadas[id],ROW()-5),_Cortes!$B:$B,LOOKUP($AH$4,_Barberos!$B:$B,_Barberos!$A:$A)))</f>
        <v/>
      </c>
      <c r="AI599" s="21" t="str" cm="1">
        <f t="array" ref="AI599">IF(ISERROR(INDEX(Jornadas[id],ROW()-5)),"",INT(SUMIFS(Cortes[importe],Cortes[id_jornada],INDEX(Jornadas[id],ROW()-5),Cortes[id_barbero],LOOKUP($AH$4,Barberos[nombre],Barberos[id]))*(INDEX(Jornadas[comision_barberos],1)/100)))</f>
        <v/>
      </c>
      <c r="AJ599" s="21" t="str" cm="1">
        <f t="array" ref="AJ599">IF(ISERROR(INDEX(Jornadas[id],ROW()-5)),"",SUMIFS(Cortes[propina],Cortes[id_jornada],INDEX(Jornadas[id],ROW()-5),Cortes[id_barbero],LOOKUP($AH$4,Barberos[nombre],Barberos[id])))</f>
        <v/>
      </c>
      <c r="AK599" s="21" t="str" cm="1">
        <f t="array" ref="AK599">IF(ISERROR(INDEX(Jornadas[id],ROW()-5)),"",SUMIFS(Adelantos[importe],Adelantos[id_jornada],INDEX(Jornadas[id],ROW()-5),Adelantos[id_barbero],LOOKUP($AH$4,Barberos[nombre],Barberos[id])))</f>
        <v/>
      </c>
      <c r="AL599" s="21" t="str" cm="1">
        <f t="array" ref="AL599">IF(ISERROR(INDEX(Jornadas[id],ROW()-5)),"",AI599+AJ599-AK599)</f>
        <v/>
      </c>
      <c r="AM599" s="2" t="str" cm="1">
        <f t="array" ref="AM599">IF(ISERROR(INDEX(Jornadas[id],ROW()-5)),"",COUNTIFS(_Cortes!$C:$C,INDEX(Jornadas[id],ROW()-5),_Cortes!$B:$B,LOOKUP($AM$4,_Barberos!$B:$B,_Barberos!$A:$A)))</f>
        <v/>
      </c>
      <c r="AN599" s="21" t="str" cm="1">
        <f t="array" ref="AN599">IF(ISERROR(INDEX(Jornadas[id],ROW()-5)),"",INT(SUMIFS(Cortes[importe],Cortes[id_jornada],INDEX(Jornadas[id],ROW()-5),Cortes[id_barbero],LOOKUP($AM$4,Barberos[nombre],Barberos[id]))*(INDEX(Jornadas[comision_barberos],1)/100)))</f>
        <v/>
      </c>
      <c r="AO599" s="21" t="str" cm="1">
        <f t="array" ref="AO599">IF(ISERROR(INDEX(Jornadas[id],ROW()-5)),"",SUMIFS(Cortes[propina],Cortes[id_jornada],INDEX(Jornadas[id],ROW()-5),Cortes[id_barbero],LOOKUP($AM$4,Barberos[nombre],Barberos[id])))</f>
        <v/>
      </c>
      <c r="AP599" s="21" t="str" cm="1">
        <f t="array" ref="AP599">IF(ISERROR(INDEX(Jornadas[id],ROW()-5)),"",SUMIFS(Adelantos[importe],Adelantos[id_jornada],INDEX(Jornadas[id],ROW()-5),Adelantos[id_barbero],LOOKUP($AM$4,Barberos[nombre],Barberos[id])))</f>
        <v/>
      </c>
      <c r="AQ599" s="21" t="str" cm="1">
        <f t="array" ref="AQ599">IF(ISERROR(INDEX(Jornadas[id],ROW()-5)),"",AN599+AO599-AP599)</f>
        <v/>
      </c>
      <c r="AR599" s="2" t="str" cm="1">
        <f t="array" ref="AR599">IF(ISERROR(INDEX(Jornadas[id],ROW()-5)),"",COUNTIFS(_Cortes!$C:$C,INDEX(Jornadas[id],ROW()-5),_Cortes!$B:$B,LOOKUP($AR$4,_Barberos!$B:$B,_Barberos!$A:$A)))</f>
        <v/>
      </c>
      <c r="AS599" s="21" t="str" cm="1">
        <f t="array" ref="AS599">IF(ISERROR(INDEX(Jornadas[id],ROW()-5)),"",INT(SUMIFS(Cortes[importe],Cortes[id_jornada],INDEX(Jornadas[id],ROW()-5),Cortes[id_barbero],LOOKUP($AR$4,Barberos[nombre],Barberos[id]))*(INDEX(Jornadas[comision_barberos],1)/100)))</f>
        <v/>
      </c>
      <c r="AT599" s="21" t="str" cm="1">
        <f t="array" ref="AT599">IF(ISERROR(INDEX(Jornadas[id],ROW()-5)),"",SUMIFS(Cortes[propina],Cortes[id_jornada],INDEX(Jornadas[id],ROW()-5),Cortes[id_barbero],LOOKUP($AR$4,Barberos[nombre],Barberos[id])))</f>
        <v/>
      </c>
      <c r="AU599" s="21" t="str" cm="1">
        <f t="array" ref="AU599">IF(ISERROR(INDEX(Jornadas[id],ROW()-5)),"",SUMIFS(Adelantos[importe],Adelantos[id_jornada],INDEX(Jornadas[id],ROW()-5),Adelantos[id_barbero],LOOKUP($AR$4,Barberos[nombre],Barberos[id])))</f>
        <v/>
      </c>
      <c r="AV599" s="21" t="str" cm="1">
        <f t="array" ref="AV599">IF(ISERROR(INDEX(Jornadas[id],ROW()-5)),"",AS599+AT599-AU599)</f>
        <v/>
      </c>
    </row>
    <row r="600" spans="1:48" ht="15" hidden="1" customHeight="1" x14ac:dyDescent="0.3">
      <c r="A600" s="53" t="str">
        <f t="shared" si="9"/>
        <v/>
      </c>
      <c r="B600" s="54"/>
      <c r="C600" s="38" t="str" cm="1">
        <f t="array" ref="C600">IF(ISERROR(INDEX(Jornadas[id],ROW()-5)),"",INDEX(Jornadas[fecha],ROW()-5))</f>
        <v/>
      </c>
      <c r="D600" s="1" t="str" cm="1">
        <f t="array" ref="D600">IF(ISERROR(INDEX(Jornadas[id],ROW()-5)),"",COUNTIFS(_Cortes!$C:$C,INDEX(Jornadas[id],ROW()-5),_Cortes!$B:$B,LOOKUP($D$4,_Barberos!$B:$B,_Barberos!$A:$A)))</f>
        <v/>
      </c>
      <c r="E600" s="20" t="str" cm="1">
        <f t="array" ref="E600">IF(ISERROR(INDEX(Jornadas[id],ROW()-5)),"",INT(SUMIFS(Cortes[importe],Cortes[id_jornada],INDEX(Jornadas[id],ROW()-5),Cortes[id_barbero],LOOKUP($D$4,Barberos[nombre],Barberos[id]))*(INDEX(Jornadas[comision_barberos],1)/100)))</f>
        <v/>
      </c>
      <c r="F600" s="20" t="str" cm="1">
        <f t="array" ref="F600">IF(ISERROR(INDEX(Jornadas[id],ROW()-5)),"",SUMIFS(Cortes[propina],Cortes[id_jornada],INDEX(Jornadas[id],ROW()-5),Cortes[id_barbero],LOOKUP($D$4,Barberos[nombre],Barberos[id])))</f>
        <v/>
      </c>
      <c r="G600" s="20" t="str" cm="1">
        <f t="array" ref="G600">IF(ISERROR(INDEX(Jornadas[id],ROW()-5)),"",SUMIFS(Adelantos[importe],Adelantos[id_jornada],INDEX(Jornadas[id],ROW()-5),Adelantos[id_barbero],LOOKUP($D$4,Barberos[nombre],Barberos[id])))</f>
        <v/>
      </c>
      <c r="H600" s="20" t="str" cm="1">
        <f t="array" ref="H600">IF(ISERROR(INDEX(Jornadas[id],ROW()-5)),"",E600+F600-G600)</f>
        <v/>
      </c>
      <c r="I600" s="1" t="str" cm="1">
        <f t="array" ref="I600">IF(ISERROR(INDEX(Jornadas[id],ROW()-5)),"",COUNTIFS(_Cortes!$C:$C,INDEX(Jornadas[id],ROW()-5),_Cortes!$B:$B,LOOKUP($I$4,_Barberos!$B:$B,_Barberos!$A:$A)))</f>
        <v/>
      </c>
      <c r="J600" s="20" t="str" cm="1">
        <f t="array" ref="J600">IF(ISERROR(INDEX(Jornadas[id],ROW()-5)),"",INT(SUMIFS(Cortes[importe],Cortes[id_jornada],INDEX(Jornadas[id],ROW()-5),Cortes[id_barbero],LOOKUP($I$4,Barberos[nombre],Barberos[id]))*(INDEX(Jornadas[comision_barberos],1)/100)))</f>
        <v/>
      </c>
      <c r="K600" s="20" t="str" cm="1">
        <f t="array" ref="K600">IF(ISERROR(INDEX(Jornadas[id],ROW()-5)),"",SUMIFS(Cortes[propina],Cortes[id_jornada],INDEX(Jornadas[id],ROW()-5),Cortes[id_barbero],LOOKUP($I$4,Barberos[nombre],Barberos[id])))</f>
        <v/>
      </c>
      <c r="L600" s="20" t="str" cm="1">
        <f t="array" ref="L600">IF(ISERROR(INDEX(Jornadas[id],ROW()-5)),"",SUMIFS(Adelantos[importe],Adelantos[id_jornada],INDEX(Jornadas[id],ROW()-5),Adelantos[id_barbero],LOOKUP($I$4,Barberos[nombre],Barberos[id])))</f>
        <v/>
      </c>
      <c r="M600" s="20" t="str" cm="1">
        <f t="array" ref="M600">IF(ISERROR(INDEX(Jornadas[id],ROW()-5)),"",J600+K600-L600)</f>
        <v/>
      </c>
      <c r="N600" s="1" t="str" cm="1">
        <f t="array" ref="N600">IF(ISERROR(INDEX(Jornadas[id],ROW()-5)),"",COUNTIFS(_Cortes!$C:$C,INDEX(Jornadas[id],ROW()-5),_Cortes!$B:$B,LOOKUP($N$4,_Barberos!$B:$B,_Barberos!$A:$A)))</f>
        <v/>
      </c>
      <c r="O600" s="20" t="str" cm="1">
        <f t="array" ref="O600">IF(ISERROR(INDEX(Jornadas[id],ROW()-5)),"",INT(SUMIFS(Cortes[importe],Cortes[id_jornada],INDEX(Jornadas[id],ROW()-5),Cortes[id_barbero],LOOKUP($N$4,Barberos[nombre],Barberos[id]))*(INDEX(Jornadas[comision_barberos],1)/100)))</f>
        <v/>
      </c>
      <c r="P600" s="20" t="str" cm="1">
        <f t="array" ref="P600">IF(ISERROR(INDEX(Jornadas[id],ROW()-5)),"",SUMIFS(Cortes[propina],Cortes[id_jornada],INDEX(Jornadas[id],ROW()-5),Cortes[id_barbero],LOOKUP($N$4,Barberos[nombre],Barberos[id])))</f>
        <v/>
      </c>
      <c r="Q600" s="20" t="str" cm="1">
        <f t="array" ref="Q600">IF(ISERROR(INDEX(Jornadas[id],ROW()-5)),"",SUMIFS(Adelantos[importe],Adelantos[id_jornada],INDEX(Jornadas[id],ROW()-5),Adelantos[id_barbero],LOOKUP($N$4,Barberos[nombre],Barberos[id])))</f>
        <v/>
      </c>
      <c r="R600" s="20" t="str" cm="1">
        <f t="array" ref="R600">IF(ISERROR(INDEX(Jornadas[id],ROW()-5)),"",O600+P600-Q600)</f>
        <v/>
      </c>
      <c r="S600" s="1" t="str" cm="1">
        <f t="array" ref="S600">IF(ISERROR(INDEX(Jornadas[id],ROW()-5)),"",COUNTIFS(_Cortes!$C:$C,INDEX(Jornadas[id],ROW()-5),_Cortes!$B:$B,LOOKUP($S$4,_Barberos!$B:$B,_Barberos!$A:$A)))</f>
        <v/>
      </c>
      <c r="T600" s="20" t="str" cm="1">
        <f t="array" ref="T600">IF(ISERROR(INDEX(Jornadas[id],ROW()-5)),"",INT(SUMIFS(Cortes[importe],Cortes[id_jornada],INDEX(Jornadas[id],ROW()-5),Cortes[id_barbero],LOOKUP($S$4,Barberos[nombre],Barberos[id]))*(INDEX(Jornadas[comision_barberos],1)/100)))</f>
        <v/>
      </c>
      <c r="U600" s="20" t="str" cm="1">
        <f t="array" ref="U600">IF(ISERROR(INDEX(Jornadas[id],ROW()-5)),"",SUMIFS(Cortes[propina],Cortes[id_jornada],INDEX(Jornadas[id],ROW()-5),Cortes[id_barbero],LOOKUP($S$4,Barberos[nombre],Barberos[id])))</f>
        <v/>
      </c>
      <c r="V600" s="20" t="str" cm="1">
        <f t="array" ref="V600">IF(ISERROR(INDEX(Jornadas[id],ROW()-5)),"",SUMIFS(Adelantos[importe],Adelantos[id_jornada],INDEX(Jornadas[id],ROW()-5),Adelantos[id_barbero],LOOKUP($S$4,Barberos[nombre],Barberos[id])))</f>
        <v/>
      </c>
      <c r="W600" s="20" t="str" cm="1">
        <f t="array" ref="W600">IF(ISERROR(INDEX(Jornadas[id],ROW()-5)),"",T600+U600-V600)</f>
        <v/>
      </c>
      <c r="X600" s="1" t="str" cm="1">
        <f t="array" ref="X600">IF(ISERROR(INDEX(Jornadas[id],ROW()-5)),"",COUNTIFS(_Cortes!$C:$C,INDEX(Jornadas[id],ROW()-5),_Cortes!$B:$B,LOOKUP($X$4,_Barberos!$B:$B,_Barberos!$A:$A)))</f>
        <v/>
      </c>
      <c r="Y600" s="20" t="str" cm="1">
        <f t="array" ref="Y600">IF(ISERROR(INDEX(Jornadas[id],ROW()-5)),"",INT(SUMIFS(Cortes[importe],Cortes[id_jornada],INDEX(Jornadas[id],ROW()-5),Cortes[id_barbero],LOOKUP($X$4,Barberos[nombre],Barberos[id]))*(INDEX(Jornadas[comision_barberos],1)/100)))</f>
        <v/>
      </c>
      <c r="Z600" s="20" t="str" cm="1">
        <f t="array" ref="Z600">IF(ISERROR(INDEX(Jornadas[id],ROW()-5)),"",SUMIFS(Cortes[propina],Cortes[id_jornada],INDEX(Jornadas[id],ROW()-5),Cortes[id_barbero],LOOKUP($X$4,Barberos[nombre],Barberos[id])))</f>
        <v/>
      </c>
      <c r="AA600" s="20" t="str" cm="1">
        <f t="array" ref="AA600">IF(ISERROR(INDEX(Jornadas[id],ROW()-5)),"",SUMIFS(Adelantos[importe],Adelantos[id_jornada],INDEX(Jornadas[id],ROW()-5),Adelantos[id_barbero],LOOKUP($X$4,Barberos[nombre],Barberos[id])))</f>
        <v/>
      </c>
      <c r="AB600" s="20" t="str" cm="1">
        <f t="array" ref="AB600">IF(ISERROR(INDEX(Jornadas[id],ROW()-5)),"",Y600+Z600-AA600)</f>
        <v/>
      </c>
      <c r="AC600" s="1" t="str" cm="1">
        <f t="array" ref="AC600">IF(ISERROR(INDEX(Jornadas[id],ROW()-5)),"",COUNTIFS(_Cortes!$C:$C,INDEX(Jornadas[id],ROW()-5),_Cortes!$B:$B,LOOKUP($AC$4,_Barberos!$B:$B,_Barberos!$A:$A)))</f>
        <v/>
      </c>
      <c r="AD600" s="20" t="str" cm="1">
        <f t="array" ref="AD600">IF(ISERROR(INDEX(Jornadas[id],ROW()-5)),"",INT(SUMIFS(Cortes[importe],Cortes[id_jornada],INDEX(Jornadas[id],ROW()-5),Cortes[id_barbero],LOOKUP($AC$4,Barberos[nombre],Barberos[id]))*(INDEX(Jornadas[comision_barberos],1)/100)))</f>
        <v/>
      </c>
      <c r="AE600" s="20" t="str" cm="1">
        <f t="array" ref="AE600">IF(ISERROR(INDEX(Jornadas[id],ROW()-5)),"",SUMIFS(Cortes[propina],Cortes[id_jornada],INDEX(Jornadas[id],ROW()-5),Cortes[id_barbero],LOOKUP($AC$4,Barberos[nombre],Barberos[id])))</f>
        <v/>
      </c>
      <c r="AF600" s="20" t="str" cm="1">
        <f t="array" ref="AF600">IF(ISERROR(INDEX(Jornadas[id],ROW()-5)),"",SUMIFS(Adelantos[importe],Adelantos[id_jornada],INDEX(Jornadas[id],ROW()-5),Adelantos[id_barbero],LOOKUP($AC$4,Barberos[nombre],Barberos[id])))</f>
        <v/>
      </c>
      <c r="AG600" s="20" t="str" cm="1">
        <f t="array" ref="AG600">IF(ISERROR(INDEX(Jornadas[id],ROW()-5)),"",AD600+AE600-AF600)</f>
        <v/>
      </c>
      <c r="AH600" s="1" t="str" cm="1">
        <f t="array" ref="AH600">IF(ISERROR(INDEX(Jornadas[id],ROW()-5)),"",COUNTIFS(_Cortes!$C:$C,INDEX(Jornadas[id],ROW()-5),_Cortes!$B:$B,LOOKUP($AH$4,_Barberos!$B:$B,_Barberos!$A:$A)))</f>
        <v/>
      </c>
      <c r="AI600" s="20" t="str" cm="1">
        <f t="array" ref="AI600">IF(ISERROR(INDEX(Jornadas[id],ROW()-5)),"",INT(SUMIFS(Cortes[importe],Cortes[id_jornada],INDEX(Jornadas[id],ROW()-5),Cortes[id_barbero],LOOKUP($AH$4,Barberos[nombre],Barberos[id]))*(INDEX(Jornadas[comision_barberos],1)/100)))</f>
        <v/>
      </c>
      <c r="AJ600" s="20" t="str" cm="1">
        <f t="array" ref="AJ600">IF(ISERROR(INDEX(Jornadas[id],ROW()-5)),"",SUMIFS(Cortes[propina],Cortes[id_jornada],INDEX(Jornadas[id],ROW()-5),Cortes[id_barbero],LOOKUP($AH$4,Barberos[nombre],Barberos[id])))</f>
        <v/>
      </c>
      <c r="AK600" s="20" t="str" cm="1">
        <f t="array" ref="AK600">IF(ISERROR(INDEX(Jornadas[id],ROW()-5)),"",SUMIFS(Adelantos[importe],Adelantos[id_jornada],INDEX(Jornadas[id],ROW()-5),Adelantos[id_barbero],LOOKUP($AH$4,Barberos[nombre],Barberos[id])))</f>
        <v/>
      </c>
      <c r="AL600" s="20" t="str" cm="1">
        <f t="array" ref="AL600">IF(ISERROR(INDEX(Jornadas[id],ROW()-5)),"",AI600+AJ600-AK600)</f>
        <v/>
      </c>
      <c r="AM600" s="1" t="str" cm="1">
        <f t="array" ref="AM600">IF(ISERROR(INDEX(Jornadas[id],ROW()-5)),"",COUNTIFS(_Cortes!$C:$C,INDEX(Jornadas[id],ROW()-5),_Cortes!$B:$B,LOOKUP($AM$4,_Barberos!$B:$B,_Barberos!$A:$A)))</f>
        <v/>
      </c>
      <c r="AN600" s="20" t="str" cm="1">
        <f t="array" ref="AN600">IF(ISERROR(INDEX(Jornadas[id],ROW()-5)),"",INT(SUMIFS(Cortes[importe],Cortes[id_jornada],INDEX(Jornadas[id],ROW()-5),Cortes[id_barbero],LOOKUP($AM$4,Barberos[nombre],Barberos[id]))*(INDEX(Jornadas[comision_barberos],1)/100)))</f>
        <v/>
      </c>
      <c r="AO600" s="20" t="str" cm="1">
        <f t="array" ref="AO600">IF(ISERROR(INDEX(Jornadas[id],ROW()-5)),"",SUMIFS(Cortes[propina],Cortes[id_jornada],INDEX(Jornadas[id],ROW()-5),Cortes[id_barbero],LOOKUP($AM$4,Barberos[nombre],Barberos[id])))</f>
        <v/>
      </c>
      <c r="AP600" s="20" t="str" cm="1">
        <f t="array" ref="AP600">IF(ISERROR(INDEX(Jornadas[id],ROW()-5)),"",SUMIFS(Adelantos[importe],Adelantos[id_jornada],INDEX(Jornadas[id],ROW()-5),Adelantos[id_barbero],LOOKUP($AM$4,Barberos[nombre],Barberos[id])))</f>
        <v/>
      </c>
      <c r="AQ600" s="20" t="str" cm="1">
        <f t="array" ref="AQ600">IF(ISERROR(INDEX(Jornadas[id],ROW()-5)),"",AN600+AO600-AP600)</f>
        <v/>
      </c>
      <c r="AR600" s="1" t="str" cm="1">
        <f t="array" ref="AR600">IF(ISERROR(INDEX(Jornadas[id],ROW()-5)),"",COUNTIFS(_Cortes!$C:$C,INDEX(Jornadas[id],ROW()-5),_Cortes!$B:$B,LOOKUP($AR$4,_Barberos!$B:$B,_Barberos!$A:$A)))</f>
        <v/>
      </c>
      <c r="AS600" s="20" t="str" cm="1">
        <f t="array" ref="AS600">IF(ISERROR(INDEX(Jornadas[id],ROW()-5)),"",INT(SUMIFS(Cortes[importe],Cortes[id_jornada],INDEX(Jornadas[id],ROW()-5),Cortes[id_barbero],LOOKUP($AR$4,Barberos[nombre],Barberos[id]))*(INDEX(Jornadas[comision_barberos],1)/100)))</f>
        <v/>
      </c>
      <c r="AT600" s="20" t="str" cm="1">
        <f t="array" ref="AT600">IF(ISERROR(INDEX(Jornadas[id],ROW()-5)),"",SUMIFS(Cortes[propina],Cortes[id_jornada],INDEX(Jornadas[id],ROW()-5),Cortes[id_barbero],LOOKUP($AR$4,Barberos[nombre],Barberos[id])))</f>
        <v/>
      </c>
      <c r="AU600" s="20" t="str" cm="1">
        <f t="array" ref="AU600">IF(ISERROR(INDEX(Jornadas[id],ROW()-5)),"",SUMIFS(Adelantos[importe],Adelantos[id_jornada],INDEX(Jornadas[id],ROW()-5),Adelantos[id_barbero],LOOKUP($AR$4,Barberos[nombre],Barberos[id])))</f>
        <v/>
      </c>
      <c r="AV600" s="20" t="str" cm="1">
        <f t="array" ref="AV600">IF(ISERROR(INDEX(Jornadas[id],ROW()-5)),"",AS600+AT600-AU600)</f>
        <v/>
      </c>
    </row>
    <row r="601" spans="1:48" ht="15" hidden="1" customHeight="1" x14ac:dyDescent="0.3">
      <c r="A601" s="51" t="str">
        <f t="shared" si="9"/>
        <v/>
      </c>
      <c r="B601" s="52"/>
      <c r="C601" s="36" t="str" cm="1">
        <f t="array" ref="C601">IF(ISERROR(INDEX(Jornadas[id],ROW()-5)),"",INDEX(Jornadas[fecha],ROW()-5))</f>
        <v/>
      </c>
      <c r="D601" s="2" t="str" cm="1">
        <f t="array" ref="D601">IF(ISERROR(INDEX(Jornadas[id],ROW()-5)),"",COUNTIFS(_Cortes!$C:$C,INDEX(Jornadas[id],ROW()-5),_Cortes!$B:$B,LOOKUP($D$4,_Barberos!$B:$B,_Barberos!$A:$A)))</f>
        <v/>
      </c>
      <c r="E601" s="21" t="str" cm="1">
        <f t="array" ref="E601">IF(ISERROR(INDEX(Jornadas[id],ROW()-5)),"",INT(SUMIFS(Cortes[importe],Cortes[id_jornada],INDEX(Jornadas[id],ROW()-5),Cortes[id_barbero],LOOKUP($D$4,Barberos[nombre],Barberos[id]))*(INDEX(Jornadas[comision_barberos],1)/100)))</f>
        <v/>
      </c>
      <c r="F601" s="21" t="str" cm="1">
        <f t="array" ref="F601">IF(ISERROR(INDEX(Jornadas[id],ROW()-5)),"",SUMIFS(Cortes[propina],Cortes[id_jornada],INDEX(Jornadas[id],ROW()-5),Cortes[id_barbero],LOOKUP($D$4,Barberos[nombre],Barberos[id])))</f>
        <v/>
      </c>
      <c r="G601" s="21" t="str" cm="1">
        <f t="array" ref="G601">IF(ISERROR(INDEX(Jornadas[id],ROW()-5)),"",SUMIFS(Adelantos[importe],Adelantos[id_jornada],INDEX(Jornadas[id],ROW()-5),Adelantos[id_barbero],LOOKUP($D$4,Barberos[nombre],Barberos[id])))</f>
        <v/>
      </c>
      <c r="H601" s="21" t="str" cm="1">
        <f t="array" ref="H601">IF(ISERROR(INDEX(Jornadas[id],ROW()-5)),"",E601+F601-G601)</f>
        <v/>
      </c>
      <c r="I601" s="2" t="str" cm="1">
        <f t="array" ref="I601">IF(ISERROR(INDEX(Jornadas[id],ROW()-5)),"",COUNTIFS(_Cortes!$C:$C,INDEX(Jornadas[id],ROW()-5),_Cortes!$B:$B,LOOKUP($I$4,_Barberos!$B:$B,_Barberos!$A:$A)))</f>
        <v/>
      </c>
      <c r="J601" s="21" t="str" cm="1">
        <f t="array" ref="J601">IF(ISERROR(INDEX(Jornadas[id],ROW()-5)),"",INT(SUMIFS(Cortes[importe],Cortes[id_jornada],INDEX(Jornadas[id],ROW()-5),Cortes[id_barbero],LOOKUP($I$4,Barberos[nombre],Barberos[id]))*(INDEX(Jornadas[comision_barberos],1)/100)))</f>
        <v/>
      </c>
      <c r="K601" s="21" t="str" cm="1">
        <f t="array" ref="K601">IF(ISERROR(INDEX(Jornadas[id],ROW()-5)),"",SUMIFS(Cortes[propina],Cortes[id_jornada],INDEX(Jornadas[id],ROW()-5),Cortes[id_barbero],LOOKUP($I$4,Barberos[nombre],Barberos[id])))</f>
        <v/>
      </c>
      <c r="L601" s="21" t="str" cm="1">
        <f t="array" ref="L601">IF(ISERROR(INDEX(Jornadas[id],ROW()-5)),"",SUMIFS(Adelantos[importe],Adelantos[id_jornada],INDEX(Jornadas[id],ROW()-5),Adelantos[id_barbero],LOOKUP($I$4,Barberos[nombre],Barberos[id])))</f>
        <v/>
      </c>
      <c r="M601" s="21" t="str" cm="1">
        <f t="array" ref="M601">IF(ISERROR(INDEX(Jornadas[id],ROW()-5)),"",J601+K601-L601)</f>
        <v/>
      </c>
      <c r="N601" s="2" t="str" cm="1">
        <f t="array" ref="N601">IF(ISERROR(INDEX(Jornadas[id],ROW()-5)),"",COUNTIFS(_Cortes!$C:$C,INDEX(Jornadas[id],ROW()-5),_Cortes!$B:$B,LOOKUP($N$4,_Barberos!$B:$B,_Barberos!$A:$A)))</f>
        <v/>
      </c>
      <c r="O601" s="21" t="str" cm="1">
        <f t="array" ref="O601">IF(ISERROR(INDEX(Jornadas[id],ROW()-5)),"",INT(SUMIFS(Cortes[importe],Cortes[id_jornada],INDEX(Jornadas[id],ROW()-5),Cortes[id_barbero],LOOKUP($N$4,Barberos[nombre],Barberos[id]))*(INDEX(Jornadas[comision_barberos],1)/100)))</f>
        <v/>
      </c>
      <c r="P601" s="21" t="str" cm="1">
        <f t="array" ref="P601">IF(ISERROR(INDEX(Jornadas[id],ROW()-5)),"",SUMIFS(Cortes[propina],Cortes[id_jornada],INDEX(Jornadas[id],ROW()-5),Cortes[id_barbero],LOOKUP($N$4,Barberos[nombre],Barberos[id])))</f>
        <v/>
      </c>
      <c r="Q601" s="21" t="str" cm="1">
        <f t="array" ref="Q601">IF(ISERROR(INDEX(Jornadas[id],ROW()-5)),"",SUMIFS(Adelantos[importe],Adelantos[id_jornada],INDEX(Jornadas[id],ROW()-5),Adelantos[id_barbero],LOOKUP($N$4,Barberos[nombre],Barberos[id])))</f>
        <v/>
      </c>
      <c r="R601" s="21" t="str" cm="1">
        <f t="array" ref="R601">IF(ISERROR(INDEX(Jornadas[id],ROW()-5)),"",O601+P601-Q601)</f>
        <v/>
      </c>
      <c r="S601" s="2" t="str" cm="1">
        <f t="array" ref="S601">IF(ISERROR(INDEX(Jornadas[id],ROW()-5)),"",COUNTIFS(_Cortes!$C:$C,INDEX(Jornadas[id],ROW()-5),_Cortes!$B:$B,LOOKUP($S$4,_Barberos!$B:$B,_Barberos!$A:$A)))</f>
        <v/>
      </c>
      <c r="T601" s="21" t="str" cm="1">
        <f t="array" ref="T601">IF(ISERROR(INDEX(Jornadas[id],ROW()-5)),"",INT(SUMIFS(Cortes[importe],Cortes[id_jornada],INDEX(Jornadas[id],ROW()-5),Cortes[id_barbero],LOOKUP($S$4,Barberos[nombre],Barberos[id]))*(INDEX(Jornadas[comision_barberos],1)/100)))</f>
        <v/>
      </c>
      <c r="U601" s="21" t="str" cm="1">
        <f t="array" ref="U601">IF(ISERROR(INDEX(Jornadas[id],ROW()-5)),"",SUMIFS(Cortes[propina],Cortes[id_jornada],INDEX(Jornadas[id],ROW()-5),Cortes[id_barbero],LOOKUP($S$4,Barberos[nombre],Barberos[id])))</f>
        <v/>
      </c>
      <c r="V601" s="21" t="str" cm="1">
        <f t="array" ref="V601">IF(ISERROR(INDEX(Jornadas[id],ROW()-5)),"",SUMIFS(Adelantos[importe],Adelantos[id_jornada],INDEX(Jornadas[id],ROW()-5),Adelantos[id_barbero],LOOKUP($S$4,Barberos[nombre],Barberos[id])))</f>
        <v/>
      </c>
      <c r="W601" s="21" t="str" cm="1">
        <f t="array" ref="W601">IF(ISERROR(INDEX(Jornadas[id],ROW()-5)),"",T601+U601-V601)</f>
        <v/>
      </c>
      <c r="X601" s="2" t="str" cm="1">
        <f t="array" ref="X601">IF(ISERROR(INDEX(Jornadas[id],ROW()-5)),"",COUNTIFS(_Cortes!$C:$C,INDEX(Jornadas[id],ROW()-5),_Cortes!$B:$B,LOOKUP($X$4,_Barberos!$B:$B,_Barberos!$A:$A)))</f>
        <v/>
      </c>
      <c r="Y601" s="21" t="str" cm="1">
        <f t="array" ref="Y601">IF(ISERROR(INDEX(Jornadas[id],ROW()-5)),"",INT(SUMIFS(Cortes[importe],Cortes[id_jornada],INDEX(Jornadas[id],ROW()-5),Cortes[id_barbero],LOOKUP($X$4,Barberos[nombre],Barberos[id]))*(INDEX(Jornadas[comision_barberos],1)/100)))</f>
        <v/>
      </c>
      <c r="Z601" s="21" t="str" cm="1">
        <f t="array" ref="Z601">IF(ISERROR(INDEX(Jornadas[id],ROW()-5)),"",SUMIFS(Cortes[propina],Cortes[id_jornada],INDEX(Jornadas[id],ROW()-5),Cortes[id_barbero],LOOKUP($X$4,Barberos[nombre],Barberos[id])))</f>
        <v/>
      </c>
      <c r="AA601" s="21" t="str" cm="1">
        <f t="array" ref="AA601">IF(ISERROR(INDEX(Jornadas[id],ROW()-5)),"",SUMIFS(Adelantos[importe],Adelantos[id_jornada],INDEX(Jornadas[id],ROW()-5),Adelantos[id_barbero],LOOKUP($X$4,Barberos[nombre],Barberos[id])))</f>
        <v/>
      </c>
      <c r="AB601" s="21" t="str" cm="1">
        <f t="array" ref="AB601">IF(ISERROR(INDEX(Jornadas[id],ROW()-5)),"",Y601+Z601-AA601)</f>
        <v/>
      </c>
      <c r="AC601" s="2" t="str" cm="1">
        <f t="array" ref="AC601">IF(ISERROR(INDEX(Jornadas[id],ROW()-5)),"",COUNTIFS(_Cortes!$C:$C,INDEX(Jornadas[id],ROW()-5),_Cortes!$B:$B,LOOKUP($AC$4,_Barberos!$B:$B,_Barberos!$A:$A)))</f>
        <v/>
      </c>
      <c r="AD601" s="21" t="str" cm="1">
        <f t="array" ref="AD601">IF(ISERROR(INDEX(Jornadas[id],ROW()-5)),"",INT(SUMIFS(Cortes[importe],Cortes[id_jornada],INDEX(Jornadas[id],ROW()-5),Cortes[id_barbero],LOOKUP($AC$4,Barberos[nombre],Barberos[id]))*(INDEX(Jornadas[comision_barberos],1)/100)))</f>
        <v/>
      </c>
      <c r="AE601" s="21" t="str" cm="1">
        <f t="array" ref="AE601">IF(ISERROR(INDEX(Jornadas[id],ROW()-5)),"",SUMIFS(Cortes[propina],Cortes[id_jornada],INDEX(Jornadas[id],ROW()-5),Cortes[id_barbero],LOOKUP($AC$4,Barberos[nombre],Barberos[id])))</f>
        <v/>
      </c>
      <c r="AF601" s="21" t="str" cm="1">
        <f t="array" ref="AF601">IF(ISERROR(INDEX(Jornadas[id],ROW()-5)),"",SUMIFS(Adelantos[importe],Adelantos[id_jornada],INDEX(Jornadas[id],ROW()-5),Adelantos[id_barbero],LOOKUP($AC$4,Barberos[nombre],Barberos[id])))</f>
        <v/>
      </c>
      <c r="AG601" s="21" t="str" cm="1">
        <f t="array" ref="AG601">IF(ISERROR(INDEX(Jornadas[id],ROW()-5)),"",AD601+AE601-AF601)</f>
        <v/>
      </c>
      <c r="AH601" s="2" t="str" cm="1">
        <f t="array" ref="AH601">IF(ISERROR(INDEX(Jornadas[id],ROW()-5)),"",COUNTIFS(_Cortes!$C:$C,INDEX(Jornadas[id],ROW()-5),_Cortes!$B:$B,LOOKUP($AH$4,_Barberos!$B:$B,_Barberos!$A:$A)))</f>
        <v/>
      </c>
      <c r="AI601" s="21" t="str" cm="1">
        <f t="array" ref="AI601">IF(ISERROR(INDEX(Jornadas[id],ROW()-5)),"",INT(SUMIFS(Cortes[importe],Cortes[id_jornada],INDEX(Jornadas[id],ROW()-5),Cortes[id_barbero],LOOKUP($AH$4,Barberos[nombre],Barberos[id]))*(INDEX(Jornadas[comision_barberos],1)/100)))</f>
        <v/>
      </c>
      <c r="AJ601" s="21" t="str" cm="1">
        <f t="array" ref="AJ601">IF(ISERROR(INDEX(Jornadas[id],ROW()-5)),"",SUMIFS(Cortes[propina],Cortes[id_jornada],INDEX(Jornadas[id],ROW()-5),Cortes[id_barbero],LOOKUP($AH$4,Barberos[nombre],Barberos[id])))</f>
        <v/>
      </c>
      <c r="AK601" s="21" t="str" cm="1">
        <f t="array" ref="AK601">IF(ISERROR(INDEX(Jornadas[id],ROW()-5)),"",SUMIFS(Adelantos[importe],Adelantos[id_jornada],INDEX(Jornadas[id],ROW()-5),Adelantos[id_barbero],LOOKUP($AH$4,Barberos[nombre],Barberos[id])))</f>
        <v/>
      </c>
      <c r="AL601" s="21" t="str" cm="1">
        <f t="array" ref="AL601">IF(ISERROR(INDEX(Jornadas[id],ROW()-5)),"",AI601+AJ601-AK601)</f>
        <v/>
      </c>
      <c r="AM601" s="2" t="str" cm="1">
        <f t="array" ref="AM601">IF(ISERROR(INDEX(Jornadas[id],ROW()-5)),"",COUNTIFS(_Cortes!$C:$C,INDEX(Jornadas[id],ROW()-5),_Cortes!$B:$B,LOOKUP($AM$4,_Barberos!$B:$B,_Barberos!$A:$A)))</f>
        <v/>
      </c>
      <c r="AN601" s="21" t="str" cm="1">
        <f t="array" ref="AN601">IF(ISERROR(INDEX(Jornadas[id],ROW()-5)),"",INT(SUMIFS(Cortes[importe],Cortes[id_jornada],INDEX(Jornadas[id],ROW()-5),Cortes[id_barbero],LOOKUP($AM$4,Barberos[nombre],Barberos[id]))*(INDEX(Jornadas[comision_barberos],1)/100)))</f>
        <v/>
      </c>
      <c r="AO601" s="21" t="str" cm="1">
        <f t="array" ref="AO601">IF(ISERROR(INDEX(Jornadas[id],ROW()-5)),"",SUMIFS(Cortes[propina],Cortes[id_jornada],INDEX(Jornadas[id],ROW()-5),Cortes[id_barbero],LOOKUP($AM$4,Barberos[nombre],Barberos[id])))</f>
        <v/>
      </c>
      <c r="AP601" s="21" t="str" cm="1">
        <f t="array" ref="AP601">IF(ISERROR(INDEX(Jornadas[id],ROW()-5)),"",SUMIFS(Adelantos[importe],Adelantos[id_jornada],INDEX(Jornadas[id],ROW()-5),Adelantos[id_barbero],LOOKUP($AM$4,Barberos[nombre],Barberos[id])))</f>
        <v/>
      </c>
      <c r="AQ601" s="21" t="str" cm="1">
        <f t="array" ref="AQ601">IF(ISERROR(INDEX(Jornadas[id],ROW()-5)),"",AN601+AO601-AP601)</f>
        <v/>
      </c>
      <c r="AR601" s="2" t="str" cm="1">
        <f t="array" ref="AR601">IF(ISERROR(INDEX(Jornadas[id],ROW()-5)),"",COUNTIFS(_Cortes!$C:$C,INDEX(Jornadas[id],ROW()-5),_Cortes!$B:$B,LOOKUP($AR$4,_Barberos!$B:$B,_Barberos!$A:$A)))</f>
        <v/>
      </c>
      <c r="AS601" s="21" t="str" cm="1">
        <f t="array" ref="AS601">IF(ISERROR(INDEX(Jornadas[id],ROW()-5)),"",INT(SUMIFS(Cortes[importe],Cortes[id_jornada],INDEX(Jornadas[id],ROW()-5),Cortes[id_barbero],LOOKUP($AR$4,Barberos[nombre],Barberos[id]))*(INDEX(Jornadas[comision_barberos],1)/100)))</f>
        <v/>
      </c>
      <c r="AT601" s="21" t="str" cm="1">
        <f t="array" ref="AT601">IF(ISERROR(INDEX(Jornadas[id],ROW()-5)),"",SUMIFS(Cortes[propina],Cortes[id_jornada],INDEX(Jornadas[id],ROW()-5),Cortes[id_barbero],LOOKUP($AR$4,Barberos[nombre],Barberos[id])))</f>
        <v/>
      </c>
      <c r="AU601" s="21" t="str" cm="1">
        <f t="array" ref="AU601">IF(ISERROR(INDEX(Jornadas[id],ROW()-5)),"",SUMIFS(Adelantos[importe],Adelantos[id_jornada],INDEX(Jornadas[id],ROW()-5),Adelantos[id_barbero],LOOKUP($AR$4,Barberos[nombre],Barberos[id])))</f>
        <v/>
      </c>
      <c r="AV601" s="21" t="str" cm="1">
        <f t="array" ref="AV601">IF(ISERROR(INDEX(Jornadas[id],ROW()-5)),"",AS601+AT601-AU601)</f>
        <v/>
      </c>
    </row>
    <row r="602" spans="1:48" ht="15" hidden="1" customHeight="1" x14ac:dyDescent="0.3">
      <c r="A602" s="53" t="str">
        <f t="shared" si="9"/>
        <v/>
      </c>
      <c r="B602" s="54"/>
      <c r="C602" s="38" t="str" cm="1">
        <f t="array" ref="C602">IF(ISERROR(INDEX(Jornadas[id],ROW()-5)),"",INDEX(Jornadas[fecha],ROW()-5))</f>
        <v/>
      </c>
      <c r="D602" s="1" t="str" cm="1">
        <f t="array" ref="D602">IF(ISERROR(INDEX(Jornadas[id],ROW()-5)),"",COUNTIFS(_Cortes!$C:$C,INDEX(Jornadas[id],ROW()-5),_Cortes!$B:$B,LOOKUP($D$4,_Barberos!$B:$B,_Barberos!$A:$A)))</f>
        <v/>
      </c>
      <c r="E602" s="20" t="str" cm="1">
        <f t="array" ref="E602">IF(ISERROR(INDEX(Jornadas[id],ROW()-5)),"",INT(SUMIFS(Cortes[importe],Cortes[id_jornada],INDEX(Jornadas[id],ROW()-5),Cortes[id_barbero],LOOKUP($D$4,Barberos[nombre],Barberos[id]))*(INDEX(Jornadas[comision_barberos],1)/100)))</f>
        <v/>
      </c>
      <c r="F602" s="20" t="str" cm="1">
        <f t="array" ref="F602">IF(ISERROR(INDEX(Jornadas[id],ROW()-5)),"",SUMIFS(Cortes[propina],Cortes[id_jornada],INDEX(Jornadas[id],ROW()-5),Cortes[id_barbero],LOOKUP($D$4,Barberos[nombre],Barberos[id])))</f>
        <v/>
      </c>
      <c r="G602" s="20" t="str" cm="1">
        <f t="array" ref="G602">IF(ISERROR(INDEX(Jornadas[id],ROW()-5)),"",SUMIFS(Adelantos[importe],Adelantos[id_jornada],INDEX(Jornadas[id],ROW()-5),Adelantos[id_barbero],LOOKUP($D$4,Barberos[nombre],Barberos[id])))</f>
        <v/>
      </c>
      <c r="H602" s="20" t="str" cm="1">
        <f t="array" ref="H602">IF(ISERROR(INDEX(Jornadas[id],ROW()-5)),"",E602+F602-G602)</f>
        <v/>
      </c>
      <c r="I602" s="1" t="str" cm="1">
        <f t="array" ref="I602">IF(ISERROR(INDEX(Jornadas[id],ROW()-5)),"",COUNTIFS(_Cortes!$C:$C,INDEX(Jornadas[id],ROW()-5),_Cortes!$B:$B,LOOKUP($I$4,_Barberos!$B:$B,_Barberos!$A:$A)))</f>
        <v/>
      </c>
      <c r="J602" s="20" t="str" cm="1">
        <f t="array" ref="J602">IF(ISERROR(INDEX(Jornadas[id],ROW()-5)),"",INT(SUMIFS(Cortes[importe],Cortes[id_jornada],INDEX(Jornadas[id],ROW()-5),Cortes[id_barbero],LOOKUP($I$4,Barberos[nombre],Barberos[id]))*(INDEX(Jornadas[comision_barberos],1)/100)))</f>
        <v/>
      </c>
      <c r="K602" s="20" t="str" cm="1">
        <f t="array" ref="K602">IF(ISERROR(INDEX(Jornadas[id],ROW()-5)),"",SUMIFS(Cortes[propina],Cortes[id_jornada],INDEX(Jornadas[id],ROW()-5),Cortes[id_barbero],LOOKUP($I$4,Barberos[nombre],Barberos[id])))</f>
        <v/>
      </c>
      <c r="L602" s="20" t="str" cm="1">
        <f t="array" ref="L602">IF(ISERROR(INDEX(Jornadas[id],ROW()-5)),"",SUMIFS(Adelantos[importe],Adelantos[id_jornada],INDEX(Jornadas[id],ROW()-5),Adelantos[id_barbero],LOOKUP($I$4,Barberos[nombre],Barberos[id])))</f>
        <v/>
      </c>
      <c r="M602" s="20" t="str" cm="1">
        <f t="array" ref="M602">IF(ISERROR(INDEX(Jornadas[id],ROW()-5)),"",J602+K602-L602)</f>
        <v/>
      </c>
      <c r="N602" s="1" t="str" cm="1">
        <f t="array" ref="N602">IF(ISERROR(INDEX(Jornadas[id],ROW()-5)),"",COUNTIFS(_Cortes!$C:$C,INDEX(Jornadas[id],ROW()-5),_Cortes!$B:$B,LOOKUP($N$4,_Barberos!$B:$B,_Barberos!$A:$A)))</f>
        <v/>
      </c>
      <c r="O602" s="20" t="str" cm="1">
        <f t="array" ref="O602">IF(ISERROR(INDEX(Jornadas[id],ROW()-5)),"",INT(SUMIFS(Cortes[importe],Cortes[id_jornada],INDEX(Jornadas[id],ROW()-5),Cortes[id_barbero],LOOKUP($N$4,Barberos[nombre],Barberos[id]))*(INDEX(Jornadas[comision_barberos],1)/100)))</f>
        <v/>
      </c>
      <c r="P602" s="20" t="str" cm="1">
        <f t="array" ref="P602">IF(ISERROR(INDEX(Jornadas[id],ROW()-5)),"",SUMIFS(Cortes[propina],Cortes[id_jornada],INDEX(Jornadas[id],ROW()-5),Cortes[id_barbero],LOOKUP($N$4,Barberos[nombre],Barberos[id])))</f>
        <v/>
      </c>
      <c r="Q602" s="20" t="str" cm="1">
        <f t="array" ref="Q602">IF(ISERROR(INDEX(Jornadas[id],ROW()-5)),"",SUMIFS(Adelantos[importe],Adelantos[id_jornada],INDEX(Jornadas[id],ROW()-5),Adelantos[id_barbero],LOOKUP($N$4,Barberos[nombre],Barberos[id])))</f>
        <v/>
      </c>
      <c r="R602" s="20" t="str" cm="1">
        <f t="array" ref="R602">IF(ISERROR(INDEX(Jornadas[id],ROW()-5)),"",O602+P602-Q602)</f>
        <v/>
      </c>
      <c r="S602" s="1" t="str" cm="1">
        <f t="array" ref="S602">IF(ISERROR(INDEX(Jornadas[id],ROW()-5)),"",COUNTIFS(_Cortes!$C:$C,INDEX(Jornadas[id],ROW()-5),_Cortes!$B:$B,LOOKUP($S$4,_Barberos!$B:$B,_Barberos!$A:$A)))</f>
        <v/>
      </c>
      <c r="T602" s="20" t="str" cm="1">
        <f t="array" ref="T602">IF(ISERROR(INDEX(Jornadas[id],ROW()-5)),"",INT(SUMIFS(Cortes[importe],Cortes[id_jornada],INDEX(Jornadas[id],ROW()-5),Cortes[id_barbero],LOOKUP($S$4,Barberos[nombre],Barberos[id]))*(INDEX(Jornadas[comision_barberos],1)/100)))</f>
        <v/>
      </c>
      <c r="U602" s="20" t="str" cm="1">
        <f t="array" ref="U602">IF(ISERROR(INDEX(Jornadas[id],ROW()-5)),"",SUMIFS(Cortes[propina],Cortes[id_jornada],INDEX(Jornadas[id],ROW()-5),Cortes[id_barbero],LOOKUP($S$4,Barberos[nombre],Barberos[id])))</f>
        <v/>
      </c>
      <c r="V602" s="20" t="str" cm="1">
        <f t="array" ref="V602">IF(ISERROR(INDEX(Jornadas[id],ROW()-5)),"",SUMIFS(Adelantos[importe],Adelantos[id_jornada],INDEX(Jornadas[id],ROW()-5),Adelantos[id_barbero],LOOKUP($S$4,Barberos[nombre],Barberos[id])))</f>
        <v/>
      </c>
      <c r="W602" s="20" t="str" cm="1">
        <f t="array" ref="W602">IF(ISERROR(INDEX(Jornadas[id],ROW()-5)),"",T602+U602-V602)</f>
        <v/>
      </c>
      <c r="X602" s="1" t="str" cm="1">
        <f t="array" ref="X602">IF(ISERROR(INDEX(Jornadas[id],ROW()-5)),"",COUNTIFS(_Cortes!$C:$C,INDEX(Jornadas[id],ROW()-5),_Cortes!$B:$B,LOOKUP($X$4,_Barberos!$B:$B,_Barberos!$A:$A)))</f>
        <v/>
      </c>
      <c r="Y602" s="20" t="str" cm="1">
        <f t="array" ref="Y602">IF(ISERROR(INDEX(Jornadas[id],ROW()-5)),"",INT(SUMIFS(Cortes[importe],Cortes[id_jornada],INDEX(Jornadas[id],ROW()-5),Cortes[id_barbero],LOOKUP($X$4,Barberos[nombre],Barberos[id]))*(INDEX(Jornadas[comision_barberos],1)/100)))</f>
        <v/>
      </c>
      <c r="Z602" s="20" t="str" cm="1">
        <f t="array" ref="Z602">IF(ISERROR(INDEX(Jornadas[id],ROW()-5)),"",SUMIFS(Cortes[propina],Cortes[id_jornada],INDEX(Jornadas[id],ROW()-5),Cortes[id_barbero],LOOKUP($X$4,Barberos[nombre],Barberos[id])))</f>
        <v/>
      </c>
      <c r="AA602" s="20" t="str" cm="1">
        <f t="array" ref="AA602">IF(ISERROR(INDEX(Jornadas[id],ROW()-5)),"",SUMIFS(Adelantos[importe],Adelantos[id_jornada],INDEX(Jornadas[id],ROW()-5),Adelantos[id_barbero],LOOKUP($X$4,Barberos[nombre],Barberos[id])))</f>
        <v/>
      </c>
      <c r="AB602" s="20" t="str" cm="1">
        <f t="array" ref="AB602">IF(ISERROR(INDEX(Jornadas[id],ROW()-5)),"",Y602+Z602-AA602)</f>
        <v/>
      </c>
      <c r="AC602" s="1" t="str" cm="1">
        <f t="array" ref="AC602">IF(ISERROR(INDEX(Jornadas[id],ROW()-5)),"",COUNTIFS(_Cortes!$C:$C,INDEX(Jornadas[id],ROW()-5),_Cortes!$B:$B,LOOKUP($AC$4,_Barberos!$B:$B,_Barberos!$A:$A)))</f>
        <v/>
      </c>
      <c r="AD602" s="20" t="str" cm="1">
        <f t="array" ref="AD602">IF(ISERROR(INDEX(Jornadas[id],ROW()-5)),"",INT(SUMIFS(Cortes[importe],Cortes[id_jornada],INDEX(Jornadas[id],ROW()-5),Cortes[id_barbero],LOOKUP($AC$4,Barberos[nombre],Barberos[id]))*(INDEX(Jornadas[comision_barberos],1)/100)))</f>
        <v/>
      </c>
      <c r="AE602" s="20" t="str" cm="1">
        <f t="array" ref="AE602">IF(ISERROR(INDEX(Jornadas[id],ROW()-5)),"",SUMIFS(Cortes[propina],Cortes[id_jornada],INDEX(Jornadas[id],ROW()-5),Cortes[id_barbero],LOOKUP($AC$4,Barberos[nombre],Barberos[id])))</f>
        <v/>
      </c>
      <c r="AF602" s="20" t="str" cm="1">
        <f t="array" ref="AF602">IF(ISERROR(INDEX(Jornadas[id],ROW()-5)),"",SUMIFS(Adelantos[importe],Adelantos[id_jornada],INDEX(Jornadas[id],ROW()-5),Adelantos[id_barbero],LOOKUP($AC$4,Barberos[nombre],Barberos[id])))</f>
        <v/>
      </c>
      <c r="AG602" s="20" t="str" cm="1">
        <f t="array" ref="AG602">IF(ISERROR(INDEX(Jornadas[id],ROW()-5)),"",AD602+AE602-AF602)</f>
        <v/>
      </c>
      <c r="AH602" s="1" t="str" cm="1">
        <f t="array" ref="AH602">IF(ISERROR(INDEX(Jornadas[id],ROW()-5)),"",COUNTIFS(_Cortes!$C:$C,INDEX(Jornadas[id],ROW()-5),_Cortes!$B:$B,LOOKUP($AH$4,_Barberos!$B:$B,_Barberos!$A:$A)))</f>
        <v/>
      </c>
      <c r="AI602" s="20" t="str" cm="1">
        <f t="array" ref="AI602">IF(ISERROR(INDEX(Jornadas[id],ROW()-5)),"",INT(SUMIFS(Cortes[importe],Cortes[id_jornada],INDEX(Jornadas[id],ROW()-5),Cortes[id_barbero],LOOKUP($AH$4,Barberos[nombre],Barberos[id]))*(INDEX(Jornadas[comision_barberos],1)/100)))</f>
        <v/>
      </c>
      <c r="AJ602" s="20" t="str" cm="1">
        <f t="array" ref="AJ602">IF(ISERROR(INDEX(Jornadas[id],ROW()-5)),"",SUMIFS(Cortes[propina],Cortes[id_jornada],INDEX(Jornadas[id],ROW()-5),Cortes[id_barbero],LOOKUP($AH$4,Barberos[nombre],Barberos[id])))</f>
        <v/>
      </c>
      <c r="AK602" s="20" t="str" cm="1">
        <f t="array" ref="AK602">IF(ISERROR(INDEX(Jornadas[id],ROW()-5)),"",SUMIFS(Adelantos[importe],Adelantos[id_jornada],INDEX(Jornadas[id],ROW()-5),Adelantos[id_barbero],LOOKUP($AH$4,Barberos[nombre],Barberos[id])))</f>
        <v/>
      </c>
      <c r="AL602" s="20" t="str" cm="1">
        <f t="array" ref="AL602">IF(ISERROR(INDEX(Jornadas[id],ROW()-5)),"",AI602+AJ602-AK602)</f>
        <v/>
      </c>
      <c r="AM602" s="1" t="str" cm="1">
        <f t="array" ref="AM602">IF(ISERROR(INDEX(Jornadas[id],ROW()-5)),"",COUNTIFS(_Cortes!$C:$C,INDEX(Jornadas[id],ROW()-5),_Cortes!$B:$B,LOOKUP($AM$4,_Barberos!$B:$B,_Barberos!$A:$A)))</f>
        <v/>
      </c>
      <c r="AN602" s="20" t="str" cm="1">
        <f t="array" ref="AN602">IF(ISERROR(INDEX(Jornadas[id],ROW()-5)),"",INT(SUMIFS(Cortes[importe],Cortes[id_jornada],INDEX(Jornadas[id],ROW()-5),Cortes[id_barbero],LOOKUP($AM$4,Barberos[nombre],Barberos[id]))*(INDEX(Jornadas[comision_barberos],1)/100)))</f>
        <v/>
      </c>
      <c r="AO602" s="20" t="str" cm="1">
        <f t="array" ref="AO602">IF(ISERROR(INDEX(Jornadas[id],ROW()-5)),"",SUMIFS(Cortes[propina],Cortes[id_jornada],INDEX(Jornadas[id],ROW()-5),Cortes[id_barbero],LOOKUP($AM$4,Barberos[nombre],Barberos[id])))</f>
        <v/>
      </c>
      <c r="AP602" s="20" t="str" cm="1">
        <f t="array" ref="AP602">IF(ISERROR(INDEX(Jornadas[id],ROW()-5)),"",SUMIFS(Adelantos[importe],Adelantos[id_jornada],INDEX(Jornadas[id],ROW()-5),Adelantos[id_barbero],LOOKUP($AM$4,Barberos[nombre],Barberos[id])))</f>
        <v/>
      </c>
      <c r="AQ602" s="20" t="str" cm="1">
        <f t="array" ref="AQ602">IF(ISERROR(INDEX(Jornadas[id],ROW()-5)),"",AN602+AO602-AP602)</f>
        <v/>
      </c>
      <c r="AR602" s="1" t="str" cm="1">
        <f t="array" ref="AR602">IF(ISERROR(INDEX(Jornadas[id],ROW()-5)),"",COUNTIFS(_Cortes!$C:$C,INDEX(Jornadas[id],ROW()-5),_Cortes!$B:$B,LOOKUP($AR$4,_Barberos!$B:$B,_Barberos!$A:$A)))</f>
        <v/>
      </c>
      <c r="AS602" s="20" t="str" cm="1">
        <f t="array" ref="AS602">IF(ISERROR(INDEX(Jornadas[id],ROW()-5)),"",INT(SUMIFS(Cortes[importe],Cortes[id_jornada],INDEX(Jornadas[id],ROW()-5),Cortes[id_barbero],LOOKUP($AR$4,Barberos[nombre],Barberos[id]))*(INDEX(Jornadas[comision_barberos],1)/100)))</f>
        <v/>
      </c>
      <c r="AT602" s="20" t="str" cm="1">
        <f t="array" ref="AT602">IF(ISERROR(INDEX(Jornadas[id],ROW()-5)),"",SUMIFS(Cortes[propina],Cortes[id_jornada],INDEX(Jornadas[id],ROW()-5),Cortes[id_barbero],LOOKUP($AR$4,Barberos[nombre],Barberos[id])))</f>
        <v/>
      </c>
      <c r="AU602" s="20" t="str" cm="1">
        <f t="array" ref="AU602">IF(ISERROR(INDEX(Jornadas[id],ROW()-5)),"",SUMIFS(Adelantos[importe],Adelantos[id_jornada],INDEX(Jornadas[id],ROW()-5),Adelantos[id_barbero],LOOKUP($AR$4,Barberos[nombre],Barberos[id])))</f>
        <v/>
      </c>
      <c r="AV602" s="20" t="str" cm="1">
        <f t="array" ref="AV602">IF(ISERROR(INDEX(Jornadas[id],ROW()-5)),"",AS602+AT602-AU602)</f>
        <v/>
      </c>
    </row>
  </sheetData>
  <sheetProtection selectLockedCells="1"/>
  <autoFilter ref="C5:C602" xr:uid="{F2030DA2-11A1-473C-B588-B83F2E960AE7}">
    <filterColumn colId="0">
      <customFilters and="1">
        <customFilter operator="greaterThanOrEqual" val="45838"/>
        <customFilter operator="lessThanOrEqual" val="45844"/>
      </customFilters>
    </filterColumn>
  </autoFilter>
  <sortState xmlns:xlrd2="http://schemas.microsoft.com/office/spreadsheetml/2017/richdata2" ref="A6:Z601">
    <sortCondition ref="C6:C601"/>
  </sortState>
  <mergeCells count="635">
    <mergeCell ref="A587:B587"/>
    <mergeCell ref="A588:B588"/>
    <mergeCell ref="A589:B589"/>
    <mergeCell ref="A590:B590"/>
    <mergeCell ref="A591:B591"/>
    <mergeCell ref="A582:B582"/>
    <mergeCell ref="A583:B583"/>
    <mergeCell ref="A584:B584"/>
    <mergeCell ref="A585:B585"/>
    <mergeCell ref="A586:B586"/>
    <mergeCell ref="A602:B602"/>
    <mergeCell ref="A597:B597"/>
    <mergeCell ref="A598:B598"/>
    <mergeCell ref="A599:B599"/>
    <mergeCell ref="A600:B600"/>
    <mergeCell ref="A601:B601"/>
    <mergeCell ref="A592:B592"/>
    <mergeCell ref="A593:B593"/>
    <mergeCell ref="A594:B594"/>
    <mergeCell ref="A595:B595"/>
    <mergeCell ref="A596:B596"/>
    <mergeCell ref="A577:B577"/>
    <mergeCell ref="A578:B578"/>
    <mergeCell ref="A579:B579"/>
    <mergeCell ref="A580:B580"/>
    <mergeCell ref="A581:B581"/>
    <mergeCell ref="A572:B572"/>
    <mergeCell ref="A573:B573"/>
    <mergeCell ref="A574:B574"/>
    <mergeCell ref="A575:B575"/>
    <mergeCell ref="A576:B576"/>
    <mergeCell ref="A567:B567"/>
    <mergeCell ref="A568:B568"/>
    <mergeCell ref="A569:B569"/>
    <mergeCell ref="A570:B570"/>
    <mergeCell ref="A571:B571"/>
    <mergeCell ref="A562:B562"/>
    <mergeCell ref="A563:B563"/>
    <mergeCell ref="A564:B564"/>
    <mergeCell ref="A565:B565"/>
    <mergeCell ref="A566:B566"/>
    <mergeCell ref="A557:B557"/>
    <mergeCell ref="A558:B558"/>
    <mergeCell ref="A559:B559"/>
    <mergeCell ref="A560:B560"/>
    <mergeCell ref="A561:B561"/>
    <mergeCell ref="A552:B552"/>
    <mergeCell ref="A553:B553"/>
    <mergeCell ref="A554:B554"/>
    <mergeCell ref="A555:B555"/>
    <mergeCell ref="A556:B556"/>
    <mergeCell ref="A547:B547"/>
    <mergeCell ref="A548:B548"/>
    <mergeCell ref="A549:B549"/>
    <mergeCell ref="A550:B550"/>
    <mergeCell ref="A551:B551"/>
    <mergeCell ref="A542:B542"/>
    <mergeCell ref="A543:B543"/>
    <mergeCell ref="A544:B544"/>
    <mergeCell ref="A545:B545"/>
    <mergeCell ref="A546:B546"/>
    <mergeCell ref="A537:B537"/>
    <mergeCell ref="A538:B538"/>
    <mergeCell ref="A539:B539"/>
    <mergeCell ref="A540:B540"/>
    <mergeCell ref="A541:B541"/>
    <mergeCell ref="A532:B532"/>
    <mergeCell ref="A533:B533"/>
    <mergeCell ref="A534:B534"/>
    <mergeCell ref="A535:B535"/>
    <mergeCell ref="A536:B536"/>
    <mergeCell ref="A527:B527"/>
    <mergeCell ref="A528:B528"/>
    <mergeCell ref="A529:B529"/>
    <mergeCell ref="A530:B530"/>
    <mergeCell ref="A531:B531"/>
    <mergeCell ref="A522:B522"/>
    <mergeCell ref="A523:B523"/>
    <mergeCell ref="A524:B524"/>
    <mergeCell ref="A525:B525"/>
    <mergeCell ref="A526:B526"/>
    <mergeCell ref="A517:B517"/>
    <mergeCell ref="A518:B518"/>
    <mergeCell ref="A519:B519"/>
    <mergeCell ref="A520:B520"/>
    <mergeCell ref="A521:B521"/>
    <mergeCell ref="A512:B512"/>
    <mergeCell ref="A513:B513"/>
    <mergeCell ref="A514:B514"/>
    <mergeCell ref="A515:B515"/>
    <mergeCell ref="A516:B516"/>
    <mergeCell ref="A507:B507"/>
    <mergeCell ref="A508:B508"/>
    <mergeCell ref="A509:B509"/>
    <mergeCell ref="A510:B510"/>
    <mergeCell ref="A511:B511"/>
    <mergeCell ref="A502:B502"/>
    <mergeCell ref="A503:B503"/>
    <mergeCell ref="A504:B504"/>
    <mergeCell ref="A505:B505"/>
    <mergeCell ref="A506:B506"/>
    <mergeCell ref="A497:B497"/>
    <mergeCell ref="A498:B498"/>
    <mergeCell ref="A499:B499"/>
    <mergeCell ref="A500:B500"/>
    <mergeCell ref="A501:B501"/>
    <mergeCell ref="A492:B492"/>
    <mergeCell ref="A493:B493"/>
    <mergeCell ref="A494:B494"/>
    <mergeCell ref="A495:B495"/>
    <mergeCell ref="A496:B496"/>
    <mergeCell ref="A487:B487"/>
    <mergeCell ref="A488:B488"/>
    <mergeCell ref="A489:B489"/>
    <mergeCell ref="A490:B490"/>
    <mergeCell ref="A491:B491"/>
    <mergeCell ref="A482:B482"/>
    <mergeCell ref="A483:B483"/>
    <mergeCell ref="A484:B484"/>
    <mergeCell ref="A485:B485"/>
    <mergeCell ref="A486:B486"/>
    <mergeCell ref="A477:B477"/>
    <mergeCell ref="A478:B478"/>
    <mergeCell ref="A479:B479"/>
    <mergeCell ref="A480:B480"/>
    <mergeCell ref="A481:B481"/>
    <mergeCell ref="A472:B472"/>
    <mergeCell ref="A473:B473"/>
    <mergeCell ref="A474:B474"/>
    <mergeCell ref="A475:B475"/>
    <mergeCell ref="A476:B476"/>
    <mergeCell ref="A467:B467"/>
    <mergeCell ref="A468:B468"/>
    <mergeCell ref="A469:B469"/>
    <mergeCell ref="A470:B470"/>
    <mergeCell ref="A471:B471"/>
    <mergeCell ref="A462:B462"/>
    <mergeCell ref="A463:B463"/>
    <mergeCell ref="A464:B464"/>
    <mergeCell ref="A465:B465"/>
    <mergeCell ref="A466:B466"/>
    <mergeCell ref="A457:B457"/>
    <mergeCell ref="A458:B458"/>
    <mergeCell ref="A459:B459"/>
    <mergeCell ref="A460:B460"/>
    <mergeCell ref="A461:B461"/>
    <mergeCell ref="A452:B452"/>
    <mergeCell ref="A453:B453"/>
    <mergeCell ref="A454:B454"/>
    <mergeCell ref="A455:B455"/>
    <mergeCell ref="A456:B456"/>
    <mergeCell ref="A447:B447"/>
    <mergeCell ref="A448:B448"/>
    <mergeCell ref="A449:B449"/>
    <mergeCell ref="A450:B450"/>
    <mergeCell ref="A451:B451"/>
    <mergeCell ref="A442:B442"/>
    <mergeCell ref="A443:B443"/>
    <mergeCell ref="A444:B444"/>
    <mergeCell ref="A445:B445"/>
    <mergeCell ref="A446:B446"/>
    <mergeCell ref="A437:B437"/>
    <mergeCell ref="A438:B438"/>
    <mergeCell ref="A439:B439"/>
    <mergeCell ref="A440:B440"/>
    <mergeCell ref="A441:B441"/>
    <mergeCell ref="A432:B432"/>
    <mergeCell ref="A433:B433"/>
    <mergeCell ref="A434:B434"/>
    <mergeCell ref="A435:B435"/>
    <mergeCell ref="A436:B436"/>
    <mergeCell ref="A427:B427"/>
    <mergeCell ref="A428:B428"/>
    <mergeCell ref="A429:B429"/>
    <mergeCell ref="A430:B430"/>
    <mergeCell ref="A431:B431"/>
    <mergeCell ref="A422:B422"/>
    <mergeCell ref="A423:B423"/>
    <mergeCell ref="A424:B424"/>
    <mergeCell ref="A425:B425"/>
    <mergeCell ref="A426:B426"/>
    <mergeCell ref="A417:B417"/>
    <mergeCell ref="A418:B418"/>
    <mergeCell ref="A419:B419"/>
    <mergeCell ref="A420:B420"/>
    <mergeCell ref="A421:B421"/>
    <mergeCell ref="A412:B412"/>
    <mergeCell ref="A413:B413"/>
    <mergeCell ref="A414:B414"/>
    <mergeCell ref="A415:B415"/>
    <mergeCell ref="A416:B416"/>
    <mergeCell ref="A407:B407"/>
    <mergeCell ref="A408:B408"/>
    <mergeCell ref="A409:B409"/>
    <mergeCell ref="A410:B410"/>
    <mergeCell ref="A411:B411"/>
    <mergeCell ref="A402:B402"/>
    <mergeCell ref="A403:B403"/>
    <mergeCell ref="A404:B404"/>
    <mergeCell ref="A405:B405"/>
    <mergeCell ref="A406:B406"/>
    <mergeCell ref="A397:B397"/>
    <mergeCell ref="A398:B398"/>
    <mergeCell ref="A399:B399"/>
    <mergeCell ref="A400:B400"/>
    <mergeCell ref="A401:B401"/>
    <mergeCell ref="A392:B392"/>
    <mergeCell ref="A393:B393"/>
    <mergeCell ref="A394:B394"/>
    <mergeCell ref="A395:B395"/>
    <mergeCell ref="A396:B396"/>
    <mergeCell ref="A387:B387"/>
    <mergeCell ref="A388:B388"/>
    <mergeCell ref="A389:B389"/>
    <mergeCell ref="A390:B390"/>
    <mergeCell ref="A391:B391"/>
    <mergeCell ref="A382:B382"/>
    <mergeCell ref="A383:B383"/>
    <mergeCell ref="A384:B384"/>
    <mergeCell ref="A385:B385"/>
    <mergeCell ref="A386:B386"/>
    <mergeCell ref="A377:B377"/>
    <mergeCell ref="A378:B378"/>
    <mergeCell ref="A379:B379"/>
    <mergeCell ref="A380:B380"/>
    <mergeCell ref="A381:B381"/>
    <mergeCell ref="A372:B372"/>
    <mergeCell ref="A373:B373"/>
    <mergeCell ref="A374:B374"/>
    <mergeCell ref="A375:B375"/>
    <mergeCell ref="A376:B376"/>
    <mergeCell ref="A367:B367"/>
    <mergeCell ref="A368:B368"/>
    <mergeCell ref="A369:B369"/>
    <mergeCell ref="A370:B370"/>
    <mergeCell ref="A371:B371"/>
    <mergeCell ref="A362:B362"/>
    <mergeCell ref="A363:B363"/>
    <mergeCell ref="A364:B364"/>
    <mergeCell ref="A365:B365"/>
    <mergeCell ref="A366:B366"/>
    <mergeCell ref="A357:B357"/>
    <mergeCell ref="A358:B358"/>
    <mergeCell ref="A359:B359"/>
    <mergeCell ref="A360:B360"/>
    <mergeCell ref="A361:B361"/>
    <mergeCell ref="A352:B352"/>
    <mergeCell ref="A353:B353"/>
    <mergeCell ref="A354:B354"/>
    <mergeCell ref="A355:B355"/>
    <mergeCell ref="A356:B356"/>
    <mergeCell ref="A347:B347"/>
    <mergeCell ref="A348:B348"/>
    <mergeCell ref="A349:B349"/>
    <mergeCell ref="A350:B350"/>
    <mergeCell ref="A351:B351"/>
    <mergeCell ref="A342:B342"/>
    <mergeCell ref="A343:B343"/>
    <mergeCell ref="A344:B344"/>
    <mergeCell ref="A345:B345"/>
    <mergeCell ref="A346:B346"/>
    <mergeCell ref="A337:B337"/>
    <mergeCell ref="A338:B338"/>
    <mergeCell ref="A339:B339"/>
    <mergeCell ref="A340:B340"/>
    <mergeCell ref="A341:B341"/>
    <mergeCell ref="A332:B332"/>
    <mergeCell ref="A333:B333"/>
    <mergeCell ref="A334:B334"/>
    <mergeCell ref="A335:B335"/>
    <mergeCell ref="A336:B336"/>
    <mergeCell ref="A327:B327"/>
    <mergeCell ref="A328:B328"/>
    <mergeCell ref="A329:B329"/>
    <mergeCell ref="A330:B330"/>
    <mergeCell ref="A331:B331"/>
    <mergeCell ref="A322:B322"/>
    <mergeCell ref="A323:B323"/>
    <mergeCell ref="A324:B324"/>
    <mergeCell ref="A325:B325"/>
    <mergeCell ref="A326:B326"/>
    <mergeCell ref="A317:B317"/>
    <mergeCell ref="A318:B318"/>
    <mergeCell ref="A319:B319"/>
    <mergeCell ref="A320:B320"/>
    <mergeCell ref="A321:B321"/>
    <mergeCell ref="A312:B312"/>
    <mergeCell ref="A313:B313"/>
    <mergeCell ref="A314:B314"/>
    <mergeCell ref="A315:B315"/>
    <mergeCell ref="A316:B316"/>
    <mergeCell ref="A307:B307"/>
    <mergeCell ref="A308:B308"/>
    <mergeCell ref="A309:B309"/>
    <mergeCell ref="A310:B310"/>
    <mergeCell ref="A311:B311"/>
    <mergeCell ref="A302:B302"/>
    <mergeCell ref="A303:B303"/>
    <mergeCell ref="A304:B304"/>
    <mergeCell ref="A305:B305"/>
    <mergeCell ref="A306:B306"/>
    <mergeCell ref="A297:B297"/>
    <mergeCell ref="A298:B298"/>
    <mergeCell ref="A299:B299"/>
    <mergeCell ref="A300:B300"/>
    <mergeCell ref="A301:B301"/>
    <mergeCell ref="A292:B292"/>
    <mergeCell ref="A293:B293"/>
    <mergeCell ref="A294:B294"/>
    <mergeCell ref="A295:B295"/>
    <mergeCell ref="A296:B296"/>
    <mergeCell ref="A287:B287"/>
    <mergeCell ref="A288:B288"/>
    <mergeCell ref="A289:B289"/>
    <mergeCell ref="A290:B290"/>
    <mergeCell ref="A291:B291"/>
    <mergeCell ref="A282:B282"/>
    <mergeCell ref="A283:B283"/>
    <mergeCell ref="A284:B284"/>
    <mergeCell ref="A285:B285"/>
    <mergeCell ref="A286:B286"/>
    <mergeCell ref="A277:B277"/>
    <mergeCell ref="A278:B278"/>
    <mergeCell ref="A279:B279"/>
    <mergeCell ref="A280:B280"/>
    <mergeCell ref="A281:B281"/>
    <mergeCell ref="A272:B272"/>
    <mergeCell ref="A273:B273"/>
    <mergeCell ref="A274:B274"/>
    <mergeCell ref="A275:B275"/>
    <mergeCell ref="A276:B276"/>
    <mergeCell ref="A267:B267"/>
    <mergeCell ref="A268:B268"/>
    <mergeCell ref="A269:B269"/>
    <mergeCell ref="A270:B270"/>
    <mergeCell ref="A271:B271"/>
    <mergeCell ref="A262:B262"/>
    <mergeCell ref="A263:B263"/>
    <mergeCell ref="A264:B264"/>
    <mergeCell ref="A265:B265"/>
    <mergeCell ref="A266:B266"/>
    <mergeCell ref="A257:B257"/>
    <mergeCell ref="A258:B258"/>
    <mergeCell ref="A259:B259"/>
    <mergeCell ref="A260:B260"/>
    <mergeCell ref="A261:B261"/>
    <mergeCell ref="A252:B252"/>
    <mergeCell ref="A253:B253"/>
    <mergeCell ref="A254:B254"/>
    <mergeCell ref="A255:B255"/>
    <mergeCell ref="A256:B256"/>
    <mergeCell ref="A247:B247"/>
    <mergeCell ref="A248:B248"/>
    <mergeCell ref="A249:B249"/>
    <mergeCell ref="A250:B250"/>
    <mergeCell ref="A251:B251"/>
    <mergeCell ref="A242:B242"/>
    <mergeCell ref="A243:B243"/>
    <mergeCell ref="A244:B244"/>
    <mergeCell ref="A245:B245"/>
    <mergeCell ref="A246:B246"/>
    <mergeCell ref="A237:B237"/>
    <mergeCell ref="A238:B238"/>
    <mergeCell ref="A239:B239"/>
    <mergeCell ref="A240:B240"/>
    <mergeCell ref="A241:B241"/>
    <mergeCell ref="A232:B232"/>
    <mergeCell ref="A233:B233"/>
    <mergeCell ref="A234:B234"/>
    <mergeCell ref="A235:B235"/>
    <mergeCell ref="A236:B236"/>
    <mergeCell ref="A227:B227"/>
    <mergeCell ref="A228:B228"/>
    <mergeCell ref="A229:B229"/>
    <mergeCell ref="A230:B230"/>
    <mergeCell ref="A231:B231"/>
    <mergeCell ref="A222:B222"/>
    <mergeCell ref="A223:B223"/>
    <mergeCell ref="A224:B224"/>
    <mergeCell ref="A225:B225"/>
    <mergeCell ref="A226:B226"/>
    <mergeCell ref="A217:B217"/>
    <mergeCell ref="A218:B218"/>
    <mergeCell ref="A219:B219"/>
    <mergeCell ref="A220:B220"/>
    <mergeCell ref="A221:B221"/>
    <mergeCell ref="A212:B212"/>
    <mergeCell ref="A213:B213"/>
    <mergeCell ref="A214:B214"/>
    <mergeCell ref="A215:B215"/>
    <mergeCell ref="A216:B216"/>
    <mergeCell ref="A207:B207"/>
    <mergeCell ref="A208:B208"/>
    <mergeCell ref="A209:B209"/>
    <mergeCell ref="A210:B210"/>
    <mergeCell ref="A211:B211"/>
    <mergeCell ref="A202:B202"/>
    <mergeCell ref="A203:B203"/>
    <mergeCell ref="A204:B204"/>
    <mergeCell ref="A205:B205"/>
    <mergeCell ref="A206:B206"/>
    <mergeCell ref="A197:B197"/>
    <mergeCell ref="A198:B198"/>
    <mergeCell ref="A199:B199"/>
    <mergeCell ref="A200:B200"/>
    <mergeCell ref="A201:B201"/>
    <mergeCell ref="A192:B192"/>
    <mergeCell ref="A193:B193"/>
    <mergeCell ref="A194:B194"/>
    <mergeCell ref="A195:B195"/>
    <mergeCell ref="A196:B196"/>
    <mergeCell ref="A187:B187"/>
    <mergeCell ref="A188:B188"/>
    <mergeCell ref="A189:B189"/>
    <mergeCell ref="A190:B190"/>
    <mergeCell ref="A191:B191"/>
    <mergeCell ref="A182:B182"/>
    <mergeCell ref="A183:B183"/>
    <mergeCell ref="A184:B184"/>
    <mergeCell ref="A185:B185"/>
    <mergeCell ref="A186:B186"/>
    <mergeCell ref="A177:B177"/>
    <mergeCell ref="A178:B178"/>
    <mergeCell ref="A179:B179"/>
    <mergeCell ref="A180:B180"/>
    <mergeCell ref="A181:B181"/>
    <mergeCell ref="A172:B172"/>
    <mergeCell ref="A173:B173"/>
    <mergeCell ref="A174:B174"/>
    <mergeCell ref="A175:B175"/>
    <mergeCell ref="A176:B176"/>
    <mergeCell ref="A167:B167"/>
    <mergeCell ref="A168:B168"/>
    <mergeCell ref="A169:B169"/>
    <mergeCell ref="A170:B170"/>
    <mergeCell ref="A171:B171"/>
    <mergeCell ref="A162:B162"/>
    <mergeCell ref="A163:B163"/>
    <mergeCell ref="A164:B164"/>
    <mergeCell ref="A165:B165"/>
    <mergeCell ref="A166:B166"/>
    <mergeCell ref="A157:B157"/>
    <mergeCell ref="A158:B158"/>
    <mergeCell ref="A159:B159"/>
    <mergeCell ref="A160:B160"/>
    <mergeCell ref="A161:B161"/>
    <mergeCell ref="A152:B152"/>
    <mergeCell ref="A153:B153"/>
    <mergeCell ref="A154:B154"/>
    <mergeCell ref="A155:B155"/>
    <mergeCell ref="A156:B156"/>
    <mergeCell ref="A147:B147"/>
    <mergeCell ref="A148:B148"/>
    <mergeCell ref="A149:B149"/>
    <mergeCell ref="A150:B150"/>
    <mergeCell ref="A151:B151"/>
    <mergeCell ref="A142:B142"/>
    <mergeCell ref="A143:B143"/>
    <mergeCell ref="A144:B144"/>
    <mergeCell ref="A145:B145"/>
    <mergeCell ref="A146:B146"/>
    <mergeCell ref="A137:B137"/>
    <mergeCell ref="A138:B138"/>
    <mergeCell ref="A139:B139"/>
    <mergeCell ref="A140:B140"/>
    <mergeCell ref="A141:B141"/>
    <mergeCell ref="A132:B132"/>
    <mergeCell ref="A133:B133"/>
    <mergeCell ref="A134:B134"/>
    <mergeCell ref="A135:B135"/>
    <mergeCell ref="A136:B136"/>
    <mergeCell ref="A127:B127"/>
    <mergeCell ref="A128:B128"/>
    <mergeCell ref="A129:B129"/>
    <mergeCell ref="A130:B130"/>
    <mergeCell ref="A131:B131"/>
    <mergeCell ref="A122:B122"/>
    <mergeCell ref="A123:B123"/>
    <mergeCell ref="A124:B124"/>
    <mergeCell ref="A125:B125"/>
    <mergeCell ref="A126:B126"/>
    <mergeCell ref="A117:B117"/>
    <mergeCell ref="A118:B118"/>
    <mergeCell ref="A119:B119"/>
    <mergeCell ref="A120:B120"/>
    <mergeCell ref="A121:B121"/>
    <mergeCell ref="A112:B112"/>
    <mergeCell ref="A113:B113"/>
    <mergeCell ref="A114:B114"/>
    <mergeCell ref="A115:B115"/>
    <mergeCell ref="A116:B116"/>
    <mergeCell ref="A107:B107"/>
    <mergeCell ref="A108:B108"/>
    <mergeCell ref="A109:B109"/>
    <mergeCell ref="A110:B110"/>
    <mergeCell ref="A111:B111"/>
    <mergeCell ref="A102:B102"/>
    <mergeCell ref="A103:B103"/>
    <mergeCell ref="A104:B104"/>
    <mergeCell ref="A105:B105"/>
    <mergeCell ref="A106:B106"/>
    <mergeCell ref="A97:B97"/>
    <mergeCell ref="A98:B98"/>
    <mergeCell ref="A99:B99"/>
    <mergeCell ref="A100:B100"/>
    <mergeCell ref="A101:B101"/>
    <mergeCell ref="A92:B92"/>
    <mergeCell ref="A93:B93"/>
    <mergeCell ref="A94:B94"/>
    <mergeCell ref="A95:B95"/>
    <mergeCell ref="A96:B96"/>
    <mergeCell ref="A87:B87"/>
    <mergeCell ref="A88:B88"/>
    <mergeCell ref="A89:B89"/>
    <mergeCell ref="A90:B90"/>
    <mergeCell ref="A91:B91"/>
    <mergeCell ref="A82:B82"/>
    <mergeCell ref="A83:B83"/>
    <mergeCell ref="A84:B84"/>
    <mergeCell ref="A85:B85"/>
    <mergeCell ref="A86:B86"/>
    <mergeCell ref="A77:B77"/>
    <mergeCell ref="A78:B78"/>
    <mergeCell ref="A79:B79"/>
    <mergeCell ref="A80:B80"/>
    <mergeCell ref="A81:B81"/>
    <mergeCell ref="A72:B72"/>
    <mergeCell ref="A73:B73"/>
    <mergeCell ref="A74:B74"/>
    <mergeCell ref="A75:B75"/>
    <mergeCell ref="A76:B76"/>
    <mergeCell ref="A67:B67"/>
    <mergeCell ref="A68:B68"/>
    <mergeCell ref="A69:B69"/>
    <mergeCell ref="A70:B70"/>
    <mergeCell ref="A71:B71"/>
    <mergeCell ref="A62:B62"/>
    <mergeCell ref="A63:B63"/>
    <mergeCell ref="A64:B64"/>
    <mergeCell ref="A65:B65"/>
    <mergeCell ref="A66:B66"/>
    <mergeCell ref="A57:B57"/>
    <mergeCell ref="A58:B58"/>
    <mergeCell ref="A59:B59"/>
    <mergeCell ref="A60:B60"/>
    <mergeCell ref="A61:B61"/>
    <mergeCell ref="A52:B52"/>
    <mergeCell ref="A53:B53"/>
    <mergeCell ref="A54:B54"/>
    <mergeCell ref="A55:B55"/>
    <mergeCell ref="A56:B56"/>
    <mergeCell ref="A47:B47"/>
    <mergeCell ref="A48:B48"/>
    <mergeCell ref="A49:B49"/>
    <mergeCell ref="A50:B50"/>
    <mergeCell ref="A51:B51"/>
    <mergeCell ref="A42:B42"/>
    <mergeCell ref="A43:B43"/>
    <mergeCell ref="A44:B44"/>
    <mergeCell ref="A45:B45"/>
    <mergeCell ref="A46:B46"/>
    <mergeCell ref="A37:B37"/>
    <mergeCell ref="A38:B38"/>
    <mergeCell ref="A39:B39"/>
    <mergeCell ref="A40:B40"/>
    <mergeCell ref="A41:B41"/>
    <mergeCell ref="A32:B32"/>
    <mergeCell ref="A33:B33"/>
    <mergeCell ref="A34:B34"/>
    <mergeCell ref="A35:B35"/>
    <mergeCell ref="A36:B36"/>
    <mergeCell ref="A28:B28"/>
    <mergeCell ref="A29:B29"/>
    <mergeCell ref="A30:B30"/>
    <mergeCell ref="A31:B31"/>
    <mergeCell ref="A22:B22"/>
    <mergeCell ref="A23:B23"/>
    <mergeCell ref="A24:B24"/>
    <mergeCell ref="A25:B25"/>
    <mergeCell ref="A26:B26"/>
    <mergeCell ref="A15:B15"/>
    <mergeCell ref="A16:B16"/>
    <mergeCell ref="D1:H1"/>
    <mergeCell ref="D2:H2"/>
    <mergeCell ref="I1:M1"/>
    <mergeCell ref="I2:M2"/>
    <mergeCell ref="D3:H3"/>
    <mergeCell ref="A27:B27"/>
    <mergeCell ref="A17:B17"/>
    <mergeCell ref="A18:B18"/>
    <mergeCell ref="A19:B19"/>
    <mergeCell ref="A20:B20"/>
    <mergeCell ref="A21:B21"/>
    <mergeCell ref="A4:B4"/>
    <mergeCell ref="A5:B5"/>
    <mergeCell ref="A6:B6"/>
    <mergeCell ref="A7:B7"/>
    <mergeCell ref="A8:B8"/>
    <mergeCell ref="A9:B9"/>
    <mergeCell ref="A10:B10"/>
    <mergeCell ref="D4:H4"/>
    <mergeCell ref="I4:M4"/>
    <mergeCell ref="X4:AB4"/>
    <mergeCell ref="A11:B11"/>
    <mergeCell ref="A12:B12"/>
    <mergeCell ref="A13:B13"/>
    <mergeCell ref="A14:B14"/>
    <mergeCell ref="I3:M3"/>
    <mergeCell ref="N3:R3"/>
    <mergeCell ref="S3:W3"/>
    <mergeCell ref="X3:AB3"/>
    <mergeCell ref="AC4:AG4"/>
    <mergeCell ref="AH4:AL4"/>
    <mergeCell ref="AM4:AQ4"/>
    <mergeCell ref="AR4:AV4"/>
    <mergeCell ref="AC3:AG3"/>
    <mergeCell ref="AH3:AL3"/>
    <mergeCell ref="AM3:AQ3"/>
    <mergeCell ref="AR3:AV3"/>
    <mergeCell ref="N1:R1"/>
    <mergeCell ref="N2:R2"/>
    <mergeCell ref="S1:W1"/>
    <mergeCell ref="S2:W2"/>
    <mergeCell ref="X1:AB1"/>
    <mergeCell ref="X2:AB2"/>
    <mergeCell ref="AR1:AV1"/>
    <mergeCell ref="AR2:AV2"/>
    <mergeCell ref="AC1:AG1"/>
    <mergeCell ref="AC2:AG2"/>
    <mergeCell ref="AH1:AL1"/>
    <mergeCell ref="AH2:AL2"/>
    <mergeCell ref="AM1:AQ1"/>
    <mergeCell ref="AM2:AQ2"/>
    <mergeCell ref="N4:R4"/>
    <mergeCell ref="S4:W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SeleccionarRangoDeMesBarberos">
                <anchor moveWithCells="1" sizeWithCells="1">
                  <from>
                    <xdr:col>0</xdr:col>
                    <xdr:colOff>990600</xdr:colOff>
                    <xdr:row>0</xdr:row>
                    <xdr:rowOff>0</xdr:rowOff>
                  </from>
                  <to>
                    <xdr:col>2</xdr:col>
                    <xdr:colOff>15240</xdr:colOff>
                    <xdr:row>0</xdr:row>
                    <xdr:rowOff>632460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SeleccionarRangoDeSemanaBarberos">
                <anchor moveWithCells="1" sizeWithCells="1">
                  <from>
                    <xdr:col>0</xdr:col>
                    <xdr:colOff>990600</xdr:colOff>
                    <xdr:row>0</xdr:row>
                    <xdr:rowOff>632460</xdr:rowOff>
                  </from>
                  <to>
                    <xdr:col>2</xdr:col>
                    <xdr:colOff>15240</xdr:colOff>
                    <xdr:row>1</xdr:row>
                    <xdr:rowOff>632460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5" name="Button 7">
              <controlPr defaultSize="0" print="0" autoFill="0" autoPict="0" macro="[0]!UpdateData">
                <anchor moveWithCells="1" sizeWithCells="1">
                  <from>
                    <xdr:col>0</xdr:col>
                    <xdr:colOff>990600</xdr:colOff>
                    <xdr:row>2</xdr:row>
                    <xdr:rowOff>0</xdr:rowOff>
                  </from>
                  <to>
                    <xdr:col>2</xdr:col>
                    <xdr:colOff>15240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83AB7-D462-4467-A2D0-C4AA709FBA2D}">
  <sheetPr codeName="Hoja1"/>
  <dimension ref="A1:I19259"/>
  <sheetViews>
    <sheetView workbookViewId="0">
      <selection sqref="A1:I3059"/>
    </sheetView>
  </sheetViews>
  <sheetFormatPr baseColWidth="10" defaultRowHeight="14.4" x14ac:dyDescent="0.3"/>
  <cols>
    <col min="1" max="1" width="6" bestFit="1" customWidth="1"/>
    <col min="2" max="2" width="12.44140625" bestFit="1" customWidth="1"/>
    <col min="3" max="3" width="12.33203125" bestFit="1" customWidth="1"/>
    <col min="4" max="4" width="8.109375" bestFit="1" customWidth="1"/>
    <col min="5" max="5" width="9.88671875" bestFit="1" customWidth="1"/>
    <col min="6" max="6" width="9.77734375" bestFit="1" customWidth="1"/>
    <col min="7" max="7" width="14.88671875" bestFit="1" customWidth="1"/>
    <col min="8" max="8" width="12.109375" bestFit="1" customWidth="1"/>
    <col min="9" max="9" width="16.88671875" bestFit="1" customWidth="1"/>
  </cols>
  <sheetData>
    <row r="1" spans="1:9" x14ac:dyDescent="0.3">
      <c r="A1" s="31" t="s">
        <v>88</v>
      </c>
      <c r="B1" s="31" t="s">
        <v>89</v>
      </c>
      <c r="C1" s="31" t="s">
        <v>90</v>
      </c>
      <c r="D1" s="31" t="s">
        <v>91</v>
      </c>
      <c r="E1" s="31" t="s">
        <v>92</v>
      </c>
      <c r="F1" s="31" t="s">
        <v>93</v>
      </c>
      <c r="G1" s="31" t="s">
        <v>94</v>
      </c>
      <c r="H1" s="31" t="s">
        <v>95</v>
      </c>
      <c r="I1" s="31" t="s">
        <v>96</v>
      </c>
    </row>
    <row r="2" spans="1:9" x14ac:dyDescent="0.3">
      <c r="A2" s="31">
        <v>44</v>
      </c>
      <c r="B2" s="31">
        <v>3</v>
      </c>
      <c r="C2" s="31">
        <v>2</v>
      </c>
      <c r="D2" s="32">
        <v>0.4597222222222222</v>
      </c>
      <c r="E2" s="31">
        <v>6000</v>
      </c>
      <c r="F2" s="31"/>
      <c r="G2" s="31" t="s">
        <v>102</v>
      </c>
      <c r="H2" s="31">
        <v>4</v>
      </c>
      <c r="I2" s="31" t="s">
        <v>104</v>
      </c>
    </row>
    <row r="3" spans="1:9" x14ac:dyDescent="0.3">
      <c r="A3" s="31">
        <v>45</v>
      </c>
      <c r="B3" s="31">
        <v>1</v>
      </c>
      <c r="C3" s="31">
        <v>2</v>
      </c>
      <c r="D3" s="32">
        <v>0.44444444444444442</v>
      </c>
      <c r="E3" s="31">
        <v>6000</v>
      </c>
      <c r="F3" s="31">
        <v>500</v>
      </c>
      <c r="G3" s="31" t="s">
        <v>102</v>
      </c>
      <c r="H3" s="31">
        <v>4</v>
      </c>
      <c r="I3" s="31" t="s">
        <v>99</v>
      </c>
    </row>
    <row r="4" spans="1:9" x14ac:dyDescent="0.3">
      <c r="A4" s="31">
        <v>46</v>
      </c>
      <c r="B4" s="31">
        <v>6</v>
      </c>
      <c r="C4" s="31">
        <v>2</v>
      </c>
      <c r="D4" s="32">
        <v>0.45069444444444445</v>
      </c>
      <c r="E4" s="31">
        <v>8000</v>
      </c>
      <c r="F4" s="31"/>
      <c r="G4" s="31" t="s">
        <v>97</v>
      </c>
      <c r="H4" s="31">
        <v>4</v>
      </c>
      <c r="I4" s="31" t="s">
        <v>100</v>
      </c>
    </row>
    <row r="5" spans="1:9" x14ac:dyDescent="0.3">
      <c r="A5" s="31">
        <v>47</v>
      </c>
      <c r="B5" s="31">
        <v>4</v>
      </c>
      <c r="C5" s="31">
        <v>2</v>
      </c>
      <c r="D5" s="32">
        <v>0.47430555555555554</v>
      </c>
      <c r="E5" s="31">
        <v>6000</v>
      </c>
      <c r="F5" s="31">
        <v>500</v>
      </c>
      <c r="G5" s="31" t="s">
        <v>97</v>
      </c>
      <c r="H5" s="31">
        <v>4</v>
      </c>
      <c r="I5" s="31" t="s">
        <v>103</v>
      </c>
    </row>
    <row r="6" spans="1:9" x14ac:dyDescent="0.3">
      <c r="A6" s="31">
        <v>48</v>
      </c>
      <c r="B6" s="31">
        <v>2</v>
      </c>
      <c r="C6" s="31">
        <v>2</v>
      </c>
      <c r="D6" s="32">
        <v>0.44374999999999998</v>
      </c>
      <c r="E6" s="31">
        <v>6000</v>
      </c>
      <c r="F6" s="31"/>
      <c r="G6" s="31" t="s">
        <v>102</v>
      </c>
      <c r="H6" s="31">
        <v>4</v>
      </c>
      <c r="I6" s="31" t="s">
        <v>101</v>
      </c>
    </row>
    <row r="7" spans="1:9" x14ac:dyDescent="0.3">
      <c r="A7" s="31">
        <v>49</v>
      </c>
      <c r="B7" s="31">
        <v>5</v>
      </c>
      <c r="C7" s="31">
        <v>2</v>
      </c>
      <c r="D7" s="32">
        <v>0.4465277777777778</v>
      </c>
      <c r="E7" s="31">
        <v>6000</v>
      </c>
      <c r="F7" s="31"/>
      <c r="G7" s="31" t="s">
        <v>97</v>
      </c>
      <c r="H7" s="31">
        <v>4</v>
      </c>
      <c r="I7" s="31" t="s">
        <v>105</v>
      </c>
    </row>
    <row r="8" spans="1:9" x14ac:dyDescent="0.3">
      <c r="A8" s="31">
        <v>50</v>
      </c>
      <c r="B8" s="31">
        <v>3</v>
      </c>
      <c r="C8" s="31">
        <v>2</v>
      </c>
      <c r="D8" s="32">
        <v>0.49791666666666667</v>
      </c>
      <c r="E8" s="31">
        <v>6000</v>
      </c>
      <c r="F8" s="31"/>
      <c r="G8" s="31" t="s">
        <v>102</v>
      </c>
      <c r="H8" s="31">
        <v>5</v>
      </c>
      <c r="I8" s="31" t="s">
        <v>104</v>
      </c>
    </row>
    <row r="9" spans="1:9" x14ac:dyDescent="0.3">
      <c r="A9" s="31">
        <v>51</v>
      </c>
      <c r="B9" s="31">
        <v>1</v>
      </c>
      <c r="C9" s="31">
        <v>2</v>
      </c>
      <c r="D9" s="32">
        <v>0.49444444444444446</v>
      </c>
      <c r="E9" s="31">
        <v>6000</v>
      </c>
      <c r="F9" s="31"/>
      <c r="G9" s="31" t="s">
        <v>102</v>
      </c>
      <c r="H9" s="31">
        <v>5</v>
      </c>
      <c r="I9" s="31" t="s">
        <v>99</v>
      </c>
    </row>
    <row r="10" spans="1:9" x14ac:dyDescent="0.3">
      <c r="A10" s="31">
        <v>52</v>
      </c>
      <c r="B10" s="31">
        <v>6</v>
      </c>
      <c r="C10" s="31">
        <v>2</v>
      </c>
      <c r="D10" s="32">
        <v>0.46805555555555556</v>
      </c>
      <c r="E10" s="31">
        <v>6000</v>
      </c>
      <c r="F10" s="31">
        <v>1000</v>
      </c>
      <c r="G10" s="31" t="s">
        <v>97</v>
      </c>
      <c r="H10" s="31">
        <v>5</v>
      </c>
      <c r="I10" s="31" t="s">
        <v>100</v>
      </c>
    </row>
    <row r="11" spans="1:9" x14ac:dyDescent="0.3">
      <c r="A11" s="31">
        <v>53</v>
      </c>
      <c r="B11" s="31">
        <v>4</v>
      </c>
      <c r="C11" s="31">
        <v>2</v>
      </c>
      <c r="D11" s="32">
        <v>0.50277777777777777</v>
      </c>
      <c r="E11" s="31">
        <v>8000</v>
      </c>
      <c r="F11" s="31"/>
      <c r="G11" s="31" t="s">
        <v>102</v>
      </c>
      <c r="H11" s="31">
        <v>5</v>
      </c>
      <c r="I11" s="31" t="s">
        <v>103</v>
      </c>
    </row>
    <row r="12" spans="1:9" x14ac:dyDescent="0.3">
      <c r="A12" s="31">
        <v>54</v>
      </c>
      <c r="B12" s="31">
        <v>2</v>
      </c>
      <c r="C12" s="31">
        <v>2</v>
      </c>
      <c r="D12" s="32">
        <v>0.50486111111111109</v>
      </c>
      <c r="E12" s="31">
        <v>6000</v>
      </c>
      <c r="F12" s="31"/>
      <c r="G12" s="31" t="s">
        <v>97</v>
      </c>
      <c r="H12" s="31">
        <v>5</v>
      </c>
      <c r="I12" s="31" t="s">
        <v>101</v>
      </c>
    </row>
    <row r="13" spans="1:9" x14ac:dyDescent="0.3">
      <c r="A13" s="31">
        <v>55</v>
      </c>
      <c r="B13" s="31">
        <v>5</v>
      </c>
      <c r="C13" s="31">
        <v>2</v>
      </c>
      <c r="D13" s="32">
        <v>0.48958333333333331</v>
      </c>
      <c r="E13" s="31">
        <v>6000</v>
      </c>
      <c r="F13" s="31"/>
      <c r="G13" s="31" t="s">
        <v>97</v>
      </c>
      <c r="H13" s="31">
        <v>5</v>
      </c>
      <c r="I13" s="31" t="s">
        <v>105</v>
      </c>
    </row>
    <row r="14" spans="1:9" x14ac:dyDescent="0.3">
      <c r="A14" s="31">
        <v>56</v>
      </c>
      <c r="B14" s="31">
        <v>3</v>
      </c>
      <c r="C14" s="31">
        <v>2</v>
      </c>
      <c r="D14" s="32">
        <v>0.60138888888888886</v>
      </c>
      <c r="E14" s="31">
        <v>6000</v>
      </c>
      <c r="F14" s="31"/>
      <c r="G14" s="31" t="s">
        <v>97</v>
      </c>
      <c r="H14" s="31">
        <v>6</v>
      </c>
      <c r="I14" s="31" t="s">
        <v>104</v>
      </c>
    </row>
    <row r="15" spans="1:9" x14ac:dyDescent="0.3">
      <c r="A15" s="31">
        <v>57</v>
      </c>
      <c r="B15" s="31">
        <v>1</v>
      </c>
      <c r="C15" s="31">
        <v>2</v>
      </c>
      <c r="D15" s="32">
        <v>0.625</v>
      </c>
      <c r="E15" s="31">
        <v>6000</v>
      </c>
      <c r="F15" s="31"/>
      <c r="G15" s="31" t="s">
        <v>97</v>
      </c>
      <c r="H15" s="31">
        <v>6</v>
      </c>
      <c r="I15" s="31" t="s">
        <v>99</v>
      </c>
    </row>
    <row r="16" spans="1:9" x14ac:dyDescent="0.3">
      <c r="A16" s="31">
        <v>58</v>
      </c>
      <c r="B16" s="31">
        <v>6</v>
      </c>
      <c r="C16" s="31">
        <v>2</v>
      </c>
      <c r="D16" s="32">
        <v>0.52638888888888891</v>
      </c>
      <c r="E16" s="31">
        <v>6000</v>
      </c>
      <c r="F16" s="31"/>
      <c r="G16" s="31" t="s">
        <v>102</v>
      </c>
      <c r="H16" s="31">
        <v>6</v>
      </c>
      <c r="I16" s="31" t="s">
        <v>100</v>
      </c>
    </row>
    <row r="17" spans="1:9" x14ac:dyDescent="0.3">
      <c r="A17" s="31">
        <v>59</v>
      </c>
      <c r="B17" s="31">
        <v>4</v>
      </c>
      <c r="C17" s="31">
        <v>2</v>
      </c>
      <c r="D17" s="32">
        <v>0.5444444444444444</v>
      </c>
      <c r="E17" s="31">
        <v>6000</v>
      </c>
      <c r="F17" s="31"/>
      <c r="G17" s="31" t="s">
        <v>97</v>
      </c>
      <c r="H17" s="31">
        <v>6</v>
      </c>
      <c r="I17" s="31" t="s">
        <v>103</v>
      </c>
    </row>
    <row r="18" spans="1:9" x14ac:dyDescent="0.3">
      <c r="A18" s="31">
        <v>60</v>
      </c>
      <c r="B18" s="31">
        <v>2</v>
      </c>
      <c r="C18" s="31">
        <v>2</v>
      </c>
      <c r="D18" s="32">
        <v>0.6</v>
      </c>
      <c r="E18" s="31">
        <v>6000</v>
      </c>
      <c r="F18" s="31"/>
      <c r="G18" s="31" t="s">
        <v>97</v>
      </c>
      <c r="H18" s="31">
        <v>6</v>
      </c>
      <c r="I18" s="31" t="s">
        <v>101</v>
      </c>
    </row>
    <row r="19" spans="1:9" x14ac:dyDescent="0.3">
      <c r="A19" s="31">
        <v>61</v>
      </c>
      <c r="B19" s="31">
        <v>5</v>
      </c>
      <c r="C19" s="31">
        <v>2</v>
      </c>
      <c r="D19" s="32">
        <v>0.51597222222222228</v>
      </c>
      <c r="E19" s="31">
        <v>6000</v>
      </c>
      <c r="F19" s="31"/>
      <c r="G19" s="31" t="s">
        <v>97</v>
      </c>
      <c r="H19" s="31">
        <v>6</v>
      </c>
      <c r="I19" s="31" t="s">
        <v>105</v>
      </c>
    </row>
    <row r="20" spans="1:9" x14ac:dyDescent="0.3">
      <c r="A20" s="31">
        <v>62</v>
      </c>
      <c r="B20" s="31">
        <v>3</v>
      </c>
      <c r="C20" s="31">
        <v>2</v>
      </c>
      <c r="D20" s="32">
        <v>0.62638888888888888</v>
      </c>
      <c r="E20" s="31">
        <v>6000</v>
      </c>
      <c r="F20" s="31"/>
      <c r="G20" s="31" t="s">
        <v>97</v>
      </c>
      <c r="H20" s="31">
        <v>7</v>
      </c>
      <c r="I20" s="31" t="s">
        <v>104</v>
      </c>
    </row>
    <row r="21" spans="1:9" x14ac:dyDescent="0.3">
      <c r="A21" s="31">
        <v>63</v>
      </c>
      <c r="B21" s="31">
        <v>1</v>
      </c>
      <c r="C21" s="31">
        <v>2</v>
      </c>
      <c r="D21" s="32">
        <v>0.66597222222222219</v>
      </c>
      <c r="E21" s="31">
        <v>6000</v>
      </c>
      <c r="F21" s="31"/>
      <c r="G21" s="31" t="s">
        <v>97</v>
      </c>
      <c r="H21" s="31">
        <v>7</v>
      </c>
      <c r="I21" s="31" t="s">
        <v>99</v>
      </c>
    </row>
    <row r="22" spans="1:9" x14ac:dyDescent="0.3">
      <c r="A22" s="31">
        <v>64</v>
      </c>
      <c r="B22" s="31">
        <v>4</v>
      </c>
      <c r="C22" s="31">
        <v>2</v>
      </c>
      <c r="D22" s="32">
        <v>0.59652777777777777</v>
      </c>
      <c r="E22" s="31">
        <v>6000</v>
      </c>
      <c r="F22" s="31"/>
      <c r="G22" s="31" t="s">
        <v>102</v>
      </c>
      <c r="H22" s="31">
        <v>7</v>
      </c>
      <c r="I22" s="31" t="s">
        <v>103</v>
      </c>
    </row>
    <row r="23" spans="1:9" x14ac:dyDescent="0.3">
      <c r="A23">
        <v>65</v>
      </c>
      <c r="B23">
        <v>2</v>
      </c>
      <c r="C23">
        <v>2</v>
      </c>
      <c r="D23" s="32">
        <v>0.61597222222222225</v>
      </c>
      <c r="E23">
        <v>6000</v>
      </c>
      <c r="F23">
        <v>1000</v>
      </c>
      <c r="G23" s="31" t="s">
        <v>97</v>
      </c>
      <c r="H23">
        <v>7</v>
      </c>
      <c r="I23" s="31" t="s">
        <v>101</v>
      </c>
    </row>
    <row r="24" spans="1:9" x14ac:dyDescent="0.3">
      <c r="A24">
        <v>66</v>
      </c>
      <c r="B24">
        <v>5</v>
      </c>
      <c r="C24">
        <v>2</v>
      </c>
      <c r="D24" s="32">
        <v>0.61805555555555558</v>
      </c>
      <c r="E24">
        <v>6000</v>
      </c>
      <c r="F24">
        <v>1000</v>
      </c>
      <c r="G24" s="31" t="s">
        <v>102</v>
      </c>
      <c r="H24">
        <v>7</v>
      </c>
      <c r="I24" s="31" t="s">
        <v>105</v>
      </c>
    </row>
    <row r="25" spans="1:9" x14ac:dyDescent="0.3">
      <c r="A25">
        <v>67</v>
      </c>
      <c r="B25">
        <v>3</v>
      </c>
      <c r="C25">
        <v>2</v>
      </c>
      <c r="D25" s="32">
        <v>0.6381944444444444</v>
      </c>
      <c r="E25">
        <v>6000</v>
      </c>
      <c r="G25" s="31" t="s">
        <v>102</v>
      </c>
      <c r="H25">
        <v>8</v>
      </c>
      <c r="I25" s="31" t="s">
        <v>104</v>
      </c>
    </row>
    <row r="26" spans="1:9" x14ac:dyDescent="0.3">
      <c r="A26">
        <v>68</v>
      </c>
      <c r="B26">
        <v>1</v>
      </c>
      <c r="C26">
        <v>2</v>
      </c>
      <c r="D26" s="32">
        <v>0.69722222222222219</v>
      </c>
      <c r="E26">
        <v>8000</v>
      </c>
      <c r="G26" s="31" t="s">
        <v>97</v>
      </c>
      <c r="H26">
        <v>8</v>
      </c>
      <c r="I26" s="31" t="s">
        <v>99</v>
      </c>
    </row>
    <row r="27" spans="1:9" x14ac:dyDescent="0.3">
      <c r="A27">
        <v>69</v>
      </c>
      <c r="B27">
        <v>4</v>
      </c>
      <c r="C27">
        <v>2</v>
      </c>
      <c r="D27" s="32">
        <v>0.64930555555555558</v>
      </c>
      <c r="E27">
        <v>6000</v>
      </c>
      <c r="G27" s="31" t="s">
        <v>102</v>
      </c>
      <c r="H27">
        <v>8</v>
      </c>
      <c r="I27" s="31" t="s">
        <v>103</v>
      </c>
    </row>
    <row r="28" spans="1:9" x14ac:dyDescent="0.3">
      <c r="A28">
        <v>70</v>
      </c>
      <c r="B28">
        <v>2</v>
      </c>
      <c r="C28">
        <v>2</v>
      </c>
      <c r="D28" s="32">
        <v>0.64513888888888893</v>
      </c>
      <c r="E28">
        <v>6000</v>
      </c>
      <c r="G28" s="31" t="s">
        <v>102</v>
      </c>
      <c r="H28">
        <v>8</v>
      </c>
      <c r="I28" s="31" t="s">
        <v>101</v>
      </c>
    </row>
    <row r="29" spans="1:9" x14ac:dyDescent="0.3">
      <c r="A29">
        <v>71</v>
      </c>
      <c r="B29">
        <v>5</v>
      </c>
      <c r="C29">
        <v>2</v>
      </c>
      <c r="D29" s="32">
        <v>0.63749999999999996</v>
      </c>
      <c r="E29">
        <v>6000</v>
      </c>
      <c r="G29" s="31" t="s">
        <v>102</v>
      </c>
      <c r="H29">
        <v>8</v>
      </c>
      <c r="I29" s="31" t="s">
        <v>105</v>
      </c>
    </row>
    <row r="30" spans="1:9" x14ac:dyDescent="0.3">
      <c r="A30">
        <v>72</v>
      </c>
      <c r="B30">
        <v>3</v>
      </c>
      <c r="C30">
        <v>2</v>
      </c>
      <c r="D30" s="32">
        <v>0.65833333333333333</v>
      </c>
      <c r="E30">
        <v>6000</v>
      </c>
      <c r="G30" s="31" t="s">
        <v>102</v>
      </c>
      <c r="H30">
        <v>9</v>
      </c>
      <c r="I30" s="31" t="s">
        <v>104</v>
      </c>
    </row>
    <row r="31" spans="1:9" x14ac:dyDescent="0.3">
      <c r="A31">
        <v>73</v>
      </c>
      <c r="B31">
        <v>1</v>
      </c>
      <c r="C31">
        <v>2</v>
      </c>
      <c r="D31" s="32">
        <v>0.74791666666666667</v>
      </c>
      <c r="E31">
        <v>8000</v>
      </c>
      <c r="G31" s="31" t="s">
        <v>97</v>
      </c>
      <c r="H31">
        <v>9</v>
      </c>
      <c r="I31" s="31" t="s">
        <v>99</v>
      </c>
    </row>
    <row r="32" spans="1:9" x14ac:dyDescent="0.3">
      <c r="A32">
        <v>74</v>
      </c>
      <c r="B32">
        <v>4</v>
      </c>
      <c r="C32">
        <v>2</v>
      </c>
      <c r="D32" s="32">
        <v>0.67222222222222228</v>
      </c>
      <c r="E32">
        <v>6000</v>
      </c>
      <c r="F32">
        <v>1000</v>
      </c>
      <c r="G32" s="31" t="s">
        <v>102</v>
      </c>
      <c r="H32">
        <v>9</v>
      </c>
      <c r="I32" s="31" t="s">
        <v>103</v>
      </c>
    </row>
    <row r="33" spans="1:9" x14ac:dyDescent="0.3">
      <c r="A33">
        <v>75</v>
      </c>
      <c r="B33">
        <v>2</v>
      </c>
      <c r="C33">
        <v>2</v>
      </c>
      <c r="D33" s="32">
        <v>0.67152777777777772</v>
      </c>
      <c r="E33">
        <v>6000</v>
      </c>
      <c r="G33" s="31" t="s">
        <v>102</v>
      </c>
      <c r="H33">
        <v>9</v>
      </c>
      <c r="I33" s="31" t="s">
        <v>101</v>
      </c>
    </row>
    <row r="34" spans="1:9" x14ac:dyDescent="0.3">
      <c r="A34">
        <v>76</v>
      </c>
      <c r="B34">
        <v>5</v>
      </c>
      <c r="C34">
        <v>2</v>
      </c>
      <c r="D34" s="32">
        <v>0.67361111111111116</v>
      </c>
      <c r="E34">
        <v>6000</v>
      </c>
      <c r="G34" s="31" t="s">
        <v>97</v>
      </c>
      <c r="H34">
        <v>9</v>
      </c>
      <c r="I34" s="31" t="s">
        <v>105</v>
      </c>
    </row>
    <row r="35" spans="1:9" x14ac:dyDescent="0.3">
      <c r="A35">
        <v>77</v>
      </c>
      <c r="B35">
        <v>3</v>
      </c>
      <c r="C35">
        <v>2</v>
      </c>
      <c r="D35" s="32">
        <v>0.67777777777777781</v>
      </c>
      <c r="E35">
        <v>6000</v>
      </c>
      <c r="G35" s="31" t="s">
        <v>102</v>
      </c>
      <c r="H35">
        <v>10</v>
      </c>
      <c r="I35" s="31" t="s">
        <v>104</v>
      </c>
    </row>
    <row r="36" spans="1:9" x14ac:dyDescent="0.3">
      <c r="A36">
        <v>78</v>
      </c>
      <c r="B36">
        <v>1</v>
      </c>
      <c r="C36">
        <v>2</v>
      </c>
      <c r="D36" s="32">
        <v>0.80694444444444446</v>
      </c>
      <c r="E36">
        <v>6000</v>
      </c>
      <c r="G36" s="31" t="s">
        <v>102</v>
      </c>
      <c r="H36">
        <v>10</v>
      </c>
      <c r="I36" s="31" t="s">
        <v>99</v>
      </c>
    </row>
    <row r="37" spans="1:9" x14ac:dyDescent="0.3">
      <c r="A37">
        <v>79</v>
      </c>
      <c r="B37">
        <v>4</v>
      </c>
      <c r="C37">
        <v>2</v>
      </c>
      <c r="D37" s="32">
        <v>0.72152777777777777</v>
      </c>
      <c r="E37">
        <v>6000</v>
      </c>
      <c r="G37" s="31" t="s">
        <v>97</v>
      </c>
      <c r="H37">
        <v>10</v>
      </c>
      <c r="I37" s="31" t="s">
        <v>103</v>
      </c>
    </row>
    <row r="38" spans="1:9" x14ac:dyDescent="0.3">
      <c r="A38">
        <v>80</v>
      </c>
      <c r="B38">
        <v>2</v>
      </c>
      <c r="C38">
        <v>2</v>
      </c>
      <c r="D38" s="32">
        <v>0.72083333333333333</v>
      </c>
      <c r="E38">
        <v>6000</v>
      </c>
      <c r="G38" s="31" t="s">
        <v>102</v>
      </c>
      <c r="H38">
        <v>10</v>
      </c>
      <c r="I38" s="31" t="s">
        <v>101</v>
      </c>
    </row>
    <row r="39" spans="1:9" x14ac:dyDescent="0.3">
      <c r="A39">
        <v>81</v>
      </c>
      <c r="B39">
        <v>5</v>
      </c>
      <c r="C39">
        <v>2</v>
      </c>
      <c r="D39" s="32">
        <v>0.70138888888888884</v>
      </c>
      <c r="E39">
        <v>6000</v>
      </c>
      <c r="G39" s="31" t="s">
        <v>102</v>
      </c>
      <c r="H39">
        <v>10</v>
      </c>
      <c r="I39" s="31" t="s">
        <v>105</v>
      </c>
    </row>
    <row r="40" spans="1:9" x14ac:dyDescent="0.3">
      <c r="A40">
        <v>82</v>
      </c>
      <c r="B40">
        <v>3</v>
      </c>
      <c r="C40">
        <v>2</v>
      </c>
      <c r="D40" s="32">
        <v>0.69444444444444442</v>
      </c>
      <c r="E40">
        <v>6000</v>
      </c>
      <c r="G40" s="31" t="s">
        <v>102</v>
      </c>
      <c r="H40">
        <v>11</v>
      </c>
      <c r="I40" s="31" t="s">
        <v>104</v>
      </c>
    </row>
    <row r="41" spans="1:9" x14ac:dyDescent="0.3">
      <c r="A41">
        <v>83</v>
      </c>
      <c r="B41">
        <v>1</v>
      </c>
      <c r="C41">
        <v>2</v>
      </c>
      <c r="D41" s="32">
        <v>0.83402777777777781</v>
      </c>
      <c r="E41">
        <v>6000</v>
      </c>
      <c r="G41" s="31" t="s">
        <v>102</v>
      </c>
      <c r="H41">
        <v>11</v>
      </c>
      <c r="I41" s="31" t="s">
        <v>99</v>
      </c>
    </row>
    <row r="42" spans="1:9" x14ac:dyDescent="0.3">
      <c r="A42">
        <v>84</v>
      </c>
      <c r="B42">
        <v>4</v>
      </c>
      <c r="C42">
        <v>2</v>
      </c>
      <c r="D42" s="32">
        <v>0.78125</v>
      </c>
      <c r="E42">
        <v>6000</v>
      </c>
      <c r="G42" s="31" t="s">
        <v>102</v>
      </c>
      <c r="H42">
        <v>11</v>
      </c>
      <c r="I42" s="31" t="s">
        <v>103</v>
      </c>
    </row>
    <row r="43" spans="1:9" x14ac:dyDescent="0.3">
      <c r="A43">
        <v>85</v>
      </c>
      <c r="B43">
        <v>2</v>
      </c>
      <c r="C43">
        <v>2</v>
      </c>
      <c r="D43" s="32">
        <v>0.75486111111111109</v>
      </c>
      <c r="E43">
        <v>6000</v>
      </c>
      <c r="G43" s="31" t="s">
        <v>102</v>
      </c>
      <c r="H43">
        <v>11</v>
      </c>
      <c r="I43" s="31" t="s">
        <v>101</v>
      </c>
    </row>
    <row r="44" spans="1:9" x14ac:dyDescent="0.3">
      <c r="A44">
        <v>86</v>
      </c>
      <c r="B44">
        <v>5</v>
      </c>
      <c r="C44">
        <v>2</v>
      </c>
      <c r="D44" s="32">
        <v>0.72986111111111107</v>
      </c>
      <c r="E44">
        <v>6000</v>
      </c>
      <c r="G44" s="31" t="s">
        <v>97</v>
      </c>
      <c r="H44">
        <v>11</v>
      </c>
      <c r="I44" s="31" t="s">
        <v>105</v>
      </c>
    </row>
    <row r="45" spans="1:9" x14ac:dyDescent="0.3">
      <c r="A45">
        <v>87</v>
      </c>
      <c r="B45">
        <v>3</v>
      </c>
      <c r="C45">
        <v>2</v>
      </c>
      <c r="D45" s="32">
        <v>0.72083333333333333</v>
      </c>
      <c r="E45">
        <v>6000</v>
      </c>
      <c r="G45" s="31" t="s">
        <v>102</v>
      </c>
      <c r="H45">
        <v>12</v>
      </c>
      <c r="I45" s="31" t="s">
        <v>104</v>
      </c>
    </row>
    <row r="46" spans="1:9" x14ac:dyDescent="0.3">
      <c r="A46">
        <v>88</v>
      </c>
      <c r="B46">
        <v>1</v>
      </c>
      <c r="C46">
        <v>2</v>
      </c>
      <c r="D46" s="32">
        <v>0.85416666666666663</v>
      </c>
      <c r="E46">
        <v>6000</v>
      </c>
      <c r="G46" s="31" t="s">
        <v>102</v>
      </c>
      <c r="H46">
        <v>12</v>
      </c>
      <c r="I46" s="31" t="s">
        <v>99</v>
      </c>
    </row>
    <row r="47" spans="1:9" x14ac:dyDescent="0.3">
      <c r="A47">
        <v>89</v>
      </c>
      <c r="B47">
        <v>4</v>
      </c>
      <c r="C47">
        <v>2</v>
      </c>
      <c r="D47" s="32">
        <v>0.79513888888888884</v>
      </c>
      <c r="E47">
        <v>6000</v>
      </c>
      <c r="F47">
        <v>500</v>
      </c>
      <c r="G47" s="31" t="s">
        <v>102</v>
      </c>
      <c r="H47">
        <v>12</v>
      </c>
      <c r="I47" s="31" t="s">
        <v>103</v>
      </c>
    </row>
    <row r="48" spans="1:9" x14ac:dyDescent="0.3">
      <c r="A48">
        <v>90</v>
      </c>
      <c r="B48">
        <v>2</v>
      </c>
      <c r="C48">
        <v>2</v>
      </c>
      <c r="D48" s="32">
        <v>0.78333333333333333</v>
      </c>
      <c r="E48">
        <v>6000</v>
      </c>
      <c r="G48" s="31" t="s">
        <v>97</v>
      </c>
      <c r="H48">
        <v>12</v>
      </c>
      <c r="I48" s="31" t="s">
        <v>101</v>
      </c>
    </row>
    <row r="49" spans="1:9" x14ac:dyDescent="0.3">
      <c r="A49">
        <v>91</v>
      </c>
      <c r="B49">
        <v>5</v>
      </c>
      <c r="C49">
        <v>2</v>
      </c>
      <c r="D49" s="32">
        <v>0.78125</v>
      </c>
      <c r="E49">
        <v>6000</v>
      </c>
      <c r="G49" s="31" t="s">
        <v>97</v>
      </c>
      <c r="H49">
        <v>12</v>
      </c>
      <c r="I49" s="31" t="s">
        <v>105</v>
      </c>
    </row>
    <row r="50" spans="1:9" x14ac:dyDescent="0.3">
      <c r="A50">
        <v>92</v>
      </c>
      <c r="B50">
        <v>3</v>
      </c>
      <c r="C50">
        <v>2</v>
      </c>
      <c r="D50" s="32">
        <v>0.75</v>
      </c>
      <c r="E50">
        <v>6000</v>
      </c>
      <c r="G50" s="31" t="s">
        <v>102</v>
      </c>
      <c r="H50">
        <v>13</v>
      </c>
      <c r="I50" s="31" t="s">
        <v>104</v>
      </c>
    </row>
    <row r="51" spans="1:9" x14ac:dyDescent="0.3">
      <c r="A51">
        <v>93</v>
      </c>
      <c r="B51">
        <v>4</v>
      </c>
      <c r="C51">
        <v>2</v>
      </c>
      <c r="D51" s="32">
        <v>0.82013888888888886</v>
      </c>
      <c r="E51">
        <v>6000</v>
      </c>
      <c r="G51" s="31" t="s">
        <v>97</v>
      </c>
      <c r="H51">
        <v>13</v>
      </c>
      <c r="I51" s="31" t="s">
        <v>103</v>
      </c>
    </row>
    <row r="52" spans="1:9" x14ac:dyDescent="0.3">
      <c r="A52">
        <v>94</v>
      </c>
      <c r="B52">
        <v>2</v>
      </c>
      <c r="C52">
        <v>2</v>
      </c>
      <c r="D52" s="32">
        <v>0.82361111111111107</v>
      </c>
      <c r="E52">
        <v>6000</v>
      </c>
      <c r="G52" s="31" t="s">
        <v>102</v>
      </c>
      <c r="H52">
        <v>13</v>
      </c>
      <c r="I52" s="31" t="s">
        <v>101</v>
      </c>
    </row>
    <row r="53" spans="1:9" x14ac:dyDescent="0.3">
      <c r="A53">
        <v>95</v>
      </c>
      <c r="B53">
        <v>5</v>
      </c>
      <c r="C53">
        <v>2</v>
      </c>
      <c r="D53" s="32">
        <v>0.79861111111111116</v>
      </c>
      <c r="E53">
        <v>6000</v>
      </c>
      <c r="G53" s="31" t="s">
        <v>97</v>
      </c>
      <c r="H53">
        <v>13</v>
      </c>
      <c r="I53" s="31" t="s">
        <v>105</v>
      </c>
    </row>
    <row r="54" spans="1:9" x14ac:dyDescent="0.3">
      <c r="A54">
        <v>96</v>
      </c>
      <c r="B54">
        <v>3</v>
      </c>
      <c r="C54">
        <v>2</v>
      </c>
      <c r="D54" s="32">
        <v>0.7944444444444444</v>
      </c>
      <c r="E54">
        <v>6000</v>
      </c>
      <c r="G54" s="31" t="s">
        <v>97</v>
      </c>
      <c r="H54">
        <v>14</v>
      </c>
      <c r="I54" s="31" t="s">
        <v>104</v>
      </c>
    </row>
    <row r="55" spans="1:9" x14ac:dyDescent="0.3">
      <c r="A55">
        <v>97</v>
      </c>
      <c r="B55">
        <v>4</v>
      </c>
      <c r="C55">
        <v>2</v>
      </c>
      <c r="D55" s="32">
        <v>0.83611111111111114</v>
      </c>
      <c r="E55">
        <v>6000</v>
      </c>
      <c r="G55" s="31" t="s">
        <v>97</v>
      </c>
      <c r="H55">
        <v>14</v>
      </c>
      <c r="I55" s="31" t="s">
        <v>103</v>
      </c>
    </row>
    <row r="56" spans="1:9" x14ac:dyDescent="0.3">
      <c r="A56">
        <v>98</v>
      </c>
      <c r="B56">
        <v>2</v>
      </c>
      <c r="C56">
        <v>2</v>
      </c>
      <c r="D56" s="32">
        <v>0.83888888888888891</v>
      </c>
      <c r="E56">
        <v>6000</v>
      </c>
      <c r="G56" s="31" t="s">
        <v>97</v>
      </c>
      <c r="H56">
        <v>14</v>
      </c>
      <c r="I56" s="31" t="s">
        <v>101</v>
      </c>
    </row>
    <row r="57" spans="1:9" x14ac:dyDescent="0.3">
      <c r="A57">
        <v>99</v>
      </c>
      <c r="B57">
        <v>5</v>
      </c>
      <c r="C57">
        <v>2</v>
      </c>
      <c r="D57" s="32">
        <v>0.81180555555555556</v>
      </c>
      <c r="E57">
        <v>6000</v>
      </c>
      <c r="G57" s="31" t="s">
        <v>102</v>
      </c>
      <c r="H57">
        <v>14</v>
      </c>
      <c r="I57" s="31" t="s">
        <v>105</v>
      </c>
    </row>
    <row r="58" spans="1:9" x14ac:dyDescent="0.3">
      <c r="A58">
        <v>100</v>
      </c>
      <c r="B58">
        <v>3</v>
      </c>
      <c r="C58">
        <v>2</v>
      </c>
      <c r="D58" s="32">
        <v>0.82499999999999996</v>
      </c>
      <c r="E58">
        <v>6000</v>
      </c>
      <c r="F58">
        <v>1000</v>
      </c>
      <c r="G58" s="31" t="s">
        <v>97</v>
      </c>
      <c r="H58">
        <v>15</v>
      </c>
      <c r="I58" s="31" t="s">
        <v>104</v>
      </c>
    </row>
    <row r="59" spans="1:9" x14ac:dyDescent="0.3">
      <c r="A59">
        <v>101</v>
      </c>
      <c r="B59">
        <v>5</v>
      </c>
      <c r="C59">
        <v>2</v>
      </c>
      <c r="D59" s="32">
        <v>0.84027777777777779</v>
      </c>
      <c r="E59">
        <v>6000</v>
      </c>
      <c r="G59" s="31" t="s">
        <v>102</v>
      </c>
      <c r="H59">
        <v>15</v>
      </c>
      <c r="I59" s="31" t="s">
        <v>105</v>
      </c>
    </row>
    <row r="60" spans="1:9" x14ac:dyDescent="0.3">
      <c r="A60">
        <v>102</v>
      </c>
      <c r="B60">
        <v>3</v>
      </c>
      <c r="C60">
        <v>2</v>
      </c>
      <c r="D60" s="32">
        <v>0.85416666666666663</v>
      </c>
      <c r="E60">
        <v>6000</v>
      </c>
      <c r="G60" s="31" t="s">
        <v>102</v>
      </c>
      <c r="H60">
        <v>16</v>
      </c>
      <c r="I60" s="31" t="s">
        <v>104</v>
      </c>
    </row>
    <row r="61" spans="1:9" x14ac:dyDescent="0.3">
      <c r="A61">
        <v>103</v>
      </c>
      <c r="B61">
        <v>5</v>
      </c>
      <c r="C61">
        <v>2</v>
      </c>
      <c r="D61" s="32">
        <v>0.85416666666666663</v>
      </c>
      <c r="E61">
        <v>6000</v>
      </c>
      <c r="G61" s="31" t="s">
        <v>97</v>
      </c>
      <c r="H61">
        <v>16</v>
      </c>
      <c r="I61" s="31" t="s">
        <v>105</v>
      </c>
    </row>
    <row r="62" spans="1:9" x14ac:dyDescent="0.3">
      <c r="A62">
        <v>104</v>
      </c>
      <c r="B62">
        <v>3</v>
      </c>
      <c r="C62">
        <v>3</v>
      </c>
      <c r="D62" s="32">
        <v>0.45833333333333331</v>
      </c>
      <c r="E62">
        <v>6000</v>
      </c>
      <c r="F62">
        <v>3500</v>
      </c>
      <c r="G62" s="31" t="s">
        <v>102</v>
      </c>
      <c r="H62">
        <v>4</v>
      </c>
      <c r="I62" s="31" t="s">
        <v>104</v>
      </c>
    </row>
    <row r="63" spans="1:9" x14ac:dyDescent="0.3">
      <c r="A63">
        <v>105</v>
      </c>
      <c r="B63">
        <v>1</v>
      </c>
      <c r="C63">
        <v>3</v>
      </c>
      <c r="D63" s="32">
        <v>0.45347222222222222</v>
      </c>
      <c r="E63">
        <v>6000</v>
      </c>
      <c r="G63" s="31" t="s">
        <v>97</v>
      </c>
      <c r="H63">
        <v>4</v>
      </c>
      <c r="I63" s="31" t="s">
        <v>99</v>
      </c>
    </row>
    <row r="64" spans="1:9" x14ac:dyDescent="0.3">
      <c r="A64">
        <v>106</v>
      </c>
      <c r="B64">
        <v>6</v>
      </c>
      <c r="C64">
        <v>3</v>
      </c>
      <c r="D64" s="32">
        <v>0.4597222222222222</v>
      </c>
      <c r="E64">
        <v>6000</v>
      </c>
      <c r="G64" s="31" t="s">
        <v>97</v>
      </c>
      <c r="H64">
        <v>4</v>
      </c>
      <c r="I64" s="31" t="s">
        <v>100</v>
      </c>
    </row>
    <row r="65" spans="1:9" x14ac:dyDescent="0.3">
      <c r="A65">
        <v>107</v>
      </c>
      <c r="B65">
        <v>4</v>
      </c>
      <c r="C65">
        <v>3</v>
      </c>
      <c r="D65" s="32">
        <v>0.45277777777777778</v>
      </c>
      <c r="E65">
        <v>6000</v>
      </c>
      <c r="G65" s="31" t="s">
        <v>97</v>
      </c>
      <c r="H65">
        <v>4</v>
      </c>
      <c r="I65" s="31" t="s">
        <v>103</v>
      </c>
    </row>
    <row r="66" spans="1:9" x14ac:dyDescent="0.3">
      <c r="A66">
        <v>108</v>
      </c>
      <c r="B66">
        <v>2</v>
      </c>
      <c r="C66">
        <v>3</v>
      </c>
      <c r="D66" s="32">
        <v>0.45763888888888887</v>
      </c>
      <c r="E66">
        <v>6000</v>
      </c>
      <c r="F66">
        <v>600</v>
      </c>
      <c r="G66" s="31" t="s">
        <v>102</v>
      </c>
      <c r="H66">
        <v>4</v>
      </c>
      <c r="I66" s="31" t="s">
        <v>101</v>
      </c>
    </row>
    <row r="67" spans="1:9" x14ac:dyDescent="0.3">
      <c r="A67">
        <v>109</v>
      </c>
      <c r="B67">
        <v>5</v>
      </c>
      <c r="C67">
        <v>3</v>
      </c>
      <c r="D67" s="32">
        <v>0.4597222222222222</v>
      </c>
      <c r="E67">
        <v>6000</v>
      </c>
      <c r="G67" s="31" t="s">
        <v>102</v>
      </c>
      <c r="H67">
        <v>4</v>
      </c>
      <c r="I67" s="31" t="s">
        <v>105</v>
      </c>
    </row>
    <row r="68" spans="1:9" x14ac:dyDescent="0.3">
      <c r="A68">
        <v>110</v>
      </c>
      <c r="B68">
        <v>3</v>
      </c>
      <c r="C68">
        <v>3</v>
      </c>
      <c r="D68" s="32">
        <v>0.48402777777777778</v>
      </c>
      <c r="E68">
        <v>6000</v>
      </c>
      <c r="F68">
        <v>1000</v>
      </c>
      <c r="G68" s="31" t="s">
        <v>97</v>
      </c>
      <c r="H68">
        <v>5</v>
      </c>
      <c r="I68" s="31" t="s">
        <v>104</v>
      </c>
    </row>
    <row r="69" spans="1:9" x14ac:dyDescent="0.3">
      <c r="A69">
        <v>111</v>
      </c>
      <c r="B69">
        <v>1</v>
      </c>
      <c r="C69">
        <v>3</v>
      </c>
      <c r="D69" s="32">
        <v>0.53333333333333333</v>
      </c>
      <c r="E69">
        <v>6000</v>
      </c>
      <c r="F69">
        <v>1000</v>
      </c>
      <c r="G69" s="31" t="s">
        <v>102</v>
      </c>
      <c r="H69">
        <v>5</v>
      </c>
      <c r="I69" s="31" t="s">
        <v>99</v>
      </c>
    </row>
    <row r="70" spans="1:9" x14ac:dyDescent="0.3">
      <c r="A70">
        <v>112</v>
      </c>
      <c r="B70">
        <v>6</v>
      </c>
      <c r="C70">
        <v>3</v>
      </c>
      <c r="D70" s="32">
        <v>0.47847222222222224</v>
      </c>
      <c r="E70">
        <v>8000</v>
      </c>
      <c r="G70" s="31" t="s">
        <v>97</v>
      </c>
      <c r="H70">
        <v>5</v>
      </c>
      <c r="I70" s="31" t="s">
        <v>100</v>
      </c>
    </row>
    <row r="71" spans="1:9" x14ac:dyDescent="0.3">
      <c r="A71">
        <v>113</v>
      </c>
      <c r="B71">
        <v>4</v>
      </c>
      <c r="C71">
        <v>3</v>
      </c>
      <c r="D71" s="32">
        <v>0.46527777777777779</v>
      </c>
      <c r="E71">
        <v>8000</v>
      </c>
      <c r="G71" s="31" t="s">
        <v>97</v>
      </c>
      <c r="H71">
        <v>5</v>
      </c>
      <c r="I71" s="31" t="s">
        <v>103</v>
      </c>
    </row>
    <row r="72" spans="1:9" x14ac:dyDescent="0.3">
      <c r="A72">
        <v>114</v>
      </c>
      <c r="B72">
        <v>2</v>
      </c>
      <c r="C72">
        <v>3</v>
      </c>
      <c r="D72" s="32">
        <v>0.4826388888888889</v>
      </c>
      <c r="E72">
        <v>8000</v>
      </c>
      <c r="G72" s="31" t="s">
        <v>97</v>
      </c>
      <c r="H72">
        <v>5</v>
      </c>
      <c r="I72" s="31" t="s">
        <v>101</v>
      </c>
    </row>
    <row r="73" spans="1:9" x14ac:dyDescent="0.3">
      <c r="A73">
        <v>115</v>
      </c>
      <c r="B73">
        <v>5</v>
      </c>
      <c r="C73">
        <v>3</v>
      </c>
      <c r="D73" s="32">
        <v>0.53055555555555556</v>
      </c>
      <c r="E73">
        <v>6000</v>
      </c>
      <c r="F73">
        <v>1000</v>
      </c>
      <c r="G73" s="31" t="s">
        <v>102</v>
      </c>
      <c r="H73">
        <v>5</v>
      </c>
      <c r="I73" s="31" t="s">
        <v>105</v>
      </c>
    </row>
    <row r="74" spans="1:9" x14ac:dyDescent="0.3">
      <c r="A74">
        <v>116</v>
      </c>
      <c r="B74">
        <v>3</v>
      </c>
      <c r="C74">
        <v>3</v>
      </c>
      <c r="D74" s="32">
        <v>0.51527777777777772</v>
      </c>
      <c r="E74">
        <v>6000</v>
      </c>
      <c r="G74" s="31" t="s">
        <v>97</v>
      </c>
      <c r="H74">
        <v>6</v>
      </c>
      <c r="I74" s="31" t="s">
        <v>104</v>
      </c>
    </row>
    <row r="75" spans="1:9" x14ac:dyDescent="0.3">
      <c r="A75">
        <v>117</v>
      </c>
      <c r="B75">
        <v>1</v>
      </c>
      <c r="C75">
        <v>3</v>
      </c>
      <c r="D75" s="32">
        <v>0.5625</v>
      </c>
      <c r="E75">
        <v>6000</v>
      </c>
      <c r="G75" s="31" t="s">
        <v>97</v>
      </c>
      <c r="H75">
        <v>6</v>
      </c>
      <c r="I75" s="31" t="s">
        <v>99</v>
      </c>
    </row>
    <row r="76" spans="1:9" x14ac:dyDescent="0.3">
      <c r="A76">
        <v>118</v>
      </c>
      <c r="B76">
        <v>6</v>
      </c>
      <c r="C76">
        <v>3</v>
      </c>
      <c r="D76" s="32">
        <v>0.50624999999999998</v>
      </c>
      <c r="E76">
        <v>8000</v>
      </c>
      <c r="G76" s="31" t="s">
        <v>97</v>
      </c>
      <c r="H76">
        <v>6</v>
      </c>
      <c r="I76" s="31" t="s">
        <v>100</v>
      </c>
    </row>
    <row r="77" spans="1:9" x14ac:dyDescent="0.3">
      <c r="A77">
        <v>119</v>
      </c>
      <c r="B77">
        <v>4</v>
      </c>
      <c r="C77">
        <v>3</v>
      </c>
      <c r="D77" s="32">
        <v>0.5</v>
      </c>
      <c r="E77">
        <v>8000</v>
      </c>
      <c r="G77" s="31" t="s">
        <v>97</v>
      </c>
      <c r="H77">
        <v>6</v>
      </c>
      <c r="I77" s="31" t="s">
        <v>103</v>
      </c>
    </row>
    <row r="78" spans="1:9" x14ac:dyDescent="0.3">
      <c r="A78">
        <v>120</v>
      </c>
      <c r="B78">
        <v>2</v>
      </c>
      <c r="C78">
        <v>3</v>
      </c>
      <c r="D78" s="32">
        <v>0.51249999999999996</v>
      </c>
      <c r="E78">
        <v>6000</v>
      </c>
      <c r="G78" s="31" t="s">
        <v>97</v>
      </c>
      <c r="H78">
        <v>6</v>
      </c>
      <c r="I78" s="31" t="s">
        <v>101</v>
      </c>
    </row>
    <row r="79" spans="1:9" x14ac:dyDescent="0.3">
      <c r="A79">
        <v>121</v>
      </c>
      <c r="B79">
        <v>5</v>
      </c>
      <c r="C79">
        <v>3</v>
      </c>
      <c r="D79" s="32">
        <v>0.60763888888888884</v>
      </c>
      <c r="E79">
        <v>6000</v>
      </c>
      <c r="G79" s="31" t="s">
        <v>102</v>
      </c>
      <c r="H79">
        <v>6</v>
      </c>
      <c r="I79" s="31" t="s">
        <v>105</v>
      </c>
    </row>
    <row r="80" spans="1:9" x14ac:dyDescent="0.3">
      <c r="A80">
        <v>122</v>
      </c>
      <c r="B80">
        <v>3</v>
      </c>
      <c r="C80">
        <v>3</v>
      </c>
      <c r="D80" s="32">
        <v>0.53888888888888886</v>
      </c>
      <c r="E80">
        <v>6000</v>
      </c>
      <c r="F80">
        <v>2000</v>
      </c>
      <c r="G80" s="31" t="s">
        <v>97</v>
      </c>
      <c r="H80">
        <v>7</v>
      </c>
      <c r="I80" s="31" t="s">
        <v>104</v>
      </c>
    </row>
    <row r="81" spans="1:9" x14ac:dyDescent="0.3">
      <c r="A81">
        <v>123</v>
      </c>
      <c r="B81">
        <v>1</v>
      </c>
      <c r="C81">
        <v>3</v>
      </c>
      <c r="D81" s="32">
        <v>0.59027777777777779</v>
      </c>
      <c r="E81">
        <v>6000</v>
      </c>
      <c r="G81" s="31" t="s">
        <v>102</v>
      </c>
      <c r="H81">
        <v>7</v>
      </c>
      <c r="I81" s="31" t="s">
        <v>99</v>
      </c>
    </row>
    <row r="82" spans="1:9" x14ac:dyDescent="0.3">
      <c r="A82">
        <v>124</v>
      </c>
      <c r="B82">
        <v>6</v>
      </c>
      <c r="C82">
        <v>3</v>
      </c>
      <c r="D82" s="32">
        <v>0.52083333333333337</v>
      </c>
      <c r="E82">
        <v>6000</v>
      </c>
      <c r="F82">
        <v>1000</v>
      </c>
      <c r="G82" s="31" t="s">
        <v>97</v>
      </c>
      <c r="H82">
        <v>7</v>
      </c>
      <c r="I82" s="31" t="s">
        <v>100</v>
      </c>
    </row>
    <row r="83" spans="1:9" x14ac:dyDescent="0.3">
      <c r="A83">
        <v>125</v>
      </c>
      <c r="B83">
        <v>4</v>
      </c>
      <c r="C83">
        <v>3</v>
      </c>
      <c r="D83" s="32">
        <v>0.54236111111111107</v>
      </c>
      <c r="E83">
        <v>8000</v>
      </c>
      <c r="G83" s="31" t="s">
        <v>102</v>
      </c>
      <c r="H83">
        <v>7</v>
      </c>
      <c r="I83" s="31" t="s">
        <v>103</v>
      </c>
    </row>
    <row r="84" spans="1:9" x14ac:dyDescent="0.3">
      <c r="A84">
        <v>126</v>
      </c>
      <c r="B84">
        <v>2</v>
      </c>
      <c r="C84">
        <v>3</v>
      </c>
      <c r="D84" s="32">
        <v>0.57222222222222219</v>
      </c>
      <c r="E84">
        <v>6000</v>
      </c>
      <c r="G84" s="31" t="s">
        <v>97</v>
      </c>
      <c r="H84">
        <v>7</v>
      </c>
      <c r="I84" s="31" t="s">
        <v>101</v>
      </c>
    </row>
    <row r="85" spans="1:9" x14ac:dyDescent="0.3">
      <c r="A85">
        <v>127</v>
      </c>
      <c r="B85">
        <v>5</v>
      </c>
      <c r="C85">
        <v>3</v>
      </c>
      <c r="D85" s="32">
        <v>0.62777777777777777</v>
      </c>
      <c r="E85">
        <v>6000</v>
      </c>
      <c r="G85" s="31" t="s">
        <v>102</v>
      </c>
      <c r="H85">
        <v>7</v>
      </c>
      <c r="I85" s="31" t="s">
        <v>105</v>
      </c>
    </row>
    <row r="86" spans="1:9" x14ac:dyDescent="0.3">
      <c r="A86">
        <v>128</v>
      </c>
      <c r="B86">
        <v>3</v>
      </c>
      <c r="C86">
        <v>3</v>
      </c>
      <c r="D86" s="32">
        <v>0.58333333333333337</v>
      </c>
      <c r="E86">
        <v>6000</v>
      </c>
      <c r="F86">
        <v>4000</v>
      </c>
      <c r="G86" s="31" t="s">
        <v>102</v>
      </c>
      <c r="H86">
        <v>8</v>
      </c>
      <c r="I86" s="31" t="s">
        <v>104</v>
      </c>
    </row>
    <row r="87" spans="1:9" x14ac:dyDescent="0.3">
      <c r="A87">
        <v>129</v>
      </c>
      <c r="B87">
        <v>1</v>
      </c>
      <c r="C87">
        <v>3</v>
      </c>
      <c r="D87" s="32">
        <v>0.63680555555555551</v>
      </c>
      <c r="E87">
        <v>6000</v>
      </c>
      <c r="G87" s="31" t="s">
        <v>97</v>
      </c>
      <c r="H87">
        <v>8</v>
      </c>
      <c r="I87" s="31" t="s">
        <v>99</v>
      </c>
    </row>
    <row r="88" spans="1:9" x14ac:dyDescent="0.3">
      <c r="A88">
        <v>130</v>
      </c>
      <c r="B88">
        <v>4</v>
      </c>
      <c r="C88">
        <v>3</v>
      </c>
      <c r="D88" s="32">
        <v>0.56874999999999998</v>
      </c>
      <c r="E88">
        <v>6000</v>
      </c>
      <c r="G88" s="31" t="s">
        <v>102</v>
      </c>
      <c r="H88">
        <v>8</v>
      </c>
      <c r="I88" s="31" t="s">
        <v>103</v>
      </c>
    </row>
    <row r="89" spans="1:9" x14ac:dyDescent="0.3">
      <c r="A89">
        <v>131</v>
      </c>
      <c r="B89">
        <v>2</v>
      </c>
      <c r="C89">
        <v>3</v>
      </c>
      <c r="D89" s="32">
        <v>0.59722222222222221</v>
      </c>
      <c r="E89">
        <v>6000</v>
      </c>
      <c r="G89" s="31" t="s">
        <v>102</v>
      </c>
      <c r="H89">
        <v>8</v>
      </c>
      <c r="I89" s="31" t="s">
        <v>101</v>
      </c>
    </row>
    <row r="90" spans="1:9" x14ac:dyDescent="0.3">
      <c r="A90">
        <v>132</v>
      </c>
      <c r="B90">
        <v>5</v>
      </c>
      <c r="C90">
        <v>3</v>
      </c>
      <c r="D90" s="32">
        <v>0.63888888888888884</v>
      </c>
      <c r="E90">
        <v>6000</v>
      </c>
      <c r="G90" s="31" t="s">
        <v>102</v>
      </c>
      <c r="H90">
        <v>8</v>
      </c>
      <c r="I90" s="31" t="s">
        <v>105</v>
      </c>
    </row>
    <row r="91" spans="1:9" x14ac:dyDescent="0.3">
      <c r="A91">
        <v>133</v>
      </c>
      <c r="B91">
        <v>3</v>
      </c>
      <c r="C91">
        <v>3</v>
      </c>
      <c r="D91" s="32">
        <v>0.62708333333333333</v>
      </c>
      <c r="E91">
        <v>6000</v>
      </c>
      <c r="F91">
        <v>500</v>
      </c>
      <c r="G91" s="31" t="s">
        <v>102</v>
      </c>
      <c r="H91">
        <v>9</v>
      </c>
      <c r="I91" s="31" t="s">
        <v>104</v>
      </c>
    </row>
    <row r="92" spans="1:9" x14ac:dyDescent="0.3">
      <c r="A92">
        <v>134</v>
      </c>
      <c r="B92">
        <v>1</v>
      </c>
      <c r="C92">
        <v>3</v>
      </c>
      <c r="D92" s="32">
        <v>0.69027777777777777</v>
      </c>
      <c r="E92">
        <v>6000</v>
      </c>
      <c r="G92" s="31" t="s">
        <v>97</v>
      </c>
      <c r="H92">
        <v>9</v>
      </c>
      <c r="I92" s="31" t="s">
        <v>99</v>
      </c>
    </row>
    <row r="93" spans="1:9" x14ac:dyDescent="0.3">
      <c r="A93">
        <v>135</v>
      </c>
      <c r="B93">
        <v>4</v>
      </c>
      <c r="C93">
        <v>3</v>
      </c>
      <c r="D93" s="32">
        <v>0.58819444444444446</v>
      </c>
      <c r="E93">
        <v>6000</v>
      </c>
      <c r="G93" s="31" t="s">
        <v>102</v>
      </c>
      <c r="H93">
        <v>9</v>
      </c>
      <c r="I93" s="31" t="s">
        <v>103</v>
      </c>
    </row>
    <row r="94" spans="1:9" x14ac:dyDescent="0.3">
      <c r="A94">
        <v>136</v>
      </c>
      <c r="B94">
        <v>2</v>
      </c>
      <c r="C94">
        <v>3</v>
      </c>
      <c r="D94" s="32">
        <v>0.66666666666666663</v>
      </c>
      <c r="E94">
        <v>6000</v>
      </c>
      <c r="G94" s="31" t="s">
        <v>102</v>
      </c>
      <c r="H94">
        <v>9</v>
      </c>
      <c r="I94" s="31" t="s">
        <v>101</v>
      </c>
    </row>
    <row r="95" spans="1:9" x14ac:dyDescent="0.3">
      <c r="A95">
        <v>137</v>
      </c>
      <c r="B95">
        <v>5</v>
      </c>
      <c r="C95">
        <v>3</v>
      </c>
      <c r="D95" s="32">
        <v>0.65277777777777779</v>
      </c>
      <c r="E95">
        <v>6000</v>
      </c>
      <c r="G95" s="31" t="s">
        <v>102</v>
      </c>
      <c r="H95">
        <v>9</v>
      </c>
      <c r="I95" s="31" t="s">
        <v>105</v>
      </c>
    </row>
    <row r="96" spans="1:9" x14ac:dyDescent="0.3">
      <c r="A96">
        <v>138</v>
      </c>
      <c r="B96">
        <v>3</v>
      </c>
      <c r="C96">
        <v>3</v>
      </c>
      <c r="D96" s="32">
        <v>0.66111111111111109</v>
      </c>
      <c r="E96">
        <v>6000</v>
      </c>
      <c r="F96">
        <v>3000</v>
      </c>
      <c r="G96" s="31" t="s">
        <v>97</v>
      </c>
      <c r="H96">
        <v>10</v>
      </c>
      <c r="I96" s="31" t="s">
        <v>104</v>
      </c>
    </row>
    <row r="97" spans="1:9" x14ac:dyDescent="0.3">
      <c r="A97">
        <v>139</v>
      </c>
      <c r="B97">
        <v>1</v>
      </c>
      <c r="C97">
        <v>3</v>
      </c>
      <c r="D97" s="32">
        <v>0.72916666666666663</v>
      </c>
      <c r="E97">
        <v>6000</v>
      </c>
      <c r="G97" s="31" t="s">
        <v>97</v>
      </c>
      <c r="H97">
        <v>10</v>
      </c>
      <c r="I97" s="31" t="s">
        <v>99</v>
      </c>
    </row>
    <row r="98" spans="1:9" x14ac:dyDescent="0.3">
      <c r="A98">
        <v>140</v>
      </c>
      <c r="B98">
        <v>4</v>
      </c>
      <c r="C98">
        <v>3</v>
      </c>
      <c r="D98" s="32">
        <v>0.64027777777777772</v>
      </c>
      <c r="E98">
        <v>6000</v>
      </c>
      <c r="G98" s="31" t="s">
        <v>97</v>
      </c>
      <c r="H98">
        <v>10</v>
      </c>
      <c r="I98" s="31" t="s">
        <v>103</v>
      </c>
    </row>
    <row r="99" spans="1:9" x14ac:dyDescent="0.3">
      <c r="A99">
        <v>141</v>
      </c>
      <c r="B99">
        <v>2</v>
      </c>
      <c r="C99">
        <v>3</v>
      </c>
      <c r="D99" s="32">
        <v>0.71458333333333335</v>
      </c>
      <c r="E99">
        <v>6000</v>
      </c>
      <c r="G99" s="31" t="s">
        <v>102</v>
      </c>
      <c r="H99">
        <v>10</v>
      </c>
      <c r="I99" s="31" t="s">
        <v>101</v>
      </c>
    </row>
    <row r="100" spans="1:9" x14ac:dyDescent="0.3">
      <c r="A100">
        <v>142</v>
      </c>
      <c r="B100">
        <v>5</v>
      </c>
      <c r="C100">
        <v>3</v>
      </c>
      <c r="D100" s="32">
        <v>0.70138888888888884</v>
      </c>
      <c r="E100">
        <v>6000</v>
      </c>
      <c r="G100" s="31" t="s">
        <v>97</v>
      </c>
      <c r="H100">
        <v>10</v>
      </c>
      <c r="I100" s="31" t="s">
        <v>105</v>
      </c>
    </row>
    <row r="101" spans="1:9" x14ac:dyDescent="0.3">
      <c r="A101">
        <v>143</v>
      </c>
      <c r="B101">
        <v>3</v>
      </c>
      <c r="C101">
        <v>3</v>
      </c>
      <c r="D101" s="32">
        <v>0.71944444444444444</v>
      </c>
      <c r="E101">
        <v>6000</v>
      </c>
      <c r="F101">
        <v>500</v>
      </c>
      <c r="G101" s="31" t="s">
        <v>97</v>
      </c>
      <c r="H101">
        <v>11</v>
      </c>
      <c r="I101" s="31" t="s">
        <v>104</v>
      </c>
    </row>
    <row r="102" spans="1:9" x14ac:dyDescent="0.3">
      <c r="A102">
        <v>144</v>
      </c>
      <c r="B102">
        <v>1</v>
      </c>
      <c r="C102">
        <v>3</v>
      </c>
      <c r="D102" s="32">
        <v>0.75</v>
      </c>
      <c r="E102">
        <v>6000</v>
      </c>
      <c r="G102" s="31" t="s">
        <v>102</v>
      </c>
      <c r="H102">
        <v>11</v>
      </c>
      <c r="I102" s="31" t="s">
        <v>99</v>
      </c>
    </row>
    <row r="103" spans="1:9" x14ac:dyDescent="0.3">
      <c r="A103">
        <v>145</v>
      </c>
      <c r="B103">
        <v>4</v>
      </c>
      <c r="C103">
        <v>3</v>
      </c>
      <c r="D103" s="32">
        <v>0.72013888888888888</v>
      </c>
      <c r="E103">
        <v>6000</v>
      </c>
      <c r="G103" s="31" t="s">
        <v>97</v>
      </c>
      <c r="H103">
        <v>11</v>
      </c>
      <c r="I103" s="31" t="s">
        <v>103</v>
      </c>
    </row>
    <row r="104" spans="1:9" x14ac:dyDescent="0.3">
      <c r="A104">
        <v>146</v>
      </c>
      <c r="B104">
        <v>2</v>
      </c>
      <c r="C104">
        <v>3</v>
      </c>
      <c r="D104" s="32">
        <v>0.75</v>
      </c>
      <c r="E104">
        <v>6000</v>
      </c>
      <c r="G104" s="31" t="s">
        <v>102</v>
      </c>
      <c r="H104">
        <v>11</v>
      </c>
      <c r="I104" s="31" t="s">
        <v>101</v>
      </c>
    </row>
    <row r="105" spans="1:9" x14ac:dyDescent="0.3">
      <c r="A105">
        <v>147</v>
      </c>
      <c r="B105">
        <v>5</v>
      </c>
      <c r="C105">
        <v>3</v>
      </c>
      <c r="D105" s="32">
        <v>0.73819444444444449</v>
      </c>
      <c r="E105">
        <v>6000</v>
      </c>
      <c r="G105" s="31" t="s">
        <v>97</v>
      </c>
      <c r="H105">
        <v>11</v>
      </c>
      <c r="I105" s="31" t="s">
        <v>105</v>
      </c>
    </row>
    <row r="106" spans="1:9" x14ac:dyDescent="0.3">
      <c r="A106">
        <v>148</v>
      </c>
      <c r="B106">
        <v>3</v>
      </c>
      <c r="C106">
        <v>3</v>
      </c>
      <c r="D106" s="32">
        <v>0.75416666666666665</v>
      </c>
      <c r="E106">
        <v>6000</v>
      </c>
      <c r="G106" s="31" t="s">
        <v>97</v>
      </c>
      <c r="H106">
        <v>12</v>
      </c>
      <c r="I106" s="31" t="s">
        <v>104</v>
      </c>
    </row>
    <row r="107" spans="1:9" x14ac:dyDescent="0.3">
      <c r="A107">
        <v>149</v>
      </c>
      <c r="B107">
        <v>1</v>
      </c>
      <c r="C107">
        <v>3</v>
      </c>
      <c r="D107" s="32">
        <v>0.79652777777777772</v>
      </c>
      <c r="E107">
        <v>8000</v>
      </c>
      <c r="F107">
        <v>1000</v>
      </c>
      <c r="G107" s="31" t="s">
        <v>97</v>
      </c>
      <c r="H107">
        <v>12</v>
      </c>
      <c r="I107" s="31" t="s">
        <v>99</v>
      </c>
    </row>
    <row r="108" spans="1:9" x14ac:dyDescent="0.3">
      <c r="A108">
        <v>150</v>
      </c>
      <c r="B108">
        <v>4</v>
      </c>
      <c r="C108">
        <v>3</v>
      </c>
      <c r="D108" s="32">
        <v>0.74097222222222225</v>
      </c>
      <c r="E108">
        <v>6000</v>
      </c>
      <c r="G108" s="31" t="s">
        <v>102</v>
      </c>
      <c r="H108">
        <v>12</v>
      </c>
      <c r="I108" s="31" t="s">
        <v>103</v>
      </c>
    </row>
    <row r="109" spans="1:9" x14ac:dyDescent="0.3">
      <c r="A109">
        <v>151</v>
      </c>
      <c r="B109">
        <v>2</v>
      </c>
      <c r="C109">
        <v>3</v>
      </c>
      <c r="D109" s="32">
        <v>0.77777777777777779</v>
      </c>
      <c r="E109">
        <v>6000</v>
      </c>
      <c r="G109" s="31" t="s">
        <v>102</v>
      </c>
      <c r="H109">
        <v>12</v>
      </c>
      <c r="I109" s="31" t="s">
        <v>101</v>
      </c>
    </row>
    <row r="110" spans="1:9" x14ac:dyDescent="0.3">
      <c r="A110">
        <v>152</v>
      </c>
      <c r="B110">
        <v>5</v>
      </c>
      <c r="C110">
        <v>3</v>
      </c>
      <c r="D110" s="32">
        <v>0.75624999999999998</v>
      </c>
      <c r="E110">
        <v>6000</v>
      </c>
      <c r="G110" s="31" t="s">
        <v>102</v>
      </c>
      <c r="H110">
        <v>12</v>
      </c>
      <c r="I110" s="31" t="s">
        <v>105</v>
      </c>
    </row>
    <row r="111" spans="1:9" x14ac:dyDescent="0.3">
      <c r="A111">
        <v>153</v>
      </c>
      <c r="B111">
        <v>3</v>
      </c>
      <c r="C111">
        <v>3</v>
      </c>
      <c r="D111" s="32">
        <v>0.77222222222222225</v>
      </c>
      <c r="E111">
        <v>6000</v>
      </c>
      <c r="G111" s="31" t="s">
        <v>97</v>
      </c>
      <c r="H111">
        <v>13</v>
      </c>
      <c r="I111" s="31" t="s">
        <v>104</v>
      </c>
    </row>
    <row r="112" spans="1:9" x14ac:dyDescent="0.3">
      <c r="A112">
        <v>154</v>
      </c>
      <c r="B112">
        <v>1</v>
      </c>
      <c r="C112">
        <v>3</v>
      </c>
      <c r="D112" s="32">
        <v>0.82430555555555551</v>
      </c>
      <c r="E112">
        <v>6000</v>
      </c>
      <c r="G112" s="31" t="s">
        <v>102</v>
      </c>
      <c r="H112">
        <v>13</v>
      </c>
      <c r="I112" s="31" t="s">
        <v>99</v>
      </c>
    </row>
    <row r="113" spans="1:9" x14ac:dyDescent="0.3">
      <c r="A113">
        <v>155</v>
      </c>
      <c r="B113">
        <v>4</v>
      </c>
      <c r="C113">
        <v>3</v>
      </c>
      <c r="D113" s="32">
        <v>0.76388888888888884</v>
      </c>
      <c r="E113">
        <v>6000</v>
      </c>
      <c r="G113" s="31" t="s">
        <v>102</v>
      </c>
      <c r="H113">
        <v>13</v>
      </c>
      <c r="I113" s="31" t="s">
        <v>103</v>
      </c>
    </row>
    <row r="114" spans="1:9" x14ac:dyDescent="0.3">
      <c r="A114">
        <v>156</v>
      </c>
      <c r="B114">
        <v>2</v>
      </c>
      <c r="C114">
        <v>3</v>
      </c>
      <c r="D114" s="32">
        <v>0.79166666666666663</v>
      </c>
      <c r="E114">
        <v>6000</v>
      </c>
      <c r="G114" s="31" t="s">
        <v>97</v>
      </c>
      <c r="H114">
        <v>13</v>
      </c>
      <c r="I114" s="31" t="s">
        <v>101</v>
      </c>
    </row>
    <row r="115" spans="1:9" x14ac:dyDescent="0.3">
      <c r="A115">
        <v>157</v>
      </c>
      <c r="B115">
        <v>5</v>
      </c>
      <c r="C115">
        <v>3</v>
      </c>
      <c r="D115" s="32">
        <v>0.77430555555555558</v>
      </c>
      <c r="E115">
        <v>6000</v>
      </c>
      <c r="G115" s="31" t="s">
        <v>97</v>
      </c>
      <c r="H115">
        <v>13</v>
      </c>
      <c r="I115" s="31" t="s">
        <v>105</v>
      </c>
    </row>
    <row r="116" spans="1:9" x14ac:dyDescent="0.3">
      <c r="A116">
        <v>158</v>
      </c>
      <c r="B116">
        <v>3</v>
      </c>
      <c r="C116">
        <v>3</v>
      </c>
      <c r="D116" s="32">
        <v>0.78680555555555554</v>
      </c>
      <c r="E116">
        <v>6000</v>
      </c>
      <c r="F116">
        <v>900</v>
      </c>
      <c r="G116" s="31" t="s">
        <v>102</v>
      </c>
      <c r="H116">
        <v>14</v>
      </c>
      <c r="I116" s="31" t="s">
        <v>104</v>
      </c>
    </row>
    <row r="117" spans="1:9" x14ac:dyDescent="0.3">
      <c r="A117">
        <v>159</v>
      </c>
      <c r="B117">
        <v>4</v>
      </c>
      <c r="C117">
        <v>3</v>
      </c>
      <c r="D117" s="32">
        <v>0.78749999999999998</v>
      </c>
      <c r="E117">
        <v>6000</v>
      </c>
      <c r="G117" s="31" t="s">
        <v>97</v>
      </c>
      <c r="H117">
        <v>14</v>
      </c>
      <c r="I117" s="31" t="s">
        <v>103</v>
      </c>
    </row>
    <row r="118" spans="1:9" x14ac:dyDescent="0.3">
      <c r="A118">
        <v>160</v>
      </c>
      <c r="B118">
        <v>5</v>
      </c>
      <c r="C118">
        <v>3</v>
      </c>
      <c r="D118" s="32">
        <v>0.79513888888888884</v>
      </c>
      <c r="E118">
        <v>6000</v>
      </c>
      <c r="G118" s="31" t="s">
        <v>102</v>
      </c>
      <c r="H118">
        <v>14</v>
      </c>
      <c r="I118" s="31" t="s">
        <v>105</v>
      </c>
    </row>
    <row r="119" spans="1:9" x14ac:dyDescent="0.3">
      <c r="A119">
        <v>161</v>
      </c>
      <c r="B119">
        <v>3</v>
      </c>
      <c r="C119">
        <v>3</v>
      </c>
      <c r="D119" s="32">
        <v>0.79791666666666672</v>
      </c>
      <c r="E119">
        <v>6000</v>
      </c>
      <c r="G119" s="31" t="s">
        <v>97</v>
      </c>
      <c r="H119">
        <v>15</v>
      </c>
      <c r="I119" s="31" t="s">
        <v>104</v>
      </c>
    </row>
    <row r="120" spans="1:9" x14ac:dyDescent="0.3">
      <c r="A120">
        <v>162</v>
      </c>
      <c r="B120">
        <v>5</v>
      </c>
      <c r="C120">
        <v>3</v>
      </c>
      <c r="D120" s="32">
        <v>0.8208333333333333</v>
      </c>
      <c r="E120">
        <v>6000</v>
      </c>
      <c r="G120" s="31" t="s">
        <v>97</v>
      </c>
      <c r="H120">
        <v>15</v>
      </c>
      <c r="I120" s="31" t="s">
        <v>105</v>
      </c>
    </row>
    <row r="121" spans="1:9" x14ac:dyDescent="0.3">
      <c r="A121">
        <v>163</v>
      </c>
      <c r="B121">
        <v>3</v>
      </c>
      <c r="C121">
        <v>3</v>
      </c>
      <c r="D121" s="32">
        <v>0.82638888888888884</v>
      </c>
      <c r="E121">
        <v>6000</v>
      </c>
      <c r="G121" s="31" t="s">
        <v>97</v>
      </c>
      <c r="H121">
        <v>16</v>
      </c>
      <c r="I121" s="31" t="s">
        <v>104</v>
      </c>
    </row>
    <row r="122" spans="1:9" x14ac:dyDescent="0.3">
      <c r="A122">
        <v>164</v>
      </c>
      <c r="B122">
        <v>3</v>
      </c>
      <c r="C122">
        <v>4</v>
      </c>
      <c r="D122" s="32">
        <v>0.50416666666666665</v>
      </c>
      <c r="E122">
        <v>6000</v>
      </c>
      <c r="F122">
        <v>1000</v>
      </c>
      <c r="G122" s="31" t="s">
        <v>97</v>
      </c>
      <c r="H122">
        <v>4</v>
      </c>
      <c r="I122" s="31" t="s">
        <v>104</v>
      </c>
    </row>
    <row r="123" spans="1:9" x14ac:dyDescent="0.3">
      <c r="A123">
        <v>165</v>
      </c>
      <c r="B123">
        <v>4</v>
      </c>
      <c r="C123">
        <v>4</v>
      </c>
      <c r="D123" s="32">
        <v>0.49791666666666667</v>
      </c>
      <c r="E123">
        <v>6000</v>
      </c>
      <c r="G123" s="31" t="s">
        <v>102</v>
      </c>
      <c r="H123">
        <v>4</v>
      </c>
      <c r="I123" s="31" t="s">
        <v>103</v>
      </c>
    </row>
    <row r="124" spans="1:9" x14ac:dyDescent="0.3">
      <c r="A124">
        <v>166</v>
      </c>
      <c r="B124">
        <v>2</v>
      </c>
      <c r="C124">
        <v>4</v>
      </c>
      <c r="D124" s="32">
        <v>0.49027777777777776</v>
      </c>
      <c r="E124">
        <v>6000</v>
      </c>
      <c r="G124" s="31" t="s">
        <v>97</v>
      </c>
      <c r="H124">
        <v>4</v>
      </c>
      <c r="I124" s="31" t="s">
        <v>101</v>
      </c>
    </row>
    <row r="125" spans="1:9" x14ac:dyDescent="0.3">
      <c r="A125">
        <v>167</v>
      </c>
      <c r="B125">
        <v>3</v>
      </c>
      <c r="C125">
        <v>4</v>
      </c>
      <c r="D125" s="32">
        <v>0.53055555555555556</v>
      </c>
      <c r="E125">
        <v>6000</v>
      </c>
      <c r="G125" s="31" t="s">
        <v>102</v>
      </c>
      <c r="H125">
        <v>5</v>
      </c>
      <c r="I125" s="31" t="s">
        <v>104</v>
      </c>
    </row>
    <row r="126" spans="1:9" x14ac:dyDescent="0.3">
      <c r="A126">
        <v>168</v>
      </c>
      <c r="B126">
        <v>4</v>
      </c>
      <c r="C126">
        <v>4</v>
      </c>
      <c r="D126" s="32">
        <v>0.58194444444444449</v>
      </c>
      <c r="E126">
        <v>6000</v>
      </c>
      <c r="G126" s="31" t="s">
        <v>97</v>
      </c>
      <c r="H126">
        <v>5</v>
      </c>
      <c r="I126" s="31" t="s">
        <v>103</v>
      </c>
    </row>
    <row r="127" spans="1:9" x14ac:dyDescent="0.3">
      <c r="A127">
        <v>169</v>
      </c>
      <c r="B127">
        <v>2</v>
      </c>
      <c r="C127">
        <v>4</v>
      </c>
      <c r="D127" s="32">
        <v>0.50972222222222219</v>
      </c>
      <c r="E127">
        <v>6000</v>
      </c>
      <c r="G127" s="31" t="s">
        <v>97</v>
      </c>
      <c r="H127">
        <v>5</v>
      </c>
      <c r="I127" s="31" t="s">
        <v>101</v>
      </c>
    </row>
    <row r="128" spans="1:9" x14ac:dyDescent="0.3">
      <c r="A128">
        <v>170</v>
      </c>
      <c r="B128">
        <v>3</v>
      </c>
      <c r="C128">
        <v>4</v>
      </c>
      <c r="D128" s="32">
        <v>0.54166666666666663</v>
      </c>
      <c r="E128">
        <v>6000</v>
      </c>
      <c r="F128">
        <v>1000</v>
      </c>
      <c r="G128" s="31" t="s">
        <v>102</v>
      </c>
      <c r="H128">
        <v>6</v>
      </c>
      <c r="I128" s="31" t="s">
        <v>104</v>
      </c>
    </row>
    <row r="129" spans="1:9" x14ac:dyDescent="0.3">
      <c r="A129">
        <v>171</v>
      </c>
      <c r="B129">
        <v>4</v>
      </c>
      <c r="C129">
        <v>4</v>
      </c>
      <c r="D129" s="32">
        <v>0.69236111111111109</v>
      </c>
      <c r="E129">
        <v>6000</v>
      </c>
      <c r="G129" s="31" t="s">
        <v>97</v>
      </c>
      <c r="H129">
        <v>6</v>
      </c>
      <c r="I129" s="31" t="s">
        <v>103</v>
      </c>
    </row>
    <row r="130" spans="1:9" x14ac:dyDescent="0.3">
      <c r="A130">
        <v>172</v>
      </c>
      <c r="B130">
        <v>2</v>
      </c>
      <c r="C130">
        <v>4</v>
      </c>
      <c r="D130" s="32">
        <v>0.60138888888888886</v>
      </c>
      <c r="E130">
        <v>6000</v>
      </c>
      <c r="G130" s="31" t="s">
        <v>102</v>
      </c>
      <c r="H130">
        <v>6</v>
      </c>
      <c r="I130" s="31" t="s">
        <v>101</v>
      </c>
    </row>
    <row r="131" spans="1:9" x14ac:dyDescent="0.3">
      <c r="A131">
        <v>173</v>
      </c>
      <c r="B131">
        <v>3</v>
      </c>
      <c r="C131">
        <v>4</v>
      </c>
      <c r="D131" s="32">
        <v>0.62430555555555556</v>
      </c>
      <c r="E131">
        <v>6000</v>
      </c>
      <c r="G131" s="31" t="s">
        <v>97</v>
      </c>
      <c r="H131">
        <v>7</v>
      </c>
      <c r="I131" s="31" t="s">
        <v>104</v>
      </c>
    </row>
    <row r="132" spans="1:9" x14ac:dyDescent="0.3">
      <c r="A132">
        <v>174</v>
      </c>
      <c r="B132">
        <v>4</v>
      </c>
      <c r="C132">
        <v>4</v>
      </c>
      <c r="D132" s="32">
        <v>0.72013888888888888</v>
      </c>
      <c r="E132">
        <v>6000</v>
      </c>
      <c r="G132" s="31" t="s">
        <v>97</v>
      </c>
      <c r="H132">
        <v>7</v>
      </c>
      <c r="I132" s="31" t="s">
        <v>103</v>
      </c>
    </row>
    <row r="133" spans="1:9" x14ac:dyDescent="0.3">
      <c r="A133">
        <v>175</v>
      </c>
      <c r="B133">
        <v>2</v>
      </c>
      <c r="C133">
        <v>4</v>
      </c>
      <c r="D133" s="32">
        <v>0.70694444444444449</v>
      </c>
      <c r="E133">
        <v>6000</v>
      </c>
      <c r="G133" s="31" t="s">
        <v>102</v>
      </c>
      <c r="H133">
        <v>7</v>
      </c>
      <c r="I133" s="31" t="s">
        <v>101</v>
      </c>
    </row>
    <row r="134" spans="1:9" x14ac:dyDescent="0.3">
      <c r="A134">
        <v>176</v>
      </c>
      <c r="B134">
        <v>3</v>
      </c>
      <c r="C134">
        <v>4</v>
      </c>
      <c r="D134" s="32">
        <v>0.71250000000000002</v>
      </c>
      <c r="E134">
        <v>8000</v>
      </c>
      <c r="F134">
        <v>1000</v>
      </c>
      <c r="G134" s="31" t="s">
        <v>102</v>
      </c>
      <c r="H134">
        <v>8</v>
      </c>
      <c r="I134" s="31" t="s">
        <v>104</v>
      </c>
    </row>
    <row r="135" spans="1:9" x14ac:dyDescent="0.3">
      <c r="A135">
        <v>177</v>
      </c>
      <c r="B135">
        <v>4</v>
      </c>
      <c r="C135">
        <v>4</v>
      </c>
      <c r="D135" s="32">
        <v>0.73888888888888893</v>
      </c>
      <c r="E135">
        <v>6000</v>
      </c>
      <c r="G135" s="31" t="s">
        <v>102</v>
      </c>
      <c r="H135">
        <v>8</v>
      </c>
      <c r="I135" s="31" t="s">
        <v>103</v>
      </c>
    </row>
    <row r="136" spans="1:9" x14ac:dyDescent="0.3">
      <c r="A136">
        <v>178</v>
      </c>
      <c r="B136">
        <v>2</v>
      </c>
      <c r="C136">
        <v>4</v>
      </c>
      <c r="D136" s="32">
        <v>0.72222222222222221</v>
      </c>
      <c r="E136">
        <v>6000</v>
      </c>
      <c r="G136" s="31" t="s">
        <v>102</v>
      </c>
      <c r="H136">
        <v>8</v>
      </c>
      <c r="I136" s="31" t="s">
        <v>101</v>
      </c>
    </row>
    <row r="137" spans="1:9" x14ac:dyDescent="0.3">
      <c r="A137">
        <v>179</v>
      </c>
      <c r="B137">
        <v>3</v>
      </c>
      <c r="C137">
        <v>4</v>
      </c>
      <c r="D137" s="32">
        <v>0.75277777777777777</v>
      </c>
      <c r="E137">
        <v>6000</v>
      </c>
      <c r="G137" s="31" t="s">
        <v>102</v>
      </c>
      <c r="H137">
        <v>9</v>
      </c>
      <c r="I137" s="31" t="s">
        <v>104</v>
      </c>
    </row>
    <row r="138" spans="1:9" x14ac:dyDescent="0.3">
      <c r="A138">
        <v>180</v>
      </c>
      <c r="B138">
        <v>4</v>
      </c>
      <c r="C138">
        <v>4</v>
      </c>
      <c r="D138" s="32">
        <v>0.75</v>
      </c>
      <c r="E138">
        <v>6000</v>
      </c>
      <c r="G138" s="31" t="s">
        <v>102</v>
      </c>
      <c r="H138">
        <v>9</v>
      </c>
      <c r="I138" s="31" t="s">
        <v>103</v>
      </c>
    </row>
    <row r="139" spans="1:9" x14ac:dyDescent="0.3">
      <c r="A139">
        <v>181</v>
      </c>
      <c r="B139">
        <v>2</v>
      </c>
      <c r="C139">
        <v>4</v>
      </c>
      <c r="D139" s="32">
        <v>0.74930555555555556</v>
      </c>
      <c r="E139">
        <v>6000</v>
      </c>
      <c r="G139" s="31" t="s">
        <v>97</v>
      </c>
      <c r="H139">
        <v>9</v>
      </c>
      <c r="I139" s="31" t="s">
        <v>101</v>
      </c>
    </row>
    <row r="140" spans="1:9" x14ac:dyDescent="0.3">
      <c r="A140">
        <v>182</v>
      </c>
      <c r="B140">
        <v>3</v>
      </c>
      <c r="C140">
        <v>4</v>
      </c>
      <c r="D140" s="32">
        <v>0.77083333333333337</v>
      </c>
      <c r="E140">
        <v>6000</v>
      </c>
      <c r="G140" s="31" t="s">
        <v>102</v>
      </c>
      <c r="H140">
        <v>10</v>
      </c>
      <c r="I140" s="31" t="s">
        <v>104</v>
      </c>
    </row>
    <row r="141" spans="1:9" x14ac:dyDescent="0.3">
      <c r="A141">
        <v>183</v>
      </c>
      <c r="B141">
        <v>4</v>
      </c>
      <c r="C141">
        <v>4</v>
      </c>
      <c r="D141" s="32">
        <v>0.77083333333333337</v>
      </c>
      <c r="E141">
        <v>6000</v>
      </c>
      <c r="G141" s="31" t="s">
        <v>97</v>
      </c>
      <c r="H141">
        <v>10</v>
      </c>
      <c r="I141" s="31" t="s">
        <v>103</v>
      </c>
    </row>
    <row r="142" spans="1:9" x14ac:dyDescent="0.3">
      <c r="A142">
        <v>184</v>
      </c>
      <c r="B142">
        <v>2</v>
      </c>
      <c r="C142">
        <v>4</v>
      </c>
      <c r="D142" s="32">
        <v>0.76736111111111116</v>
      </c>
      <c r="E142">
        <v>8000</v>
      </c>
      <c r="G142" s="31" t="s">
        <v>102</v>
      </c>
      <c r="H142">
        <v>10</v>
      </c>
      <c r="I142" s="31" t="s">
        <v>101</v>
      </c>
    </row>
    <row r="143" spans="1:9" x14ac:dyDescent="0.3">
      <c r="A143">
        <v>185</v>
      </c>
      <c r="B143">
        <v>3</v>
      </c>
      <c r="C143">
        <v>4</v>
      </c>
      <c r="D143" s="32">
        <v>0.79236111111111107</v>
      </c>
      <c r="E143">
        <v>6000</v>
      </c>
      <c r="G143" s="31" t="s">
        <v>102</v>
      </c>
      <c r="H143">
        <v>11</v>
      </c>
      <c r="I143" s="31" t="s">
        <v>104</v>
      </c>
    </row>
    <row r="144" spans="1:9" x14ac:dyDescent="0.3">
      <c r="A144">
        <v>186</v>
      </c>
      <c r="B144">
        <v>4</v>
      </c>
      <c r="C144">
        <v>4</v>
      </c>
      <c r="D144" s="32">
        <v>0.7944444444444444</v>
      </c>
      <c r="E144">
        <v>6000</v>
      </c>
      <c r="G144" s="31" t="s">
        <v>102</v>
      </c>
      <c r="H144">
        <v>11</v>
      </c>
      <c r="I144" s="31" t="s">
        <v>103</v>
      </c>
    </row>
    <row r="145" spans="1:9" x14ac:dyDescent="0.3">
      <c r="A145">
        <v>187</v>
      </c>
      <c r="B145">
        <v>2</v>
      </c>
      <c r="C145">
        <v>4</v>
      </c>
      <c r="D145" s="32">
        <v>0.78263888888888888</v>
      </c>
      <c r="E145">
        <v>6000</v>
      </c>
      <c r="G145" s="31" t="s">
        <v>102</v>
      </c>
      <c r="H145">
        <v>11</v>
      </c>
      <c r="I145" s="31" t="s">
        <v>101</v>
      </c>
    </row>
    <row r="146" spans="1:9" x14ac:dyDescent="0.3">
      <c r="A146">
        <v>188</v>
      </c>
      <c r="B146">
        <v>3</v>
      </c>
      <c r="C146">
        <v>4</v>
      </c>
      <c r="D146" s="32">
        <v>0.81527777777777777</v>
      </c>
      <c r="E146">
        <v>8000</v>
      </c>
      <c r="G146" s="31" t="s">
        <v>97</v>
      </c>
      <c r="H146">
        <v>12</v>
      </c>
      <c r="I146" s="31" t="s">
        <v>104</v>
      </c>
    </row>
    <row r="147" spans="1:9" x14ac:dyDescent="0.3">
      <c r="A147">
        <v>189</v>
      </c>
      <c r="B147">
        <v>4</v>
      </c>
      <c r="C147">
        <v>4</v>
      </c>
      <c r="D147" s="32">
        <v>0.81458333333333333</v>
      </c>
      <c r="E147">
        <v>6000</v>
      </c>
      <c r="G147" s="31" t="s">
        <v>102</v>
      </c>
      <c r="H147">
        <v>12</v>
      </c>
      <c r="I147" s="31" t="s">
        <v>103</v>
      </c>
    </row>
    <row r="148" spans="1:9" x14ac:dyDescent="0.3">
      <c r="A148">
        <v>190</v>
      </c>
      <c r="B148">
        <v>2</v>
      </c>
      <c r="C148">
        <v>4</v>
      </c>
      <c r="D148" s="32">
        <v>0.80347222222222225</v>
      </c>
      <c r="E148">
        <v>6000</v>
      </c>
      <c r="G148" s="31" t="s">
        <v>97</v>
      </c>
      <c r="H148">
        <v>12</v>
      </c>
      <c r="I148" s="31" t="s">
        <v>101</v>
      </c>
    </row>
    <row r="149" spans="1:9" x14ac:dyDescent="0.3">
      <c r="A149">
        <v>191</v>
      </c>
      <c r="B149">
        <v>3</v>
      </c>
      <c r="C149">
        <v>4</v>
      </c>
      <c r="D149" s="32">
        <v>0.8305555555555556</v>
      </c>
      <c r="E149">
        <v>6000</v>
      </c>
      <c r="G149" s="31" t="s">
        <v>102</v>
      </c>
      <c r="H149">
        <v>13</v>
      </c>
      <c r="I149" s="31" t="s">
        <v>104</v>
      </c>
    </row>
    <row r="150" spans="1:9" x14ac:dyDescent="0.3">
      <c r="A150">
        <v>192</v>
      </c>
      <c r="B150">
        <v>4</v>
      </c>
      <c r="C150">
        <v>4</v>
      </c>
      <c r="D150" s="32">
        <v>0.83263888888888893</v>
      </c>
      <c r="E150">
        <v>6000</v>
      </c>
      <c r="G150" s="31" t="s">
        <v>102</v>
      </c>
      <c r="H150">
        <v>13</v>
      </c>
      <c r="I150" s="31" t="s">
        <v>103</v>
      </c>
    </row>
    <row r="151" spans="1:9" x14ac:dyDescent="0.3">
      <c r="A151">
        <v>193</v>
      </c>
      <c r="B151">
        <v>2</v>
      </c>
      <c r="C151">
        <v>4</v>
      </c>
      <c r="D151" s="32">
        <v>0.82222222222222219</v>
      </c>
      <c r="E151">
        <v>6000</v>
      </c>
      <c r="G151" s="31" t="s">
        <v>102</v>
      </c>
      <c r="H151">
        <v>13</v>
      </c>
      <c r="I151" s="31" t="s">
        <v>101</v>
      </c>
    </row>
    <row r="152" spans="1:9" x14ac:dyDescent="0.3">
      <c r="A152">
        <v>194</v>
      </c>
      <c r="B152">
        <v>3</v>
      </c>
      <c r="C152">
        <v>4</v>
      </c>
      <c r="D152" s="32">
        <v>0.84930555555555554</v>
      </c>
      <c r="E152">
        <v>6000</v>
      </c>
      <c r="G152" s="31" t="s">
        <v>102</v>
      </c>
      <c r="H152">
        <v>14</v>
      </c>
      <c r="I152" s="31" t="s">
        <v>104</v>
      </c>
    </row>
    <row r="153" spans="1:9" x14ac:dyDescent="0.3">
      <c r="A153">
        <v>195</v>
      </c>
      <c r="B153">
        <v>2</v>
      </c>
      <c r="C153">
        <v>4</v>
      </c>
      <c r="D153" s="32">
        <v>0.8354166666666667</v>
      </c>
      <c r="E153">
        <v>6000</v>
      </c>
      <c r="G153" s="31" t="s">
        <v>102</v>
      </c>
      <c r="H153">
        <v>14</v>
      </c>
      <c r="I153" s="31" t="s">
        <v>101</v>
      </c>
    </row>
    <row r="154" spans="1:9" x14ac:dyDescent="0.3">
      <c r="A154">
        <v>196</v>
      </c>
      <c r="B154">
        <v>3</v>
      </c>
      <c r="C154">
        <v>5</v>
      </c>
      <c r="D154" s="32">
        <v>0.44166666666666665</v>
      </c>
      <c r="E154">
        <v>8000</v>
      </c>
      <c r="G154" s="31" t="s">
        <v>97</v>
      </c>
      <c r="H154">
        <v>4</v>
      </c>
      <c r="I154" s="31" t="s">
        <v>104</v>
      </c>
    </row>
    <row r="155" spans="1:9" x14ac:dyDescent="0.3">
      <c r="A155">
        <v>197</v>
      </c>
      <c r="B155">
        <v>6</v>
      </c>
      <c r="C155">
        <v>5</v>
      </c>
      <c r="D155" s="32">
        <v>0.47916666666666669</v>
      </c>
      <c r="E155">
        <v>8000</v>
      </c>
      <c r="F155">
        <v>2000</v>
      </c>
      <c r="G155" s="31" t="s">
        <v>102</v>
      </c>
      <c r="H155">
        <v>4</v>
      </c>
      <c r="I155" s="31" t="s">
        <v>100</v>
      </c>
    </row>
    <row r="156" spans="1:9" x14ac:dyDescent="0.3">
      <c r="A156">
        <v>198</v>
      </c>
      <c r="B156">
        <v>5</v>
      </c>
      <c r="C156">
        <v>5</v>
      </c>
      <c r="D156" s="32">
        <v>0.44791666666666669</v>
      </c>
      <c r="E156">
        <v>6000</v>
      </c>
      <c r="G156" s="31" t="s">
        <v>97</v>
      </c>
      <c r="H156">
        <v>4</v>
      </c>
      <c r="I156" s="31" t="s">
        <v>105</v>
      </c>
    </row>
    <row r="157" spans="1:9" x14ac:dyDescent="0.3">
      <c r="A157">
        <v>199</v>
      </c>
      <c r="B157">
        <v>3</v>
      </c>
      <c r="C157">
        <v>5</v>
      </c>
      <c r="D157" s="32">
        <v>0.4548611111111111</v>
      </c>
      <c r="E157">
        <v>6000</v>
      </c>
      <c r="G157" s="31" t="s">
        <v>97</v>
      </c>
      <c r="H157">
        <v>5</v>
      </c>
      <c r="I157" s="31" t="s">
        <v>104</v>
      </c>
    </row>
    <row r="158" spans="1:9" x14ac:dyDescent="0.3">
      <c r="A158">
        <v>200</v>
      </c>
      <c r="B158">
        <v>6</v>
      </c>
      <c r="C158">
        <v>5</v>
      </c>
      <c r="D158" s="32">
        <v>0.50416666666666665</v>
      </c>
      <c r="E158">
        <v>6000</v>
      </c>
      <c r="G158" s="31" t="s">
        <v>102</v>
      </c>
      <c r="H158">
        <v>5</v>
      </c>
      <c r="I158" s="31" t="s">
        <v>100</v>
      </c>
    </row>
    <row r="159" spans="1:9" x14ac:dyDescent="0.3">
      <c r="A159">
        <v>201</v>
      </c>
      <c r="B159">
        <v>5</v>
      </c>
      <c r="C159">
        <v>5</v>
      </c>
      <c r="D159" s="32">
        <v>0.53333333333333333</v>
      </c>
      <c r="E159">
        <v>6000</v>
      </c>
      <c r="G159" s="31" t="s">
        <v>97</v>
      </c>
      <c r="H159">
        <v>5</v>
      </c>
      <c r="I159" s="31" t="s">
        <v>105</v>
      </c>
    </row>
    <row r="160" spans="1:9" x14ac:dyDescent="0.3">
      <c r="A160">
        <v>202</v>
      </c>
      <c r="B160">
        <v>3</v>
      </c>
      <c r="C160">
        <v>5</v>
      </c>
      <c r="D160" s="32">
        <v>0.47916666666666669</v>
      </c>
      <c r="E160">
        <v>6000</v>
      </c>
      <c r="G160" s="31" t="s">
        <v>97</v>
      </c>
      <c r="H160">
        <v>6</v>
      </c>
      <c r="I160" s="31" t="s">
        <v>104</v>
      </c>
    </row>
    <row r="161" spans="1:9" x14ac:dyDescent="0.3">
      <c r="A161">
        <v>203</v>
      </c>
      <c r="B161">
        <v>6</v>
      </c>
      <c r="C161">
        <v>5</v>
      </c>
      <c r="D161" s="32">
        <v>0.51666666666666672</v>
      </c>
      <c r="E161">
        <v>6000</v>
      </c>
      <c r="G161" s="31" t="s">
        <v>102</v>
      </c>
      <c r="H161">
        <v>6</v>
      </c>
      <c r="I161" s="31" t="s">
        <v>100</v>
      </c>
    </row>
    <row r="162" spans="1:9" x14ac:dyDescent="0.3">
      <c r="A162">
        <v>204</v>
      </c>
      <c r="B162">
        <v>5</v>
      </c>
      <c r="C162">
        <v>5</v>
      </c>
      <c r="D162" s="32">
        <v>0.57013888888888886</v>
      </c>
      <c r="E162">
        <v>30000</v>
      </c>
      <c r="G162" s="31" t="s">
        <v>97</v>
      </c>
      <c r="H162">
        <v>6</v>
      </c>
      <c r="I162" s="31" t="s">
        <v>105</v>
      </c>
    </row>
    <row r="163" spans="1:9" x14ac:dyDescent="0.3">
      <c r="A163">
        <v>205</v>
      </c>
      <c r="B163">
        <v>3</v>
      </c>
      <c r="C163">
        <v>5</v>
      </c>
      <c r="D163" s="32">
        <v>0.49444444444444446</v>
      </c>
      <c r="E163">
        <v>6000</v>
      </c>
      <c r="G163" s="31" t="s">
        <v>102</v>
      </c>
      <c r="H163">
        <v>7</v>
      </c>
      <c r="I163" s="31" t="s">
        <v>104</v>
      </c>
    </row>
    <row r="164" spans="1:9" x14ac:dyDescent="0.3">
      <c r="A164">
        <v>206</v>
      </c>
      <c r="B164">
        <v>6</v>
      </c>
      <c r="C164">
        <v>5</v>
      </c>
      <c r="D164" s="32">
        <v>0.5444444444444444</v>
      </c>
      <c r="E164">
        <v>6000</v>
      </c>
      <c r="G164" s="31" t="s">
        <v>102</v>
      </c>
      <c r="H164">
        <v>7</v>
      </c>
      <c r="I164" s="31" t="s">
        <v>100</v>
      </c>
    </row>
    <row r="165" spans="1:9" x14ac:dyDescent="0.3">
      <c r="A165">
        <v>207</v>
      </c>
      <c r="B165">
        <v>5</v>
      </c>
      <c r="C165">
        <v>5</v>
      </c>
      <c r="D165" s="32">
        <v>0.6020833333333333</v>
      </c>
      <c r="E165">
        <v>6000</v>
      </c>
      <c r="F165">
        <v>1000</v>
      </c>
      <c r="G165" s="31" t="s">
        <v>102</v>
      </c>
      <c r="H165">
        <v>7</v>
      </c>
      <c r="I165" s="31" t="s">
        <v>105</v>
      </c>
    </row>
    <row r="166" spans="1:9" x14ac:dyDescent="0.3">
      <c r="A166">
        <v>208</v>
      </c>
      <c r="B166">
        <v>3</v>
      </c>
      <c r="C166">
        <v>5</v>
      </c>
      <c r="D166" s="32">
        <v>0.51666666666666672</v>
      </c>
      <c r="E166">
        <v>6000</v>
      </c>
      <c r="G166" s="31" t="s">
        <v>97</v>
      </c>
      <c r="H166">
        <v>8</v>
      </c>
      <c r="I166" s="31" t="s">
        <v>104</v>
      </c>
    </row>
    <row r="167" spans="1:9" x14ac:dyDescent="0.3">
      <c r="A167">
        <v>209</v>
      </c>
      <c r="B167">
        <v>6</v>
      </c>
      <c r="C167">
        <v>5</v>
      </c>
      <c r="D167" s="32">
        <v>0.56597222222222221</v>
      </c>
      <c r="E167">
        <v>6000</v>
      </c>
      <c r="F167">
        <v>500</v>
      </c>
      <c r="G167" s="31" t="s">
        <v>102</v>
      </c>
      <c r="H167">
        <v>8</v>
      </c>
      <c r="I167" s="31" t="s">
        <v>100</v>
      </c>
    </row>
    <row r="168" spans="1:9" x14ac:dyDescent="0.3">
      <c r="A168">
        <v>210</v>
      </c>
      <c r="B168">
        <v>5</v>
      </c>
      <c r="C168">
        <v>5</v>
      </c>
      <c r="D168" s="32">
        <v>0.62291666666666667</v>
      </c>
      <c r="E168">
        <v>6000</v>
      </c>
      <c r="G168" s="31" t="s">
        <v>97</v>
      </c>
      <c r="H168">
        <v>8</v>
      </c>
      <c r="I168" s="31" t="s">
        <v>105</v>
      </c>
    </row>
    <row r="169" spans="1:9" x14ac:dyDescent="0.3">
      <c r="A169">
        <v>211</v>
      </c>
      <c r="B169">
        <v>3</v>
      </c>
      <c r="C169">
        <v>5</v>
      </c>
      <c r="D169" s="32">
        <v>0.54236111111111107</v>
      </c>
      <c r="E169">
        <v>6000</v>
      </c>
      <c r="G169" s="31" t="s">
        <v>102</v>
      </c>
      <c r="H169">
        <v>9</v>
      </c>
      <c r="I169" s="31" t="s">
        <v>104</v>
      </c>
    </row>
    <row r="170" spans="1:9" x14ac:dyDescent="0.3">
      <c r="A170">
        <v>212</v>
      </c>
      <c r="B170">
        <v>6</v>
      </c>
      <c r="C170">
        <v>5</v>
      </c>
      <c r="D170" s="32">
        <v>0.58472222222222225</v>
      </c>
      <c r="E170">
        <v>6000</v>
      </c>
      <c r="G170" s="31" t="s">
        <v>97</v>
      </c>
      <c r="H170">
        <v>9</v>
      </c>
      <c r="I170" s="31" t="s">
        <v>100</v>
      </c>
    </row>
    <row r="171" spans="1:9" x14ac:dyDescent="0.3">
      <c r="A171">
        <v>213</v>
      </c>
      <c r="B171">
        <v>5</v>
      </c>
      <c r="C171">
        <v>5</v>
      </c>
      <c r="D171" s="32">
        <v>0.63611111111111107</v>
      </c>
      <c r="E171">
        <v>6000</v>
      </c>
      <c r="F171">
        <v>2000</v>
      </c>
      <c r="G171" s="31" t="s">
        <v>102</v>
      </c>
      <c r="H171">
        <v>9</v>
      </c>
      <c r="I171" s="31" t="s">
        <v>105</v>
      </c>
    </row>
    <row r="172" spans="1:9" x14ac:dyDescent="0.3">
      <c r="A172">
        <v>214</v>
      </c>
      <c r="B172">
        <v>3</v>
      </c>
      <c r="C172">
        <v>5</v>
      </c>
      <c r="D172" s="32">
        <v>0.6118055555555556</v>
      </c>
      <c r="E172">
        <v>6000</v>
      </c>
      <c r="F172">
        <v>2000</v>
      </c>
      <c r="G172" s="31" t="s">
        <v>102</v>
      </c>
      <c r="H172">
        <v>10</v>
      </c>
      <c r="I172" s="31" t="s">
        <v>104</v>
      </c>
    </row>
    <row r="173" spans="1:9" x14ac:dyDescent="0.3">
      <c r="A173">
        <v>215</v>
      </c>
      <c r="B173">
        <v>6</v>
      </c>
      <c r="C173">
        <v>5</v>
      </c>
      <c r="D173" s="32">
        <v>0.60555555555555551</v>
      </c>
      <c r="E173">
        <v>6000</v>
      </c>
      <c r="G173" s="31" t="s">
        <v>97</v>
      </c>
      <c r="H173">
        <v>10</v>
      </c>
      <c r="I173" s="31" t="s">
        <v>100</v>
      </c>
    </row>
    <row r="174" spans="1:9" x14ac:dyDescent="0.3">
      <c r="A174">
        <v>216</v>
      </c>
      <c r="B174">
        <v>5</v>
      </c>
      <c r="C174">
        <v>5</v>
      </c>
      <c r="D174" s="32">
        <v>0.66805555555555551</v>
      </c>
      <c r="E174">
        <v>6000</v>
      </c>
      <c r="G174" s="31" t="s">
        <v>102</v>
      </c>
      <c r="H174">
        <v>10</v>
      </c>
      <c r="I174" s="31" t="s">
        <v>105</v>
      </c>
    </row>
    <row r="175" spans="1:9" x14ac:dyDescent="0.3">
      <c r="A175">
        <v>217</v>
      </c>
      <c r="B175">
        <v>3</v>
      </c>
      <c r="C175">
        <v>5</v>
      </c>
      <c r="D175" s="32">
        <v>0.63541666666666663</v>
      </c>
      <c r="E175">
        <v>6000</v>
      </c>
      <c r="G175" s="31" t="s">
        <v>97</v>
      </c>
      <c r="H175">
        <v>11</v>
      </c>
      <c r="I175" s="31" t="s">
        <v>104</v>
      </c>
    </row>
    <row r="176" spans="1:9" x14ac:dyDescent="0.3">
      <c r="A176">
        <v>218</v>
      </c>
      <c r="B176">
        <v>6</v>
      </c>
      <c r="C176">
        <v>5</v>
      </c>
      <c r="D176" s="32">
        <v>0.64722222222222225</v>
      </c>
      <c r="E176">
        <v>6000</v>
      </c>
      <c r="F176">
        <v>1000</v>
      </c>
      <c r="G176" s="31" t="s">
        <v>102</v>
      </c>
      <c r="H176">
        <v>11</v>
      </c>
      <c r="I176" s="31" t="s">
        <v>100</v>
      </c>
    </row>
    <row r="177" spans="1:9" x14ac:dyDescent="0.3">
      <c r="A177">
        <v>219</v>
      </c>
      <c r="B177">
        <v>5</v>
      </c>
      <c r="C177">
        <v>5</v>
      </c>
      <c r="D177" s="32">
        <v>0.69236111111111109</v>
      </c>
      <c r="E177">
        <v>6000</v>
      </c>
      <c r="F177">
        <v>1000</v>
      </c>
      <c r="G177" s="31" t="s">
        <v>102</v>
      </c>
      <c r="H177">
        <v>11</v>
      </c>
      <c r="I177" s="31" t="s">
        <v>105</v>
      </c>
    </row>
    <row r="178" spans="1:9" x14ac:dyDescent="0.3">
      <c r="A178">
        <v>220</v>
      </c>
      <c r="B178">
        <v>3</v>
      </c>
      <c r="C178">
        <v>5</v>
      </c>
      <c r="D178" s="32">
        <v>0.66736111111111107</v>
      </c>
      <c r="E178">
        <v>6000</v>
      </c>
      <c r="G178" s="31" t="s">
        <v>97</v>
      </c>
      <c r="H178">
        <v>12</v>
      </c>
      <c r="I178" s="31" t="s">
        <v>104</v>
      </c>
    </row>
    <row r="179" spans="1:9" x14ac:dyDescent="0.3">
      <c r="A179">
        <v>221</v>
      </c>
      <c r="B179">
        <v>6</v>
      </c>
      <c r="C179">
        <v>5</v>
      </c>
      <c r="D179" s="32">
        <v>0.6645833333333333</v>
      </c>
      <c r="E179">
        <v>6000</v>
      </c>
      <c r="G179" s="31" t="s">
        <v>97</v>
      </c>
      <c r="H179">
        <v>12</v>
      </c>
      <c r="I179" s="31" t="s">
        <v>100</v>
      </c>
    </row>
    <row r="180" spans="1:9" x14ac:dyDescent="0.3">
      <c r="A180">
        <v>222</v>
      </c>
      <c r="B180">
        <v>5</v>
      </c>
      <c r="C180">
        <v>5</v>
      </c>
      <c r="D180" s="32">
        <v>0.70833333333333337</v>
      </c>
      <c r="E180">
        <v>6000</v>
      </c>
      <c r="G180" s="31" t="s">
        <v>97</v>
      </c>
      <c r="H180">
        <v>12</v>
      </c>
      <c r="I180" s="31" t="s">
        <v>105</v>
      </c>
    </row>
    <row r="181" spans="1:9" x14ac:dyDescent="0.3">
      <c r="A181">
        <v>223</v>
      </c>
      <c r="B181">
        <v>3</v>
      </c>
      <c r="C181">
        <v>5</v>
      </c>
      <c r="D181" s="32">
        <v>0.67638888888888893</v>
      </c>
      <c r="E181">
        <v>6000</v>
      </c>
      <c r="G181" s="31" t="s">
        <v>102</v>
      </c>
      <c r="H181">
        <v>13</v>
      </c>
      <c r="I181" s="31" t="s">
        <v>104</v>
      </c>
    </row>
    <row r="182" spans="1:9" x14ac:dyDescent="0.3">
      <c r="A182">
        <v>224</v>
      </c>
      <c r="B182">
        <v>6</v>
      </c>
      <c r="C182">
        <v>5</v>
      </c>
      <c r="D182" s="32">
        <v>0.68125000000000002</v>
      </c>
      <c r="E182">
        <v>6000</v>
      </c>
      <c r="G182" s="31" t="s">
        <v>97</v>
      </c>
      <c r="H182">
        <v>13</v>
      </c>
      <c r="I182" s="31" t="s">
        <v>100</v>
      </c>
    </row>
    <row r="183" spans="1:9" x14ac:dyDescent="0.3">
      <c r="A183">
        <v>225</v>
      </c>
      <c r="B183">
        <v>5</v>
      </c>
      <c r="C183">
        <v>5</v>
      </c>
      <c r="D183" s="32">
        <v>0.73124999999999996</v>
      </c>
      <c r="E183">
        <v>6000</v>
      </c>
      <c r="G183" s="31" t="s">
        <v>97</v>
      </c>
      <c r="H183">
        <v>13</v>
      </c>
      <c r="I183" s="31" t="s">
        <v>105</v>
      </c>
    </row>
    <row r="184" spans="1:9" x14ac:dyDescent="0.3">
      <c r="A184">
        <v>226</v>
      </c>
      <c r="B184">
        <v>3</v>
      </c>
      <c r="C184">
        <v>5</v>
      </c>
      <c r="D184" s="32">
        <v>0.69305555555555554</v>
      </c>
      <c r="E184">
        <v>6000</v>
      </c>
      <c r="F184">
        <v>1000</v>
      </c>
      <c r="G184" s="31" t="s">
        <v>102</v>
      </c>
      <c r="H184">
        <v>14</v>
      </c>
      <c r="I184" s="31" t="s">
        <v>104</v>
      </c>
    </row>
    <row r="185" spans="1:9" x14ac:dyDescent="0.3">
      <c r="A185">
        <v>227</v>
      </c>
      <c r="B185">
        <v>6</v>
      </c>
      <c r="C185">
        <v>5</v>
      </c>
      <c r="D185" s="32">
        <v>0.69930555555555551</v>
      </c>
      <c r="E185">
        <v>6000</v>
      </c>
      <c r="G185" s="31" t="s">
        <v>97</v>
      </c>
      <c r="H185">
        <v>14</v>
      </c>
      <c r="I185" s="31" t="s">
        <v>100</v>
      </c>
    </row>
    <row r="186" spans="1:9" x14ac:dyDescent="0.3">
      <c r="A186">
        <v>228</v>
      </c>
      <c r="B186">
        <v>5</v>
      </c>
      <c r="C186">
        <v>5</v>
      </c>
      <c r="D186" s="32">
        <v>0.75069444444444444</v>
      </c>
      <c r="E186">
        <v>8000</v>
      </c>
      <c r="F186">
        <v>1000</v>
      </c>
      <c r="G186" s="31" t="s">
        <v>102</v>
      </c>
      <c r="H186">
        <v>14</v>
      </c>
      <c r="I186" s="31" t="s">
        <v>105</v>
      </c>
    </row>
    <row r="187" spans="1:9" x14ac:dyDescent="0.3">
      <c r="A187">
        <v>229</v>
      </c>
      <c r="B187">
        <v>3</v>
      </c>
      <c r="C187">
        <v>5</v>
      </c>
      <c r="D187" s="32">
        <v>0.71736111111111112</v>
      </c>
      <c r="E187">
        <v>6000</v>
      </c>
      <c r="F187">
        <v>2000</v>
      </c>
      <c r="G187" s="31" t="s">
        <v>102</v>
      </c>
      <c r="H187">
        <v>15</v>
      </c>
      <c r="I187" s="31" t="s">
        <v>104</v>
      </c>
    </row>
    <row r="188" spans="1:9" x14ac:dyDescent="0.3">
      <c r="A188">
        <v>230</v>
      </c>
      <c r="B188">
        <v>6</v>
      </c>
      <c r="C188">
        <v>5</v>
      </c>
      <c r="D188" s="32">
        <v>0.71944444444444444</v>
      </c>
      <c r="E188">
        <v>6000</v>
      </c>
      <c r="G188" s="31" t="s">
        <v>102</v>
      </c>
      <c r="H188">
        <v>15</v>
      </c>
      <c r="I188" s="31" t="s">
        <v>100</v>
      </c>
    </row>
    <row r="189" spans="1:9" x14ac:dyDescent="0.3">
      <c r="A189">
        <v>231</v>
      </c>
      <c r="B189">
        <v>5</v>
      </c>
      <c r="C189">
        <v>5</v>
      </c>
      <c r="D189" s="32">
        <v>0.76666666666666672</v>
      </c>
      <c r="E189">
        <v>6000</v>
      </c>
      <c r="G189" s="31" t="s">
        <v>97</v>
      </c>
      <c r="H189">
        <v>15</v>
      </c>
      <c r="I189" s="31" t="s">
        <v>105</v>
      </c>
    </row>
    <row r="190" spans="1:9" x14ac:dyDescent="0.3">
      <c r="A190">
        <v>232</v>
      </c>
      <c r="B190">
        <v>3</v>
      </c>
      <c r="C190">
        <v>5</v>
      </c>
      <c r="D190" s="32">
        <v>0.72499999999999998</v>
      </c>
      <c r="E190">
        <v>6000</v>
      </c>
      <c r="G190" s="31" t="s">
        <v>97</v>
      </c>
      <c r="H190">
        <v>16</v>
      </c>
      <c r="I190" s="31" t="s">
        <v>104</v>
      </c>
    </row>
    <row r="191" spans="1:9" x14ac:dyDescent="0.3">
      <c r="A191">
        <v>233</v>
      </c>
      <c r="B191">
        <v>6</v>
      </c>
      <c r="C191">
        <v>5</v>
      </c>
      <c r="D191" s="32">
        <v>0.74305555555555558</v>
      </c>
      <c r="E191">
        <v>6000</v>
      </c>
      <c r="G191" s="31" t="s">
        <v>102</v>
      </c>
      <c r="H191">
        <v>16</v>
      </c>
      <c r="I191" s="31" t="s">
        <v>100</v>
      </c>
    </row>
    <row r="192" spans="1:9" x14ac:dyDescent="0.3">
      <c r="A192">
        <v>234</v>
      </c>
      <c r="B192">
        <v>5</v>
      </c>
      <c r="C192">
        <v>5</v>
      </c>
      <c r="D192" s="32">
        <v>0.78402777777777777</v>
      </c>
      <c r="E192">
        <v>6000</v>
      </c>
      <c r="F192">
        <v>2000</v>
      </c>
      <c r="G192" s="31" t="s">
        <v>102</v>
      </c>
      <c r="H192">
        <v>16</v>
      </c>
      <c r="I192" s="31" t="s">
        <v>105</v>
      </c>
    </row>
    <row r="193" spans="1:9" x14ac:dyDescent="0.3">
      <c r="A193">
        <v>235</v>
      </c>
      <c r="B193">
        <v>3</v>
      </c>
      <c r="C193">
        <v>5</v>
      </c>
      <c r="D193" s="32">
        <v>0.75972222222222219</v>
      </c>
      <c r="E193">
        <v>8000</v>
      </c>
      <c r="G193" s="31" t="s">
        <v>97</v>
      </c>
      <c r="H193">
        <v>17</v>
      </c>
      <c r="I193" s="31" t="s">
        <v>104</v>
      </c>
    </row>
    <row r="194" spans="1:9" x14ac:dyDescent="0.3">
      <c r="A194">
        <v>236</v>
      </c>
      <c r="B194">
        <v>6</v>
      </c>
      <c r="C194">
        <v>5</v>
      </c>
      <c r="D194" s="32">
        <v>0.76180555555555551</v>
      </c>
      <c r="E194">
        <v>8000</v>
      </c>
      <c r="F194">
        <v>1000</v>
      </c>
      <c r="G194" s="31" t="s">
        <v>102</v>
      </c>
      <c r="H194">
        <v>17</v>
      </c>
      <c r="I194" s="31" t="s">
        <v>100</v>
      </c>
    </row>
    <row r="195" spans="1:9" x14ac:dyDescent="0.3">
      <c r="A195">
        <v>237</v>
      </c>
      <c r="B195">
        <v>5</v>
      </c>
      <c r="C195">
        <v>5</v>
      </c>
      <c r="D195" s="32">
        <v>0.80833333333333335</v>
      </c>
      <c r="E195">
        <v>6000</v>
      </c>
      <c r="G195" s="31" t="s">
        <v>97</v>
      </c>
      <c r="H195">
        <v>17</v>
      </c>
      <c r="I195" s="31" t="s">
        <v>105</v>
      </c>
    </row>
    <row r="196" spans="1:9" x14ac:dyDescent="0.3">
      <c r="A196">
        <v>238</v>
      </c>
      <c r="B196">
        <v>3</v>
      </c>
      <c r="C196">
        <v>5</v>
      </c>
      <c r="D196" s="32">
        <v>0.77500000000000002</v>
      </c>
      <c r="E196">
        <v>6000</v>
      </c>
      <c r="G196" s="31" t="s">
        <v>102</v>
      </c>
      <c r="H196">
        <v>18</v>
      </c>
      <c r="I196" s="31" t="s">
        <v>104</v>
      </c>
    </row>
    <row r="197" spans="1:9" x14ac:dyDescent="0.3">
      <c r="A197">
        <v>239</v>
      </c>
      <c r="B197">
        <v>6</v>
      </c>
      <c r="C197">
        <v>5</v>
      </c>
      <c r="D197" s="32">
        <v>0.77777777777777779</v>
      </c>
      <c r="E197">
        <v>6000</v>
      </c>
      <c r="G197" s="31" t="s">
        <v>97</v>
      </c>
      <c r="H197">
        <v>18</v>
      </c>
      <c r="I197" s="31" t="s">
        <v>100</v>
      </c>
    </row>
    <row r="198" spans="1:9" x14ac:dyDescent="0.3">
      <c r="A198">
        <v>240</v>
      </c>
      <c r="B198">
        <v>5</v>
      </c>
      <c r="C198">
        <v>5</v>
      </c>
      <c r="D198" s="32">
        <v>0.83333333333333337</v>
      </c>
      <c r="E198">
        <v>6000</v>
      </c>
      <c r="G198" s="31" t="s">
        <v>97</v>
      </c>
      <c r="H198">
        <v>18</v>
      </c>
      <c r="I198" s="31" t="s">
        <v>105</v>
      </c>
    </row>
    <row r="199" spans="1:9" x14ac:dyDescent="0.3">
      <c r="A199">
        <v>241</v>
      </c>
      <c r="B199">
        <v>3</v>
      </c>
      <c r="C199">
        <v>5</v>
      </c>
      <c r="D199" s="32">
        <v>0.79861111111111116</v>
      </c>
      <c r="E199">
        <v>6000</v>
      </c>
      <c r="G199" s="31" t="s">
        <v>102</v>
      </c>
      <c r="H199">
        <v>19</v>
      </c>
      <c r="I199" s="31" t="s">
        <v>104</v>
      </c>
    </row>
    <row r="200" spans="1:9" x14ac:dyDescent="0.3">
      <c r="A200">
        <v>242</v>
      </c>
      <c r="B200">
        <v>6</v>
      </c>
      <c r="C200">
        <v>5</v>
      </c>
      <c r="D200" s="32">
        <v>0.79374999999999996</v>
      </c>
      <c r="E200">
        <v>6000</v>
      </c>
      <c r="G200" s="31" t="s">
        <v>97</v>
      </c>
      <c r="H200">
        <v>19</v>
      </c>
      <c r="I200" s="31" t="s">
        <v>100</v>
      </c>
    </row>
    <row r="201" spans="1:9" x14ac:dyDescent="0.3">
      <c r="A201">
        <v>243</v>
      </c>
      <c r="B201">
        <v>3</v>
      </c>
      <c r="C201">
        <v>5</v>
      </c>
      <c r="D201" s="32">
        <v>0.81805555555555554</v>
      </c>
      <c r="E201">
        <v>6000</v>
      </c>
      <c r="G201" s="31" t="s">
        <v>97</v>
      </c>
      <c r="H201">
        <v>20</v>
      </c>
      <c r="I201" s="31" t="s">
        <v>104</v>
      </c>
    </row>
    <row r="202" spans="1:9" x14ac:dyDescent="0.3">
      <c r="A202">
        <v>244</v>
      </c>
      <c r="B202">
        <v>6</v>
      </c>
      <c r="C202">
        <v>5</v>
      </c>
      <c r="D202" s="32">
        <v>0.80902777777777779</v>
      </c>
      <c r="E202">
        <v>8000</v>
      </c>
      <c r="G202" s="31" t="s">
        <v>102</v>
      </c>
      <c r="H202">
        <v>20</v>
      </c>
      <c r="I202" s="31" t="s">
        <v>100</v>
      </c>
    </row>
    <row r="203" spans="1:9" x14ac:dyDescent="0.3">
      <c r="A203">
        <v>245</v>
      </c>
      <c r="B203">
        <v>6</v>
      </c>
      <c r="C203">
        <v>5</v>
      </c>
      <c r="D203" s="32">
        <v>0.82361111111111107</v>
      </c>
      <c r="E203">
        <v>6000</v>
      </c>
      <c r="G203" s="31" t="s">
        <v>97</v>
      </c>
      <c r="H203">
        <v>21</v>
      </c>
      <c r="I203" s="31" t="s">
        <v>100</v>
      </c>
    </row>
    <row r="204" spans="1:9" x14ac:dyDescent="0.3">
      <c r="A204">
        <v>246</v>
      </c>
      <c r="B204">
        <v>6</v>
      </c>
      <c r="C204">
        <v>6</v>
      </c>
      <c r="D204" s="32">
        <v>0.55972222222222223</v>
      </c>
      <c r="E204">
        <v>36000</v>
      </c>
      <c r="G204" s="31" t="s">
        <v>97</v>
      </c>
      <c r="H204">
        <v>4</v>
      </c>
      <c r="I204" s="31" t="s">
        <v>100</v>
      </c>
    </row>
    <row r="205" spans="1:9" x14ac:dyDescent="0.3">
      <c r="A205">
        <v>247</v>
      </c>
      <c r="B205">
        <v>4</v>
      </c>
      <c r="C205">
        <v>6</v>
      </c>
      <c r="D205" s="32">
        <v>0.44097222222222221</v>
      </c>
      <c r="E205">
        <v>6000</v>
      </c>
      <c r="G205" s="31" t="s">
        <v>102</v>
      </c>
      <c r="H205">
        <v>4</v>
      </c>
      <c r="I205" s="31" t="s">
        <v>103</v>
      </c>
    </row>
    <row r="206" spans="1:9" x14ac:dyDescent="0.3">
      <c r="A206">
        <v>248</v>
      </c>
      <c r="B206">
        <v>2</v>
      </c>
      <c r="C206">
        <v>6</v>
      </c>
      <c r="D206" s="32">
        <v>0.43611111111111112</v>
      </c>
      <c r="E206">
        <v>6000</v>
      </c>
      <c r="G206" s="31" t="s">
        <v>102</v>
      </c>
      <c r="H206">
        <v>4</v>
      </c>
      <c r="I206" s="31" t="s">
        <v>101</v>
      </c>
    </row>
    <row r="207" spans="1:9" x14ac:dyDescent="0.3">
      <c r="A207">
        <v>249</v>
      </c>
      <c r="B207">
        <v>5</v>
      </c>
      <c r="C207">
        <v>6</v>
      </c>
      <c r="D207" s="32">
        <v>0.43263888888888891</v>
      </c>
      <c r="E207">
        <v>6000</v>
      </c>
      <c r="G207" s="31" t="s">
        <v>97</v>
      </c>
      <c r="H207">
        <v>4</v>
      </c>
      <c r="I207" s="31" t="s">
        <v>105</v>
      </c>
    </row>
    <row r="208" spans="1:9" x14ac:dyDescent="0.3">
      <c r="A208">
        <v>250</v>
      </c>
      <c r="B208">
        <v>6</v>
      </c>
      <c r="C208">
        <v>6</v>
      </c>
      <c r="D208" s="32">
        <v>0.5805555555555556</v>
      </c>
      <c r="E208">
        <v>6000</v>
      </c>
      <c r="G208" s="31" t="s">
        <v>97</v>
      </c>
      <c r="H208">
        <v>5</v>
      </c>
      <c r="I208" s="31" t="s">
        <v>100</v>
      </c>
    </row>
    <row r="209" spans="1:9" x14ac:dyDescent="0.3">
      <c r="A209">
        <v>251</v>
      </c>
      <c r="B209">
        <v>4</v>
      </c>
      <c r="C209">
        <v>6</v>
      </c>
      <c r="D209" s="32">
        <v>0.47083333333333333</v>
      </c>
      <c r="E209">
        <v>8000</v>
      </c>
      <c r="G209" s="31" t="s">
        <v>97</v>
      </c>
      <c r="H209">
        <v>5</v>
      </c>
      <c r="I209" s="31" t="s">
        <v>103</v>
      </c>
    </row>
    <row r="210" spans="1:9" x14ac:dyDescent="0.3">
      <c r="A210">
        <v>252</v>
      </c>
      <c r="B210">
        <v>2</v>
      </c>
      <c r="C210">
        <v>6</v>
      </c>
      <c r="D210" s="32">
        <v>0.46597222222222223</v>
      </c>
      <c r="E210">
        <v>6000</v>
      </c>
      <c r="G210" s="31" t="s">
        <v>97</v>
      </c>
      <c r="H210">
        <v>5</v>
      </c>
      <c r="I210" s="31" t="s">
        <v>101</v>
      </c>
    </row>
    <row r="211" spans="1:9" x14ac:dyDescent="0.3">
      <c r="A211">
        <v>253</v>
      </c>
      <c r="B211">
        <v>5</v>
      </c>
      <c r="C211">
        <v>6</v>
      </c>
      <c r="D211" s="32">
        <v>0.44583333333333336</v>
      </c>
      <c r="E211">
        <v>6000</v>
      </c>
      <c r="G211" s="31" t="s">
        <v>102</v>
      </c>
      <c r="H211">
        <v>5</v>
      </c>
      <c r="I211" s="31" t="s">
        <v>105</v>
      </c>
    </row>
    <row r="212" spans="1:9" x14ac:dyDescent="0.3">
      <c r="A212">
        <v>254</v>
      </c>
      <c r="B212">
        <v>6</v>
      </c>
      <c r="C212">
        <v>6</v>
      </c>
      <c r="D212" s="32">
        <v>0.60416666666666663</v>
      </c>
      <c r="E212">
        <v>6000</v>
      </c>
      <c r="G212" s="31" t="s">
        <v>102</v>
      </c>
      <c r="H212">
        <v>6</v>
      </c>
      <c r="I212" s="31" t="s">
        <v>100</v>
      </c>
    </row>
    <row r="213" spans="1:9" x14ac:dyDescent="0.3">
      <c r="A213">
        <v>255</v>
      </c>
      <c r="B213">
        <v>4</v>
      </c>
      <c r="C213">
        <v>6</v>
      </c>
      <c r="D213" s="32">
        <v>0.52222222222222225</v>
      </c>
      <c r="E213">
        <v>6000</v>
      </c>
      <c r="G213" s="31" t="s">
        <v>97</v>
      </c>
      <c r="H213">
        <v>6</v>
      </c>
      <c r="I213" s="31" t="s">
        <v>103</v>
      </c>
    </row>
    <row r="214" spans="1:9" x14ac:dyDescent="0.3">
      <c r="A214">
        <v>256</v>
      </c>
      <c r="B214">
        <v>2</v>
      </c>
      <c r="C214">
        <v>6</v>
      </c>
      <c r="D214" s="32">
        <v>0.48680555555555555</v>
      </c>
      <c r="E214">
        <v>6000</v>
      </c>
      <c r="G214" s="31" t="s">
        <v>97</v>
      </c>
      <c r="H214">
        <v>6</v>
      </c>
      <c r="I214" s="31" t="s">
        <v>101</v>
      </c>
    </row>
    <row r="215" spans="1:9" x14ac:dyDescent="0.3">
      <c r="A215">
        <v>257</v>
      </c>
      <c r="B215">
        <v>5</v>
      </c>
      <c r="C215">
        <v>6</v>
      </c>
      <c r="D215" s="32">
        <v>0.48472222222222222</v>
      </c>
      <c r="E215">
        <v>6000</v>
      </c>
      <c r="G215" s="31" t="s">
        <v>97</v>
      </c>
      <c r="H215">
        <v>6</v>
      </c>
      <c r="I215" s="31" t="s">
        <v>105</v>
      </c>
    </row>
    <row r="216" spans="1:9" x14ac:dyDescent="0.3">
      <c r="A216">
        <v>258</v>
      </c>
      <c r="B216">
        <v>6</v>
      </c>
      <c r="C216">
        <v>6</v>
      </c>
      <c r="D216" s="32">
        <v>0.63680555555555551</v>
      </c>
      <c r="E216">
        <v>6000</v>
      </c>
      <c r="G216" s="31" t="s">
        <v>97</v>
      </c>
      <c r="H216">
        <v>7</v>
      </c>
      <c r="I216" s="31" t="s">
        <v>100</v>
      </c>
    </row>
    <row r="217" spans="1:9" x14ac:dyDescent="0.3">
      <c r="A217">
        <v>259</v>
      </c>
      <c r="B217">
        <v>4</v>
      </c>
      <c r="C217">
        <v>6</v>
      </c>
      <c r="D217" s="32">
        <v>0.5444444444444444</v>
      </c>
      <c r="E217">
        <v>6000</v>
      </c>
      <c r="G217" s="31" t="s">
        <v>97</v>
      </c>
      <c r="H217">
        <v>7</v>
      </c>
      <c r="I217" s="31" t="s">
        <v>103</v>
      </c>
    </row>
    <row r="218" spans="1:9" x14ac:dyDescent="0.3">
      <c r="A218">
        <v>260</v>
      </c>
      <c r="B218">
        <v>2</v>
      </c>
      <c r="C218">
        <v>6</v>
      </c>
      <c r="D218" s="32">
        <v>0.53055555555555556</v>
      </c>
      <c r="E218">
        <v>6000</v>
      </c>
      <c r="G218" s="31" t="s">
        <v>102</v>
      </c>
      <c r="H218">
        <v>7</v>
      </c>
      <c r="I218" s="31" t="s">
        <v>101</v>
      </c>
    </row>
    <row r="219" spans="1:9" x14ac:dyDescent="0.3">
      <c r="A219">
        <v>261</v>
      </c>
      <c r="B219">
        <v>5</v>
      </c>
      <c r="C219">
        <v>6</v>
      </c>
      <c r="D219" s="32">
        <v>0.51180555555555551</v>
      </c>
      <c r="E219">
        <v>8000</v>
      </c>
      <c r="F219">
        <v>2000</v>
      </c>
      <c r="G219" s="31" t="s">
        <v>102</v>
      </c>
      <c r="H219">
        <v>7</v>
      </c>
      <c r="I219" s="31" t="s">
        <v>105</v>
      </c>
    </row>
    <row r="220" spans="1:9" x14ac:dyDescent="0.3">
      <c r="A220">
        <v>262</v>
      </c>
      <c r="B220">
        <v>6</v>
      </c>
      <c r="C220">
        <v>6</v>
      </c>
      <c r="D220" s="32">
        <v>0.65694444444444444</v>
      </c>
      <c r="E220">
        <v>6000</v>
      </c>
      <c r="G220" s="31" t="s">
        <v>97</v>
      </c>
      <c r="H220">
        <v>8</v>
      </c>
      <c r="I220" s="31" t="s">
        <v>100</v>
      </c>
    </row>
    <row r="221" spans="1:9" x14ac:dyDescent="0.3">
      <c r="A221">
        <v>263</v>
      </c>
      <c r="B221">
        <v>4</v>
      </c>
      <c r="C221">
        <v>6</v>
      </c>
      <c r="D221" s="32">
        <v>0.57152777777777775</v>
      </c>
      <c r="E221">
        <v>6000</v>
      </c>
      <c r="F221">
        <v>2000</v>
      </c>
      <c r="G221" s="31" t="s">
        <v>102</v>
      </c>
      <c r="H221">
        <v>8</v>
      </c>
      <c r="I221" s="31" t="s">
        <v>103</v>
      </c>
    </row>
    <row r="222" spans="1:9" x14ac:dyDescent="0.3">
      <c r="A222">
        <v>264</v>
      </c>
      <c r="B222">
        <v>2</v>
      </c>
      <c r="C222">
        <v>6</v>
      </c>
      <c r="D222" s="32">
        <v>0.54791666666666672</v>
      </c>
      <c r="E222">
        <v>6000</v>
      </c>
      <c r="G222" s="31" t="s">
        <v>102</v>
      </c>
      <c r="H222">
        <v>8</v>
      </c>
      <c r="I222" s="31" t="s">
        <v>101</v>
      </c>
    </row>
    <row r="223" spans="1:9" x14ac:dyDescent="0.3">
      <c r="A223">
        <v>265</v>
      </c>
      <c r="B223">
        <v>5</v>
      </c>
      <c r="C223">
        <v>6</v>
      </c>
      <c r="D223" s="32">
        <v>0.54166666666666663</v>
      </c>
      <c r="E223">
        <v>6000</v>
      </c>
      <c r="G223" s="31" t="s">
        <v>97</v>
      </c>
      <c r="H223">
        <v>8</v>
      </c>
      <c r="I223" s="31" t="s">
        <v>105</v>
      </c>
    </row>
    <row r="224" spans="1:9" x14ac:dyDescent="0.3">
      <c r="A224">
        <v>266</v>
      </c>
      <c r="B224">
        <v>6</v>
      </c>
      <c r="C224">
        <v>6</v>
      </c>
      <c r="D224" s="32">
        <v>0.67083333333333328</v>
      </c>
      <c r="E224">
        <v>6000</v>
      </c>
      <c r="G224" s="31" t="s">
        <v>97</v>
      </c>
      <c r="H224">
        <v>9</v>
      </c>
      <c r="I224" s="31" t="s">
        <v>100</v>
      </c>
    </row>
    <row r="225" spans="1:9" x14ac:dyDescent="0.3">
      <c r="A225">
        <v>267</v>
      </c>
      <c r="B225">
        <v>4</v>
      </c>
      <c r="C225">
        <v>6</v>
      </c>
      <c r="D225" s="32">
        <v>0.59791666666666665</v>
      </c>
      <c r="E225">
        <v>6000</v>
      </c>
      <c r="G225" s="31" t="s">
        <v>102</v>
      </c>
      <c r="H225">
        <v>9</v>
      </c>
      <c r="I225" s="31" t="s">
        <v>103</v>
      </c>
    </row>
    <row r="226" spans="1:9" x14ac:dyDescent="0.3">
      <c r="A226">
        <v>268</v>
      </c>
      <c r="B226">
        <v>2</v>
      </c>
      <c r="C226">
        <v>6</v>
      </c>
      <c r="D226" s="32">
        <v>0.5805555555555556</v>
      </c>
      <c r="E226">
        <v>6000</v>
      </c>
      <c r="G226" s="31" t="s">
        <v>102</v>
      </c>
      <c r="H226">
        <v>9</v>
      </c>
      <c r="I226" s="31" t="s">
        <v>101</v>
      </c>
    </row>
    <row r="227" spans="1:9" x14ac:dyDescent="0.3">
      <c r="A227">
        <v>269</v>
      </c>
      <c r="B227">
        <v>5</v>
      </c>
      <c r="C227">
        <v>6</v>
      </c>
      <c r="D227" s="32">
        <v>0.56666666666666665</v>
      </c>
      <c r="E227">
        <v>6000</v>
      </c>
      <c r="G227" s="31" t="s">
        <v>102</v>
      </c>
      <c r="H227">
        <v>9</v>
      </c>
      <c r="I227" s="31" t="s">
        <v>105</v>
      </c>
    </row>
    <row r="228" spans="1:9" x14ac:dyDescent="0.3">
      <c r="A228">
        <v>270</v>
      </c>
      <c r="B228">
        <v>6</v>
      </c>
      <c r="C228">
        <v>6</v>
      </c>
      <c r="D228" s="32">
        <v>0.69027777777777777</v>
      </c>
      <c r="E228">
        <v>6000</v>
      </c>
      <c r="G228" s="31" t="s">
        <v>102</v>
      </c>
      <c r="H228">
        <v>10</v>
      </c>
      <c r="I228" s="31" t="s">
        <v>100</v>
      </c>
    </row>
    <row r="229" spans="1:9" x14ac:dyDescent="0.3">
      <c r="A229">
        <v>271</v>
      </c>
      <c r="B229">
        <v>4</v>
      </c>
      <c r="C229">
        <v>6</v>
      </c>
      <c r="D229" s="32">
        <v>0.63263888888888886</v>
      </c>
      <c r="E229">
        <v>6000</v>
      </c>
      <c r="G229" s="31" t="s">
        <v>97</v>
      </c>
      <c r="H229">
        <v>10</v>
      </c>
      <c r="I229" s="31" t="s">
        <v>103</v>
      </c>
    </row>
    <row r="230" spans="1:9" x14ac:dyDescent="0.3">
      <c r="A230">
        <v>272</v>
      </c>
      <c r="B230">
        <v>2</v>
      </c>
      <c r="C230">
        <v>6</v>
      </c>
      <c r="D230" s="32">
        <v>0.61041666666666672</v>
      </c>
      <c r="E230">
        <v>6000</v>
      </c>
      <c r="G230" s="31" t="s">
        <v>102</v>
      </c>
      <c r="H230">
        <v>10</v>
      </c>
      <c r="I230" s="31" t="s">
        <v>101</v>
      </c>
    </row>
    <row r="231" spans="1:9" x14ac:dyDescent="0.3">
      <c r="A231">
        <v>273</v>
      </c>
      <c r="B231">
        <v>5</v>
      </c>
      <c r="C231">
        <v>6</v>
      </c>
      <c r="D231" s="32">
        <v>0.59166666666666667</v>
      </c>
      <c r="E231">
        <v>6000</v>
      </c>
      <c r="F231">
        <v>1000</v>
      </c>
      <c r="G231" s="31" t="s">
        <v>97</v>
      </c>
      <c r="H231">
        <v>10</v>
      </c>
      <c r="I231" s="31" t="s">
        <v>105</v>
      </c>
    </row>
    <row r="232" spans="1:9" x14ac:dyDescent="0.3">
      <c r="A232">
        <v>274</v>
      </c>
      <c r="B232">
        <v>6</v>
      </c>
      <c r="C232">
        <v>6</v>
      </c>
      <c r="D232" s="32">
        <v>0.70902777777777781</v>
      </c>
      <c r="E232">
        <v>6000</v>
      </c>
      <c r="G232" s="31" t="s">
        <v>102</v>
      </c>
      <c r="H232">
        <v>11</v>
      </c>
      <c r="I232" s="31" t="s">
        <v>100</v>
      </c>
    </row>
    <row r="233" spans="1:9" x14ac:dyDescent="0.3">
      <c r="A233">
        <v>275</v>
      </c>
      <c r="B233">
        <v>4</v>
      </c>
      <c r="C233">
        <v>6</v>
      </c>
      <c r="D233" s="32">
        <v>0.6479166666666667</v>
      </c>
      <c r="E233">
        <v>6000</v>
      </c>
      <c r="G233" s="31" t="s">
        <v>102</v>
      </c>
      <c r="H233">
        <v>11</v>
      </c>
      <c r="I233" s="31" t="s">
        <v>103</v>
      </c>
    </row>
    <row r="234" spans="1:9" x14ac:dyDescent="0.3">
      <c r="A234">
        <v>276</v>
      </c>
      <c r="B234">
        <v>2</v>
      </c>
      <c r="C234">
        <v>6</v>
      </c>
      <c r="D234" s="32">
        <v>0.63541666666666663</v>
      </c>
      <c r="E234">
        <v>6000</v>
      </c>
      <c r="G234" s="31" t="s">
        <v>97</v>
      </c>
      <c r="H234">
        <v>11</v>
      </c>
      <c r="I234" s="31" t="s">
        <v>101</v>
      </c>
    </row>
    <row r="235" spans="1:9" x14ac:dyDescent="0.3">
      <c r="A235">
        <v>277</v>
      </c>
      <c r="B235">
        <v>5</v>
      </c>
      <c r="C235">
        <v>6</v>
      </c>
      <c r="D235" s="32">
        <v>0.63680555555555551</v>
      </c>
      <c r="E235">
        <v>6000</v>
      </c>
      <c r="F235">
        <v>1500</v>
      </c>
      <c r="G235" s="31" t="s">
        <v>97</v>
      </c>
      <c r="H235">
        <v>11</v>
      </c>
      <c r="I235" s="31" t="s">
        <v>105</v>
      </c>
    </row>
    <row r="236" spans="1:9" x14ac:dyDescent="0.3">
      <c r="A236">
        <v>278</v>
      </c>
      <c r="B236">
        <v>4</v>
      </c>
      <c r="C236">
        <v>6</v>
      </c>
      <c r="D236" s="32">
        <v>0.67986111111111114</v>
      </c>
      <c r="E236">
        <v>6000</v>
      </c>
      <c r="G236" s="31" t="s">
        <v>102</v>
      </c>
      <c r="H236">
        <v>12</v>
      </c>
      <c r="I236" s="31" t="s">
        <v>103</v>
      </c>
    </row>
    <row r="237" spans="1:9" x14ac:dyDescent="0.3">
      <c r="A237">
        <v>279</v>
      </c>
      <c r="B237">
        <v>2</v>
      </c>
      <c r="C237">
        <v>6</v>
      </c>
      <c r="D237" s="32">
        <v>0.65347222222222223</v>
      </c>
      <c r="E237">
        <v>6000</v>
      </c>
      <c r="G237" s="31" t="s">
        <v>102</v>
      </c>
      <c r="H237">
        <v>12</v>
      </c>
      <c r="I237" s="31" t="s">
        <v>101</v>
      </c>
    </row>
    <row r="238" spans="1:9" x14ac:dyDescent="0.3">
      <c r="A238">
        <v>280</v>
      </c>
      <c r="B238">
        <v>5</v>
      </c>
      <c r="C238">
        <v>6</v>
      </c>
      <c r="D238" s="32">
        <v>0.66666666666666663</v>
      </c>
      <c r="E238">
        <v>6000</v>
      </c>
      <c r="G238" s="31" t="s">
        <v>102</v>
      </c>
      <c r="H238">
        <v>12</v>
      </c>
      <c r="I238" s="31" t="s">
        <v>105</v>
      </c>
    </row>
    <row r="239" spans="1:9" x14ac:dyDescent="0.3">
      <c r="A239">
        <v>281</v>
      </c>
      <c r="B239">
        <v>4</v>
      </c>
      <c r="C239">
        <v>6</v>
      </c>
      <c r="D239" s="32">
        <v>0.71527777777777779</v>
      </c>
      <c r="E239">
        <v>6000</v>
      </c>
      <c r="G239" s="31" t="s">
        <v>97</v>
      </c>
      <c r="H239">
        <v>13</v>
      </c>
      <c r="I239" s="31" t="s">
        <v>103</v>
      </c>
    </row>
    <row r="240" spans="1:9" x14ac:dyDescent="0.3">
      <c r="A240">
        <v>282</v>
      </c>
      <c r="B240">
        <v>2</v>
      </c>
      <c r="C240">
        <v>6</v>
      </c>
      <c r="D240" s="32">
        <v>0.68819444444444444</v>
      </c>
      <c r="E240">
        <v>6000</v>
      </c>
      <c r="G240" s="31" t="s">
        <v>97</v>
      </c>
      <c r="H240">
        <v>13</v>
      </c>
      <c r="I240" s="31" t="s">
        <v>101</v>
      </c>
    </row>
    <row r="241" spans="1:9" x14ac:dyDescent="0.3">
      <c r="A241">
        <v>283</v>
      </c>
      <c r="B241">
        <v>5</v>
      </c>
      <c r="C241">
        <v>6</v>
      </c>
      <c r="D241" s="32">
        <v>0.68611111111111112</v>
      </c>
      <c r="E241">
        <v>6000</v>
      </c>
      <c r="G241" s="31" t="s">
        <v>97</v>
      </c>
      <c r="H241">
        <v>13</v>
      </c>
      <c r="I241" s="31" t="s">
        <v>105</v>
      </c>
    </row>
    <row r="242" spans="1:9" x14ac:dyDescent="0.3">
      <c r="A242">
        <v>284</v>
      </c>
      <c r="B242">
        <v>4</v>
      </c>
      <c r="C242">
        <v>6</v>
      </c>
      <c r="D242" s="32">
        <v>0.72638888888888886</v>
      </c>
      <c r="E242">
        <v>6000</v>
      </c>
      <c r="G242" s="31" t="s">
        <v>102</v>
      </c>
      <c r="H242">
        <v>14</v>
      </c>
      <c r="I242" s="31" t="s">
        <v>103</v>
      </c>
    </row>
    <row r="243" spans="1:9" x14ac:dyDescent="0.3">
      <c r="A243">
        <v>285</v>
      </c>
      <c r="B243">
        <v>2</v>
      </c>
      <c r="C243">
        <v>6</v>
      </c>
      <c r="D243" s="32">
        <v>0.71944444444444444</v>
      </c>
      <c r="E243">
        <v>6000</v>
      </c>
      <c r="G243" s="31" t="s">
        <v>102</v>
      </c>
      <c r="H243">
        <v>14</v>
      </c>
      <c r="I243" s="31" t="s">
        <v>101</v>
      </c>
    </row>
    <row r="244" spans="1:9" x14ac:dyDescent="0.3">
      <c r="A244">
        <v>286</v>
      </c>
      <c r="B244">
        <v>5</v>
      </c>
      <c r="C244">
        <v>6</v>
      </c>
      <c r="D244" s="32">
        <v>0.70625000000000004</v>
      </c>
      <c r="E244">
        <v>6000</v>
      </c>
      <c r="G244" s="31" t="s">
        <v>97</v>
      </c>
      <c r="H244">
        <v>14</v>
      </c>
      <c r="I244" s="31" t="s">
        <v>105</v>
      </c>
    </row>
    <row r="245" spans="1:9" x14ac:dyDescent="0.3">
      <c r="A245">
        <v>287</v>
      </c>
      <c r="B245">
        <v>4</v>
      </c>
      <c r="C245">
        <v>6</v>
      </c>
      <c r="D245" s="32">
        <v>0.74444444444444446</v>
      </c>
      <c r="E245">
        <v>8000</v>
      </c>
      <c r="G245" s="31" t="s">
        <v>102</v>
      </c>
      <c r="H245">
        <v>15</v>
      </c>
      <c r="I245" s="31" t="s">
        <v>103</v>
      </c>
    </row>
    <row r="246" spans="1:9" x14ac:dyDescent="0.3">
      <c r="A246">
        <v>288</v>
      </c>
      <c r="B246">
        <v>2</v>
      </c>
      <c r="C246">
        <v>6</v>
      </c>
      <c r="D246" s="32">
        <v>0.73541666666666672</v>
      </c>
      <c r="E246">
        <v>6000</v>
      </c>
      <c r="G246" s="31" t="s">
        <v>102</v>
      </c>
      <c r="H246">
        <v>15</v>
      </c>
      <c r="I246" s="31" t="s">
        <v>101</v>
      </c>
    </row>
    <row r="247" spans="1:9" x14ac:dyDescent="0.3">
      <c r="A247">
        <v>289</v>
      </c>
      <c r="B247">
        <v>5</v>
      </c>
      <c r="C247">
        <v>6</v>
      </c>
      <c r="D247" s="32">
        <v>0.72013888888888888</v>
      </c>
      <c r="E247">
        <v>6000</v>
      </c>
      <c r="G247" s="31" t="s">
        <v>97</v>
      </c>
      <c r="H247">
        <v>15</v>
      </c>
      <c r="I247" s="31" t="s">
        <v>105</v>
      </c>
    </row>
    <row r="248" spans="1:9" x14ac:dyDescent="0.3">
      <c r="A248">
        <v>290</v>
      </c>
      <c r="B248">
        <v>4</v>
      </c>
      <c r="C248">
        <v>6</v>
      </c>
      <c r="D248" s="32">
        <v>0.77013888888888893</v>
      </c>
      <c r="E248">
        <v>6000</v>
      </c>
      <c r="G248" s="31" t="s">
        <v>97</v>
      </c>
      <c r="H248">
        <v>16</v>
      </c>
      <c r="I248" s="31" t="s">
        <v>103</v>
      </c>
    </row>
    <row r="249" spans="1:9" x14ac:dyDescent="0.3">
      <c r="A249">
        <v>291</v>
      </c>
      <c r="B249">
        <v>2</v>
      </c>
      <c r="C249">
        <v>6</v>
      </c>
      <c r="D249" s="32">
        <v>0.76666666666666672</v>
      </c>
      <c r="E249">
        <v>6000</v>
      </c>
      <c r="G249" s="31" t="s">
        <v>97</v>
      </c>
      <c r="H249">
        <v>16</v>
      </c>
      <c r="I249" s="31" t="s">
        <v>101</v>
      </c>
    </row>
    <row r="250" spans="1:9" x14ac:dyDescent="0.3">
      <c r="A250">
        <v>292</v>
      </c>
      <c r="B250">
        <v>5</v>
      </c>
      <c r="C250">
        <v>6</v>
      </c>
      <c r="D250" s="32">
        <v>0.75138888888888888</v>
      </c>
      <c r="E250">
        <v>6000</v>
      </c>
      <c r="G250" s="31" t="s">
        <v>97</v>
      </c>
      <c r="H250">
        <v>16</v>
      </c>
      <c r="I250" s="31" t="s">
        <v>105</v>
      </c>
    </row>
    <row r="251" spans="1:9" x14ac:dyDescent="0.3">
      <c r="A251">
        <v>293</v>
      </c>
      <c r="B251">
        <v>4</v>
      </c>
      <c r="C251">
        <v>6</v>
      </c>
      <c r="D251" s="32">
        <v>0.7895833333333333</v>
      </c>
      <c r="E251">
        <v>6000</v>
      </c>
      <c r="G251" s="31" t="s">
        <v>102</v>
      </c>
      <c r="H251">
        <v>17</v>
      </c>
      <c r="I251" s="31" t="s">
        <v>103</v>
      </c>
    </row>
    <row r="252" spans="1:9" x14ac:dyDescent="0.3">
      <c r="A252">
        <v>294</v>
      </c>
      <c r="B252">
        <v>2</v>
      </c>
      <c r="C252">
        <v>6</v>
      </c>
      <c r="D252" s="32">
        <v>0.77847222222222223</v>
      </c>
      <c r="E252">
        <v>6000</v>
      </c>
      <c r="G252" s="31" t="s">
        <v>97</v>
      </c>
      <c r="H252">
        <v>17</v>
      </c>
      <c r="I252" s="31" t="s">
        <v>101</v>
      </c>
    </row>
    <row r="253" spans="1:9" x14ac:dyDescent="0.3">
      <c r="A253">
        <v>295</v>
      </c>
      <c r="B253">
        <v>5</v>
      </c>
      <c r="C253">
        <v>6</v>
      </c>
      <c r="D253" s="32">
        <v>0.77361111111111114</v>
      </c>
      <c r="E253">
        <v>6000</v>
      </c>
      <c r="G253" s="31" t="s">
        <v>102</v>
      </c>
      <c r="H253">
        <v>17</v>
      </c>
      <c r="I253" s="31" t="s">
        <v>105</v>
      </c>
    </row>
    <row r="254" spans="1:9" x14ac:dyDescent="0.3">
      <c r="A254">
        <v>296</v>
      </c>
      <c r="B254">
        <v>4</v>
      </c>
      <c r="C254">
        <v>6</v>
      </c>
      <c r="D254" s="32">
        <v>0.81111111111111112</v>
      </c>
      <c r="E254">
        <v>6000</v>
      </c>
      <c r="G254" s="31" t="s">
        <v>102</v>
      </c>
      <c r="H254">
        <v>18</v>
      </c>
      <c r="I254" s="31" t="s">
        <v>103</v>
      </c>
    </row>
    <row r="255" spans="1:9" x14ac:dyDescent="0.3">
      <c r="A255">
        <v>297</v>
      </c>
      <c r="B255">
        <v>2</v>
      </c>
      <c r="C255">
        <v>6</v>
      </c>
      <c r="D255" s="32">
        <v>0.80694444444444446</v>
      </c>
      <c r="E255">
        <v>6000</v>
      </c>
      <c r="G255" s="31" t="s">
        <v>97</v>
      </c>
      <c r="H255">
        <v>18</v>
      </c>
      <c r="I255" s="31" t="s">
        <v>101</v>
      </c>
    </row>
    <row r="256" spans="1:9" x14ac:dyDescent="0.3">
      <c r="A256">
        <v>298</v>
      </c>
      <c r="B256">
        <v>5</v>
      </c>
      <c r="C256">
        <v>6</v>
      </c>
      <c r="D256" s="32">
        <v>0.79236111111111107</v>
      </c>
      <c r="E256">
        <v>6000</v>
      </c>
      <c r="G256" s="31" t="s">
        <v>97</v>
      </c>
      <c r="H256">
        <v>18</v>
      </c>
      <c r="I256" s="31" t="s">
        <v>105</v>
      </c>
    </row>
    <row r="257" spans="1:9" x14ac:dyDescent="0.3">
      <c r="A257">
        <v>299</v>
      </c>
      <c r="B257">
        <v>4</v>
      </c>
      <c r="C257">
        <v>6</v>
      </c>
      <c r="D257" s="32">
        <v>0.82916666666666672</v>
      </c>
      <c r="E257">
        <v>6000</v>
      </c>
      <c r="G257" s="31" t="s">
        <v>97</v>
      </c>
      <c r="H257">
        <v>19</v>
      </c>
      <c r="I257" s="31" t="s">
        <v>103</v>
      </c>
    </row>
    <row r="258" spans="1:9" x14ac:dyDescent="0.3">
      <c r="A258">
        <v>300</v>
      </c>
      <c r="B258">
        <v>2</v>
      </c>
      <c r="C258">
        <v>6</v>
      </c>
      <c r="D258" s="32">
        <v>0.82499999999999996</v>
      </c>
      <c r="E258">
        <v>6000</v>
      </c>
      <c r="G258" s="31" t="s">
        <v>102</v>
      </c>
      <c r="H258">
        <v>19</v>
      </c>
      <c r="I258" s="31" t="s">
        <v>101</v>
      </c>
    </row>
    <row r="259" spans="1:9" x14ac:dyDescent="0.3">
      <c r="A259">
        <v>301</v>
      </c>
      <c r="B259">
        <v>5</v>
      </c>
      <c r="C259">
        <v>6</v>
      </c>
      <c r="D259" s="32">
        <v>0.80208333333333337</v>
      </c>
      <c r="E259">
        <v>6000</v>
      </c>
      <c r="G259" s="31" t="s">
        <v>102</v>
      </c>
      <c r="H259">
        <v>19</v>
      </c>
      <c r="I259" s="31" t="s">
        <v>105</v>
      </c>
    </row>
    <row r="260" spans="1:9" x14ac:dyDescent="0.3">
      <c r="A260">
        <v>302</v>
      </c>
      <c r="B260">
        <v>2</v>
      </c>
      <c r="C260">
        <v>6</v>
      </c>
      <c r="D260" s="32">
        <v>0.83958333333333335</v>
      </c>
      <c r="E260">
        <v>6000</v>
      </c>
      <c r="G260" s="31" t="s">
        <v>102</v>
      </c>
      <c r="H260">
        <v>20</v>
      </c>
      <c r="I260" s="31" t="s">
        <v>101</v>
      </c>
    </row>
    <row r="261" spans="1:9" x14ac:dyDescent="0.3">
      <c r="A261">
        <v>303</v>
      </c>
      <c r="B261">
        <v>5</v>
      </c>
      <c r="C261">
        <v>6</v>
      </c>
      <c r="D261" s="32">
        <v>0.82152777777777775</v>
      </c>
      <c r="E261">
        <v>6000</v>
      </c>
      <c r="G261" s="31" t="s">
        <v>102</v>
      </c>
      <c r="H261">
        <v>20</v>
      </c>
      <c r="I261" s="31" t="s">
        <v>105</v>
      </c>
    </row>
    <row r="262" spans="1:9" x14ac:dyDescent="0.3">
      <c r="A262">
        <v>304</v>
      </c>
      <c r="B262">
        <v>5</v>
      </c>
      <c r="C262">
        <v>6</v>
      </c>
      <c r="D262" s="32">
        <v>0.84722222222222221</v>
      </c>
      <c r="E262">
        <v>6000</v>
      </c>
      <c r="G262" s="31" t="s">
        <v>97</v>
      </c>
      <c r="H262">
        <v>21</v>
      </c>
      <c r="I262" s="31" t="s">
        <v>105</v>
      </c>
    </row>
    <row r="263" spans="1:9" x14ac:dyDescent="0.3">
      <c r="A263">
        <v>305</v>
      </c>
      <c r="B263">
        <v>3</v>
      </c>
      <c r="C263">
        <v>7</v>
      </c>
      <c r="D263" s="32">
        <v>0.43888888888888888</v>
      </c>
      <c r="E263">
        <v>4000</v>
      </c>
      <c r="G263" s="31" t="s">
        <v>97</v>
      </c>
      <c r="H263">
        <v>4</v>
      </c>
      <c r="I263" s="31" t="s">
        <v>104</v>
      </c>
    </row>
    <row r="264" spans="1:9" x14ac:dyDescent="0.3">
      <c r="A264">
        <v>306</v>
      </c>
      <c r="B264">
        <v>6</v>
      </c>
      <c r="C264">
        <v>7</v>
      </c>
      <c r="D264" s="32">
        <v>0.47916666666666669</v>
      </c>
      <c r="E264">
        <v>6000</v>
      </c>
      <c r="G264" s="31" t="s">
        <v>102</v>
      </c>
      <c r="H264">
        <v>4</v>
      </c>
      <c r="I264" s="31" t="s">
        <v>100</v>
      </c>
    </row>
    <row r="265" spans="1:9" x14ac:dyDescent="0.3">
      <c r="A265">
        <v>307</v>
      </c>
      <c r="B265">
        <v>4</v>
      </c>
      <c r="C265">
        <v>7</v>
      </c>
      <c r="D265" s="32">
        <v>0.47430555555555554</v>
      </c>
      <c r="E265">
        <v>6000</v>
      </c>
      <c r="G265" s="31" t="s">
        <v>97</v>
      </c>
      <c r="H265">
        <v>4</v>
      </c>
      <c r="I265" s="31" t="s">
        <v>103</v>
      </c>
    </row>
    <row r="266" spans="1:9" x14ac:dyDescent="0.3">
      <c r="A266">
        <v>308</v>
      </c>
      <c r="B266">
        <v>2</v>
      </c>
      <c r="C266">
        <v>7</v>
      </c>
      <c r="D266" s="32">
        <v>0.45763888888888887</v>
      </c>
      <c r="E266">
        <v>8000</v>
      </c>
      <c r="G266" s="31" t="s">
        <v>97</v>
      </c>
      <c r="H266">
        <v>4</v>
      </c>
      <c r="I266" s="31" t="s">
        <v>101</v>
      </c>
    </row>
    <row r="267" spans="1:9" x14ac:dyDescent="0.3">
      <c r="A267">
        <v>309</v>
      </c>
      <c r="B267">
        <v>5</v>
      </c>
      <c r="C267">
        <v>7</v>
      </c>
      <c r="D267" s="32">
        <v>0.4548611111111111</v>
      </c>
      <c r="E267">
        <v>6000</v>
      </c>
      <c r="G267" s="31" t="s">
        <v>97</v>
      </c>
      <c r="H267">
        <v>4</v>
      </c>
      <c r="I267" s="31" t="s">
        <v>105</v>
      </c>
    </row>
    <row r="268" spans="1:9" x14ac:dyDescent="0.3">
      <c r="A268">
        <v>310</v>
      </c>
      <c r="B268">
        <v>3</v>
      </c>
      <c r="C268">
        <v>7</v>
      </c>
      <c r="D268" s="32">
        <v>0.47222222222222221</v>
      </c>
      <c r="E268">
        <v>6000</v>
      </c>
      <c r="G268" s="31" t="s">
        <v>97</v>
      </c>
      <c r="H268">
        <v>5</v>
      </c>
      <c r="I268" s="31" t="s">
        <v>104</v>
      </c>
    </row>
    <row r="269" spans="1:9" x14ac:dyDescent="0.3">
      <c r="A269">
        <v>311</v>
      </c>
      <c r="B269">
        <v>6</v>
      </c>
      <c r="C269">
        <v>7</v>
      </c>
      <c r="D269" s="32"/>
      <c r="E269">
        <v>36000</v>
      </c>
      <c r="G269" s="31" t="s">
        <v>102</v>
      </c>
      <c r="H269">
        <v>5</v>
      </c>
      <c r="I269" s="31" t="s">
        <v>100</v>
      </c>
    </row>
    <row r="270" spans="1:9" x14ac:dyDescent="0.3">
      <c r="A270">
        <v>312</v>
      </c>
      <c r="B270">
        <v>4</v>
      </c>
      <c r="C270">
        <v>7</v>
      </c>
      <c r="D270" s="32">
        <v>0.50486111111111109</v>
      </c>
      <c r="E270">
        <v>6000</v>
      </c>
      <c r="G270" s="31" t="s">
        <v>97</v>
      </c>
      <c r="H270">
        <v>5</v>
      </c>
      <c r="I270" s="31" t="s">
        <v>103</v>
      </c>
    </row>
    <row r="271" spans="1:9" x14ac:dyDescent="0.3">
      <c r="A271">
        <v>313</v>
      </c>
      <c r="B271">
        <v>2</v>
      </c>
      <c r="C271">
        <v>7</v>
      </c>
      <c r="D271" s="32">
        <v>0.47916666666666669</v>
      </c>
      <c r="E271">
        <v>6000</v>
      </c>
      <c r="G271" s="31" t="s">
        <v>97</v>
      </c>
      <c r="H271">
        <v>5</v>
      </c>
      <c r="I271" s="31" t="s">
        <v>101</v>
      </c>
    </row>
    <row r="272" spans="1:9" x14ac:dyDescent="0.3">
      <c r="A272">
        <v>314</v>
      </c>
      <c r="B272">
        <v>5</v>
      </c>
      <c r="C272">
        <v>7</v>
      </c>
      <c r="D272" s="32">
        <v>0.4826388888888889</v>
      </c>
      <c r="E272">
        <v>6000</v>
      </c>
      <c r="G272" s="31" t="s">
        <v>97</v>
      </c>
      <c r="H272">
        <v>5</v>
      </c>
      <c r="I272" s="31" t="s">
        <v>105</v>
      </c>
    </row>
    <row r="273" spans="1:9" x14ac:dyDescent="0.3">
      <c r="A273">
        <v>315</v>
      </c>
      <c r="B273">
        <v>3</v>
      </c>
      <c r="C273">
        <v>7</v>
      </c>
      <c r="D273" s="32">
        <v>0.50208333333333333</v>
      </c>
      <c r="E273">
        <v>6000</v>
      </c>
      <c r="F273">
        <v>1000</v>
      </c>
      <c r="G273" s="31" t="s">
        <v>102</v>
      </c>
      <c r="H273">
        <v>6</v>
      </c>
      <c r="I273" s="31" t="s">
        <v>104</v>
      </c>
    </row>
    <row r="274" spans="1:9" x14ac:dyDescent="0.3">
      <c r="A274">
        <v>316</v>
      </c>
      <c r="B274">
        <v>6</v>
      </c>
      <c r="C274">
        <v>7</v>
      </c>
      <c r="D274" s="32">
        <v>0.65763888888888888</v>
      </c>
      <c r="E274">
        <v>6000</v>
      </c>
      <c r="G274" s="31" t="s">
        <v>97</v>
      </c>
      <c r="H274">
        <v>6</v>
      </c>
      <c r="I274" s="31" t="s">
        <v>100</v>
      </c>
    </row>
    <row r="275" spans="1:9" x14ac:dyDescent="0.3">
      <c r="A275">
        <v>317</v>
      </c>
      <c r="B275">
        <v>4</v>
      </c>
      <c r="C275">
        <v>7</v>
      </c>
      <c r="D275" s="32">
        <v>0.52777777777777779</v>
      </c>
      <c r="E275">
        <v>6000</v>
      </c>
      <c r="G275" s="31" t="s">
        <v>102</v>
      </c>
      <c r="H275">
        <v>6</v>
      </c>
      <c r="I275" s="31" t="s">
        <v>103</v>
      </c>
    </row>
    <row r="276" spans="1:9" x14ac:dyDescent="0.3">
      <c r="A276">
        <v>318</v>
      </c>
      <c r="B276">
        <v>2</v>
      </c>
      <c r="C276">
        <v>7</v>
      </c>
      <c r="D276" s="32">
        <v>0.50486111111111109</v>
      </c>
      <c r="E276">
        <v>6000</v>
      </c>
      <c r="G276" s="31" t="s">
        <v>102</v>
      </c>
      <c r="H276">
        <v>6</v>
      </c>
      <c r="I276" s="31" t="s">
        <v>101</v>
      </c>
    </row>
    <row r="277" spans="1:9" x14ac:dyDescent="0.3">
      <c r="A277">
        <v>319</v>
      </c>
      <c r="B277">
        <v>5</v>
      </c>
      <c r="C277">
        <v>7</v>
      </c>
      <c r="D277" s="32">
        <v>0.60416666666666663</v>
      </c>
      <c r="E277">
        <v>6000</v>
      </c>
      <c r="G277" s="31" t="s">
        <v>97</v>
      </c>
      <c r="H277">
        <v>6</v>
      </c>
      <c r="I277" s="31" t="s">
        <v>105</v>
      </c>
    </row>
    <row r="278" spans="1:9" x14ac:dyDescent="0.3">
      <c r="A278">
        <v>320</v>
      </c>
      <c r="B278">
        <v>3</v>
      </c>
      <c r="C278">
        <v>7</v>
      </c>
      <c r="D278" s="32">
        <v>0.52847222222222223</v>
      </c>
      <c r="E278">
        <v>6000</v>
      </c>
      <c r="G278" s="31" t="s">
        <v>97</v>
      </c>
      <c r="H278">
        <v>7</v>
      </c>
      <c r="I278" s="31" t="s">
        <v>104</v>
      </c>
    </row>
    <row r="279" spans="1:9" x14ac:dyDescent="0.3">
      <c r="A279">
        <v>321</v>
      </c>
      <c r="B279">
        <v>6</v>
      </c>
      <c r="C279">
        <v>7</v>
      </c>
      <c r="D279" s="32">
        <v>0.73958333333333337</v>
      </c>
      <c r="E279">
        <v>6000</v>
      </c>
      <c r="G279" s="31" t="s">
        <v>97</v>
      </c>
      <c r="H279">
        <v>7</v>
      </c>
      <c r="I279" s="31" t="s">
        <v>100</v>
      </c>
    </row>
    <row r="280" spans="1:9" x14ac:dyDescent="0.3">
      <c r="A280">
        <v>322</v>
      </c>
      <c r="B280">
        <v>4</v>
      </c>
      <c r="C280">
        <v>7</v>
      </c>
      <c r="D280" s="32">
        <v>0.55069444444444449</v>
      </c>
      <c r="E280">
        <v>6000</v>
      </c>
      <c r="G280" s="31" t="s">
        <v>97</v>
      </c>
      <c r="H280">
        <v>7</v>
      </c>
      <c r="I280" s="31" t="s">
        <v>103</v>
      </c>
    </row>
    <row r="281" spans="1:9" x14ac:dyDescent="0.3">
      <c r="A281">
        <v>323</v>
      </c>
      <c r="B281">
        <v>2</v>
      </c>
      <c r="C281">
        <v>7</v>
      </c>
      <c r="D281" s="32">
        <v>0.52430555555555558</v>
      </c>
      <c r="E281">
        <v>6000</v>
      </c>
      <c r="G281" s="31" t="s">
        <v>97</v>
      </c>
      <c r="H281">
        <v>7</v>
      </c>
      <c r="I281" s="31" t="s">
        <v>101</v>
      </c>
    </row>
    <row r="282" spans="1:9" x14ac:dyDescent="0.3">
      <c r="A282">
        <v>324</v>
      </c>
      <c r="B282">
        <v>5</v>
      </c>
      <c r="C282">
        <v>7</v>
      </c>
      <c r="D282" s="32">
        <v>0.64861111111111114</v>
      </c>
      <c r="E282">
        <v>38000</v>
      </c>
      <c r="F282">
        <v>3500</v>
      </c>
      <c r="G282" s="31" t="s">
        <v>102</v>
      </c>
      <c r="H282">
        <v>7</v>
      </c>
      <c r="I282" s="31" t="s">
        <v>105</v>
      </c>
    </row>
    <row r="283" spans="1:9" x14ac:dyDescent="0.3">
      <c r="A283">
        <v>325</v>
      </c>
      <c r="B283">
        <v>3</v>
      </c>
      <c r="C283">
        <v>7</v>
      </c>
      <c r="D283" s="32">
        <v>0.54374999999999996</v>
      </c>
      <c r="E283">
        <v>6000</v>
      </c>
      <c r="G283" s="31" t="s">
        <v>97</v>
      </c>
      <c r="H283">
        <v>8</v>
      </c>
      <c r="I283" s="31" t="s">
        <v>104</v>
      </c>
    </row>
    <row r="284" spans="1:9" x14ac:dyDescent="0.3">
      <c r="A284">
        <v>326</v>
      </c>
      <c r="B284">
        <v>6</v>
      </c>
      <c r="C284">
        <v>7</v>
      </c>
      <c r="D284" s="32">
        <v>0.76736111111111116</v>
      </c>
      <c r="E284">
        <v>6000</v>
      </c>
      <c r="G284" s="31" t="s">
        <v>97</v>
      </c>
      <c r="H284">
        <v>8</v>
      </c>
      <c r="I284" s="31" t="s">
        <v>100</v>
      </c>
    </row>
    <row r="285" spans="1:9" x14ac:dyDescent="0.3">
      <c r="A285">
        <v>327</v>
      </c>
      <c r="B285">
        <v>4</v>
      </c>
      <c r="C285">
        <v>7</v>
      </c>
      <c r="D285" s="32">
        <v>0.59722222222222221</v>
      </c>
      <c r="E285">
        <v>6000</v>
      </c>
      <c r="F285">
        <v>2000</v>
      </c>
      <c r="G285" s="31" t="s">
        <v>97</v>
      </c>
      <c r="H285">
        <v>8</v>
      </c>
      <c r="I285" s="31" t="s">
        <v>103</v>
      </c>
    </row>
    <row r="286" spans="1:9" x14ac:dyDescent="0.3">
      <c r="A286">
        <v>328</v>
      </c>
      <c r="B286">
        <v>2</v>
      </c>
      <c r="C286">
        <v>7</v>
      </c>
      <c r="D286" s="32">
        <v>0.53888888888888886</v>
      </c>
      <c r="E286">
        <v>6000</v>
      </c>
      <c r="G286" s="31" t="s">
        <v>97</v>
      </c>
      <c r="H286">
        <v>8</v>
      </c>
      <c r="I286" s="31" t="s">
        <v>101</v>
      </c>
    </row>
    <row r="287" spans="1:9" x14ac:dyDescent="0.3">
      <c r="A287">
        <v>329</v>
      </c>
      <c r="B287">
        <v>5</v>
      </c>
      <c r="C287">
        <v>7</v>
      </c>
      <c r="D287" s="32">
        <v>0.69027777777777777</v>
      </c>
      <c r="E287">
        <v>6000</v>
      </c>
      <c r="F287">
        <v>1000</v>
      </c>
      <c r="G287" s="31" t="s">
        <v>102</v>
      </c>
      <c r="H287">
        <v>8</v>
      </c>
      <c r="I287" s="31" t="s">
        <v>105</v>
      </c>
    </row>
    <row r="288" spans="1:9" x14ac:dyDescent="0.3">
      <c r="A288">
        <v>330</v>
      </c>
      <c r="B288">
        <v>3</v>
      </c>
      <c r="C288">
        <v>7</v>
      </c>
      <c r="D288" s="32">
        <v>0.6069444444444444</v>
      </c>
      <c r="E288">
        <v>6000</v>
      </c>
      <c r="G288" s="31" t="s">
        <v>102</v>
      </c>
      <c r="H288">
        <v>9</v>
      </c>
      <c r="I288" s="31" t="s">
        <v>104</v>
      </c>
    </row>
    <row r="289" spans="1:9" x14ac:dyDescent="0.3">
      <c r="A289">
        <v>331</v>
      </c>
      <c r="B289">
        <v>6</v>
      </c>
      <c r="C289">
        <v>7</v>
      </c>
      <c r="D289" s="32">
        <v>0.78333333333333333</v>
      </c>
      <c r="E289">
        <v>6000</v>
      </c>
      <c r="G289" s="31" t="s">
        <v>102</v>
      </c>
      <c r="H289">
        <v>9</v>
      </c>
      <c r="I289" s="31" t="s">
        <v>100</v>
      </c>
    </row>
    <row r="290" spans="1:9" x14ac:dyDescent="0.3">
      <c r="A290">
        <v>332</v>
      </c>
      <c r="B290">
        <v>4</v>
      </c>
      <c r="C290">
        <v>7</v>
      </c>
      <c r="D290" s="32">
        <v>0.63124999999999998</v>
      </c>
      <c r="E290">
        <v>6000</v>
      </c>
      <c r="G290" s="31" t="s">
        <v>97</v>
      </c>
      <c r="H290">
        <v>9</v>
      </c>
      <c r="I290" s="31" t="s">
        <v>103</v>
      </c>
    </row>
    <row r="291" spans="1:9" x14ac:dyDescent="0.3">
      <c r="A291">
        <v>333</v>
      </c>
      <c r="B291">
        <v>2</v>
      </c>
      <c r="C291">
        <v>7</v>
      </c>
      <c r="D291" s="32">
        <v>0.57708333333333328</v>
      </c>
      <c r="E291">
        <v>6000</v>
      </c>
      <c r="G291" s="31" t="s">
        <v>102</v>
      </c>
      <c r="H291">
        <v>9</v>
      </c>
      <c r="I291" s="31" t="s">
        <v>101</v>
      </c>
    </row>
    <row r="292" spans="1:9" x14ac:dyDescent="0.3">
      <c r="A292">
        <v>334</v>
      </c>
      <c r="B292">
        <v>5</v>
      </c>
      <c r="C292">
        <v>7</v>
      </c>
      <c r="D292" s="32">
        <v>0.70763888888888893</v>
      </c>
      <c r="E292">
        <v>6000</v>
      </c>
      <c r="G292" s="31" t="s">
        <v>102</v>
      </c>
      <c r="H292">
        <v>9</v>
      </c>
      <c r="I292" s="31" t="s">
        <v>105</v>
      </c>
    </row>
    <row r="293" spans="1:9" x14ac:dyDescent="0.3">
      <c r="A293">
        <v>335</v>
      </c>
      <c r="B293">
        <v>3</v>
      </c>
      <c r="C293">
        <v>7</v>
      </c>
      <c r="D293" s="32">
        <v>0.63055555555555554</v>
      </c>
      <c r="E293">
        <v>6000</v>
      </c>
      <c r="G293" s="31" t="s">
        <v>97</v>
      </c>
      <c r="H293">
        <v>10</v>
      </c>
      <c r="I293" s="31" t="s">
        <v>104</v>
      </c>
    </row>
    <row r="294" spans="1:9" x14ac:dyDescent="0.3">
      <c r="A294">
        <v>336</v>
      </c>
      <c r="B294">
        <v>6</v>
      </c>
      <c r="C294">
        <v>7</v>
      </c>
      <c r="D294" s="32">
        <v>0.79861111111111116</v>
      </c>
      <c r="E294">
        <v>6000</v>
      </c>
      <c r="G294" s="31" t="s">
        <v>102</v>
      </c>
      <c r="H294">
        <v>10</v>
      </c>
      <c r="I294" s="31" t="s">
        <v>100</v>
      </c>
    </row>
    <row r="295" spans="1:9" x14ac:dyDescent="0.3">
      <c r="A295">
        <v>337</v>
      </c>
      <c r="B295">
        <v>4</v>
      </c>
      <c r="C295">
        <v>7</v>
      </c>
      <c r="D295" s="32">
        <v>0.65208333333333335</v>
      </c>
      <c r="E295">
        <v>6000</v>
      </c>
      <c r="G295" s="31" t="s">
        <v>102</v>
      </c>
      <c r="H295">
        <v>10</v>
      </c>
      <c r="I295" s="31" t="s">
        <v>103</v>
      </c>
    </row>
    <row r="296" spans="1:9" x14ac:dyDescent="0.3">
      <c r="A296">
        <v>338</v>
      </c>
      <c r="B296">
        <v>2</v>
      </c>
      <c r="C296">
        <v>7</v>
      </c>
      <c r="D296" s="32">
        <v>0.61944444444444446</v>
      </c>
      <c r="E296">
        <v>6000</v>
      </c>
      <c r="G296" s="31" t="s">
        <v>102</v>
      </c>
      <c r="H296">
        <v>10</v>
      </c>
      <c r="I296" s="31" t="s">
        <v>101</v>
      </c>
    </row>
    <row r="297" spans="1:9" x14ac:dyDescent="0.3">
      <c r="A297">
        <v>339</v>
      </c>
      <c r="B297">
        <v>5</v>
      </c>
      <c r="C297">
        <v>7</v>
      </c>
      <c r="D297" s="32">
        <v>0.73124999999999996</v>
      </c>
      <c r="E297">
        <v>6000</v>
      </c>
      <c r="F297">
        <v>1100</v>
      </c>
      <c r="G297" s="31" t="s">
        <v>102</v>
      </c>
      <c r="H297">
        <v>10</v>
      </c>
      <c r="I297" s="31" t="s">
        <v>105</v>
      </c>
    </row>
    <row r="298" spans="1:9" x14ac:dyDescent="0.3">
      <c r="A298">
        <v>340</v>
      </c>
      <c r="B298">
        <v>3</v>
      </c>
      <c r="C298">
        <v>7</v>
      </c>
      <c r="D298" s="32">
        <v>0.66111111111111109</v>
      </c>
      <c r="E298">
        <v>6000</v>
      </c>
      <c r="F298">
        <v>1000</v>
      </c>
      <c r="G298" s="31" t="s">
        <v>97</v>
      </c>
      <c r="H298">
        <v>11</v>
      </c>
      <c r="I298" s="31" t="s">
        <v>104</v>
      </c>
    </row>
    <row r="299" spans="1:9" x14ac:dyDescent="0.3">
      <c r="A299">
        <v>341</v>
      </c>
      <c r="B299">
        <v>6</v>
      </c>
      <c r="C299">
        <v>7</v>
      </c>
      <c r="D299" s="32">
        <v>0.81388888888888888</v>
      </c>
      <c r="E299">
        <v>6000</v>
      </c>
      <c r="G299" s="31" t="s">
        <v>102</v>
      </c>
      <c r="H299">
        <v>11</v>
      </c>
      <c r="I299" s="31" t="s">
        <v>100</v>
      </c>
    </row>
    <row r="300" spans="1:9" x14ac:dyDescent="0.3">
      <c r="A300">
        <v>342</v>
      </c>
      <c r="B300">
        <v>4</v>
      </c>
      <c r="C300">
        <v>7</v>
      </c>
      <c r="D300" s="32">
        <v>0.67986111111111114</v>
      </c>
      <c r="E300">
        <v>6000</v>
      </c>
      <c r="G300" s="31" t="s">
        <v>102</v>
      </c>
      <c r="H300">
        <v>11</v>
      </c>
      <c r="I300" s="31" t="s">
        <v>103</v>
      </c>
    </row>
    <row r="301" spans="1:9" x14ac:dyDescent="0.3">
      <c r="A301">
        <v>343</v>
      </c>
      <c r="B301">
        <v>2</v>
      </c>
      <c r="C301">
        <v>7</v>
      </c>
      <c r="D301" s="32">
        <v>0.63958333333333328</v>
      </c>
      <c r="E301">
        <v>6000</v>
      </c>
      <c r="G301" s="31" t="s">
        <v>102</v>
      </c>
      <c r="H301">
        <v>11</v>
      </c>
      <c r="I301" s="31" t="s">
        <v>101</v>
      </c>
    </row>
    <row r="302" spans="1:9" x14ac:dyDescent="0.3">
      <c r="A302">
        <v>344</v>
      </c>
      <c r="B302">
        <v>5</v>
      </c>
      <c r="C302">
        <v>7</v>
      </c>
      <c r="D302" s="32">
        <v>0.75555555555555554</v>
      </c>
      <c r="E302">
        <v>8000</v>
      </c>
      <c r="G302" s="31" t="s">
        <v>102</v>
      </c>
      <c r="H302">
        <v>11</v>
      </c>
      <c r="I302" s="31" t="s">
        <v>105</v>
      </c>
    </row>
    <row r="303" spans="1:9" x14ac:dyDescent="0.3">
      <c r="A303">
        <v>345</v>
      </c>
      <c r="B303">
        <v>3</v>
      </c>
      <c r="C303">
        <v>7</v>
      </c>
      <c r="D303" s="32">
        <v>0.69374999999999998</v>
      </c>
      <c r="E303">
        <v>6000</v>
      </c>
      <c r="G303" s="31" t="s">
        <v>97</v>
      </c>
      <c r="H303">
        <v>12</v>
      </c>
      <c r="I303" s="31" t="s">
        <v>104</v>
      </c>
    </row>
    <row r="304" spans="1:9" x14ac:dyDescent="0.3">
      <c r="A304">
        <v>346</v>
      </c>
      <c r="B304">
        <v>6</v>
      </c>
      <c r="C304">
        <v>7</v>
      </c>
      <c r="D304" s="32">
        <v>0.83472222222222225</v>
      </c>
      <c r="E304">
        <v>8000</v>
      </c>
      <c r="G304" s="31" t="s">
        <v>102</v>
      </c>
      <c r="H304">
        <v>12</v>
      </c>
      <c r="I304" s="31" t="s">
        <v>100</v>
      </c>
    </row>
    <row r="305" spans="1:9" x14ac:dyDescent="0.3">
      <c r="A305">
        <v>347</v>
      </c>
      <c r="B305">
        <v>4</v>
      </c>
      <c r="C305">
        <v>7</v>
      </c>
      <c r="D305" s="32">
        <v>0.71250000000000002</v>
      </c>
      <c r="E305">
        <v>6000</v>
      </c>
      <c r="G305" s="31" t="s">
        <v>97</v>
      </c>
      <c r="H305">
        <v>12</v>
      </c>
      <c r="I305" s="31" t="s">
        <v>103</v>
      </c>
    </row>
    <row r="306" spans="1:9" x14ac:dyDescent="0.3">
      <c r="A306">
        <v>348</v>
      </c>
      <c r="B306">
        <v>2</v>
      </c>
      <c r="C306">
        <v>7</v>
      </c>
      <c r="D306" s="32">
        <v>0.65416666666666667</v>
      </c>
      <c r="E306">
        <v>6000</v>
      </c>
      <c r="G306" s="31" t="s">
        <v>102</v>
      </c>
      <c r="H306">
        <v>12</v>
      </c>
      <c r="I306" s="31" t="s">
        <v>101</v>
      </c>
    </row>
    <row r="307" spans="1:9" x14ac:dyDescent="0.3">
      <c r="A307">
        <v>349</v>
      </c>
      <c r="B307">
        <v>5</v>
      </c>
      <c r="C307">
        <v>7</v>
      </c>
      <c r="D307" s="32">
        <v>0.77500000000000002</v>
      </c>
      <c r="E307">
        <v>6000</v>
      </c>
      <c r="G307" s="31" t="s">
        <v>97</v>
      </c>
      <c r="H307">
        <v>12</v>
      </c>
      <c r="I307" s="31" t="s">
        <v>105</v>
      </c>
    </row>
    <row r="308" spans="1:9" x14ac:dyDescent="0.3">
      <c r="A308">
        <v>350</v>
      </c>
      <c r="B308">
        <v>3</v>
      </c>
      <c r="C308">
        <v>7</v>
      </c>
      <c r="D308" s="32">
        <v>0.7055555555555556</v>
      </c>
      <c r="E308">
        <v>6000</v>
      </c>
      <c r="F308">
        <v>1000</v>
      </c>
      <c r="G308" s="31" t="s">
        <v>102</v>
      </c>
      <c r="H308">
        <v>13</v>
      </c>
      <c r="I308" s="31" t="s">
        <v>104</v>
      </c>
    </row>
    <row r="309" spans="1:9" x14ac:dyDescent="0.3">
      <c r="A309">
        <v>351</v>
      </c>
      <c r="B309">
        <v>6</v>
      </c>
      <c r="C309">
        <v>7</v>
      </c>
      <c r="D309" s="32">
        <v>0.84305555555555556</v>
      </c>
      <c r="E309">
        <v>6000</v>
      </c>
      <c r="F309">
        <v>1000</v>
      </c>
      <c r="G309" s="31" t="s">
        <v>102</v>
      </c>
      <c r="H309">
        <v>13</v>
      </c>
      <c r="I309" s="31" t="s">
        <v>100</v>
      </c>
    </row>
    <row r="310" spans="1:9" x14ac:dyDescent="0.3">
      <c r="A310">
        <v>352</v>
      </c>
      <c r="B310">
        <v>4</v>
      </c>
      <c r="C310">
        <v>7</v>
      </c>
      <c r="D310" s="32">
        <v>0.72986111111111107</v>
      </c>
      <c r="E310">
        <v>6000</v>
      </c>
      <c r="G310" s="31" t="s">
        <v>102</v>
      </c>
      <c r="H310">
        <v>13</v>
      </c>
      <c r="I310" s="31" t="s">
        <v>103</v>
      </c>
    </row>
    <row r="311" spans="1:9" x14ac:dyDescent="0.3">
      <c r="A311">
        <v>353</v>
      </c>
      <c r="B311">
        <v>2</v>
      </c>
      <c r="C311">
        <v>7</v>
      </c>
      <c r="D311" s="32">
        <v>0.6958333333333333</v>
      </c>
      <c r="E311">
        <v>6000</v>
      </c>
      <c r="G311" s="31" t="s">
        <v>102</v>
      </c>
      <c r="H311">
        <v>13</v>
      </c>
      <c r="I311" s="31" t="s">
        <v>101</v>
      </c>
    </row>
    <row r="312" spans="1:9" x14ac:dyDescent="0.3">
      <c r="A312">
        <v>354</v>
      </c>
      <c r="B312">
        <v>5</v>
      </c>
      <c r="C312">
        <v>7</v>
      </c>
      <c r="D312" s="32">
        <v>0.7944444444444444</v>
      </c>
      <c r="E312">
        <v>6000</v>
      </c>
      <c r="G312" s="31" t="s">
        <v>102</v>
      </c>
      <c r="H312">
        <v>13</v>
      </c>
      <c r="I312" s="31" t="s">
        <v>105</v>
      </c>
    </row>
    <row r="313" spans="1:9" x14ac:dyDescent="0.3">
      <c r="A313">
        <v>355</v>
      </c>
      <c r="B313">
        <v>3</v>
      </c>
      <c r="C313">
        <v>7</v>
      </c>
      <c r="D313" s="32">
        <v>0.7319444444444444</v>
      </c>
      <c r="E313">
        <v>8000</v>
      </c>
      <c r="F313">
        <v>2000</v>
      </c>
      <c r="G313" s="31" t="s">
        <v>102</v>
      </c>
      <c r="H313">
        <v>14</v>
      </c>
      <c r="I313" s="31" t="s">
        <v>104</v>
      </c>
    </row>
    <row r="314" spans="1:9" x14ac:dyDescent="0.3">
      <c r="A314">
        <v>356</v>
      </c>
      <c r="B314">
        <v>4</v>
      </c>
      <c r="C314">
        <v>7</v>
      </c>
      <c r="D314" s="32">
        <v>0.74861111111111112</v>
      </c>
      <c r="E314">
        <v>6000</v>
      </c>
      <c r="G314" s="31" t="s">
        <v>102</v>
      </c>
      <c r="H314">
        <v>14</v>
      </c>
      <c r="I314" s="31" t="s">
        <v>103</v>
      </c>
    </row>
    <row r="315" spans="1:9" x14ac:dyDescent="0.3">
      <c r="A315">
        <v>357</v>
      </c>
      <c r="B315">
        <v>2</v>
      </c>
      <c r="C315">
        <v>7</v>
      </c>
      <c r="D315" s="32">
        <v>0.71666666666666667</v>
      </c>
      <c r="E315">
        <v>6000</v>
      </c>
      <c r="G315" s="31" t="s">
        <v>97</v>
      </c>
      <c r="H315">
        <v>14</v>
      </c>
      <c r="I315" s="31" t="s">
        <v>101</v>
      </c>
    </row>
    <row r="316" spans="1:9" x14ac:dyDescent="0.3">
      <c r="A316">
        <v>358</v>
      </c>
      <c r="B316">
        <v>5</v>
      </c>
      <c r="C316">
        <v>7</v>
      </c>
      <c r="D316" s="32">
        <v>0.82222222222222219</v>
      </c>
      <c r="E316">
        <v>6000</v>
      </c>
      <c r="F316">
        <v>1000</v>
      </c>
      <c r="G316" s="31" t="s">
        <v>102</v>
      </c>
      <c r="H316">
        <v>14</v>
      </c>
      <c r="I316" s="31" t="s">
        <v>105</v>
      </c>
    </row>
    <row r="317" spans="1:9" x14ac:dyDescent="0.3">
      <c r="A317">
        <v>359</v>
      </c>
      <c r="B317">
        <v>3</v>
      </c>
      <c r="C317">
        <v>7</v>
      </c>
      <c r="D317" s="32">
        <v>0.75972222222222219</v>
      </c>
      <c r="E317">
        <v>6000</v>
      </c>
      <c r="F317">
        <v>1800</v>
      </c>
      <c r="G317" s="31" t="s">
        <v>102</v>
      </c>
      <c r="H317">
        <v>15</v>
      </c>
      <c r="I317" s="31" t="s">
        <v>104</v>
      </c>
    </row>
    <row r="318" spans="1:9" x14ac:dyDescent="0.3">
      <c r="A318">
        <v>360</v>
      </c>
      <c r="B318">
        <v>4</v>
      </c>
      <c r="C318">
        <v>7</v>
      </c>
      <c r="D318" s="32">
        <v>0.77361111111111114</v>
      </c>
      <c r="E318">
        <v>6000</v>
      </c>
      <c r="G318" s="31" t="s">
        <v>102</v>
      </c>
      <c r="H318">
        <v>15</v>
      </c>
      <c r="I318" s="31" t="s">
        <v>103</v>
      </c>
    </row>
    <row r="319" spans="1:9" x14ac:dyDescent="0.3">
      <c r="A319">
        <v>361</v>
      </c>
      <c r="B319">
        <v>2</v>
      </c>
      <c r="C319">
        <v>7</v>
      </c>
      <c r="D319" s="32">
        <v>0.73541666666666672</v>
      </c>
      <c r="E319">
        <v>6000</v>
      </c>
      <c r="G319" s="31" t="s">
        <v>102</v>
      </c>
      <c r="H319">
        <v>15</v>
      </c>
      <c r="I319" s="31" t="s">
        <v>101</v>
      </c>
    </row>
    <row r="320" spans="1:9" x14ac:dyDescent="0.3">
      <c r="A320">
        <v>362</v>
      </c>
      <c r="B320">
        <v>5</v>
      </c>
      <c r="C320">
        <v>7</v>
      </c>
      <c r="D320" s="32">
        <v>0.83888888888888891</v>
      </c>
      <c r="E320">
        <v>6000</v>
      </c>
      <c r="G320" s="31" t="s">
        <v>102</v>
      </c>
      <c r="H320">
        <v>15</v>
      </c>
      <c r="I320" s="31" t="s">
        <v>105</v>
      </c>
    </row>
    <row r="321" spans="1:9" x14ac:dyDescent="0.3">
      <c r="A321">
        <v>363</v>
      </c>
      <c r="B321">
        <v>3</v>
      </c>
      <c r="C321">
        <v>7</v>
      </c>
      <c r="D321" s="32">
        <v>0.78472222222222221</v>
      </c>
      <c r="E321">
        <v>6000</v>
      </c>
      <c r="G321" s="31" t="s">
        <v>97</v>
      </c>
      <c r="H321">
        <v>16</v>
      </c>
      <c r="I321" s="31" t="s">
        <v>104</v>
      </c>
    </row>
    <row r="322" spans="1:9" x14ac:dyDescent="0.3">
      <c r="A322">
        <v>364</v>
      </c>
      <c r="B322">
        <v>4</v>
      </c>
      <c r="C322">
        <v>7</v>
      </c>
      <c r="D322" s="32">
        <v>0.8125</v>
      </c>
      <c r="E322">
        <v>6000</v>
      </c>
      <c r="G322" s="31" t="s">
        <v>102</v>
      </c>
      <c r="H322">
        <v>16</v>
      </c>
      <c r="I322" s="31" t="s">
        <v>103</v>
      </c>
    </row>
    <row r="323" spans="1:9" x14ac:dyDescent="0.3">
      <c r="A323">
        <v>365</v>
      </c>
      <c r="B323">
        <v>2</v>
      </c>
      <c r="C323">
        <v>7</v>
      </c>
      <c r="D323" s="32">
        <v>0.75138888888888888</v>
      </c>
      <c r="E323">
        <v>6000</v>
      </c>
      <c r="G323" s="31" t="s">
        <v>102</v>
      </c>
      <c r="H323">
        <v>16</v>
      </c>
      <c r="I323" s="31" t="s">
        <v>101</v>
      </c>
    </row>
    <row r="324" spans="1:9" x14ac:dyDescent="0.3">
      <c r="A324">
        <v>366</v>
      </c>
      <c r="B324">
        <v>5</v>
      </c>
      <c r="C324">
        <v>7</v>
      </c>
      <c r="D324" s="32"/>
      <c r="E324">
        <v>6000</v>
      </c>
      <c r="F324">
        <v>300</v>
      </c>
      <c r="G324" s="31" t="s">
        <v>97</v>
      </c>
      <c r="H324">
        <v>16</v>
      </c>
      <c r="I324" s="31" t="s">
        <v>105</v>
      </c>
    </row>
    <row r="325" spans="1:9" x14ac:dyDescent="0.3">
      <c r="A325">
        <v>367</v>
      </c>
      <c r="B325">
        <v>3</v>
      </c>
      <c r="C325">
        <v>7</v>
      </c>
      <c r="D325" s="32">
        <v>0.81319444444444444</v>
      </c>
      <c r="E325">
        <v>6000</v>
      </c>
      <c r="F325">
        <v>1000</v>
      </c>
      <c r="G325" s="31" t="s">
        <v>102</v>
      </c>
      <c r="H325">
        <v>17</v>
      </c>
      <c r="I325" s="31" t="s">
        <v>104</v>
      </c>
    </row>
    <row r="326" spans="1:9" x14ac:dyDescent="0.3">
      <c r="A326">
        <v>368</v>
      </c>
      <c r="B326">
        <v>4</v>
      </c>
      <c r="C326">
        <v>7</v>
      </c>
      <c r="D326" s="32"/>
      <c r="E326">
        <v>6000</v>
      </c>
      <c r="G326" s="31" t="s">
        <v>97</v>
      </c>
      <c r="H326">
        <v>17</v>
      </c>
      <c r="I326" s="31" t="s">
        <v>103</v>
      </c>
    </row>
    <row r="327" spans="1:9" x14ac:dyDescent="0.3">
      <c r="A327">
        <v>369</v>
      </c>
      <c r="B327">
        <v>2</v>
      </c>
      <c r="C327">
        <v>7</v>
      </c>
      <c r="D327" s="32">
        <v>0.76597222222222228</v>
      </c>
      <c r="E327">
        <v>6000</v>
      </c>
      <c r="G327" s="31" t="s">
        <v>97</v>
      </c>
      <c r="H327">
        <v>17</v>
      </c>
      <c r="I327" s="31" t="s">
        <v>101</v>
      </c>
    </row>
    <row r="328" spans="1:9" x14ac:dyDescent="0.3">
      <c r="A328">
        <v>370</v>
      </c>
      <c r="B328">
        <v>3</v>
      </c>
      <c r="C328">
        <v>7</v>
      </c>
      <c r="D328" s="32">
        <v>0.82986111111111116</v>
      </c>
      <c r="E328">
        <v>6000</v>
      </c>
      <c r="G328" s="31" t="s">
        <v>102</v>
      </c>
      <c r="H328">
        <v>18</v>
      </c>
      <c r="I328" s="31" t="s">
        <v>104</v>
      </c>
    </row>
    <row r="329" spans="1:9" x14ac:dyDescent="0.3">
      <c r="A329">
        <v>371</v>
      </c>
      <c r="B329">
        <v>2</v>
      </c>
      <c r="C329">
        <v>7</v>
      </c>
      <c r="D329" s="32">
        <v>0.78819444444444442</v>
      </c>
      <c r="E329">
        <v>6000</v>
      </c>
      <c r="G329" s="31" t="s">
        <v>102</v>
      </c>
      <c r="H329">
        <v>18</v>
      </c>
      <c r="I329" s="31" t="s">
        <v>101</v>
      </c>
    </row>
    <row r="330" spans="1:9" x14ac:dyDescent="0.3">
      <c r="A330">
        <v>372</v>
      </c>
      <c r="B330">
        <v>3</v>
      </c>
      <c r="C330">
        <v>7</v>
      </c>
      <c r="D330" s="32"/>
      <c r="E330">
        <v>6000</v>
      </c>
      <c r="G330" s="31" t="s">
        <v>97</v>
      </c>
      <c r="H330">
        <v>19</v>
      </c>
      <c r="I330" s="31" t="s">
        <v>104</v>
      </c>
    </row>
    <row r="331" spans="1:9" x14ac:dyDescent="0.3">
      <c r="A331">
        <v>373</v>
      </c>
      <c r="B331">
        <v>2</v>
      </c>
      <c r="C331">
        <v>7</v>
      </c>
      <c r="D331" s="32">
        <v>0.80972222222222223</v>
      </c>
      <c r="E331">
        <v>6000</v>
      </c>
      <c r="F331">
        <v>1000</v>
      </c>
      <c r="G331" s="31" t="s">
        <v>97</v>
      </c>
      <c r="H331">
        <v>19</v>
      </c>
      <c r="I331" s="31" t="s">
        <v>101</v>
      </c>
    </row>
    <row r="332" spans="1:9" x14ac:dyDescent="0.3">
      <c r="A332">
        <v>374</v>
      </c>
      <c r="B332">
        <v>2</v>
      </c>
      <c r="C332">
        <v>7</v>
      </c>
      <c r="D332" s="32">
        <v>0.83125000000000004</v>
      </c>
      <c r="E332">
        <v>6000</v>
      </c>
      <c r="G332" s="31" t="s">
        <v>97</v>
      </c>
      <c r="H332">
        <v>20</v>
      </c>
      <c r="I332" s="31" t="s">
        <v>101</v>
      </c>
    </row>
    <row r="333" spans="1:9" x14ac:dyDescent="0.3">
      <c r="A333">
        <v>375</v>
      </c>
      <c r="B333">
        <v>2</v>
      </c>
      <c r="C333">
        <v>7</v>
      </c>
      <c r="D333" s="32">
        <v>0.84166666666666667</v>
      </c>
      <c r="E333">
        <v>6000</v>
      </c>
      <c r="G333" s="31" t="s">
        <v>102</v>
      </c>
      <c r="H333">
        <v>21</v>
      </c>
      <c r="I333" s="31" t="s">
        <v>101</v>
      </c>
    </row>
    <row r="334" spans="1:9" x14ac:dyDescent="0.3">
      <c r="A334">
        <v>376</v>
      </c>
      <c r="B334">
        <v>3</v>
      </c>
      <c r="C334">
        <v>8</v>
      </c>
      <c r="D334" s="32">
        <v>0.46041666666666664</v>
      </c>
      <c r="E334">
        <v>6000</v>
      </c>
      <c r="F334">
        <v>1000</v>
      </c>
      <c r="G334" s="31" t="s">
        <v>97</v>
      </c>
      <c r="H334">
        <v>4</v>
      </c>
      <c r="I334" s="31" t="s">
        <v>104</v>
      </c>
    </row>
    <row r="335" spans="1:9" x14ac:dyDescent="0.3">
      <c r="A335">
        <v>377</v>
      </c>
      <c r="B335">
        <v>7</v>
      </c>
      <c r="C335">
        <v>8</v>
      </c>
      <c r="D335" s="32">
        <v>0.45833333333333331</v>
      </c>
      <c r="E335">
        <v>6000</v>
      </c>
      <c r="G335" s="31" t="s">
        <v>97</v>
      </c>
      <c r="H335">
        <v>4</v>
      </c>
      <c r="I335" s="31" t="s">
        <v>98</v>
      </c>
    </row>
    <row r="336" spans="1:9" x14ac:dyDescent="0.3">
      <c r="A336">
        <v>378</v>
      </c>
      <c r="B336">
        <v>6</v>
      </c>
      <c r="C336">
        <v>8</v>
      </c>
      <c r="D336" s="32">
        <v>0.44097222222222221</v>
      </c>
      <c r="E336">
        <v>6000</v>
      </c>
      <c r="G336" s="31" t="s">
        <v>97</v>
      </c>
      <c r="H336">
        <v>4</v>
      </c>
      <c r="I336" s="31" t="s">
        <v>100</v>
      </c>
    </row>
    <row r="337" spans="1:9" x14ac:dyDescent="0.3">
      <c r="A337">
        <v>379</v>
      </c>
      <c r="B337">
        <v>4</v>
      </c>
      <c r="C337">
        <v>8</v>
      </c>
      <c r="D337" s="32">
        <v>0.50138888888888888</v>
      </c>
      <c r="E337">
        <v>6000</v>
      </c>
      <c r="G337" s="31" t="s">
        <v>102</v>
      </c>
      <c r="H337">
        <v>4</v>
      </c>
      <c r="I337" s="31" t="s">
        <v>103</v>
      </c>
    </row>
    <row r="338" spans="1:9" x14ac:dyDescent="0.3">
      <c r="A338">
        <v>380</v>
      </c>
      <c r="B338">
        <v>2</v>
      </c>
      <c r="C338">
        <v>8</v>
      </c>
      <c r="D338" s="32">
        <v>0.48541666666666666</v>
      </c>
      <c r="E338">
        <v>6000</v>
      </c>
      <c r="G338" s="31" t="s">
        <v>97</v>
      </c>
      <c r="H338">
        <v>4</v>
      </c>
      <c r="I338" s="31" t="s">
        <v>101</v>
      </c>
    </row>
    <row r="339" spans="1:9" x14ac:dyDescent="0.3">
      <c r="A339">
        <v>381</v>
      </c>
      <c r="B339">
        <v>5</v>
      </c>
      <c r="C339">
        <v>8</v>
      </c>
      <c r="D339" s="32">
        <v>0.44930555555555557</v>
      </c>
      <c r="E339">
        <v>8000</v>
      </c>
      <c r="F339">
        <v>2000</v>
      </c>
      <c r="G339" s="31" t="s">
        <v>102</v>
      </c>
      <c r="H339">
        <v>4</v>
      </c>
      <c r="I339" s="31" t="s">
        <v>105</v>
      </c>
    </row>
    <row r="340" spans="1:9" x14ac:dyDescent="0.3">
      <c r="A340">
        <v>382</v>
      </c>
      <c r="B340">
        <v>3</v>
      </c>
      <c r="C340">
        <v>8</v>
      </c>
      <c r="D340" s="32">
        <v>0.49513888888888891</v>
      </c>
      <c r="E340">
        <v>6000</v>
      </c>
      <c r="F340">
        <v>1000</v>
      </c>
      <c r="G340" s="31" t="s">
        <v>102</v>
      </c>
      <c r="H340">
        <v>5</v>
      </c>
      <c r="I340" s="31" t="s">
        <v>104</v>
      </c>
    </row>
    <row r="341" spans="1:9" x14ac:dyDescent="0.3">
      <c r="A341">
        <v>383</v>
      </c>
      <c r="B341">
        <v>7</v>
      </c>
      <c r="C341">
        <v>8</v>
      </c>
      <c r="D341" s="32">
        <v>0.47986111111111113</v>
      </c>
      <c r="E341">
        <v>6000</v>
      </c>
      <c r="F341">
        <v>1000</v>
      </c>
      <c r="G341" s="31" t="s">
        <v>102</v>
      </c>
      <c r="H341">
        <v>5</v>
      </c>
      <c r="I341" s="31" t="s">
        <v>98</v>
      </c>
    </row>
    <row r="342" spans="1:9" x14ac:dyDescent="0.3">
      <c r="A342">
        <v>384</v>
      </c>
      <c r="B342">
        <v>6</v>
      </c>
      <c r="C342">
        <v>8</v>
      </c>
      <c r="D342" s="32">
        <v>0.45277777777777778</v>
      </c>
      <c r="E342">
        <v>6000</v>
      </c>
      <c r="G342" s="31" t="s">
        <v>97</v>
      </c>
      <c r="H342">
        <v>5</v>
      </c>
      <c r="I342" s="31" t="s">
        <v>100</v>
      </c>
    </row>
    <row r="343" spans="1:9" x14ac:dyDescent="0.3">
      <c r="A343">
        <v>385</v>
      </c>
      <c r="B343">
        <v>4</v>
      </c>
      <c r="C343">
        <v>8</v>
      </c>
      <c r="D343" s="32">
        <v>0.53611111111111109</v>
      </c>
      <c r="E343">
        <v>6000</v>
      </c>
      <c r="G343" s="31" t="s">
        <v>97</v>
      </c>
      <c r="H343">
        <v>5</v>
      </c>
      <c r="I343" s="31" t="s">
        <v>103</v>
      </c>
    </row>
    <row r="344" spans="1:9" x14ac:dyDescent="0.3">
      <c r="A344">
        <v>386</v>
      </c>
      <c r="B344">
        <v>2</v>
      </c>
      <c r="C344">
        <v>8</v>
      </c>
      <c r="D344" s="32">
        <v>0.5083333333333333</v>
      </c>
      <c r="E344">
        <v>8000</v>
      </c>
      <c r="G344" s="31" t="s">
        <v>97</v>
      </c>
      <c r="H344">
        <v>5</v>
      </c>
      <c r="I344" s="31" t="s">
        <v>101</v>
      </c>
    </row>
    <row r="345" spans="1:9" x14ac:dyDescent="0.3">
      <c r="A345">
        <v>387</v>
      </c>
      <c r="B345">
        <v>5</v>
      </c>
      <c r="C345">
        <v>8</v>
      </c>
      <c r="D345" s="32">
        <v>0.46944444444444444</v>
      </c>
      <c r="E345">
        <v>6000</v>
      </c>
      <c r="F345">
        <v>1500</v>
      </c>
      <c r="G345" s="31" t="s">
        <v>102</v>
      </c>
      <c r="H345">
        <v>5</v>
      </c>
      <c r="I345" s="31" t="s">
        <v>105</v>
      </c>
    </row>
    <row r="346" spans="1:9" x14ac:dyDescent="0.3">
      <c r="A346">
        <v>388</v>
      </c>
      <c r="B346">
        <v>3</v>
      </c>
      <c r="C346">
        <v>8</v>
      </c>
      <c r="D346" s="32">
        <v>0.51944444444444449</v>
      </c>
      <c r="E346">
        <v>6000</v>
      </c>
      <c r="F346">
        <v>1000</v>
      </c>
      <c r="G346" s="31" t="s">
        <v>102</v>
      </c>
      <c r="H346">
        <v>6</v>
      </c>
      <c r="I346" s="31" t="s">
        <v>104</v>
      </c>
    </row>
    <row r="347" spans="1:9" x14ac:dyDescent="0.3">
      <c r="A347">
        <v>389</v>
      </c>
      <c r="B347">
        <v>7</v>
      </c>
      <c r="C347">
        <v>8</v>
      </c>
      <c r="D347" s="32">
        <v>0.50347222222222221</v>
      </c>
      <c r="E347">
        <v>6000</v>
      </c>
      <c r="G347" s="31" t="s">
        <v>97</v>
      </c>
      <c r="H347">
        <v>6</v>
      </c>
      <c r="I347" s="31" t="s">
        <v>98</v>
      </c>
    </row>
    <row r="348" spans="1:9" x14ac:dyDescent="0.3">
      <c r="A348">
        <v>390</v>
      </c>
      <c r="B348">
        <v>6</v>
      </c>
      <c r="C348">
        <v>8</v>
      </c>
      <c r="D348" s="32">
        <v>0.46944444444444444</v>
      </c>
      <c r="E348">
        <v>6000</v>
      </c>
      <c r="F348">
        <v>1500</v>
      </c>
      <c r="G348" s="31" t="s">
        <v>102</v>
      </c>
      <c r="H348">
        <v>6</v>
      </c>
      <c r="I348" s="31" t="s">
        <v>100</v>
      </c>
    </row>
    <row r="349" spans="1:9" x14ac:dyDescent="0.3">
      <c r="A349">
        <v>391</v>
      </c>
      <c r="B349">
        <v>4</v>
      </c>
      <c r="C349">
        <v>8</v>
      </c>
      <c r="D349" s="32">
        <v>0.57777777777777772</v>
      </c>
      <c r="E349">
        <v>8000</v>
      </c>
      <c r="G349" s="31" t="s">
        <v>102</v>
      </c>
      <c r="H349">
        <v>6</v>
      </c>
      <c r="I349" s="31" t="s">
        <v>103</v>
      </c>
    </row>
    <row r="350" spans="1:9" x14ac:dyDescent="0.3">
      <c r="A350">
        <v>392</v>
      </c>
      <c r="B350">
        <v>2</v>
      </c>
      <c r="C350">
        <v>8</v>
      </c>
      <c r="D350" s="32">
        <v>0.58125000000000004</v>
      </c>
      <c r="E350">
        <v>6000</v>
      </c>
      <c r="G350" s="31" t="s">
        <v>102</v>
      </c>
      <c r="H350">
        <v>6</v>
      </c>
      <c r="I350" s="31" t="s">
        <v>101</v>
      </c>
    </row>
    <row r="351" spans="1:9" x14ac:dyDescent="0.3">
      <c r="A351">
        <v>393</v>
      </c>
      <c r="B351">
        <v>5</v>
      </c>
      <c r="C351">
        <v>8</v>
      </c>
      <c r="D351" s="32">
        <v>0.49305555555555558</v>
      </c>
      <c r="E351">
        <v>6000</v>
      </c>
      <c r="G351" s="31" t="s">
        <v>97</v>
      </c>
      <c r="H351">
        <v>6</v>
      </c>
      <c r="I351" s="31" t="s">
        <v>105</v>
      </c>
    </row>
    <row r="352" spans="1:9" x14ac:dyDescent="0.3">
      <c r="A352">
        <v>394</v>
      </c>
      <c r="B352">
        <v>3</v>
      </c>
      <c r="C352">
        <v>8</v>
      </c>
      <c r="D352" s="32">
        <v>0.54791666666666672</v>
      </c>
      <c r="E352">
        <v>6000</v>
      </c>
      <c r="G352" s="31" t="s">
        <v>102</v>
      </c>
      <c r="H352">
        <v>7</v>
      </c>
      <c r="I352" s="31" t="s">
        <v>104</v>
      </c>
    </row>
    <row r="353" spans="1:9" x14ac:dyDescent="0.3">
      <c r="A353">
        <v>395</v>
      </c>
      <c r="B353">
        <v>7</v>
      </c>
      <c r="C353">
        <v>8</v>
      </c>
      <c r="D353" s="32">
        <v>0.53611111111111109</v>
      </c>
      <c r="E353">
        <v>8000</v>
      </c>
      <c r="G353" s="31" t="s">
        <v>97</v>
      </c>
      <c r="H353">
        <v>7</v>
      </c>
      <c r="I353" s="31" t="s">
        <v>98</v>
      </c>
    </row>
    <row r="354" spans="1:9" x14ac:dyDescent="0.3">
      <c r="A354">
        <v>396</v>
      </c>
      <c r="B354">
        <v>6</v>
      </c>
      <c r="C354">
        <v>8</v>
      </c>
      <c r="D354" s="32">
        <v>0.48888888888888887</v>
      </c>
      <c r="E354">
        <v>6000</v>
      </c>
      <c r="G354" s="31" t="s">
        <v>97</v>
      </c>
      <c r="H354">
        <v>7</v>
      </c>
      <c r="I354" s="31" t="s">
        <v>100</v>
      </c>
    </row>
    <row r="355" spans="1:9" x14ac:dyDescent="0.3">
      <c r="A355">
        <v>397</v>
      </c>
      <c r="B355">
        <v>4</v>
      </c>
      <c r="C355">
        <v>8</v>
      </c>
      <c r="D355" s="32">
        <v>0.60763888888888884</v>
      </c>
      <c r="E355">
        <v>6000</v>
      </c>
      <c r="G355" s="31" t="s">
        <v>97</v>
      </c>
      <c r="H355">
        <v>7</v>
      </c>
      <c r="I355" s="31" t="s">
        <v>103</v>
      </c>
    </row>
    <row r="356" spans="1:9" x14ac:dyDescent="0.3">
      <c r="A356">
        <v>398</v>
      </c>
      <c r="B356">
        <v>2</v>
      </c>
      <c r="C356">
        <v>8</v>
      </c>
      <c r="D356" s="32">
        <v>0.61875000000000002</v>
      </c>
      <c r="E356">
        <v>6000</v>
      </c>
      <c r="G356" s="31" t="s">
        <v>102</v>
      </c>
      <c r="H356">
        <v>7</v>
      </c>
      <c r="I356" s="31" t="s">
        <v>101</v>
      </c>
    </row>
    <row r="357" spans="1:9" x14ac:dyDescent="0.3">
      <c r="A357">
        <v>399</v>
      </c>
      <c r="B357">
        <v>5</v>
      </c>
      <c r="C357">
        <v>8</v>
      </c>
      <c r="D357" s="32">
        <v>0.52500000000000002</v>
      </c>
      <c r="E357">
        <v>6000</v>
      </c>
      <c r="G357" s="31" t="s">
        <v>97</v>
      </c>
      <c r="H357">
        <v>7</v>
      </c>
      <c r="I357" s="31" t="s">
        <v>105</v>
      </c>
    </row>
    <row r="358" spans="1:9" x14ac:dyDescent="0.3">
      <c r="A358">
        <v>400</v>
      </c>
      <c r="B358">
        <v>3</v>
      </c>
      <c r="C358">
        <v>8</v>
      </c>
      <c r="D358" s="32">
        <v>0.57638888888888884</v>
      </c>
      <c r="E358">
        <v>6000</v>
      </c>
      <c r="F358">
        <v>4000</v>
      </c>
      <c r="G358" s="31" t="s">
        <v>102</v>
      </c>
      <c r="H358">
        <v>8</v>
      </c>
      <c r="I358" s="31" t="s">
        <v>104</v>
      </c>
    </row>
    <row r="359" spans="1:9" x14ac:dyDescent="0.3">
      <c r="A359">
        <v>401</v>
      </c>
      <c r="B359">
        <v>7</v>
      </c>
      <c r="C359">
        <v>8</v>
      </c>
      <c r="D359" s="32">
        <v>0.5756944444444444</v>
      </c>
      <c r="E359">
        <v>8000</v>
      </c>
      <c r="G359" s="31" t="s">
        <v>97</v>
      </c>
      <c r="H359">
        <v>8</v>
      </c>
      <c r="I359" s="31" t="s">
        <v>98</v>
      </c>
    </row>
    <row r="360" spans="1:9" x14ac:dyDescent="0.3">
      <c r="A360">
        <v>402</v>
      </c>
      <c r="B360">
        <v>6</v>
      </c>
      <c r="C360">
        <v>8</v>
      </c>
      <c r="D360" s="32">
        <v>0.50486111111111109</v>
      </c>
      <c r="E360">
        <v>6000</v>
      </c>
      <c r="G360" s="31" t="s">
        <v>102</v>
      </c>
      <c r="H360">
        <v>8</v>
      </c>
      <c r="I360" s="31" t="s">
        <v>100</v>
      </c>
    </row>
    <row r="361" spans="1:9" x14ac:dyDescent="0.3">
      <c r="A361">
        <v>403</v>
      </c>
      <c r="B361">
        <v>4</v>
      </c>
      <c r="C361">
        <v>8</v>
      </c>
      <c r="D361" s="32">
        <v>0.64513888888888893</v>
      </c>
      <c r="E361">
        <v>8000</v>
      </c>
      <c r="G361" s="31" t="s">
        <v>102</v>
      </c>
      <c r="H361">
        <v>8</v>
      </c>
      <c r="I361" s="31" t="s">
        <v>103</v>
      </c>
    </row>
    <row r="362" spans="1:9" x14ac:dyDescent="0.3">
      <c r="A362">
        <v>404</v>
      </c>
      <c r="B362">
        <v>2</v>
      </c>
      <c r="C362">
        <v>8</v>
      </c>
      <c r="D362" s="32">
        <v>0.65208333333333335</v>
      </c>
      <c r="E362">
        <v>6000</v>
      </c>
      <c r="G362" s="31" t="s">
        <v>102</v>
      </c>
      <c r="H362">
        <v>8</v>
      </c>
      <c r="I362" s="31" t="s">
        <v>101</v>
      </c>
    </row>
    <row r="363" spans="1:9" x14ac:dyDescent="0.3">
      <c r="A363">
        <v>405</v>
      </c>
      <c r="B363">
        <v>5</v>
      </c>
      <c r="C363">
        <v>8</v>
      </c>
      <c r="D363" s="32">
        <v>0.5541666666666667</v>
      </c>
      <c r="E363">
        <v>6000</v>
      </c>
      <c r="F363">
        <v>700</v>
      </c>
      <c r="G363" s="31" t="s">
        <v>102</v>
      </c>
      <c r="H363">
        <v>8</v>
      </c>
      <c r="I363" s="31" t="s">
        <v>105</v>
      </c>
    </row>
    <row r="364" spans="1:9" x14ac:dyDescent="0.3">
      <c r="A364">
        <v>406</v>
      </c>
      <c r="B364">
        <v>3</v>
      </c>
      <c r="C364">
        <v>8</v>
      </c>
      <c r="D364" s="32">
        <v>0.63194444444444442</v>
      </c>
      <c r="E364">
        <v>6000</v>
      </c>
      <c r="G364" s="31" t="s">
        <v>97</v>
      </c>
      <c r="H364">
        <v>9</v>
      </c>
      <c r="I364" s="31" t="s">
        <v>104</v>
      </c>
    </row>
    <row r="365" spans="1:9" x14ac:dyDescent="0.3">
      <c r="A365">
        <v>407</v>
      </c>
      <c r="B365">
        <v>7</v>
      </c>
      <c r="C365">
        <v>8</v>
      </c>
      <c r="D365" s="32">
        <v>0.67222222222222228</v>
      </c>
      <c r="E365">
        <v>6000</v>
      </c>
      <c r="G365" s="31" t="s">
        <v>97</v>
      </c>
      <c r="H365">
        <v>9</v>
      </c>
      <c r="I365" s="31" t="s">
        <v>98</v>
      </c>
    </row>
    <row r="366" spans="1:9" x14ac:dyDescent="0.3">
      <c r="A366">
        <v>408</v>
      </c>
      <c r="B366">
        <v>6</v>
      </c>
      <c r="C366">
        <v>8</v>
      </c>
      <c r="D366" s="32">
        <v>0.55625000000000002</v>
      </c>
      <c r="E366">
        <v>6000</v>
      </c>
      <c r="G366" s="31" t="s">
        <v>97</v>
      </c>
      <c r="H366">
        <v>9</v>
      </c>
      <c r="I366" s="31" t="s">
        <v>100</v>
      </c>
    </row>
    <row r="367" spans="1:9" x14ac:dyDescent="0.3">
      <c r="A367">
        <v>409</v>
      </c>
      <c r="B367">
        <v>4</v>
      </c>
      <c r="C367">
        <v>8</v>
      </c>
      <c r="D367" s="32">
        <v>0.67638888888888893</v>
      </c>
      <c r="E367">
        <v>6000</v>
      </c>
      <c r="G367" s="31" t="s">
        <v>102</v>
      </c>
      <c r="H367">
        <v>9</v>
      </c>
      <c r="I367" s="31" t="s">
        <v>103</v>
      </c>
    </row>
    <row r="368" spans="1:9" x14ac:dyDescent="0.3">
      <c r="A368">
        <v>410</v>
      </c>
      <c r="B368">
        <v>2</v>
      </c>
      <c r="C368">
        <v>8</v>
      </c>
      <c r="D368" s="32">
        <v>0.67777777777777781</v>
      </c>
      <c r="E368">
        <v>6000</v>
      </c>
      <c r="G368" s="31" t="s">
        <v>102</v>
      </c>
      <c r="H368">
        <v>9</v>
      </c>
      <c r="I368" s="31" t="s">
        <v>101</v>
      </c>
    </row>
    <row r="369" spans="1:9" x14ac:dyDescent="0.3">
      <c r="A369">
        <v>411</v>
      </c>
      <c r="B369">
        <v>5</v>
      </c>
      <c r="C369">
        <v>8</v>
      </c>
      <c r="D369" s="32">
        <v>0.58472222222222225</v>
      </c>
      <c r="E369">
        <v>6000</v>
      </c>
      <c r="G369" s="31" t="s">
        <v>102</v>
      </c>
      <c r="H369">
        <v>9</v>
      </c>
      <c r="I369" s="31" t="s">
        <v>105</v>
      </c>
    </row>
    <row r="370" spans="1:9" x14ac:dyDescent="0.3">
      <c r="A370">
        <v>412</v>
      </c>
      <c r="B370">
        <v>3</v>
      </c>
      <c r="C370">
        <v>8</v>
      </c>
      <c r="D370" s="32">
        <v>0.66666666666666663</v>
      </c>
      <c r="E370">
        <v>6000</v>
      </c>
      <c r="F370">
        <v>4000</v>
      </c>
      <c r="G370" s="31" t="s">
        <v>97</v>
      </c>
      <c r="H370">
        <v>10</v>
      </c>
      <c r="I370" s="31" t="s">
        <v>104</v>
      </c>
    </row>
    <row r="371" spans="1:9" x14ac:dyDescent="0.3">
      <c r="A371">
        <v>413</v>
      </c>
      <c r="B371">
        <v>7</v>
      </c>
      <c r="C371">
        <v>8</v>
      </c>
      <c r="D371" s="32">
        <v>0.68958333333333333</v>
      </c>
      <c r="E371">
        <v>8000</v>
      </c>
      <c r="G371" s="31" t="s">
        <v>97</v>
      </c>
      <c r="H371">
        <v>10</v>
      </c>
      <c r="I371" s="31" t="s">
        <v>98</v>
      </c>
    </row>
    <row r="372" spans="1:9" x14ac:dyDescent="0.3">
      <c r="A372">
        <v>414</v>
      </c>
      <c r="B372">
        <v>6</v>
      </c>
      <c r="C372">
        <v>8</v>
      </c>
      <c r="D372" s="32">
        <v>0.58402777777777781</v>
      </c>
      <c r="E372">
        <v>6000</v>
      </c>
      <c r="G372" s="31" t="s">
        <v>102</v>
      </c>
      <c r="H372">
        <v>10</v>
      </c>
      <c r="I372" s="31" t="s">
        <v>100</v>
      </c>
    </row>
    <row r="373" spans="1:9" x14ac:dyDescent="0.3">
      <c r="A373">
        <v>415</v>
      </c>
      <c r="B373">
        <v>4</v>
      </c>
      <c r="C373">
        <v>8</v>
      </c>
      <c r="D373" s="32">
        <v>0.69791666666666663</v>
      </c>
      <c r="E373">
        <v>6000</v>
      </c>
      <c r="G373" s="31" t="s">
        <v>97</v>
      </c>
      <c r="H373">
        <v>10</v>
      </c>
      <c r="I373" s="31" t="s">
        <v>103</v>
      </c>
    </row>
    <row r="374" spans="1:9" x14ac:dyDescent="0.3">
      <c r="A374">
        <v>416</v>
      </c>
      <c r="B374">
        <v>2</v>
      </c>
      <c r="C374">
        <v>8</v>
      </c>
      <c r="D374" s="32">
        <v>0.71180555555555558</v>
      </c>
      <c r="E374">
        <v>6000</v>
      </c>
      <c r="G374" s="31" t="s">
        <v>97</v>
      </c>
      <c r="H374">
        <v>10</v>
      </c>
      <c r="I374" s="31" t="s">
        <v>101</v>
      </c>
    </row>
    <row r="375" spans="1:9" x14ac:dyDescent="0.3">
      <c r="A375">
        <v>417</v>
      </c>
      <c r="B375">
        <v>5</v>
      </c>
      <c r="C375">
        <v>8</v>
      </c>
      <c r="D375" s="32">
        <v>0.61805555555555558</v>
      </c>
      <c r="E375">
        <v>6000</v>
      </c>
      <c r="G375" s="31" t="s">
        <v>97</v>
      </c>
      <c r="H375">
        <v>10</v>
      </c>
      <c r="I375" s="31" t="s">
        <v>105</v>
      </c>
    </row>
    <row r="376" spans="1:9" x14ac:dyDescent="0.3">
      <c r="A376">
        <v>418</v>
      </c>
      <c r="B376">
        <v>3</v>
      </c>
      <c r="C376">
        <v>8</v>
      </c>
      <c r="D376" s="32">
        <v>0.69722222222222219</v>
      </c>
      <c r="E376">
        <v>6000</v>
      </c>
      <c r="G376" s="31" t="s">
        <v>97</v>
      </c>
      <c r="H376">
        <v>11</v>
      </c>
      <c r="I376" s="31" t="s">
        <v>104</v>
      </c>
    </row>
    <row r="377" spans="1:9" x14ac:dyDescent="0.3">
      <c r="A377">
        <v>419</v>
      </c>
      <c r="B377">
        <v>7</v>
      </c>
      <c r="C377">
        <v>8</v>
      </c>
      <c r="D377" s="32">
        <v>0.71527777777777779</v>
      </c>
      <c r="E377">
        <v>6000</v>
      </c>
      <c r="G377" s="31" t="s">
        <v>102</v>
      </c>
      <c r="H377">
        <v>11</v>
      </c>
      <c r="I377" s="31" t="s">
        <v>98</v>
      </c>
    </row>
    <row r="378" spans="1:9" x14ac:dyDescent="0.3">
      <c r="A378">
        <v>420</v>
      </c>
      <c r="B378">
        <v>6</v>
      </c>
      <c r="C378">
        <v>8</v>
      </c>
      <c r="D378" s="32">
        <v>0.7</v>
      </c>
      <c r="E378">
        <v>6000</v>
      </c>
      <c r="G378" s="31" t="s">
        <v>102</v>
      </c>
      <c r="H378">
        <v>11</v>
      </c>
      <c r="I378" s="31" t="s">
        <v>100</v>
      </c>
    </row>
    <row r="379" spans="1:9" x14ac:dyDescent="0.3">
      <c r="A379">
        <v>421</v>
      </c>
      <c r="B379">
        <v>4</v>
      </c>
      <c r="C379">
        <v>8</v>
      </c>
      <c r="D379" s="32">
        <v>0.71944444444444444</v>
      </c>
      <c r="E379">
        <v>6000</v>
      </c>
      <c r="G379" s="31" t="s">
        <v>102</v>
      </c>
      <c r="H379">
        <v>11</v>
      </c>
      <c r="I379" s="31" t="s">
        <v>103</v>
      </c>
    </row>
    <row r="380" spans="1:9" x14ac:dyDescent="0.3">
      <c r="A380">
        <v>422</v>
      </c>
      <c r="B380">
        <v>2</v>
      </c>
      <c r="C380">
        <v>8</v>
      </c>
      <c r="D380" s="32">
        <v>0.72222222222222221</v>
      </c>
      <c r="E380">
        <v>6000</v>
      </c>
      <c r="G380" s="31" t="s">
        <v>102</v>
      </c>
      <c r="H380">
        <v>11</v>
      </c>
      <c r="I380" s="31" t="s">
        <v>101</v>
      </c>
    </row>
    <row r="381" spans="1:9" x14ac:dyDescent="0.3">
      <c r="A381">
        <v>423</v>
      </c>
      <c r="B381">
        <v>5</v>
      </c>
      <c r="C381">
        <v>8</v>
      </c>
      <c r="D381" s="32">
        <v>0.70347222222222228</v>
      </c>
      <c r="E381">
        <v>6000</v>
      </c>
      <c r="G381" s="31" t="s">
        <v>102</v>
      </c>
      <c r="H381">
        <v>11</v>
      </c>
      <c r="I381" s="31" t="s">
        <v>105</v>
      </c>
    </row>
    <row r="382" spans="1:9" x14ac:dyDescent="0.3">
      <c r="A382">
        <v>424</v>
      </c>
      <c r="B382">
        <v>3</v>
      </c>
      <c r="C382">
        <v>8</v>
      </c>
      <c r="D382" s="32">
        <v>0.72916666666666663</v>
      </c>
      <c r="E382">
        <v>6000</v>
      </c>
      <c r="G382" s="31" t="s">
        <v>97</v>
      </c>
      <c r="H382">
        <v>12</v>
      </c>
      <c r="I382" s="31" t="s">
        <v>104</v>
      </c>
    </row>
    <row r="383" spans="1:9" x14ac:dyDescent="0.3">
      <c r="A383">
        <v>425</v>
      </c>
      <c r="B383">
        <v>7</v>
      </c>
      <c r="C383">
        <v>8</v>
      </c>
      <c r="D383" s="32">
        <v>0.74305555555555558</v>
      </c>
      <c r="E383">
        <v>6000</v>
      </c>
      <c r="F383">
        <v>5000</v>
      </c>
      <c r="G383" s="31" t="s">
        <v>102</v>
      </c>
      <c r="H383">
        <v>12</v>
      </c>
      <c r="I383" s="31" t="s">
        <v>98</v>
      </c>
    </row>
    <row r="384" spans="1:9" x14ac:dyDescent="0.3">
      <c r="A384">
        <v>426</v>
      </c>
      <c r="B384">
        <v>6</v>
      </c>
      <c r="C384">
        <v>8</v>
      </c>
      <c r="D384" s="32">
        <v>0.73333333333333328</v>
      </c>
      <c r="E384">
        <v>6000</v>
      </c>
      <c r="G384" s="31" t="s">
        <v>102</v>
      </c>
      <c r="H384">
        <v>12</v>
      </c>
      <c r="I384" s="31" t="s">
        <v>100</v>
      </c>
    </row>
    <row r="385" spans="1:9" x14ac:dyDescent="0.3">
      <c r="A385">
        <v>427</v>
      </c>
      <c r="B385">
        <v>4</v>
      </c>
      <c r="C385">
        <v>8</v>
      </c>
      <c r="D385" s="32">
        <v>0.74861111111111112</v>
      </c>
      <c r="E385">
        <v>6000</v>
      </c>
      <c r="G385" s="31" t="s">
        <v>97</v>
      </c>
      <c r="H385">
        <v>12</v>
      </c>
      <c r="I385" s="31" t="s">
        <v>103</v>
      </c>
    </row>
    <row r="386" spans="1:9" x14ac:dyDescent="0.3">
      <c r="A386">
        <v>428</v>
      </c>
      <c r="B386">
        <v>2</v>
      </c>
      <c r="C386">
        <v>8</v>
      </c>
      <c r="D386" s="32">
        <v>0.74375000000000002</v>
      </c>
      <c r="E386">
        <v>6000</v>
      </c>
      <c r="G386" s="31" t="s">
        <v>97</v>
      </c>
      <c r="H386">
        <v>12</v>
      </c>
      <c r="I386" s="31" t="s">
        <v>101</v>
      </c>
    </row>
    <row r="387" spans="1:9" x14ac:dyDescent="0.3">
      <c r="A387">
        <v>429</v>
      </c>
      <c r="B387">
        <v>5</v>
      </c>
      <c r="C387">
        <v>8</v>
      </c>
      <c r="D387" s="32">
        <v>0.70347222222222228</v>
      </c>
      <c r="E387">
        <v>6000</v>
      </c>
      <c r="G387" s="31" t="s">
        <v>102</v>
      </c>
      <c r="H387">
        <v>12</v>
      </c>
      <c r="I387" s="31" t="s">
        <v>105</v>
      </c>
    </row>
    <row r="388" spans="1:9" x14ac:dyDescent="0.3">
      <c r="A388">
        <v>430</v>
      </c>
      <c r="B388">
        <v>3</v>
      </c>
      <c r="C388">
        <v>8</v>
      </c>
      <c r="D388" s="32">
        <v>0.74513888888888891</v>
      </c>
      <c r="E388">
        <v>6000</v>
      </c>
      <c r="F388">
        <v>1000</v>
      </c>
      <c r="G388" s="31" t="s">
        <v>97</v>
      </c>
      <c r="H388">
        <v>13</v>
      </c>
      <c r="I388" s="31" t="s">
        <v>104</v>
      </c>
    </row>
    <row r="389" spans="1:9" x14ac:dyDescent="0.3">
      <c r="A389">
        <v>431</v>
      </c>
      <c r="B389">
        <v>7</v>
      </c>
      <c r="C389">
        <v>8</v>
      </c>
      <c r="D389" s="32">
        <v>0.76111111111111107</v>
      </c>
      <c r="E389">
        <v>6000</v>
      </c>
      <c r="F389">
        <v>500</v>
      </c>
      <c r="G389" s="31" t="s">
        <v>102</v>
      </c>
      <c r="H389">
        <v>13</v>
      </c>
      <c r="I389" s="31" t="s">
        <v>98</v>
      </c>
    </row>
    <row r="390" spans="1:9" x14ac:dyDescent="0.3">
      <c r="A390">
        <v>432</v>
      </c>
      <c r="B390">
        <v>6</v>
      </c>
      <c r="C390">
        <v>8</v>
      </c>
      <c r="D390" s="32">
        <v>0.74722222222222223</v>
      </c>
      <c r="E390">
        <v>6000</v>
      </c>
      <c r="G390" s="31" t="s">
        <v>97</v>
      </c>
      <c r="H390">
        <v>13</v>
      </c>
      <c r="I390" s="31" t="s">
        <v>100</v>
      </c>
    </row>
    <row r="391" spans="1:9" x14ac:dyDescent="0.3">
      <c r="A391">
        <v>433</v>
      </c>
      <c r="B391">
        <v>4</v>
      </c>
      <c r="C391">
        <v>8</v>
      </c>
      <c r="D391" s="32">
        <v>0.76666666666666672</v>
      </c>
      <c r="E391">
        <v>6000</v>
      </c>
      <c r="G391" s="31" t="s">
        <v>97</v>
      </c>
      <c r="H391">
        <v>13</v>
      </c>
      <c r="I391" s="31" t="s">
        <v>103</v>
      </c>
    </row>
    <row r="392" spans="1:9" x14ac:dyDescent="0.3">
      <c r="A392">
        <v>434</v>
      </c>
      <c r="B392">
        <v>2</v>
      </c>
      <c r="C392">
        <v>8</v>
      </c>
      <c r="D392" s="32">
        <v>0.76249999999999996</v>
      </c>
      <c r="E392">
        <v>6000</v>
      </c>
      <c r="G392" s="31" t="s">
        <v>97</v>
      </c>
      <c r="H392">
        <v>13</v>
      </c>
      <c r="I392" s="31" t="s">
        <v>101</v>
      </c>
    </row>
    <row r="393" spans="1:9" x14ac:dyDescent="0.3">
      <c r="A393">
        <v>435</v>
      </c>
      <c r="B393">
        <v>5</v>
      </c>
      <c r="C393">
        <v>8</v>
      </c>
      <c r="D393" s="32">
        <v>0.7270833333333333</v>
      </c>
      <c r="E393">
        <v>6000</v>
      </c>
      <c r="G393" s="31" t="s">
        <v>102</v>
      </c>
      <c r="H393">
        <v>13</v>
      </c>
      <c r="I393" s="31" t="s">
        <v>105</v>
      </c>
    </row>
    <row r="394" spans="1:9" x14ac:dyDescent="0.3">
      <c r="A394">
        <v>436</v>
      </c>
      <c r="B394">
        <v>3</v>
      </c>
      <c r="C394">
        <v>8</v>
      </c>
      <c r="D394" s="32">
        <v>0.76111111111111107</v>
      </c>
      <c r="E394">
        <v>6000</v>
      </c>
      <c r="G394" s="31" t="s">
        <v>97</v>
      </c>
      <c r="H394">
        <v>14</v>
      </c>
      <c r="I394" s="31" t="s">
        <v>104</v>
      </c>
    </row>
    <row r="395" spans="1:9" x14ac:dyDescent="0.3">
      <c r="A395">
        <v>437</v>
      </c>
      <c r="B395">
        <v>7</v>
      </c>
      <c r="C395">
        <v>8</v>
      </c>
      <c r="D395" s="32">
        <v>0.7895833333333333</v>
      </c>
      <c r="E395">
        <v>6000</v>
      </c>
      <c r="G395" s="31" t="s">
        <v>97</v>
      </c>
      <c r="H395">
        <v>14</v>
      </c>
      <c r="I395" s="31" t="s">
        <v>98</v>
      </c>
    </row>
    <row r="396" spans="1:9" x14ac:dyDescent="0.3">
      <c r="A396">
        <v>438</v>
      </c>
      <c r="B396">
        <v>6</v>
      </c>
      <c r="C396">
        <v>8</v>
      </c>
      <c r="D396" s="32">
        <v>0.76249999999999996</v>
      </c>
      <c r="E396">
        <v>6000</v>
      </c>
      <c r="G396" s="31" t="s">
        <v>102</v>
      </c>
      <c r="H396">
        <v>14</v>
      </c>
      <c r="I396" s="31" t="s">
        <v>100</v>
      </c>
    </row>
    <row r="397" spans="1:9" x14ac:dyDescent="0.3">
      <c r="A397">
        <v>439</v>
      </c>
      <c r="B397">
        <v>4</v>
      </c>
      <c r="C397">
        <v>8</v>
      </c>
      <c r="D397" s="32">
        <v>0.7895833333333333</v>
      </c>
      <c r="E397">
        <v>6000</v>
      </c>
      <c r="G397" s="31" t="s">
        <v>97</v>
      </c>
      <c r="H397">
        <v>14</v>
      </c>
      <c r="I397" s="31" t="s">
        <v>103</v>
      </c>
    </row>
    <row r="398" spans="1:9" x14ac:dyDescent="0.3">
      <c r="A398">
        <v>440</v>
      </c>
      <c r="B398">
        <v>2</v>
      </c>
      <c r="C398">
        <v>8</v>
      </c>
      <c r="D398" s="32">
        <v>0.78749999999999998</v>
      </c>
      <c r="E398">
        <v>6000</v>
      </c>
      <c r="G398" s="31" t="s">
        <v>97</v>
      </c>
      <c r="H398">
        <v>14</v>
      </c>
      <c r="I398" s="31" t="s">
        <v>101</v>
      </c>
    </row>
    <row r="399" spans="1:9" x14ac:dyDescent="0.3">
      <c r="A399">
        <v>441</v>
      </c>
      <c r="B399">
        <v>5</v>
      </c>
      <c r="C399">
        <v>8</v>
      </c>
      <c r="D399" s="32">
        <v>0.75486111111111109</v>
      </c>
      <c r="E399">
        <v>6000</v>
      </c>
      <c r="G399" s="31" t="s">
        <v>97</v>
      </c>
      <c r="H399">
        <v>14</v>
      </c>
      <c r="I399" s="31" t="s">
        <v>105</v>
      </c>
    </row>
    <row r="400" spans="1:9" x14ac:dyDescent="0.3">
      <c r="A400">
        <v>442</v>
      </c>
      <c r="B400">
        <v>3</v>
      </c>
      <c r="C400">
        <v>8</v>
      </c>
      <c r="D400" s="32">
        <v>0.77361111111111114</v>
      </c>
      <c r="E400">
        <v>6000</v>
      </c>
      <c r="F400">
        <v>1000</v>
      </c>
      <c r="G400" s="31" t="s">
        <v>102</v>
      </c>
      <c r="H400">
        <v>15</v>
      </c>
      <c r="I400" s="31" t="s">
        <v>104</v>
      </c>
    </row>
    <row r="401" spans="1:9" x14ac:dyDescent="0.3">
      <c r="A401">
        <v>443</v>
      </c>
      <c r="B401">
        <v>7</v>
      </c>
      <c r="C401">
        <v>8</v>
      </c>
      <c r="D401" s="32">
        <v>0.81597222222222221</v>
      </c>
      <c r="E401">
        <v>6000</v>
      </c>
      <c r="G401" s="31" t="s">
        <v>102</v>
      </c>
      <c r="H401">
        <v>15</v>
      </c>
      <c r="I401" s="31" t="s">
        <v>98</v>
      </c>
    </row>
    <row r="402" spans="1:9" x14ac:dyDescent="0.3">
      <c r="A402">
        <v>444</v>
      </c>
      <c r="B402">
        <v>6</v>
      </c>
      <c r="C402">
        <v>8</v>
      </c>
      <c r="D402" s="32">
        <v>0.77916666666666667</v>
      </c>
      <c r="E402">
        <v>6000</v>
      </c>
      <c r="G402" s="31" t="s">
        <v>102</v>
      </c>
      <c r="H402">
        <v>15</v>
      </c>
      <c r="I402" s="31" t="s">
        <v>100</v>
      </c>
    </row>
    <row r="403" spans="1:9" x14ac:dyDescent="0.3">
      <c r="A403">
        <v>445</v>
      </c>
      <c r="B403">
        <v>4</v>
      </c>
      <c r="C403">
        <v>8</v>
      </c>
      <c r="D403" s="32">
        <v>0.81319444444444444</v>
      </c>
      <c r="E403">
        <v>6000</v>
      </c>
      <c r="G403" s="31" t="s">
        <v>102</v>
      </c>
      <c r="H403">
        <v>15</v>
      </c>
      <c r="I403" s="31" t="s">
        <v>103</v>
      </c>
    </row>
    <row r="404" spans="1:9" x14ac:dyDescent="0.3">
      <c r="A404">
        <v>446</v>
      </c>
      <c r="B404">
        <v>2</v>
      </c>
      <c r="C404">
        <v>8</v>
      </c>
      <c r="D404" s="32">
        <v>0.80833333333333335</v>
      </c>
      <c r="E404">
        <v>6000</v>
      </c>
      <c r="G404" s="31" t="s">
        <v>97</v>
      </c>
      <c r="H404">
        <v>15</v>
      </c>
      <c r="I404" s="31" t="s">
        <v>101</v>
      </c>
    </row>
    <row r="405" spans="1:9" x14ac:dyDescent="0.3">
      <c r="A405">
        <v>447</v>
      </c>
      <c r="B405">
        <v>5</v>
      </c>
      <c r="C405">
        <v>8</v>
      </c>
      <c r="D405" s="32">
        <v>0.77569444444444446</v>
      </c>
      <c r="E405">
        <v>6000</v>
      </c>
      <c r="F405">
        <v>1000</v>
      </c>
      <c r="G405" s="31" t="s">
        <v>102</v>
      </c>
      <c r="H405">
        <v>15</v>
      </c>
      <c r="I405" s="31" t="s">
        <v>105</v>
      </c>
    </row>
    <row r="406" spans="1:9" x14ac:dyDescent="0.3">
      <c r="A406">
        <v>448</v>
      </c>
      <c r="B406">
        <v>3</v>
      </c>
      <c r="C406">
        <v>8</v>
      </c>
      <c r="D406" s="32">
        <v>0.79583333333333328</v>
      </c>
      <c r="E406">
        <v>6000</v>
      </c>
      <c r="G406" s="31" t="s">
        <v>97</v>
      </c>
      <c r="H406">
        <v>16</v>
      </c>
      <c r="I406" s="31" t="s">
        <v>104</v>
      </c>
    </row>
    <row r="407" spans="1:9" x14ac:dyDescent="0.3">
      <c r="A407">
        <v>449</v>
      </c>
      <c r="B407">
        <v>7</v>
      </c>
      <c r="C407">
        <v>8</v>
      </c>
      <c r="D407" s="32"/>
      <c r="E407">
        <v>6000</v>
      </c>
      <c r="G407" s="31" t="s">
        <v>97</v>
      </c>
      <c r="H407">
        <v>16</v>
      </c>
      <c r="I407" s="31" t="s">
        <v>98</v>
      </c>
    </row>
    <row r="408" spans="1:9" x14ac:dyDescent="0.3">
      <c r="A408">
        <v>450</v>
      </c>
      <c r="B408">
        <v>6</v>
      </c>
      <c r="C408">
        <v>8</v>
      </c>
      <c r="D408" s="32">
        <v>0.8041666666666667</v>
      </c>
      <c r="E408">
        <v>6000</v>
      </c>
      <c r="G408" s="31" t="s">
        <v>102</v>
      </c>
      <c r="H408">
        <v>16</v>
      </c>
      <c r="I408" s="31" t="s">
        <v>100</v>
      </c>
    </row>
    <row r="409" spans="1:9" x14ac:dyDescent="0.3">
      <c r="A409">
        <v>451</v>
      </c>
      <c r="B409">
        <v>4</v>
      </c>
      <c r="C409">
        <v>8</v>
      </c>
      <c r="D409" s="32"/>
      <c r="E409">
        <v>6000</v>
      </c>
      <c r="G409" s="31" t="s">
        <v>102</v>
      </c>
      <c r="H409">
        <v>16</v>
      </c>
      <c r="I409" s="31" t="s">
        <v>103</v>
      </c>
    </row>
    <row r="410" spans="1:9" x14ac:dyDescent="0.3">
      <c r="A410">
        <v>452</v>
      </c>
      <c r="B410">
        <v>2</v>
      </c>
      <c r="C410">
        <v>8</v>
      </c>
      <c r="D410" s="32">
        <v>0.83194444444444449</v>
      </c>
      <c r="E410">
        <v>6000</v>
      </c>
      <c r="G410" s="31" t="s">
        <v>102</v>
      </c>
      <c r="H410">
        <v>16</v>
      </c>
      <c r="I410" s="31" t="s">
        <v>101</v>
      </c>
    </row>
    <row r="411" spans="1:9" x14ac:dyDescent="0.3">
      <c r="A411">
        <v>453</v>
      </c>
      <c r="B411">
        <v>5</v>
      </c>
      <c r="C411">
        <v>8</v>
      </c>
      <c r="D411" s="32">
        <v>0.80069444444444449</v>
      </c>
      <c r="E411">
        <v>6000</v>
      </c>
      <c r="F411">
        <v>1000</v>
      </c>
      <c r="G411" s="31" t="s">
        <v>102</v>
      </c>
      <c r="H411">
        <v>16</v>
      </c>
      <c r="I411" s="31" t="s">
        <v>105</v>
      </c>
    </row>
    <row r="412" spans="1:9" x14ac:dyDescent="0.3">
      <c r="A412">
        <v>454</v>
      </c>
      <c r="B412">
        <v>3</v>
      </c>
      <c r="C412">
        <v>8</v>
      </c>
      <c r="D412" s="32">
        <v>0.82361111111111107</v>
      </c>
      <c r="E412">
        <v>6000</v>
      </c>
      <c r="G412" s="31" t="s">
        <v>97</v>
      </c>
      <c r="H412">
        <v>17</v>
      </c>
      <c r="I412" s="31" t="s">
        <v>104</v>
      </c>
    </row>
    <row r="413" spans="1:9" x14ac:dyDescent="0.3">
      <c r="A413">
        <v>455</v>
      </c>
      <c r="B413">
        <v>6</v>
      </c>
      <c r="C413">
        <v>8</v>
      </c>
      <c r="D413" s="32">
        <v>0.82430555555555551</v>
      </c>
      <c r="E413">
        <v>6000</v>
      </c>
      <c r="F413">
        <v>100</v>
      </c>
      <c r="G413" s="31" t="s">
        <v>97</v>
      </c>
      <c r="H413">
        <v>17</v>
      </c>
      <c r="I413" s="31" t="s">
        <v>100</v>
      </c>
    </row>
    <row r="414" spans="1:9" x14ac:dyDescent="0.3">
      <c r="A414">
        <v>456</v>
      </c>
      <c r="B414">
        <v>5</v>
      </c>
      <c r="C414">
        <v>8</v>
      </c>
      <c r="D414" s="32">
        <v>0.82013888888888886</v>
      </c>
      <c r="E414">
        <v>6000</v>
      </c>
      <c r="G414" s="31" t="s">
        <v>97</v>
      </c>
      <c r="H414">
        <v>17</v>
      </c>
      <c r="I414" s="31" t="s">
        <v>105</v>
      </c>
    </row>
    <row r="415" spans="1:9" x14ac:dyDescent="0.3">
      <c r="A415">
        <v>457</v>
      </c>
      <c r="B415">
        <v>3</v>
      </c>
      <c r="C415">
        <v>8</v>
      </c>
      <c r="D415" s="32"/>
      <c r="E415">
        <v>6000</v>
      </c>
      <c r="G415" s="31" t="s">
        <v>97</v>
      </c>
      <c r="H415">
        <v>18</v>
      </c>
      <c r="I415" s="31" t="s">
        <v>104</v>
      </c>
    </row>
    <row r="416" spans="1:9" x14ac:dyDescent="0.3">
      <c r="A416">
        <v>458</v>
      </c>
      <c r="B416">
        <v>5</v>
      </c>
      <c r="C416">
        <v>8</v>
      </c>
      <c r="D416" s="32"/>
      <c r="E416">
        <v>6000</v>
      </c>
      <c r="G416" s="31" t="s">
        <v>102</v>
      </c>
      <c r="H416">
        <v>18</v>
      </c>
      <c r="I416" s="31" t="s">
        <v>105</v>
      </c>
    </row>
    <row r="417" spans="1:9" x14ac:dyDescent="0.3">
      <c r="A417">
        <v>459</v>
      </c>
      <c r="B417">
        <v>3</v>
      </c>
      <c r="C417">
        <v>9</v>
      </c>
      <c r="D417" s="32">
        <v>0.44583333333333336</v>
      </c>
      <c r="E417">
        <v>6000</v>
      </c>
      <c r="F417">
        <v>1000</v>
      </c>
      <c r="G417" s="31" t="s">
        <v>102</v>
      </c>
      <c r="H417">
        <v>4</v>
      </c>
      <c r="I417" s="31" t="s">
        <v>104</v>
      </c>
    </row>
    <row r="418" spans="1:9" x14ac:dyDescent="0.3">
      <c r="A418">
        <v>460</v>
      </c>
      <c r="B418">
        <v>7</v>
      </c>
      <c r="C418">
        <v>9</v>
      </c>
      <c r="D418" s="32">
        <v>0.43611111111111112</v>
      </c>
      <c r="E418">
        <v>6000</v>
      </c>
      <c r="G418" s="31" t="s">
        <v>102</v>
      </c>
      <c r="H418">
        <v>4</v>
      </c>
      <c r="I418" s="31" t="s">
        <v>98</v>
      </c>
    </row>
    <row r="419" spans="1:9" x14ac:dyDescent="0.3">
      <c r="A419">
        <v>461</v>
      </c>
      <c r="B419">
        <v>4</v>
      </c>
      <c r="C419">
        <v>9</v>
      </c>
      <c r="D419" s="32">
        <v>0.44444444444444442</v>
      </c>
      <c r="E419">
        <v>6000</v>
      </c>
      <c r="F419">
        <v>1000</v>
      </c>
      <c r="G419" s="31" t="s">
        <v>102</v>
      </c>
      <c r="H419">
        <v>4</v>
      </c>
      <c r="I419" s="31" t="s">
        <v>103</v>
      </c>
    </row>
    <row r="420" spans="1:9" x14ac:dyDescent="0.3">
      <c r="A420">
        <v>462</v>
      </c>
      <c r="B420">
        <v>2</v>
      </c>
      <c r="C420">
        <v>9</v>
      </c>
      <c r="D420" s="32">
        <v>0.46180555555555558</v>
      </c>
      <c r="E420">
        <v>8000</v>
      </c>
      <c r="G420" s="31" t="s">
        <v>102</v>
      </c>
      <c r="H420">
        <v>4</v>
      </c>
      <c r="I420" s="31" t="s">
        <v>101</v>
      </c>
    </row>
    <row r="421" spans="1:9" x14ac:dyDescent="0.3">
      <c r="A421">
        <v>463</v>
      </c>
      <c r="B421">
        <v>5</v>
      </c>
      <c r="C421">
        <v>9</v>
      </c>
      <c r="D421" s="32">
        <v>0.44513888888888886</v>
      </c>
      <c r="E421">
        <v>6000</v>
      </c>
      <c r="F421">
        <v>1000</v>
      </c>
      <c r="G421" s="31" t="s">
        <v>102</v>
      </c>
      <c r="H421">
        <v>4</v>
      </c>
      <c r="I421" s="31" t="s">
        <v>105</v>
      </c>
    </row>
    <row r="422" spans="1:9" x14ac:dyDescent="0.3">
      <c r="A422">
        <v>464</v>
      </c>
      <c r="B422">
        <v>3</v>
      </c>
      <c r="C422">
        <v>9</v>
      </c>
      <c r="D422" s="32">
        <v>0.48194444444444445</v>
      </c>
      <c r="E422">
        <v>6000</v>
      </c>
      <c r="G422" s="31" t="s">
        <v>102</v>
      </c>
      <c r="H422">
        <v>5</v>
      </c>
      <c r="I422" s="31" t="s">
        <v>104</v>
      </c>
    </row>
    <row r="423" spans="1:9" x14ac:dyDescent="0.3">
      <c r="A423">
        <v>465</v>
      </c>
      <c r="B423">
        <v>7</v>
      </c>
      <c r="C423">
        <v>9</v>
      </c>
      <c r="D423" s="32">
        <v>0.46041666666666664</v>
      </c>
      <c r="E423">
        <v>6000</v>
      </c>
      <c r="G423" s="31" t="s">
        <v>97</v>
      </c>
      <c r="H423">
        <v>5</v>
      </c>
      <c r="I423" s="31" t="s">
        <v>98</v>
      </c>
    </row>
    <row r="424" spans="1:9" x14ac:dyDescent="0.3">
      <c r="A424">
        <v>466</v>
      </c>
      <c r="B424">
        <v>4</v>
      </c>
      <c r="C424">
        <v>9</v>
      </c>
      <c r="D424" s="32">
        <v>0.47986111111111113</v>
      </c>
      <c r="E424">
        <v>6000</v>
      </c>
      <c r="G424" s="31" t="s">
        <v>102</v>
      </c>
      <c r="H424">
        <v>5</v>
      </c>
      <c r="I424" s="31" t="s">
        <v>103</v>
      </c>
    </row>
    <row r="425" spans="1:9" x14ac:dyDescent="0.3">
      <c r="A425">
        <v>467</v>
      </c>
      <c r="B425">
        <v>2</v>
      </c>
      <c r="C425">
        <v>9</v>
      </c>
      <c r="D425" s="32">
        <v>0.4826388888888889</v>
      </c>
      <c r="E425">
        <v>6000</v>
      </c>
      <c r="G425" s="31" t="s">
        <v>97</v>
      </c>
      <c r="H425">
        <v>5</v>
      </c>
      <c r="I425" s="31" t="s">
        <v>101</v>
      </c>
    </row>
    <row r="426" spans="1:9" x14ac:dyDescent="0.3">
      <c r="A426">
        <v>468</v>
      </c>
      <c r="B426">
        <v>5</v>
      </c>
      <c r="C426">
        <v>9</v>
      </c>
      <c r="D426" s="32">
        <v>0.48888888888888887</v>
      </c>
      <c r="E426">
        <v>6000</v>
      </c>
      <c r="G426" s="31" t="s">
        <v>102</v>
      </c>
      <c r="H426">
        <v>5</v>
      </c>
      <c r="I426" s="31" t="s">
        <v>105</v>
      </c>
    </row>
    <row r="427" spans="1:9" x14ac:dyDescent="0.3">
      <c r="A427">
        <v>469</v>
      </c>
      <c r="B427">
        <v>3</v>
      </c>
      <c r="C427">
        <v>9</v>
      </c>
      <c r="D427" s="32">
        <v>0.51875000000000004</v>
      </c>
      <c r="E427">
        <v>6000</v>
      </c>
      <c r="F427">
        <v>4000</v>
      </c>
      <c r="G427" s="31" t="s">
        <v>102</v>
      </c>
      <c r="H427">
        <v>6</v>
      </c>
      <c r="I427" s="31" t="s">
        <v>104</v>
      </c>
    </row>
    <row r="428" spans="1:9" x14ac:dyDescent="0.3">
      <c r="A428">
        <v>470</v>
      </c>
      <c r="B428">
        <v>7</v>
      </c>
      <c r="C428">
        <v>9</v>
      </c>
      <c r="D428" s="32">
        <v>0.48819444444444443</v>
      </c>
      <c r="E428">
        <v>6000</v>
      </c>
      <c r="G428" s="31" t="s">
        <v>102</v>
      </c>
      <c r="H428">
        <v>6</v>
      </c>
      <c r="I428" s="31" t="s">
        <v>98</v>
      </c>
    </row>
    <row r="429" spans="1:9" x14ac:dyDescent="0.3">
      <c r="A429">
        <v>471</v>
      </c>
      <c r="B429">
        <v>4</v>
      </c>
      <c r="C429">
        <v>9</v>
      </c>
      <c r="D429" s="32">
        <v>0.50069444444444444</v>
      </c>
      <c r="E429">
        <v>6000</v>
      </c>
      <c r="G429" s="31" t="s">
        <v>97</v>
      </c>
      <c r="H429">
        <v>6</v>
      </c>
      <c r="I429" s="31" t="s">
        <v>103</v>
      </c>
    </row>
    <row r="430" spans="1:9" x14ac:dyDescent="0.3">
      <c r="A430">
        <v>472</v>
      </c>
      <c r="B430">
        <v>2</v>
      </c>
      <c r="C430">
        <v>9</v>
      </c>
      <c r="D430" s="32">
        <v>0.52708333333333335</v>
      </c>
      <c r="E430">
        <v>6000</v>
      </c>
      <c r="G430" s="31" t="s">
        <v>102</v>
      </c>
      <c r="H430">
        <v>6</v>
      </c>
      <c r="I430" s="31" t="s">
        <v>101</v>
      </c>
    </row>
    <row r="431" spans="1:9" x14ac:dyDescent="0.3">
      <c r="A431">
        <v>473</v>
      </c>
      <c r="B431">
        <v>5</v>
      </c>
      <c r="C431">
        <v>9</v>
      </c>
      <c r="D431" s="32">
        <v>0.50902777777777775</v>
      </c>
      <c r="E431">
        <v>6000</v>
      </c>
      <c r="G431" s="31" t="s">
        <v>97</v>
      </c>
      <c r="H431">
        <v>6</v>
      </c>
      <c r="I431" s="31" t="s">
        <v>105</v>
      </c>
    </row>
    <row r="432" spans="1:9" x14ac:dyDescent="0.3">
      <c r="A432">
        <v>474</v>
      </c>
      <c r="B432">
        <v>3</v>
      </c>
      <c r="C432">
        <v>9</v>
      </c>
      <c r="D432" s="32">
        <v>0.54791666666666672</v>
      </c>
      <c r="E432">
        <v>8000</v>
      </c>
      <c r="G432" s="31" t="s">
        <v>97</v>
      </c>
      <c r="H432">
        <v>7</v>
      </c>
      <c r="I432" s="31" t="s">
        <v>104</v>
      </c>
    </row>
    <row r="433" spans="1:9" x14ac:dyDescent="0.3">
      <c r="A433">
        <v>475</v>
      </c>
      <c r="B433">
        <v>7</v>
      </c>
      <c r="C433">
        <v>9</v>
      </c>
      <c r="D433" s="32">
        <v>0.52916666666666667</v>
      </c>
      <c r="E433">
        <v>8000</v>
      </c>
      <c r="G433" s="31" t="s">
        <v>97</v>
      </c>
      <c r="H433">
        <v>7</v>
      </c>
      <c r="I433" s="31" t="s">
        <v>98</v>
      </c>
    </row>
    <row r="434" spans="1:9" x14ac:dyDescent="0.3">
      <c r="A434">
        <v>476</v>
      </c>
      <c r="B434">
        <v>4</v>
      </c>
      <c r="C434">
        <v>9</v>
      </c>
      <c r="D434" s="32">
        <v>0.52083333333333337</v>
      </c>
      <c r="E434">
        <v>6000</v>
      </c>
      <c r="G434" s="31" t="s">
        <v>102</v>
      </c>
      <c r="H434">
        <v>7</v>
      </c>
      <c r="I434" s="31" t="s">
        <v>103</v>
      </c>
    </row>
    <row r="435" spans="1:9" x14ac:dyDescent="0.3">
      <c r="A435">
        <v>477</v>
      </c>
      <c r="B435">
        <v>2</v>
      </c>
      <c r="C435">
        <v>9</v>
      </c>
      <c r="D435" s="32">
        <v>0.55138888888888893</v>
      </c>
      <c r="E435">
        <v>8000</v>
      </c>
      <c r="G435" s="31" t="s">
        <v>97</v>
      </c>
      <c r="H435">
        <v>7</v>
      </c>
      <c r="I435" s="31" t="s">
        <v>101</v>
      </c>
    </row>
    <row r="436" spans="1:9" x14ac:dyDescent="0.3">
      <c r="A436">
        <v>478</v>
      </c>
      <c r="B436">
        <v>5</v>
      </c>
      <c r="C436">
        <v>9</v>
      </c>
      <c r="D436" s="32">
        <v>0.5493055555555556</v>
      </c>
      <c r="E436">
        <v>6000</v>
      </c>
      <c r="G436" s="31" t="s">
        <v>102</v>
      </c>
      <c r="H436">
        <v>7</v>
      </c>
      <c r="I436" s="31" t="s">
        <v>105</v>
      </c>
    </row>
    <row r="437" spans="1:9" x14ac:dyDescent="0.3">
      <c r="A437">
        <v>479</v>
      </c>
      <c r="B437">
        <v>3</v>
      </c>
      <c r="C437">
        <v>9</v>
      </c>
      <c r="D437" s="32">
        <v>0.56805555555555554</v>
      </c>
      <c r="E437">
        <v>6000</v>
      </c>
      <c r="G437" s="31" t="s">
        <v>102</v>
      </c>
      <c r="H437">
        <v>8</v>
      </c>
      <c r="I437" s="31" t="s">
        <v>104</v>
      </c>
    </row>
    <row r="438" spans="1:9" x14ac:dyDescent="0.3">
      <c r="A438">
        <v>480</v>
      </c>
      <c r="B438">
        <v>7</v>
      </c>
      <c r="C438">
        <v>9</v>
      </c>
      <c r="D438" s="32">
        <v>0.57430555555555551</v>
      </c>
      <c r="E438">
        <v>6000</v>
      </c>
      <c r="G438" s="31" t="s">
        <v>97</v>
      </c>
      <c r="H438">
        <v>8</v>
      </c>
      <c r="I438" s="31" t="s">
        <v>98</v>
      </c>
    </row>
    <row r="439" spans="1:9" x14ac:dyDescent="0.3">
      <c r="A439">
        <v>481</v>
      </c>
      <c r="B439">
        <v>4</v>
      </c>
      <c r="C439">
        <v>9</v>
      </c>
      <c r="D439" s="32">
        <v>0.61319444444444449</v>
      </c>
      <c r="E439">
        <v>6000</v>
      </c>
      <c r="G439" s="31" t="s">
        <v>102</v>
      </c>
      <c r="H439">
        <v>8</v>
      </c>
      <c r="I439" s="31" t="s">
        <v>103</v>
      </c>
    </row>
    <row r="440" spans="1:9" x14ac:dyDescent="0.3">
      <c r="A440">
        <v>482</v>
      </c>
      <c r="B440">
        <v>2</v>
      </c>
      <c r="C440">
        <v>9</v>
      </c>
      <c r="D440" s="32">
        <v>0.59236111111111112</v>
      </c>
      <c r="E440">
        <v>6000</v>
      </c>
      <c r="G440" s="31" t="s">
        <v>102</v>
      </c>
      <c r="H440">
        <v>8</v>
      </c>
      <c r="I440" s="31" t="s">
        <v>101</v>
      </c>
    </row>
    <row r="441" spans="1:9" x14ac:dyDescent="0.3">
      <c r="A441">
        <v>483</v>
      </c>
      <c r="B441">
        <v>5</v>
      </c>
      <c r="C441">
        <v>9</v>
      </c>
      <c r="D441" s="32">
        <v>0.60624999999999996</v>
      </c>
      <c r="E441">
        <v>6000</v>
      </c>
      <c r="F441">
        <v>2600</v>
      </c>
      <c r="G441" s="31" t="s">
        <v>102</v>
      </c>
      <c r="H441">
        <v>8</v>
      </c>
      <c r="I441" s="31" t="s">
        <v>105</v>
      </c>
    </row>
    <row r="442" spans="1:9" x14ac:dyDescent="0.3">
      <c r="A442">
        <v>484</v>
      </c>
      <c r="B442">
        <v>3</v>
      </c>
      <c r="C442">
        <v>9</v>
      </c>
      <c r="D442" s="32">
        <v>0.58680555555555558</v>
      </c>
      <c r="E442">
        <v>6000</v>
      </c>
      <c r="F442">
        <v>4000</v>
      </c>
      <c r="G442" s="31" t="s">
        <v>102</v>
      </c>
      <c r="H442">
        <v>9</v>
      </c>
      <c r="I442" s="31" t="s">
        <v>104</v>
      </c>
    </row>
    <row r="443" spans="1:9" x14ac:dyDescent="0.3">
      <c r="A443">
        <v>485</v>
      </c>
      <c r="B443">
        <v>7</v>
      </c>
      <c r="C443">
        <v>9</v>
      </c>
      <c r="D443" s="32">
        <v>0.61527777777777781</v>
      </c>
      <c r="E443">
        <v>6000</v>
      </c>
      <c r="G443" s="31" t="s">
        <v>97</v>
      </c>
      <c r="H443">
        <v>9</v>
      </c>
      <c r="I443" s="31" t="s">
        <v>98</v>
      </c>
    </row>
    <row r="444" spans="1:9" x14ac:dyDescent="0.3">
      <c r="A444">
        <v>486</v>
      </c>
      <c r="B444">
        <v>4</v>
      </c>
      <c r="C444">
        <v>9</v>
      </c>
      <c r="D444" s="32">
        <v>0.64583333333333337</v>
      </c>
      <c r="E444">
        <v>6000</v>
      </c>
      <c r="G444" s="31" t="s">
        <v>102</v>
      </c>
      <c r="H444">
        <v>9</v>
      </c>
      <c r="I444" s="31" t="s">
        <v>103</v>
      </c>
    </row>
    <row r="445" spans="1:9" x14ac:dyDescent="0.3">
      <c r="A445">
        <v>487</v>
      </c>
      <c r="B445">
        <v>2</v>
      </c>
      <c r="C445">
        <v>9</v>
      </c>
      <c r="D445" s="32">
        <v>0.62847222222222221</v>
      </c>
      <c r="E445">
        <v>8000</v>
      </c>
      <c r="G445" s="31" t="s">
        <v>97</v>
      </c>
      <c r="H445">
        <v>9</v>
      </c>
      <c r="I445" s="31" t="s">
        <v>101</v>
      </c>
    </row>
    <row r="446" spans="1:9" x14ac:dyDescent="0.3">
      <c r="A446">
        <v>488</v>
      </c>
      <c r="B446">
        <v>5</v>
      </c>
      <c r="C446">
        <v>9</v>
      </c>
      <c r="D446" s="32">
        <v>0.63055555555555554</v>
      </c>
      <c r="E446">
        <v>8000</v>
      </c>
      <c r="G446" s="31" t="s">
        <v>102</v>
      </c>
      <c r="H446">
        <v>9</v>
      </c>
      <c r="I446" s="31" t="s">
        <v>105</v>
      </c>
    </row>
    <row r="447" spans="1:9" x14ac:dyDescent="0.3">
      <c r="A447">
        <v>489</v>
      </c>
      <c r="B447">
        <v>3</v>
      </c>
      <c r="C447">
        <v>9</v>
      </c>
      <c r="D447" s="32">
        <v>0.625</v>
      </c>
      <c r="E447">
        <v>8000</v>
      </c>
      <c r="G447" s="31" t="s">
        <v>97</v>
      </c>
      <c r="H447">
        <v>10</v>
      </c>
      <c r="I447" s="31" t="s">
        <v>104</v>
      </c>
    </row>
    <row r="448" spans="1:9" x14ac:dyDescent="0.3">
      <c r="A448">
        <v>490</v>
      </c>
      <c r="B448">
        <v>7</v>
      </c>
      <c r="C448">
        <v>9</v>
      </c>
      <c r="D448" s="32">
        <v>0.64861111111111114</v>
      </c>
      <c r="E448">
        <v>8000</v>
      </c>
      <c r="G448" s="31" t="s">
        <v>97</v>
      </c>
      <c r="H448">
        <v>10</v>
      </c>
      <c r="I448" s="31" t="s">
        <v>98</v>
      </c>
    </row>
    <row r="449" spans="1:9" x14ac:dyDescent="0.3">
      <c r="A449">
        <v>491</v>
      </c>
      <c r="B449">
        <v>4</v>
      </c>
      <c r="C449">
        <v>9</v>
      </c>
      <c r="D449" s="32">
        <v>0.6743055555555556</v>
      </c>
      <c r="E449">
        <v>6000</v>
      </c>
      <c r="G449" s="31" t="s">
        <v>102</v>
      </c>
      <c r="H449">
        <v>10</v>
      </c>
      <c r="I449" s="31" t="s">
        <v>103</v>
      </c>
    </row>
    <row r="450" spans="1:9" x14ac:dyDescent="0.3">
      <c r="A450">
        <v>492</v>
      </c>
      <c r="B450">
        <v>2</v>
      </c>
      <c r="C450">
        <v>9</v>
      </c>
      <c r="D450" s="32">
        <v>0.65138888888888891</v>
      </c>
      <c r="E450">
        <v>6000</v>
      </c>
      <c r="G450" s="31" t="s">
        <v>97</v>
      </c>
      <c r="H450">
        <v>10</v>
      </c>
      <c r="I450" s="31" t="s">
        <v>101</v>
      </c>
    </row>
    <row r="451" spans="1:9" x14ac:dyDescent="0.3">
      <c r="A451">
        <v>493</v>
      </c>
      <c r="B451">
        <v>5</v>
      </c>
      <c r="C451">
        <v>9</v>
      </c>
      <c r="D451" s="32">
        <v>0.65347222222222223</v>
      </c>
      <c r="E451">
        <v>6000</v>
      </c>
      <c r="G451" s="31" t="s">
        <v>97</v>
      </c>
      <c r="H451">
        <v>10</v>
      </c>
      <c r="I451" s="31" t="s">
        <v>105</v>
      </c>
    </row>
    <row r="452" spans="1:9" x14ac:dyDescent="0.3">
      <c r="A452">
        <v>494</v>
      </c>
      <c r="B452">
        <v>3</v>
      </c>
      <c r="C452">
        <v>9</v>
      </c>
      <c r="D452" s="32">
        <v>0.64027777777777772</v>
      </c>
      <c r="E452">
        <v>6000</v>
      </c>
      <c r="G452" s="31" t="s">
        <v>97</v>
      </c>
      <c r="H452">
        <v>11</v>
      </c>
      <c r="I452" s="31" t="s">
        <v>104</v>
      </c>
    </row>
    <row r="453" spans="1:9" x14ac:dyDescent="0.3">
      <c r="A453">
        <v>495</v>
      </c>
      <c r="B453">
        <v>7</v>
      </c>
      <c r="C453">
        <v>9</v>
      </c>
      <c r="D453" s="32">
        <v>0.67847222222222225</v>
      </c>
      <c r="E453">
        <v>8000</v>
      </c>
      <c r="G453" s="31" t="s">
        <v>97</v>
      </c>
      <c r="H453">
        <v>11</v>
      </c>
      <c r="I453" s="31" t="s">
        <v>98</v>
      </c>
    </row>
    <row r="454" spans="1:9" x14ac:dyDescent="0.3">
      <c r="A454">
        <v>496</v>
      </c>
      <c r="B454">
        <v>4</v>
      </c>
      <c r="C454">
        <v>9</v>
      </c>
      <c r="D454" s="32">
        <v>0.7006944444444444</v>
      </c>
      <c r="E454">
        <v>6000</v>
      </c>
      <c r="G454" s="31" t="s">
        <v>102</v>
      </c>
      <c r="H454">
        <v>11</v>
      </c>
      <c r="I454" s="31" t="s">
        <v>103</v>
      </c>
    </row>
    <row r="455" spans="1:9" x14ac:dyDescent="0.3">
      <c r="A455">
        <v>497</v>
      </c>
      <c r="B455">
        <v>2</v>
      </c>
      <c r="C455">
        <v>9</v>
      </c>
      <c r="D455" s="32">
        <v>0.67777777777777781</v>
      </c>
      <c r="E455">
        <v>8000</v>
      </c>
      <c r="G455" s="31" t="s">
        <v>102</v>
      </c>
      <c r="H455">
        <v>11</v>
      </c>
      <c r="I455" s="31" t="s">
        <v>101</v>
      </c>
    </row>
    <row r="456" spans="1:9" x14ac:dyDescent="0.3">
      <c r="A456">
        <v>498</v>
      </c>
      <c r="B456">
        <v>5</v>
      </c>
      <c r="C456">
        <v>9</v>
      </c>
      <c r="D456" s="32">
        <v>0.67777777777777781</v>
      </c>
      <c r="E456">
        <v>6000</v>
      </c>
      <c r="G456" s="31" t="s">
        <v>102</v>
      </c>
      <c r="H456">
        <v>11</v>
      </c>
      <c r="I456" s="31" t="s">
        <v>105</v>
      </c>
    </row>
    <row r="457" spans="1:9" x14ac:dyDescent="0.3">
      <c r="A457">
        <v>499</v>
      </c>
      <c r="B457">
        <v>3</v>
      </c>
      <c r="C457">
        <v>9</v>
      </c>
      <c r="D457" s="32">
        <v>0.66319444444444442</v>
      </c>
      <c r="E457">
        <v>6000</v>
      </c>
      <c r="G457" s="31" t="s">
        <v>97</v>
      </c>
      <c r="H457">
        <v>12</v>
      </c>
      <c r="I457" s="31" t="s">
        <v>104</v>
      </c>
    </row>
    <row r="458" spans="1:9" x14ac:dyDescent="0.3">
      <c r="A458">
        <v>500</v>
      </c>
      <c r="B458">
        <v>7</v>
      </c>
      <c r="C458">
        <v>9</v>
      </c>
      <c r="D458" s="32">
        <v>0.69444444444444442</v>
      </c>
      <c r="E458">
        <v>6000</v>
      </c>
      <c r="F458">
        <v>1000</v>
      </c>
      <c r="G458" s="31" t="s">
        <v>102</v>
      </c>
      <c r="H458">
        <v>12</v>
      </c>
      <c r="I458" s="31" t="s">
        <v>98</v>
      </c>
    </row>
    <row r="459" spans="1:9" x14ac:dyDescent="0.3">
      <c r="A459">
        <v>501</v>
      </c>
      <c r="B459">
        <v>4</v>
      </c>
      <c r="C459">
        <v>9</v>
      </c>
      <c r="D459" s="32">
        <v>0.72986111111111107</v>
      </c>
      <c r="E459">
        <v>6000</v>
      </c>
      <c r="G459" s="31" t="s">
        <v>102</v>
      </c>
      <c r="H459">
        <v>12</v>
      </c>
      <c r="I459" s="31" t="s">
        <v>103</v>
      </c>
    </row>
    <row r="460" spans="1:9" x14ac:dyDescent="0.3">
      <c r="A460">
        <v>502</v>
      </c>
      <c r="B460">
        <v>2</v>
      </c>
      <c r="C460">
        <v>9</v>
      </c>
      <c r="D460" s="32">
        <v>0.7104166666666667</v>
      </c>
      <c r="E460">
        <v>6000</v>
      </c>
      <c r="G460" s="31" t="s">
        <v>97</v>
      </c>
      <c r="H460">
        <v>12</v>
      </c>
      <c r="I460" s="31" t="s">
        <v>101</v>
      </c>
    </row>
    <row r="461" spans="1:9" x14ac:dyDescent="0.3">
      <c r="A461">
        <v>503</v>
      </c>
      <c r="B461">
        <v>5</v>
      </c>
      <c r="C461">
        <v>9</v>
      </c>
      <c r="D461" s="32">
        <v>0.69722222222222219</v>
      </c>
      <c r="E461">
        <v>6000</v>
      </c>
      <c r="G461" s="31" t="s">
        <v>102</v>
      </c>
      <c r="H461">
        <v>12</v>
      </c>
      <c r="I461" s="31" t="s">
        <v>105</v>
      </c>
    </row>
    <row r="462" spans="1:9" x14ac:dyDescent="0.3">
      <c r="A462">
        <v>504</v>
      </c>
      <c r="B462">
        <v>3</v>
      </c>
      <c r="C462">
        <v>9</v>
      </c>
      <c r="D462" s="32">
        <v>0.68819444444444444</v>
      </c>
      <c r="E462">
        <v>8000</v>
      </c>
      <c r="F462">
        <v>2000</v>
      </c>
      <c r="G462" s="31" t="s">
        <v>97</v>
      </c>
      <c r="H462">
        <v>13</v>
      </c>
      <c r="I462" s="31" t="s">
        <v>104</v>
      </c>
    </row>
    <row r="463" spans="1:9" x14ac:dyDescent="0.3">
      <c r="A463">
        <v>505</v>
      </c>
      <c r="B463">
        <v>7</v>
      </c>
      <c r="C463">
        <v>9</v>
      </c>
      <c r="D463" s="32">
        <v>0.72083333333333333</v>
      </c>
      <c r="E463">
        <v>6000</v>
      </c>
      <c r="G463" s="31" t="s">
        <v>97</v>
      </c>
      <c r="H463">
        <v>13</v>
      </c>
      <c r="I463" s="31" t="s">
        <v>98</v>
      </c>
    </row>
    <row r="464" spans="1:9" x14ac:dyDescent="0.3">
      <c r="A464">
        <v>506</v>
      </c>
      <c r="B464">
        <v>4</v>
      </c>
      <c r="C464">
        <v>9</v>
      </c>
      <c r="D464" s="32">
        <v>0.73541666666666672</v>
      </c>
      <c r="E464">
        <v>6000</v>
      </c>
      <c r="G464" s="31" t="s">
        <v>102</v>
      </c>
      <c r="H464">
        <v>13</v>
      </c>
      <c r="I464" s="31" t="s">
        <v>103</v>
      </c>
    </row>
    <row r="465" spans="1:9" x14ac:dyDescent="0.3">
      <c r="A465">
        <v>507</v>
      </c>
      <c r="B465">
        <v>2</v>
      </c>
      <c r="C465">
        <v>9</v>
      </c>
      <c r="D465" s="32">
        <v>0.73958333333333337</v>
      </c>
      <c r="E465">
        <v>6000</v>
      </c>
      <c r="G465" s="31" t="s">
        <v>97</v>
      </c>
      <c r="H465">
        <v>13</v>
      </c>
      <c r="I465" s="31" t="s">
        <v>101</v>
      </c>
    </row>
    <row r="466" spans="1:9" x14ac:dyDescent="0.3">
      <c r="A466">
        <v>508</v>
      </c>
      <c r="B466">
        <v>5</v>
      </c>
      <c r="C466">
        <v>9</v>
      </c>
      <c r="D466" s="32"/>
      <c r="E466">
        <v>6000</v>
      </c>
      <c r="G466" s="31" t="s">
        <v>97</v>
      </c>
      <c r="H466">
        <v>13</v>
      </c>
      <c r="I466" s="31" t="s">
        <v>105</v>
      </c>
    </row>
    <row r="467" spans="1:9" x14ac:dyDescent="0.3">
      <c r="A467">
        <v>509</v>
      </c>
      <c r="B467">
        <v>3</v>
      </c>
      <c r="C467">
        <v>9</v>
      </c>
      <c r="D467" s="32">
        <v>0.70833333333333337</v>
      </c>
      <c r="E467">
        <v>6000</v>
      </c>
      <c r="G467" s="31" t="s">
        <v>102</v>
      </c>
      <c r="H467">
        <v>14</v>
      </c>
      <c r="I467" s="31" t="s">
        <v>104</v>
      </c>
    </row>
    <row r="468" spans="1:9" x14ac:dyDescent="0.3">
      <c r="A468">
        <v>510</v>
      </c>
      <c r="B468">
        <v>7</v>
      </c>
      <c r="C468">
        <v>9</v>
      </c>
      <c r="D468" s="32">
        <v>0.74861111111111112</v>
      </c>
      <c r="E468">
        <v>6000</v>
      </c>
      <c r="G468" s="31" t="s">
        <v>102</v>
      </c>
      <c r="H468">
        <v>14</v>
      </c>
      <c r="I468" s="31" t="s">
        <v>98</v>
      </c>
    </row>
    <row r="469" spans="1:9" x14ac:dyDescent="0.3">
      <c r="A469">
        <v>511</v>
      </c>
      <c r="B469">
        <v>4</v>
      </c>
      <c r="C469">
        <v>9</v>
      </c>
      <c r="D469" s="32">
        <v>0.74791666666666667</v>
      </c>
      <c r="E469">
        <v>6000</v>
      </c>
      <c r="G469" s="31" t="s">
        <v>102</v>
      </c>
      <c r="H469">
        <v>14</v>
      </c>
      <c r="I469" s="31" t="s">
        <v>103</v>
      </c>
    </row>
    <row r="470" spans="1:9" x14ac:dyDescent="0.3">
      <c r="A470">
        <v>512</v>
      </c>
      <c r="B470">
        <v>2</v>
      </c>
      <c r="C470">
        <v>9</v>
      </c>
      <c r="D470" s="32">
        <v>0.77083333333333337</v>
      </c>
      <c r="E470">
        <v>6000</v>
      </c>
      <c r="G470" s="31" t="s">
        <v>102</v>
      </c>
      <c r="H470">
        <v>14</v>
      </c>
      <c r="I470" s="31" t="s">
        <v>101</v>
      </c>
    </row>
    <row r="471" spans="1:9" x14ac:dyDescent="0.3">
      <c r="A471">
        <v>513</v>
      </c>
      <c r="B471">
        <v>5</v>
      </c>
      <c r="C471">
        <v>9</v>
      </c>
      <c r="D471" s="32">
        <v>0.77361111111111114</v>
      </c>
      <c r="E471">
        <v>6000</v>
      </c>
      <c r="F471">
        <v>2000</v>
      </c>
      <c r="G471" s="31" t="s">
        <v>102</v>
      </c>
      <c r="H471">
        <v>14</v>
      </c>
      <c r="I471" s="31" t="s">
        <v>105</v>
      </c>
    </row>
    <row r="472" spans="1:9" x14ac:dyDescent="0.3">
      <c r="A472">
        <v>514</v>
      </c>
      <c r="B472">
        <v>3</v>
      </c>
      <c r="C472">
        <v>9</v>
      </c>
      <c r="D472" s="32">
        <v>0.74513888888888891</v>
      </c>
      <c r="E472">
        <v>6000</v>
      </c>
      <c r="G472" s="31" t="s">
        <v>97</v>
      </c>
      <c r="H472">
        <v>15</v>
      </c>
      <c r="I472" s="31" t="s">
        <v>104</v>
      </c>
    </row>
    <row r="473" spans="1:9" x14ac:dyDescent="0.3">
      <c r="A473">
        <v>515</v>
      </c>
      <c r="B473">
        <v>7</v>
      </c>
      <c r="C473">
        <v>9</v>
      </c>
      <c r="D473" s="32">
        <v>0.76666666666666672</v>
      </c>
      <c r="E473">
        <v>6000</v>
      </c>
      <c r="F473">
        <v>2000</v>
      </c>
      <c r="G473" s="31" t="s">
        <v>102</v>
      </c>
      <c r="H473">
        <v>15</v>
      </c>
      <c r="I473" s="31" t="s">
        <v>98</v>
      </c>
    </row>
    <row r="474" spans="1:9" x14ac:dyDescent="0.3">
      <c r="A474">
        <v>516</v>
      </c>
      <c r="B474">
        <v>4</v>
      </c>
      <c r="C474">
        <v>9</v>
      </c>
      <c r="D474" s="32">
        <v>0.77361111111111114</v>
      </c>
      <c r="E474">
        <v>6000</v>
      </c>
      <c r="G474" s="31" t="s">
        <v>102</v>
      </c>
      <c r="H474">
        <v>15</v>
      </c>
      <c r="I474" s="31" t="s">
        <v>103</v>
      </c>
    </row>
    <row r="475" spans="1:9" x14ac:dyDescent="0.3">
      <c r="A475">
        <v>517</v>
      </c>
      <c r="B475">
        <v>2</v>
      </c>
      <c r="C475">
        <v>9</v>
      </c>
      <c r="D475" s="32">
        <v>0.78749999999999998</v>
      </c>
      <c r="E475">
        <v>6000</v>
      </c>
      <c r="G475" s="31" t="s">
        <v>102</v>
      </c>
      <c r="H475">
        <v>15</v>
      </c>
      <c r="I475" s="31" t="s">
        <v>101</v>
      </c>
    </row>
    <row r="476" spans="1:9" x14ac:dyDescent="0.3">
      <c r="A476">
        <v>518</v>
      </c>
      <c r="B476">
        <v>5</v>
      </c>
      <c r="C476">
        <v>9</v>
      </c>
      <c r="D476" s="32">
        <v>0.80277777777777781</v>
      </c>
      <c r="E476">
        <v>6000</v>
      </c>
      <c r="G476" s="31" t="s">
        <v>97</v>
      </c>
      <c r="H476">
        <v>15</v>
      </c>
      <c r="I476" s="31" t="s">
        <v>105</v>
      </c>
    </row>
    <row r="477" spans="1:9" x14ac:dyDescent="0.3">
      <c r="A477">
        <v>519</v>
      </c>
      <c r="B477">
        <v>3</v>
      </c>
      <c r="C477">
        <v>9</v>
      </c>
      <c r="D477" s="32">
        <v>0.74930555555555556</v>
      </c>
      <c r="E477">
        <v>6000</v>
      </c>
      <c r="G477" s="31" t="s">
        <v>102</v>
      </c>
      <c r="H477">
        <v>16</v>
      </c>
      <c r="I477" s="31" t="s">
        <v>104</v>
      </c>
    </row>
    <row r="478" spans="1:9" x14ac:dyDescent="0.3">
      <c r="A478">
        <v>520</v>
      </c>
      <c r="B478">
        <v>7</v>
      </c>
      <c r="C478">
        <v>9</v>
      </c>
      <c r="D478" s="32">
        <v>0.79374999999999996</v>
      </c>
      <c r="E478">
        <v>8000</v>
      </c>
      <c r="G478" s="31" t="s">
        <v>102</v>
      </c>
      <c r="H478">
        <v>16</v>
      </c>
      <c r="I478" s="31" t="s">
        <v>98</v>
      </c>
    </row>
    <row r="479" spans="1:9" x14ac:dyDescent="0.3">
      <c r="A479">
        <v>521</v>
      </c>
      <c r="B479">
        <v>4</v>
      </c>
      <c r="C479">
        <v>9</v>
      </c>
      <c r="D479" s="32">
        <v>0.79583333333333328</v>
      </c>
      <c r="E479">
        <v>6000</v>
      </c>
      <c r="G479" s="31" t="s">
        <v>97</v>
      </c>
      <c r="H479">
        <v>16</v>
      </c>
      <c r="I479" s="31" t="s">
        <v>103</v>
      </c>
    </row>
    <row r="480" spans="1:9" x14ac:dyDescent="0.3">
      <c r="A480">
        <v>522</v>
      </c>
      <c r="B480">
        <v>2</v>
      </c>
      <c r="C480">
        <v>9</v>
      </c>
      <c r="D480" s="32">
        <v>0.81388888888888888</v>
      </c>
      <c r="E480">
        <v>6000</v>
      </c>
      <c r="G480" s="31" t="s">
        <v>102</v>
      </c>
      <c r="H480">
        <v>16</v>
      </c>
      <c r="I480" s="31" t="s">
        <v>101</v>
      </c>
    </row>
    <row r="481" spans="1:9" x14ac:dyDescent="0.3">
      <c r="A481">
        <v>523</v>
      </c>
      <c r="B481">
        <v>5</v>
      </c>
      <c r="C481">
        <v>9</v>
      </c>
      <c r="D481" s="32">
        <v>0.82708333333333328</v>
      </c>
      <c r="E481">
        <v>6000</v>
      </c>
      <c r="G481" s="31" t="s">
        <v>97</v>
      </c>
      <c r="H481">
        <v>16</v>
      </c>
      <c r="I481" s="31" t="s">
        <v>105</v>
      </c>
    </row>
    <row r="482" spans="1:9" x14ac:dyDescent="0.3">
      <c r="A482">
        <v>524</v>
      </c>
      <c r="B482">
        <v>3</v>
      </c>
      <c r="C482">
        <v>9</v>
      </c>
      <c r="D482" s="32">
        <v>0.77430555555555558</v>
      </c>
      <c r="E482">
        <v>6000</v>
      </c>
      <c r="F482">
        <v>2000</v>
      </c>
      <c r="G482" s="31" t="s">
        <v>97</v>
      </c>
      <c r="H482">
        <v>17</v>
      </c>
      <c r="I482" s="31" t="s">
        <v>104</v>
      </c>
    </row>
    <row r="483" spans="1:9" x14ac:dyDescent="0.3">
      <c r="A483">
        <v>525</v>
      </c>
      <c r="B483">
        <v>7</v>
      </c>
      <c r="C483">
        <v>9</v>
      </c>
      <c r="D483" s="32">
        <v>0.8208333333333333</v>
      </c>
      <c r="E483">
        <v>6000</v>
      </c>
      <c r="F483">
        <v>800</v>
      </c>
      <c r="G483" s="31" t="s">
        <v>102</v>
      </c>
      <c r="H483">
        <v>17</v>
      </c>
      <c r="I483" s="31" t="s">
        <v>98</v>
      </c>
    </row>
    <row r="484" spans="1:9" x14ac:dyDescent="0.3">
      <c r="A484">
        <v>526</v>
      </c>
      <c r="B484">
        <v>4</v>
      </c>
      <c r="C484">
        <v>9</v>
      </c>
      <c r="D484" s="32">
        <v>0.80833333333333335</v>
      </c>
      <c r="E484">
        <v>6000</v>
      </c>
      <c r="G484" s="31" t="s">
        <v>97</v>
      </c>
      <c r="H484">
        <v>17</v>
      </c>
      <c r="I484" s="31" t="s">
        <v>103</v>
      </c>
    </row>
    <row r="485" spans="1:9" x14ac:dyDescent="0.3">
      <c r="A485">
        <v>527</v>
      </c>
      <c r="B485">
        <v>2</v>
      </c>
      <c r="C485">
        <v>9</v>
      </c>
      <c r="D485" s="32"/>
      <c r="E485">
        <v>6000</v>
      </c>
      <c r="G485" s="31" t="s">
        <v>102</v>
      </c>
      <c r="H485">
        <v>17</v>
      </c>
      <c r="I485" s="31" t="s">
        <v>101</v>
      </c>
    </row>
    <row r="486" spans="1:9" x14ac:dyDescent="0.3">
      <c r="A486">
        <v>528</v>
      </c>
      <c r="B486">
        <v>3</v>
      </c>
      <c r="C486">
        <v>9</v>
      </c>
      <c r="D486" s="32">
        <v>0.8</v>
      </c>
      <c r="E486">
        <v>6000</v>
      </c>
      <c r="G486" s="31" t="s">
        <v>97</v>
      </c>
      <c r="H486">
        <v>18</v>
      </c>
      <c r="I486" s="31" t="s">
        <v>104</v>
      </c>
    </row>
    <row r="487" spans="1:9" x14ac:dyDescent="0.3">
      <c r="A487">
        <v>529</v>
      </c>
      <c r="B487">
        <v>4</v>
      </c>
      <c r="C487">
        <v>9</v>
      </c>
      <c r="D487" s="32"/>
      <c r="E487">
        <v>6000</v>
      </c>
      <c r="G487" s="31" t="s">
        <v>102</v>
      </c>
      <c r="H487">
        <v>18</v>
      </c>
      <c r="I487" s="31" t="s">
        <v>103</v>
      </c>
    </row>
    <row r="488" spans="1:9" x14ac:dyDescent="0.3">
      <c r="A488">
        <v>530</v>
      </c>
      <c r="B488">
        <v>3</v>
      </c>
      <c r="C488">
        <v>9</v>
      </c>
      <c r="D488" s="32">
        <v>0.81944444444444442</v>
      </c>
      <c r="E488">
        <v>6000</v>
      </c>
      <c r="G488" s="31" t="s">
        <v>97</v>
      </c>
      <c r="H488">
        <v>19</v>
      </c>
      <c r="I488" s="31" t="s">
        <v>104</v>
      </c>
    </row>
    <row r="489" spans="1:9" x14ac:dyDescent="0.3">
      <c r="A489">
        <v>531</v>
      </c>
      <c r="B489">
        <v>3</v>
      </c>
      <c r="C489">
        <v>9</v>
      </c>
      <c r="D489" s="32"/>
      <c r="E489">
        <v>6000</v>
      </c>
      <c r="G489" s="31" t="s">
        <v>97</v>
      </c>
      <c r="H489">
        <v>20</v>
      </c>
      <c r="I489" s="31" t="s">
        <v>104</v>
      </c>
    </row>
    <row r="490" spans="1:9" x14ac:dyDescent="0.3">
      <c r="A490">
        <v>532</v>
      </c>
      <c r="B490">
        <v>3</v>
      </c>
      <c r="C490">
        <v>10</v>
      </c>
      <c r="D490" s="32">
        <v>0.4513888888888889</v>
      </c>
      <c r="E490">
        <v>6000</v>
      </c>
      <c r="F490">
        <v>500</v>
      </c>
      <c r="G490" s="31" t="s">
        <v>102</v>
      </c>
      <c r="H490">
        <v>4</v>
      </c>
      <c r="I490" s="31" t="s">
        <v>104</v>
      </c>
    </row>
    <row r="491" spans="1:9" x14ac:dyDescent="0.3">
      <c r="A491">
        <v>533</v>
      </c>
      <c r="B491">
        <v>1</v>
      </c>
      <c r="C491">
        <v>10</v>
      </c>
      <c r="D491" s="32">
        <v>0.47013888888888888</v>
      </c>
      <c r="E491">
        <v>6000</v>
      </c>
      <c r="G491" s="31" t="s">
        <v>102</v>
      </c>
      <c r="H491">
        <v>4</v>
      </c>
      <c r="I491" s="31" t="s">
        <v>99</v>
      </c>
    </row>
    <row r="492" spans="1:9" x14ac:dyDescent="0.3">
      <c r="A492">
        <v>534</v>
      </c>
      <c r="B492">
        <v>6</v>
      </c>
      <c r="C492">
        <v>10</v>
      </c>
      <c r="D492" s="32">
        <v>0.54583333333333328</v>
      </c>
      <c r="E492">
        <v>36000</v>
      </c>
      <c r="G492" s="31" t="s">
        <v>97</v>
      </c>
      <c r="H492">
        <v>4</v>
      </c>
      <c r="I492" s="31" t="s">
        <v>100</v>
      </c>
    </row>
    <row r="493" spans="1:9" x14ac:dyDescent="0.3">
      <c r="A493">
        <v>535</v>
      </c>
      <c r="B493">
        <v>4</v>
      </c>
      <c r="C493">
        <v>10</v>
      </c>
      <c r="D493" s="32">
        <v>0.46041666666666664</v>
      </c>
      <c r="E493">
        <v>6000</v>
      </c>
      <c r="G493" s="31" t="s">
        <v>97</v>
      </c>
      <c r="H493">
        <v>4</v>
      </c>
      <c r="I493" s="31" t="s">
        <v>103</v>
      </c>
    </row>
    <row r="494" spans="1:9" x14ac:dyDescent="0.3">
      <c r="A494">
        <v>536</v>
      </c>
      <c r="B494">
        <v>5</v>
      </c>
      <c r="C494">
        <v>10</v>
      </c>
      <c r="D494" s="32">
        <v>0.45902777777777776</v>
      </c>
      <c r="E494">
        <v>6000</v>
      </c>
      <c r="G494" s="31" t="s">
        <v>97</v>
      </c>
      <c r="H494">
        <v>4</v>
      </c>
      <c r="I494" s="31" t="s">
        <v>105</v>
      </c>
    </row>
    <row r="495" spans="1:9" x14ac:dyDescent="0.3">
      <c r="A495">
        <v>537</v>
      </c>
      <c r="B495">
        <v>3</v>
      </c>
      <c r="C495">
        <v>10</v>
      </c>
      <c r="D495" s="32">
        <v>0.47499999999999998</v>
      </c>
      <c r="E495">
        <v>6000</v>
      </c>
      <c r="G495" s="31" t="s">
        <v>102</v>
      </c>
      <c r="H495">
        <v>5</v>
      </c>
      <c r="I495" s="31" t="s">
        <v>104</v>
      </c>
    </row>
    <row r="496" spans="1:9" x14ac:dyDescent="0.3">
      <c r="A496">
        <v>538</v>
      </c>
      <c r="B496">
        <v>1</v>
      </c>
      <c r="C496">
        <v>10</v>
      </c>
      <c r="D496" s="32">
        <v>0.48194444444444445</v>
      </c>
      <c r="E496">
        <v>6000</v>
      </c>
      <c r="G496" s="31" t="s">
        <v>97</v>
      </c>
      <c r="H496">
        <v>5</v>
      </c>
      <c r="I496" s="31" t="s">
        <v>99</v>
      </c>
    </row>
    <row r="497" spans="1:9" x14ac:dyDescent="0.3">
      <c r="A497">
        <v>539</v>
      </c>
      <c r="B497">
        <v>6</v>
      </c>
      <c r="C497">
        <v>10</v>
      </c>
      <c r="D497" s="32">
        <v>0.67986111111111114</v>
      </c>
      <c r="E497">
        <v>6000</v>
      </c>
      <c r="F497">
        <v>2000</v>
      </c>
      <c r="G497" s="31" t="s">
        <v>97</v>
      </c>
      <c r="H497">
        <v>5</v>
      </c>
      <c r="I497" s="31" t="s">
        <v>100</v>
      </c>
    </row>
    <row r="498" spans="1:9" x14ac:dyDescent="0.3">
      <c r="A498">
        <v>540</v>
      </c>
      <c r="B498">
        <v>4</v>
      </c>
      <c r="C498">
        <v>10</v>
      </c>
      <c r="D498" s="32">
        <v>0.46736111111111112</v>
      </c>
      <c r="E498">
        <v>6000</v>
      </c>
      <c r="G498" s="31" t="s">
        <v>102</v>
      </c>
      <c r="H498">
        <v>5</v>
      </c>
      <c r="I498" s="31" t="s">
        <v>103</v>
      </c>
    </row>
    <row r="499" spans="1:9" x14ac:dyDescent="0.3">
      <c r="A499">
        <v>541</v>
      </c>
      <c r="B499">
        <v>5</v>
      </c>
      <c r="C499">
        <v>10</v>
      </c>
      <c r="D499" s="32">
        <v>0.4777777777777778</v>
      </c>
      <c r="E499">
        <v>6000</v>
      </c>
      <c r="G499" s="31" t="s">
        <v>97</v>
      </c>
      <c r="H499">
        <v>5</v>
      </c>
      <c r="I499" s="31" t="s">
        <v>105</v>
      </c>
    </row>
    <row r="500" spans="1:9" x14ac:dyDescent="0.3">
      <c r="A500">
        <v>542</v>
      </c>
      <c r="B500">
        <v>3</v>
      </c>
      <c r="C500">
        <v>10</v>
      </c>
      <c r="D500" s="32">
        <v>0.49513888888888891</v>
      </c>
      <c r="E500">
        <v>8000</v>
      </c>
      <c r="G500" s="31" t="s">
        <v>102</v>
      </c>
      <c r="H500">
        <v>6</v>
      </c>
      <c r="I500" s="31" t="s">
        <v>104</v>
      </c>
    </row>
    <row r="501" spans="1:9" x14ac:dyDescent="0.3">
      <c r="A501">
        <v>543</v>
      </c>
      <c r="B501">
        <v>1</v>
      </c>
      <c r="C501">
        <v>10</v>
      </c>
      <c r="D501" s="32">
        <v>0.50555555555555554</v>
      </c>
      <c r="E501">
        <v>6000</v>
      </c>
      <c r="G501" s="31" t="s">
        <v>102</v>
      </c>
      <c r="H501">
        <v>6</v>
      </c>
      <c r="I501" s="31" t="s">
        <v>99</v>
      </c>
    </row>
    <row r="502" spans="1:9" x14ac:dyDescent="0.3">
      <c r="A502">
        <v>544</v>
      </c>
      <c r="B502">
        <v>6</v>
      </c>
      <c r="C502">
        <v>10</v>
      </c>
      <c r="D502" s="32">
        <v>0.69444444444444442</v>
      </c>
      <c r="E502">
        <v>4000</v>
      </c>
      <c r="G502" s="31" t="s">
        <v>97</v>
      </c>
      <c r="H502">
        <v>6</v>
      </c>
      <c r="I502" s="31" t="s">
        <v>100</v>
      </c>
    </row>
    <row r="503" spans="1:9" x14ac:dyDescent="0.3">
      <c r="A503">
        <v>545</v>
      </c>
      <c r="B503">
        <v>4</v>
      </c>
      <c r="C503">
        <v>10</v>
      </c>
      <c r="D503" s="32">
        <v>0.49513888888888891</v>
      </c>
      <c r="E503">
        <v>6000</v>
      </c>
      <c r="G503" s="31" t="s">
        <v>97</v>
      </c>
      <c r="H503">
        <v>6</v>
      </c>
      <c r="I503" s="31" t="s">
        <v>103</v>
      </c>
    </row>
    <row r="504" spans="1:9" x14ac:dyDescent="0.3">
      <c r="A504">
        <v>546</v>
      </c>
      <c r="B504">
        <v>5</v>
      </c>
      <c r="C504">
        <v>10</v>
      </c>
      <c r="D504" s="32">
        <v>0.50069444444444444</v>
      </c>
      <c r="E504">
        <v>6000</v>
      </c>
      <c r="G504" s="31" t="s">
        <v>97</v>
      </c>
      <c r="H504">
        <v>6</v>
      </c>
      <c r="I504" s="31" t="s">
        <v>105</v>
      </c>
    </row>
    <row r="505" spans="1:9" x14ac:dyDescent="0.3">
      <c r="A505">
        <v>547</v>
      </c>
      <c r="B505">
        <v>3</v>
      </c>
      <c r="C505">
        <v>10</v>
      </c>
      <c r="D505" s="32">
        <v>0.52152777777777781</v>
      </c>
      <c r="E505">
        <v>6000</v>
      </c>
      <c r="G505" s="31" t="s">
        <v>102</v>
      </c>
      <c r="H505">
        <v>7</v>
      </c>
      <c r="I505" s="31" t="s">
        <v>104</v>
      </c>
    </row>
    <row r="506" spans="1:9" x14ac:dyDescent="0.3">
      <c r="A506">
        <v>548</v>
      </c>
      <c r="B506">
        <v>1</v>
      </c>
      <c r="C506">
        <v>10</v>
      </c>
      <c r="D506" s="32">
        <v>0.53680555555555554</v>
      </c>
      <c r="E506">
        <v>8000</v>
      </c>
      <c r="G506" s="31" t="s">
        <v>102</v>
      </c>
      <c r="H506">
        <v>7</v>
      </c>
      <c r="I506" s="31" t="s">
        <v>99</v>
      </c>
    </row>
    <row r="507" spans="1:9" x14ac:dyDescent="0.3">
      <c r="A507">
        <v>549</v>
      </c>
      <c r="B507">
        <v>6</v>
      </c>
      <c r="C507">
        <v>10</v>
      </c>
      <c r="D507" s="32">
        <v>0.72361111111111109</v>
      </c>
      <c r="E507">
        <v>6000</v>
      </c>
      <c r="F507">
        <v>2000</v>
      </c>
      <c r="G507" s="31" t="s">
        <v>97</v>
      </c>
      <c r="H507">
        <v>7</v>
      </c>
      <c r="I507" s="31" t="s">
        <v>100</v>
      </c>
    </row>
    <row r="508" spans="1:9" x14ac:dyDescent="0.3">
      <c r="A508">
        <v>550</v>
      </c>
      <c r="B508">
        <v>4</v>
      </c>
      <c r="C508">
        <v>10</v>
      </c>
      <c r="D508" s="32">
        <v>0.50416666666666665</v>
      </c>
      <c r="E508">
        <v>6000</v>
      </c>
      <c r="G508" s="31" t="s">
        <v>102</v>
      </c>
      <c r="H508">
        <v>7</v>
      </c>
      <c r="I508" s="31" t="s">
        <v>103</v>
      </c>
    </row>
    <row r="509" spans="1:9" x14ac:dyDescent="0.3">
      <c r="A509">
        <v>551</v>
      </c>
      <c r="B509">
        <v>5</v>
      </c>
      <c r="C509">
        <v>10</v>
      </c>
      <c r="D509" s="32">
        <v>0.52986111111111112</v>
      </c>
      <c r="E509">
        <v>6000</v>
      </c>
      <c r="F509">
        <v>1000</v>
      </c>
      <c r="G509" s="31" t="s">
        <v>97</v>
      </c>
      <c r="H509">
        <v>7</v>
      </c>
      <c r="I509" s="31" t="s">
        <v>105</v>
      </c>
    </row>
    <row r="510" spans="1:9" x14ac:dyDescent="0.3">
      <c r="A510">
        <v>552</v>
      </c>
      <c r="B510">
        <v>3</v>
      </c>
      <c r="C510">
        <v>10</v>
      </c>
      <c r="D510" s="32">
        <v>0.55486111111111114</v>
      </c>
      <c r="E510">
        <v>6000</v>
      </c>
      <c r="F510">
        <v>1000</v>
      </c>
      <c r="G510" s="31" t="s">
        <v>102</v>
      </c>
      <c r="H510">
        <v>8</v>
      </c>
      <c r="I510" s="31" t="s">
        <v>104</v>
      </c>
    </row>
    <row r="511" spans="1:9" x14ac:dyDescent="0.3">
      <c r="A511">
        <v>553</v>
      </c>
      <c r="B511">
        <v>1</v>
      </c>
      <c r="C511">
        <v>10</v>
      </c>
      <c r="D511" s="32">
        <v>0.57638888888888884</v>
      </c>
      <c r="E511">
        <v>6000</v>
      </c>
      <c r="G511" s="31" t="s">
        <v>102</v>
      </c>
      <c r="H511">
        <v>8</v>
      </c>
      <c r="I511" s="31" t="s">
        <v>99</v>
      </c>
    </row>
    <row r="512" spans="1:9" x14ac:dyDescent="0.3">
      <c r="A512">
        <v>554</v>
      </c>
      <c r="B512">
        <v>6</v>
      </c>
      <c r="C512">
        <v>10</v>
      </c>
      <c r="D512" s="32">
        <v>0.74236111111111114</v>
      </c>
      <c r="E512">
        <v>6000</v>
      </c>
      <c r="G512" s="31" t="s">
        <v>102</v>
      </c>
      <c r="H512">
        <v>8</v>
      </c>
      <c r="I512" s="31" t="s">
        <v>100</v>
      </c>
    </row>
    <row r="513" spans="1:9" x14ac:dyDescent="0.3">
      <c r="A513">
        <v>555</v>
      </c>
      <c r="B513">
        <v>4</v>
      </c>
      <c r="C513">
        <v>10</v>
      </c>
      <c r="D513" s="32">
        <v>0.52708333333333335</v>
      </c>
      <c r="E513">
        <v>6000</v>
      </c>
      <c r="G513" s="31" t="s">
        <v>102</v>
      </c>
      <c r="H513">
        <v>8</v>
      </c>
      <c r="I513" s="31" t="s">
        <v>103</v>
      </c>
    </row>
    <row r="514" spans="1:9" x14ac:dyDescent="0.3">
      <c r="A514">
        <v>556</v>
      </c>
      <c r="B514">
        <v>5</v>
      </c>
      <c r="C514">
        <v>10</v>
      </c>
      <c r="D514" s="32">
        <v>0.56458333333333333</v>
      </c>
      <c r="E514">
        <v>6000</v>
      </c>
      <c r="F514">
        <v>700</v>
      </c>
      <c r="G514" s="31" t="s">
        <v>102</v>
      </c>
      <c r="H514">
        <v>8</v>
      </c>
      <c r="I514" s="31" t="s">
        <v>105</v>
      </c>
    </row>
    <row r="515" spans="1:9" x14ac:dyDescent="0.3">
      <c r="A515">
        <v>557</v>
      </c>
      <c r="B515">
        <v>3</v>
      </c>
      <c r="C515">
        <v>10</v>
      </c>
      <c r="D515" s="32">
        <v>0.59375</v>
      </c>
      <c r="E515">
        <v>6000</v>
      </c>
      <c r="F515">
        <v>1000</v>
      </c>
      <c r="G515" s="31" t="s">
        <v>102</v>
      </c>
      <c r="H515">
        <v>9</v>
      </c>
      <c r="I515" s="31" t="s">
        <v>104</v>
      </c>
    </row>
    <row r="516" spans="1:9" x14ac:dyDescent="0.3">
      <c r="A516">
        <v>558</v>
      </c>
      <c r="B516">
        <v>1</v>
      </c>
      <c r="C516">
        <v>10</v>
      </c>
      <c r="D516" s="32">
        <v>0.61250000000000004</v>
      </c>
      <c r="E516">
        <v>6000</v>
      </c>
      <c r="G516" s="31" t="s">
        <v>97</v>
      </c>
      <c r="H516">
        <v>9</v>
      </c>
      <c r="I516" s="31" t="s">
        <v>99</v>
      </c>
    </row>
    <row r="517" spans="1:9" x14ac:dyDescent="0.3">
      <c r="A517">
        <v>559</v>
      </c>
      <c r="B517">
        <v>6</v>
      </c>
      <c r="C517">
        <v>10</v>
      </c>
      <c r="D517" s="32">
        <v>0.78194444444444444</v>
      </c>
      <c r="E517">
        <v>6000</v>
      </c>
      <c r="G517" s="31" t="s">
        <v>97</v>
      </c>
      <c r="H517">
        <v>9</v>
      </c>
      <c r="I517" s="31" t="s">
        <v>100</v>
      </c>
    </row>
    <row r="518" spans="1:9" x14ac:dyDescent="0.3">
      <c r="A518">
        <v>560</v>
      </c>
      <c r="B518">
        <v>4</v>
      </c>
      <c r="C518">
        <v>10</v>
      </c>
      <c r="D518" s="32">
        <v>0.64236111111111116</v>
      </c>
      <c r="E518">
        <v>6000</v>
      </c>
      <c r="G518" s="31" t="s">
        <v>102</v>
      </c>
      <c r="H518">
        <v>9</v>
      </c>
      <c r="I518" s="31" t="s">
        <v>103</v>
      </c>
    </row>
    <row r="519" spans="1:9" x14ac:dyDescent="0.3">
      <c r="A519">
        <v>561</v>
      </c>
      <c r="B519">
        <v>5</v>
      </c>
      <c r="C519">
        <v>10</v>
      </c>
      <c r="D519" s="32">
        <v>0.62708333333333333</v>
      </c>
      <c r="E519">
        <v>6000</v>
      </c>
      <c r="G519" s="31" t="s">
        <v>97</v>
      </c>
      <c r="H519">
        <v>9</v>
      </c>
      <c r="I519" s="31" t="s">
        <v>105</v>
      </c>
    </row>
    <row r="520" spans="1:9" x14ac:dyDescent="0.3">
      <c r="A520">
        <v>562</v>
      </c>
      <c r="B520">
        <v>3</v>
      </c>
      <c r="C520">
        <v>10</v>
      </c>
      <c r="D520" s="32">
        <v>0.62152777777777779</v>
      </c>
      <c r="E520">
        <v>6000</v>
      </c>
      <c r="G520" s="31" t="s">
        <v>102</v>
      </c>
      <c r="H520">
        <v>10</v>
      </c>
      <c r="I520" s="31" t="s">
        <v>104</v>
      </c>
    </row>
    <row r="521" spans="1:9" x14ac:dyDescent="0.3">
      <c r="A521">
        <v>563</v>
      </c>
      <c r="B521">
        <v>1</v>
      </c>
      <c r="C521">
        <v>10</v>
      </c>
      <c r="D521" s="32">
        <v>0.62916666666666665</v>
      </c>
      <c r="E521">
        <v>6000</v>
      </c>
      <c r="G521" s="31" t="s">
        <v>102</v>
      </c>
      <c r="H521">
        <v>10</v>
      </c>
      <c r="I521" s="31" t="s">
        <v>99</v>
      </c>
    </row>
    <row r="522" spans="1:9" x14ac:dyDescent="0.3">
      <c r="A522">
        <v>564</v>
      </c>
      <c r="B522">
        <v>6</v>
      </c>
      <c r="C522">
        <v>10</v>
      </c>
      <c r="D522" s="32">
        <v>0.79791666666666672</v>
      </c>
      <c r="E522">
        <v>6000</v>
      </c>
      <c r="G522" s="31" t="s">
        <v>102</v>
      </c>
      <c r="H522">
        <v>10</v>
      </c>
      <c r="I522" s="31" t="s">
        <v>100</v>
      </c>
    </row>
    <row r="523" spans="1:9" x14ac:dyDescent="0.3">
      <c r="A523">
        <v>565</v>
      </c>
      <c r="B523">
        <v>4</v>
      </c>
      <c r="C523">
        <v>10</v>
      </c>
      <c r="D523" s="32">
        <v>0.65625</v>
      </c>
      <c r="E523">
        <v>6000</v>
      </c>
      <c r="G523" s="31" t="s">
        <v>97</v>
      </c>
      <c r="H523">
        <v>10</v>
      </c>
      <c r="I523" s="31" t="s">
        <v>103</v>
      </c>
    </row>
    <row r="524" spans="1:9" x14ac:dyDescent="0.3">
      <c r="A524">
        <v>566</v>
      </c>
      <c r="B524">
        <v>5</v>
      </c>
      <c r="C524">
        <v>10</v>
      </c>
      <c r="D524" s="32">
        <v>0.66041666666666665</v>
      </c>
      <c r="E524">
        <v>8000</v>
      </c>
      <c r="G524" s="31" t="s">
        <v>97</v>
      </c>
      <c r="H524">
        <v>10</v>
      </c>
      <c r="I524" s="31" t="s">
        <v>105</v>
      </c>
    </row>
    <row r="525" spans="1:9" x14ac:dyDescent="0.3">
      <c r="A525">
        <v>567</v>
      </c>
      <c r="B525">
        <v>3</v>
      </c>
      <c r="C525">
        <v>10</v>
      </c>
      <c r="D525" s="32">
        <v>0.63402777777777775</v>
      </c>
      <c r="E525">
        <v>6000</v>
      </c>
      <c r="G525" s="31" t="s">
        <v>97</v>
      </c>
      <c r="H525">
        <v>11</v>
      </c>
      <c r="I525" s="31" t="s">
        <v>104</v>
      </c>
    </row>
    <row r="526" spans="1:9" x14ac:dyDescent="0.3">
      <c r="A526">
        <v>568</v>
      </c>
      <c r="B526">
        <v>1</v>
      </c>
      <c r="C526">
        <v>10</v>
      </c>
      <c r="D526" s="32">
        <v>0.66666666666666663</v>
      </c>
      <c r="E526">
        <v>8000</v>
      </c>
      <c r="F526">
        <v>2000</v>
      </c>
      <c r="G526" s="31" t="s">
        <v>97</v>
      </c>
      <c r="H526">
        <v>11</v>
      </c>
      <c r="I526" s="31" t="s">
        <v>99</v>
      </c>
    </row>
    <row r="527" spans="1:9" x14ac:dyDescent="0.3">
      <c r="A527">
        <v>569</v>
      </c>
      <c r="B527">
        <v>6</v>
      </c>
      <c r="C527">
        <v>10</v>
      </c>
      <c r="D527" s="32">
        <v>0.81597222222222221</v>
      </c>
      <c r="E527">
        <v>6000</v>
      </c>
      <c r="G527" s="31" t="s">
        <v>97</v>
      </c>
      <c r="H527">
        <v>11</v>
      </c>
      <c r="I527" s="31" t="s">
        <v>100</v>
      </c>
    </row>
    <row r="528" spans="1:9" x14ac:dyDescent="0.3">
      <c r="A528">
        <v>570</v>
      </c>
      <c r="B528">
        <v>4</v>
      </c>
      <c r="C528">
        <v>10</v>
      </c>
      <c r="D528" s="32">
        <v>0.67013888888888884</v>
      </c>
      <c r="E528">
        <v>6000</v>
      </c>
      <c r="G528" s="31" t="s">
        <v>102</v>
      </c>
      <c r="H528">
        <v>11</v>
      </c>
      <c r="I528" s="31" t="s">
        <v>103</v>
      </c>
    </row>
    <row r="529" spans="1:9" x14ac:dyDescent="0.3">
      <c r="A529">
        <v>571</v>
      </c>
      <c r="B529">
        <v>5</v>
      </c>
      <c r="C529">
        <v>10</v>
      </c>
      <c r="D529" s="32">
        <v>0.68194444444444446</v>
      </c>
      <c r="E529">
        <v>6000</v>
      </c>
      <c r="G529" s="31" t="s">
        <v>97</v>
      </c>
      <c r="H529">
        <v>11</v>
      </c>
      <c r="I529" s="31" t="s">
        <v>105</v>
      </c>
    </row>
    <row r="530" spans="1:9" x14ac:dyDescent="0.3">
      <c r="A530">
        <v>572</v>
      </c>
      <c r="B530">
        <v>3</v>
      </c>
      <c r="C530">
        <v>10</v>
      </c>
      <c r="D530" s="32">
        <v>0.66666666666666663</v>
      </c>
      <c r="E530">
        <v>8000</v>
      </c>
      <c r="G530" s="31" t="s">
        <v>97</v>
      </c>
      <c r="H530">
        <v>12</v>
      </c>
      <c r="I530" s="31" t="s">
        <v>104</v>
      </c>
    </row>
    <row r="531" spans="1:9" x14ac:dyDescent="0.3">
      <c r="A531">
        <v>573</v>
      </c>
      <c r="B531">
        <v>1</v>
      </c>
      <c r="C531">
        <v>10</v>
      </c>
      <c r="D531" s="32">
        <v>0.69513888888888886</v>
      </c>
      <c r="E531">
        <v>6000</v>
      </c>
      <c r="G531" s="31" t="s">
        <v>97</v>
      </c>
      <c r="H531">
        <v>12</v>
      </c>
      <c r="I531" s="31" t="s">
        <v>99</v>
      </c>
    </row>
    <row r="532" spans="1:9" x14ac:dyDescent="0.3">
      <c r="A532">
        <v>574</v>
      </c>
      <c r="B532">
        <v>4</v>
      </c>
      <c r="C532">
        <v>10</v>
      </c>
      <c r="D532" s="32">
        <v>0.69513888888888886</v>
      </c>
      <c r="E532">
        <v>6000</v>
      </c>
      <c r="G532" s="31" t="s">
        <v>102</v>
      </c>
      <c r="H532">
        <v>12</v>
      </c>
      <c r="I532" s="31" t="s">
        <v>103</v>
      </c>
    </row>
    <row r="533" spans="1:9" x14ac:dyDescent="0.3">
      <c r="A533">
        <v>575</v>
      </c>
      <c r="B533">
        <v>5</v>
      </c>
      <c r="C533">
        <v>10</v>
      </c>
      <c r="D533" s="32">
        <v>0.71458333333333335</v>
      </c>
      <c r="E533">
        <v>6000</v>
      </c>
      <c r="F533">
        <v>500</v>
      </c>
      <c r="G533" s="31" t="s">
        <v>102</v>
      </c>
      <c r="H533">
        <v>12</v>
      </c>
      <c r="I533" s="31" t="s">
        <v>105</v>
      </c>
    </row>
    <row r="534" spans="1:9" x14ac:dyDescent="0.3">
      <c r="A534">
        <v>576</v>
      </c>
      <c r="B534">
        <v>3</v>
      </c>
      <c r="C534">
        <v>10</v>
      </c>
      <c r="D534" s="32">
        <v>0.73611111111111116</v>
      </c>
      <c r="E534">
        <v>6000</v>
      </c>
      <c r="F534">
        <v>1500</v>
      </c>
      <c r="G534" s="31" t="s">
        <v>102</v>
      </c>
      <c r="H534">
        <v>13</v>
      </c>
      <c r="I534" s="31" t="s">
        <v>104</v>
      </c>
    </row>
    <row r="535" spans="1:9" x14ac:dyDescent="0.3">
      <c r="A535">
        <v>577</v>
      </c>
      <c r="B535">
        <v>1</v>
      </c>
      <c r="C535">
        <v>10</v>
      </c>
      <c r="D535" s="32">
        <v>0.75</v>
      </c>
      <c r="E535">
        <v>6000</v>
      </c>
      <c r="G535" s="31" t="s">
        <v>102</v>
      </c>
      <c r="H535">
        <v>13</v>
      </c>
      <c r="I535" s="31" t="s">
        <v>99</v>
      </c>
    </row>
    <row r="536" spans="1:9" x14ac:dyDescent="0.3">
      <c r="A536">
        <v>578</v>
      </c>
      <c r="B536">
        <v>4</v>
      </c>
      <c r="C536">
        <v>10</v>
      </c>
      <c r="D536" s="32">
        <v>0.72916666666666663</v>
      </c>
      <c r="E536">
        <v>6000</v>
      </c>
      <c r="G536" s="31" t="s">
        <v>97</v>
      </c>
      <c r="H536">
        <v>13</v>
      </c>
      <c r="I536" s="31" t="s">
        <v>103</v>
      </c>
    </row>
    <row r="537" spans="1:9" x14ac:dyDescent="0.3">
      <c r="A537">
        <v>579</v>
      </c>
      <c r="B537">
        <v>5</v>
      </c>
      <c r="C537">
        <v>10</v>
      </c>
      <c r="D537" s="32">
        <v>0.72499999999999998</v>
      </c>
      <c r="E537">
        <v>6000</v>
      </c>
      <c r="G537" s="31" t="s">
        <v>97</v>
      </c>
      <c r="H537">
        <v>13</v>
      </c>
      <c r="I537" s="31" t="s">
        <v>105</v>
      </c>
    </row>
    <row r="538" spans="1:9" x14ac:dyDescent="0.3">
      <c r="A538">
        <v>580</v>
      </c>
      <c r="B538">
        <v>3</v>
      </c>
      <c r="C538">
        <v>10</v>
      </c>
      <c r="D538" s="32">
        <v>0.76388888888888884</v>
      </c>
      <c r="E538">
        <v>6000</v>
      </c>
      <c r="G538" s="31" t="s">
        <v>97</v>
      </c>
      <c r="H538">
        <v>14</v>
      </c>
      <c r="I538" s="31" t="s">
        <v>104</v>
      </c>
    </row>
    <row r="539" spans="1:9" x14ac:dyDescent="0.3">
      <c r="A539">
        <v>581</v>
      </c>
      <c r="B539">
        <v>1</v>
      </c>
      <c r="C539">
        <v>10</v>
      </c>
      <c r="D539" s="32">
        <v>0.79236111111111107</v>
      </c>
      <c r="E539">
        <v>6000</v>
      </c>
      <c r="G539" s="31" t="s">
        <v>102</v>
      </c>
      <c r="H539">
        <v>14</v>
      </c>
      <c r="I539" s="31" t="s">
        <v>99</v>
      </c>
    </row>
    <row r="540" spans="1:9" x14ac:dyDescent="0.3">
      <c r="A540">
        <v>582</v>
      </c>
      <c r="B540">
        <v>4</v>
      </c>
      <c r="C540">
        <v>10</v>
      </c>
      <c r="D540" s="32">
        <v>0.75138888888888888</v>
      </c>
      <c r="E540">
        <v>6000</v>
      </c>
      <c r="G540" s="31" t="s">
        <v>97</v>
      </c>
      <c r="H540">
        <v>14</v>
      </c>
      <c r="I540" s="31" t="s">
        <v>103</v>
      </c>
    </row>
    <row r="541" spans="1:9" x14ac:dyDescent="0.3">
      <c r="A541">
        <v>583</v>
      </c>
      <c r="B541">
        <v>5</v>
      </c>
      <c r="C541">
        <v>10</v>
      </c>
      <c r="D541" s="32">
        <v>0.75486111111111109</v>
      </c>
      <c r="E541">
        <v>6000</v>
      </c>
      <c r="G541" s="31" t="s">
        <v>102</v>
      </c>
      <c r="H541">
        <v>14</v>
      </c>
      <c r="I541" s="31" t="s">
        <v>105</v>
      </c>
    </row>
    <row r="542" spans="1:9" x14ac:dyDescent="0.3">
      <c r="A542">
        <v>584</v>
      </c>
      <c r="B542">
        <v>3</v>
      </c>
      <c r="C542">
        <v>10</v>
      </c>
      <c r="D542" s="32">
        <v>0.77916666666666667</v>
      </c>
      <c r="E542">
        <v>4000</v>
      </c>
      <c r="F542">
        <v>800</v>
      </c>
      <c r="G542" s="31" t="s">
        <v>97</v>
      </c>
      <c r="H542">
        <v>15</v>
      </c>
      <c r="I542" s="31" t="s">
        <v>104</v>
      </c>
    </row>
    <row r="543" spans="1:9" x14ac:dyDescent="0.3">
      <c r="A543">
        <v>585</v>
      </c>
      <c r="B543">
        <v>1</v>
      </c>
      <c r="C543">
        <v>10</v>
      </c>
      <c r="D543" s="32">
        <v>0.82916666666666672</v>
      </c>
      <c r="E543">
        <v>8000</v>
      </c>
      <c r="G543" s="31" t="s">
        <v>102</v>
      </c>
      <c r="H543">
        <v>15</v>
      </c>
      <c r="I543" s="31" t="s">
        <v>99</v>
      </c>
    </row>
    <row r="544" spans="1:9" x14ac:dyDescent="0.3">
      <c r="A544">
        <v>586</v>
      </c>
      <c r="B544">
        <v>4</v>
      </c>
      <c r="C544">
        <v>10</v>
      </c>
      <c r="D544" s="32">
        <v>0.77013888888888893</v>
      </c>
      <c r="E544">
        <v>6000</v>
      </c>
      <c r="G544" s="31" t="s">
        <v>102</v>
      </c>
      <c r="H544">
        <v>15</v>
      </c>
      <c r="I544" s="31" t="s">
        <v>103</v>
      </c>
    </row>
    <row r="545" spans="1:9" x14ac:dyDescent="0.3">
      <c r="A545">
        <v>587</v>
      </c>
      <c r="B545">
        <v>5</v>
      </c>
      <c r="C545">
        <v>10</v>
      </c>
      <c r="D545" s="32">
        <v>0.77708333333333335</v>
      </c>
      <c r="E545">
        <v>6000</v>
      </c>
      <c r="G545" s="31" t="s">
        <v>102</v>
      </c>
      <c r="H545">
        <v>15</v>
      </c>
      <c r="I545" s="31" t="s">
        <v>105</v>
      </c>
    </row>
    <row r="546" spans="1:9" x14ac:dyDescent="0.3">
      <c r="A546">
        <v>588</v>
      </c>
      <c r="B546">
        <v>3</v>
      </c>
      <c r="C546">
        <v>10</v>
      </c>
      <c r="D546" s="32">
        <v>0.8</v>
      </c>
      <c r="E546">
        <v>6000</v>
      </c>
      <c r="F546">
        <v>1000</v>
      </c>
      <c r="G546" s="31" t="s">
        <v>102</v>
      </c>
      <c r="H546">
        <v>16</v>
      </c>
      <c r="I546" s="31" t="s">
        <v>104</v>
      </c>
    </row>
    <row r="547" spans="1:9" x14ac:dyDescent="0.3">
      <c r="A547">
        <v>589</v>
      </c>
      <c r="B547">
        <v>4</v>
      </c>
      <c r="C547">
        <v>10</v>
      </c>
      <c r="D547" s="32">
        <v>0.78055555555555556</v>
      </c>
      <c r="E547">
        <v>6000</v>
      </c>
      <c r="F547">
        <v>1000</v>
      </c>
      <c r="G547" s="31" t="s">
        <v>97</v>
      </c>
      <c r="H547">
        <v>16</v>
      </c>
      <c r="I547" s="31" t="s">
        <v>103</v>
      </c>
    </row>
    <row r="548" spans="1:9" x14ac:dyDescent="0.3">
      <c r="A548">
        <v>590</v>
      </c>
      <c r="B548">
        <v>5</v>
      </c>
      <c r="C548">
        <v>10</v>
      </c>
      <c r="D548" s="32">
        <v>0.80347222222222225</v>
      </c>
      <c r="E548">
        <v>6000</v>
      </c>
      <c r="G548" s="31" t="s">
        <v>102</v>
      </c>
      <c r="H548">
        <v>16</v>
      </c>
      <c r="I548" s="31" t="s">
        <v>105</v>
      </c>
    </row>
    <row r="549" spans="1:9" x14ac:dyDescent="0.3">
      <c r="A549">
        <v>591</v>
      </c>
      <c r="B549">
        <v>3</v>
      </c>
      <c r="C549">
        <v>10</v>
      </c>
      <c r="D549" s="32">
        <v>0.83333333333333337</v>
      </c>
      <c r="E549">
        <v>6000</v>
      </c>
      <c r="G549" s="31" t="s">
        <v>102</v>
      </c>
      <c r="H549">
        <v>17</v>
      </c>
      <c r="I549" s="31" t="s">
        <v>104</v>
      </c>
    </row>
    <row r="550" spans="1:9" x14ac:dyDescent="0.3">
      <c r="A550">
        <v>592</v>
      </c>
      <c r="B550">
        <v>4</v>
      </c>
      <c r="C550">
        <v>10</v>
      </c>
      <c r="D550" s="32">
        <v>0.82013888888888886</v>
      </c>
      <c r="E550">
        <v>6000</v>
      </c>
      <c r="G550" s="31" t="s">
        <v>102</v>
      </c>
      <c r="H550">
        <v>17</v>
      </c>
      <c r="I550" s="31" t="s">
        <v>103</v>
      </c>
    </row>
    <row r="551" spans="1:9" x14ac:dyDescent="0.3">
      <c r="A551">
        <v>593</v>
      </c>
      <c r="B551">
        <v>5</v>
      </c>
      <c r="C551">
        <v>10</v>
      </c>
      <c r="D551" s="32">
        <v>0.82361111111111107</v>
      </c>
      <c r="E551">
        <v>6000</v>
      </c>
      <c r="G551" s="31" t="s">
        <v>102</v>
      </c>
      <c r="H551">
        <v>17</v>
      </c>
      <c r="I551" s="31" t="s">
        <v>105</v>
      </c>
    </row>
    <row r="552" spans="1:9" x14ac:dyDescent="0.3">
      <c r="A552">
        <v>594</v>
      </c>
      <c r="B552">
        <v>4</v>
      </c>
      <c r="C552">
        <v>10</v>
      </c>
      <c r="D552" s="32">
        <v>0.83194444444444449</v>
      </c>
      <c r="E552">
        <v>6000</v>
      </c>
      <c r="G552" s="31" t="s">
        <v>97</v>
      </c>
      <c r="H552">
        <v>18</v>
      </c>
      <c r="I552" s="31" t="s">
        <v>103</v>
      </c>
    </row>
    <row r="553" spans="1:9" x14ac:dyDescent="0.3">
      <c r="A553">
        <v>595</v>
      </c>
      <c r="B553">
        <v>5</v>
      </c>
      <c r="C553">
        <v>10</v>
      </c>
      <c r="D553" s="32"/>
      <c r="E553">
        <v>6000</v>
      </c>
      <c r="G553" s="31" t="s">
        <v>102</v>
      </c>
      <c r="H553">
        <v>18</v>
      </c>
      <c r="I553" s="31" t="s">
        <v>105</v>
      </c>
    </row>
    <row r="554" spans="1:9" x14ac:dyDescent="0.3">
      <c r="A554">
        <v>596</v>
      </c>
      <c r="B554">
        <v>3</v>
      </c>
      <c r="C554">
        <v>11</v>
      </c>
      <c r="D554" s="32">
        <v>0.48680555555555555</v>
      </c>
      <c r="E554">
        <v>6000</v>
      </c>
      <c r="G554" s="31" t="s">
        <v>97</v>
      </c>
      <c r="H554">
        <v>4</v>
      </c>
      <c r="I554" s="31" t="s">
        <v>104</v>
      </c>
    </row>
    <row r="555" spans="1:9" x14ac:dyDescent="0.3">
      <c r="A555">
        <v>597</v>
      </c>
      <c r="B555">
        <v>7</v>
      </c>
      <c r="C555">
        <v>11</v>
      </c>
      <c r="D555" s="32">
        <v>0.50208333333333333</v>
      </c>
      <c r="E555">
        <v>8000</v>
      </c>
      <c r="G555" s="31" t="s">
        <v>97</v>
      </c>
      <c r="H555">
        <v>4</v>
      </c>
      <c r="I555" s="31" t="s">
        <v>98</v>
      </c>
    </row>
    <row r="556" spans="1:9" x14ac:dyDescent="0.3">
      <c r="A556">
        <v>598</v>
      </c>
      <c r="B556">
        <v>1</v>
      </c>
      <c r="C556">
        <v>11</v>
      </c>
      <c r="D556" s="32">
        <v>0.45347222222222222</v>
      </c>
      <c r="E556">
        <v>6000</v>
      </c>
      <c r="G556" s="31" t="s">
        <v>102</v>
      </c>
      <c r="H556">
        <v>4</v>
      </c>
      <c r="I556" s="31" t="s">
        <v>99</v>
      </c>
    </row>
    <row r="557" spans="1:9" x14ac:dyDescent="0.3">
      <c r="A557">
        <v>599</v>
      </c>
      <c r="B557">
        <v>2</v>
      </c>
      <c r="C557">
        <v>11</v>
      </c>
      <c r="D557" s="32">
        <v>0.45694444444444443</v>
      </c>
      <c r="E557">
        <v>6000</v>
      </c>
      <c r="F557">
        <v>1000</v>
      </c>
      <c r="G557" s="31" t="s">
        <v>97</v>
      </c>
      <c r="H557">
        <v>4</v>
      </c>
      <c r="I557" s="31" t="s">
        <v>101</v>
      </c>
    </row>
    <row r="558" spans="1:9" x14ac:dyDescent="0.3">
      <c r="A558">
        <v>600</v>
      </c>
      <c r="B558">
        <v>5</v>
      </c>
      <c r="C558">
        <v>11</v>
      </c>
      <c r="D558" s="32">
        <v>0.44027777777777777</v>
      </c>
      <c r="E558">
        <v>6000</v>
      </c>
      <c r="G558" s="31" t="s">
        <v>97</v>
      </c>
      <c r="H558">
        <v>4</v>
      </c>
      <c r="I558" s="31" t="s">
        <v>105</v>
      </c>
    </row>
    <row r="559" spans="1:9" x14ac:dyDescent="0.3">
      <c r="A559">
        <v>601</v>
      </c>
      <c r="B559">
        <v>3</v>
      </c>
      <c r="C559">
        <v>11</v>
      </c>
      <c r="D559" s="32">
        <v>0.5083333333333333</v>
      </c>
      <c r="E559">
        <v>6000</v>
      </c>
      <c r="G559" s="31" t="s">
        <v>97</v>
      </c>
      <c r="H559">
        <v>5</v>
      </c>
      <c r="I559" s="31" t="s">
        <v>104</v>
      </c>
    </row>
    <row r="560" spans="1:9" x14ac:dyDescent="0.3">
      <c r="A560">
        <v>602</v>
      </c>
      <c r="B560">
        <v>7</v>
      </c>
      <c r="C560">
        <v>11</v>
      </c>
      <c r="D560" s="32">
        <v>0.52777777777777779</v>
      </c>
      <c r="E560">
        <v>6000</v>
      </c>
      <c r="G560" s="31" t="s">
        <v>97</v>
      </c>
      <c r="H560">
        <v>5</v>
      </c>
      <c r="I560" s="31" t="s">
        <v>98</v>
      </c>
    </row>
    <row r="561" spans="1:9" x14ac:dyDescent="0.3">
      <c r="A561">
        <v>603</v>
      </c>
      <c r="B561">
        <v>1</v>
      </c>
      <c r="C561">
        <v>11</v>
      </c>
      <c r="D561" s="32">
        <v>0.55000000000000004</v>
      </c>
      <c r="E561">
        <v>6000</v>
      </c>
      <c r="G561" s="31" t="s">
        <v>97</v>
      </c>
      <c r="H561">
        <v>5</v>
      </c>
      <c r="I561" s="31" t="s">
        <v>99</v>
      </c>
    </row>
    <row r="562" spans="1:9" x14ac:dyDescent="0.3">
      <c r="A562">
        <v>604</v>
      </c>
      <c r="B562">
        <v>2</v>
      </c>
      <c r="C562">
        <v>11</v>
      </c>
      <c r="D562" s="32">
        <v>0.50347222222222221</v>
      </c>
      <c r="E562">
        <v>8000</v>
      </c>
      <c r="G562" s="31" t="s">
        <v>102</v>
      </c>
      <c r="H562">
        <v>5</v>
      </c>
      <c r="I562" s="31" t="s">
        <v>101</v>
      </c>
    </row>
    <row r="563" spans="1:9" x14ac:dyDescent="0.3">
      <c r="A563">
        <v>605</v>
      </c>
      <c r="B563">
        <v>5</v>
      </c>
      <c r="C563">
        <v>11</v>
      </c>
      <c r="D563" s="32">
        <v>0.46388888888888891</v>
      </c>
      <c r="E563">
        <v>6000</v>
      </c>
      <c r="G563" s="31" t="s">
        <v>102</v>
      </c>
      <c r="H563">
        <v>5</v>
      </c>
      <c r="I563" s="31" t="s">
        <v>105</v>
      </c>
    </row>
    <row r="564" spans="1:9" x14ac:dyDescent="0.3">
      <c r="A564">
        <v>606</v>
      </c>
      <c r="B564">
        <v>3</v>
      </c>
      <c r="C564">
        <v>11</v>
      </c>
      <c r="D564" s="32">
        <v>0.60277777777777775</v>
      </c>
      <c r="E564">
        <v>6000</v>
      </c>
      <c r="G564" s="31" t="s">
        <v>97</v>
      </c>
      <c r="H564">
        <v>6</v>
      </c>
      <c r="I564" s="31" t="s">
        <v>104</v>
      </c>
    </row>
    <row r="565" spans="1:9" x14ac:dyDescent="0.3">
      <c r="A565">
        <v>607</v>
      </c>
      <c r="B565">
        <v>7</v>
      </c>
      <c r="C565">
        <v>11</v>
      </c>
      <c r="D565" s="32">
        <v>0.56041666666666667</v>
      </c>
      <c r="E565">
        <v>6000</v>
      </c>
      <c r="G565" s="31" t="s">
        <v>97</v>
      </c>
      <c r="H565">
        <v>6</v>
      </c>
      <c r="I565" s="31" t="s">
        <v>98</v>
      </c>
    </row>
    <row r="566" spans="1:9" x14ac:dyDescent="0.3">
      <c r="A566">
        <v>608</v>
      </c>
      <c r="B566">
        <v>1</v>
      </c>
      <c r="C566">
        <v>11</v>
      </c>
      <c r="D566" s="32">
        <v>0.62013888888888891</v>
      </c>
      <c r="E566">
        <v>6000</v>
      </c>
      <c r="G566" s="31" t="s">
        <v>102</v>
      </c>
      <c r="H566">
        <v>6</v>
      </c>
      <c r="I566" s="31" t="s">
        <v>99</v>
      </c>
    </row>
    <row r="567" spans="1:9" x14ac:dyDescent="0.3">
      <c r="A567">
        <v>609</v>
      </c>
      <c r="B567">
        <v>2</v>
      </c>
      <c r="C567">
        <v>11</v>
      </c>
      <c r="D567" s="32">
        <v>0.53333333333333333</v>
      </c>
      <c r="E567">
        <v>6000</v>
      </c>
      <c r="G567" s="31" t="s">
        <v>102</v>
      </c>
      <c r="H567">
        <v>6</v>
      </c>
      <c r="I567" s="31" t="s">
        <v>101</v>
      </c>
    </row>
    <row r="568" spans="1:9" x14ac:dyDescent="0.3">
      <c r="A568">
        <v>610</v>
      </c>
      <c r="B568">
        <v>5</v>
      </c>
      <c r="C568">
        <v>11</v>
      </c>
      <c r="D568" s="32">
        <v>0.56874999999999998</v>
      </c>
      <c r="E568">
        <v>6000</v>
      </c>
      <c r="G568" s="31" t="s">
        <v>97</v>
      </c>
      <c r="H568">
        <v>6</v>
      </c>
      <c r="I568" s="31" t="s">
        <v>105</v>
      </c>
    </row>
    <row r="569" spans="1:9" x14ac:dyDescent="0.3">
      <c r="A569">
        <v>611</v>
      </c>
      <c r="B569">
        <v>3</v>
      </c>
      <c r="C569">
        <v>11</v>
      </c>
      <c r="D569" s="32">
        <v>0.63124999999999998</v>
      </c>
      <c r="E569">
        <v>6000</v>
      </c>
      <c r="G569" s="31" t="s">
        <v>97</v>
      </c>
      <c r="H569">
        <v>7</v>
      </c>
      <c r="I569" s="31" t="s">
        <v>104</v>
      </c>
    </row>
    <row r="570" spans="1:9" x14ac:dyDescent="0.3">
      <c r="A570">
        <v>612</v>
      </c>
      <c r="B570">
        <v>7</v>
      </c>
      <c r="C570">
        <v>11</v>
      </c>
      <c r="D570" s="32">
        <v>0.64097222222222228</v>
      </c>
      <c r="E570">
        <v>6000</v>
      </c>
      <c r="G570" s="31" t="s">
        <v>102</v>
      </c>
      <c r="H570">
        <v>7</v>
      </c>
      <c r="I570" s="31" t="s">
        <v>98</v>
      </c>
    </row>
    <row r="571" spans="1:9" x14ac:dyDescent="0.3">
      <c r="A571">
        <v>613</v>
      </c>
      <c r="B571">
        <v>1</v>
      </c>
      <c r="C571">
        <v>11</v>
      </c>
      <c r="D571" s="32">
        <v>0.71597222222222223</v>
      </c>
      <c r="E571">
        <v>6000</v>
      </c>
      <c r="G571" s="31" t="s">
        <v>97</v>
      </c>
      <c r="H571">
        <v>7</v>
      </c>
      <c r="I571" s="31" t="s">
        <v>99</v>
      </c>
    </row>
    <row r="572" spans="1:9" x14ac:dyDescent="0.3">
      <c r="A572">
        <v>614</v>
      </c>
      <c r="B572">
        <v>2</v>
      </c>
      <c r="C572">
        <v>11</v>
      </c>
      <c r="D572" s="32">
        <v>0.62708333333333333</v>
      </c>
      <c r="E572">
        <v>6000</v>
      </c>
      <c r="G572" s="31" t="s">
        <v>102</v>
      </c>
      <c r="H572">
        <v>7</v>
      </c>
      <c r="I572" s="31" t="s">
        <v>101</v>
      </c>
    </row>
    <row r="573" spans="1:9" x14ac:dyDescent="0.3">
      <c r="A573">
        <v>615</v>
      </c>
      <c r="B573">
        <v>5</v>
      </c>
      <c r="C573">
        <v>11</v>
      </c>
      <c r="D573" s="32">
        <v>0.58680555555555558</v>
      </c>
      <c r="E573">
        <v>6000</v>
      </c>
      <c r="G573" s="31" t="s">
        <v>102</v>
      </c>
      <c r="H573">
        <v>7</v>
      </c>
      <c r="I573" s="31" t="s">
        <v>105</v>
      </c>
    </row>
    <row r="574" spans="1:9" x14ac:dyDescent="0.3">
      <c r="A574">
        <v>616</v>
      </c>
      <c r="B574">
        <v>3</v>
      </c>
      <c r="C574">
        <v>11</v>
      </c>
      <c r="D574" s="32">
        <v>0.71597222222222223</v>
      </c>
      <c r="E574">
        <v>6000</v>
      </c>
      <c r="G574" s="31" t="s">
        <v>102</v>
      </c>
      <c r="H574">
        <v>8</v>
      </c>
      <c r="I574" s="31" t="s">
        <v>104</v>
      </c>
    </row>
    <row r="575" spans="1:9" x14ac:dyDescent="0.3">
      <c r="A575">
        <v>617</v>
      </c>
      <c r="B575">
        <v>7</v>
      </c>
      <c r="C575">
        <v>11</v>
      </c>
      <c r="D575" s="32">
        <v>0.71458333333333335</v>
      </c>
      <c r="E575">
        <v>6000</v>
      </c>
      <c r="G575" s="31" t="s">
        <v>102</v>
      </c>
      <c r="H575">
        <v>8</v>
      </c>
      <c r="I575" s="31" t="s">
        <v>98</v>
      </c>
    </row>
    <row r="576" spans="1:9" x14ac:dyDescent="0.3">
      <c r="A576">
        <v>618</v>
      </c>
      <c r="B576">
        <v>1</v>
      </c>
      <c r="C576">
        <v>11</v>
      </c>
      <c r="D576" s="32">
        <v>0.74722222222222223</v>
      </c>
      <c r="E576">
        <v>6000</v>
      </c>
      <c r="G576" s="31" t="s">
        <v>97</v>
      </c>
      <c r="H576">
        <v>8</v>
      </c>
      <c r="I576" s="31" t="s">
        <v>99</v>
      </c>
    </row>
    <row r="577" spans="1:9" x14ac:dyDescent="0.3">
      <c r="A577">
        <v>619</v>
      </c>
      <c r="B577">
        <v>2</v>
      </c>
      <c r="C577">
        <v>11</v>
      </c>
      <c r="D577" s="32">
        <v>0.72916666666666663</v>
      </c>
      <c r="E577">
        <v>8000</v>
      </c>
      <c r="F577">
        <v>2000</v>
      </c>
      <c r="G577" s="31" t="s">
        <v>97</v>
      </c>
      <c r="H577">
        <v>8</v>
      </c>
      <c r="I577" s="31" t="s">
        <v>101</v>
      </c>
    </row>
    <row r="578" spans="1:9" x14ac:dyDescent="0.3">
      <c r="A578">
        <v>620</v>
      </c>
      <c r="B578">
        <v>5</v>
      </c>
      <c r="C578">
        <v>11</v>
      </c>
      <c r="D578" s="32">
        <v>0.64722222222222225</v>
      </c>
      <c r="E578">
        <v>6000</v>
      </c>
      <c r="G578" s="31" t="s">
        <v>102</v>
      </c>
      <c r="H578">
        <v>8</v>
      </c>
      <c r="I578" s="31" t="s">
        <v>105</v>
      </c>
    </row>
    <row r="579" spans="1:9" x14ac:dyDescent="0.3">
      <c r="A579">
        <v>621</v>
      </c>
      <c r="B579">
        <v>3</v>
      </c>
      <c r="C579">
        <v>11</v>
      </c>
      <c r="D579" s="32">
        <v>0.75</v>
      </c>
      <c r="E579">
        <v>6000</v>
      </c>
      <c r="G579" s="31" t="s">
        <v>102</v>
      </c>
      <c r="H579">
        <v>9</v>
      </c>
      <c r="I579" s="31" t="s">
        <v>104</v>
      </c>
    </row>
    <row r="580" spans="1:9" x14ac:dyDescent="0.3">
      <c r="A580">
        <v>622</v>
      </c>
      <c r="B580">
        <v>7</v>
      </c>
      <c r="C580">
        <v>11</v>
      </c>
      <c r="D580" s="32">
        <v>0.75763888888888886</v>
      </c>
      <c r="E580">
        <v>6000</v>
      </c>
      <c r="G580" s="31" t="s">
        <v>102</v>
      </c>
      <c r="H580">
        <v>9</v>
      </c>
      <c r="I580" s="31" t="s">
        <v>98</v>
      </c>
    </row>
    <row r="581" spans="1:9" x14ac:dyDescent="0.3">
      <c r="A581">
        <v>623</v>
      </c>
      <c r="B581">
        <v>1</v>
      </c>
      <c r="C581">
        <v>11</v>
      </c>
      <c r="D581" s="32">
        <v>0.80972222222222223</v>
      </c>
      <c r="E581">
        <v>8000</v>
      </c>
      <c r="G581" s="31" t="s">
        <v>102</v>
      </c>
      <c r="H581">
        <v>9</v>
      </c>
      <c r="I581" s="31" t="s">
        <v>99</v>
      </c>
    </row>
    <row r="582" spans="1:9" x14ac:dyDescent="0.3">
      <c r="A582">
        <v>624</v>
      </c>
      <c r="B582">
        <v>2</v>
      </c>
      <c r="C582">
        <v>11</v>
      </c>
      <c r="D582" s="32">
        <v>0.75902777777777775</v>
      </c>
      <c r="E582">
        <v>6000</v>
      </c>
      <c r="G582" s="31" t="s">
        <v>102</v>
      </c>
      <c r="H582">
        <v>9</v>
      </c>
      <c r="I582" s="31" t="s">
        <v>101</v>
      </c>
    </row>
    <row r="583" spans="1:9" x14ac:dyDescent="0.3">
      <c r="A583">
        <v>625</v>
      </c>
      <c r="B583">
        <v>5</v>
      </c>
      <c r="C583">
        <v>11</v>
      </c>
      <c r="D583" s="32">
        <v>0.70694444444444449</v>
      </c>
      <c r="E583">
        <v>6000</v>
      </c>
      <c r="G583" s="31" t="s">
        <v>97</v>
      </c>
      <c r="H583">
        <v>9</v>
      </c>
      <c r="I583" s="31" t="s">
        <v>105</v>
      </c>
    </row>
    <row r="584" spans="1:9" x14ac:dyDescent="0.3">
      <c r="A584">
        <v>626</v>
      </c>
      <c r="B584">
        <v>3</v>
      </c>
      <c r="C584">
        <v>11</v>
      </c>
      <c r="D584" s="32">
        <v>0.78472222222222221</v>
      </c>
      <c r="E584">
        <v>6000</v>
      </c>
      <c r="G584" s="31" t="s">
        <v>97</v>
      </c>
      <c r="H584">
        <v>10</v>
      </c>
      <c r="I584" s="31" t="s">
        <v>104</v>
      </c>
    </row>
    <row r="585" spans="1:9" x14ac:dyDescent="0.3">
      <c r="A585">
        <v>627</v>
      </c>
      <c r="B585">
        <v>7</v>
      </c>
      <c r="C585">
        <v>11</v>
      </c>
      <c r="D585" s="32">
        <v>0.78680555555555554</v>
      </c>
      <c r="E585">
        <v>6000</v>
      </c>
      <c r="F585">
        <v>1000</v>
      </c>
      <c r="G585" s="31" t="s">
        <v>97</v>
      </c>
      <c r="H585">
        <v>10</v>
      </c>
      <c r="I585" s="31" t="s">
        <v>98</v>
      </c>
    </row>
    <row r="586" spans="1:9" x14ac:dyDescent="0.3">
      <c r="A586">
        <v>628</v>
      </c>
      <c r="B586">
        <v>2</v>
      </c>
      <c r="C586">
        <v>11</v>
      </c>
      <c r="D586" s="32">
        <v>0.81944444444444442</v>
      </c>
      <c r="E586">
        <v>6000</v>
      </c>
      <c r="G586" s="31" t="s">
        <v>97</v>
      </c>
      <c r="H586">
        <v>10</v>
      </c>
      <c r="I586" s="31" t="s">
        <v>101</v>
      </c>
    </row>
    <row r="587" spans="1:9" x14ac:dyDescent="0.3">
      <c r="A587">
        <v>629</v>
      </c>
      <c r="B587">
        <v>5</v>
      </c>
      <c r="C587">
        <v>11</v>
      </c>
      <c r="D587" s="32">
        <v>0.73055555555555551</v>
      </c>
      <c r="E587">
        <v>6000</v>
      </c>
      <c r="G587" s="31" t="s">
        <v>97</v>
      </c>
      <c r="H587">
        <v>10</v>
      </c>
      <c r="I587" s="31" t="s">
        <v>105</v>
      </c>
    </row>
    <row r="588" spans="1:9" x14ac:dyDescent="0.3">
      <c r="A588">
        <v>630</v>
      </c>
      <c r="B588">
        <v>3</v>
      </c>
      <c r="C588">
        <v>11</v>
      </c>
      <c r="D588" s="32">
        <v>0.81319444444444444</v>
      </c>
      <c r="E588">
        <v>8000</v>
      </c>
      <c r="G588" s="31" t="s">
        <v>97</v>
      </c>
      <c r="H588">
        <v>11</v>
      </c>
      <c r="I588" s="31" t="s">
        <v>104</v>
      </c>
    </row>
    <row r="589" spans="1:9" x14ac:dyDescent="0.3">
      <c r="A589">
        <v>631</v>
      </c>
      <c r="B589">
        <v>5</v>
      </c>
      <c r="C589">
        <v>11</v>
      </c>
      <c r="D589" s="32">
        <v>0.75069444444444444</v>
      </c>
      <c r="E589">
        <v>6000</v>
      </c>
      <c r="G589" s="31" t="s">
        <v>97</v>
      </c>
      <c r="H589">
        <v>11</v>
      </c>
      <c r="I589" s="31" t="s">
        <v>105</v>
      </c>
    </row>
    <row r="590" spans="1:9" x14ac:dyDescent="0.3">
      <c r="A590">
        <v>632</v>
      </c>
      <c r="B590">
        <v>3</v>
      </c>
      <c r="C590">
        <v>11</v>
      </c>
      <c r="D590" s="32">
        <v>0.83680555555555558</v>
      </c>
      <c r="E590">
        <v>6000</v>
      </c>
      <c r="G590" s="31" t="s">
        <v>97</v>
      </c>
      <c r="H590">
        <v>12</v>
      </c>
      <c r="I590" s="31" t="s">
        <v>104</v>
      </c>
    </row>
    <row r="591" spans="1:9" x14ac:dyDescent="0.3">
      <c r="A591">
        <v>633</v>
      </c>
      <c r="B591">
        <v>5</v>
      </c>
      <c r="C591">
        <v>11</v>
      </c>
      <c r="D591" s="32">
        <v>0.79652777777777772</v>
      </c>
      <c r="E591">
        <v>6000</v>
      </c>
      <c r="G591" s="31" t="s">
        <v>102</v>
      </c>
      <c r="H591">
        <v>12</v>
      </c>
      <c r="I591" s="31" t="s">
        <v>105</v>
      </c>
    </row>
    <row r="592" spans="1:9" x14ac:dyDescent="0.3">
      <c r="A592">
        <v>634</v>
      </c>
      <c r="B592">
        <v>5</v>
      </c>
      <c r="C592">
        <v>11</v>
      </c>
      <c r="D592" s="32">
        <v>0.83194444444444449</v>
      </c>
      <c r="E592">
        <v>6000</v>
      </c>
      <c r="G592" s="31" t="s">
        <v>97</v>
      </c>
      <c r="H592">
        <v>13</v>
      </c>
      <c r="I592" s="31" t="s">
        <v>105</v>
      </c>
    </row>
    <row r="593" spans="1:9" x14ac:dyDescent="0.3">
      <c r="A593">
        <v>635</v>
      </c>
      <c r="B593">
        <v>5</v>
      </c>
      <c r="C593">
        <v>11</v>
      </c>
      <c r="D593" s="32"/>
      <c r="E593">
        <v>6000</v>
      </c>
      <c r="G593" s="31" t="s">
        <v>102</v>
      </c>
      <c r="H593">
        <v>14</v>
      </c>
      <c r="I593" s="31" t="s">
        <v>105</v>
      </c>
    </row>
    <row r="594" spans="1:9" x14ac:dyDescent="0.3">
      <c r="A594">
        <v>636</v>
      </c>
      <c r="B594">
        <v>3</v>
      </c>
      <c r="C594">
        <v>12</v>
      </c>
      <c r="D594" s="32">
        <v>0.44861111111111113</v>
      </c>
      <c r="E594">
        <v>6000</v>
      </c>
      <c r="F594">
        <v>1000</v>
      </c>
      <c r="G594" s="31" t="s">
        <v>97</v>
      </c>
      <c r="H594">
        <v>4</v>
      </c>
      <c r="I594" s="31" t="s">
        <v>104</v>
      </c>
    </row>
    <row r="595" spans="1:9" x14ac:dyDescent="0.3">
      <c r="A595">
        <v>637</v>
      </c>
      <c r="B595">
        <v>7</v>
      </c>
      <c r="C595">
        <v>12</v>
      </c>
      <c r="D595" s="32">
        <v>0.44791666666666669</v>
      </c>
      <c r="E595">
        <v>6000</v>
      </c>
      <c r="G595" s="31" t="s">
        <v>102</v>
      </c>
      <c r="H595">
        <v>4</v>
      </c>
      <c r="I595" s="31" t="s">
        <v>98</v>
      </c>
    </row>
    <row r="596" spans="1:9" x14ac:dyDescent="0.3">
      <c r="A596">
        <v>638</v>
      </c>
      <c r="B596">
        <v>6</v>
      </c>
      <c r="C596">
        <v>12</v>
      </c>
      <c r="D596" s="32">
        <v>0.65416666666666667</v>
      </c>
      <c r="E596">
        <v>43000</v>
      </c>
      <c r="F596">
        <v>2000</v>
      </c>
      <c r="G596" s="31" t="s">
        <v>97</v>
      </c>
      <c r="H596">
        <v>4</v>
      </c>
      <c r="I596" s="31" t="s">
        <v>100</v>
      </c>
    </row>
    <row r="597" spans="1:9" x14ac:dyDescent="0.3">
      <c r="A597">
        <v>639</v>
      </c>
      <c r="B597">
        <v>4</v>
      </c>
      <c r="C597">
        <v>12</v>
      </c>
      <c r="D597" s="32">
        <v>0.45208333333333334</v>
      </c>
      <c r="E597">
        <v>6000</v>
      </c>
      <c r="G597" s="31" t="s">
        <v>102</v>
      </c>
      <c r="H597">
        <v>4</v>
      </c>
      <c r="I597" s="31" t="s">
        <v>103</v>
      </c>
    </row>
    <row r="598" spans="1:9" x14ac:dyDescent="0.3">
      <c r="A598">
        <v>640</v>
      </c>
      <c r="B598">
        <v>2</v>
      </c>
      <c r="C598">
        <v>12</v>
      </c>
      <c r="D598" s="32">
        <v>0.4375</v>
      </c>
      <c r="E598">
        <v>6000</v>
      </c>
      <c r="G598" s="31" t="s">
        <v>102</v>
      </c>
      <c r="H598">
        <v>4</v>
      </c>
      <c r="I598" s="31" t="s">
        <v>101</v>
      </c>
    </row>
    <row r="599" spans="1:9" x14ac:dyDescent="0.3">
      <c r="A599">
        <v>641</v>
      </c>
      <c r="B599">
        <v>3</v>
      </c>
      <c r="C599">
        <v>12</v>
      </c>
      <c r="D599" s="32">
        <v>0.49305555555555558</v>
      </c>
      <c r="E599">
        <v>6000</v>
      </c>
      <c r="F599">
        <v>4000</v>
      </c>
      <c r="G599" s="31" t="s">
        <v>97</v>
      </c>
      <c r="H599">
        <v>5</v>
      </c>
      <c r="I599" s="31" t="s">
        <v>104</v>
      </c>
    </row>
    <row r="600" spans="1:9" x14ac:dyDescent="0.3">
      <c r="A600">
        <v>642</v>
      </c>
      <c r="B600">
        <v>7</v>
      </c>
      <c r="C600">
        <v>12</v>
      </c>
      <c r="D600" s="32">
        <v>0.52222222222222225</v>
      </c>
      <c r="E600">
        <v>6000</v>
      </c>
      <c r="G600" s="31" t="s">
        <v>97</v>
      </c>
      <c r="H600">
        <v>5</v>
      </c>
      <c r="I600" s="31" t="s">
        <v>98</v>
      </c>
    </row>
    <row r="601" spans="1:9" x14ac:dyDescent="0.3">
      <c r="A601">
        <v>643</v>
      </c>
      <c r="B601">
        <v>6</v>
      </c>
      <c r="C601">
        <v>12</v>
      </c>
      <c r="D601" s="32">
        <v>0.67083333333333328</v>
      </c>
      <c r="E601">
        <v>6000</v>
      </c>
      <c r="G601" s="31" t="s">
        <v>97</v>
      </c>
      <c r="H601">
        <v>5</v>
      </c>
      <c r="I601" s="31" t="s">
        <v>100</v>
      </c>
    </row>
    <row r="602" spans="1:9" x14ac:dyDescent="0.3">
      <c r="A602">
        <v>644</v>
      </c>
      <c r="B602">
        <v>4</v>
      </c>
      <c r="C602">
        <v>12</v>
      </c>
      <c r="D602" s="32">
        <v>0.48472222222222222</v>
      </c>
      <c r="E602">
        <v>8000</v>
      </c>
      <c r="G602" s="31" t="s">
        <v>97</v>
      </c>
      <c r="H602">
        <v>5</v>
      </c>
      <c r="I602" s="31" t="s">
        <v>103</v>
      </c>
    </row>
    <row r="603" spans="1:9" x14ac:dyDescent="0.3">
      <c r="A603">
        <v>645</v>
      </c>
      <c r="B603">
        <v>2</v>
      </c>
      <c r="C603">
        <v>12</v>
      </c>
      <c r="D603" s="32">
        <v>0.46597222222222223</v>
      </c>
      <c r="E603">
        <v>6000</v>
      </c>
      <c r="G603" s="31" t="s">
        <v>102</v>
      </c>
      <c r="H603">
        <v>5</v>
      </c>
      <c r="I603" s="31" t="s">
        <v>101</v>
      </c>
    </row>
    <row r="604" spans="1:9" x14ac:dyDescent="0.3">
      <c r="A604">
        <v>646</v>
      </c>
      <c r="B604">
        <v>3</v>
      </c>
      <c r="C604">
        <v>12</v>
      </c>
      <c r="D604" s="32">
        <v>0.51180555555555551</v>
      </c>
      <c r="E604">
        <v>6000</v>
      </c>
      <c r="G604" s="31" t="s">
        <v>102</v>
      </c>
      <c r="H604">
        <v>6</v>
      </c>
      <c r="I604" s="31" t="s">
        <v>104</v>
      </c>
    </row>
    <row r="605" spans="1:9" x14ac:dyDescent="0.3">
      <c r="A605">
        <v>647</v>
      </c>
      <c r="B605">
        <v>7</v>
      </c>
      <c r="C605">
        <v>12</v>
      </c>
      <c r="D605" s="32">
        <v>0.60486111111111107</v>
      </c>
      <c r="E605">
        <v>6000</v>
      </c>
      <c r="G605" s="31" t="s">
        <v>97</v>
      </c>
      <c r="H605">
        <v>6</v>
      </c>
      <c r="I605" s="31" t="s">
        <v>98</v>
      </c>
    </row>
    <row r="606" spans="1:9" x14ac:dyDescent="0.3">
      <c r="A606">
        <v>648</v>
      </c>
      <c r="B606">
        <v>6</v>
      </c>
      <c r="C606">
        <v>12</v>
      </c>
      <c r="D606" s="32">
        <v>0.69236111111111109</v>
      </c>
      <c r="E606">
        <v>6000</v>
      </c>
      <c r="G606" s="31" t="s">
        <v>102</v>
      </c>
      <c r="H606">
        <v>6</v>
      </c>
      <c r="I606" s="31" t="s">
        <v>100</v>
      </c>
    </row>
    <row r="607" spans="1:9" x14ac:dyDescent="0.3">
      <c r="A607">
        <v>649</v>
      </c>
      <c r="B607">
        <v>4</v>
      </c>
      <c r="C607">
        <v>12</v>
      </c>
      <c r="D607" s="32">
        <v>0.62361111111111112</v>
      </c>
      <c r="E607">
        <v>6000</v>
      </c>
      <c r="G607" s="31" t="s">
        <v>97</v>
      </c>
      <c r="H607">
        <v>6</v>
      </c>
      <c r="I607" s="31" t="s">
        <v>103</v>
      </c>
    </row>
    <row r="608" spans="1:9" x14ac:dyDescent="0.3">
      <c r="A608">
        <v>650</v>
      </c>
      <c r="B608">
        <v>2</v>
      </c>
      <c r="C608">
        <v>12</v>
      </c>
      <c r="D608" s="32">
        <v>0.56527777777777777</v>
      </c>
      <c r="E608">
        <v>6000</v>
      </c>
      <c r="G608" s="31" t="s">
        <v>102</v>
      </c>
      <c r="H608">
        <v>6</v>
      </c>
      <c r="I608" s="31" t="s">
        <v>101</v>
      </c>
    </row>
    <row r="609" spans="1:9" x14ac:dyDescent="0.3">
      <c r="A609">
        <v>651</v>
      </c>
      <c r="B609">
        <v>3</v>
      </c>
      <c r="C609">
        <v>12</v>
      </c>
      <c r="D609" s="32">
        <v>0.61875000000000002</v>
      </c>
      <c r="E609">
        <v>6000</v>
      </c>
      <c r="G609" s="31" t="s">
        <v>102</v>
      </c>
      <c r="H609">
        <v>7</v>
      </c>
      <c r="I609" s="31" t="s">
        <v>104</v>
      </c>
    </row>
    <row r="610" spans="1:9" x14ac:dyDescent="0.3">
      <c r="A610">
        <v>652</v>
      </c>
      <c r="B610">
        <v>7</v>
      </c>
      <c r="C610">
        <v>12</v>
      </c>
      <c r="D610" s="32">
        <v>0.62986111111111109</v>
      </c>
      <c r="E610">
        <v>4000</v>
      </c>
      <c r="G610" s="31" t="s">
        <v>97</v>
      </c>
      <c r="H610">
        <v>7</v>
      </c>
      <c r="I610" s="31" t="s">
        <v>98</v>
      </c>
    </row>
    <row r="611" spans="1:9" x14ac:dyDescent="0.3">
      <c r="A611">
        <v>653</v>
      </c>
      <c r="B611">
        <v>6</v>
      </c>
      <c r="C611">
        <v>12</v>
      </c>
      <c r="D611" s="32">
        <v>0.72083333333333333</v>
      </c>
      <c r="E611">
        <v>8000</v>
      </c>
      <c r="G611" s="31" t="s">
        <v>97</v>
      </c>
      <c r="H611">
        <v>7</v>
      </c>
      <c r="I611" s="31" t="s">
        <v>100</v>
      </c>
    </row>
    <row r="612" spans="1:9" x14ac:dyDescent="0.3">
      <c r="A612">
        <v>654</v>
      </c>
      <c r="B612">
        <v>4</v>
      </c>
      <c r="C612">
        <v>12</v>
      </c>
      <c r="D612" s="32">
        <v>0.65486111111111112</v>
      </c>
      <c r="E612">
        <v>6000</v>
      </c>
      <c r="G612" s="31" t="s">
        <v>102</v>
      </c>
      <c r="H612">
        <v>7</v>
      </c>
      <c r="I612" s="31" t="s">
        <v>103</v>
      </c>
    </row>
    <row r="613" spans="1:9" x14ac:dyDescent="0.3">
      <c r="A613">
        <v>655</v>
      </c>
      <c r="B613">
        <v>2</v>
      </c>
      <c r="C613">
        <v>12</v>
      </c>
      <c r="D613" s="32">
        <v>0.63055555555555554</v>
      </c>
      <c r="E613">
        <v>8000</v>
      </c>
      <c r="G613" s="31" t="s">
        <v>102</v>
      </c>
      <c r="H613">
        <v>7</v>
      </c>
      <c r="I613" s="31" t="s">
        <v>101</v>
      </c>
    </row>
    <row r="614" spans="1:9" x14ac:dyDescent="0.3">
      <c r="A614">
        <v>656</v>
      </c>
      <c r="B614">
        <v>3</v>
      </c>
      <c r="C614">
        <v>12</v>
      </c>
      <c r="D614" s="32">
        <v>0.6694444444444444</v>
      </c>
      <c r="E614">
        <v>6000</v>
      </c>
      <c r="F614">
        <v>2000</v>
      </c>
      <c r="G614" s="31" t="s">
        <v>102</v>
      </c>
      <c r="H614">
        <v>8</v>
      </c>
      <c r="I614" s="31" t="s">
        <v>104</v>
      </c>
    </row>
    <row r="615" spans="1:9" x14ac:dyDescent="0.3">
      <c r="A615">
        <v>657</v>
      </c>
      <c r="B615">
        <v>7</v>
      </c>
      <c r="C615">
        <v>12</v>
      </c>
      <c r="D615" s="32">
        <v>0.68263888888888891</v>
      </c>
      <c r="E615">
        <v>6000</v>
      </c>
      <c r="G615" s="31" t="s">
        <v>102</v>
      </c>
      <c r="H615">
        <v>8</v>
      </c>
      <c r="I615" s="31" t="s">
        <v>98</v>
      </c>
    </row>
    <row r="616" spans="1:9" x14ac:dyDescent="0.3">
      <c r="A616">
        <v>658</v>
      </c>
      <c r="B616">
        <v>6</v>
      </c>
      <c r="C616">
        <v>12</v>
      </c>
      <c r="D616" s="32">
        <v>0.73611111111111116</v>
      </c>
      <c r="E616">
        <v>6000</v>
      </c>
      <c r="G616" s="31" t="s">
        <v>97</v>
      </c>
      <c r="H616">
        <v>8</v>
      </c>
      <c r="I616" s="31" t="s">
        <v>100</v>
      </c>
    </row>
    <row r="617" spans="1:9" x14ac:dyDescent="0.3">
      <c r="A617">
        <v>659</v>
      </c>
      <c r="B617">
        <v>4</v>
      </c>
      <c r="C617">
        <v>12</v>
      </c>
      <c r="D617" s="32">
        <v>0.69374999999999998</v>
      </c>
      <c r="E617">
        <v>6000</v>
      </c>
      <c r="G617" s="31" t="s">
        <v>102</v>
      </c>
      <c r="H617">
        <v>8</v>
      </c>
      <c r="I617" s="31" t="s">
        <v>103</v>
      </c>
    </row>
    <row r="618" spans="1:9" x14ac:dyDescent="0.3">
      <c r="A618">
        <v>660</v>
      </c>
      <c r="B618">
        <v>2</v>
      </c>
      <c r="C618">
        <v>12</v>
      </c>
      <c r="D618" s="32">
        <v>0.68611111111111112</v>
      </c>
      <c r="E618">
        <v>6000</v>
      </c>
      <c r="F618">
        <v>1000</v>
      </c>
      <c r="G618" s="31" t="s">
        <v>97</v>
      </c>
      <c r="H618">
        <v>8</v>
      </c>
      <c r="I618" s="31" t="s">
        <v>101</v>
      </c>
    </row>
    <row r="619" spans="1:9" x14ac:dyDescent="0.3">
      <c r="A619">
        <v>661</v>
      </c>
      <c r="B619">
        <v>3</v>
      </c>
      <c r="C619">
        <v>12</v>
      </c>
      <c r="D619" s="32">
        <v>0.70208333333333328</v>
      </c>
      <c r="E619">
        <v>8000</v>
      </c>
      <c r="F619">
        <v>1000</v>
      </c>
      <c r="G619" s="31" t="s">
        <v>97</v>
      </c>
      <c r="H619">
        <v>9</v>
      </c>
      <c r="I619" s="31" t="s">
        <v>104</v>
      </c>
    </row>
    <row r="620" spans="1:9" x14ac:dyDescent="0.3">
      <c r="A620">
        <v>662</v>
      </c>
      <c r="B620">
        <v>7</v>
      </c>
      <c r="C620">
        <v>12</v>
      </c>
      <c r="D620" s="32">
        <v>0.69791666666666663</v>
      </c>
      <c r="E620">
        <v>6000</v>
      </c>
      <c r="G620" s="31" t="s">
        <v>102</v>
      </c>
      <c r="H620">
        <v>9</v>
      </c>
      <c r="I620" s="31" t="s">
        <v>98</v>
      </c>
    </row>
    <row r="621" spans="1:9" x14ac:dyDescent="0.3">
      <c r="A621">
        <v>663</v>
      </c>
      <c r="B621">
        <v>6</v>
      </c>
      <c r="C621">
        <v>12</v>
      </c>
      <c r="D621" s="32">
        <v>0.75277777777777777</v>
      </c>
      <c r="E621">
        <v>6000</v>
      </c>
      <c r="G621" s="31" t="s">
        <v>97</v>
      </c>
      <c r="H621">
        <v>9</v>
      </c>
      <c r="I621" s="31" t="s">
        <v>100</v>
      </c>
    </row>
    <row r="622" spans="1:9" x14ac:dyDescent="0.3">
      <c r="A622">
        <v>664</v>
      </c>
      <c r="B622">
        <v>4</v>
      </c>
      <c r="C622">
        <v>12</v>
      </c>
      <c r="D622" s="32">
        <v>0.71527777777777779</v>
      </c>
      <c r="E622">
        <v>6000</v>
      </c>
      <c r="G622" s="31" t="s">
        <v>102</v>
      </c>
      <c r="H622">
        <v>9</v>
      </c>
      <c r="I622" s="31" t="s">
        <v>103</v>
      </c>
    </row>
    <row r="623" spans="1:9" x14ac:dyDescent="0.3">
      <c r="A623">
        <v>665</v>
      </c>
      <c r="B623">
        <v>2</v>
      </c>
      <c r="C623">
        <v>12</v>
      </c>
      <c r="D623" s="32">
        <v>0.71111111111111114</v>
      </c>
      <c r="E623">
        <v>6000</v>
      </c>
      <c r="G623" s="31" t="s">
        <v>102</v>
      </c>
      <c r="H623">
        <v>9</v>
      </c>
      <c r="I623" s="31" t="s">
        <v>101</v>
      </c>
    </row>
    <row r="624" spans="1:9" x14ac:dyDescent="0.3">
      <c r="A624">
        <v>666</v>
      </c>
      <c r="B624">
        <v>3</v>
      </c>
      <c r="C624">
        <v>12</v>
      </c>
      <c r="D624" s="32">
        <v>0.73750000000000004</v>
      </c>
      <c r="E624">
        <v>6000</v>
      </c>
      <c r="F624">
        <v>1000</v>
      </c>
      <c r="G624" s="31" t="s">
        <v>102</v>
      </c>
      <c r="H624">
        <v>10</v>
      </c>
      <c r="I624" s="31" t="s">
        <v>104</v>
      </c>
    </row>
    <row r="625" spans="1:9" x14ac:dyDescent="0.3">
      <c r="A625">
        <v>667</v>
      </c>
      <c r="B625">
        <v>7</v>
      </c>
      <c r="C625">
        <v>12</v>
      </c>
      <c r="D625" s="32">
        <v>0.72361111111111109</v>
      </c>
      <c r="E625">
        <v>6000</v>
      </c>
      <c r="G625" s="31" t="s">
        <v>97</v>
      </c>
      <c r="H625">
        <v>10</v>
      </c>
      <c r="I625" s="31" t="s">
        <v>98</v>
      </c>
    </row>
    <row r="626" spans="1:9" x14ac:dyDescent="0.3">
      <c r="A626">
        <v>668</v>
      </c>
      <c r="B626">
        <v>6</v>
      </c>
      <c r="C626">
        <v>12</v>
      </c>
      <c r="D626" s="32">
        <v>0.76597222222222228</v>
      </c>
      <c r="E626">
        <v>6000</v>
      </c>
      <c r="G626" s="31" t="s">
        <v>102</v>
      </c>
      <c r="H626">
        <v>10</v>
      </c>
      <c r="I626" s="31" t="s">
        <v>100</v>
      </c>
    </row>
    <row r="627" spans="1:9" x14ac:dyDescent="0.3">
      <c r="A627">
        <v>669</v>
      </c>
      <c r="B627">
        <v>4</v>
      </c>
      <c r="C627">
        <v>12</v>
      </c>
      <c r="D627" s="32">
        <v>0.74652777777777779</v>
      </c>
      <c r="E627">
        <v>6000</v>
      </c>
      <c r="G627" s="31" t="s">
        <v>97</v>
      </c>
      <c r="H627">
        <v>10</v>
      </c>
      <c r="I627" s="31" t="s">
        <v>103</v>
      </c>
    </row>
    <row r="628" spans="1:9" x14ac:dyDescent="0.3">
      <c r="A628">
        <v>670</v>
      </c>
      <c r="B628">
        <v>2</v>
      </c>
      <c r="C628">
        <v>12</v>
      </c>
      <c r="D628" s="32">
        <v>0.75416666666666665</v>
      </c>
      <c r="E628">
        <v>6000</v>
      </c>
      <c r="G628" s="31" t="s">
        <v>97</v>
      </c>
      <c r="H628">
        <v>10</v>
      </c>
      <c r="I628" s="31" t="s">
        <v>101</v>
      </c>
    </row>
    <row r="629" spans="1:9" x14ac:dyDescent="0.3">
      <c r="A629">
        <v>671</v>
      </c>
      <c r="B629">
        <v>3</v>
      </c>
      <c r="C629">
        <v>12</v>
      </c>
      <c r="D629" s="32">
        <v>0.76249999999999996</v>
      </c>
      <c r="E629">
        <v>6000</v>
      </c>
      <c r="G629" s="31" t="s">
        <v>102</v>
      </c>
      <c r="H629">
        <v>11</v>
      </c>
      <c r="I629" s="31" t="s">
        <v>104</v>
      </c>
    </row>
    <row r="630" spans="1:9" x14ac:dyDescent="0.3">
      <c r="A630">
        <v>672</v>
      </c>
      <c r="B630">
        <v>7</v>
      </c>
      <c r="C630">
        <v>12</v>
      </c>
      <c r="D630" s="32">
        <v>0.78749999999999998</v>
      </c>
      <c r="E630">
        <v>6000</v>
      </c>
      <c r="G630" s="31" t="s">
        <v>102</v>
      </c>
      <c r="H630">
        <v>11</v>
      </c>
      <c r="I630" s="31" t="s">
        <v>98</v>
      </c>
    </row>
    <row r="631" spans="1:9" x14ac:dyDescent="0.3">
      <c r="A631">
        <v>673</v>
      </c>
      <c r="B631">
        <v>6</v>
      </c>
      <c r="C631">
        <v>12</v>
      </c>
      <c r="D631" s="32">
        <v>0.80555555555555558</v>
      </c>
      <c r="E631">
        <v>6000</v>
      </c>
      <c r="G631" s="31" t="s">
        <v>102</v>
      </c>
      <c r="H631">
        <v>11</v>
      </c>
      <c r="I631" s="31" t="s">
        <v>100</v>
      </c>
    </row>
    <row r="632" spans="1:9" x14ac:dyDescent="0.3">
      <c r="A632">
        <v>674</v>
      </c>
      <c r="B632">
        <v>4</v>
      </c>
      <c r="C632">
        <v>12</v>
      </c>
      <c r="D632" s="32">
        <v>0.78749999999999998</v>
      </c>
      <c r="E632">
        <v>6000</v>
      </c>
      <c r="G632" s="31" t="s">
        <v>102</v>
      </c>
      <c r="H632">
        <v>11</v>
      </c>
      <c r="I632" s="31" t="s">
        <v>103</v>
      </c>
    </row>
    <row r="633" spans="1:9" x14ac:dyDescent="0.3">
      <c r="A633">
        <v>675</v>
      </c>
      <c r="B633">
        <v>2</v>
      </c>
      <c r="C633">
        <v>12</v>
      </c>
      <c r="D633" s="32">
        <v>0.78611111111111109</v>
      </c>
      <c r="E633">
        <v>6000</v>
      </c>
      <c r="G633" s="31" t="s">
        <v>102</v>
      </c>
      <c r="H633">
        <v>11</v>
      </c>
      <c r="I633" s="31" t="s">
        <v>101</v>
      </c>
    </row>
    <row r="634" spans="1:9" x14ac:dyDescent="0.3">
      <c r="A634">
        <v>676</v>
      </c>
      <c r="B634">
        <v>3</v>
      </c>
      <c r="C634">
        <v>12</v>
      </c>
      <c r="D634" s="32">
        <v>0.79166666666666663</v>
      </c>
      <c r="E634">
        <v>6000</v>
      </c>
      <c r="G634" s="31" t="s">
        <v>102</v>
      </c>
      <c r="H634">
        <v>12</v>
      </c>
      <c r="I634" s="31" t="s">
        <v>104</v>
      </c>
    </row>
    <row r="635" spans="1:9" x14ac:dyDescent="0.3">
      <c r="A635">
        <v>677</v>
      </c>
      <c r="B635">
        <v>7</v>
      </c>
      <c r="C635">
        <v>12</v>
      </c>
      <c r="D635" s="32">
        <v>0.81527777777777777</v>
      </c>
      <c r="E635">
        <v>6000</v>
      </c>
      <c r="G635" s="31" t="s">
        <v>97</v>
      </c>
      <c r="H635">
        <v>12</v>
      </c>
      <c r="I635" s="31" t="s">
        <v>98</v>
      </c>
    </row>
    <row r="636" spans="1:9" x14ac:dyDescent="0.3">
      <c r="A636">
        <v>678</v>
      </c>
      <c r="B636">
        <v>6</v>
      </c>
      <c r="C636">
        <v>12</v>
      </c>
      <c r="D636" s="32">
        <v>0.82638888888888884</v>
      </c>
      <c r="E636">
        <v>6000</v>
      </c>
      <c r="G636" s="31" t="s">
        <v>102</v>
      </c>
      <c r="H636">
        <v>12</v>
      </c>
      <c r="I636" s="31" t="s">
        <v>100</v>
      </c>
    </row>
    <row r="637" spans="1:9" x14ac:dyDescent="0.3">
      <c r="A637">
        <v>679</v>
      </c>
      <c r="B637">
        <v>4</v>
      </c>
      <c r="C637">
        <v>12</v>
      </c>
      <c r="D637" s="32">
        <v>0.81805555555555554</v>
      </c>
      <c r="E637">
        <v>6000</v>
      </c>
      <c r="G637" s="31" t="s">
        <v>97</v>
      </c>
      <c r="H637">
        <v>12</v>
      </c>
      <c r="I637" s="31" t="s">
        <v>103</v>
      </c>
    </row>
    <row r="638" spans="1:9" x14ac:dyDescent="0.3">
      <c r="A638">
        <v>680</v>
      </c>
      <c r="B638">
        <v>2</v>
      </c>
      <c r="C638">
        <v>12</v>
      </c>
      <c r="D638" s="32">
        <v>0.8041666666666667</v>
      </c>
      <c r="E638">
        <v>6000</v>
      </c>
      <c r="G638" s="31" t="s">
        <v>102</v>
      </c>
      <c r="H638">
        <v>12</v>
      </c>
      <c r="I638" s="31" t="s">
        <v>101</v>
      </c>
    </row>
    <row r="639" spans="1:9" x14ac:dyDescent="0.3">
      <c r="A639">
        <v>681</v>
      </c>
      <c r="B639">
        <v>3</v>
      </c>
      <c r="C639">
        <v>12</v>
      </c>
      <c r="D639" s="32">
        <v>0.80763888888888891</v>
      </c>
      <c r="E639">
        <v>6000</v>
      </c>
      <c r="G639" s="31" t="s">
        <v>97</v>
      </c>
      <c r="H639">
        <v>13</v>
      </c>
      <c r="I639" s="31" t="s">
        <v>104</v>
      </c>
    </row>
    <row r="640" spans="1:9" x14ac:dyDescent="0.3">
      <c r="A640">
        <v>682</v>
      </c>
      <c r="B640">
        <v>7</v>
      </c>
      <c r="C640">
        <v>12</v>
      </c>
      <c r="D640" s="32"/>
      <c r="E640">
        <v>8000</v>
      </c>
      <c r="G640" s="31" t="s">
        <v>102</v>
      </c>
      <c r="H640">
        <v>13</v>
      </c>
      <c r="I640" s="31" t="s">
        <v>98</v>
      </c>
    </row>
    <row r="641" spans="1:9" x14ac:dyDescent="0.3">
      <c r="A641">
        <v>683</v>
      </c>
      <c r="B641">
        <v>2</v>
      </c>
      <c r="C641">
        <v>12</v>
      </c>
      <c r="D641" s="32">
        <v>0.81944444444444442</v>
      </c>
      <c r="E641">
        <v>6000</v>
      </c>
      <c r="G641" s="31" t="s">
        <v>102</v>
      </c>
      <c r="H641">
        <v>13</v>
      </c>
      <c r="I641" s="31" t="s">
        <v>101</v>
      </c>
    </row>
    <row r="642" spans="1:9" x14ac:dyDescent="0.3">
      <c r="A642">
        <v>684</v>
      </c>
      <c r="B642">
        <v>3</v>
      </c>
      <c r="C642">
        <v>12</v>
      </c>
      <c r="D642" s="32"/>
      <c r="E642">
        <v>8000</v>
      </c>
      <c r="G642" s="31" t="s">
        <v>102</v>
      </c>
      <c r="H642">
        <v>14</v>
      </c>
      <c r="I642" s="31" t="s">
        <v>104</v>
      </c>
    </row>
    <row r="643" spans="1:9" x14ac:dyDescent="0.3">
      <c r="A643">
        <v>685</v>
      </c>
      <c r="B643">
        <v>3</v>
      </c>
      <c r="C643">
        <v>13</v>
      </c>
      <c r="D643" s="32">
        <v>0.43333333333333335</v>
      </c>
      <c r="E643">
        <v>6000</v>
      </c>
      <c r="G643" s="31" t="s">
        <v>97</v>
      </c>
      <c r="H643">
        <v>4</v>
      </c>
      <c r="I643" s="31" t="s">
        <v>104</v>
      </c>
    </row>
    <row r="644" spans="1:9" x14ac:dyDescent="0.3">
      <c r="A644">
        <v>686</v>
      </c>
      <c r="B644">
        <v>7</v>
      </c>
      <c r="C644">
        <v>13</v>
      </c>
      <c r="D644" s="32">
        <v>0.44374999999999998</v>
      </c>
      <c r="E644">
        <v>6000</v>
      </c>
      <c r="G644" s="31" t="s">
        <v>97</v>
      </c>
      <c r="H644">
        <v>4</v>
      </c>
      <c r="I644" s="31" t="s">
        <v>98</v>
      </c>
    </row>
    <row r="645" spans="1:9" x14ac:dyDescent="0.3">
      <c r="A645">
        <v>687</v>
      </c>
      <c r="B645">
        <v>1</v>
      </c>
      <c r="C645">
        <v>13</v>
      </c>
      <c r="D645" s="32">
        <v>0.45416666666666666</v>
      </c>
      <c r="E645">
        <v>6000</v>
      </c>
      <c r="G645" s="31" t="s">
        <v>97</v>
      </c>
      <c r="H645">
        <v>4</v>
      </c>
      <c r="I645" s="31" t="s">
        <v>99</v>
      </c>
    </row>
    <row r="646" spans="1:9" x14ac:dyDescent="0.3">
      <c r="A646">
        <v>688</v>
      </c>
      <c r="B646">
        <v>6</v>
      </c>
      <c r="C646">
        <v>13</v>
      </c>
      <c r="D646" s="32">
        <v>0.57777777777777772</v>
      </c>
      <c r="E646">
        <v>6000</v>
      </c>
      <c r="G646" s="31" t="s">
        <v>102</v>
      </c>
      <c r="H646">
        <v>4</v>
      </c>
      <c r="I646" s="31" t="s">
        <v>100</v>
      </c>
    </row>
    <row r="647" spans="1:9" x14ac:dyDescent="0.3">
      <c r="A647">
        <v>689</v>
      </c>
      <c r="B647">
        <v>4</v>
      </c>
      <c r="C647">
        <v>13</v>
      </c>
      <c r="D647" s="32">
        <v>0.43541666666666667</v>
      </c>
      <c r="E647">
        <v>6000</v>
      </c>
      <c r="G647" s="31" t="s">
        <v>102</v>
      </c>
      <c r="H647">
        <v>4</v>
      </c>
      <c r="I647" s="31" t="s">
        <v>103</v>
      </c>
    </row>
    <row r="648" spans="1:9" x14ac:dyDescent="0.3">
      <c r="A648">
        <v>690</v>
      </c>
      <c r="B648">
        <v>2</v>
      </c>
      <c r="C648">
        <v>13</v>
      </c>
      <c r="D648" s="32">
        <v>0.45347222222222222</v>
      </c>
      <c r="E648">
        <v>6000</v>
      </c>
      <c r="G648" s="31" t="s">
        <v>102</v>
      </c>
      <c r="H648">
        <v>4</v>
      </c>
      <c r="I648" s="31" t="s">
        <v>101</v>
      </c>
    </row>
    <row r="649" spans="1:9" x14ac:dyDescent="0.3">
      <c r="A649">
        <v>691</v>
      </c>
      <c r="B649">
        <v>5</v>
      </c>
      <c r="C649">
        <v>13</v>
      </c>
      <c r="D649" s="32">
        <v>0.43333333333333335</v>
      </c>
      <c r="E649">
        <v>6000</v>
      </c>
      <c r="F649">
        <v>1000</v>
      </c>
      <c r="G649" s="31" t="s">
        <v>102</v>
      </c>
      <c r="H649">
        <v>4</v>
      </c>
      <c r="I649" s="31" t="s">
        <v>105</v>
      </c>
    </row>
    <row r="650" spans="1:9" x14ac:dyDescent="0.3">
      <c r="A650">
        <v>692</v>
      </c>
      <c r="B650">
        <v>3</v>
      </c>
      <c r="C650">
        <v>13</v>
      </c>
      <c r="D650" s="32">
        <v>0.44930555555555557</v>
      </c>
      <c r="E650">
        <v>8000</v>
      </c>
      <c r="F650">
        <v>1000</v>
      </c>
      <c r="G650" s="31" t="s">
        <v>102</v>
      </c>
      <c r="H650">
        <v>5</v>
      </c>
      <c r="I650" s="31" t="s">
        <v>104</v>
      </c>
    </row>
    <row r="651" spans="1:9" x14ac:dyDescent="0.3">
      <c r="A651">
        <v>693</v>
      </c>
      <c r="B651">
        <v>7</v>
      </c>
      <c r="C651">
        <v>13</v>
      </c>
      <c r="D651" s="32">
        <v>0.47222222222222221</v>
      </c>
      <c r="E651">
        <v>6000</v>
      </c>
      <c r="G651" s="31" t="s">
        <v>97</v>
      </c>
      <c r="H651">
        <v>5</v>
      </c>
      <c r="I651" s="31" t="s">
        <v>98</v>
      </c>
    </row>
    <row r="652" spans="1:9" x14ac:dyDescent="0.3">
      <c r="A652">
        <v>694</v>
      </c>
      <c r="B652">
        <v>1</v>
      </c>
      <c r="C652">
        <v>13</v>
      </c>
      <c r="D652" s="32">
        <v>0.50208333333333333</v>
      </c>
      <c r="E652">
        <v>6000</v>
      </c>
      <c r="G652" s="31" t="s">
        <v>102</v>
      </c>
      <c r="H652">
        <v>5</v>
      </c>
      <c r="I652" s="31" t="s">
        <v>99</v>
      </c>
    </row>
    <row r="653" spans="1:9" x14ac:dyDescent="0.3">
      <c r="A653">
        <v>695</v>
      </c>
      <c r="B653">
        <v>6</v>
      </c>
      <c r="C653">
        <v>13</v>
      </c>
      <c r="D653" s="32">
        <v>0.61111111111111116</v>
      </c>
      <c r="E653">
        <v>6000</v>
      </c>
      <c r="G653" s="31" t="s">
        <v>97</v>
      </c>
      <c r="H653">
        <v>5</v>
      </c>
      <c r="I653" s="31" t="s">
        <v>100</v>
      </c>
    </row>
    <row r="654" spans="1:9" x14ac:dyDescent="0.3">
      <c r="A654">
        <v>696</v>
      </c>
      <c r="B654">
        <v>4</v>
      </c>
      <c r="C654">
        <v>13</v>
      </c>
      <c r="D654" s="32">
        <v>0.45347222222222222</v>
      </c>
      <c r="E654">
        <v>6000</v>
      </c>
      <c r="G654" s="31" t="s">
        <v>102</v>
      </c>
      <c r="H654">
        <v>5</v>
      </c>
      <c r="I654" s="31" t="s">
        <v>103</v>
      </c>
    </row>
    <row r="655" spans="1:9" x14ac:dyDescent="0.3">
      <c r="A655">
        <v>697</v>
      </c>
      <c r="B655">
        <v>2</v>
      </c>
      <c r="C655">
        <v>13</v>
      </c>
      <c r="D655" s="32">
        <v>0.47569444444444442</v>
      </c>
      <c r="E655">
        <v>6000</v>
      </c>
      <c r="G655" s="31" t="s">
        <v>102</v>
      </c>
      <c r="H655">
        <v>5</v>
      </c>
      <c r="I655" s="31" t="s">
        <v>101</v>
      </c>
    </row>
    <row r="656" spans="1:9" x14ac:dyDescent="0.3">
      <c r="A656">
        <v>698</v>
      </c>
      <c r="B656">
        <v>5</v>
      </c>
      <c r="C656">
        <v>13</v>
      </c>
      <c r="D656" s="32">
        <v>0.58333333333333337</v>
      </c>
      <c r="E656">
        <v>36000</v>
      </c>
      <c r="G656" s="31" t="s">
        <v>97</v>
      </c>
      <c r="H656">
        <v>5</v>
      </c>
      <c r="I656" s="31" t="s">
        <v>105</v>
      </c>
    </row>
    <row r="657" spans="1:9" x14ac:dyDescent="0.3">
      <c r="A657">
        <v>699</v>
      </c>
      <c r="B657">
        <v>3</v>
      </c>
      <c r="C657">
        <v>13</v>
      </c>
      <c r="D657" s="32">
        <v>0.47638888888888886</v>
      </c>
      <c r="E657">
        <v>6000</v>
      </c>
      <c r="F657">
        <v>2000</v>
      </c>
      <c r="G657" s="31" t="s">
        <v>102</v>
      </c>
      <c r="H657">
        <v>6</v>
      </c>
      <c r="I657" s="31" t="s">
        <v>104</v>
      </c>
    </row>
    <row r="658" spans="1:9" x14ac:dyDescent="0.3">
      <c r="A658">
        <v>700</v>
      </c>
      <c r="B658">
        <v>7</v>
      </c>
      <c r="C658">
        <v>13</v>
      </c>
      <c r="D658" s="32">
        <v>0.52638888888888891</v>
      </c>
      <c r="E658">
        <v>6000</v>
      </c>
      <c r="G658" s="31" t="s">
        <v>97</v>
      </c>
      <c r="H658">
        <v>6</v>
      </c>
      <c r="I658" s="31" t="s">
        <v>98</v>
      </c>
    </row>
    <row r="659" spans="1:9" x14ac:dyDescent="0.3">
      <c r="A659">
        <v>701</v>
      </c>
      <c r="B659">
        <v>1</v>
      </c>
      <c r="C659">
        <v>13</v>
      </c>
      <c r="D659" s="32">
        <v>0.54027777777777775</v>
      </c>
      <c r="E659">
        <v>6000</v>
      </c>
      <c r="G659" s="31" t="s">
        <v>102</v>
      </c>
      <c r="H659">
        <v>6</v>
      </c>
      <c r="I659" s="31" t="s">
        <v>99</v>
      </c>
    </row>
    <row r="660" spans="1:9" x14ac:dyDescent="0.3">
      <c r="A660">
        <v>702</v>
      </c>
      <c r="B660">
        <v>6</v>
      </c>
      <c r="C660">
        <v>13</v>
      </c>
      <c r="D660" s="32">
        <v>0.63541666666666663</v>
      </c>
      <c r="E660">
        <v>6000</v>
      </c>
      <c r="F660">
        <v>2000</v>
      </c>
      <c r="G660" s="31" t="s">
        <v>102</v>
      </c>
      <c r="H660">
        <v>6</v>
      </c>
      <c r="I660" s="31" t="s">
        <v>100</v>
      </c>
    </row>
    <row r="661" spans="1:9" x14ac:dyDescent="0.3">
      <c r="A661">
        <v>703</v>
      </c>
      <c r="B661">
        <v>4</v>
      </c>
      <c r="C661">
        <v>13</v>
      </c>
      <c r="D661" s="32">
        <v>0.47638888888888886</v>
      </c>
      <c r="E661">
        <v>6000</v>
      </c>
      <c r="F661">
        <v>2000</v>
      </c>
      <c r="G661" s="31" t="s">
        <v>97</v>
      </c>
      <c r="H661">
        <v>6</v>
      </c>
      <c r="I661" s="31" t="s">
        <v>103</v>
      </c>
    </row>
    <row r="662" spans="1:9" x14ac:dyDescent="0.3">
      <c r="A662">
        <v>704</v>
      </c>
      <c r="B662">
        <v>2</v>
      </c>
      <c r="C662">
        <v>13</v>
      </c>
      <c r="D662" s="32">
        <v>0.52361111111111114</v>
      </c>
      <c r="E662">
        <v>6000</v>
      </c>
      <c r="G662" s="31" t="s">
        <v>97</v>
      </c>
      <c r="H662">
        <v>6</v>
      </c>
      <c r="I662" s="31" t="s">
        <v>101</v>
      </c>
    </row>
    <row r="663" spans="1:9" x14ac:dyDescent="0.3">
      <c r="A663">
        <v>705</v>
      </c>
      <c r="B663">
        <v>5</v>
      </c>
      <c r="C663">
        <v>13</v>
      </c>
      <c r="D663" s="32">
        <v>0.60763888888888884</v>
      </c>
      <c r="E663">
        <v>6000</v>
      </c>
      <c r="G663" s="31" t="s">
        <v>97</v>
      </c>
      <c r="H663">
        <v>6</v>
      </c>
      <c r="I663" s="31" t="s">
        <v>105</v>
      </c>
    </row>
    <row r="664" spans="1:9" x14ac:dyDescent="0.3">
      <c r="A664">
        <v>706</v>
      </c>
      <c r="B664">
        <v>3</v>
      </c>
      <c r="C664">
        <v>13</v>
      </c>
      <c r="D664" s="32">
        <v>0.50972222222222219</v>
      </c>
      <c r="E664">
        <v>6000</v>
      </c>
      <c r="F664">
        <v>1000</v>
      </c>
      <c r="G664" s="31" t="s">
        <v>102</v>
      </c>
      <c r="H664">
        <v>7</v>
      </c>
      <c r="I664" s="31" t="s">
        <v>104</v>
      </c>
    </row>
    <row r="665" spans="1:9" x14ac:dyDescent="0.3">
      <c r="A665">
        <v>707</v>
      </c>
      <c r="B665">
        <v>7</v>
      </c>
      <c r="C665">
        <v>13</v>
      </c>
      <c r="D665" s="32">
        <v>0.57638888888888884</v>
      </c>
      <c r="E665">
        <v>6000</v>
      </c>
      <c r="G665" s="31" t="s">
        <v>102</v>
      </c>
      <c r="H665">
        <v>7</v>
      </c>
      <c r="I665" s="31" t="s">
        <v>98</v>
      </c>
    </row>
    <row r="666" spans="1:9" x14ac:dyDescent="0.3">
      <c r="A666">
        <v>708</v>
      </c>
      <c r="B666">
        <v>1</v>
      </c>
      <c r="C666">
        <v>13</v>
      </c>
      <c r="D666" s="32">
        <v>0.60138888888888886</v>
      </c>
      <c r="E666">
        <v>6000</v>
      </c>
      <c r="G666" s="31" t="s">
        <v>102</v>
      </c>
      <c r="H666">
        <v>7</v>
      </c>
      <c r="I666" s="31" t="s">
        <v>99</v>
      </c>
    </row>
    <row r="667" spans="1:9" x14ac:dyDescent="0.3">
      <c r="A667">
        <v>709</v>
      </c>
      <c r="B667">
        <v>6</v>
      </c>
      <c r="C667">
        <v>13</v>
      </c>
      <c r="D667" s="32">
        <v>0.65277777777777779</v>
      </c>
      <c r="E667">
        <v>6000</v>
      </c>
      <c r="G667" s="31" t="s">
        <v>97</v>
      </c>
      <c r="H667">
        <v>7</v>
      </c>
      <c r="I667" s="31" t="s">
        <v>100</v>
      </c>
    </row>
    <row r="668" spans="1:9" x14ac:dyDescent="0.3">
      <c r="A668">
        <v>710</v>
      </c>
      <c r="B668">
        <v>4</v>
      </c>
      <c r="C668">
        <v>13</v>
      </c>
      <c r="D668" s="32">
        <v>0.52569444444444446</v>
      </c>
      <c r="E668">
        <v>8000</v>
      </c>
      <c r="F668">
        <v>1000</v>
      </c>
      <c r="G668" s="31" t="s">
        <v>97</v>
      </c>
      <c r="H668">
        <v>7</v>
      </c>
      <c r="I668" s="31" t="s">
        <v>103</v>
      </c>
    </row>
    <row r="669" spans="1:9" x14ac:dyDescent="0.3">
      <c r="A669">
        <v>711</v>
      </c>
      <c r="B669">
        <v>2</v>
      </c>
      <c r="C669">
        <v>13</v>
      </c>
      <c r="D669" s="32">
        <v>0.57638888888888884</v>
      </c>
      <c r="E669">
        <v>6000</v>
      </c>
      <c r="G669" s="31" t="s">
        <v>102</v>
      </c>
      <c r="H669">
        <v>7</v>
      </c>
      <c r="I669" s="31" t="s">
        <v>101</v>
      </c>
    </row>
    <row r="670" spans="1:9" x14ac:dyDescent="0.3">
      <c r="A670">
        <v>712</v>
      </c>
      <c r="B670">
        <v>5</v>
      </c>
      <c r="C670">
        <v>13</v>
      </c>
      <c r="D670" s="32">
        <v>0.63541666666666663</v>
      </c>
      <c r="E670">
        <v>6000</v>
      </c>
      <c r="G670" s="31" t="s">
        <v>97</v>
      </c>
      <c r="H670">
        <v>7</v>
      </c>
      <c r="I670" s="31" t="s">
        <v>105</v>
      </c>
    </row>
    <row r="671" spans="1:9" x14ac:dyDescent="0.3">
      <c r="A671">
        <v>713</v>
      </c>
      <c r="B671">
        <v>3</v>
      </c>
      <c r="C671">
        <v>13</v>
      </c>
      <c r="D671" s="32">
        <v>0.54236111111111107</v>
      </c>
      <c r="E671">
        <v>6000</v>
      </c>
      <c r="G671" s="31" t="s">
        <v>102</v>
      </c>
      <c r="H671">
        <v>8</v>
      </c>
      <c r="I671" s="31" t="s">
        <v>104</v>
      </c>
    </row>
    <row r="672" spans="1:9" x14ac:dyDescent="0.3">
      <c r="A672">
        <v>714</v>
      </c>
      <c r="B672">
        <v>7</v>
      </c>
      <c r="C672">
        <v>13</v>
      </c>
      <c r="D672" s="32">
        <v>0.6743055555555556</v>
      </c>
      <c r="E672">
        <v>8000</v>
      </c>
      <c r="G672" s="31" t="s">
        <v>102</v>
      </c>
      <c r="H672">
        <v>8</v>
      </c>
      <c r="I672" s="31" t="s">
        <v>98</v>
      </c>
    </row>
    <row r="673" spans="1:9" x14ac:dyDescent="0.3">
      <c r="A673">
        <v>715</v>
      </c>
      <c r="B673">
        <v>1</v>
      </c>
      <c r="C673">
        <v>13</v>
      </c>
      <c r="D673" s="32">
        <v>0.6694444444444444</v>
      </c>
      <c r="E673">
        <v>6000</v>
      </c>
      <c r="G673" s="31" t="s">
        <v>97</v>
      </c>
      <c r="H673">
        <v>8</v>
      </c>
      <c r="I673" s="31" t="s">
        <v>99</v>
      </c>
    </row>
    <row r="674" spans="1:9" x14ac:dyDescent="0.3">
      <c r="A674">
        <v>716</v>
      </c>
      <c r="B674">
        <v>6</v>
      </c>
      <c r="C674">
        <v>13</v>
      </c>
      <c r="D674" s="32">
        <v>0.6791666666666667</v>
      </c>
      <c r="E674">
        <v>6000</v>
      </c>
      <c r="G674" s="31" t="s">
        <v>97</v>
      </c>
      <c r="H674">
        <v>8</v>
      </c>
      <c r="I674" s="31" t="s">
        <v>100</v>
      </c>
    </row>
    <row r="675" spans="1:9" x14ac:dyDescent="0.3">
      <c r="A675">
        <v>717</v>
      </c>
      <c r="B675">
        <v>4</v>
      </c>
      <c r="C675">
        <v>13</v>
      </c>
      <c r="D675" s="32">
        <v>0.55694444444444446</v>
      </c>
      <c r="E675">
        <v>6000</v>
      </c>
      <c r="G675" s="31" t="s">
        <v>102</v>
      </c>
      <c r="H675">
        <v>8</v>
      </c>
      <c r="I675" s="31" t="s">
        <v>103</v>
      </c>
    </row>
    <row r="676" spans="1:9" x14ac:dyDescent="0.3">
      <c r="A676">
        <v>718</v>
      </c>
      <c r="B676">
        <v>2</v>
      </c>
      <c r="C676">
        <v>13</v>
      </c>
      <c r="D676" s="32">
        <v>0.65069444444444446</v>
      </c>
      <c r="E676">
        <v>6000</v>
      </c>
      <c r="G676" s="31" t="s">
        <v>97</v>
      </c>
      <c r="H676">
        <v>8</v>
      </c>
      <c r="I676" s="31" t="s">
        <v>101</v>
      </c>
    </row>
    <row r="677" spans="1:9" x14ac:dyDescent="0.3">
      <c r="A677">
        <v>719</v>
      </c>
      <c r="B677">
        <v>5</v>
      </c>
      <c r="C677">
        <v>13</v>
      </c>
      <c r="D677" s="32">
        <v>0.70694444444444449</v>
      </c>
      <c r="E677">
        <v>6000</v>
      </c>
      <c r="G677" s="31" t="s">
        <v>102</v>
      </c>
      <c r="H677">
        <v>8</v>
      </c>
      <c r="I677" s="31" t="s">
        <v>105</v>
      </c>
    </row>
    <row r="678" spans="1:9" x14ac:dyDescent="0.3">
      <c r="A678">
        <v>720</v>
      </c>
      <c r="B678">
        <v>7</v>
      </c>
      <c r="C678">
        <v>13</v>
      </c>
      <c r="D678" s="32">
        <v>0.70486111111111116</v>
      </c>
      <c r="E678">
        <v>6000</v>
      </c>
      <c r="G678" s="31" t="s">
        <v>102</v>
      </c>
      <c r="H678">
        <v>9</v>
      </c>
      <c r="I678" s="31" t="s">
        <v>98</v>
      </c>
    </row>
    <row r="679" spans="1:9" x14ac:dyDescent="0.3">
      <c r="A679">
        <v>721</v>
      </c>
      <c r="B679">
        <v>1</v>
      </c>
      <c r="C679">
        <v>13</v>
      </c>
      <c r="D679" s="32">
        <v>0.70694444444444449</v>
      </c>
      <c r="E679">
        <v>6000</v>
      </c>
      <c r="G679" s="31" t="s">
        <v>102</v>
      </c>
      <c r="H679">
        <v>9</v>
      </c>
      <c r="I679" s="31" t="s">
        <v>99</v>
      </c>
    </row>
    <row r="680" spans="1:9" x14ac:dyDescent="0.3">
      <c r="A680">
        <v>722</v>
      </c>
      <c r="B680">
        <v>6</v>
      </c>
      <c r="C680">
        <v>13</v>
      </c>
      <c r="D680" s="32">
        <v>0.70694444444444449</v>
      </c>
      <c r="E680">
        <v>6000</v>
      </c>
      <c r="G680" s="31" t="s">
        <v>97</v>
      </c>
      <c r="H680">
        <v>9</v>
      </c>
      <c r="I680" s="31" t="s">
        <v>100</v>
      </c>
    </row>
    <row r="681" spans="1:9" x14ac:dyDescent="0.3">
      <c r="A681">
        <v>723</v>
      </c>
      <c r="B681">
        <v>4</v>
      </c>
      <c r="C681">
        <v>13</v>
      </c>
      <c r="D681" s="32">
        <v>0.57430555555555551</v>
      </c>
      <c r="E681">
        <v>6000</v>
      </c>
      <c r="G681" s="31" t="s">
        <v>102</v>
      </c>
      <c r="H681">
        <v>9</v>
      </c>
      <c r="I681" s="31" t="s">
        <v>103</v>
      </c>
    </row>
    <row r="682" spans="1:9" x14ac:dyDescent="0.3">
      <c r="A682">
        <v>724</v>
      </c>
      <c r="B682">
        <v>2</v>
      </c>
      <c r="C682">
        <v>13</v>
      </c>
      <c r="D682" s="32">
        <v>0.70625000000000004</v>
      </c>
      <c r="E682">
        <v>6000</v>
      </c>
      <c r="F682">
        <v>2000</v>
      </c>
      <c r="G682" s="31" t="s">
        <v>97</v>
      </c>
      <c r="H682">
        <v>9</v>
      </c>
      <c r="I682" s="31" t="s">
        <v>101</v>
      </c>
    </row>
    <row r="683" spans="1:9" x14ac:dyDescent="0.3">
      <c r="A683">
        <v>725</v>
      </c>
      <c r="B683">
        <v>5</v>
      </c>
      <c r="C683">
        <v>13</v>
      </c>
      <c r="D683" s="32">
        <v>0.75624999999999998</v>
      </c>
      <c r="E683">
        <v>6000</v>
      </c>
      <c r="G683" s="31" t="s">
        <v>102</v>
      </c>
      <c r="H683">
        <v>9</v>
      </c>
      <c r="I683" s="31" t="s">
        <v>105</v>
      </c>
    </row>
    <row r="684" spans="1:9" x14ac:dyDescent="0.3">
      <c r="A684">
        <v>726</v>
      </c>
      <c r="B684">
        <v>7</v>
      </c>
      <c r="C684">
        <v>13</v>
      </c>
      <c r="D684" s="32">
        <v>0.75624999999999998</v>
      </c>
      <c r="E684">
        <v>6000</v>
      </c>
      <c r="G684" s="31" t="s">
        <v>102</v>
      </c>
      <c r="H684">
        <v>10</v>
      </c>
      <c r="I684" s="31" t="s">
        <v>98</v>
      </c>
    </row>
    <row r="685" spans="1:9" x14ac:dyDescent="0.3">
      <c r="A685">
        <v>727</v>
      </c>
      <c r="B685">
        <v>1</v>
      </c>
      <c r="C685">
        <v>13</v>
      </c>
      <c r="D685" s="32">
        <v>0.75416666666666665</v>
      </c>
      <c r="E685">
        <v>6000</v>
      </c>
      <c r="G685" s="31" t="s">
        <v>102</v>
      </c>
      <c r="H685">
        <v>10</v>
      </c>
      <c r="I685" s="31" t="s">
        <v>99</v>
      </c>
    </row>
    <row r="686" spans="1:9" x14ac:dyDescent="0.3">
      <c r="A686">
        <v>728</v>
      </c>
      <c r="B686">
        <v>6</v>
      </c>
      <c r="C686">
        <v>13</v>
      </c>
      <c r="D686" s="32">
        <v>0.75</v>
      </c>
      <c r="E686">
        <v>6000</v>
      </c>
      <c r="G686" s="31" t="s">
        <v>102</v>
      </c>
      <c r="H686">
        <v>10</v>
      </c>
      <c r="I686" s="31" t="s">
        <v>100</v>
      </c>
    </row>
    <row r="687" spans="1:9" x14ac:dyDescent="0.3">
      <c r="A687">
        <v>729</v>
      </c>
      <c r="B687">
        <v>4</v>
      </c>
      <c r="C687">
        <v>13</v>
      </c>
      <c r="D687" s="32">
        <v>0.7104166666666667</v>
      </c>
      <c r="E687">
        <v>6000</v>
      </c>
      <c r="G687" s="31" t="s">
        <v>102</v>
      </c>
      <c r="H687">
        <v>10</v>
      </c>
      <c r="I687" s="31" t="s">
        <v>103</v>
      </c>
    </row>
    <row r="688" spans="1:9" x14ac:dyDescent="0.3">
      <c r="A688">
        <v>730</v>
      </c>
      <c r="B688">
        <v>2</v>
      </c>
      <c r="C688">
        <v>13</v>
      </c>
      <c r="D688" s="32">
        <v>0.74722222222222223</v>
      </c>
      <c r="E688">
        <v>8000</v>
      </c>
      <c r="G688" s="31" t="s">
        <v>102</v>
      </c>
      <c r="H688">
        <v>10</v>
      </c>
      <c r="I688" s="31" t="s">
        <v>101</v>
      </c>
    </row>
    <row r="689" spans="1:9" x14ac:dyDescent="0.3">
      <c r="A689">
        <v>731</v>
      </c>
      <c r="B689">
        <v>5</v>
      </c>
      <c r="C689">
        <v>13</v>
      </c>
      <c r="D689" s="32">
        <v>0.77777777777777779</v>
      </c>
      <c r="E689">
        <v>6000</v>
      </c>
      <c r="G689" s="31" t="s">
        <v>97</v>
      </c>
      <c r="H689">
        <v>10</v>
      </c>
      <c r="I689" s="31" t="s">
        <v>105</v>
      </c>
    </row>
    <row r="690" spans="1:9" x14ac:dyDescent="0.3">
      <c r="A690">
        <v>732</v>
      </c>
      <c r="B690">
        <v>7</v>
      </c>
      <c r="C690">
        <v>13</v>
      </c>
      <c r="D690" s="32">
        <v>0.78472222222222221</v>
      </c>
      <c r="E690">
        <v>6000</v>
      </c>
      <c r="G690" s="31" t="s">
        <v>102</v>
      </c>
      <c r="H690">
        <v>11</v>
      </c>
      <c r="I690" s="31" t="s">
        <v>98</v>
      </c>
    </row>
    <row r="691" spans="1:9" x14ac:dyDescent="0.3">
      <c r="A691">
        <v>733</v>
      </c>
      <c r="B691">
        <v>1</v>
      </c>
      <c r="C691">
        <v>13</v>
      </c>
      <c r="D691" s="32">
        <v>0.78194444444444444</v>
      </c>
      <c r="E691">
        <v>6000</v>
      </c>
      <c r="G691" s="31" t="s">
        <v>102</v>
      </c>
      <c r="H691">
        <v>11</v>
      </c>
      <c r="I691" s="31" t="s">
        <v>99</v>
      </c>
    </row>
    <row r="692" spans="1:9" x14ac:dyDescent="0.3">
      <c r="A692">
        <v>734</v>
      </c>
      <c r="B692">
        <v>6</v>
      </c>
      <c r="C692">
        <v>13</v>
      </c>
      <c r="D692" s="32">
        <v>0.76944444444444449</v>
      </c>
      <c r="E692">
        <v>8000</v>
      </c>
      <c r="G692" s="31" t="s">
        <v>97</v>
      </c>
      <c r="H692">
        <v>11</v>
      </c>
      <c r="I692" s="31" t="s">
        <v>100</v>
      </c>
    </row>
    <row r="693" spans="1:9" x14ac:dyDescent="0.3">
      <c r="A693">
        <v>735</v>
      </c>
      <c r="B693">
        <v>4</v>
      </c>
      <c r="C693">
        <v>13</v>
      </c>
      <c r="D693" s="32">
        <v>0.76180555555555551</v>
      </c>
      <c r="E693">
        <v>6000</v>
      </c>
      <c r="G693" s="31" t="s">
        <v>97</v>
      </c>
      <c r="H693">
        <v>11</v>
      </c>
      <c r="I693" s="31" t="s">
        <v>103</v>
      </c>
    </row>
    <row r="694" spans="1:9" x14ac:dyDescent="0.3">
      <c r="A694">
        <v>736</v>
      </c>
      <c r="B694">
        <v>2</v>
      </c>
      <c r="C694">
        <v>13</v>
      </c>
      <c r="D694" s="32">
        <v>0.77152777777777781</v>
      </c>
      <c r="E694">
        <v>6000</v>
      </c>
      <c r="G694" s="31" t="s">
        <v>97</v>
      </c>
      <c r="H694">
        <v>11</v>
      </c>
      <c r="I694" s="31" t="s">
        <v>101</v>
      </c>
    </row>
    <row r="695" spans="1:9" x14ac:dyDescent="0.3">
      <c r="A695">
        <v>737</v>
      </c>
      <c r="B695">
        <v>5</v>
      </c>
      <c r="C695">
        <v>13</v>
      </c>
      <c r="D695" s="32">
        <v>0.80069444444444449</v>
      </c>
      <c r="E695">
        <v>6000</v>
      </c>
      <c r="G695" s="31" t="s">
        <v>97</v>
      </c>
      <c r="H695">
        <v>11</v>
      </c>
      <c r="I695" s="31" t="s">
        <v>105</v>
      </c>
    </row>
    <row r="696" spans="1:9" x14ac:dyDescent="0.3">
      <c r="A696">
        <v>738</v>
      </c>
      <c r="B696">
        <v>7</v>
      </c>
      <c r="C696">
        <v>13</v>
      </c>
      <c r="D696" s="32">
        <v>0.80833333333333335</v>
      </c>
      <c r="E696">
        <v>6000</v>
      </c>
      <c r="G696" s="31" t="s">
        <v>102</v>
      </c>
      <c r="H696">
        <v>12</v>
      </c>
      <c r="I696" s="31" t="s">
        <v>98</v>
      </c>
    </row>
    <row r="697" spans="1:9" x14ac:dyDescent="0.3">
      <c r="A697">
        <v>739</v>
      </c>
      <c r="B697">
        <v>1</v>
      </c>
      <c r="C697">
        <v>13</v>
      </c>
      <c r="D697" s="32">
        <v>0.80694444444444446</v>
      </c>
      <c r="E697">
        <v>6000</v>
      </c>
      <c r="G697" s="31" t="s">
        <v>97</v>
      </c>
      <c r="H697">
        <v>12</v>
      </c>
      <c r="I697" s="31" t="s">
        <v>99</v>
      </c>
    </row>
    <row r="698" spans="1:9" x14ac:dyDescent="0.3">
      <c r="A698">
        <v>740</v>
      </c>
      <c r="B698">
        <v>6</v>
      </c>
      <c r="C698">
        <v>13</v>
      </c>
      <c r="D698" s="32">
        <v>0.78819444444444442</v>
      </c>
      <c r="E698">
        <v>6000</v>
      </c>
      <c r="G698" s="31" t="s">
        <v>97</v>
      </c>
      <c r="H698">
        <v>12</v>
      </c>
      <c r="I698" s="31" t="s">
        <v>100</v>
      </c>
    </row>
    <row r="699" spans="1:9" x14ac:dyDescent="0.3">
      <c r="A699">
        <v>741</v>
      </c>
      <c r="B699">
        <v>4</v>
      </c>
      <c r="C699">
        <v>13</v>
      </c>
      <c r="D699" s="32">
        <v>0.78472222222222221</v>
      </c>
      <c r="E699">
        <v>6000</v>
      </c>
      <c r="G699" s="31" t="s">
        <v>97</v>
      </c>
      <c r="H699">
        <v>12</v>
      </c>
      <c r="I699" s="31" t="s">
        <v>103</v>
      </c>
    </row>
    <row r="700" spans="1:9" x14ac:dyDescent="0.3">
      <c r="A700">
        <v>742</v>
      </c>
      <c r="B700">
        <v>2</v>
      </c>
      <c r="C700">
        <v>13</v>
      </c>
      <c r="D700" s="32">
        <v>0.80694444444444446</v>
      </c>
      <c r="E700">
        <v>6000</v>
      </c>
      <c r="F700">
        <v>500</v>
      </c>
      <c r="G700" s="31" t="s">
        <v>97</v>
      </c>
      <c r="H700">
        <v>12</v>
      </c>
      <c r="I700" s="31" t="s">
        <v>101</v>
      </c>
    </row>
    <row r="701" spans="1:9" x14ac:dyDescent="0.3">
      <c r="A701">
        <v>743</v>
      </c>
      <c r="B701">
        <v>5</v>
      </c>
      <c r="C701">
        <v>13</v>
      </c>
      <c r="D701" s="32">
        <v>0.82499999999999996</v>
      </c>
      <c r="E701">
        <v>6000</v>
      </c>
      <c r="G701" s="31" t="s">
        <v>102</v>
      </c>
      <c r="H701">
        <v>12</v>
      </c>
      <c r="I701" s="31" t="s">
        <v>105</v>
      </c>
    </row>
    <row r="702" spans="1:9" x14ac:dyDescent="0.3">
      <c r="A702">
        <v>744</v>
      </c>
      <c r="B702">
        <v>1</v>
      </c>
      <c r="C702">
        <v>13</v>
      </c>
      <c r="D702" s="32"/>
      <c r="E702">
        <v>6000</v>
      </c>
      <c r="G702" s="31" t="s">
        <v>97</v>
      </c>
      <c r="H702">
        <v>13</v>
      </c>
      <c r="I702" s="31" t="s">
        <v>99</v>
      </c>
    </row>
    <row r="703" spans="1:9" x14ac:dyDescent="0.3">
      <c r="A703">
        <v>745</v>
      </c>
      <c r="B703">
        <v>6</v>
      </c>
      <c r="C703">
        <v>13</v>
      </c>
      <c r="D703" s="32">
        <v>0.8125</v>
      </c>
      <c r="E703">
        <v>8000</v>
      </c>
      <c r="G703" s="31" t="s">
        <v>97</v>
      </c>
      <c r="H703">
        <v>13</v>
      </c>
      <c r="I703" s="31" t="s">
        <v>100</v>
      </c>
    </row>
    <row r="704" spans="1:9" x14ac:dyDescent="0.3">
      <c r="A704">
        <v>746</v>
      </c>
      <c r="B704">
        <v>4</v>
      </c>
      <c r="C704">
        <v>13</v>
      </c>
      <c r="D704" s="32">
        <v>0.80694444444444446</v>
      </c>
      <c r="E704">
        <v>6000</v>
      </c>
      <c r="G704" s="31" t="s">
        <v>97</v>
      </c>
      <c r="H704">
        <v>13</v>
      </c>
      <c r="I704" s="31" t="s">
        <v>103</v>
      </c>
    </row>
    <row r="705" spans="1:9" x14ac:dyDescent="0.3">
      <c r="A705">
        <v>747</v>
      </c>
      <c r="B705">
        <v>2</v>
      </c>
      <c r="C705">
        <v>13</v>
      </c>
      <c r="D705" s="32"/>
      <c r="E705">
        <v>6000</v>
      </c>
      <c r="G705" s="31" t="s">
        <v>97</v>
      </c>
      <c r="H705">
        <v>13</v>
      </c>
      <c r="I705" s="31" t="s">
        <v>101</v>
      </c>
    </row>
    <row r="706" spans="1:9" x14ac:dyDescent="0.3">
      <c r="A706">
        <v>748</v>
      </c>
      <c r="B706">
        <v>4</v>
      </c>
      <c r="C706">
        <v>13</v>
      </c>
      <c r="D706" s="32"/>
      <c r="E706">
        <v>6000</v>
      </c>
      <c r="G706" s="31" t="s">
        <v>97</v>
      </c>
      <c r="H706">
        <v>14</v>
      </c>
      <c r="I706" s="31" t="s">
        <v>103</v>
      </c>
    </row>
    <row r="707" spans="1:9" x14ac:dyDescent="0.3">
      <c r="A707">
        <v>749</v>
      </c>
      <c r="B707">
        <v>3</v>
      </c>
      <c r="C707">
        <v>14</v>
      </c>
      <c r="D707" s="32">
        <v>0.42569444444444443</v>
      </c>
      <c r="E707">
        <v>6000</v>
      </c>
      <c r="G707" s="31" t="s">
        <v>102</v>
      </c>
      <c r="H707">
        <v>4</v>
      </c>
      <c r="I707" s="31" t="s">
        <v>104</v>
      </c>
    </row>
    <row r="708" spans="1:9" x14ac:dyDescent="0.3">
      <c r="A708">
        <v>750</v>
      </c>
      <c r="B708">
        <v>7</v>
      </c>
      <c r="C708">
        <v>14</v>
      </c>
      <c r="D708" s="32">
        <v>0.50902777777777775</v>
      </c>
      <c r="E708">
        <v>6000</v>
      </c>
      <c r="G708" s="31" t="s">
        <v>97</v>
      </c>
      <c r="H708">
        <v>4</v>
      </c>
      <c r="I708" s="31" t="s">
        <v>98</v>
      </c>
    </row>
    <row r="709" spans="1:9" x14ac:dyDescent="0.3">
      <c r="A709">
        <v>751</v>
      </c>
      <c r="B709">
        <v>1</v>
      </c>
      <c r="C709">
        <v>14</v>
      </c>
      <c r="D709" s="32">
        <v>0.44861111111111113</v>
      </c>
      <c r="E709">
        <v>8000</v>
      </c>
      <c r="F709">
        <v>500</v>
      </c>
      <c r="G709" s="31" t="s">
        <v>97</v>
      </c>
      <c r="H709">
        <v>4</v>
      </c>
      <c r="I709" s="31" t="s">
        <v>99</v>
      </c>
    </row>
    <row r="710" spans="1:9" x14ac:dyDescent="0.3">
      <c r="A710">
        <v>752</v>
      </c>
      <c r="B710">
        <v>6</v>
      </c>
      <c r="C710">
        <v>14</v>
      </c>
      <c r="D710" s="32">
        <v>0.44791666666666669</v>
      </c>
      <c r="E710">
        <v>6000</v>
      </c>
      <c r="G710" s="31" t="s">
        <v>97</v>
      </c>
      <c r="H710">
        <v>4</v>
      </c>
      <c r="I710" s="31" t="s">
        <v>100</v>
      </c>
    </row>
    <row r="711" spans="1:9" x14ac:dyDescent="0.3">
      <c r="A711">
        <v>753</v>
      </c>
      <c r="B711">
        <v>4</v>
      </c>
      <c r="C711">
        <v>14</v>
      </c>
      <c r="D711" s="32">
        <v>0.46597222222222223</v>
      </c>
      <c r="E711">
        <v>6000</v>
      </c>
      <c r="G711" s="31" t="s">
        <v>97</v>
      </c>
      <c r="H711">
        <v>4</v>
      </c>
      <c r="I711" s="31" t="s">
        <v>103</v>
      </c>
    </row>
    <row r="712" spans="1:9" x14ac:dyDescent="0.3">
      <c r="A712">
        <v>754</v>
      </c>
      <c r="B712">
        <v>2</v>
      </c>
      <c r="C712">
        <v>14</v>
      </c>
      <c r="D712" s="32">
        <v>0.4777777777777778</v>
      </c>
      <c r="E712">
        <v>8000</v>
      </c>
      <c r="G712" s="31" t="s">
        <v>102</v>
      </c>
      <c r="H712">
        <v>4</v>
      </c>
      <c r="I712" s="31" t="s">
        <v>101</v>
      </c>
    </row>
    <row r="713" spans="1:9" x14ac:dyDescent="0.3">
      <c r="A713">
        <v>755</v>
      </c>
      <c r="B713">
        <v>5</v>
      </c>
      <c r="C713">
        <v>14</v>
      </c>
      <c r="D713" s="32">
        <v>0.46597222222222223</v>
      </c>
      <c r="E713">
        <v>6000</v>
      </c>
      <c r="G713" s="31" t="s">
        <v>97</v>
      </c>
      <c r="H713">
        <v>4</v>
      </c>
      <c r="I713" s="31" t="s">
        <v>105</v>
      </c>
    </row>
    <row r="714" spans="1:9" x14ac:dyDescent="0.3">
      <c r="A714">
        <v>756</v>
      </c>
      <c r="B714">
        <v>3</v>
      </c>
      <c r="C714">
        <v>14</v>
      </c>
      <c r="D714" s="32">
        <v>0.46805555555555556</v>
      </c>
      <c r="E714">
        <v>6000</v>
      </c>
      <c r="F714">
        <v>4000</v>
      </c>
      <c r="G714" s="31" t="s">
        <v>102</v>
      </c>
      <c r="H714">
        <v>5</v>
      </c>
      <c r="I714" s="31" t="s">
        <v>104</v>
      </c>
    </row>
    <row r="715" spans="1:9" x14ac:dyDescent="0.3">
      <c r="A715">
        <v>757</v>
      </c>
      <c r="B715">
        <v>7</v>
      </c>
      <c r="C715">
        <v>14</v>
      </c>
      <c r="D715" s="32">
        <v>0.53749999999999998</v>
      </c>
      <c r="E715">
        <v>6000</v>
      </c>
      <c r="G715" s="31" t="s">
        <v>97</v>
      </c>
      <c r="H715">
        <v>5</v>
      </c>
      <c r="I715" s="31" t="s">
        <v>98</v>
      </c>
    </row>
    <row r="716" spans="1:9" x14ac:dyDescent="0.3">
      <c r="A716">
        <v>758</v>
      </c>
      <c r="B716">
        <v>1</v>
      </c>
      <c r="C716">
        <v>14</v>
      </c>
      <c r="D716" s="32">
        <v>0.47847222222222224</v>
      </c>
      <c r="E716">
        <v>6000</v>
      </c>
      <c r="G716" s="31" t="s">
        <v>102</v>
      </c>
      <c r="H716">
        <v>5</v>
      </c>
      <c r="I716" s="31" t="s">
        <v>99</v>
      </c>
    </row>
    <row r="717" spans="1:9" x14ac:dyDescent="0.3">
      <c r="A717">
        <v>759</v>
      </c>
      <c r="B717">
        <v>6</v>
      </c>
      <c r="C717">
        <v>14</v>
      </c>
      <c r="D717" s="32">
        <v>0.46944444444444444</v>
      </c>
      <c r="E717">
        <v>6000</v>
      </c>
      <c r="G717" s="31" t="s">
        <v>102</v>
      </c>
      <c r="H717">
        <v>5</v>
      </c>
      <c r="I717" s="31" t="s">
        <v>100</v>
      </c>
    </row>
    <row r="718" spans="1:9" x14ac:dyDescent="0.3">
      <c r="A718">
        <v>760</v>
      </c>
      <c r="B718">
        <v>4</v>
      </c>
      <c r="C718">
        <v>14</v>
      </c>
      <c r="D718" s="32">
        <v>0.47847222222222224</v>
      </c>
      <c r="E718">
        <v>6000</v>
      </c>
      <c r="G718" s="31" t="s">
        <v>102</v>
      </c>
      <c r="H718">
        <v>5</v>
      </c>
      <c r="I718" s="31" t="s">
        <v>103</v>
      </c>
    </row>
    <row r="719" spans="1:9" x14ac:dyDescent="0.3">
      <c r="A719">
        <v>761</v>
      </c>
      <c r="B719">
        <v>2</v>
      </c>
      <c r="C719">
        <v>14</v>
      </c>
      <c r="D719" s="32">
        <v>0.57291666666666663</v>
      </c>
      <c r="E719">
        <v>6000</v>
      </c>
      <c r="G719" s="31" t="s">
        <v>102</v>
      </c>
      <c r="H719">
        <v>5</v>
      </c>
      <c r="I719" s="31" t="s">
        <v>101</v>
      </c>
    </row>
    <row r="720" spans="1:9" x14ac:dyDescent="0.3">
      <c r="A720">
        <v>762</v>
      </c>
      <c r="B720">
        <v>5</v>
      </c>
      <c r="C720">
        <v>14</v>
      </c>
      <c r="D720" s="32">
        <v>0.50694444444444442</v>
      </c>
      <c r="E720">
        <v>6000</v>
      </c>
      <c r="G720" s="31" t="s">
        <v>102</v>
      </c>
      <c r="H720">
        <v>5</v>
      </c>
      <c r="I720" s="31" t="s">
        <v>105</v>
      </c>
    </row>
    <row r="721" spans="1:9" x14ac:dyDescent="0.3">
      <c r="A721">
        <v>763</v>
      </c>
      <c r="B721">
        <v>3</v>
      </c>
      <c r="C721">
        <v>14</v>
      </c>
      <c r="D721" s="32">
        <v>0.4777777777777778</v>
      </c>
      <c r="E721">
        <v>6000</v>
      </c>
      <c r="F721">
        <v>1000</v>
      </c>
      <c r="G721" s="31" t="s">
        <v>97</v>
      </c>
      <c r="H721">
        <v>6</v>
      </c>
      <c r="I721" s="31" t="s">
        <v>104</v>
      </c>
    </row>
    <row r="722" spans="1:9" x14ac:dyDescent="0.3">
      <c r="A722">
        <v>764</v>
      </c>
      <c r="B722">
        <v>7</v>
      </c>
      <c r="C722">
        <v>14</v>
      </c>
      <c r="D722" s="32">
        <v>0.56666666666666665</v>
      </c>
      <c r="E722">
        <v>6000</v>
      </c>
      <c r="G722" s="31" t="s">
        <v>102</v>
      </c>
      <c r="H722">
        <v>6</v>
      </c>
      <c r="I722" s="31" t="s">
        <v>98</v>
      </c>
    </row>
    <row r="723" spans="1:9" x14ac:dyDescent="0.3">
      <c r="A723">
        <v>765</v>
      </c>
      <c r="B723">
        <v>1</v>
      </c>
      <c r="C723">
        <v>14</v>
      </c>
      <c r="D723" s="32">
        <v>0.52708333333333335</v>
      </c>
      <c r="E723">
        <v>6000</v>
      </c>
      <c r="G723" s="31" t="s">
        <v>102</v>
      </c>
      <c r="H723">
        <v>6</v>
      </c>
      <c r="I723" s="31" t="s">
        <v>99</v>
      </c>
    </row>
    <row r="724" spans="1:9" x14ac:dyDescent="0.3">
      <c r="A724">
        <v>766</v>
      </c>
      <c r="B724">
        <v>6</v>
      </c>
      <c r="C724">
        <v>14</v>
      </c>
      <c r="D724" s="32">
        <v>0.74027777777777781</v>
      </c>
      <c r="E724">
        <v>6000</v>
      </c>
      <c r="G724" s="31" t="s">
        <v>102</v>
      </c>
      <c r="H724">
        <v>6</v>
      </c>
      <c r="I724" s="31" t="s">
        <v>100</v>
      </c>
    </row>
    <row r="725" spans="1:9" x14ac:dyDescent="0.3">
      <c r="A725">
        <v>767</v>
      </c>
      <c r="B725">
        <v>4</v>
      </c>
      <c r="C725">
        <v>14</v>
      </c>
      <c r="D725" s="32">
        <v>0.54374999999999996</v>
      </c>
      <c r="E725">
        <v>8000</v>
      </c>
      <c r="G725" s="31" t="s">
        <v>97</v>
      </c>
      <c r="H725">
        <v>6</v>
      </c>
      <c r="I725" s="31" t="s">
        <v>103</v>
      </c>
    </row>
    <row r="726" spans="1:9" x14ac:dyDescent="0.3">
      <c r="A726">
        <v>768</v>
      </c>
      <c r="B726">
        <v>2</v>
      </c>
      <c r="C726">
        <v>14</v>
      </c>
      <c r="D726" s="32">
        <v>0.63611111111111107</v>
      </c>
      <c r="E726">
        <v>6000</v>
      </c>
      <c r="G726" s="31" t="s">
        <v>102</v>
      </c>
      <c r="H726">
        <v>6</v>
      </c>
      <c r="I726" s="31" t="s">
        <v>101</v>
      </c>
    </row>
    <row r="727" spans="1:9" x14ac:dyDescent="0.3">
      <c r="A727">
        <v>769</v>
      </c>
      <c r="B727">
        <v>5</v>
      </c>
      <c r="C727">
        <v>14</v>
      </c>
      <c r="D727" s="32">
        <v>0.56388888888888888</v>
      </c>
      <c r="E727">
        <v>6000</v>
      </c>
      <c r="G727" s="31" t="s">
        <v>102</v>
      </c>
      <c r="H727">
        <v>6</v>
      </c>
      <c r="I727" s="31" t="s">
        <v>105</v>
      </c>
    </row>
    <row r="728" spans="1:9" x14ac:dyDescent="0.3">
      <c r="A728">
        <v>770</v>
      </c>
      <c r="B728">
        <v>3</v>
      </c>
      <c r="C728">
        <v>14</v>
      </c>
      <c r="D728" s="32">
        <v>0.57013888888888886</v>
      </c>
      <c r="E728">
        <v>6000</v>
      </c>
      <c r="G728" s="31" t="s">
        <v>102</v>
      </c>
      <c r="H728">
        <v>7</v>
      </c>
      <c r="I728" s="31" t="s">
        <v>104</v>
      </c>
    </row>
    <row r="729" spans="1:9" x14ac:dyDescent="0.3">
      <c r="A729">
        <v>771</v>
      </c>
      <c r="B729">
        <v>7</v>
      </c>
      <c r="C729">
        <v>14</v>
      </c>
      <c r="D729" s="32">
        <v>0.59444444444444444</v>
      </c>
      <c r="E729">
        <v>8000</v>
      </c>
      <c r="G729" s="31" t="s">
        <v>102</v>
      </c>
      <c r="H729">
        <v>7</v>
      </c>
      <c r="I729" s="31" t="s">
        <v>98</v>
      </c>
    </row>
    <row r="730" spans="1:9" x14ac:dyDescent="0.3">
      <c r="A730">
        <v>772</v>
      </c>
      <c r="B730">
        <v>1</v>
      </c>
      <c r="C730">
        <v>14</v>
      </c>
      <c r="D730" s="32">
        <v>0.61944444444444446</v>
      </c>
      <c r="E730">
        <v>6000</v>
      </c>
      <c r="G730" s="31" t="s">
        <v>102</v>
      </c>
      <c r="H730">
        <v>7</v>
      </c>
      <c r="I730" s="31" t="s">
        <v>99</v>
      </c>
    </row>
    <row r="731" spans="1:9" x14ac:dyDescent="0.3">
      <c r="A731">
        <v>773</v>
      </c>
      <c r="B731">
        <v>6</v>
      </c>
      <c r="C731">
        <v>14</v>
      </c>
      <c r="D731" s="32">
        <v>0.75416666666666665</v>
      </c>
      <c r="E731">
        <v>6000</v>
      </c>
      <c r="G731" s="31" t="s">
        <v>97</v>
      </c>
      <c r="H731">
        <v>7</v>
      </c>
      <c r="I731" s="31" t="s">
        <v>100</v>
      </c>
    </row>
    <row r="732" spans="1:9" x14ac:dyDescent="0.3">
      <c r="A732">
        <v>774</v>
      </c>
      <c r="B732">
        <v>4</v>
      </c>
      <c r="C732">
        <v>14</v>
      </c>
      <c r="D732" s="32">
        <v>0.57916666666666672</v>
      </c>
      <c r="E732">
        <v>6000</v>
      </c>
      <c r="G732" s="31" t="s">
        <v>102</v>
      </c>
      <c r="H732">
        <v>7</v>
      </c>
      <c r="I732" s="31" t="s">
        <v>103</v>
      </c>
    </row>
    <row r="733" spans="1:9" x14ac:dyDescent="0.3">
      <c r="A733">
        <v>775</v>
      </c>
      <c r="B733">
        <v>2</v>
      </c>
      <c r="C733">
        <v>14</v>
      </c>
      <c r="D733" s="32">
        <v>0.67222222222222228</v>
      </c>
      <c r="E733">
        <v>6000</v>
      </c>
      <c r="G733" s="31" t="s">
        <v>102</v>
      </c>
      <c r="H733">
        <v>7</v>
      </c>
      <c r="I733" s="31" t="s">
        <v>101</v>
      </c>
    </row>
    <row r="734" spans="1:9" x14ac:dyDescent="0.3">
      <c r="A734">
        <v>776</v>
      </c>
      <c r="B734">
        <v>5</v>
      </c>
      <c r="C734">
        <v>14</v>
      </c>
      <c r="D734" s="32">
        <v>0.62291666666666667</v>
      </c>
      <c r="E734">
        <v>6000</v>
      </c>
      <c r="G734" s="31" t="s">
        <v>102</v>
      </c>
      <c r="H734">
        <v>7</v>
      </c>
      <c r="I734" s="31" t="s">
        <v>105</v>
      </c>
    </row>
    <row r="735" spans="1:9" x14ac:dyDescent="0.3">
      <c r="A735">
        <v>777</v>
      </c>
      <c r="B735">
        <v>3</v>
      </c>
      <c r="C735">
        <v>14</v>
      </c>
      <c r="D735" s="32">
        <v>0.59166666666666667</v>
      </c>
      <c r="E735">
        <v>6000</v>
      </c>
      <c r="G735" s="31" t="s">
        <v>97</v>
      </c>
      <c r="H735">
        <v>8</v>
      </c>
      <c r="I735" s="31" t="s">
        <v>104</v>
      </c>
    </row>
    <row r="736" spans="1:9" x14ac:dyDescent="0.3">
      <c r="A736">
        <v>778</v>
      </c>
      <c r="B736">
        <v>7</v>
      </c>
      <c r="C736">
        <v>14</v>
      </c>
      <c r="D736" s="32">
        <v>0.62916666666666665</v>
      </c>
      <c r="E736">
        <v>6000</v>
      </c>
      <c r="G736" s="31" t="s">
        <v>102</v>
      </c>
      <c r="H736">
        <v>8</v>
      </c>
      <c r="I736" s="31" t="s">
        <v>98</v>
      </c>
    </row>
    <row r="737" spans="1:9" x14ac:dyDescent="0.3">
      <c r="A737">
        <v>779</v>
      </c>
      <c r="B737">
        <v>1</v>
      </c>
      <c r="C737">
        <v>14</v>
      </c>
      <c r="D737" s="32">
        <v>0.64375000000000004</v>
      </c>
      <c r="E737">
        <v>8000</v>
      </c>
      <c r="F737">
        <v>2000</v>
      </c>
      <c r="G737" s="31" t="s">
        <v>97</v>
      </c>
      <c r="H737">
        <v>8</v>
      </c>
      <c r="I737" s="31" t="s">
        <v>99</v>
      </c>
    </row>
    <row r="738" spans="1:9" x14ac:dyDescent="0.3">
      <c r="A738">
        <v>780</v>
      </c>
      <c r="B738">
        <v>6</v>
      </c>
      <c r="C738">
        <v>14</v>
      </c>
      <c r="D738" s="32">
        <v>0.7729166666666667</v>
      </c>
      <c r="E738">
        <v>6000</v>
      </c>
      <c r="G738" s="31" t="s">
        <v>97</v>
      </c>
      <c r="H738">
        <v>8</v>
      </c>
      <c r="I738" s="31" t="s">
        <v>100</v>
      </c>
    </row>
    <row r="739" spans="1:9" x14ac:dyDescent="0.3">
      <c r="A739">
        <v>781</v>
      </c>
      <c r="B739">
        <v>4</v>
      </c>
      <c r="C739">
        <v>14</v>
      </c>
      <c r="D739" s="32">
        <v>0.65277777777777779</v>
      </c>
      <c r="E739">
        <v>6000</v>
      </c>
      <c r="G739" s="31" t="s">
        <v>102</v>
      </c>
      <c r="H739">
        <v>8</v>
      </c>
      <c r="I739" s="31" t="s">
        <v>103</v>
      </c>
    </row>
    <row r="740" spans="1:9" x14ac:dyDescent="0.3">
      <c r="A740">
        <v>782</v>
      </c>
      <c r="B740">
        <v>2</v>
      </c>
      <c r="C740">
        <v>14</v>
      </c>
      <c r="D740" s="32">
        <v>0.69236111111111109</v>
      </c>
      <c r="E740">
        <v>6000</v>
      </c>
      <c r="G740" s="31" t="s">
        <v>102</v>
      </c>
      <c r="H740">
        <v>8</v>
      </c>
      <c r="I740" s="31" t="s">
        <v>101</v>
      </c>
    </row>
    <row r="741" spans="1:9" x14ac:dyDescent="0.3">
      <c r="A741">
        <v>783</v>
      </c>
      <c r="B741">
        <v>5</v>
      </c>
      <c r="C741">
        <v>14</v>
      </c>
      <c r="D741" s="32">
        <v>0.64930555555555558</v>
      </c>
      <c r="E741">
        <v>6000</v>
      </c>
      <c r="G741" s="31" t="s">
        <v>97</v>
      </c>
      <c r="H741">
        <v>8</v>
      </c>
      <c r="I741" s="31" t="s">
        <v>105</v>
      </c>
    </row>
    <row r="742" spans="1:9" x14ac:dyDescent="0.3">
      <c r="A742">
        <v>784</v>
      </c>
      <c r="B742">
        <v>3</v>
      </c>
      <c r="C742">
        <v>14</v>
      </c>
      <c r="D742" s="32">
        <v>0.63749999999999996</v>
      </c>
      <c r="E742">
        <v>6000</v>
      </c>
      <c r="G742" s="31" t="s">
        <v>102</v>
      </c>
      <c r="H742">
        <v>9</v>
      </c>
      <c r="I742" s="31" t="s">
        <v>104</v>
      </c>
    </row>
    <row r="743" spans="1:9" x14ac:dyDescent="0.3">
      <c r="A743">
        <v>785</v>
      </c>
      <c r="B743">
        <v>7</v>
      </c>
      <c r="C743">
        <v>14</v>
      </c>
      <c r="D743" s="32">
        <v>0.65486111111111112</v>
      </c>
      <c r="E743">
        <v>6000</v>
      </c>
      <c r="G743" s="31" t="s">
        <v>102</v>
      </c>
      <c r="H743">
        <v>9</v>
      </c>
      <c r="I743" s="31" t="s">
        <v>98</v>
      </c>
    </row>
    <row r="744" spans="1:9" x14ac:dyDescent="0.3">
      <c r="A744">
        <v>786</v>
      </c>
      <c r="B744">
        <v>1</v>
      </c>
      <c r="C744">
        <v>14</v>
      </c>
      <c r="D744" s="32">
        <v>0.66736111111111107</v>
      </c>
      <c r="E744">
        <v>6000</v>
      </c>
      <c r="G744" s="31" t="s">
        <v>102</v>
      </c>
      <c r="H744">
        <v>9</v>
      </c>
      <c r="I744" s="31" t="s">
        <v>99</v>
      </c>
    </row>
    <row r="745" spans="1:9" x14ac:dyDescent="0.3">
      <c r="A745">
        <v>787</v>
      </c>
      <c r="B745">
        <v>6</v>
      </c>
      <c r="C745">
        <v>14</v>
      </c>
      <c r="D745" s="32">
        <v>0.79791666666666672</v>
      </c>
      <c r="E745">
        <v>6000</v>
      </c>
      <c r="F745">
        <v>300</v>
      </c>
      <c r="G745" s="31" t="s">
        <v>102</v>
      </c>
      <c r="H745">
        <v>9</v>
      </c>
      <c r="I745" s="31" t="s">
        <v>100</v>
      </c>
    </row>
    <row r="746" spans="1:9" x14ac:dyDescent="0.3">
      <c r="A746">
        <v>788</v>
      </c>
      <c r="B746">
        <v>4</v>
      </c>
      <c r="C746">
        <v>14</v>
      </c>
      <c r="D746" s="32">
        <v>0.67500000000000004</v>
      </c>
      <c r="E746">
        <v>6000</v>
      </c>
      <c r="G746" s="31" t="s">
        <v>97</v>
      </c>
      <c r="H746">
        <v>9</v>
      </c>
      <c r="I746" s="31" t="s">
        <v>103</v>
      </c>
    </row>
    <row r="747" spans="1:9" x14ac:dyDescent="0.3">
      <c r="A747">
        <v>789</v>
      </c>
      <c r="B747">
        <v>2</v>
      </c>
      <c r="C747">
        <v>14</v>
      </c>
      <c r="D747" s="32">
        <v>0.72847222222222219</v>
      </c>
      <c r="E747">
        <v>6000</v>
      </c>
      <c r="G747" s="31" t="s">
        <v>102</v>
      </c>
      <c r="H747">
        <v>9</v>
      </c>
      <c r="I747" s="31" t="s">
        <v>101</v>
      </c>
    </row>
    <row r="748" spans="1:9" x14ac:dyDescent="0.3">
      <c r="A748">
        <v>790</v>
      </c>
      <c r="B748">
        <v>5</v>
      </c>
      <c r="C748">
        <v>14</v>
      </c>
      <c r="D748" s="32">
        <v>0.67777777777777781</v>
      </c>
      <c r="E748">
        <v>6000</v>
      </c>
      <c r="G748" s="31" t="s">
        <v>102</v>
      </c>
      <c r="H748">
        <v>9</v>
      </c>
      <c r="I748" s="31" t="s">
        <v>105</v>
      </c>
    </row>
    <row r="749" spans="1:9" x14ac:dyDescent="0.3">
      <c r="A749">
        <v>791</v>
      </c>
      <c r="B749">
        <v>3</v>
      </c>
      <c r="C749">
        <v>14</v>
      </c>
      <c r="D749" s="32">
        <v>0.65625</v>
      </c>
      <c r="E749">
        <v>6000</v>
      </c>
      <c r="F749">
        <v>1000</v>
      </c>
      <c r="G749" s="31" t="s">
        <v>102</v>
      </c>
      <c r="H749">
        <v>10</v>
      </c>
      <c r="I749" s="31" t="s">
        <v>104</v>
      </c>
    </row>
    <row r="750" spans="1:9" x14ac:dyDescent="0.3">
      <c r="A750">
        <v>792</v>
      </c>
      <c r="B750">
        <v>7</v>
      </c>
      <c r="C750">
        <v>14</v>
      </c>
      <c r="D750" s="32">
        <v>0.67986111111111114</v>
      </c>
      <c r="E750">
        <v>6000</v>
      </c>
      <c r="G750" s="31" t="s">
        <v>97</v>
      </c>
      <c r="H750">
        <v>10</v>
      </c>
      <c r="I750" s="31" t="s">
        <v>98</v>
      </c>
    </row>
    <row r="751" spans="1:9" x14ac:dyDescent="0.3">
      <c r="A751">
        <v>793</v>
      </c>
      <c r="B751">
        <v>1</v>
      </c>
      <c r="C751">
        <v>14</v>
      </c>
      <c r="D751" s="32">
        <v>0.68194444444444446</v>
      </c>
      <c r="E751">
        <v>6000</v>
      </c>
      <c r="G751" s="31" t="s">
        <v>102</v>
      </c>
      <c r="H751">
        <v>10</v>
      </c>
      <c r="I751" s="31" t="s">
        <v>99</v>
      </c>
    </row>
    <row r="752" spans="1:9" x14ac:dyDescent="0.3">
      <c r="A752">
        <v>794</v>
      </c>
      <c r="B752">
        <v>6</v>
      </c>
      <c r="C752">
        <v>14</v>
      </c>
      <c r="D752" s="32">
        <v>0.81527777777777777</v>
      </c>
      <c r="E752">
        <v>6000</v>
      </c>
      <c r="G752" s="31" t="s">
        <v>97</v>
      </c>
      <c r="H752">
        <v>10</v>
      </c>
      <c r="I752" s="31" t="s">
        <v>100</v>
      </c>
    </row>
    <row r="753" spans="1:9" x14ac:dyDescent="0.3">
      <c r="A753">
        <v>795</v>
      </c>
      <c r="B753">
        <v>4</v>
      </c>
      <c r="C753">
        <v>14</v>
      </c>
      <c r="D753" s="32">
        <v>0.68958333333333333</v>
      </c>
      <c r="E753">
        <v>6000</v>
      </c>
      <c r="G753" s="31" t="s">
        <v>102</v>
      </c>
      <c r="H753">
        <v>10</v>
      </c>
      <c r="I753" s="31" t="s">
        <v>103</v>
      </c>
    </row>
    <row r="754" spans="1:9" x14ac:dyDescent="0.3">
      <c r="A754">
        <v>796</v>
      </c>
      <c r="B754">
        <v>2</v>
      </c>
      <c r="C754">
        <v>14</v>
      </c>
      <c r="D754" s="32">
        <v>0.80902777777777779</v>
      </c>
      <c r="E754">
        <v>6000</v>
      </c>
      <c r="G754" s="31" t="s">
        <v>102</v>
      </c>
      <c r="H754">
        <v>10</v>
      </c>
      <c r="I754" s="31" t="s">
        <v>101</v>
      </c>
    </row>
    <row r="755" spans="1:9" x14ac:dyDescent="0.3">
      <c r="A755">
        <v>797</v>
      </c>
      <c r="B755">
        <v>5</v>
      </c>
      <c r="C755">
        <v>14</v>
      </c>
      <c r="D755" s="32">
        <v>0.70347222222222228</v>
      </c>
      <c r="E755">
        <v>6000</v>
      </c>
      <c r="G755" s="31" t="s">
        <v>97</v>
      </c>
      <c r="H755">
        <v>10</v>
      </c>
      <c r="I755" s="31" t="s">
        <v>105</v>
      </c>
    </row>
    <row r="756" spans="1:9" x14ac:dyDescent="0.3">
      <c r="A756">
        <v>798</v>
      </c>
      <c r="B756">
        <v>3</v>
      </c>
      <c r="C756">
        <v>14</v>
      </c>
      <c r="D756" s="32">
        <v>0.67777777777777781</v>
      </c>
      <c r="E756">
        <v>6000</v>
      </c>
      <c r="G756" s="31" t="s">
        <v>102</v>
      </c>
      <c r="H756">
        <v>11</v>
      </c>
      <c r="I756" s="31" t="s">
        <v>104</v>
      </c>
    </row>
    <row r="757" spans="1:9" x14ac:dyDescent="0.3">
      <c r="A757">
        <v>799</v>
      </c>
      <c r="B757">
        <v>7</v>
      </c>
      <c r="C757">
        <v>14</v>
      </c>
      <c r="D757" s="32">
        <v>0.70902777777777781</v>
      </c>
      <c r="E757">
        <v>6000</v>
      </c>
      <c r="G757" s="31" t="s">
        <v>102</v>
      </c>
      <c r="H757">
        <v>11</v>
      </c>
      <c r="I757" s="31" t="s">
        <v>98</v>
      </c>
    </row>
    <row r="758" spans="1:9" x14ac:dyDescent="0.3">
      <c r="A758">
        <v>800</v>
      </c>
      <c r="B758">
        <v>1</v>
      </c>
      <c r="C758">
        <v>14</v>
      </c>
      <c r="D758" s="32">
        <v>0.71736111111111112</v>
      </c>
      <c r="E758">
        <v>6000</v>
      </c>
      <c r="G758" s="31" t="s">
        <v>102</v>
      </c>
      <c r="H758">
        <v>11</v>
      </c>
      <c r="I758" s="31" t="s">
        <v>99</v>
      </c>
    </row>
    <row r="759" spans="1:9" x14ac:dyDescent="0.3">
      <c r="A759">
        <v>801</v>
      </c>
      <c r="B759">
        <v>4</v>
      </c>
      <c r="C759">
        <v>14</v>
      </c>
      <c r="D759" s="32">
        <v>0.71180555555555558</v>
      </c>
      <c r="E759">
        <v>6000</v>
      </c>
      <c r="G759" s="31" t="s">
        <v>102</v>
      </c>
      <c r="H759">
        <v>11</v>
      </c>
      <c r="I759" s="31" t="s">
        <v>103</v>
      </c>
    </row>
    <row r="760" spans="1:9" x14ac:dyDescent="0.3">
      <c r="A760">
        <v>802</v>
      </c>
      <c r="B760">
        <v>5</v>
      </c>
      <c r="C760">
        <v>14</v>
      </c>
      <c r="D760" s="32">
        <v>0.72847222222222219</v>
      </c>
      <c r="E760">
        <v>6000</v>
      </c>
      <c r="F760">
        <v>1000</v>
      </c>
      <c r="G760" s="31" t="s">
        <v>102</v>
      </c>
      <c r="H760">
        <v>11</v>
      </c>
      <c r="I760" s="31" t="s">
        <v>105</v>
      </c>
    </row>
    <row r="761" spans="1:9" x14ac:dyDescent="0.3">
      <c r="A761">
        <v>803</v>
      </c>
      <c r="B761">
        <v>3</v>
      </c>
      <c r="C761">
        <v>14</v>
      </c>
      <c r="D761" s="32">
        <v>0.71319444444444446</v>
      </c>
      <c r="E761">
        <v>6000</v>
      </c>
      <c r="G761" s="31" t="s">
        <v>102</v>
      </c>
      <c r="H761">
        <v>12</v>
      </c>
      <c r="I761" s="31" t="s">
        <v>104</v>
      </c>
    </row>
    <row r="762" spans="1:9" x14ac:dyDescent="0.3">
      <c r="A762">
        <v>804</v>
      </c>
      <c r="B762">
        <v>7</v>
      </c>
      <c r="C762">
        <v>14</v>
      </c>
      <c r="D762" s="32">
        <v>0.73263888888888884</v>
      </c>
      <c r="E762">
        <v>6000</v>
      </c>
      <c r="G762" s="31" t="s">
        <v>102</v>
      </c>
      <c r="H762">
        <v>12</v>
      </c>
      <c r="I762" s="31" t="s">
        <v>98</v>
      </c>
    </row>
    <row r="763" spans="1:9" x14ac:dyDescent="0.3">
      <c r="A763">
        <v>805</v>
      </c>
      <c r="B763">
        <v>1</v>
      </c>
      <c r="C763">
        <v>14</v>
      </c>
      <c r="D763" s="32">
        <v>0.74305555555555558</v>
      </c>
      <c r="E763">
        <v>6000</v>
      </c>
      <c r="G763" s="31" t="s">
        <v>102</v>
      </c>
      <c r="H763">
        <v>12</v>
      </c>
      <c r="I763" s="31" t="s">
        <v>99</v>
      </c>
    </row>
    <row r="764" spans="1:9" x14ac:dyDescent="0.3">
      <c r="A764">
        <v>806</v>
      </c>
      <c r="B764">
        <v>4</v>
      </c>
      <c r="C764">
        <v>14</v>
      </c>
      <c r="D764" s="32">
        <v>0.69652777777777775</v>
      </c>
      <c r="E764">
        <v>6000</v>
      </c>
      <c r="F764">
        <v>2000</v>
      </c>
      <c r="G764" s="31" t="s">
        <v>102</v>
      </c>
      <c r="H764">
        <v>12</v>
      </c>
      <c r="I764" s="31" t="s">
        <v>103</v>
      </c>
    </row>
    <row r="765" spans="1:9" x14ac:dyDescent="0.3">
      <c r="A765">
        <v>807</v>
      </c>
      <c r="B765">
        <v>5</v>
      </c>
      <c r="C765">
        <v>14</v>
      </c>
      <c r="D765" s="32">
        <v>0.74722222222222223</v>
      </c>
      <c r="E765">
        <v>6000</v>
      </c>
      <c r="G765" s="31" t="s">
        <v>102</v>
      </c>
      <c r="H765">
        <v>12</v>
      </c>
      <c r="I765" s="31" t="s">
        <v>105</v>
      </c>
    </row>
    <row r="766" spans="1:9" x14ac:dyDescent="0.3">
      <c r="A766">
        <v>808</v>
      </c>
      <c r="B766">
        <v>3</v>
      </c>
      <c r="C766">
        <v>14</v>
      </c>
      <c r="D766" s="32">
        <v>0.74861111111111112</v>
      </c>
      <c r="E766">
        <v>6000</v>
      </c>
      <c r="F766">
        <v>2000</v>
      </c>
      <c r="G766" s="31" t="s">
        <v>102</v>
      </c>
      <c r="H766">
        <v>13</v>
      </c>
      <c r="I766" s="31" t="s">
        <v>104</v>
      </c>
    </row>
    <row r="767" spans="1:9" x14ac:dyDescent="0.3">
      <c r="A767">
        <v>809</v>
      </c>
      <c r="B767">
        <v>7</v>
      </c>
      <c r="C767">
        <v>14</v>
      </c>
      <c r="D767" s="32">
        <v>0.76597222222222228</v>
      </c>
      <c r="E767">
        <v>6000</v>
      </c>
      <c r="G767" s="31" t="s">
        <v>97</v>
      </c>
      <c r="H767">
        <v>13</v>
      </c>
      <c r="I767" s="31" t="s">
        <v>98</v>
      </c>
    </row>
    <row r="768" spans="1:9" x14ac:dyDescent="0.3">
      <c r="A768">
        <v>810</v>
      </c>
      <c r="B768">
        <v>1</v>
      </c>
      <c r="C768">
        <v>14</v>
      </c>
      <c r="D768" s="32">
        <v>0.78333333333333333</v>
      </c>
      <c r="E768">
        <v>8000</v>
      </c>
      <c r="G768" s="31" t="s">
        <v>97</v>
      </c>
      <c r="H768">
        <v>13</v>
      </c>
      <c r="I768" s="31" t="s">
        <v>99</v>
      </c>
    </row>
    <row r="769" spans="1:9" x14ac:dyDescent="0.3">
      <c r="A769">
        <v>811</v>
      </c>
      <c r="B769">
        <v>4</v>
      </c>
      <c r="C769">
        <v>14</v>
      </c>
      <c r="D769" s="32">
        <v>0.7993055555555556</v>
      </c>
      <c r="E769">
        <v>6000</v>
      </c>
      <c r="F769">
        <v>1000</v>
      </c>
      <c r="G769" s="31" t="s">
        <v>97</v>
      </c>
      <c r="H769">
        <v>13</v>
      </c>
      <c r="I769" s="31" t="s">
        <v>103</v>
      </c>
    </row>
    <row r="770" spans="1:9" x14ac:dyDescent="0.3">
      <c r="A770">
        <v>812</v>
      </c>
      <c r="B770">
        <v>5</v>
      </c>
      <c r="C770">
        <v>14</v>
      </c>
      <c r="D770" s="32">
        <v>0.77222222222222225</v>
      </c>
      <c r="E770">
        <v>6000</v>
      </c>
      <c r="G770" s="31" t="s">
        <v>97</v>
      </c>
      <c r="H770">
        <v>13</v>
      </c>
      <c r="I770" s="31" t="s">
        <v>105</v>
      </c>
    </row>
    <row r="771" spans="1:9" x14ac:dyDescent="0.3">
      <c r="A771">
        <v>813</v>
      </c>
      <c r="B771">
        <v>3</v>
      </c>
      <c r="C771">
        <v>14</v>
      </c>
      <c r="D771" s="32">
        <v>0.76527777777777772</v>
      </c>
      <c r="E771">
        <v>6000</v>
      </c>
      <c r="F771">
        <v>500</v>
      </c>
      <c r="G771" s="31" t="s">
        <v>97</v>
      </c>
      <c r="H771">
        <v>14</v>
      </c>
      <c r="I771" s="31" t="s">
        <v>104</v>
      </c>
    </row>
    <row r="772" spans="1:9" x14ac:dyDescent="0.3">
      <c r="A772">
        <v>814</v>
      </c>
      <c r="B772">
        <v>7</v>
      </c>
      <c r="C772">
        <v>14</v>
      </c>
      <c r="D772" s="32">
        <v>0.78611111111111109</v>
      </c>
      <c r="E772">
        <v>6000</v>
      </c>
      <c r="G772" s="31" t="s">
        <v>102</v>
      </c>
      <c r="H772">
        <v>14</v>
      </c>
      <c r="I772" s="31" t="s">
        <v>98</v>
      </c>
    </row>
    <row r="773" spans="1:9" x14ac:dyDescent="0.3">
      <c r="A773">
        <v>815</v>
      </c>
      <c r="B773">
        <v>1</v>
      </c>
      <c r="C773">
        <v>14</v>
      </c>
      <c r="D773" s="32">
        <v>0.82708333333333328</v>
      </c>
      <c r="E773">
        <v>6000</v>
      </c>
      <c r="G773" s="31" t="s">
        <v>102</v>
      </c>
      <c r="H773">
        <v>14</v>
      </c>
      <c r="I773" s="31" t="s">
        <v>99</v>
      </c>
    </row>
    <row r="774" spans="1:9" x14ac:dyDescent="0.3">
      <c r="A774">
        <v>816</v>
      </c>
      <c r="B774">
        <v>4</v>
      </c>
      <c r="C774">
        <v>14</v>
      </c>
      <c r="D774" s="32">
        <v>0.82222222222222219</v>
      </c>
      <c r="E774">
        <v>6000</v>
      </c>
      <c r="G774" s="31" t="s">
        <v>102</v>
      </c>
      <c r="H774">
        <v>14</v>
      </c>
      <c r="I774" s="31" t="s">
        <v>103</v>
      </c>
    </row>
    <row r="775" spans="1:9" x14ac:dyDescent="0.3">
      <c r="A775">
        <v>817</v>
      </c>
      <c r="B775">
        <v>5</v>
      </c>
      <c r="C775">
        <v>14</v>
      </c>
      <c r="D775" s="32">
        <v>0.79652777777777772</v>
      </c>
      <c r="E775">
        <v>6000</v>
      </c>
      <c r="G775" s="31" t="s">
        <v>97</v>
      </c>
      <c r="H775">
        <v>14</v>
      </c>
      <c r="I775" s="31" t="s">
        <v>105</v>
      </c>
    </row>
    <row r="776" spans="1:9" x14ac:dyDescent="0.3">
      <c r="A776">
        <v>818</v>
      </c>
      <c r="B776">
        <v>3</v>
      </c>
      <c r="C776">
        <v>14</v>
      </c>
      <c r="D776" s="32">
        <v>0.79027777777777775</v>
      </c>
      <c r="E776">
        <v>6000</v>
      </c>
      <c r="G776" s="31" t="s">
        <v>102</v>
      </c>
      <c r="H776">
        <v>15</v>
      </c>
      <c r="I776" s="31" t="s">
        <v>104</v>
      </c>
    </row>
    <row r="777" spans="1:9" x14ac:dyDescent="0.3">
      <c r="A777">
        <v>819</v>
      </c>
      <c r="B777">
        <v>7</v>
      </c>
      <c r="C777">
        <v>14</v>
      </c>
      <c r="D777" s="32">
        <v>0.81458333333333333</v>
      </c>
      <c r="E777">
        <v>6000</v>
      </c>
      <c r="G777" s="31" t="s">
        <v>102</v>
      </c>
      <c r="H777">
        <v>15</v>
      </c>
      <c r="I777" s="31" t="s">
        <v>98</v>
      </c>
    </row>
    <row r="778" spans="1:9" x14ac:dyDescent="0.3">
      <c r="A778">
        <v>820</v>
      </c>
      <c r="B778">
        <v>5</v>
      </c>
      <c r="C778">
        <v>14</v>
      </c>
      <c r="D778" s="32">
        <v>0.82291666666666663</v>
      </c>
      <c r="E778">
        <v>6000</v>
      </c>
      <c r="G778" s="31" t="s">
        <v>97</v>
      </c>
      <c r="H778">
        <v>15</v>
      </c>
      <c r="I778" s="31" t="s">
        <v>105</v>
      </c>
    </row>
    <row r="779" spans="1:9" x14ac:dyDescent="0.3">
      <c r="A779">
        <v>821</v>
      </c>
      <c r="B779">
        <v>3</v>
      </c>
      <c r="C779">
        <v>14</v>
      </c>
      <c r="D779" s="32">
        <v>0.80833333333333335</v>
      </c>
      <c r="E779">
        <v>6000</v>
      </c>
      <c r="F779">
        <v>2000</v>
      </c>
      <c r="G779" s="31" t="s">
        <v>102</v>
      </c>
      <c r="H779">
        <v>16</v>
      </c>
      <c r="I779" s="31" t="s">
        <v>104</v>
      </c>
    </row>
    <row r="780" spans="1:9" x14ac:dyDescent="0.3">
      <c r="A780">
        <v>822</v>
      </c>
      <c r="B780">
        <v>7</v>
      </c>
      <c r="C780">
        <v>14</v>
      </c>
      <c r="D780" s="32"/>
      <c r="E780">
        <v>6000</v>
      </c>
      <c r="G780" s="31" t="s">
        <v>102</v>
      </c>
      <c r="H780">
        <v>16</v>
      </c>
      <c r="I780" s="31" t="s">
        <v>98</v>
      </c>
    </row>
    <row r="781" spans="1:9" x14ac:dyDescent="0.3">
      <c r="A781">
        <v>823</v>
      </c>
      <c r="B781">
        <v>5</v>
      </c>
      <c r="C781">
        <v>14</v>
      </c>
      <c r="D781" s="32"/>
      <c r="E781">
        <v>6000</v>
      </c>
      <c r="G781" s="31" t="s">
        <v>97</v>
      </c>
      <c r="H781">
        <v>16</v>
      </c>
      <c r="I781" s="31" t="s">
        <v>105</v>
      </c>
    </row>
    <row r="782" spans="1:9" x14ac:dyDescent="0.3">
      <c r="A782">
        <v>824</v>
      </c>
      <c r="B782">
        <v>3</v>
      </c>
      <c r="C782">
        <v>14</v>
      </c>
      <c r="D782" s="32">
        <v>0.83333333333333337</v>
      </c>
      <c r="E782">
        <v>6000</v>
      </c>
      <c r="F782">
        <v>2000</v>
      </c>
      <c r="G782" s="31" t="s">
        <v>102</v>
      </c>
      <c r="H782">
        <v>17</v>
      </c>
      <c r="I782" s="31" t="s">
        <v>104</v>
      </c>
    </row>
    <row r="783" spans="1:9" x14ac:dyDescent="0.3">
      <c r="A783">
        <v>825</v>
      </c>
      <c r="B783">
        <v>3</v>
      </c>
      <c r="C783">
        <v>15</v>
      </c>
      <c r="D783" s="32">
        <v>0.44097222222222221</v>
      </c>
      <c r="E783">
        <v>6000</v>
      </c>
      <c r="G783" s="31" t="s">
        <v>102</v>
      </c>
      <c r="H783">
        <v>4</v>
      </c>
      <c r="I783" s="31" t="s">
        <v>104</v>
      </c>
    </row>
    <row r="784" spans="1:9" x14ac:dyDescent="0.3">
      <c r="A784">
        <v>826</v>
      </c>
      <c r="B784">
        <v>7</v>
      </c>
      <c r="C784">
        <v>15</v>
      </c>
      <c r="D784" s="32">
        <v>0.43819444444444444</v>
      </c>
      <c r="E784">
        <v>6000</v>
      </c>
      <c r="G784" s="31" t="s">
        <v>102</v>
      </c>
      <c r="H784">
        <v>4</v>
      </c>
      <c r="I784" s="31" t="s">
        <v>98</v>
      </c>
    </row>
    <row r="785" spans="1:9" x14ac:dyDescent="0.3">
      <c r="A785">
        <v>827</v>
      </c>
      <c r="B785">
        <v>1</v>
      </c>
      <c r="C785">
        <v>15</v>
      </c>
      <c r="D785" s="32">
        <v>0.4513888888888889</v>
      </c>
      <c r="E785">
        <v>6000</v>
      </c>
      <c r="G785" s="31" t="s">
        <v>102</v>
      </c>
      <c r="H785">
        <v>4</v>
      </c>
      <c r="I785" s="31" t="s">
        <v>99</v>
      </c>
    </row>
    <row r="786" spans="1:9" x14ac:dyDescent="0.3">
      <c r="A786">
        <v>828</v>
      </c>
      <c r="B786">
        <v>6</v>
      </c>
      <c r="C786">
        <v>15</v>
      </c>
      <c r="D786" s="32">
        <v>0.44236111111111109</v>
      </c>
      <c r="E786">
        <v>8000</v>
      </c>
      <c r="G786" s="31" t="s">
        <v>97</v>
      </c>
      <c r="H786">
        <v>4</v>
      </c>
      <c r="I786" s="31" t="s">
        <v>100</v>
      </c>
    </row>
    <row r="787" spans="1:9" x14ac:dyDescent="0.3">
      <c r="A787">
        <v>829</v>
      </c>
      <c r="B787">
        <v>4</v>
      </c>
      <c r="C787">
        <v>15</v>
      </c>
      <c r="D787" s="32">
        <v>0.45277777777777778</v>
      </c>
      <c r="E787">
        <v>6000</v>
      </c>
      <c r="G787" s="31" t="s">
        <v>102</v>
      </c>
      <c r="H787">
        <v>4</v>
      </c>
      <c r="I787" s="31" t="s">
        <v>103</v>
      </c>
    </row>
    <row r="788" spans="1:9" x14ac:dyDescent="0.3">
      <c r="A788">
        <v>830</v>
      </c>
      <c r="B788">
        <v>2</v>
      </c>
      <c r="C788">
        <v>15</v>
      </c>
      <c r="D788" s="32">
        <v>0.45347222222222222</v>
      </c>
      <c r="E788">
        <v>6000</v>
      </c>
      <c r="G788" s="31" t="s">
        <v>102</v>
      </c>
      <c r="H788">
        <v>4</v>
      </c>
      <c r="I788" s="31" t="s">
        <v>101</v>
      </c>
    </row>
    <row r="789" spans="1:9" x14ac:dyDescent="0.3">
      <c r="A789">
        <v>831</v>
      </c>
      <c r="B789">
        <v>5</v>
      </c>
      <c r="C789">
        <v>15</v>
      </c>
      <c r="D789" s="32">
        <v>0.44305555555555554</v>
      </c>
      <c r="E789">
        <v>8000</v>
      </c>
      <c r="G789" s="31" t="s">
        <v>102</v>
      </c>
      <c r="H789">
        <v>4</v>
      </c>
      <c r="I789" s="31" t="s">
        <v>105</v>
      </c>
    </row>
    <row r="790" spans="1:9" x14ac:dyDescent="0.3">
      <c r="A790">
        <v>832</v>
      </c>
      <c r="B790">
        <v>3</v>
      </c>
      <c r="C790">
        <v>15</v>
      </c>
      <c r="D790" s="32">
        <v>0.46111111111111114</v>
      </c>
      <c r="E790">
        <v>6000</v>
      </c>
      <c r="F790">
        <v>1000</v>
      </c>
      <c r="G790" s="31" t="s">
        <v>102</v>
      </c>
      <c r="H790">
        <v>5</v>
      </c>
      <c r="I790" s="31" t="s">
        <v>104</v>
      </c>
    </row>
    <row r="791" spans="1:9" x14ac:dyDescent="0.3">
      <c r="A791">
        <v>833</v>
      </c>
      <c r="B791">
        <v>7</v>
      </c>
      <c r="C791">
        <v>15</v>
      </c>
      <c r="D791" s="32">
        <v>0.46180555555555558</v>
      </c>
      <c r="E791">
        <v>6000</v>
      </c>
      <c r="G791" s="31" t="s">
        <v>102</v>
      </c>
      <c r="H791">
        <v>5</v>
      </c>
      <c r="I791" s="31" t="s">
        <v>98</v>
      </c>
    </row>
    <row r="792" spans="1:9" x14ac:dyDescent="0.3">
      <c r="A792">
        <v>834</v>
      </c>
      <c r="B792">
        <v>1</v>
      </c>
      <c r="C792">
        <v>15</v>
      </c>
      <c r="D792" s="32">
        <v>0.47361111111111109</v>
      </c>
      <c r="E792">
        <v>6000</v>
      </c>
      <c r="G792" s="31" t="s">
        <v>102</v>
      </c>
      <c r="H792">
        <v>5</v>
      </c>
      <c r="I792" s="31" t="s">
        <v>99</v>
      </c>
    </row>
    <row r="793" spans="1:9" x14ac:dyDescent="0.3">
      <c r="A793">
        <v>835</v>
      </c>
      <c r="B793">
        <v>6</v>
      </c>
      <c r="C793">
        <v>15</v>
      </c>
      <c r="D793" s="32">
        <v>0.48402777777777778</v>
      </c>
      <c r="E793">
        <v>6000</v>
      </c>
      <c r="G793" s="31" t="s">
        <v>97</v>
      </c>
      <c r="H793">
        <v>5</v>
      </c>
      <c r="I793" s="31" t="s">
        <v>100</v>
      </c>
    </row>
    <row r="794" spans="1:9" x14ac:dyDescent="0.3">
      <c r="A794">
        <v>836</v>
      </c>
      <c r="B794">
        <v>4</v>
      </c>
      <c r="C794">
        <v>15</v>
      </c>
      <c r="D794" s="32">
        <v>0.47361111111111109</v>
      </c>
      <c r="E794">
        <v>6000</v>
      </c>
      <c r="G794" s="31" t="s">
        <v>102</v>
      </c>
      <c r="H794">
        <v>5</v>
      </c>
      <c r="I794" s="31" t="s">
        <v>103</v>
      </c>
    </row>
    <row r="795" spans="1:9" x14ac:dyDescent="0.3">
      <c r="A795">
        <v>837</v>
      </c>
      <c r="B795">
        <v>2</v>
      </c>
      <c r="C795">
        <v>15</v>
      </c>
      <c r="D795" s="32">
        <v>0.50694444444444442</v>
      </c>
      <c r="E795">
        <v>8000</v>
      </c>
      <c r="G795" s="31" t="s">
        <v>97</v>
      </c>
      <c r="H795">
        <v>5</v>
      </c>
      <c r="I795" s="31" t="s">
        <v>101</v>
      </c>
    </row>
    <row r="796" spans="1:9" x14ac:dyDescent="0.3">
      <c r="A796">
        <v>838</v>
      </c>
      <c r="B796">
        <v>5</v>
      </c>
      <c r="C796">
        <v>15</v>
      </c>
      <c r="D796" s="32">
        <v>0.46736111111111112</v>
      </c>
      <c r="E796">
        <v>6000</v>
      </c>
      <c r="G796" s="31" t="s">
        <v>102</v>
      </c>
      <c r="H796">
        <v>5</v>
      </c>
      <c r="I796" s="31" t="s">
        <v>105</v>
      </c>
    </row>
    <row r="797" spans="1:9" x14ac:dyDescent="0.3">
      <c r="A797">
        <v>839</v>
      </c>
      <c r="B797">
        <v>3</v>
      </c>
      <c r="C797">
        <v>15</v>
      </c>
      <c r="D797" s="32">
        <v>0.47499999999999998</v>
      </c>
      <c r="E797">
        <v>6000</v>
      </c>
      <c r="G797" s="31" t="s">
        <v>97</v>
      </c>
      <c r="H797">
        <v>6</v>
      </c>
      <c r="I797" s="31" t="s">
        <v>104</v>
      </c>
    </row>
    <row r="798" spans="1:9" x14ac:dyDescent="0.3">
      <c r="A798">
        <v>840</v>
      </c>
      <c r="B798">
        <v>7</v>
      </c>
      <c r="C798">
        <v>15</v>
      </c>
      <c r="D798" s="32">
        <v>0.48402777777777778</v>
      </c>
      <c r="E798">
        <v>6000</v>
      </c>
      <c r="G798" s="31" t="s">
        <v>97</v>
      </c>
      <c r="H798">
        <v>6</v>
      </c>
      <c r="I798" s="31" t="s">
        <v>98</v>
      </c>
    </row>
    <row r="799" spans="1:9" x14ac:dyDescent="0.3">
      <c r="A799">
        <v>841</v>
      </c>
      <c r="B799">
        <v>1</v>
      </c>
      <c r="C799">
        <v>15</v>
      </c>
      <c r="D799" s="32">
        <v>0.49652777777777779</v>
      </c>
      <c r="E799">
        <v>6000</v>
      </c>
      <c r="G799" s="31" t="s">
        <v>97</v>
      </c>
      <c r="H799">
        <v>6</v>
      </c>
      <c r="I799" s="31" t="s">
        <v>99</v>
      </c>
    </row>
    <row r="800" spans="1:9" x14ac:dyDescent="0.3">
      <c r="A800">
        <v>842</v>
      </c>
      <c r="B800">
        <v>4</v>
      </c>
      <c r="C800">
        <v>15</v>
      </c>
      <c r="D800" s="32">
        <v>0.49652777777777779</v>
      </c>
      <c r="E800">
        <v>6000</v>
      </c>
      <c r="G800" s="31" t="s">
        <v>97</v>
      </c>
      <c r="H800">
        <v>6</v>
      </c>
      <c r="I800" s="31" t="s">
        <v>103</v>
      </c>
    </row>
    <row r="801" spans="1:9" x14ac:dyDescent="0.3">
      <c r="A801">
        <v>843</v>
      </c>
      <c r="B801">
        <v>2</v>
      </c>
      <c r="C801">
        <v>15</v>
      </c>
      <c r="D801" s="32">
        <v>0.58611111111111114</v>
      </c>
      <c r="E801">
        <v>6000</v>
      </c>
      <c r="F801">
        <v>2000</v>
      </c>
      <c r="G801" s="31" t="s">
        <v>97</v>
      </c>
      <c r="H801">
        <v>6</v>
      </c>
      <c r="I801" s="31" t="s">
        <v>101</v>
      </c>
    </row>
    <row r="802" spans="1:9" x14ac:dyDescent="0.3">
      <c r="A802">
        <v>844</v>
      </c>
      <c r="B802">
        <v>5</v>
      </c>
      <c r="C802">
        <v>15</v>
      </c>
      <c r="D802" s="32">
        <v>0.4826388888888889</v>
      </c>
      <c r="E802">
        <v>6000</v>
      </c>
      <c r="G802" s="31" t="s">
        <v>97</v>
      </c>
      <c r="H802">
        <v>6</v>
      </c>
      <c r="I802" s="31" t="s">
        <v>105</v>
      </c>
    </row>
    <row r="803" spans="1:9" x14ac:dyDescent="0.3">
      <c r="A803">
        <v>845</v>
      </c>
      <c r="B803">
        <v>3</v>
      </c>
      <c r="C803">
        <v>15</v>
      </c>
      <c r="D803" s="32">
        <v>0.50069444444444444</v>
      </c>
      <c r="E803">
        <v>6000</v>
      </c>
      <c r="G803" s="31" t="s">
        <v>97</v>
      </c>
      <c r="H803">
        <v>7</v>
      </c>
      <c r="I803" s="31" t="s">
        <v>104</v>
      </c>
    </row>
    <row r="804" spans="1:9" x14ac:dyDescent="0.3">
      <c r="A804">
        <v>846</v>
      </c>
      <c r="B804">
        <v>7</v>
      </c>
      <c r="C804">
        <v>15</v>
      </c>
      <c r="D804" s="32">
        <v>0.54583333333333328</v>
      </c>
      <c r="E804">
        <v>6000</v>
      </c>
      <c r="G804" s="31" t="s">
        <v>102</v>
      </c>
      <c r="H804">
        <v>7</v>
      </c>
      <c r="I804" s="31" t="s">
        <v>98</v>
      </c>
    </row>
    <row r="805" spans="1:9" x14ac:dyDescent="0.3">
      <c r="A805">
        <v>847</v>
      </c>
      <c r="B805">
        <v>1</v>
      </c>
      <c r="C805">
        <v>15</v>
      </c>
      <c r="D805" s="32">
        <v>0.54166666666666663</v>
      </c>
      <c r="E805">
        <v>6000</v>
      </c>
      <c r="G805" s="31" t="s">
        <v>97</v>
      </c>
      <c r="H805">
        <v>7</v>
      </c>
      <c r="I805" s="31" t="s">
        <v>99</v>
      </c>
    </row>
    <row r="806" spans="1:9" x14ac:dyDescent="0.3">
      <c r="A806">
        <v>848</v>
      </c>
      <c r="B806">
        <v>4</v>
      </c>
      <c r="C806">
        <v>15</v>
      </c>
      <c r="D806" s="32">
        <v>0.54861111111111116</v>
      </c>
      <c r="E806">
        <v>6000</v>
      </c>
      <c r="G806" s="31" t="s">
        <v>102</v>
      </c>
      <c r="H806">
        <v>7</v>
      </c>
      <c r="I806" s="31" t="s">
        <v>103</v>
      </c>
    </row>
    <row r="807" spans="1:9" x14ac:dyDescent="0.3">
      <c r="A807">
        <v>849</v>
      </c>
      <c r="B807">
        <v>2</v>
      </c>
      <c r="C807">
        <v>15</v>
      </c>
      <c r="D807" s="32">
        <v>0.62986111111111109</v>
      </c>
      <c r="E807">
        <v>6000</v>
      </c>
      <c r="G807" s="31" t="s">
        <v>102</v>
      </c>
      <c r="H807">
        <v>7</v>
      </c>
      <c r="I807" s="31" t="s">
        <v>101</v>
      </c>
    </row>
    <row r="808" spans="1:9" x14ac:dyDescent="0.3">
      <c r="A808">
        <v>850</v>
      </c>
      <c r="B808">
        <v>5</v>
      </c>
      <c r="C808">
        <v>15</v>
      </c>
      <c r="D808" s="32">
        <v>0.55625000000000002</v>
      </c>
      <c r="E808">
        <v>6000</v>
      </c>
      <c r="G808" s="31" t="s">
        <v>97</v>
      </c>
      <c r="H808">
        <v>7</v>
      </c>
      <c r="I808" s="31" t="s">
        <v>105</v>
      </c>
    </row>
    <row r="809" spans="1:9" x14ac:dyDescent="0.3">
      <c r="A809">
        <v>851</v>
      </c>
      <c r="B809">
        <v>3</v>
      </c>
      <c r="C809">
        <v>15</v>
      </c>
      <c r="D809" s="32">
        <v>0.53125</v>
      </c>
      <c r="E809">
        <v>6000</v>
      </c>
      <c r="G809" s="31" t="s">
        <v>102</v>
      </c>
      <c r="H809">
        <v>8</v>
      </c>
      <c r="I809" s="31" t="s">
        <v>104</v>
      </c>
    </row>
    <row r="810" spans="1:9" x14ac:dyDescent="0.3">
      <c r="A810">
        <v>852</v>
      </c>
      <c r="B810">
        <v>7</v>
      </c>
      <c r="C810">
        <v>15</v>
      </c>
      <c r="D810" s="32">
        <v>0.57499999999999996</v>
      </c>
      <c r="E810">
        <v>6000</v>
      </c>
      <c r="G810" s="31" t="s">
        <v>97</v>
      </c>
      <c r="H810">
        <v>8</v>
      </c>
      <c r="I810" s="31" t="s">
        <v>98</v>
      </c>
    </row>
    <row r="811" spans="1:9" x14ac:dyDescent="0.3">
      <c r="A811">
        <v>853</v>
      </c>
      <c r="B811">
        <v>1</v>
      </c>
      <c r="C811">
        <v>15</v>
      </c>
      <c r="D811" s="32">
        <v>0.56527777777777777</v>
      </c>
      <c r="E811">
        <v>6000</v>
      </c>
      <c r="G811" s="31" t="s">
        <v>97</v>
      </c>
      <c r="H811">
        <v>8</v>
      </c>
      <c r="I811" s="31" t="s">
        <v>99</v>
      </c>
    </row>
    <row r="812" spans="1:9" x14ac:dyDescent="0.3">
      <c r="A812">
        <v>854</v>
      </c>
      <c r="B812">
        <v>4</v>
      </c>
      <c r="C812">
        <v>15</v>
      </c>
      <c r="D812" s="32">
        <v>0.56180555555555556</v>
      </c>
      <c r="E812">
        <v>6000</v>
      </c>
      <c r="G812" s="31" t="s">
        <v>97</v>
      </c>
      <c r="H812">
        <v>8</v>
      </c>
      <c r="I812" s="31" t="s">
        <v>103</v>
      </c>
    </row>
    <row r="813" spans="1:9" x14ac:dyDescent="0.3">
      <c r="A813">
        <v>855</v>
      </c>
      <c r="B813">
        <v>2</v>
      </c>
      <c r="C813">
        <v>15</v>
      </c>
      <c r="D813" s="32">
        <v>0.64930555555555558</v>
      </c>
      <c r="E813">
        <v>6000</v>
      </c>
      <c r="G813" s="31" t="s">
        <v>97</v>
      </c>
      <c r="H813">
        <v>8</v>
      </c>
      <c r="I813" s="31" t="s">
        <v>101</v>
      </c>
    </row>
    <row r="814" spans="1:9" x14ac:dyDescent="0.3">
      <c r="A814">
        <v>856</v>
      </c>
      <c r="B814">
        <v>5</v>
      </c>
      <c r="C814">
        <v>15</v>
      </c>
      <c r="D814" s="32">
        <v>0.59236111111111112</v>
      </c>
      <c r="E814">
        <v>6000</v>
      </c>
      <c r="G814" s="31" t="s">
        <v>97</v>
      </c>
      <c r="H814">
        <v>8</v>
      </c>
      <c r="I814" s="31" t="s">
        <v>105</v>
      </c>
    </row>
    <row r="815" spans="1:9" x14ac:dyDescent="0.3">
      <c r="A815">
        <v>857</v>
      </c>
      <c r="B815">
        <v>3</v>
      </c>
      <c r="C815">
        <v>15</v>
      </c>
      <c r="D815" s="32">
        <v>0.55486111111111114</v>
      </c>
      <c r="E815">
        <v>6000</v>
      </c>
      <c r="G815" s="31" t="s">
        <v>97</v>
      </c>
      <c r="H815">
        <v>9</v>
      </c>
      <c r="I815" s="31" t="s">
        <v>104</v>
      </c>
    </row>
    <row r="816" spans="1:9" x14ac:dyDescent="0.3">
      <c r="A816">
        <v>858</v>
      </c>
      <c r="B816">
        <v>7</v>
      </c>
      <c r="C816">
        <v>15</v>
      </c>
      <c r="D816" s="32">
        <v>0.65277777777777779</v>
      </c>
      <c r="E816">
        <v>6000</v>
      </c>
      <c r="G816" s="31" t="s">
        <v>97</v>
      </c>
      <c r="H816">
        <v>9</v>
      </c>
      <c r="I816" s="31" t="s">
        <v>98</v>
      </c>
    </row>
    <row r="817" spans="1:9" x14ac:dyDescent="0.3">
      <c r="A817">
        <v>859</v>
      </c>
      <c r="B817">
        <v>1</v>
      </c>
      <c r="C817">
        <v>15</v>
      </c>
      <c r="D817" s="32">
        <v>0.65833333333333333</v>
      </c>
      <c r="E817">
        <v>8000</v>
      </c>
      <c r="F817">
        <v>2000</v>
      </c>
      <c r="G817" s="31" t="s">
        <v>102</v>
      </c>
      <c r="H817">
        <v>9</v>
      </c>
      <c r="I817" s="31" t="s">
        <v>99</v>
      </c>
    </row>
    <row r="818" spans="1:9" x14ac:dyDescent="0.3">
      <c r="A818">
        <v>860</v>
      </c>
      <c r="B818">
        <v>4</v>
      </c>
      <c r="C818">
        <v>15</v>
      </c>
      <c r="D818" s="32">
        <v>0.6</v>
      </c>
      <c r="E818">
        <v>6000</v>
      </c>
      <c r="G818" s="31" t="s">
        <v>97</v>
      </c>
      <c r="H818">
        <v>9</v>
      </c>
      <c r="I818" s="31" t="s">
        <v>103</v>
      </c>
    </row>
    <row r="819" spans="1:9" x14ac:dyDescent="0.3">
      <c r="A819">
        <v>861</v>
      </c>
      <c r="B819">
        <v>2</v>
      </c>
      <c r="C819">
        <v>15</v>
      </c>
      <c r="D819" s="32">
        <v>0.68055555555555558</v>
      </c>
      <c r="E819">
        <v>6000</v>
      </c>
      <c r="G819" s="31" t="s">
        <v>97</v>
      </c>
      <c r="H819">
        <v>9</v>
      </c>
      <c r="I819" s="31" t="s">
        <v>101</v>
      </c>
    </row>
    <row r="820" spans="1:9" x14ac:dyDescent="0.3">
      <c r="A820">
        <v>862</v>
      </c>
      <c r="B820">
        <v>5</v>
      </c>
      <c r="C820">
        <v>15</v>
      </c>
      <c r="D820" s="32">
        <v>0.6118055555555556</v>
      </c>
      <c r="E820">
        <v>8000</v>
      </c>
      <c r="F820">
        <v>2000</v>
      </c>
      <c r="G820" s="31" t="s">
        <v>102</v>
      </c>
      <c r="H820">
        <v>9</v>
      </c>
      <c r="I820" s="31" t="s">
        <v>105</v>
      </c>
    </row>
    <row r="821" spans="1:9" x14ac:dyDescent="0.3">
      <c r="A821">
        <v>863</v>
      </c>
      <c r="B821">
        <v>3</v>
      </c>
      <c r="C821">
        <v>15</v>
      </c>
      <c r="D821" s="32">
        <v>0.58819444444444446</v>
      </c>
      <c r="E821">
        <v>6000</v>
      </c>
      <c r="F821">
        <v>1000</v>
      </c>
      <c r="G821" s="31" t="s">
        <v>102</v>
      </c>
      <c r="H821">
        <v>10</v>
      </c>
      <c r="I821" s="31" t="s">
        <v>104</v>
      </c>
    </row>
    <row r="822" spans="1:9" x14ac:dyDescent="0.3">
      <c r="A822">
        <v>864</v>
      </c>
      <c r="B822">
        <v>7</v>
      </c>
      <c r="C822">
        <v>15</v>
      </c>
      <c r="D822" s="32">
        <v>0.68680555555555556</v>
      </c>
      <c r="E822">
        <v>8000</v>
      </c>
      <c r="G822" s="31" t="s">
        <v>102</v>
      </c>
      <c r="H822">
        <v>10</v>
      </c>
      <c r="I822" s="31" t="s">
        <v>98</v>
      </c>
    </row>
    <row r="823" spans="1:9" x14ac:dyDescent="0.3">
      <c r="A823">
        <v>865</v>
      </c>
      <c r="B823">
        <v>1</v>
      </c>
      <c r="C823">
        <v>15</v>
      </c>
      <c r="D823" s="32">
        <v>0.70277777777777772</v>
      </c>
      <c r="E823">
        <v>6000</v>
      </c>
      <c r="G823" s="31" t="s">
        <v>97</v>
      </c>
      <c r="H823">
        <v>10</v>
      </c>
      <c r="I823" s="31" t="s">
        <v>99</v>
      </c>
    </row>
    <row r="824" spans="1:9" x14ac:dyDescent="0.3">
      <c r="A824">
        <v>866</v>
      </c>
      <c r="B824">
        <v>4</v>
      </c>
      <c r="C824">
        <v>15</v>
      </c>
      <c r="D824" s="32">
        <v>0.63541666666666663</v>
      </c>
      <c r="E824">
        <v>6000</v>
      </c>
      <c r="G824" s="31" t="s">
        <v>97</v>
      </c>
      <c r="H824">
        <v>10</v>
      </c>
      <c r="I824" s="31" t="s">
        <v>103</v>
      </c>
    </row>
    <row r="825" spans="1:9" x14ac:dyDescent="0.3">
      <c r="A825">
        <v>867</v>
      </c>
      <c r="B825">
        <v>2</v>
      </c>
      <c r="C825">
        <v>15</v>
      </c>
      <c r="D825" s="32">
        <v>0.70347222222222228</v>
      </c>
      <c r="E825">
        <v>6000</v>
      </c>
      <c r="F825">
        <v>2000</v>
      </c>
      <c r="G825" s="31" t="s">
        <v>102</v>
      </c>
      <c r="H825">
        <v>10</v>
      </c>
      <c r="I825" s="31" t="s">
        <v>101</v>
      </c>
    </row>
    <row r="826" spans="1:9" x14ac:dyDescent="0.3">
      <c r="A826">
        <v>868</v>
      </c>
      <c r="B826">
        <v>5</v>
      </c>
      <c r="C826">
        <v>15</v>
      </c>
      <c r="D826" s="32">
        <v>0.6381944444444444</v>
      </c>
      <c r="E826">
        <v>6000</v>
      </c>
      <c r="G826" s="31" t="s">
        <v>97</v>
      </c>
      <c r="H826">
        <v>10</v>
      </c>
      <c r="I826" s="31" t="s">
        <v>105</v>
      </c>
    </row>
    <row r="827" spans="1:9" x14ac:dyDescent="0.3">
      <c r="A827">
        <v>869</v>
      </c>
      <c r="B827">
        <v>3</v>
      </c>
      <c r="C827">
        <v>15</v>
      </c>
      <c r="D827" s="32">
        <v>0.62361111111111112</v>
      </c>
      <c r="E827">
        <v>6000</v>
      </c>
      <c r="G827" s="31" t="s">
        <v>102</v>
      </c>
      <c r="H827">
        <v>11</v>
      </c>
      <c r="I827" s="31" t="s">
        <v>104</v>
      </c>
    </row>
    <row r="828" spans="1:9" x14ac:dyDescent="0.3">
      <c r="A828">
        <v>870</v>
      </c>
      <c r="B828">
        <v>7</v>
      </c>
      <c r="C828">
        <v>15</v>
      </c>
      <c r="D828" s="32">
        <v>0.7055555555555556</v>
      </c>
      <c r="E828">
        <v>6000</v>
      </c>
      <c r="G828" s="31" t="s">
        <v>102</v>
      </c>
      <c r="H828">
        <v>11</v>
      </c>
      <c r="I828" s="31" t="s">
        <v>98</v>
      </c>
    </row>
    <row r="829" spans="1:9" x14ac:dyDescent="0.3">
      <c r="A829">
        <v>871</v>
      </c>
      <c r="B829">
        <v>1</v>
      </c>
      <c r="C829">
        <v>15</v>
      </c>
      <c r="D829" s="32">
        <v>0.72430555555555554</v>
      </c>
      <c r="E829">
        <v>6000</v>
      </c>
      <c r="G829" s="31" t="s">
        <v>102</v>
      </c>
      <c r="H829">
        <v>11</v>
      </c>
      <c r="I829" s="31" t="s">
        <v>99</v>
      </c>
    </row>
    <row r="830" spans="1:9" x14ac:dyDescent="0.3">
      <c r="A830">
        <v>872</v>
      </c>
      <c r="B830">
        <v>4</v>
      </c>
      <c r="C830">
        <v>15</v>
      </c>
      <c r="D830" s="32">
        <v>0.64930555555555558</v>
      </c>
      <c r="E830">
        <v>6000</v>
      </c>
      <c r="G830" s="31" t="s">
        <v>102</v>
      </c>
      <c r="H830">
        <v>11</v>
      </c>
      <c r="I830" s="31" t="s">
        <v>103</v>
      </c>
    </row>
    <row r="831" spans="1:9" x14ac:dyDescent="0.3">
      <c r="A831">
        <v>873</v>
      </c>
      <c r="B831">
        <v>2</v>
      </c>
      <c r="C831">
        <v>15</v>
      </c>
      <c r="D831" s="32">
        <v>0.73402777777777772</v>
      </c>
      <c r="E831">
        <v>6000</v>
      </c>
      <c r="F831">
        <v>3000</v>
      </c>
      <c r="G831" s="31" t="s">
        <v>102</v>
      </c>
      <c r="H831">
        <v>11</v>
      </c>
      <c r="I831" s="31" t="s">
        <v>101</v>
      </c>
    </row>
    <row r="832" spans="1:9" x14ac:dyDescent="0.3">
      <c r="A832">
        <v>874</v>
      </c>
      <c r="B832">
        <v>5</v>
      </c>
      <c r="C832">
        <v>15</v>
      </c>
      <c r="D832" s="32">
        <v>0.66111111111111109</v>
      </c>
      <c r="E832">
        <v>6000</v>
      </c>
      <c r="F832">
        <v>2000</v>
      </c>
      <c r="G832" s="31" t="s">
        <v>102</v>
      </c>
      <c r="H832">
        <v>11</v>
      </c>
      <c r="I832" s="31" t="s">
        <v>105</v>
      </c>
    </row>
    <row r="833" spans="1:9" x14ac:dyDescent="0.3">
      <c r="A833">
        <v>875</v>
      </c>
      <c r="B833">
        <v>3</v>
      </c>
      <c r="C833">
        <v>15</v>
      </c>
      <c r="D833" s="32">
        <v>0.65486111111111112</v>
      </c>
      <c r="E833">
        <v>6000</v>
      </c>
      <c r="G833" s="31" t="s">
        <v>97</v>
      </c>
      <c r="H833">
        <v>12</v>
      </c>
      <c r="I833" s="31" t="s">
        <v>104</v>
      </c>
    </row>
    <row r="834" spans="1:9" x14ac:dyDescent="0.3">
      <c r="A834">
        <v>876</v>
      </c>
      <c r="B834">
        <v>7</v>
      </c>
      <c r="C834">
        <v>15</v>
      </c>
      <c r="D834" s="32">
        <v>0.72569444444444442</v>
      </c>
      <c r="E834">
        <v>6000</v>
      </c>
      <c r="G834" s="31" t="s">
        <v>97</v>
      </c>
      <c r="H834">
        <v>12</v>
      </c>
      <c r="I834" s="31" t="s">
        <v>98</v>
      </c>
    </row>
    <row r="835" spans="1:9" x14ac:dyDescent="0.3">
      <c r="A835">
        <v>877</v>
      </c>
      <c r="B835">
        <v>1</v>
      </c>
      <c r="C835">
        <v>15</v>
      </c>
      <c r="D835" s="32">
        <v>0.7416666666666667</v>
      </c>
      <c r="E835">
        <v>6000</v>
      </c>
      <c r="G835" s="31" t="s">
        <v>97</v>
      </c>
      <c r="H835">
        <v>12</v>
      </c>
      <c r="I835" s="31" t="s">
        <v>99</v>
      </c>
    </row>
    <row r="836" spans="1:9" x14ac:dyDescent="0.3">
      <c r="A836">
        <v>878</v>
      </c>
      <c r="B836">
        <v>4</v>
      </c>
      <c r="C836">
        <v>15</v>
      </c>
      <c r="D836" s="32">
        <v>0.69097222222222221</v>
      </c>
      <c r="E836">
        <v>6000</v>
      </c>
      <c r="F836">
        <v>1000</v>
      </c>
      <c r="G836" s="31" t="s">
        <v>97</v>
      </c>
      <c r="H836">
        <v>12</v>
      </c>
      <c r="I836" s="31" t="s">
        <v>103</v>
      </c>
    </row>
    <row r="837" spans="1:9" x14ac:dyDescent="0.3">
      <c r="A837">
        <v>879</v>
      </c>
      <c r="B837">
        <v>2</v>
      </c>
      <c r="C837">
        <v>15</v>
      </c>
      <c r="D837" s="32">
        <v>0.76041666666666663</v>
      </c>
      <c r="E837">
        <v>6000</v>
      </c>
      <c r="G837" s="31" t="s">
        <v>97</v>
      </c>
      <c r="H837">
        <v>12</v>
      </c>
      <c r="I837" s="31" t="s">
        <v>101</v>
      </c>
    </row>
    <row r="838" spans="1:9" x14ac:dyDescent="0.3">
      <c r="A838">
        <v>880</v>
      </c>
      <c r="B838">
        <v>5</v>
      </c>
      <c r="C838">
        <v>15</v>
      </c>
      <c r="D838" s="32">
        <v>0.72083333333333333</v>
      </c>
      <c r="E838">
        <v>6000</v>
      </c>
      <c r="G838" s="31" t="s">
        <v>102</v>
      </c>
      <c r="H838">
        <v>12</v>
      </c>
      <c r="I838" s="31" t="s">
        <v>105</v>
      </c>
    </row>
    <row r="839" spans="1:9" x14ac:dyDescent="0.3">
      <c r="A839">
        <v>881</v>
      </c>
      <c r="B839">
        <v>3</v>
      </c>
      <c r="C839">
        <v>15</v>
      </c>
      <c r="D839" s="32">
        <v>0.67291666666666672</v>
      </c>
      <c r="E839">
        <v>6000</v>
      </c>
      <c r="F839">
        <v>1000</v>
      </c>
      <c r="G839" s="31" t="s">
        <v>102</v>
      </c>
      <c r="H839">
        <v>13</v>
      </c>
      <c r="I839" s="31" t="s">
        <v>104</v>
      </c>
    </row>
    <row r="840" spans="1:9" x14ac:dyDescent="0.3">
      <c r="A840">
        <v>882</v>
      </c>
      <c r="B840">
        <v>7</v>
      </c>
      <c r="C840">
        <v>15</v>
      </c>
      <c r="D840" s="32">
        <v>0.75277777777777777</v>
      </c>
      <c r="E840">
        <v>6000</v>
      </c>
      <c r="G840" s="31" t="s">
        <v>102</v>
      </c>
      <c r="H840">
        <v>13</v>
      </c>
      <c r="I840" s="31" t="s">
        <v>98</v>
      </c>
    </row>
    <row r="841" spans="1:9" x14ac:dyDescent="0.3">
      <c r="A841">
        <v>883</v>
      </c>
      <c r="B841">
        <v>1</v>
      </c>
      <c r="C841">
        <v>15</v>
      </c>
      <c r="D841" s="32">
        <v>0.75902777777777775</v>
      </c>
      <c r="E841">
        <v>6000</v>
      </c>
      <c r="G841" s="31" t="s">
        <v>97</v>
      </c>
      <c r="H841">
        <v>13</v>
      </c>
      <c r="I841" s="31" t="s">
        <v>99</v>
      </c>
    </row>
    <row r="842" spans="1:9" x14ac:dyDescent="0.3">
      <c r="A842">
        <v>884</v>
      </c>
      <c r="B842">
        <v>4</v>
      </c>
      <c r="C842">
        <v>15</v>
      </c>
      <c r="D842" s="32">
        <v>0.71180555555555558</v>
      </c>
      <c r="E842">
        <v>6000</v>
      </c>
      <c r="G842" s="31" t="s">
        <v>102</v>
      </c>
      <c r="H842">
        <v>13</v>
      </c>
      <c r="I842" s="31" t="s">
        <v>103</v>
      </c>
    </row>
    <row r="843" spans="1:9" x14ac:dyDescent="0.3">
      <c r="A843">
        <v>885</v>
      </c>
      <c r="B843">
        <v>2</v>
      </c>
      <c r="C843">
        <v>15</v>
      </c>
      <c r="D843" s="32">
        <v>0.78125</v>
      </c>
      <c r="E843">
        <v>6000</v>
      </c>
      <c r="G843" s="31" t="s">
        <v>102</v>
      </c>
      <c r="H843">
        <v>13</v>
      </c>
      <c r="I843" s="31" t="s">
        <v>101</v>
      </c>
    </row>
    <row r="844" spans="1:9" x14ac:dyDescent="0.3">
      <c r="A844">
        <v>886</v>
      </c>
      <c r="B844">
        <v>5</v>
      </c>
      <c r="C844">
        <v>15</v>
      </c>
      <c r="D844" s="32">
        <v>0.72083333333333333</v>
      </c>
      <c r="E844">
        <v>6000</v>
      </c>
      <c r="G844" s="31" t="s">
        <v>102</v>
      </c>
      <c r="H844">
        <v>13</v>
      </c>
      <c r="I844" s="31" t="s">
        <v>105</v>
      </c>
    </row>
    <row r="845" spans="1:9" x14ac:dyDescent="0.3">
      <c r="A845">
        <v>887</v>
      </c>
      <c r="B845">
        <v>3</v>
      </c>
      <c r="C845">
        <v>15</v>
      </c>
      <c r="D845" s="32">
        <v>0.70347222222222228</v>
      </c>
      <c r="E845">
        <v>6000</v>
      </c>
      <c r="F845">
        <v>1000</v>
      </c>
      <c r="G845" s="31" t="s">
        <v>102</v>
      </c>
      <c r="H845">
        <v>14</v>
      </c>
      <c r="I845" s="31" t="s">
        <v>104</v>
      </c>
    </row>
    <row r="846" spans="1:9" x14ac:dyDescent="0.3">
      <c r="A846">
        <v>888</v>
      </c>
      <c r="B846">
        <v>7</v>
      </c>
      <c r="C846">
        <v>15</v>
      </c>
      <c r="D846" s="32">
        <v>0.77013888888888893</v>
      </c>
      <c r="E846">
        <v>6000</v>
      </c>
      <c r="G846" s="31" t="s">
        <v>102</v>
      </c>
      <c r="H846">
        <v>14</v>
      </c>
      <c r="I846" s="31" t="s">
        <v>98</v>
      </c>
    </row>
    <row r="847" spans="1:9" x14ac:dyDescent="0.3">
      <c r="A847">
        <v>889</v>
      </c>
      <c r="B847">
        <v>1</v>
      </c>
      <c r="C847">
        <v>15</v>
      </c>
      <c r="D847" s="32">
        <v>0.78402777777777777</v>
      </c>
      <c r="E847">
        <v>6000</v>
      </c>
      <c r="G847" s="31" t="s">
        <v>102</v>
      </c>
      <c r="H847">
        <v>14</v>
      </c>
      <c r="I847" s="31" t="s">
        <v>99</v>
      </c>
    </row>
    <row r="848" spans="1:9" x14ac:dyDescent="0.3">
      <c r="A848">
        <v>890</v>
      </c>
      <c r="B848">
        <v>4</v>
      </c>
      <c r="C848">
        <v>15</v>
      </c>
      <c r="D848" s="32">
        <v>0.74305555555555558</v>
      </c>
      <c r="E848">
        <v>6000</v>
      </c>
      <c r="F848">
        <v>1000</v>
      </c>
      <c r="G848" s="31" t="s">
        <v>102</v>
      </c>
      <c r="H848">
        <v>14</v>
      </c>
      <c r="I848" s="31" t="s">
        <v>103</v>
      </c>
    </row>
    <row r="849" spans="1:9" x14ac:dyDescent="0.3">
      <c r="A849">
        <v>891</v>
      </c>
      <c r="B849">
        <v>2</v>
      </c>
      <c r="C849">
        <v>15</v>
      </c>
      <c r="D849" s="32">
        <v>0.80625000000000002</v>
      </c>
      <c r="E849">
        <v>6000</v>
      </c>
      <c r="G849" s="31" t="s">
        <v>102</v>
      </c>
      <c r="H849">
        <v>14</v>
      </c>
      <c r="I849" s="31" t="s">
        <v>101</v>
      </c>
    </row>
    <row r="850" spans="1:9" x14ac:dyDescent="0.3">
      <c r="A850">
        <v>892</v>
      </c>
      <c r="B850">
        <v>5</v>
      </c>
      <c r="C850">
        <v>15</v>
      </c>
      <c r="D850" s="32">
        <v>0.7368055555555556</v>
      </c>
      <c r="E850">
        <v>6000</v>
      </c>
      <c r="G850" s="31" t="s">
        <v>97</v>
      </c>
      <c r="H850">
        <v>14</v>
      </c>
      <c r="I850" s="31" t="s">
        <v>105</v>
      </c>
    </row>
    <row r="851" spans="1:9" x14ac:dyDescent="0.3">
      <c r="A851">
        <v>893</v>
      </c>
      <c r="B851">
        <v>3</v>
      </c>
      <c r="C851">
        <v>15</v>
      </c>
      <c r="D851" s="32">
        <v>0.72152777777777777</v>
      </c>
      <c r="E851">
        <v>6000</v>
      </c>
      <c r="G851" s="31" t="s">
        <v>102</v>
      </c>
      <c r="H851">
        <v>15</v>
      </c>
      <c r="I851" s="31" t="s">
        <v>104</v>
      </c>
    </row>
    <row r="852" spans="1:9" x14ac:dyDescent="0.3">
      <c r="A852">
        <v>894</v>
      </c>
      <c r="B852">
        <v>7</v>
      </c>
      <c r="C852">
        <v>15</v>
      </c>
      <c r="D852" s="32">
        <v>0.79236111111111107</v>
      </c>
      <c r="E852">
        <v>6000</v>
      </c>
      <c r="G852" s="31" t="s">
        <v>97</v>
      </c>
      <c r="H852">
        <v>15</v>
      </c>
      <c r="I852" s="31" t="s">
        <v>98</v>
      </c>
    </row>
    <row r="853" spans="1:9" x14ac:dyDescent="0.3">
      <c r="A853">
        <v>895</v>
      </c>
      <c r="B853">
        <v>1</v>
      </c>
      <c r="C853">
        <v>15</v>
      </c>
      <c r="D853" s="32">
        <v>0.79722222222222228</v>
      </c>
      <c r="E853">
        <v>6000</v>
      </c>
      <c r="G853" s="31" t="s">
        <v>102</v>
      </c>
      <c r="H853">
        <v>15</v>
      </c>
      <c r="I853" s="31" t="s">
        <v>99</v>
      </c>
    </row>
    <row r="854" spans="1:9" x14ac:dyDescent="0.3">
      <c r="A854">
        <v>896</v>
      </c>
      <c r="B854">
        <v>4</v>
      </c>
      <c r="C854">
        <v>15</v>
      </c>
      <c r="D854" s="32">
        <v>0.76458333333333328</v>
      </c>
      <c r="E854">
        <v>6000</v>
      </c>
      <c r="G854" s="31" t="s">
        <v>97</v>
      </c>
      <c r="H854">
        <v>15</v>
      </c>
      <c r="I854" s="31" t="s">
        <v>103</v>
      </c>
    </row>
    <row r="855" spans="1:9" x14ac:dyDescent="0.3">
      <c r="A855">
        <v>897</v>
      </c>
      <c r="B855">
        <v>2</v>
      </c>
      <c r="C855">
        <v>15</v>
      </c>
      <c r="D855" s="32">
        <v>0.82916666666666672</v>
      </c>
      <c r="E855">
        <v>8000</v>
      </c>
      <c r="G855" s="31" t="s">
        <v>102</v>
      </c>
      <c r="H855">
        <v>15</v>
      </c>
      <c r="I855" s="31" t="s">
        <v>101</v>
      </c>
    </row>
    <row r="856" spans="1:9" x14ac:dyDescent="0.3">
      <c r="A856">
        <v>898</v>
      </c>
      <c r="B856">
        <v>5</v>
      </c>
      <c r="C856">
        <v>15</v>
      </c>
      <c r="D856" s="32">
        <v>0.7631944444444444</v>
      </c>
      <c r="E856">
        <v>6000</v>
      </c>
      <c r="G856" s="31" t="s">
        <v>102</v>
      </c>
      <c r="H856">
        <v>15</v>
      </c>
      <c r="I856" s="31" t="s">
        <v>105</v>
      </c>
    </row>
    <row r="857" spans="1:9" x14ac:dyDescent="0.3">
      <c r="A857">
        <v>899</v>
      </c>
      <c r="B857">
        <v>3</v>
      </c>
      <c r="C857">
        <v>15</v>
      </c>
      <c r="D857" s="32">
        <v>0.73055555555555551</v>
      </c>
      <c r="E857">
        <v>6000</v>
      </c>
      <c r="G857" s="31" t="s">
        <v>97</v>
      </c>
      <c r="H857">
        <v>16</v>
      </c>
      <c r="I857" s="31" t="s">
        <v>104</v>
      </c>
    </row>
    <row r="858" spans="1:9" x14ac:dyDescent="0.3">
      <c r="A858">
        <v>900</v>
      </c>
      <c r="B858">
        <v>7</v>
      </c>
      <c r="C858">
        <v>15</v>
      </c>
      <c r="D858" s="32">
        <v>0.82152777777777775</v>
      </c>
      <c r="E858">
        <v>6000</v>
      </c>
      <c r="G858" s="31" t="s">
        <v>102</v>
      </c>
      <c r="H858">
        <v>16</v>
      </c>
      <c r="I858" s="31" t="s">
        <v>98</v>
      </c>
    </row>
    <row r="859" spans="1:9" x14ac:dyDescent="0.3">
      <c r="A859">
        <v>901</v>
      </c>
      <c r="B859">
        <v>1</v>
      </c>
      <c r="C859">
        <v>15</v>
      </c>
      <c r="D859" s="32">
        <v>0.81666666666666665</v>
      </c>
      <c r="E859">
        <v>6000</v>
      </c>
      <c r="G859" s="31" t="s">
        <v>102</v>
      </c>
      <c r="H859">
        <v>16</v>
      </c>
      <c r="I859" s="31" t="s">
        <v>99</v>
      </c>
    </row>
    <row r="860" spans="1:9" x14ac:dyDescent="0.3">
      <c r="A860">
        <v>902</v>
      </c>
      <c r="B860">
        <v>4</v>
      </c>
      <c r="C860">
        <v>15</v>
      </c>
      <c r="D860" s="32">
        <v>0.78125</v>
      </c>
      <c r="E860">
        <v>6000</v>
      </c>
      <c r="G860" s="31" t="s">
        <v>102</v>
      </c>
      <c r="H860">
        <v>16</v>
      </c>
      <c r="I860" s="31" t="s">
        <v>103</v>
      </c>
    </row>
    <row r="861" spans="1:9" x14ac:dyDescent="0.3">
      <c r="A861">
        <v>903</v>
      </c>
      <c r="B861">
        <v>5</v>
      </c>
      <c r="C861">
        <v>15</v>
      </c>
      <c r="D861" s="32">
        <v>0.79722222222222228</v>
      </c>
      <c r="E861">
        <v>6000</v>
      </c>
      <c r="F861">
        <v>450</v>
      </c>
      <c r="G861" s="31" t="s">
        <v>102</v>
      </c>
      <c r="H861">
        <v>16</v>
      </c>
      <c r="I861" s="31" t="s">
        <v>105</v>
      </c>
    </row>
    <row r="862" spans="1:9" x14ac:dyDescent="0.3">
      <c r="A862">
        <v>904</v>
      </c>
      <c r="B862">
        <v>3</v>
      </c>
      <c r="C862">
        <v>15</v>
      </c>
      <c r="D862" s="32">
        <v>0.75</v>
      </c>
      <c r="E862">
        <v>8000</v>
      </c>
      <c r="F862">
        <v>450</v>
      </c>
      <c r="G862" s="31" t="s">
        <v>102</v>
      </c>
      <c r="H862">
        <v>17</v>
      </c>
      <c r="I862" s="31" t="s">
        <v>104</v>
      </c>
    </row>
    <row r="863" spans="1:9" x14ac:dyDescent="0.3">
      <c r="A863">
        <v>905</v>
      </c>
      <c r="B863">
        <v>7</v>
      </c>
      <c r="C863">
        <v>15</v>
      </c>
      <c r="D863" s="32">
        <v>0.83680555555555558</v>
      </c>
      <c r="E863">
        <v>6000</v>
      </c>
      <c r="G863" s="31" t="s">
        <v>102</v>
      </c>
      <c r="H863">
        <v>17</v>
      </c>
      <c r="I863" s="31" t="s">
        <v>98</v>
      </c>
    </row>
    <row r="864" spans="1:9" x14ac:dyDescent="0.3">
      <c r="A864">
        <v>906</v>
      </c>
      <c r="B864">
        <v>1</v>
      </c>
      <c r="C864">
        <v>15</v>
      </c>
      <c r="D864" s="32">
        <v>0.82708333333333328</v>
      </c>
      <c r="E864">
        <v>6000</v>
      </c>
      <c r="G864" s="31" t="s">
        <v>97</v>
      </c>
      <c r="H864">
        <v>17</v>
      </c>
      <c r="I864" s="31" t="s">
        <v>99</v>
      </c>
    </row>
    <row r="865" spans="1:9" x14ac:dyDescent="0.3">
      <c r="A865">
        <v>907</v>
      </c>
      <c r="B865">
        <v>4</v>
      </c>
      <c r="C865">
        <v>15</v>
      </c>
      <c r="D865" s="32">
        <v>0.79166666666666663</v>
      </c>
      <c r="E865">
        <v>6000</v>
      </c>
      <c r="G865" s="31" t="s">
        <v>102</v>
      </c>
      <c r="H865">
        <v>17</v>
      </c>
      <c r="I865" s="31" t="s">
        <v>103</v>
      </c>
    </row>
    <row r="866" spans="1:9" x14ac:dyDescent="0.3">
      <c r="A866">
        <v>908</v>
      </c>
      <c r="B866">
        <v>5</v>
      </c>
      <c r="C866">
        <v>15</v>
      </c>
      <c r="D866" s="32">
        <v>0.82430555555555551</v>
      </c>
      <c r="E866">
        <v>8000</v>
      </c>
      <c r="G866" s="31" t="s">
        <v>102</v>
      </c>
      <c r="H866">
        <v>17</v>
      </c>
      <c r="I866" s="31" t="s">
        <v>105</v>
      </c>
    </row>
    <row r="867" spans="1:9" x14ac:dyDescent="0.3">
      <c r="A867">
        <v>909</v>
      </c>
      <c r="B867">
        <v>3</v>
      </c>
      <c r="C867">
        <v>15</v>
      </c>
      <c r="D867" s="32">
        <v>0.76527777777777772</v>
      </c>
      <c r="E867">
        <v>6000</v>
      </c>
      <c r="G867" s="31" t="s">
        <v>102</v>
      </c>
      <c r="H867">
        <v>18</v>
      </c>
      <c r="I867" s="31" t="s">
        <v>104</v>
      </c>
    </row>
    <row r="868" spans="1:9" x14ac:dyDescent="0.3">
      <c r="A868">
        <v>910</v>
      </c>
      <c r="B868">
        <v>4</v>
      </c>
      <c r="C868">
        <v>15</v>
      </c>
      <c r="D868" s="32">
        <v>0.81666666666666665</v>
      </c>
      <c r="E868">
        <v>6000</v>
      </c>
      <c r="G868" s="31" t="s">
        <v>102</v>
      </c>
      <c r="H868">
        <v>18</v>
      </c>
      <c r="I868" s="31" t="s">
        <v>103</v>
      </c>
    </row>
    <row r="869" spans="1:9" x14ac:dyDescent="0.3">
      <c r="A869">
        <v>911</v>
      </c>
      <c r="B869">
        <v>3</v>
      </c>
      <c r="C869">
        <v>15</v>
      </c>
      <c r="D869" s="32">
        <v>0.79791666666666672</v>
      </c>
      <c r="E869">
        <v>8000</v>
      </c>
      <c r="G869" s="31" t="s">
        <v>102</v>
      </c>
      <c r="H869">
        <v>19</v>
      </c>
      <c r="I869" s="31" t="s">
        <v>104</v>
      </c>
    </row>
    <row r="870" spans="1:9" x14ac:dyDescent="0.3">
      <c r="A870">
        <v>912</v>
      </c>
      <c r="B870">
        <v>3</v>
      </c>
      <c r="C870">
        <v>15</v>
      </c>
      <c r="D870" s="32">
        <v>0.81527777777777777</v>
      </c>
      <c r="E870">
        <v>6000</v>
      </c>
      <c r="G870" s="31" t="s">
        <v>102</v>
      </c>
      <c r="H870">
        <v>20</v>
      </c>
      <c r="I870" s="31" t="s">
        <v>104</v>
      </c>
    </row>
    <row r="871" spans="1:9" x14ac:dyDescent="0.3">
      <c r="A871">
        <v>913</v>
      </c>
      <c r="B871">
        <v>3</v>
      </c>
      <c r="C871">
        <v>15</v>
      </c>
      <c r="D871" s="32">
        <v>0.83680555555555558</v>
      </c>
      <c r="E871">
        <v>6000</v>
      </c>
      <c r="G871" s="31" t="s">
        <v>102</v>
      </c>
      <c r="H871">
        <v>21</v>
      </c>
      <c r="I871" s="31" t="s">
        <v>104</v>
      </c>
    </row>
    <row r="872" spans="1:9" x14ac:dyDescent="0.3">
      <c r="A872">
        <v>914</v>
      </c>
      <c r="B872">
        <v>7</v>
      </c>
      <c r="C872">
        <v>16</v>
      </c>
      <c r="D872" s="32">
        <v>0.48472222222222222</v>
      </c>
      <c r="E872">
        <v>6000</v>
      </c>
      <c r="G872" s="31" t="s">
        <v>102</v>
      </c>
      <c r="H872">
        <v>4</v>
      </c>
      <c r="I872" s="31" t="s">
        <v>98</v>
      </c>
    </row>
    <row r="873" spans="1:9" x14ac:dyDescent="0.3">
      <c r="A873">
        <v>915</v>
      </c>
      <c r="B873">
        <v>1</v>
      </c>
      <c r="C873">
        <v>16</v>
      </c>
      <c r="D873" s="32">
        <v>0.43888888888888888</v>
      </c>
      <c r="E873">
        <v>6000</v>
      </c>
      <c r="G873" s="31" t="s">
        <v>102</v>
      </c>
      <c r="H873">
        <v>4</v>
      </c>
      <c r="I873" s="31" t="s">
        <v>99</v>
      </c>
    </row>
    <row r="874" spans="1:9" x14ac:dyDescent="0.3">
      <c r="A874">
        <v>916</v>
      </c>
      <c r="B874">
        <v>2</v>
      </c>
      <c r="C874">
        <v>16</v>
      </c>
      <c r="D874" s="32">
        <v>0.4548611111111111</v>
      </c>
      <c r="E874">
        <v>6000</v>
      </c>
      <c r="G874" s="31" t="s">
        <v>97</v>
      </c>
      <c r="H874">
        <v>4</v>
      </c>
      <c r="I874" s="31" t="s">
        <v>101</v>
      </c>
    </row>
    <row r="875" spans="1:9" x14ac:dyDescent="0.3">
      <c r="A875">
        <v>917</v>
      </c>
      <c r="B875">
        <v>5</v>
      </c>
      <c r="C875">
        <v>16</v>
      </c>
      <c r="D875" s="32">
        <v>0.45208333333333334</v>
      </c>
      <c r="E875">
        <v>6000</v>
      </c>
      <c r="G875" s="31" t="s">
        <v>97</v>
      </c>
      <c r="H875">
        <v>4</v>
      </c>
      <c r="I875" s="31" t="s">
        <v>105</v>
      </c>
    </row>
    <row r="876" spans="1:9" x14ac:dyDescent="0.3">
      <c r="A876">
        <v>918</v>
      </c>
      <c r="B876">
        <v>7</v>
      </c>
      <c r="C876">
        <v>16</v>
      </c>
      <c r="D876" s="32">
        <v>0.51111111111111107</v>
      </c>
      <c r="E876">
        <v>8000</v>
      </c>
      <c r="G876" s="31" t="s">
        <v>102</v>
      </c>
      <c r="H876">
        <v>5</v>
      </c>
      <c r="I876" s="31" t="s">
        <v>98</v>
      </c>
    </row>
    <row r="877" spans="1:9" x14ac:dyDescent="0.3">
      <c r="A877">
        <v>919</v>
      </c>
      <c r="B877">
        <v>1</v>
      </c>
      <c r="C877">
        <v>16</v>
      </c>
      <c r="D877" s="32">
        <v>0.49513888888888891</v>
      </c>
      <c r="E877">
        <v>6000</v>
      </c>
      <c r="G877" s="31" t="s">
        <v>97</v>
      </c>
      <c r="H877">
        <v>5</v>
      </c>
      <c r="I877" s="31" t="s">
        <v>99</v>
      </c>
    </row>
    <row r="878" spans="1:9" x14ac:dyDescent="0.3">
      <c r="A878">
        <v>920</v>
      </c>
      <c r="B878">
        <v>2</v>
      </c>
      <c r="C878">
        <v>16</v>
      </c>
      <c r="D878" s="32">
        <v>0.50972222222222219</v>
      </c>
      <c r="E878">
        <v>6000</v>
      </c>
      <c r="G878" s="31" t="s">
        <v>102</v>
      </c>
      <c r="H878">
        <v>5</v>
      </c>
      <c r="I878" s="31" t="s">
        <v>101</v>
      </c>
    </row>
    <row r="879" spans="1:9" x14ac:dyDescent="0.3">
      <c r="A879">
        <v>921</v>
      </c>
      <c r="B879">
        <v>5</v>
      </c>
      <c r="C879">
        <v>16</v>
      </c>
      <c r="D879" s="32">
        <v>0.47916666666666669</v>
      </c>
      <c r="E879">
        <v>6000</v>
      </c>
      <c r="G879" s="31" t="s">
        <v>102</v>
      </c>
      <c r="H879">
        <v>5</v>
      </c>
      <c r="I879" s="31" t="s">
        <v>105</v>
      </c>
    </row>
    <row r="880" spans="1:9" x14ac:dyDescent="0.3">
      <c r="A880">
        <v>922</v>
      </c>
      <c r="B880">
        <v>7</v>
      </c>
      <c r="C880">
        <v>16</v>
      </c>
      <c r="D880" s="32">
        <v>0.62847222222222221</v>
      </c>
      <c r="E880">
        <v>6000</v>
      </c>
      <c r="G880" s="31" t="s">
        <v>102</v>
      </c>
      <c r="H880">
        <v>6</v>
      </c>
      <c r="I880" s="31" t="s">
        <v>98</v>
      </c>
    </row>
    <row r="881" spans="1:9" x14ac:dyDescent="0.3">
      <c r="A881">
        <v>923</v>
      </c>
      <c r="B881">
        <v>1</v>
      </c>
      <c r="C881">
        <v>16</v>
      </c>
      <c r="D881" s="32">
        <v>0.63055555555555554</v>
      </c>
      <c r="E881">
        <v>6000</v>
      </c>
      <c r="G881" s="31" t="s">
        <v>97</v>
      </c>
      <c r="H881">
        <v>6</v>
      </c>
      <c r="I881" s="31" t="s">
        <v>99</v>
      </c>
    </row>
    <row r="882" spans="1:9" x14ac:dyDescent="0.3">
      <c r="A882">
        <v>924</v>
      </c>
      <c r="B882">
        <v>2</v>
      </c>
      <c r="C882">
        <v>16</v>
      </c>
      <c r="D882" s="32">
        <v>0.63055555555555554</v>
      </c>
      <c r="E882">
        <v>8000</v>
      </c>
      <c r="G882" s="31" t="s">
        <v>97</v>
      </c>
      <c r="H882">
        <v>6</v>
      </c>
      <c r="I882" s="31" t="s">
        <v>101</v>
      </c>
    </row>
    <row r="883" spans="1:9" x14ac:dyDescent="0.3">
      <c r="A883">
        <v>925</v>
      </c>
      <c r="B883">
        <v>5</v>
      </c>
      <c r="C883">
        <v>16</v>
      </c>
      <c r="D883" s="32">
        <v>0.52847222222222223</v>
      </c>
      <c r="E883">
        <v>6000</v>
      </c>
      <c r="G883" s="31" t="s">
        <v>97</v>
      </c>
      <c r="H883">
        <v>6</v>
      </c>
      <c r="I883" s="31" t="s">
        <v>105</v>
      </c>
    </row>
    <row r="884" spans="1:9" x14ac:dyDescent="0.3">
      <c r="A884">
        <v>926</v>
      </c>
      <c r="B884">
        <v>7</v>
      </c>
      <c r="C884">
        <v>16</v>
      </c>
      <c r="D884" s="32">
        <v>0.65277777777777779</v>
      </c>
      <c r="E884">
        <v>6000</v>
      </c>
      <c r="G884" s="31" t="s">
        <v>97</v>
      </c>
      <c r="H884">
        <v>7</v>
      </c>
      <c r="I884" s="31" t="s">
        <v>98</v>
      </c>
    </row>
    <row r="885" spans="1:9" x14ac:dyDescent="0.3">
      <c r="A885">
        <v>927</v>
      </c>
      <c r="B885">
        <v>1</v>
      </c>
      <c r="C885">
        <v>16</v>
      </c>
      <c r="D885" s="32">
        <v>0.66388888888888886</v>
      </c>
      <c r="E885">
        <v>6000</v>
      </c>
      <c r="G885" s="31" t="s">
        <v>102</v>
      </c>
      <c r="H885">
        <v>7</v>
      </c>
      <c r="I885" s="31" t="s">
        <v>99</v>
      </c>
    </row>
    <row r="886" spans="1:9" x14ac:dyDescent="0.3">
      <c r="A886">
        <v>928</v>
      </c>
      <c r="B886">
        <v>2</v>
      </c>
      <c r="C886">
        <v>16</v>
      </c>
      <c r="D886" s="32">
        <v>0.66666666666666663</v>
      </c>
      <c r="E886">
        <v>6000</v>
      </c>
      <c r="G886" s="31" t="s">
        <v>102</v>
      </c>
      <c r="H886">
        <v>7</v>
      </c>
      <c r="I886" s="31" t="s">
        <v>101</v>
      </c>
    </row>
    <row r="887" spans="1:9" x14ac:dyDescent="0.3">
      <c r="A887">
        <v>929</v>
      </c>
      <c r="B887">
        <v>5</v>
      </c>
      <c r="C887">
        <v>16</v>
      </c>
      <c r="D887" s="32">
        <v>0.56458333333333333</v>
      </c>
      <c r="E887">
        <v>8000</v>
      </c>
      <c r="F887">
        <v>2000</v>
      </c>
      <c r="G887" s="31" t="s">
        <v>102</v>
      </c>
      <c r="H887">
        <v>7</v>
      </c>
      <c r="I887" s="31" t="s">
        <v>105</v>
      </c>
    </row>
    <row r="888" spans="1:9" x14ac:dyDescent="0.3">
      <c r="A888">
        <v>930</v>
      </c>
      <c r="B888">
        <v>7</v>
      </c>
      <c r="C888">
        <v>16</v>
      </c>
      <c r="D888" s="32">
        <v>0.67291666666666672</v>
      </c>
      <c r="E888">
        <v>6000</v>
      </c>
      <c r="G888" s="31" t="s">
        <v>102</v>
      </c>
      <c r="H888">
        <v>8</v>
      </c>
      <c r="I888" s="31" t="s">
        <v>98</v>
      </c>
    </row>
    <row r="889" spans="1:9" x14ac:dyDescent="0.3">
      <c r="A889">
        <v>931</v>
      </c>
      <c r="B889">
        <v>1</v>
      </c>
      <c r="C889">
        <v>16</v>
      </c>
      <c r="D889" s="32">
        <v>0.69930555555555551</v>
      </c>
      <c r="E889">
        <v>6000</v>
      </c>
      <c r="G889" s="31" t="s">
        <v>102</v>
      </c>
      <c r="H889">
        <v>8</v>
      </c>
      <c r="I889" s="31" t="s">
        <v>99</v>
      </c>
    </row>
    <row r="890" spans="1:9" x14ac:dyDescent="0.3">
      <c r="A890">
        <v>932</v>
      </c>
      <c r="B890">
        <v>2</v>
      </c>
      <c r="C890">
        <v>16</v>
      </c>
      <c r="D890" s="32"/>
      <c r="E890">
        <v>6000</v>
      </c>
      <c r="G890" s="31" t="s">
        <v>97</v>
      </c>
      <c r="H890">
        <v>8</v>
      </c>
      <c r="I890" s="31" t="s">
        <v>101</v>
      </c>
    </row>
    <row r="891" spans="1:9" x14ac:dyDescent="0.3">
      <c r="A891">
        <v>933</v>
      </c>
      <c r="B891">
        <v>5</v>
      </c>
      <c r="C891">
        <v>16</v>
      </c>
      <c r="D891" s="32">
        <v>0.6333333333333333</v>
      </c>
      <c r="E891">
        <v>6000</v>
      </c>
      <c r="G891" s="31" t="s">
        <v>97</v>
      </c>
      <c r="H891">
        <v>8</v>
      </c>
      <c r="I891" s="31" t="s">
        <v>105</v>
      </c>
    </row>
    <row r="892" spans="1:9" x14ac:dyDescent="0.3">
      <c r="A892">
        <v>934</v>
      </c>
      <c r="B892">
        <v>7</v>
      </c>
      <c r="C892">
        <v>16</v>
      </c>
      <c r="D892" s="32">
        <v>0.7</v>
      </c>
      <c r="E892">
        <v>6000</v>
      </c>
      <c r="G892" s="31" t="s">
        <v>102</v>
      </c>
      <c r="H892">
        <v>9</v>
      </c>
      <c r="I892" s="31" t="s">
        <v>98</v>
      </c>
    </row>
    <row r="893" spans="1:9" x14ac:dyDescent="0.3">
      <c r="A893">
        <v>935</v>
      </c>
      <c r="B893">
        <v>1</v>
      </c>
      <c r="C893">
        <v>16</v>
      </c>
      <c r="D893" s="32">
        <v>0.71875</v>
      </c>
      <c r="E893">
        <v>6000</v>
      </c>
      <c r="G893" s="31" t="s">
        <v>102</v>
      </c>
      <c r="H893">
        <v>9</v>
      </c>
      <c r="I893" s="31" t="s">
        <v>99</v>
      </c>
    </row>
    <row r="894" spans="1:9" x14ac:dyDescent="0.3">
      <c r="A894">
        <v>936</v>
      </c>
      <c r="B894">
        <v>2</v>
      </c>
      <c r="C894">
        <v>16</v>
      </c>
      <c r="D894" s="32">
        <v>0.71944444444444444</v>
      </c>
      <c r="E894">
        <v>6000</v>
      </c>
      <c r="G894" s="31" t="s">
        <v>102</v>
      </c>
      <c r="H894">
        <v>9</v>
      </c>
      <c r="I894" s="31" t="s">
        <v>101</v>
      </c>
    </row>
    <row r="895" spans="1:9" x14ac:dyDescent="0.3">
      <c r="A895">
        <v>937</v>
      </c>
      <c r="B895">
        <v>5</v>
      </c>
      <c r="C895">
        <v>16</v>
      </c>
      <c r="D895" s="32">
        <v>0.6333333333333333</v>
      </c>
      <c r="E895">
        <v>6000</v>
      </c>
      <c r="G895" s="31" t="s">
        <v>97</v>
      </c>
      <c r="H895">
        <v>9</v>
      </c>
      <c r="I895" s="31" t="s">
        <v>105</v>
      </c>
    </row>
    <row r="896" spans="1:9" x14ac:dyDescent="0.3">
      <c r="A896">
        <v>938</v>
      </c>
      <c r="B896">
        <v>7</v>
      </c>
      <c r="C896">
        <v>16</v>
      </c>
      <c r="D896" s="32">
        <v>0.71944444444444444</v>
      </c>
      <c r="E896">
        <v>6000</v>
      </c>
      <c r="G896" s="31" t="s">
        <v>102</v>
      </c>
      <c r="H896">
        <v>10</v>
      </c>
      <c r="I896" s="31" t="s">
        <v>98</v>
      </c>
    </row>
    <row r="897" spans="1:9" x14ac:dyDescent="0.3">
      <c r="A897">
        <v>939</v>
      </c>
      <c r="B897">
        <v>1</v>
      </c>
      <c r="C897">
        <v>16</v>
      </c>
      <c r="D897" s="32">
        <v>0.7416666666666667</v>
      </c>
      <c r="E897">
        <v>6000</v>
      </c>
      <c r="F897">
        <v>1000</v>
      </c>
      <c r="G897" s="31" t="s">
        <v>102</v>
      </c>
      <c r="H897">
        <v>10</v>
      </c>
      <c r="I897" s="31" t="s">
        <v>99</v>
      </c>
    </row>
    <row r="898" spans="1:9" x14ac:dyDescent="0.3">
      <c r="A898">
        <v>940</v>
      </c>
      <c r="B898">
        <v>2</v>
      </c>
      <c r="C898">
        <v>16</v>
      </c>
      <c r="D898" s="32">
        <v>0.74652777777777779</v>
      </c>
      <c r="E898">
        <v>6000</v>
      </c>
      <c r="G898" s="31" t="s">
        <v>102</v>
      </c>
      <c r="H898">
        <v>10</v>
      </c>
      <c r="I898" s="31" t="s">
        <v>101</v>
      </c>
    </row>
    <row r="899" spans="1:9" x14ac:dyDescent="0.3">
      <c r="A899">
        <v>941</v>
      </c>
      <c r="B899">
        <v>5</v>
      </c>
      <c r="C899">
        <v>16</v>
      </c>
      <c r="D899" s="32">
        <v>0.6333333333333333</v>
      </c>
      <c r="E899">
        <v>6000</v>
      </c>
      <c r="G899" s="31" t="s">
        <v>97</v>
      </c>
      <c r="H899">
        <v>10</v>
      </c>
      <c r="I899" s="31" t="s">
        <v>105</v>
      </c>
    </row>
    <row r="900" spans="1:9" x14ac:dyDescent="0.3">
      <c r="A900">
        <v>942</v>
      </c>
      <c r="B900">
        <v>7</v>
      </c>
      <c r="C900">
        <v>16</v>
      </c>
      <c r="D900" s="32">
        <v>0.74791666666666667</v>
      </c>
      <c r="E900">
        <v>6000</v>
      </c>
      <c r="G900" s="31" t="s">
        <v>102</v>
      </c>
      <c r="H900">
        <v>11</v>
      </c>
      <c r="I900" s="31" t="s">
        <v>98</v>
      </c>
    </row>
    <row r="901" spans="1:9" x14ac:dyDescent="0.3">
      <c r="A901">
        <v>943</v>
      </c>
      <c r="B901">
        <v>1</v>
      </c>
      <c r="C901">
        <v>16</v>
      </c>
      <c r="D901" s="32">
        <v>0.7680555555555556</v>
      </c>
      <c r="E901">
        <v>6000</v>
      </c>
      <c r="G901" s="31" t="s">
        <v>102</v>
      </c>
      <c r="H901">
        <v>11</v>
      </c>
      <c r="I901" s="31" t="s">
        <v>99</v>
      </c>
    </row>
    <row r="902" spans="1:9" x14ac:dyDescent="0.3">
      <c r="A902">
        <v>944</v>
      </c>
      <c r="B902">
        <v>2</v>
      </c>
      <c r="C902">
        <v>16</v>
      </c>
      <c r="D902" s="32">
        <v>0.78333333333333333</v>
      </c>
      <c r="E902">
        <v>6000</v>
      </c>
      <c r="G902" s="31" t="s">
        <v>97</v>
      </c>
      <c r="H902">
        <v>11</v>
      </c>
      <c r="I902" s="31" t="s">
        <v>101</v>
      </c>
    </row>
    <row r="903" spans="1:9" x14ac:dyDescent="0.3">
      <c r="A903">
        <v>945</v>
      </c>
      <c r="B903">
        <v>5</v>
      </c>
      <c r="C903">
        <v>16</v>
      </c>
      <c r="D903" s="32">
        <v>0.65972222222222221</v>
      </c>
      <c r="E903">
        <v>6000</v>
      </c>
      <c r="G903" s="31" t="s">
        <v>102</v>
      </c>
      <c r="H903">
        <v>11</v>
      </c>
      <c r="I903" s="31" t="s">
        <v>105</v>
      </c>
    </row>
    <row r="904" spans="1:9" x14ac:dyDescent="0.3">
      <c r="A904">
        <v>946</v>
      </c>
      <c r="B904">
        <v>7</v>
      </c>
      <c r="C904">
        <v>16</v>
      </c>
      <c r="D904" s="32">
        <v>0.7944444444444444</v>
      </c>
      <c r="E904">
        <v>8000</v>
      </c>
      <c r="G904" s="31" t="s">
        <v>97</v>
      </c>
      <c r="H904">
        <v>12</v>
      </c>
      <c r="I904" s="31" t="s">
        <v>98</v>
      </c>
    </row>
    <row r="905" spans="1:9" x14ac:dyDescent="0.3">
      <c r="A905">
        <v>947</v>
      </c>
      <c r="B905">
        <v>1</v>
      </c>
      <c r="C905">
        <v>16</v>
      </c>
      <c r="D905" s="32">
        <v>0.79513888888888884</v>
      </c>
      <c r="E905">
        <v>6000</v>
      </c>
      <c r="G905" s="31" t="s">
        <v>102</v>
      </c>
      <c r="H905">
        <v>12</v>
      </c>
      <c r="I905" s="31" t="s">
        <v>99</v>
      </c>
    </row>
    <row r="906" spans="1:9" x14ac:dyDescent="0.3">
      <c r="A906">
        <v>948</v>
      </c>
      <c r="B906">
        <v>2</v>
      </c>
      <c r="C906">
        <v>16</v>
      </c>
      <c r="D906" s="32">
        <v>0.79097222222222219</v>
      </c>
      <c r="E906">
        <v>6000</v>
      </c>
      <c r="G906" s="31" t="s">
        <v>102</v>
      </c>
      <c r="H906">
        <v>12</v>
      </c>
      <c r="I906" s="31" t="s">
        <v>101</v>
      </c>
    </row>
    <row r="907" spans="1:9" x14ac:dyDescent="0.3">
      <c r="A907">
        <v>949</v>
      </c>
      <c r="B907">
        <v>5</v>
      </c>
      <c r="C907">
        <v>16</v>
      </c>
      <c r="D907" s="32">
        <v>0.69513888888888886</v>
      </c>
      <c r="E907">
        <v>6000</v>
      </c>
      <c r="F907">
        <v>1000</v>
      </c>
      <c r="G907" s="31" t="s">
        <v>102</v>
      </c>
      <c r="H907">
        <v>12</v>
      </c>
      <c r="I907" s="31" t="s">
        <v>105</v>
      </c>
    </row>
    <row r="908" spans="1:9" x14ac:dyDescent="0.3">
      <c r="A908">
        <v>950</v>
      </c>
      <c r="B908">
        <v>7</v>
      </c>
      <c r="C908">
        <v>16</v>
      </c>
      <c r="D908" s="32">
        <v>0.81666666666666665</v>
      </c>
      <c r="E908">
        <v>6000</v>
      </c>
      <c r="G908" s="31" t="s">
        <v>97</v>
      </c>
      <c r="H908">
        <v>13</v>
      </c>
      <c r="I908" s="31" t="s">
        <v>98</v>
      </c>
    </row>
    <row r="909" spans="1:9" x14ac:dyDescent="0.3">
      <c r="A909">
        <v>951</v>
      </c>
      <c r="B909">
        <v>1</v>
      </c>
      <c r="C909">
        <v>16</v>
      </c>
      <c r="D909" s="32">
        <v>0.83819444444444446</v>
      </c>
      <c r="E909">
        <v>6000</v>
      </c>
      <c r="G909" s="31" t="s">
        <v>97</v>
      </c>
      <c r="H909">
        <v>13</v>
      </c>
      <c r="I909" s="31" t="s">
        <v>99</v>
      </c>
    </row>
    <row r="910" spans="1:9" x14ac:dyDescent="0.3">
      <c r="A910">
        <v>952</v>
      </c>
      <c r="B910">
        <v>2</v>
      </c>
      <c r="C910">
        <v>16</v>
      </c>
      <c r="D910" s="32">
        <v>0.80972222222222223</v>
      </c>
      <c r="E910">
        <v>6000</v>
      </c>
      <c r="G910" s="31" t="s">
        <v>97</v>
      </c>
      <c r="H910">
        <v>13</v>
      </c>
      <c r="I910" s="31" t="s">
        <v>101</v>
      </c>
    </row>
    <row r="911" spans="1:9" x14ac:dyDescent="0.3">
      <c r="A911">
        <v>953</v>
      </c>
      <c r="B911">
        <v>5</v>
      </c>
      <c r="C911">
        <v>16</v>
      </c>
      <c r="D911" s="32">
        <v>0.71805555555555556</v>
      </c>
      <c r="E911">
        <v>6000</v>
      </c>
      <c r="F911">
        <v>1000</v>
      </c>
      <c r="G911" s="31" t="s">
        <v>102</v>
      </c>
      <c r="H911">
        <v>13</v>
      </c>
      <c r="I911" s="31" t="s">
        <v>105</v>
      </c>
    </row>
    <row r="912" spans="1:9" x14ac:dyDescent="0.3">
      <c r="A912">
        <v>954</v>
      </c>
      <c r="B912">
        <v>7</v>
      </c>
      <c r="C912">
        <v>16</v>
      </c>
      <c r="D912" s="32">
        <v>0.83958333333333335</v>
      </c>
      <c r="E912">
        <v>6000</v>
      </c>
      <c r="G912" s="31" t="s">
        <v>97</v>
      </c>
      <c r="H912">
        <v>14</v>
      </c>
      <c r="I912" s="31" t="s">
        <v>98</v>
      </c>
    </row>
    <row r="913" spans="1:9" x14ac:dyDescent="0.3">
      <c r="A913">
        <v>955</v>
      </c>
      <c r="B913">
        <v>1</v>
      </c>
      <c r="C913">
        <v>16</v>
      </c>
      <c r="D913" s="32">
        <v>0.84652777777777777</v>
      </c>
      <c r="E913">
        <v>6000</v>
      </c>
      <c r="G913" s="31" t="s">
        <v>102</v>
      </c>
      <c r="H913">
        <v>14</v>
      </c>
      <c r="I913" s="31" t="s">
        <v>99</v>
      </c>
    </row>
    <row r="914" spans="1:9" x14ac:dyDescent="0.3">
      <c r="A914">
        <v>956</v>
      </c>
      <c r="B914">
        <v>2</v>
      </c>
      <c r="C914">
        <v>16</v>
      </c>
      <c r="D914" s="32">
        <v>0.84444444444444444</v>
      </c>
      <c r="E914">
        <v>6000</v>
      </c>
      <c r="G914" s="31" t="s">
        <v>97</v>
      </c>
      <c r="H914">
        <v>14</v>
      </c>
      <c r="I914" s="31" t="s">
        <v>101</v>
      </c>
    </row>
    <row r="915" spans="1:9" x14ac:dyDescent="0.3">
      <c r="A915">
        <v>957</v>
      </c>
      <c r="B915">
        <v>5</v>
      </c>
      <c r="C915">
        <v>16</v>
      </c>
      <c r="D915" s="32">
        <v>0.74236111111111114</v>
      </c>
      <c r="E915">
        <v>6000</v>
      </c>
      <c r="G915" s="31" t="s">
        <v>97</v>
      </c>
      <c r="H915">
        <v>14</v>
      </c>
      <c r="I915" s="31" t="s">
        <v>105</v>
      </c>
    </row>
    <row r="916" spans="1:9" x14ac:dyDescent="0.3">
      <c r="A916">
        <v>958</v>
      </c>
      <c r="B916">
        <v>7</v>
      </c>
      <c r="C916">
        <v>16</v>
      </c>
      <c r="D916" s="32">
        <v>0.8618055555555556</v>
      </c>
      <c r="E916">
        <v>6000</v>
      </c>
      <c r="G916" s="31" t="s">
        <v>102</v>
      </c>
      <c r="H916">
        <v>15</v>
      </c>
      <c r="I916" s="31" t="s">
        <v>98</v>
      </c>
    </row>
    <row r="917" spans="1:9" x14ac:dyDescent="0.3">
      <c r="A917">
        <v>959</v>
      </c>
      <c r="B917">
        <v>5</v>
      </c>
      <c r="C917">
        <v>16</v>
      </c>
      <c r="D917" s="32">
        <v>0.76875000000000004</v>
      </c>
      <c r="E917">
        <v>6000</v>
      </c>
      <c r="G917" s="31" t="s">
        <v>97</v>
      </c>
      <c r="H917">
        <v>15</v>
      </c>
      <c r="I917" s="31" t="s">
        <v>105</v>
      </c>
    </row>
    <row r="918" spans="1:9" x14ac:dyDescent="0.3">
      <c r="A918">
        <v>960</v>
      </c>
      <c r="B918">
        <v>5</v>
      </c>
      <c r="C918">
        <v>16</v>
      </c>
      <c r="D918" s="32">
        <v>0.78541666666666665</v>
      </c>
      <c r="E918">
        <v>6000</v>
      </c>
      <c r="G918" s="31" t="s">
        <v>102</v>
      </c>
      <c r="H918">
        <v>16</v>
      </c>
      <c r="I918" s="31" t="s">
        <v>105</v>
      </c>
    </row>
    <row r="919" spans="1:9" x14ac:dyDescent="0.3">
      <c r="A919">
        <v>961</v>
      </c>
      <c r="B919">
        <v>5</v>
      </c>
      <c r="C919">
        <v>16</v>
      </c>
      <c r="D919" s="32">
        <v>0.80833333333333335</v>
      </c>
      <c r="E919">
        <v>6000</v>
      </c>
      <c r="G919" s="31" t="s">
        <v>102</v>
      </c>
      <c r="H919">
        <v>17</v>
      </c>
      <c r="I919" s="31" t="s">
        <v>105</v>
      </c>
    </row>
    <row r="920" spans="1:9" x14ac:dyDescent="0.3">
      <c r="A920">
        <v>962</v>
      </c>
      <c r="B920">
        <v>5</v>
      </c>
      <c r="C920">
        <v>16</v>
      </c>
      <c r="D920" s="32">
        <v>0.83750000000000002</v>
      </c>
      <c r="E920">
        <v>6000</v>
      </c>
      <c r="G920" s="31" t="s">
        <v>97</v>
      </c>
      <c r="H920">
        <v>18</v>
      </c>
      <c r="I920" s="31" t="s">
        <v>105</v>
      </c>
    </row>
    <row r="921" spans="1:9" x14ac:dyDescent="0.3">
      <c r="A921">
        <v>963</v>
      </c>
      <c r="B921">
        <v>7</v>
      </c>
      <c r="C921">
        <v>17</v>
      </c>
      <c r="D921" s="32">
        <v>0.44236111111111109</v>
      </c>
      <c r="E921">
        <v>4000</v>
      </c>
      <c r="G921" s="31" t="s">
        <v>102</v>
      </c>
      <c r="H921">
        <v>4</v>
      </c>
      <c r="I921" s="31" t="s">
        <v>98</v>
      </c>
    </row>
    <row r="922" spans="1:9" x14ac:dyDescent="0.3">
      <c r="A922">
        <v>964</v>
      </c>
      <c r="B922">
        <v>6</v>
      </c>
      <c r="C922">
        <v>17</v>
      </c>
      <c r="D922" s="32">
        <v>0.44583333333333336</v>
      </c>
      <c r="E922">
        <v>6000</v>
      </c>
      <c r="G922" s="31" t="s">
        <v>97</v>
      </c>
      <c r="H922">
        <v>4</v>
      </c>
      <c r="I922" s="31" t="s">
        <v>100</v>
      </c>
    </row>
    <row r="923" spans="1:9" x14ac:dyDescent="0.3">
      <c r="A923">
        <v>965</v>
      </c>
      <c r="B923">
        <v>4</v>
      </c>
      <c r="C923">
        <v>17</v>
      </c>
      <c r="D923" s="32">
        <v>0.44583333333333336</v>
      </c>
      <c r="E923">
        <v>6000</v>
      </c>
      <c r="G923" s="31" t="s">
        <v>102</v>
      </c>
      <c r="H923">
        <v>4</v>
      </c>
      <c r="I923" s="31" t="s">
        <v>103</v>
      </c>
    </row>
    <row r="924" spans="1:9" x14ac:dyDescent="0.3">
      <c r="A924">
        <v>966</v>
      </c>
      <c r="B924">
        <v>2</v>
      </c>
      <c r="C924">
        <v>17</v>
      </c>
      <c r="D924" s="32">
        <v>0.43263888888888891</v>
      </c>
      <c r="E924">
        <v>6000</v>
      </c>
      <c r="F924">
        <v>1000</v>
      </c>
      <c r="G924" s="31" t="s">
        <v>102</v>
      </c>
      <c r="H924">
        <v>4</v>
      </c>
      <c r="I924" s="31" t="s">
        <v>101</v>
      </c>
    </row>
    <row r="925" spans="1:9" x14ac:dyDescent="0.3">
      <c r="A925">
        <v>967</v>
      </c>
      <c r="B925">
        <v>7</v>
      </c>
      <c r="C925">
        <v>17</v>
      </c>
      <c r="D925" s="32">
        <v>0.47291666666666665</v>
      </c>
      <c r="E925">
        <v>8000</v>
      </c>
      <c r="G925" s="31" t="s">
        <v>102</v>
      </c>
      <c r="H925">
        <v>5</v>
      </c>
      <c r="I925" s="31" t="s">
        <v>98</v>
      </c>
    </row>
    <row r="926" spans="1:9" x14ac:dyDescent="0.3">
      <c r="A926">
        <v>968</v>
      </c>
      <c r="B926">
        <v>6</v>
      </c>
      <c r="C926">
        <v>17</v>
      </c>
      <c r="D926" s="32">
        <v>0.46527777777777779</v>
      </c>
      <c r="E926">
        <v>6000</v>
      </c>
      <c r="F926">
        <v>1000</v>
      </c>
      <c r="G926" s="31" t="s">
        <v>97</v>
      </c>
      <c r="H926">
        <v>5</v>
      </c>
      <c r="I926" s="31" t="s">
        <v>100</v>
      </c>
    </row>
    <row r="927" spans="1:9" x14ac:dyDescent="0.3">
      <c r="A927">
        <v>969</v>
      </c>
      <c r="B927">
        <v>4</v>
      </c>
      <c r="C927">
        <v>17</v>
      </c>
      <c r="D927" s="32">
        <v>0.48888888888888887</v>
      </c>
      <c r="E927">
        <v>6000</v>
      </c>
      <c r="G927" s="31" t="s">
        <v>97</v>
      </c>
      <c r="H927">
        <v>5</v>
      </c>
      <c r="I927" s="31" t="s">
        <v>103</v>
      </c>
    </row>
    <row r="928" spans="1:9" x14ac:dyDescent="0.3">
      <c r="A928">
        <v>970</v>
      </c>
      <c r="B928">
        <v>2</v>
      </c>
      <c r="C928">
        <v>17</v>
      </c>
      <c r="D928" s="32">
        <v>0.45833333333333331</v>
      </c>
      <c r="E928">
        <v>6000</v>
      </c>
      <c r="F928">
        <v>900</v>
      </c>
      <c r="G928" s="31" t="s">
        <v>102</v>
      </c>
      <c r="H928">
        <v>5</v>
      </c>
      <c r="I928" s="31" t="s">
        <v>101</v>
      </c>
    </row>
    <row r="929" spans="1:9" x14ac:dyDescent="0.3">
      <c r="A929">
        <v>971</v>
      </c>
      <c r="B929">
        <v>7</v>
      </c>
      <c r="C929">
        <v>17</v>
      </c>
      <c r="D929" s="32">
        <v>0.50486111111111109</v>
      </c>
      <c r="E929">
        <v>8000</v>
      </c>
      <c r="G929" s="31" t="s">
        <v>97</v>
      </c>
      <c r="H929">
        <v>6</v>
      </c>
      <c r="I929" s="31" t="s">
        <v>98</v>
      </c>
    </row>
    <row r="930" spans="1:9" x14ac:dyDescent="0.3">
      <c r="A930">
        <v>972</v>
      </c>
      <c r="B930">
        <v>6</v>
      </c>
      <c r="C930">
        <v>17</v>
      </c>
      <c r="D930" s="32">
        <v>0.54791666666666672</v>
      </c>
      <c r="E930">
        <v>8000</v>
      </c>
      <c r="F930">
        <v>2000</v>
      </c>
      <c r="G930" s="31" t="s">
        <v>97</v>
      </c>
      <c r="H930">
        <v>6</v>
      </c>
      <c r="I930" s="31" t="s">
        <v>100</v>
      </c>
    </row>
    <row r="931" spans="1:9" x14ac:dyDescent="0.3">
      <c r="A931">
        <v>973</v>
      </c>
      <c r="B931">
        <v>4</v>
      </c>
      <c r="C931">
        <v>17</v>
      </c>
      <c r="D931" s="32">
        <v>0.50763888888888886</v>
      </c>
      <c r="E931">
        <v>8000</v>
      </c>
      <c r="F931">
        <v>2000</v>
      </c>
      <c r="G931" s="31" t="s">
        <v>97</v>
      </c>
      <c r="H931">
        <v>6</v>
      </c>
      <c r="I931" s="31" t="s">
        <v>103</v>
      </c>
    </row>
    <row r="932" spans="1:9" x14ac:dyDescent="0.3">
      <c r="A932">
        <v>974</v>
      </c>
      <c r="B932">
        <v>2</v>
      </c>
      <c r="C932">
        <v>17</v>
      </c>
      <c r="D932" s="32">
        <v>0.49791666666666667</v>
      </c>
      <c r="E932">
        <v>6000</v>
      </c>
      <c r="F932">
        <v>500</v>
      </c>
      <c r="G932" s="31" t="s">
        <v>102</v>
      </c>
      <c r="H932">
        <v>6</v>
      </c>
      <c r="I932" s="31" t="s">
        <v>101</v>
      </c>
    </row>
    <row r="933" spans="1:9" x14ac:dyDescent="0.3">
      <c r="A933">
        <v>975</v>
      </c>
      <c r="B933">
        <v>7</v>
      </c>
      <c r="C933">
        <v>17</v>
      </c>
      <c r="D933" s="32">
        <v>0.54583333333333328</v>
      </c>
      <c r="E933">
        <v>6000</v>
      </c>
      <c r="G933" s="31" t="s">
        <v>97</v>
      </c>
      <c r="H933">
        <v>7</v>
      </c>
      <c r="I933" s="31" t="s">
        <v>98</v>
      </c>
    </row>
    <row r="934" spans="1:9" x14ac:dyDescent="0.3">
      <c r="A934">
        <v>976</v>
      </c>
      <c r="B934">
        <v>6</v>
      </c>
      <c r="C934">
        <v>17</v>
      </c>
      <c r="D934" s="32">
        <v>0.59236111111111112</v>
      </c>
      <c r="E934">
        <v>36000</v>
      </c>
      <c r="F934">
        <v>2000</v>
      </c>
      <c r="G934" s="31" t="s">
        <v>97</v>
      </c>
      <c r="H934">
        <v>7</v>
      </c>
      <c r="I934" s="31" t="s">
        <v>100</v>
      </c>
    </row>
    <row r="935" spans="1:9" x14ac:dyDescent="0.3">
      <c r="A935">
        <v>977</v>
      </c>
      <c r="B935">
        <v>4</v>
      </c>
      <c r="C935">
        <v>17</v>
      </c>
      <c r="D935" s="32">
        <v>0.54513888888888884</v>
      </c>
      <c r="E935">
        <v>6000</v>
      </c>
      <c r="G935" s="31" t="s">
        <v>97</v>
      </c>
      <c r="H935">
        <v>7</v>
      </c>
      <c r="I935" s="31" t="s">
        <v>103</v>
      </c>
    </row>
    <row r="936" spans="1:9" x14ac:dyDescent="0.3">
      <c r="A936">
        <v>978</v>
      </c>
      <c r="B936">
        <v>2</v>
      </c>
      <c r="C936">
        <v>17</v>
      </c>
      <c r="D936" s="32">
        <v>0.52708333333333335</v>
      </c>
      <c r="E936">
        <v>4000</v>
      </c>
      <c r="G936" s="31" t="s">
        <v>97</v>
      </c>
      <c r="H936">
        <v>7</v>
      </c>
      <c r="I936" s="31" t="s">
        <v>101</v>
      </c>
    </row>
    <row r="937" spans="1:9" x14ac:dyDescent="0.3">
      <c r="A937">
        <v>979</v>
      </c>
      <c r="B937">
        <v>7</v>
      </c>
      <c r="C937">
        <v>17</v>
      </c>
      <c r="D937" s="32">
        <v>0.57777777777777772</v>
      </c>
      <c r="E937">
        <v>6000</v>
      </c>
      <c r="G937" s="31" t="s">
        <v>102</v>
      </c>
      <c r="H937">
        <v>8</v>
      </c>
      <c r="I937" s="31" t="s">
        <v>98</v>
      </c>
    </row>
    <row r="938" spans="1:9" x14ac:dyDescent="0.3">
      <c r="A938">
        <v>980</v>
      </c>
      <c r="B938">
        <v>6</v>
      </c>
      <c r="C938">
        <v>17</v>
      </c>
      <c r="D938" s="32">
        <v>0.61250000000000004</v>
      </c>
      <c r="E938">
        <v>6000</v>
      </c>
      <c r="G938" s="31" t="s">
        <v>97</v>
      </c>
      <c r="H938">
        <v>8</v>
      </c>
      <c r="I938" s="31" t="s">
        <v>100</v>
      </c>
    </row>
    <row r="939" spans="1:9" x14ac:dyDescent="0.3">
      <c r="A939">
        <v>981</v>
      </c>
      <c r="B939">
        <v>4</v>
      </c>
      <c r="C939">
        <v>17</v>
      </c>
      <c r="D939" s="32">
        <v>0.56874999999999998</v>
      </c>
      <c r="E939">
        <v>6000</v>
      </c>
      <c r="F939">
        <v>1000</v>
      </c>
      <c r="G939" s="31" t="s">
        <v>97</v>
      </c>
      <c r="H939">
        <v>8</v>
      </c>
      <c r="I939" s="31" t="s">
        <v>103</v>
      </c>
    </row>
    <row r="940" spans="1:9" x14ac:dyDescent="0.3">
      <c r="A940">
        <v>982</v>
      </c>
      <c r="B940">
        <v>2</v>
      </c>
      <c r="C940">
        <v>17</v>
      </c>
      <c r="D940" s="32">
        <v>0.56874999999999998</v>
      </c>
      <c r="E940">
        <v>8000</v>
      </c>
      <c r="G940" s="31" t="s">
        <v>97</v>
      </c>
      <c r="H940">
        <v>8</v>
      </c>
      <c r="I940" s="31" t="s">
        <v>101</v>
      </c>
    </row>
    <row r="941" spans="1:9" x14ac:dyDescent="0.3">
      <c r="A941">
        <v>983</v>
      </c>
      <c r="B941">
        <v>7</v>
      </c>
      <c r="C941">
        <v>17</v>
      </c>
      <c r="D941" s="32">
        <v>0.61250000000000004</v>
      </c>
      <c r="E941">
        <v>8000</v>
      </c>
      <c r="G941" s="31" t="s">
        <v>102</v>
      </c>
      <c r="H941">
        <v>9</v>
      </c>
      <c r="I941" s="31" t="s">
        <v>98</v>
      </c>
    </row>
    <row r="942" spans="1:9" x14ac:dyDescent="0.3">
      <c r="A942">
        <v>984</v>
      </c>
      <c r="B942">
        <v>6</v>
      </c>
      <c r="C942">
        <v>17</v>
      </c>
      <c r="D942" s="32">
        <v>0.6430555555555556</v>
      </c>
      <c r="E942">
        <v>6000</v>
      </c>
      <c r="G942" s="31" t="s">
        <v>97</v>
      </c>
      <c r="H942">
        <v>9</v>
      </c>
      <c r="I942" s="31" t="s">
        <v>100</v>
      </c>
    </row>
    <row r="943" spans="1:9" x14ac:dyDescent="0.3">
      <c r="A943">
        <v>985</v>
      </c>
      <c r="B943">
        <v>4</v>
      </c>
      <c r="C943">
        <v>17</v>
      </c>
      <c r="D943" s="32">
        <v>0.59583333333333333</v>
      </c>
      <c r="E943">
        <v>8000</v>
      </c>
      <c r="G943" s="31" t="s">
        <v>97</v>
      </c>
      <c r="H943">
        <v>9</v>
      </c>
      <c r="I943" s="31" t="s">
        <v>103</v>
      </c>
    </row>
    <row r="944" spans="1:9" x14ac:dyDescent="0.3">
      <c r="A944">
        <v>986</v>
      </c>
      <c r="B944">
        <v>2</v>
      </c>
      <c r="C944">
        <v>17</v>
      </c>
      <c r="D944" s="32">
        <v>0.5805555555555556</v>
      </c>
      <c r="E944">
        <v>6000</v>
      </c>
      <c r="G944" s="31" t="s">
        <v>102</v>
      </c>
      <c r="H944">
        <v>9</v>
      </c>
      <c r="I944" s="31" t="s">
        <v>101</v>
      </c>
    </row>
    <row r="945" spans="1:9" x14ac:dyDescent="0.3">
      <c r="A945">
        <v>987</v>
      </c>
      <c r="B945">
        <v>7</v>
      </c>
      <c r="C945">
        <v>17</v>
      </c>
      <c r="D945" s="32">
        <v>0.63888888888888884</v>
      </c>
      <c r="E945">
        <v>6000</v>
      </c>
      <c r="G945" s="31" t="s">
        <v>97</v>
      </c>
      <c r="H945">
        <v>10</v>
      </c>
      <c r="I945" s="31" t="s">
        <v>98</v>
      </c>
    </row>
    <row r="946" spans="1:9" x14ac:dyDescent="0.3">
      <c r="A946">
        <v>988</v>
      </c>
      <c r="B946">
        <v>6</v>
      </c>
      <c r="C946">
        <v>17</v>
      </c>
      <c r="D946" s="32">
        <v>0.67013888888888884</v>
      </c>
      <c r="E946">
        <v>6000</v>
      </c>
      <c r="F946">
        <v>2000</v>
      </c>
      <c r="G946" s="31" t="s">
        <v>102</v>
      </c>
      <c r="H946">
        <v>10</v>
      </c>
      <c r="I946" s="31" t="s">
        <v>100</v>
      </c>
    </row>
    <row r="947" spans="1:9" x14ac:dyDescent="0.3">
      <c r="A947">
        <v>989</v>
      </c>
      <c r="B947">
        <v>4</v>
      </c>
      <c r="C947">
        <v>17</v>
      </c>
      <c r="D947" s="32">
        <v>0.62638888888888888</v>
      </c>
      <c r="E947">
        <v>6000</v>
      </c>
      <c r="G947" s="31" t="s">
        <v>97</v>
      </c>
      <c r="H947">
        <v>10</v>
      </c>
      <c r="I947" s="31" t="s">
        <v>103</v>
      </c>
    </row>
    <row r="948" spans="1:9" x14ac:dyDescent="0.3">
      <c r="A948">
        <v>990</v>
      </c>
      <c r="B948">
        <v>2</v>
      </c>
      <c r="C948">
        <v>17</v>
      </c>
      <c r="D948" s="32">
        <v>0.6020833333333333</v>
      </c>
      <c r="E948">
        <v>6000</v>
      </c>
      <c r="F948">
        <v>1000</v>
      </c>
      <c r="G948" s="31" t="s">
        <v>102</v>
      </c>
      <c r="H948">
        <v>10</v>
      </c>
      <c r="I948" s="31" t="s">
        <v>101</v>
      </c>
    </row>
    <row r="949" spans="1:9" x14ac:dyDescent="0.3">
      <c r="A949">
        <v>991</v>
      </c>
      <c r="B949">
        <v>7</v>
      </c>
      <c r="C949">
        <v>17</v>
      </c>
      <c r="D949" s="32">
        <v>0.67222222222222228</v>
      </c>
      <c r="E949">
        <v>6000</v>
      </c>
      <c r="G949" s="31" t="s">
        <v>97</v>
      </c>
      <c r="H949">
        <v>11</v>
      </c>
      <c r="I949" s="31" t="s">
        <v>98</v>
      </c>
    </row>
    <row r="950" spans="1:9" x14ac:dyDescent="0.3">
      <c r="A950">
        <v>992</v>
      </c>
      <c r="B950">
        <v>6</v>
      </c>
      <c r="C950">
        <v>17</v>
      </c>
      <c r="D950" s="32">
        <v>0.6875</v>
      </c>
      <c r="E950">
        <v>6000</v>
      </c>
      <c r="G950" s="31" t="s">
        <v>97</v>
      </c>
      <c r="H950">
        <v>11</v>
      </c>
      <c r="I950" s="31" t="s">
        <v>100</v>
      </c>
    </row>
    <row r="951" spans="1:9" x14ac:dyDescent="0.3">
      <c r="A951">
        <v>993</v>
      </c>
      <c r="B951">
        <v>4</v>
      </c>
      <c r="C951">
        <v>17</v>
      </c>
      <c r="D951" s="32">
        <v>0.65138888888888891</v>
      </c>
      <c r="E951">
        <v>6000</v>
      </c>
      <c r="G951" s="31" t="s">
        <v>102</v>
      </c>
      <c r="H951">
        <v>11</v>
      </c>
      <c r="I951" s="31" t="s">
        <v>103</v>
      </c>
    </row>
    <row r="952" spans="1:9" x14ac:dyDescent="0.3">
      <c r="A952">
        <v>994</v>
      </c>
      <c r="B952">
        <v>2</v>
      </c>
      <c r="C952">
        <v>17</v>
      </c>
      <c r="D952" s="32">
        <v>0.62708333333333333</v>
      </c>
      <c r="E952">
        <v>6000</v>
      </c>
      <c r="F952">
        <v>1000</v>
      </c>
      <c r="G952" s="31" t="s">
        <v>102</v>
      </c>
      <c r="H952">
        <v>11</v>
      </c>
      <c r="I952" s="31" t="s">
        <v>101</v>
      </c>
    </row>
    <row r="953" spans="1:9" x14ac:dyDescent="0.3">
      <c r="A953">
        <v>995</v>
      </c>
      <c r="B953">
        <v>7</v>
      </c>
      <c r="C953">
        <v>17</v>
      </c>
      <c r="D953" s="32">
        <v>0.7006944444444444</v>
      </c>
      <c r="E953">
        <v>8000</v>
      </c>
      <c r="G953" s="31" t="s">
        <v>102</v>
      </c>
      <c r="H953">
        <v>12</v>
      </c>
      <c r="I953" s="31" t="s">
        <v>98</v>
      </c>
    </row>
    <row r="954" spans="1:9" x14ac:dyDescent="0.3">
      <c r="A954">
        <v>996</v>
      </c>
      <c r="B954">
        <v>6</v>
      </c>
      <c r="C954">
        <v>17</v>
      </c>
      <c r="D954" s="32">
        <v>0.70625000000000004</v>
      </c>
      <c r="E954">
        <v>6000</v>
      </c>
      <c r="G954" s="31" t="s">
        <v>97</v>
      </c>
      <c r="H954">
        <v>12</v>
      </c>
      <c r="I954" s="31" t="s">
        <v>100</v>
      </c>
    </row>
    <row r="955" spans="1:9" x14ac:dyDescent="0.3">
      <c r="A955">
        <v>997</v>
      </c>
      <c r="B955">
        <v>4</v>
      </c>
      <c r="C955">
        <v>17</v>
      </c>
      <c r="D955" s="32">
        <v>0.67708333333333337</v>
      </c>
      <c r="E955">
        <v>6000</v>
      </c>
      <c r="G955" s="31" t="s">
        <v>102</v>
      </c>
      <c r="H955">
        <v>12</v>
      </c>
      <c r="I955" s="31" t="s">
        <v>103</v>
      </c>
    </row>
    <row r="956" spans="1:9" x14ac:dyDescent="0.3">
      <c r="A956">
        <v>998</v>
      </c>
      <c r="B956">
        <v>2</v>
      </c>
      <c r="C956">
        <v>17</v>
      </c>
      <c r="D956" s="32">
        <v>0.65277777777777779</v>
      </c>
      <c r="E956">
        <v>6000</v>
      </c>
      <c r="G956" s="31" t="s">
        <v>102</v>
      </c>
      <c r="H956">
        <v>12</v>
      </c>
      <c r="I956" s="31" t="s">
        <v>101</v>
      </c>
    </row>
    <row r="957" spans="1:9" x14ac:dyDescent="0.3">
      <c r="A957">
        <v>999</v>
      </c>
      <c r="B957">
        <v>7</v>
      </c>
      <c r="C957">
        <v>17</v>
      </c>
      <c r="D957" s="32">
        <v>0.72847222222222219</v>
      </c>
      <c r="E957">
        <v>8000</v>
      </c>
      <c r="G957" s="31" t="s">
        <v>102</v>
      </c>
      <c r="H957">
        <v>13</v>
      </c>
      <c r="I957" s="31" t="s">
        <v>98</v>
      </c>
    </row>
    <row r="958" spans="1:9" x14ac:dyDescent="0.3">
      <c r="A958">
        <v>1000</v>
      </c>
      <c r="B958">
        <v>6</v>
      </c>
      <c r="C958">
        <v>17</v>
      </c>
      <c r="D958" s="32">
        <v>0.71458333333333335</v>
      </c>
      <c r="E958">
        <v>6000</v>
      </c>
      <c r="F958">
        <v>1000</v>
      </c>
      <c r="G958" s="31" t="s">
        <v>102</v>
      </c>
      <c r="H958">
        <v>13</v>
      </c>
      <c r="I958" s="31" t="s">
        <v>100</v>
      </c>
    </row>
    <row r="959" spans="1:9" x14ac:dyDescent="0.3">
      <c r="A959">
        <v>1001</v>
      </c>
      <c r="B959">
        <v>4</v>
      </c>
      <c r="C959">
        <v>17</v>
      </c>
      <c r="D959" s="32">
        <v>0.6958333333333333</v>
      </c>
      <c r="E959">
        <v>6000</v>
      </c>
      <c r="F959">
        <v>1000</v>
      </c>
      <c r="G959" s="31" t="s">
        <v>102</v>
      </c>
      <c r="H959">
        <v>13</v>
      </c>
      <c r="I959" s="31" t="s">
        <v>103</v>
      </c>
    </row>
    <row r="960" spans="1:9" x14ac:dyDescent="0.3">
      <c r="A960">
        <v>1002</v>
      </c>
      <c r="B960">
        <v>2</v>
      </c>
      <c r="C960">
        <v>17</v>
      </c>
      <c r="D960" s="32">
        <v>0.68055555555555558</v>
      </c>
      <c r="E960">
        <v>6000</v>
      </c>
      <c r="G960" s="31" t="s">
        <v>97</v>
      </c>
      <c r="H960">
        <v>13</v>
      </c>
      <c r="I960" s="31" t="s">
        <v>101</v>
      </c>
    </row>
    <row r="961" spans="1:9" x14ac:dyDescent="0.3">
      <c r="A961">
        <v>1003</v>
      </c>
      <c r="B961">
        <v>7</v>
      </c>
      <c r="C961">
        <v>17</v>
      </c>
      <c r="D961" s="32">
        <v>0.76388888888888884</v>
      </c>
      <c r="E961">
        <v>6000</v>
      </c>
      <c r="G961" s="31" t="s">
        <v>102</v>
      </c>
      <c r="H961">
        <v>14</v>
      </c>
      <c r="I961" s="31" t="s">
        <v>98</v>
      </c>
    </row>
    <row r="962" spans="1:9" x14ac:dyDescent="0.3">
      <c r="A962">
        <v>1004</v>
      </c>
      <c r="B962">
        <v>6</v>
      </c>
      <c r="C962">
        <v>17</v>
      </c>
      <c r="D962" s="32">
        <v>0.73958333333333337</v>
      </c>
      <c r="E962">
        <v>6000</v>
      </c>
      <c r="G962" s="31" t="s">
        <v>102</v>
      </c>
      <c r="H962">
        <v>14</v>
      </c>
      <c r="I962" s="31" t="s">
        <v>100</v>
      </c>
    </row>
    <row r="963" spans="1:9" x14ac:dyDescent="0.3">
      <c r="A963">
        <v>1005</v>
      </c>
      <c r="B963">
        <v>4</v>
      </c>
      <c r="C963">
        <v>17</v>
      </c>
      <c r="D963" s="32">
        <v>0.72777777777777775</v>
      </c>
      <c r="E963">
        <v>6000</v>
      </c>
      <c r="G963" s="31" t="s">
        <v>97</v>
      </c>
      <c r="H963">
        <v>14</v>
      </c>
      <c r="I963" s="31" t="s">
        <v>103</v>
      </c>
    </row>
    <row r="964" spans="1:9" x14ac:dyDescent="0.3">
      <c r="A964">
        <v>1006</v>
      </c>
      <c r="B964">
        <v>2</v>
      </c>
      <c r="C964">
        <v>17</v>
      </c>
      <c r="D964" s="32">
        <v>0.7055555555555556</v>
      </c>
      <c r="E964">
        <v>6000</v>
      </c>
      <c r="G964" s="31" t="s">
        <v>97</v>
      </c>
      <c r="H964">
        <v>14</v>
      </c>
      <c r="I964" s="31" t="s">
        <v>101</v>
      </c>
    </row>
    <row r="965" spans="1:9" x14ac:dyDescent="0.3">
      <c r="A965">
        <v>1007</v>
      </c>
      <c r="B965">
        <v>7</v>
      </c>
      <c r="C965">
        <v>17</v>
      </c>
      <c r="D965" s="32">
        <v>0.79166666666666663</v>
      </c>
      <c r="E965">
        <v>6000</v>
      </c>
      <c r="G965" s="31" t="s">
        <v>97</v>
      </c>
      <c r="H965">
        <v>15</v>
      </c>
      <c r="I965" s="31" t="s">
        <v>98</v>
      </c>
    </row>
    <row r="966" spans="1:9" x14ac:dyDescent="0.3">
      <c r="A966">
        <v>1008</v>
      </c>
      <c r="B966">
        <v>6</v>
      </c>
      <c r="C966">
        <v>17</v>
      </c>
      <c r="D966" s="32">
        <v>0.77638888888888891</v>
      </c>
      <c r="E966">
        <v>6000</v>
      </c>
      <c r="G966" s="31" t="s">
        <v>102</v>
      </c>
      <c r="H966">
        <v>15</v>
      </c>
      <c r="I966" s="31" t="s">
        <v>100</v>
      </c>
    </row>
    <row r="967" spans="1:9" x14ac:dyDescent="0.3">
      <c r="A967">
        <v>1009</v>
      </c>
      <c r="B967">
        <v>4</v>
      </c>
      <c r="C967">
        <v>17</v>
      </c>
      <c r="D967" s="32">
        <v>0.74652777777777779</v>
      </c>
      <c r="E967">
        <v>6000</v>
      </c>
      <c r="G967" s="31" t="s">
        <v>97</v>
      </c>
      <c r="H967">
        <v>15</v>
      </c>
      <c r="I967" s="31" t="s">
        <v>103</v>
      </c>
    </row>
    <row r="968" spans="1:9" x14ac:dyDescent="0.3">
      <c r="A968">
        <v>1010</v>
      </c>
      <c r="B968">
        <v>2</v>
      </c>
      <c r="C968">
        <v>17</v>
      </c>
      <c r="D968" s="32">
        <v>0.73402777777777772</v>
      </c>
      <c r="E968">
        <v>6000</v>
      </c>
      <c r="G968" s="31" t="s">
        <v>102</v>
      </c>
      <c r="H968">
        <v>15</v>
      </c>
      <c r="I968" s="31" t="s">
        <v>101</v>
      </c>
    </row>
    <row r="969" spans="1:9" x14ac:dyDescent="0.3">
      <c r="A969">
        <v>1011</v>
      </c>
      <c r="B969">
        <v>7</v>
      </c>
      <c r="C969">
        <v>17</v>
      </c>
      <c r="D969" s="32">
        <v>0.82847222222222228</v>
      </c>
      <c r="E969">
        <v>6000</v>
      </c>
      <c r="G969" s="31" t="s">
        <v>97</v>
      </c>
      <c r="H969">
        <v>16</v>
      </c>
      <c r="I969" s="31" t="s">
        <v>98</v>
      </c>
    </row>
    <row r="970" spans="1:9" x14ac:dyDescent="0.3">
      <c r="A970">
        <v>1012</v>
      </c>
      <c r="B970">
        <v>6</v>
      </c>
      <c r="C970">
        <v>17</v>
      </c>
      <c r="D970" s="32">
        <v>0.79027777777777775</v>
      </c>
      <c r="E970">
        <v>6000</v>
      </c>
      <c r="G970" s="31" t="s">
        <v>97</v>
      </c>
      <c r="H970">
        <v>16</v>
      </c>
      <c r="I970" s="31" t="s">
        <v>100</v>
      </c>
    </row>
    <row r="971" spans="1:9" x14ac:dyDescent="0.3">
      <c r="A971">
        <v>1013</v>
      </c>
      <c r="B971">
        <v>4</v>
      </c>
      <c r="C971">
        <v>17</v>
      </c>
      <c r="D971" s="32">
        <v>0.77708333333333335</v>
      </c>
      <c r="E971">
        <v>8000</v>
      </c>
      <c r="G971" s="31" t="s">
        <v>97</v>
      </c>
      <c r="H971">
        <v>16</v>
      </c>
      <c r="I971" s="31" t="s">
        <v>103</v>
      </c>
    </row>
    <row r="972" spans="1:9" x14ac:dyDescent="0.3">
      <c r="A972">
        <v>1014</v>
      </c>
      <c r="B972">
        <v>2</v>
      </c>
      <c r="C972">
        <v>17</v>
      </c>
      <c r="D972" s="32">
        <v>0.74375000000000002</v>
      </c>
      <c r="E972">
        <v>6000</v>
      </c>
      <c r="G972" s="31" t="s">
        <v>102</v>
      </c>
      <c r="H972">
        <v>16</v>
      </c>
      <c r="I972" s="31" t="s">
        <v>101</v>
      </c>
    </row>
    <row r="973" spans="1:9" x14ac:dyDescent="0.3">
      <c r="A973">
        <v>1015</v>
      </c>
      <c r="B973">
        <v>6</v>
      </c>
      <c r="C973">
        <v>17</v>
      </c>
      <c r="D973" s="32">
        <v>0.82430555555555551</v>
      </c>
      <c r="E973">
        <v>6000</v>
      </c>
      <c r="G973" s="31" t="s">
        <v>97</v>
      </c>
      <c r="H973">
        <v>17</v>
      </c>
      <c r="I973" s="31" t="s">
        <v>100</v>
      </c>
    </row>
    <row r="974" spans="1:9" x14ac:dyDescent="0.3">
      <c r="A974">
        <v>1016</v>
      </c>
      <c r="B974">
        <v>4</v>
      </c>
      <c r="C974">
        <v>17</v>
      </c>
      <c r="D974" s="32">
        <v>0.79513888888888884</v>
      </c>
      <c r="E974">
        <v>6000</v>
      </c>
      <c r="F974">
        <v>1000</v>
      </c>
      <c r="G974" s="31" t="s">
        <v>97</v>
      </c>
      <c r="H974">
        <v>17</v>
      </c>
      <c r="I974" s="31" t="s">
        <v>103</v>
      </c>
    </row>
    <row r="975" spans="1:9" x14ac:dyDescent="0.3">
      <c r="A975">
        <v>1017</v>
      </c>
      <c r="B975">
        <v>2</v>
      </c>
      <c r="C975">
        <v>17</v>
      </c>
      <c r="D975" s="32">
        <v>0.77986111111111112</v>
      </c>
      <c r="E975">
        <v>6000</v>
      </c>
      <c r="G975" s="31" t="s">
        <v>97</v>
      </c>
      <c r="H975">
        <v>17</v>
      </c>
      <c r="I975" s="31" t="s">
        <v>101</v>
      </c>
    </row>
    <row r="976" spans="1:9" x14ac:dyDescent="0.3">
      <c r="A976">
        <v>1018</v>
      </c>
      <c r="B976">
        <v>4</v>
      </c>
      <c r="C976">
        <v>17</v>
      </c>
      <c r="D976" s="32">
        <v>0.80277777777777781</v>
      </c>
      <c r="E976">
        <v>6000</v>
      </c>
      <c r="G976" s="31" t="s">
        <v>102</v>
      </c>
      <c r="H976">
        <v>18</v>
      </c>
      <c r="I976" s="31" t="s">
        <v>103</v>
      </c>
    </row>
    <row r="977" spans="1:9" x14ac:dyDescent="0.3">
      <c r="A977">
        <v>1019</v>
      </c>
      <c r="B977">
        <v>2</v>
      </c>
      <c r="C977">
        <v>17</v>
      </c>
      <c r="D977" s="32">
        <v>0.80486111111111114</v>
      </c>
      <c r="E977">
        <v>6000</v>
      </c>
      <c r="G977" s="31" t="s">
        <v>102</v>
      </c>
      <c r="H977">
        <v>18</v>
      </c>
      <c r="I977" s="31" t="s">
        <v>101</v>
      </c>
    </row>
    <row r="978" spans="1:9" x14ac:dyDescent="0.3">
      <c r="A978">
        <v>1020</v>
      </c>
      <c r="B978">
        <v>4</v>
      </c>
      <c r="C978">
        <v>17</v>
      </c>
      <c r="D978" s="32">
        <v>0.81736111111111109</v>
      </c>
      <c r="E978">
        <v>8000</v>
      </c>
      <c r="G978" s="31" t="s">
        <v>102</v>
      </c>
      <c r="H978">
        <v>19</v>
      </c>
      <c r="I978" s="31" t="s">
        <v>103</v>
      </c>
    </row>
    <row r="979" spans="1:9" x14ac:dyDescent="0.3">
      <c r="A979">
        <v>1021</v>
      </c>
      <c r="B979">
        <v>2</v>
      </c>
      <c r="C979">
        <v>17</v>
      </c>
      <c r="D979" s="32">
        <v>0.82638888888888884</v>
      </c>
      <c r="E979">
        <v>6000</v>
      </c>
      <c r="G979" s="31" t="s">
        <v>102</v>
      </c>
      <c r="H979">
        <v>19</v>
      </c>
      <c r="I979" s="31" t="s">
        <v>101</v>
      </c>
    </row>
    <row r="980" spans="1:9" x14ac:dyDescent="0.3">
      <c r="A980">
        <v>1022</v>
      </c>
      <c r="B980">
        <v>1</v>
      </c>
      <c r="C980">
        <v>18</v>
      </c>
      <c r="D980" s="32">
        <v>0.45069444444444445</v>
      </c>
      <c r="E980">
        <v>6000</v>
      </c>
      <c r="G980" s="31" t="s">
        <v>102</v>
      </c>
      <c r="H980">
        <v>4</v>
      </c>
      <c r="I980" s="31" t="s">
        <v>99</v>
      </c>
    </row>
    <row r="981" spans="1:9" x14ac:dyDescent="0.3">
      <c r="A981">
        <v>1023</v>
      </c>
      <c r="B981">
        <v>6</v>
      </c>
      <c r="C981">
        <v>18</v>
      </c>
      <c r="D981" s="32">
        <v>0.44027777777777777</v>
      </c>
      <c r="E981">
        <v>6000</v>
      </c>
      <c r="G981" s="31" t="s">
        <v>97</v>
      </c>
      <c r="H981">
        <v>4</v>
      </c>
      <c r="I981" s="31" t="s">
        <v>100</v>
      </c>
    </row>
    <row r="982" spans="1:9" x14ac:dyDescent="0.3">
      <c r="A982">
        <v>1024</v>
      </c>
      <c r="B982">
        <v>4</v>
      </c>
      <c r="C982">
        <v>18</v>
      </c>
      <c r="D982" s="32">
        <v>0.45416666666666666</v>
      </c>
      <c r="E982">
        <v>6000</v>
      </c>
      <c r="F982">
        <v>2000</v>
      </c>
      <c r="G982" s="31" t="s">
        <v>97</v>
      </c>
      <c r="H982">
        <v>4</v>
      </c>
      <c r="I982" s="31" t="s">
        <v>103</v>
      </c>
    </row>
    <row r="983" spans="1:9" x14ac:dyDescent="0.3">
      <c r="A983">
        <v>1025</v>
      </c>
      <c r="B983">
        <v>5</v>
      </c>
      <c r="C983">
        <v>18</v>
      </c>
      <c r="D983" s="32">
        <v>0.50347222222222221</v>
      </c>
      <c r="E983">
        <v>6000</v>
      </c>
      <c r="F983">
        <v>2000</v>
      </c>
      <c r="G983" s="31" t="s">
        <v>102</v>
      </c>
      <c r="H983">
        <v>4</v>
      </c>
      <c r="I983" s="31" t="s">
        <v>105</v>
      </c>
    </row>
    <row r="984" spans="1:9" x14ac:dyDescent="0.3">
      <c r="A984">
        <v>1026</v>
      </c>
      <c r="B984">
        <v>1</v>
      </c>
      <c r="C984">
        <v>18</v>
      </c>
      <c r="D984" s="32">
        <v>0.47361111111111109</v>
      </c>
      <c r="E984">
        <v>6000</v>
      </c>
      <c r="G984" s="31" t="s">
        <v>97</v>
      </c>
      <c r="H984">
        <v>5</v>
      </c>
      <c r="I984" s="31" t="s">
        <v>99</v>
      </c>
    </row>
    <row r="985" spans="1:9" x14ac:dyDescent="0.3">
      <c r="A985">
        <v>1027</v>
      </c>
      <c r="B985">
        <v>6</v>
      </c>
      <c r="C985">
        <v>18</v>
      </c>
      <c r="D985" s="32">
        <v>0.47499999999999998</v>
      </c>
      <c r="E985">
        <v>8000</v>
      </c>
      <c r="F985">
        <v>2000</v>
      </c>
      <c r="G985" s="31" t="s">
        <v>102</v>
      </c>
      <c r="H985">
        <v>5</v>
      </c>
      <c r="I985" s="31" t="s">
        <v>100</v>
      </c>
    </row>
    <row r="986" spans="1:9" x14ac:dyDescent="0.3">
      <c r="A986">
        <v>1028</v>
      </c>
      <c r="B986">
        <v>4</v>
      </c>
      <c r="C986">
        <v>18</v>
      </c>
      <c r="D986" s="32">
        <v>0.47083333333333333</v>
      </c>
      <c r="E986">
        <v>6000</v>
      </c>
      <c r="G986" s="31" t="s">
        <v>102</v>
      </c>
      <c r="H986">
        <v>5</v>
      </c>
      <c r="I986" s="31" t="s">
        <v>103</v>
      </c>
    </row>
    <row r="987" spans="1:9" x14ac:dyDescent="0.3">
      <c r="A987">
        <v>1029</v>
      </c>
      <c r="B987">
        <v>5</v>
      </c>
      <c r="C987">
        <v>18</v>
      </c>
      <c r="D987" s="32">
        <v>0.58125000000000004</v>
      </c>
      <c r="E987">
        <v>36000</v>
      </c>
      <c r="G987" s="31" t="s">
        <v>97</v>
      </c>
      <c r="H987">
        <v>5</v>
      </c>
      <c r="I987" s="31" t="s">
        <v>105</v>
      </c>
    </row>
    <row r="988" spans="1:9" x14ac:dyDescent="0.3">
      <c r="A988">
        <v>1030</v>
      </c>
      <c r="B988">
        <v>1</v>
      </c>
      <c r="C988">
        <v>18</v>
      </c>
      <c r="D988" s="32">
        <v>0.4909722222222222</v>
      </c>
      <c r="E988">
        <v>6000</v>
      </c>
      <c r="G988" s="31" t="s">
        <v>102</v>
      </c>
      <c r="H988">
        <v>6</v>
      </c>
      <c r="I988" s="31" t="s">
        <v>99</v>
      </c>
    </row>
    <row r="989" spans="1:9" x14ac:dyDescent="0.3">
      <c r="A989">
        <v>1031</v>
      </c>
      <c r="B989">
        <v>6</v>
      </c>
      <c r="C989">
        <v>18</v>
      </c>
      <c r="D989" s="32">
        <v>0.4909722222222222</v>
      </c>
      <c r="E989">
        <v>6000</v>
      </c>
      <c r="G989" s="31" t="s">
        <v>97</v>
      </c>
      <c r="H989">
        <v>6</v>
      </c>
      <c r="I989" s="31" t="s">
        <v>100</v>
      </c>
    </row>
    <row r="990" spans="1:9" x14ac:dyDescent="0.3">
      <c r="A990">
        <v>1032</v>
      </c>
      <c r="B990">
        <v>4</v>
      </c>
      <c r="C990">
        <v>18</v>
      </c>
      <c r="D990" s="32">
        <v>0.49930555555555556</v>
      </c>
      <c r="E990">
        <v>6000</v>
      </c>
      <c r="G990" s="31" t="s">
        <v>102</v>
      </c>
      <c r="H990">
        <v>6</v>
      </c>
      <c r="I990" s="31" t="s">
        <v>103</v>
      </c>
    </row>
    <row r="991" spans="1:9" x14ac:dyDescent="0.3">
      <c r="A991">
        <v>1033</v>
      </c>
      <c r="B991">
        <v>5</v>
      </c>
      <c r="C991">
        <v>18</v>
      </c>
      <c r="D991" s="32">
        <v>0.60277777777777775</v>
      </c>
      <c r="E991">
        <v>6000</v>
      </c>
      <c r="F991">
        <v>2000</v>
      </c>
      <c r="G991" s="31" t="s">
        <v>97</v>
      </c>
      <c r="H991">
        <v>6</v>
      </c>
      <c r="I991" s="31" t="s">
        <v>105</v>
      </c>
    </row>
    <row r="992" spans="1:9" x14ac:dyDescent="0.3">
      <c r="A992">
        <v>1034</v>
      </c>
      <c r="B992">
        <v>1</v>
      </c>
      <c r="C992">
        <v>18</v>
      </c>
      <c r="D992" s="32">
        <v>0.54166666666666663</v>
      </c>
      <c r="E992">
        <v>6000</v>
      </c>
      <c r="F992">
        <v>2000</v>
      </c>
      <c r="G992" s="31" t="s">
        <v>102</v>
      </c>
      <c r="H992">
        <v>7</v>
      </c>
      <c r="I992" s="31" t="s">
        <v>99</v>
      </c>
    </row>
    <row r="993" spans="1:9" x14ac:dyDescent="0.3">
      <c r="A993">
        <v>1035</v>
      </c>
      <c r="B993">
        <v>6</v>
      </c>
      <c r="C993">
        <v>18</v>
      </c>
      <c r="D993" s="32">
        <v>0.51458333333333328</v>
      </c>
      <c r="E993">
        <v>6000</v>
      </c>
      <c r="F993">
        <v>1000</v>
      </c>
      <c r="G993" s="31" t="s">
        <v>97</v>
      </c>
      <c r="H993">
        <v>7</v>
      </c>
      <c r="I993" s="31" t="s">
        <v>100</v>
      </c>
    </row>
    <row r="994" spans="1:9" x14ac:dyDescent="0.3">
      <c r="A994">
        <v>1036</v>
      </c>
      <c r="B994">
        <v>4</v>
      </c>
      <c r="C994">
        <v>18</v>
      </c>
      <c r="D994" s="32">
        <v>0.55694444444444446</v>
      </c>
      <c r="E994">
        <v>6000</v>
      </c>
      <c r="G994" s="31" t="s">
        <v>102</v>
      </c>
      <c r="H994">
        <v>7</v>
      </c>
      <c r="I994" s="31" t="s">
        <v>103</v>
      </c>
    </row>
    <row r="995" spans="1:9" x14ac:dyDescent="0.3">
      <c r="A995">
        <v>1037</v>
      </c>
      <c r="B995">
        <v>5</v>
      </c>
      <c r="C995">
        <v>18</v>
      </c>
      <c r="D995" s="32">
        <v>0.63055555555555554</v>
      </c>
      <c r="E995">
        <v>6000</v>
      </c>
      <c r="G995" s="31" t="s">
        <v>97</v>
      </c>
      <c r="H995">
        <v>7</v>
      </c>
      <c r="I995" s="31" t="s">
        <v>105</v>
      </c>
    </row>
    <row r="996" spans="1:9" x14ac:dyDescent="0.3">
      <c r="A996">
        <v>1038</v>
      </c>
      <c r="B996">
        <v>1</v>
      </c>
      <c r="C996">
        <v>18</v>
      </c>
      <c r="D996" s="32">
        <v>0.56874999999999998</v>
      </c>
      <c r="E996">
        <v>6000</v>
      </c>
      <c r="F996">
        <v>500</v>
      </c>
      <c r="G996" s="31" t="s">
        <v>97</v>
      </c>
      <c r="H996">
        <v>8</v>
      </c>
      <c r="I996" s="31" t="s">
        <v>99</v>
      </c>
    </row>
    <row r="997" spans="1:9" x14ac:dyDescent="0.3">
      <c r="A997">
        <v>1039</v>
      </c>
      <c r="B997">
        <v>4</v>
      </c>
      <c r="C997">
        <v>18</v>
      </c>
      <c r="D997" s="32">
        <v>0.58402777777777781</v>
      </c>
      <c r="E997">
        <v>6000</v>
      </c>
      <c r="G997" s="31" t="s">
        <v>97</v>
      </c>
      <c r="H997">
        <v>8</v>
      </c>
      <c r="I997" s="31" t="s">
        <v>103</v>
      </c>
    </row>
    <row r="998" spans="1:9" x14ac:dyDescent="0.3">
      <c r="A998">
        <v>1040</v>
      </c>
      <c r="B998">
        <v>5</v>
      </c>
      <c r="C998">
        <v>18</v>
      </c>
      <c r="D998" s="32">
        <v>0.65972222222222221</v>
      </c>
      <c r="E998">
        <v>6000</v>
      </c>
      <c r="G998" s="31" t="s">
        <v>102</v>
      </c>
      <c r="H998">
        <v>8</v>
      </c>
      <c r="I998" s="31" t="s">
        <v>105</v>
      </c>
    </row>
    <row r="999" spans="1:9" x14ac:dyDescent="0.3">
      <c r="A999">
        <v>1041</v>
      </c>
      <c r="B999">
        <v>1</v>
      </c>
      <c r="C999">
        <v>18</v>
      </c>
      <c r="D999" s="32">
        <v>0.60277777777777775</v>
      </c>
      <c r="E999">
        <v>6000</v>
      </c>
      <c r="F999">
        <v>2000</v>
      </c>
      <c r="G999" s="31" t="s">
        <v>102</v>
      </c>
      <c r="H999">
        <v>9</v>
      </c>
      <c r="I999" s="31" t="s">
        <v>99</v>
      </c>
    </row>
    <row r="1000" spans="1:9" x14ac:dyDescent="0.3">
      <c r="A1000">
        <v>1042</v>
      </c>
      <c r="B1000">
        <v>4</v>
      </c>
      <c r="C1000">
        <v>18</v>
      </c>
      <c r="D1000" s="32">
        <v>0.6020833333333333</v>
      </c>
      <c r="E1000">
        <v>6000</v>
      </c>
      <c r="G1000" s="31" t="s">
        <v>97</v>
      </c>
      <c r="H1000">
        <v>9</v>
      </c>
      <c r="I1000" s="31" t="s">
        <v>103</v>
      </c>
    </row>
    <row r="1001" spans="1:9" x14ac:dyDescent="0.3">
      <c r="A1001">
        <v>1043</v>
      </c>
      <c r="B1001">
        <v>5</v>
      </c>
      <c r="C1001">
        <v>18</v>
      </c>
      <c r="D1001" s="32">
        <v>0.68055555555555558</v>
      </c>
      <c r="E1001">
        <v>6000</v>
      </c>
      <c r="G1001" s="31" t="s">
        <v>102</v>
      </c>
      <c r="H1001">
        <v>9</v>
      </c>
      <c r="I1001" s="31" t="s">
        <v>105</v>
      </c>
    </row>
    <row r="1002" spans="1:9" x14ac:dyDescent="0.3">
      <c r="A1002">
        <v>1044</v>
      </c>
      <c r="B1002">
        <v>1</v>
      </c>
      <c r="C1002">
        <v>18</v>
      </c>
      <c r="D1002" s="32">
        <v>0.65833333333333333</v>
      </c>
      <c r="E1002">
        <v>6000</v>
      </c>
      <c r="G1002" s="31" t="s">
        <v>102</v>
      </c>
      <c r="H1002">
        <v>10</v>
      </c>
      <c r="I1002" s="31" t="s">
        <v>99</v>
      </c>
    </row>
    <row r="1003" spans="1:9" x14ac:dyDescent="0.3">
      <c r="A1003">
        <v>1045</v>
      </c>
      <c r="B1003">
        <v>4</v>
      </c>
      <c r="C1003">
        <v>18</v>
      </c>
      <c r="D1003" s="32">
        <v>0.65138888888888891</v>
      </c>
      <c r="E1003">
        <v>6000</v>
      </c>
      <c r="G1003" s="31" t="s">
        <v>97</v>
      </c>
      <c r="H1003">
        <v>10</v>
      </c>
      <c r="I1003" s="31" t="s">
        <v>103</v>
      </c>
    </row>
    <row r="1004" spans="1:9" x14ac:dyDescent="0.3">
      <c r="A1004">
        <v>1046</v>
      </c>
      <c r="B1004">
        <v>5</v>
      </c>
      <c r="C1004">
        <v>18</v>
      </c>
      <c r="D1004" s="32">
        <v>0.71180555555555558</v>
      </c>
      <c r="E1004">
        <v>6000</v>
      </c>
      <c r="G1004" s="31" t="s">
        <v>102</v>
      </c>
      <c r="H1004">
        <v>10</v>
      </c>
      <c r="I1004" s="31" t="s">
        <v>105</v>
      </c>
    </row>
    <row r="1005" spans="1:9" x14ac:dyDescent="0.3">
      <c r="A1005">
        <v>1047</v>
      </c>
      <c r="B1005">
        <v>1</v>
      </c>
      <c r="C1005">
        <v>18</v>
      </c>
      <c r="D1005" s="32">
        <v>0.6875</v>
      </c>
      <c r="E1005">
        <v>6000</v>
      </c>
      <c r="G1005" s="31" t="s">
        <v>102</v>
      </c>
      <c r="H1005">
        <v>11</v>
      </c>
      <c r="I1005" s="31" t="s">
        <v>99</v>
      </c>
    </row>
    <row r="1006" spans="1:9" x14ac:dyDescent="0.3">
      <c r="A1006">
        <v>1048</v>
      </c>
      <c r="B1006">
        <v>4</v>
      </c>
      <c r="C1006">
        <v>18</v>
      </c>
      <c r="D1006" s="32">
        <v>0.69722222222222219</v>
      </c>
      <c r="E1006">
        <v>6000</v>
      </c>
      <c r="G1006" s="31" t="s">
        <v>97</v>
      </c>
      <c r="H1006">
        <v>11</v>
      </c>
      <c r="I1006" s="31" t="s">
        <v>103</v>
      </c>
    </row>
    <row r="1007" spans="1:9" x14ac:dyDescent="0.3">
      <c r="A1007">
        <v>1049</v>
      </c>
      <c r="B1007">
        <v>5</v>
      </c>
      <c r="C1007">
        <v>18</v>
      </c>
      <c r="D1007" s="32">
        <v>0.73819444444444449</v>
      </c>
      <c r="E1007">
        <v>6000</v>
      </c>
      <c r="G1007" s="31" t="s">
        <v>97</v>
      </c>
      <c r="H1007">
        <v>11</v>
      </c>
      <c r="I1007" s="31" t="s">
        <v>105</v>
      </c>
    </row>
    <row r="1008" spans="1:9" x14ac:dyDescent="0.3">
      <c r="A1008">
        <v>1050</v>
      </c>
      <c r="B1008">
        <v>1</v>
      </c>
      <c r="C1008">
        <v>18</v>
      </c>
      <c r="D1008" s="32">
        <v>0.70694444444444449</v>
      </c>
      <c r="E1008">
        <v>6000</v>
      </c>
      <c r="F1008">
        <v>1000</v>
      </c>
      <c r="G1008" s="31" t="s">
        <v>102</v>
      </c>
      <c r="H1008">
        <v>12</v>
      </c>
      <c r="I1008" s="31" t="s">
        <v>99</v>
      </c>
    </row>
    <row r="1009" spans="1:9" x14ac:dyDescent="0.3">
      <c r="A1009">
        <v>1051</v>
      </c>
      <c r="B1009">
        <v>4</v>
      </c>
      <c r="C1009">
        <v>18</v>
      </c>
      <c r="D1009" s="32">
        <v>0.71250000000000002</v>
      </c>
      <c r="E1009">
        <v>6000</v>
      </c>
      <c r="G1009" s="31" t="s">
        <v>102</v>
      </c>
      <c r="H1009">
        <v>12</v>
      </c>
      <c r="I1009" s="31" t="s">
        <v>103</v>
      </c>
    </row>
    <row r="1010" spans="1:9" x14ac:dyDescent="0.3">
      <c r="A1010">
        <v>1052</v>
      </c>
      <c r="B1010">
        <v>5</v>
      </c>
      <c r="C1010">
        <v>18</v>
      </c>
      <c r="D1010" s="32">
        <v>0.75694444444444442</v>
      </c>
      <c r="E1010">
        <v>6000</v>
      </c>
      <c r="F1010">
        <v>1000</v>
      </c>
      <c r="G1010" s="31" t="s">
        <v>97</v>
      </c>
      <c r="H1010">
        <v>12</v>
      </c>
      <c r="I1010" s="31" t="s">
        <v>105</v>
      </c>
    </row>
    <row r="1011" spans="1:9" x14ac:dyDescent="0.3">
      <c r="A1011">
        <v>1053</v>
      </c>
      <c r="B1011">
        <v>1</v>
      </c>
      <c r="C1011">
        <v>18</v>
      </c>
      <c r="D1011" s="32">
        <v>0.73263888888888884</v>
      </c>
      <c r="E1011">
        <v>6000</v>
      </c>
      <c r="G1011" s="31" t="s">
        <v>97</v>
      </c>
      <c r="H1011">
        <v>13</v>
      </c>
      <c r="I1011" s="31" t="s">
        <v>99</v>
      </c>
    </row>
    <row r="1012" spans="1:9" x14ac:dyDescent="0.3">
      <c r="A1012">
        <v>1054</v>
      </c>
      <c r="B1012">
        <v>4</v>
      </c>
      <c r="C1012">
        <v>18</v>
      </c>
      <c r="D1012" s="32">
        <v>0.72777777777777775</v>
      </c>
      <c r="E1012">
        <v>6000</v>
      </c>
      <c r="G1012" s="31" t="s">
        <v>102</v>
      </c>
      <c r="H1012">
        <v>13</v>
      </c>
      <c r="I1012" s="31" t="s">
        <v>103</v>
      </c>
    </row>
    <row r="1013" spans="1:9" x14ac:dyDescent="0.3">
      <c r="A1013">
        <v>1055</v>
      </c>
      <c r="B1013">
        <v>5</v>
      </c>
      <c r="C1013">
        <v>18</v>
      </c>
      <c r="D1013" s="32">
        <v>0.80277777777777781</v>
      </c>
      <c r="E1013">
        <v>6000</v>
      </c>
      <c r="G1013" s="31" t="s">
        <v>97</v>
      </c>
      <c r="H1013">
        <v>13</v>
      </c>
      <c r="I1013" s="31" t="s">
        <v>105</v>
      </c>
    </row>
    <row r="1014" spans="1:9" x14ac:dyDescent="0.3">
      <c r="A1014">
        <v>1056</v>
      </c>
      <c r="B1014">
        <v>1</v>
      </c>
      <c r="C1014">
        <v>18</v>
      </c>
      <c r="D1014" s="32">
        <v>0.75138888888888888</v>
      </c>
      <c r="E1014">
        <v>6000</v>
      </c>
      <c r="G1014" s="31" t="s">
        <v>97</v>
      </c>
      <c r="H1014">
        <v>14</v>
      </c>
      <c r="I1014" s="31" t="s">
        <v>99</v>
      </c>
    </row>
    <row r="1015" spans="1:9" x14ac:dyDescent="0.3">
      <c r="A1015">
        <v>1057</v>
      </c>
      <c r="B1015">
        <v>4</v>
      </c>
      <c r="C1015">
        <v>18</v>
      </c>
      <c r="D1015" s="32">
        <v>0.74444444444444446</v>
      </c>
      <c r="E1015">
        <v>6000</v>
      </c>
      <c r="F1015">
        <v>2000</v>
      </c>
      <c r="G1015" s="31" t="s">
        <v>102</v>
      </c>
      <c r="H1015">
        <v>14</v>
      </c>
      <c r="I1015" s="31" t="s">
        <v>103</v>
      </c>
    </row>
    <row r="1016" spans="1:9" x14ac:dyDescent="0.3">
      <c r="A1016">
        <v>1058</v>
      </c>
      <c r="B1016">
        <v>5</v>
      </c>
      <c r="C1016">
        <v>18</v>
      </c>
      <c r="D1016" s="32">
        <v>0.80277777777777781</v>
      </c>
      <c r="E1016">
        <v>8000</v>
      </c>
      <c r="G1016" s="31" t="s">
        <v>97</v>
      </c>
      <c r="H1016">
        <v>14</v>
      </c>
      <c r="I1016" s="31" t="s">
        <v>105</v>
      </c>
    </row>
    <row r="1017" spans="1:9" x14ac:dyDescent="0.3">
      <c r="A1017">
        <v>1059</v>
      </c>
      <c r="B1017">
        <v>1</v>
      </c>
      <c r="C1017">
        <v>18</v>
      </c>
      <c r="D1017" s="32">
        <v>0.76875000000000004</v>
      </c>
      <c r="E1017">
        <v>6000</v>
      </c>
      <c r="G1017" s="31" t="s">
        <v>97</v>
      </c>
      <c r="H1017">
        <v>15</v>
      </c>
      <c r="I1017" s="31" t="s">
        <v>99</v>
      </c>
    </row>
    <row r="1018" spans="1:9" x14ac:dyDescent="0.3">
      <c r="A1018">
        <v>1060</v>
      </c>
      <c r="B1018">
        <v>4</v>
      </c>
      <c r="C1018">
        <v>18</v>
      </c>
      <c r="D1018" s="32">
        <v>0.76180555555555551</v>
      </c>
      <c r="E1018">
        <v>6000</v>
      </c>
      <c r="G1018" s="31" t="s">
        <v>97</v>
      </c>
      <c r="H1018">
        <v>15</v>
      </c>
      <c r="I1018" s="31" t="s">
        <v>103</v>
      </c>
    </row>
    <row r="1019" spans="1:9" x14ac:dyDescent="0.3">
      <c r="A1019">
        <v>1061</v>
      </c>
      <c r="B1019">
        <v>5</v>
      </c>
      <c r="C1019">
        <v>18</v>
      </c>
      <c r="D1019" s="32">
        <v>0.8208333333333333</v>
      </c>
      <c r="E1019">
        <v>6000</v>
      </c>
      <c r="G1019" s="31" t="s">
        <v>97</v>
      </c>
      <c r="H1019">
        <v>15</v>
      </c>
      <c r="I1019" s="31" t="s">
        <v>105</v>
      </c>
    </row>
    <row r="1020" spans="1:9" x14ac:dyDescent="0.3">
      <c r="A1020">
        <v>1062</v>
      </c>
      <c r="B1020">
        <v>1</v>
      </c>
      <c r="C1020">
        <v>18</v>
      </c>
      <c r="D1020" s="32">
        <v>0.7944444444444444</v>
      </c>
      <c r="E1020">
        <v>6000</v>
      </c>
      <c r="G1020" s="31" t="s">
        <v>97</v>
      </c>
      <c r="H1020">
        <v>16</v>
      </c>
      <c r="I1020" s="31" t="s">
        <v>99</v>
      </c>
    </row>
    <row r="1021" spans="1:9" x14ac:dyDescent="0.3">
      <c r="A1021">
        <v>1063</v>
      </c>
      <c r="B1021">
        <v>4</v>
      </c>
      <c r="C1021">
        <v>18</v>
      </c>
      <c r="D1021" s="32">
        <v>0.78402777777777777</v>
      </c>
      <c r="E1021">
        <v>6000</v>
      </c>
      <c r="G1021" s="31" t="s">
        <v>97</v>
      </c>
      <c r="H1021">
        <v>16</v>
      </c>
      <c r="I1021" s="31" t="s">
        <v>103</v>
      </c>
    </row>
    <row r="1022" spans="1:9" x14ac:dyDescent="0.3">
      <c r="A1022">
        <v>1064</v>
      </c>
      <c r="B1022">
        <v>5</v>
      </c>
      <c r="C1022">
        <v>18</v>
      </c>
      <c r="D1022" s="32">
        <v>0.83680555555555558</v>
      </c>
      <c r="E1022">
        <v>6000</v>
      </c>
      <c r="G1022" s="31" t="s">
        <v>97</v>
      </c>
      <c r="H1022">
        <v>16</v>
      </c>
      <c r="I1022" s="31" t="s">
        <v>105</v>
      </c>
    </row>
    <row r="1023" spans="1:9" x14ac:dyDescent="0.3">
      <c r="A1023">
        <v>1065</v>
      </c>
      <c r="B1023">
        <v>1</v>
      </c>
      <c r="C1023">
        <v>18</v>
      </c>
      <c r="D1023" s="32">
        <v>0.81805555555555554</v>
      </c>
      <c r="E1023">
        <v>8000</v>
      </c>
      <c r="G1023" s="31" t="s">
        <v>97</v>
      </c>
      <c r="H1023">
        <v>17</v>
      </c>
      <c r="I1023" s="31" t="s">
        <v>99</v>
      </c>
    </row>
    <row r="1024" spans="1:9" x14ac:dyDescent="0.3">
      <c r="A1024">
        <v>1066</v>
      </c>
      <c r="B1024">
        <v>4</v>
      </c>
      <c r="C1024">
        <v>18</v>
      </c>
      <c r="D1024" s="32">
        <v>0.80138888888888893</v>
      </c>
      <c r="E1024">
        <v>6000</v>
      </c>
      <c r="G1024" s="31" t="s">
        <v>97</v>
      </c>
      <c r="H1024">
        <v>17</v>
      </c>
      <c r="I1024" s="31" t="s">
        <v>103</v>
      </c>
    </row>
    <row r="1025" spans="1:9" x14ac:dyDescent="0.3">
      <c r="A1025">
        <v>1067</v>
      </c>
      <c r="B1025">
        <v>1</v>
      </c>
      <c r="C1025">
        <v>18</v>
      </c>
      <c r="D1025" s="32">
        <v>0.83680555555555558</v>
      </c>
      <c r="E1025">
        <v>6000</v>
      </c>
      <c r="G1025" s="31" t="s">
        <v>102</v>
      </c>
      <c r="H1025">
        <v>18</v>
      </c>
      <c r="I1025" s="31" t="s">
        <v>99</v>
      </c>
    </row>
    <row r="1026" spans="1:9" x14ac:dyDescent="0.3">
      <c r="A1026">
        <v>1068</v>
      </c>
      <c r="B1026">
        <v>4</v>
      </c>
      <c r="C1026">
        <v>18</v>
      </c>
      <c r="D1026" s="32">
        <v>0.81527777777777777</v>
      </c>
      <c r="E1026">
        <v>6000</v>
      </c>
      <c r="G1026" s="31" t="s">
        <v>102</v>
      </c>
      <c r="H1026">
        <v>18</v>
      </c>
      <c r="I1026" s="31" t="s">
        <v>103</v>
      </c>
    </row>
    <row r="1027" spans="1:9" x14ac:dyDescent="0.3">
      <c r="A1027">
        <v>1069</v>
      </c>
      <c r="B1027">
        <v>7</v>
      </c>
      <c r="C1027">
        <v>19</v>
      </c>
      <c r="D1027" s="32">
        <v>0.43611111111111112</v>
      </c>
      <c r="E1027">
        <v>6000</v>
      </c>
      <c r="G1027" s="31" t="s">
        <v>102</v>
      </c>
      <c r="H1027">
        <v>4</v>
      </c>
      <c r="I1027" s="31" t="s">
        <v>98</v>
      </c>
    </row>
    <row r="1028" spans="1:9" x14ac:dyDescent="0.3">
      <c r="A1028">
        <v>1070</v>
      </c>
      <c r="B1028">
        <v>1</v>
      </c>
      <c r="C1028">
        <v>19</v>
      </c>
      <c r="D1028" s="32">
        <v>0.42708333333333331</v>
      </c>
      <c r="E1028">
        <v>6000</v>
      </c>
      <c r="G1028" s="31" t="s">
        <v>102</v>
      </c>
      <c r="H1028">
        <v>4</v>
      </c>
      <c r="I1028" s="31" t="s">
        <v>99</v>
      </c>
    </row>
    <row r="1029" spans="1:9" x14ac:dyDescent="0.3">
      <c r="A1029">
        <v>1071</v>
      </c>
      <c r="B1029">
        <v>6</v>
      </c>
      <c r="C1029">
        <v>19</v>
      </c>
      <c r="D1029" s="32">
        <v>0.52222222222222225</v>
      </c>
      <c r="E1029">
        <v>6000</v>
      </c>
      <c r="G1029" s="31" t="s">
        <v>97</v>
      </c>
      <c r="H1029">
        <v>4</v>
      </c>
      <c r="I1029" s="31" t="s">
        <v>100</v>
      </c>
    </row>
    <row r="1030" spans="1:9" x14ac:dyDescent="0.3">
      <c r="A1030">
        <v>1072</v>
      </c>
      <c r="B1030">
        <v>4</v>
      </c>
      <c r="C1030">
        <v>19</v>
      </c>
      <c r="D1030" s="32">
        <v>0.43125000000000002</v>
      </c>
      <c r="E1030">
        <v>6000</v>
      </c>
      <c r="G1030" s="31" t="s">
        <v>102</v>
      </c>
      <c r="H1030">
        <v>4</v>
      </c>
      <c r="I1030" s="31" t="s">
        <v>103</v>
      </c>
    </row>
    <row r="1031" spans="1:9" x14ac:dyDescent="0.3">
      <c r="A1031">
        <v>1073</v>
      </c>
      <c r="B1031">
        <v>2</v>
      </c>
      <c r="C1031">
        <v>19</v>
      </c>
      <c r="D1031" s="32">
        <v>0.44444444444444442</v>
      </c>
      <c r="E1031">
        <v>6000</v>
      </c>
      <c r="F1031">
        <v>500</v>
      </c>
      <c r="G1031" s="31" t="s">
        <v>102</v>
      </c>
      <c r="H1031">
        <v>4</v>
      </c>
      <c r="I1031" s="31" t="s">
        <v>101</v>
      </c>
    </row>
    <row r="1032" spans="1:9" x14ac:dyDescent="0.3">
      <c r="A1032">
        <v>1074</v>
      </c>
      <c r="B1032">
        <v>5</v>
      </c>
      <c r="C1032">
        <v>19</v>
      </c>
      <c r="D1032" s="32">
        <v>0.43611111111111112</v>
      </c>
      <c r="E1032">
        <v>6000</v>
      </c>
      <c r="G1032" s="31" t="s">
        <v>102</v>
      </c>
      <c r="H1032">
        <v>4</v>
      </c>
      <c r="I1032" s="31" t="s">
        <v>105</v>
      </c>
    </row>
    <row r="1033" spans="1:9" x14ac:dyDescent="0.3">
      <c r="A1033">
        <v>1075</v>
      </c>
      <c r="B1033">
        <v>7</v>
      </c>
      <c r="C1033">
        <v>19</v>
      </c>
      <c r="D1033" s="32">
        <v>0.46111111111111114</v>
      </c>
      <c r="E1033">
        <v>6000</v>
      </c>
      <c r="G1033" s="31" t="s">
        <v>102</v>
      </c>
      <c r="H1033">
        <v>5</v>
      </c>
      <c r="I1033" s="31" t="s">
        <v>98</v>
      </c>
    </row>
    <row r="1034" spans="1:9" x14ac:dyDescent="0.3">
      <c r="A1034">
        <v>1076</v>
      </c>
      <c r="B1034">
        <v>1</v>
      </c>
      <c r="C1034">
        <v>19</v>
      </c>
      <c r="D1034" s="32">
        <v>0.45555555555555555</v>
      </c>
      <c r="E1034">
        <v>6000</v>
      </c>
      <c r="G1034" s="31" t="s">
        <v>102</v>
      </c>
      <c r="H1034">
        <v>5</v>
      </c>
      <c r="I1034" s="31" t="s">
        <v>99</v>
      </c>
    </row>
    <row r="1035" spans="1:9" x14ac:dyDescent="0.3">
      <c r="A1035">
        <v>1077</v>
      </c>
      <c r="B1035">
        <v>6</v>
      </c>
      <c r="C1035">
        <v>19</v>
      </c>
      <c r="D1035" s="32">
        <v>0.66666666666666663</v>
      </c>
      <c r="E1035">
        <v>8000</v>
      </c>
      <c r="G1035" s="31" t="s">
        <v>102</v>
      </c>
      <c r="H1035">
        <v>5</v>
      </c>
      <c r="I1035" s="31" t="s">
        <v>100</v>
      </c>
    </row>
    <row r="1036" spans="1:9" x14ac:dyDescent="0.3">
      <c r="A1036">
        <v>1078</v>
      </c>
      <c r="B1036">
        <v>4</v>
      </c>
      <c r="C1036">
        <v>19</v>
      </c>
      <c r="D1036" s="32">
        <v>0.45694444444444443</v>
      </c>
      <c r="E1036">
        <v>6000</v>
      </c>
      <c r="G1036" s="31" t="s">
        <v>97</v>
      </c>
      <c r="H1036">
        <v>5</v>
      </c>
      <c r="I1036" s="31" t="s">
        <v>103</v>
      </c>
    </row>
    <row r="1037" spans="1:9" x14ac:dyDescent="0.3">
      <c r="A1037">
        <v>1079</v>
      </c>
      <c r="B1037">
        <v>2</v>
      </c>
      <c r="C1037">
        <v>19</v>
      </c>
      <c r="D1037" s="32">
        <v>0.47083333333333333</v>
      </c>
      <c r="E1037">
        <v>6000</v>
      </c>
      <c r="G1037" s="31" t="s">
        <v>97</v>
      </c>
      <c r="H1037">
        <v>5</v>
      </c>
      <c r="I1037" s="31" t="s">
        <v>101</v>
      </c>
    </row>
    <row r="1038" spans="1:9" x14ac:dyDescent="0.3">
      <c r="A1038">
        <v>1080</v>
      </c>
      <c r="B1038">
        <v>5</v>
      </c>
      <c r="C1038">
        <v>19</v>
      </c>
      <c r="D1038" s="32">
        <v>0.45416666666666666</v>
      </c>
      <c r="E1038">
        <v>6000</v>
      </c>
      <c r="G1038" s="31" t="s">
        <v>102</v>
      </c>
      <c r="H1038">
        <v>5</v>
      </c>
      <c r="I1038" s="31" t="s">
        <v>105</v>
      </c>
    </row>
    <row r="1039" spans="1:9" x14ac:dyDescent="0.3">
      <c r="A1039">
        <v>1081</v>
      </c>
      <c r="B1039">
        <v>7</v>
      </c>
      <c r="C1039">
        <v>19</v>
      </c>
      <c r="D1039" s="32">
        <v>0.52569444444444446</v>
      </c>
      <c r="E1039">
        <v>6000</v>
      </c>
      <c r="G1039" s="31" t="s">
        <v>97</v>
      </c>
      <c r="H1039">
        <v>6</v>
      </c>
      <c r="I1039" s="31" t="s">
        <v>98</v>
      </c>
    </row>
    <row r="1040" spans="1:9" x14ac:dyDescent="0.3">
      <c r="A1040">
        <v>1082</v>
      </c>
      <c r="B1040">
        <v>1</v>
      </c>
      <c r="C1040">
        <v>19</v>
      </c>
      <c r="D1040" s="32">
        <v>0.50555555555555554</v>
      </c>
      <c r="E1040">
        <v>6000</v>
      </c>
      <c r="G1040" s="31" t="s">
        <v>102</v>
      </c>
      <c r="H1040">
        <v>6</v>
      </c>
      <c r="I1040" s="31" t="s">
        <v>99</v>
      </c>
    </row>
    <row r="1041" spans="1:9" x14ac:dyDescent="0.3">
      <c r="A1041">
        <v>1083</v>
      </c>
      <c r="B1041">
        <v>6</v>
      </c>
      <c r="C1041">
        <v>19</v>
      </c>
      <c r="D1041" s="32">
        <v>0.69652777777777775</v>
      </c>
      <c r="E1041">
        <v>6000</v>
      </c>
      <c r="G1041" s="31" t="s">
        <v>102</v>
      </c>
      <c r="H1041">
        <v>6</v>
      </c>
      <c r="I1041" s="31" t="s">
        <v>100</v>
      </c>
    </row>
    <row r="1042" spans="1:9" x14ac:dyDescent="0.3">
      <c r="A1042">
        <v>1084</v>
      </c>
      <c r="B1042">
        <v>4</v>
      </c>
      <c r="C1042">
        <v>19</v>
      </c>
      <c r="D1042" s="32">
        <v>0.53402777777777777</v>
      </c>
      <c r="E1042">
        <v>6000</v>
      </c>
      <c r="G1042" s="31" t="s">
        <v>102</v>
      </c>
      <c r="H1042">
        <v>6</v>
      </c>
      <c r="I1042" s="31" t="s">
        <v>103</v>
      </c>
    </row>
    <row r="1043" spans="1:9" x14ac:dyDescent="0.3">
      <c r="A1043">
        <v>1085</v>
      </c>
      <c r="B1043">
        <v>2</v>
      </c>
      <c r="C1043">
        <v>19</v>
      </c>
      <c r="D1043" s="32">
        <v>0.54652777777777772</v>
      </c>
      <c r="E1043">
        <v>6000</v>
      </c>
      <c r="G1043" s="31" t="s">
        <v>102</v>
      </c>
      <c r="H1043">
        <v>6</v>
      </c>
      <c r="I1043" s="31" t="s">
        <v>101</v>
      </c>
    </row>
    <row r="1044" spans="1:9" x14ac:dyDescent="0.3">
      <c r="A1044">
        <v>1086</v>
      </c>
      <c r="B1044">
        <v>5</v>
      </c>
      <c r="C1044">
        <v>19</v>
      </c>
      <c r="D1044" s="32">
        <v>0.52083333333333337</v>
      </c>
      <c r="E1044">
        <v>30000</v>
      </c>
      <c r="G1044" s="31" t="s">
        <v>97</v>
      </c>
      <c r="H1044">
        <v>6</v>
      </c>
      <c r="I1044" s="31" t="s">
        <v>105</v>
      </c>
    </row>
    <row r="1045" spans="1:9" x14ac:dyDescent="0.3">
      <c r="A1045">
        <v>1087</v>
      </c>
      <c r="B1045">
        <v>7</v>
      </c>
      <c r="C1045">
        <v>19</v>
      </c>
      <c r="D1045" s="32">
        <v>0.64097222222222228</v>
      </c>
      <c r="E1045">
        <v>6000</v>
      </c>
      <c r="G1045" s="31" t="s">
        <v>102</v>
      </c>
      <c r="H1045">
        <v>7</v>
      </c>
      <c r="I1045" s="31" t="s">
        <v>98</v>
      </c>
    </row>
    <row r="1046" spans="1:9" x14ac:dyDescent="0.3">
      <c r="A1046">
        <v>1088</v>
      </c>
      <c r="B1046">
        <v>1</v>
      </c>
      <c r="C1046">
        <v>19</v>
      </c>
      <c r="D1046" s="32">
        <v>0.56111111111111112</v>
      </c>
      <c r="E1046">
        <v>6000</v>
      </c>
      <c r="G1046" s="31" t="s">
        <v>97</v>
      </c>
      <c r="H1046">
        <v>7</v>
      </c>
      <c r="I1046" s="31" t="s">
        <v>99</v>
      </c>
    </row>
    <row r="1047" spans="1:9" x14ac:dyDescent="0.3">
      <c r="A1047">
        <v>1089</v>
      </c>
      <c r="B1047">
        <v>6</v>
      </c>
      <c r="C1047">
        <v>19</v>
      </c>
      <c r="D1047" s="32">
        <v>0.71250000000000002</v>
      </c>
      <c r="E1047">
        <v>6000</v>
      </c>
      <c r="G1047" s="31" t="s">
        <v>97</v>
      </c>
      <c r="H1047">
        <v>7</v>
      </c>
      <c r="I1047" s="31" t="s">
        <v>100</v>
      </c>
    </row>
    <row r="1048" spans="1:9" x14ac:dyDescent="0.3">
      <c r="A1048">
        <v>1090</v>
      </c>
      <c r="B1048">
        <v>4</v>
      </c>
      <c r="C1048">
        <v>19</v>
      </c>
      <c r="D1048" s="32">
        <v>0.55902777777777779</v>
      </c>
      <c r="E1048">
        <v>6000</v>
      </c>
      <c r="G1048" s="31" t="s">
        <v>97</v>
      </c>
      <c r="H1048">
        <v>7</v>
      </c>
      <c r="I1048" s="31" t="s">
        <v>103</v>
      </c>
    </row>
    <row r="1049" spans="1:9" x14ac:dyDescent="0.3">
      <c r="A1049">
        <v>1091</v>
      </c>
      <c r="B1049">
        <v>2</v>
      </c>
      <c r="C1049">
        <v>19</v>
      </c>
      <c r="D1049" s="32">
        <v>0.6069444444444444</v>
      </c>
      <c r="E1049">
        <v>6000</v>
      </c>
      <c r="G1049" s="31" t="s">
        <v>102</v>
      </c>
      <c r="H1049">
        <v>7</v>
      </c>
      <c r="I1049" s="31" t="s">
        <v>101</v>
      </c>
    </row>
    <row r="1050" spans="1:9" x14ac:dyDescent="0.3">
      <c r="A1050">
        <v>1092</v>
      </c>
      <c r="B1050">
        <v>5</v>
      </c>
      <c r="C1050">
        <v>19</v>
      </c>
      <c r="D1050" s="32">
        <v>0.625</v>
      </c>
      <c r="E1050">
        <v>36000</v>
      </c>
      <c r="G1050" s="31" t="s">
        <v>102</v>
      </c>
      <c r="H1050">
        <v>7</v>
      </c>
      <c r="I1050" s="31" t="s">
        <v>105</v>
      </c>
    </row>
    <row r="1051" spans="1:9" x14ac:dyDescent="0.3">
      <c r="A1051">
        <v>1093</v>
      </c>
      <c r="B1051">
        <v>7</v>
      </c>
      <c r="C1051">
        <v>19</v>
      </c>
      <c r="D1051" s="32">
        <v>0.69861111111111107</v>
      </c>
      <c r="E1051">
        <v>6000</v>
      </c>
      <c r="G1051" s="31" t="s">
        <v>102</v>
      </c>
      <c r="H1051">
        <v>8</v>
      </c>
      <c r="I1051" s="31" t="s">
        <v>98</v>
      </c>
    </row>
    <row r="1052" spans="1:9" x14ac:dyDescent="0.3">
      <c r="A1052">
        <v>1094</v>
      </c>
      <c r="B1052">
        <v>1</v>
      </c>
      <c r="C1052">
        <v>19</v>
      </c>
      <c r="D1052" s="32">
        <v>0.69444444444444442</v>
      </c>
      <c r="E1052">
        <v>6000</v>
      </c>
      <c r="F1052">
        <v>500</v>
      </c>
      <c r="G1052" s="31" t="s">
        <v>102</v>
      </c>
      <c r="H1052">
        <v>8</v>
      </c>
      <c r="I1052" s="31" t="s">
        <v>99</v>
      </c>
    </row>
    <row r="1053" spans="1:9" x14ac:dyDescent="0.3">
      <c r="A1053">
        <v>1095</v>
      </c>
      <c r="B1053">
        <v>6</v>
      </c>
      <c r="C1053">
        <v>19</v>
      </c>
      <c r="D1053" s="32">
        <v>0.72777777777777775</v>
      </c>
      <c r="E1053">
        <v>6000</v>
      </c>
      <c r="G1053" s="31" t="s">
        <v>97</v>
      </c>
      <c r="H1053">
        <v>8</v>
      </c>
      <c r="I1053" s="31" t="s">
        <v>100</v>
      </c>
    </row>
    <row r="1054" spans="1:9" x14ac:dyDescent="0.3">
      <c r="A1054">
        <v>1096</v>
      </c>
      <c r="B1054">
        <v>4</v>
      </c>
      <c r="C1054">
        <v>19</v>
      </c>
      <c r="D1054" s="32">
        <v>0.67222222222222228</v>
      </c>
      <c r="E1054">
        <v>6000</v>
      </c>
      <c r="G1054" s="31" t="s">
        <v>102</v>
      </c>
      <c r="H1054">
        <v>8</v>
      </c>
      <c r="I1054" s="31" t="s">
        <v>103</v>
      </c>
    </row>
    <row r="1055" spans="1:9" x14ac:dyDescent="0.3">
      <c r="A1055">
        <v>1097</v>
      </c>
      <c r="B1055">
        <v>2</v>
      </c>
      <c r="C1055">
        <v>19</v>
      </c>
      <c r="D1055" s="32">
        <v>0.65208333333333335</v>
      </c>
      <c r="E1055">
        <v>6000</v>
      </c>
      <c r="G1055" s="31" t="s">
        <v>102</v>
      </c>
      <c r="H1055">
        <v>8</v>
      </c>
      <c r="I1055" s="31" t="s">
        <v>101</v>
      </c>
    </row>
    <row r="1056" spans="1:9" x14ac:dyDescent="0.3">
      <c r="A1056">
        <v>1098</v>
      </c>
      <c r="B1056">
        <v>5</v>
      </c>
      <c r="C1056">
        <v>19</v>
      </c>
      <c r="D1056" s="32">
        <v>0.64583333333333337</v>
      </c>
      <c r="E1056">
        <v>6000</v>
      </c>
      <c r="G1056" s="31" t="s">
        <v>102</v>
      </c>
      <c r="H1056">
        <v>8</v>
      </c>
      <c r="I1056" s="31" t="s">
        <v>105</v>
      </c>
    </row>
    <row r="1057" spans="1:9" x14ac:dyDescent="0.3">
      <c r="A1057">
        <v>1099</v>
      </c>
      <c r="B1057">
        <v>7</v>
      </c>
      <c r="C1057">
        <v>19</v>
      </c>
      <c r="D1057" s="32">
        <v>0.7416666666666667</v>
      </c>
      <c r="E1057">
        <v>6000</v>
      </c>
      <c r="G1057" s="31" t="s">
        <v>102</v>
      </c>
      <c r="H1057">
        <v>9</v>
      </c>
      <c r="I1057" s="31" t="s">
        <v>98</v>
      </c>
    </row>
    <row r="1058" spans="1:9" x14ac:dyDescent="0.3">
      <c r="A1058">
        <v>1100</v>
      </c>
      <c r="B1058">
        <v>1</v>
      </c>
      <c r="C1058">
        <v>19</v>
      </c>
      <c r="D1058" s="32">
        <v>0.7319444444444444</v>
      </c>
      <c r="E1058">
        <v>6000</v>
      </c>
      <c r="F1058">
        <v>1000</v>
      </c>
      <c r="G1058" s="31" t="s">
        <v>102</v>
      </c>
      <c r="H1058">
        <v>9</v>
      </c>
      <c r="I1058" s="31" t="s">
        <v>99</v>
      </c>
    </row>
    <row r="1059" spans="1:9" x14ac:dyDescent="0.3">
      <c r="A1059">
        <v>1101</v>
      </c>
      <c r="B1059">
        <v>6</v>
      </c>
      <c r="C1059">
        <v>19</v>
      </c>
      <c r="D1059" s="32">
        <v>0.74791666666666667</v>
      </c>
      <c r="E1059">
        <v>6000</v>
      </c>
      <c r="G1059" s="31" t="s">
        <v>97</v>
      </c>
      <c r="H1059">
        <v>9</v>
      </c>
      <c r="I1059" s="31" t="s">
        <v>100</v>
      </c>
    </row>
    <row r="1060" spans="1:9" x14ac:dyDescent="0.3">
      <c r="A1060">
        <v>1102</v>
      </c>
      <c r="B1060">
        <v>4</v>
      </c>
      <c r="C1060">
        <v>19</v>
      </c>
      <c r="D1060" s="32">
        <v>0.71666666666666667</v>
      </c>
      <c r="E1060">
        <v>6000</v>
      </c>
      <c r="G1060" s="31" t="s">
        <v>102</v>
      </c>
      <c r="H1060">
        <v>9</v>
      </c>
      <c r="I1060" s="31" t="s">
        <v>103</v>
      </c>
    </row>
    <row r="1061" spans="1:9" x14ac:dyDescent="0.3">
      <c r="A1061">
        <v>1103</v>
      </c>
      <c r="B1061">
        <v>2</v>
      </c>
      <c r="C1061">
        <v>19</v>
      </c>
      <c r="D1061" s="32">
        <v>0.68819444444444444</v>
      </c>
      <c r="E1061">
        <v>6000</v>
      </c>
      <c r="G1061" s="31" t="s">
        <v>102</v>
      </c>
      <c r="H1061">
        <v>9</v>
      </c>
      <c r="I1061" s="31" t="s">
        <v>101</v>
      </c>
    </row>
    <row r="1062" spans="1:9" x14ac:dyDescent="0.3">
      <c r="A1062">
        <v>1104</v>
      </c>
      <c r="B1062">
        <v>5</v>
      </c>
      <c r="C1062">
        <v>19</v>
      </c>
      <c r="D1062" s="32">
        <v>0.66666666666666663</v>
      </c>
      <c r="E1062">
        <v>6000</v>
      </c>
      <c r="G1062" s="31" t="s">
        <v>102</v>
      </c>
      <c r="H1062">
        <v>9</v>
      </c>
      <c r="I1062" s="31" t="s">
        <v>105</v>
      </c>
    </row>
    <row r="1063" spans="1:9" x14ac:dyDescent="0.3">
      <c r="A1063">
        <v>1105</v>
      </c>
      <c r="B1063">
        <v>7</v>
      </c>
      <c r="C1063">
        <v>19</v>
      </c>
      <c r="D1063" s="32">
        <v>0.77847222222222223</v>
      </c>
      <c r="E1063">
        <v>6000</v>
      </c>
      <c r="G1063" s="31" t="s">
        <v>102</v>
      </c>
      <c r="H1063">
        <v>10</v>
      </c>
      <c r="I1063" s="31" t="s">
        <v>98</v>
      </c>
    </row>
    <row r="1064" spans="1:9" x14ac:dyDescent="0.3">
      <c r="A1064">
        <v>1106</v>
      </c>
      <c r="B1064">
        <v>1</v>
      </c>
      <c r="C1064">
        <v>19</v>
      </c>
      <c r="D1064" s="32">
        <v>0.75972222222222219</v>
      </c>
      <c r="E1064">
        <v>6000</v>
      </c>
      <c r="G1064" s="31" t="s">
        <v>102</v>
      </c>
      <c r="H1064">
        <v>10</v>
      </c>
      <c r="I1064" s="31" t="s">
        <v>99</v>
      </c>
    </row>
    <row r="1065" spans="1:9" x14ac:dyDescent="0.3">
      <c r="A1065">
        <v>1107</v>
      </c>
      <c r="B1065">
        <v>6</v>
      </c>
      <c r="C1065">
        <v>19</v>
      </c>
      <c r="D1065" s="32">
        <v>0.75902777777777775</v>
      </c>
      <c r="E1065">
        <v>6000</v>
      </c>
      <c r="G1065" s="31" t="s">
        <v>102</v>
      </c>
      <c r="H1065">
        <v>10</v>
      </c>
      <c r="I1065" s="31" t="s">
        <v>100</v>
      </c>
    </row>
    <row r="1066" spans="1:9" x14ac:dyDescent="0.3">
      <c r="A1066">
        <v>1108</v>
      </c>
      <c r="B1066">
        <v>4</v>
      </c>
      <c r="C1066">
        <v>19</v>
      </c>
      <c r="D1066" s="32">
        <v>0.75972222222222219</v>
      </c>
      <c r="E1066">
        <v>6000</v>
      </c>
      <c r="G1066" s="31" t="s">
        <v>97</v>
      </c>
      <c r="H1066">
        <v>10</v>
      </c>
      <c r="I1066" s="31" t="s">
        <v>103</v>
      </c>
    </row>
    <row r="1067" spans="1:9" x14ac:dyDescent="0.3">
      <c r="A1067">
        <v>1109</v>
      </c>
      <c r="B1067">
        <v>2</v>
      </c>
      <c r="C1067">
        <v>19</v>
      </c>
      <c r="D1067" s="32">
        <v>0.75208333333333333</v>
      </c>
      <c r="E1067">
        <v>6000</v>
      </c>
      <c r="F1067">
        <v>500</v>
      </c>
      <c r="G1067" s="31" t="s">
        <v>102</v>
      </c>
      <c r="H1067">
        <v>10</v>
      </c>
      <c r="I1067" s="31" t="s">
        <v>101</v>
      </c>
    </row>
    <row r="1068" spans="1:9" x14ac:dyDescent="0.3">
      <c r="A1068">
        <v>1110</v>
      </c>
      <c r="B1068">
        <v>5</v>
      </c>
      <c r="C1068">
        <v>19</v>
      </c>
      <c r="D1068" s="32">
        <v>0.69722222222222219</v>
      </c>
      <c r="E1068">
        <v>6000</v>
      </c>
      <c r="G1068" s="31" t="s">
        <v>102</v>
      </c>
      <c r="H1068">
        <v>10</v>
      </c>
      <c r="I1068" s="31" t="s">
        <v>105</v>
      </c>
    </row>
    <row r="1069" spans="1:9" x14ac:dyDescent="0.3">
      <c r="A1069">
        <v>1111</v>
      </c>
      <c r="B1069">
        <v>7</v>
      </c>
      <c r="C1069">
        <v>19</v>
      </c>
      <c r="D1069" s="32">
        <v>0.80833333333333335</v>
      </c>
      <c r="E1069">
        <v>6000</v>
      </c>
      <c r="G1069" s="31" t="s">
        <v>102</v>
      </c>
      <c r="H1069">
        <v>11</v>
      </c>
      <c r="I1069" s="31" t="s">
        <v>98</v>
      </c>
    </row>
    <row r="1070" spans="1:9" x14ac:dyDescent="0.3">
      <c r="A1070">
        <v>1112</v>
      </c>
      <c r="B1070">
        <v>1</v>
      </c>
      <c r="C1070">
        <v>19</v>
      </c>
      <c r="D1070" s="32">
        <v>0.81458333333333333</v>
      </c>
      <c r="E1070">
        <v>8000</v>
      </c>
      <c r="G1070" s="31" t="s">
        <v>97</v>
      </c>
      <c r="H1070">
        <v>11</v>
      </c>
      <c r="I1070" s="31" t="s">
        <v>99</v>
      </c>
    </row>
    <row r="1071" spans="1:9" x14ac:dyDescent="0.3">
      <c r="A1071">
        <v>1113</v>
      </c>
      <c r="B1071">
        <v>6</v>
      </c>
      <c r="C1071">
        <v>19</v>
      </c>
      <c r="D1071" s="32">
        <v>0.77777777777777779</v>
      </c>
      <c r="E1071">
        <v>6000</v>
      </c>
      <c r="G1071" s="31" t="s">
        <v>102</v>
      </c>
      <c r="H1071">
        <v>11</v>
      </c>
      <c r="I1071" s="31" t="s">
        <v>100</v>
      </c>
    </row>
    <row r="1072" spans="1:9" x14ac:dyDescent="0.3">
      <c r="A1072">
        <v>1114</v>
      </c>
      <c r="B1072">
        <v>4</v>
      </c>
      <c r="C1072">
        <v>19</v>
      </c>
      <c r="D1072" s="32">
        <v>0.78819444444444442</v>
      </c>
      <c r="E1072">
        <v>6000</v>
      </c>
      <c r="G1072" s="31" t="s">
        <v>102</v>
      </c>
      <c r="H1072">
        <v>11</v>
      </c>
      <c r="I1072" s="31" t="s">
        <v>103</v>
      </c>
    </row>
    <row r="1073" spans="1:9" x14ac:dyDescent="0.3">
      <c r="A1073">
        <v>1115</v>
      </c>
      <c r="B1073">
        <v>2</v>
      </c>
      <c r="C1073">
        <v>19</v>
      </c>
      <c r="D1073" s="32">
        <v>0.77847222222222223</v>
      </c>
      <c r="E1073">
        <v>6000</v>
      </c>
      <c r="G1073" s="31" t="s">
        <v>102</v>
      </c>
      <c r="H1073">
        <v>11</v>
      </c>
      <c r="I1073" s="31" t="s">
        <v>101</v>
      </c>
    </row>
    <row r="1074" spans="1:9" x14ac:dyDescent="0.3">
      <c r="A1074">
        <v>1116</v>
      </c>
      <c r="B1074">
        <v>5</v>
      </c>
      <c r="C1074">
        <v>19</v>
      </c>
      <c r="D1074" s="32">
        <v>0.71527777777777779</v>
      </c>
      <c r="E1074">
        <v>6000</v>
      </c>
      <c r="F1074">
        <v>1000</v>
      </c>
      <c r="G1074" s="31" t="s">
        <v>102</v>
      </c>
      <c r="H1074">
        <v>11</v>
      </c>
      <c r="I1074" s="31" t="s">
        <v>105</v>
      </c>
    </row>
    <row r="1075" spans="1:9" x14ac:dyDescent="0.3">
      <c r="A1075">
        <v>1117</v>
      </c>
      <c r="B1075">
        <v>7</v>
      </c>
      <c r="C1075">
        <v>19</v>
      </c>
      <c r="D1075" s="32"/>
      <c r="E1075">
        <v>8000</v>
      </c>
      <c r="G1075" s="31" t="s">
        <v>97</v>
      </c>
      <c r="H1075">
        <v>12</v>
      </c>
      <c r="I1075" s="31" t="s">
        <v>98</v>
      </c>
    </row>
    <row r="1076" spans="1:9" x14ac:dyDescent="0.3">
      <c r="A1076">
        <v>1118</v>
      </c>
      <c r="B1076">
        <v>1</v>
      </c>
      <c r="C1076">
        <v>19</v>
      </c>
      <c r="D1076" s="32">
        <v>0.8256944444444444</v>
      </c>
      <c r="E1076">
        <v>6000</v>
      </c>
      <c r="G1076" s="31" t="s">
        <v>97</v>
      </c>
      <c r="H1076">
        <v>12</v>
      </c>
      <c r="I1076" s="31" t="s">
        <v>99</v>
      </c>
    </row>
    <row r="1077" spans="1:9" x14ac:dyDescent="0.3">
      <c r="A1077">
        <v>1119</v>
      </c>
      <c r="B1077">
        <v>6</v>
      </c>
      <c r="C1077">
        <v>19</v>
      </c>
      <c r="D1077" s="32">
        <v>0.79513888888888884</v>
      </c>
      <c r="E1077">
        <v>8000</v>
      </c>
      <c r="G1077" s="31" t="s">
        <v>97</v>
      </c>
      <c r="H1077">
        <v>12</v>
      </c>
      <c r="I1077" s="31" t="s">
        <v>100</v>
      </c>
    </row>
    <row r="1078" spans="1:9" x14ac:dyDescent="0.3">
      <c r="A1078">
        <v>1120</v>
      </c>
      <c r="B1078">
        <v>4</v>
      </c>
      <c r="C1078">
        <v>19</v>
      </c>
      <c r="D1078" s="32">
        <v>0.81111111111111112</v>
      </c>
      <c r="E1078">
        <v>6000</v>
      </c>
      <c r="G1078" s="31" t="s">
        <v>97</v>
      </c>
      <c r="H1078">
        <v>12</v>
      </c>
      <c r="I1078" s="31" t="s">
        <v>103</v>
      </c>
    </row>
    <row r="1079" spans="1:9" x14ac:dyDescent="0.3">
      <c r="A1079">
        <v>1121</v>
      </c>
      <c r="B1079">
        <v>2</v>
      </c>
      <c r="C1079">
        <v>19</v>
      </c>
      <c r="D1079" s="32">
        <v>0.80694444444444446</v>
      </c>
      <c r="E1079">
        <v>6000</v>
      </c>
      <c r="G1079" s="31" t="s">
        <v>102</v>
      </c>
      <c r="H1079">
        <v>12</v>
      </c>
      <c r="I1079" s="31" t="s">
        <v>101</v>
      </c>
    </row>
    <row r="1080" spans="1:9" x14ac:dyDescent="0.3">
      <c r="A1080">
        <v>1122</v>
      </c>
      <c r="B1080">
        <v>5</v>
      </c>
      <c r="C1080">
        <v>19</v>
      </c>
      <c r="D1080" s="32">
        <v>0.74097222222222225</v>
      </c>
      <c r="E1080">
        <v>6000</v>
      </c>
      <c r="G1080" s="31" t="s">
        <v>102</v>
      </c>
      <c r="H1080">
        <v>12</v>
      </c>
      <c r="I1080" s="31" t="s">
        <v>105</v>
      </c>
    </row>
    <row r="1081" spans="1:9" x14ac:dyDescent="0.3">
      <c r="A1081">
        <v>1123</v>
      </c>
      <c r="B1081">
        <v>1</v>
      </c>
      <c r="C1081">
        <v>19</v>
      </c>
      <c r="D1081" s="32"/>
      <c r="E1081">
        <v>6000</v>
      </c>
      <c r="G1081" s="31" t="s">
        <v>102</v>
      </c>
      <c r="H1081">
        <v>13</v>
      </c>
      <c r="I1081" s="31" t="s">
        <v>99</v>
      </c>
    </row>
    <row r="1082" spans="1:9" x14ac:dyDescent="0.3">
      <c r="A1082">
        <v>1124</v>
      </c>
      <c r="B1082">
        <v>6</v>
      </c>
      <c r="C1082">
        <v>19</v>
      </c>
      <c r="D1082" s="32">
        <v>0.80763888888888891</v>
      </c>
      <c r="E1082">
        <v>6000</v>
      </c>
      <c r="F1082">
        <v>1000</v>
      </c>
      <c r="G1082" s="31" t="s">
        <v>102</v>
      </c>
      <c r="H1082">
        <v>13</v>
      </c>
      <c r="I1082" s="31" t="s">
        <v>100</v>
      </c>
    </row>
    <row r="1083" spans="1:9" x14ac:dyDescent="0.3">
      <c r="A1083">
        <v>1125</v>
      </c>
      <c r="B1083">
        <v>4</v>
      </c>
      <c r="C1083">
        <v>19</v>
      </c>
      <c r="D1083" s="32"/>
      <c r="E1083">
        <v>6000</v>
      </c>
      <c r="G1083" s="31" t="s">
        <v>102</v>
      </c>
      <c r="H1083">
        <v>13</v>
      </c>
      <c r="I1083" s="31" t="s">
        <v>103</v>
      </c>
    </row>
    <row r="1084" spans="1:9" x14ac:dyDescent="0.3">
      <c r="A1084">
        <v>1126</v>
      </c>
      <c r="B1084">
        <v>2</v>
      </c>
      <c r="C1084">
        <v>19</v>
      </c>
      <c r="D1084" s="32"/>
      <c r="E1084">
        <v>6000</v>
      </c>
      <c r="G1084" s="31" t="s">
        <v>97</v>
      </c>
      <c r="H1084">
        <v>13</v>
      </c>
      <c r="I1084" s="31" t="s">
        <v>101</v>
      </c>
    </row>
    <row r="1085" spans="1:9" x14ac:dyDescent="0.3">
      <c r="A1085">
        <v>1127</v>
      </c>
      <c r="B1085">
        <v>5</v>
      </c>
      <c r="C1085">
        <v>19</v>
      </c>
      <c r="D1085" s="32">
        <v>0.8125</v>
      </c>
      <c r="E1085">
        <v>6000</v>
      </c>
      <c r="G1085" s="31" t="s">
        <v>102</v>
      </c>
      <c r="H1085">
        <v>13</v>
      </c>
      <c r="I1085" s="31" t="s">
        <v>105</v>
      </c>
    </row>
    <row r="1086" spans="1:9" x14ac:dyDescent="0.3">
      <c r="A1086">
        <v>1128</v>
      </c>
      <c r="B1086">
        <v>5</v>
      </c>
      <c r="C1086">
        <v>19</v>
      </c>
      <c r="D1086" s="32"/>
      <c r="E1086">
        <v>6000</v>
      </c>
      <c r="G1086" s="31" t="s">
        <v>97</v>
      </c>
      <c r="H1086">
        <v>14</v>
      </c>
      <c r="I1086" s="31" t="s">
        <v>105</v>
      </c>
    </row>
    <row r="1087" spans="1:9" x14ac:dyDescent="0.3">
      <c r="A1087">
        <v>1129</v>
      </c>
      <c r="B1087">
        <v>7</v>
      </c>
      <c r="C1087">
        <v>20</v>
      </c>
      <c r="D1087" s="32">
        <v>0.46111111111111114</v>
      </c>
      <c r="E1087">
        <v>6000</v>
      </c>
      <c r="G1087" s="31" t="s">
        <v>97</v>
      </c>
      <c r="H1087">
        <v>4</v>
      </c>
      <c r="I1087" s="31" t="s">
        <v>98</v>
      </c>
    </row>
    <row r="1088" spans="1:9" x14ac:dyDescent="0.3">
      <c r="A1088">
        <v>1130</v>
      </c>
      <c r="B1088">
        <v>1</v>
      </c>
      <c r="C1088">
        <v>20</v>
      </c>
      <c r="D1088" s="32">
        <v>0.47499999999999998</v>
      </c>
      <c r="E1088">
        <v>6000</v>
      </c>
      <c r="F1088">
        <v>700</v>
      </c>
      <c r="G1088" s="31" t="s">
        <v>102</v>
      </c>
      <c r="H1088">
        <v>4</v>
      </c>
      <c r="I1088" s="31" t="s">
        <v>99</v>
      </c>
    </row>
    <row r="1089" spans="1:9" x14ac:dyDescent="0.3">
      <c r="A1089">
        <v>1131</v>
      </c>
      <c r="B1089">
        <v>6</v>
      </c>
      <c r="C1089">
        <v>20</v>
      </c>
      <c r="D1089" s="32">
        <v>0.52430555555555558</v>
      </c>
      <c r="E1089">
        <v>6000</v>
      </c>
      <c r="F1089">
        <v>1000</v>
      </c>
      <c r="G1089" s="31" t="s">
        <v>102</v>
      </c>
      <c r="H1089">
        <v>4</v>
      </c>
      <c r="I1089" s="31" t="s">
        <v>100</v>
      </c>
    </row>
    <row r="1090" spans="1:9" x14ac:dyDescent="0.3">
      <c r="A1090">
        <v>1132</v>
      </c>
      <c r="B1090">
        <v>4</v>
      </c>
      <c r="C1090">
        <v>20</v>
      </c>
      <c r="D1090" s="32">
        <v>0.46944444444444444</v>
      </c>
      <c r="E1090">
        <v>6000</v>
      </c>
      <c r="G1090" s="31" t="s">
        <v>97</v>
      </c>
      <c r="H1090">
        <v>4</v>
      </c>
      <c r="I1090" s="31" t="s">
        <v>103</v>
      </c>
    </row>
    <row r="1091" spans="1:9" x14ac:dyDescent="0.3">
      <c r="A1091">
        <v>1133</v>
      </c>
      <c r="B1091">
        <v>2</v>
      </c>
      <c r="C1091">
        <v>20</v>
      </c>
      <c r="D1091" s="32">
        <v>0.46111111111111114</v>
      </c>
      <c r="E1091">
        <v>6000</v>
      </c>
      <c r="G1091" s="31" t="s">
        <v>97</v>
      </c>
      <c r="H1091">
        <v>4</v>
      </c>
      <c r="I1091" s="31" t="s">
        <v>101</v>
      </c>
    </row>
    <row r="1092" spans="1:9" x14ac:dyDescent="0.3">
      <c r="A1092">
        <v>1134</v>
      </c>
      <c r="B1092">
        <v>5</v>
      </c>
      <c r="C1092">
        <v>20</v>
      </c>
      <c r="D1092" s="32">
        <v>0.46388888888888891</v>
      </c>
      <c r="E1092">
        <v>6000</v>
      </c>
      <c r="F1092">
        <v>1000</v>
      </c>
      <c r="G1092" s="31" t="s">
        <v>102</v>
      </c>
      <c r="H1092">
        <v>4</v>
      </c>
      <c r="I1092" s="31" t="s">
        <v>105</v>
      </c>
    </row>
    <row r="1093" spans="1:9" x14ac:dyDescent="0.3">
      <c r="A1093">
        <v>1135</v>
      </c>
      <c r="B1093">
        <v>7</v>
      </c>
      <c r="C1093">
        <v>20</v>
      </c>
      <c r="D1093" s="32">
        <v>0.4861111111111111</v>
      </c>
      <c r="E1093">
        <v>6000</v>
      </c>
      <c r="G1093" s="31" t="s">
        <v>102</v>
      </c>
      <c r="H1093">
        <v>5</v>
      </c>
      <c r="I1093" s="31" t="s">
        <v>98</v>
      </c>
    </row>
    <row r="1094" spans="1:9" x14ac:dyDescent="0.3">
      <c r="A1094">
        <v>1136</v>
      </c>
      <c r="B1094">
        <v>1</v>
      </c>
      <c r="C1094">
        <v>20</v>
      </c>
      <c r="D1094" s="32">
        <v>0.5083333333333333</v>
      </c>
      <c r="E1094">
        <v>6000</v>
      </c>
      <c r="G1094" s="31" t="s">
        <v>102</v>
      </c>
      <c r="H1094">
        <v>5</v>
      </c>
      <c r="I1094" s="31" t="s">
        <v>99</v>
      </c>
    </row>
    <row r="1095" spans="1:9" x14ac:dyDescent="0.3">
      <c r="A1095">
        <v>1137</v>
      </c>
      <c r="B1095">
        <v>6</v>
      </c>
      <c r="C1095">
        <v>20</v>
      </c>
      <c r="D1095" s="32">
        <v>0.58333333333333337</v>
      </c>
      <c r="E1095">
        <v>8000</v>
      </c>
      <c r="G1095" s="31" t="s">
        <v>102</v>
      </c>
      <c r="H1095">
        <v>5</v>
      </c>
      <c r="I1095" s="31" t="s">
        <v>100</v>
      </c>
    </row>
    <row r="1096" spans="1:9" x14ac:dyDescent="0.3">
      <c r="A1096">
        <v>1138</v>
      </c>
      <c r="B1096">
        <v>4</v>
      </c>
      <c r="C1096">
        <v>20</v>
      </c>
      <c r="D1096" s="32">
        <v>0.51111111111111107</v>
      </c>
      <c r="E1096">
        <v>6000</v>
      </c>
      <c r="G1096" s="31" t="s">
        <v>102</v>
      </c>
      <c r="H1096">
        <v>5</v>
      </c>
      <c r="I1096" s="31" t="s">
        <v>103</v>
      </c>
    </row>
    <row r="1097" spans="1:9" x14ac:dyDescent="0.3">
      <c r="A1097">
        <v>1139</v>
      </c>
      <c r="B1097">
        <v>2</v>
      </c>
      <c r="C1097">
        <v>20</v>
      </c>
      <c r="D1097" s="32">
        <v>0.52569444444444446</v>
      </c>
      <c r="E1097">
        <v>6000</v>
      </c>
      <c r="G1097" s="31" t="s">
        <v>97</v>
      </c>
      <c r="H1097">
        <v>5</v>
      </c>
      <c r="I1097" s="31" t="s">
        <v>101</v>
      </c>
    </row>
    <row r="1098" spans="1:9" x14ac:dyDescent="0.3">
      <c r="A1098">
        <v>1140</v>
      </c>
      <c r="B1098">
        <v>5</v>
      </c>
      <c r="C1098">
        <v>20</v>
      </c>
      <c r="D1098" s="32">
        <v>0.4861111111111111</v>
      </c>
      <c r="E1098">
        <v>6000</v>
      </c>
      <c r="G1098" s="31" t="s">
        <v>97</v>
      </c>
      <c r="H1098">
        <v>5</v>
      </c>
      <c r="I1098" s="31" t="s">
        <v>105</v>
      </c>
    </row>
    <row r="1099" spans="1:9" x14ac:dyDescent="0.3">
      <c r="A1099">
        <v>1141</v>
      </c>
      <c r="B1099">
        <v>7</v>
      </c>
      <c r="C1099">
        <v>20</v>
      </c>
      <c r="D1099" s="32">
        <v>0.50763888888888886</v>
      </c>
      <c r="E1099">
        <v>6000</v>
      </c>
      <c r="G1099" s="31" t="s">
        <v>102</v>
      </c>
      <c r="H1099">
        <v>6</v>
      </c>
      <c r="I1099" s="31" t="s">
        <v>98</v>
      </c>
    </row>
    <row r="1100" spans="1:9" x14ac:dyDescent="0.3">
      <c r="A1100">
        <v>1142</v>
      </c>
      <c r="B1100">
        <v>1</v>
      </c>
      <c r="C1100">
        <v>20</v>
      </c>
      <c r="D1100" s="32">
        <v>0.53680555555555554</v>
      </c>
      <c r="E1100">
        <v>6000</v>
      </c>
      <c r="G1100" s="31" t="s">
        <v>97</v>
      </c>
      <c r="H1100">
        <v>6</v>
      </c>
      <c r="I1100" s="31" t="s">
        <v>99</v>
      </c>
    </row>
    <row r="1101" spans="1:9" x14ac:dyDescent="0.3">
      <c r="A1101">
        <v>1143</v>
      </c>
      <c r="B1101">
        <v>6</v>
      </c>
      <c r="C1101">
        <v>20</v>
      </c>
      <c r="D1101" s="32">
        <v>0.59930555555555554</v>
      </c>
      <c r="E1101">
        <v>8000</v>
      </c>
      <c r="F1101">
        <v>1000</v>
      </c>
      <c r="G1101" s="31" t="s">
        <v>97</v>
      </c>
      <c r="H1101">
        <v>6</v>
      </c>
      <c r="I1101" s="31" t="s">
        <v>100</v>
      </c>
    </row>
    <row r="1102" spans="1:9" x14ac:dyDescent="0.3">
      <c r="A1102">
        <v>1144</v>
      </c>
      <c r="B1102">
        <v>4</v>
      </c>
      <c r="C1102">
        <v>20</v>
      </c>
      <c r="D1102" s="32">
        <v>0.5493055555555556</v>
      </c>
      <c r="E1102">
        <v>6000</v>
      </c>
      <c r="G1102" s="31" t="s">
        <v>102</v>
      </c>
      <c r="H1102">
        <v>6</v>
      </c>
      <c r="I1102" s="31" t="s">
        <v>103</v>
      </c>
    </row>
    <row r="1103" spans="1:9" x14ac:dyDescent="0.3">
      <c r="A1103">
        <v>1145</v>
      </c>
      <c r="B1103">
        <v>2</v>
      </c>
      <c r="C1103">
        <v>20</v>
      </c>
      <c r="D1103" s="32">
        <v>0.58680555555555558</v>
      </c>
      <c r="E1103">
        <v>6000</v>
      </c>
      <c r="F1103">
        <v>500</v>
      </c>
      <c r="G1103" s="31" t="s">
        <v>97</v>
      </c>
      <c r="H1103">
        <v>6</v>
      </c>
      <c r="I1103" s="31" t="s">
        <v>101</v>
      </c>
    </row>
    <row r="1104" spans="1:9" x14ac:dyDescent="0.3">
      <c r="A1104">
        <v>1146</v>
      </c>
      <c r="B1104">
        <v>5</v>
      </c>
      <c r="C1104">
        <v>20</v>
      </c>
      <c r="D1104" s="32">
        <v>0.51597222222222228</v>
      </c>
      <c r="E1104">
        <v>6000</v>
      </c>
      <c r="G1104" s="31" t="s">
        <v>102</v>
      </c>
      <c r="H1104">
        <v>6</v>
      </c>
      <c r="I1104" s="31" t="s">
        <v>105</v>
      </c>
    </row>
    <row r="1105" spans="1:9" x14ac:dyDescent="0.3">
      <c r="A1105">
        <v>1147</v>
      </c>
      <c r="B1105">
        <v>7</v>
      </c>
      <c r="C1105">
        <v>20</v>
      </c>
      <c r="D1105" s="32">
        <v>0.54305555555555551</v>
      </c>
      <c r="E1105">
        <v>6000</v>
      </c>
      <c r="G1105" s="31" t="s">
        <v>102</v>
      </c>
      <c r="H1105">
        <v>7</v>
      </c>
      <c r="I1105" s="31" t="s">
        <v>98</v>
      </c>
    </row>
    <row r="1106" spans="1:9" x14ac:dyDescent="0.3">
      <c r="A1106">
        <v>1148</v>
      </c>
      <c r="B1106">
        <v>1</v>
      </c>
      <c r="C1106">
        <v>20</v>
      </c>
      <c r="D1106" s="32">
        <v>0.57986111111111116</v>
      </c>
      <c r="E1106">
        <v>6000</v>
      </c>
      <c r="G1106" s="31" t="s">
        <v>97</v>
      </c>
      <c r="H1106">
        <v>7</v>
      </c>
      <c r="I1106" s="31" t="s">
        <v>99</v>
      </c>
    </row>
    <row r="1107" spans="1:9" x14ac:dyDescent="0.3">
      <c r="A1107">
        <v>1149</v>
      </c>
      <c r="B1107">
        <v>6</v>
      </c>
      <c r="C1107">
        <v>20</v>
      </c>
      <c r="D1107" s="32">
        <v>0.62291666666666667</v>
      </c>
      <c r="E1107">
        <v>6000</v>
      </c>
      <c r="G1107" s="31" t="s">
        <v>102</v>
      </c>
      <c r="H1107">
        <v>7</v>
      </c>
      <c r="I1107" s="31" t="s">
        <v>100</v>
      </c>
    </row>
    <row r="1108" spans="1:9" x14ac:dyDescent="0.3">
      <c r="A1108">
        <v>1150</v>
      </c>
      <c r="B1108">
        <v>4</v>
      </c>
      <c r="C1108">
        <v>20</v>
      </c>
      <c r="D1108" s="32">
        <v>0.57638888888888884</v>
      </c>
      <c r="E1108">
        <v>8000</v>
      </c>
      <c r="G1108" s="31" t="s">
        <v>102</v>
      </c>
      <c r="H1108">
        <v>7</v>
      </c>
      <c r="I1108" s="31" t="s">
        <v>103</v>
      </c>
    </row>
    <row r="1109" spans="1:9" x14ac:dyDescent="0.3">
      <c r="A1109">
        <v>1151</v>
      </c>
      <c r="B1109">
        <v>2</v>
      </c>
      <c r="C1109">
        <v>20</v>
      </c>
      <c r="D1109" s="32">
        <v>0.61041666666666672</v>
      </c>
      <c r="E1109">
        <v>6000</v>
      </c>
      <c r="G1109" s="31" t="s">
        <v>102</v>
      </c>
      <c r="H1109">
        <v>7</v>
      </c>
      <c r="I1109" s="31" t="s">
        <v>101</v>
      </c>
    </row>
    <row r="1110" spans="1:9" x14ac:dyDescent="0.3">
      <c r="A1110">
        <v>1152</v>
      </c>
      <c r="B1110">
        <v>5</v>
      </c>
      <c r="C1110">
        <v>20</v>
      </c>
      <c r="D1110" s="32">
        <v>0.54027777777777775</v>
      </c>
      <c r="E1110">
        <v>6000</v>
      </c>
      <c r="G1110" s="31" t="s">
        <v>97</v>
      </c>
      <c r="H1110">
        <v>7</v>
      </c>
      <c r="I1110" s="31" t="s">
        <v>105</v>
      </c>
    </row>
    <row r="1111" spans="1:9" x14ac:dyDescent="0.3">
      <c r="A1111">
        <v>1153</v>
      </c>
      <c r="B1111">
        <v>7</v>
      </c>
      <c r="C1111">
        <v>20</v>
      </c>
      <c r="D1111" s="32">
        <v>0.59236111111111112</v>
      </c>
      <c r="E1111">
        <v>6000</v>
      </c>
      <c r="G1111" s="31" t="s">
        <v>97</v>
      </c>
      <c r="H1111">
        <v>8</v>
      </c>
      <c r="I1111" s="31" t="s">
        <v>98</v>
      </c>
    </row>
    <row r="1112" spans="1:9" x14ac:dyDescent="0.3">
      <c r="A1112">
        <v>1154</v>
      </c>
      <c r="B1112">
        <v>1</v>
      </c>
      <c r="C1112">
        <v>20</v>
      </c>
      <c r="D1112" s="32">
        <v>0.62430555555555556</v>
      </c>
      <c r="E1112">
        <v>6000</v>
      </c>
      <c r="G1112" s="31" t="s">
        <v>102</v>
      </c>
      <c r="H1112">
        <v>8</v>
      </c>
      <c r="I1112" s="31" t="s">
        <v>99</v>
      </c>
    </row>
    <row r="1113" spans="1:9" x14ac:dyDescent="0.3">
      <c r="A1113">
        <v>1155</v>
      </c>
      <c r="B1113">
        <v>6</v>
      </c>
      <c r="C1113">
        <v>20</v>
      </c>
      <c r="D1113" s="32">
        <v>0.64027777777777772</v>
      </c>
      <c r="E1113">
        <v>6000</v>
      </c>
      <c r="G1113" s="31" t="s">
        <v>97</v>
      </c>
      <c r="H1113">
        <v>8</v>
      </c>
      <c r="I1113" s="31" t="s">
        <v>100</v>
      </c>
    </row>
    <row r="1114" spans="1:9" x14ac:dyDescent="0.3">
      <c r="A1114">
        <v>1156</v>
      </c>
      <c r="B1114">
        <v>4</v>
      </c>
      <c r="C1114">
        <v>20</v>
      </c>
      <c r="D1114" s="32">
        <v>0.59444444444444444</v>
      </c>
      <c r="E1114">
        <v>6000</v>
      </c>
      <c r="G1114" s="31" t="s">
        <v>102</v>
      </c>
      <c r="H1114">
        <v>8</v>
      </c>
      <c r="I1114" s="31" t="s">
        <v>103</v>
      </c>
    </row>
    <row r="1115" spans="1:9" x14ac:dyDescent="0.3">
      <c r="A1115">
        <v>1157</v>
      </c>
      <c r="B1115">
        <v>2</v>
      </c>
      <c r="C1115">
        <v>20</v>
      </c>
      <c r="D1115" s="32">
        <v>0.63194444444444442</v>
      </c>
      <c r="E1115">
        <v>6000</v>
      </c>
      <c r="G1115" s="31" t="s">
        <v>102</v>
      </c>
      <c r="H1115">
        <v>8</v>
      </c>
      <c r="I1115" s="31" t="s">
        <v>101</v>
      </c>
    </row>
    <row r="1116" spans="1:9" x14ac:dyDescent="0.3">
      <c r="A1116">
        <v>1158</v>
      </c>
      <c r="B1116">
        <v>5</v>
      </c>
      <c r="C1116">
        <v>20</v>
      </c>
      <c r="D1116" s="32">
        <v>0.55902777777777779</v>
      </c>
      <c r="E1116">
        <v>6000</v>
      </c>
      <c r="G1116" s="31" t="s">
        <v>97</v>
      </c>
      <c r="H1116">
        <v>8</v>
      </c>
      <c r="I1116" s="31" t="s">
        <v>105</v>
      </c>
    </row>
    <row r="1117" spans="1:9" x14ac:dyDescent="0.3">
      <c r="A1117">
        <v>1159</v>
      </c>
      <c r="B1117">
        <v>7</v>
      </c>
      <c r="C1117">
        <v>20</v>
      </c>
      <c r="D1117" s="32">
        <v>0.62986111111111109</v>
      </c>
      <c r="E1117">
        <v>6000</v>
      </c>
      <c r="G1117" s="31" t="s">
        <v>102</v>
      </c>
      <c r="H1117">
        <v>9</v>
      </c>
      <c r="I1117" s="31" t="s">
        <v>98</v>
      </c>
    </row>
    <row r="1118" spans="1:9" x14ac:dyDescent="0.3">
      <c r="A1118">
        <v>1160</v>
      </c>
      <c r="B1118">
        <v>1</v>
      </c>
      <c r="C1118">
        <v>20</v>
      </c>
      <c r="D1118" s="32">
        <v>0.65208333333333335</v>
      </c>
      <c r="E1118">
        <v>6000</v>
      </c>
      <c r="G1118" s="31" t="s">
        <v>102</v>
      </c>
      <c r="H1118">
        <v>9</v>
      </c>
      <c r="I1118" s="31" t="s">
        <v>99</v>
      </c>
    </row>
    <row r="1119" spans="1:9" x14ac:dyDescent="0.3">
      <c r="A1119">
        <v>1161</v>
      </c>
      <c r="B1119">
        <v>6</v>
      </c>
      <c r="C1119">
        <v>20</v>
      </c>
      <c r="D1119" s="32">
        <v>0.68402777777777779</v>
      </c>
      <c r="E1119">
        <v>8000</v>
      </c>
      <c r="G1119" s="31" t="s">
        <v>97</v>
      </c>
      <c r="H1119">
        <v>9</v>
      </c>
      <c r="I1119" s="31" t="s">
        <v>100</v>
      </c>
    </row>
    <row r="1120" spans="1:9" x14ac:dyDescent="0.3">
      <c r="A1120">
        <v>1162</v>
      </c>
      <c r="B1120">
        <v>4</v>
      </c>
      <c r="C1120">
        <v>20</v>
      </c>
      <c r="D1120" s="32">
        <v>0.62083333333333335</v>
      </c>
      <c r="E1120">
        <v>6000</v>
      </c>
      <c r="G1120" s="31" t="s">
        <v>102</v>
      </c>
      <c r="H1120">
        <v>9</v>
      </c>
      <c r="I1120" s="31" t="s">
        <v>103</v>
      </c>
    </row>
    <row r="1121" spans="1:9" x14ac:dyDescent="0.3">
      <c r="A1121">
        <v>1163</v>
      </c>
      <c r="B1121">
        <v>2</v>
      </c>
      <c r="C1121">
        <v>20</v>
      </c>
      <c r="D1121" s="32">
        <v>0.65486111111111112</v>
      </c>
      <c r="E1121">
        <v>6000</v>
      </c>
      <c r="G1121" s="31" t="s">
        <v>97</v>
      </c>
      <c r="H1121">
        <v>9</v>
      </c>
      <c r="I1121" s="31" t="s">
        <v>101</v>
      </c>
    </row>
    <row r="1122" spans="1:9" x14ac:dyDescent="0.3">
      <c r="A1122">
        <v>1164</v>
      </c>
      <c r="B1122">
        <v>5</v>
      </c>
      <c r="C1122">
        <v>20</v>
      </c>
      <c r="D1122" s="32">
        <v>0.59097222222222223</v>
      </c>
      <c r="E1122">
        <v>6000</v>
      </c>
      <c r="G1122" s="31" t="s">
        <v>102</v>
      </c>
      <c r="H1122">
        <v>9</v>
      </c>
      <c r="I1122" s="31" t="s">
        <v>105</v>
      </c>
    </row>
    <row r="1123" spans="1:9" x14ac:dyDescent="0.3">
      <c r="A1123">
        <v>1165</v>
      </c>
      <c r="B1123">
        <v>7</v>
      </c>
      <c r="C1123">
        <v>20</v>
      </c>
      <c r="D1123" s="32">
        <v>0.65416666666666667</v>
      </c>
      <c r="E1123">
        <v>6000</v>
      </c>
      <c r="F1123">
        <v>2000</v>
      </c>
      <c r="G1123" s="31" t="s">
        <v>97</v>
      </c>
      <c r="H1123">
        <v>10</v>
      </c>
      <c r="I1123" s="31" t="s">
        <v>98</v>
      </c>
    </row>
    <row r="1124" spans="1:9" x14ac:dyDescent="0.3">
      <c r="A1124">
        <v>1166</v>
      </c>
      <c r="B1124">
        <v>1</v>
      </c>
      <c r="C1124">
        <v>20</v>
      </c>
      <c r="D1124" s="32">
        <v>0.67847222222222225</v>
      </c>
      <c r="E1124">
        <v>6000</v>
      </c>
      <c r="G1124" s="31" t="s">
        <v>102</v>
      </c>
      <c r="H1124">
        <v>10</v>
      </c>
      <c r="I1124" s="31" t="s">
        <v>99</v>
      </c>
    </row>
    <row r="1125" spans="1:9" x14ac:dyDescent="0.3">
      <c r="A1125">
        <v>1167</v>
      </c>
      <c r="B1125">
        <v>6</v>
      </c>
      <c r="C1125">
        <v>20</v>
      </c>
      <c r="D1125" s="32">
        <v>0.69027777777777777</v>
      </c>
      <c r="E1125">
        <v>6000</v>
      </c>
      <c r="G1125" s="31" t="s">
        <v>97</v>
      </c>
      <c r="H1125">
        <v>10</v>
      </c>
      <c r="I1125" s="31" t="s">
        <v>100</v>
      </c>
    </row>
    <row r="1126" spans="1:9" x14ac:dyDescent="0.3">
      <c r="A1126">
        <v>1168</v>
      </c>
      <c r="B1126">
        <v>4</v>
      </c>
      <c r="C1126">
        <v>20</v>
      </c>
      <c r="D1126" s="32">
        <v>0.6479166666666667</v>
      </c>
      <c r="E1126">
        <v>6000</v>
      </c>
      <c r="G1126" s="31" t="s">
        <v>102</v>
      </c>
      <c r="H1126">
        <v>10</v>
      </c>
      <c r="I1126" s="31" t="s">
        <v>103</v>
      </c>
    </row>
    <row r="1127" spans="1:9" x14ac:dyDescent="0.3">
      <c r="A1127">
        <v>1169</v>
      </c>
      <c r="B1127">
        <v>2</v>
      </c>
      <c r="C1127">
        <v>20</v>
      </c>
      <c r="D1127" s="32">
        <v>0.66805555555555551</v>
      </c>
      <c r="E1127">
        <v>6000</v>
      </c>
      <c r="G1127" s="31" t="s">
        <v>102</v>
      </c>
      <c r="H1127">
        <v>10</v>
      </c>
      <c r="I1127" s="31" t="s">
        <v>101</v>
      </c>
    </row>
    <row r="1128" spans="1:9" x14ac:dyDescent="0.3">
      <c r="A1128">
        <v>1170</v>
      </c>
      <c r="B1128">
        <v>5</v>
      </c>
      <c r="C1128">
        <v>20</v>
      </c>
      <c r="D1128" s="32">
        <v>0.60347222222222219</v>
      </c>
      <c r="E1128">
        <v>6000</v>
      </c>
      <c r="G1128" s="31" t="s">
        <v>102</v>
      </c>
      <c r="H1128">
        <v>10</v>
      </c>
      <c r="I1128" s="31" t="s">
        <v>105</v>
      </c>
    </row>
    <row r="1129" spans="1:9" x14ac:dyDescent="0.3">
      <c r="A1129">
        <v>1171</v>
      </c>
      <c r="B1129">
        <v>7</v>
      </c>
      <c r="C1129">
        <v>20</v>
      </c>
      <c r="D1129" s="32">
        <v>0.67152777777777772</v>
      </c>
      <c r="E1129">
        <v>6000</v>
      </c>
      <c r="G1129" s="31" t="s">
        <v>102</v>
      </c>
      <c r="H1129">
        <v>11</v>
      </c>
      <c r="I1129" s="31" t="s">
        <v>98</v>
      </c>
    </row>
    <row r="1130" spans="1:9" x14ac:dyDescent="0.3">
      <c r="A1130">
        <v>1172</v>
      </c>
      <c r="B1130">
        <v>1</v>
      </c>
      <c r="C1130">
        <v>20</v>
      </c>
      <c r="D1130" s="32">
        <v>0.6958333333333333</v>
      </c>
      <c r="E1130">
        <v>6000</v>
      </c>
      <c r="G1130" s="31" t="s">
        <v>102</v>
      </c>
      <c r="H1130">
        <v>11</v>
      </c>
      <c r="I1130" s="31" t="s">
        <v>99</v>
      </c>
    </row>
    <row r="1131" spans="1:9" x14ac:dyDescent="0.3">
      <c r="A1131">
        <v>1173</v>
      </c>
      <c r="B1131">
        <v>6</v>
      </c>
      <c r="C1131">
        <v>20</v>
      </c>
      <c r="D1131" s="32">
        <v>0.70486111111111116</v>
      </c>
      <c r="E1131">
        <v>6000</v>
      </c>
      <c r="G1131" s="31" t="s">
        <v>97</v>
      </c>
      <c r="H1131">
        <v>11</v>
      </c>
      <c r="I1131" s="31" t="s">
        <v>100</v>
      </c>
    </row>
    <row r="1132" spans="1:9" x14ac:dyDescent="0.3">
      <c r="A1132">
        <v>1174</v>
      </c>
      <c r="B1132">
        <v>4</v>
      </c>
      <c r="C1132">
        <v>20</v>
      </c>
      <c r="D1132" s="32">
        <v>0.6694444444444444</v>
      </c>
      <c r="E1132">
        <v>6000</v>
      </c>
      <c r="G1132" s="31" t="s">
        <v>102</v>
      </c>
      <c r="H1132">
        <v>11</v>
      </c>
      <c r="I1132" s="31" t="s">
        <v>103</v>
      </c>
    </row>
    <row r="1133" spans="1:9" x14ac:dyDescent="0.3">
      <c r="A1133">
        <v>1175</v>
      </c>
      <c r="B1133">
        <v>2</v>
      </c>
      <c r="C1133">
        <v>20</v>
      </c>
      <c r="D1133" s="32">
        <v>0.69097222222222221</v>
      </c>
      <c r="E1133">
        <v>6000</v>
      </c>
      <c r="G1133" s="31" t="s">
        <v>97</v>
      </c>
      <c r="H1133">
        <v>11</v>
      </c>
      <c r="I1133" s="31" t="s">
        <v>101</v>
      </c>
    </row>
    <row r="1134" spans="1:9" x14ac:dyDescent="0.3">
      <c r="A1134">
        <v>1176</v>
      </c>
      <c r="B1134">
        <v>5</v>
      </c>
      <c r="C1134">
        <v>20</v>
      </c>
      <c r="D1134" s="32">
        <v>0.64513888888888893</v>
      </c>
      <c r="E1134">
        <v>6000</v>
      </c>
      <c r="G1134" s="31" t="s">
        <v>97</v>
      </c>
      <c r="H1134">
        <v>11</v>
      </c>
      <c r="I1134" s="31" t="s">
        <v>105</v>
      </c>
    </row>
    <row r="1135" spans="1:9" x14ac:dyDescent="0.3">
      <c r="A1135">
        <v>1177</v>
      </c>
      <c r="B1135">
        <v>7</v>
      </c>
      <c r="C1135">
        <v>20</v>
      </c>
      <c r="D1135" s="32">
        <v>0.70138888888888884</v>
      </c>
      <c r="E1135">
        <v>8000</v>
      </c>
      <c r="G1135" s="31" t="s">
        <v>97</v>
      </c>
      <c r="H1135">
        <v>12</v>
      </c>
      <c r="I1135" s="31" t="s">
        <v>98</v>
      </c>
    </row>
    <row r="1136" spans="1:9" x14ac:dyDescent="0.3">
      <c r="A1136">
        <v>1178</v>
      </c>
      <c r="B1136">
        <v>1</v>
      </c>
      <c r="C1136">
        <v>20</v>
      </c>
      <c r="D1136" s="32">
        <v>0.71180555555555558</v>
      </c>
      <c r="E1136">
        <v>6000</v>
      </c>
      <c r="G1136" s="31" t="s">
        <v>97</v>
      </c>
      <c r="H1136">
        <v>12</v>
      </c>
      <c r="I1136" s="31" t="s">
        <v>99</v>
      </c>
    </row>
    <row r="1137" spans="1:9" x14ac:dyDescent="0.3">
      <c r="A1137">
        <v>1179</v>
      </c>
      <c r="B1137">
        <v>6</v>
      </c>
      <c r="C1137">
        <v>20</v>
      </c>
      <c r="D1137" s="32">
        <v>0.71805555555555556</v>
      </c>
      <c r="E1137">
        <v>6000</v>
      </c>
      <c r="G1137" s="31" t="s">
        <v>102</v>
      </c>
      <c r="H1137">
        <v>12</v>
      </c>
      <c r="I1137" s="31" t="s">
        <v>100</v>
      </c>
    </row>
    <row r="1138" spans="1:9" x14ac:dyDescent="0.3">
      <c r="A1138">
        <v>1180</v>
      </c>
      <c r="B1138">
        <v>4</v>
      </c>
      <c r="C1138">
        <v>20</v>
      </c>
      <c r="D1138" s="32">
        <v>0.68958333333333333</v>
      </c>
      <c r="E1138">
        <v>6000</v>
      </c>
      <c r="G1138" s="31" t="s">
        <v>97</v>
      </c>
      <c r="H1138">
        <v>12</v>
      </c>
      <c r="I1138" s="31" t="s">
        <v>103</v>
      </c>
    </row>
    <row r="1139" spans="1:9" x14ac:dyDescent="0.3">
      <c r="A1139">
        <v>1181</v>
      </c>
      <c r="B1139">
        <v>2</v>
      </c>
      <c r="C1139">
        <v>20</v>
      </c>
      <c r="D1139" s="32">
        <v>0.70694444444444449</v>
      </c>
      <c r="E1139">
        <v>6000</v>
      </c>
      <c r="G1139" s="31" t="s">
        <v>97</v>
      </c>
      <c r="H1139">
        <v>12</v>
      </c>
      <c r="I1139" s="31" t="s">
        <v>101</v>
      </c>
    </row>
    <row r="1140" spans="1:9" x14ac:dyDescent="0.3">
      <c r="A1140">
        <v>1182</v>
      </c>
      <c r="B1140">
        <v>5</v>
      </c>
      <c r="C1140">
        <v>20</v>
      </c>
      <c r="D1140" s="32">
        <v>0.70277777777777772</v>
      </c>
      <c r="E1140">
        <v>6000</v>
      </c>
      <c r="G1140" s="31" t="s">
        <v>102</v>
      </c>
      <c r="H1140">
        <v>12</v>
      </c>
      <c r="I1140" s="31" t="s">
        <v>105</v>
      </c>
    </row>
    <row r="1141" spans="1:9" x14ac:dyDescent="0.3">
      <c r="A1141">
        <v>1183</v>
      </c>
      <c r="B1141">
        <v>7</v>
      </c>
      <c r="C1141">
        <v>20</v>
      </c>
      <c r="D1141" s="32">
        <v>0.72361111111111109</v>
      </c>
      <c r="E1141">
        <v>6000</v>
      </c>
      <c r="G1141" s="31" t="s">
        <v>102</v>
      </c>
      <c r="H1141">
        <v>13</v>
      </c>
      <c r="I1141" s="31" t="s">
        <v>98</v>
      </c>
    </row>
    <row r="1142" spans="1:9" x14ac:dyDescent="0.3">
      <c r="A1142">
        <v>1184</v>
      </c>
      <c r="B1142">
        <v>1</v>
      </c>
      <c r="C1142">
        <v>20</v>
      </c>
      <c r="D1142" s="32">
        <v>0.73819444444444449</v>
      </c>
      <c r="E1142">
        <v>6000</v>
      </c>
      <c r="G1142" s="31" t="s">
        <v>102</v>
      </c>
      <c r="H1142">
        <v>13</v>
      </c>
      <c r="I1142" s="31" t="s">
        <v>99</v>
      </c>
    </row>
    <row r="1143" spans="1:9" x14ac:dyDescent="0.3">
      <c r="A1143">
        <v>1185</v>
      </c>
      <c r="B1143">
        <v>6</v>
      </c>
      <c r="C1143">
        <v>20</v>
      </c>
      <c r="D1143" s="32">
        <v>0.73750000000000004</v>
      </c>
      <c r="E1143">
        <v>6000</v>
      </c>
      <c r="G1143" s="31" t="s">
        <v>102</v>
      </c>
      <c r="H1143">
        <v>13</v>
      </c>
      <c r="I1143" s="31" t="s">
        <v>100</v>
      </c>
    </row>
    <row r="1144" spans="1:9" x14ac:dyDescent="0.3">
      <c r="A1144">
        <v>1186</v>
      </c>
      <c r="B1144">
        <v>4</v>
      </c>
      <c r="C1144">
        <v>20</v>
      </c>
      <c r="D1144" s="32">
        <v>0.70416666666666672</v>
      </c>
      <c r="E1144">
        <v>6000</v>
      </c>
      <c r="G1144" s="31" t="s">
        <v>97</v>
      </c>
      <c r="H1144">
        <v>13</v>
      </c>
      <c r="I1144" s="31" t="s">
        <v>103</v>
      </c>
    </row>
    <row r="1145" spans="1:9" x14ac:dyDescent="0.3">
      <c r="A1145">
        <v>1187</v>
      </c>
      <c r="B1145">
        <v>2</v>
      </c>
      <c r="C1145">
        <v>20</v>
      </c>
      <c r="D1145" s="32">
        <v>0.73124999999999996</v>
      </c>
      <c r="E1145">
        <v>6000</v>
      </c>
      <c r="G1145" s="31" t="s">
        <v>102</v>
      </c>
      <c r="H1145">
        <v>13</v>
      </c>
      <c r="I1145" s="31" t="s">
        <v>101</v>
      </c>
    </row>
    <row r="1146" spans="1:9" x14ac:dyDescent="0.3">
      <c r="A1146">
        <v>1188</v>
      </c>
      <c r="B1146">
        <v>5</v>
      </c>
      <c r="C1146">
        <v>20</v>
      </c>
      <c r="D1146" s="32">
        <v>0.72222222222222221</v>
      </c>
      <c r="E1146">
        <v>6000</v>
      </c>
      <c r="G1146" s="31" t="s">
        <v>97</v>
      </c>
      <c r="H1146">
        <v>13</v>
      </c>
      <c r="I1146" s="31" t="s">
        <v>105</v>
      </c>
    </row>
    <row r="1147" spans="1:9" x14ac:dyDescent="0.3">
      <c r="A1147">
        <v>1189</v>
      </c>
      <c r="B1147">
        <v>7</v>
      </c>
      <c r="C1147">
        <v>20</v>
      </c>
      <c r="D1147" s="32">
        <v>0.75069444444444444</v>
      </c>
      <c r="E1147">
        <v>6000</v>
      </c>
      <c r="G1147" s="31" t="s">
        <v>97</v>
      </c>
      <c r="H1147">
        <v>14</v>
      </c>
      <c r="I1147" s="31" t="s">
        <v>98</v>
      </c>
    </row>
    <row r="1148" spans="1:9" x14ac:dyDescent="0.3">
      <c r="A1148">
        <v>1190</v>
      </c>
      <c r="B1148">
        <v>1</v>
      </c>
      <c r="C1148">
        <v>20</v>
      </c>
      <c r="D1148" s="32">
        <v>0.77430555555555558</v>
      </c>
      <c r="E1148">
        <v>6000</v>
      </c>
      <c r="G1148" s="31" t="s">
        <v>97</v>
      </c>
      <c r="H1148">
        <v>14</v>
      </c>
      <c r="I1148" s="31" t="s">
        <v>99</v>
      </c>
    </row>
    <row r="1149" spans="1:9" x14ac:dyDescent="0.3">
      <c r="A1149">
        <v>1191</v>
      </c>
      <c r="B1149">
        <v>6</v>
      </c>
      <c r="C1149">
        <v>20</v>
      </c>
      <c r="D1149" s="32">
        <v>0.7680555555555556</v>
      </c>
      <c r="E1149">
        <v>6000</v>
      </c>
      <c r="G1149" s="31" t="s">
        <v>97</v>
      </c>
      <c r="H1149">
        <v>14</v>
      </c>
      <c r="I1149" s="31" t="s">
        <v>100</v>
      </c>
    </row>
    <row r="1150" spans="1:9" x14ac:dyDescent="0.3">
      <c r="A1150">
        <v>1192</v>
      </c>
      <c r="B1150">
        <v>4</v>
      </c>
      <c r="C1150">
        <v>20</v>
      </c>
      <c r="D1150" s="32">
        <v>0.71805555555555556</v>
      </c>
      <c r="E1150">
        <v>6000</v>
      </c>
      <c r="G1150" s="31" t="s">
        <v>97</v>
      </c>
      <c r="H1150">
        <v>14</v>
      </c>
      <c r="I1150" s="31" t="s">
        <v>103</v>
      </c>
    </row>
    <row r="1151" spans="1:9" x14ac:dyDescent="0.3">
      <c r="A1151">
        <v>1193</v>
      </c>
      <c r="B1151">
        <v>2</v>
      </c>
      <c r="C1151">
        <v>20</v>
      </c>
      <c r="D1151" s="32">
        <v>0.75277777777777777</v>
      </c>
      <c r="E1151">
        <v>8000</v>
      </c>
      <c r="G1151" s="31" t="s">
        <v>102</v>
      </c>
      <c r="H1151">
        <v>14</v>
      </c>
      <c r="I1151" s="31" t="s">
        <v>101</v>
      </c>
    </row>
    <row r="1152" spans="1:9" x14ac:dyDescent="0.3">
      <c r="A1152">
        <v>1194</v>
      </c>
      <c r="B1152">
        <v>5</v>
      </c>
      <c r="C1152">
        <v>20</v>
      </c>
      <c r="D1152" s="32">
        <v>0.74722222222222223</v>
      </c>
      <c r="E1152">
        <v>6000</v>
      </c>
      <c r="F1152">
        <v>1000</v>
      </c>
      <c r="G1152" s="31" t="s">
        <v>102</v>
      </c>
      <c r="H1152">
        <v>14</v>
      </c>
      <c r="I1152" s="31" t="s">
        <v>105</v>
      </c>
    </row>
    <row r="1153" spans="1:9" x14ac:dyDescent="0.3">
      <c r="A1153">
        <v>1195</v>
      </c>
      <c r="B1153">
        <v>7</v>
      </c>
      <c r="C1153">
        <v>20</v>
      </c>
      <c r="D1153" s="32">
        <v>0.76597222222222228</v>
      </c>
      <c r="E1153">
        <v>6000</v>
      </c>
      <c r="G1153" s="31" t="s">
        <v>97</v>
      </c>
      <c r="H1153">
        <v>15</v>
      </c>
      <c r="I1153" s="31" t="s">
        <v>98</v>
      </c>
    </row>
    <row r="1154" spans="1:9" x14ac:dyDescent="0.3">
      <c r="A1154">
        <v>1196</v>
      </c>
      <c r="B1154">
        <v>1</v>
      </c>
      <c r="C1154">
        <v>20</v>
      </c>
      <c r="D1154" s="32">
        <v>0.80277777777777781</v>
      </c>
      <c r="E1154">
        <v>6000</v>
      </c>
      <c r="G1154" s="31" t="s">
        <v>97</v>
      </c>
      <c r="H1154">
        <v>15</v>
      </c>
      <c r="I1154" s="31" t="s">
        <v>99</v>
      </c>
    </row>
    <row r="1155" spans="1:9" x14ac:dyDescent="0.3">
      <c r="A1155">
        <v>1197</v>
      </c>
      <c r="B1155">
        <v>6</v>
      </c>
      <c r="C1155">
        <v>20</v>
      </c>
      <c r="D1155" s="32">
        <v>0.75</v>
      </c>
      <c r="E1155">
        <v>6000</v>
      </c>
      <c r="G1155" s="31" t="s">
        <v>97</v>
      </c>
      <c r="H1155">
        <v>15</v>
      </c>
      <c r="I1155" s="31" t="s">
        <v>100</v>
      </c>
    </row>
    <row r="1156" spans="1:9" x14ac:dyDescent="0.3">
      <c r="A1156">
        <v>1198</v>
      </c>
      <c r="B1156">
        <v>4</v>
      </c>
      <c r="C1156">
        <v>20</v>
      </c>
      <c r="D1156" s="32">
        <v>0.75902777777777775</v>
      </c>
      <c r="E1156">
        <v>6000</v>
      </c>
      <c r="F1156">
        <v>3000</v>
      </c>
      <c r="G1156" s="31" t="s">
        <v>102</v>
      </c>
      <c r="H1156">
        <v>15</v>
      </c>
      <c r="I1156" s="31" t="s">
        <v>103</v>
      </c>
    </row>
    <row r="1157" spans="1:9" x14ac:dyDescent="0.3">
      <c r="A1157">
        <v>1199</v>
      </c>
      <c r="B1157">
        <v>2</v>
      </c>
      <c r="C1157">
        <v>20</v>
      </c>
      <c r="D1157" s="32">
        <v>0.8</v>
      </c>
      <c r="E1157">
        <v>6000</v>
      </c>
      <c r="G1157" s="31" t="s">
        <v>102</v>
      </c>
      <c r="H1157">
        <v>15</v>
      </c>
      <c r="I1157" s="31" t="s">
        <v>101</v>
      </c>
    </row>
    <row r="1158" spans="1:9" x14ac:dyDescent="0.3">
      <c r="A1158">
        <v>1200</v>
      </c>
      <c r="B1158">
        <v>5</v>
      </c>
      <c r="C1158">
        <v>20</v>
      </c>
      <c r="D1158" s="32">
        <v>0.76458333333333328</v>
      </c>
      <c r="E1158">
        <v>6000</v>
      </c>
      <c r="G1158" s="31" t="s">
        <v>97</v>
      </c>
      <c r="H1158">
        <v>15</v>
      </c>
      <c r="I1158" s="31" t="s">
        <v>105</v>
      </c>
    </row>
    <row r="1159" spans="1:9" x14ac:dyDescent="0.3">
      <c r="A1159">
        <v>1201</v>
      </c>
      <c r="B1159">
        <v>7</v>
      </c>
      <c r="C1159">
        <v>20</v>
      </c>
      <c r="D1159" s="32">
        <v>0.79305555555555551</v>
      </c>
      <c r="E1159">
        <v>8000</v>
      </c>
      <c r="G1159" s="31" t="s">
        <v>102</v>
      </c>
      <c r="H1159">
        <v>16</v>
      </c>
      <c r="I1159" s="31" t="s">
        <v>98</v>
      </c>
    </row>
    <row r="1160" spans="1:9" x14ac:dyDescent="0.3">
      <c r="A1160">
        <v>1202</v>
      </c>
      <c r="B1160">
        <v>1</v>
      </c>
      <c r="C1160">
        <v>20</v>
      </c>
      <c r="D1160" s="32">
        <v>0.83611111111111114</v>
      </c>
      <c r="E1160">
        <v>6000</v>
      </c>
      <c r="G1160" s="31" t="s">
        <v>102</v>
      </c>
      <c r="H1160">
        <v>16</v>
      </c>
      <c r="I1160" s="31" t="s">
        <v>99</v>
      </c>
    </row>
    <row r="1161" spans="1:9" x14ac:dyDescent="0.3">
      <c r="A1161">
        <v>1203</v>
      </c>
      <c r="B1161">
        <v>6</v>
      </c>
      <c r="C1161">
        <v>20</v>
      </c>
      <c r="D1161" s="32">
        <v>0.78194444444444444</v>
      </c>
      <c r="E1161">
        <v>6000</v>
      </c>
      <c r="G1161" s="31" t="s">
        <v>97</v>
      </c>
      <c r="H1161">
        <v>16</v>
      </c>
      <c r="I1161" s="31" t="s">
        <v>100</v>
      </c>
    </row>
    <row r="1162" spans="1:9" x14ac:dyDescent="0.3">
      <c r="A1162">
        <v>1204</v>
      </c>
      <c r="B1162">
        <v>4</v>
      </c>
      <c r="C1162">
        <v>20</v>
      </c>
      <c r="D1162" s="32">
        <v>0.7895833333333333</v>
      </c>
      <c r="E1162">
        <v>8000</v>
      </c>
      <c r="G1162" s="31" t="s">
        <v>102</v>
      </c>
      <c r="H1162">
        <v>16</v>
      </c>
      <c r="I1162" s="31" t="s">
        <v>103</v>
      </c>
    </row>
    <row r="1163" spans="1:9" x14ac:dyDescent="0.3">
      <c r="A1163">
        <v>1205</v>
      </c>
      <c r="B1163">
        <v>2</v>
      </c>
      <c r="C1163">
        <v>20</v>
      </c>
      <c r="D1163" s="32">
        <v>0.81736111111111109</v>
      </c>
      <c r="E1163">
        <v>6000</v>
      </c>
      <c r="G1163" s="31" t="s">
        <v>102</v>
      </c>
      <c r="H1163">
        <v>16</v>
      </c>
      <c r="I1163" s="31" t="s">
        <v>101</v>
      </c>
    </row>
    <row r="1164" spans="1:9" x14ac:dyDescent="0.3">
      <c r="A1164">
        <v>1206</v>
      </c>
      <c r="B1164">
        <v>5</v>
      </c>
      <c r="C1164">
        <v>20</v>
      </c>
      <c r="D1164" s="32">
        <v>0.78333333333333333</v>
      </c>
      <c r="E1164">
        <v>6000</v>
      </c>
      <c r="G1164" s="31" t="s">
        <v>97</v>
      </c>
      <c r="H1164">
        <v>16</v>
      </c>
      <c r="I1164" s="31" t="s">
        <v>105</v>
      </c>
    </row>
    <row r="1165" spans="1:9" x14ac:dyDescent="0.3">
      <c r="A1165">
        <v>1207</v>
      </c>
      <c r="B1165">
        <v>7</v>
      </c>
      <c r="C1165">
        <v>20</v>
      </c>
      <c r="D1165" s="32">
        <v>0.82013888888888886</v>
      </c>
      <c r="E1165">
        <v>6000</v>
      </c>
      <c r="G1165" s="31" t="s">
        <v>97</v>
      </c>
      <c r="H1165">
        <v>17</v>
      </c>
      <c r="I1165" s="31" t="s">
        <v>98</v>
      </c>
    </row>
    <row r="1166" spans="1:9" x14ac:dyDescent="0.3">
      <c r="A1166">
        <v>1208</v>
      </c>
      <c r="B1166">
        <v>6</v>
      </c>
      <c r="C1166">
        <v>20</v>
      </c>
      <c r="D1166" s="32">
        <v>0.80347222222222225</v>
      </c>
      <c r="E1166">
        <v>6000</v>
      </c>
      <c r="G1166" s="31" t="s">
        <v>97</v>
      </c>
      <c r="H1166">
        <v>17</v>
      </c>
      <c r="I1166" s="31" t="s">
        <v>100</v>
      </c>
    </row>
    <row r="1167" spans="1:9" x14ac:dyDescent="0.3">
      <c r="A1167">
        <v>1209</v>
      </c>
      <c r="B1167">
        <v>4</v>
      </c>
      <c r="C1167">
        <v>20</v>
      </c>
      <c r="D1167" s="32">
        <v>0.81944444444444442</v>
      </c>
      <c r="E1167">
        <v>6000</v>
      </c>
      <c r="G1167" s="31" t="s">
        <v>97</v>
      </c>
      <c r="H1167">
        <v>17</v>
      </c>
      <c r="I1167" s="31" t="s">
        <v>103</v>
      </c>
    </row>
    <row r="1168" spans="1:9" x14ac:dyDescent="0.3">
      <c r="A1168">
        <v>1210</v>
      </c>
      <c r="B1168">
        <v>2</v>
      </c>
      <c r="C1168">
        <v>20</v>
      </c>
      <c r="D1168" s="32">
        <v>0.8354166666666667</v>
      </c>
      <c r="E1168">
        <v>6000</v>
      </c>
      <c r="G1168" s="31" t="s">
        <v>102</v>
      </c>
      <c r="H1168">
        <v>17</v>
      </c>
      <c r="I1168" s="31" t="s">
        <v>101</v>
      </c>
    </row>
    <row r="1169" spans="1:9" x14ac:dyDescent="0.3">
      <c r="A1169">
        <v>1211</v>
      </c>
      <c r="B1169">
        <v>5</v>
      </c>
      <c r="C1169">
        <v>20</v>
      </c>
      <c r="D1169" s="32">
        <v>0.80138888888888893</v>
      </c>
      <c r="E1169">
        <v>6000</v>
      </c>
      <c r="F1169">
        <v>1000</v>
      </c>
      <c r="G1169" s="31" t="s">
        <v>102</v>
      </c>
      <c r="H1169">
        <v>17</v>
      </c>
      <c r="I1169" s="31" t="s">
        <v>105</v>
      </c>
    </row>
    <row r="1170" spans="1:9" x14ac:dyDescent="0.3">
      <c r="A1170">
        <v>1212</v>
      </c>
      <c r="B1170">
        <v>7</v>
      </c>
      <c r="C1170">
        <v>20</v>
      </c>
      <c r="D1170" s="32">
        <v>0.83819444444444446</v>
      </c>
      <c r="E1170">
        <v>6000</v>
      </c>
      <c r="G1170" s="31" t="s">
        <v>102</v>
      </c>
      <c r="H1170">
        <v>18</v>
      </c>
      <c r="I1170" s="31" t="s">
        <v>98</v>
      </c>
    </row>
    <row r="1171" spans="1:9" x14ac:dyDescent="0.3">
      <c r="A1171">
        <v>1213</v>
      </c>
      <c r="B1171">
        <v>6</v>
      </c>
      <c r="C1171">
        <v>20</v>
      </c>
      <c r="D1171" s="32">
        <v>0.82291666666666663</v>
      </c>
      <c r="E1171">
        <v>6000</v>
      </c>
      <c r="G1171" s="31" t="s">
        <v>97</v>
      </c>
      <c r="H1171">
        <v>18</v>
      </c>
      <c r="I1171" s="31" t="s">
        <v>100</v>
      </c>
    </row>
    <row r="1172" spans="1:9" x14ac:dyDescent="0.3">
      <c r="A1172">
        <v>1214</v>
      </c>
      <c r="B1172">
        <v>4</v>
      </c>
      <c r="C1172">
        <v>20</v>
      </c>
      <c r="D1172" s="32"/>
      <c r="E1172">
        <v>6000</v>
      </c>
      <c r="G1172" s="31" t="s">
        <v>97</v>
      </c>
      <c r="H1172">
        <v>18</v>
      </c>
      <c r="I1172" s="31" t="s">
        <v>103</v>
      </c>
    </row>
    <row r="1173" spans="1:9" x14ac:dyDescent="0.3">
      <c r="A1173">
        <v>1215</v>
      </c>
      <c r="B1173">
        <v>5</v>
      </c>
      <c r="C1173">
        <v>20</v>
      </c>
      <c r="D1173" s="32">
        <v>0.8305555555555556</v>
      </c>
      <c r="E1173">
        <v>6000</v>
      </c>
      <c r="G1173" s="31" t="s">
        <v>102</v>
      </c>
      <c r="H1173">
        <v>18</v>
      </c>
      <c r="I1173" s="31" t="s">
        <v>105</v>
      </c>
    </row>
    <row r="1174" spans="1:9" x14ac:dyDescent="0.3">
      <c r="A1174">
        <v>1216</v>
      </c>
      <c r="B1174">
        <v>5</v>
      </c>
      <c r="C1174">
        <v>20</v>
      </c>
      <c r="D1174" s="32"/>
      <c r="E1174">
        <v>6000</v>
      </c>
      <c r="G1174" s="31" t="s">
        <v>102</v>
      </c>
      <c r="H1174">
        <v>19</v>
      </c>
      <c r="I1174" s="31" t="s">
        <v>105</v>
      </c>
    </row>
    <row r="1175" spans="1:9" x14ac:dyDescent="0.3">
      <c r="A1175">
        <v>1217</v>
      </c>
      <c r="B1175">
        <v>7</v>
      </c>
      <c r="C1175">
        <v>21</v>
      </c>
      <c r="D1175" s="32">
        <v>0.44583333333333336</v>
      </c>
      <c r="E1175">
        <v>6000</v>
      </c>
      <c r="G1175" s="31" t="s">
        <v>102</v>
      </c>
      <c r="H1175">
        <v>4</v>
      </c>
      <c r="I1175" s="31" t="s">
        <v>98</v>
      </c>
    </row>
    <row r="1176" spans="1:9" x14ac:dyDescent="0.3">
      <c r="A1176">
        <v>1218</v>
      </c>
      <c r="B1176">
        <v>1</v>
      </c>
      <c r="C1176">
        <v>21</v>
      </c>
      <c r="D1176" s="32">
        <v>0.44236111111111109</v>
      </c>
      <c r="E1176">
        <v>6000</v>
      </c>
      <c r="F1176">
        <v>2000</v>
      </c>
      <c r="G1176" s="31" t="s">
        <v>102</v>
      </c>
      <c r="H1176">
        <v>4</v>
      </c>
      <c r="I1176" s="31" t="s">
        <v>99</v>
      </c>
    </row>
    <row r="1177" spans="1:9" x14ac:dyDescent="0.3">
      <c r="A1177">
        <v>1219</v>
      </c>
      <c r="B1177">
        <v>6</v>
      </c>
      <c r="C1177">
        <v>21</v>
      </c>
      <c r="D1177" s="32">
        <v>0.44305555555555554</v>
      </c>
      <c r="E1177">
        <v>6000</v>
      </c>
      <c r="G1177" s="31" t="s">
        <v>102</v>
      </c>
      <c r="H1177">
        <v>4</v>
      </c>
      <c r="I1177" s="31" t="s">
        <v>100</v>
      </c>
    </row>
    <row r="1178" spans="1:9" x14ac:dyDescent="0.3">
      <c r="A1178">
        <v>1220</v>
      </c>
      <c r="B1178">
        <v>4</v>
      </c>
      <c r="C1178">
        <v>21</v>
      </c>
      <c r="D1178" s="32">
        <v>0.43819444444444444</v>
      </c>
      <c r="E1178">
        <v>6000</v>
      </c>
      <c r="G1178" s="31" t="s">
        <v>102</v>
      </c>
      <c r="H1178">
        <v>4</v>
      </c>
      <c r="I1178" s="31" t="s">
        <v>103</v>
      </c>
    </row>
    <row r="1179" spans="1:9" x14ac:dyDescent="0.3">
      <c r="A1179">
        <v>1221</v>
      </c>
      <c r="B1179">
        <v>2</v>
      </c>
      <c r="C1179">
        <v>21</v>
      </c>
      <c r="D1179" s="32">
        <v>0.44444444444444442</v>
      </c>
      <c r="E1179">
        <v>6000</v>
      </c>
      <c r="G1179" s="31" t="s">
        <v>102</v>
      </c>
      <c r="H1179">
        <v>4</v>
      </c>
      <c r="I1179" s="31" t="s">
        <v>101</v>
      </c>
    </row>
    <row r="1180" spans="1:9" x14ac:dyDescent="0.3">
      <c r="A1180">
        <v>1222</v>
      </c>
      <c r="B1180">
        <v>5</v>
      </c>
      <c r="C1180">
        <v>21</v>
      </c>
      <c r="D1180" s="32">
        <v>0.44444444444444442</v>
      </c>
      <c r="E1180">
        <v>6000</v>
      </c>
      <c r="G1180" s="31" t="s">
        <v>102</v>
      </c>
      <c r="H1180">
        <v>4</v>
      </c>
      <c r="I1180" s="31" t="s">
        <v>105</v>
      </c>
    </row>
    <row r="1181" spans="1:9" x14ac:dyDescent="0.3">
      <c r="A1181">
        <v>1223</v>
      </c>
      <c r="B1181">
        <v>7</v>
      </c>
      <c r="C1181">
        <v>21</v>
      </c>
      <c r="D1181" s="32">
        <v>0.4826388888888889</v>
      </c>
      <c r="E1181">
        <v>6000</v>
      </c>
      <c r="G1181" s="31" t="s">
        <v>102</v>
      </c>
      <c r="H1181">
        <v>5</v>
      </c>
      <c r="I1181" s="31" t="s">
        <v>98</v>
      </c>
    </row>
    <row r="1182" spans="1:9" x14ac:dyDescent="0.3">
      <c r="A1182">
        <v>1224</v>
      </c>
      <c r="B1182">
        <v>1</v>
      </c>
      <c r="C1182">
        <v>21</v>
      </c>
      <c r="D1182" s="32">
        <v>0.45763888888888887</v>
      </c>
      <c r="E1182">
        <v>8000</v>
      </c>
      <c r="G1182" s="31" t="s">
        <v>102</v>
      </c>
      <c r="H1182">
        <v>5</v>
      </c>
      <c r="I1182" s="31" t="s">
        <v>99</v>
      </c>
    </row>
    <row r="1183" spans="1:9" x14ac:dyDescent="0.3">
      <c r="A1183">
        <v>1225</v>
      </c>
      <c r="B1183">
        <v>6</v>
      </c>
      <c r="C1183">
        <v>21</v>
      </c>
      <c r="D1183" s="32">
        <v>0.45694444444444443</v>
      </c>
      <c r="E1183">
        <v>6000</v>
      </c>
      <c r="F1183">
        <v>1000</v>
      </c>
      <c r="G1183" s="31" t="s">
        <v>97</v>
      </c>
      <c r="H1183">
        <v>5</v>
      </c>
      <c r="I1183" s="31" t="s">
        <v>100</v>
      </c>
    </row>
    <row r="1184" spans="1:9" x14ac:dyDescent="0.3">
      <c r="A1184">
        <v>1226</v>
      </c>
      <c r="B1184">
        <v>4</v>
      </c>
      <c r="C1184">
        <v>21</v>
      </c>
      <c r="D1184" s="32">
        <v>0.4597222222222222</v>
      </c>
      <c r="E1184">
        <v>6000</v>
      </c>
      <c r="G1184" s="31" t="s">
        <v>97</v>
      </c>
      <c r="H1184">
        <v>5</v>
      </c>
      <c r="I1184" s="31" t="s">
        <v>103</v>
      </c>
    </row>
    <row r="1185" spans="1:9" x14ac:dyDescent="0.3">
      <c r="A1185">
        <v>1227</v>
      </c>
      <c r="B1185">
        <v>2</v>
      </c>
      <c r="C1185">
        <v>21</v>
      </c>
      <c r="D1185" s="32">
        <v>0.45902777777777776</v>
      </c>
      <c r="E1185">
        <v>6000</v>
      </c>
      <c r="F1185">
        <v>1000</v>
      </c>
      <c r="G1185" s="31" t="s">
        <v>102</v>
      </c>
      <c r="H1185">
        <v>5</v>
      </c>
      <c r="I1185" s="31" t="s">
        <v>101</v>
      </c>
    </row>
    <row r="1186" spans="1:9" x14ac:dyDescent="0.3">
      <c r="A1186">
        <v>1228</v>
      </c>
      <c r="B1186">
        <v>5</v>
      </c>
      <c r="C1186">
        <v>21</v>
      </c>
      <c r="D1186" s="32">
        <v>0.46875</v>
      </c>
      <c r="E1186">
        <v>6000</v>
      </c>
      <c r="F1186">
        <v>500</v>
      </c>
      <c r="G1186" s="31" t="s">
        <v>97</v>
      </c>
      <c r="H1186">
        <v>5</v>
      </c>
      <c r="I1186" s="31" t="s">
        <v>105</v>
      </c>
    </row>
    <row r="1187" spans="1:9" x14ac:dyDescent="0.3">
      <c r="A1187">
        <v>1229</v>
      </c>
      <c r="B1187">
        <v>7</v>
      </c>
      <c r="C1187">
        <v>21</v>
      </c>
      <c r="D1187" s="32">
        <v>0.50902777777777775</v>
      </c>
      <c r="E1187">
        <v>6000</v>
      </c>
      <c r="G1187" s="31" t="s">
        <v>102</v>
      </c>
      <c r="H1187">
        <v>6</v>
      </c>
      <c r="I1187" s="31" t="s">
        <v>98</v>
      </c>
    </row>
    <row r="1188" spans="1:9" x14ac:dyDescent="0.3">
      <c r="A1188">
        <v>1230</v>
      </c>
      <c r="B1188">
        <v>1</v>
      </c>
      <c r="C1188">
        <v>21</v>
      </c>
      <c r="D1188" s="32">
        <v>0.4777777777777778</v>
      </c>
      <c r="E1188">
        <v>6000</v>
      </c>
      <c r="G1188" s="31" t="s">
        <v>102</v>
      </c>
      <c r="H1188">
        <v>6</v>
      </c>
      <c r="I1188" s="31" t="s">
        <v>99</v>
      </c>
    </row>
    <row r="1189" spans="1:9" x14ac:dyDescent="0.3">
      <c r="A1189">
        <v>1231</v>
      </c>
      <c r="B1189">
        <v>6</v>
      </c>
      <c r="C1189">
        <v>21</v>
      </c>
      <c r="D1189" s="32">
        <v>0.4826388888888889</v>
      </c>
      <c r="E1189">
        <v>6000</v>
      </c>
      <c r="G1189" s="31" t="s">
        <v>97</v>
      </c>
      <c r="H1189">
        <v>6</v>
      </c>
      <c r="I1189" s="31" t="s">
        <v>100</v>
      </c>
    </row>
    <row r="1190" spans="1:9" x14ac:dyDescent="0.3">
      <c r="A1190">
        <v>1232</v>
      </c>
      <c r="B1190">
        <v>4</v>
      </c>
      <c r="C1190">
        <v>21</v>
      </c>
      <c r="D1190" s="32">
        <v>0.47361111111111109</v>
      </c>
      <c r="E1190">
        <v>6000</v>
      </c>
      <c r="G1190" s="31" t="s">
        <v>102</v>
      </c>
      <c r="H1190">
        <v>6</v>
      </c>
      <c r="I1190" s="31" t="s">
        <v>103</v>
      </c>
    </row>
    <row r="1191" spans="1:9" x14ac:dyDescent="0.3">
      <c r="A1191">
        <v>1233</v>
      </c>
      <c r="B1191">
        <v>2</v>
      </c>
      <c r="C1191">
        <v>21</v>
      </c>
      <c r="D1191" s="32">
        <v>0.49583333333333335</v>
      </c>
      <c r="E1191">
        <v>6000</v>
      </c>
      <c r="G1191" s="31" t="s">
        <v>97</v>
      </c>
      <c r="H1191">
        <v>6</v>
      </c>
      <c r="I1191" s="31" t="s">
        <v>101</v>
      </c>
    </row>
    <row r="1192" spans="1:9" x14ac:dyDescent="0.3">
      <c r="A1192">
        <v>1234</v>
      </c>
      <c r="B1192">
        <v>5</v>
      </c>
      <c r="C1192">
        <v>21</v>
      </c>
      <c r="D1192" s="32">
        <v>0.48680555555555555</v>
      </c>
      <c r="E1192">
        <v>6000</v>
      </c>
      <c r="F1192">
        <v>1000</v>
      </c>
      <c r="G1192" s="31" t="s">
        <v>102</v>
      </c>
      <c r="H1192">
        <v>6</v>
      </c>
      <c r="I1192" s="31" t="s">
        <v>105</v>
      </c>
    </row>
    <row r="1193" spans="1:9" x14ac:dyDescent="0.3">
      <c r="A1193">
        <v>1235</v>
      </c>
      <c r="B1193">
        <v>7</v>
      </c>
      <c r="C1193">
        <v>21</v>
      </c>
      <c r="D1193" s="32">
        <v>0.52986111111111112</v>
      </c>
      <c r="E1193">
        <v>6000</v>
      </c>
      <c r="G1193" s="31" t="s">
        <v>102</v>
      </c>
      <c r="H1193">
        <v>7</v>
      </c>
      <c r="I1193" s="31" t="s">
        <v>98</v>
      </c>
    </row>
    <row r="1194" spans="1:9" x14ac:dyDescent="0.3">
      <c r="A1194">
        <v>1236</v>
      </c>
      <c r="B1194">
        <v>1</v>
      </c>
      <c r="C1194">
        <v>21</v>
      </c>
      <c r="D1194" s="32">
        <v>0.51111111111111107</v>
      </c>
      <c r="E1194">
        <v>6000</v>
      </c>
      <c r="G1194" s="31" t="s">
        <v>102</v>
      </c>
      <c r="H1194">
        <v>7</v>
      </c>
      <c r="I1194" s="31" t="s">
        <v>99</v>
      </c>
    </row>
    <row r="1195" spans="1:9" x14ac:dyDescent="0.3">
      <c r="A1195">
        <v>1237</v>
      </c>
      <c r="B1195">
        <v>6</v>
      </c>
      <c r="C1195">
        <v>21</v>
      </c>
      <c r="D1195" s="32">
        <v>0.50416666666666665</v>
      </c>
      <c r="E1195">
        <v>6000</v>
      </c>
      <c r="F1195">
        <v>1000</v>
      </c>
      <c r="G1195" s="31" t="s">
        <v>97</v>
      </c>
      <c r="H1195">
        <v>7</v>
      </c>
      <c r="I1195" s="31" t="s">
        <v>100</v>
      </c>
    </row>
    <row r="1196" spans="1:9" x14ac:dyDescent="0.3">
      <c r="A1196">
        <v>1238</v>
      </c>
      <c r="B1196">
        <v>4</v>
      </c>
      <c r="C1196">
        <v>21</v>
      </c>
      <c r="D1196" s="32">
        <v>0.48958333333333331</v>
      </c>
      <c r="E1196">
        <v>6000</v>
      </c>
      <c r="G1196" s="31" t="s">
        <v>97</v>
      </c>
      <c r="H1196">
        <v>7</v>
      </c>
      <c r="I1196" s="31" t="s">
        <v>103</v>
      </c>
    </row>
    <row r="1197" spans="1:9" x14ac:dyDescent="0.3">
      <c r="A1197">
        <v>1239</v>
      </c>
      <c r="B1197">
        <v>2</v>
      </c>
      <c r="C1197">
        <v>21</v>
      </c>
      <c r="D1197" s="32">
        <v>0.51666666666666672</v>
      </c>
      <c r="E1197">
        <v>6000</v>
      </c>
      <c r="F1197">
        <v>500</v>
      </c>
      <c r="G1197" s="31" t="s">
        <v>102</v>
      </c>
      <c r="H1197">
        <v>7</v>
      </c>
      <c r="I1197" s="31" t="s">
        <v>101</v>
      </c>
    </row>
    <row r="1198" spans="1:9" x14ac:dyDescent="0.3">
      <c r="A1198">
        <v>1240</v>
      </c>
      <c r="B1198">
        <v>5</v>
      </c>
      <c r="C1198">
        <v>21</v>
      </c>
      <c r="D1198" s="32">
        <v>0.50624999999999998</v>
      </c>
      <c r="E1198">
        <v>6000</v>
      </c>
      <c r="G1198" s="31" t="s">
        <v>97</v>
      </c>
      <c r="H1198">
        <v>7</v>
      </c>
      <c r="I1198" s="31" t="s">
        <v>105</v>
      </c>
    </row>
    <row r="1199" spans="1:9" x14ac:dyDescent="0.3">
      <c r="A1199">
        <v>1241</v>
      </c>
      <c r="B1199">
        <v>7</v>
      </c>
      <c r="C1199">
        <v>21</v>
      </c>
      <c r="D1199" s="32">
        <v>0.5541666666666667</v>
      </c>
      <c r="E1199">
        <v>6000</v>
      </c>
      <c r="G1199" s="31" t="s">
        <v>97</v>
      </c>
      <c r="H1199">
        <v>8</v>
      </c>
      <c r="I1199" s="31" t="s">
        <v>98</v>
      </c>
    </row>
    <row r="1200" spans="1:9" x14ac:dyDescent="0.3">
      <c r="A1200">
        <v>1242</v>
      </c>
      <c r="B1200">
        <v>1</v>
      </c>
      <c r="C1200">
        <v>21</v>
      </c>
      <c r="D1200" s="32">
        <v>0.52986111111111112</v>
      </c>
      <c r="E1200">
        <v>6000</v>
      </c>
      <c r="F1200">
        <v>500</v>
      </c>
      <c r="G1200" s="31" t="s">
        <v>102</v>
      </c>
      <c r="H1200">
        <v>8</v>
      </c>
      <c r="I1200" s="31" t="s">
        <v>99</v>
      </c>
    </row>
    <row r="1201" spans="1:9" x14ac:dyDescent="0.3">
      <c r="A1201">
        <v>1243</v>
      </c>
      <c r="B1201">
        <v>6</v>
      </c>
      <c r="C1201">
        <v>21</v>
      </c>
      <c r="D1201" s="32">
        <v>0.52569444444444446</v>
      </c>
      <c r="E1201">
        <v>8000</v>
      </c>
      <c r="G1201" s="31" t="s">
        <v>102</v>
      </c>
      <c r="H1201">
        <v>8</v>
      </c>
      <c r="I1201" s="31" t="s">
        <v>100</v>
      </c>
    </row>
    <row r="1202" spans="1:9" x14ac:dyDescent="0.3">
      <c r="A1202">
        <v>1244</v>
      </c>
      <c r="B1202">
        <v>4</v>
      </c>
      <c r="C1202">
        <v>21</v>
      </c>
      <c r="D1202" s="32">
        <v>0.51111111111111107</v>
      </c>
      <c r="E1202">
        <v>6000</v>
      </c>
      <c r="G1202" s="31" t="s">
        <v>97</v>
      </c>
      <c r="H1202">
        <v>8</v>
      </c>
      <c r="I1202" s="31" t="s">
        <v>103</v>
      </c>
    </row>
    <row r="1203" spans="1:9" x14ac:dyDescent="0.3">
      <c r="A1203">
        <v>1245</v>
      </c>
      <c r="B1203">
        <v>2</v>
      </c>
      <c r="C1203">
        <v>21</v>
      </c>
      <c r="D1203" s="32">
        <v>0.57708333333333328</v>
      </c>
      <c r="E1203">
        <v>6000</v>
      </c>
      <c r="F1203">
        <v>500</v>
      </c>
      <c r="G1203" s="31" t="s">
        <v>102</v>
      </c>
      <c r="H1203">
        <v>8</v>
      </c>
      <c r="I1203" s="31" t="s">
        <v>101</v>
      </c>
    </row>
    <row r="1204" spans="1:9" x14ac:dyDescent="0.3">
      <c r="A1204">
        <v>1246</v>
      </c>
      <c r="B1204">
        <v>5</v>
      </c>
      <c r="C1204">
        <v>21</v>
      </c>
      <c r="D1204" s="32">
        <v>0.52986111111111112</v>
      </c>
      <c r="E1204">
        <v>6000</v>
      </c>
      <c r="F1204">
        <v>2000</v>
      </c>
      <c r="G1204" s="31" t="s">
        <v>102</v>
      </c>
      <c r="H1204">
        <v>8</v>
      </c>
      <c r="I1204" s="31" t="s">
        <v>105</v>
      </c>
    </row>
    <row r="1205" spans="1:9" x14ac:dyDescent="0.3">
      <c r="A1205">
        <v>1247</v>
      </c>
      <c r="B1205">
        <v>7</v>
      </c>
      <c r="C1205">
        <v>21</v>
      </c>
      <c r="D1205" s="32">
        <v>0.57708333333333328</v>
      </c>
      <c r="E1205">
        <v>6000</v>
      </c>
      <c r="G1205" s="31" t="s">
        <v>102</v>
      </c>
      <c r="H1205">
        <v>9</v>
      </c>
      <c r="I1205" s="31" t="s">
        <v>98</v>
      </c>
    </row>
    <row r="1206" spans="1:9" x14ac:dyDescent="0.3">
      <c r="A1206">
        <v>1248</v>
      </c>
      <c r="B1206">
        <v>1</v>
      </c>
      <c r="C1206">
        <v>21</v>
      </c>
      <c r="D1206" s="32">
        <v>0.54374999999999996</v>
      </c>
      <c r="E1206">
        <v>6000</v>
      </c>
      <c r="G1206" s="31" t="s">
        <v>97</v>
      </c>
      <c r="H1206">
        <v>9</v>
      </c>
      <c r="I1206" s="31" t="s">
        <v>99</v>
      </c>
    </row>
    <row r="1207" spans="1:9" x14ac:dyDescent="0.3">
      <c r="A1207">
        <v>1249</v>
      </c>
      <c r="B1207">
        <v>6</v>
      </c>
      <c r="C1207">
        <v>21</v>
      </c>
      <c r="D1207" s="32">
        <v>0.5708333333333333</v>
      </c>
      <c r="E1207">
        <v>8000</v>
      </c>
      <c r="F1207">
        <v>3000</v>
      </c>
      <c r="G1207" s="31" t="s">
        <v>102</v>
      </c>
      <c r="H1207">
        <v>9</v>
      </c>
      <c r="I1207" s="31" t="s">
        <v>100</v>
      </c>
    </row>
    <row r="1208" spans="1:9" x14ac:dyDescent="0.3">
      <c r="A1208">
        <v>1250</v>
      </c>
      <c r="B1208">
        <v>4</v>
      </c>
      <c r="C1208">
        <v>21</v>
      </c>
      <c r="D1208" s="32">
        <v>0.54166666666666663</v>
      </c>
      <c r="E1208">
        <v>6000</v>
      </c>
      <c r="G1208" s="31" t="s">
        <v>102</v>
      </c>
      <c r="H1208">
        <v>9</v>
      </c>
      <c r="I1208" s="31" t="s">
        <v>103</v>
      </c>
    </row>
    <row r="1209" spans="1:9" x14ac:dyDescent="0.3">
      <c r="A1209">
        <v>1251</v>
      </c>
      <c r="B1209">
        <v>2</v>
      </c>
      <c r="C1209">
        <v>21</v>
      </c>
      <c r="D1209" s="32">
        <v>0.61250000000000004</v>
      </c>
      <c r="E1209">
        <v>6000</v>
      </c>
      <c r="G1209" s="31" t="s">
        <v>102</v>
      </c>
      <c r="H1209">
        <v>9</v>
      </c>
      <c r="I1209" s="31" t="s">
        <v>101</v>
      </c>
    </row>
    <row r="1210" spans="1:9" x14ac:dyDescent="0.3">
      <c r="A1210">
        <v>1252</v>
      </c>
      <c r="B1210">
        <v>5</v>
      </c>
      <c r="C1210">
        <v>21</v>
      </c>
      <c r="D1210" s="32">
        <v>0.56944444444444442</v>
      </c>
      <c r="E1210">
        <v>6000</v>
      </c>
      <c r="G1210" s="31" t="s">
        <v>97</v>
      </c>
      <c r="H1210">
        <v>9</v>
      </c>
      <c r="I1210" s="31" t="s">
        <v>105</v>
      </c>
    </row>
    <row r="1211" spans="1:9" x14ac:dyDescent="0.3">
      <c r="A1211">
        <v>1253</v>
      </c>
      <c r="B1211">
        <v>7</v>
      </c>
      <c r="C1211">
        <v>21</v>
      </c>
      <c r="D1211" s="32">
        <v>0.61041666666666672</v>
      </c>
      <c r="E1211">
        <v>6000</v>
      </c>
      <c r="G1211" s="31" t="s">
        <v>102</v>
      </c>
      <c r="H1211">
        <v>10</v>
      </c>
      <c r="I1211" s="31" t="s">
        <v>98</v>
      </c>
    </row>
    <row r="1212" spans="1:9" x14ac:dyDescent="0.3">
      <c r="A1212">
        <v>1254</v>
      </c>
      <c r="B1212">
        <v>1</v>
      </c>
      <c r="C1212">
        <v>21</v>
      </c>
      <c r="D1212" s="32">
        <v>0.59166666666666667</v>
      </c>
      <c r="E1212">
        <v>6000</v>
      </c>
      <c r="G1212" s="31" t="s">
        <v>97</v>
      </c>
      <c r="H1212">
        <v>10</v>
      </c>
      <c r="I1212" s="31" t="s">
        <v>99</v>
      </c>
    </row>
    <row r="1213" spans="1:9" x14ac:dyDescent="0.3">
      <c r="A1213">
        <v>1255</v>
      </c>
      <c r="B1213">
        <v>6</v>
      </c>
      <c r="C1213">
        <v>21</v>
      </c>
      <c r="D1213" s="32">
        <v>0.5854166666666667</v>
      </c>
      <c r="E1213">
        <v>6000</v>
      </c>
      <c r="G1213" s="31" t="s">
        <v>97</v>
      </c>
      <c r="H1213">
        <v>10</v>
      </c>
      <c r="I1213" s="31" t="s">
        <v>100</v>
      </c>
    </row>
    <row r="1214" spans="1:9" x14ac:dyDescent="0.3">
      <c r="A1214">
        <v>1256</v>
      </c>
      <c r="B1214">
        <v>4</v>
      </c>
      <c r="C1214">
        <v>21</v>
      </c>
      <c r="D1214" s="32">
        <v>0.60624999999999996</v>
      </c>
      <c r="E1214">
        <v>6000</v>
      </c>
      <c r="G1214" s="31" t="s">
        <v>102</v>
      </c>
      <c r="H1214">
        <v>10</v>
      </c>
      <c r="I1214" s="31" t="s">
        <v>103</v>
      </c>
    </row>
    <row r="1215" spans="1:9" x14ac:dyDescent="0.3">
      <c r="A1215">
        <v>1257</v>
      </c>
      <c r="B1215">
        <v>2</v>
      </c>
      <c r="C1215">
        <v>21</v>
      </c>
      <c r="D1215" s="32">
        <v>0.63749999999999996</v>
      </c>
      <c r="E1215">
        <v>6000</v>
      </c>
      <c r="F1215">
        <v>1000</v>
      </c>
      <c r="G1215" s="31" t="s">
        <v>102</v>
      </c>
      <c r="H1215">
        <v>10</v>
      </c>
      <c r="I1215" s="31" t="s">
        <v>101</v>
      </c>
    </row>
    <row r="1216" spans="1:9" x14ac:dyDescent="0.3">
      <c r="A1216">
        <v>1258</v>
      </c>
      <c r="B1216">
        <v>5</v>
      </c>
      <c r="C1216">
        <v>21</v>
      </c>
      <c r="D1216" s="32">
        <v>0.59097222222222223</v>
      </c>
      <c r="E1216">
        <v>6000</v>
      </c>
      <c r="G1216" s="31" t="s">
        <v>102</v>
      </c>
      <c r="H1216">
        <v>10</v>
      </c>
      <c r="I1216" s="31" t="s">
        <v>105</v>
      </c>
    </row>
    <row r="1217" spans="1:9" x14ac:dyDescent="0.3">
      <c r="A1217">
        <v>1259</v>
      </c>
      <c r="B1217">
        <v>7</v>
      </c>
      <c r="C1217">
        <v>21</v>
      </c>
      <c r="D1217" s="32">
        <v>0.65833333333333333</v>
      </c>
      <c r="E1217">
        <v>8000</v>
      </c>
      <c r="G1217" s="31" t="s">
        <v>102</v>
      </c>
      <c r="H1217">
        <v>11</v>
      </c>
      <c r="I1217" s="31" t="s">
        <v>98</v>
      </c>
    </row>
    <row r="1218" spans="1:9" x14ac:dyDescent="0.3">
      <c r="A1218">
        <v>1260</v>
      </c>
      <c r="B1218">
        <v>1</v>
      </c>
      <c r="C1218">
        <v>21</v>
      </c>
      <c r="D1218" s="32">
        <v>0.63472222222222219</v>
      </c>
      <c r="E1218">
        <v>6000</v>
      </c>
      <c r="F1218">
        <v>500</v>
      </c>
      <c r="G1218" s="31" t="s">
        <v>102</v>
      </c>
      <c r="H1218">
        <v>11</v>
      </c>
      <c r="I1218" s="31" t="s">
        <v>99</v>
      </c>
    </row>
    <row r="1219" spans="1:9" x14ac:dyDescent="0.3">
      <c r="A1219">
        <v>1261</v>
      </c>
      <c r="B1219">
        <v>6</v>
      </c>
      <c r="C1219">
        <v>21</v>
      </c>
      <c r="D1219" s="32">
        <v>0.60972222222222228</v>
      </c>
      <c r="E1219">
        <v>6000</v>
      </c>
      <c r="F1219">
        <v>800</v>
      </c>
      <c r="G1219" s="31" t="s">
        <v>102</v>
      </c>
      <c r="H1219">
        <v>11</v>
      </c>
      <c r="I1219" s="31" t="s">
        <v>100</v>
      </c>
    </row>
    <row r="1220" spans="1:9" x14ac:dyDescent="0.3">
      <c r="A1220">
        <v>1262</v>
      </c>
      <c r="B1220">
        <v>4</v>
      </c>
      <c r="C1220">
        <v>21</v>
      </c>
      <c r="D1220" s="32">
        <v>0.63402777777777775</v>
      </c>
      <c r="E1220">
        <v>6000</v>
      </c>
      <c r="F1220">
        <v>2500</v>
      </c>
      <c r="G1220" s="31" t="s">
        <v>102</v>
      </c>
      <c r="H1220">
        <v>11</v>
      </c>
      <c r="I1220" s="31" t="s">
        <v>103</v>
      </c>
    </row>
    <row r="1221" spans="1:9" x14ac:dyDescent="0.3">
      <c r="A1221">
        <v>1263</v>
      </c>
      <c r="B1221">
        <v>2</v>
      </c>
      <c r="C1221">
        <v>21</v>
      </c>
      <c r="D1221" s="32">
        <v>0.67083333333333328</v>
      </c>
      <c r="E1221">
        <v>6000</v>
      </c>
      <c r="G1221" s="31" t="s">
        <v>102</v>
      </c>
      <c r="H1221">
        <v>11</v>
      </c>
      <c r="I1221" s="31" t="s">
        <v>101</v>
      </c>
    </row>
    <row r="1222" spans="1:9" x14ac:dyDescent="0.3">
      <c r="A1222">
        <v>1264</v>
      </c>
      <c r="B1222">
        <v>5</v>
      </c>
      <c r="C1222">
        <v>21</v>
      </c>
      <c r="D1222" s="32">
        <v>0.61597222222222225</v>
      </c>
      <c r="E1222">
        <v>6000</v>
      </c>
      <c r="G1222" s="31" t="s">
        <v>97</v>
      </c>
      <c r="H1222">
        <v>11</v>
      </c>
      <c r="I1222" s="31" t="s">
        <v>105</v>
      </c>
    </row>
    <row r="1223" spans="1:9" x14ac:dyDescent="0.3">
      <c r="A1223">
        <v>1265</v>
      </c>
      <c r="B1223">
        <v>7</v>
      </c>
      <c r="C1223">
        <v>21</v>
      </c>
      <c r="D1223" s="32">
        <v>0.6875</v>
      </c>
      <c r="E1223">
        <v>6000</v>
      </c>
      <c r="G1223" s="31" t="s">
        <v>102</v>
      </c>
      <c r="H1223">
        <v>12</v>
      </c>
      <c r="I1223" s="31" t="s">
        <v>98</v>
      </c>
    </row>
    <row r="1224" spans="1:9" x14ac:dyDescent="0.3">
      <c r="A1224">
        <v>1266</v>
      </c>
      <c r="B1224">
        <v>1</v>
      </c>
      <c r="C1224">
        <v>21</v>
      </c>
      <c r="D1224" s="32">
        <v>0.66597222222222219</v>
      </c>
      <c r="E1224">
        <v>6000</v>
      </c>
      <c r="G1224" s="31" t="s">
        <v>102</v>
      </c>
      <c r="H1224">
        <v>12</v>
      </c>
      <c r="I1224" s="31" t="s">
        <v>99</v>
      </c>
    </row>
    <row r="1225" spans="1:9" x14ac:dyDescent="0.3">
      <c r="A1225">
        <v>1267</v>
      </c>
      <c r="B1225">
        <v>6</v>
      </c>
      <c r="C1225">
        <v>21</v>
      </c>
      <c r="D1225" s="32">
        <v>0.6381944444444444</v>
      </c>
      <c r="E1225">
        <v>8000</v>
      </c>
      <c r="G1225" s="31" t="s">
        <v>97</v>
      </c>
      <c r="H1225">
        <v>12</v>
      </c>
      <c r="I1225" s="31" t="s">
        <v>100</v>
      </c>
    </row>
    <row r="1226" spans="1:9" x14ac:dyDescent="0.3">
      <c r="A1226">
        <v>1268</v>
      </c>
      <c r="B1226">
        <v>4</v>
      </c>
      <c r="C1226">
        <v>21</v>
      </c>
      <c r="D1226" s="32">
        <v>0.66527777777777775</v>
      </c>
      <c r="E1226">
        <v>6000</v>
      </c>
      <c r="G1226" s="31" t="s">
        <v>102</v>
      </c>
      <c r="H1226">
        <v>12</v>
      </c>
      <c r="I1226" s="31" t="s">
        <v>103</v>
      </c>
    </row>
    <row r="1227" spans="1:9" x14ac:dyDescent="0.3">
      <c r="A1227">
        <v>1269</v>
      </c>
      <c r="B1227">
        <v>2</v>
      </c>
      <c r="C1227">
        <v>21</v>
      </c>
      <c r="D1227" s="32">
        <v>0.7</v>
      </c>
      <c r="E1227">
        <v>6000</v>
      </c>
      <c r="G1227" s="31" t="s">
        <v>102</v>
      </c>
      <c r="H1227">
        <v>12</v>
      </c>
      <c r="I1227" s="31" t="s">
        <v>101</v>
      </c>
    </row>
    <row r="1228" spans="1:9" x14ac:dyDescent="0.3">
      <c r="A1228">
        <v>1270</v>
      </c>
      <c r="B1228">
        <v>5</v>
      </c>
      <c r="C1228">
        <v>21</v>
      </c>
      <c r="D1228" s="32">
        <v>0.65902777777777777</v>
      </c>
      <c r="E1228">
        <v>6000</v>
      </c>
      <c r="G1228" s="31" t="s">
        <v>102</v>
      </c>
      <c r="H1228">
        <v>12</v>
      </c>
      <c r="I1228" s="31" t="s">
        <v>105</v>
      </c>
    </row>
    <row r="1229" spans="1:9" x14ac:dyDescent="0.3">
      <c r="A1229">
        <v>1271</v>
      </c>
      <c r="B1229">
        <v>7</v>
      </c>
      <c r="C1229">
        <v>21</v>
      </c>
      <c r="D1229" s="32">
        <v>0.74236111111111114</v>
      </c>
      <c r="E1229">
        <v>6000</v>
      </c>
      <c r="G1229" s="31" t="s">
        <v>102</v>
      </c>
      <c r="H1229">
        <v>13</v>
      </c>
      <c r="I1229" s="31" t="s">
        <v>98</v>
      </c>
    </row>
    <row r="1230" spans="1:9" x14ac:dyDescent="0.3">
      <c r="A1230">
        <v>1272</v>
      </c>
      <c r="B1230">
        <v>1</v>
      </c>
      <c r="C1230">
        <v>21</v>
      </c>
      <c r="D1230" s="32">
        <v>0.6958333333333333</v>
      </c>
      <c r="E1230">
        <v>6000</v>
      </c>
      <c r="F1230">
        <v>1000</v>
      </c>
      <c r="G1230" s="31" t="s">
        <v>97</v>
      </c>
      <c r="H1230">
        <v>13</v>
      </c>
      <c r="I1230" s="31" t="s">
        <v>99</v>
      </c>
    </row>
    <row r="1231" spans="1:9" x14ac:dyDescent="0.3">
      <c r="A1231">
        <v>1273</v>
      </c>
      <c r="B1231">
        <v>6</v>
      </c>
      <c r="C1231">
        <v>21</v>
      </c>
      <c r="D1231" s="32">
        <v>0.66874999999999996</v>
      </c>
      <c r="E1231">
        <v>6000</v>
      </c>
      <c r="G1231" s="31" t="s">
        <v>97</v>
      </c>
      <c r="H1231">
        <v>13</v>
      </c>
      <c r="I1231" s="31" t="s">
        <v>100</v>
      </c>
    </row>
    <row r="1232" spans="1:9" x14ac:dyDescent="0.3">
      <c r="A1232">
        <v>1274</v>
      </c>
      <c r="B1232">
        <v>4</v>
      </c>
      <c r="C1232">
        <v>21</v>
      </c>
      <c r="D1232" s="32">
        <v>0.69930555555555551</v>
      </c>
      <c r="E1232">
        <v>6000</v>
      </c>
      <c r="G1232" s="31" t="s">
        <v>102</v>
      </c>
      <c r="H1232">
        <v>13</v>
      </c>
      <c r="I1232" s="31" t="s">
        <v>103</v>
      </c>
    </row>
    <row r="1233" spans="1:9" x14ac:dyDescent="0.3">
      <c r="A1233">
        <v>1275</v>
      </c>
      <c r="B1233">
        <v>2</v>
      </c>
      <c r="C1233">
        <v>21</v>
      </c>
      <c r="D1233" s="32">
        <v>0.74444444444444446</v>
      </c>
      <c r="E1233">
        <v>6000</v>
      </c>
      <c r="G1233" s="31" t="s">
        <v>97</v>
      </c>
      <c r="H1233">
        <v>13</v>
      </c>
      <c r="I1233" s="31" t="s">
        <v>101</v>
      </c>
    </row>
    <row r="1234" spans="1:9" x14ac:dyDescent="0.3">
      <c r="A1234">
        <v>1276</v>
      </c>
      <c r="B1234">
        <v>5</v>
      </c>
      <c r="C1234">
        <v>21</v>
      </c>
      <c r="D1234" s="32">
        <v>0.6791666666666667</v>
      </c>
      <c r="E1234">
        <v>6000</v>
      </c>
      <c r="G1234" s="31" t="s">
        <v>97</v>
      </c>
      <c r="H1234">
        <v>13</v>
      </c>
      <c r="I1234" s="31" t="s">
        <v>105</v>
      </c>
    </row>
    <row r="1235" spans="1:9" x14ac:dyDescent="0.3">
      <c r="A1235">
        <v>1277</v>
      </c>
      <c r="B1235">
        <v>7</v>
      </c>
      <c r="C1235">
        <v>21</v>
      </c>
      <c r="D1235" s="32">
        <v>0.76736111111111116</v>
      </c>
      <c r="E1235">
        <v>6000</v>
      </c>
      <c r="G1235" s="31" t="s">
        <v>102</v>
      </c>
      <c r="H1235">
        <v>14</v>
      </c>
      <c r="I1235" s="31" t="s">
        <v>98</v>
      </c>
    </row>
    <row r="1236" spans="1:9" x14ac:dyDescent="0.3">
      <c r="A1236">
        <v>1278</v>
      </c>
      <c r="B1236">
        <v>1</v>
      </c>
      <c r="C1236">
        <v>21</v>
      </c>
      <c r="D1236" s="32">
        <v>0.71597222222222223</v>
      </c>
      <c r="E1236">
        <v>6000</v>
      </c>
      <c r="G1236" s="31" t="s">
        <v>102</v>
      </c>
      <c r="H1236">
        <v>14</v>
      </c>
      <c r="I1236" s="31" t="s">
        <v>99</v>
      </c>
    </row>
    <row r="1237" spans="1:9" x14ac:dyDescent="0.3">
      <c r="A1237">
        <v>1279</v>
      </c>
      <c r="B1237">
        <v>6</v>
      </c>
      <c r="C1237">
        <v>21</v>
      </c>
      <c r="D1237" s="32">
        <v>0.72152777777777777</v>
      </c>
      <c r="E1237">
        <v>6000</v>
      </c>
      <c r="F1237">
        <v>500</v>
      </c>
      <c r="G1237" s="31" t="s">
        <v>102</v>
      </c>
      <c r="H1237">
        <v>14</v>
      </c>
      <c r="I1237" s="31" t="s">
        <v>100</v>
      </c>
    </row>
    <row r="1238" spans="1:9" x14ac:dyDescent="0.3">
      <c r="A1238">
        <v>1280</v>
      </c>
      <c r="B1238">
        <v>4</v>
      </c>
      <c r="C1238">
        <v>21</v>
      </c>
      <c r="D1238" s="32">
        <v>0.7270833333333333</v>
      </c>
      <c r="E1238">
        <v>6000</v>
      </c>
      <c r="G1238" s="31" t="s">
        <v>102</v>
      </c>
      <c r="H1238">
        <v>14</v>
      </c>
      <c r="I1238" s="31" t="s">
        <v>103</v>
      </c>
    </row>
    <row r="1239" spans="1:9" x14ac:dyDescent="0.3">
      <c r="A1239">
        <v>1281</v>
      </c>
      <c r="B1239">
        <v>2</v>
      </c>
      <c r="C1239">
        <v>21</v>
      </c>
      <c r="D1239" s="32">
        <v>0.78194444444444444</v>
      </c>
      <c r="E1239">
        <v>8000</v>
      </c>
      <c r="G1239" s="31" t="s">
        <v>102</v>
      </c>
      <c r="H1239">
        <v>14</v>
      </c>
      <c r="I1239" s="31" t="s">
        <v>101</v>
      </c>
    </row>
    <row r="1240" spans="1:9" x14ac:dyDescent="0.3">
      <c r="A1240">
        <v>1282</v>
      </c>
      <c r="B1240">
        <v>5</v>
      </c>
      <c r="C1240">
        <v>21</v>
      </c>
      <c r="D1240" s="32">
        <v>0.71319444444444446</v>
      </c>
      <c r="E1240">
        <v>6000</v>
      </c>
      <c r="G1240" s="31" t="s">
        <v>97</v>
      </c>
      <c r="H1240">
        <v>14</v>
      </c>
      <c r="I1240" s="31" t="s">
        <v>105</v>
      </c>
    </row>
    <row r="1241" spans="1:9" x14ac:dyDescent="0.3">
      <c r="A1241">
        <v>1283</v>
      </c>
      <c r="B1241">
        <v>7</v>
      </c>
      <c r="C1241">
        <v>21</v>
      </c>
      <c r="D1241" s="32">
        <v>0.78819444444444442</v>
      </c>
      <c r="E1241">
        <v>6000</v>
      </c>
      <c r="G1241" s="31" t="s">
        <v>97</v>
      </c>
      <c r="H1241">
        <v>15</v>
      </c>
      <c r="I1241" s="31" t="s">
        <v>98</v>
      </c>
    </row>
    <row r="1242" spans="1:9" x14ac:dyDescent="0.3">
      <c r="A1242">
        <v>1284</v>
      </c>
      <c r="B1242">
        <v>1</v>
      </c>
      <c r="C1242">
        <v>21</v>
      </c>
      <c r="D1242" s="32">
        <v>0.74652777777777779</v>
      </c>
      <c r="E1242">
        <v>6000</v>
      </c>
      <c r="G1242" s="31" t="s">
        <v>97</v>
      </c>
      <c r="H1242">
        <v>15</v>
      </c>
      <c r="I1242" s="31" t="s">
        <v>99</v>
      </c>
    </row>
    <row r="1243" spans="1:9" x14ac:dyDescent="0.3">
      <c r="A1243">
        <v>1285</v>
      </c>
      <c r="B1243">
        <v>6</v>
      </c>
      <c r="C1243">
        <v>21</v>
      </c>
      <c r="D1243" s="32">
        <v>0.73819444444444449</v>
      </c>
      <c r="E1243">
        <v>6000</v>
      </c>
      <c r="G1243" s="31" t="s">
        <v>97</v>
      </c>
      <c r="H1243">
        <v>15</v>
      </c>
      <c r="I1243" s="31" t="s">
        <v>100</v>
      </c>
    </row>
    <row r="1244" spans="1:9" x14ac:dyDescent="0.3">
      <c r="A1244">
        <v>1286</v>
      </c>
      <c r="B1244">
        <v>4</v>
      </c>
      <c r="C1244">
        <v>21</v>
      </c>
      <c r="D1244" s="32">
        <v>0.7583333333333333</v>
      </c>
      <c r="E1244">
        <v>6000</v>
      </c>
      <c r="G1244" s="31" t="s">
        <v>102</v>
      </c>
      <c r="H1244">
        <v>15</v>
      </c>
      <c r="I1244" s="31" t="s">
        <v>103</v>
      </c>
    </row>
    <row r="1245" spans="1:9" x14ac:dyDescent="0.3">
      <c r="A1245">
        <v>1287</v>
      </c>
      <c r="B1245">
        <v>2</v>
      </c>
      <c r="C1245">
        <v>21</v>
      </c>
      <c r="D1245" s="32">
        <v>0.81180555555555556</v>
      </c>
      <c r="E1245">
        <v>6000</v>
      </c>
      <c r="F1245">
        <v>1000</v>
      </c>
      <c r="G1245" s="31" t="s">
        <v>97</v>
      </c>
      <c r="H1245">
        <v>15</v>
      </c>
      <c r="I1245" s="31" t="s">
        <v>101</v>
      </c>
    </row>
    <row r="1246" spans="1:9" x14ac:dyDescent="0.3">
      <c r="A1246">
        <v>1288</v>
      </c>
      <c r="B1246">
        <v>5</v>
      </c>
      <c r="C1246">
        <v>21</v>
      </c>
      <c r="D1246" s="32">
        <v>0.73402777777777772</v>
      </c>
      <c r="E1246">
        <v>6000</v>
      </c>
      <c r="G1246" s="31" t="s">
        <v>102</v>
      </c>
      <c r="H1246">
        <v>15</v>
      </c>
      <c r="I1246" s="31" t="s">
        <v>105</v>
      </c>
    </row>
    <row r="1247" spans="1:9" x14ac:dyDescent="0.3">
      <c r="A1247">
        <v>1289</v>
      </c>
      <c r="B1247">
        <v>7</v>
      </c>
      <c r="C1247">
        <v>21</v>
      </c>
      <c r="D1247" s="32">
        <v>0.82013888888888886</v>
      </c>
      <c r="E1247">
        <v>6000</v>
      </c>
      <c r="G1247" s="31" t="s">
        <v>97</v>
      </c>
      <c r="H1247">
        <v>16</v>
      </c>
      <c r="I1247" s="31" t="s">
        <v>98</v>
      </c>
    </row>
    <row r="1248" spans="1:9" x14ac:dyDescent="0.3">
      <c r="A1248">
        <v>1290</v>
      </c>
      <c r="B1248">
        <v>1</v>
      </c>
      <c r="C1248">
        <v>21</v>
      </c>
      <c r="D1248" s="32">
        <v>0.77013888888888893</v>
      </c>
      <c r="E1248">
        <v>6000</v>
      </c>
      <c r="G1248" s="31" t="s">
        <v>97</v>
      </c>
      <c r="H1248">
        <v>16</v>
      </c>
      <c r="I1248" s="31" t="s">
        <v>99</v>
      </c>
    </row>
    <row r="1249" spans="1:9" x14ac:dyDescent="0.3">
      <c r="A1249">
        <v>1291</v>
      </c>
      <c r="B1249">
        <v>6</v>
      </c>
      <c r="C1249">
        <v>21</v>
      </c>
      <c r="D1249" s="32">
        <v>0.76180555555555551</v>
      </c>
      <c r="E1249">
        <v>8000</v>
      </c>
      <c r="G1249" s="31" t="s">
        <v>97</v>
      </c>
      <c r="H1249">
        <v>16</v>
      </c>
      <c r="I1249" s="31" t="s">
        <v>100</v>
      </c>
    </row>
    <row r="1250" spans="1:9" x14ac:dyDescent="0.3">
      <c r="A1250">
        <v>1292</v>
      </c>
      <c r="B1250">
        <v>4</v>
      </c>
      <c r="C1250">
        <v>21</v>
      </c>
      <c r="D1250" s="32">
        <v>0.78333333333333333</v>
      </c>
      <c r="E1250">
        <v>6000</v>
      </c>
      <c r="G1250" s="31" t="s">
        <v>102</v>
      </c>
      <c r="H1250">
        <v>16</v>
      </c>
      <c r="I1250" s="31" t="s">
        <v>103</v>
      </c>
    </row>
    <row r="1251" spans="1:9" x14ac:dyDescent="0.3">
      <c r="A1251">
        <v>1293</v>
      </c>
      <c r="B1251">
        <v>2</v>
      </c>
      <c r="C1251">
        <v>21</v>
      </c>
      <c r="D1251" s="32">
        <v>0.82847222222222228</v>
      </c>
      <c r="E1251">
        <v>6000</v>
      </c>
      <c r="G1251" s="31" t="s">
        <v>97</v>
      </c>
      <c r="H1251">
        <v>16</v>
      </c>
      <c r="I1251" s="31" t="s">
        <v>101</v>
      </c>
    </row>
    <row r="1252" spans="1:9" x14ac:dyDescent="0.3">
      <c r="A1252">
        <v>1294</v>
      </c>
      <c r="B1252">
        <v>5</v>
      </c>
      <c r="C1252">
        <v>21</v>
      </c>
      <c r="D1252" s="32">
        <v>0.75416666666666665</v>
      </c>
      <c r="E1252">
        <v>6000</v>
      </c>
      <c r="G1252" s="31" t="s">
        <v>102</v>
      </c>
      <c r="H1252">
        <v>16</v>
      </c>
      <c r="I1252" s="31" t="s">
        <v>105</v>
      </c>
    </row>
    <row r="1253" spans="1:9" x14ac:dyDescent="0.3">
      <c r="A1253">
        <v>1295</v>
      </c>
      <c r="B1253">
        <v>7</v>
      </c>
      <c r="C1253">
        <v>21</v>
      </c>
      <c r="D1253" s="32"/>
      <c r="E1253">
        <v>6000</v>
      </c>
      <c r="G1253" s="31" t="s">
        <v>97</v>
      </c>
      <c r="H1253">
        <v>17</v>
      </c>
      <c r="I1253" s="31" t="s">
        <v>98</v>
      </c>
    </row>
    <row r="1254" spans="1:9" x14ac:dyDescent="0.3">
      <c r="A1254">
        <v>1296</v>
      </c>
      <c r="B1254">
        <v>1</v>
      </c>
      <c r="C1254">
        <v>21</v>
      </c>
      <c r="D1254" s="32">
        <v>0.79027777777777775</v>
      </c>
      <c r="E1254">
        <v>6000</v>
      </c>
      <c r="G1254" s="31" t="s">
        <v>97</v>
      </c>
      <c r="H1254">
        <v>17</v>
      </c>
      <c r="I1254" s="31" t="s">
        <v>99</v>
      </c>
    </row>
    <row r="1255" spans="1:9" x14ac:dyDescent="0.3">
      <c r="A1255">
        <v>1297</v>
      </c>
      <c r="B1255">
        <v>6</v>
      </c>
      <c r="C1255">
        <v>21</v>
      </c>
      <c r="D1255" s="32">
        <v>0.78749999999999998</v>
      </c>
      <c r="E1255">
        <v>6000</v>
      </c>
      <c r="G1255" s="31" t="s">
        <v>102</v>
      </c>
      <c r="H1255">
        <v>17</v>
      </c>
      <c r="I1255" s="31" t="s">
        <v>100</v>
      </c>
    </row>
    <row r="1256" spans="1:9" x14ac:dyDescent="0.3">
      <c r="A1256">
        <v>1298</v>
      </c>
      <c r="B1256">
        <v>4</v>
      </c>
      <c r="C1256">
        <v>21</v>
      </c>
      <c r="D1256" s="32">
        <v>0.8305555555555556</v>
      </c>
      <c r="E1256">
        <v>6000</v>
      </c>
      <c r="G1256" s="31" t="s">
        <v>102</v>
      </c>
      <c r="H1256">
        <v>17</v>
      </c>
      <c r="I1256" s="31" t="s">
        <v>103</v>
      </c>
    </row>
    <row r="1257" spans="1:9" x14ac:dyDescent="0.3">
      <c r="A1257">
        <v>1299</v>
      </c>
      <c r="B1257">
        <v>2</v>
      </c>
      <c r="C1257">
        <v>21</v>
      </c>
      <c r="D1257" s="32"/>
      <c r="E1257">
        <v>6000</v>
      </c>
      <c r="G1257" s="31" t="s">
        <v>97</v>
      </c>
      <c r="H1257">
        <v>17</v>
      </c>
      <c r="I1257" s="31" t="s">
        <v>101</v>
      </c>
    </row>
    <row r="1258" spans="1:9" x14ac:dyDescent="0.3">
      <c r="A1258">
        <v>1300</v>
      </c>
      <c r="B1258">
        <v>5</v>
      </c>
      <c r="C1258">
        <v>21</v>
      </c>
      <c r="D1258" s="32">
        <v>0.77083333333333337</v>
      </c>
      <c r="E1258">
        <v>6000</v>
      </c>
      <c r="G1258" s="31" t="s">
        <v>102</v>
      </c>
      <c r="H1258">
        <v>17</v>
      </c>
      <c r="I1258" s="31" t="s">
        <v>105</v>
      </c>
    </row>
    <row r="1259" spans="1:9" x14ac:dyDescent="0.3">
      <c r="A1259">
        <v>1301</v>
      </c>
      <c r="B1259">
        <v>1</v>
      </c>
      <c r="C1259">
        <v>21</v>
      </c>
      <c r="D1259" s="32">
        <v>0.81041666666666667</v>
      </c>
      <c r="E1259">
        <v>6000</v>
      </c>
      <c r="F1259">
        <v>1000</v>
      </c>
      <c r="G1259" s="31" t="s">
        <v>97</v>
      </c>
      <c r="H1259">
        <v>18</v>
      </c>
      <c r="I1259" s="31" t="s">
        <v>99</v>
      </c>
    </row>
    <row r="1260" spans="1:9" x14ac:dyDescent="0.3">
      <c r="A1260">
        <v>1302</v>
      </c>
      <c r="B1260">
        <v>5</v>
      </c>
      <c r="C1260">
        <v>21</v>
      </c>
      <c r="D1260" s="32">
        <v>0.79166666666666663</v>
      </c>
      <c r="E1260">
        <v>6000</v>
      </c>
      <c r="G1260" s="31" t="s">
        <v>102</v>
      </c>
      <c r="H1260">
        <v>18</v>
      </c>
      <c r="I1260" s="31" t="s">
        <v>105</v>
      </c>
    </row>
    <row r="1261" spans="1:9" x14ac:dyDescent="0.3">
      <c r="A1261">
        <v>1303</v>
      </c>
      <c r="B1261">
        <v>1</v>
      </c>
      <c r="C1261">
        <v>21</v>
      </c>
      <c r="D1261" s="32">
        <v>0.82638888888888884</v>
      </c>
      <c r="E1261">
        <v>6000</v>
      </c>
      <c r="G1261" s="31" t="s">
        <v>97</v>
      </c>
      <c r="H1261">
        <v>19</v>
      </c>
      <c r="I1261" s="31" t="s">
        <v>99</v>
      </c>
    </row>
    <row r="1262" spans="1:9" x14ac:dyDescent="0.3">
      <c r="A1262">
        <v>1304</v>
      </c>
      <c r="B1262">
        <v>5</v>
      </c>
      <c r="C1262">
        <v>21</v>
      </c>
      <c r="D1262" s="32">
        <v>0.82499999999999996</v>
      </c>
      <c r="E1262">
        <v>6000</v>
      </c>
      <c r="G1262" s="31" t="s">
        <v>102</v>
      </c>
      <c r="H1262">
        <v>19</v>
      </c>
      <c r="I1262" s="31" t="s">
        <v>105</v>
      </c>
    </row>
    <row r="1263" spans="1:9" x14ac:dyDescent="0.3">
      <c r="A1263">
        <v>1305</v>
      </c>
      <c r="B1263">
        <v>1</v>
      </c>
      <c r="C1263">
        <v>21</v>
      </c>
      <c r="D1263" s="32">
        <v>0.84722222222222221</v>
      </c>
      <c r="E1263">
        <v>6000</v>
      </c>
      <c r="G1263" s="31" t="s">
        <v>97</v>
      </c>
      <c r="H1263">
        <v>20</v>
      </c>
      <c r="I1263" s="31" t="s">
        <v>99</v>
      </c>
    </row>
    <row r="1264" spans="1:9" x14ac:dyDescent="0.3">
      <c r="A1264">
        <v>1306</v>
      </c>
      <c r="B1264">
        <v>5</v>
      </c>
      <c r="C1264">
        <v>21</v>
      </c>
      <c r="D1264" s="32">
        <v>0.85069444444444442</v>
      </c>
      <c r="E1264">
        <v>6000</v>
      </c>
      <c r="G1264" s="31" t="s">
        <v>102</v>
      </c>
      <c r="H1264">
        <v>20</v>
      </c>
      <c r="I1264" s="31" t="s">
        <v>105</v>
      </c>
    </row>
    <row r="1265" spans="1:9" x14ac:dyDescent="0.3">
      <c r="A1265">
        <v>1307</v>
      </c>
      <c r="B1265">
        <v>7</v>
      </c>
      <c r="C1265">
        <v>22</v>
      </c>
      <c r="D1265" s="32">
        <v>0.44930555555555557</v>
      </c>
      <c r="E1265">
        <v>6000</v>
      </c>
      <c r="F1265">
        <v>2000</v>
      </c>
      <c r="G1265" s="31" t="s">
        <v>97</v>
      </c>
      <c r="H1265">
        <v>4</v>
      </c>
      <c r="I1265" s="31" t="s">
        <v>98</v>
      </c>
    </row>
    <row r="1266" spans="1:9" x14ac:dyDescent="0.3">
      <c r="A1266">
        <v>1308</v>
      </c>
      <c r="B1266">
        <v>1</v>
      </c>
      <c r="C1266">
        <v>22</v>
      </c>
      <c r="D1266" s="32">
        <v>0.45694444444444443</v>
      </c>
      <c r="E1266">
        <v>8000</v>
      </c>
      <c r="G1266" s="31" t="s">
        <v>102</v>
      </c>
      <c r="H1266">
        <v>4</v>
      </c>
      <c r="I1266" s="31" t="s">
        <v>99</v>
      </c>
    </row>
    <row r="1267" spans="1:9" x14ac:dyDescent="0.3">
      <c r="A1267">
        <v>1309</v>
      </c>
      <c r="B1267">
        <v>4</v>
      </c>
      <c r="C1267">
        <v>22</v>
      </c>
      <c r="D1267" s="32">
        <v>0.47847222222222224</v>
      </c>
      <c r="E1267">
        <v>6000</v>
      </c>
      <c r="G1267" s="31" t="s">
        <v>102</v>
      </c>
      <c r="H1267">
        <v>4</v>
      </c>
      <c r="I1267" s="31" t="s">
        <v>103</v>
      </c>
    </row>
    <row r="1268" spans="1:9" x14ac:dyDescent="0.3">
      <c r="A1268">
        <v>1310</v>
      </c>
      <c r="B1268">
        <v>2</v>
      </c>
      <c r="C1268">
        <v>22</v>
      </c>
      <c r="D1268" s="32">
        <v>0.47222222222222221</v>
      </c>
      <c r="E1268">
        <v>6000</v>
      </c>
      <c r="G1268" s="31" t="s">
        <v>97</v>
      </c>
      <c r="H1268">
        <v>4</v>
      </c>
      <c r="I1268" s="31" t="s">
        <v>101</v>
      </c>
    </row>
    <row r="1269" spans="1:9" x14ac:dyDescent="0.3">
      <c r="A1269">
        <v>1311</v>
      </c>
      <c r="B1269">
        <v>7</v>
      </c>
      <c r="C1269">
        <v>22</v>
      </c>
      <c r="D1269" s="32">
        <v>0.50902777777777775</v>
      </c>
      <c r="E1269">
        <v>6000</v>
      </c>
      <c r="G1269" s="31" t="s">
        <v>102</v>
      </c>
      <c r="H1269">
        <v>5</v>
      </c>
      <c r="I1269" s="31" t="s">
        <v>98</v>
      </c>
    </row>
    <row r="1270" spans="1:9" x14ac:dyDescent="0.3">
      <c r="A1270">
        <v>1312</v>
      </c>
      <c r="B1270">
        <v>1</v>
      </c>
      <c r="C1270">
        <v>22</v>
      </c>
      <c r="D1270" s="32">
        <v>0.51111111111111107</v>
      </c>
      <c r="E1270">
        <v>6000</v>
      </c>
      <c r="G1270" s="31" t="s">
        <v>102</v>
      </c>
      <c r="H1270">
        <v>5</v>
      </c>
      <c r="I1270" s="31" t="s">
        <v>99</v>
      </c>
    </row>
    <row r="1271" spans="1:9" x14ac:dyDescent="0.3">
      <c r="A1271">
        <v>1313</v>
      </c>
      <c r="B1271">
        <v>4</v>
      </c>
      <c r="C1271">
        <v>22</v>
      </c>
      <c r="D1271" s="32">
        <v>0.54583333333333328</v>
      </c>
      <c r="E1271">
        <v>6000</v>
      </c>
      <c r="G1271" s="31" t="s">
        <v>97</v>
      </c>
      <c r="H1271">
        <v>5</v>
      </c>
      <c r="I1271" s="31" t="s">
        <v>103</v>
      </c>
    </row>
    <row r="1272" spans="1:9" x14ac:dyDescent="0.3">
      <c r="A1272">
        <v>1314</v>
      </c>
      <c r="B1272">
        <v>2</v>
      </c>
      <c r="C1272">
        <v>22</v>
      </c>
      <c r="D1272" s="32">
        <v>0.52638888888888891</v>
      </c>
      <c r="E1272">
        <v>6000</v>
      </c>
      <c r="G1272" s="31" t="s">
        <v>97</v>
      </c>
      <c r="H1272">
        <v>5</v>
      </c>
      <c r="I1272" s="31" t="s">
        <v>101</v>
      </c>
    </row>
    <row r="1273" spans="1:9" x14ac:dyDescent="0.3">
      <c r="A1273">
        <v>1315</v>
      </c>
      <c r="B1273">
        <v>7</v>
      </c>
      <c r="C1273">
        <v>22</v>
      </c>
      <c r="D1273" s="32">
        <v>0.5625</v>
      </c>
      <c r="E1273">
        <v>6000</v>
      </c>
      <c r="G1273" s="31" t="s">
        <v>102</v>
      </c>
      <c r="H1273">
        <v>6</v>
      </c>
      <c r="I1273" s="31" t="s">
        <v>98</v>
      </c>
    </row>
    <row r="1274" spans="1:9" x14ac:dyDescent="0.3">
      <c r="A1274">
        <v>1316</v>
      </c>
      <c r="B1274">
        <v>1</v>
      </c>
      <c r="C1274">
        <v>22</v>
      </c>
      <c r="D1274" s="32">
        <v>0.52847222222222223</v>
      </c>
      <c r="E1274">
        <v>6000</v>
      </c>
      <c r="G1274" s="31" t="s">
        <v>97</v>
      </c>
      <c r="H1274">
        <v>6</v>
      </c>
      <c r="I1274" s="31" t="s">
        <v>99</v>
      </c>
    </row>
    <row r="1275" spans="1:9" x14ac:dyDescent="0.3">
      <c r="A1275">
        <v>1317</v>
      </c>
      <c r="B1275">
        <v>4</v>
      </c>
      <c r="C1275">
        <v>22</v>
      </c>
      <c r="D1275" s="32">
        <v>0.60972222222222228</v>
      </c>
      <c r="E1275">
        <v>6000</v>
      </c>
      <c r="G1275" s="31" t="s">
        <v>102</v>
      </c>
      <c r="H1275">
        <v>6</v>
      </c>
      <c r="I1275" s="31" t="s">
        <v>103</v>
      </c>
    </row>
    <row r="1276" spans="1:9" x14ac:dyDescent="0.3">
      <c r="A1276">
        <v>1318</v>
      </c>
      <c r="B1276">
        <v>2</v>
      </c>
      <c r="C1276">
        <v>22</v>
      </c>
      <c r="D1276" s="32">
        <v>0.5854166666666667</v>
      </c>
      <c r="E1276">
        <v>6000</v>
      </c>
      <c r="G1276" s="31" t="s">
        <v>102</v>
      </c>
      <c r="H1276">
        <v>6</v>
      </c>
      <c r="I1276" s="31" t="s">
        <v>101</v>
      </c>
    </row>
    <row r="1277" spans="1:9" x14ac:dyDescent="0.3">
      <c r="A1277">
        <v>1319</v>
      </c>
      <c r="B1277">
        <v>7</v>
      </c>
      <c r="C1277">
        <v>22</v>
      </c>
      <c r="D1277" s="32">
        <v>0.67500000000000004</v>
      </c>
      <c r="E1277">
        <v>6000</v>
      </c>
      <c r="G1277" s="31" t="s">
        <v>97</v>
      </c>
      <c r="H1277">
        <v>7</v>
      </c>
      <c r="I1277" s="31" t="s">
        <v>98</v>
      </c>
    </row>
    <row r="1278" spans="1:9" x14ac:dyDescent="0.3">
      <c r="A1278">
        <v>1320</v>
      </c>
      <c r="B1278">
        <v>1</v>
      </c>
      <c r="C1278">
        <v>22</v>
      </c>
      <c r="D1278" s="32">
        <v>0.61805555555555558</v>
      </c>
      <c r="E1278">
        <v>6000</v>
      </c>
      <c r="G1278" s="31" t="s">
        <v>102</v>
      </c>
      <c r="H1278">
        <v>7</v>
      </c>
      <c r="I1278" s="31" t="s">
        <v>99</v>
      </c>
    </row>
    <row r="1279" spans="1:9" x14ac:dyDescent="0.3">
      <c r="A1279">
        <v>1321</v>
      </c>
      <c r="B1279">
        <v>4</v>
      </c>
      <c r="C1279">
        <v>22</v>
      </c>
      <c r="D1279" s="32">
        <v>0.68541666666666667</v>
      </c>
      <c r="E1279">
        <v>6000</v>
      </c>
      <c r="G1279" s="31" t="s">
        <v>102</v>
      </c>
      <c r="H1279">
        <v>7</v>
      </c>
      <c r="I1279" s="31" t="s">
        <v>103</v>
      </c>
    </row>
    <row r="1280" spans="1:9" x14ac:dyDescent="0.3">
      <c r="A1280">
        <v>1322</v>
      </c>
      <c r="B1280">
        <v>2</v>
      </c>
      <c r="C1280">
        <v>22</v>
      </c>
      <c r="D1280" s="32">
        <v>0.66666666666666663</v>
      </c>
      <c r="E1280">
        <v>6000</v>
      </c>
      <c r="G1280" s="31" t="s">
        <v>97</v>
      </c>
      <c r="H1280">
        <v>7</v>
      </c>
      <c r="I1280" s="31" t="s">
        <v>101</v>
      </c>
    </row>
    <row r="1281" spans="1:9" x14ac:dyDescent="0.3">
      <c r="A1281">
        <v>1323</v>
      </c>
      <c r="B1281">
        <v>7</v>
      </c>
      <c r="C1281">
        <v>22</v>
      </c>
      <c r="D1281" s="32">
        <v>0.70833333333333337</v>
      </c>
      <c r="E1281">
        <v>6000</v>
      </c>
      <c r="G1281" s="31" t="s">
        <v>102</v>
      </c>
      <c r="H1281">
        <v>8</v>
      </c>
      <c r="I1281" s="31" t="s">
        <v>98</v>
      </c>
    </row>
    <row r="1282" spans="1:9" x14ac:dyDescent="0.3">
      <c r="A1282">
        <v>1324</v>
      </c>
      <c r="B1282">
        <v>1</v>
      </c>
      <c r="C1282">
        <v>22</v>
      </c>
      <c r="D1282" s="32">
        <v>0.67152777777777772</v>
      </c>
      <c r="E1282">
        <v>6000</v>
      </c>
      <c r="G1282" s="31" t="s">
        <v>102</v>
      </c>
      <c r="H1282">
        <v>8</v>
      </c>
      <c r="I1282" s="31" t="s">
        <v>99</v>
      </c>
    </row>
    <row r="1283" spans="1:9" x14ac:dyDescent="0.3">
      <c r="A1283">
        <v>1325</v>
      </c>
      <c r="B1283">
        <v>4</v>
      </c>
      <c r="C1283">
        <v>22</v>
      </c>
      <c r="D1283" s="32">
        <v>0.74513888888888891</v>
      </c>
      <c r="E1283">
        <v>6000</v>
      </c>
      <c r="G1283" s="31" t="s">
        <v>102</v>
      </c>
      <c r="H1283">
        <v>8</v>
      </c>
      <c r="I1283" s="31" t="s">
        <v>103</v>
      </c>
    </row>
    <row r="1284" spans="1:9" x14ac:dyDescent="0.3">
      <c r="A1284">
        <v>1326</v>
      </c>
      <c r="B1284">
        <v>2</v>
      </c>
      <c r="C1284">
        <v>22</v>
      </c>
      <c r="D1284" s="32">
        <v>0.70347222222222228</v>
      </c>
      <c r="E1284">
        <v>6000</v>
      </c>
      <c r="F1284">
        <v>1000</v>
      </c>
      <c r="G1284" s="31" t="s">
        <v>102</v>
      </c>
      <c r="H1284">
        <v>8</v>
      </c>
      <c r="I1284" s="31" t="s">
        <v>101</v>
      </c>
    </row>
    <row r="1285" spans="1:9" x14ac:dyDescent="0.3">
      <c r="A1285">
        <v>1327</v>
      </c>
      <c r="B1285">
        <v>7</v>
      </c>
      <c r="C1285">
        <v>22</v>
      </c>
      <c r="D1285" s="32">
        <v>0.75624999999999998</v>
      </c>
      <c r="E1285">
        <v>6000</v>
      </c>
      <c r="G1285" s="31" t="s">
        <v>102</v>
      </c>
      <c r="H1285">
        <v>9</v>
      </c>
      <c r="I1285" s="31" t="s">
        <v>98</v>
      </c>
    </row>
    <row r="1286" spans="1:9" x14ac:dyDescent="0.3">
      <c r="A1286">
        <v>1328</v>
      </c>
      <c r="B1286">
        <v>1</v>
      </c>
      <c r="C1286">
        <v>22</v>
      </c>
      <c r="D1286" s="32">
        <v>0.70833333333333337</v>
      </c>
      <c r="E1286">
        <v>6000</v>
      </c>
      <c r="G1286" s="31" t="s">
        <v>102</v>
      </c>
      <c r="H1286">
        <v>9</v>
      </c>
      <c r="I1286" s="31" t="s">
        <v>99</v>
      </c>
    </row>
    <row r="1287" spans="1:9" x14ac:dyDescent="0.3">
      <c r="A1287">
        <v>1329</v>
      </c>
      <c r="B1287">
        <v>4</v>
      </c>
      <c r="C1287">
        <v>22</v>
      </c>
      <c r="D1287" s="32">
        <v>0.77916666666666667</v>
      </c>
      <c r="E1287">
        <v>6000</v>
      </c>
      <c r="G1287" s="31" t="s">
        <v>102</v>
      </c>
      <c r="H1287">
        <v>9</v>
      </c>
      <c r="I1287" s="31" t="s">
        <v>103</v>
      </c>
    </row>
    <row r="1288" spans="1:9" x14ac:dyDescent="0.3">
      <c r="A1288">
        <v>1330</v>
      </c>
      <c r="B1288">
        <v>2</v>
      </c>
      <c r="C1288">
        <v>22</v>
      </c>
      <c r="D1288" s="32">
        <v>0.73541666666666672</v>
      </c>
      <c r="E1288">
        <v>6000</v>
      </c>
      <c r="G1288" s="31" t="s">
        <v>97</v>
      </c>
      <c r="H1288">
        <v>9</v>
      </c>
      <c r="I1288" s="31" t="s">
        <v>101</v>
      </c>
    </row>
    <row r="1289" spans="1:9" x14ac:dyDescent="0.3">
      <c r="A1289">
        <v>1331</v>
      </c>
      <c r="B1289">
        <v>7</v>
      </c>
      <c r="C1289">
        <v>22</v>
      </c>
      <c r="D1289" s="32">
        <v>0.78402777777777777</v>
      </c>
      <c r="E1289">
        <v>6000</v>
      </c>
      <c r="G1289" s="31" t="s">
        <v>102</v>
      </c>
      <c r="H1289">
        <v>10</v>
      </c>
      <c r="I1289" s="31" t="s">
        <v>98</v>
      </c>
    </row>
    <row r="1290" spans="1:9" x14ac:dyDescent="0.3">
      <c r="A1290">
        <v>1332</v>
      </c>
      <c r="B1290">
        <v>1</v>
      </c>
      <c r="C1290">
        <v>22</v>
      </c>
      <c r="D1290" s="32">
        <v>0.74513888888888891</v>
      </c>
      <c r="E1290">
        <v>6000</v>
      </c>
      <c r="G1290" s="31" t="s">
        <v>102</v>
      </c>
      <c r="H1290">
        <v>10</v>
      </c>
      <c r="I1290" s="31" t="s">
        <v>99</v>
      </c>
    </row>
    <row r="1291" spans="1:9" x14ac:dyDescent="0.3">
      <c r="A1291">
        <v>1333</v>
      </c>
      <c r="B1291">
        <v>4</v>
      </c>
      <c r="C1291">
        <v>22</v>
      </c>
      <c r="D1291" s="32">
        <v>0.79513888888888884</v>
      </c>
      <c r="E1291">
        <v>6000</v>
      </c>
      <c r="G1291" s="31" t="s">
        <v>102</v>
      </c>
      <c r="H1291">
        <v>10</v>
      </c>
      <c r="I1291" s="31" t="s">
        <v>103</v>
      </c>
    </row>
    <row r="1292" spans="1:9" x14ac:dyDescent="0.3">
      <c r="A1292">
        <v>1334</v>
      </c>
      <c r="B1292">
        <v>2</v>
      </c>
      <c r="C1292">
        <v>22</v>
      </c>
      <c r="D1292" s="32">
        <v>0.77013888888888893</v>
      </c>
      <c r="E1292">
        <v>6000</v>
      </c>
      <c r="G1292" s="31" t="s">
        <v>102</v>
      </c>
      <c r="H1292">
        <v>10</v>
      </c>
      <c r="I1292" s="31" t="s">
        <v>101</v>
      </c>
    </row>
    <row r="1293" spans="1:9" x14ac:dyDescent="0.3">
      <c r="A1293">
        <v>1335</v>
      </c>
      <c r="B1293">
        <v>7</v>
      </c>
      <c r="C1293">
        <v>22</v>
      </c>
      <c r="D1293" s="32">
        <v>0.80486111111111114</v>
      </c>
      <c r="E1293">
        <v>6000</v>
      </c>
      <c r="G1293" s="31" t="s">
        <v>97</v>
      </c>
      <c r="H1293">
        <v>11</v>
      </c>
      <c r="I1293" s="31" t="s">
        <v>98</v>
      </c>
    </row>
    <row r="1294" spans="1:9" x14ac:dyDescent="0.3">
      <c r="A1294">
        <v>1336</v>
      </c>
      <c r="B1294">
        <v>1</v>
      </c>
      <c r="C1294">
        <v>22</v>
      </c>
      <c r="D1294" s="32">
        <v>0.79166666666666663</v>
      </c>
      <c r="E1294">
        <v>6000</v>
      </c>
      <c r="G1294" s="31" t="s">
        <v>102</v>
      </c>
      <c r="H1294">
        <v>11</v>
      </c>
      <c r="I1294" s="31" t="s">
        <v>99</v>
      </c>
    </row>
    <row r="1295" spans="1:9" x14ac:dyDescent="0.3">
      <c r="A1295">
        <v>1337</v>
      </c>
      <c r="B1295">
        <v>4</v>
      </c>
      <c r="C1295">
        <v>22</v>
      </c>
      <c r="D1295" s="32">
        <v>0.80902777777777779</v>
      </c>
      <c r="E1295">
        <v>6000</v>
      </c>
      <c r="F1295">
        <v>1000</v>
      </c>
      <c r="G1295" s="31" t="s">
        <v>102</v>
      </c>
      <c r="H1295">
        <v>11</v>
      </c>
      <c r="I1295" s="31" t="s">
        <v>103</v>
      </c>
    </row>
    <row r="1296" spans="1:9" x14ac:dyDescent="0.3">
      <c r="A1296">
        <v>1338</v>
      </c>
      <c r="B1296">
        <v>2</v>
      </c>
      <c r="C1296">
        <v>22</v>
      </c>
      <c r="D1296" s="32">
        <v>0.79097222222222219</v>
      </c>
      <c r="E1296">
        <v>6000</v>
      </c>
      <c r="F1296">
        <v>500</v>
      </c>
      <c r="G1296" s="31" t="s">
        <v>102</v>
      </c>
      <c r="H1296">
        <v>11</v>
      </c>
      <c r="I1296" s="31" t="s">
        <v>101</v>
      </c>
    </row>
    <row r="1297" spans="1:9" x14ac:dyDescent="0.3">
      <c r="A1297">
        <v>1339</v>
      </c>
      <c r="B1297">
        <v>7</v>
      </c>
      <c r="C1297">
        <v>22</v>
      </c>
      <c r="D1297" s="32">
        <v>0.82777777777777772</v>
      </c>
      <c r="E1297">
        <v>6000</v>
      </c>
      <c r="G1297" s="31" t="s">
        <v>97</v>
      </c>
      <c r="H1297">
        <v>12</v>
      </c>
      <c r="I1297" s="31" t="s">
        <v>98</v>
      </c>
    </row>
    <row r="1298" spans="1:9" x14ac:dyDescent="0.3">
      <c r="A1298">
        <v>1340</v>
      </c>
      <c r="B1298">
        <v>1</v>
      </c>
      <c r="C1298">
        <v>22</v>
      </c>
      <c r="D1298" s="32">
        <v>0.81666666666666665</v>
      </c>
      <c r="E1298">
        <v>6000</v>
      </c>
      <c r="F1298">
        <v>1000</v>
      </c>
      <c r="G1298" s="31" t="s">
        <v>102</v>
      </c>
      <c r="H1298">
        <v>12</v>
      </c>
      <c r="I1298" s="31" t="s">
        <v>99</v>
      </c>
    </row>
    <row r="1299" spans="1:9" x14ac:dyDescent="0.3">
      <c r="A1299">
        <v>1341</v>
      </c>
      <c r="B1299">
        <v>4</v>
      </c>
      <c r="C1299">
        <v>22</v>
      </c>
      <c r="D1299" s="32">
        <v>0.83194444444444449</v>
      </c>
      <c r="E1299">
        <v>6000</v>
      </c>
      <c r="G1299" s="31" t="s">
        <v>97</v>
      </c>
      <c r="H1299">
        <v>12</v>
      </c>
      <c r="I1299" s="31" t="s">
        <v>103</v>
      </c>
    </row>
    <row r="1300" spans="1:9" x14ac:dyDescent="0.3">
      <c r="A1300">
        <v>1342</v>
      </c>
      <c r="B1300">
        <v>2</v>
      </c>
      <c r="C1300">
        <v>22</v>
      </c>
      <c r="D1300" s="32">
        <v>0.81388888888888888</v>
      </c>
      <c r="E1300">
        <v>6000</v>
      </c>
      <c r="G1300" s="31" t="s">
        <v>97</v>
      </c>
      <c r="H1300">
        <v>12</v>
      </c>
      <c r="I1300" s="31" t="s">
        <v>101</v>
      </c>
    </row>
    <row r="1301" spans="1:9" x14ac:dyDescent="0.3">
      <c r="A1301">
        <v>1343</v>
      </c>
      <c r="B1301">
        <v>7</v>
      </c>
      <c r="C1301">
        <v>22</v>
      </c>
      <c r="D1301" s="32">
        <v>0.85</v>
      </c>
      <c r="E1301">
        <v>6000</v>
      </c>
      <c r="G1301" s="31" t="s">
        <v>102</v>
      </c>
      <c r="H1301">
        <v>13</v>
      </c>
      <c r="I1301" s="31" t="s">
        <v>98</v>
      </c>
    </row>
    <row r="1302" spans="1:9" x14ac:dyDescent="0.3">
      <c r="A1302">
        <v>1344</v>
      </c>
      <c r="B1302">
        <v>1</v>
      </c>
      <c r="C1302">
        <v>22</v>
      </c>
      <c r="D1302" s="32">
        <v>0.84305555555555556</v>
      </c>
      <c r="E1302">
        <v>6000</v>
      </c>
      <c r="G1302" s="31" t="s">
        <v>102</v>
      </c>
      <c r="H1302">
        <v>13</v>
      </c>
      <c r="I1302" s="31" t="s">
        <v>99</v>
      </c>
    </row>
    <row r="1303" spans="1:9" x14ac:dyDescent="0.3">
      <c r="A1303">
        <v>1345</v>
      </c>
      <c r="B1303">
        <v>2</v>
      </c>
      <c r="C1303">
        <v>22</v>
      </c>
      <c r="D1303" s="32">
        <v>0.83125000000000004</v>
      </c>
      <c r="E1303">
        <v>8000</v>
      </c>
      <c r="G1303" s="31" t="s">
        <v>102</v>
      </c>
      <c r="H1303">
        <v>13</v>
      </c>
      <c r="I1303" s="31" t="s">
        <v>101</v>
      </c>
    </row>
    <row r="1304" spans="1:9" x14ac:dyDescent="0.3">
      <c r="A1304">
        <v>1346</v>
      </c>
      <c r="B1304">
        <v>7</v>
      </c>
      <c r="C1304">
        <v>23</v>
      </c>
      <c r="D1304" s="32">
        <v>0.45624999999999999</v>
      </c>
      <c r="E1304">
        <v>8000</v>
      </c>
      <c r="G1304" s="31" t="s">
        <v>102</v>
      </c>
      <c r="H1304">
        <v>4</v>
      </c>
      <c r="I1304" s="31" t="s">
        <v>98</v>
      </c>
    </row>
    <row r="1305" spans="1:9" x14ac:dyDescent="0.3">
      <c r="A1305">
        <v>1347</v>
      </c>
      <c r="B1305">
        <v>2</v>
      </c>
      <c r="C1305">
        <v>23</v>
      </c>
      <c r="D1305" s="32">
        <v>0.46597222222222223</v>
      </c>
      <c r="E1305">
        <v>6000</v>
      </c>
      <c r="G1305" s="31" t="s">
        <v>102</v>
      </c>
      <c r="H1305">
        <v>4</v>
      </c>
      <c r="I1305" s="31" t="s">
        <v>101</v>
      </c>
    </row>
    <row r="1306" spans="1:9" x14ac:dyDescent="0.3">
      <c r="A1306">
        <v>1348</v>
      </c>
      <c r="B1306">
        <v>5</v>
      </c>
      <c r="C1306">
        <v>23</v>
      </c>
      <c r="D1306" s="32">
        <v>0.44791666666666669</v>
      </c>
      <c r="E1306">
        <v>6000</v>
      </c>
      <c r="G1306" s="31" t="s">
        <v>97</v>
      </c>
      <c r="H1306">
        <v>4</v>
      </c>
      <c r="I1306" s="31" t="s">
        <v>105</v>
      </c>
    </row>
    <row r="1307" spans="1:9" x14ac:dyDescent="0.3">
      <c r="A1307">
        <v>1349</v>
      </c>
      <c r="B1307">
        <v>7</v>
      </c>
      <c r="C1307">
        <v>23</v>
      </c>
      <c r="D1307" s="32">
        <v>0.47361111111111109</v>
      </c>
      <c r="E1307">
        <v>6000</v>
      </c>
      <c r="G1307" s="31" t="s">
        <v>97</v>
      </c>
      <c r="H1307">
        <v>5</v>
      </c>
      <c r="I1307" s="31" t="s">
        <v>98</v>
      </c>
    </row>
    <row r="1308" spans="1:9" x14ac:dyDescent="0.3">
      <c r="A1308">
        <v>1350</v>
      </c>
      <c r="B1308">
        <v>2</v>
      </c>
      <c r="C1308">
        <v>23</v>
      </c>
      <c r="D1308" s="32">
        <v>0.47916666666666669</v>
      </c>
      <c r="E1308">
        <v>6000</v>
      </c>
      <c r="G1308" s="31" t="s">
        <v>97</v>
      </c>
      <c r="H1308">
        <v>5</v>
      </c>
      <c r="I1308" s="31" t="s">
        <v>101</v>
      </c>
    </row>
    <row r="1309" spans="1:9" x14ac:dyDescent="0.3">
      <c r="A1309">
        <v>1351</v>
      </c>
      <c r="B1309">
        <v>5</v>
      </c>
      <c r="C1309">
        <v>23</v>
      </c>
      <c r="D1309" s="32">
        <v>0.46250000000000002</v>
      </c>
      <c r="E1309">
        <v>6000</v>
      </c>
      <c r="F1309">
        <v>1500</v>
      </c>
      <c r="G1309" s="31" t="s">
        <v>102</v>
      </c>
      <c r="H1309">
        <v>5</v>
      </c>
      <c r="I1309" s="31" t="s">
        <v>105</v>
      </c>
    </row>
    <row r="1310" spans="1:9" x14ac:dyDescent="0.3">
      <c r="A1310">
        <v>1352</v>
      </c>
      <c r="B1310">
        <v>7</v>
      </c>
      <c r="C1310">
        <v>23</v>
      </c>
      <c r="D1310" s="32">
        <v>0.49722222222222223</v>
      </c>
      <c r="E1310">
        <v>6000</v>
      </c>
      <c r="G1310" s="31" t="s">
        <v>102</v>
      </c>
      <c r="H1310">
        <v>6</v>
      </c>
      <c r="I1310" s="31" t="s">
        <v>98</v>
      </c>
    </row>
    <row r="1311" spans="1:9" x14ac:dyDescent="0.3">
      <c r="A1311">
        <v>1353</v>
      </c>
      <c r="B1311">
        <v>2</v>
      </c>
      <c r="C1311">
        <v>23</v>
      </c>
      <c r="D1311" s="32">
        <v>0.52500000000000002</v>
      </c>
      <c r="E1311">
        <v>8000</v>
      </c>
      <c r="F1311">
        <v>1000</v>
      </c>
      <c r="G1311" s="31" t="s">
        <v>102</v>
      </c>
      <c r="H1311">
        <v>6</v>
      </c>
      <c r="I1311" s="31" t="s">
        <v>101</v>
      </c>
    </row>
    <row r="1312" spans="1:9" x14ac:dyDescent="0.3">
      <c r="A1312">
        <v>1354</v>
      </c>
      <c r="B1312">
        <v>5</v>
      </c>
      <c r="C1312">
        <v>23</v>
      </c>
      <c r="D1312" s="32">
        <v>0.53611111111111109</v>
      </c>
      <c r="E1312">
        <v>6000</v>
      </c>
      <c r="G1312" s="31" t="s">
        <v>102</v>
      </c>
      <c r="H1312">
        <v>6</v>
      </c>
      <c r="I1312" s="31" t="s">
        <v>105</v>
      </c>
    </row>
    <row r="1313" spans="1:9" x14ac:dyDescent="0.3">
      <c r="A1313">
        <v>1355</v>
      </c>
      <c r="B1313">
        <v>7</v>
      </c>
      <c r="C1313">
        <v>23</v>
      </c>
      <c r="D1313" s="32">
        <v>0.52777777777777779</v>
      </c>
      <c r="E1313">
        <v>6000</v>
      </c>
      <c r="G1313" s="31" t="s">
        <v>102</v>
      </c>
      <c r="H1313">
        <v>7</v>
      </c>
      <c r="I1313" s="31" t="s">
        <v>98</v>
      </c>
    </row>
    <row r="1314" spans="1:9" x14ac:dyDescent="0.3">
      <c r="A1314">
        <v>1356</v>
      </c>
      <c r="B1314">
        <v>2</v>
      </c>
      <c r="C1314">
        <v>23</v>
      </c>
      <c r="D1314" s="32">
        <v>0.54305555555555551</v>
      </c>
      <c r="E1314">
        <v>6000</v>
      </c>
      <c r="G1314" s="31" t="s">
        <v>102</v>
      </c>
      <c r="H1314">
        <v>7</v>
      </c>
      <c r="I1314" s="31" t="s">
        <v>101</v>
      </c>
    </row>
    <row r="1315" spans="1:9" x14ac:dyDescent="0.3">
      <c r="A1315">
        <v>1357</v>
      </c>
      <c r="B1315">
        <v>5</v>
      </c>
      <c r="C1315">
        <v>23</v>
      </c>
      <c r="D1315" s="32">
        <v>0.61388888888888893</v>
      </c>
      <c r="E1315">
        <v>36000</v>
      </c>
      <c r="G1315" s="31" t="s">
        <v>102</v>
      </c>
      <c r="H1315">
        <v>7</v>
      </c>
      <c r="I1315" s="31" t="s">
        <v>105</v>
      </c>
    </row>
    <row r="1316" spans="1:9" x14ac:dyDescent="0.3">
      <c r="A1316">
        <v>1358</v>
      </c>
      <c r="B1316">
        <v>7</v>
      </c>
      <c r="C1316">
        <v>23</v>
      </c>
      <c r="D1316" s="32">
        <v>0.57986111111111116</v>
      </c>
      <c r="E1316">
        <v>6000</v>
      </c>
      <c r="G1316" s="31" t="s">
        <v>102</v>
      </c>
      <c r="H1316">
        <v>8</v>
      </c>
      <c r="I1316" s="31" t="s">
        <v>98</v>
      </c>
    </row>
    <row r="1317" spans="1:9" x14ac:dyDescent="0.3">
      <c r="A1317">
        <v>1359</v>
      </c>
      <c r="B1317">
        <v>2</v>
      </c>
      <c r="C1317">
        <v>23</v>
      </c>
      <c r="D1317" s="32">
        <v>0.57708333333333328</v>
      </c>
      <c r="E1317">
        <v>6000</v>
      </c>
      <c r="G1317" s="31" t="s">
        <v>102</v>
      </c>
      <c r="H1317">
        <v>8</v>
      </c>
      <c r="I1317" s="31" t="s">
        <v>101</v>
      </c>
    </row>
    <row r="1318" spans="1:9" x14ac:dyDescent="0.3">
      <c r="A1318">
        <v>1360</v>
      </c>
      <c r="B1318">
        <v>5</v>
      </c>
      <c r="C1318">
        <v>23</v>
      </c>
      <c r="D1318" s="32">
        <v>0.63263888888888886</v>
      </c>
      <c r="E1318">
        <v>6000</v>
      </c>
      <c r="G1318" s="31" t="s">
        <v>97</v>
      </c>
      <c r="H1318">
        <v>8</v>
      </c>
      <c r="I1318" s="31" t="s">
        <v>105</v>
      </c>
    </row>
    <row r="1319" spans="1:9" x14ac:dyDescent="0.3">
      <c r="A1319">
        <v>1361</v>
      </c>
      <c r="B1319">
        <v>7</v>
      </c>
      <c r="C1319">
        <v>23</v>
      </c>
      <c r="D1319" s="32">
        <v>0.60833333333333328</v>
      </c>
      <c r="E1319">
        <v>8000</v>
      </c>
      <c r="G1319" s="31" t="s">
        <v>97</v>
      </c>
      <c r="H1319">
        <v>9</v>
      </c>
      <c r="I1319" s="31" t="s">
        <v>98</v>
      </c>
    </row>
    <row r="1320" spans="1:9" x14ac:dyDescent="0.3">
      <c r="A1320">
        <v>1362</v>
      </c>
      <c r="B1320">
        <v>2</v>
      </c>
      <c r="C1320">
        <v>23</v>
      </c>
      <c r="D1320" s="32">
        <v>0.61527777777777781</v>
      </c>
      <c r="E1320">
        <v>6000</v>
      </c>
      <c r="G1320" s="31" t="s">
        <v>97</v>
      </c>
      <c r="H1320">
        <v>9</v>
      </c>
      <c r="I1320" s="31" t="s">
        <v>101</v>
      </c>
    </row>
    <row r="1321" spans="1:9" x14ac:dyDescent="0.3">
      <c r="A1321">
        <v>1363</v>
      </c>
      <c r="B1321">
        <v>5</v>
      </c>
      <c r="C1321">
        <v>23</v>
      </c>
      <c r="D1321" s="32">
        <v>0.67500000000000004</v>
      </c>
      <c r="E1321">
        <v>6000</v>
      </c>
      <c r="F1321">
        <v>4000</v>
      </c>
      <c r="G1321" s="31" t="s">
        <v>102</v>
      </c>
      <c r="H1321">
        <v>9</v>
      </c>
      <c r="I1321" s="31" t="s">
        <v>105</v>
      </c>
    </row>
    <row r="1322" spans="1:9" x14ac:dyDescent="0.3">
      <c r="A1322">
        <v>1364</v>
      </c>
      <c r="B1322">
        <v>7</v>
      </c>
      <c r="C1322">
        <v>23</v>
      </c>
      <c r="D1322" s="32">
        <v>0.62361111111111112</v>
      </c>
      <c r="E1322">
        <v>6000</v>
      </c>
      <c r="G1322" s="31" t="s">
        <v>102</v>
      </c>
      <c r="H1322">
        <v>10</v>
      </c>
      <c r="I1322" s="31" t="s">
        <v>98</v>
      </c>
    </row>
    <row r="1323" spans="1:9" x14ac:dyDescent="0.3">
      <c r="A1323">
        <v>1365</v>
      </c>
      <c r="B1323">
        <v>2</v>
      </c>
      <c r="C1323">
        <v>23</v>
      </c>
      <c r="D1323" s="32">
        <v>0.64097222222222228</v>
      </c>
      <c r="E1323">
        <v>6000</v>
      </c>
      <c r="G1323" s="31" t="s">
        <v>97</v>
      </c>
      <c r="H1323">
        <v>10</v>
      </c>
      <c r="I1323" s="31" t="s">
        <v>101</v>
      </c>
    </row>
    <row r="1324" spans="1:9" x14ac:dyDescent="0.3">
      <c r="A1324">
        <v>1366</v>
      </c>
      <c r="B1324">
        <v>5</v>
      </c>
      <c r="C1324">
        <v>23</v>
      </c>
      <c r="D1324" s="32">
        <v>0.72291666666666665</v>
      </c>
      <c r="E1324">
        <v>6000</v>
      </c>
      <c r="G1324" s="31" t="s">
        <v>102</v>
      </c>
      <c r="H1324">
        <v>10</v>
      </c>
      <c r="I1324" s="31" t="s">
        <v>105</v>
      </c>
    </row>
    <row r="1325" spans="1:9" x14ac:dyDescent="0.3">
      <c r="A1325">
        <v>1367</v>
      </c>
      <c r="B1325">
        <v>7</v>
      </c>
      <c r="C1325">
        <v>23</v>
      </c>
      <c r="D1325" s="32">
        <v>0.64861111111111114</v>
      </c>
      <c r="E1325">
        <v>6000</v>
      </c>
      <c r="G1325" s="31" t="s">
        <v>97</v>
      </c>
      <c r="H1325">
        <v>11</v>
      </c>
      <c r="I1325" s="31" t="s">
        <v>98</v>
      </c>
    </row>
    <row r="1326" spans="1:9" x14ac:dyDescent="0.3">
      <c r="A1326">
        <v>1368</v>
      </c>
      <c r="B1326">
        <v>2</v>
      </c>
      <c r="C1326">
        <v>23</v>
      </c>
      <c r="D1326" s="32">
        <v>0.66666666666666663</v>
      </c>
      <c r="E1326">
        <v>6000</v>
      </c>
      <c r="F1326">
        <v>1000</v>
      </c>
      <c r="G1326" s="31" t="s">
        <v>97</v>
      </c>
      <c r="H1326">
        <v>11</v>
      </c>
      <c r="I1326" s="31" t="s">
        <v>101</v>
      </c>
    </row>
    <row r="1327" spans="1:9" x14ac:dyDescent="0.3">
      <c r="A1327">
        <v>1369</v>
      </c>
      <c r="B1327">
        <v>5</v>
      </c>
      <c r="C1327">
        <v>23</v>
      </c>
      <c r="D1327" s="32">
        <v>0.83333333333333337</v>
      </c>
      <c r="E1327">
        <v>6000</v>
      </c>
      <c r="G1327" s="31" t="s">
        <v>97</v>
      </c>
      <c r="H1327">
        <v>11</v>
      </c>
      <c r="I1327" s="31" t="s">
        <v>105</v>
      </c>
    </row>
    <row r="1328" spans="1:9" x14ac:dyDescent="0.3">
      <c r="A1328">
        <v>1370</v>
      </c>
      <c r="B1328">
        <v>7</v>
      </c>
      <c r="C1328">
        <v>23</v>
      </c>
      <c r="D1328" s="32">
        <v>0.69097222222222221</v>
      </c>
      <c r="E1328">
        <v>6000</v>
      </c>
      <c r="G1328" s="31" t="s">
        <v>97</v>
      </c>
      <c r="H1328">
        <v>12</v>
      </c>
      <c r="I1328" s="31" t="s">
        <v>98</v>
      </c>
    </row>
    <row r="1329" spans="1:9" x14ac:dyDescent="0.3">
      <c r="A1329">
        <v>1371</v>
      </c>
      <c r="B1329">
        <v>2</v>
      </c>
      <c r="C1329">
        <v>23</v>
      </c>
      <c r="D1329" s="32">
        <v>0.72569444444444442</v>
      </c>
      <c r="E1329">
        <v>6000</v>
      </c>
      <c r="G1329" s="31" t="s">
        <v>97</v>
      </c>
      <c r="H1329">
        <v>12</v>
      </c>
      <c r="I1329" s="31" t="s">
        <v>101</v>
      </c>
    </row>
    <row r="1330" spans="1:9" x14ac:dyDescent="0.3">
      <c r="A1330">
        <v>1372</v>
      </c>
      <c r="B1330">
        <v>5</v>
      </c>
      <c r="C1330">
        <v>23</v>
      </c>
      <c r="D1330" s="32">
        <v>0.77569444444444446</v>
      </c>
      <c r="E1330">
        <v>6000</v>
      </c>
      <c r="G1330" s="31" t="s">
        <v>97</v>
      </c>
      <c r="H1330">
        <v>12</v>
      </c>
      <c r="I1330" s="31" t="s">
        <v>105</v>
      </c>
    </row>
    <row r="1331" spans="1:9" x14ac:dyDescent="0.3">
      <c r="A1331">
        <v>1373</v>
      </c>
      <c r="B1331">
        <v>7</v>
      </c>
      <c r="C1331">
        <v>23</v>
      </c>
      <c r="D1331" s="32">
        <v>0.72638888888888886</v>
      </c>
      <c r="E1331">
        <v>6000</v>
      </c>
      <c r="G1331" s="31" t="s">
        <v>102</v>
      </c>
      <c r="H1331">
        <v>13</v>
      </c>
      <c r="I1331" s="31" t="s">
        <v>98</v>
      </c>
    </row>
    <row r="1332" spans="1:9" x14ac:dyDescent="0.3">
      <c r="A1332">
        <v>1374</v>
      </c>
      <c r="B1332">
        <v>2</v>
      </c>
      <c r="C1332">
        <v>23</v>
      </c>
      <c r="D1332" s="32">
        <v>0.75347222222222221</v>
      </c>
      <c r="E1332">
        <v>6000</v>
      </c>
      <c r="G1332" s="31" t="s">
        <v>97</v>
      </c>
      <c r="H1332">
        <v>13</v>
      </c>
      <c r="I1332" s="31" t="s">
        <v>101</v>
      </c>
    </row>
    <row r="1333" spans="1:9" x14ac:dyDescent="0.3">
      <c r="A1333">
        <v>1375</v>
      </c>
      <c r="B1333">
        <v>5</v>
      </c>
      <c r="C1333">
        <v>23</v>
      </c>
      <c r="D1333" s="32">
        <v>0.80138888888888893</v>
      </c>
      <c r="E1333">
        <v>6000</v>
      </c>
      <c r="F1333">
        <v>1000</v>
      </c>
      <c r="G1333" s="31" t="s">
        <v>102</v>
      </c>
      <c r="H1333">
        <v>13</v>
      </c>
      <c r="I1333" s="31" t="s">
        <v>105</v>
      </c>
    </row>
    <row r="1334" spans="1:9" x14ac:dyDescent="0.3">
      <c r="A1334">
        <v>1376</v>
      </c>
      <c r="B1334">
        <v>7</v>
      </c>
      <c r="C1334">
        <v>23</v>
      </c>
      <c r="D1334" s="32">
        <v>0.75972222222222219</v>
      </c>
      <c r="E1334">
        <v>6000</v>
      </c>
      <c r="G1334" s="31" t="s">
        <v>97</v>
      </c>
      <c r="H1334">
        <v>14</v>
      </c>
      <c r="I1334" s="31" t="s">
        <v>98</v>
      </c>
    </row>
    <row r="1335" spans="1:9" x14ac:dyDescent="0.3">
      <c r="A1335">
        <v>1377</v>
      </c>
      <c r="B1335">
        <v>2</v>
      </c>
      <c r="C1335">
        <v>23</v>
      </c>
      <c r="D1335" s="32">
        <v>0.77500000000000002</v>
      </c>
      <c r="E1335">
        <v>6000</v>
      </c>
      <c r="G1335" s="31" t="s">
        <v>102</v>
      </c>
      <c r="H1335">
        <v>14</v>
      </c>
      <c r="I1335" s="31" t="s">
        <v>101</v>
      </c>
    </row>
    <row r="1336" spans="1:9" x14ac:dyDescent="0.3">
      <c r="A1336">
        <v>1378</v>
      </c>
      <c r="B1336">
        <v>5</v>
      </c>
      <c r="C1336">
        <v>23</v>
      </c>
      <c r="D1336" s="32">
        <v>0.81527777777777777</v>
      </c>
      <c r="E1336">
        <v>6000</v>
      </c>
      <c r="G1336" s="31" t="s">
        <v>102</v>
      </c>
      <c r="H1336">
        <v>14</v>
      </c>
      <c r="I1336" s="31" t="s">
        <v>105</v>
      </c>
    </row>
    <row r="1337" spans="1:9" x14ac:dyDescent="0.3">
      <c r="A1337">
        <v>1379</v>
      </c>
      <c r="B1337">
        <v>7</v>
      </c>
      <c r="C1337">
        <v>23</v>
      </c>
      <c r="D1337" s="32">
        <v>0.78125</v>
      </c>
      <c r="E1337">
        <v>6000</v>
      </c>
      <c r="G1337" s="31" t="s">
        <v>97</v>
      </c>
      <c r="H1337">
        <v>15</v>
      </c>
      <c r="I1337" s="31" t="s">
        <v>98</v>
      </c>
    </row>
    <row r="1338" spans="1:9" x14ac:dyDescent="0.3">
      <c r="A1338">
        <v>1380</v>
      </c>
      <c r="B1338">
        <v>2</v>
      </c>
      <c r="C1338">
        <v>23</v>
      </c>
      <c r="D1338" s="32">
        <v>0.8</v>
      </c>
      <c r="E1338">
        <v>6000</v>
      </c>
      <c r="G1338" s="31" t="s">
        <v>97</v>
      </c>
      <c r="H1338">
        <v>15</v>
      </c>
      <c r="I1338" s="31" t="s">
        <v>101</v>
      </c>
    </row>
    <row r="1339" spans="1:9" x14ac:dyDescent="0.3">
      <c r="A1339">
        <v>1381</v>
      </c>
      <c r="B1339">
        <v>5</v>
      </c>
      <c r="C1339">
        <v>23</v>
      </c>
      <c r="D1339" s="32">
        <v>0.83263888888888893</v>
      </c>
      <c r="E1339">
        <v>6000</v>
      </c>
      <c r="G1339" s="31" t="s">
        <v>102</v>
      </c>
      <c r="H1339">
        <v>15</v>
      </c>
      <c r="I1339" s="31" t="s">
        <v>105</v>
      </c>
    </row>
    <row r="1340" spans="1:9" x14ac:dyDescent="0.3">
      <c r="A1340">
        <v>1382</v>
      </c>
      <c r="B1340">
        <v>7</v>
      </c>
      <c r="C1340">
        <v>23</v>
      </c>
      <c r="D1340" s="32">
        <v>0.80347222222222225</v>
      </c>
      <c r="E1340">
        <v>6000</v>
      </c>
      <c r="G1340" s="31" t="s">
        <v>102</v>
      </c>
      <c r="H1340">
        <v>16</v>
      </c>
      <c r="I1340" s="31" t="s">
        <v>98</v>
      </c>
    </row>
    <row r="1341" spans="1:9" x14ac:dyDescent="0.3">
      <c r="A1341">
        <v>1383</v>
      </c>
      <c r="B1341">
        <v>2</v>
      </c>
      <c r="C1341">
        <v>23</v>
      </c>
      <c r="D1341" s="32">
        <v>0.82986111111111116</v>
      </c>
      <c r="E1341">
        <v>6000</v>
      </c>
      <c r="G1341" s="31" t="s">
        <v>102</v>
      </c>
      <c r="H1341">
        <v>16</v>
      </c>
      <c r="I1341" s="31" t="s">
        <v>101</v>
      </c>
    </row>
    <row r="1342" spans="1:9" x14ac:dyDescent="0.3">
      <c r="A1342">
        <v>1384</v>
      </c>
      <c r="B1342">
        <v>7</v>
      </c>
      <c r="C1342">
        <v>23</v>
      </c>
      <c r="D1342" s="32">
        <v>0.82361111111111107</v>
      </c>
      <c r="E1342">
        <v>6000</v>
      </c>
      <c r="G1342" s="31" t="s">
        <v>102</v>
      </c>
      <c r="H1342">
        <v>17</v>
      </c>
      <c r="I1342" s="31" t="s">
        <v>98</v>
      </c>
    </row>
    <row r="1343" spans="1:9" x14ac:dyDescent="0.3">
      <c r="A1343">
        <v>1385</v>
      </c>
      <c r="B1343">
        <v>2</v>
      </c>
      <c r="C1343">
        <v>23</v>
      </c>
      <c r="D1343" s="32">
        <v>0.84513888888888888</v>
      </c>
      <c r="E1343">
        <v>6000</v>
      </c>
      <c r="G1343" s="31" t="s">
        <v>102</v>
      </c>
      <c r="H1343">
        <v>17</v>
      </c>
      <c r="I1343" s="31" t="s">
        <v>101</v>
      </c>
    </row>
    <row r="1344" spans="1:9" x14ac:dyDescent="0.3">
      <c r="A1344">
        <v>1386</v>
      </c>
      <c r="B1344">
        <v>7</v>
      </c>
      <c r="C1344">
        <v>23</v>
      </c>
      <c r="D1344" s="32">
        <v>0.84444444444444444</v>
      </c>
      <c r="E1344">
        <v>6000</v>
      </c>
      <c r="G1344" s="31" t="s">
        <v>102</v>
      </c>
      <c r="H1344">
        <v>18</v>
      </c>
      <c r="I1344" s="31" t="s">
        <v>98</v>
      </c>
    </row>
    <row r="1345" spans="1:9" x14ac:dyDescent="0.3">
      <c r="A1345">
        <v>1387</v>
      </c>
      <c r="B1345">
        <v>1</v>
      </c>
      <c r="C1345">
        <v>24</v>
      </c>
      <c r="D1345" s="32">
        <v>0.49305555555555558</v>
      </c>
      <c r="E1345">
        <v>6000</v>
      </c>
      <c r="G1345" s="31" t="s">
        <v>97</v>
      </c>
      <c r="H1345">
        <v>4</v>
      </c>
      <c r="I1345" s="31" t="s">
        <v>99</v>
      </c>
    </row>
    <row r="1346" spans="1:9" x14ac:dyDescent="0.3">
      <c r="A1346">
        <v>1388</v>
      </c>
      <c r="B1346">
        <v>4</v>
      </c>
      <c r="C1346">
        <v>24</v>
      </c>
      <c r="D1346" s="32">
        <v>0.43958333333333333</v>
      </c>
      <c r="E1346">
        <v>6000</v>
      </c>
      <c r="G1346" s="31" t="s">
        <v>102</v>
      </c>
      <c r="H1346">
        <v>4</v>
      </c>
      <c r="I1346" s="31" t="s">
        <v>103</v>
      </c>
    </row>
    <row r="1347" spans="1:9" x14ac:dyDescent="0.3">
      <c r="A1347">
        <v>1389</v>
      </c>
      <c r="B1347">
        <v>5</v>
      </c>
      <c r="C1347">
        <v>24</v>
      </c>
      <c r="D1347" s="32">
        <v>0.45069444444444445</v>
      </c>
      <c r="E1347">
        <v>6000</v>
      </c>
      <c r="G1347" s="31" t="s">
        <v>102</v>
      </c>
      <c r="H1347">
        <v>4</v>
      </c>
      <c r="I1347" s="31" t="s">
        <v>105</v>
      </c>
    </row>
    <row r="1348" spans="1:9" x14ac:dyDescent="0.3">
      <c r="A1348">
        <v>1390</v>
      </c>
      <c r="B1348">
        <v>1</v>
      </c>
      <c r="C1348">
        <v>24</v>
      </c>
      <c r="D1348" s="32">
        <v>0.51249999999999996</v>
      </c>
      <c r="E1348">
        <v>6000</v>
      </c>
      <c r="F1348">
        <v>4000</v>
      </c>
      <c r="G1348" s="31" t="s">
        <v>97</v>
      </c>
      <c r="H1348">
        <v>5</v>
      </c>
      <c r="I1348" s="31" t="s">
        <v>99</v>
      </c>
    </row>
    <row r="1349" spans="1:9" x14ac:dyDescent="0.3">
      <c r="A1349">
        <v>1391</v>
      </c>
      <c r="B1349">
        <v>4</v>
      </c>
      <c r="C1349">
        <v>24</v>
      </c>
      <c r="D1349" s="32">
        <v>0.48888888888888887</v>
      </c>
      <c r="E1349">
        <v>6000</v>
      </c>
      <c r="G1349" s="31" t="s">
        <v>102</v>
      </c>
      <c r="H1349">
        <v>5</v>
      </c>
      <c r="I1349" s="31" t="s">
        <v>103</v>
      </c>
    </row>
    <row r="1350" spans="1:9" x14ac:dyDescent="0.3">
      <c r="A1350">
        <v>1392</v>
      </c>
      <c r="B1350">
        <v>5</v>
      </c>
      <c r="C1350">
        <v>24</v>
      </c>
      <c r="D1350" s="32">
        <v>0.48888888888888887</v>
      </c>
      <c r="E1350">
        <v>6000</v>
      </c>
      <c r="F1350">
        <v>3000</v>
      </c>
      <c r="G1350" s="31" t="s">
        <v>97</v>
      </c>
      <c r="H1350">
        <v>5</v>
      </c>
      <c r="I1350" s="31" t="s">
        <v>105</v>
      </c>
    </row>
    <row r="1351" spans="1:9" x14ac:dyDescent="0.3">
      <c r="A1351">
        <v>1393</v>
      </c>
      <c r="B1351">
        <v>1</v>
      </c>
      <c r="C1351">
        <v>24</v>
      </c>
      <c r="D1351" s="32">
        <v>0.55972222222222223</v>
      </c>
      <c r="E1351">
        <v>6000</v>
      </c>
      <c r="F1351">
        <v>1000</v>
      </c>
      <c r="G1351" s="31" t="s">
        <v>97</v>
      </c>
      <c r="H1351">
        <v>6</v>
      </c>
      <c r="I1351" s="31" t="s">
        <v>99</v>
      </c>
    </row>
    <row r="1352" spans="1:9" x14ac:dyDescent="0.3">
      <c r="A1352">
        <v>1394</v>
      </c>
      <c r="B1352">
        <v>4</v>
      </c>
      <c r="C1352">
        <v>24</v>
      </c>
      <c r="D1352" s="32">
        <v>0.54305555555555551</v>
      </c>
      <c r="E1352">
        <v>6000</v>
      </c>
      <c r="G1352" s="31" t="s">
        <v>97</v>
      </c>
      <c r="H1352">
        <v>6</v>
      </c>
      <c r="I1352" s="31" t="s">
        <v>103</v>
      </c>
    </row>
    <row r="1353" spans="1:9" x14ac:dyDescent="0.3">
      <c r="A1353">
        <v>1395</v>
      </c>
      <c r="B1353">
        <v>5</v>
      </c>
      <c r="C1353">
        <v>24</v>
      </c>
      <c r="D1353" s="32">
        <v>0.57013888888888886</v>
      </c>
      <c r="E1353">
        <v>6000</v>
      </c>
      <c r="F1353">
        <v>1000</v>
      </c>
      <c r="G1353" s="31" t="s">
        <v>102</v>
      </c>
      <c r="H1353">
        <v>6</v>
      </c>
      <c r="I1353" s="31" t="s">
        <v>105</v>
      </c>
    </row>
    <row r="1354" spans="1:9" x14ac:dyDescent="0.3">
      <c r="A1354">
        <v>1396</v>
      </c>
      <c r="B1354">
        <v>1</v>
      </c>
      <c r="C1354">
        <v>24</v>
      </c>
      <c r="D1354" s="32">
        <v>0.61319444444444449</v>
      </c>
      <c r="E1354">
        <v>6000</v>
      </c>
      <c r="G1354" s="31" t="s">
        <v>102</v>
      </c>
      <c r="H1354">
        <v>7</v>
      </c>
      <c r="I1354" s="31" t="s">
        <v>99</v>
      </c>
    </row>
    <row r="1355" spans="1:9" x14ac:dyDescent="0.3">
      <c r="A1355">
        <v>1397</v>
      </c>
      <c r="B1355">
        <v>4</v>
      </c>
      <c r="C1355">
        <v>24</v>
      </c>
      <c r="D1355" s="32">
        <v>0.57777777777777772</v>
      </c>
      <c r="E1355">
        <v>6000</v>
      </c>
      <c r="G1355" s="31" t="s">
        <v>97</v>
      </c>
      <c r="H1355">
        <v>7</v>
      </c>
      <c r="I1355" s="31" t="s">
        <v>103</v>
      </c>
    </row>
    <row r="1356" spans="1:9" x14ac:dyDescent="0.3">
      <c r="A1356">
        <v>1398</v>
      </c>
      <c r="B1356">
        <v>5</v>
      </c>
      <c r="C1356">
        <v>24</v>
      </c>
      <c r="D1356" s="32">
        <v>0.61736111111111114</v>
      </c>
      <c r="E1356">
        <v>6000</v>
      </c>
      <c r="G1356" s="31" t="s">
        <v>97</v>
      </c>
      <c r="H1356">
        <v>7</v>
      </c>
      <c r="I1356" s="31" t="s">
        <v>105</v>
      </c>
    </row>
    <row r="1357" spans="1:9" x14ac:dyDescent="0.3">
      <c r="A1357">
        <v>1399</v>
      </c>
      <c r="B1357">
        <v>1</v>
      </c>
      <c r="C1357">
        <v>24</v>
      </c>
      <c r="D1357" s="32">
        <v>0.63611111111111107</v>
      </c>
      <c r="E1357">
        <v>6000</v>
      </c>
      <c r="G1357" s="31" t="s">
        <v>97</v>
      </c>
      <c r="H1357">
        <v>8</v>
      </c>
      <c r="I1357" s="31" t="s">
        <v>99</v>
      </c>
    </row>
    <row r="1358" spans="1:9" x14ac:dyDescent="0.3">
      <c r="A1358">
        <v>1400</v>
      </c>
      <c r="B1358">
        <v>4</v>
      </c>
      <c r="C1358">
        <v>24</v>
      </c>
      <c r="D1358" s="32">
        <v>0.59583333333333333</v>
      </c>
      <c r="E1358">
        <v>6000</v>
      </c>
      <c r="G1358" s="31" t="s">
        <v>102</v>
      </c>
      <c r="H1358">
        <v>8</v>
      </c>
      <c r="I1358" s="31" t="s">
        <v>103</v>
      </c>
    </row>
    <row r="1359" spans="1:9" x14ac:dyDescent="0.3">
      <c r="A1359">
        <v>1401</v>
      </c>
      <c r="B1359">
        <v>5</v>
      </c>
      <c r="C1359">
        <v>24</v>
      </c>
      <c r="D1359" s="32">
        <v>0.66041666666666665</v>
      </c>
      <c r="E1359">
        <v>8000</v>
      </c>
      <c r="F1359">
        <v>2000</v>
      </c>
      <c r="G1359" s="31" t="s">
        <v>102</v>
      </c>
      <c r="H1359">
        <v>8</v>
      </c>
      <c r="I1359" s="31" t="s">
        <v>105</v>
      </c>
    </row>
    <row r="1360" spans="1:9" x14ac:dyDescent="0.3">
      <c r="A1360">
        <v>1402</v>
      </c>
      <c r="B1360">
        <v>1</v>
      </c>
      <c r="C1360">
        <v>24</v>
      </c>
      <c r="D1360" s="32">
        <v>0.69027777777777777</v>
      </c>
      <c r="E1360">
        <v>6000</v>
      </c>
      <c r="G1360" s="31" t="s">
        <v>97</v>
      </c>
      <c r="H1360">
        <v>9</v>
      </c>
      <c r="I1360" s="31" t="s">
        <v>99</v>
      </c>
    </row>
    <row r="1361" spans="1:9" x14ac:dyDescent="0.3">
      <c r="A1361">
        <v>1403</v>
      </c>
      <c r="B1361">
        <v>4</v>
      </c>
      <c r="C1361">
        <v>24</v>
      </c>
      <c r="D1361" s="32">
        <v>0.61527777777777781</v>
      </c>
      <c r="E1361">
        <v>6000</v>
      </c>
      <c r="G1361" s="31" t="s">
        <v>102</v>
      </c>
      <c r="H1361">
        <v>9</v>
      </c>
      <c r="I1361" s="31" t="s">
        <v>103</v>
      </c>
    </row>
    <row r="1362" spans="1:9" x14ac:dyDescent="0.3">
      <c r="A1362">
        <v>1404</v>
      </c>
      <c r="B1362">
        <v>5</v>
      </c>
      <c r="C1362">
        <v>24</v>
      </c>
      <c r="D1362" s="32">
        <v>0.68194444444444446</v>
      </c>
      <c r="E1362">
        <v>6000</v>
      </c>
      <c r="F1362">
        <v>1100</v>
      </c>
      <c r="G1362" s="31" t="s">
        <v>102</v>
      </c>
      <c r="H1362">
        <v>9</v>
      </c>
      <c r="I1362" s="31" t="s">
        <v>105</v>
      </c>
    </row>
    <row r="1363" spans="1:9" x14ac:dyDescent="0.3">
      <c r="A1363">
        <v>1405</v>
      </c>
      <c r="B1363">
        <v>1</v>
      </c>
      <c r="C1363">
        <v>24</v>
      </c>
      <c r="D1363" s="32">
        <v>0.72638888888888886</v>
      </c>
      <c r="E1363">
        <v>6000</v>
      </c>
      <c r="G1363" s="31" t="s">
        <v>102</v>
      </c>
      <c r="H1363">
        <v>10</v>
      </c>
      <c r="I1363" s="31" t="s">
        <v>99</v>
      </c>
    </row>
    <row r="1364" spans="1:9" x14ac:dyDescent="0.3">
      <c r="A1364">
        <v>1406</v>
      </c>
      <c r="B1364">
        <v>4</v>
      </c>
      <c r="C1364">
        <v>24</v>
      </c>
      <c r="D1364" s="32">
        <v>0.67152777777777772</v>
      </c>
      <c r="E1364">
        <v>6000</v>
      </c>
      <c r="G1364" s="31" t="s">
        <v>102</v>
      </c>
      <c r="H1364">
        <v>10</v>
      </c>
      <c r="I1364" s="31" t="s">
        <v>103</v>
      </c>
    </row>
    <row r="1365" spans="1:9" x14ac:dyDescent="0.3">
      <c r="A1365">
        <v>1407</v>
      </c>
      <c r="B1365">
        <v>5</v>
      </c>
      <c r="C1365">
        <v>24</v>
      </c>
      <c r="D1365" s="32">
        <v>0.70347222222222228</v>
      </c>
      <c r="E1365">
        <v>6000</v>
      </c>
      <c r="F1365">
        <v>1000</v>
      </c>
      <c r="G1365" s="31" t="s">
        <v>102</v>
      </c>
      <c r="H1365">
        <v>10</v>
      </c>
      <c r="I1365" s="31" t="s">
        <v>105</v>
      </c>
    </row>
    <row r="1366" spans="1:9" x14ac:dyDescent="0.3">
      <c r="A1366">
        <v>1408</v>
      </c>
      <c r="B1366">
        <v>1</v>
      </c>
      <c r="C1366">
        <v>24</v>
      </c>
      <c r="D1366" s="32">
        <v>0.76597222222222228</v>
      </c>
      <c r="E1366">
        <v>6000</v>
      </c>
      <c r="G1366" s="31" t="s">
        <v>102</v>
      </c>
      <c r="H1366">
        <v>11</v>
      </c>
      <c r="I1366" s="31" t="s">
        <v>99</v>
      </c>
    </row>
    <row r="1367" spans="1:9" x14ac:dyDescent="0.3">
      <c r="A1367">
        <v>1409</v>
      </c>
      <c r="B1367">
        <v>4</v>
      </c>
      <c r="C1367">
        <v>24</v>
      </c>
      <c r="D1367" s="32">
        <v>0.69027777777777777</v>
      </c>
      <c r="E1367">
        <v>6000</v>
      </c>
      <c r="G1367" s="31" t="s">
        <v>102</v>
      </c>
      <c r="H1367">
        <v>11</v>
      </c>
      <c r="I1367" s="31" t="s">
        <v>103</v>
      </c>
    </row>
    <row r="1368" spans="1:9" x14ac:dyDescent="0.3">
      <c r="A1368">
        <v>1410</v>
      </c>
      <c r="B1368">
        <v>5</v>
      </c>
      <c r="C1368">
        <v>24</v>
      </c>
      <c r="D1368" s="32">
        <v>0.72777777777777775</v>
      </c>
      <c r="E1368">
        <v>6000</v>
      </c>
      <c r="G1368" s="31" t="s">
        <v>97</v>
      </c>
      <c r="H1368">
        <v>11</v>
      </c>
      <c r="I1368" s="31" t="s">
        <v>105</v>
      </c>
    </row>
    <row r="1369" spans="1:9" x14ac:dyDescent="0.3">
      <c r="A1369">
        <v>1411</v>
      </c>
      <c r="B1369">
        <v>1</v>
      </c>
      <c r="C1369">
        <v>24</v>
      </c>
      <c r="D1369" s="32">
        <v>0.78749999999999998</v>
      </c>
      <c r="E1369">
        <v>6000</v>
      </c>
      <c r="F1369">
        <v>2000</v>
      </c>
      <c r="G1369" s="31" t="s">
        <v>102</v>
      </c>
      <c r="H1369">
        <v>12</v>
      </c>
      <c r="I1369" s="31" t="s">
        <v>99</v>
      </c>
    </row>
    <row r="1370" spans="1:9" x14ac:dyDescent="0.3">
      <c r="A1370">
        <v>1412</v>
      </c>
      <c r="B1370">
        <v>4</v>
      </c>
      <c r="C1370">
        <v>24</v>
      </c>
      <c r="D1370" s="32">
        <v>0.71666666666666667</v>
      </c>
      <c r="E1370">
        <v>6000</v>
      </c>
      <c r="G1370" s="31" t="s">
        <v>102</v>
      </c>
      <c r="H1370">
        <v>12</v>
      </c>
      <c r="I1370" s="31" t="s">
        <v>103</v>
      </c>
    </row>
    <row r="1371" spans="1:9" x14ac:dyDescent="0.3">
      <c r="A1371">
        <v>1413</v>
      </c>
      <c r="B1371">
        <v>5</v>
      </c>
      <c r="C1371">
        <v>24</v>
      </c>
      <c r="D1371" s="32">
        <v>0.74861111111111112</v>
      </c>
      <c r="E1371">
        <v>6000</v>
      </c>
      <c r="G1371" s="31" t="s">
        <v>97</v>
      </c>
      <c r="H1371">
        <v>12</v>
      </c>
      <c r="I1371" s="31" t="s">
        <v>105</v>
      </c>
    </row>
    <row r="1372" spans="1:9" x14ac:dyDescent="0.3">
      <c r="A1372">
        <v>1414</v>
      </c>
      <c r="B1372">
        <v>1</v>
      </c>
      <c r="C1372">
        <v>24</v>
      </c>
      <c r="D1372" s="32">
        <v>0.8125</v>
      </c>
      <c r="E1372">
        <v>8000</v>
      </c>
      <c r="G1372" s="31" t="s">
        <v>97</v>
      </c>
      <c r="H1372">
        <v>13</v>
      </c>
      <c r="I1372" s="31" t="s">
        <v>99</v>
      </c>
    </row>
    <row r="1373" spans="1:9" x14ac:dyDescent="0.3">
      <c r="A1373">
        <v>1415</v>
      </c>
      <c r="B1373">
        <v>4</v>
      </c>
      <c r="C1373">
        <v>24</v>
      </c>
      <c r="D1373" s="32">
        <v>0.7416666666666667</v>
      </c>
      <c r="E1373">
        <v>8000</v>
      </c>
      <c r="F1373">
        <v>2000</v>
      </c>
      <c r="G1373" s="31" t="s">
        <v>97</v>
      </c>
      <c r="H1373">
        <v>13</v>
      </c>
      <c r="I1373" s="31" t="s">
        <v>103</v>
      </c>
    </row>
    <row r="1374" spans="1:9" x14ac:dyDescent="0.3">
      <c r="A1374">
        <v>1416</v>
      </c>
      <c r="B1374">
        <v>5</v>
      </c>
      <c r="C1374">
        <v>24</v>
      </c>
      <c r="D1374" s="32">
        <v>0.77222222222222225</v>
      </c>
      <c r="E1374">
        <v>6000</v>
      </c>
      <c r="G1374" s="31" t="s">
        <v>102</v>
      </c>
      <c r="H1374">
        <v>13</v>
      </c>
      <c r="I1374" s="31" t="s">
        <v>105</v>
      </c>
    </row>
    <row r="1375" spans="1:9" x14ac:dyDescent="0.3">
      <c r="A1375">
        <v>1417</v>
      </c>
      <c r="B1375">
        <v>4</v>
      </c>
      <c r="C1375">
        <v>24</v>
      </c>
      <c r="D1375" s="32">
        <v>0.83333333333333337</v>
      </c>
      <c r="E1375">
        <v>6000</v>
      </c>
      <c r="G1375" s="31" t="s">
        <v>97</v>
      </c>
      <c r="H1375">
        <v>14</v>
      </c>
      <c r="I1375" s="31" t="s">
        <v>103</v>
      </c>
    </row>
    <row r="1376" spans="1:9" x14ac:dyDescent="0.3">
      <c r="A1376">
        <v>1418</v>
      </c>
      <c r="B1376">
        <v>5</v>
      </c>
      <c r="C1376">
        <v>24</v>
      </c>
      <c r="D1376" s="32">
        <v>0.79097222222222219</v>
      </c>
      <c r="E1376">
        <v>6000</v>
      </c>
      <c r="F1376">
        <v>1000</v>
      </c>
      <c r="G1376" s="31" t="s">
        <v>97</v>
      </c>
      <c r="H1376">
        <v>14</v>
      </c>
      <c r="I1376" s="31" t="s">
        <v>105</v>
      </c>
    </row>
    <row r="1377" spans="1:9" x14ac:dyDescent="0.3">
      <c r="A1377">
        <v>1419</v>
      </c>
      <c r="B1377">
        <v>4</v>
      </c>
      <c r="C1377">
        <v>24</v>
      </c>
      <c r="D1377" s="32">
        <v>0.80972222222222223</v>
      </c>
      <c r="E1377">
        <v>6000</v>
      </c>
      <c r="G1377" s="31" t="s">
        <v>97</v>
      </c>
      <c r="H1377">
        <v>15</v>
      </c>
      <c r="I1377" s="31" t="s">
        <v>103</v>
      </c>
    </row>
    <row r="1378" spans="1:9" x14ac:dyDescent="0.3">
      <c r="A1378">
        <v>1420</v>
      </c>
      <c r="B1378">
        <v>5</v>
      </c>
      <c r="C1378">
        <v>24</v>
      </c>
      <c r="D1378" s="32">
        <v>0.81180555555555556</v>
      </c>
      <c r="E1378">
        <v>6000</v>
      </c>
      <c r="G1378" s="31" t="s">
        <v>102</v>
      </c>
      <c r="H1378">
        <v>15</v>
      </c>
      <c r="I1378" s="31" t="s">
        <v>105</v>
      </c>
    </row>
    <row r="1379" spans="1:9" x14ac:dyDescent="0.3">
      <c r="A1379">
        <v>1421</v>
      </c>
      <c r="B1379">
        <v>3</v>
      </c>
      <c r="C1379">
        <v>25</v>
      </c>
      <c r="D1379" s="32">
        <v>0.47291666666666665</v>
      </c>
      <c r="E1379">
        <v>6000</v>
      </c>
      <c r="G1379" s="31" t="s">
        <v>97</v>
      </c>
      <c r="H1379">
        <v>4</v>
      </c>
      <c r="I1379" s="31" t="s">
        <v>104</v>
      </c>
    </row>
    <row r="1380" spans="1:9" x14ac:dyDescent="0.3">
      <c r="A1380">
        <v>1422</v>
      </c>
      <c r="B1380">
        <v>7</v>
      </c>
      <c r="C1380">
        <v>25</v>
      </c>
      <c r="D1380" s="32">
        <v>0.47083333333333333</v>
      </c>
      <c r="E1380">
        <v>6000</v>
      </c>
      <c r="G1380" s="31" t="s">
        <v>102</v>
      </c>
      <c r="H1380">
        <v>4</v>
      </c>
      <c r="I1380" s="31" t="s">
        <v>98</v>
      </c>
    </row>
    <row r="1381" spans="1:9" x14ac:dyDescent="0.3">
      <c r="A1381">
        <v>1423</v>
      </c>
      <c r="B1381">
        <v>1</v>
      </c>
      <c r="C1381">
        <v>25</v>
      </c>
      <c r="D1381" s="32">
        <v>0.47708333333333336</v>
      </c>
      <c r="E1381">
        <v>6000</v>
      </c>
      <c r="G1381" s="31" t="s">
        <v>102</v>
      </c>
      <c r="H1381">
        <v>4</v>
      </c>
      <c r="I1381" s="31" t="s">
        <v>99</v>
      </c>
    </row>
    <row r="1382" spans="1:9" x14ac:dyDescent="0.3">
      <c r="A1382">
        <v>1424</v>
      </c>
      <c r="B1382">
        <v>4</v>
      </c>
      <c r="C1382">
        <v>25</v>
      </c>
      <c r="D1382" s="32">
        <v>0.44513888888888886</v>
      </c>
      <c r="E1382">
        <v>6000</v>
      </c>
      <c r="G1382" s="31" t="s">
        <v>102</v>
      </c>
      <c r="H1382">
        <v>4</v>
      </c>
      <c r="I1382" s="31" t="s">
        <v>103</v>
      </c>
    </row>
    <row r="1383" spans="1:9" x14ac:dyDescent="0.3">
      <c r="A1383">
        <v>1425</v>
      </c>
      <c r="B1383">
        <v>2</v>
      </c>
      <c r="C1383">
        <v>25</v>
      </c>
      <c r="D1383" s="32">
        <v>0.46041666666666664</v>
      </c>
      <c r="E1383">
        <v>6000</v>
      </c>
      <c r="G1383" s="31" t="s">
        <v>97</v>
      </c>
      <c r="H1383">
        <v>4</v>
      </c>
      <c r="I1383" s="31" t="s">
        <v>101</v>
      </c>
    </row>
    <row r="1384" spans="1:9" x14ac:dyDescent="0.3">
      <c r="A1384">
        <v>1426</v>
      </c>
      <c r="B1384">
        <v>5</v>
      </c>
      <c r="C1384">
        <v>25</v>
      </c>
      <c r="D1384" s="32">
        <v>0.43958333333333333</v>
      </c>
      <c r="E1384">
        <v>6000</v>
      </c>
      <c r="G1384" s="31" t="s">
        <v>97</v>
      </c>
      <c r="H1384">
        <v>4</v>
      </c>
      <c r="I1384" s="31" t="s">
        <v>105</v>
      </c>
    </row>
    <row r="1385" spans="1:9" x14ac:dyDescent="0.3">
      <c r="A1385">
        <v>1427</v>
      </c>
      <c r="B1385">
        <v>3</v>
      </c>
      <c r="C1385">
        <v>25</v>
      </c>
      <c r="D1385" s="32">
        <v>0.50972222222222219</v>
      </c>
      <c r="E1385">
        <v>6000</v>
      </c>
      <c r="G1385" s="31" t="s">
        <v>102</v>
      </c>
      <c r="H1385">
        <v>5</v>
      </c>
      <c r="I1385" s="31" t="s">
        <v>104</v>
      </c>
    </row>
    <row r="1386" spans="1:9" x14ac:dyDescent="0.3">
      <c r="A1386">
        <v>1428</v>
      </c>
      <c r="B1386">
        <v>7</v>
      </c>
      <c r="C1386">
        <v>25</v>
      </c>
      <c r="D1386" s="32">
        <v>0.50902777777777775</v>
      </c>
      <c r="E1386">
        <v>6000</v>
      </c>
      <c r="G1386" s="31" t="s">
        <v>102</v>
      </c>
      <c r="H1386">
        <v>5</v>
      </c>
      <c r="I1386" s="31" t="s">
        <v>98</v>
      </c>
    </row>
    <row r="1387" spans="1:9" x14ac:dyDescent="0.3">
      <c r="A1387">
        <v>1429</v>
      </c>
      <c r="B1387">
        <v>1</v>
      </c>
      <c r="C1387">
        <v>25</v>
      </c>
      <c r="D1387" s="32">
        <v>0.50972222222222219</v>
      </c>
      <c r="E1387">
        <v>6000</v>
      </c>
      <c r="G1387" s="31" t="s">
        <v>102</v>
      </c>
      <c r="H1387">
        <v>5</v>
      </c>
      <c r="I1387" s="31" t="s">
        <v>99</v>
      </c>
    </row>
    <row r="1388" spans="1:9" x14ac:dyDescent="0.3">
      <c r="A1388">
        <v>1430</v>
      </c>
      <c r="B1388">
        <v>4</v>
      </c>
      <c r="C1388">
        <v>25</v>
      </c>
      <c r="D1388" s="32">
        <v>0.48333333333333334</v>
      </c>
      <c r="E1388">
        <v>6000</v>
      </c>
      <c r="G1388" s="31" t="s">
        <v>97</v>
      </c>
      <c r="H1388">
        <v>5</v>
      </c>
      <c r="I1388" s="31" t="s">
        <v>103</v>
      </c>
    </row>
    <row r="1389" spans="1:9" x14ac:dyDescent="0.3">
      <c r="A1389">
        <v>1431</v>
      </c>
      <c r="B1389">
        <v>2</v>
      </c>
      <c r="C1389">
        <v>25</v>
      </c>
      <c r="D1389" s="32">
        <v>0.48958333333333331</v>
      </c>
      <c r="E1389">
        <v>6000</v>
      </c>
      <c r="F1389">
        <v>1000</v>
      </c>
      <c r="G1389" s="31" t="s">
        <v>97</v>
      </c>
      <c r="H1389">
        <v>5</v>
      </c>
      <c r="I1389" s="31" t="s">
        <v>101</v>
      </c>
    </row>
    <row r="1390" spans="1:9" x14ac:dyDescent="0.3">
      <c r="A1390">
        <v>1432</v>
      </c>
      <c r="B1390">
        <v>5</v>
      </c>
      <c r="C1390">
        <v>25</v>
      </c>
      <c r="D1390" s="32">
        <v>0.46319444444444446</v>
      </c>
      <c r="E1390">
        <v>6000</v>
      </c>
      <c r="G1390" s="31" t="s">
        <v>102</v>
      </c>
      <c r="H1390">
        <v>5</v>
      </c>
      <c r="I1390" s="31" t="s">
        <v>105</v>
      </c>
    </row>
    <row r="1391" spans="1:9" x14ac:dyDescent="0.3">
      <c r="A1391">
        <v>1433</v>
      </c>
      <c r="B1391">
        <v>3</v>
      </c>
      <c r="C1391">
        <v>25</v>
      </c>
      <c r="D1391" s="32">
        <v>0.53541666666666665</v>
      </c>
      <c r="E1391">
        <v>8000</v>
      </c>
      <c r="G1391" s="31" t="s">
        <v>97</v>
      </c>
      <c r="H1391">
        <v>6</v>
      </c>
      <c r="I1391" s="31" t="s">
        <v>104</v>
      </c>
    </row>
    <row r="1392" spans="1:9" x14ac:dyDescent="0.3">
      <c r="A1392">
        <v>1434</v>
      </c>
      <c r="B1392">
        <v>7</v>
      </c>
      <c r="C1392">
        <v>25</v>
      </c>
      <c r="D1392" s="32">
        <v>0.55347222222222225</v>
      </c>
      <c r="E1392">
        <v>6000</v>
      </c>
      <c r="G1392" s="31" t="s">
        <v>102</v>
      </c>
      <c r="H1392">
        <v>6</v>
      </c>
      <c r="I1392" s="31" t="s">
        <v>98</v>
      </c>
    </row>
    <row r="1393" spans="1:9" x14ac:dyDescent="0.3">
      <c r="A1393">
        <v>1435</v>
      </c>
      <c r="B1393">
        <v>1</v>
      </c>
      <c r="C1393">
        <v>25</v>
      </c>
      <c r="D1393" s="32">
        <v>0.57222222222222219</v>
      </c>
      <c r="E1393">
        <v>6000</v>
      </c>
      <c r="G1393" s="31" t="s">
        <v>102</v>
      </c>
      <c r="H1393">
        <v>6</v>
      </c>
      <c r="I1393" s="31" t="s">
        <v>99</v>
      </c>
    </row>
    <row r="1394" spans="1:9" x14ac:dyDescent="0.3">
      <c r="A1394">
        <v>1436</v>
      </c>
      <c r="B1394">
        <v>4</v>
      </c>
      <c r="C1394">
        <v>25</v>
      </c>
      <c r="D1394" s="32">
        <v>0.50277777777777777</v>
      </c>
      <c r="E1394">
        <v>6000</v>
      </c>
      <c r="G1394" s="31" t="s">
        <v>102</v>
      </c>
      <c r="H1394">
        <v>6</v>
      </c>
      <c r="I1394" s="31" t="s">
        <v>103</v>
      </c>
    </row>
    <row r="1395" spans="1:9" x14ac:dyDescent="0.3">
      <c r="A1395">
        <v>1437</v>
      </c>
      <c r="B1395">
        <v>2</v>
      </c>
      <c r="C1395">
        <v>25</v>
      </c>
      <c r="D1395" s="32">
        <v>0.52222222222222225</v>
      </c>
      <c r="E1395">
        <v>8000</v>
      </c>
      <c r="G1395" s="31" t="s">
        <v>97</v>
      </c>
      <c r="H1395">
        <v>6</v>
      </c>
      <c r="I1395" s="31" t="s">
        <v>101</v>
      </c>
    </row>
    <row r="1396" spans="1:9" x14ac:dyDescent="0.3">
      <c r="A1396">
        <v>1438</v>
      </c>
      <c r="B1396">
        <v>5</v>
      </c>
      <c r="C1396">
        <v>25</v>
      </c>
      <c r="D1396" s="32">
        <v>0.50555555555555554</v>
      </c>
      <c r="E1396">
        <v>6000</v>
      </c>
      <c r="F1396">
        <v>1000</v>
      </c>
      <c r="G1396" s="31" t="s">
        <v>102</v>
      </c>
      <c r="H1396">
        <v>6</v>
      </c>
      <c r="I1396" s="31" t="s">
        <v>105</v>
      </c>
    </row>
    <row r="1397" spans="1:9" x14ac:dyDescent="0.3">
      <c r="A1397">
        <v>1439</v>
      </c>
      <c r="B1397">
        <v>3</v>
      </c>
      <c r="C1397">
        <v>25</v>
      </c>
      <c r="D1397" s="32">
        <v>0.56388888888888888</v>
      </c>
      <c r="E1397">
        <v>6000</v>
      </c>
      <c r="G1397" s="31" t="s">
        <v>97</v>
      </c>
      <c r="H1397">
        <v>7</v>
      </c>
      <c r="I1397" s="31" t="s">
        <v>104</v>
      </c>
    </row>
    <row r="1398" spans="1:9" x14ac:dyDescent="0.3">
      <c r="A1398">
        <v>1440</v>
      </c>
      <c r="B1398">
        <v>7</v>
      </c>
      <c r="C1398">
        <v>25</v>
      </c>
      <c r="D1398" s="32">
        <v>0.56944444444444442</v>
      </c>
      <c r="E1398">
        <v>6000</v>
      </c>
      <c r="G1398" s="31" t="s">
        <v>102</v>
      </c>
      <c r="H1398">
        <v>7</v>
      </c>
      <c r="I1398" s="31" t="s">
        <v>98</v>
      </c>
    </row>
    <row r="1399" spans="1:9" x14ac:dyDescent="0.3">
      <c r="A1399">
        <v>1441</v>
      </c>
      <c r="B1399">
        <v>1</v>
      </c>
      <c r="C1399">
        <v>25</v>
      </c>
      <c r="D1399" s="32">
        <v>0.61875000000000002</v>
      </c>
      <c r="E1399">
        <v>6000</v>
      </c>
      <c r="G1399" s="31" t="s">
        <v>102</v>
      </c>
      <c r="H1399">
        <v>7</v>
      </c>
      <c r="I1399" s="31" t="s">
        <v>99</v>
      </c>
    </row>
    <row r="1400" spans="1:9" x14ac:dyDescent="0.3">
      <c r="A1400">
        <v>1442</v>
      </c>
      <c r="B1400">
        <v>4</v>
      </c>
      <c r="C1400">
        <v>25</v>
      </c>
      <c r="D1400" s="32">
        <v>0.54861111111111116</v>
      </c>
      <c r="E1400">
        <v>6000</v>
      </c>
      <c r="G1400" s="31" t="s">
        <v>97</v>
      </c>
      <c r="H1400">
        <v>7</v>
      </c>
      <c r="I1400" s="31" t="s">
        <v>103</v>
      </c>
    </row>
    <row r="1401" spans="1:9" x14ac:dyDescent="0.3">
      <c r="A1401">
        <v>1443</v>
      </c>
      <c r="B1401">
        <v>2</v>
      </c>
      <c r="C1401">
        <v>25</v>
      </c>
      <c r="D1401" s="32">
        <v>0.57152777777777775</v>
      </c>
      <c r="E1401">
        <v>6000</v>
      </c>
      <c r="G1401" s="31" t="s">
        <v>102</v>
      </c>
      <c r="H1401">
        <v>7</v>
      </c>
      <c r="I1401" s="31" t="s">
        <v>101</v>
      </c>
    </row>
    <row r="1402" spans="1:9" x14ac:dyDescent="0.3">
      <c r="A1402">
        <v>1444</v>
      </c>
      <c r="B1402">
        <v>5</v>
      </c>
      <c r="C1402">
        <v>25</v>
      </c>
      <c r="D1402" s="32">
        <v>0.60138888888888886</v>
      </c>
      <c r="E1402">
        <v>6000</v>
      </c>
      <c r="G1402" s="31" t="s">
        <v>102</v>
      </c>
      <c r="H1402">
        <v>7</v>
      </c>
      <c r="I1402" s="31" t="s">
        <v>105</v>
      </c>
    </row>
    <row r="1403" spans="1:9" x14ac:dyDescent="0.3">
      <c r="A1403">
        <v>1445</v>
      </c>
      <c r="B1403">
        <v>3</v>
      </c>
      <c r="C1403">
        <v>25</v>
      </c>
      <c r="D1403" s="32">
        <v>0.5854166666666667</v>
      </c>
      <c r="E1403">
        <v>6000</v>
      </c>
      <c r="G1403" s="31" t="s">
        <v>102</v>
      </c>
      <c r="H1403">
        <v>8</v>
      </c>
      <c r="I1403" s="31" t="s">
        <v>104</v>
      </c>
    </row>
    <row r="1404" spans="1:9" x14ac:dyDescent="0.3">
      <c r="A1404">
        <v>1446</v>
      </c>
      <c r="B1404">
        <v>7</v>
      </c>
      <c r="C1404">
        <v>25</v>
      </c>
      <c r="D1404" s="32">
        <v>0.66180555555555554</v>
      </c>
      <c r="E1404">
        <v>6000</v>
      </c>
      <c r="G1404" s="31" t="s">
        <v>102</v>
      </c>
      <c r="H1404">
        <v>8</v>
      </c>
      <c r="I1404" s="31" t="s">
        <v>98</v>
      </c>
    </row>
    <row r="1405" spans="1:9" x14ac:dyDescent="0.3">
      <c r="A1405">
        <v>1447</v>
      </c>
      <c r="B1405">
        <v>1</v>
      </c>
      <c r="C1405">
        <v>25</v>
      </c>
      <c r="D1405" s="32">
        <v>0.69722222222222219</v>
      </c>
      <c r="E1405">
        <v>6000</v>
      </c>
      <c r="F1405">
        <v>2000</v>
      </c>
      <c r="G1405" s="31" t="s">
        <v>102</v>
      </c>
      <c r="H1405">
        <v>8</v>
      </c>
      <c r="I1405" s="31" t="s">
        <v>99</v>
      </c>
    </row>
    <row r="1406" spans="1:9" x14ac:dyDescent="0.3">
      <c r="A1406">
        <v>1448</v>
      </c>
      <c r="B1406">
        <v>4</v>
      </c>
      <c r="C1406">
        <v>25</v>
      </c>
      <c r="D1406" s="32">
        <v>0.58333333333333337</v>
      </c>
      <c r="E1406">
        <v>6000</v>
      </c>
      <c r="G1406" s="31" t="s">
        <v>102</v>
      </c>
      <c r="H1406">
        <v>8</v>
      </c>
      <c r="I1406" s="31" t="s">
        <v>103</v>
      </c>
    </row>
    <row r="1407" spans="1:9" x14ac:dyDescent="0.3">
      <c r="A1407">
        <v>1449</v>
      </c>
      <c r="B1407">
        <v>2</v>
      </c>
      <c r="C1407">
        <v>25</v>
      </c>
      <c r="D1407" s="32">
        <v>0.61944444444444446</v>
      </c>
      <c r="E1407">
        <v>6000</v>
      </c>
      <c r="G1407" s="31" t="s">
        <v>102</v>
      </c>
      <c r="H1407">
        <v>8</v>
      </c>
      <c r="I1407" s="31" t="s">
        <v>101</v>
      </c>
    </row>
    <row r="1408" spans="1:9" x14ac:dyDescent="0.3">
      <c r="A1408">
        <v>1450</v>
      </c>
      <c r="B1408">
        <v>5</v>
      </c>
      <c r="C1408">
        <v>25</v>
      </c>
      <c r="D1408" s="32">
        <v>0.6479166666666667</v>
      </c>
      <c r="E1408">
        <v>6000</v>
      </c>
      <c r="G1408" s="31" t="s">
        <v>97</v>
      </c>
      <c r="H1408">
        <v>8</v>
      </c>
      <c r="I1408" s="31" t="s">
        <v>105</v>
      </c>
    </row>
    <row r="1409" spans="1:9" x14ac:dyDescent="0.3">
      <c r="A1409">
        <v>1451</v>
      </c>
      <c r="B1409">
        <v>3</v>
      </c>
      <c r="C1409">
        <v>25</v>
      </c>
      <c r="D1409" s="32">
        <v>0.62083333333333335</v>
      </c>
      <c r="E1409">
        <v>6000</v>
      </c>
      <c r="G1409" s="31" t="s">
        <v>97</v>
      </c>
      <c r="H1409">
        <v>9</v>
      </c>
      <c r="I1409" s="31" t="s">
        <v>104</v>
      </c>
    </row>
    <row r="1410" spans="1:9" x14ac:dyDescent="0.3">
      <c r="A1410">
        <v>1452</v>
      </c>
      <c r="B1410">
        <v>7</v>
      </c>
      <c r="C1410">
        <v>25</v>
      </c>
      <c r="D1410" s="32">
        <v>0.68541666666666667</v>
      </c>
      <c r="E1410">
        <v>6000</v>
      </c>
      <c r="F1410">
        <v>4000</v>
      </c>
      <c r="G1410" s="31" t="s">
        <v>97</v>
      </c>
      <c r="H1410">
        <v>9</v>
      </c>
      <c r="I1410" s="31" t="s">
        <v>98</v>
      </c>
    </row>
    <row r="1411" spans="1:9" x14ac:dyDescent="0.3">
      <c r="A1411">
        <v>1453</v>
      </c>
      <c r="B1411">
        <v>1</v>
      </c>
      <c r="C1411">
        <v>25</v>
      </c>
      <c r="D1411" s="32">
        <v>0.73333333333333328</v>
      </c>
      <c r="E1411">
        <v>6000</v>
      </c>
      <c r="F1411">
        <v>1500</v>
      </c>
      <c r="G1411" s="31" t="s">
        <v>102</v>
      </c>
      <c r="H1411">
        <v>9</v>
      </c>
      <c r="I1411" s="31" t="s">
        <v>99</v>
      </c>
    </row>
    <row r="1412" spans="1:9" x14ac:dyDescent="0.3">
      <c r="A1412">
        <v>1454</v>
      </c>
      <c r="B1412">
        <v>4</v>
      </c>
      <c r="C1412">
        <v>25</v>
      </c>
      <c r="D1412" s="32">
        <v>0.61597222222222225</v>
      </c>
      <c r="E1412">
        <v>6000</v>
      </c>
      <c r="G1412" s="31" t="s">
        <v>102</v>
      </c>
      <c r="H1412">
        <v>9</v>
      </c>
      <c r="I1412" s="31" t="s">
        <v>103</v>
      </c>
    </row>
    <row r="1413" spans="1:9" x14ac:dyDescent="0.3">
      <c r="A1413">
        <v>1455</v>
      </c>
      <c r="B1413">
        <v>2</v>
      </c>
      <c r="C1413">
        <v>25</v>
      </c>
      <c r="D1413" s="32">
        <v>0.6875</v>
      </c>
      <c r="E1413">
        <v>6000</v>
      </c>
      <c r="G1413" s="31" t="s">
        <v>102</v>
      </c>
      <c r="H1413">
        <v>9</v>
      </c>
      <c r="I1413" s="31" t="s">
        <v>101</v>
      </c>
    </row>
    <row r="1414" spans="1:9" x14ac:dyDescent="0.3">
      <c r="A1414">
        <v>1456</v>
      </c>
      <c r="B1414">
        <v>5</v>
      </c>
      <c r="C1414">
        <v>25</v>
      </c>
      <c r="D1414" s="32">
        <v>0.66319444444444442</v>
      </c>
      <c r="E1414">
        <v>6000</v>
      </c>
      <c r="G1414" s="31" t="s">
        <v>97</v>
      </c>
      <c r="H1414">
        <v>9</v>
      </c>
      <c r="I1414" s="31" t="s">
        <v>105</v>
      </c>
    </row>
    <row r="1415" spans="1:9" x14ac:dyDescent="0.3">
      <c r="A1415">
        <v>1457</v>
      </c>
      <c r="B1415">
        <v>3</v>
      </c>
      <c r="C1415">
        <v>25</v>
      </c>
      <c r="D1415" s="32">
        <v>0.64166666666666672</v>
      </c>
      <c r="E1415">
        <v>6000</v>
      </c>
      <c r="G1415" s="31" t="s">
        <v>102</v>
      </c>
      <c r="H1415">
        <v>10</v>
      </c>
      <c r="I1415" s="31" t="s">
        <v>104</v>
      </c>
    </row>
    <row r="1416" spans="1:9" x14ac:dyDescent="0.3">
      <c r="A1416">
        <v>1458</v>
      </c>
      <c r="B1416">
        <v>7</v>
      </c>
      <c r="C1416">
        <v>25</v>
      </c>
      <c r="D1416" s="32">
        <v>0.73958333333333337</v>
      </c>
      <c r="E1416">
        <v>6000</v>
      </c>
      <c r="G1416" s="31" t="s">
        <v>102</v>
      </c>
      <c r="H1416">
        <v>10</v>
      </c>
      <c r="I1416" s="31" t="s">
        <v>98</v>
      </c>
    </row>
    <row r="1417" spans="1:9" x14ac:dyDescent="0.3">
      <c r="A1417">
        <v>1459</v>
      </c>
      <c r="B1417">
        <v>1</v>
      </c>
      <c r="C1417">
        <v>25</v>
      </c>
      <c r="D1417" s="32">
        <v>0.75347222222222221</v>
      </c>
      <c r="E1417">
        <v>6000</v>
      </c>
      <c r="G1417" s="31" t="s">
        <v>97</v>
      </c>
      <c r="H1417">
        <v>10</v>
      </c>
      <c r="I1417" s="31" t="s">
        <v>99</v>
      </c>
    </row>
    <row r="1418" spans="1:9" x14ac:dyDescent="0.3">
      <c r="A1418">
        <v>1460</v>
      </c>
      <c r="B1418">
        <v>4</v>
      </c>
      <c r="C1418">
        <v>25</v>
      </c>
      <c r="D1418" s="32">
        <v>0.67986111111111114</v>
      </c>
      <c r="E1418">
        <v>6000</v>
      </c>
      <c r="G1418" s="31" t="s">
        <v>102</v>
      </c>
      <c r="H1418">
        <v>10</v>
      </c>
      <c r="I1418" s="31" t="s">
        <v>103</v>
      </c>
    </row>
    <row r="1419" spans="1:9" x14ac:dyDescent="0.3">
      <c r="A1419">
        <v>1461</v>
      </c>
      <c r="B1419">
        <v>2</v>
      </c>
      <c r="C1419">
        <v>25</v>
      </c>
      <c r="D1419" s="32">
        <v>0.71319444444444446</v>
      </c>
      <c r="E1419">
        <v>6000</v>
      </c>
      <c r="F1419">
        <v>1000</v>
      </c>
      <c r="G1419" s="31" t="s">
        <v>102</v>
      </c>
      <c r="H1419">
        <v>10</v>
      </c>
      <c r="I1419" s="31" t="s">
        <v>101</v>
      </c>
    </row>
    <row r="1420" spans="1:9" x14ac:dyDescent="0.3">
      <c r="A1420">
        <v>1462</v>
      </c>
      <c r="B1420">
        <v>5</v>
      </c>
      <c r="C1420">
        <v>25</v>
      </c>
      <c r="D1420" s="32">
        <v>0.67986111111111114</v>
      </c>
      <c r="E1420">
        <v>6000</v>
      </c>
      <c r="G1420" s="31" t="s">
        <v>97</v>
      </c>
      <c r="H1420">
        <v>10</v>
      </c>
      <c r="I1420" s="31" t="s">
        <v>105</v>
      </c>
    </row>
    <row r="1421" spans="1:9" x14ac:dyDescent="0.3">
      <c r="A1421">
        <v>1463</v>
      </c>
      <c r="B1421">
        <v>3</v>
      </c>
      <c r="C1421">
        <v>25</v>
      </c>
      <c r="D1421" s="32">
        <v>0.66736111111111107</v>
      </c>
      <c r="E1421">
        <v>6000</v>
      </c>
      <c r="G1421" s="31" t="s">
        <v>97</v>
      </c>
      <c r="H1421">
        <v>11</v>
      </c>
      <c r="I1421" s="31" t="s">
        <v>104</v>
      </c>
    </row>
    <row r="1422" spans="1:9" x14ac:dyDescent="0.3">
      <c r="A1422">
        <v>1464</v>
      </c>
      <c r="B1422">
        <v>7</v>
      </c>
      <c r="C1422">
        <v>25</v>
      </c>
      <c r="D1422" s="32">
        <v>0.76249999999999996</v>
      </c>
      <c r="E1422">
        <v>6000</v>
      </c>
      <c r="G1422" s="31" t="s">
        <v>97</v>
      </c>
      <c r="H1422">
        <v>11</v>
      </c>
      <c r="I1422" s="31" t="s">
        <v>98</v>
      </c>
    </row>
    <row r="1423" spans="1:9" x14ac:dyDescent="0.3">
      <c r="A1423">
        <v>1465</v>
      </c>
      <c r="B1423">
        <v>1</v>
      </c>
      <c r="C1423">
        <v>25</v>
      </c>
      <c r="D1423" s="32">
        <v>0.77569444444444446</v>
      </c>
      <c r="E1423">
        <v>8000</v>
      </c>
      <c r="G1423" s="31" t="s">
        <v>102</v>
      </c>
      <c r="H1423">
        <v>11</v>
      </c>
      <c r="I1423" s="31" t="s">
        <v>99</v>
      </c>
    </row>
    <row r="1424" spans="1:9" x14ac:dyDescent="0.3">
      <c r="A1424">
        <v>1466</v>
      </c>
      <c r="B1424">
        <v>4</v>
      </c>
      <c r="C1424">
        <v>25</v>
      </c>
      <c r="D1424" s="32">
        <v>0.69791666666666663</v>
      </c>
      <c r="E1424">
        <v>6000</v>
      </c>
      <c r="G1424" s="31" t="s">
        <v>102</v>
      </c>
      <c r="H1424">
        <v>11</v>
      </c>
      <c r="I1424" s="31" t="s">
        <v>103</v>
      </c>
    </row>
    <row r="1425" spans="1:9" x14ac:dyDescent="0.3">
      <c r="A1425">
        <v>1467</v>
      </c>
      <c r="B1425">
        <v>2</v>
      </c>
      <c r="C1425">
        <v>25</v>
      </c>
      <c r="D1425" s="32">
        <v>0.74791666666666667</v>
      </c>
      <c r="E1425">
        <v>6000</v>
      </c>
      <c r="G1425" s="31" t="s">
        <v>97</v>
      </c>
      <c r="H1425">
        <v>11</v>
      </c>
      <c r="I1425" s="31" t="s">
        <v>101</v>
      </c>
    </row>
    <row r="1426" spans="1:9" x14ac:dyDescent="0.3">
      <c r="A1426">
        <v>1468</v>
      </c>
      <c r="B1426">
        <v>5</v>
      </c>
      <c r="C1426">
        <v>25</v>
      </c>
      <c r="D1426" s="32">
        <v>0.69791666666666663</v>
      </c>
      <c r="E1426">
        <v>8000</v>
      </c>
      <c r="F1426">
        <v>2000</v>
      </c>
      <c r="G1426" s="31" t="s">
        <v>97</v>
      </c>
      <c r="H1426">
        <v>11</v>
      </c>
      <c r="I1426" s="31" t="s">
        <v>105</v>
      </c>
    </row>
    <row r="1427" spans="1:9" x14ac:dyDescent="0.3">
      <c r="A1427">
        <v>1469</v>
      </c>
      <c r="B1427">
        <v>3</v>
      </c>
      <c r="C1427">
        <v>25</v>
      </c>
      <c r="D1427" s="32">
        <v>0.68402777777777779</v>
      </c>
      <c r="E1427">
        <v>6000</v>
      </c>
      <c r="G1427" s="31" t="s">
        <v>102</v>
      </c>
      <c r="H1427">
        <v>12</v>
      </c>
      <c r="I1427" s="31" t="s">
        <v>104</v>
      </c>
    </row>
    <row r="1428" spans="1:9" x14ac:dyDescent="0.3">
      <c r="A1428">
        <v>1470</v>
      </c>
      <c r="B1428">
        <v>7</v>
      </c>
      <c r="C1428">
        <v>25</v>
      </c>
      <c r="D1428" s="32">
        <v>0.79097222222222219</v>
      </c>
      <c r="E1428">
        <v>6000</v>
      </c>
      <c r="F1428">
        <v>500</v>
      </c>
      <c r="G1428" s="31" t="s">
        <v>102</v>
      </c>
      <c r="H1428">
        <v>12</v>
      </c>
      <c r="I1428" s="31" t="s">
        <v>98</v>
      </c>
    </row>
    <row r="1429" spans="1:9" x14ac:dyDescent="0.3">
      <c r="A1429">
        <v>1471</v>
      </c>
      <c r="B1429">
        <v>1</v>
      </c>
      <c r="C1429">
        <v>25</v>
      </c>
      <c r="D1429" s="32">
        <v>0.80138888888888893</v>
      </c>
      <c r="E1429">
        <v>6000</v>
      </c>
      <c r="G1429" s="31" t="s">
        <v>102</v>
      </c>
      <c r="H1429">
        <v>12</v>
      </c>
      <c r="I1429" s="31" t="s">
        <v>99</v>
      </c>
    </row>
    <row r="1430" spans="1:9" x14ac:dyDescent="0.3">
      <c r="A1430">
        <v>1472</v>
      </c>
      <c r="B1430">
        <v>4</v>
      </c>
      <c r="C1430">
        <v>25</v>
      </c>
      <c r="D1430" s="32">
        <v>0.71805555555555556</v>
      </c>
      <c r="E1430">
        <v>6000</v>
      </c>
      <c r="G1430" s="31" t="s">
        <v>102</v>
      </c>
      <c r="H1430">
        <v>12</v>
      </c>
      <c r="I1430" s="31" t="s">
        <v>103</v>
      </c>
    </row>
    <row r="1431" spans="1:9" x14ac:dyDescent="0.3">
      <c r="A1431">
        <v>1473</v>
      </c>
      <c r="B1431">
        <v>2</v>
      </c>
      <c r="C1431">
        <v>25</v>
      </c>
      <c r="D1431" s="32">
        <v>0.76458333333333328</v>
      </c>
      <c r="E1431">
        <v>6000</v>
      </c>
      <c r="G1431" s="31" t="s">
        <v>97</v>
      </c>
      <c r="H1431">
        <v>12</v>
      </c>
      <c r="I1431" s="31" t="s">
        <v>101</v>
      </c>
    </row>
    <row r="1432" spans="1:9" x14ac:dyDescent="0.3">
      <c r="A1432">
        <v>1474</v>
      </c>
      <c r="B1432">
        <v>5</v>
      </c>
      <c r="C1432">
        <v>25</v>
      </c>
      <c r="D1432" s="32">
        <v>0.71458333333333335</v>
      </c>
      <c r="E1432">
        <v>6000</v>
      </c>
      <c r="G1432" s="31" t="s">
        <v>102</v>
      </c>
      <c r="H1432">
        <v>12</v>
      </c>
      <c r="I1432" s="31" t="s">
        <v>105</v>
      </c>
    </row>
    <row r="1433" spans="1:9" x14ac:dyDescent="0.3">
      <c r="A1433">
        <v>1475</v>
      </c>
      <c r="B1433">
        <v>3</v>
      </c>
      <c r="C1433">
        <v>25</v>
      </c>
      <c r="D1433" s="32">
        <v>0.72777777777777775</v>
      </c>
      <c r="E1433">
        <v>6000</v>
      </c>
      <c r="G1433" s="31" t="s">
        <v>97</v>
      </c>
      <c r="H1433">
        <v>13</v>
      </c>
      <c r="I1433" s="31" t="s">
        <v>104</v>
      </c>
    </row>
    <row r="1434" spans="1:9" x14ac:dyDescent="0.3">
      <c r="A1434">
        <v>1476</v>
      </c>
      <c r="B1434">
        <v>7</v>
      </c>
      <c r="C1434">
        <v>25</v>
      </c>
      <c r="D1434" s="32">
        <v>0.81666666666666665</v>
      </c>
      <c r="E1434">
        <v>6000</v>
      </c>
      <c r="G1434" s="31" t="s">
        <v>102</v>
      </c>
      <c r="H1434">
        <v>13</v>
      </c>
      <c r="I1434" s="31" t="s">
        <v>98</v>
      </c>
    </row>
    <row r="1435" spans="1:9" x14ac:dyDescent="0.3">
      <c r="A1435">
        <v>1477</v>
      </c>
      <c r="B1435">
        <v>1</v>
      </c>
      <c r="C1435">
        <v>25</v>
      </c>
      <c r="D1435" s="32">
        <v>0.83680555555555558</v>
      </c>
      <c r="E1435">
        <v>6000</v>
      </c>
      <c r="G1435" s="31" t="s">
        <v>102</v>
      </c>
      <c r="H1435">
        <v>13</v>
      </c>
      <c r="I1435" s="31" t="s">
        <v>99</v>
      </c>
    </row>
    <row r="1436" spans="1:9" x14ac:dyDescent="0.3">
      <c r="A1436">
        <v>1478</v>
      </c>
      <c r="B1436">
        <v>4</v>
      </c>
      <c r="C1436">
        <v>25</v>
      </c>
      <c r="D1436" s="32">
        <v>0.74513888888888891</v>
      </c>
      <c r="E1436">
        <v>6000</v>
      </c>
      <c r="G1436" s="31" t="s">
        <v>97</v>
      </c>
      <c r="H1436">
        <v>13</v>
      </c>
      <c r="I1436" s="31" t="s">
        <v>103</v>
      </c>
    </row>
    <row r="1437" spans="1:9" x14ac:dyDescent="0.3">
      <c r="A1437">
        <v>1479</v>
      </c>
      <c r="B1437">
        <v>2</v>
      </c>
      <c r="C1437">
        <v>25</v>
      </c>
      <c r="D1437" s="32">
        <v>0.77430555555555558</v>
      </c>
      <c r="E1437">
        <v>6000</v>
      </c>
      <c r="G1437" s="31" t="s">
        <v>102</v>
      </c>
      <c r="H1437">
        <v>13</v>
      </c>
      <c r="I1437" s="31" t="s">
        <v>101</v>
      </c>
    </row>
    <row r="1438" spans="1:9" x14ac:dyDescent="0.3">
      <c r="A1438">
        <v>1480</v>
      </c>
      <c r="B1438">
        <v>5</v>
      </c>
      <c r="C1438">
        <v>25</v>
      </c>
      <c r="D1438" s="32">
        <v>0.73819444444444449</v>
      </c>
      <c r="E1438">
        <v>6000</v>
      </c>
      <c r="F1438">
        <v>1000</v>
      </c>
      <c r="G1438" s="31" t="s">
        <v>102</v>
      </c>
      <c r="H1438">
        <v>13</v>
      </c>
      <c r="I1438" s="31" t="s">
        <v>105</v>
      </c>
    </row>
    <row r="1439" spans="1:9" x14ac:dyDescent="0.3">
      <c r="A1439">
        <v>1481</v>
      </c>
      <c r="B1439">
        <v>3</v>
      </c>
      <c r="C1439">
        <v>25</v>
      </c>
      <c r="D1439" s="32">
        <v>0.75972222222222219</v>
      </c>
      <c r="E1439">
        <v>6000</v>
      </c>
      <c r="F1439">
        <v>1000</v>
      </c>
      <c r="G1439" s="31" t="s">
        <v>97</v>
      </c>
      <c r="H1439">
        <v>14</v>
      </c>
      <c r="I1439" s="31" t="s">
        <v>104</v>
      </c>
    </row>
    <row r="1440" spans="1:9" x14ac:dyDescent="0.3">
      <c r="A1440">
        <v>1482</v>
      </c>
      <c r="B1440">
        <v>7</v>
      </c>
      <c r="C1440">
        <v>25</v>
      </c>
      <c r="D1440" s="32">
        <v>0.83750000000000002</v>
      </c>
      <c r="E1440">
        <v>6000</v>
      </c>
      <c r="G1440" s="31" t="s">
        <v>102</v>
      </c>
      <c r="H1440">
        <v>14</v>
      </c>
      <c r="I1440" s="31" t="s">
        <v>98</v>
      </c>
    </row>
    <row r="1441" spans="1:9" x14ac:dyDescent="0.3">
      <c r="A1441">
        <v>1483</v>
      </c>
      <c r="B1441">
        <v>4</v>
      </c>
      <c r="C1441">
        <v>25</v>
      </c>
      <c r="D1441" s="32">
        <v>0.76180555555555551</v>
      </c>
      <c r="E1441">
        <v>6000</v>
      </c>
      <c r="G1441" s="31" t="s">
        <v>102</v>
      </c>
      <c r="H1441">
        <v>14</v>
      </c>
      <c r="I1441" s="31" t="s">
        <v>103</v>
      </c>
    </row>
    <row r="1442" spans="1:9" x14ac:dyDescent="0.3">
      <c r="A1442">
        <v>1484</v>
      </c>
      <c r="B1442">
        <v>2</v>
      </c>
      <c r="C1442">
        <v>25</v>
      </c>
      <c r="D1442" s="32">
        <v>0.78263888888888888</v>
      </c>
      <c r="E1442">
        <v>6000</v>
      </c>
      <c r="F1442">
        <v>1000</v>
      </c>
      <c r="G1442" s="31" t="s">
        <v>97</v>
      </c>
      <c r="H1442">
        <v>14</v>
      </c>
      <c r="I1442" s="31" t="s">
        <v>101</v>
      </c>
    </row>
    <row r="1443" spans="1:9" x14ac:dyDescent="0.3">
      <c r="A1443">
        <v>1485</v>
      </c>
      <c r="B1443">
        <v>5</v>
      </c>
      <c r="C1443">
        <v>25</v>
      </c>
      <c r="D1443" s="32">
        <v>0.75694444444444442</v>
      </c>
      <c r="E1443">
        <v>6000</v>
      </c>
      <c r="G1443" s="31" t="s">
        <v>97</v>
      </c>
      <c r="H1443">
        <v>14</v>
      </c>
      <c r="I1443" s="31" t="s">
        <v>105</v>
      </c>
    </row>
    <row r="1444" spans="1:9" x14ac:dyDescent="0.3">
      <c r="A1444">
        <v>1486</v>
      </c>
      <c r="B1444">
        <v>3</v>
      </c>
      <c r="C1444">
        <v>25</v>
      </c>
      <c r="D1444" s="32">
        <v>0.7895833333333333</v>
      </c>
      <c r="E1444">
        <v>8000</v>
      </c>
      <c r="F1444">
        <v>500</v>
      </c>
      <c r="G1444" s="31" t="s">
        <v>102</v>
      </c>
      <c r="H1444">
        <v>15</v>
      </c>
      <c r="I1444" s="31" t="s">
        <v>104</v>
      </c>
    </row>
    <row r="1445" spans="1:9" x14ac:dyDescent="0.3">
      <c r="A1445">
        <v>1487</v>
      </c>
      <c r="B1445">
        <v>4</v>
      </c>
      <c r="C1445">
        <v>25</v>
      </c>
      <c r="D1445" s="32">
        <v>0.78402777777777777</v>
      </c>
      <c r="E1445">
        <v>6000</v>
      </c>
      <c r="G1445" s="31" t="s">
        <v>102</v>
      </c>
      <c r="H1445">
        <v>15</v>
      </c>
      <c r="I1445" s="31" t="s">
        <v>103</v>
      </c>
    </row>
    <row r="1446" spans="1:9" x14ac:dyDescent="0.3">
      <c r="A1446">
        <v>1488</v>
      </c>
      <c r="B1446">
        <v>2</v>
      </c>
      <c r="C1446">
        <v>25</v>
      </c>
      <c r="D1446" s="32">
        <v>0.81458333333333333</v>
      </c>
      <c r="E1446">
        <v>8000</v>
      </c>
      <c r="G1446" s="31" t="s">
        <v>97</v>
      </c>
      <c r="H1446">
        <v>15</v>
      </c>
      <c r="I1446" s="31" t="s">
        <v>101</v>
      </c>
    </row>
    <row r="1447" spans="1:9" x14ac:dyDescent="0.3">
      <c r="A1447">
        <v>1489</v>
      </c>
      <c r="B1447">
        <v>5</v>
      </c>
      <c r="C1447">
        <v>25</v>
      </c>
      <c r="D1447" s="32">
        <v>0.78541666666666665</v>
      </c>
      <c r="E1447">
        <v>6000</v>
      </c>
      <c r="G1447" s="31" t="s">
        <v>97</v>
      </c>
      <c r="H1447">
        <v>15</v>
      </c>
      <c r="I1447" s="31" t="s">
        <v>105</v>
      </c>
    </row>
    <row r="1448" spans="1:9" x14ac:dyDescent="0.3">
      <c r="A1448">
        <v>1490</v>
      </c>
      <c r="B1448">
        <v>3</v>
      </c>
      <c r="C1448">
        <v>25</v>
      </c>
      <c r="D1448" s="32">
        <v>0.81597222222222221</v>
      </c>
      <c r="E1448">
        <v>6000</v>
      </c>
      <c r="G1448" s="31" t="s">
        <v>102</v>
      </c>
      <c r="H1448">
        <v>16</v>
      </c>
      <c r="I1448" s="31" t="s">
        <v>104</v>
      </c>
    </row>
    <row r="1449" spans="1:9" x14ac:dyDescent="0.3">
      <c r="A1449">
        <v>1491</v>
      </c>
      <c r="B1449">
        <v>4</v>
      </c>
      <c r="C1449">
        <v>25</v>
      </c>
      <c r="D1449" s="32">
        <v>0.81111111111111112</v>
      </c>
      <c r="E1449">
        <v>6000</v>
      </c>
      <c r="F1449">
        <v>1000</v>
      </c>
      <c r="G1449" s="31" t="s">
        <v>97</v>
      </c>
      <c r="H1449">
        <v>16</v>
      </c>
      <c r="I1449" s="31" t="s">
        <v>103</v>
      </c>
    </row>
    <row r="1450" spans="1:9" x14ac:dyDescent="0.3">
      <c r="A1450">
        <v>1492</v>
      </c>
      <c r="B1450">
        <v>5</v>
      </c>
      <c r="C1450">
        <v>25</v>
      </c>
      <c r="D1450" s="32">
        <v>0.8125</v>
      </c>
      <c r="E1450">
        <v>8000</v>
      </c>
      <c r="G1450" s="31" t="s">
        <v>102</v>
      </c>
      <c r="H1450">
        <v>16</v>
      </c>
      <c r="I1450" s="31" t="s">
        <v>105</v>
      </c>
    </row>
    <row r="1451" spans="1:9" x14ac:dyDescent="0.3">
      <c r="A1451">
        <v>1493</v>
      </c>
      <c r="B1451">
        <v>3</v>
      </c>
      <c r="C1451">
        <v>25</v>
      </c>
      <c r="D1451" s="32">
        <v>0.83819444444444446</v>
      </c>
      <c r="E1451">
        <v>6000</v>
      </c>
      <c r="G1451" s="31" t="s">
        <v>102</v>
      </c>
      <c r="H1451">
        <v>17</v>
      </c>
      <c r="I1451" s="31" t="s">
        <v>104</v>
      </c>
    </row>
    <row r="1452" spans="1:9" x14ac:dyDescent="0.3">
      <c r="A1452">
        <v>1494</v>
      </c>
      <c r="B1452">
        <v>4</v>
      </c>
      <c r="C1452">
        <v>25</v>
      </c>
      <c r="D1452" s="32">
        <v>0.83611111111111114</v>
      </c>
      <c r="E1452">
        <v>8000</v>
      </c>
      <c r="G1452" s="31" t="s">
        <v>97</v>
      </c>
      <c r="H1452">
        <v>17</v>
      </c>
      <c r="I1452" s="31" t="s">
        <v>103</v>
      </c>
    </row>
    <row r="1453" spans="1:9" x14ac:dyDescent="0.3">
      <c r="A1453">
        <v>1495</v>
      </c>
      <c r="B1453">
        <v>5</v>
      </c>
      <c r="C1453">
        <v>25</v>
      </c>
      <c r="D1453" s="32">
        <v>0.83472222222222225</v>
      </c>
      <c r="E1453">
        <v>6000</v>
      </c>
      <c r="G1453" s="31" t="s">
        <v>97</v>
      </c>
      <c r="H1453">
        <v>17</v>
      </c>
      <c r="I1453" s="31" t="s">
        <v>105</v>
      </c>
    </row>
    <row r="1454" spans="1:9" x14ac:dyDescent="0.3">
      <c r="A1454">
        <v>1496</v>
      </c>
      <c r="B1454">
        <v>3</v>
      </c>
      <c r="C1454">
        <v>26</v>
      </c>
      <c r="D1454" s="32">
        <v>0.44513888888888886</v>
      </c>
      <c r="E1454">
        <v>6000</v>
      </c>
      <c r="G1454" s="31" t="s">
        <v>102</v>
      </c>
      <c r="H1454">
        <v>4</v>
      </c>
      <c r="I1454" s="31" t="s">
        <v>104</v>
      </c>
    </row>
    <row r="1455" spans="1:9" x14ac:dyDescent="0.3">
      <c r="A1455">
        <v>1497</v>
      </c>
      <c r="B1455">
        <v>7</v>
      </c>
      <c r="C1455">
        <v>26</v>
      </c>
      <c r="D1455" s="32">
        <v>0.45</v>
      </c>
      <c r="E1455">
        <v>6000</v>
      </c>
      <c r="G1455" s="31" t="s">
        <v>97</v>
      </c>
      <c r="H1455">
        <v>4</v>
      </c>
      <c r="I1455" s="31" t="s">
        <v>98</v>
      </c>
    </row>
    <row r="1456" spans="1:9" x14ac:dyDescent="0.3">
      <c r="A1456">
        <v>1498</v>
      </c>
      <c r="B1456">
        <v>1</v>
      </c>
      <c r="C1456">
        <v>26</v>
      </c>
      <c r="D1456" s="32">
        <v>0.44513888888888886</v>
      </c>
      <c r="E1456">
        <v>6000</v>
      </c>
      <c r="F1456">
        <v>500</v>
      </c>
      <c r="G1456" s="31" t="s">
        <v>97</v>
      </c>
      <c r="H1456">
        <v>4</v>
      </c>
      <c r="I1456" s="31" t="s">
        <v>99</v>
      </c>
    </row>
    <row r="1457" spans="1:9" x14ac:dyDescent="0.3">
      <c r="A1457">
        <v>1499</v>
      </c>
      <c r="B1457">
        <v>4</v>
      </c>
      <c r="C1457">
        <v>26</v>
      </c>
      <c r="D1457" s="32">
        <v>0.44166666666666665</v>
      </c>
      <c r="E1457">
        <v>6000</v>
      </c>
      <c r="G1457" s="31" t="s">
        <v>97</v>
      </c>
      <c r="H1457">
        <v>4</v>
      </c>
      <c r="I1457" s="31" t="s">
        <v>103</v>
      </c>
    </row>
    <row r="1458" spans="1:9" x14ac:dyDescent="0.3">
      <c r="A1458">
        <v>1500</v>
      </c>
      <c r="B1458">
        <v>2</v>
      </c>
      <c r="C1458">
        <v>26</v>
      </c>
      <c r="D1458" s="32">
        <v>0.46319444444444446</v>
      </c>
      <c r="E1458">
        <v>6000</v>
      </c>
      <c r="F1458">
        <v>1000</v>
      </c>
      <c r="G1458" s="31" t="s">
        <v>102</v>
      </c>
      <c r="H1458">
        <v>4</v>
      </c>
      <c r="I1458" s="31" t="s">
        <v>101</v>
      </c>
    </row>
    <row r="1459" spans="1:9" x14ac:dyDescent="0.3">
      <c r="A1459">
        <v>1501</v>
      </c>
      <c r="B1459">
        <v>5</v>
      </c>
      <c r="C1459">
        <v>26</v>
      </c>
      <c r="D1459" s="32">
        <v>0.43958333333333333</v>
      </c>
      <c r="E1459">
        <v>6000</v>
      </c>
      <c r="F1459">
        <v>1000</v>
      </c>
      <c r="G1459" s="31" t="s">
        <v>102</v>
      </c>
      <c r="H1459">
        <v>4</v>
      </c>
      <c r="I1459" s="31" t="s">
        <v>105</v>
      </c>
    </row>
    <row r="1460" spans="1:9" x14ac:dyDescent="0.3">
      <c r="A1460">
        <v>1502</v>
      </c>
      <c r="B1460">
        <v>3</v>
      </c>
      <c r="C1460">
        <v>26</v>
      </c>
      <c r="D1460" s="32">
        <v>0.47361111111111109</v>
      </c>
      <c r="E1460">
        <v>8000</v>
      </c>
      <c r="G1460" s="31" t="s">
        <v>97</v>
      </c>
      <c r="H1460">
        <v>5</v>
      </c>
      <c r="I1460" s="31" t="s">
        <v>104</v>
      </c>
    </row>
    <row r="1461" spans="1:9" x14ac:dyDescent="0.3">
      <c r="A1461">
        <v>1503</v>
      </c>
      <c r="B1461">
        <v>7</v>
      </c>
      <c r="C1461">
        <v>26</v>
      </c>
      <c r="D1461" s="32">
        <v>0.47499999999999998</v>
      </c>
      <c r="E1461">
        <v>6000</v>
      </c>
      <c r="G1461" s="31" t="s">
        <v>97</v>
      </c>
      <c r="H1461">
        <v>5</v>
      </c>
      <c r="I1461" s="31" t="s">
        <v>98</v>
      </c>
    </row>
    <row r="1462" spans="1:9" x14ac:dyDescent="0.3">
      <c r="A1462">
        <v>1504</v>
      </c>
      <c r="B1462">
        <v>1</v>
      </c>
      <c r="C1462">
        <v>26</v>
      </c>
      <c r="D1462" s="32">
        <v>0.48472222222222222</v>
      </c>
      <c r="E1462">
        <v>6000</v>
      </c>
      <c r="G1462" s="31" t="s">
        <v>102</v>
      </c>
      <c r="H1462">
        <v>5</v>
      </c>
      <c r="I1462" s="31" t="s">
        <v>99</v>
      </c>
    </row>
    <row r="1463" spans="1:9" x14ac:dyDescent="0.3">
      <c r="A1463">
        <v>1505</v>
      </c>
      <c r="B1463">
        <v>4</v>
      </c>
      <c r="C1463">
        <v>26</v>
      </c>
      <c r="D1463" s="32">
        <v>0.46666666666666667</v>
      </c>
      <c r="E1463">
        <v>6000</v>
      </c>
      <c r="F1463">
        <v>2000</v>
      </c>
      <c r="G1463" s="31" t="s">
        <v>97</v>
      </c>
      <c r="H1463">
        <v>5</v>
      </c>
      <c r="I1463" s="31" t="s">
        <v>103</v>
      </c>
    </row>
    <row r="1464" spans="1:9" x14ac:dyDescent="0.3">
      <c r="A1464">
        <v>1506</v>
      </c>
      <c r="B1464">
        <v>2</v>
      </c>
      <c r="C1464">
        <v>26</v>
      </c>
      <c r="D1464" s="32">
        <v>0.48958333333333331</v>
      </c>
      <c r="E1464">
        <v>6000</v>
      </c>
      <c r="G1464" s="31" t="s">
        <v>102</v>
      </c>
      <c r="H1464">
        <v>5</v>
      </c>
      <c r="I1464" s="31" t="s">
        <v>101</v>
      </c>
    </row>
    <row r="1465" spans="1:9" x14ac:dyDescent="0.3">
      <c r="A1465">
        <v>1507</v>
      </c>
      <c r="B1465">
        <v>5</v>
      </c>
      <c r="C1465">
        <v>26</v>
      </c>
      <c r="D1465" s="32">
        <v>0.46527777777777779</v>
      </c>
      <c r="E1465">
        <v>6000</v>
      </c>
      <c r="G1465" s="31" t="s">
        <v>97</v>
      </c>
      <c r="H1465">
        <v>5</v>
      </c>
      <c r="I1465" s="31" t="s">
        <v>105</v>
      </c>
    </row>
    <row r="1466" spans="1:9" x14ac:dyDescent="0.3">
      <c r="A1466">
        <v>1508</v>
      </c>
      <c r="B1466">
        <v>3</v>
      </c>
      <c r="C1466">
        <v>26</v>
      </c>
      <c r="D1466" s="32">
        <v>0.52638888888888891</v>
      </c>
      <c r="E1466">
        <v>6000</v>
      </c>
      <c r="G1466" s="31" t="s">
        <v>97</v>
      </c>
      <c r="H1466">
        <v>6</v>
      </c>
      <c r="I1466" s="31" t="s">
        <v>104</v>
      </c>
    </row>
    <row r="1467" spans="1:9" x14ac:dyDescent="0.3">
      <c r="A1467">
        <v>1509</v>
      </c>
      <c r="B1467">
        <v>7</v>
      </c>
      <c r="C1467">
        <v>26</v>
      </c>
      <c r="D1467" s="32">
        <v>0.55277777777777781</v>
      </c>
      <c r="E1467">
        <v>6000</v>
      </c>
      <c r="G1467" s="31" t="s">
        <v>97</v>
      </c>
      <c r="H1467">
        <v>6</v>
      </c>
      <c r="I1467" s="31" t="s">
        <v>98</v>
      </c>
    </row>
    <row r="1468" spans="1:9" x14ac:dyDescent="0.3">
      <c r="A1468">
        <v>1510</v>
      </c>
      <c r="B1468">
        <v>1</v>
      </c>
      <c r="C1468">
        <v>26</v>
      </c>
      <c r="D1468" s="32">
        <v>0.51111111111111107</v>
      </c>
      <c r="E1468">
        <v>6000</v>
      </c>
      <c r="G1468" s="31" t="s">
        <v>102</v>
      </c>
      <c r="H1468">
        <v>6</v>
      </c>
      <c r="I1468" s="31" t="s">
        <v>99</v>
      </c>
    </row>
    <row r="1469" spans="1:9" x14ac:dyDescent="0.3">
      <c r="A1469">
        <v>1511</v>
      </c>
      <c r="B1469">
        <v>4</v>
      </c>
      <c r="C1469">
        <v>26</v>
      </c>
      <c r="D1469" s="32">
        <v>0.48958333333333331</v>
      </c>
      <c r="E1469">
        <v>6000</v>
      </c>
      <c r="G1469" s="31" t="s">
        <v>102</v>
      </c>
      <c r="H1469">
        <v>6</v>
      </c>
      <c r="I1469" s="31" t="s">
        <v>103</v>
      </c>
    </row>
    <row r="1470" spans="1:9" x14ac:dyDescent="0.3">
      <c r="A1470">
        <v>1512</v>
      </c>
      <c r="B1470">
        <v>2</v>
      </c>
      <c r="C1470">
        <v>26</v>
      </c>
      <c r="D1470" s="32">
        <v>0.58194444444444449</v>
      </c>
      <c r="E1470">
        <v>6000</v>
      </c>
      <c r="G1470" s="31" t="s">
        <v>97</v>
      </c>
      <c r="H1470">
        <v>6</v>
      </c>
      <c r="I1470" s="31" t="s">
        <v>101</v>
      </c>
    </row>
    <row r="1471" spans="1:9" x14ac:dyDescent="0.3">
      <c r="A1471">
        <v>1513</v>
      </c>
      <c r="B1471">
        <v>5</v>
      </c>
      <c r="C1471">
        <v>26</v>
      </c>
      <c r="D1471" s="32">
        <v>0.4861111111111111</v>
      </c>
      <c r="E1471">
        <v>6000</v>
      </c>
      <c r="G1471" s="31" t="s">
        <v>97</v>
      </c>
      <c r="H1471">
        <v>6</v>
      </c>
      <c r="I1471" s="31" t="s">
        <v>105</v>
      </c>
    </row>
    <row r="1472" spans="1:9" x14ac:dyDescent="0.3">
      <c r="A1472">
        <v>1514</v>
      </c>
      <c r="B1472">
        <v>3</v>
      </c>
      <c r="C1472">
        <v>26</v>
      </c>
      <c r="D1472" s="32">
        <v>0.5625</v>
      </c>
      <c r="E1472">
        <v>6000</v>
      </c>
      <c r="G1472" s="31" t="s">
        <v>102</v>
      </c>
      <c r="H1472">
        <v>7</v>
      </c>
      <c r="I1472" s="31" t="s">
        <v>104</v>
      </c>
    </row>
    <row r="1473" spans="1:9" x14ac:dyDescent="0.3">
      <c r="A1473">
        <v>1515</v>
      </c>
      <c r="B1473">
        <v>7</v>
      </c>
      <c r="C1473">
        <v>26</v>
      </c>
      <c r="D1473" s="32">
        <v>0.59513888888888888</v>
      </c>
      <c r="E1473">
        <v>6000</v>
      </c>
      <c r="G1473" s="31" t="s">
        <v>102</v>
      </c>
      <c r="H1473">
        <v>7</v>
      </c>
      <c r="I1473" s="31" t="s">
        <v>98</v>
      </c>
    </row>
    <row r="1474" spans="1:9" x14ac:dyDescent="0.3">
      <c r="A1474">
        <v>1516</v>
      </c>
      <c r="B1474">
        <v>1</v>
      </c>
      <c r="C1474">
        <v>26</v>
      </c>
      <c r="D1474" s="32">
        <v>0.63402777777777775</v>
      </c>
      <c r="E1474">
        <v>6000</v>
      </c>
      <c r="G1474" s="31" t="s">
        <v>102</v>
      </c>
      <c r="H1474">
        <v>7</v>
      </c>
      <c r="I1474" s="31" t="s">
        <v>99</v>
      </c>
    </row>
    <row r="1475" spans="1:9" x14ac:dyDescent="0.3">
      <c r="A1475">
        <v>1517</v>
      </c>
      <c r="B1475">
        <v>4</v>
      </c>
      <c r="C1475">
        <v>26</v>
      </c>
      <c r="D1475" s="32">
        <v>0.59027777777777779</v>
      </c>
      <c r="E1475">
        <v>6000</v>
      </c>
      <c r="G1475" s="31" t="s">
        <v>102</v>
      </c>
      <c r="H1475">
        <v>7</v>
      </c>
      <c r="I1475" s="31" t="s">
        <v>103</v>
      </c>
    </row>
    <row r="1476" spans="1:9" x14ac:dyDescent="0.3">
      <c r="A1476">
        <v>1518</v>
      </c>
      <c r="B1476">
        <v>2</v>
      </c>
      <c r="C1476">
        <v>26</v>
      </c>
      <c r="D1476" s="32">
        <v>0.68125000000000002</v>
      </c>
      <c r="E1476">
        <v>6000</v>
      </c>
      <c r="G1476" s="31" t="s">
        <v>97</v>
      </c>
      <c r="H1476">
        <v>7</v>
      </c>
      <c r="I1476" s="31" t="s">
        <v>101</v>
      </c>
    </row>
    <row r="1477" spans="1:9" x14ac:dyDescent="0.3">
      <c r="A1477">
        <v>1519</v>
      </c>
      <c r="B1477">
        <v>5</v>
      </c>
      <c r="C1477">
        <v>26</v>
      </c>
      <c r="D1477" s="32">
        <v>0.50277777777777777</v>
      </c>
      <c r="E1477">
        <v>6000</v>
      </c>
      <c r="G1477" s="31" t="s">
        <v>97</v>
      </c>
      <c r="H1477">
        <v>7</v>
      </c>
      <c r="I1477" s="31" t="s">
        <v>105</v>
      </c>
    </row>
    <row r="1478" spans="1:9" x14ac:dyDescent="0.3">
      <c r="A1478">
        <v>1520</v>
      </c>
      <c r="B1478">
        <v>3</v>
      </c>
      <c r="C1478">
        <v>26</v>
      </c>
      <c r="D1478" s="32">
        <v>0.58402777777777781</v>
      </c>
      <c r="E1478">
        <v>6000</v>
      </c>
      <c r="G1478" s="31" t="s">
        <v>97</v>
      </c>
      <c r="H1478">
        <v>8</v>
      </c>
      <c r="I1478" s="31" t="s">
        <v>104</v>
      </c>
    </row>
    <row r="1479" spans="1:9" x14ac:dyDescent="0.3">
      <c r="A1479">
        <v>1521</v>
      </c>
      <c r="B1479">
        <v>7</v>
      </c>
      <c r="C1479">
        <v>26</v>
      </c>
      <c r="D1479" s="32">
        <v>0.69791666666666663</v>
      </c>
      <c r="E1479">
        <v>8000</v>
      </c>
      <c r="G1479" s="31" t="s">
        <v>102</v>
      </c>
      <c r="H1479">
        <v>8</v>
      </c>
      <c r="I1479" s="31" t="s">
        <v>98</v>
      </c>
    </row>
    <row r="1480" spans="1:9" x14ac:dyDescent="0.3">
      <c r="A1480">
        <v>1522</v>
      </c>
      <c r="B1480">
        <v>1</v>
      </c>
      <c r="C1480">
        <v>26</v>
      </c>
      <c r="D1480" s="32">
        <v>0.66388888888888886</v>
      </c>
      <c r="E1480">
        <v>6000</v>
      </c>
      <c r="G1480" s="31" t="s">
        <v>97</v>
      </c>
      <c r="H1480">
        <v>8</v>
      </c>
      <c r="I1480" s="31" t="s">
        <v>99</v>
      </c>
    </row>
    <row r="1481" spans="1:9" x14ac:dyDescent="0.3">
      <c r="A1481">
        <v>1523</v>
      </c>
      <c r="B1481">
        <v>4</v>
      </c>
      <c r="C1481">
        <v>26</v>
      </c>
      <c r="D1481" s="32">
        <v>0.66597222222222219</v>
      </c>
      <c r="E1481">
        <v>6000</v>
      </c>
      <c r="G1481" s="31" t="s">
        <v>102</v>
      </c>
      <c r="H1481">
        <v>8</v>
      </c>
      <c r="I1481" s="31" t="s">
        <v>103</v>
      </c>
    </row>
    <row r="1482" spans="1:9" x14ac:dyDescent="0.3">
      <c r="A1482">
        <v>1524</v>
      </c>
      <c r="B1482">
        <v>2</v>
      </c>
      <c r="C1482">
        <v>26</v>
      </c>
      <c r="D1482" s="32">
        <v>0.74444444444444446</v>
      </c>
      <c r="E1482">
        <v>6000</v>
      </c>
      <c r="F1482">
        <v>1000</v>
      </c>
      <c r="G1482" s="31" t="s">
        <v>102</v>
      </c>
      <c r="H1482">
        <v>8</v>
      </c>
      <c r="I1482" s="31" t="s">
        <v>101</v>
      </c>
    </row>
    <row r="1483" spans="1:9" x14ac:dyDescent="0.3">
      <c r="A1483">
        <v>1525</v>
      </c>
      <c r="B1483">
        <v>5</v>
      </c>
      <c r="C1483">
        <v>26</v>
      </c>
      <c r="D1483" s="32">
        <v>0.5229166666666667</v>
      </c>
      <c r="E1483">
        <v>6000</v>
      </c>
      <c r="G1483" s="31" t="s">
        <v>102</v>
      </c>
      <c r="H1483">
        <v>8</v>
      </c>
      <c r="I1483" s="31" t="s">
        <v>105</v>
      </c>
    </row>
    <row r="1484" spans="1:9" x14ac:dyDescent="0.3">
      <c r="A1484">
        <v>1526</v>
      </c>
      <c r="B1484">
        <v>3</v>
      </c>
      <c r="C1484">
        <v>26</v>
      </c>
      <c r="D1484" s="32">
        <v>0.60555555555555551</v>
      </c>
      <c r="E1484">
        <v>6000</v>
      </c>
      <c r="G1484" s="31" t="s">
        <v>97</v>
      </c>
      <c r="H1484">
        <v>9</v>
      </c>
      <c r="I1484" s="31" t="s">
        <v>104</v>
      </c>
    </row>
    <row r="1485" spans="1:9" x14ac:dyDescent="0.3">
      <c r="A1485">
        <v>1527</v>
      </c>
      <c r="B1485">
        <v>7</v>
      </c>
      <c r="C1485">
        <v>26</v>
      </c>
      <c r="D1485" s="32">
        <v>0.75</v>
      </c>
      <c r="E1485">
        <v>6000</v>
      </c>
      <c r="G1485" s="31" t="s">
        <v>102</v>
      </c>
      <c r="H1485">
        <v>9</v>
      </c>
      <c r="I1485" s="31" t="s">
        <v>98</v>
      </c>
    </row>
    <row r="1486" spans="1:9" x14ac:dyDescent="0.3">
      <c r="A1486">
        <v>1528</v>
      </c>
      <c r="B1486">
        <v>1</v>
      </c>
      <c r="C1486">
        <v>26</v>
      </c>
      <c r="D1486" s="32">
        <v>0.7270833333333333</v>
      </c>
      <c r="E1486">
        <v>6000</v>
      </c>
      <c r="G1486" s="31" t="s">
        <v>97</v>
      </c>
      <c r="H1486">
        <v>9</v>
      </c>
      <c r="I1486" s="31" t="s">
        <v>99</v>
      </c>
    </row>
    <row r="1487" spans="1:9" x14ac:dyDescent="0.3">
      <c r="A1487">
        <v>1529</v>
      </c>
      <c r="B1487">
        <v>4</v>
      </c>
      <c r="C1487">
        <v>26</v>
      </c>
      <c r="D1487" s="32">
        <v>0.68611111111111112</v>
      </c>
      <c r="E1487">
        <v>6000</v>
      </c>
      <c r="G1487" s="31" t="s">
        <v>102</v>
      </c>
      <c r="H1487">
        <v>9</v>
      </c>
      <c r="I1487" s="31" t="s">
        <v>103</v>
      </c>
    </row>
    <row r="1488" spans="1:9" x14ac:dyDescent="0.3">
      <c r="A1488">
        <v>1530</v>
      </c>
      <c r="B1488">
        <v>2</v>
      </c>
      <c r="C1488">
        <v>26</v>
      </c>
      <c r="D1488" s="32">
        <v>0.78611111111111109</v>
      </c>
      <c r="E1488">
        <v>6000</v>
      </c>
      <c r="G1488" s="31" t="s">
        <v>102</v>
      </c>
      <c r="H1488">
        <v>9</v>
      </c>
      <c r="I1488" s="31" t="s">
        <v>101</v>
      </c>
    </row>
    <row r="1489" spans="1:9" x14ac:dyDescent="0.3">
      <c r="A1489">
        <v>1531</v>
      </c>
      <c r="B1489">
        <v>5</v>
      </c>
      <c r="C1489">
        <v>26</v>
      </c>
      <c r="D1489" s="32">
        <v>0.54652777777777772</v>
      </c>
      <c r="E1489">
        <v>6000</v>
      </c>
      <c r="G1489" s="31" t="s">
        <v>97</v>
      </c>
      <c r="H1489">
        <v>9</v>
      </c>
      <c r="I1489" s="31" t="s">
        <v>105</v>
      </c>
    </row>
    <row r="1490" spans="1:9" x14ac:dyDescent="0.3">
      <c r="A1490">
        <v>1532</v>
      </c>
      <c r="B1490">
        <v>3</v>
      </c>
      <c r="C1490">
        <v>26</v>
      </c>
      <c r="D1490" s="32">
        <v>0.62152777777777779</v>
      </c>
      <c r="E1490">
        <v>6000</v>
      </c>
      <c r="G1490" s="31" t="s">
        <v>97</v>
      </c>
      <c r="H1490">
        <v>10</v>
      </c>
      <c r="I1490" s="31" t="s">
        <v>104</v>
      </c>
    </row>
    <row r="1491" spans="1:9" x14ac:dyDescent="0.3">
      <c r="A1491">
        <v>1533</v>
      </c>
      <c r="B1491">
        <v>7</v>
      </c>
      <c r="C1491">
        <v>26</v>
      </c>
      <c r="D1491" s="32">
        <v>0.77222222222222225</v>
      </c>
      <c r="E1491">
        <v>6000</v>
      </c>
      <c r="G1491" s="31" t="s">
        <v>97</v>
      </c>
      <c r="H1491">
        <v>10</v>
      </c>
      <c r="I1491" s="31" t="s">
        <v>98</v>
      </c>
    </row>
    <row r="1492" spans="1:9" x14ac:dyDescent="0.3">
      <c r="A1492">
        <v>1534</v>
      </c>
      <c r="B1492">
        <v>1</v>
      </c>
      <c r="C1492">
        <v>26</v>
      </c>
      <c r="D1492" s="32">
        <v>0.76736111111111116</v>
      </c>
      <c r="E1492">
        <v>6000</v>
      </c>
      <c r="G1492" s="31" t="s">
        <v>97</v>
      </c>
      <c r="H1492">
        <v>10</v>
      </c>
      <c r="I1492" s="31" t="s">
        <v>99</v>
      </c>
    </row>
    <row r="1493" spans="1:9" x14ac:dyDescent="0.3">
      <c r="A1493">
        <v>1535</v>
      </c>
      <c r="B1493">
        <v>4</v>
      </c>
      <c r="C1493">
        <v>26</v>
      </c>
      <c r="D1493" s="32">
        <v>0.72152777777777777</v>
      </c>
      <c r="E1493">
        <v>6000</v>
      </c>
      <c r="G1493" s="31" t="s">
        <v>102</v>
      </c>
      <c r="H1493">
        <v>10</v>
      </c>
      <c r="I1493" s="31" t="s">
        <v>103</v>
      </c>
    </row>
    <row r="1494" spans="1:9" x14ac:dyDescent="0.3">
      <c r="A1494">
        <v>1536</v>
      </c>
      <c r="B1494">
        <v>2</v>
      </c>
      <c r="C1494">
        <v>26</v>
      </c>
      <c r="D1494" s="32">
        <v>0.81180555555555556</v>
      </c>
      <c r="E1494">
        <v>6000</v>
      </c>
      <c r="G1494" s="31" t="s">
        <v>97</v>
      </c>
      <c r="H1494">
        <v>10</v>
      </c>
      <c r="I1494" s="31" t="s">
        <v>101</v>
      </c>
    </row>
    <row r="1495" spans="1:9" x14ac:dyDescent="0.3">
      <c r="A1495">
        <v>1537</v>
      </c>
      <c r="B1495">
        <v>5</v>
      </c>
      <c r="C1495">
        <v>26</v>
      </c>
      <c r="D1495" s="32">
        <v>0.56805555555555554</v>
      </c>
      <c r="E1495">
        <v>6000</v>
      </c>
      <c r="G1495" s="31" t="s">
        <v>97</v>
      </c>
      <c r="H1495">
        <v>10</v>
      </c>
      <c r="I1495" s="31" t="s">
        <v>105</v>
      </c>
    </row>
    <row r="1496" spans="1:9" x14ac:dyDescent="0.3">
      <c r="A1496">
        <v>1538</v>
      </c>
      <c r="B1496">
        <v>3</v>
      </c>
      <c r="C1496">
        <v>26</v>
      </c>
      <c r="D1496" s="32">
        <v>0.65277777777777779</v>
      </c>
      <c r="E1496">
        <v>6000</v>
      </c>
      <c r="G1496" s="31" t="s">
        <v>102</v>
      </c>
      <c r="H1496">
        <v>11</v>
      </c>
      <c r="I1496" s="31" t="s">
        <v>104</v>
      </c>
    </row>
    <row r="1497" spans="1:9" x14ac:dyDescent="0.3">
      <c r="A1497">
        <v>1539</v>
      </c>
      <c r="B1497">
        <v>7</v>
      </c>
      <c r="C1497">
        <v>26</v>
      </c>
      <c r="D1497" s="32">
        <v>0.79097222222222219</v>
      </c>
      <c r="E1497">
        <v>6000</v>
      </c>
      <c r="G1497" s="31" t="s">
        <v>102</v>
      </c>
      <c r="H1497">
        <v>11</v>
      </c>
      <c r="I1497" s="31" t="s">
        <v>98</v>
      </c>
    </row>
    <row r="1498" spans="1:9" x14ac:dyDescent="0.3">
      <c r="A1498">
        <v>1540</v>
      </c>
      <c r="B1498">
        <v>1</v>
      </c>
      <c r="C1498">
        <v>26</v>
      </c>
      <c r="D1498" s="32">
        <v>0.78333333333333333</v>
      </c>
      <c r="E1498">
        <v>6000</v>
      </c>
      <c r="G1498" s="31" t="s">
        <v>97</v>
      </c>
      <c r="H1498">
        <v>11</v>
      </c>
      <c r="I1498" s="31" t="s">
        <v>99</v>
      </c>
    </row>
    <row r="1499" spans="1:9" x14ac:dyDescent="0.3">
      <c r="A1499">
        <v>1541</v>
      </c>
      <c r="B1499">
        <v>4</v>
      </c>
      <c r="C1499">
        <v>26</v>
      </c>
      <c r="D1499" s="32">
        <v>0.74861111111111112</v>
      </c>
      <c r="E1499">
        <v>6000</v>
      </c>
      <c r="F1499">
        <v>1000</v>
      </c>
      <c r="G1499" s="31" t="s">
        <v>102</v>
      </c>
      <c r="H1499">
        <v>11</v>
      </c>
      <c r="I1499" s="31" t="s">
        <v>103</v>
      </c>
    </row>
    <row r="1500" spans="1:9" x14ac:dyDescent="0.3">
      <c r="A1500">
        <v>1542</v>
      </c>
      <c r="B1500">
        <v>2</v>
      </c>
      <c r="C1500">
        <v>26</v>
      </c>
      <c r="D1500" s="32">
        <v>0.82430555555555551</v>
      </c>
      <c r="E1500">
        <v>6000</v>
      </c>
      <c r="G1500" s="31" t="s">
        <v>102</v>
      </c>
      <c r="H1500">
        <v>11</v>
      </c>
      <c r="I1500" s="31" t="s">
        <v>101</v>
      </c>
    </row>
    <row r="1501" spans="1:9" x14ac:dyDescent="0.3">
      <c r="A1501">
        <v>1543</v>
      </c>
      <c r="B1501">
        <v>5</v>
      </c>
      <c r="C1501">
        <v>26</v>
      </c>
      <c r="D1501" s="32">
        <v>0.57847222222222228</v>
      </c>
      <c r="E1501">
        <v>6000</v>
      </c>
      <c r="G1501" s="31" t="s">
        <v>102</v>
      </c>
      <c r="H1501">
        <v>11</v>
      </c>
      <c r="I1501" s="31" t="s">
        <v>105</v>
      </c>
    </row>
    <row r="1502" spans="1:9" x14ac:dyDescent="0.3">
      <c r="A1502">
        <v>1544</v>
      </c>
      <c r="B1502">
        <v>3</v>
      </c>
      <c r="C1502">
        <v>26</v>
      </c>
      <c r="D1502" s="32">
        <v>0.70277777777777772</v>
      </c>
      <c r="E1502">
        <v>6000</v>
      </c>
      <c r="G1502" s="31" t="s">
        <v>102</v>
      </c>
      <c r="H1502">
        <v>12</v>
      </c>
      <c r="I1502" s="31" t="s">
        <v>104</v>
      </c>
    </row>
    <row r="1503" spans="1:9" x14ac:dyDescent="0.3">
      <c r="A1503">
        <v>1545</v>
      </c>
      <c r="B1503">
        <v>7</v>
      </c>
      <c r="C1503">
        <v>26</v>
      </c>
      <c r="D1503" s="32">
        <v>0.82708333333333328</v>
      </c>
      <c r="E1503">
        <v>8000</v>
      </c>
      <c r="G1503" s="31" t="s">
        <v>102</v>
      </c>
      <c r="H1503">
        <v>12</v>
      </c>
      <c r="I1503" s="31" t="s">
        <v>98</v>
      </c>
    </row>
    <row r="1504" spans="1:9" x14ac:dyDescent="0.3">
      <c r="A1504">
        <v>1546</v>
      </c>
      <c r="B1504">
        <v>1</v>
      </c>
      <c r="C1504">
        <v>26</v>
      </c>
      <c r="D1504" s="32">
        <v>0.81597222222222221</v>
      </c>
      <c r="E1504">
        <v>6000</v>
      </c>
      <c r="G1504" s="31" t="s">
        <v>102</v>
      </c>
      <c r="H1504">
        <v>12</v>
      </c>
      <c r="I1504" s="31" t="s">
        <v>99</v>
      </c>
    </row>
    <row r="1505" spans="1:9" x14ac:dyDescent="0.3">
      <c r="A1505">
        <v>1547</v>
      </c>
      <c r="B1505">
        <v>4</v>
      </c>
      <c r="C1505">
        <v>26</v>
      </c>
      <c r="D1505" s="32">
        <v>0.7680555555555556</v>
      </c>
      <c r="E1505">
        <v>6000</v>
      </c>
      <c r="G1505" s="31" t="s">
        <v>97</v>
      </c>
      <c r="H1505">
        <v>12</v>
      </c>
      <c r="I1505" s="31" t="s">
        <v>103</v>
      </c>
    </row>
    <row r="1506" spans="1:9" x14ac:dyDescent="0.3">
      <c r="A1506">
        <v>1548</v>
      </c>
      <c r="B1506">
        <v>2</v>
      </c>
      <c r="C1506">
        <v>26</v>
      </c>
      <c r="D1506" s="32">
        <v>0.84513888888888888</v>
      </c>
      <c r="E1506">
        <v>6000</v>
      </c>
      <c r="G1506" s="31" t="s">
        <v>102</v>
      </c>
      <c r="H1506">
        <v>12</v>
      </c>
      <c r="I1506" s="31" t="s">
        <v>101</v>
      </c>
    </row>
    <row r="1507" spans="1:9" x14ac:dyDescent="0.3">
      <c r="A1507">
        <v>1549</v>
      </c>
      <c r="B1507">
        <v>5</v>
      </c>
      <c r="C1507">
        <v>26</v>
      </c>
      <c r="D1507" s="32">
        <v>0.59930555555555554</v>
      </c>
      <c r="E1507">
        <v>6000</v>
      </c>
      <c r="G1507" s="31" t="s">
        <v>97</v>
      </c>
      <c r="H1507">
        <v>12</v>
      </c>
      <c r="I1507" s="31" t="s">
        <v>105</v>
      </c>
    </row>
    <row r="1508" spans="1:9" x14ac:dyDescent="0.3">
      <c r="A1508">
        <v>1550</v>
      </c>
      <c r="B1508">
        <v>3</v>
      </c>
      <c r="C1508">
        <v>26</v>
      </c>
      <c r="D1508" s="32">
        <v>0.74930555555555556</v>
      </c>
      <c r="E1508">
        <v>6000</v>
      </c>
      <c r="G1508" s="31" t="s">
        <v>97</v>
      </c>
      <c r="H1508">
        <v>13</v>
      </c>
      <c r="I1508" s="31" t="s">
        <v>104</v>
      </c>
    </row>
    <row r="1509" spans="1:9" x14ac:dyDescent="0.3">
      <c r="A1509">
        <v>1551</v>
      </c>
      <c r="B1509">
        <v>7</v>
      </c>
      <c r="C1509">
        <v>26</v>
      </c>
      <c r="D1509" s="32">
        <v>0.84861111111111109</v>
      </c>
      <c r="E1509">
        <v>6000</v>
      </c>
      <c r="G1509" s="31" t="s">
        <v>102</v>
      </c>
      <c r="H1509">
        <v>13</v>
      </c>
      <c r="I1509" s="31" t="s">
        <v>98</v>
      </c>
    </row>
    <row r="1510" spans="1:9" x14ac:dyDescent="0.3">
      <c r="A1510">
        <v>1552</v>
      </c>
      <c r="B1510">
        <v>1</v>
      </c>
      <c r="C1510">
        <v>26</v>
      </c>
      <c r="D1510" s="32">
        <v>0.83333333333333337</v>
      </c>
      <c r="E1510">
        <v>8000</v>
      </c>
      <c r="G1510" s="31" t="s">
        <v>102</v>
      </c>
      <c r="H1510">
        <v>13</v>
      </c>
      <c r="I1510" s="31" t="s">
        <v>99</v>
      </c>
    </row>
    <row r="1511" spans="1:9" x14ac:dyDescent="0.3">
      <c r="A1511">
        <v>1553</v>
      </c>
      <c r="B1511">
        <v>4</v>
      </c>
      <c r="C1511">
        <v>26</v>
      </c>
      <c r="D1511" s="32">
        <v>0.82361111111111107</v>
      </c>
      <c r="E1511">
        <v>6000</v>
      </c>
      <c r="G1511" s="31" t="s">
        <v>102</v>
      </c>
      <c r="H1511">
        <v>13</v>
      </c>
      <c r="I1511" s="31" t="s">
        <v>103</v>
      </c>
    </row>
    <row r="1512" spans="1:9" x14ac:dyDescent="0.3">
      <c r="A1512">
        <v>1554</v>
      </c>
      <c r="B1512">
        <v>5</v>
      </c>
      <c r="C1512">
        <v>26</v>
      </c>
      <c r="D1512" s="32">
        <v>0.61736111111111114</v>
      </c>
      <c r="E1512">
        <v>6000</v>
      </c>
      <c r="G1512" s="31" t="s">
        <v>102</v>
      </c>
      <c r="H1512">
        <v>13</v>
      </c>
      <c r="I1512" s="31" t="s">
        <v>105</v>
      </c>
    </row>
    <row r="1513" spans="1:9" x14ac:dyDescent="0.3">
      <c r="A1513">
        <v>1555</v>
      </c>
      <c r="B1513">
        <v>3</v>
      </c>
      <c r="C1513">
        <v>26</v>
      </c>
      <c r="D1513" s="32">
        <v>0.77847222222222223</v>
      </c>
      <c r="E1513">
        <v>6000</v>
      </c>
      <c r="F1513">
        <v>500</v>
      </c>
      <c r="G1513" s="31" t="s">
        <v>97</v>
      </c>
      <c r="H1513">
        <v>14</v>
      </c>
      <c r="I1513" s="31" t="s">
        <v>104</v>
      </c>
    </row>
    <row r="1514" spans="1:9" x14ac:dyDescent="0.3">
      <c r="A1514">
        <v>1556</v>
      </c>
      <c r="B1514">
        <v>4</v>
      </c>
      <c r="C1514">
        <v>26</v>
      </c>
      <c r="D1514" s="32">
        <v>0.83888888888888891</v>
      </c>
      <c r="E1514">
        <v>6000</v>
      </c>
      <c r="G1514" s="31" t="s">
        <v>102</v>
      </c>
      <c r="H1514">
        <v>14</v>
      </c>
      <c r="I1514" s="31" t="s">
        <v>103</v>
      </c>
    </row>
    <row r="1515" spans="1:9" x14ac:dyDescent="0.3">
      <c r="A1515">
        <v>1557</v>
      </c>
      <c r="B1515">
        <v>5</v>
      </c>
      <c r="C1515">
        <v>26</v>
      </c>
      <c r="D1515" s="32">
        <v>0.6381944444444444</v>
      </c>
      <c r="E1515">
        <v>6000</v>
      </c>
      <c r="G1515" s="31" t="s">
        <v>102</v>
      </c>
      <c r="H1515">
        <v>14</v>
      </c>
      <c r="I1515" s="31" t="s">
        <v>105</v>
      </c>
    </row>
    <row r="1516" spans="1:9" x14ac:dyDescent="0.3">
      <c r="A1516">
        <v>1558</v>
      </c>
      <c r="B1516">
        <v>3</v>
      </c>
      <c r="C1516">
        <v>26</v>
      </c>
      <c r="D1516" s="32">
        <v>0.80902777777777779</v>
      </c>
      <c r="E1516">
        <v>6000</v>
      </c>
      <c r="G1516" s="31" t="s">
        <v>97</v>
      </c>
      <c r="H1516">
        <v>15</v>
      </c>
      <c r="I1516" s="31" t="s">
        <v>104</v>
      </c>
    </row>
    <row r="1517" spans="1:9" x14ac:dyDescent="0.3">
      <c r="A1517">
        <v>1559</v>
      </c>
      <c r="B1517">
        <v>5</v>
      </c>
      <c r="C1517">
        <v>26</v>
      </c>
      <c r="D1517" s="32">
        <v>0.65208333333333335</v>
      </c>
      <c r="E1517">
        <v>6000</v>
      </c>
      <c r="G1517" s="31" t="s">
        <v>97</v>
      </c>
      <c r="H1517">
        <v>15</v>
      </c>
      <c r="I1517" s="31" t="s">
        <v>105</v>
      </c>
    </row>
    <row r="1518" spans="1:9" x14ac:dyDescent="0.3">
      <c r="A1518">
        <v>1560</v>
      </c>
      <c r="B1518">
        <v>3</v>
      </c>
      <c r="C1518">
        <v>26</v>
      </c>
      <c r="D1518" s="32">
        <v>0.84236111111111112</v>
      </c>
      <c r="E1518">
        <v>8000</v>
      </c>
      <c r="G1518" s="31" t="s">
        <v>97</v>
      </c>
      <c r="H1518">
        <v>16</v>
      </c>
      <c r="I1518" s="31" t="s">
        <v>104</v>
      </c>
    </row>
    <row r="1519" spans="1:9" x14ac:dyDescent="0.3">
      <c r="A1519">
        <v>1561</v>
      </c>
      <c r="B1519">
        <v>5</v>
      </c>
      <c r="C1519">
        <v>26</v>
      </c>
      <c r="D1519" s="32">
        <v>0.68819444444444444</v>
      </c>
      <c r="E1519">
        <v>6000</v>
      </c>
      <c r="G1519" s="31" t="s">
        <v>97</v>
      </c>
      <c r="H1519">
        <v>16</v>
      </c>
      <c r="I1519" s="31" t="s">
        <v>105</v>
      </c>
    </row>
    <row r="1520" spans="1:9" x14ac:dyDescent="0.3">
      <c r="A1520">
        <v>1562</v>
      </c>
      <c r="B1520">
        <v>5</v>
      </c>
      <c r="C1520">
        <v>26</v>
      </c>
      <c r="D1520" s="32">
        <v>0.71736111111111112</v>
      </c>
      <c r="E1520">
        <v>8000</v>
      </c>
      <c r="F1520">
        <v>2000</v>
      </c>
      <c r="G1520" s="31" t="s">
        <v>102</v>
      </c>
      <c r="H1520">
        <v>17</v>
      </c>
      <c r="I1520" s="31" t="s">
        <v>105</v>
      </c>
    </row>
    <row r="1521" spans="1:9" x14ac:dyDescent="0.3">
      <c r="A1521">
        <v>1563</v>
      </c>
      <c r="B1521">
        <v>5</v>
      </c>
      <c r="C1521">
        <v>26</v>
      </c>
      <c r="D1521" s="32">
        <v>0.7416666666666667</v>
      </c>
      <c r="E1521">
        <v>6000</v>
      </c>
      <c r="G1521" s="31" t="s">
        <v>102</v>
      </c>
      <c r="H1521">
        <v>18</v>
      </c>
      <c r="I1521" s="31" t="s">
        <v>105</v>
      </c>
    </row>
    <row r="1522" spans="1:9" x14ac:dyDescent="0.3">
      <c r="A1522">
        <v>1564</v>
      </c>
      <c r="B1522">
        <v>5</v>
      </c>
      <c r="C1522">
        <v>26</v>
      </c>
      <c r="D1522" s="32">
        <v>0.75763888888888886</v>
      </c>
      <c r="E1522">
        <v>6000</v>
      </c>
      <c r="G1522" s="31" t="s">
        <v>102</v>
      </c>
      <c r="H1522">
        <v>19</v>
      </c>
      <c r="I1522" s="31" t="s">
        <v>105</v>
      </c>
    </row>
    <row r="1523" spans="1:9" x14ac:dyDescent="0.3">
      <c r="A1523">
        <v>1565</v>
      </c>
      <c r="B1523">
        <v>5</v>
      </c>
      <c r="C1523">
        <v>26</v>
      </c>
      <c r="D1523" s="32">
        <v>0.78125</v>
      </c>
      <c r="E1523">
        <v>6000</v>
      </c>
      <c r="G1523" s="31" t="s">
        <v>97</v>
      </c>
      <c r="H1523">
        <v>20</v>
      </c>
      <c r="I1523" s="31" t="s">
        <v>105</v>
      </c>
    </row>
    <row r="1524" spans="1:9" x14ac:dyDescent="0.3">
      <c r="A1524">
        <v>1566</v>
      </c>
      <c r="B1524">
        <v>5</v>
      </c>
      <c r="C1524">
        <v>26</v>
      </c>
      <c r="D1524" s="32">
        <v>0.8125</v>
      </c>
      <c r="E1524">
        <v>6000</v>
      </c>
      <c r="G1524" s="31" t="s">
        <v>102</v>
      </c>
      <c r="H1524">
        <v>21</v>
      </c>
      <c r="I1524" s="31" t="s">
        <v>105</v>
      </c>
    </row>
    <row r="1525" spans="1:9" x14ac:dyDescent="0.3">
      <c r="A1525">
        <v>1567</v>
      </c>
      <c r="B1525">
        <v>5</v>
      </c>
      <c r="C1525">
        <v>26</v>
      </c>
      <c r="D1525" s="32">
        <v>0.83611111111111114</v>
      </c>
      <c r="E1525">
        <v>6000</v>
      </c>
      <c r="G1525" s="31" t="s">
        <v>97</v>
      </c>
      <c r="H1525">
        <v>22</v>
      </c>
      <c r="I1525" s="31" t="s">
        <v>105</v>
      </c>
    </row>
    <row r="1526" spans="1:9" x14ac:dyDescent="0.3">
      <c r="A1526">
        <v>1568</v>
      </c>
      <c r="B1526">
        <v>3</v>
      </c>
      <c r="C1526">
        <v>27</v>
      </c>
      <c r="D1526" s="32">
        <v>0.45</v>
      </c>
      <c r="E1526">
        <v>6000</v>
      </c>
      <c r="G1526" s="31" t="s">
        <v>102</v>
      </c>
      <c r="H1526">
        <v>4</v>
      </c>
      <c r="I1526" s="31" t="s">
        <v>104</v>
      </c>
    </row>
    <row r="1527" spans="1:9" x14ac:dyDescent="0.3">
      <c r="A1527">
        <v>1569</v>
      </c>
      <c r="B1527">
        <v>7</v>
      </c>
      <c r="C1527">
        <v>27</v>
      </c>
      <c r="D1527" s="32">
        <v>0.44374999999999998</v>
      </c>
      <c r="E1527">
        <v>6000</v>
      </c>
      <c r="G1527" s="31" t="s">
        <v>97</v>
      </c>
      <c r="H1527">
        <v>4</v>
      </c>
      <c r="I1527" s="31" t="s">
        <v>98</v>
      </c>
    </row>
    <row r="1528" spans="1:9" x14ac:dyDescent="0.3">
      <c r="A1528">
        <v>1570</v>
      </c>
      <c r="B1528">
        <v>1</v>
      </c>
      <c r="C1528">
        <v>27</v>
      </c>
      <c r="D1528" s="32">
        <v>0.44791666666666669</v>
      </c>
      <c r="E1528">
        <v>6000</v>
      </c>
      <c r="G1528" s="31" t="s">
        <v>97</v>
      </c>
      <c r="H1528">
        <v>4</v>
      </c>
      <c r="I1528" s="31" t="s">
        <v>99</v>
      </c>
    </row>
    <row r="1529" spans="1:9" x14ac:dyDescent="0.3">
      <c r="A1529">
        <v>1571</v>
      </c>
      <c r="B1529">
        <v>4</v>
      </c>
      <c r="C1529">
        <v>27</v>
      </c>
      <c r="D1529" s="32">
        <v>0.42777777777777776</v>
      </c>
      <c r="E1529">
        <v>6000</v>
      </c>
      <c r="G1529" s="31" t="s">
        <v>102</v>
      </c>
      <c r="H1529">
        <v>4</v>
      </c>
      <c r="I1529" s="31" t="s">
        <v>103</v>
      </c>
    </row>
    <row r="1530" spans="1:9" x14ac:dyDescent="0.3">
      <c r="A1530">
        <v>1572</v>
      </c>
      <c r="B1530">
        <v>2</v>
      </c>
      <c r="C1530">
        <v>27</v>
      </c>
      <c r="D1530" s="32">
        <v>0.43958333333333333</v>
      </c>
      <c r="E1530">
        <v>6000</v>
      </c>
      <c r="G1530" s="31" t="s">
        <v>97</v>
      </c>
      <c r="H1530">
        <v>4</v>
      </c>
      <c r="I1530" s="31" t="s">
        <v>101</v>
      </c>
    </row>
    <row r="1531" spans="1:9" x14ac:dyDescent="0.3">
      <c r="A1531">
        <v>1573</v>
      </c>
      <c r="B1531">
        <v>5</v>
      </c>
      <c r="C1531">
        <v>27</v>
      </c>
      <c r="D1531" s="32">
        <v>0.44444444444444442</v>
      </c>
      <c r="E1531">
        <v>6000</v>
      </c>
      <c r="G1531" s="31" t="s">
        <v>102</v>
      </c>
      <c r="H1531">
        <v>4</v>
      </c>
      <c r="I1531" s="31" t="s">
        <v>105</v>
      </c>
    </row>
    <row r="1532" spans="1:9" x14ac:dyDescent="0.3">
      <c r="A1532">
        <v>1574</v>
      </c>
      <c r="B1532">
        <v>3</v>
      </c>
      <c r="C1532">
        <v>27</v>
      </c>
      <c r="D1532" s="32">
        <v>0.46944444444444444</v>
      </c>
      <c r="E1532">
        <v>6000</v>
      </c>
      <c r="G1532" s="31" t="s">
        <v>97</v>
      </c>
      <c r="H1532">
        <v>5</v>
      </c>
      <c r="I1532" s="31" t="s">
        <v>104</v>
      </c>
    </row>
    <row r="1533" spans="1:9" x14ac:dyDescent="0.3">
      <c r="A1533">
        <v>1575</v>
      </c>
      <c r="B1533">
        <v>7</v>
      </c>
      <c r="C1533">
        <v>27</v>
      </c>
      <c r="D1533" s="32">
        <v>0.46527777777777779</v>
      </c>
      <c r="E1533">
        <v>6000</v>
      </c>
      <c r="G1533" s="31" t="s">
        <v>97</v>
      </c>
      <c r="H1533">
        <v>5</v>
      </c>
      <c r="I1533" s="31" t="s">
        <v>98</v>
      </c>
    </row>
    <row r="1534" spans="1:9" x14ac:dyDescent="0.3">
      <c r="A1534">
        <v>1576</v>
      </c>
      <c r="B1534">
        <v>1</v>
      </c>
      <c r="C1534">
        <v>27</v>
      </c>
      <c r="D1534" s="32">
        <v>0.48125000000000001</v>
      </c>
      <c r="E1534">
        <v>6000</v>
      </c>
      <c r="G1534" s="31" t="s">
        <v>102</v>
      </c>
      <c r="H1534">
        <v>5</v>
      </c>
      <c r="I1534" s="31" t="s">
        <v>99</v>
      </c>
    </row>
    <row r="1535" spans="1:9" x14ac:dyDescent="0.3">
      <c r="A1535">
        <v>1577</v>
      </c>
      <c r="B1535">
        <v>4</v>
      </c>
      <c r="C1535">
        <v>27</v>
      </c>
      <c r="D1535" s="32">
        <v>0.43888888888888888</v>
      </c>
      <c r="E1535">
        <v>6000</v>
      </c>
      <c r="G1535" s="31" t="s">
        <v>97</v>
      </c>
      <c r="H1535">
        <v>5</v>
      </c>
      <c r="I1535" s="31" t="s">
        <v>103</v>
      </c>
    </row>
    <row r="1536" spans="1:9" x14ac:dyDescent="0.3">
      <c r="A1536">
        <v>1578</v>
      </c>
      <c r="B1536">
        <v>2</v>
      </c>
      <c r="C1536">
        <v>27</v>
      </c>
      <c r="D1536" s="32">
        <v>0.45624999999999999</v>
      </c>
      <c r="E1536">
        <v>6000</v>
      </c>
      <c r="F1536">
        <v>1000</v>
      </c>
      <c r="G1536" s="31" t="s">
        <v>102</v>
      </c>
      <c r="H1536">
        <v>5</v>
      </c>
      <c r="I1536" s="31" t="s">
        <v>101</v>
      </c>
    </row>
    <row r="1537" spans="1:9" x14ac:dyDescent="0.3">
      <c r="A1537">
        <v>1579</v>
      </c>
      <c r="B1537">
        <v>5</v>
      </c>
      <c r="C1537">
        <v>27</v>
      </c>
      <c r="D1537" s="32">
        <v>0.47083333333333333</v>
      </c>
      <c r="E1537">
        <v>6000</v>
      </c>
      <c r="G1537" s="31" t="s">
        <v>97</v>
      </c>
      <c r="H1537">
        <v>5</v>
      </c>
      <c r="I1537" s="31" t="s">
        <v>105</v>
      </c>
    </row>
    <row r="1538" spans="1:9" x14ac:dyDescent="0.3">
      <c r="A1538">
        <v>1580</v>
      </c>
      <c r="B1538">
        <v>3</v>
      </c>
      <c r="C1538">
        <v>27</v>
      </c>
      <c r="D1538" s="32">
        <v>0.5</v>
      </c>
      <c r="E1538">
        <v>8000</v>
      </c>
      <c r="F1538">
        <v>2000</v>
      </c>
      <c r="G1538" s="31" t="s">
        <v>97</v>
      </c>
      <c r="H1538">
        <v>6</v>
      </c>
      <c r="I1538" s="31" t="s">
        <v>104</v>
      </c>
    </row>
    <row r="1539" spans="1:9" x14ac:dyDescent="0.3">
      <c r="A1539">
        <v>1581</v>
      </c>
      <c r="B1539">
        <v>7</v>
      </c>
      <c r="C1539">
        <v>27</v>
      </c>
      <c r="D1539" s="32">
        <v>0.48680555555555555</v>
      </c>
      <c r="E1539">
        <v>6000</v>
      </c>
      <c r="G1539" s="31" t="s">
        <v>97</v>
      </c>
      <c r="H1539">
        <v>6</v>
      </c>
      <c r="I1539" s="31" t="s">
        <v>98</v>
      </c>
    </row>
    <row r="1540" spans="1:9" x14ac:dyDescent="0.3">
      <c r="A1540">
        <v>1582</v>
      </c>
      <c r="B1540">
        <v>1</v>
      </c>
      <c r="C1540">
        <v>27</v>
      </c>
      <c r="D1540" s="32">
        <v>0.51249999999999996</v>
      </c>
      <c r="E1540">
        <v>8000</v>
      </c>
      <c r="F1540">
        <v>1000</v>
      </c>
      <c r="G1540" s="31" t="s">
        <v>97</v>
      </c>
      <c r="H1540">
        <v>6</v>
      </c>
      <c r="I1540" s="31" t="s">
        <v>99</v>
      </c>
    </row>
    <row r="1541" spans="1:9" x14ac:dyDescent="0.3">
      <c r="A1541">
        <v>1583</v>
      </c>
      <c r="B1541">
        <v>4</v>
      </c>
      <c r="C1541">
        <v>27</v>
      </c>
      <c r="D1541" s="32">
        <v>0.44930555555555557</v>
      </c>
      <c r="E1541">
        <v>6000</v>
      </c>
      <c r="G1541" s="31" t="s">
        <v>97</v>
      </c>
      <c r="H1541">
        <v>6</v>
      </c>
      <c r="I1541" s="31" t="s">
        <v>103</v>
      </c>
    </row>
    <row r="1542" spans="1:9" x14ac:dyDescent="0.3">
      <c r="A1542">
        <v>1584</v>
      </c>
      <c r="B1542">
        <v>2</v>
      </c>
      <c r="C1542">
        <v>27</v>
      </c>
      <c r="D1542" s="32">
        <v>0.47083333333333333</v>
      </c>
      <c r="E1542">
        <v>6000</v>
      </c>
      <c r="F1542">
        <v>1000</v>
      </c>
      <c r="G1542" s="31" t="s">
        <v>102</v>
      </c>
      <c r="H1542">
        <v>6</v>
      </c>
      <c r="I1542" s="31" t="s">
        <v>101</v>
      </c>
    </row>
    <row r="1543" spans="1:9" x14ac:dyDescent="0.3">
      <c r="A1543">
        <v>1585</v>
      </c>
      <c r="B1543">
        <v>5</v>
      </c>
      <c r="C1543">
        <v>27</v>
      </c>
      <c r="D1543" s="32">
        <v>0.49236111111111114</v>
      </c>
      <c r="E1543">
        <v>6000</v>
      </c>
      <c r="G1543" s="31" t="s">
        <v>102</v>
      </c>
      <c r="H1543">
        <v>6</v>
      </c>
      <c r="I1543" s="31" t="s">
        <v>105</v>
      </c>
    </row>
    <row r="1544" spans="1:9" x14ac:dyDescent="0.3">
      <c r="A1544">
        <v>1586</v>
      </c>
      <c r="B1544">
        <v>3</v>
      </c>
      <c r="C1544">
        <v>27</v>
      </c>
      <c r="D1544" s="32">
        <v>0.52361111111111114</v>
      </c>
      <c r="E1544">
        <v>6000</v>
      </c>
      <c r="G1544" s="31" t="s">
        <v>97</v>
      </c>
      <c r="H1544">
        <v>7</v>
      </c>
      <c r="I1544" s="31" t="s">
        <v>104</v>
      </c>
    </row>
    <row r="1545" spans="1:9" x14ac:dyDescent="0.3">
      <c r="A1545">
        <v>1587</v>
      </c>
      <c r="B1545">
        <v>7</v>
      </c>
      <c r="C1545">
        <v>27</v>
      </c>
      <c r="D1545" s="32">
        <v>0.51388888888888884</v>
      </c>
      <c r="E1545">
        <v>6000</v>
      </c>
      <c r="G1545" s="31" t="s">
        <v>97</v>
      </c>
      <c r="H1545">
        <v>7</v>
      </c>
      <c r="I1545" s="31" t="s">
        <v>98</v>
      </c>
    </row>
    <row r="1546" spans="1:9" x14ac:dyDescent="0.3">
      <c r="A1546">
        <v>1588</v>
      </c>
      <c r="B1546">
        <v>1</v>
      </c>
      <c r="C1546">
        <v>27</v>
      </c>
      <c r="D1546" s="32">
        <v>0.54374999999999996</v>
      </c>
      <c r="E1546">
        <v>6000</v>
      </c>
      <c r="G1546" s="31" t="s">
        <v>97</v>
      </c>
      <c r="H1546">
        <v>7</v>
      </c>
      <c r="I1546" s="31" t="s">
        <v>99</v>
      </c>
    </row>
    <row r="1547" spans="1:9" x14ac:dyDescent="0.3">
      <c r="A1547">
        <v>1589</v>
      </c>
      <c r="B1547">
        <v>4</v>
      </c>
      <c r="C1547">
        <v>27</v>
      </c>
      <c r="D1547" s="32">
        <v>0.47847222222222224</v>
      </c>
      <c r="E1547">
        <v>6000</v>
      </c>
      <c r="G1547" s="31" t="s">
        <v>102</v>
      </c>
      <c r="H1547">
        <v>7</v>
      </c>
      <c r="I1547" s="31" t="s">
        <v>103</v>
      </c>
    </row>
    <row r="1548" spans="1:9" x14ac:dyDescent="0.3">
      <c r="A1548">
        <v>1590</v>
      </c>
      <c r="B1548">
        <v>2</v>
      </c>
      <c r="C1548">
        <v>27</v>
      </c>
      <c r="D1548" s="32">
        <v>0.4826388888888889</v>
      </c>
      <c r="E1548">
        <v>6000</v>
      </c>
      <c r="G1548" s="31" t="s">
        <v>97</v>
      </c>
      <c r="H1548">
        <v>7</v>
      </c>
      <c r="I1548" s="31" t="s">
        <v>101</v>
      </c>
    </row>
    <row r="1549" spans="1:9" x14ac:dyDescent="0.3">
      <c r="A1549">
        <v>1591</v>
      </c>
      <c r="B1549">
        <v>5</v>
      </c>
      <c r="C1549">
        <v>27</v>
      </c>
      <c r="D1549" s="32">
        <v>0.52222222222222225</v>
      </c>
      <c r="E1549">
        <v>6000</v>
      </c>
      <c r="F1549">
        <v>1000</v>
      </c>
      <c r="G1549" s="31" t="s">
        <v>102</v>
      </c>
      <c r="H1549">
        <v>7</v>
      </c>
      <c r="I1549" s="31" t="s">
        <v>105</v>
      </c>
    </row>
    <row r="1550" spans="1:9" x14ac:dyDescent="0.3">
      <c r="A1550">
        <v>1592</v>
      </c>
      <c r="B1550">
        <v>3</v>
      </c>
      <c r="C1550">
        <v>27</v>
      </c>
      <c r="D1550" s="32">
        <v>0.54236111111111107</v>
      </c>
      <c r="E1550">
        <v>6000</v>
      </c>
      <c r="G1550" s="31" t="s">
        <v>102</v>
      </c>
      <c r="H1550">
        <v>8</v>
      </c>
      <c r="I1550" s="31" t="s">
        <v>104</v>
      </c>
    </row>
    <row r="1551" spans="1:9" x14ac:dyDescent="0.3">
      <c r="A1551">
        <v>1593</v>
      </c>
      <c r="B1551">
        <v>7</v>
      </c>
      <c r="C1551">
        <v>27</v>
      </c>
      <c r="D1551" s="32">
        <v>0.54305555555555551</v>
      </c>
      <c r="E1551">
        <v>6000</v>
      </c>
      <c r="G1551" s="31" t="s">
        <v>97</v>
      </c>
      <c r="H1551">
        <v>8</v>
      </c>
      <c r="I1551" s="31" t="s">
        <v>98</v>
      </c>
    </row>
    <row r="1552" spans="1:9" x14ac:dyDescent="0.3">
      <c r="A1552">
        <v>1594</v>
      </c>
      <c r="B1552">
        <v>1</v>
      </c>
      <c r="C1552">
        <v>27</v>
      </c>
      <c r="D1552" s="32">
        <v>0.58333333333333337</v>
      </c>
      <c r="E1552">
        <v>6000</v>
      </c>
      <c r="G1552" s="31" t="s">
        <v>97</v>
      </c>
      <c r="H1552">
        <v>8</v>
      </c>
      <c r="I1552" s="31" t="s">
        <v>99</v>
      </c>
    </row>
    <row r="1553" spans="1:9" x14ac:dyDescent="0.3">
      <c r="A1553">
        <v>1595</v>
      </c>
      <c r="B1553">
        <v>4</v>
      </c>
      <c r="C1553">
        <v>27</v>
      </c>
      <c r="D1553" s="32">
        <v>0.50069444444444444</v>
      </c>
      <c r="E1553">
        <v>6000</v>
      </c>
      <c r="G1553" s="31" t="s">
        <v>97</v>
      </c>
      <c r="H1553">
        <v>8</v>
      </c>
      <c r="I1553" s="31" t="s">
        <v>103</v>
      </c>
    </row>
    <row r="1554" spans="1:9" x14ac:dyDescent="0.3">
      <c r="A1554">
        <v>1596</v>
      </c>
      <c r="B1554">
        <v>2</v>
      </c>
      <c r="C1554">
        <v>27</v>
      </c>
      <c r="D1554" s="32">
        <v>0.50555555555555554</v>
      </c>
      <c r="E1554">
        <v>6000</v>
      </c>
      <c r="F1554">
        <v>1000</v>
      </c>
      <c r="G1554" s="31" t="s">
        <v>97</v>
      </c>
      <c r="H1554">
        <v>8</v>
      </c>
      <c r="I1554" s="31" t="s">
        <v>101</v>
      </c>
    </row>
    <row r="1555" spans="1:9" x14ac:dyDescent="0.3">
      <c r="A1555">
        <v>1597</v>
      </c>
      <c r="B1555">
        <v>5</v>
      </c>
      <c r="C1555">
        <v>27</v>
      </c>
      <c r="D1555" s="32">
        <v>0.55486111111111114</v>
      </c>
      <c r="E1555">
        <v>6000</v>
      </c>
      <c r="G1555" s="31" t="s">
        <v>97</v>
      </c>
      <c r="H1555">
        <v>8</v>
      </c>
      <c r="I1555" s="31" t="s">
        <v>105</v>
      </c>
    </row>
    <row r="1556" spans="1:9" x14ac:dyDescent="0.3">
      <c r="A1556">
        <v>1598</v>
      </c>
      <c r="B1556">
        <v>3</v>
      </c>
      <c r="C1556">
        <v>27</v>
      </c>
      <c r="D1556" s="32">
        <v>0.56180555555555556</v>
      </c>
      <c r="E1556">
        <v>6000</v>
      </c>
      <c r="G1556" s="31" t="s">
        <v>102</v>
      </c>
      <c r="H1556">
        <v>9</v>
      </c>
      <c r="I1556" s="31" t="s">
        <v>104</v>
      </c>
    </row>
    <row r="1557" spans="1:9" x14ac:dyDescent="0.3">
      <c r="A1557">
        <v>1599</v>
      </c>
      <c r="B1557">
        <v>7</v>
      </c>
      <c r="C1557">
        <v>27</v>
      </c>
      <c r="D1557" s="32">
        <v>0.57291666666666663</v>
      </c>
      <c r="E1557">
        <v>6000</v>
      </c>
      <c r="G1557" s="31" t="s">
        <v>102</v>
      </c>
      <c r="H1557">
        <v>9</v>
      </c>
      <c r="I1557" s="31" t="s">
        <v>98</v>
      </c>
    </row>
    <row r="1558" spans="1:9" x14ac:dyDescent="0.3">
      <c r="A1558">
        <v>1600</v>
      </c>
      <c r="B1558">
        <v>1</v>
      </c>
      <c r="C1558">
        <v>27</v>
      </c>
      <c r="D1558" s="32">
        <v>0.60416666666666663</v>
      </c>
      <c r="E1558">
        <v>6000</v>
      </c>
      <c r="G1558" s="31" t="s">
        <v>102</v>
      </c>
      <c r="H1558">
        <v>9</v>
      </c>
      <c r="I1558" s="31" t="s">
        <v>99</v>
      </c>
    </row>
    <row r="1559" spans="1:9" x14ac:dyDescent="0.3">
      <c r="A1559">
        <v>1601</v>
      </c>
      <c r="B1559">
        <v>4</v>
      </c>
      <c r="C1559">
        <v>27</v>
      </c>
      <c r="D1559" s="32">
        <v>0.52013888888888893</v>
      </c>
      <c r="E1559">
        <v>6000</v>
      </c>
      <c r="G1559" s="31" t="s">
        <v>97</v>
      </c>
      <c r="H1559">
        <v>9</v>
      </c>
      <c r="I1559" s="31" t="s">
        <v>103</v>
      </c>
    </row>
    <row r="1560" spans="1:9" x14ac:dyDescent="0.3">
      <c r="A1560">
        <v>1602</v>
      </c>
      <c r="B1560">
        <v>2</v>
      </c>
      <c r="C1560">
        <v>27</v>
      </c>
      <c r="D1560" s="32">
        <v>0.52638888888888891</v>
      </c>
      <c r="E1560">
        <v>6000</v>
      </c>
      <c r="G1560" s="31" t="s">
        <v>102</v>
      </c>
      <c r="H1560">
        <v>9</v>
      </c>
      <c r="I1560" s="31" t="s">
        <v>101</v>
      </c>
    </row>
    <row r="1561" spans="1:9" x14ac:dyDescent="0.3">
      <c r="A1561">
        <v>1603</v>
      </c>
      <c r="B1561">
        <v>5</v>
      </c>
      <c r="C1561">
        <v>27</v>
      </c>
      <c r="D1561" s="32">
        <v>0.57291666666666663</v>
      </c>
      <c r="E1561">
        <v>6000</v>
      </c>
      <c r="G1561" s="31" t="s">
        <v>97</v>
      </c>
      <c r="H1561">
        <v>9</v>
      </c>
      <c r="I1561" s="31" t="s">
        <v>105</v>
      </c>
    </row>
    <row r="1562" spans="1:9" x14ac:dyDescent="0.3">
      <c r="A1562">
        <v>1604</v>
      </c>
      <c r="B1562">
        <v>3</v>
      </c>
      <c r="C1562">
        <v>27</v>
      </c>
      <c r="D1562" s="32">
        <v>0.58333333333333337</v>
      </c>
      <c r="E1562">
        <v>6000</v>
      </c>
      <c r="G1562" s="31" t="s">
        <v>102</v>
      </c>
      <c r="H1562">
        <v>10</v>
      </c>
      <c r="I1562" s="31" t="s">
        <v>104</v>
      </c>
    </row>
    <row r="1563" spans="1:9" x14ac:dyDescent="0.3">
      <c r="A1563">
        <v>1605</v>
      </c>
      <c r="B1563">
        <v>7</v>
      </c>
      <c r="C1563">
        <v>27</v>
      </c>
      <c r="D1563" s="32">
        <v>0.60624999999999996</v>
      </c>
      <c r="E1563">
        <v>8000</v>
      </c>
      <c r="F1563">
        <v>1000</v>
      </c>
      <c r="G1563" s="31" t="s">
        <v>97</v>
      </c>
      <c r="H1563">
        <v>10</v>
      </c>
      <c r="I1563" s="31" t="s">
        <v>98</v>
      </c>
    </row>
    <row r="1564" spans="1:9" x14ac:dyDescent="0.3">
      <c r="A1564">
        <v>1606</v>
      </c>
      <c r="B1564">
        <v>1</v>
      </c>
      <c r="C1564">
        <v>27</v>
      </c>
      <c r="D1564" s="32">
        <v>0.66666666666666663</v>
      </c>
      <c r="E1564">
        <v>6000</v>
      </c>
      <c r="F1564">
        <v>100</v>
      </c>
      <c r="G1564" s="31" t="s">
        <v>102</v>
      </c>
      <c r="H1564">
        <v>10</v>
      </c>
      <c r="I1564" s="31" t="s">
        <v>99</v>
      </c>
    </row>
    <row r="1565" spans="1:9" x14ac:dyDescent="0.3">
      <c r="A1565">
        <v>1607</v>
      </c>
      <c r="B1565">
        <v>4</v>
      </c>
      <c r="C1565">
        <v>27</v>
      </c>
      <c r="D1565" s="32">
        <v>0.53749999999999998</v>
      </c>
      <c r="E1565">
        <v>6000</v>
      </c>
      <c r="G1565" s="31" t="s">
        <v>102</v>
      </c>
      <c r="H1565">
        <v>10</v>
      </c>
      <c r="I1565" s="31" t="s">
        <v>103</v>
      </c>
    </row>
    <row r="1566" spans="1:9" x14ac:dyDescent="0.3">
      <c r="A1566">
        <v>1608</v>
      </c>
      <c r="B1566">
        <v>2</v>
      </c>
      <c r="C1566">
        <v>27</v>
      </c>
      <c r="D1566" s="32">
        <v>0.55763888888888891</v>
      </c>
      <c r="E1566">
        <v>6000</v>
      </c>
      <c r="G1566" s="31" t="s">
        <v>97</v>
      </c>
      <c r="H1566">
        <v>10</v>
      </c>
      <c r="I1566" s="31" t="s">
        <v>101</v>
      </c>
    </row>
    <row r="1567" spans="1:9" x14ac:dyDescent="0.3">
      <c r="A1567">
        <v>1609</v>
      </c>
      <c r="B1567">
        <v>5</v>
      </c>
      <c r="C1567">
        <v>27</v>
      </c>
      <c r="D1567" s="32">
        <v>0.62083333333333335</v>
      </c>
      <c r="E1567">
        <v>8000</v>
      </c>
      <c r="G1567" s="31" t="s">
        <v>97</v>
      </c>
      <c r="H1567">
        <v>10</v>
      </c>
      <c r="I1567" s="31" t="s">
        <v>105</v>
      </c>
    </row>
    <row r="1568" spans="1:9" x14ac:dyDescent="0.3">
      <c r="A1568">
        <v>1610</v>
      </c>
      <c r="B1568">
        <v>3</v>
      </c>
      <c r="C1568">
        <v>27</v>
      </c>
      <c r="D1568" s="32">
        <v>0.61458333333333337</v>
      </c>
      <c r="E1568">
        <v>6000</v>
      </c>
      <c r="F1568">
        <v>1500</v>
      </c>
      <c r="G1568" s="31" t="s">
        <v>97</v>
      </c>
      <c r="H1568">
        <v>11</v>
      </c>
      <c r="I1568" s="31" t="s">
        <v>104</v>
      </c>
    </row>
    <row r="1569" spans="1:9" x14ac:dyDescent="0.3">
      <c r="A1569">
        <v>1611</v>
      </c>
      <c r="B1569">
        <v>7</v>
      </c>
      <c r="C1569">
        <v>27</v>
      </c>
      <c r="D1569" s="32">
        <v>0.63194444444444442</v>
      </c>
      <c r="E1569">
        <v>8000</v>
      </c>
      <c r="G1569" s="31" t="s">
        <v>97</v>
      </c>
      <c r="H1569">
        <v>11</v>
      </c>
      <c r="I1569" s="31" t="s">
        <v>98</v>
      </c>
    </row>
    <row r="1570" spans="1:9" x14ac:dyDescent="0.3">
      <c r="A1570">
        <v>1612</v>
      </c>
      <c r="B1570">
        <v>1</v>
      </c>
      <c r="C1570">
        <v>27</v>
      </c>
      <c r="D1570" s="32">
        <v>0.69166666666666665</v>
      </c>
      <c r="E1570">
        <v>6000</v>
      </c>
      <c r="G1570" s="31" t="s">
        <v>102</v>
      </c>
      <c r="H1570">
        <v>11</v>
      </c>
      <c r="I1570" s="31" t="s">
        <v>99</v>
      </c>
    </row>
    <row r="1571" spans="1:9" x14ac:dyDescent="0.3">
      <c r="A1571">
        <v>1613</v>
      </c>
      <c r="B1571">
        <v>4</v>
      </c>
      <c r="C1571">
        <v>27</v>
      </c>
      <c r="D1571" s="32">
        <v>0.55902777777777779</v>
      </c>
      <c r="E1571">
        <v>6000</v>
      </c>
      <c r="G1571" s="31" t="s">
        <v>102</v>
      </c>
      <c r="H1571">
        <v>11</v>
      </c>
      <c r="I1571" s="31" t="s">
        <v>103</v>
      </c>
    </row>
    <row r="1572" spans="1:9" x14ac:dyDescent="0.3">
      <c r="A1572">
        <v>1614</v>
      </c>
      <c r="B1572">
        <v>2</v>
      </c>
      <c r="C1572">
        <v>27</v>
      </c>
      <c r="D1572" s="32">
        <v>0.57708333333333328</v>
      </c>
      <c r="E1572">
        <v>6000</v>
      </c>
      <c r="G1572" s="31" t="s">
        <v>102</v>
      </c>
      <c r="H1572">
        <v>11</v>
      </c>
      <c r="I1572" s="31" t="s">
        <v>101</v>
      </c>
    </row>
    <row r="1573" spans="1:9" x14ac:dyDescent="0.3">
      <c r="A1573">
        <v>1615</v>
      </c>
      <c r="B1573">
        <v>5</v>
      </c>
      <c r="C1573">
        <v>27</v>
      </c>
      <c r="D1573" s="32">
        <v>0.64027777777777772</v>
      </c>
      <c r="E1573">
        <v>6000</v>
      </c>
      <c r="G1573" s="31" t="s">
        <v>102</v>
      </c>
      <c r="H1573">
        <v>11</v>
      </c>
      <c r="I1573" s="31" t="s">
        <v>105</v>
      </c>
    </row>
    <row r="1574" spans="1:9" x14ac:dyDescent="0.3">
      <c r="A1574">
        <v>1616</v>
      </c>
      <c r="B1574">
        <v>3</v>
      </c>
      <c r="C1574">
        <v>27</v>
      </c>
      <c r="D1574" s="32">
        <v>0.63888888888888884</v>
      </c>
      <c r="E1574">
        <v>6000</v>
      </c>
      <c r="G1574" s="31" t="s">
        <v>97</v>
      </c>
      <c r="H1574">
        <v>12</v>
      </c>
      <c r="I1574" s="31" t="s">
        <v>104</v>
      </c>
    </row>
    <row r="1575" spans="1:9" x14ac:dyDescent="0.3">
      <c r="A1575">
        <v>1617</v>
      </c>
      <c r="B1575">
        <v>7</v>
      </c>
      <c r="C1575">
        <v>27</v>
      </c>
      <c r="D1575" s="32">
        <v>0.65486111111111112</v>
      </c>
      <c r="E1575">
        <v>6000</v>
      </c>
      <c r="F1575">
        <v>1000</v>
      </c>
      <c r="G1575" s="31" t="s">
        <v>102</v>
      </c>
      <c r="H1575">
        <v>12</v>
      </c>
      <c r="I1575" s="31" t="s">
        <v>98</v>
      </c>
    </row>
    <row r="1576" spans="1:9" x14ac:dyDescent="0.3">
      <c r="A1576">
        <v>1618</v>
      </c>
      <c r="B1576">
        <v>1</v>
      </c>
      <c r="C1576">
        <v>27</v>
      </c>
      <c r="D1576" s="32">
        <v>0.71388888888888891</v>
      </c>
      <c r="E1576">
        <v>8000</v>
      </c>
      <c r="G1576" s="31" t="s">
        <v>97</v>
      </c>
      <c r="H1576">
        <v>12</v>
      </c>
      <c r="I1576" s="31" t="s">
        <v>99</v>
      </c>
    </row>
    <row r="1577" spans="1:9" x14ac:dyDescent="0.3">
      <c r="A1577">
        <v>1619</v>
      </c>
      <c r="B1577">
        <v>4</v>
      </c>
      <c r="C1577">
        <v>27</v>
      </c>
      <c r="D1577" s="32">
        <v>0.5708333333333333</v>
      </c>
      <c r="E1577">
        <v>6000</v>
      </c>
      <c r="G1577" s="31" t="s">
        <v>102</v>
      </c>
      <c r="H1577">
        <v>12</v>
      </c>
      <c r="I1577" s="31" t="s">
        <v>103</v>
      </c>
    </row>
    <row r="1578" spans="1:9" x14ac:dyDescent="0.3">
      <c r="A1578">
        <v>1620</v>
      </c>
      <c r="B1578">
        <v>2</v>
      </c>
      <c r="C1578">
        <v>27</v>
      </c>
      <c r="D1578" s="32">
        <v>0.59791666666666665</v>
      </c>
      <c r="E1578">
        <v>6000</v>
      </c>
      <c r="F1578">
        <v>1000</v>
      </c>
      <c r="G1578" s="31" t="s">
        <v>97</v>
      </c>
      <c r="H1578">
        <v>12</v>
      </c>
      <c r="I1578" s="31" t="s">
        <v>101</v>
      </c>
    </row>
    <row r="1579" spans="1:9" x14ac:dyDescent="0.3">
      <c r="A1579">
        <v>1621</v>
      </c>
      <c r="B1579">
        <v>5</v>
      </c>
      <c r="C1579">
        <v>27</v>
      </c>
      <c r="D1579" s="32">
        <v>0.67708333333333337</v>
      </c>
      <c r="E1579">
        <v>6000</v>
      </c>
      <c r="F1579">
        <v>1800</v>
      </c>
      <c r="G1579" s="31" t="s">
        <v>102</v>
      </c>
      <c r="H1579">
        <v>12</v>
      </c>
      <c r="I1579" s="31" t="s">
        <v>105</v>
      </c>
    </row>
    <row r="1580" spans="1:9" x14ac:dyDescent="0.3">
      <c r="A1580">
        <v>1622</v>
      </c>
      <c r="B1580">
        <v>3</v>
      </c>
      <c r="C1580">
        <v>27</v>
      </c>
      <c r="D1580" s="32">
        <v>0.67083333333333328</v>
      </c>
      <c r="E1580">
        <v>8000</v>
      </c>
      <c r="G1580" s="31" t="s">
        <v>97</v>
      </c>
      <c r="H1580">
        <v>13</v>
      </c>
      <c r="I1580" s="31" t="s">
        <v>104</v>
      </c>
    </row>
    <row r="1581" spans="1:9" x14ac:dyDescent="0.3">
      <c r="A1581">
        <v>1623</v>
      </c>
      <c r="B1581">
        <v>7</v>
      </c>
      <c r="C1581">
        <v>27</v>
      </c>
      <c r="D1581" s="32">
        <v>0.68472222222222223</v>
      </c>
      <c r="E1581">
        <v>6000</v>
      </c>
      <c r="G1581" s="31" t="s">
        <v>102</v>
      </c>
      <c r="H1581">
        <v>13</v>
      </c>
      <c r="I1581" s="31" t="s">
        <v>98</v>
      </c>
    </row>
    <row r="1582" spans="1:9" x14ac:dyDescent="0.3">
      <c r="A1582">
        <v>1624</v>
      </c>
      <c r="B1582">
        <v>1</v>
      </c>
      <c r="C1582">
        <v>27</v>
      </c>
      <c r="D1582" s="32">
        <v>0.73541666666666672</v>
      </c>
      <c r="E1582">
        <v>6000</v>
      </c>
      <c r="G1582" s="31" t="s">
        <v>97</v>
      </c>
      <c r="H1582">
        <v>13</v>
      </c>
      <c r="I1582" s="31" t="s">
        <v>99</v>
      </c>
    </row>
    <row r="1583" spans="1:9" x14ac:dyDescent="0.3">
      <c r="A1583">
        <v>1625</v>
      </c>
      <c r="B1583">
        <v>4</v>
      </c>
      <c r="C1583">
        <v>27</v>
      </c>
      <c r="D1583" s="32">
        <v>0.60138888888888886</v>
      </c>
      <c r="E1583">
        <v>6000</v>
      </c>
      <c r="G1583" s="31" t="s">
        <v>97</v>
      </c>
      <c r="H1583">
        <v>13</v>
      </c>
      <c r="I1583" s="31" t="s">
        <v>103</v>
      </c>
    </row>
    <row r="1584" spans="1:9" x14ac:dyDescent="0.3">
      <c r="A1584">
        <v>1626</v>
      </c>
      <c r="B1584">
        <v>2</v>
      </c>
      <c r="C1584">
        <v>27</v>
      </c>
      <c r="D1584" s="32">
        <v>0.64166666666666672</v>
      </c>
      <c r="E1584">
        <v>6000</v>
      </c>
      <c r="G1584" s="31" t="s">
        <v>102</v>
      </c>
      <c r="H1584">
        <v>13</v>
      </c>
      <c r="I1584" s="31" t="s">
        <v>101</v>
      </c>
    </row>
    <row r="1585" spans="1:9" x14ac:dyDescent="0.3">
      <c r="A1585">
        <v>1627</v>
      </c>
      <c r="B1585">
        <v>5</v>
      </c>
      <c r="C1585">
        <v>27</v>
      </c>
      <c r="D1585" s="32">
        <v>0.70277777777777772</v>
      </c>
      <c r="E1585">
        <v>6000</v>
      </c>
      <c r="G1585" s="31" t="s">
        <v>97</v>
      </c>
      <c r="H1585">
        <v>13</v>
      </c>
      <c r="I1585" s="31" t="s">
        <v>105</v>
      </c>
    </row>
    <row r="1586" spans="1:9" x14ac:dyDescent="0.3">
      <c r="A1586">
        <v>1628</v>
      </c>
      <c r="B1586">
        <v>3</v>
      </c>
      <c r="C1586">
        <v>27</v>
      </c>
      <c r="D1586" s="32">
        <v>0.69027777777777777</v>
      </c>
      <c r="E1586">
        <v>6000</v>
      </c>
      <c r="F1586">
        <v>1000</v>
      </c>
      <c r="G1586" s="31" t="s">
        <v>102</v>
      </c>
      <c r="H1586">
        <v>14</v>
      </c>
      <c r="I1586" s="31" t="s">
        <v>104</v>
      </c>
    </row>
    <row r="1587" spans="1:9" x14ac:dyDescent="0.3">
      <c r="A1587">
        <v>1629</v>
      </c>
      <c r="B1587">
        <v>7</v>
      </c>
      <c r="C1587">
        <v>27</v>
      </c>
      <c r="D1587" s="32">
        <v>0.70902777777777781</v>
      </c>
      <c r="E1587">
        <v>6000</v>
      </c>
      <c r="G1587" s="31" t="s">
        <v>97</v>
      </c>
      <c r="H1587">
        <v>14</v>
      </c>
      <c r="I1587" s="31" t="s">
        <v>98</v>
      </c>
    </row>
    <row r="1588" spans="1:9" x14ac:dyDescent="0.3">
      <c r="A1588">
        <v>1630</v>
      </c>
      <c r="B1588">
        <v>1</v>
      </c>
      <c r="C1588">
        <v>27</v>
      </c>
      <c r="D1588" s="32">
        <v>0.7583333333333333</v>
      </c>
      <c r="E1588">
        <v>8000</v>
      </c>
      <c r="G1588" s="31" t="s">
        <v>102</v>
      </c>
      <c r="H1588">
        <v>14</v>
      </c>
      <c r="I1588" s="31" t="s">
        <v>99</v>
      </c>
    </row>
    <row r="1589" spans="1:9" x14ac:dyDescent="0.3">
      <c r="A1589">
        <v>1631</v>
      </c>
      <c r="B1589">
        <v>4</v>
      </c>
      <c r="C1589">
        <v>27</v>
      </c>
      <c r="D1589" s="32">
        <v>0.62152777777777779</v>
      </c>
      <c r="E1589">
        <v>6000</v>
      </c>
      <c r="G1589" s="31" t="s">
        <v>102</v>
      </c>
      <c r="H1589">
        <v>14</v>
      </c>
      <c r="I1589" s="31" t="s">
        <v>103</v>
      </c>
    </row>
    <row r="1590" spans="1:9" x14ac:dyDescent="0.3">
      <c r="A1590">
        <v>1632</v>
      </c>
      <c r="B1590">
        <v>2</v>
      </c>
      <c r="C1590">
        <v>27</v>
      </c>
      <c r="D1590" s="32">
        <v>0.66388888888888886</v>
      </c>
      <c r="E1590">
        <v>6000</v>
      </c>
      <c r="F1590">
        <v>1000</v>
      </c>
      <c r="G1590" s="31" t="s">
        <v>102</v>
      </c>
      <c r="H1590">
        <v>14</v>
      </c>
      <c r="I1590" s="31" t="s">
        <v>101</v>
      </c>
    </row>
    <row r="1591" spans="1:9" x14ac:dyDescent="0.3">
      <c r="A1591">
        <v>1633</v>
      </c>
      <c r="B1591">
        <v>5</v>
      </c>
      <c r="C1591">
        <v>27</v>
      </c>
      <c r="D1591" s="32">
        <v>0.72847222222222219</v>
      </c>
      <c r="E1591">
        <v>6000</v>
      </c>
      <c r="G1591" s="31" t="s">
        <v>97</v>
      </c>
      <c r="H1591">
        <v>14</v>
      </c>
      <c r="I1591" s="31" t="s">
        <v>105</v>
      </c>
    </row>
    <row r="1592" spans="1:9" x14ac:dyDescent="0.3">
      <c r="A1592">
        <v>1634</v>
      </c>
      <c r="B1592">
        <v>3</v>
      </c>
      <c r="C1592">
        <v>27</v>
      </c>
      <c r="D1592" s="32">
        <v>0.72499999999999998</v>
      </c>
      <c r="E1592">
        <v>6000</v>
      </c>
      <c r="G1592" s="31" t="s">
        <v>102</v>
      </c>
      <c r="H1592">
        <v>15</v>
      </c>
      <c r="I1592" s="31" t="s">
        <v>104</v>
      </c>
    </row>
    <row r="1593" spans="1:9" x14ac:dyDescent="0.3">
      <c r="A1593">
        <v>1635</v>
      </c>
      <c r="B1593">
        <v>7</v>
      </c>
      <c r="C1593">
        <v>27</v>
      </c>
      <c r="D1593" s="32">
        <v>0.73333333333333328</v>
      </c>
      <c r="E1593">
        <v>6000</v>
      </c>
      <c r="G1593" s="31" t="s">
        <v>102</v>
      </c>
      <c r="H1593">
        <v>15</v>
      </c>
      <c r="I1593" s="31" t="s">
        <v>98</v>
      </c>
    </row>
    <row r="1594" spans="1:9" x14ac:dyDescent="0.3">
      <c r="A1594">
        <v>1636</v>
      </c>
      <c r="B1594">
        <v>1</v>
      </c>
      <c r="C1594">
        <v>27</v>
      </c>
      <c r="D1594" s="32">
        <v>0.78888888888888886</v>
      </c>
      <c r="E1594">
        <v>6000</v>
      </c>
      <c r="G1594" s="31" t="s">
        <v>97</v>
      </c>
      <c r="H1594">
        <v>15</v>
      </c>
      <c r="I1594" s="31" t="s">
        <v>99</v>
      </c>
    </row>
    <row r="1595" spans="1:9" x14ac:dyDescent="0.3">
      <c r="A1595">
        <v>1637</v>
      </c>
      <c r="B1595">
        <v>4</v>
      </c>
      <c r="C1595">
        <v>27</v>
      </c>
      <c r="D1595" s="32">
        <v>0.63680555555555551</v>
      </c>
      <c r="E1595">
        <v>6000</v>
      </c>
      <c r="G1595" s="31" t="s">
        <v>102</v>
      </c>
      <c r="H1595">
        <v>15</v>
      </c>
      <c r="I1595" s="31" t="s">
        <v>103</v>
      </c>
    </row>
    <row r="1596" spans="1:9" x14ac:dyDescent="0.3">
      <c r="A1596">
        <v>1638</v>
      </c>
      <c r="B1596">
        <v>2</v>
      </c>
      <c r="C1596">
        <v>27</v>
      </c>
      <c r="D1596" s="32">
        <v>0.7006944444444444</v>
      </c>
      <c r="E1596">
        <v>6000</v>
      </c>
      <c r="G1596" s="31" t="s">
        <v>102</v>
      </c>
      <c r="H1596">
        <v>15</v>
      </c>
      <c r="I1596" s="31" t="s">
        <v>101</v>
      </c>
    </row>
    <row r="1597" spans="1:9" x14ac:dyDescent="0.3">
      <c r="A1597">
        <v>1639</v>
      </c>
      <c r="B1597">
        <v>5</v>
      </c>
      <c r="C1597">
        <v>27</v>
      </c>
      <c r="D1597" s="32">
        <v>0.76111111111111107</v>
      </c>
      <c r="E1597">
        <v>6000</v>
      </c>
      <c r="G1597" s="31" t="s">
        <v>102</v>
      </c>
      <c r="H1597">
        <v>15</v>
      </c>
      <c r="I1597" s="31" t="s">
        <v>105</v>
      </c>
    </row>
    <row r="1598" spans="1:9" x14ac:dyDescent="0.3">
      <c r="A1598">
        <v>1640</v>
      </c>
      <c r="B1598">
        <v>3</v>
      </c>
      <c r="C1598">
        <v>27</v>
      </c>
      <c r="D1598" s="32">
        <v>0.75972222222222219</v>
      </c>
      <c r="E1598">
        <v>6000</v>
      </c>
      <c r="G1598" s="31" t="s">
        <v>97</v>
      </c>
      <c r="H1598">
        <v>16</v>
      </c>
      <c r="I1598" s="31" t="s">
        <v>104</v>
      </c>
    </row>
    <row r="1599" spans="1:9" x14ac:dyDescent="0.3">
      <c r="A1599">
        <v>1641</v>
      </c>
      <c r="B1599">
        <v>7</v>
      </c>
      <c r="C1599">
        <v>27</v>
      </c>
      <c r="D1599" s="32">
        <v>0.75486111111111109</v>
      </c>
      <c r="E1599">
        <v>6000</v>
      </c>
      <c r="G1599" s="31" t="s">
        <v>102</v>
      </c>
      <c r="H1599">
        <v>16</v>
      </c>
      <c r="I1599" s="31" t="s">
        <v>98</v>
      </c>
    </row>
    <row r="1600" spans="1:9" x14ac:dyDescent="0.3">
      <c r="A1600">
        <v>1642</v>
      </c>
      <c r="B1600">
        <v>1</v>
      </c>
      <c r="C1600">
        <v>27</v>
      </c>
      <c r="D1600" s="32">
        <v>0.81388888888888888</v>
      </c>
      <c r="E1600">
        <v>6000</v>
      </c>
      <c r="G1600" s="31" t="s">
        <v>97</v>
      </c>
      <c r="H1600">
        <v>16</v>
      </c>
      <c r="I1600" s="31" t="s">
        <v>99</v>
      </c>
    </row>
    <row r="1601" spans="1:9" x14ac:dyDescent="0.3">
      <c r="A1601">
        <v>1643</v>
      </c>
      <c r="B1601">
        <v>4</v>
      </c>
      <c r="C1601">
        <v>27</v>
      </c>
      <c r="D1601" s="32">
        <v>0.65277777777777779</v>
      </c>
      <c r="E1601">
        <v>8000</v>
      </c>
      <c r="G1601" s="31" t="s">
        <v>97</v>
      </c>
      <c r="H1601">
        <v>16</v>
      </c>
      <c r="I1601" s="31" t="s">
        <v>103</v>
      </c>
    </row>
    <row r="1602" spans="1:9" x14ac:dyDescent="0.3">
      <c r="A1602">
        <v>1644</v>
      </c>
      <c r="B1602">
        <v>2</v>
      </c>
      <c r="C1602">
        <v>27</v>
      </c>
      <c r="D1602" s="32">
        <v>0.71458333333333335</v>
      </c>
      <c r="E1602">
        <v>8000</v>
      </c>
      <c r="G1602" s="31" t="s">
        <v>97</v>
      </c>
      <c r="H1602">
        <v>16</v>
      </c>
      <c r="I1602" s="31" t="s">
        <v>101</v>
      </c>
    </row>
    <row r="1603" spans="1:9" x14ac:dyDescent="0.3">
      <c r="A1603">
        <v>1645</v>
      </c>
      <c r="B1603">
        <v>5</v>
      </c>
      <c r="C1603">
        <v>27</v>
      </c>
      <c r="D1603" s="32">
        <v>0.78263888888888888</v>
      </c>
      <c r="E1603">
        <v>6000</v>
      </c>
      <c r="G1603" s="31" t="s">
        <v>102</v>
      </c>
      <c r="H1603">
        <v>16</v>
      </c>
      <c r="I1603" s="31" t="s">
        <v>105</v>
      </c>
    </row>
    <row r="1604" spans="1:9" x14ac:dyDescent="0.3">
      <c r="A1604">
        <v>1646</v>
      </c>
      <c r="B1604">
        <v>3</v>
      </c>
      <c r="C1604">
        <v>27</v>
      </c>
      <c r="D1604" s="32">
        <v>0.78194444444444444</v>
      </c>
      <c r="E1604">
        <v>6000</v>
      </c>
      <c r="G1604" s="31" t="s">
        <v>97</v>
      </c>
      <c r="H1604">
        <v>17</v>
      </c>
      <c r="I1604" s="31" t="s">
        <v>104</v>
      </c>
    </row>
    <row r="1605" spans="1:9" x14ac:dyDescent="0.3">
      <c r="A1605">
        <v>1647</v>
      </c>
      <c r="B1605">
        <v>7</v>
      </c>
      <c r="C1605">
        <v>27</v>
      </c>
      <c r="D1605" s="32">
        <v>0.78472222222222221</v>
      </c>
      <c r="E1605">
        <v>6000</v>
      </c>
      <c r="G1605" s="31" t="s">
        <v>102</v>
      </c>
      <c r="H1605">
        <v>17</v>
      </c>
      <c r="I1605" s="31" t="s">
        <v>98</v>
      </c>
    </row>
    <row r="1606" spans="1:9" x14ac:dyDescent="0.3">
      <c r="A1606">
        <v>1648</v>
      </c>
      <c r="B1606">
        <v>1</v>
      </c>
      <c r="C1606">
        <v>27</v>
      </c>
      <c r="D1606" s="32"/>
      <c r="E1606">
        <v>6000</v>
      </c>
      <c r="F1606">
        <v>2000</v>
      </c>
      <c r="G1606" s="31" t="s">
        <v>97</v>
      </c>
      <c r="H1606">
        <v>17</v>
      </c>
      <c r="I1606" s="31" t="s">
        <v>99</v>
      </c>
    </row>
    <row r="1607" spans="1:9" x14ac:dyDescent="0.3">
      <c r="A1607">
        <v>1649</v>
      </c>
      <c r="B1607">
        <v>4</v>
      </c>
      <c r="C1607">
        <v>27</v>
      </c>
      <c r="D1607" s="32">
        <v>0.69166666666666665</v>
      </c>
      <c r="E1607">
        <v>8000</v>
      </c>
      <c r="G1607" s="31" t="s">
        <v>102</v>
      </c>
      <c r="H1607">
        <v>17</v>
      </c>
      <c r="I1607" s="31" t="s">
        <v>103</v>
      </c>
    </row>
    <row r="1608" spans="1:9" x14ac:dyDescent="0.3">
      <c r="A1608">
        <v>1650</v>
      </c>
      <c r="B1608">
        <v>2</v>
      </c>
      <c r="C1608">
        <v>27</v>
      </c>
      <c r="D1608" s="32">
        <v>0.73055555555555551</v>
      </c>
      <c r="E1608">
        <v>6000</v>
      </c>
      <c r="G1608" s="31" t="s">
        <v>97</v>
      </c>
      <c r="H1608">
        <v>17</v>
      </c>
      <c r="I1608" s="31" t="s">
        <v>101</v>
      </c>
    </row>
    <row r="1609" spans="1:9" x14ac:dyDescent="0.3">
      <c r="A1609">
        <v>1651</v>
      </c>
      <c r="B1609">
        <v>5</v>
      </c>
      <c r="C1609">
        <v>27</v>
      </c>
      <c r="D1609" s="32">
        <v>0.79722222222222228</v>
      </c>
      <c r="E1609">
        <v>6000</v>
      </c>
      <c r="G1609" s="31" t="s">
        <v>97</v>
      </c>
      <c r="H1609">
        <v>17</v>
      </c>
      <c r="I1609" s="31" t="s">
        <v>105</v>
      </c>
    </row>
    <row r="1610" spans="1:9" x14ac:dyDescent="0.3">
      <c r="A1610">
        <v>1652</v>
      </c>
      <c r="B1610">
        <v>3</v>
      </c>
      <c r="C1610">
        <v>27</v>
      </c>
      <c r="D1610" s="32">
        <v>0.81666666666666665</v>
      </c>
      <c r="E1610">
        <v>6000</v>
      </c>
      <c r="G1610" s="31" t="s">
        <v>97</v>
      </c>
      <c r="H1610">
        <v>18</v>
      </c>
      <c r="I1610" s="31" t="s">
        <v>104</v>
      </c>
    </row>
    <row r="1611" spans="1:9" x14ac:dyDescent="0.3">
      <c r="A1611">
        <v>1653</v>
      </c>
      <c r="B1611">
        <v>7</v>
      </c>
      <c r="C1611">
        <v>27</v>
      </c>
      <c r="D1611" s="32">
        <v>0.80208333333333337</v>
      </c>
      <c r="E1611">
        <v>6000</v>
      </c>
      <c r="G1611" s="31" t="s">
        <v>102</v>
      </c>
      <c r="H1611">
        <v>18</v>
      </c>
      <c r="I1611" s="31" t="s">
        <v>98</v>
      </c>
    </row>
    <row r="1612" spans="1:9" x14ac:dyDescent="0.3">
      <c r="A1612">
        <v>1654</v>
      </c>
      <c r="B1612">
        <v>4</v>
      </c>
      <c r="C1612">
        <v>27</v>
      </c>
      <c r="D1612" s="32">
        <v>0.70763888888888893</v>
      </c>
      <c r="E1612">
        <v>6000</v>
      </c>
      <c r="G1612" s="31" t="s">
        <v>102</v>
      </c>
      <c r="H1612">
        <v>18</v>
      </c>
      <c r="I1612" s="31" t="s">
        <v>103</v>
      </c>
    </row>
    <row r="1613" spans="1:9" x14ac:dyDescent="0.3">
      <c r="A1613">
        <v>1655</v>
      </c>
      <c r="B1613">
        <v>2</v>
      </c>
      <c r="C1613">
        <v>27</v>
      </c>
      <c r="D1613" s="32">
        <v>0.74236111111111114</v>
      </c>
      <c r="E1613">
        <v>6000</v>
      </c>
      <c r="G1613" s="31" t="s">
        <v>97</v>
      </c>
      <c r="H1613">
        <v>18</v>
      </c>
      <c r="I1613" s="31" t="s">
        <v>101</v>
      </c>
    </row>
    <row r="1614" spans="1:9" x14ac:dyDescent="0.3">
      <c r="A1614">
        <v>1656</v>
      </c>
      <c r="B1614">
        <v>5</v>
      </c>
      <c r="C1614">
        <v>27</v>
      </c>
      <c r="D1614" s="32">
        <v>0.82291666666666663</v>
      </c>
      <c r="E1614">
        <v>6000</v>
      </c>
      <c r="G1614" s="31" t="s">
        <v>97</v>
      </c>
      <c r="H1614">
        <v>18</v>
      </c>
      <c r="I1614" s="31" t="s">
        <v>105</v>
      </c>
    </row>
    <row r="1615" spans="1:9" x14ac:dyDescent="0.3">
      <c r="A1615">
        <v>1657</v>
      </c>
      <c r="B1615">
        <v>3</v>
      </c>
      <c r="C1615">
        <v>27</v>
      </c>
      <c r="D1615" s="32">
        <v>0.83263888888888893</v>
      </c>
      <c r="E1615">
        <v>6000</v>
      </c>
      <c r="G1615" s="31" t="s">
        <v>102</v>
      </c>
      <c r="H1615">
        <v>19</v>
      </c>
      <c r="I1615" s="31" t="s">
        <v>104</v>
      </c>
    </row>
    <row r="1616" spans="1:9" x14ac:dyDescent="0.3">
      <c r="A1616">
        <v>1658</v>
      </c>
      <c r="B1616">
        <v>7</v>
      </c>
      <c r="C1616">
        <v>27</v>
      </c>
      <c r="D1616" s="32">
        <v>0.82430555555555551</v>
      </c>
      <c r="E1616">
        <v>6000</v>
      </c>
      <c r="G1616" s="31" t="s">
        <v>102</v>
      </c>
      <c r="H1616">
        <v>19</v>
      </c>
      <c r="I1616" s="31" t="s">
        <v>98</v>
      </c>
    </row>
    <row r="1617" spans="1:9" x14ac:dyDescent="0.3">
      <c r="A1617">
        <v>1659</v>
      </c>
      <c r="B1617">
        <v>4</v>
      </c>
      <c r="C1617">
        <v>27</v>
      </c>
      <c r="D1617" s="32">
        <v>0.72222222222222221</v>
      </c>
      <c r="E1617">
        <v>6000</v>
      </c>
      <c r="G1617" s="31" t="s">
        <v>97</v>
      </c>
      <c r="H1617">
        <v>19</v>
      </c>
      <c r="I1617" s="31" t="s">
        <v>103</v>
      </c>
    </row>
    <row r="1618" spans="1:9" x14ac:dyDescent="0.3">
      <c r="A1618">
        <v>1660</v>
      </c>
      <c r="B1618">
        <v>2</v>
      </c>
      <c r="C1618">
        <v>27</v>
      </c>
      <c r="D1618" s="32">
        <v>0.7583333333333333</v>
      </c>
      <c r="E1618">
        <v>6000</v>
      </c>
      <c r="G1618" s="31" t="s">
        <v>102</v>
      </c>
      <c r="H1618">
        <v>19</v>
      </c>
      <c r="I1618" s="31" t="s">
        <v>101</v>
      </c>
    </row>
    <row r="1619" spans="1:9" x14ac:dyDescent="0.3">
      <c r="A1619">
        <v>1661</v>
      </c>
      <c r="B1619">
        <v>5</v>
      </c>
      <c r="C1619">
        <v>27</v>
      </c>
      <c r="D1619" s="32">
        <v>0.84583333333333333</v>
      </c>
      <c r="E1619">
        <v>6000</v>
      </c>
      <c r="G1619" s="31" t="s">
        <v>97</v>
      </c>
      <c r="H1619">
        <v>19</v>
      </c>
      <c r="I1619" s="31" t="s">
        <v>105</v>
      </c>
    </row>
    <row r="1620" spans="1:9" x14ac:dyDescent="0.3">
      <c r="A1620">
        <v>1662</v>
      </c>
      <c r="B1620">
        <v>3</v>
      </c>
      <c r="C1620">
        <v>27</v>
      </c>
      <c r="D1620" s="32">
        <v>0.85416666666666663</v>
      </c>
      <c r="E1620">
        <v>6000</v>
      </c>
      <c r="G1620" s="31" t="s">
        <v>102</v>
      </c>
      <c r="H1620">
        <v>20</v>
      </c>
      <c r="I1620" s="31" t="s">
        <v>104</v>
      </c>
    </row>
    <row r="1621" spans="1:9" x14ac:dyDescent="0.3">
      <c r="A1621">
        <v>1663</v>
      </c>
      <c r="B1621">
        <v>4</v>
      </c>
      <c r="C1621">
        <v>27</v>
      </c>
      <c r="D1621" s="32">
        <v>0.74861111111111112</v>
      </c>
      <c r="E1621">
        <v>8000</v>
      </c>
      <c r="G1621" s="31" t="s">
        <v>97</v>
      </c>
      <c r="H1621">
        <v>20</v>
      </c>
      <c r="I1621" s="31" t="s">
        <v>103</v>
      </c>
    </row>
    <row r="1622" spans="1:9" x14ac:dyDescent="0.3">
      <c r="A1622">
        <v>1664</v>
      </c>
      <c r="B1622">
        <v>2</v>
      </c>
      <c r="C1622">
        <v>27</v>
      </c>
      <c r="D1622" s="32">
        <v>0.77986111111111112</v>
      </c>
      <c r="E1622">
        <v>6000</v>
      </c>
      <c r="G1622" s="31" t="s">
        <v>97</v>
      </c>
      <c r="H1622">
        <v>20</v>
      </c>
      <c r="I1622" s="31" t="s">
        <v>101</v>
      </c>
    </row>
    <row r="1623" spans="1:9" x14ac:dyDescent="0.3">
      <c r="A1623">
        <v>1665</v>
      </c>
      <c r="B1623">
        <v>4</v>
      </c>
      <c r="C1623">
        <v>27</v>
      </c>
      <c r="D1623" s="32">
        <v>0.76666666666666672</v>
      </c>
      <c r="E1623">
        <v>6000</v>
      </c>
      <c r="G1623" s="31" t="s">
        <v>102</v>
      </c>
      <c r="H1623">
        <v>21</v>
      </c>
      <c r="I1623" s="31" t="s">
        <v>103</v>
      </c>
    </row>
    <row r="1624" spans="1:9" x14ac:dyDescent="0.3">
      <c r="A1624">
        <v>1666</v>
      </c>
      <c r="B1624">
        <v>2</v>
      </c>
      <c r="C1624">
        <v>27</v>
      </c>
      <c r="D1624" s="32">
        <v>0.80347222222222225</v>
      </c>
      <c r="E1624">
        <v>6000</v>
      </c>
      <c r="G1624" s="31" t="s">
        <v>102</v>
      </c>
      <c r="H1624">
        <v>21</v>
      </c>
      <c r="I1624" s="31" t="s">
        <v>101</v>
      </c>
    </row>
    <row r="1625" spans="1:9" x14ac:dyDescent="0.3">
      <c r="A1625">
        <v>1667</v>
      </c>
      <c r="B1625">
        <v>4</v>
      </c>
      <c r="C1625">
        <v>27</v>
      </c>
      <c r="D1625" s="32">
        <v>0.80069444444444449</v>
      </c>
      <c r="E1625">
        <v>6000</v>
      </c>
      <c r="G1625" s="31" t="s">
        <v>97</v>
      </c>
      <c r="H1625">
        <v>22</v>
      </c>
      <c r="I1625" s="31" t="s">
        <v>103</v>
      </c>
    </row>
    <row r="1626" spans="1:9" x14ac:dyDescent="0.3">
      <c r="A1626">
        <v>1668</v>
      </c>
      <c r="B1626">
        <v>2</v>
      </c>
      <c r="C1626">
        <v>27</v>
      </c>
      <c r="D1626" s="32">
        <v>0.82152777777777775</v>
      </c>
      <c r="E1626">
        <v>6000</v>
      </c>
      <c r="G1626" s="31" t="s">
        <v>102</v>
      </c>
      <c r="H1626">
        <v>22</v>
      </c>
      <c r="I1626" s="31" t="s">
        <v>101</v>
      </c>
    </row>
    <row r="1627" spans="1:9" x14ac:dyDescent="0.3">
      <c r="A1627">
        <v>1669</v>
      </c>
      <c r="B1627">
        <v>4</v>
      </c>
      <c r="C1627">
        <v>27</v>
      </c>
      <c r="D1627" s="32">
        <v>0.82222222222222219</v>
      </c>
      <c r="E1627">
        <v>6000</v>
      </c>
      <c r="G1627" s="31" t="s">
        <v>97</v>
      </c>
      <c r="H1627">
        <v>23</v>
      </c>
      <c r="I1627" s="31" t="s">
        <v>103</v>
      </c>
    </row>
    <row r="1628" spans="1:9" x14ac:dyDescent="0.3">
      <c r="A1628">
        <v>1670</v>
      </c>
      <c r="B1628">
        <v>3</v>
      </c>
      <c r="C1628">
        <v>28</v>
      </c>
      <c r="D1628" s="32">
        <v>0.44374999999999998</v>
      </c>
      <c r="E1628">
        <v>6000</v>
      </c>
      <c r="G1628" s="31" t="s">
        <v>97</v>
      </c>
      <c r="H1628">
        <v>4</v>
      </c>
      <c r="I1628" s="31" t="s">
        <v>104</v>
      </c>
    </row>
    <row r="1629" spans="1:9" x14ac:dyDescent="0.3">
      <c r="A1629">
        <v>1671</v>
      </c>
      <c r="B1629">
        <v>7</v>
      </c>
      <c r="C1629">
        <v>28</v>
      </c>
      <c r="D1629" s="32">
        <v>0.45</v>
      </c>
      <c r="E1629">
        <v>8000</v>
      </c>
      <c r="G1629" s="31" t="s">
        <v>97</v>
      </c>
      <c r="H1629">
        <v>4</v>
      </c>
      <c r="I1629" s="31" t="s">
        <v>98</v>
      </c>
    </row>
    <row r="1630" spans="1:9" x14ac:dyDescent="0.3">
      <c r="A1630">
        <v>1672</v>
      </c>
      <c r="B1630">
        <v>6</v>
      </c>
      <c r="C1630">
        <v>28</v>
      </c>
      <c r="D1630" s="32"/>
      <c r="E1630">
        <v>30000</v>
      </c>
      <c r="G1630" s="31" t="s">
        <v>97</v>
      </c>
      <c r="H1630">
        <v>4</v>
      </c>
      <c r="I1630" s="31" t="s">
        <v>100</v>
      </c>
    </row>
    <row r="1631" spans="1:9" x14ac:dyDescent="0.3">
      <c r="A1631">
        <v>1673</v>
      </c>
      <c r="B1631">
        <v>4</v>
      </c>
      <c r="C1631">
        <v>28</v>
      </c>
      <c r="D1631" s="32">
        <v>0.4548611111111111</v>
      </c>
      <c r="E1631">
        <v>6000</v>
      </c>
      <c r="F1631">
        <v>500</v>
      </c>
      <c r="G1631" s="31" t="s">
        <v>102</v>
      </c>
      <c r="H1631">
        <v>4</v>
      </c>
      <c r="I1631" s="31" t="s">
        <v>103</v>
      </c>
    </row>
    <row r="1632" spans="1:9" x14ac:dyDescent="0.3">
      <c r="A1632">
        <v>1674</v>
      </c>
      <c r="B1632">
        <v>2</v>
      </c>
      <c r="C1632">
        <v>28</v>
      </c>
      <c r="D1632" s="32">
        <v>0.4548611111111111</v>
      </c>
      <c r="E1632">
        <v>6000</v>
      </c>
      <c r="F1632">
        <v>500</v>
      </c>
      <c r="G1632" s="31" t="s">
        <v>102</v>
      </c>
      <c r="H1632">
        <v>4</v>
      </c>
      <c r="I1632" s="31" t="s">
        <v>101</v>
      </c>
    </row>
    <row r="1633" spans="1:9" x14ac:dyDescent="0.3">
      <c r="A1633">
        <v>1675</v>
      </c>
      <c r="B1633">
        <v>3</v>
      </c>
      <c r="C1633">
        <v>28</v>
      </c>
      <c r="D1633" s="32">
        <v>0.46805555555555556</v>
      </c>
      <c r="E1633">
        <v>6000</v>
      </c>
      <c r="G1633" s="31" t="s">
        <v>97</v>
      </c>
      <c r="H1633">
        <v>5</v>
      </c>
      <c r="I1633" s="31" t="s">
        <v>104</v>
      </c>
    </row>
    <row r="1634" spans="1:9" x14ac:dyDescent="0.3">
      <c r="A1634">
        <v>1676</v>
      </c>
      <c r="B1634">
        <v>7</v>
      </c>
      <c r="C1634">
        <v>28</v>
      </c>
      <c r="D1634" s="32">
        <v>0.47638888888888886</v>
      </c>
      <c r="E1634">
        <v>6000</v>
      </c>
      <c r="F1634">
        <v>1000</v>
      </c>
      <c r="G1634" s="31" t="s">
        <v>102</v>
      </c>
      <c r="H1634">
        <v>5</v>
      </c>
      <c r="I1634" s="31" t="s">
        <v>98</v>
      </c>
    </row>
    <row r="1635" spans="1:9" x14ac:dyDescent="0.3">
      <c r="A1635">
        <v>1677</v>
      </c>
      <c r="B1635">
        <v>6</v>
      </c>
      <c r="C1635">
        <v>28</v>
      </c>
      <c r="D1635" s="32">
        <v>0.6694444444444444</v>
      </c>
      <c r="E1635">
        <v>6000</v>
      </c>
      <c r="G1635" s="31" t="s">
        <v>102</v>
      </c>
      <c r="H1635">
        <v>5</v>
      </c>
      <c r="I1635" s="31" t="s">
        <v>100</v>
      </c>
    </row>
    <row r="1636" spans="1:9" x14ac:dyDescent="0.3">
      <c r="A1636">
        <v>1678</v>
      </c>
      <c r="B1636">
        <v>4</v>
      </c>
      <c r="C1636">
        <v>28</v>
      </c>
      <c r="D1636" s="32">
        <v>0.48819444444444443</v>
      </c>
      <c r="E1636">
        <v>6000</v>
      </c>
      <c r="G1636" s="31" t="s">
        <v>102</v>
      </c>
      <c r="H1636">
        <v>5</v>
      </c>
      <c r="I1636" s="31" t="s">
        <v>103</v>
      </c>
    </row>
    <row r="1637" spans="1:9" x14ac:dyDescent="0.3">
      <c r="A1637">
        <v>1679</v>
      </c>
      <c r="B1637">
        <v>2</v>
      </c>
      <c r="C1637">
        <v>28</v>
      </c>
      <c r="D1637" s="32">
        <v>0.50069444444444444</v>
      </c>
      <c r="E1637">
        <v>6000</v>
      </c>
      <c r="G1637" s="31" t="s">
        <v>97</v>
      </c>
      <c r="H1637">
        <v>5</v>
      </c>
      <c r="I1637" s="31" t="s">
        <v>101</v>
      </c>
    </row>
    <row r="1638" spans="1:9" x14ac:dyDescent="0.3">
      <c r="A1638">
        <v>1680</v>
      </c>
      <c r="B1638">
        <v>3</v>
      </c>
      <c r="C1638">
        <v>28</v>
      </c>
      <c r="D1638" s="32">
        <v>0.48888888888888887</v>
      </c>
      <c r="E1638">
        <v>6000</v>
      </c>
      <c r="G1638" s="31" t="s">
        <v>102</v>
      </c>
      <c r="H1638">
        <v>6</v>
      </c>
      <c r="I1638" s="31" t="s">
        <v>104</v>
      </c>
    </row>
    <row r="1639" spans="1:9" x14ac:dyDescent="0.3">
      <c r="A1639">
        <v>1681</v>
      </c>
      <c r="B1639">
        <v>7</v>
      </c>
      <c r="C1639">
        <v>28</v>
      </c>
      <c r="D1639" s="32">
        <v>0.52013888888888893</v>
      </c>
      <c r="E1639">
        <v>6000</v>
      </c>
      <c r="F1639">
        <v>1000</v>
      </c>
      <c r="G1639" s="31" t="s">
        <v>97</v>
      </c>
      <c r="H1639">
        <v>6</v>
      </c>
      <c r="I1639" s="31" t="s">
        <v>98</v>
      </c>
    </row>
    <row r="1640" spans="1:9" x14ac:dyDescent="0.3">
      <c r="A1640">
        <v>1682</v>
      </c>
      <c r="B1640">
        <v>6</v>
      </c>
      <c r="C1640">
        <v>28</v>
      </c>
      <c r="D1640" s="32">
        <v>0.6875</v>
      </c>
      <c r="E1640">
        <v>6000</v>
      </c>
      <c r="G1640" s="31" t="s">
        <v>97</v>
      </c>
      <c r="H1640">
        <v>6</v>
      </c>
      <c r="I1640" s="31" t="s">
        <v>100</v>
      </c>
    </row>
    <row r="1641" spans="1:9" x14ac:dyDescent="0.3">
      <c r="A1641">
        <v>1683</v>
      </c>
      <c r="B1641">
        <v>4</v>
      </c>
      <c r="C1641">
        <v>28</v>
      </c>
      <c r="D1641" s="32">
        <v>0.53541666666666665</v>
      </c>
      <c r="E1641">
        <v>6000</v>
      </c>
      <c r="F1641">
        <v>2000</v>
      </c>
      <c r="G1641" s="31" t="s">
        <v>102</v>
      </c>
      <c r="H1641">
        <v>6</v>
      </c>
      <c r="I1641" s="31" t="s">
        <v>103</v>
      </c>
    </row>
    <row r="1642" spans="1:9" x14ac:dyDescent="0.3">
      <c r="A1642">
        <v>1684</v>
      </c>
      <c r="B1642">
        <v>2</v>
      </c>
      <c r="C1642">
        <v>28</v>
      </c>
      <c r="D1642" s="32">
        <v>0.57986111111111116</v>
      </c>
      <c r="E1642">
        <v>6000</v>
      </c>
      <c r="G1642" s="31" t="s">
        <v>97</v>
      </c>
      <c r="H1642">
        <v>6</v>
      </c>
      <c r="I1642" s="31" t="s">
        <v>101</v>
      </c>
    </row>
    <row r="1643" spans="1:9" x14ac:dyDescent="0.3">
      <c r="A1643">
        <v>1685</v>
      </c>
      <c r="B1643">
        <v>3</v>
      </c>
      <c r="C1643">
        <v>28</v>
      </c>
      <c r="D1643" s="32">
        <v>0.50972222222222219</v>
      </c>
      <c r="E1643">
        <v>6000</v>
      </c>
      <c r="G1643" s="31" t="s">
        <v>102</v>
      </c>
      <c r="H1643">
        <v>7</v>
      </c>
      <c r="I1643" s="31" t="s">
        <v>104</v>
      </c>
    </row>
    <row r="1644" spans="1:9" x14ac:dyDescent="0.3">
      <c r="A1644">
        <v>1686</v>
      </c>
      <c r="B1644">
        <v>7</v>
      </c>
      <c r="C1644">
        <v>28</v>
      </c>
      <c r="D1644" s="32">
        <v>0.54166666666666663</v>
      </c>
      <c r="E1644">
        <v>6000</v>
      </c>
      <c r="G1644" s="31" t="s">
        <v>102</v>
      </c>
      <c r="H1644">
        <v>7</v>
      </c>
      <c r="I1644" s="31" t="s">
        <v>98</v>
      </c>
    </row>
    <row r="1645" spans="1:9" x14ac:dyDescent="0.3">
      <c r="A1645">
        <v>1687</v>
      </c>
      <c r="B1645">
        <v>6</v>
      </c>
      <c r="C1645">
        <v>28</v>
      </c>
      <c r="D1645" s="32">
        <v>0.71875</v>
      </c>
      <c r="E1645">
        <v>8000</v>
      </c>
      <c r="F1645">
        <v>1000</v>
      </c>
      <c r="G1645" s="31" t="s">
        <v>97</v>
      </c>
      <c r="H1645">
        <v>7</v>
      </c>
      <c r="I1645" s="31" t="s">
        <v>100</v>
      </c>
    </row>
    <row r="1646" spans="1:9" x14ac:dyDescent="0.3">
      <c r="A1646">
        <v>1688</v>
      </c>
      <c r="B1646">
        <v>4</v>
      </c>
      <c r="C1646">
        <v>28</v>
      </c>
      <c r="D1646" s="32">
        <v>0.60763888888888884</v>
      </c>
      <c r="E1646">
        <v>6000</v>
      </c>
      <c r="G1646" s="31" t="s">
        <v>102</v>
      </c>
      <c r="H1646">
        <v>7</v>
      </c>
      <c r="I1646" s="31" t="s">
        <v>103</v>
      </c>
    </row>
    <row r="1647" spans="1:9" x14ac:dyDescent="0.3">
      <c r="A1647">
        <v>1689</v>
      </c>
      <c r="B1647">
        <v>2</v>
      </c>
      <c r="C1647">
        <v>28</v>
      </c>
      <c r="D1647" s="32">
        <v>0.62430555555555556</v>
      </c>
      <c r="E1647">
        <v>6000</v>
      </c>
      <c r="G1647" s="31" t="s">
        <v>97</v>
      </c>
      <c r="H1647">
        <v>7</v>
      </c>
      <c r="I1647" s="31" t="s">
        <v>101</v>
      </c>
    </row>
    <row r="1648" spans="1:9" x14ac:dyDescent="0.3">
      <c r="A1648">
        <v>1690</v>
      </c>
      <c r="B1648">
        <v>3</v>
      </c>
      <c r="C1648">
        <v>28</v>
      </c>
      <c r="D1648" s="32">
        <v>0.53263888888888888</v>
      </c>
      <c r="E1648">
        <v>6000</v>
      </c>
      <c r="F1648">
        <v>2000</v>
      </c>
      <c r="G1648" s="31" t="s">
        <v>102</v>
      </c>
      <c r="H1648">
        <v>8</v>
      </c>
      <c r="I1648" s="31" t="s">
        <v>104</v>
      </c>
    </row>
    <row r="1649" spans="1:9" x14ac:dyDescent="0.3">
      <c r="A1649">
        <v>1691</v>
      </c>
      <c r="B1649">
        <v>7</v>
      </c>
      <c r="C1649">
        <v>28</v>
      </c>
      <c r="D1649" s="32">
        <v>0.55972222222222223</v>
      </c>
      <c r="E1649">
        <v>6000</v>
      </c>
      <c r="F1649">
        <v>2000</v>
      </c>
      <c r="G1649" s="31" t="s">
        <v>102</v>
      </c>
      <c r="H1649">
        <v>8</v>
      </c>
      <c r="I1649" s="31" t="s">
        <v>98</v>
      </c>
    </row>
    <row r="1650" spans="1:9" x14ac:dyDescent="0.3">
      <c r="A1650">
        <v>1692</v>
      </c>
      <c r="B1650">
        <v>6</v>
      </c>
      <c r="C1650">
        <v>28</v>
      </c>
      <c r="D1650" s="32">
        <v>0.74375000000000002</v>
      </c>
      <c r="E1650">
        <v>6000</v>
      </c>
      <c r="G1650" s="31" t="s">
        <v>97</v>
      </c>
      <c r="H1650">
        <v>8</v>
      </c>
      <c r="I1650" s="31" t="s">
        <v>100</v>
      </c>
    </row>
    <row r="1651" spans="1:9" x14ac:dyDescent="0.3">
      <c r="A1651">
        <v>1693</v>
      </c>
      <c r="B1651">
        <v>4</v>
      </c>
      <c r="C1651">
        <v>28</v>
      </c>
      <c r="D1651" s="32">
        <v>0.6645833333333333</v>
      </c>
      <c r="E1651">
        <v>6000</v>
      </c>
      <c r="G1651" s="31" t="s">
        <v>102</v>
      </c>
      <c r="H1651">
        <v>8</v>
      </c>
      <c r="I1651" s="31" t="s">
        <v>103</v>
      </c>
    </row>
    <row r="1652" spans="1:9" x14ac:dyDescent="0.3">
      <c r="A1652">
        <v>1694</v>
      </c>
      <c r="B1652">
        <v>2</v>
      </c>
      <c r="C1652">
        <v>28</v>
      </c>
      <c r="D1652" s="32">
        <v>0.69444444444444442</v>
      </c>
      <c r="E1652">
        <v>6000</v>
      </c>
      <c r="G1652" s="31" t="s">
        <v>102</v>
      </c>
      <c r="H1652">
        <v>8</v>
      </c>
      <c r="I1652" s="31" t="s">
        <v>101</v>
      </c>
    </row>
    <row r="1653" spans="1:9" x14ac:dyDescent="0.3">
      <c r="A1653">
        <v>1695</v>
      </c>
      <c r="B1653">
        <v>3</v>
      </c>
      <c r="C1653">
        <v>28</v>
      </c>
      <c r="D1653" s="32">
        <v>0.56458333333333333</v>
      </c>
      <c r="E1653">
        <v>6000</v>
      </c>
      <c r="G1653" s="31" t="s">
        <v>97</v>
      </c>
      <c r="H1653">
        <v>9</v>
      </c>
      <c r="I1653" s="31" t="s">
        <v>104</v>
      </c>
    </row>
    <row r="1654" spans="1:9" x14ac:dyDescent="0.3">
      <c r="A1654">
        <v>1696</v>
      </c>
      <c r="B1654">
        <v>7</v>
      </c>
      <c r="C1654">
        <v>28</v>
      </c>
      <c r="D1654" s="32">
        <v>0.70972222222222225</v>
      </c>
      <c r="E1654">
        <v>6000</v>
      </c>
      <c r="G1654" s="31" t="s">
        <v>102</v>
      </c>
      <c r="H1654">
        <v>9</v>
      </c>
      <c r="I1654" s="31" t="s">
        <v>98</v>
      </c>
    </row>
    <row r="1655" spans="1:9" x14ac:dyDescent="0.3">
      <c r="A1655">
        <v>1697</v>
      </c>
      <c r="B1655">
        <v>6</v>
      </c>
      <c r="C1655">
        <v>28</v>
      </c>
      <c r="D1655" s="32">
        <v>0.77083333333333337</v>
      </c>
      <c r="E1655">
        <v>6000</v>
      </c>
      <c r="G1655" s="31" t="s">
        <v>97</v>
      </c>
      <c r="H1655">
        <v>9</v>
      </c>
      <c r="I1655" s="31" t="s">
        <v>100</v>
      </c>
    </row>
    <row r="1656" spans="1:9" x14ac:dyDescent="0.3">
      <c r="A1656">
        <v>1698</v>
      </c>
      <c r="B1656">
        <v>4</v>
      </c>
      <c r="C1656">
        <v>28</v>
      </c>
      <c r="D1656" s="32">
        <v>0.67291666666666672</v>
      </c>
      <c r="E1656">
        <v>6000</v>
      </c>
      <c r="G1656" s="31" t="s">
        <v>102</v>
      </c>
      <c r="H1656">
        <v>9</v>
      </c>
      <c r="I1656" s="31" t="s">
        <v>103</v>
      </c>
    </row>
    <row r="1657" spans="1:9" x14ac:dyDescent="0.3">
      <c r="A1657">
        <v>1699</v>
      </c>
      <c r="B1657">
        <v>2</v>
      </c>
      <c r="C1657">
        <v>28</v>
      </c>
      <c r="D1657" s="32">
        <v>0.74444444444444446</v>
      </c>
      <c r="E1657">
        <v>6000</v>
      </c>
      <c r="G1657" s="31" t="s">
        <v>102</v>
      </c>
      <c r="H1657">
        <v>9</v>
      </c>
      <c r="I1657" s="31" t="s">
        <v>101</v>
      </c>
    </row>
    <row r="1658" spans="1:9" x14ac:dyDescent="0.3">
      <c r="A1658">
        <v>1700</v>
      </c>
      <c r="B1658">
        <v>3</v>
      </c>
      <c r="C1658">
        <v>28</v>
      </c>
      <c r="D1658" s="32">
        <v>0.65138888888888891</v>
      </c>
      <c r="E1658">
        <v>6000</v>
      </c>
      <c r="G1658" s="31" t="s">
        <v>97</v>
      </c>
      <c r="H1658">
        <v>10</v>
      </c>
      <c r="I1658" s="31" t="s">
        <v>104</v>
      </c>
    </row>
    <row r="1659" spans="1:9" x14ac:dyDescent="0.3">
      <c r="A1659">
        <v>1701</v>
      </c>
      <c r="B1659">
        <v>7</v>
      </c>
      <c r="C1659">
        <v>28</v>
      </c>
      <c r="D1659" s="32">
        <v>0.75902777777777775</v>
      </c>
      <c r="E1659">
        <v>6000</v>
      </c>
      <c r="G1659" s="31" t="s">
        <v>102</v>
      </c>
      <c r="H1659">
        <v>10</v>
      </c>
      <c r="I1659" s="31" t="s">
        <v>98</v>
      </c>
    </row>
    <row r="1660" spans="1:9" x14ac:dyDescent="0.3">
      <c r="A1660">
        <v>1702</v>
      </c>
      <c r="B1660">
        <v>6</v>
      </c>
      <c r="C1660">
        <v>28</v>
      </c>
      <c r="D1660" s="32">
        <v>0.79166666666666663</v>
      </c>
      <c r="E1660">
        <v>6000</v>
      </c>
      <c r="G1660" s="31" t="s">
        <v>97</v>
      </c>
      <c r="H1660">
        <v>10</v>
      </c>
      <c r="I1660" s="31" t="s">
        <v>100</v>
      </c>
    </row>
    <row r="1661" spans="1:9" x14ac:dyDescent="0.3">
      <c r="A1661">
        <v>1703</v>
      </c>
      <c r="B1661">
        <v>4</v>
      </c>
      <c r="C1661">
        <v>28</v>
      </c>
      <c r="D1661" s="32">
        <v>0.75347222222222221</v>
      </c>
      <c r="E1661">
        <v>6000</v>
      </c>
      <c r="G1661" s="31" t="s">
        <v>102</v>
      </c>
      <c r="H1661">
        <v>10</v>
      </c>
      <c r="I1661" s="31" t="s">
        <v>103</v>
      </c>
    </row>
    <row r="1662" spans="1:9" x14ac:dyDescent="0.3">
      <c r="A1662">
        <v>1704</v>
      </c>
      <c r="B1662">
        <v>2</v>
      </c>
      <c r="C1662">
        <v>28</v>
      </c>
      <c r="D1662" s="32">
        <v>0.77500000000000002</v>
      </c>
      <c r="E1662">
        <v>6000</v>
      </c>
      <c r="G1662" s="31" t="s">
        <v>102</v>
      </c>
      <c r="H1662">
        <v>10</v>
      </c>
      <c r="I1662" s="31" t="s">
        <v>101</v>
      </c>
    </row>
    <row r="1663" spans="1:9" x14ac:dyDescent="0.3">
      <c r="A1663">
        <v>1705</v>
      </c>
      <c r="B1663">
        <v>3</v>
      </c>
      <c r="C1663">
        <v>28</v>
      </c>
      <c r="D1663" s="32">
        <v>0.68680555555555556</v>
      </c>
      <c r="E1663">
        <v>6000</v>
      </c>
      <c r="G1663" s="31" t="s">
        <v>102</v>
      </c>
      <c r="H1663">
        <v>11</v>
      </c>
      <c r="I1663" s="31" t="s">
        <v>104</v>
      </c>
    </row>
    <row r="1664" spans="1:9" x14ac:dyDescent="0.3">
      <c r="A1664">
        <v>1706</v>
      </c>
      <c r="B1664">
        <v>7</v>
      </c>
      <c r="C1664">
        <v>28</v>
      </c>
      <c r="D1664" s="32">
        <v>0.79861111111111116</v>
      </c>
      <c r="E1664">
        <v>6000</v>
      </c>
      <c r="G1664" s="31" t="s">
        <v>97</v>
      </c>
      <c r="H1664">
        <v>11</v>
      </c>
      <c r="I1664" s="31" t="s">
        <v>98</v>
      </c>
    </row>
    <row r="1665" spans="1:9" x14ac:dyDescent="0.3">
      <c r="A1665">
        <v>1707</v>
      </c>
      <c r="B1665">
        <v>4</v>
      </c>
      <c r="C1665">
        <v>28</v>
      </c>
      <c r="D1665" s="32">
        <v>0.79166666666666663</v>
      </c>
      <c r="E1665">
        <v>6000</v>
      </c>
      <c r="G1665" s="31" t="s">
        <v>97</v>
      </c>
      <c r="H1665">
        <v>11</v>
      </c>
      <c r="I1665" s="31" t="s">
        <v>103</v>
      </c>
    </row>
    <row r="1666" spans="1:9" x14ac:dyDescent="0.3">
      <c r="A1666">
        <v>1708</v>
      </c>
      <c r="B1666">
        <v>2</v>
      </c>
      <c r="C1666">
        <v>28</v>
      </c>
      <c r="D1666" s="32">
        <v>0.80486111111111114</v>
      </c>
      <c r="E1666">
        <v>6000</v>
      </c>
      <c r="G1666" s="31" t="s">
        <v>97</v>
      </c>
      <c r="H1666">
        <v>11</v>
      </c>
      <c r="I1666" s="31" t="s">
        <v>101</v>
      </c>
    </row>
    <row r="1667" spans="1:9" x14ac:dyDescent="0.3">
      <c r="A1667">
        <v>1709</v>
      </c>
      <c r="B1667">
        <v>3</v>
      </c>
      <c r="C1667">
        <v>28</v>
      </c>
      <c r="D1667" s="32">
        <v>0.72222222222222221</v>
      </c>
      <c r="E1667">
        <v>6000</v>
      </c>
      <c r="G1667" s="31" t="s">
        <v>97</v>
      </c>
      <c r="H1667">
        <v>12</v>
      </c>
      <c r="I1667" s="31" t="s">
        <v>104</v>
      </c>
    </row>
    <row r="1668" spans="1:9" x14ac:dyDescent="0.3">
      <c r="A1668">
        <v>1710</v>
      </c>
      <c r="B1668">
        <v>4</v>
      </c>
      <c r="C1668">
        <v>28</v>
      </c>
      <c r="D1668" s="32">
        <v>0.80555555555555558</v>
      </c>
      <c r="E1668">
        <v>6000</v>
      </c>
      <c r="G1668" s="31" t="s">
        <v>97</v>
      </c>
      <c r="H1668">
        <v>12</v>
      </c>
      <c r="I1668" s="31" t="s">
        <v>103</v>
      </c>
    </row>
    <row r="1669" spans="1:9" x14ac:dyDescent="0.3">
      <c r="A1669">
        <v>1711</v>
      </c>
      <c r="B1669">
        <v>3</v>
      </c>
      <c r="C1669">
        <v>28</v>
      </c>
      <c r="D1669" s="32">
        <v>0.7583333333333333</v>
      </c>
      <c r="E1669">
        <v>6000</v>
      </c>
      <c r="G1669" s="31" t="s">
        <v>97</v>
      </c>
      <c r="H1669">
        <v>13</v>
      </c>
      <c r="I1669" s="31" t="s">
        <v>104</v>
      </c>
    </row>
    <row r="1670" spans="1:9" x14ac:dyDescent="0.3">
      <c r="A1670">
        <v>1712</v>
      </c>
      <c r="B1670">
        <v>4</v>
      </c>
      <c r="C1670">
        <v>28</v>
      </c>
      <c r="D1670" s="32">
        <v>0.81736111111111109</v>
      </c>
      <c r="E1670">
        <v>6000</v>
      </c>
      <c r="G1670" s="31" t="s">
        <v>97</v>
      </c>
      <c r="H1670">
        <v>13</v>
      </c>
      <c r="I1670" s="31" t="s">
        <v>103</v>
      </c>
    </row>
    <row r="1671" spans="1:9" x14ac:dyDescent="0.3">
      <c r="A1671">
        <v>1713</v>
      </c>
      <c r="B1671">
        <v>3</v>
      </c>
      <c r="C1671">
        <v>28</v>
      </c>
      <c r="D1671" s="32">
        <v>0.79166666666666663</v>
      </c>
      <c r="E1671">
        <v>6000</v>
      </c>
      <c r="G1671" s="31" t="s">
        <v>102</v>
      </c>
      <c r="H1671">
        <v>14</v>
      </c>
      <c r="I1671" s="31" t="s">
        <v>104</v>
      </c>
    </row>
    <row r="1672" spans="1:9" x14ac:dyDescent="0.3">
      <c r="A1672">
        <v>1714</v>
      </c>
      <c r="B1672">
        <v>3</v>
      </c>
      <c r="C1672">
        <v>28</v>
      </c>
      <c r="D1672" s="32">
        <v>0.8208333333333333</v>
      </c>
      <c r="E1672">
        <v>8000</v>
      </c>
      <c r="G1672" s="31" t="s">
        <v>102</v>
      </c>
      <c r="H1672">
        <v>15</v>
      </c>
      <c r="I1672" s="31" t="s">
        <v>104</v>
      </c>
    </row>
    <row r="1673" spans="1:9" x14ac:dyDescent="0.3">
      <c r="A1673">
        <v>1715</v>
      </c>
      <c r="B1673">
        <v>3</v>
      </c>
      <c r="C1673">
        <v>29</v>
      </c>
      <c r="D1673" s="32">
        <v>0.47847222222222224</v>
      </c>
      <c r="E1673">
        <v>6000</v>
      </c>
      <c r="G1673" s="31" t="s">
        <v>97</v>
      </c>
      <c r="H1673">
        <v>4</v>
      </c>
      <c r="I1673" s="31" t="s">
        <v>104</v>
      </c>
    </row>
    <row r="1674" spans="1:9" x14ac:dyDescent="0.3">
      <c r="A1674">
        <v>1716</v>
      </c>
      <c r="B1674">
        <v>7</v>
      </c>
      <c r="C1674">
        <v>29</v>
      </c>
      <c r="D1674" s="32">
        <v>0.4861111111111111</v>
      </c>
      <c r="E1674">
        <v>6000</v>
      </c>
      <c r="G1674" s="31" t="s">
        <v>102</v>
      </c>
      <c r="H1674">
        <v>4</v>
      </c>
      <c r="I1674" s="31" t="s">
        <v>98</v>
      </c>
    </row>
    <row r="1675" spans="1:9" x14ac:dyDescent="0.3">
      <c r="A1675">
        <v>1717</v>
      </c>
      <c r="B1675">
        <v>1</v>
      </c>
      <c r="C1675">
        <v>29</v>
      </c>
      <c r="D1675" s="32">
        <v>0.44097222222222221</v>
      </c>
      <c r="E1675">
        <v>6000</v>
      </c>
      <c r="F1675">
        <v>1000</v>
      </c>
      <c r="G1675" s="31" t="s">
        <v>97</v>
      </c>
      <c r="H1675">
        <v>4</v>
      </c>
      <c r="I1675" s="31" t="s">
        <v>99</v>
      </c>
    </row>
    <row r="1676" spans="1:9" x14ac:dyDescent="0.3">
      <c r="A1676">
        <v>1718</v>
      </c>
      <c r="B1676">
        <v>2</v>
      </c>
      <c r="C1676">
        <v>29</v>
      </c>
      <c r="D1676" s="32">
        <v>0.45416666666666666</v>
      </c>
      <c r="E1676">
        <v>6000</v>
      </c>
      <c r="F1676">
        <v>500</v>
      </c>
      <c r="G1676" s="31" t="s">
        <v>102</v>
      </c>
      <c r="H1676">
        <v>4</v>
      </c>
      <c r="I1676" s="31" t="s">
        <v>101</v>
      </c>
    </row>
    <row r="1677" spans="1:9" x14ac:dyDescent="0.3">
      <c r="A1677">
        <v>1719</v>
      </c>
      <c r="B1677">
        <v>5</v>
      </c>
      <c r="C1677">
        <v>29</v>
      </c>
      <c r="D1677" s="32">
        <v>0.58611111111111114</v>
      </c>
      <c r="E1677">
        <v>6000</v>
      </c>
      <c r="G1677" s="31" t="s">
        <v>102</v>
      </c>
      <c r="H1677">
        <v>4</v>
      </c>
      <c r="I1677" s="31" t="s">
        <v>105</v>
      </c>
    </row>
    <row r="1678" spans="1:9" x14ac:dyDescent="0.3">
      <c r="A1678">
        <v>1720</v>
      </c>
      <c r="B1678">
        <v>3</v>
      </c>
      <c r="C1678">
        <v>29</v>
      </c>
      <c r="D1678" s="32">
        <v>0.50138888888888888</v>
      </c>
      <c r="E1678">
        <v>6000</v>
      </c>
      <c r="G1678" s="31" t="s">
        <v>102</v>
      </c>
      <c r="H1678">
        <v>5</v>
      </c>
      <c r="I1678" s="31" t="s">
        <v>104</v>
      </c>
    </row>
    <row r="1679" spans="1:9" x14ac:dyDescent="0.3">
      <c r="A1679">
        <v>1721</v>
      </c>
      <c r="B1679">
        <v>7</v>
      </c>
      <c r="C1679">
        <v>29</v>
      </c>
      <c r="D1679" s="32">
        <v>0.5395833333333333</v>
      </c>
      <c r="E1679">
        <v>8000</v>
      </c>
      <c r="G1679" s="31" t="s">
        <v>102</v>
      </c>
      <c r="H1679">
        <v>5</v>
      </c>
      <c r="I1679" s="31" t="s">
        <v>98</v>
      </c>
    </row>
    <row r="1680" spans="1:9" x14ac:dyDescent="0.3">
      <c r="A1680">
        <v>1722</v>
      </c>
      <c r="B1680">
        <v>1</v>
      </c>
      <c r="C1680">
        <v>29</v>
      </c>
      <c r="D1680" s="32">
        <v>0.48402777777777778</v>
      </c>
      <c r="E1680">
        <v>6000</v>
      </c>
      <c r="F1680">
        <v>500</v>
      </c>
      <c r="G1680" s="31" t="s">
        <v>102</v>
      </c>
      <c r="H1680">
        <v>5</v>
      </c>
      <c r="I1680" s="31" t="s">
        <v>99</v>
      </c>
    </row>
    <row r="1681" spans="1:9" x14ac:dyDescent="0.3">
      <c r="A1681">
        <v>1723</v>
      </c>
      <c r="B1681">
        <v>2</v>
      </c>
      <c r="C1681">
        <v>29</v>
      </c>
      <c r="D1681" s="32">
        <v>0.52847222222222223</v>
      </c>
      <c r="E1681">
        <v>6000</v>
      </c>
      <c r="G1681" s="31" t="s">
        <v>102</v>
      </c>
      <c r="H1681">
        <v>5</v>
      </c>
      <c r="I1681" s="31" t="s">
        <v>101</v>
      </c>
    </row>
    <row r="1682" spans="1:9" x14ac:dyDescent="0.3">
      <c r="A1682">
        <v>1724</v>
      </c>
      <c r="B1682">
        <v>5</v>
      </c>
      <c r="C1682">
        <v>29</v>
      </c>
      <c r="D1682" s="32">
        <v>0.59930555555555554</v>
      </c>
      <c r="E1682">
        <v>6000</v>
      </c>
      <c r="F1682">
        <v>2000</v>
      </c>
      <c r="G1682" s="31" t="s">
        <v>102</v>
      </c>
      <c r="H1682">
        <v>5</v>
      </c>
      <c r="I1682" s="31" t="s">
        <v>105</v>
      </c>
    </row>
    <row r="1683" spans="1:9" x14ac:dyDescent="0.3">
      <c r="A1683">
        <v>1725</v>
      </c>
      <c r="B1683">
        <v>3</v>
      </c>
      <c r="C1683">
        <v>29</v>
      </c>
      <c r="D1683" s="32">
        <v>0.51944444444444449</v>
      </c>
      <c r="E1683">
        <v>6000</v>
      </c>
      <c r="G1683" s="31" t="s">
        <v>102</v>
      </c>
      <c r="H1683">
        <v>6</v>
      </c>
      <c r="I1683" s="31" t="s">
        <v>104</v>
      </c>
    </row>
    <row r="1684" spans="1:9" x14ac:dyDescent="0.3">
      <c r="A1684">
        <v>1726</v>
      </c>
      <c r="B1684">
        <v>7</v>
      </c>
      <c r="C1684">
        <v>29</v>
      </c>
      <c r="D1684" s="32">
        <v>0.60833333333333328</v>
      </c>
      <c r="E1684">
        <v>8000</v>
      </c>
      <c r="G1684" s="31" t="s">
        <v>97</v>
      </c>
      <c r="H1684">
        <v>6</v>
      </c>
      <c r="I1684" s="31" t="s">
        <v>98</v>
      </c>
    </row>
    <row r="1685" spans="1:9" x14ac:dyDescent="0.3">
      <c r="A1685">
        <v>1727</v>
      </c>
      <c r="B1685">
        <v>1</v>
      </c>
      <c r="C1685">
        <v>29</v>
      </c>
      <c r="D1685" s="32">
        <v>0.58958333333333335</v>
      </c>
      <c r="E1685">
        <v>6000</v>
      </c>
      <c r="G1685" s="31" t="s">
        <v>102</v>
      </c>
      <c r="H1685">
        <v>6</v>
      </c>
      <c r="I1685" s="31" t="s">
        <v>99</v>
      </c>
    </row>
    <row r="1686" spans="1:9" x14ac:dyDescent="0.3">
      <c r="A1686">
        <v>1728</v>
      </c>
      <c r="B1686">
        <v>2</v>
      </c>
      <c r="C1686">
        <v>29</v>
      </c>
      <c r="D1686" s="32">
        <v>0.56597222222222221</v>
      </c>
      <c r="E1686">
        <v>6000</v>
      </c>
      <c r="G1686" s="31" t="s">
        <v>97</v>
      </c>
      <c r="H1686">
        <v>6</v>
      </c>
      <c r="I1686" s="31" t="s">
        <v>101</v>
      </c>
    </row>
    <row r="1687" spans="1:9" x14ac:dyDescent="0.3">
      <c r="A1687">
        <v>1729</v>
      </c>
      <c r="B1687">
        <v>5</v>
      </c>
      <c r="C1687">
        <v>29</v>
      </c>
      <c r="D1687" s="32">
        <v>0.6479166666666667</v>
      </c>
      <c r="E1687">
        <v>6000</v>
      </c>
      <c r="G1687" s="31" t="s">
        <v>97</v>
      </c>
      <c r="H1687">
        <v>6</v>
      </c>
      <c r="I1687" s="31" t="s">
        <v>105</v>
      </c>
    </row>
    <row r="1688" spans="1:9" x14ac:dyDescent="0.3">
      <c r="A1688">
        <v>1730</v>
      </c>
      <c r="B1688">
        <v>3</v>
      </c>
      <c r="C1688">
        <v>29</v>
      </c>
      <c r="D1688" s="32">
        <v>0.58472222222222225</v>
      </c>
      <c r="E1688">
        <v>6000</v>
      </c>
      <c r="G1688" s="31" t="s">
        <v>102</v>
      </c>
      <c r="H1688">
        <v>7</v>
      </c>
      <c r="I1688" s="31" t="s">
        <v>104</v>
      </c>
    </row>
    <row r="1689" spans="1:9" x14ac:dyDescent="0.3">
      <c r="A1689">
        <v>1731</v>
      </c>
      <c r="B1689">
        <v>7</v>
      </c>
      <c r="C1689">
        <v>29</v>
      </c>
      <c r="D1689" s="32">
        <v>0.65763888888888888</v>
      </c>
      <c r="E1689">
        <v>6000</v>
      </c>
      <c r="G1689" s="31" t="s">
        <v>102</v>
      </c>
      <c r="H1689">
        <v>7</v>
      </c>
      <c r="I1689" s="31" t="s">
        <v>98</v>
      </c>
    </row>
    <row r="1690" spans="1:9" x14ac:dyDescent="0.3">
      <c r="A1690">
        <v>1732</v>
      </c>
      <c r="B1690">
        <v>1</v>
      </c>
      <c r="C1690">
        <v>29</v>
      </c>
      <c r="D1690" s="32">
        <v>0.60833333333333328</v>
      </c>
      <c r="E1690">
        <v>6000</v>
      </c>
      <c r="G1690" s="31" t="s">
        <v>102</v>
      </c>
      <c r="H1690">
        <v>7</v>
      </c>
      <c r="I1690" s="31" t="s">
        <v>99</v>
      </c>
    </row>
    <row r="1691" spans="1:9" x14ac:dyDescent="0.3">
      <c r="A1691">
        <v>1733</v>
      </c>
      <c r="B1691">
        <v>2</v>
      </c>
      <c r="C1691">
        <v>29</v>
      </c>
      <c r="D1691" s="32">
        <v>0.59166666666666667</v>
      </c>
      <c r="E1691">
        <v>6000</v>
      </c>
      <c r="F1691">
        <v>1000</v>
      </c>
      <c r="G1691" s="31" t="s">
        <v>97</v>
      </c>
      <c r="H1691">
        <v>7</v>
      </c>
      <c r="I1691" s="31" t="s">
        <v>101</v>
      </c>
    </row>
    <row r="1692" spans="1:9" x14ac:dyDescent="0.3">
      <c r="A1692">
        <v>1734</v>
      </c>
      <c r="B1692">
        <v>5</v>
      </c>
      <c r="C1692">
        <v>29</v>
      </c>
      <c r="D1692" s="32">
        <v>0.66597222222222219</v>
      </c>
      <c r="E1692">
        <v>6000</v>
      </c>
      <c r="G1692" s="31" t="s">
        <v>97</v>
      </c>
      <c r="H1692">
        <v>7</v>
      </c>
      <c r="I1692" s="31" t="s">
        <v>105</v>
      </c>
    </row>
    <row r="1693" spans="1:9" x14ac:dyDescent="0.3">
      <c r="A1693">
        <v>1735</v>
      </c>
      <c r="B1693">
        <v>3</v>
      </c>
      <c r="C1693">
        <v>29</v>
      </c>
      <c r="D1693" s="32">
        <v>0.63749999999999996</v>
      </c>
      <c r="E1693">
        <v>6000</v>
      </c>
      <c r="G1693" s="31" t="s">
        <v>97</v>
      </c>
      <c r="H1693">
        <v>8</v>
      </c>
      <c r="I1693" s="31" t="s">
        <v>104</v>
      </c>
    </row>
    <row r="1694" spans="1:9" x14ac:dyDescent="0.3">
      <c r="A1694">
        <v>1736</v>
      </c>
      <c r="B1694">
        <v>7</v>
      </c>
      <c r="C1694">
        <v>29</v>
      </c>
      <c r="D1694" s="32">
        <v>0.6791666666666667</v>
      </c>
      <c r="E1694">
        <v>6000</v>
      </c>
      <c r="G1694" s="31" t="s">
        <v>102</v>
      </c>
      <c r="H1694">
        <v>8</v>
      </c>
      <c r="I1694" s="31" t="s">
        <v>98</v>
      </c>
    </row>
    <row r="1695" spans="1:9" x14ac:dyDescent="0.3">
      <c r="A1695">
        <v>1737</v>
      </c>
      <c r="B1695">
        <v>1</v>
      </c>
      <c r="C1695">
        <v>29</v>
      </c>
      <c r="D1695" s="32">
        <v>0.66666666666666663</v>
      </c>
      <c r="E1695">
        <v>6000</v>
      </c>
      <c r="F1695">
        <v>2000</v>
      </c>
      <c r="G1695" s="31" t="s">
        <v>102</v>
      </c>
      <c r="H1695">
        <v>8</v>
      </c>
      <c r="I1695" s="31" t="s">
        <v>99</v>
      </c>
    </row>
    <row r="1696" spans="1:9" x14ac:dyDescent="0.3">
      <c r="A1696">
        <v>1738</v>
      </c>
      <c r="B1696">
        <v>2</v>
      </c>
      <c r="C1696">
        <v>29</v>
      </c>
      <c r="D1696" s="32">
        <v>0.61111111111111116</v>
      </c>
      <c r="E1696">
        <v>6000</v>
      </c>
      <c r="F1696">
        <v>2000</v>
      </c>
      <c r="G1696" s="31" t="s">
        <v>102</v>
      </c>
      <c r="H1696">
        <v>8</v>
      </c>
      <c r="I1696" s="31" t="s">
        <v>101</v>
      </c>
    </row>
    <row r="1697" spans="1:9" x14ac:dyDescent="0.3">
      <c r="A1697">
        <v>1739</v>
      </c>
      <c r="B1697">
        <v>5</v>
      </c>
      <c r="C1697">
        <v>29</v>
      </c>
      <c r="D1697" s="32">
        <v>0.68333333333333335</v>
      </c>
      <c r="E1697">
        <v>6000</v>
      </c>
      <c r="G1697" s="31" t="s">
        <v>97</v>
      </c>
      <c r="H1697">
        <v>8</v>
      </c>
      <c r="I1697" s="31" t="s">
        <v>105</v>
      </c>
    </row>
    <row r="1698" spans="1:9" x14ac:dyDescent="0.3">
      <c r="A1698">
        <v>1740</v>
      </c>
      <c r="B1698">
        <v>3</v>
      </c>
      <c r="C1698">
        <v>29</v>
      </c>
      <c r="D1698" s="32">
        <v>0.66180555555555554</v>
      </c>
      <c r="E1698">
        <v>6000</v>
      </c>
      <c r="F1698">
        <v>1500</v>
      </c>
      <c r="G1698" s="31" t="s">
        <v>102</v>
      </c>
      <c r="H1698">
        <v>9</v>
      </c>
      <c r="I1698" s="31" t="s">
        <v>104</v>
      </c>
    </row>
    <row r="1699" spans="1:9" x14ac:dyDescent="0.3">
      <c r="A1699">
        <v>1741</v>
      </c>
      <c r="B1699">
        <v>7</v>
      </c>
      <c r="C1699">
        <v>29</v>
      </c>
      <c r="D1699" s="32">
        <v>0.70208333333333328</v>
      </c>
      <c r="E1699">
        <v>6000</v>
      </c>
      <c r="G1699" s="31" t="s">
        <v>102</v>
      </c>
      <c r="H1699">
        <v>9</v>
      </c>
      <c r="I1699" s="31" t="s">
        <v>98</v>
      </c>
    </row>
    <row r="1700" spans="1:9" x14ac:dyDescent="0.3">
      <c r="A1700">
        <v>1742</v>
      </c>
      <c r="B1700">
        <v>1</v>
      </c>
      <c r="C1700">
        <v>29</v>
      </c>
      <c r="D1700" s="32">
        <v>0.68611111111111112</v>
      </c>
      <c r="E1700">
        <v>6000</v>
      </c>
      <c r="G1700" s="31" t="s">
        <v>102</v>
      </c>
      <c r="H1700">
        <v>9</v>
      </c>
      <c r="I1700" s="31" t="s">
        <v>99</v>
      </c>
    </row>
    <row r="1701" spans="1:9" x14ac:dyDescent="0.3">
      <c r="A1701">
        <v>1743</v>
      </c>
      <c r="B1701">
        <v>2</v>
      </c>
      <c r="C1701">
        <v>29</v>
      </c>
      <c r="D1701" s="32">
        <v>0.66111111111111109</v>
      </c>
      <c r="E1701">
        <v>6000</v>
      </c>
      <c r="G1701" s="31" t="s">
        <v>102</v>
      </c>
      <c r="H1701">
        <v>9</v>
      </c>
      <c r="I1701" s="31" t="s">
        <v>101</v>
      </c>
    </row>
    <row r="1702" spans="1:9" x14ac:dyDescent="0.3">
      <c r="A1702">
        <v>1744</v>
      </c>
      <c r="B1702">
        <v>5</v>
      </c>
      <c r="C1702">
        <v>29</v>
      </c>
      <c r="D1702" s="32">
        <v>0.74583333333333335</v>
      </c>
      <c r="E1702">
        <v>6000</v>
      </c>
      <c r="G1702" s="31" t="s">
        <v>97</v>
      </c>
      <c r="H1702">
        <v>9</v>
      </c>
      <c r="I1702" s="31" t="s">
        <v>105</v>
      </c>
    </row>
    <row r="1703" spans="1:9" x14ac:dyDescent="0.3">
      <c r="A1703">
        <v>1745</v>
      </c>
      <c r="B1703">
        <v>3</v>
      </c>
      <c r="C1703">
        <v>29</v>
      </c>
      <c r="D1703" s="32">
        <v>0.70208333333333328</v>
      </c>
      <c r="E1703">
        <v>6000</v>
      </c>
      <c r="G1703" s="31" t="s">
        <v>102</v>
      </c>
      <c r="H1703">
        <v>10</v>
      </c>
      <c r="I1703" s="31" t="s">
        <v>104</v>
      </c>
    </row>
    <row r="1704" spans="1:9" x14ac:dyDescent="0.3">
      <c r="A1704">
        <v>1746</v>
      </c>
      <c r="B1704">
        <v>7</v>
      </c>
      <c r="C1704">
        <v>29</v>
      </c>
      <c r="D1704" s="32">
        <v>0.73055555555555551</v>
      </c>
      <c r="E1704">
        <v>6000</v>
      </c>
      <c r="G1704" s="31" t="s">
        <v>102</v>
      </c>
      <c r="H1704">
        <v>10</v>
      </c>
      <c r="I1704" s="31" t="s">
        <v>98</v>
      </c>
    </row>
    <row r="1705" spans="1:9" x14ac:dyDescent="0.3">
      <c r="A1705">
        <v>1747</v>
      </c>
      <c r="B1705">
        <v>1</v>
      </c>
      <c r="C1705">
        <v>29</v>
      </c>
      <c r="D1705" s="32">
        <v>0.73750000000000004</v>
      </c>
      <c r="E1705">
        <v>6000</v>
      </c>
      <c r="G1705" s="31" t="s">
        <v>97</v>
      </c>
      <c r="H1705">
        <v>10</v>
      </c>
      <c r="I1705" s="31" t="s">
        <v>99</v>
      </c>
    </row>
    <row r="1706" spans="1:9" x14ac:dyDescent="0.3">
      <c r="A1706">
        <v>1748</v>
      </c>
      <c r="B1706">
        <v>2</v>
      </c>
      <c r="C1706">
        <v>29</v>
      </c>
      <c r="D1706" s="32">
        <v>0.69236111111111109</v>
      </c>
      <c r="E1706">
        <v>6000</v>
      </c>
      <c r="G1706" s="31" t="s">
        <v>102</v>
      </c>
      <c r="H1706">
        <v>10</v>
      </c>
      <c r="I1706" s="31" t="s">
        <v>101</v>
      </c>
    </row>
    <row r="1707" spans="1:9" x14ac:dyDescent="0.3">
      <c r="A1707">
        <v>1749</v>
      </c>
      <c r="B1707">
        <v>5</v>
      </c>
      <c r="C1707">
        <v>29</v>
      </c>
      <c r="D1707" s="32">
        <v>0.76458333333333328</v>
      </c>
      <c r="E1707">
        <v>6000</v>
      </c>
      <c r="F1707">
        <v>1000</v>
      </c>
      <c r="G1707" s="31" t="s">
        <v>102</v>
      </c>
      <c r="H1707">
        <v>10</v>
      </c>
      <c r="I1707" s="31" t="s">
        <v>105</v>
      </c>
    </row>
    <row r="1708" spans="1:9" x14ac:dyDescent="0.3">
      <c r="A1708">
        <v>1750</v>
      </c>
      <c r="B1708">
        <v>3</v>
      </c>
      <c r="C1708">
        <v>29</v>
      </c>
      <c r="D1708" s="32">
        <v>0.72777777777777775</v>
      </c>
      <c r="E1708">
        <v>6000</v>
      </c>
      <c r="G1708" s="31" t="s">
        <v>97</v>
      </c>
      <c r="H1708">
        <v>11</v>
      </c>
      <c r="I1708" s="31" t="s">
        <v>104</v>
      </c>
    </row>
    <row r="1709" spans="1:9" x14ac:dyDescent="0.3">
      <c r="A1709">
        <v>1751</v>
      </c>
      <c r="B1709">
        <v>7</v>
      </c>
      <c r="C1709">
        <v>29</v>
      </c>
      <c r="D1709" s="32">
        <v>0.77708333333333335</v>
      </c>
      <c r="E1709">
        <v>6000</v>
      </c>
      <c r="G1709" s="31" t="s">
        <v>102</v>
      </c>
      <c r="H1709">
        <v>11</v>
      </c>
      <c r="I1709" s="31" t="s">
        <v>98</v>
      </c>
    </row>
    <row r="1710" spans="1:9" x14ac:dyDescent="0.3">
      <c r="A1710">
        <v>1752</v>
      </c>
      <c r="B1710">
        <v>1</v>
      </c>
      <c r="C1710">
        <v>29</v>
      </c>
      <c r="D1710" s="32">
        <v>0.76597222222222228</v>
      </c>
      <c r="E1710">
        <v>6000</v>
      </c>
      <c r="G1710" s="31" t="s">
        <v>102</v>
      </c>
      <c r="H1710">
        <v>11</v>
      </c>
      <c r="I1710" s="31" t="s">
        <v>99</v>
      </c>
    </row>
    <row r="1711" spans="1:9" x14ac:dyDescent="0.3">
      <c r="A1711">
        <v>1753</v>
      </c>
      <c r="B1711">
        <v>2</v>
      </c>
      <c r="C1711">
        <v>29</v>
      </c>
      <c r="D1711" s="32">
        <v>0.72569444444444442</v>
      </c>
      <c r="E1711">
        <v>6000</v>
      </c>
      <c r="G1711" s="31" t="s">
        <v>97</v>
      </c>
      <c r="H1711">
        <v>11</v>
      </c>
      <c r="I1711" s="31" t="s">
        <v>101</v>
      </c>
    </row>
    <row r="1712" spans="1:9" x14ac:dyDescent="0.3">
      <c r="A1712">
        <v>1754</v>
      </c>
      <c r="B1712">
        <v>5</v>
      </c>
      <c r="C1712">
        <v>29</v>
      </c>
      <c r="D1712" s="32">
        <v>0.78541666666666665</v>
      </c>
      <c r="E1712">
        <v>8000</v>
      </c>
      <c r="F1712">
        <v>1000</v>
      </c>
      <c r="G1712" s="31" t="s">
        <v>102</v>
      </c>
      <c r="H1712">
        <v>11</v>
      </c>
      <c r="I1712" s="31" t="s">
        <v>105</v>
      </c>
    </row>
    <row r="1713" spans="1:9" x14ac:dyDescent="0.3">
      <c r="A1713">
        <v>1755</v>
      </c>
      <c r="B1713">
        <v>3</v>
      </c>
      <c r="C1713">
        <v>29</v>
      </c>
      <c r="D1713" s="32">
        <v>0.77152777777777781</v>
      </c>
      <c r="E1713">
        <v>6000</v>
      </c>
      <c r="G1713" s="31" t="s">
        <v>97</v>
      </c>
      <c r="H1713">
        <v>12</v>
      </c>
      <c r="I1713" s="31" t="s">
        <v>104</v>
      </c>
    </row>
    <row r="1714" spans="1:9" x14ac:dyDescent="0.3">
      <c r="A1714">
        <v>1756</v>
      </c>
      <c r="B1714">
        <v>7</v>
      </c>
      <c r="C1714">
        <v>29</v>
      </c>
      <c r="D1714" s="32">
        <v>0.79513888888888884</v>
      </c>
      <c r="E1714">
        <v>6000</v>
      </c>
      <c r="G1714" s="31" t="s">
        <v>102</v>
      </c>
      <c r="H1714">
        <v>12</v>
      </c>
      <c r="I1714" s="31" t="s">
        <v>98</v>
      </c>
    </row>
    <row r="1715" spans="1:9" x14ac:dyDescent="0.3">
      <c r="A1715">
        <v>1757</v>
      </c>
      <c r="B1715">
        <v>1</v>
      </c>
      <c r="C1715">
        <v>29</v>
      </c>
      <c r="D1715" s="32">
        <v>0.78541666666666665</v>
      </c>
      <c r="E1715">
        <v>6000</v>
      </c>
      <c r="F1715">
        <v>1000</v>
      </c>
      <c r="G1715" s="31" t="s">
        <v>102</v>
      </c>
      <c r="H1715">
        <v>12</v>
      </c>
      <c r="I1715" s="31" t="s">
        <v>99</v>
      </c>
    </row>
    <row r="1716" spans="1:9" x14ac:dyDescent="0.3">
      <c r="A1716">
        <v>1758</v>
      </c>
      <c r="B1716">
        <v>2</v>
      </c>
      <c r="C1716">
        <v>29</v>
      </c>
      <c r="D1716" s="32">
        <v>0.77430555555555558</v>
      </c>
      <c r="E1716">
        <v>8000</v>
      </c>
      <c r="F1716">
        <v>2000</v>
      </c>
      <c r="G1716" s="31" t="s">
        <v>102</v>
      </c>
      <c r="H1716">
        <v>12</v>
      </c>
      <c r="I1716" s="31" t="s">
        <v>101</v>
      </c>
    </row>
    <row r="1717" spans="1:9" x14ac:dyDescent="0.3">
      <c r="A1717">
        <v>1759</v>
      </c>
      <c r="B1717">
        <v>5</v>
      </c>
      <c r="C1717">
        <v>29</v>
      </c>
      <c r="D1717" s="32">
        <v>0.80347222222222225</v>
      </c>
      <c r="E1717">
        <v>6000</v>
      </c>
      <c r="F1717">
        <v>1000</v>
      </c>
      <c r="G1717" s="31" t="s">
        <v>102</v>
      </c>
      <c r="H1717">
        <v>12</v>
      </c>
      <c r="I1717" s="31" t="s">
        <v>105</v>
      </c>
    </row>
    <row r="1718" spans="1:9" x14ac:dyDescent="0.3">
      <c r="A1718">
        <v>1760</v>
      </c>
      <c r="B1718">
        <v>3</v>
      </c>
      <c r="C1718">
        <v>29</v>
      </c>
      <c r="D1718" s="32">
        <v>0.7944444444444444</v>
      </c>
      <c r="E1718">
        <v>6000</v>
      </c>
      <c r="F1718">
        <v>1200</v>
      </c>
      <c r="G1718" s="31" t="s">
        <v>102</v>
      </c>
      <c r="H1718">
        <v>13</v>
      </c>
      <c r="I1718" s="31" t="s">
        <v>104</v>
      </c>
    </row>
    <row r="1719" spans="1:9" x14ac:dyDescent="0.3">
      <c r="A1719">
        <v>1761</v>
      </c>
      <c r="B1719">
        <v>7</v>
      </c>
      <c r="C1719">
        <v>29</v>
      </c>
      <c r="D1719" s="32">
        <v>0.81527777777777777</v>
      </c>
      <c r="E1719">
        <v>6000</v>
      </c>
      <c r="G1719" s="31" t="s">
        <v>102</v>
      </c>
      <c r="H1719">
        <v>13</v>
      </c>
      <c r="I1719" s="31" t="s">
        <v>98</v>
      </c>
    </row>
    <row r="1720" spans="1:9" x14ac:dyDescent="0.3">
      <c r="A1720">
        <v>1762</v>
      </c>
      <c r="B1720">
        <v>1</v>
      </c>
      <c r="C1720">
        <v>29</v>
      </c>
      <c r="D1720" s="32">
        <v>0.80138888888888893</v>
      </c>
      <c r="E1720">
        <v>6000</v>
      </c>
      <c r="G1720" s="31" t="s">
        <v>97</v>
      </c>
      <c r="H1720">
        <v>13</v>
      </c>
      <c r="I1720" s="31" t="s">
        <v>99</v>
      </c>
    </row>
    <row r="1721" spans="1:9" x14ac:dyDescent="0.3">
      <c r="A1721">
        <v>1763</v>
      </c>
      <c r="B1721">
        <v>2</v>
      </c>
      <c r="C1721">
        <v>29</v>
      </c>
      <c r="D1721" s="32">
        <v>0.79097222222222219</v>
      </c>
      <c r="E1721">
        <v>6000</v>
      </c>
      <c r="F1721">
        <v>1000</v>
      </c>
      <c r="G1721" s="31" t="s">
        <v>102</v>
      </c>
      <c r="H1721">
        <v>13</v>
      </c>
      <c r="I1721" s="31" t="s">
        <v>101</v>
      </c>
    </row>
    <row r="1722" spans="1:9" x14ac:dyDescent="0.3">
      <c r="A1722">
        <v>1764</v>
      </c>
      <c r="B1722">
        <v>5</v>
      </c>
      <c r="C1722">
        <v>29</v>
      </c>
      <c r="D1722" s="32">
        <v>0.81944444444444442</v>
      </c>
      <c r="E1722">
        <v>6000</v>
      </c>
      <c r="F1722">
        <v>1000</v>
      </c>
      <c r="G1722" s="31" t="s">
        <v>102</v>
      </c>
      <c r="H1722">
        <v>13</v>
      </c>
      <c r="I1722" s="31" t="s">
        <v>105</v>
      </c>
    </row>
    <row r="1723" spans="1:9" x14ac:dyDescent="0.3">
      <c r="A1723">
        <v>1765</v>
      </c>
      <c r="B1723">
        <v>3</v>
      </c>
      <c r="C1723">
        <v>29</v>
      </c>
      <c r="D1723" s="32">
        <v>0.81527777777777777</v>
      </c>
      <c r="E1723">
        <v>6000</v>
      </c>
      <c r="G1723" s="31" t="s">
        <v>97</v>
      </c>
      <c r="H1723">
        <v>14</v>
      </c>
      <c r="I1723" s="31" t="s">
        <v>104</v>
      </c>
    </row>
    <row r="1724" spans="1:9" x14ac:dyDescent="0.3">
      <c r="A1724">
        <v>1766</v>
      </c>
      <c r="B1724">
        <v>7</v>
      </c>
      <c r="C1724">
        <v>29</v>
      </c>
      <c r="D1724" s="32">
        <v>0.83402777777777781</v>
      </c>
      <c r="E1724">
        <v>6000</v>
      </c>
      <c r="G1724" s="31" t="s">
        <v>102</v>
      </c>
      <c r="H1724">
        <v>14</v>
      </c>
      <c r="I1724" s="31" t="s">
        <v>98</v>
      </c>
    </row>
    <row r="1725" spans="1:9" x14ac:dyDescent="0.3">
      <c r="A1725">
        <v>1767</v>
      </c>
      <c r="B1725">
        <v>1</v>
      </c>
      <c r="C1725">
        <v>29</v>
      </c>
      <c r="D1725" s="32">
        <v>0.81944444444444442</v>
      </c>
      <c r="E1725">
        <v>6000</v>
      </c>
      <c r="G1725" s="31" t="s">
        <v>97</v>
      </c>
      <c r="H1725">
        <v>14</v>
      </c>
      <c r="I1725" s="31" t="s">
        <v>99</v>
      </c>
    </row>
    <row r="1726" spans="1:9" x14ac:dyDescent="0.3">
      <c r="A1726">
        <v>1768</v>
      </c>
      <c r="B1726">
        <v>2</v>
      </c>
      <c r="C1726">
        <v>29</v>
      </c>
      <c r="D1726" s="32">
        <v>0.81527777777777777</v>
      </c>
      <c r="E1726">
        <v>6000</v>
      </c>
      <c r="F1726">
        <v>1000</v>
      </c>
      <c r="G1726" s="31" t="s">
        <v>102</v>
      </c>
      <c r="H1726">
        <v>14</v>
      </c>
      <c r="I1726" s="31" t="s">
        <v>101</v>
      </c>
    </row>
    <row r="1727" spans="1:9" x14ac:dyDescent="0.3">
      <c r="A1727">
        <v>1769</v>
      </c>
      <c r="B1727">
        <v>5</v>
      </c>
      <c r="C1727">
        <v>29</v>
      </c>
      <c r="D1727" s="32">
        <v>0.83402777777777781</v>
      </c>
      <c r="E1727">
        <v>6000</v>
      </c>
      <c r="G1727" s="31" t="s">
        <v>97</v>
      </c>
      <c r="H1727">
        <v>14</v>
      </c>
      <c r="I1727" s="31" t="s">
        <v>105</v>
      </c>
    </row>
    <row r="1728" spans="1:9" x14ac:dyDescent="0.3">
      <c r="A1728">
        <v>1770</v>
      </c>
      <c r="B1728">
        <v>3</v>
      </c>
      <c r="C1728">
        <v>29</v>
      </c>
      <c r="D1728" s="32">
        <v>0.8354166666666667</v>
      </c>
      <c r="E1728">
        <v>6000</v>
      </c>
      <c r="G1728" s="31" t="s">
        <v>97</v>
      </c>
      <c r="H1728">
        <v>15</v>
      </c>
      <c r="I1728" s="31" t="s">
        <v>104</v>
      </c>
    </row>
    <row r="1729" spans="1:9" x14ac:dyDescent="0.3">
      <c r="A1729">
        <v>1771</v>
      </c>
      <c r="B1729">
        <v>2</v>
      </c>
      <c r="C1729">
        <v>29</v>
      </c>
      <c r="D1729" s="32">
        <v>0.83333333333333337</v>
      </c>
      <c r="E1729">
        <v>6000</v>
      </c>
      <c r="G1729" s="31" t="s">
        <v>97</v>
      </c>
      <c r="H1729">
        <v>15</v>
      </c>
      <c r="I1729" s="31" t="s">
        <v>101</v>
      </c>
    </row>
    <row r="1730" spans="1:9" x14ac:dyDescent="0.3">
      <c r="A1730">
        <v>1772</v>
      </c>
      <c r="B1730">
        <v>3</v>
      </c>
      <c r="C1730">
        <v>30</v>
      </c>
      <c r="D1730" s="32">
        <v>0.56388888888888888</v>
      </c>
      <c r="E1730">
        <v>6000</v>
      </c>
      <c r="G1730" s="31" t="s">
        <v>102</v>
      </c>
      <c r="H1730">
        <v>4</v>
      </c>
      <c r="I1730" s="31" t="s">
        <v>104</v>
      </c>
    </row>
    <row r="1731" spans="1:9" x14ac:dyDescent="0.3">
      <c r="A1731">
        <v>1773</v>
      </c>
      <c r="B1731">
        <v>1</v>
      </c>
      <c r="C1731">
        <v>30</v>
      </c>
      <c r="D1731" s="32">
        <v>0.44583333333333336</v>
      </c>
      <c r="E1731">
        <v>8000</v>
      </c>
      <c r="G1731" s="31" t="s">
        <v>97</v>
      </c>
      <c r="H1731">
        <v>4</v>
      </c>
      <c r="I1731" s="31" t="s">
        <v>99</v>
      </c>
    </row>
    <row r="1732" spans="1:9" x14ac:dyDescent="0.3">
      <c r="A1732">
        <v>1774</v>
      </c>
      <c r="B1732">
        <v>4</v>
      </c>
      <c r="C1732">
        <v>30</v>
      </c>
      <c r="D1732" s="32">
        <v>0.4777777777777778</v>
      </c>
      <c r="E1732">
        <v>8000</v>
      </c>
      <c r="F1732">
        <v>2000</v>
      </c>
      <c r="G1732" s="31" t="s">
        <v>102</v>
      </c>
      <c r="H1732">
        <v>4</v>
      </c>
      <c r="I1732" s="31" t="s">
        <v>103</v>
      </c>
    </row>
    <row r="1733" spans="1:9" x14ac:dyDescent="0.3">
      <c r="A1733">
        <v>1775</v>
      </c>
      <c r="B1733">
        <v>5</v>
      </c>
      <c r="C1733">
        <v>30</v>
      </c>
      <c r="D1733" s="32">
        <v>0.46805555555555556</v>
      </c>
      <c r="E1733">
        <v>6000</v>
      </c>
      <c r="G1733" s="31" t="s">
        <v>102</v>
      </c>
      <c r="H1733">
        <v>4</v>
      </c>
      <c r="I1733" s="31" t="s">
        <v>105</v>
      </c>
    </row>
    <row r="1734" spans="1:9" x14ac:dyDescent="0.3">
      <c r="A1734">
        <v>1776</v>
      </c>
      <c r="B1734">
        <v>3</v>
      </c>
      <c r="C1734">
        <v>30</v>
      </c>
      <c r="D1734" s="32">
        <v>0.58472222222222225</v>
      </c>
      <c r="E1734">
        <v>6000</v>
      </c>
      <c r="G1734" s="31" t="s">
        <v>102</v>
      </c>
      <c r="H1734">
        <v>5</v>
      </c>
      <c r="I1734" s="31" t="s">
        <v>104</v>
      </c>
    </row>
    <row r="1735" spans="1:9" x14ac:dyDescent="0.3">
      <c r="A1735">
        <v>1777</v>
      </c>
      <c r="B1735">
        <v>1</v>
      </c>
      <c r="C1735">
        <v>30</v>
      </c>
      <c r="D1735" s="32">
        <v>0.50902777777777775</v>
      </c>
      <c r="E1735">
        <v>6000</v>
      </c>
      <c r="G1735" s="31" t="s">
        <v>97</v>
      </c>
      <c r="H1735">
        <v>5</v>
      </c>
      <c r="I1735" s="31" t="s">
        <v>99</v>
      </c>
    </row>
    <row r="1736" spans="1:9" x14ac:dyDescent="0.3">
      <c r="A1736">
        <v>1778</v>
      </c>
      <c r="B1736">
        <v>4</v>
      </c>
      <c r="C1736">
        <v>30</v>
      </c>
      <c r="D1736" s="32">
        <v>0.59861111111111109</v>
      </c>
      <c r="E1736">
        <v>6000</v>
      </c>
      <c r="G1736" s="31" t="s">
        <v>97</v>
      </c>
      <c r="H1736">
        <v>5</v>
      </c>
      <c r="I1736" s="31" t="s">
        <v>103</v>
      </c>
    </row>
    <row r="1737" spans="1:9" x14ac:dyDescent="0.3">
      <c r="A1737">
        <v>1779</v>
      </c>
      <c r="B1737">
        <v>5</v>
      </c>
      <c r="C1737">
        <v>30</v>
      </c>
      <c r="D1737" s="32">
        <v>0.58263888888888893</v>
      </c>
      <c r="E1737">
        <v>6000</v>
      </c>
      <c r="G1737" s="31" t="s">
        <v>97</v>
      </c>
      <c r="H1737">
        <v>5</v>
      </c>
      <c r="I1737" s="31" t="s">
        <v>105</v>
      </c>
    </row>
    <row r="1738" spans="1:9" x14ac:dyDescent="0.3">
      <c r="A1738">
        <v>1780</v>
      </c>
      <c r="B1738">
        <v>3</v>
      </c>
      <c r="C1738">
        <v>30</v>
      </c>
      <c r="D1738" s="32">
        <v>0.62708333333333333</v>
      </c>
      <c r="E1738">
        <v>6000</v>
      </c>
      <c r="G1738" s="31" t="s">
        <v>97</v>
      </c>
      <c r="H1738">
        <v>6</v>
      </c>
      <c r="I1738" s="31" t="s">
        <v>104</v>
      </c>
    </row>
    <row r="1739" spans="1:9" x14ac:dyDescent="0.3">
      <c r="A1739">
        <v>1781</v>
      </c>
      <c r="B1739">
        <v>1</v>
      </c>
      <c r="C1739">
        <v>30</v>
      </c>
      <c r="D1739" s="32">
        <v>0.62083333333333335</v>
      </c>
      <c r="E1739">
        <v>6000</v>
      </c>
      <c r="F1739">
        <v>2000</v>
      </c>
      <c r="G1739" s="31" t="s">
        <v>102</v>
      </c>
      <c r="H1739">
        <v>6</v>
      </c>
      <c r="I1739" s="31" t="s">
        <v>99</v>
      </c>
    </row>
    <row r="1740" spans="1:9" x14ac:dyDescent="0.3">
      <c r="A1740">
        <v>1782</v>
      </c>
      <c r="B1740">
        <v>4</v>
      </c>
      <c r="C1740">
        <v>30</v>
      </c>
      <c r="D1740" s="32">
        <v>0.67291666666666672</v>
      </c>
      <c r="E1740">
        <v>6000</v>
      </c>
      <c r="G1740" s="31" t="s">
        <v>97</v>
      </c>
      <c r="H1740">
        <v>6</v>
      </c>
      <c r="I1740" s="31" t="s">
        <v>103</v>
      </c>
    </row>
    <row r="1741" spans="1:9" x14ac:dyDescent="0.3">
      <c r="A1741">
        <v>1783</v>
      </c>
      <c r="B1741">
        <v>5</v>
      </c>
      <c r="C1741">
        <v>30</v>
      </c>
      <c r="D1741" s="32">
        <v>0.58263888888888893</v>
      </c>
      <c r="E1741">
        <v>6000</v>
      </c>
      <c r="G1741" s="31" t="s">
        <v>97</v>
      </c>
      <c r="H1741">
        <v>6</v>
      </c>
      <c r="I1741" s="31" t="s">
        <v>105</v>
      </c>
    </row>
    <row r="1742" spans="1:9" x14ac:dyDescent="0.3">
      <c r="A1742">
        <v>1784</v>
      </c>
      <c r="B1742">
        <v>3</v>
      </c>
      <c r="C1742">
        <v>30</v>
      </c>
      <c r="D1742" s="32">
        <v>0.64027777777777772</v>
      </c>
      <c r="E1742">
        <v>6000</v>
      </c>
      <c r="G1742" s="31" t="s">
        <v>97</v>
      </c>
      <c r="H1742">
        <v>7</v>
      </c>
      <c r="I1742" s="31" t="s">
        <v>104</v>
      </c>
    </row>
    <row r="1743" spans="1:9" x14ac:dyDescent="0.3">
      <c r="A1743">
        <v>1785</v>
      </c>
      <c r="B1743">
        <v>1</v>
      </c>
      <c r="C1743">
        <v>30</v>
      </c>
      <c r="D1743" s="32">
        <v>0.67638888888888893</v>
      </c>
      <c r="E1743">
        <v>6000</v>
      </c>
      <c r="G1743" s="31" t="s">
        <v>102</v>
      </c>
      <c r="H1743">
        <v>7</v>
      </c>
      <c r="I1743" s="31" t="s">
        <v>99</v>
      </c>
    </row>
    <row r="1744" spans="1:9" x14ac:dyDescent="0.3">
      <c r="A1744">
        <v>1786</v>
      </c>
      <c r="B1744">
        <v>4</v>
      </c>
      <c r="C1744">
        <v>30</v>
      </c>
      <c r="D1744" s="32">
        <v>0.68541666666666667</v>
      </c>
      <c r="E1744">
        <v>6000</v>
      </c>
      <c r="G1744" s="31" t="s">
        <v>97</v>
      </c>
      <c r="H1744">
        <v>7</v>
      </c>
      <c r="I1744" s="31" t="s">
        <v>103</v>
      </c>
    </row>
    <row r="1745" spans="1:9" x14ac:dyDescent="0.3">
      <c r="A1745">
        <v>1787</v>
      </c>
      <c r="B1745">
        <v>5</v>
      </c>
      <c r="C1745">
        <v>30</v>
      </c>
      <c r="D1745" s="32">
        <v>0.60416666666666663</v>
      </c>
      <c r="E1745">
        <v>6000</v>
      </c>
      <c r="G1745" s="31" t="s">
        <v>102</v>
      </c>
      <c r="H1745">
        <v>7</v>
      </c>
      <c r="I1745" s="31" t="s">
        <v>105</v>
      </c>
    </row>
    <row r="1746" spans="1:9" x14ac:dyDescent="0.3">
      <c r="A1746">
        <v>1788</v>
      </c>
      <c r="B1746">
        <v>3</v>
      </c>
      <c r="C1746">
        <v>30</v>
      </c>
      <c r="D1746" s="32">
        <v>0.68125000000000002</v>
      </c>
      <c r="E1746">
        <v>6000</v>
      </c>
      <c r="G1746" s="31" t="s">
        <v>97</v>
      </c>
      <c r="H1746">
        <v>8</v>
      </c>
      <c r="I1746" s="31" t="s">
        <v>104</v>
      </c>
    </row>
    <row r="1747" spans="1:9" x14ac:dyDescent="0.3">
      <c r="A1747">
        <v>1789</v>
      </c>
      <c r="B1747">
        <v>1</v>
      </c>
      <c r="C1747">
        <v>30</v>
      </c>
      <c r="D1747" s="32">
        <v>0.69791666666666663</v>
      </c>
      <c r="E1747">
        <v>6000</v>
      </c>
      <c r="G1747" s="31" t="s">
        <v>102</v>
      </c>
      <c r="H1747">
        <v>8</v>
      </c>
      <c r="I1747" s="31" t="s">
        <v>99</v>
      </c>
    </row>
    <row r="1748" spans="1:9" x14ac:dyDescent="0.3">
      <c r="A1748">
        <v>1790</v>
      </c>
      <c r="B1748">
        <v>4</v>
      </c>
      <c r="C1748">
        <v>30</v>
      </c>
      <c r="D1748" s="32">
        <v>0.71250000000000002</v>
      </c>
      <c r="E1748">
        <v>6000</v>
      </c>
      <c r="G1748" s="31" t="s">
        <v>102</v>
      </c>
      <c r="H1748">
        <v>8</v>
      </c>
      <c r="I1748" s="31" t="s">
        <v>103</v>
      </c>
    </row>
    <row r="1749" spans="1:9" x14ac:dyDescent="0.3">
      <c r="A1749">
        <v>1791</v>
      </c>
      <c r="B1749">
        <v>5</v>
      </c>
      <c r="C1749">
        <v>30</v>
      </c>
      <c r="D1749" s="32">
        <v>0.64722222222222225</v>
      </c>
      <c r="E1749">
        <v>6000</v>
      </c>
      <c r="G1749" s="31" t="s">
        <v>97</v>
      </c>
      <c r="H1749">
        <v>8</v>
      </c>
      <c r="I1749" s="31" t="s">
        <v>105</v>
      </c>
    </row>
    <row r="1750" spans="1:9" x14ac:dyDescent="0.3">
      <c r="A1750">
        <v>1792</v>
      </c>
      <c r="B1750">
        <v>3</v>
      </c>
      <c r="C1750">
        <v>30</v>
      </c>
      <c r="D1750" s="32">
        <v>0.70625000000000004</v>
      </c>
      <c r="E1750">
        <v>6000</v>
      </c>
      <c r="F1750">
        <v>1000</v>
      </c>
      <c r="G1750" s="31" t="s">
        <v>102</v>
      </c>
      <c r="H1750">
        <v>9</v>
      </c>
      <c r="I1750" s="31" t="s">
        <v>104</v>
      </c>
    </row>
    <row r="1751" spans="1:9" x14ac:dyDescent="0.3">
      <c r="A1751">
        <v>1793</v>
      </c>
      <c r="B1751">
        <v>1</v>
      </c>
      <c r="C1751">
        <v>30</v>
      </c>
      <c r="D1751" s="32">
        <v>0.73402777777777772</v>
      </c>
      <c r="E1751">
        <v>6000</v>
      </c>
      <c r="F1751">
        <v>1000</v>
      </c>
      <c r="G1751" s="31" t="s">
        <v>102</v>
      </c>
      <c r="H1751">
        <v>9</v>
      </c>
      <c r="I1751" s="31" t="s">
        <v>99</v>
      </c>
    </row>
    <row r="1752" spans="1:9" x14ac:dyDescent="0.3">
      <c r="A1752">
        <v>1794</v>
      </c>
      <c r="B1752">
        <v>4</v>
      </c>
      <c r="C1752">
        <v>30</v>
      </c>
      <c r="D1752" s="32">
        <v>0.73333333333333328</v>
      </c>
      <c r="E1752">
        <v>6000</v>
      </c>
      <c r="G1752" s="31" t="s">
        <v>102</v>
      </c>
      <c r="H1752">
        <v>9</v>
      </c>
      <c r="I1752" s="31" t="s">
        <v>103</v>
      </c>
    </row>
    <row r="1753" spans="1:9" x14ac:dyDescent="0.3">
      <c r="A1753">
        <v>1795</v>
      </c>
      <c r="B1753">
        <v>5</v>
      </c>
      <c r="C1753">
        <v>30</v>
      </c>
      <c r="D1753" s="32">
        <v>0.6645833333333333</v>
      </c>
      <c r="E1753">
        <v>6000</v>
      </c>
      <c r="G1753" s="31" t="s">
        <v>97</v>
      </c>
      <c r="H1753">
        <v>9</v>
      </c>
      <c r="I1753" s="31" t="s">
        <v>105</v>
      </c>
    </row>
    <row r="1754" spans="1:9" x14ac:dyDescent="0.3">
      <c r="A1754">
        <v>1796</v>
      </c>
      <c r="B1754">
        <v>3</v>
      </c>
      <c r="C1754">
        <v>30</v>
      </c>
      <c r="D1754" s="32">
        <v>0.71944444444444444</v>
      </c>
      <c r="E1754">
        <v>6000</v>
      </c>
      <c r="G1754" s="31" t="s">
        <v>97</v>
      </c>
      <c r="H1754">
        <v>10</v>
      </c>
      <c r="I1754" s="31" t="s">
        <v>104</v>
      </c>
    </row>
    <row r="1755" spans="1:9" x14ac:dyDescent="0.3">
      <c r="A1755">
        <v>1797</v>
      </c>
      <c r="B1755">
        <v>1</v>
      </c>
      <c r="C1755">
        <v>30</v>
      </c>
      <c r="D1755" s="32">
        <v>0.74930555555555556</v>
      </c>
      <c r="E1755">
        <v>6000</v>
      </c>
      <c r="G1755" s="31" t="s">
        <v>102</v>
      </c>
      <c r="H1755">
        <v>10</v>
      </c>
      <c r="I1755" s="31" t="s">
        <v>99</v>
      </c>
    </row>
    <row r="1756" spans="1:9" x14ac:dyDescent="0.3">
      <c r="A1756">
        <v>1798</v>
      </c>
      <c r="B1756">
        <v>4</v>
      </c>
      <c r="C1756">
        <v>30</v>
      </c>
      <c r="D1756" s="32">
        <v>0.78472222222222221</v>
      </c>
      <c r="E1756">
        <v>6000</v>
      </c>
      <c r="G1756" s="31" t="s">
        <v>97</v>
      </c>
      <c r="H1756">
        <v>10</v>
      </c>
      <c r="I1756" s="31" t="s">
        <v>103</v>
      </c>
    </row>
    <row r="1757" spans="1:9" x14ac:dyDescent="0.3">
      <c r="A1757">
        <v>1799</v>
      </c>
      <c r="B1757">
        <v>5</v>
      </c>
      <c r="C1757">
        <v>30</v>
      </c>
      <c r="D1757" s="32">
        <v>0.68333333333333335</v>
      </c>
      <c r="E1757">
        <v>6000</v>
      </c>
      <c r="G1757" s="31" t="s">
        <v>102</v>
      </c>
      <c r="H1757">
        <v>10</v>
      </c>
      <c r="I1757" s="31" t="s">
        <v>105</v>
      </c>
    </row>
    <row r="1758" spans="1:9" x14ac:dyDescent="0.3">
      <c r="A1758">
        <v>1800</v>
      </c>
      <c r="B1758">
        <v>3</v>
      </c>
      <c r="C1758">
        <v>30</v>
      </c>
      <c r="D1758" s="32">
        <v>0.7270833333333333</v>
      </c>
      <c r="E1758">
        <v>6000</v>
      </c>
      <c r="G1758" s="31" t="s">
        <v>102</v>
      </c>
      <c r="H1758">
        <v>11</v>
      </c>
      <c r="I1758" s="31" t="s">
        <v>104</v>
      </c>
    </row>
    <row r="1759" spans="1:9" x14ac:dyDescent="0.3">
      <c r="A1759">
        <v>1801</v>
      </c>
      <c r="B1759">
        <v>1</v>
      </c>
      <c r="C1759">
        <v>30</v>
      </c>
      <c r="D1759" s="32">
        <v>0.77083333333333337</v>
      </c>
      <c r="E1759">
        <v>6000</v>
      </c>
      <c r="F1759">
        <v>1000</v>
      </c>
      <c r="G1759" s="31" t="s">
        <v>102</v>
      </c>
      <c r="H1759">
        <v>11</v>
      </c>
      <c r="I1759" s="31" t="s">
        <v>99</v>
      </c>
    </row>
    <row r="1760" spans="1:9" x14ac:dyDescent="0.3">
      <c r="A1760">
        <v>1802</v>
      </c>
      <c r="B1760">
        <v>4</v>
      </c>
      <c r="C1760">
        <v>30</v>
      </c>
      <c r="D1760" s="32">
        <v>0.80486111111111114</v>
      </c>
      <c r="E1760">
        <v>6000</v>
      </c>
      <c r="G1760" s="31" t="s">
        <v>97</v>
      </c>
      <c r="H1760">
        <v>11</v>
      </c>
      <c r="I1760" s="31" t="s">
        <v>103</v>
      </c>
    </row>
    <row r="1761" spans="1:9" x14ac:dyDescent="0.3">
      <c r="A1761">
        <v>1803</v>
      </c>
      <c r="B1761">
        <v>5</v>
      </c>
      <c r="C1761">
        <v>30</v>
      </c>
      <c r="D1761" s="32">
        <v>0.7104166666666667</v>
      </c>
      <c r="E1761">
        <v>6000</v>
      </c>
      <c r="F1761">
        <v>2000</v>
      </c>
      <c r="G1761" s="31" t="s">
        <v>102</v>
      </c>
      <c r="H1761">
        <v>11</v>
      </c>
      <c r="I1761" s="31" t="s">
        <v>105</v>
      </c>
    </row>
    <row r="1762" spans="1:9" x14ac:dyDescent="0.3">
      <c r="A1762">
        <v>1804</v>
      </c>
      <c r="B1762">
        <v>3</v>
      </c>
      <c r="C1762">
        <v>30</v>
      </c>
      <c r="D1762" s="32">
        <v>0.75277777777777777</v>
      </c>
      <c r="E1762">
        <v>6000</v>
      </c>
      <c r="G1762" s="31" t="s">
        <v>97</v>
      </c>
      <c r="H1762">
        <v>12</v>
      </c>
      <c r="I1762" s="31" t="s">
        <v>104</v>
      </c>
    </row>
    <row r="1763" spans="1:9" x14ac:dyDescent="0.3">
      <c r="A1763">
        <v>1805</v>
      </c>
      <c r="B1763">
        <v>1</v>
      </c>
      <c r="C1763">
        <v>30</v>
      </c>
      <c r="D1763" s="32">
        <v>0.80902777777777779</v>
      </c>
      <c r="E1763">
        <v>6000</v>
      </c>
      <c r="G1763" s="31" t="s">
        <v>102</v>
      </c>
      <c r="H1763">
        <v>12</v>
      </c>
      <c r="I1763" s="31" t="s">
        <v>99</v>
      </c>
    </row>
    <row r="1764" spans="1:9" x14ac:dyDescent="0.3">
      <c r="A1764">
        <v>1806</v>
      </c>
      <c r="B1764">
        <v>4</v>
      </c>
      <c r="C1764">
        <v>30</v>
      </c>
      <c r="D1764" s="32">
        <v>0.82986111111111116</v>
      </c>
      <c r="E1764">
        <v>6000</v>
      </c>
      <c r="G1764" s="31" t="s">
        <v>102</v>
      </c>
      <c r="H1764">
        <v>12</v>
      </c>
      <c r="I1764" s="31" t="s">
        <v>103</v>
      </c>
    </row>
    <row r="1765" spans="1:9" x14ac:dyDescent="0.3">
      <c r="A1765">
        <v>1807</v>
      </c>
      <c r="B1765">
        <v>5</v>
      </c>
      <c r="C1765">
        <v>30</v>
      </c>
      <c r="D1765" s="32">
        <v>0.73541666666666672</v>
      </c>
      <c r="E1765">
        <v>6000</v>
      </c>
      <c r="G1765" s="31" t="s">
        <v>102</v>
      </c>
      <c r="H1765">
        <v>12</v>
      </c>
      <c r="I1765" s="31" t="s">
        <v>105</v>
      </c>
    </row>
    <row r="1766" spans="1:9" x14ac:dyDescent="0.3">
      <c r="A1766">
        <v>1808</v>
      </c>
      <c r="B1766">
        <v>3</v>
      </c>
      <c r="C1766">
        <v>30</v>
      </c>
      <c r="D1766" s="32">
        <v>0.77013888888888893</v>
      </c>
      <c r="E1766">
        <v>6000</v>
      </c>
      <c r="G1766" s="31" t="s">
        <v>97</v>
      </c>
      <c r="H1766">
        <v>13</v>
      </c>
      <c r="I1766" s="31" t="s">
        <v>104</v>
      </c>
    </row>
    <row r="1767" spans="1:9" x14ac:dyDescent="0.3">
      <c r="A1767">
        <v>1809</v>
      </c>
      <c r="B1767">
        <v>1</v>
      </c>
      <c r="C1767">
        <v>30</v>
      </c>
      <c r="D1767" s="32">
        <v>0.83819444444444446</v>
      </c>
      <c r="E1767">
        <v>6000</v>
      </c>
      <c r="G1767" s="31" t="s">
        <v>97</v>
      </c>
      <c r="H1767">
        <v>13</v>
      </c>
      <c r="I1767" s="31" t="s">
        <v>99</v>
      </c>
    </row>
    <row r="1768" spans="1:9" x14ac:dyDescent="0.3">
      <c r="A1768">
        <v>1810</v>
      </c>
      <c r="B1768">
        <v>5</v>
      </c>
      <c r="C1768">
        <v>30</v>
      </c>
      <c r="D1768" s="32">
        <v>0.76388888888888884</v>
      </c>
      <c r="E1768">
        <v>6000</v>
      </c>
      <c r="G1768" s="31" t="s">
        <v>102</v>
      </c>
      <c r="H1768">
        <v>13</v>
      </c>
      <c r="I1768" s="31" t="s">
        <v>105</v>
      </c>
    </row>
    <row r="1769" spans="1:9" x14ac:dyDescent="0.3">
      <c r="A1769">
        <v>1811</v>
      </c>
      <c r="B1769">
        <v>3</v>
      </c>
      <c r="C1769">
        <v>30</v>
      </c>
      <c r="D1769" s="32">
        <v>0.79305555555555551</v>
      </c>
      <c r="E1769">
        <v>6000</v>
      </c>
      <c r="G1769" s="31" t="s">
        <v>102</v>
      </c>
      <c r="H1769">
        <v>14</v>
      </c>
      <c r="I1769" s="31" t="s">
        <v>104</v>
      </c>
    </row>
    <row r="1770" spans="1:9" x14ac:dyDescent="0.3">
      <c r="A1770">
        <v>1812</v>
      </c>
      <c r="B1770">
        <v>5</v>
      </c>
      <c r="C1770">
        <v>30</v>
      </c>
      <c r="D1770" s="32">
        <v>0.78541666666666665</v>
      </c>
      <c r="E1770">
        <v>6000</v>
      </c>
      <c r="F1770">
        <v>1000</v>
      </c>
      <c r="G1770" s="31" t="s">
        <v>97</v>
      </c>
      <c r="H1770">
        <v>14</v>
      </c>
      <c r="I1770" s="31" t="s">
        <v>105</v>
      </c>
    </row>
    <row r="1771" spans="1:9" x14ac:dyDescent="0.3">
      <c r="A1771">
        <v>1813</v>
      </c>
      <c r="B1771">
        <v>3</v>
      </c>
      <c r="C1771">
        <v>30</v>
      </c>
      <c r="D1771" s="32">
        <v>0.81319444444444444</v>
      </c>
      <c r="E1771">
        <v>6000</v>
      </c>
      <c r="F1771">
        <v>1000</v>
      </c>
      <c r="G1771" s="31" t="s">
        <v>102</v>
      </c>
      <c r="H1771">
        <v>15</v>
      </c>
      <c r="I1771" s="31" t="s">
        <v>104</v>
      </c>
    </row>
    <row r="1772" spans="1:9" x14ac:dyDescent="0.3">
      <c r="A1772">
        <v>1814</v>
      </c>
      <c r="B1772">
        <v>5</v>
      </c>
      <c r="C1772">
        <v>30</v>
      </c>
      <c r="D1772" s="32">
        <v>0.80486111111111114</v>
      </c>
      <c r="E1772">
        <v>6000</v>
      </c>
      <c r="G1772" s="31" t="s">
        <v>97</v>
      </c>
      <c r="H1772">
        <v>15</v>
      </c>
      <c r="I1772" s="31" t="s">
        <v>105</v>
      </c>
    </row>
    <row r="1773" spans="1:9" x14ac:dyDescent="0.3">
      <c r="A1773">
        <v>1815</v>
      </c>
      <c r="B1773">
        <v>3</v>
      </c>
      <c r="C1773">
        <v>30</v>
      </c>
      <c r="D1773" s="32">
        <v>0.83888888888888891</v>
      </c>
      <c r="E1773">
        <v>6000</v>
      </c>
      <c r="F1773">
        <v>1000</v>
      </c>
      <c r="G1773" s="31" t="s">
        <v>102</v>
      </c>
      <c r="H1773">
        <v>16</v>
      </c>
      <c r="I1773" s="31" t="s">
        <v>104</v>
      </c>
    </row>
    <row r="1774" spans="1:9" x14ac:dyDescent="0.3">
      <c r="A1774">
        <v>1816</v>
      </c>
      <c r="B1774">
        <v>5</v>
      </c>
      <c r="C1774">
        <v>30</v>
      </c>
      <c r="D1774" s="32">
        <v>0.82361111111111107</v>
      </c>
      <c r="E1774">
        <v>6000</v>
      </c>
      <c r="G1774" s="31" t="s">
        <v>97</v>
      </c>
      <c r="H1774">
        <v>16</v>
      </c>
      <c r="I1774" s="31" t="s">
        <v>105</v>
      </c>
    </row>
    <row r="1775" spans="1:9" x14ac:dyDescent="0.3">
      <c r="A1775">
        <v>1817</v>
      </c>
      <c r="B1775">
        <v>7</v>
      </c>
      <c r="C1775">
        <v>31</v>
      </c>
      <c r="D1775" s="32">
        <v>0.44861111111111113</v>
      </c>
      <c r="E1775">
        <v>6000</v>
      </c>
      <c r="G1775" s="31" t="s">
        <v>102</v>
      </c>
      <c r="H1775">
        <v>4</v>
      </c>
      <c r="I1775" s="31" t="s">
        <v>98</v>
      </c>
    </row>
    <row r="1776" spans="1:9" x14ac:dyDescent="0.3">
      <c r="A1776">
        <v>1818</v>
      </c>
      <c r="B1776">
        <v>1</v>
      </c>
      <c r="C1776">
        <v>31</v>
      </c>
      <c r="D1776" s="32">
        <v>0.43888888888888888</v>
      </c>
      <c r="E1776">
        <v>6000</v>
      </c>
      <c r="G1776" s="31" t="s">
        <v>102</v>
      </c>
      <c r="H1776">
        <v>4</v>
      </c>
      <c r="I1776" s="31" t="s">
        <v>99</v>
      </c>
    </row>
    <row r="1777" spans="1:9" x14ac:dyDescent="0.3">
      <c r="A1777">
        <v>1819</v>
      </c>
      <c r="B1777">
        <v>6</v>
      </c>
      <c r="C1777">
        <v>31</v>
      </c>
      <c r="D1777" s="32">
        <v>0.54861111111111116</v>
      </c>
      <c r="E1777">
        <v>8000</v>
      </c>
      <c r="F1777">
        <v>1000</v>
      </c>
      <c r="G1777" s="31" t="s">
        <v>97</v>
      </c>
      <c r="H1777">
        <v>4</v>
      </c>
      <c r="I1777" s="31" t="s">
        <v>100</v>
      </c>
    </row>
    <row r="1778" spans="1:9" x14ac:dyDescent="0.3">
      <c r="A1778">
        <v>1820</v>
      </c>
      <c r="B1778">
        <v>4</v>
      </c>
      <c r="C1778">
        <v>31</v>
      </c>
      <c r="D1778" s="32">
        <v>0.45416666666666666</v>
      </c>
      <c r="E1778">
        <v>6000</v>
      </c>
      <c r="G1778" s="31" t="s">
        <v>97</v>
      </c>
      <c r="H1778">
        <v>4</v>
      </c>
      <c r="I1778" s="31" t="s">
        <v>103</v>
      </c>
    </row>
    <row r="1779" spans="1:9" x14ac:dyDescent="0.3">
      <c r="A1779">
        <v>1821</v>
      </c>
      <c r="B1779">
        <v>2</v>
      </c>
      <c r="C1779">
        <v>31</v>
      </c>
      <c r="D1779" s="32">
        <v>0.46250000000000002</v>
      </c>
      <c r="E1779">
        <v>8000</v>
      </c>
      <c r="G1779" s="31" t="s">
        <v>97</v>
      </c>
      <c r="H1779">
        <v>4</v>
      </c>
      <c r="I1779" s="31" t="s">
        <v>101</v>
      </c>
    </row>
    <row r="1780" spans="1:9" x14ac:dyDescent="0.3">
      <c r="A1780">
        <v>1822</v>
      </c>
      <c r="B1780">
        <v>5</v>
      </c>
      <c r="C1780">
        <v>31</v>
      </c>
      <c r="D1780" s="32">
        <v>0.45277777777777778</v>
      </c>
      <c r="E1780">
        <v>6000</v>
      </c>
      <c r="G1780" s="31" t="s">
        <v>97</v>
      </c>
      <c r="H1780">
        <v>4</v>
      </c>
      <c r="I1780" s="31" t="s">
        <v>105</v>
      </c>
    </row>
    <row r="1781" spans="1:9" x14ac:dyDescent="0.3">
      <c r="A1781">
        <v>1823</v>
      </c>
      <c r="B1781">
        <v>7</v>
      </c>
      <c r="C1781">
        <v>31</v>
      </c>
      <c r="D1781" s="32">
        <v>0.46736111111111112</v>
      </c>
      <c r="E1781">
        <v>6000</v>
      </c>
      <c r="G1781" s="31" t="s">
        <v>97</v>
      </c>
      <c r="H1781">
        <v>5</v>
      </c>
      <c r="I1781" s="31" t="s">
        <v>98</v>
      </c>
    </row>
    <row r="1782" spans="1:9" x14ac:dyDescent="0.3">
      <c r="A1782">
        <v>1824</v>
      </c>
      <c r="B1782">
        <v>1</v>
      </c>
      <c r="C1782">
        <v>31</v>
      </c>
      <c r="D1782" s="32">
        <v>0.47152777777777777</v>
      </c>
      <c r="E1782">
        <v>6000</v>
      </c>
      <c r="G1782" s="31" t="s">
        <v>102</v>
      </c>
      <c r="H1782">
        <v>5</v>
      </c>
      <c r="I1782" s="31" t="s">
        <v>99</v>
      </c>
    </row>
    <row r="1783" spans="1:9" x14ac:dyDescent="0.3">
      <c r="A1783">
        <v>1825</v>
      </c>
      <c r="B1783">
        <v>6</v>
      </c>
      <c r="C1783">
        <v>31</v>
      </c>
      <c r="D1783" s="32">
        <v>0.55902777777777779</v>
      </c>
      <c r="E1783">
        <v>8000</v>
      </c>
      <c r="F1783">
        <v>2000</v>
      </c>
      <c r="G1783" s="31" t="s">
        <v>102</v>
      </c>
      <c r="H1783">
        <v>5</v>
      </c>
      <c r="I1783" s="31" t="s">
        <v>100</v>
      </c>
    </row>
    <row r="1784" spans="1:9" x14ac:dyDescent="0.3">
      <c r="A1784">
        <v>1826</v>
      </c>
      <c r="B1784">
        <v>4</v>
      </c>
      <c r="C1784">
        <v>31</v>
      </c>
      <c r="D1784" s="32">
        <v>0.47222222222222221</v>
      </c>
      <c r="E1784">
        <v>6000</v>
      </c>
      <c r="G1784" s="31" t="s">
        <v>97</v>
      </c>
      <c r="H1784">
        <v>5</v>
      </c>
      <c r="I1784" s="31" t="s">
        <v>103</v>
      </c>
    </row>
    <row r="1785" spans="1:9" x14ac:dyDescent="0.3">
      <c r="A1785">
        <v>1827</v>
      </c>
      <c r="B1785">
        <v>2</v>
      </c>
      <c r="C1785">
        <v>31</v>
      </c>
      <c r="D1785" s="32">
        <v>0.49791666666666667</v>
      </c>
      <c r="E1785">
        <v>6000</v>
      </c>
      <c r="F1785">
        <v>3000</v>
      </c>
      <c r="G1785" s="31" t="s">
        <v>97</v>
      </c>
      <c r="H1785">
        <v>5</v>
      </c>
      <c r="I1785" s="31" t="s">
        <v>101</v>
      </c>
    </row>
    <row r="1786" spans="1:9" x14ac:dyDescent="0.3">
      <c r="A1786">
        <v>1828</v>
      </c>
      <c r="B1786">
        <v>5</v>
      </c>
      <c r="C1786">
        <v>31</v>
      </c>
      <c r="D1786" s="32">
        <v>0.48125000000000001</v>
      </c>
      <c r="E1786">
        <v>8000</v>
      </c>
      <c r="G1786" s="31" t="s">
        <v>97</v>
      </c>
      <c r="H1786">
        <v>5</v>
      </c>
      <c r="I1786" s="31" t="s">
        <v>105</v>
      </c>
    </row>
    <row r="1787" spans="1:9" x14ac:dyDescent="0.3">
      <c r="A1787">
        <v>1829</v>
      </c>
      <c r="B1787">
        <v>7</v>
      </c>
      <c r="C1787">
        <v>31</v>
      </c>
      <c r="D1787" s="32">
        <v>0.5</v>
      </c>
      <c r="E1787">
        <v>8000</v>
      </c>
      <c r="F1787">
        <v>3000</v>
      </c>
      <c r="G1787" s="31" t="s">
        <v>97</v>
      </c>
      <c r="H1787">
        <v>6</v>
      </c>
      <c r="I1787" s="31" t="s">
        <v>98</v>
      </c>
    </row>
    <row r="1788" spans="1:9" x14ac:dyDescent="0.3">
      <c r="A1788">
        <v>1830</v>
      </c>
      <c r="B1788">
        <v>1</v>
      </c>
      <c r="C1788">
        <v>31</v>
      </c>
      <c r="D1788" s="32">
        <v>0.49652777777777779</v>
      </c>
      <c r="E1788">
        <v>6000</v>
      </c>
      <c r="G1788" s="31" t="s">
        <v>102</v>
      </c>
      <c r="H1788">
        <v>6</v>
      </c>
      <c r="I1788" s="31" t="s">
        <v>99</v>
      </c>
    </row>
    <row r="1789" spans="1:9" x14ac:dyDescent="0.3">
      <c r="A1789">
        <v>1831</v>
      </c>
      <c r="B1789">
        <v>6</v>
      </c>
      <c r="C1789">
        <v>31</v>
      </c>
      <c r="D1789" s="32">
        <v>0.62013888888888891</v>
      </c>
      <c r="E1789">
        <v>36000</v>
      </c>
      <c r="G1789" s="31" t="s">
        <v>102</v>
      </c>
      <c r="H1789">
        <v>6</v>
      </c>
      <c r="I1789" s="31" t="s">
        <v>100</v>
      </c>
    </row>
    <row r="1790" spans="1:9" x14ac:dyDescent="0.3">
      <c r="A1790">
        <v>1832</v>
      </c>
      <c r="B1790">
        <v>4</v>
      </c>
      <c r="C1790">
        <v>31</v>
      </c>
      <c r="D1790" s="32">
        <v>0.49722222222222223</v>
      </c>
      <c r="E1790">
        <v>6000</v>
      </c>
      <c r="G1790" s="31" t="s">
        <v>97</v>
      </c>
      <c r="H1790">
        <v>6</v>
      </c>
      <c r="I1790" s="31" t="s">
        <v>103</v>
      </c>
    </row>
    <row r="1791" spans="1:9" x14ac:dyDescent="0.3">
      <c r="A1791">
        <v>1833</v>
      </c>
      <c r="B1791">
        <v>2</v>
      </c>
      <c r="C1791">
        <v>31</v>
      </c>
      <c r="D1791" s="32">
        <v>0.52569444444444446</v>
      </c>
      <c r="E1791">
        <v>6000</v>
      </c>
      <c r="G1791" s="31" t="s">
        <v>102</v>
      </c>
      <c r="H1791">
        <v>6</v>
      </c>
      <c r="I1791" s="31" t="s">
        <v>101</v>
      </c>
    </row>
    <row r="1792" spans="1:9" x14ac:dyDescent="0.3">
      <c r="A1792">
        <v>1834</v>
      </c>
      <c r="B1792">
        <v>5</v>
      </c>
      <c r="C1792">
        <v>31</v>
      </c>
      <c r="D1792" s="32">
        <v>0.5</v>
      </c>
      <c r="E1792">
        <v>6000</v>
      </c>
      <c r="G1792" s="31" t="s">
        <v>102</v>
      </c>
      <c r="H1792">
        <v>6</v>
      </c>
      <c r="I1792" s="31" t="s">
        <v>105</v>
      </c>
    </row>
    <row r="1793" spans="1:9" x14ac:dyDescent="0.3">
      <c r="A1793">
        <v>1835</v>
      </c>
      <c r="B1793">
        <v>7</v>
      </c>
      <c r="C1793">
        <v>31</v>
      </c>
      <c r="D1793" s="32">
        <v>0.53888888888888886</v>
      </c>
      <c r="E1793">
        <v>6000</v>
      </c>
      <c r="G1793" s="31" t="s">
        <v>102</v>
      </c>
      <c r="H1793">
        <v>7</v>
      </c>
      <c r="I1793" s="31" t="s">
        <v>98</v>
      </c>
    </row>
    <row r="1794" spans="1:9" x14ac:dyDescent="0.3">
      <c r="A1794">
        <v>1836</v>
      </c>
      <c r="B1794">
        <v>1</v>
      </c>
      <c r="C1794">
        <v>31</v>
      </c>
      <c r="D1794" s="32">
        <v>0.51527777777777772</v>
      </c>
      <c r="E1794">
        <v>6000</v>
      </c>
      <c r="G1794" s="31" t="s">
        <v>97</v>
      </c>
      <c r="H1794">
        <v>7</v>
      </c>
      <c r="I1794" s="31" t="s">
        <v>99</v>
      </c>
    </row>
    <row r="1795" spans="1:9" x14ac:dyDescent="0.3">
      <c r="A1795">
        <v>1837</v>
      </c>
      <c r="B1795">
        <v>6</v>
      </c>
      <c r="C1795">
        <v>31</v>
      </c>
      <c r="D1795" s="32">
        <v>0.67361111111111116</v>
      </c>
      <c r="E1795">
        <v>6000</v>
      </c>
      <c r="G1795" s="31" t="s">
        <v>97</v>
      </c>
      <c r="H1795">
        <v>7</v>
      </c>
      <c r="I1795" s="31" t="s">
        <v>100</v>
      </c>
    </row>
    <row r="1796" spans="1:9" x14ac:dyDescent="0.3">
      <c r="A1796">
        <v>1838</v>
      </c>
      <c r="B1796">
        <v>4</v>
      </c>
      <c r="C1796">
        <v>31</v>
      </c>
      <c r="D1796" s="32">
        <v>0.5180555555555556</v>
      </c>
      <c r="E1796">
        <v>6000</v>
      </c>
      <c r="G1796" s="31" t="s">
        <v>102</v>
      </c>
      <c r="H1796">
        <v>7</v>
      </c>
      <c r="I1796" s="31" t="s">
        <v>103</v>
      </c>
    </row>
    <row r="1797" spans="1:9" x14ac:dyDescent="0.3">
      <c r="A1797">
        <v>1839</v>
      </c>
      <c r="B1797">
        <v>2</v>
      </c>
      <c r="C1797">
        <v>31</v>
      </c>
      <c r="D1797" s="32">
        <v>0.59166666666666667</v>
      </c>
      <c r="E1797">
        <v>6000</v>
      </c>
      <c r="G1797" s="31" t="s">
        <v>102</v>
      </c>
      <c r="H1797">
        <v>7</v>
      </c>
      <c r="I1797" s="31" t="s">
        <v>101</v>
      </c>
    </row>
    <row r="1798" spans="1:9" x14ac:dyDescent="0.3">
      <c r="A1798">
        <v>1840</v>
      </c>
      <c r="B1798">
        <v>5</v>
      </c>
      <c r="C1798">
        <v>31</v>
      </c>
      <c r="D1798" s="32">
        <v>0.52986111111111112</v>
      </c>
      <c r="E1798">
        <v>6000</v>
      </c>
      <c r="F1798">
        <v>500</v>
      </c>
      <c r="G1798" s="31" t="s">
        <v>102</v>
      </c>
      <c r="H1798">
        <v>7</v>
      </c>
      <c r="I1798" s="31" t="s">
        <v>105</v>
      </c>
    </row>
    <row r="1799" spans="1:9" x14ac:dyDescent="0.3">
      <c r="A1799">
        <v>1841</v>
      </c>
      <c r="B1799">
        <v>7</v>
      </c>
      <c r="C1799">
        <v>31</v>
      </c>
      <c r="D1799" s="32">
        <v>0.57708333333333328</v>
      </c>
      <c r="E1799">
        <v>6000</v>
      </c>
      <c r="G1799" s="31" t="s">
        <v>102</v>
      </c>
      <c r="H1799">
        <v>8</v>
      </c>
      <c r="I1799" s="31" t="s">
        <v>98</v>
      </c>
    </row>
    <row r="1800" spans="1:9" x14ac:dyDescent="0.3">
      <c r="A1800">
        <v>1842</v>
      </c>
      <c r="B1800">
        <v>1</v>
      </c>
      <c r="C1800">
        <v>31</v>
      </c>
      <c r="D1800" s="32">
        <v>0.55138888888888893</v>
      </c>
      <c r="E1800">
        <v>6000</v>
      </c>
      <c r="G1800" s="31" t="s">
        <v>97</v>
      </c>
      <c r="H1800">
        <v>8</v>
      </c>
      <c r="I1800" s="31" t="s">
        <v>99</v>
      </c>
    </row>
    <row r="1801" spans="1:9" x14ac:dyDescent="0.3">
      <c r="A1801">
        <v>1843</v>
      </c>
      <c r="B1801">
        <v>6</v>
      </c>
      <c r="C1801">
        <v>31</v>
      </c>
      <c r="D1801" s="32">
        <v>0.68888888888888888</v>
      </c>
      <c r="E1801">
        <v>6000</v>
      </c>
      <c r="G1801" s="31" t="s">
        <v>97</v>
      </c>
      <c r="H1801">
        <v>8</v>
      </c>
      <c r="I1801" s="31" t="s">
        <v>100</v>
      </c>
    </row>
    <row r="1802" spans="1:9" x14ac:dyDescent="0.3">
      <c r="A1802">
        <v>1844</v>
      </c>
      <c r="B1802">
        <v>4</v>
      </c>
      <c r="C1802">
        <v>31</v>
      </c>
      <c r="D1802" s="32">
        <v>0.60069444444444442</v>
      </c>
      <c r="E1802">
        <v>6000</v>
      </c>
      <c r="G1802" s="31" t="s">
        <v>97</v>
      </c>
      <c r="H1802">
        <v>8</v>
      </c>
      <c r="I1802" s="31" t="s">
        <v>103</v>
      </c>
    </row>
    <row r="1803" spans="1:9" x14ac:dyDescent="0.3">
      <c r="A1803">
        <v>1845</v>
      </c>
      <c r="B1803">
        <v>2</v>
      </c>
      <c r="C1803">
        <v>31</v>
      </c>
      <c r="D1803" s="32">
        <v>0.64236111111111116</v>
      </c>
      <c r="E1803">
        <v>6000</v>
      </c>
      <c r="G1803" s="31" t="s">
        <v>97</v>
      </c>
      <c r="H1803">
        <v>8</v>
      </c>
      <c r="I1803" s="31" t="s">
        <v>101</v>
      </c>
    </row>
    <row r="1804" spans="1:9" x14ac:dyDescent="0.3">
      <c r="A1804">
        <v>1846</v>
      </c>
      <c r="B1804">
        <v>5</v>
      </c>
      <c r="C1804">
        <v>31</v>
      </c>
      <c r="D1804" s="32">
        <v>0.55069444444444449</v>
      </c>
      <c r="E1804">
        <v>6000</v>
      </c>
      <c r="G1804" s="31" t="s">
        <v>97</v>
      </c>
      <c r="H1804">
        <v>8</v>
      </c>
      <c r="I1804" s="31" t="s">
        <v>105</v>
      </c>
    </row>
    <row r="1805" spans="1:9" x14ac:dyDescent="0.3">
      <c r="A1805">
        <v>1847</v>
      </c>
      <c r="B1805">
        <v>7</v>
      </c>
      <c r="C1805">
        <v>31</v>
      </c>
      <c r="D1805" s="32">
        <v>0.60416666666666663</v>
      </c>
      <c r="E1805">
        <v>8000</v>
      </c>
      <c r="G1805" s="31" t="s">
        <v>97</v>
      </c>
      <c r="H1805">
        <v>9</v>
      </c>
      <c r="I1805" s="31" t="s">
        <v>98</v>
      </c>
    </row>
    <row r="1806" spans="1:9" x14ac:dyDescent="0.3">
      <c r="A1806">
        <v>1848</v>
      </c>
      <c r="B1806">
        <v>1</v>
      </c>
      <c r="C1806">
        <v>31</v>
      </c>
      <c r="D1806" s="32">
        <v>0.5805555555555556</v>
      </c>
      <c r="E1806">
        <v>6000</v>
      </c>
      <c r="G1806" s="31" t="s">
        <v>97</v>
      </c>
      <c r="H1806">
        <v>9</v>
      </c>
      <c r="I1806" s="31" t="s">
        <v>99</v>
      </c>
    </row>
    <row r="1807" spans="1:9" x14ac:dyDescent="0.3">
      <c r="A1807">
        <v>1849</v>
      </c>
      <c r="B1807">
        <v>6</v>
      </c>
      <c r="C1807">
        <v>31</v>
      </c>
      <c r="D1807" s="32">
        <v>0.66666666666666663</v>
      </c>
      <c r="E1807">
        <v>36000</v>
      </c>
      <c r="G1807" s="31" t="s">
        <v>97</v>
      </c>
      <c r="H1807">
        <v>9</v>
      </c>
      <c r="I1807" s="31" t="s">
        <v>100</v>
      </c>
    </row>
    <row r="1808" spans="1:9" x14ac:dyDescent="0.3">
      <c r="A1808">
        <v>1850</v>
      </c>
      <c r="B1808">
        <v>4</v>
      </c>
      <c r="C1808">
        <v>31</v>
      </c>
      <c r="D1808" s="32">
        <v>0.65763888888888888</v>
      </c>
      <c r="E1808">
        <v>6000</v>
      </c>
      <c r="F1808">
        <v>1000</v>
      </c>
      <c r="G1808" s="31" t="s">
        <v>97</v>
      </c>
      <c r="H1808">
        <v>9</v>
      </c>
      <c r="I1808" s="31" t="s">
        <v>103</v>
      </c>
    </row>
    <row r="1809" spans="1:9" x14ac:dyDescent="0.3">
      <c r="A1809">
        <v>1851</v>
      </c>
      <c r="B1809">
        <v>2</v>
      </c>
      <c r="C1809">
        <v>31</v>
      </c>
      <c r="D1809" s="32">
        <v>0.70138888888888884</v>
      </c>
      <c r="E1809">
        <v>6000</v>
      </c>
      <c r="G1809" s="31" t="s">
        <v>102</v>
      </c>
      <c r="H1809">
        <v>9</v>
      </c>
      <c r="I1809" s="31" t="s">
        <v>101</v>
      </c>
    </row>
    <row r="1810" spans="1:9" x14ac:dyDescent="0.3">
      <c r="A1810">
        <v>1852</v>
      </c>
      <c r="B1810">
        <v>5</v>
      </c>
      <c r="C1810">
        <v>31</v>
      </c>
      <c r="D1810" s="32">
        <v>0.57916666666666672</v>
      </c>
      <c r="E1810">
        <v>6000</v>
      </c>
      <c r="G1810" s="31" t="s">
        <v>97</v>
      </c>
      <c r="H1810">
        <v>9</v>
      </c>
      <c r="I1810" s="31" t="s">
        <v>105</v>
      </c>
    </row>
    <row r="1811" spans="1:9" x14ac:dyDescent="0.3">
      <c r="A1811">
        <v>1853</v>
      </c>
      <c r="B1811">
        <v>7</v>
      </c>
      <c r="C1811">
        <v>31</v>
      </c>
      <c r="D1811" s="32">
        <v>0.68125000000000002</v>
      </c>
      <c r="E1811">
        <v>6000</v>
      </c>
      <c r="G1811" s="31" t="s">
        <v>97</v>
      </c>
      <c r="H1811">
        <v>10</v>
      </c>
      <c r="I1811" s="31" t="s">
        <v>98</v>
      </c>
    </row>
    <row r="1812" spans="1:9" x14ac:dyDescent="0.3">
      <c r="A1812">
        <v>1854</v>
      </c>
      <c r="B1812">
        <v>1</v>
      </c>
      <c r="C1812">
        <v>31</v>
      </c>
      <c r="D1812" s="32">
        <v>0.6118055555555556</v>
      </c>
      <c r="E1812">
        <v>6000</v>
      </c>
      <c r="G1812" s="31" t="s">
        <v>102</v>
      </c>
      <c r="H1812">
        <v>10</v>
      </c>
      <c r="I1812" s="31" t="s">
        <v>99</v>
      </c>
    </row>
    <row r="1813" spans="1:9" x14ac:dyDescent="0.3">
      <c r="A1813">
        <v>1855</v>
      </c>
      <c r="B1813">
        <v>6</v>
      </c>
      <c r="C1813">
        <v>31</v>
      </c>
      <c r="D1813" s="32">
        <v>0.75624999999999998</v>
      </c>
      <c r="E1813">
        <v>6000</v>
      </c>
      <c r="G1813" s="31" t="s">
        <v>102</v>
      </c>
      <c r="H1813">
        <v>10</v>
      </c>
      <c r="I1813" s="31" t="s">
        <v>100</v>
      </c>
    </row>
    <row r="1814" spans="1:9" x14ac:dyDescent="0.3">
      <c r="A1814">
        <v>1856</v>
      </c>
      <c r="B1814">
        <v>4</v>
      </c>
      <c r="C1814">
        <v>31</v>
      </c>
      <c r="D1814" s="32">
        <v>0.69374999999999998</v>
      </c>
      <c r="E1814">
        <v>6000</v>
      </c>
      <c r="G1814" s="31" t="s">
        <v>97</v>
      </c>
      <c r="H1814">
        <v>10</v>
      </c>
      <c r="I1814" s="31" t="s">
        <v>103</v>
      </c>
    </row>
    <row r="1815" spans="1:9" x14ac:dyDescent="0.3">
      <c r="A1815">
        <v>1857</v>
      </c>
      <c r="B1815">
        <v>2</v>
      </c>
      <c r="C1815">
        <v>31</v>
      </c>
      <c r="D1815" s="32">
        <v>0.72430555555555554</v>
      </c>
      <c r="E1815">
        <v>6000</v>
      </c>
      <c r="G1815" s="31" t="s">
        <v>97</v>
      </c>
      <c r="H1815">
        <v>10</v>
      </c>
      <c r="I1815" s="31" t="s">
        <v>101</v>
      </c>
    </row>
    <row r="1816" spans="1:9" x14ac:dyDescent="0.3">
      <c r="A1816">
        <v>1858</v>
      </c>
      <c r="B1816">
        <v>5</v>
      </c>
      <c r="C1816">
        <v>31</v>
      </c>
      <c r="D1816" s="32">
        <v>0.61041666666666672</v>
      </c>
      <c r="E1816">
        <v>6000</v>
      </c>
      <c r="F1816">
        <v>1000</v>
      </c>
      <c r="G1816" s="31" t="s">
        <v>102</v>
      </c>
      <c r="H1816">
        <v>10</v>
      </c>
      <c r="I1816" s="31" t="s">
        <v>105</v>
      </c>
    </row>
    <row r="1817" spans="1:9" x14ac:dyDescent="0.3">
      <c r="A1817">
        <v>1859</v>
      </c>
      <c r="B1817">
        <v>7</v>
      </c>
      <c r="C1817">
        <v>31</v>
      </c>
      <c r="D1817" s="32">
        <v>0.70208333333333328</v>
      </c>
      <c r="E1817">
        <v>6000</v>
      </c>
      <c r="F1817">
        <v>300</v>
      </c>
      <c r="G1817" s="31" t="s">
        <v>102</v>
      </c>
      <c r="H1817">
        <v>11</v>
      </c>
      <c r="I1817" s="31" t="s">
        <v>98</v>
      </c>
    </row>
    <row r="1818" spans="1:9" x14ac:dyDescent="0.3">
      <c r="A1818">
        <v>1860</v>
      </c>
      <c r="B1818">
        <v>1</v>
      </c>
      <c r="C1818">
        <v>31</v>
      </c>
      <c r="D1818" s="32">
        <v>0.70486111111111116</v>
      </c>
      <c r="E1818">
        <v>6000</v>
      </c>
      <c r="G1818" s="31" t="s">
        <v>102</v>
      </c>
      <c r="H1818">
        <v>11</v>
      </c>
      <c r="I1818" s="31" t="s">
        <v>99</v>
      </c>
    </row>
    <row r="1819" spans="1:9" x14ac:dyDescent="0.3">
      <c r="A1819">
        <v>1861</v>
      </c>
      <c r="B1819">
        <v>6</v>
      </c>
      <c r="C1819">
        <v>31</v>
      </c>
      <c r="D1819" s="32">
        <v>0.77361111111111114</v>
      </c>
      <c r="E1819">
        <v>6000</v>
      </c>
      <c r="G1819" s="31" t="s">
        <v>97</v>
      </c>
      <c r="H1819">
        <v>11</v>
      </c>
      <c r="I1819" s="31" t="s">
        <v>100</v>
      </c>
    </row>
    <row r="1820" spans="1:9" x14ac:dyDescent="0.3">
      <c r="A1820">
        <v>1862</v>
      </c>
      <c r="B1820">
        <v>4</v>
      </c>
      <c r="C1820">
        <v>31</v>
      </c>
      <c r="D1820" s="32">
        <v>0.7104166666666667</v>
      </c>
      <c r="E1820">
        <v>6000</v>
      </c>
      <c r="F1820">
        <v>1000</v>
      </c>
      <c r="G1820" s="31" t="s">
        <v>97</v>
      </c>
      <c r="H1820">
        <v>11</v>
      </c>
      <c r="I1820" s="31" t="s">
        <v>103</v>
      </c>
    </row>
    <row r="1821" spans="1:9" x14ac:dyDescent="0.3">
      <c r="A1821">
        <v>1863</v>
      </c>
      <c r="B1821">
        <v>2</v>
      </c>
      <c r="C1821">
        <v>31</v>
      </c>
      <c r="D1821" s="32">
        <v>0.74305555555555558</v>
      </c>
      <c r="E1821">
        <v>6000</v>
      </c>
      <c r="G1821" s="31" t="s">
        <v>97</v>
      </c>
      <c r="H1821">
        <v>11</v>
      </c>
      <c r="I1821" s="31" t="s">
        <v>101</v>
      </c>
    </row>
    <row r="1822" spans="1:9" x14ac:dyDescent="0.3">
      <c r="A1822">
        <v>1864</v>
      </c>
      <c r="B1822">
        <v>5</v>
      </c>
      <c r="C1822">
        <v>31</v>
      </c>
      <c r="D1822" s="32">
        <v>0.65833333333333333</v>
      </c>
      <c r="E1822">
        <v>6000</v>
      </c>
      <c r="G1822" s="31" t="s">
        <v>102</v>
      </c>
      <c r="H1822">
        <v>11</v>
      </c>
      <c r="I1822" s="31" t="s">
        <v>105</v>
      </c>
    </row>
    <row r="1823" spans="1:9" x14ac:dyDescent="0.3">
      <c r="A1823">
        <v>1865</v>
      </c>
      <c r="B1823">
        <v>7</v>
      </c>
      <c r="C1823">
        <v>31</v>
      </c>
      <c r="D1823" s="32">
        <v>0.71666666666666667</v>
      </c>
      <c r="E1823">
        <v>6000</v>
      </c>
      <c r="F1823">
        <v>1000</v>
      </c>
      <c r="G1823" s="31" t="s">
        <v>97</v>
      </c>
      <c r="H1823">
        <v>12</v>
      </c>
      <c r="I1823" s="31" t="s">
        <v>98</v>
      </c>
    </row>
    <row r="1824" spans="1:9" x14ac:dyDescent="0.3">
      <c r="A1824">
        <v>1866</v>
      </c>
      <c r="B1824">
        <v>1</v>
      </c>
      <c r="C1824">
        <v>31</v>
      </c>
      <c r="D1824" s="32">
        <v>0.74583333333333335</v>
      </c>
      <c r="E1824">
        <v>6000</v>
      </c>
      <c r="G1824" s="31" t="s">
        <v>102</v>
      </c>
      <c r="H1824">
        <v>12</v>
      </c>
      <c r="I1824" s="31" t="s">
        <v>99</v>
      </c>
    </row>
    <row r="1825" spans="1:9" x14ac:dyDescent="0.3">
      <c r="A1825">
        <v>1867</v>
      </c>
      <c r="B1825">
        <v>6</v>
      </c>
      <c r="C1825">
        <v>31</v>
      </c>
      <c r="D1825" s="32">
        <v>0.7944444444444444</v>
      </c>
      <c r="E1825">
        <v>6000</v>
      </c>
      <c r="G1825" s="31" t="s">
        <v>102</v>
      </c>
      <c r="H1825">
        <v>12</v>
      </c>
      <c r="I1825" s="31" t="s">
        <v>100</v>
      </c>
    </row>
    <row r="1826" spans="1:9" x14ac:dyDescent="0.3">
      <c r="A1826">
        <v>1868</v>
      </c>
      <c r="B1826">
        <v>4</v>
      </c>
      <c r="C1826">
        <v>31</v>
      </c>
      <c r="D1826" s="32">
        <v>0.7319444444444444</v>
      </c>
      <c r="E1826">
        <v>6000</v>
      </c>
      <c r="G1826" s="31" t="s">
        <v>102</v>
      </c>
      <c r="H1826">
        <v>12</v>
      </c>
      <c r="I1826" s="31" t="s">
        <v>103</v>
      </c>
    </row>
    <row r="1827" spans="1:9" x14ac:dyDescent="0.3">
      <c r="A1827">
        <v>1869</v>
      </c>
      <c r="B1827">
        <v>2</v>
      </c>
      <c r="C1827">
        <v>31</v>
      </c>
      <c r="D1827" s="32">
        <v>0.76041666666666663</v>
      </c>
      <c r="E1827">
        <v>6000</v>
      </c>
      <c r="F1827">
        <v>1000</v>
      </c>
      <c r="G1827" s="31" t="s">
        <v>97</v>
      </c>
      <c r="H1827">
        <v>12</v>
      </c>
      <c r="I1827" s="31" t="s">
        <v>101</v>
      </c>
    </row>
    <row r="1828" spans="1:9" x14ac:dyDescent="0.3">
      <c r="A1828">
        <v>1870</v>
      </c>
      <c r="B1828">
        <v>5</v>
      </c>
      <c r="C1828">
        <v>31</v>
      </c>
      <c r="D1828" s="32">
        <v>0.7</v>
      </c>
      <c r="E1828">
        <v>6000</v>
      </c>
      <c r="F1828">
        <v>1000</v>
      </c>
      <c r="G1828" s="31" t="s">
        <v>102</v>
      </c>
      <c r="H1828">
        <v>12</v>
      </c>
      <c r="I1828" s="31" t="s">
        <v>105</v>
      </c>
    </row>
    <row r="1829" spans="1:9" x14ac:dyDescent="0.3">
      <c r="A1829">
        <v>1871</v>
      </c>
      <c r="B1829">
        <v>7</v>
      </c>
      <c r="C1829">
        <v>31</v>
      </c>
      <c r="D1829" s="32">
        <v>0.73541666666666672</v>
      </c>
      <c r="E1829">
        <v>8000</v>
      </c>
      <c r="G1829" s="31" t="s">
        <v>102</v>
      </c>
      <c r="H1829">
        <v>13</v>
      </c>
      <c r="I1829" s="31" t="s">
        <v>98</v>
      </c>
    </row>
    <row r="1830" spans="1:9" x14ac:dyDescent="0.3">
      <c r="A1830">
        <v>1872</v>
      </c>
      <c r="B1830">
        <v>1</v>
      </c>
      <c r="C1830">
        <v>31</v>
      </c>
      <c r="D1830" s="32">
        <v>0.7631944444444444</v>
      </c>
      <c r="E1830">
        <v>6000</v>
      </c>
      <c r="F1830">
        <v>2000</v>
      </c>
      <c r="G1830" s="31" t="s">
        <v>102</v>
      </c>
      <c r="H1830">
        <v>13</v>
      </c>
      <c r="I1830" s="31" t="s">
        <v>99</v>
      </c>
    </row>
    <row r="1831" spans="1:9" x14ac:dyDescent="0.3">
      <c r="A1831">
        <v>1873</v>
      </c>
      <c r="B1831">
        <v>6</v>
      </c>
      <c r="C1831">
        <v>31</v>
      </c>
      <c r="D1831" s="32">
        <v>0.80972222222222223</v>
      </c>
      <c r="E1831">
        <v>6000</v>
      </c>
      <c r="G1831" s="31" t="s">
        <v>102</v>
      </c>
      <c r="H1831">
        <v>13</v>
      </c>
      <c r="I1831" s="31" t="s">
        <v>100</v>
      </c>
    </row>
    <row r="1832" spans="1:9" x14ac:dyDescent="0.3">
      <c r="A1832">
        <v>1874</v>
      </c>
      <c r="B1832">
        <v>4</v>
      </c>
      <c r="C1832">
        <v>31</v>
      </c>
      <c r="D1832" s="32">
        <v>0.75486111111111109</v>
      </c>
      <c r="E1832">
        <v>6000</v>
      </c>
      <c r="F1832">
        <v>1000</v>
      </c>
      <c r="G1832" s="31" t="s">
        <v>97</v>
      </c>
      <c r="H1832">
        <v>13</v>
      </c>
      <c r="I1832" s="31" t="s">
        <v>103</v>
      </c>
    </row>
    <row r="1833" spans="1:9" x14ac:dyDescent="0.3">
      <c r="A1833">
        <v>1875</v>
      </c>
      <c r="B1833">
        <v>2</v>
      </c>
      <c r="C1833">
        <v>31</v>
      </c>
      <c r="D1833" s="32">
        <v>0.79166666666666663</v>
      </c>
      <c r="E1833">
        <v>6000</v>
      </c>
      <c r="G1833" s="31" t="s">
        <v>97</v>
      </c>
      <c r="H1833">
        <v>13</v>
      </c>
      <c r="I1833" s="31" t="s">
        <v>101</v>
      </c>
    </row>
    <row r="1834" spans="1:9" x14ac:dyDescent="0.3">
      <c r="A1834">
        <v>1876</v>
      </c>
      <c r="B1834">
        <v>5</v>
      </c>
      <c r="C1834">
        <v>31</v>
      </c>
      <c r="D1834" s="32">
        <v>0.71736111111111112</v>
      </c>
      <c r="E1834">
        <v>6000</v>
      </c>
      <c r="G1834" s="31" t="s">
        <v>102</v>
      </c>
      <c r="H1834">
        <v>13</v>
      </c>
      <c r="I1834" s="31" t="s">
        <v>105</v>
      </c>
    </row>
    <row r="1835" spans="1:9" x14ac:dyDescent="0.3">
      <c r="A1835">
        <v>1877</v>
      </c>
      <c r="B1835">
        <v>7</v>
      </c>
      <c r="C1835">
        <v>31</v>
      </c>
      <c r="D1835" s="32">
        <v>0.75902777777777775</v>
      </c>
      <c r="E1835">
        <v>8000</v>
      </c>
      <c r="F1835">
        <v>2000</v>
      </c>
      <c r="G1835" s="31" t="s">
        <v>102</v>
      </c>
      <c r="H1835">
        <v>14</v>
      </c>
      <c r="I1835" s="31" t="s">
        <v>98</v>
      </c>
    </row>
    <row r="1836" spans="1:9" x14ac:dyDescent="0.3">
      <c r="A1836">
        <v>1878</v>
      </c>
      <c r="B1836">
        <v>1</v>
      </c>
      <c r="C1836">
        <v>31</v>
      </c>
      <c r="D1836" s="32">
        <v>0.79027777777777775</v>
      </c>
      <c r="E1836">
        <v>6000</v>
      </c>
      <c r="G1836" s="31" t="s">
        <v>102</v>
      </c>
      <c r="H1836">
        <v>14</v>
      </c>
      <c r="I1836" s="31" t="s">
        <v>99</v>
      </c>
    </row>
    <row r="1837" spans="1:9" x14ac:dyDescent="0.3">
      <c r="A1837">
        <v>1879</v>
      </c>
      <c r="B1837">
        <v>6</v>
      </c>
      <c r="C1837">
        <v>31</v>
      </c>
      <c r="D1837" s="32">
        <v>0.82361111111111107</v>
      </c>
      <c r="E1837">
        <v>6000</v>
      </c>
      <c r="G1837" s="31" t="s">
        <v>97</v>
      </c>
      <c r="H1837">
        <v>14</v>
      </c>
      <c r="I1837" s="31" t="s">
        <v>100</v>
      </c>
    </row>
    <row r="1838" spans="1:9" x14ac:dyDescent="0.3">
      <c r="A1838">
        <v>1880</v>
      </c>
      <c r="B1838">
        <v>4</v>
      </c>
      <c r="C1838">
        <v>31</v>
      </c>
      <c r="D1838" s="32">
        <v>0.76111111111111107</v>
      </c>
      <c r="E1838">
        <v>6000</v>
      </c>
      <c r="G1838" s="31" t="s">
        <v>97</v>
      </c>
      <c r="H1838">
        <v>14</v>
      </c>
      <c r="I1838" s="31" t="s">
        <v>103</v>
      </c>
    </row>
    <row r="1839" spans="1:9" x14ac:dyDescent="0.3">
      <c r="A1839">
        <v>1881</v>
      </c>
      <c r="B1839">
        <v>2</v>
      </c>
      <c r="C1839">
        <v>31</v>
      </c>
      <c r="D1839" s="32">
        <v>0.81180555555555556</v>
      </c>
      <c r="E1839">
        <v>6000</v>
      </c>
      <c r="G1839" s="31" t="s">
        <v>102</v>
      </c>
      <c r="H1839">
        <v>14</v>
      </c>
      <c r="I1839" s="31" t="s">
        <v>101</v>
      </c>
    </row>
    <row r="1840" spans="1:9" x14ac:dyDescent="0.3">
      <c r="A1840">
        <v>1882</v>
      </c>
      <c r="B1840">
        <v>5</v>
      </c>
      <c r="C1840">
        <v>31</v>
      </c>
      <c r="D1840" s="32">
        <v>0.73819444444444449</v>
      </c>
      <c r="E1840">
        <v>6000</v>
      </c>
      <c r="F1840">
        <v>2000</v>
      </c>
      <c r="G1840" s="31" t="s">
        <v>102</v>
      </c>
      <c r="H1840">
        <v>14</v>
      </c>
      <c r="I1840" s="31" t="s">
        <v>105</v>
      </c>
    </row>
    <row r="1841" spans="1:9" x14ac:dyDescent="0.3">
      <c r="A1841">
        <v>1883</v>
      </c>
      <c r="B1841">
        <v>7</v>
      </c>
      <c r="C1841">
        <v>31</v>
      </c>
      <c r="D1841" s="32">
        <v>0.77083333333333337</v>
      </c>
      <c r="E1841">
        <v>6000</v>
      </c>
      <c r="F1841">
        <v>2000</v>
      </c>
      <c r="G1841" s="31" t="s">
        <v>102</v>
      </c>
      <c r="H1841">
        <v>15</v>
      </c>
      <c r="I1841" s="31" t="s">
        <v>98</v>
      </c>
    </row>
    <row r="1842" spans="1:9" x14ac:dyDescent="0.3">
      <c r="A1842">
        <v>1884</v>
      </c>
      <c r="B1842">
        <v>1</v>
      </c>
      <c r="C1842">
        <v>31</v>
      </c>
      <c r="D1842" s="32">
        <v>0.81805555555555554</v>
      </c>
      <c r="E1842">
        <v>6000</v>
      </c>
      <c r="F1842">
        <v>1000</v>
      </c>
      <c r="G1842" s="31" t="s">
        <v>102</v>
      </c>
      <c r="H1842">
        <v>15</v>
      </c>
      <c r="I1842" s="31" t="s">
        <v>99</v>
      </c>
    </row>
    <row r="1843" spans="1:9" x14ac:dyDescent="0.3">
      <c r="A1843">
        <v>1885</v>
      </c>
      <c r="B1843">
        <v>4</v>
      </c>
      <c r="C1843">
        <v>31</v>
      </c>
      <c r="D1843" s="32">
        <v>0.78472222222222221</v>
      </c>
      <c r="E1843">
        <v>6000</v>
      </c>
      <c r="G1843" s="31" t="s">
        <v>102</v>
      </c>
      <c r="H1843">
        <v>15</v>
      </c>
      <c r="I1843" s="31" t="s">
        <v>103</v>
      </c>
    </row>
    <row r="1844" spans="1:9" x14ac:dyDescent="0.3">
      <c r="A1844">
        <v>1886</v>
      </c>
      <c r="B1844">
        <v>2</v>
      </c>
      <c r="C1844">
        <v>31</v>
      </c>
      <c r="D1844" s="32">
        <v>0.82638888888888884</v>
      </c>
      <c r="E1844">
        <v>6000</v>
      </c>
      <c r="G1844" s="31" t="s">
        <v>102</v>
      </c>
      <c r="H1844">
        <v>15</v>
      </c>
      <c r="I1844" s="31" t="s">
        <v>101</v>
      </c>
    </row>
    <row r="1845" spans="1:9" x14ac:dyDescent="0.3">
      <c r="A1845">
        <v>1887</v>
      </c>
      <c r="B1845">
        <v>5</v>
      </c>
      <c r="C1845">
        <v>31</v>
      </c>
      <c r="D1845" s="32">
        <v>0.75555555555555554</v>
      </c>
      <c r="E1845">
        <v>6000</v>
      </c>
      <c r="G1845" s="31" t="s">
        <v>102</v>
      </c>
      <c r="H1845">
        <v>15</v>
      </c>
      <c r="I1845" s="31" t="s">
        <v>105</v>
      </c>
    </row>
    <row r="1846" spans="1:9" x14ac:dyDescent="0.3">
      <c r="A1846">
        <v>1888</v>
      </c>
      <c r="B1846">
        <v>7</v>
      </c>
      <c r="C1846">
        <v>31</v>
      </c>
      <c r="D1846" s="32">
        <v>0.78749999999999998</v>
      </c>
      <c r="E1846">
        <v>6000</v>
      </c>
      <c r="G1846" s="31" t="s">
        <v>97</v>
      </c>
      <c r="H1846">
        <v>16</v>
      </c>
      <c r="I1846" s="31" t="s">
        <v>98</v>
      </c>
    </row>
    <row r="1847" spans="1:9" x14ac:dyDescent="0.3">
      <c r="A1847">
        <v>1889</v>
      </c>
      <c r="B1847">
        <v>1</v>
      </c>
      <c r="C1847">
        <v>31</v>
      </c>
      <c r="D1847" s="32">
        <v>0.83333333333333337</v>
      </c>
      <c r="E1847">
        <v>6000</v>
      </c>
      <c r="G1847" s="31" t="s">
        <v>97</v>
      </c>
      <c r="H1847">
        <v>16</v>
      </c>
      <c r="I1847" s="31" t="s">
        <v>99</v>
      </c>
    </row>
    <row r="1848" spans="1:9" x14ac:dyDescent="0.3">
      <c r="A1848">
        <v>1890</v>
      </c>
      <c r="B1848">
        <v>4</v>
      </c>
      <c r="C1848">
        <v>31</v>
      </c>
      <c r="D1848" s="32">
        <v>0.80833333333333335</v>
      </c>
      <c r="E1848">
        <v>6000</v>
      </c>
      <c r="G1848" s="31" t="s">
        <v>102</v>
      </c>
      <c r="H1848">
        <v>16</v>
      </c>
      <c r="I1848" s="31" t="s">
        <v>103</v>
      </c>
    </row>
    <row r="1849" spans="1:9" x14ac:dyDescent="0.3">
      <c r="A1849">
        <v>1891</v>
      </c>
      <c r="B1849">
        <v>5</v>
      </c>
      <c r="C1849">
        <v>31</v>
      </c>
      <c r="D1849" s="32">
        <v>0.78402777777777777</v>
      </c>
      <c r="E1849">
        <v>6000</v>
      </c>
      <c r="G1849" s="31" t="s">
        <v>102</v>
      </c>
      <c r="H1849">
        <v>16</v>
      </c>
      <c r="I1849" s="31" t="s">
        <v>105</v>
      </c>
    </row>
    <row r="1850" spans="1:9" x14ac:dyDescent="0.3">
      <c r="A1850">
        <v>1892</v>
      </c>
      <c r="B1850">
        <v>7</v>
      </c>
      <c r="C1850">
        <v>31</v>
      </c>
      <c r="D1850" s="32">
        <v>0.80972222222222223</v>
      </c>
      <c r="E1850">
        <v>6000</v>
      </c>
      <c r="F1850">
        <v>1500</v>
      </c>
      <c r="G1850" s="31" t="s">
        <v>97</v>
      </c>
      <c r="H1850">
        <v>17</v>
      </c>
      <c r="I1850" s="31" t="s">
        <v>98</v>
      </c>
    </row>
    <row r="1851" spans="1:9" x14ac:dyDescent="0.3">
      <c r="A1851">
        <v>1893</v>
      </c>
      <c r="B1851">
        <v>4</v>
      </c>
      <c r="C1851">
        <v>31</v>
      </c>
      <c r="D1851" s="32">
        <v>0.82847222222222228</v>
      </c>
      <c r="E1851">
        <v>6000</v>
      </c>
      <c r="G1851" s="31" t="s">
        <v>102</v>
      </c>
      <c r="H1851">
        <v>17</v>
      </c>
      <c r="I1851" s="31" t="s">
        <v>103</v>
      </c>
    </row>
    <row r="1852" spans="1:9" x14ac:dyDescent="0.3">
      <c r="A1852">
        <v>1894</v>
      </c>
      <c r="B1852">
        <v>5</v>
      </c>
      <c r="C1852">
        <v>31</v>
      </c>
      <c r="D1852" s="32">
        <v>0.80138888888888893</v>
      </c>
      <c r="E1852">
        <v>6000</v>
      </c>
      <c r="G1852" s="31" t="s">
        <v>97</v>
      </c>
      <c r="H1852">
        <v>17</v>
      </c>
      <c r="I1852" s="31" t="s">
        <v>105</v>
      </c>
    </row>
    <row r="1853" spans="1:9" x14ac:dyDescent="0.3">
      <c r="A1853">
        <v>1895</v>
      </c>
      <c r="B1853">
        <v>4</v>
      </c>
      <c r="C1853">
        <v>31</v>
      </c>
      <c r="D1853" s="32">
        <v>0.82986111111111116</v>
      </c>
      <c r="E1853">
        <v>6000</v>
      </c>
      <c r="F1853">
        <v>2000</v>
      </c>
      <c r="G1853" s="31" t="s">
        <v>102</v>
      </c>
      <c r="H1853">
        <v>18</v>
      </c>
      <c r="I1853" s="31" t="s">
        <v>103</v>
      </c>
    </row>
    <row r="1854" spans="1:9" x14ac:dyDescent="0.3">
      <c r="A1854">
        <v>1896</v>
      </c>
      <c r="B1854">
        <v>5</v>
      </c>
      <c r="C1854">
        <v>31</v>
      </c>
      <c r="D1854" s="32">
        <v>0.82291666666666663</v>
      </c>
      <c r="E1854">
        <v>6000</v>
      </c>
      <c r="G1854" s="31" t="s">
        <v>97</v>
      </c>
      <c r="H1854">
        <v>18</v>
      </c>
      <c r="I1854" s="31" t="s">
        <v>105</v>
      </c>
    </row>
    <row r="1855" spans="1:9" x14ac:dyDescent="0.3">
      <c r="A1855">
        <v>1897</v>
      </c>
      <c r="B1855">
        <v>5</v>
      </c>
      <c r="C1855">
        <v>31</v>
      </c>
      <c r="D1855" s="32">
        <v>0.84027777777777779</v>
      </c>
      <c r="E1855">
        <v>6000</v>
      </c>
      <c r="G1855" s="31" t="s">
        <v>102</v>
      </c>
      <c r="H1855">
        <v>19</v>
      </c>
      <c r="I1855" s="31" t="s">
        <v>105</v>
      </c>
    </row>
    <row r="1856" spans="1:9" x14ac:dyDescent="0.3">
      <c r="A1856">
        <v>1898</v>
      </c>
      <c r="B1856">
        <v>3</v>
      </c>
      <c r="C1856">
        <v>32</v>
      </c>
      <c r="D1856" s="32">
        <v>0.44027777777777777</v>
      </c>
      <c r="E1856">
        <v>6000</v>
      </c>
      <c r="G1856" s="31" t="s">
        <v>97</v>
      </c>
      <c r="H1856">
        <v>4</v>
      </c>
      <c r="I1856" s="31" t="s">
        <v>104</v>
      </c>
    </row>
    <row r="1857" spans="1:9" x14ac:dyDescent="0.3">
      <c r="A1857">
        <v>1899</v>
      </c>
      <c r="B1857">
        <v>7</v>
      </c>
      <c r="C1857">
        <v>32</v>
      </c>
      <c r="D1857" s="32">
        <v>0.44583333333333336</v>
      </c>
      <c r="E1857">
        <v>6000</v>
      </c>
      <c r="G1857" s="31" t="s">
        <v>102</v>
      </c>
      <c r="H1857">
        <v>4</v>
      </c>
      <c r="I1857" s="31" t="s">
        <v>98</v>
      </c>
    </row>
    <row r="1858" spans="1:9" x14ac:dyDescent="0.3">
      <c r="A1858">
        <v>1900</v>
      </c>
      <c r="B1858">
        <v>1</v>
      </c>
      <c r="C1858">
        <v>32</v>
      </c>
      <c r="D1858" s="32">
        <v>0.52430555555555558</v>
      </c>
      <c r="E1858">
        <v>6000</v>
      </c>
      <c r="G1858" s="31" t="s">
        <v>97</v>
      </c>
      <c r="H1858">
        <v>4</v>
      </c>
      <c r="I1858" s="31" t="s">
        <v>99</v>
      </c>
    </row>
    <row r="1859" spans="1:9" x14ac:dyDescent="0.3">
      <c r="A1859">
        <v>1901</v>
      </c>
      <c r="B1859">
        <v>6</v>
      </c>
      <c r="C1859">
        <v>32</v>
      </c>
      <c r="D1859" s="32">
        <v>0.43958333333333333</v>
      </c>
      <c r="E1859">
        <v>6000</v>
      </c>
      <c r="G1859" s="31" t="s">
        <v>97</v>
      </c>
      <c r="H1859">
        <v>4</v>
      </c>
      <c r="I1859" s="31" t="s">
        <v>100</v>
      </c>
    </row>
    <row r="1860" spans="1:9" x14ac:dyDescent="0.3">
      <c r="A1860">
        <v>1902</v>
      </c>
      <c r="B1860">
        <v>4</v>
      </c>
      <c r="C1860">
        <v>32</v>
      </c>
      <c r="D1860" s="32">
        <v>0.44930555555555557</v>
      </c>
      <c r="E1860">
        <v>6000</v>
      </c>
      <c r="G1860" s="31" t="s">
        <v>102</v>
      </c>
      <c r="H1860">
        <v>4</v>
      </c>
      <c r="I1860" s="31" t="s">
        <v>103</v>
      </c>
    </row>
    <row r="1861" spans="1:9" x14ac:dyDescent="0.3">
      <c r="A1861">
        <v>1903</v>
      </c>
      <c r="B1861">
        <v>2</v>
      </c>
      <c r="C1861">
        <v>32</v>
      </c>
      <c r="D1861" s="32">
        <v>0.41666666666666669</v>
      </c>
      <c r="E1861">
        <v>6000</v>
      </c>
      <c r="G1861" s="31" t="s">
        <v>97</v>
      </c>
      <c r="H1861">
        <v>4</v>
      </c>
      <c r="I1861" s="31" t="s">
        <v>101</v>
      </c>
    </row>
    <row r="1862" spans="1:9" x14ac:dyDescent="0.3">
      <c r="A1862">
        <v>1904</v>
      </c>
      <c r="B1862">
        <v>5</v>
      </c>
      <c r="C1862">
        <v>32</v>
      </c>
      <c r="D1862" s="32">
        <v>0.43888888888888888</v>
      </c>
      <c r="E1862">
        <v>6000</v>
      </c>
      <c r="F1862">
        <v>1500</v>
      </c>
      <c r="G1862" s="31" t="s">
        <v>102</v>
      </c>
      <c r="H1862">
        <v>4</v>
      </c>
      <c r="I1862" s="31" t="s">
        <v>105</v>
      </c>
    </row>
    <row r="1863" spans="1:9" x14ac:dyDescent="0.3">
      <c r="A1863">
        <v>1905</v>
      </c>
      <c r="B1863">
        <v>3</v>
      </c>
      <c r="C1863">
        <v>32</v>
      </c>
      <c r="D1863" s="32">
        <v>0.47847222222222224</v>
      </c>
      <c r="E1863">
        <v>6000</v>
      </c>
      <c r="G1863" s="31" t="s">
        <v>97</v>
      </c>
      <c r="H1863">
        <v>5</v>
      </c>
      <c r="I1863" s="31" t="s">
        <v>104</v>
      </c>
    </row>
    <row r="1864" spans="1:9" x14ac:dyDescent="0.3">
      <c r="A1864">
        <v>1906</v>
      </c>
      <c r="B1864">
        <v>7</v>
      </c>
      <c r="C1864">
        <v>32</v>
      </c>
      <c r="D1864" s="32">
        <v>0.4777777777777778</v>
      </c>
      <c r="E1864">
        <v>6000</v>
      </c>
      <c r="G1864" s="31" t="s">
        <v>97</v>
      </c>
      <c r="H1864">
        <v>5</v>
      </c>
      <c r="I1864" s="31" t="s">
        <v>98</v>
      </c>
    </row>
    <row r="1865" spans="1:9" x14ac:dyDescent="0.3">
      <c r="A1865">
        <v>1907</v>
      </c>
      <c r="B1865">
        <v>1</v>
      </c>
      <c r="C1865">
        <v>32</v>
      </c>
      <c r="D1865" s="32">
        <v>0.56111111111111112</v>
      </c>
      <c r="E1865">
        <v>6000</v>
      </c>
      <c r="G1865" s="31" t="s">
        <v>102</v>
      </c>
      <c r="H1865">
        <v>5</v>
      </c>
      <c r="I1865" s="31" t="s">
        <v>99</v>
      </c>
    </row>
    <row r="1866" spans="1:9" x14ac:dyDescent="0.3">
      <c r="A1866">
        <v>1908</v>
      </c>
      <c r="B1866">
        <v>6</v>
      </c>
      <c r="C1866">
        <v>32</v>
      </c>
      <c r="D1866" s="32">
        <v>0.45694444444444443</v>
      </c>
      <c r="E1866">
        <v>6000</v>
      </c>
      <c r="G1866" s="31" t="s">
        <v>97</v>
      </c>
      <c r="H1866">
        <v>5</v>
      </c>
      <c r="I1866" s="31" t="s">
        <v>100</v>
      </c>
    </row>
    <row r="1867" spans="1:9" x14ac:dyDescent="0.3">
      <c r="A1867">
        <v>1909</v>
      </c>
      <c r="B1867">
        <v>4</v>
      </c>
      <c r="C1867">
        <v>32</v>
      </c>
      <c r="D1867" s="32">
        <v>0.48541666666666666</v>
      </c>
      <c r="E1867">
        <v>6000</v>
      </c>
      <c r="G1867" s="31" t="s">
        <v>102</v>
      </c>
      <c r="H1867">
        <v>5</v>
      </c>
      <c r="I1867" s="31" t="s">
        <v>103</v>
      </c>
    </row>
    <row r="1868" spans="1:9" x14ac:dyDescent="0.3">
      <c r="A1868">
        <v>1910</v>
      </c>
      <c r="B1868">
        <v>2</v>
      </c>
      <c r="C1868">
        <v>32</v>
      </c>
      <c r="D1868" s="32">
        <v>0.52430555555555558</v>
      </c>
      <c r="E1868">
        <v>6000</v>
      </c>
      <c r="G1868" s="31" t="s">
        <v>97</v>
      </c>
      <c r="H1868">
        <v>5</v>
      </c>
      <c r="I1868" s="31" t="s">
        <v>101</v>
      </c>
    </row>
    <row r="1869" spans="1:9" x14ac:dyDescent="0.3">
      <c r="A1869">
        <v>1911</v>
      </c>
      <c r="B1869">
        <v>5</v>
      </c>
      <c r="C1869">
        <v>32</v>
      </c>
      <c r="D1869" s="32">
        <v>0.46319444444444446</v>
      </c>
      <c r="E1869">
        <v>6000</v>
      </c>
      <c r="G1869" s="31" t="s">
        <v>97</v>
      </c>
      <c r="H1869">
        <v>5</v>
      </c>
      <c r="I1869" s="31" t="s">
        <v>105</v>
      </c>
    </row>
    <row r="1870" spans="1:9" x14ac:dyDescent="0.3">
      <c r="A1870">
        <v>1912</v>
      </c>
      <c r="B1870">
        <v>3</v>
      </c>
      <c r="C1870">
        <v>32</v>
      </c>
      <c r="D1870" s="32">
        <v>0.5131944444444444</v>
      </c>
      <c r="E1870">
        <v>6000</v>
      </c>
      <c r="G1870" s="31" t="s">
        <v>102</v>
      </c>
      <c r="H1870">
        <v>6</v>
      </c>
      <c r="I1870" s="31" t="s">
        <v>104</v>
      </c>
    </row>
    <row r="1871" spans="1:9" x14ac:dyDescent="0.3">
      <c r="A1871">
        <v>1913</v>
      </c>
      <c r="B1871">
        <v>7</v>
      </c>
      <c r="C1871">
        <v>32</v>
      </c>
      <c r="D1871" s="32">
        <v>0.53888888888888886</v>
      </c>
      <c r="E1871">
        <v>6000</v>
      </c>
      <c r="G1871" s="31" t="s">
        <v>102</v>
      </c>
      <c r="H1871">
        <v>6</v>
      </c>
      <c r="I1871" s="31" t="s">
        <v>98</v>
      </c>
    </row>
    <row r="1872" spans="1:9" x14ac:dyDescent="0.3">
      <c r="A1872">
        <v>1914</v>
      </c>
      <c r="B1872">
        <v>1</v>
      </c>
      <c r="C1872">
        <v>32</v>
      </c>
      <c r="D1872" s="32">
        <v>0.63055555555555554</v>
      </c>
      <c r="E1872">
        <v>6000</v>
      </c>
      <c r="G1872" s="31" t="s">
        <v>102</v>
      </c>
      <c r="H1872">
        <v>6</v>
      </c>
      <c r="I1872" s="31" t="s">
        <v>99</v>
      </c>
    </row>
    <row r="1873" spans="1:9" x14ac:dyDescent="0.3">
      <c r="A1873">
        <v>1915</v>
      </c>
      <c r="B1873">
        <v>6</v>
      </c>
      <c r="C1873">
        <v>32</v>
      </c>
      <c r="D1873" s="32">
        <v>0.47083333333333333</v>
      </c>
      <c r="E1873">
        <v>6000</v>
      </c>
      <c r="G1873" s="31" t="s">
        <v>97</v>
      </c>
      <c r="H1873">
        <v>6</v>
      </c>
      <c r="I1873" s="31" t="s">
        <v>100</v>
      </c>
    </row>
    <row r="1874" spans="1:9" x14ac:dyDescent="0.3">
      <c r="A1874">
        <v>1916</v>
      </c>
      <c r="B1874">
        <v>4</v>
      </c>
      <c r="C1874">
        <v>32</v>
      </c>
      <c r="D1874" s="32">
        <v>0.52222222222222225</v>
      </c>
      <c r="E1874">
        <v>6000</v>
      </c>
      <c r="G1874" s="31" t="s">
        <v>97</v>
      </c>
      <c r="H1874">
        <v>6</v>
      </c>
      <c r="I1874" s="31" t="s">
        <v>103</v>
      </c>
    </row>
    <row r="1875" spans="1:9" x14ac:dyDescent="0.3">
      <c r="A1875">
        <v>1917</v>
      </c>
      <c r="B1875">
        <v>2</v>
      </c>
      <c r="C1875">
        <v>32</v>
      </c>
      <c r="D1875" s="32">
        <v>0.61597222222222225</v>
      </c>
      <c r="E1875">
        <v>6000</v>
      </c>
      <c r="F1875">
        <v>3000</v>
      </c>
      <c r="G1875" s="31" t="s">
        <v>102</v>
      </c>
      <c r="H1875">
        <v>6</v>
      </c>
      <c r="I1875" s="31" t="s">
        <v>101</v>
      </c>
    </row>
    <row r="1876" spans="1:9" x14ac:dyDescent="0.3">
      <c r="A1876">
        <v>1918</v>
      </c>
      <c r="B1876">
        <v>5</v>
      </c>
      <c r="C1876">
        <v>32</v>
      </c>
      <c r="D1876" s="32">
        <v>0.52500000000000002</v>
      </c>
      <c r="E1876">
        <v>6000</v>
      </c>
      <c r="G1876" s="31" t="s">
        <v>97</v>
      </c>
      <c r="H1876">
        <v>6</v>
      </c>
      <c r="I1876" s="31" t="s">
        <v>105</v>
      </c>
    </row>
    <row r="1877" spans="1:9" x14ac:dyDescent="0.3">
      <c r="A1877">
        <v>1919</v>
      </c>
      <c r="B1877">
        <v>3</v>
      </c>
      <c r="C1877">
        <v>32</v>
      </c>
      <c r="D1877" s="32">
        <v>0.54027777777777775</v>
      </c>
      <c r="E1877">
        <v>6000</v>
      </c>
      <c r="G1877" s="31" t="s">
        <v>97</v>
      </c>
      <c r="H1877">
        <v>7</v>
      </c>
      <c r="I1877" s="31" t="s">
        <v>104</v>
      </c>
    </row>
    <row r="1878" spans="1:9" x14ac:dyDescent="0.3">
      <c r="A1878">
        <v>1920</v>
      </c>
      <c r="B1878">
        <v>7</v>
      </c>
      <c r="C1878">
        <v>32</v>
      </c>
      <c r="D1878" s="32">
        <v>0.57152777777777775</v>
      </c>
      <c r="E1878">
        <v>6000</v>
      </c>
      <c r="G1878" s="31" t="s">
        <v>97</v>
      </c>
      <c r="H1878">
        <v>7</v>
      </c>
      <c r="I1878" s="31" t="s">
        <v>98</v>
      </c>
    </row>
    <row r="1879" spans="1:9" x14ac:dyDescent="0.3">
      <c r="A1879">
        <v>1921</v>
      </c>
      <c r="B1879">
        <v>1</v>
      </c>
      <c r="C1879">
        <v>32</v>
      </c>
      <c r="D1879" s="32">
        <v>0.64861111111111114</v>
      </c>
      <c r="E1879">
        <v>6000</v>
      </c>
      <c r="G1879" s="31" t="s">
        <v>102</v>
      </c>
      <c r="H1879">
        <v>7</v>
      </c>
      <c r="I1879" s="31" t="s">
        <v>99</v>
      </c>
    </row>
    <row r="1880" spans="1:9" x14ac:dyDescent="0.3">
      <c r="A1880">
        <v>1922</v>
      </c>
      <c r="B1880">
        <v>6</v>
      </c>
      <c r="C1880">
        <v>32</v>
      </c>
      <c r="D1880" s="32">
        <v>0.49583333333333335</v>
      </c>
      <c r="E1880">
        <v>6000</v>
      </c>
      <c r="G1880" s="31" t="s">
        <v>97</v>
      </c>
      <c r="H1880">
        <v>7</v>
      </c>
      <c r="I1880" s="31" t="s">
        <v>100</v>
      </c>
    </row>
    <row r="1881" spans="1:9" x14ac:dyDescent="0.3">
      <c r="A1881">
        <v>1923</v>
      </c>
      <c r="B1881">
        <v>4</v>
      </c>
      <c r="C1881">
        <v>32</v>
      </c>
      <c r="D1881" s="32">
        <v>0.54236111111111107</v>
      </c>
      <c r="E1881">
        <v>6000</v>
      </c>
      <c r="G1881" s="31" t="s">
        <v>102</v>
      </c>
      <c r="H1881">
        <v>7</v>
      </c>
      <c r="I1881" s="31" t="s">
        <v>103</v>
      </c>
    </row>
    <row r="1882" spans="1:9" x14ac:dyDescent="0.3">
      <c r="A1882">
        <v>1924</v>
      </c>
      <c r="B1882">
        <v>2</v>
      </c>
      <c r="C1882">
        <v>32</v>
      </c>
      <c r="D1882" s="32">
        <v>0.69444444444444442</v>
      </c>
      <c r="E1882">
        <v>6000</v>
      </c>
      <c r="G1882" s="31" t="s">
        <v>102</v>
      </c>
      <c r="H1882">
        <v>7</v>
      </c>
      <c r="I1882" s="31" t="s">
        <v>101</v>
      </c>
    </row>
    <row r="1883" spans="1:9" x14ac:dyDescent="0.3">
      <c r="A1883">
        <v>1925</v>
      </c>
      <c r="B1883">
        <v>5</v>
      </c>
      <c r="C1883">
        <v>32</v>
      </c>
      <c r="D1883" s="32">
        <v>0.55625000000000002</v>
      </c>
      <c r="E1883">
        <v>8000</v>
      </c>
      <c r="G1883" s="31" t="s">
        <v>102</v>
      </c>
      <c r="H1883">
        <v>7</v>
      </c>
      <c r="I1883" s="31" t="s">
        <v>105</v>
      </c>
    </row>
    <row r="1884" spans="1:9" x14ac:dyDescent="0.3">
      <c r="A1884">
        <v>1926</v>
      </c>
      <c r="B1884">
        <v>3</v>
      </c>
      <c r="C1884">
        <v>32</v>
      </c>
      <c r="D1884" s="32">
        <v>0.56736111111111109</v>
      </c>
      <c r="E1884">
        <v>6000</v>
      </c>
      <c r="G1884" s="31" t="s">
        <v>102</v>
      </c>
      <c r="H1884">
        <v>8</v>
      </c>
      <c r="I1884" s="31" t="s">
        <v>104</v>
      </c>
    </row>
    <row r="1885" spans="1:9" x14ac:dyDescent="0.3">
      <c r="A1885">
        <v>1927</v>
      </c>
      <c r="B1885">
        <v>7</v>
      </c>
      <c r="C1885">
        <v>32</v>
      </c>
      <c r="D1885" s="32">
        <v>0.59236111111111112</v>
      </c>
      <c r="E1885">
        <v>6000</v>
      </c>
      <c r="G1885" s="31" t="s">
        <v>102</v>
      </c>
      <c r="H1885">
        <v>8</v>
      </c>
      <c r="I1885" s="31" t="s">
        <v>98</v>
      </c>
    </row>
    <row r="1886" spans="1:9" x14ac:dyDescent="0.3">
      <c r="A1886">
        <v>1928</v>
      </c>
      <c r="B1886">
        <v>1</v>
      </c>
      <c r="C1886">
        <v>32</v>
      </c>
      <c r="D1886" s="32">
        <v>0.68333333333333335</v>
      </c>
      <c r="E1886">
        <v>6000</v>
      </c>
      <c r="G1886" s="31" t="s">
        <v>102</v>
      </c>
      <c r="H1886">
        <v>8</v>
      </c>
      <c r="I1886" s="31" t="s">
        <v>99</v>
      </c>
    </row>
    <row r="1887" spans="1:9" x14ac:dyDescent="0.3">
      <c r="A1887">
        <v>1929</v>
      </c>
      <c r="B1887">
        <v>6</v>
      </c>
      <c r="C1887">
        <v>32</v>
      </c>
      <c r="D1887" s="32">
        <v>0.51597222222222228</v>
      </c>
      <c r="E1887">
        <v>8000</v>
      </c>
      <c r="G1887" s="31" t="s">
        <v>97</v>
      </c>
      <c r="H1887">
        <v>8</v>
      </c>
      <c r="I1887" s="31" t="s">
        <v>100</v>
      </c>
    </row>
    <row r="1888" spans="1:9" x14ac:dyDescent="0.3">
      <c r="A1888">
        <v>1930</v>
      </c>
      <c r="B1888">
        <v>4</v>
      </c>
      <c r="C1888">
        <v>32</v>
      </c>
      <c r="D1888" s="32">
        <v>0.6479166666666667</v>
      </c>
      <c r="E1888">
        <v>6000</v>
      </c>
      <c r="G1888" s="31" t="s">
        <v>102</v>
      </c>
      <c r="H1888">
        <v>8</v>
      </c>
      <c r="I1888" s="31" t="s">
        <v>103</v>
      </c>
    </row>
    <row r="1889" spans="1:9" x14ac:dyDescent="0.3">
      <c r="A1889">
        <v>1931</v>
      </c>
      <c r="B1889">
        <v>2</v>
      </c>
      <c r="C1889">
        <v>32</v>
      </c>
      <c r="D1889" s="32">
        <v>0.7368055555555556</v>
      </c>
      <c r="E1889">
        <v>6000</v>
      </c>
      <c r="G1889" s="31" t="s">
        <v>102</v>
      </c>
      <c r="H1889">
        <v>8</v>
      </c>
      <c r="I1889" s="31" t="s">
        <v>101</v>
      </c>
    </row>
    <row r="1890" spans="1:9" x14ac:dyDescent="0.3">
      <c r="A1890">
        <v>1932</v>
      </c>
      <c r="B1890">
        <v>5</v>
      </c>
      <c r="C1890">
        <v>32</v>
      </c>
      <c r="D1890" s="32"/>
      <c r="E1890">
        <v>6000</v>
      </c>
      <c r="G1890" s="31" t="s">
        <v>97</v>
      </c>
      <c r="H1890">
        <v>8</v>
      </c>
      <c r="I1890" s="31" t="s">
        <v>105</v>
      </c>
    </row>
    <row r="1891" spans="1:9" x14ac:dyDescent="0.3">
      <c r="A1891">
        <v>1933</v>
      </c>
      <c r="B1891">
        <v>3</v>
      </c>
      <c r="C1891">
        <v>32</v>
      </c>
      <c r="D1891" s="32">
        <v>0.59236111111111112</v>
      </c>
      <c r="E1891">
        <v>6000</v>
      </c>
      <c r="F1891">
        <v>1000</v>
      </c>
      <c r="G1891" s="31" t="s">
        <v>97</v>
      </c>
      <c r="H1891">
        <v>9</v>
      </c>
      <c r="I1891" s="31" t="s">
        <v>104</v>
      </c>
    </row>
    <row r="1892" spans="1:9" x14ac:dyDescent="0.3">
      <c r="A1892">
        <v>1934</v>
      </c>
      <c r="B1892">
        <v>7</v>
      </c>
      <c r="C1892">
        <v>32</v>
      </c>
      <c r="D1892" s="32">
        <v>0.6479166666666667</v>
      </c>
      <c r="E1892">
        <v>6000</v>
      </c>
      <c r="G1892" s="31" t="s">
        <v>102</v>
      </c>
      <c r="H1892">
        <v>9</v>
      </c>
      <c r="I1892" s="31" t="s">
        <v>98</v>
      </c>
    </row>
    <row r="1893" spans="1:9" x14ac:dyDescent="0.3">
      <c r="A1893">
        <v>1935</v>
      </c>
      <c r="B1893">
        <v>1</v>
      </c>
      <c r="C1893">
        <v>32</v>
      </c>
      <c r="D1893" s="32">
        <v>0.71180555555555558</v>
      </c>
      <c r="E1893">
        <v>6000</v>
      </c>
      <c r="G1893" s="31" t="s">
        <v>97</v>
      </c>
      <c r="H1893">
        <v>9</v>
      </c>
      <c r="I1893" s="31" t="s">
        <v>99</v>
      </c>
    </row>
    <row r="1894" spans="1:9" x14ac:dyDescent="0.3">
      <c r="A1894">
        <v>1936</v>
      </c>
      <c r="B1894">
        <v>6</v>
      </c>
      <c r="C1894">
        <v>32</v>
      </c>
      <c r="D1894" s="32">
        <v>0.55555555555555558</v>
      </c>
      <c r="E1894">
        <v>6000</v>
      </c>
      <c r="G1894" s="31" t="s">
        <v>102</v>
      </c>
      <c r="H1894">
        <v>9</v>
      </c>
      <c r="I1894" s="31" t="s">
        <v>100</v>
      </c>
    </row>
    <row r="1895" spans="1:9" x14ac:dyDescent="0.3">
      <c r="A1895">
        <v>1937</v>
      </c>
      <c r="B1895">
        <v>4</v>
      </c>
      <c r="C1895">
        <v>32</v>
      </c>
      <c r="D1895" s="32">
        <v>0.67222222222222228</v>
      </c>
      <c r="E1895">
        <v>6000</v>
      </c>
      <c r="G1895" s="31" t="s">
        <v>97</v>
      </c>
      <c r="H1895">
        <v>9</v>
      </c>
      <c r="I1895" s="31" t="s">
        <v>103</v>
      </c>
    </row>
    <row r="1896" spans="1:9" x14ac:dyDescent="0.3">
      <c r="A1896">
        <v>1938</v>
      </c>
      <c r="B1896">
        <v>2</v>
      </c>
      <c r="C1896">
        <v>32</v>
      </c>
      <c r="D1896" s="32">
        <v>0.77847222222222223</v>
      </c>
      <c r="E1896">
        <v>6000</v>
      </c>
      <c r="G1896" s="31" t="s">
        <v>97</v>
      </c>
      <c r="H1896">
        <v>9</v>
      </c>
      <c r="I1896" s="31" t="s">
        <v>101</v>
      </c>
    </row>
    <row r="1897" spans="1:9" x14ac:dyDescent="0.3">
      <c r="A1897">
        <v>1939</v>
      </c>
      <c r="B1897">
        <v>5</v>
      </c>
      <c r="C1897">
        <v>32</v>
      </c>
      <c r="D1897" s="32">
        <v>0.59652777777777777</v>
      </c>
      <c r="E1897">
        <v>6000</v>
      </c>
      <c r="G1897" s="31" t="s">
        <v>97</v>
      </c>
      <c r="H1897">
        <v>9</v>
      </c>
      <c r="I1897" s="31" t="s">
        <v>105</v>
      </c>
    </row>
    <row r="1898" spans="1:9" x14ac:dyDescent="0.3">
      <c r="A1898">
        <v>1940</v>
      </c>
      <c r="B1898">
        <v>3</v>
      </c>
      <c r="C1898">
        <v>32</v>
      </c>
      <c r="D1898" s="32">
        <v>0.63402777777777775</v>
      </c>
      <c r="E1898">
        <v>6000</v>
      </c>
      <c r="G1898" s="31" t="s">
        <v>97</v>
      </c>
      <c r="H1898">
        <v>10</v>
      </c>
      <c r="I1898" s="31" t="s">
        <v>104</v>
      </c>
    </row>
    <row r="1899" spans="1:9" x14ac:dyDescent="0.3">
      <c r="A1899">
        <v>1941</v>
      </c>
      <c r="B1899">
        <v>7</v>
      </c>
      <c r="C1899">
        <v>32</v>
      </c>
      <c r="D1899" s="32">
        <v>0.67013888888888884</v>
      </c>
      <c r="E1899">
        <v>6000</v>
      </c>
      <c r="G1899" s="31" t="s">
        <v>102</v>
      </c>
      <c r="H1899">
        <v>10</v>
      </c>
      <c r="I1899" s="31" t="s">
        <v>98</v>
      </c>
    </row>
    <row r="1900" spans="1:9" x14ac:dyDescent="0.3">
      <c r="A1900">
        <v>1942</v>
      </c>
      <c r="B1900">
        <v>1</v>
      </c>
      <c r="C1900">
        <v>32</v>
      </c>
      <c r="D1900" s="32">
        <v>0.75555555555555554</v>
      </c>
      <c r="E1900">
        <v>6000</v>
      </c>
      <c r="G1900" s="31" t="s">
        <v>97</v>
      </c>
      <c r="H1900">
        <v>10</v>
      </c>
      <c r="I1900" s="31" t="s">
        <v>99</v>
      </c>
    </row>
    <row r="1901" spans="1:9" x14ac:dyDescent="0.3">
      <c r="A1901">
        <v>1943</v>
      </c>
      <c r="B1901">
        <v>6</v>
      </c>
      <c r="C1901">
        <v>32</v>
      </c>
      <c r="D1901" s="32">
        <v>0.57152777777777775</v>
      </c>
      <c r="E1901">
        <v>6000</v>
      </c>
      <c r="G1901" s="31" t="s">
        <v>97</v>
      </c>
      <c r="H1901">
        <v>10</v>
      </c>
      <c r="I1901" s="31" t="s">
        <v>100</v>
      </c>
    </row>
    <row r="1902" spans="1:9" x14ac:dyDescent="0.3">
      <c r="A1902">
        <v>1944</v>
      </c>
      <c r="B1902">
        <v>4</v>
      </c>
      <c r="C1902">
        <v>32</v>
      </c>
      <c r="D1902" s="32">
        <v>0.69513888888888886</v>
      </c>
      <c r="E1902">
        <v>8000</v>
      </c>
      <c r="G1902" s="31" t="s">
        <v>102</v>
      </c>
      <c r="H1902">
        <v>10</v>
      </c>
      <c r="I1902" s="31" t="s">
        <v>103</v>
      </c>
    </row>
    <row r="1903" spans="1:9" x14ac:dyDescent="0.3">
      <c r="A1903">
        <v>1945</v>
      </c>
      <c r="B1903">
        <v>2</v>
      </c>
      <c r="C1903">
        <v>32</v>
      </c>
      <c r="D1903" s="32">
        <v>0.8125</v>
      </c>
      <c r="E1903">
        <v>6000</v>
      </c>
      <c r="F1903">
        <v>1000</v>
      </c>
      <c r="G1903" s="31" t="s">
        <v>97</v>
      </c>
      <c r="H1903">
        <v>10</v>
      </c>
      <c r="I1903" s="31" t="s">
        <v>101</v>
      </c>
    </row>
    <row r="1904" spans="1:9" x14ac:dyDescent="0.3">
      <c r="A1904">
        <v>1946</v>
      </c>
      <c r="B1904">
        <v>5</v>
      </c>
      <c r="C1904">
        <v>32</v>
      </c>
      <c r="D1904" s="32">
        <v>0.61527777777777781</v>
      </c>
      <c r="E1904">
        <v>6000</v>
      </c>
      <c r="F1904">
        <v>500</v>
      </c>
      <c r="G1904" s="31" t="s">
        <v>102</v>
      </c>
      <c r="H1904">
        <v>10</v>
      </c>
      <c r="I1904" s="31" t="s">
        <v>105</v>
      </c>
    </row>
    <row r="1905" spans="1:9" x14ac:dyDescent="0.3">
      <c r="A1905">
        <v>1947</v>
      </c>
      <c r="B1905">
        <v>3</v>
      </c>
      <c r="C1905">
        <v>32</v>
      </c>
      <c r="D1905" s="32">
        <v>0.65763888888888888</v>
      </c>
      <c r="E1905">
        <v>6000</v>
      </c>
      <c r="G1905" s="31" t="s">
        <v>97</v>
      </c>
      <c r="H1905">
        <v>11</v>
      </c>
      <c r="I1905" s="31" t="s">
        <v>104</v>
      </c>
    </row>
    <row r="1906" spans="1:9" x14ac:dyDescent="0.3">
      <c r="A1906">
        <v>1948</v>
      </c>
      <c r="B1906">
        <v>7</v>
      </c>
      <c r="C1906">
        <v>32</v>
      </c>
      <c r="D1906" s="32">
        <v>0.71805555555555556</v>
      </c>
      <c r="E1906">
        <v>6000</v>
      </c>
      <c r="F1906">
        <v>1000</v>
      </c>
      <c r="G1906" s="31" t="s">
        <v>97</v>
      </c>
      <c r="H1906">
        <v>11</v>
      </c>
      <c r="I1906" s="31" t="s">
        <v>98</v>
      </c>
    </row>
    <row r="1907" spans="1:9" x14ac:dyDescent="0.3">
      <c r="A1907">
        <v>1949</v>
      </c>
      <c r="B1907">
        <v>1</v>
      </c>
      <c r="C1907">
        <v>32</v>
      </c>
      <c r="D1907" s="32">
        <v>0.77777777777777779</v>
      </c>
      <c r="E1907">
        <v>6000</v>
      </c>
      <c r="F1907">
        <v>2000</v>
      </c>
      <c r="G1907" s="31" t="s">
        <v>97</v>
      </c>
      <c r="H1907">
        <v>11</v>
      </c>
      <c r="I1907" s="31" t="s">
        <v>99</v>
      </c>
    </row>
    <row r="1908" spans="1:9" x14ac:dyDescent="0.3">
      <c r="A1908">
        <v>1950</v>
      </c>
      <c r="B1908">
        <v>6</v>
      </c>
      <c r="C1908">
        <v>32</v>
      </c>
      <c r="D1908" s="32">
        <v>0.59861111111111109</v>
      </c>
      <c r="E1908">
        <v>6000</v>
      </c>
      <c r="G1908" s="31" t="s">
        <v>97</v>
      </c>
      <c r="H1908">
        <v>11</v>
      </c>
      <c r="I1908" s="31" t="s">
        <v>100</v>
      </c>
    </row>
    <row r="1909" spans="1:9" x14ac:dyDescent="0.3">
      <c r="A1909">
        <v>1951</v>
      </c>
      <c r="B1909">
        <v>4</v>
      </c>
      <c r="C1909">
        <v>32</v>
      </c>
      <c r="D1909" s="32">
        <v>0.72222222222222221</v>
      </c>
      <c r="E1909">
        <v>6000</v>
      </c>
      <c r="G1909" s="31" t="s">
        <v>102</v>
      </c>
      <c r="H1909">
        <v>11</v>
      </c>
      <c r="I1909" s="31" t="s">
        <v>103</v>
      </c>
    </row>
    <row r="1910" spans="1:9" x14ac:dyDescent="0.3">
      <c r="A1910">
        <v>1952</v>
      </c>
      <c r="B1910">
        <v>5</v>
      </c>
      <c r="C1910">
        <v>32</v>
      </c>
      <c r="D1910" s="32">
        <v>0.66319444444444442</v>
      </c>
      <c r="E1910">
        <v>6000</v>
      </c>
      <c r="G1910" s="31" t="s">
        <v>102</v>
      </c>
      <c r="H1910">
        <v>11</v>
      </c>
      <c r="I1910" s="31" t="s">
        <v>105</v>
      </c>
    </row>
    <row r="1911" spans="1:9" x14ac:dyDescent="0.3">
      <c r="A1911">
        <v>1953</v>
      </c>
      <c r="B1911">
        <v>3</v>
      </c>
      <c r="C1911">
        <v>32</v>
      </c>
      <c r="D1911" s="32">
        <v>0.68263888888888891</v>
      </c>
      <c r="E1911">
        <v>6000</v>
      </c>
      <c r="F1911">
        <v>1000</v>
      </c>
      <c r="G1911" s="31" t="s">
        <v>102</v>
      </c>
      <c r="H1911">
        <v>12</v>
      </c>
      <c r="I1911" s="31" t="s">
        <v>104</v>
      </c>
    </row>
    <row r="1912" spans="1:9" x14ac:dyDescent="0.3">
      <c r="A1912">
        <v>1954</v>
      </c>
      <c r="B1912">
        <v>7</v>
      </c>
      <c r="C1912">
        <v>32</v>
      </c>
      <c r="D1912" s="32">
        <v>0.76875000000000004</v>
      </c>
      <c r="E1912">
        <v>6000</v>
      </c>
      <c r="G1912" s="31" t="s">
        <v>97</v>
      </c>
      <c r="H1912">
        <v>12</v>
      </c>
      <c r="I1912" s="31" t="s">
        <v>98</v>
      </c>
    </row>
    <row r="1913" spans="1:9" x14ac:dyDescent="0.3">
      <c r="A1913">
        <v>1955</v>
      </c>
      <c r="B1913">
        <v>1</v>
      </c>
      <c r="C1913">
        <v>32</v>
      </c>
      <c r="D1913" s="32">
        <v>0.8041666666666667</v>
      </c>
      <c r="E1913">
        <v>6000</v>
      </c>
      <c r="G1913" s="31" t="s">
        <v>102</v>
      </c>
      <c r="H1913">
        <v>12</v>
      </c>
      <c r="I1913" s="31" t="s">
        <v>99</v>
      </c>
    </row>
    <row r="1914" spans="1:9" x14ac:dyDescent="0.3">
      <c r="A1914">
        <v>1956</v>
      </c>
      <c r="B1914">
        <v>6</v>
      </c>
      <c r="C1914">
        <v>32</v>
      </c>
      <c r="D1914" s="32">
        <v>0.6166666666666667</v>
      </c>
      <c r="E1914">
        <v>6000</v>
      </c>
      <c r="F1914">
        <v>1000</v>
      </c>
      <c r="G1914" s="31" t="s">
        <v>102</v>
      </c>
      <c r="H1914">
        <v>12</v>
      </c>
      <c r="I1914" s="31" t="s">
        <v>100</v>
      </c>
    </row>
    <row r="1915" spans="1:9" x14ac:dyDescent="0.3">
      <c r="A1915">
        <v>1957</v>
      </c>
      <c r="B1915">
        <v>4</v>
      </c>
      <c r="C1915">
        <v>32</v>
      </c>
      <c r="D1915" s="32">
        <v>0.74305555555555558</v>
      </c>
      <c r="E1915">
        <v>8000</v>
      </c>
      <c r="G1915" s="31" t="s">
        <v>97</v>
      </c>
      <c r="H1915">
        <v>12</v>
      </c>
      <c r="I1915" s="31" t="s">
        <v>103</v>
      </c>
    </row>
    <row r="1916" spans="1:9" x14ac:dyDescent="0.3">
      <c r="A1916">
        <v>1958</v>
      </c>
      <c r="B1916">
        <v>5</v>
      </c>
      <c r="C1916">
        <v>32</v>
      </c>
      <c r="D1916" s="32">
        <v>0.70138888888888884</v>
      </c>
      <c r="E1916">
        <v>6000</v>
      </c>
      <c r="G1916" s="31" t="s">
        <v>97</v>
      </c>
      <c r="H1916">
        <v>12</v>
      </c>
      <c r="I1916" s="31" t="s">
        <v>105</v>
      </c>
    </row>
    <row r="1917" spans="1:9" x14ac:dyDescent="0.3">
      <c r="A1917">
        <v>1959</v>
      </c>
      <c r="B1917">
        <v>3</v>
      </c>
      <c r="C1917">
        <v>32</v>
      </c>
      <c r="D1917" s="32">
        <v>0.69861111111111107</v>
      </c>
      <c r="E1917">
        <v>6000</v>
      </c>
      <c r="G1917" s="31" t="s">
        <v>97</v>
      </c>
      <c r="H1917">
        <v>13</v>
      </c>
      <c r="I1917" s="31" t="s">
        <v>104</v>
      </c>
    </row>
    <row r="1918" spans="1:9" x14ac:dyDescent="0.3">
      <c r="A1918">
        <v>1960</v>
      </c>
      <c r="B1918">
        <v>7</v>
      </c>
      <c r="C1918">
        <v>32</v>
      </c>
      <c r="D1918" s="32">
        <v>0.79236111111111107</v>
      </c>
      <c r="E1918">
        <v>6000</v>
      </c>
      <c r="F1918">
        <v>1000</v>
      </c>
      <c r="G1918" s="31" t="s">
        <v>102</v>
      </c>
      <c r="H1918">
        <v>13</v>
      </c>
      <c r="I1918" s="31" t="s">
        <v>98</v>
      </c>
    </row>
    <row r="1919" spans="1:9" x14ac:dyDescent="0.3">
      <c r="A1919">
        <v>1961</v>
      </c>
      <c r="B1919">
        <v>1</v>
      </c>
      <c r="C1919">
        <v>32</v>
      </c>
      <c r="D1919" s="32">
        <v>0.83263888888888893</v>
      </c>
      <c r="E1919">
        <v>6000</v>
      </c>
      <c r="G1919" s="31" t="s">
        <v>102</v>
      </c>
      <c r="H1919">
        <v>13</v>
      </c>
      <c r="I1919" s="31" t="s">
        <v>99</v>
      </c>
    </row>
    <row r="1920" spans="1:9" x14ac:dyDescent="0.3">
      <c r="A1920">
        <v>1962</v>
      </c>
      <c r="B1920">
        <v>6</v>
      </c>
      <c r="C1920">
        <v>32</v>
      </c>
      <c r="D1920" s="32">
        <v>0.64027777777777772</v>
      </c>
      <c r="E1920">
        <v>8000</v>
      </c>
      <c r="G1920" s="31" t="s">
        <v>97</v>
      </c>
      <c r="H1920">
        <v>13</v>
      </c>
      <c r="I1920" s="31" t="s">
        <v>100</v>
      </c>
    </row>
    <row r="1921" spans="1:9" x14ac:dyDescent="0.3">
      <c r="A1921">
        <v>1963</v>
      </c>
      <c r="B1921">
        <v>4</v>
      </c>
      <c r="C1921">
        <v>32</v>
      </c>
      <c r="D1921" s="32">
        <v>0.75902777777777775</v>
      </c>
      <c r="E1921">
        <v>8000</v>
      </c>
      <c r="G1921" s="31" t="s">
        <v>102</v>
      </c>
      <c r="H1921">
        <v>13</v>
      </c>
      <c r="I1921" s="31" t="s">
        <v>103</v>
      </c>
    </row>
    <row r="1922" spans="1:9" x14ac:dyDescent="0.3">
      <c r="A1922">
        <v>1964</v>
      </c>
      <c r="B1922">
        <v>5</v>
      </c>
      <c r="C1922">
        <v>32</v>
      </c>
      <c r="D1922" s="32">
        <v>0.73124999999999996</v>
      </c>
      <c r="E1922">
        <v>6000</v>
      </c>
      <c r="G1922" s="31" t="s">
        <v>102</v>
      </c>
      <c r="H1922">
        <v>13</v>
      </c>
      <c r="I1922" s="31" t="s">
        <v>105</v>
      </c>
    </row>
    <row r="1923" spans="1:9" x14ac:dyDescent="0.3">
      <c r="A1923">
        <v>1965</v>
      </c>
      <c r="B1923">
        <v>3</v>
      </c>
      <c r="C1923">
        <v>32</v>
      </c>
      <c r="D1923" s="32">
        <v>0.71666666666666667</v>
      </c>
      <c r="E1923">
        <v>6000</v>
      </c>
      <c r="G1923" s="31" t="s">
        <v>97</v>
      </c>
      <c r="H1923">
        <v>14</v>
      </c>
      <c r="I1923" s="31" t="s">
        <v>104</v>
      </c>
    </row>
    <row r="1924" spans="1:9" x14ac:dyDescent="0.3">
      <c r="A1924">
        <v>1966</v>
      </c>
      <c r="B1924">
        <v>7</v>
      </c>
      <c r="C1924">
        <v>32</v>
      </c>
      <c r="D1924" s="32">
        <v>0.80486111111111114</v>
      </c>
      <c r="E1924">
        <v>6000</v>
      </c>
      <c r="F1924">
        <v>1000</v>
      </c>
      <c r="G1924" s="31" t="s">
        <v>102</v>
      </c>
      <c r="H1924">
        <v>14</v>
      </c>
      <c r="I1924" s="31" t="s">
        <v>98</v>
      </c>
    </row>
    <row r="1925" spans="1:9" x14ac:dyDescent="0.3">
      <c r="A1925">
        <v>1967</v>
      </c>
      <c r="B1925">
        <v>6</v>
      </c>
      <c r="C1925">
        <v>32</v>
      </c>
      <c r="D1925" s="32">
        <v>0.66111111111111109</v>
      </c>
      <c r="E1925">
        <v>6000</v>
      </c>
      <c r="G1925" s="31" t="s">
        <v>102</v>
      </c>
      <c r="H1925">
        <v>14</v>
      </c>
      <c r="I1925" s="31" t="s">
        <v>100</v>
      </c>
    </row>
    <row r="1926" spans="1:9" x14ac:dyDescent="0.3">
      <c r="A1926">
        <v>1968</v>
      </c>
      <c r="B1926">
        <v>4</v>
      </c>
      <c r="C1926">
        <v>32</v>
      </c>
      <c r="D1926" s="32">
        <v>0.7729166666666667</v>
      </c>
      <c r="E1926">
        <v>6000</v>
      </c>
      <c r="F1926">
        <v>1000</v>
      </c>
      <c r="G1926" s="31" t="s">
        <v>97</v>
      </c>
      <c r="H1926">
        <v>14</v>
      </c>
      <c r="I1926" s="31" t="s">
        <v>103</v>
      </c>
    </row>
    <row r="1927" spans="1:9" x14ac:dyDescent="0.3">
      <c r="A1927">
        <v>1969</v>
      </c>
      <c r="B1927">
        <v>5</v>
      </c>
      <c r="C1927">
        <v>32</v>
      </c>
      <c r="D1927" s="32">
        <v>0.75277777777777777</v>
      </c>
      <c r="E1927">
        <v>6000</v>
      </c>
      <c r="G1927" s="31" t="s">
        <v>97</v>
      </c>
      <c r="H1927">
        <v>14</v>
      </c>
      <c r="I1927" s="31" t="s">
        <v>105</v>
      </c>
    </row>
    <row r="1928" spans="1:9" x14ac:dyDescent="0.3">
      <c r="A1928">
        <v>1970</v>
      </c>
      <c r="B1928">
        <v>3</v>
      </c>
      <c r="C1928">
        <v>32</v>
      </c>
      <c r="D1928" s="32">
        <v>0.73263888888888884</v>
      </c>
      <c r="E1928">
        <v>6000</v>
      </c>
      <c r="F1928">
        <v>1500</v>
      </c>
      <c r="G1928" s="31" t="s">
        <v>102</v>
      </c>
      <c r="H1928">
        <v>15</v>
      </c>
      <c r="I1928" s="31" t="s">
        <v>104</v>
      </c>
    </row>
    <row r="1929" spans="1:9" x14ac:dyDescent="0.3">
      <c r="A1929">
        <v>1971</v>
      </c>
      <c r="B1929">
        <v>7</v>
      </c>
      <c r="C1929">
        <v>32</v>
      </c>
      <c r="D1929" s="32">
        <v>0.82708333333333328</v>
      </c>
      <c r="E1929">
        <v>6000</v>
      </c>
      <c r="F1929">
        <v>1000</v>
      </c>
      <c r="G1929" s="31" t="s">
        <v>102</v>
      </c>
      <c r="H1929">
        <v>15</v>
      </c>
      <c r="I1929" s="31" t="s">
        <v>98</v>
      </c>
    </row>
    <row r="1930" spans="1:9" x14ac:dyDescent="0.3">
      <c r="A1930">
        <v>1972</v>
      </c>
      <c r="B1930">
        <v>6</v>
      </c>
      <c r="C1930">
        <v>32</v>
      </c>
      <c r="D1930" s="32">
        <v>0.6875</v>
      </c>
      <c r="E1930">
        <v>6000</v>
      </c>
      <c r="G1930" s="31" t="s">
        <v>97</v>
      </c>
      <c r="H1930">
        <v>15</v>
      </c>
      <c r="I1930" s="31" t="s">
        <v>100</v>
      </c>
    </row>
    <row r="1931" spans="1:9" x14ac:dyDescent="0.3">
      <c r="A1931">
        <v>1973</v>
      </c>
      <c r="B1931">
        <v>4</v>
      </c>
      <c r="C1931">
        <v>32</v>
      </c>
      <c r="D1931" s="32">
        <v>0.78819444444444442</v>
      </c>
      <c r="E1931">
        <v>6000</v>
      </c>
      <c r="G1931" s="31" t="s">
        <v>97</v>
      </c>
      <c r="H1931">
        <v>15</v>
      </c>
      <c r="I1931" s="31" t="s">
        <v>103</v>
      </c>
    </row>
    <row r="1932" spans="1:9" x14ac:dyDescent="0.3">
      <c r="A1932">
        <v>1974</v>
      </c>
      <c r="B1932">
        <v>5</v>
      </c>
      <c r="C1932">
        <v>32</v>
      </c>
      <c r="D1932" s="32">
        <v>0.77222222222222225</v>
      </c>
      <c r="E1932">
        <v>6000</v>
      </c>
      <c r="G1932" s="31" t="s">
        <v>102</v>
      </c>
      <c r="H1932">
        <v>15</v>
      </c>
      <c r="I1932" s="31" t="s">
        <v>105</v>
      </c>
    </row>
    <row r="1933" spans="1:9" x14ac:dyDescent="0.3">
      <c r="A1933">
        <v>1975</v>
      </c>
      <c r="B1933">
        <v>3</v>
      </c>
      <c r="C1933">
        <v>32</v>
      </c>
      <c r="D1933" s="32">
        <v>0.74305555555555558</v>
      </c>
      <c r="E1933">
        <v>6000</v>
      </c>
      <c r="G1933" s="31" t="s">
        <v>102</v>
      </c>
      <c r="H1933">
        <v>16</v>
      </c>
      <c r="I1933" s="31" t="s">
        <v>104</v>
      </c>
    </row>
    <row r="1934" spans="1:9" x14ac:dyDescent="0.3">
      <c r="A1934">
        <v>1976</v>
      </c>
      <c r="B1934">
        <v>6</v>
      </c>
      <c r="C1934">
        <v>32</v>
      </c>
      <c r="D1934" s="32">
        <v>0.69861111111111107</v>
      </c>
      <c r="E1934">
        <v>6000</v>
      </c>
      <c r="G1934" s="31" t="s">
        <v>97</v>
      </c>
      <c r="H1934">
        <v>16</v>
      </c>
      <c r="I1934" s="31" t="s">
        <v>100</v>
      </c>
    </row>
    <row r="1935" spans="1:9" x14ac:dyDescent="0.3">
      <c r="A1935">
        <v>1977</v>
      </c>
      <c r="B1935">
        <v>4</v>
      </c>
      <c r="C1935">
        <v>32</v>
      </c>
      <c r="D1935" s="32">
        <v>0.8208333333333333</v>
      </c>
      <c r="E1935">
        <v>6000</v>
      </c>
      <c r="G1935" s="31" t="s">
        <v>102</v>
      </c>
      <c r="H1935">
        <v>16</v>
      </c>
      <c r="I1935" s="31" t="s">
        <v>103</v>
      </c>
    </row>
    <row r="1936" spans="1:9" x14ac:dyDescent="0.3">
      <c r="A1936">
        <v>1978</v>
      </c>
      <c r="B1936">
        <v>5</v>
      </c>
      <c r="C1936">
        <v>32</v>
      </c>
      <c r="D1936" s="32">
        <v>0.79374999999999996</v>
      </c>
      <c r="E1936">
        <v>6000</v>
      </c>
      <c r="G1936" s="31" t="s">
        <v>97</v>
      </c>
      <c r="H1936">
        <v>16</v>
      </c>
      <c r="I1936" s="31" t="s">
        <v>105</v>
      </c>
    </row>
    <row r="1937" spans="1:9" x14ac:dyDescent="0.3">
      <c r="A1937">
        <v>1979</v>
      </c>
      <c r="B1937">
        <v>3</v>
      </c>
      <c r="C1937">
        <v>32</v>
      </c>
      <c r="D1937" s="32">
        <v>0.75902777777777775</v>
      </c>
      <c r="E1937">
        <v>6000</v>
      </c>
      <c r="G1937" s="31" t="s">
        <v>97</v>
      </c>
      <c r="H1937">
        <v>17</v>
      </c>
      <c r="I1937" s="31" t="s">
        <v>104</v>
      </c>
    </row>
    <row r="1938" spans="1:9" x14ac:dyDescent="0.3">
      <c r="A1938">
        <v>1980</v>
      </c>
      <c r="B1938">
        <v>6</v>
      </c>
      <c r="C1938">
        <v>32</v>
      </c>
      <c r="D1938" s="32">
        <v>0.71597222222222223</v>
      </c>
      <c r="E1938">
        <v>6000</v>
      </c>
      <c r="G1938" s="31" t="s">
        <v>97</v>
      </c>
      <c r="H1938">
        <v>17</v>
      </c>
      <c r="I1938" s="31" t="s">
        <v>100</v>
      </c>
    </row>
    <row r="1939" spans="1:9" x14ac:dyDescent="0.3">
      <c r="A1939">
        <v>1981</v>
      </c>
      <c r="B1939">
        <v>4</v>
      </c>
      <c r="C1939">
        <v>32</v>
      </c>
      <c r="D1939" s="32">
        <v>0.83611111111111114</v>
      </c>
      <c r="E1939">
        <v>8000</v>
      </c>
      <c r="G1939" s="31" t="s">
        <v>102</v>
      </c>
      <c r="H1939">
        <v>17</v>
      </c>
      <c r="I1939" s="31" t="s">
        <v>103</v>
      </c>
    </row>
    <row r="1940" spans="1:9" x14ac:dyDescent="0.3">
      <c r="A1940">
        <v>1982</v>
      </c>
      <c r="B1940">
        <v>5</v>
      </c>
      <c r="C1940">
        <v>32</v>
      </c>
      <c r="D1940" s="32">
        <v>0.80486111111111114</v>
      </c>
      <c r="E1940">
        <v>6000</v>
      </c>
      <c r="G1940" s="31" t="s">
        <v>102</v>
      </c>
      <c r="H1940">
        <v>17</v>
      </c>
      <c r="I1940" s="31" t="s">
        <v>105</v>
      </c>
    </row>
    <row r="1941" spans="1:9" x14ac:dyDescent="0.3">
      <c r="A1941">
        <v>1983</v>
      </c>
      <c r="B1941">
        <v>3</v>
      </c>
      <c r="C1941">
        <v>32</v>
      </c>
      <c r="D1941" s="32">
        <v>0.78194444444444444</v>
      </c>
      <c r="E1941">
        <v>6000</v>
      </c>
      <c r="F1941">
        <v>4000</v>
      </c>
      <c r="G1941" s="31" t="s">
        <v>102</v>
      </c>
      <c r="H1941">
        <v>18</v>
      </c>
      <c r="I1941" s="31" t="s">
        <v>104</v>
      </c>
    </row>
    <row r="1942" spans="1:9" x14ac:dyDescent="0.3">
      <c r="A1942">
        <v>1984</v>
      </c>
      <c r="B1942">
        <v>6</v>
      </c>
      <c r="C1942">
        <v>32</v>
      </c>
      <c r="D1942" s="32">
        <v>0.73611111111111116</v>
      </c>
      <c r="E1942">
        <v>6000</v>
      </c>
      <c r="G1942" s="31" t="s">
        <v>97</v>
      </c>
      <c r="H1942">
        <v>18</v>
      </c>
      <c r="I1942" s="31" t="s">
        <v>100</v>
      </c>
    </row>
    <row r="1943" spans="1:9" x14ac:dyDescent="0.3">
      <c r="A1943">
        <v>1985</v>
      </c>
      <c r="B1943">
        <v>5</v>
      </c>
      <c r="C1943">
        <v>32</v>
      </c>
      <c r="D1943" s="32">
        <v>0.82430555555555551</v>
      </c>
      <c r="E1943">
        <v>8000</v>
      </c>
      <c r="F1943">
        <v>2000</v>
      </c>
      <c r="G1943" s="31" t="s">
        <v>97</v>
      </c>
      <c r="H1943">
        <v>18</v>
      </c>
      <c r="I1943" s="31" t="s">
        <v>105</v>
      </c>
    </row>
    <row r="1944" spans="1:9" x14ac:dyDescent="0.3">
      <c r="A1944">
        <v>1986</v>
      </c>
      <c r="B1944">
        <v>3</v>
      </c>
      <c r="C1944">
        <v>32</v>
      </c>
      <c r="D1944" s="32">
        <v>0.7944444444444444</v>
      </c>
      <c r="E1944">
        <v>6000</v>
      </c>
      <c r="G1944" s="31" t="s">
        <v>102</v>
      </c>
      <c r="H1944">
        <v>19</v>
      </c>
      <c r="I1944" s="31" t="s">
        <v>104</v>
      </c>
    </row>
    <row r="1945" spans="1:9" x14ac:dyDescent="0.3">
      <c r="A1945">
        <v>1987</v>
      </c>
      <c r="B1945">
        <v>6</v>
      </c>
      <c r="C1945">
        <v>32</v>
      </c>
      <c r="D1945" s="32">
        <v>0.75555555555555554</v>
      </c>
      <c r="E1945">
        <v>6000</v>
      </c>
      <c r="G1945" s="31" t="s">
        <v>102</v>
      </c>
      <c r="H1945">
        <v>19</v>
      </c>
      <c r="I1945" s="31" t="s">
        <v>100</v>
      </c>
    </row>
    <row r="1946" spans="1:9" x14ac:dyDescent="0.3">
      <c r="A1946">
        <v>1988</v>
      </c>
      <c r="B1946">
        <v>5</v>
      </c>
      <c r="C1946">
        <v>32</v>
      </c>
      <c r="D1946" s="32">
        <v>0.85</v>
      </c>
      <c r="E1946">
        <v>6000</v>
      </c>
      <c r="G1946" s="31" t="s">
        <v>97</v>
      </c>
      <c r="H1946">
        <v>19</v>
      </c>
      <c r="I1946" s="31" t="s">
        <v>105</v>
      </c>
    </row>
    <row r="1947" spans="1:9" x14ac:dyDescent="0.3">
      <c r="A1947">
        <v>1989</v>
      </c>
      <c r="B1947">
        <v>3</v>
      </c>
      <c r="C1947">
        <v>32</v>
      </c>
      <c r="D1947" s="32">
        <v>0.81805555555555554</v>
      </c>
      <c r="E1947">
        <v>6000</v>
      </c>
      <c r="G1947" s="31" t="s">
        <v>97</v>
      </c>
      <c r="H1947">
        <v>20</v>
      </c>
      <c r="I1947" s="31" t="s">
        <v>104</v>
      </c>
    </row>
    <row r="1948" spans="1:9" x14ac:dyDescent="0.3">
      <c r="A1948">
        <v>1990</v>
      </c>
      <c r="B1948">
        <v>6</v>
      </c>
      <c r="C1948">
        <v>32</v>
      </c>
      <c r="D1948" s="32">
        <v>0.79722222222222228</v>
      </c>
      <c r="E1948">
        <v>6000</v>
      </c>
      <c r="G1948" s="31" t="s">
        <v>97</v>
      </c>
      <c r="H1948">
        <v>20</v>
      </c>
      <c r="I1948" s="31" t="s">
        <v>100</v>
      </c>
    </row>
    <row r="1949" spans="1:9" x14ac:dyDescent="0.3">
      <c r="A1949">
        <v>1991</v>
      </c>
      <c r="B1949">
        <v>3</v>
      </c>
      <c r="C1949">
        <v>32</v>
      </c>
      <c r="D1949" s="32">
        <v>0.83125000000000004</v>
      </c>
      <c r="E1949">
        <v>6000</v>
      </c>
      <c r="G1949" s="31" t="s">
        <v>102</v>
      </c>
      <c r="H1949">
        <v>21</v>
      </c>
      <c r="I1949" s="31" t="s">
        <v>104</v>
      </c>
    </row>
    <row r="1950" spans="1:9" x14ac:dyDescent="0.3">
      <c r="A1950">
        <v>1992</v>
      </c>
      <c r="B1950">
        <v>6</v>
      </c>
      <c r="C1950">
        <v>32</v>
      </c>
      <c r="D1950" s="32">
        <v>0.81527777777777777</v>
      </c>
      <c r="E1950">
        <v>6000</v>
      </c>
      <c r="G1950" s="31" t="s">
        <v>97</v>
      </c>
      <c r="H1950">
        <v>21</v>
      </c>
      <c r="I1950" s="31" t="s">
        <v>100</v>
      </c>
    </row>
    <row r="1951" spans="1:9" x14ac:dyDescent="0.3">
      <c r="A1951">
        <v>1993</v>
      </c>
      <c r="B1951">
        <v>6</v>
      </c>
      <c r="C1951">
        <v>32</v>
      </c>
      <c r="D1951" s="32">
        <v>0.82986111111111116</v>
      </c>
      <c r="E1951">
        <v>6000</v>
      </c>
      <c r="G1951" s="31" t="s">
        <v>102</v>
      </c>
      <c r="H1951">
        <v>22</v>
      </c>
      <c r="I1951" s="31" t="s">
        <v>100</v>
      </c>
    </row>
    <row r="1952" spans="1:9" x14ac:dyDescent="0.3">
      <c r="A1952">
        <v>1994</v>
      </c>
      <c r="B1952">
        <v>3</v>
      </c>
      <c r="C1952">
        <v>33</v>
      </c>
      <c r="D1952" s="32">
        <v>0.45</v>
      </c>
      <c r="E1952">
        <v>6000</v>
      </c>
      <c r="G1952" s="31" t="s">
        <v>97</v>
      </c>
      <c r="H1952">
        <v>4</v>
      </c>
      <c r="I1952" s="31" t="s">
        <v>104</v>
      </c>
    </row>
    <row r="1953" spans="1:9" x14ac:dyDescent="0.3">
      <c r="A1953">
        <v>1995</v>
      </c>
      <c r="B1953">
        <v>7</v>
      </c>
      <c r="C1953">
        <v>33</v>
      </c>
      <c r="D1953" s="32">
        <v>0.46597222222222223</v>
      </c>
      <c r="E1953">
        <v>6000</v>
      </c>
      <c r="G1953" s="31" t="s">
        <v>102</v>
      </c>
      <c r="H1953">
        <v>4</v>
      </c>
      <c r="I1953" s="31" t="s">
        <v>98</v>
      </c>
    </row>
    <row r="1954" spans="1:9" x14ac:dyDescent="0.3">
      <c r="A1954">
        <v>1996</v>
      </c>
      <c r="B1954">
        <v>1</v>
      </c>
      <c r="C1954">
        <v>33</v>
      </c>
      <c r="D1954" s="32">
        <v>0.44097222222222221</v>
      </c>
      <c r="E1954">
        <v>6000</v>
      </c>
      <c r="G1954" s="31" t="s">
        <v>97</v>
      </c>
      <c r="H1954">
        <v>4</v>
      </c>
      <c r="I1954" s="31" t="s">
        <v>99</v>
      </c>
    </row>
    <row r="1955" spans="1:9" x14ac:dyDescent="0.3">
      <c r="A1955">
        <v>1997</v>
      </c>
      <c r="B1955">
        <v>6</v>
      </c>
      <c r="C1955">
        <v>33</v>
      </c>
      <c r="D1955" s="32">
        <v>0.44374999999999998</v>
      </c>
      <c r="E1955">
        <v>6000</v>
      </c>
      <c r="G1955" s="31" t="s">
        <v>102</v>
      </c>
      <c r="H1955">
        <v>4</v>
      </c>
      <c r="I1955" s="31" t="s">
        <v>100</v>
      </c>
    </row>
    <row r="1956" spans="1:9" x14ac:dyDescent="0.3">
      <c r="A1956">
        <v>1998</v>
      </c>
      <c r="B1956">
        <v>4</v>
      </c>
      <c r="C1956">
        <v>33</v>
      </c>
      <c r="D1956" s="32">
        <v>0.46111111111111114</v>
      </c>
      <c r="E1956">
        <v>6000</v>
      </c>
      <c r="F1956">
        <v>2000</v>
      </c>
      <c r="G1956" s="31" t="s">
        <v>102</v>
      </c>
      <c r="H1956">
        <v>4</v>
      </c>
      <c r="I1956" s="31" t="s">
        <v>103</v>
      </c>
    </row>
    <row r="1957" spans="1:9" x14ac:dyDescent="0.3">
      <c r="A1957">
        <v>1999</v>
      </c>
      <c r="B1957">
        <v>2</v>
      </c>
      <c r="C1957">
        <v>33</v>
      </c>
      <c r="D1957" s="32">
        <v>0.44722222222222224</v>
      </c>
      <c r="E1957">
        <v>6000</v>
      </c>
      <c r="G1957" s="31" t="s">
        <v>102</v>
      </c>
      <c r="H1957">
        <v>4</v>
      </c>
      <c r="I1957" s="31" t="s">
        <v>101</v>
      </c>
    </row>
    <row r="1958" spans="1:9" x14ac:dyDescent="0.3">
      <c r="A1958">
        <v>2000</v>
      </c>
      <c r="B1958">
        <v>5</v>
      </c>
      <c r="C1958">
        <v>33</v>
      </c>
      <c r="D1958" s="32">
        <v>0.44374999999999998</v>
      </c>
      <c r="E1958">
        <v>6000</v>
      </c>
      <c r="F1958">
        <v>1000</v>
      </c>
      <c r="G1958" s="31" t="s">
        <v>97</v>
      </c>
      <c r="H1958">
        <v>4</v>
      </c>
      <c r="I1958" s="31" t="s">
        <v>105</v>
      </c>
    </row>
    <row r="1959" spans="1:9" x14ac:dyDescent="0.3">
      <c r="A1959">
        <v>2001</v>
      </c>
      <c r="B1959">
        <v>3</v>
      </c>
      <c r="C1959">
        <v>33</v>
      </c>
      <c r="D1959" s="32">
        <v>0.47083333333333333</v>
      </c>
      <c r="E1959">
        <v>6000</v>
      </c>
      <c r="G1959" s="31" t="s">
        <v>102</v>
      </c>
      <c r="H1959">
        <v>5</v>
      </c>
      <c r="I1959" s="31" t="s">
        <v>104</v>
      </c>
    </row>
    <row r="1960" spans="1:9" x14ac:dyDescent="0.3">
      <c r="A1960">
        <v>2002</v>
      </c>
      <c r="B1960">
        <v>7</v>
      </c>
      <c r="C1960">
        <v>33</v>
      </c>
      <c r="D1960" s="32">
        <v>0.52083333333333337</v>
      </c>
      <c r="E1960">
        <v>6000</v>
      </c>
      <c r="G1960" s="31" t="s">
        <v>97</v>
      </c>
      <c r="H1960">
        <v>5</v>
      </c>
      <c r="I1960" s="31" t="s">
        <v>98</v>
      </c>
    </row>
    <row r="1961" spans="1:9" x14ac:dyDescent="0.3">
      <c r="A1961">
        <v>2003</v>
      </c>
      <c r="B1961">
        <v>1</v>
      </c>
      <c r="C1961">
        <v>33</v>
      </c>
      <c r="D1961" s="32">
        <v>0.46250000000000002</v>
      </c>
      <c r="E1961">
        <v>6000</v>
      </c>
      <c r="G1961" s="31" t="s">
        <v>97</v>
      </c>
      <c r="H1961">
        <v>5</v>
      </c>
      <c r="I1961" s="31" t="s">
        <v>99</v>
      </c>
    </row>
    <row r="1962" spans="1:9" x14ac:dyDescent="0.3">
      <c r="A1962">
        <v>2004</v>
      </c>
      <c r="B1962">
        <v>6</v>
      </c>
      <c r="C1962">
        <v>33</v>
      </c>
      <c r="D1962" s="32">
        <v>0.46666666666666667</v>
      </c>
      <c r="E1962">
        <v>6000</v>
      </c>
      <c r="G1962" s="31" t="s">
        <v>97</v>
      </c>
      <c r="H1962">
        <v>5</v>
      </c>
      <c r="I1962" s="31" t="s">
        <v>100</v>
      </c>
    </row>
    <row r="1963" spans="1:9" x14ac:dyDescent="0.3">
      <c r="A1963">
        <v>2005</v>
      </c>
      <c r="B1963">
        <v>4</v>
      </c>
      <c r="C1963">
        <v>33</v>
      </c>
      <c r="D1963" s="32">
        <v>0.47291666666666665</v>
      </c>
      <c r="E1963">
        <v>6000</v>
      </c>
      <c r="G1963" s="31" t="s">
        <v>97</v>
      </c>
      <c r="H1963">
        <v>5</v>
      </c>
      <c r="I1963" s="31" t="s">
        <v>103</v>
      </c>
    </row>
    <row r="1964" spans="1:9" x14ac:dyDescent="0.3">
      <c r="A1964">
        <v>2006</v>
      </c>
      <c r="B1964">
        <v>2</v>
      </c>
      <c r="C1964">
        <v>33</v>
      </c>
      <c r="D1964" s="32">
        <v>0.60416666666666663</v>
      </c>
      <c r="E1964">
        <v>6000</v>
      </c>
      <c r="G1964" s="31" t="s">
        <v>102</v>
      </c>
      <c r="H1964">
        <v>5</v>
      </c>
      <c r="I1964" s="31" t="s">
        <v>101</v>
      </c>
    </row>
    <row r="1965" spans="1:9" x14ac:dyDescent="0.3">
      <c r="A1965">
        <v>2007</v>
      </c>
      <c r="B1965">
        <v>5</v>
      </c>
      <c r="C1965">
        <v>33</v>
      </c>
      <c r="D1965" s="32">
        <v>0.46041666666666664</v>
      </c>
      <c r="E1965">
        <v>6000</v>
      </c>
      <c r="G1965" s="31" t="s">
        <v>97</v>
      </c>
      <c r="H1965">
        <v>5</v>
      </c>
      <c r="I1965" s="31" t="s">
        <v>105</v>
      </c>
    </row>
    <row r="1966" spans="1:9" x14ac:dyDescent="0.3">
      <c r="A1966">
        <v>2008</v>
      </c>
      <c r="B1966">
        <v>3</v>
      </c>
      <c r="C1966">
        <v>33</v>
      </c>
      <c r="D1966" s="32">
        <v>0.50555555555555554</v>
      </c>
      <c r="E1966">
        <v>6000</v>
      </c>
      <c r="F1966">
        <v>5000</v>
      </c>
      <c r="G1966" s="31" t="s">
        <v>97</v>
      </c>
      <c r="H1966">
        <v>6</v>
      </c>
      <c r="I1966" s="31" t="s">
        <v>104</v>
      </c>
    </row>
    <row r="1967" spans="1:9" x14ac:dyDescent="0.3">
      <c r="A1967">
        <v>2009</v>
      </c>
      <c r="B1967">
        <v>7</v>
      </c>
      <c r="C1967">
        <v>33</v>
      </c>
      <c r="D1967" s="32">
        <v>0.56597222222222221</v>
      </c>
      <c r="E1967">
        <v>6000</v>
      </c>
      <c r="F1967">
        <v>1500</v>
      </c>
      <c r="G1967" s="31" t="s">
        <v>97</v>
      </c>
      <c r="H1967">
        <v>6</v>
      </c>
      <c r="I1967" s="31" t="s">
        <v>98</v>
      </c>
    </row>
    <row r="1968" spans="1:9" x14ac:dyDescent="0.3">
      <c r="A1968">
        <v>2010</v>
      </c>
      <c r="B1968">
        <v>1</v>
      </c>
      <c r="C1968">
        <v>33</v>
      </c>
      <c r="D1968" s="32">
        <v>0.47847222222222224</v>
      </c>
      <c r="E1968">
        <v>6000</v>
      </c>
      <c r="G1968" s="31" t="s">
        <v>102</v>
      </c>
      <c r="H1968">
        <v>6</v>
      </c>
      <c r="I1968" s="31" t="s">
        <v>99</v>
      </c>
    </row>
    <row r="1969" spans="1:9" x14ac:dyDescent="0.3">
      <c r="A1969">
        <v>2011</v>
      </c>
      <c r="B1969">
        <v>6</v>
      </c>
      <c r="C1969">
        <v>33</v>
      </c>
      <c r="D1969" s="32">
        <v>0.49305555555555558</v>
      </c>
      <c r="E1969">
        <v>6000</v>
      </c>
      <c r="G1969" s="31" t="s">
        <v>97</v>
      </c>
      <c r="H1969">
        <v>6</v>
      </c>
      <c r="I1969" s="31" t="s">
        <v>100</v>
      </c>
    </row>
    <row r="1970" spans="1:9" x14ac:dyDescent="0.3">
      <c r="A1970">
        <v>2012</v>
      </c>
      <c r="B1970">
        <v>4</v>
      </c>
      <c r="C1970">
        <v>33</v>
      </c>
      <c r="D1970" s="32">
        <v>0.48958333333333331</v>
      </c>
      <c r="E1970">
        <v>6000</v>
      </c>
      <c r="G1970" s="31" t="s">
        <v>102</v>
      </c>
      <c r="H1970">
        <v>6</v>
      </c>
      <c r="I1970" s="31" t="s">
        <v>103</v>
      </c>
    </row>
    <row r="1971" spans="1:9" x14ac:dyDescent="0.3">
      <c r="A1971">
        <v>2013</v>
      </c>
      <c r="B1971">
        <v>2</v>
      </c>
      <c r="C1971">
        <v>33</v>
      </c>
      <c r="D1971" s="32">
        <v>0.62638888888888888</v>
      </c>
      <c r="E1971">
        <v>6000</v>
      </c>
      <c r="G1971" s="31" t="s">
        <v>102</v>
      </c>
      <c r="H1971">
        <v>6</v>
      </c>
      <c r="I1971" s="31" t="s">
        <v>101</v>
      </c>
    </row>
    <row r="1972" spans="1:9" x14ac:dyDescent="0.3">
      <c r="A1972">
        <v>2014</v>
      </c>
      <c r="B1972">
        <v>5</v>
      </c>
      <c r="C1972">
        <v>33</v>
      </c>
      <c r="D1972" s="32">
        <v>0.47569444444444442</v>
      </c>
      <c r="E1972">
        <v>6000</v>
      </c>
      <c r="G1972" s="31" t="s">
        <v>102</v>
      </c>
      <c r="H1972">
        <v>6</v>
      </c>
      <c r="I1972" s="31" t="s">
        <v>105</v>
      </c>
    </row>
    <row r="1973" spans="1:9" x14ac:dyDescent="0.3">
      <c r="A1973">
        <v>2015</v>
      </c>
      <c r="B1973">
        <v>3</v>
      </c>
      <c r="C1973">
        <v>33</v>
      </c>
      <c r="D1973" s="32">
        <v>0.56111111111111112</v>
      </c>
      <c r="E1973">
        <v>6000</v>
      </c>
      <c r="F1973">
        <v>3000</v>
      </c>
      <c r="G1973" s="31" t="s">
        <v>102</v>
      </c>
      <c r="H1973">
        <v>7</v>
      </c>
      <c r="I1973" s="31" t="s">
        <v>104</v>
      </c>
    </row>
    <row r="1974" spans="1:9" x14ac:dyDescent="0.3">
      <c r="A1974">
        <v>2016</v>
      </c>
      <c r="B1974">
        <v>7</v>
      </c>
      <c r="C1974">
        <v>33</v>
      </c>
      <c r="D1974" s="32">
        <v>0.58472222222222225</v>
      </c>
      <c r="E1974">
        <v>6000</v>
      </c>
      <c r="G1974" s="31" t="s">
        <v>102</v>
      </c>
      <c r="H1974">
        <v>7</v>
      </c>
      <c r="I1974" s="31" t="s">
        <v>98</v>
      </c>
    </row>
    <row r="1975" spans="1:9" x14ac:dyDescent="0.3">
      <c r="A1975">
        <v>2017</v>
      </c>
      <c r="B1975">
        <v>1</v>
      </c>
      <c r="C1975">
        <v>33</v>
      </c>
      <c r="D1975" s="32">
        <v>0.51388888888888884</v>
      </c>
      <c r="E1975">
        <v>6000</v>
      </c>
      <c r="G1975" s="31" t="s">
        <v>102</v>
      </c>
      <c r="H1975">
        <v>7</v>
      </c>
      <c r="I1975" s="31" t="s">
        <v>99</v>
      </c>
    </row>
    <row r="1976" spans="1:9" x14ac:dyDescent="0.3">
      <c r="A1976">
        <v>2018</v>
      </c>
      <c r="B1976">
        <v>6</v>
      </c>
      <c r="C1976">
        <v>33</v>
      </c>
      <c r="D1976" s="32">
        <v>0.51736111111111116</v>
      </c>
      <c r="E1976">
        <v>6000</v>
      </c>
      <c r="G1976" s="31" t="s">
        <v>102</v>
      </c>
      <c r="H1976">
        <v>7</v>
      </c>
      <c r="I1976" s="31" t="s">
        <v>100</v>
      </c>
    </row>
    <row r="1977" spans="1:9" x14ac:dyDescent="0.3">
      <c r="A1977">
        <v>2019</v>
      </c>
      <c r="B1977">
        <v>4</v>
      </c>
      <c r="C1977">
        <v>33</v>
      </c>
      <c r="D1977" s="32">
        <v>0.54166666666666663</v>
      </c>
      <c r="E1977">
        <v>6000</v>
      </c>
      <c r="G1977" s="31" t="s">
        <v>97</v>
      </c>
      <c r="H1977">
        <v>7</v>
      </c>
      <c r="I1977" s="31" t="s">
        <v>103</v>
      </c>
    </row>
    <row r="1978" spans="1:9" x14ac:dyDescent="0.3">
      <c r="A1978">
        <v>2020</v>
      </c>
      <c r="B1978">
        <v>2</v>
      </c>
      <c r="C1978">
        <v>33</v>
      </c>
      <c r="D1978" s="32">
        <v>0.65833333333333333</v>
      </c>
      <c r="E1978">
        <v>6000</v>
      </c>
      <c r="G1978" s="31" t="s">
        <v>102</v>
      </c>
      <c r="H1978">
        <v>7</v>
      </c>
      <c r="I1978" s="31" t="s">
        <v>101</v>
      </c>
    </row>
    <row r="1979" spans="1:9" x14ac:dyDescent="0.3">
      <c r="A1979">
        <v>2021</v>
      </c>
      <c r="B1979">
        <v>5</v>
      </c>
      <c r="C1979">
        <v>33</v>
      </c>
      <c r="D1979" s="32">
        <v>0.49375000000000002</v>
      </c>
      <c r="E1979">
        <v>6000</v>
      </c>
      <c r="G1979" s="31" t="s">
        <v>97</v>
      </c>
      <c r="H1979">
        <v>7</v>
      </c>
      <c r="I1979" s="31" t="s">
        <v>105</v>
      </c>
    </row>
    <row r="1980" spans="1:9" x14ac:dyDescent="0.3">
      <c r="A1980">
        <v>2022</v>
      </c>
      <c r="B1980">
        <v>3</v>
      </c>
      <c r="C1980">
        <v>33</v>
      </c>
      <c r="D1980" s="32">
        <v>0.58888888888888891</v>
      </c>
      <c r="E1980">
        <v>6000</v>
      </c>
      <c r="G1980" s="31" t="s">
        <v>97</v>
      </c>
      <c r="H1980">
        <v>8</v>
      </c>
      <c r="I1980" s="31" t="s">
        <v>104</v>
      </c>
    </row>
    <row r="1981" spans="1:9" x14ac:dyDescent="0.3">
      <c r="A1981">
        <v>2023</v>
      </c>
      <c r="B1981">
        <v>7</v>
      </c>
      <c r="C1981">
        <v>33</v>
      </c>
      <c r="D1981" s="32">
        <v>0.60833333333333328</v>
      </c>
      <c r="E1981">
        <v>6000</v>
      </c>
      <c r="F1981">
        <v>1000</v>
      </c>
      <c r="G1981" s="31" t="s">
        <v>102</v>
      </c>
      <c r="H1981">
        <v>8</v>
      </c>
      <c r="I1981" s="31" t="s">
        <v>98</v>
      </c>
    </row>
    <row r="1982" spans="1:9" x14ac:dyDescent="0.3">
      <c r="A1982">
        <v>2024</v>
      </c>
      <c r="B1982">
        <v>1</v>
      </c>
      <c r="C1982">
        <v>33</v>
      </c>
      <c r="D1982" s="32">
        <v>0.55555555555555558</v>
      </c>
      <c r="E1982">
        <v>6000</v>
      </c>
      <c r="G1982" s="31" t="s">
        <v>97</v>
      </c>
      <c r="H1982">
        <v>8</v>
      </c>
      <c r="I1982" s="31" t="s">
        <v>99</v>
      </c>
    </row>
    <row r="1983" spans="1:9" x14ac:dyDescent="0.3">
      <c r="A1983">
        <v>2025</v>
      </c>
      <c r="B1983">
        <v>6</v>
      </c>
      <c r="C1983">
        <v>33</v>
      </c>
      <c r="D1983" s="32">
        <v>0.53333333333333333</v>
      </c>
      <c r="E1983">
        <v>6000</v>
      </c>
      <c r="G1983" s="31" t="s">
        <v>102</v>
      </c>
      <c r="H1983">
        <v>8</v>
      </c>
      <c r="I1983" s="31" t="s">
        <v>100</v>
      </c>
    </row>
    <row r="1984" spans="1:9" x14ac:dyDescent="0.3">
      <c r="A1984">
        <v>2026</v>
      </c>
      <c r="B1984">
        <v>4</v>
      </c>
      <c r="C1984">
        <v>33</v>
      </c>
      <c r="D1984" s="32">
        <v>0.56874999999999998</v>
      </c>
      <c r="E1984">
        <v>6000</v>
      </c>
      <c r="G1984" s="31" t="s">
        <v>97</v>
      </c>
      <c r="H1984">
        <v>8</v>
      </c>
      <c r="I1984" s="31" t="s">
        <v>103</v>
      </c>
    </row>
    <row r="1985" spans="1:9" x14ac:dyDescent="0.3">
      <c r="A1985">
        <v>2027</v>
      </c>
      <c r="B1985">
        <v>2</v>
      </c>
      <c r="C1985">
        <v>33</v>
      </c>
      <c r="D1985" s="32">
        <v>0.70416666666666672</v>
      </c>
      <c r="E1985">
        <v>6000</v>
      </c>
      <c r="G1985" s="31" t="s">
        <v>102</v>
      </c>
      <c r="H1985">
        <v>8</v>
      </c>
      <c r="I1985" s="31" t="s">
        <v>101</v>
      </c>
    </row>
    <row r="1986" spans="1:9" x14ac:dyDescent="0.3">
      <c r="A1986">
        <v>2028</v>
      </c>
      <c r="B1986">
        <v>5</v>
      </c>
      <c r="C1986">
        <v>33</v>
      </c>
      <c r="D1986" s="32">
        <v>0.51388888888888884</v>
      </c>
      <c r="E1986">
        <v>6000</v>
      </c>
      <c r="G1986" s="31" t="s">
        <v>102</v>
      </c>
      <c r="H1986">
        <v>8</v>
      </c>
      <c r="I1986" s="31" t="s">
        <v>105</v>
      </c>
    </row>
    <row r="1987" spans="1:9" x14ac:dyDescent="0.3">
      <c r="A1987">
        <v>2029</v>
      </c>
      <c r="B1987">
        <v>3</v>
      </c>
      <c r="C1987">
        <v>33</v>
      </c>
      <c r="D1987" s="32">
        <v>0.60416666666666663</v>
      </c>
      <c r="E1987">
        <v>6000</v>
      </c>
      <c r="F1987">
        <v>1000</v>
      </c>
      <c r="G1987" s="31" t="s">
        <v>102</v>
      </c>
      <c r="H1987">
        <v>9</v>
      </c>
      <c r="I1987" s="31" t="s">
        <v>104</v>
      </c>
    </row>
    <row r="1988" spans="1:9" x14ac:dyDescent="0.3">
      <c r="A1988">
        <v>2030</v>
      </c>
      <c r="B1988">
        <v>7</v>
      </c>
      <c r="C1988">
        <v>33</v>
      </c>
      <c r="D1988" s="32">
        <v>0.63541666666666663</v>
      </c>
      <c r="E1988">
        <v>6000</v>
      </c>
      <c r="G1988" s="31" t="s">
        <v>97</v>
      </c>
      <c r="H1988">
        <v>9</v>
      </c>
      <c r="I1988" s="31" t="s">
        <v>98</v>
      </c>
    </row>
    <row r="1989" spans="1:9" x14ac:dyDescent="0.3">
      <c r="A1989">
        <v>2031</v>
      </c>
      <c r="B1989">
        <v>1</v>
      </c>
      <c r="C1989">
        <v>33</v>
      </c>
      <c r="D1989" s="32">
        <v>0.58125000000000004</v>
      </c>
      <c r="E1989">
        <v>6000</v>
      </c>
      <c r="G1989" s="31" t="s">
        <v>102</v>
      </c>
      <c r="H1989">
        <v>9</v>
      </c>
      <c r="I1989" s="31" t="s">
        <v>99</v>
      </c>
    </row>
    <row r="1990" spans="1:9" x14ac:dyDescent="0.3">
      <c r="A1990">
        <v>2032</v>
      </c>
      <c r="B1990">
        <v>6</v>
      </c>
      <c r="C1990">
        <v>33</v>
      </c>
      <c r="D1990" s="32">
        <v>0.57152777777777775</v>
      </c>
      <c r="E1990">
        <v>6000</v>
      </c>
      <c r="F1990">
        <v>1000</v>
      </c>
      <c r="G1990" s="31" t="s">
        <v>97</v>
      </c>
      <c r="H1990">
        <v>9</v>
      </c>
      <c r="I1990" s="31" t="s">
        <v>100</v>
      </c>
    </row>
    <row r="1991" spans="1:9" x14ac:dyDescent="0.3">
      <c r="A1991">
        <v>2033</v>
      </c>
      <c r="B1991">
        <v>4</v>
      </c>
      <c r="C1991">
        <v>33</v>
      </c>
      <c r="D1991" s="32">
        <v>0.59236111111111112</v>
      </c>
      <c r="E1991">
        <v>6000</v>
      </c>
      <c r="G1991" s="31" t="s">
        <v>102</v>
      </c>
      <c r="H1991">
        <v>9</v>
      </c>
      <c r="I1991" s="31" t="s">
        <v>103</v>
      </c>
    </row>
    <row r="1992" spans="1:9" x14ac:dyDescent="0.3">
      <c r="A1992">
        <v>2034</v>
      </c>
      <c r="B1992">
        <v>2</v>
      </c>
      <c r="C1992">
        <v>33</v>
      </c>
      <c r="D1992" s="32">
        <v>0.75208333333333333</v>
      </c>
      <c r="E1992">
        <v>6000</v>
      </c>
      <c r="G1992" s="31" t="s">
        <v>102</v>
      </c>
      <c r="H1992">
        <v>9</v>
      </c>
      <c r="I1992" s="31" t="s">
        <v>101</v>
      </c>
    </row>
    <row r="1993" spans="1:9" x14ac:dyDescent="0.3">
      <c r="A1993">
        <v>2035</v>
      </c>
      <c r="B1993">
        <v>5</v>
      </c>
      <c r="C1993">
        <v>33</v>
      </c>
      <c r="D1993" s="32">
        <v>0.53472222222222221</v>
      </c>
      <c r="E1993">
        <v>6000</v>
      </c>
      <c r="G1993" s="31" t="s">
        <v>97</v>
      </c>
      <c r="H1993">
        <v>9</v>
      </c>
      <c r="I1993" s="31" t="s">
        <v>105</v>
      </c>
    </row>
    <row r="1994" spans="1:9" x14ac:dyDescent="0.3">
      <c r="A1994">
        <v>2036</v>
      </c>
      <c r="B1994">
        <v>3</v>
      </c>
      <c r="C1994">
        <v>33</v>
      </c>
      <c r="D1994" s="32">
        <v>0.63749999999999996</v>
      </c>
      <c r="E1994">
        <v>6000</v>
      </c>
      <c r="F1994">
        <v>1000</v>
      </c>
      <c r="G1994" s="31" t="s">
        <v>97</v>
      </c>
      <c r="H1994">
        <v>10</v>
      </c>
      <c r="I1994" s="31" t="s">
        <v>104</v>
      </c>
    </row>
    <row r="1995" spans="1:9" x14ac:dyDescent="0.3">
      <c r="A1995">
        <v>2037</v>
      </c>
      <c r="B1995">
        <v>7</v>
      </c>
      <c r="C1995">
        <v>33</v>
      </c>
      <c r="D1995" s="32">
        <v>0.6645833333333333</v>
      </c>
      <c r="E1995">
        <v>6000</v>
      </c>
      <c r="G1995" s="31" t="s">
        <v>97</v>
      </c>
      <c r="H1995">
        <v>10</v>
      </c>
      <c r="I1995" s="31" t="s">
        <v>98</v>
      </c>
    </row>
    <row r="1996" spans="1:9" x14ac:dyDescent="0.3">
      <c r="A1996">
        <v>2038</v>
      </c>
      <c r="B1996">
        <v>1</v>
      </c>
      <c r="C1996">
        <v>33</v>
      </c>
      <c r="D1996" s="32">
        <v>0.6069444444444444</v>
      </c>
      <c r="E1996">
        <v>6000</v>
      </c>
      <c r="F1996">
        <v>2000</v>
      </c>
      <c r="G1996" s="31" t="s">
        <v>97</v>
      </c>
      <c r="H1996">
        <v>10</v>
      </c>
      <c r="I1996" s="31" t="s">
        <v>99</v>
      </c>
    </row>
    <row r="1997" spans="1:9" x14ac:dyDescent="0.3">
      <c r="A1997">
        <v>2039</v>
      </c>
      <c r="B1997">
        <v>6</v>
      </c>
      <c r="C1997">
        <v>33</v>
      </c>
      <c r="D1997" s="32">
        <v>0.63124999999999998</v>
      </c>
      <c r="E1997">
        <v>6000</v>
      </c>
      <c r="G1997" s="31" t="s">
        <v>97</v>
      </c>
      <c r="H1997">
        <v>10</v>
      </c>
      <c r="I1997" s="31" t="s">
        <v>100</v>
      </c>
    </row>
    <row r="1998" spans="1:9" x14ac:dyDescent="0.3">
      <c r="A1998">
        <v>2040</v>
      </c>
      <c r="B1998">
        <v>4</v>
      </c>
      <c r="C1998">
        <v>33</v>
      </c>
      <c r="D1998" s="32">
        <v>0.6166666666666667</v>
      </c>
      <c r="E1998">
        <v>8000</v>
      </c>
      <c r="G1998" s="31" t="s">
        <v>102</v>
      </c>
      <c r="H1998">
        <v>10</v>
      </c>
      <c r="I1998" s="31" t="s">
        <v>103</v>
      </c>
    </row>
    <row r="1999" spans="1:9" x14ac:dyDescent="0.3">
      <c r="A1999">
        <v>2041</v>
      </c>
      <c r="B1999">
        <v>2</v>
      </c>
      <c r="C1999">
        <v>33</v>
      </c>
      <c r="D1999" s="32">
        <v>0.77013888888888893</v>
      </c>
      <c r="E1999">
        <v>6000</v>
      </c>
      <c r="G1999" s="31" t="s">
        <v>102</v>
      </c>
      <c r="H1999">
        <v>10</v>
      </c>
      <c r="I1999" s="31" t="s">
        <v>101</v>
      </c>
    </row>
    <row r="2000" spans="1:9" x14ac:dyDescent="0.3">
      <c r="A2000">
        <v>2042</v>
      </c>
      <c r="B2000">
        <v>5</v>
      </c>
      <c r="C2000">
        <v>33</v>
      </c>
      <c r="D2000" s="32">
        <v>0.54861111111111116</v>
      </c>
      <c r="E2000">
        <v>6000</v>
      </c>
      <c r="G2000" s="31" t="s">
        <v>102</v>
      </c>
      <c r="H2000">
        <v>10</v>
      </c>
      <c r="I2000" s="31" t="s">
        <v>105</v>
      </c>
    </row>
    <row r="2001" spans="1:9" x14ac:dyDescent="0.3">
      <c r="A2001">
        <v>2043</v>
      </c>
      <c r="B2001">
        <v>3</v>
      </c>
      <c r="C2001">
        <v>33</v>
      </c>
      <c r="D2001" s="32">
        <v>0.65208333333333335</v>
      </c>
      <c r="E2001">
        <v>6000</v>
      </c>
      <c r="G2001" s="31" t="s">
        <v>97</v>
      </c>
      <c r="H2001">
        <v>11</v>
      </c>
      <c r="I2001" s="31" t="s">
        <v>104</v>
      </c>
    </row>
    <row r="2002" spans="1:9" x14ac:dyDescent="0.3">
      <c r="A2002">
        <v>2044</v>
      </c>
      <c r="B2002">
        <v>7</v>
      </c>
      <c r="C2002">
        <v>33</v>
      </c>
      <c r="D2002" s="32">
        <v>0.7055555555555556</v>
      </c>
      <c r="E2002">
        <v>6000</v>
      </c>
      <c r="G2002" s="31" t="s">
        <v>102</v>
      </c>
      <c r="H2002">
        <v>11</v>
      </c>
      <c r="I2002" s="31" t="s">
        <v>98</v>
      </c>
    </row>
    <row r="2003" spans="1:9" x14ac:dyDescent="0.3">
      <c r="A2003">
        <v>2045</v>
      </c>
      <c r="B2003">
        <v>1</v>
      </c>
      <c r="C2003">
        <v>33</v>
      </c>
      <c r="D2003" s="32">
        <v>0.65486111111111112</v>
      </c>
      <c r="E2003">
        <v>8000</v>
      </c>
      <c r="F2003">
        <v>2000</v>
      </c>
      <c r="G2003" s="31" t="s">
        <v>102</v>
      </c>
      <c r="H2003">
        <v>11</v>
      </c>
      <c r="I2003" s="31" t="s">
        <v>99</v>
      </c>
    </row>
    <row r="2004" spans="1:9" x14ac:dyDescent="0.3">
      <c r="A2004">
        <v>2046</v>
      </c>
      <c r="B2004">
        <v>6</v>
      </c>
      <c r="C2004">
        <v>33</v>
      </c>
      <c r="D2004" s="32">
        <v>0.66805555555555551</v>
      </c>
      <c r="E2004">
        <v>6000</v>
      </c>
      <c r="G2004" s="31" t="s">
        <v>97</v>
      </c>
      <c r="H2004">
        <v>11</v>
      </c>
      <c r="I2004" s="31" t="s">
        <v>100</v>
      </c>
    </row>
    <row r="2005" spans="1:9" x14ac:dyDescent="0.3">
      <c r="A2005">
        <v>2047</v>
      </c>
      <c r="B2005">
        <v>4</v>
      </c>
      <c r="C2005">
        <v>33</v>
      </c>
      <c r="D2005" s="32">
        <v>0.65138888888888891</v>
      </c>
      <c r="E2005">
        <v>8000</v>
      </c>
      <c r="G2005" s="31" t="s">
        <v>97</v>
      </c>
      <c r="H2005">
        <v>11</v>
      </c>
      <c r="I2005" s="31" t="s">
        <v>103</v>
      </c>
    </row>
    <row r="2006" spans="1:9" x14ac:dyDescent="0.3">
      <c r="A2006">
        <v>2048</v>
      </c>
      <c r="B2006">
        <v>2</v>
      </c>
      <c r="C2006">
        <v>33</v>
      </c>
      <c r="D2006" s="32">
        <v>0.80902777777777779</v>
      </c>
      <c r="E2006">
        <v>6000</v>
      </c>
      <c r="G2006" s="31" t="s">
        <v>102</v>
      </c>
      <c r="H2006">
        <v>11</v>
      </c>
      <c r="I2006" s="31" t="s">
        <v>101</v>
      </c>
    </row>
    <row r="2007" spans="1:9" x14ac:dyDescent="0.3">
      <c r="A2007">
        <v>2049</v>
      </c>
      <c r="B2007">
        <v>5</v>
      </c>
      <c r="C2007">
        <v>33</v>
      </c>
      <c r="D2007" s="32">
        <v>0.58194444444444449</v>
      </c>
      <c r="E2007">
        <v>6000</v>
      </c>
      <c r="G2007" s="31" t="s">
        <v>102</v>
      </c>
      <c r="H2007">
        <v>11</v>
      </c>
      <c r="I2007" s="31" t="s">
        <v>105</v>
      </c>
    </row>
    <row r="2008" spans="1:9" x14ac:dyDescent="0.3">
      <c r="A2008">
        <v>2050</v>
      </c>
      <c r="B2008">
        <v>3</v>
      </c>
      <c r="C2008">
        <v>33</v>
      </c>
      <c r="D2008" s="32">
        <v>0.69930555555555551</v>
      </c>
      <c r="E2008">
        <v>6000</v>
      </c>
      <c r="G2008" s="31" t="s">
        <v>102</v>
      </c>
      <c r="H2008">
        <v>12</v>
      </c>
      <c r="I2008" s="31" t="s">
        <v>104</v>
      </c>
    </row>
    <row r="2009" spans="1:9" x14ac:dyDescent="0.3">
      <c r="A2009">
        <v>2051</v>
      </c>
      <c r="B2009">
        <v>7</v>
      </c>
      <c r="C2009">
        <v>33</v>
      </c>
      <c r="D2009" s="32">
        <v>0.7319444444444444</v>
      </c>
      <c r="E2009">
        <v>6000</v>
      </c>
      <c r="G2009" s="31" t="s">
        <v>102</v>
      </c>
      <c r="H2009">
        <v>12</v>
      </c>
      <c r="I2009" s="31" t="s">
        <v>98</v>
      </c>
    </row>
    <row r="2010" spans="1:9" x14ac:dyDescent="0.3">
      <c r="A2010">
        <v>2052</v>
      </c>
      <c r="B2010">
        <v>1</v>
      </c>
      <c r="C2010">
        <v>33</v>
      </c>
      <c r="D2010" s="32">
        <v>0.71458333333333335</v>
      </c>
      <c r="E2010">
        <v>6000</v>
      </c>
      <c r="G2010" s="31" t="s">
        <v>102</v>
      </c>
      <c r="H2010">
        <v>12</v>
      </c>
      <c r="I2010" s="31" t="s">
        <v>99</v>
      </c>
    </row>
    <row r="2011" spans="1:9" x14ac:dyDescent="0.3">
      <c r="A2011">
        <v>2053</v>
      </c>
      <c r="B2011">
        <v>6</v>
      </c>
      <c r="C2011">
        <v>33</v>
      </c>
      <c r="D2011" s="32">
        <v>0.71597222222222223</v>
      </c>
      <c r="E2011">
        <v>6000</v>
      </c>
      <c r="G2011" s="31" t="s">
        <v>97</v>
      </c>
      <c r="H2011">
        <v>12</v>
      </c>
      <c r="I2011" s="31" t="s">
        <v>100</v>
      </c>
    </row>
    <row r="2012" spans="1:9" x14ac:dyDescent="0.3">
      <c r="A2012">
        <v>2054</v>
      </c>
      <c r="B2012">
        <v>4</v>
      </c>
      <c r="C2012">
        <v>33</v>
      </c>
      <c r="D2012" s="32">
        <v>0.6958333333333333</v>
      </c>
      <c r="E2012">
        <v>6000</v>
      </c>
      <c r="F2012">
        <v>500</v>
      </c>
      <c r="G2012" s="31" t="s">
        <v>102</v>
      </c>
      <c r="H2012">
        <v>12</v>
      </c>
      <c r="I2012" s="31" t="s">
        <v>103</v>
      </c>
    </row>
    <row r="2013" spans="1:9" x14ac:dyDescent="0.3">
      <c r="A2013">
        <v>2055</v>
      </c>
      <c r="B2013">
        <v>2</v>
      </c>
      <c r="C2013">
        <v>33</v>
      </c>
      <c r="D2013" s="32">
        <v>0.83402777777777781</v>
      </c>
      <c r="E2013">
        <v>6000</v>
      </c>
      <c r="G2013" s="31" t="s">
        <v>97</v>
      </c>
      <c r="H2013">
        <v>12</v>
      </c>
      <c r="I2013" s="31" t="s">
        <v>101</v>
      </c>
    </row>
    <row r="2014" spans="1:9" x14ac:dyDescent="0.3">
      <c r="A2014">
        <v>2056</v>
      </c>
      <c r="B2014">
        <v>5</v>
      </c>
      <c r="C2014">
        <v>33</v>
      </c>
      <c r="D2014" s="32">
        <v>0.62013888888888891</v>
      </c>
      <c r="E2014">
        <v>6000</v>
      </c>
      <c r="G2014" s="31" t="s">
        <v>102</v>
      </c>
      <c r="H2014">
        <v>12</v>
      </c>
      <c r="I2014" s="31" t="s">
        <v>105</v>
      </c>
    </row>
    <row r="2015" spans="1:9" x14ac:dyDescent="0.3">
      <c r="A2015">
        <v>2057</v>
      </c>
      <c r="B2015">
        <v>3</v>
      </c>
      <c r="C2015">
        <v>33</v>
      </c>
      <c r="D2015" s="32">
        <v>0.73541666666666672</v>
      </c>
      <c r="E2015">
        <v>6000</v>
      </c>
      <c r="G2015" s="31" t="s">
        <v>102</v>
      </c>
      <c r="H2015">
        <v>13</v>
      </c>
      <c r="I2015" s="31" t="s">
        <v>104</v>
      </c>
    </row>
    <row r="2016" spans="1:9" x14ac:dyDescent="0.3">
      <c r="A2016">
        <v>2058</v>
      </c>
      <c r="B2016">
        <v>7</v>
      </c>
      <c r="C2016">
        <v>33</v>
      </c>
      <c r="D2016" s="32">
        <v>0.75486111111111109</v>
      </c>
      <c r="E2016">
        <v>8000</v>
      </c>
      <c r="G2016" s="31" t="s">
        <v>102</v>
      </c>
      <c r="H2016">
        <v>13</v>
      </c>
      <c r="I2016" s="31" t="s">
        <v>98</v>
      </c>
    </row>
    <row r="2017" spans="1:9" x14ac:dyDescent="0.3">
      <c r="A2017">
        <v>2059</v>
      </c>
      <c r="B2017">
        <v>1</v>
      </c>
      <c r="C2017">
        <v>33</v>
      </c>
      <c r="D2017" s="32">
        <v>0.76666666666666672</v>
      </c>
      <c r="E2017">
        <v>6000</v>
      </c>
      <c r="G2017" s="31" t="s">
        <v>97</v>
      </c>
      <c r="H2017">
        <v>13</v>
      </c>
      <c r="I2017" s="31" t="s">
        <v>99</v>
      </c>
    </row>
    <row r="2018" spans="1:9" x14ac:dyDescent="0.3">
      <c r="A2018">
        <v>2060</v>
      </c>
      <c r="B2018">
        <v>6</v>
      </c>
      <c r="C2018">
        <v>33</v>
      </c>
      <c r="D2018" s="32">
        <v>0.73888888888888893</v>
      </c>
      <c r="E2018">
        <v>6000</v>
      </c>
      <c r="G2018" s="31" t="s">
        <v>97</v>
      </c>
      <c r="H2018">
        <v>13</v>
      </c>
      <c r="I2018" s="31" t="s">
        <v>100</v>
      </c>
    </row>
    <row r="2019" spans="1:9" x14ac:dyDescent="0.3">
      <c r="A2019">
        <v>2061</v>
      </c>
      <c r="B2019">
        <v>4</v>
      </c>
      <c r="C2019">
        <v>33</v>
      </c>
      <c r="D2019" s="32">
        <v>0.71736111111111112</v>
      </c>
      <c r="E2019">
        <v>6000</v>
      </c>
      <c r="G2019" s="31" t="s">
        <v>102</v>
      </c>
      <c r="H2019">
        <v>13</v>
      </c>
      <c r="I2019" s="31" t="s">
        <v>103</v>
      </c>
    </row>
    <row r="2020" spans="1:9" x14ac:dyDescent="0.3">
      <c r="A2020">
        <v>2062</v>
      </c>
      <c r="B2020">
        <v>5</v>
      </c>
      <c r="C2020">
        <v>33</v>
      </c>
      <c r="D2020" s="32">
        <v>0.6430555555555556</v>
      </c>
      <c r="E2020">
        <v>6000</v>
      </c>
      <c r="G2020" s="31" t="s">
        <v>97</v>
      </c>
      <c r="H2020">
        <v>13</v>
      </c>
      <c r="I2020" s="31" t="s">
        <v>105</v>
      </c>
    </row>
    <row r="2021" spans="1:9" x14ac:dyDescent="0.3">
      <c r="A2021">
        <v>2063</v>
      </c>
      <c r="B2021">
        <v>3</v>
      </c>
      <c r="C2021">
        <v>33</v>
      </c>
      <c r="D2021" s="32">
        <v>0.75763888888888886</v>
      </c>
      <c r="E2021">
        <v>6000</v>
      </c>
      <c r="G2021" s="31" t="s">
        <v>97</v>
      </c>
      <c r="H2021">
        <v>14</v>
      </c>
      <c r="I2021" s="31" t="s">
        <v>104</v>
      </c>
    </row>
    <row r="2022" spans="1:9" x14ac:dyDescent="0.3">
      <c r="A2022">
        <v>2064</v>
      </c>
      <c r="B2022">
        <v>7</v>
      </c>
      <c r="C2022">
        <v>33</v>
      </c>
      <c r="D2022" s="32">
        <v>0.7729166666666667</v>
      </c>
      <c r="E2022">
        <v>6000</v>
      </c>
      <c r="G2022" s="31" t="s">
        <v>97</v>
      </c>
      <c r="H2022">
        <v>14</v>
      </c>
      <c r="I2022" s="31" t="s">
        <v>98</v>
      </c>
    </row>
    <row r="2023" spans="1:9" x14ac:dyDescent="0.3">
      <c r="A2023">
        <v>2065</v>
      </c>
      <c r="B2023">
        <v>1</v>
      </c>
      <c r="C2023">
        <v>33</v>
      </c>
      <c r="D2023" s="32">
        <v>0.79652777777777772</v>
      </c>
      <c r="E2023">
        <v>6000</v>
      </c>
      <c r="G2023" s="31" t="s">
        <v>102</v>
      </c>
      <c r="H2023">
        <v>14</v>
      </c>
      <c r="I2023" s="31" t="s">
        <v>99</v>
      </c>
    </row>
    <row r="2024" spans="1:9" x14ac:dyDescent="0.3">
      <c r="A2024">
        <v>2066</v>
      </c>
      <c r="B2024">
        <v>6</v>
      </c>
      <c r="C2024">
        <v>33</v>
      </c>
      <c r="D2024" s="32">
        <v>0.77222222222222225</v>
      </c>
      <c r="E2024">
        <v>6000</v>
      </c>
      <c r="G2024" s="31" t="s">
        <v>102</v>
      </c>
      <c r="H2024">
        <v>14</v>
      </c>
      <c r="I2024" s="31" t="s">
        <v>100</v>
      </c>
    </row>
    <row r="2025" spans="1:9" x14ac:dyDescent="0.3">
      <c r="A2025">
        <v>2067</v>
      </c>
      <c r="B2025">
        <v>4</v>
      </c>
      <c r="C2025">
        <v>33</v>
      </c>
      <c r="D2025" s="32">
        <v>0.73263888888888884</v>
      </c>
      <c r="E2025">
        <v>6000</v>
      </c>
      <c r="G2025" s="31" t="s">
        <v>97</v>
      </c>
      <c r="H2025">
        <v>14</v>
      </c>
      <c r="I2025" s="31" t="s">
        <v>103</v>
      </c>
    </row>
    <row r="2026" spans="1:9" x14ac:dyDescent="0.3">
      <c r="A2026">
        <v>2068</v>
      </c>
      <c r="B2026">
        <v>5</v>
      </c>
      <c r="C2026">
        <v>33</v>
      </c>
      <c r="D2026" s="32">
        <v>0.67013888888888884</v>
      </c>
      <c r="E2026">
        <v>8000</v>
      </c>
      <c r="G2026" s="31" t="s">
        <v>97</v>
      </c>
      <c r="H2026">
        <v>14</v>
      </c>
      <c r="I2026" s="31" t="s">
        <v>105</v>
      </c>
    </row>
    <row r="2027" spans="1:9" x14ac:dyDescent="0.3">
      <c r="A2027">
        <v>2069</v>
      </c>
      <c r="B2027">
        <v>3</v>
      </c>
      <c r="C2027">
        <v>33</v>
      </c>
      <c r="D2027" s="32">
        <v>0.78749999999999998</v>
      </c>
      <c r="E2027">
        <v>6000</v>
      </c>
      <c r="G2027" s="31" t="s">
        <v>102</v>
      </c>
      <c r="H2027">
        <v>15</v>
      </c>
      <c r="I2027" s="31" t="s">
        <v>104</v>
      </c>
    </row>
    <row r="2028" spans="1:9" x14ac:dyDescent="0.3">
      <c r="A2028">
        <v>2070</v>
      </c>
      <c r="B2028">
        <v>7</v>
      </c>
      <c r="C2028">
        <v>33</v>
      </c>
      <c r="D2028" s="32">
        <v>0.79861111111111116</v>
      </c>
      <c r="E2028">
        <v>8000</v>
      </c>
      <c r="G2028" s="31" t="s">
        <v>97</v>
      </c>
      <c r="H2028">
        <v>15</v>
      </c>
      <c r="I2028" s="31" t="s">
        <v>98</v>
      </c>
    </row>
    <row r="2029" spans="1:9" x14ac:dyDescent="0.3">
      <c r="A2029">
        <v>2071</v>
      </c>
      <c r="B2029">
        <v>1</v>
      </c>
      <c r="C2029">
        <v>33</v>
      </c>
      <c r="D2029" s="32">
        <v>0.82291666666666663</v>
      </c>
      <c r="E2029">
        <v>6000</v>
      </c>
      <c r="G2029" s="31" t="s">
        <v>102</v>
      </c>
      <c r="H2029">
        <v>15</v>
      </c>
      <c r="I2029" s="31" t="s">
        <v>99</v>
      </c>
    </row>
    <row r="2030" spans="1:9" x14ac:dyDescent="0.3">
      <c r="A2030">
        <v>2072</v>
      </c>
      <c r="B2030">
        <v>6</v>
      </c>
      <c r="C2030">
        <v>33</v>
      </c>
      <c r="D2030" s="32">
        <v>0.79513888888888884</v>
      </c>
      <c r="E2030">
        <v>6000</v>
      </c>
      <c r="G2030" s="31" t="s">
        <v>102</v>
      </c>
      <c r="H2030">
        <v>15</v>
      </c>
      <c r="I2030" s="31" t="s">
        <v>100</v>
      </c>
    </row>
    <row r="2031" spans="1:9" x14ac:dyDescent="0.3">
      <c r="A2031">
        <v>2073</v>
      </c>
      <c r="B2031">
        <v>4</v>
      </c>
      <c r="C2031">
        <v>33</v>
      </c>
      <c r="D2031" s="32">
        <v>0.75486111111111109</v>
      </c>
      <c r="E2031">
        <v>6000</v>
      </c>
      <c r="G2031" s="31" t="s">
        <v>97</v>
      </c>
      <c r="H2031">
        <v>15</v>
      </c>
      <c r="I2031" s="31" t="s">
        <v>103</v>
      </c>
    </row>
    <row r="2032" spans="1:9" x14ac:dyDescent="0.3">
      <c r="A2032">
        <v>2074</v>
      </c>
      <c r="B2032">
        <v>5</v>
      </c>
      <c r="C2032">
        <v>33</v>
      </c>
      <c r="D2032" s="32">
        <v>0.71597222222222223</v>
      </c>
      <c r="E2032">
        <v>6000</v>
      </c>
      <c r="G2032" s="31" t="s">
        <v>102</v>
      </c>
      <c r="H2032">
        <v>15</v>
      </c>
      <c r="I2032" s="31" t="s">
        <v>105</v>
      </c>
    </row>
    <row r="2033" spans="1:9" x14ac:dyDescent="0.3">
      <c r="A2033">
        <v>2075</v>
      </c>
      <c r="B2033">
        <v>3</v>
      </c>
      <c r="C2033">
        <v>33</v>
      </c>
      <c r="D2033" s="32">
        <v>0.80277777777777781</v>
      </c>
      <c r="E2033">
        <v>6000</v>
      </c>
      <c r="G2033" s="31" t="s">
        <v>102</v>
      </c>
      <c r="H2033">
        <v>16</v>
      </c>
      <c r="I2033" s="31" t="s">
        <v>104</v>
      </c>
    </row>
    <row r="2034" spans="1:9" x14ac:dyDescent="0.3">
      <c r="A2034">
        <v>2076</v>
      </c>
      <c r="B2034">
        <v>7</v>
      </c>
      <c r="C2034">
        <v>33</v>
      </c>
      <c r="D2034" s="32">
        <v>0.82916666666666672</v>
      </c>
      <c r="E2034">
        <v>8000</v>
      </c>
      <c r="G2034" s="31" t="s">
        <v>97</v>
      </c>
      <c r="H2034">
        <v>16</v>
      </c>
      <c r="I2034" s="31" t="s">
        <v>98</v>
      </c>
    </row>
    <row r="2035" spans="1:9" x14ac:dyDescent="0.3">
      <c r="A2035">
        <v>2077</v>
      </c>
      <c r="B2035">
        <v>1</v>
      </c>
      <c r="C2035">
        <v>33</v>
      </c>
      <c r="D2035" s="32">
        <v>0.84722222222222221</v>
      </c>
      <c r="E2035">
        <v>6000</v>
      </c>
      <c r="G2035" s="31" t="s">
        <v>97</v>
      </c>
      <c r="H2035">
        <v>16</v>
      </c>
      <c r="I2035" s="31" t="s">
        <v>99</v>
      </c>
    </row>
    <row r="2036" spans="1:9" x14ac:dyDescent="0.3">
      <c r="A2036">
        <v>2078</v>
      </c>
      <c r="B2036">
        <v>6</v>
      </c>
      <c r="C2036">
        <v>33</v>
      </c>
      <c r="D2036" s="32">
        <v>0.81388888888888888</v>
      </c>
      <c r="E2036">
        <v>6000</v>
      </c>
      <c r="G2036" s="31" t="s">
        <v>97</v>
      </c>
      <c r="H2036">
        <v>16</v>
      </c>
      <c r="I2036" s="31" t="s">
        <v>100</v>
      </c>
    </row>
    <row r="2037" spans="1:9" x14ac:dyDescent="0.3">
      <c r="A2037">
        <v>2079</v>
      </c>
      <c r="B2037">
        <v>5</v>
      </c>
      <c r="C2037">
        <v>33</v>
      </c>
      <c r="D2037" s="32">
        <v>0.74375000000000002</v>
      </c>
      <c r="E2037">
        <v>6000</v>
      </c>
      <c r="G2037" s="31" t="s">
        <v>102</v>
      </c>
      <c r="H2037">
        <v>16</v>
      </c>
      <c r="I2037" s="31" t="s">
        <v>105</v>
      </c>
    </row>
    <row r="2038" spans="1:9" x14ac:dyDescent="0.3">
      <c r="A2038">
        <v>2080</v>
      </c>
      <c r="B2038">
        <v>3</v>
      </c>
      <c r="C2038">
        <v>33</v>
      </c>
      <c r="D2038" s="32">
        <v>0.82499999999999996</v>
      </c>
      <c r="E2038">
        <v>6000</v>
      </c>
      <c r="G2038" s="31" t="s">
        <v>102</v>
      </c>
      <c r="H2038">
        <v>17</v>
      </c>
      <c r="I2038" s="31" t="s">
        <v>104</v>
      </c>
    </row>
    <row r="2039" spans="1:9" x14ac:dyDescent="0.3">
      <c r="A2039">
        <v>2081</v>
      </c>
      <c r="B2039">
        <v>6</v>
      </c>
      <c r="C2039">
        <v>33</v>
      </c>
      <c r="D2039" s="32">
        <v>0.8256944444444444</v>
      </c>
      <c r="E2039">
        <v>6000</v>
      </c>
      <c r="G2039" s="31" t="s">
        <v>97</v>
      </c>
      <c r="H2039">
        <v>17</v>
      </c>
      <c r="I2039" s="31" t="s">
        <v>100</v>
      </c>
    </row>
    <row r="2040" spans="1:9" x14ac:dyDescent="0.3">
      <c r="A2040">
        <v>2082</v>
      </c>
      <c r="B2040">
        <v>5</v>
      </c>
      <c r="C2040">
        <v>33</v>
      </c>
      <c r="D2040" s="32">
        <v>0.75972222222222219</v>
      </c>
      <c r="E2040">
        <v>6000</v>
      </c>
      <c r="F2040">
        <v>1000</v>
      </c>
      <c r="G2040" s="31" t="s">
        <v>102</v>
      </c>
      <c r="H2040">
        <v>17</v>
      </c>
      <c r="I2040" s="31" t="s">
        <v>105</v>
      </c>
    </row>
    <row r="2041" spans="1:9" x14ac:dyDescent="0.3">
      <c r="A2041">
        <v>2083</v>
      </c>
      <c r="B2041">
        <v>3</v>
      </c>
      <c r="C2041">
        <v>33</v>
      </c>
      <c r="D2041" s="32">
        <v>0.84722222222222221</v>
      </c>
      <c r="E2041">
        <v>6000</v>
      </c>
      <c r="G2041" s="31" t="s">
        <v>102</v>
      </c>
      <c r="H2041">
        <v>18</v>
      </c>
      <c r="I2041" s="31" t="s">
        <v>104</v>
      </c>
    </row>
    <row r="2042" spans="1:9" x14ac:dyDescent="0.3">
      <c r="A2042">
        <v>2084</v>
      </c>
      <c r="B2042">
        <v>5</v>
      </c>
      <c r="C2042">
        <v>33</v>
      </c>
      <c r="D2042" s="32">
        <v>0.79027777777777775</v>
      </c>
      <c r="E2042">
        <v>6000</v>
      </c>
      <c r="F2042">
        <v>1000</v>
      </c>
      <c r="G2042" s="31" t="s">
        <v>102</v>
      </c>
      <c r="H2042">
        <v>18</v>
      </c>
      <c r="I2042" s="31" t="s">
        <v>105</v>
      </c>
    </row>
    <row r="2043" spans="1:9" x14ac:dyDescent="0.3">
      <c r="A2043">
        <v>2085</v>
      </c>
      <c r="B2043">
        <v>5</v>
      </c>
      <c r="C2043">
        <v>33</v>
      </c>
      <c r="D2043" s="32">
        <v>0.81527777777777777</v>
      </c>
      <c r="E2043">
        <v>6000</v>
      </c>
      <c r="F2043">
        <v>1000</v>
      </c>
      <c r="G2043" s="31" t="s">
        <v>102</v>
      </c>
      <c r="H2043">
        <v>19</v>
      </c>
      <c r="I2043" s="31" t="s">
        <v>105</v>
      </c>
    </row>
    <row r="2044" spans="1:9" x14ac:dyDescent="0.3">
      <c r="A2044">
        <v>2086</v>
      </c>
      <c r="B2044">
        <v>5</v>
      </c>
      <c r="C2044">
        <v>33</v>
      </c>
      <c r="D2044" s="32">
        <v>0.8354166666666667</v>
      </c>
      <c r="E2044">
        <v>6000</v>
      </c>
      <c r="G2044" s="31" t="s">
        <v>97</v>
      </c>
      <c r="H2044">
        <v>20</v>
      </c>
      <c r="I2044" s="31" t="s">
        <v>105</v>
      </c>
    </row>
    <row r="2045" spans="1:9" x14ac:dyDescent="0.3">
      <c r="A2045">
        <v>2087</v>
      </c>
      <c r="B2045">
        <v>7</v>
      </c>
      <c r="C2045">
        <v>34</v>
      </c>
      <c r="D2045" s="32">
        <v>0.44930555555555557</v>
      </c>
      <c r="E2045">
        <v>6000</v>
      </c>
      <c r="G2045" s="31" t="s">
        <v>97</v>
      </c>
      <c r="H2045">
        <v>4</v>
      </c>
      <c r="I2045" s="31" t="s">
        <v>98</v>
      </c>
    </row>
    <row r="2046" spans="1:9" x14ac:dyDescent="0.3">
      <c r="A2046">
        <v>2088</v>
      </c>
      <c r="B2046">
        <v>1</v>
      </c>
      <c r="C2046">
        <v>34</v>
      </c>
      <c r="D2046" s="32">
        <v>0.4513888888888889</v>
      </c>
      <c r="E2046">
        <v>6000</v>
      </c>
      <c r="G2046" s="31" t="s">
        <v>97</v>
      </c>
      <c r="H2046">
        <v>4</v>
      </c>
      <c r="I2046" s="31" t="s">
        <v>99</v>
      </c>
    </row>
    <row r="2047" spans="1:9" x14ac:dyDescent="0.3">
      <c r="A2047">
        <v>2089</v>
      </c>
      <c r="B2047">
        <v>6</v>
      </c>
      <c r="C2047">
        <v>34</v>
      </c>
      <c r="D2047" s="32">
        <v>0.52013888888888893</v>
      </c>
      <c r="E2047">
        <v>6000</v>
      </c>
      <c r="G2047" s="31" t="s">
        <v>97</v>
      </c>
      <c r="H2047">
        <v>4</v>
      </c>
      <c r="I2047" s="31" t="s">
        <v>100</v>
      </c>
    </row>
    <row r="2048" spans="1:9" x14ac:dyDescent="0.3">
      <c r="A2048">
        <v>2090</v>
      </c>
      <c r="B2048">
        <v>2</v>
      </c>
      <c r="C2048">
        <v>34</v>
      </c>
      <c r="D2048" s="32">
        <v>0.46875</v>
      </c>
      <c r="E2048">
        <v>8000</v>
      </c>
      <c r="G2048" s="31" t="s">
        <v>102</v>
      </c>
      <c r="H2048">
        <v>4</v>
      </c>
      <c r="I2048" s="31" t="s">
        <v>101</v>
      </c>
    </row>
    <row r="2049" spans="1:9" x14ac:dyDescent="0.3">
      <c r="A2049">
        <v>2091</v>
      </c>
      <c r="B2049">
        <v>7</v>
      </c>
      <c r="C2049">
        <v>34</v>
      </c>
      <c r="D2049" s="32">
        <v>0.48958333333333331</v>
      </c>
      <c r="E2049">
        <v>6000</v>
      </c>
      <c r="F2049">
        <v>1000</v>
      </c>
      <c r="G2049" s="31" t="s">
        <v>102</v>
      </c>
      <c r="H2049">
        <v>5</v>
      </c>
      <c r="I2049" s="31" t="s">
        <v>98</v>
      </c>
    </row>
    <row r="2050" spans="1:9" x14ac:dyDescent="0.3">
      <c r="A2050">
        <v>2092</v>
      </c>
      <c r="B2050">
        <v>1</v>
      </c>
      <c r="C2050">
        <v>34</v>
      </c>
      <c r="D2050" s="32">
        <v>0.48749999999999999</v>
      </c>
      <c r="E2050">
        <v>6000</v>
      </c>
      <c r="G2050" s="31" t="s">
        <v>97</v>
      </c>
      <c r="H2050">
        <v>5</v>
      </c>
      <c r="I2050" s="31" t="s">
        <v>99</v>
      </c>
    </row>
    <row r="2051" spans="1:9" x14ac:dyDescent="0.3">
      <c r="A2051">
        <v>2093</v>
      </c>
      <c r="B2051">
        <v>6</v>
      </c>
      <c r="C2051">
        <v>34</v>
      </c>
      <c r="D2051" s="32">
        <v>0.62708333333333333</v>
      </c>
      <c r="E2051">
        <v>6000</v>
      </c>
      <c r="G2051" s="31" t="s">
        <v>102</v>
      </c>
      <c r="H2051">
        <v>5</v>
      </c>
      <c r="I2051" s="31" t="s">
        <v>100</v>
      </c>
    </row>
    <row r="2052" spans="1:9" x14ac:dyDescent="0.3">
      <c r="A2052">
        <v>2094</v>
      </c>
      <c r="B2052">
        <v>2</v>
      </c>
      <c r="C2052">
        <v>34</v>
      </c>
      <c r="D2052" s="32">
        <v>0.52083333333333337</v>
      </c>
      <c r="E2052">
        <v>6000</v>
      </c>
      <c r="G2052" s="31" t="s">
        <v>97</v>
      </c>
      <c r="H2052">
        <v>5</v>
      </c>
      <c r="I2052" s="31" t="s">
        <v>101</v>
      </c>
    </row>
    <row r="2053" spans="1:9" x14ac:dyDescent="0.3">
      <c r="A2053">
        <v>2095</v>
      </c>
      <c r="B2053">
        <v>7</v>
      </c>
      <c r="C2053">
        <v>34</v>
      </c>
      <c r="D2053" s="32">
        <v>0.52916666666666667</v>
      </c>
      <c r="E2053">
        <v>6000</v>
      </c>
      <c r="G2053" s="31" t="s">
        <v>97</v>
      </c>
      <c r="H2053">
        <v>6</v>
      </c>
      <c r="I2053" s="31" t="s">
        <v>98</v>
      </c>
    </row>
    <row r="2054" spans="1:9" x14ac:dyDescent="0.3">
      <c r="A2054">
        <v>2096</v>
      </c>
      <c r="B2054">
        <v>1</v>
      </c>
      <c r="C2054">
        <v>34</v>
      </c>
      <c r="D2054" s="32">
        <v>0.57986111111111116</v>
      </c>
      <c r="E2054">
        <v>6000</v>
      </c>
      <c r="G2054" s="31" t="s">
        <v>97</v>
      </c>
      <c r="H2054">
        <v>6</v>
      </c>
      <c r="I2054" s="31" t="s">
        <v>99</v>
      </c>
    </row>
    <row r="2055" spans="1:9" x14ac:dyDescent="0.3">
      <c r="A2055">
        <v>2097</v>
      </c>
      <c r="B2055">
        <v>6</v>
      </c>
      <c r="C2055">
        <v>34</v>
      </c>
      <c r="D2055" s="32">
        <v>0.73124999999999996</v>
      </c>
      <c r="E2055">
        <v>6000</v>
      </c>
      <c r="G2055" s="31" t="s">
        <v>97</v>
      </c>
      <c r="H2055">
        <v>6</v>
      </c>
      <c r="I2055" s="31" t="s">
        <v>100</v>
      </c>
    </row>
    <row r="2056" spans="1:9" x14ac:dyDescent="0.3">
      <c r="A2056">
        <v>2098</v>
      </c>
      <c r="B2056">
        <v>2</v>
      </c>
      <c r="C2056">
        <v>34</v>
      </c>
      <c r="D2056" s="32">
        <v>0.59652777777777777</v>
      </c>
      <c r="E2056">
        <v>6000</v>
      </c>
      <c r="G2056" s="31" t="s">
        <v>102</v>
      </c>
      <c r="H2056">
        <v>6</v>
      </c>
      <c r="I2056" s="31" t="s">
        <v>101</v>
      </c>
    </row>
    <row r="2057" spans="1:9" x14ac:dyDescent="0.3">
      <c r="A2057">
        <v>2099</v>
      </c>
      <c r="B2057">
        <v>7</v>
      </c>
      <c r="C2057">
        <v>34</v>
      </c>
      <c r="D2057" s="32">
        <v>0.66597222222222219</v>
      </c>
      <c r="E2057">
        <v>6000</v>
      </c>
      <c r="G2057" s="31" t="s">
        <v>102</v>
      </c>
      <c r="H2057">
        <v>7</v>
      </c>
      <c r="I2057" s="31" t="s">
        <v>98</v>
      </c>
    </row>
    <row r="2058" spans="1:9" x14ac:dyDescent="0.3">
      <c r="A2058">
        <v>2100</v>
      </c>
      <c r="B2058">
        <v>1</v>
      </c>
      <c r="C2058">
        <v>34</v>
      </c>
      <c r="D2058" s="32">
        <v>0.66249999999999998</v>
      </c>
      <c r="E2058">
        <v>6000</v>
      </c>
      <c r="F2058">
        <v>3000</v>
      </c>
      <c r="G2058" s="31" t="s">
        <v>97</v>
      </c>
      <c r="H2058">
        <v>7</v>
      </c>
      <c r="I2058" s="31" t="s">
        <v>99</v>
      </c>
    </row>
    <row r="2059" spans="1:9" x14ac:dyDescent="0.3">
      <c r="A2059">
        <v>2101</v>
      </c>
      <c r="B2059">
        <v>6</v>
      </c>
      <c r="C2059">
        <v>34</v>
      </c>
      <c r="D2059" s="32">
        <v>0.74097222222222225</v>
      </c>
      <c r="E2059">
        <v>6000</v>
      </c>
      <c r="G2059" s="31" t="s">
        <v>97</v>
      </c>
      <c r="H2059">
        <v>7</v>
      </c>
      <c r="I2059" s="31" t="s">
        <v>100</v>
      </c>
    </row>
    <row r="2060" spans="1:9" x14ac:dyDescent="0.3">
      <c r="A2060">
        <v>2102</v>
      </c>
      <c r="B2060">
        <v>2</v>
      </c>
      <c r="C2060">
        <v>34</v>
      </c>
      <c r="D2060" s="32">
        <v>0.70138888888888884</v>
      </c>
      <c r="E2060">
        <v>6000</v>
      </c>
      <c r="G2060" s="31" t="s">
        <v>97</v>
      </c>
      <c r="H2060">
        <v>7</v>
      </c>
      <c r="I2060" s="31" t="s">
        <v>101</v>
      </c>
    </row>
    <row r="2061" spans="1:9" x14ac:dyDescent="0.3">
      <c r="A2061">
        <v>2103</v>
      </c>
      <c r="B2061">
        <v>7</v>
      </c>
      <c r="C2061">
        <v>34</v>
      </c>
      <c r="D2061" s="32">
        <v>0.74305555555555558</v>
      </c>
      <c r="E2061">
        <v>6000</v>
      </c>
      <c r="F2061">
        <v>1000</v>
      </c>
      <c r="G2061" s="31" t="s">
        <v>97</v>
      </c>
      <c r="H2061">
        <v>8</v>
      </c>
      <c r="I2061" s="31" t="s">
        <v>98</v>
      </c>
    </row>
    <row r="2062" spans="1:9" x14ac:dyDescent="0.3">
      <c r="A2062">
        <v>2104</v>
      </c>
      <c r="B2062">
        <v>1</v>
      </c>
      <c r="C2062">
        <v>34</v>
      </c>
      <c r="D2062" s="32">
        <v>0.73611111111111116</v>
      </c>
      <c r="E2062">
        <v>6000</v>
      </c>
      <c r="G2062" s="31" t="s">
        <v>97</v>
      </c>
      <c r="H2062">
        <v>8</v>
      </c>
      <c r="I2062" s="31" t="s">
        <v>99</v>
      </c>
    </row>
    <row r="2063" spans="1:9" x14ac:dyDescent="0.3">
      <c r="A2063">
        <v>2105</v>
      </c>
      <c r="B2063">
        <v>6</v>
      </c>
      <c r="C2063">
        <v>34</v>
      </c>
      <c r="D2063" s="32">
        <v>0.76041666666666663</v>
      </c>
      <c r="E2063">
        <v>6000</v>
      </c>
      <c r="G2063" s="31" t="s">
        <v>102</v>
      </c>
      <c r="H2063">
        <v>8</v>
      </c>
      <c r="I2063" s="31" t="s">
        <v>100</v>
      </c>
    </row>
    <row r="2064" spans="1:9" x14ac:dyDescent="0.3">
      <c r="A2064">
        <v>2106</v>
      </c>
      <c r="B2064">
        <v>2</v>
      </c>
      <c r="C2064">
        <v>34</v>
      </c>
      <c r="D2064" s="32">
        <v>0.74513888888888891</v>
      </c>
      <c r="E2064">
        <v>6000</v>
      </c>
      <c r="G2064" s="31" t="s">
        <v>97</v>
      </c>
      <c r="H2064">
        <v>8</v>
      </c>
      <c r="I2064" s="31" t="s">
        <v>101</v>
      </c>
    </row>
    <row r="2065" spans="1:9" x14ac:dyDescent="0.3">
      <c r="A2065">
        <v>2107</v>
      </c>
      <c r="B2065">
        <v>7</v>
      </c>
      <c r="C2065">
        <v>34</v>
      </c>
      <c r="D2065" s="32">
        <v>0.77083333333333337</v>
      </c>
      <c r="E2065">
        <v>6000</v>
      </c>
      <c r="G2065" s="31" t="s">
        <v>102</v>
      </c>
      <c r="H2065">
        <v>9</v>
      </c>
      <c r="I2065" s="31" t="s">
        <v>98</v>
      </c>
    </row>
    <row r="2066" spans="1:9" x14ac:dyDescent="0.3">
      <c r="A2066">
        <v>2108</v>
      </c>
      <c r="B2066">
        <v>1</v>
      </c>
      <c r="C2066">
        <v>34</v>
      </c>
      <c r="D2066" s="32">
        <v>0.7583333333333333</v>
      </c>
      <c r="E2066">
        <v>6000</v>
      </c>
      <c r="G2066" s="31" t="s">
        <v>102</v>
      </c>
      <c r="H2066">
        <v>9</v>
      </c>
      <c r="I2066" s="31" t="s">
        <v>99</v>
      </c>
    </row>
    <row r="2067" spans="1:9" x14ac:dyDescent="0.3">
      <c r="A2067">
        <v>2109</v>
      </c>
      <c r="B2067">
        <v>6</v>
      </c>
      <c r="C2067">
        <v>34</v>
      </c>
      <c r="D2067" s="32">
        <v>0.78263888888888888</v>
      </c>
      <c r="E2067">
        <v>6000</v>
      </c>
      <c r="G2067" s="31" t="s">
        <v>102</v>
      </c>
      <c r="H2067">
        <v>9</v>
      </c>
      <c r="I2067" s="31" t="s">
        <v>100</v>
      </c>
    </row>
    <row r="2068" spans="1:9" x14ac:dyDescent="0.3">
      <c r="A2068">
        <v>2110</v>
      </c>
      <c r="B2068">
        <v>2</v>
      </c>
      <c r="C2068">
        <v>34</v>
      </c>
      <c r="D2068" s="32">
        <v>0.76597222222222228</v>
      </c>
      <c r="E2068">
        <v>6000</v>
      </c>
      <c r="F2068">
        <v>4000</v>
      </c>
      <c r="G2068" s="31" t="s">
        <v>97</v>
      </c>
      <c r="H2068">
        <v>9</v>
      </c>
      <c r="I2068" s="31" t="s">
        <v>101</v>
      </c>
    </row>
    <row r="2069" spans="1:9" x14ac:dyDescent="0.3">
      <c r="A2069">
        <v>2111</v>
      </c>
      <c r="B2069">
        <v>7</v>
      </c>
      <c r="C2069">
        <v>34</v>
      </c>
      <c r="D2069" s="32">
        <v>0.79027777777777775</v>
      </c>
      <c r="E2069">
        <v>6000</v>
      </c>
      <c r="F2069">
        <v>200</v>
      </c>
      <c r="G2069" s="31" t="s">
        <v>102</v>
      </c>
      <c r="H2069">
        <v>10</v>
      </c>
      <c r="I2069" s="31" t="s">
        <v>98</v>
      </c>
    </row>
    <row r="2070" spans="1:9" x14ac:dyDescent="0.3">
      <c r="A2070">
        <v>2112</v>
      </c>
      <c r="B2070">
        <v>1</v>
      </c>
      <c r="C2070">
        <v>34</v>
      </c>
      <c r="D2070" s="32">
        <v>0.77986111111111112</v>
      </c>
      <c r="E2070">
        <v>6000</v>
      </c>
      <c r="F2070">
        <v>150</v>
      </c>
      <c r="G2070" s="31" t="s">
        <v>102</v>
      </c>
      <c r="H2070">
        <v>10</v>
      </c>
      <c r="I2070" s="31" t="s">
        <v>99</v>
      </c>
    </row>
    <row r="2071" spans="1:9" x14ac:dyDescent="0.3">
      <c r="A2071">
        <v>2113</v>
      </c>
      <c r="B2071">
        <v>6</v>
      </c>
      <c r="C2071">
        <v>34</v>
      </c>
      <c r="D2071" s="32">
        <v>0.79374999999999996</v>
      </c>
      <c r="E2071">
        <v>6000</v>
      </c>
      <c r="F2071">
        <v>1000</v>
      </c>
      <c r="G2071" s="31" t="s">
        <v>97</v>
      </c>
      <c r="H2071">
        <v>10</v>
      </c>
      <c r="I2071" s="31" t="s">
        <v>100</v>
      </c>
    </row>
    <row r="2072" spans="1:9" x14ac:dyDescent="0.3">
      <c r="A2072">
        <v>2114</v>
      </c>
      <c r="B2072">
        <v>2</v>
      </c>
      <c r="C2072">
        <v>34</v>
      </c>
      <c r="D2072" s="32">
        <v>0.79374999999999996</v>
      </c>
      <c r="E2072">
        <v>6000</v>
      </c>
      <c r="F2072">
        <v>1000</v>
      </c>
      <c r="G2072" s="31" t="s">
        <v>97</v>
      </c>
      <c r="H2072">
        <v>10</v>
      </c>
      <c r="I2072" s="31" t="s">
        <v>101</v>
      </c>
    </row>
    <row r="2073" spans="1:9" x14ac:dyDescent="0.3">
      <c r="A2073">
        <v>2115</v>
      </c>
      <c r="B2073">
        <v>7</v>
      </c>
      <c r="C2073">
        <v>34</v>
      </c>
      <c r="D2073" s="32">
        <v>0.80902777777777779</v>
      </c>
      <c r="E2073">
        <v>6000</v>
      </c>
      <c r="G2073" s="31" t="s">
        <v>97</v>
      </c>
      <c r="H2073">
        <v>11</v>
      </c>
      <c r="I2073" s="31" t="s">
        <v>98</v>
      </c>
    </row>
    <row r="2074" spans="1:9" x14ac:dyDescent="0.3">
      <c r="A2074">
        <v>2116</v>
      </c>
      <c r="B2074">
        <v>1</v>
      </c>
      <c r="C2074">
        <v>34</v>
      </c>
      <c r="D2074" s="32">
        <v>0.80763888888888891</v>
      </c>
      <c r="E2074">
        <v>6000</v>
      </c>
      <c r="G2074" s="31" t="s">
        <v>97</v>
      </c>
      <c r="H2074">
        <v>11</v>
      </c>
      <c r="I2074" s="31" t="s">
        <v>99</v>
      </c>
    </row>
    <row r="2075" spans="1:9" x14ac:dyDescent="0.3">
      <c r="A2075">
        <v>2117</v>
      </c>
      <c r="B2075">
        <v>6</v>
      </c>
      <c r="C2075">
        <v>34</v>
      </c>
      <c r="D2075" s="32">
        <v>0.81180555555555556</v>
      </c>
      <c r="E2075">
        <v>6000</v>
      </c>
      <c r="G2075" s="31" t="s">
        <v>97</v>
      </c>
      <c r="H2075">
        <v>11</v>
      </c>
      <c r="I2075" s="31" t="s">
        <v>100</v>
      </c>
    </row>
    <row r="2076" spans="1:9" x14ac:dyDescent="0.3">
      <c r="A2076">
        <v>2118</v>
      </c>
      <c r="B2076">
        <v>2</v>
      </c>
      <c r="C2076">
        <v>34</v>
      </c>
      <c r="D2076" s="32">
        <v>0.8125</v>
      </c>
      <c r="E2076">
        <v>6000</v>
      </c>
      <c r="G2076" s="31" t="s">
        <v>97</v>
      </c>
      <c r="H2076">
        <v>11</v>
      </c>
      <c r="I2076" s="31" t="s">
        <v>101</v>
      </c>
    </row>
    <row r="2077" spans="1:9" x14ac:dyDescent="0.3">
      <c r="A2077">
        <v>2119</v>
      </c>
      <c r="B2077">
        <v>7</v>
      </c>
      <c r="C2077">
        <v>34</v>
      </c>
      <c r="D2077" s="32">
        <v>0.83333333333333337</v>
      </c>
      <c r="E2077">
        <v>6000</v>
      </c>
      <c r="G2077" s="31" t="s">
        <v>97</v>
      </c>
      <c r="H2077">
        <v>12</v>
      </c>
      <c r="I2077" s="31" t="s">
        <v>98</v>
      </c>
    </row>
    <row r="2078" spans="1:9" x14ac:dyDescent="0.3">
      <c r="A2078">
        <v>2120</v>
      </c>
      <c r="B2078">
        <v>1</v>
      </c>
      <c r="C2078">
        <v>34</v>
      </c>
      <c r="D2078" s="32">
        <v>0.82777777777777772</v>
      </c>
      <c r="E2078">
        <v>6000</v>
      </c>
      <c r="G2078" s="31" t="s">
        <v>102</v>
      </c>
      <c r="H2078">
        <v>12</v>
      </c>
      <c r="I2078" s="31" t="s">
        <v>99</v>
      </c>
    </row>
    <row r="2079" spans="1:9" x14ac:dyDescent="0.3">
      <c r="A2079">
        <v>2121</v>
      </c>
      <c r="B2079">
        <v>6</v>
      </c>
      <c r="C2079">
        <v>34</v>
      </c>
      <c r="D2079" s="32">
        <v>0.82777777777777772</v>
      </c>
      <c r="E2079">
        <v>6000</v>
      </c>
      <c r="G2079" s="31" t="s">
        <v>102</v>
      </c>
      <c r="H2079">
        <v>12</v>
      </c>
      <c r="I2079" s="31" t="s">
        <v>100</v>
      </c>
    </row>
    <row r="2080" spans="1:9" x14ac:dyDescent="0.3">
      <c r="A2080">
        <v>2122</v>
      </c>
      <c r="B2080">
        <v>2</v>
      </c>
      <c r="C2080">
        <v>34</v>
      </c>
      <c r="D2080" s="32"/>
      <c r="E2080">
        <v>6000</v>
      </c>
      <c r="G2080" s="31" t="s">
        <v>102</v>
      </c>
      <c r="H2080">
        <v>12</v>
      </c>
      <c r="I2080" s="31" t="s">
        <v>101</v>
      </c>
    </row>
    <row r="2081" spans="1:9" x14ac:dyDescent="0.3">
      <c r="A2081">
        <v>2123</v>
      </c>
      <c r="B2081">
        <v>7</v>
      </c>
      <c r="C2081">
        <v>34</v>
      </c>
      <c r="D2081" s="32"/>
      <c r="E2081">
        <v>6000</v>
      </c>
      <c r="G2081" s="31" t="s">
        <v>102</v>
      </c>
      <c r="H2081">
        <v>13</v>
      </c>
      <c r="I2081" s="31" t="s">
        <v>98</v>
      </c>
    </row>
    <row r="2082" spans="1:9" x14ac:dyDescent="0.3">
      <c r="A2082">
        <v>2124</v>
      </c>
      <c r="B2082">
        <v>1</v>
      </c>
      <c r="C2082">
        <v>34</v>
      </c>
      <c r="D2082" s="32"/>
      <c r="E2082">
        <v>6000</v>
      </c>
      <c r="G2082" s="31" t="s">
        <v>102</v>
      </c>
      <c r="H2082">
        <v>13</v>
      </c>
      <c r="I2082" s="31" t="s">
        <v>99</v>
      </c>
    </row>
    <row r="2083" spans="1:9" x14ac:dyDescent="0.3">
      <c r="A2083">
        <v>2125</v>
      </c>
      <c r="B2083">
        <v>3</v>
      </c>
      <c r="C2083">
        <v>35</v>
      </c>
      <c r="D2083" s="32">
        <v>0.46458333333333335</v>
      </c>
      <c r="E2083">
        <v>6000</v>
      </c>
      <c r="G2083" s="31" t="s">
        <v>97</v>
      </c>
      <c r="H2083">
        <v>4</v>
      </c>
      <c r="I2083" s="31" t="s">
        <v>104</v>
      </c>
    </row>
    <row r="2084" spans="1:9" x14ac:dyDescent="0.3">
      <c r="A2084">
        <v>2126</v>
      </c>
      <c r="B2084">
        <v>7</v>
      </c>
      <c r="C2084">
        <v>35</v>
      </c>
      <c r="D2084" s="32">
        <v>0.48680555555555555</v>
      </c>
      <c r="E2084">
        <v>8000</v>
      </c>
      <c r="F2084">
        <v>2000</v>
      </c>
      <c r="G2084" s="31" t="s">
        <v>102</v>
      </c>
      <c r="H2084">
        <v>4</v>
      </c>
      <c r="I2084" s="31" t="s">
        <v>98</v>
      </c>
    </row>
    <row r="2085" spans="1:9" x14ac:dyDescent="0.3">
      <c r="A2085">
        <v>2127</v>
      </c>
      <c r="B2085">
        <v>1</v>
      </c>
      <c r="C2085">
        <v>35</v>
      </c>
      <c r="D2085" s="32">
        <v>0.46875</v>
      </c>
      <c r="E2085">
        <v>6000</v>
      </c>
      <c r="F2085">
        <v>1000</v>
      </c>
      <c r="G2085" s="31" t="s">
        <v>102</v>
      </c>
      <c r="H2085">
        <v>4</v>
      </c>
      <c r="I2085" s="31" t="s">
        <v>99</v>
      </c>
    </row>
    <row r="2086" spans="1:9" x14ac:dyDescent="0.3">
      <c r="A2086">
        <v>2128</v>
      </c>
      <c r="B2086">
        <v>4</v>
      </c>
      <c r="C2086">
        <v>35</v>
      </c>
      <c r="D2086" s="32">
        <v>0.48749999999999999</v>
      </c>
      <c r="E2086">
        <v>6000</v>
      </c>
      <c r="G2086" s="31" t="s">
        <v>102</v>
      </c>
      <c r="H2086">
        <v>4</v>
      </c>
      <c r="I2086" s="31" t="s">
        <v>103</v>
      </c>
    </row>
    <row r="2087" spans="1:9" x14ac:dyDescent="0.3">
      <c r="A2087">
        <v>2129</v>
      </c>
      <c r="B2087">
        <v>3</v>
      </c>
      <c r="C2087">
        <v>35</v>
      </c>
      <c r="D2087" s="32">
        <v>0.48680555555555555</v>
      </c>
      <c r="E2087">
        <v>8000</v>
      </c>
      <c r="F2087">
        <v>2000</v>
      </c>
      <c r="G2087" s="31" t="s">
        <v>102</v>
      </c>
      <c r="H2087">
        <v>5</v>
      </c>
      <c r="I2087" s="31" t="s">
        <v>104</v>
      </c>
    </row>
    <row r="2088" spans="1:9" x14ac:dyDescent="0.3">
      <c r="A2088">
        <v>2130</v>
      </c>
      <c r="B2088">
        <v>7</v>
      </c>
      <c r="C2088">
        <v>35</v>
      </c>
      <c r="D2088" s="32">
        <v>0.54861111111111116</v>
      </c>
      <c r="E2088">
        <v>4000</v>
      </c>
      <c r="G2088" s="31" t="s">
        <v>102</v>
      </c>
      <c r="H2088">
        <v>5</v>
      </c>
      <c r="I2088" s="31" t="s">
        <v>98</v>
      </c>
    </row>
    <row r="2089" spans="1:9" x14ac:dyDescent="0.3">
      <c r="A2089">
        <v>2131</v>
      </c>
      <c r="B2089">
        <v>1</v>
      </c>
      <c r="C2089">
        <v>35</v>
      </c>
      <c r="D2089" s="32">
        <v>0.51111111111111107</v>
      </c>
      <c r="E2089">
        <v>6000</v>
      </c>
      <c r="G2089" s="31" t="s">
        <v>102</v>
      </c>
      <c r="H2089">
        <v>5</v>
      </c>
      <c r="I2089" s="31" t="s">
        <v>99</v>
      </c>
    </row>
    <row r="2090" spans="1:9" x14ac:dyDescent="0.3">
      <c r="A2090">
        <v>2132</v>
      </c>
      <c r="B2090">
        <v>4</v>
      </c>
      <c r="C2090">
        <v>35</v>
      </c>
      <c r="D2090" s="32">
        <v>0.59722222222222221</v>
      </c>
      <c r="E2090">
        <v>6000</v>
      </c>
      <c r="G2090" s="31" t="s">
        <v>102</v>
      </c>
      <c r="H2090">
        <v>5</v>
      </c>
      <c r="I2090" s="31" t="s">
        <v>103</v>
      </c>
    </row>
    <row r="2091" spans="1:9" x14ac:dyDescent="0.3">
      <c r="A2091">
        <v>2133</v>
      </c>
      <c r="B2091">
        <v>3</v>
      </c>
      <c r="C2091">
        <v>35</v>
      </c>
      <c r="D2091" s="32">
        <v>0.59444444444444444</v>
      </c>
      <c r="E2091">
        <v>8000</v>
      </c>
      <c r="G2091" s="31" t="s">
        <v>97</v>
      </c>
      <c r="H2091">
        <v>6</v>
      </c>
      <c r="I2091" s="31" t="s">
        <v>104</v>
      </c>
    </row>
    <row r="2092" spans="1:9" x14ac:dyDescent="0.3">
      <c r="A2092">
        <v>2134</v>
      </c>
      <c r="B2092">
        <v>7</v>
      </c>
      <c r="C2092">
        <v>35</v>
      </c>
      <c r="D2092" s="32">
        <v>0.60624999999999996</v>
      </c>
      <c r="E2092">
        <v>6000</v>
      </c>
      <c r="G2092" s="31" t="s">
        <v>97</v>
      </c>
      <c r="H2092">
        <v>6</v>
      </c>
      <c r="I2092" s="31" t="s">
        <v>98</v>
      </c>
    </row>
    <row r="2093" spans="1:9" x14ac:dyDescent="0.3">
      <c r="A2093">
        <v>2135</v>
      </c>
      <c r="B2093">
        <v>1</v>
      </c>
      <c r="C2093">
        <v>35</v>
      </c>
      <c r="D2093" s="32">
        <v>0.6118055555555556</v>
      </c>
      <c r="E2093">
        <v>6000</v>
      </c>
      <c r="F2093">
        <v>1000</v>
      </c>
      <c r="G2093" s="31" t="s">
        <v>102</v>
      </c>
      <c r="H2093">
        <v>6</v>
      </c>
      <c r="I2093" s="31" t="s">
        <v>99</v>
      </c>
    </row>
    <row r="2094" spans="1:9" x14ac:dyDescent="0.3">
      <c r="A2094">
        <v>2136</v>
      </c>
      <c r="B2094">
        <v>4</v>
      </c>
      <c r="C2094">
        <v>35</v>
      </c>
      <c r="D2094" s="32">
        <v>0.61388888888888893</v>
      </c>
      <c r="E2094">
        <v>6000</v>
      </c>
      <c r="G2094" s="31" t="s">
        <v>102</v>
      </c>
      <c r="H2094">
        <v>6</v>
      </c>
      <c r="I2094" s="31" t="s">
        <v>103</v>
      </c>
    </row>
    <row r="2095" spans="1:9" x14ac:dyDescent="0.3">
      <c r="A2095">
        <v>2137</v>
      </c>
      <c r="B2095">
        <v>3</v>
      </c>
      <c r="C2095">
        <v>35</v>
      </c>
      <c r="D2095" s="32">
        <v>0.65277777777777779</v>
      </c>
      <c r="E2095">
        <v>6000</v>
      </c>
      <c r="G2095" s="31" t="s">
        <v>97</v>
      </c>
      <c r="H2095">
        <v>7</v>
      </c>
      <c r="I2095" s="31" t="s">
        <v>104</v>
      </c>
    </row>
    <row r="2096" spans="1:9" x14ac:dyDescent="0.3">
      <c r="A2096">
        <v>2138</v>
      </c>
      <c r="B2096">
        <v>7</v>
      </c>
      <c r="C2096">
        <v>35</v>
      </c>
      <c r="D2096" s="32">
        <v>0.64027777777777772</v>
      </c>
      <c r="E2096">
        <v>6000</v>
      </c>
      <c r="G2096" s="31" t="s">
        <v>97</v>
      </c>
      <c r="H2096">
        <v>7</v>
      </c>
      <c r="I2096" s="31" t="s">
        <v>98</v>
      </c>
    </row>
    <row r="2097" spans="1:9" x14ac:dyDescent="0.3">
      <c r="A2097">
        <v>2139</v>
      </c>
      <c r="B2097">
        <v>1</v>
      </c>
      <c r="C2097">
        <v>35</v>
      </c>
      <c r="D2097" s="32">
        <v>0.66319444444444442</v>
      </c>
      <c r="E2097">
        <v>6000</v>
      </c>
      <c r="G2097" s="31" t="s">
        <v>97</v>
      </c>
      <c r="H2097">
        <v>7</v>
      </c>
      <c r="I2097" s="31" t="s">
        <v>99</v>
      </c>
    </row>
    <row r="2098" spans="1:9" x14ac:dyDescent="0.3">
      <c r="A2098">
        <v>2140</v>
      </c>
      <c r="B2098">
        <v>4</v>
      </c>
      <c r="C2098">
        <v>35</v>
      </c>
      <c r="D2098" s="32">
        <v>0.63680555555555551</v>
      </c>
      <c r="E2098">
        <v>6000</v>
      </c>
      <c r="G2098" s="31" t="s">
        <v>97</v>
      </c>
      <c r="H2098">
        <v>7</v>
      </c>
      <c r="I2098" s="31" t="s">
        <v>103</v>
      </c>
    </row>
    <row r="2099" spans="1:9" x14ac:dyDescent="0.3">
      <c r="A2099">
        <v>2141</v>
      </c>
      <c r="B2099">
        <v>3</v>
      </c>
      <c r="C2099">
        <v>35</v>
      </c>
      <c r="D2099" s="32">
        <v>0.67152777777777772</v>
      </c>
      <c r="E2099">
        <v>6000</v>
      </c>
      <c r="G2099" s="31" t="s">
        <v>102</v>
      </c>
      <c r="H2099">
        <v>8</v>
      </c>
      <c r="I2099" s="31" t="s">
        <v>104</v>
      </c>
    </row>
    <row r="2100" spans="1:9" x14ac:dyDescent="0.3">
      <c r="A2100">
        <v>2142</v>
      </c>
      <c r="B2100">
        <v>7</v>
      </c>
      <c r="C2100">
        <v>35</v>
      </c>
      <c r="D2100" s="32">
        <v>0.67222222222222228</v>
      </c>
      <c r="E2100">
        <v>6000</v>
      </c>
      <c r="G2100" s="31" t="s">
        <v>102</v>
      </c>
      <c r="H2100">
        <v>8</v>
      </c>
      <c r="I2100" s="31" t="s">
        <v>98</v>
      </c>
    </row>
    <row r="2101" spans="1:9" x14ac:dyDescent="0.3">
      <c r="A2101">
        <v>2143</v>
      </c>
      <c r="B2101">
        <v>1</v>
      </c>
      <c r="C2101">
        <v>35</v>
      </c>
      <c r="D2101" s="32">
        <v>0.69236111111111109</v>
      </c>
      <c r="E2101">
        <v>6000</v>
      </c>
      <c r="F2101">
        <v>1000</v>
      </c>
      <c r="G2101" s="31" t="s">
        <v>102</v>
      </c>
      <c r="H2101">
        <v>8</v>
      </c>
      <c r="I2101" s="31" t="s">
        <v>99</v>
      </c>
    </row>
    <row r="2102" spans="1:9" x14ac:dyDescent="0.3">
      <c r="A2102">
        <v>2144</v>
      </c>
      <c r="B2102">
        <v>4</v>
      </c>
      <c r="C2102">
        <v>35</v>
      </c>
      <c r="D2102" s="32">
        <v>0.65625</v>
      </c>
      <c r="E2102">
        <v>6000</v>
      </c>
      <c r="G2102" s="31" t="s">
        <v>97</v>
      </c>
      <c r="H2102">
        <v>8</v>
      </c>
      <c r="I2102" s="31" t="s">
        <v>103</v>
      </c>
    </row>
    <row r="2103" spans="1:9" x14ac:dyDescent="0.3">
      <c r="A2103">
        <v>2145</v>
      </c>
      <c r="B2103">
        <v>3</v>
      </c>
      <c r="C2103">
        <v>35</v>
      </c>
      <c r="D2103" s="32">
        <v>0.69722222222222219</v>
      </c>
      <c r="E2103">
        <v>6000</v>
      </c>
      <c r="F2103">
        <v>1000</v>
      </c>
      <c r="G2103" s="31" t="s">
        <v>102</v>
      </c>
      <c r="H2103">
        <v>9</v>
      </c>
      <c r="I2103" s="31" t="s">
        <v>104</v>
      </c>
    </row>
    <row r="2104" spans="1:9" x14ac:dyDescent="0.3">
      <c r="A2104">
        <v>2146</v>
      </c>
      <c r="B2104">
        <v>7</v>
      </c>
      <c r="C2104">
        <v>35</v>
      </c>
      <c r="D2104" s="32">
        <v>0.70694444444444449</v>
      </c>
      <c r="E2104">
        <v>6000</v>
      </c>
      <c r="F2104">
        <v>2000</v>
      </c>
      <c r="G2104" s="31" t="s">
        <v>102</v>
      </c>
      <c r="H2104">
        <v>9</v>
      </c>
      <c r="I2104" s="31" t="s">
        <v>98</v>
      </c>
    </row>
    <row r="2105" spans="1:9" x14ac:dyDescent="0.3">
      <c r="A2105">
        <v>2147</v>
      </c>
      <c r="B2105">
        <v>1</v>
      </c>
      <c r="C2105">
        <v>35</v>
      </c>
      <c r="D2105" s="32">
        <v>0.71458333333333335</v>
      </c>
      <c r="E2105">
        <v>6000</v>
      </c>
      <c r="F2105">
        <v>600</v>
      </c>
      <c r="G2105" s="31" t="s">
        <v>102</v>
      </c>
      <c r="H2105">
        <v>9</v>
      </c>
      <c r="I2105" s="31" t="s">
        <v>99</v>
      </c>
    </row>
    <row r="2106" spans="1:9" x14ac:dyDescent="0.3">
      <c r="A2106">
        <v>2148</v>
      </c>
      <c r="B2106">
        <v>4</v>
      </c>
      <c r="C2106">
        <v>35</v>
      </c>
      <c r="D2106" s="32">
        <v>0.66874999999999996</v>
      </c>
      <c r="E2106">
        <v>6000</v>
      </c>
      <c r="G2106" s="31" t="s">
        <v>97</v>
      </c>
      <c r="H2106">
        <v>9</v>
      </c>
      <c r="I2106" s="31" t="s">
        <v>103</v>
      </c>
    </row>
    <row r="2107" spans="1:9" x14ac:dyDescent="0.3">
      <c r="A2107">
        <v>2149</v>
      </c>
      <c r="B2107">
        <v>3</v>
      </c>
      <c r="C2107">
        <v>35</v>
      </c>
      <c r="D2107" s="32">
        <v>0.72083333333333333</v>
      </c>
      <c r="E2107">
        <v>6000</v>
      </c>
      <c r="G2107" s="31" t="s">
        <v>102</v>
      </c>
      <c r="H2107">
        <v>10</v>
      </c>
      <c r="I2107" s="31" t="s">
        <v>104</v>
      </c>
    </row>
    <row r="2108" spans="1:9" x14ac:dyDescent="0.3">
      <c r="A2108">
        <v>2150</v>
      </c>
      <c r="B2108">
        <v>7</v>
      </c>
      <c r="C2108">
        <v>35</v>
      </c>
      <c r="D2108" s="32">
        <v>0.7319444444444444</v>
      </c>
      <c r="E2108">
        <v>6000</v>
      </c>
      <c r="G2108" s="31" t="s">
        <v>102</v>
      </c>
      <c r="H2108">
        <v>10</v>
      </c>
      <c r="I2108" s="31" t="s">
        <v>98</v>
      </c>
    </row>
    <row r="2109" spans="1:9" x14ac:dyDescent="0.3">
      <c r="A2109">
        <v>2151</v>
      </c>
      <c r="B2109">
        <v>1</v>
      </c>
      <c r="C2109">
        <v>35</v>
      </c>
      <c r="D2109" s="32">
        <v>0.73819444444444449</v>
      </c>
      <c r="E2109">
        <v>6000</v>
      </c>
      <c r="G2109" s="31" t="s">
        <v>97</v>
      </c>
      <c r="H2109">
        <v>10</v>
      </c>
      <c r="I2109" s="31" t="s">
        <v>99</v>
      </c>
    </row>
    <row r="2110" spans="1:9" x14ac:dyDescent="0.3">
      <c r="A2110">
        <v>2152</v>
      </c>
      <c r="B2110">
        <v>4</v>
      </c>
      <c r="C2110">
        <v>35</v>
      </c>
      <c r="D2110" s="32">
        <v>0.7055555555555556</v>
      </c>
      <c r="E2110">
        <v>6000</v>
      </c>
      <c r="G2110" s="31" t="s">
        <v>102</v>
      </c>
      <c r="H2110">
        <v>10</v>
      </c>
      <c r="I2110" s="31" t="s">
        <v>103</v>
      </c>
    </row>
    <row r="2111" spans="1:9" x14ac:dyDescent="0.3">
      <c r="A2111">
        <v>2153</v>
      </c>
      <c r="B2111">
        <v>3</v>
      </c>
      <c r="C2111">
        <v>35</v>
      </c>
      <c r="D2111" s="32">
        <v>0.75069444444444444</v>
      </c>
      <c r="E2111">
        <v>6000</v>
      </c>
      <c r="G2111" s="31" t="s">
        <v>102</v>
      </c>
      <c r="H2111">
        <v>11</v>
      </c>
      <c r="I2111" s="31" t="s">
        <v>104</v>
      </c>
    </row>
    <row r="2112" spans="1:9" x14ac:dyDescent="0.3">
      <c r="A2112">
        <v>2154</v>
      </c>
      <c r="B2112">
        <v>7</v>
      </c>
      <c r="C2112">
        <v>35</v>
      </c>
      <c r="D2112" s="32">
        <v>0.76458333333333328</v>
      </c>
      <c r="E2112">
        <v>8000</v>
      </c>
      <c r="G2112" s="31" t="s">
        <v>97</v>
      </c>
      <c r="H2112">
        <v>11</v>
      </c>
      <c r="I2112" s="31" t="s">
        <v>98</v>
      </c>
    </row>
    <row r="2113" spans="1:9" x14ac:dyDescent="0.3">
      <c r="A2113">
        <v>2155</v>
      </c>
      <c r="B2113">
        <v>1</v>
      </c>
      <c r="C2113">
        <v>35</v>
      </c>
      <c r="D2113" s="32">
        <v>0.76041666666666663</v>
      </c>
      <c r="E2113">
        <v>6000</v>
      </c>
      <c r="F2113">
        <v>2000</v>
      </c>
      <c r="G2113" s="31" t="s">
        <v>102</v>
      </c>
      <c r="H2113">
        <v>11</v>
      </c>
      <c r="I2113" s="31" t="s">
        <v>99</v>
      </c>
    </row>
    <row r="2114" spans="1:9" x14ac:dyDescent="0.3">
      <c r="A2114">
        <v>2156</v>
      </c>
      <c r="B2114">
        <v>4</v>
      </c>
      <c r="C2114">
        <v>35</v>
      </c>
      <c r="D2114" s="32">
        <v>0.7270833333333333</v>
      </c>
      <c r="E2114">
        <v>6000</v>
      </c>
      <c r="G2114" s="31" t="s">
        <v>102</v>
      </c>
      <c r="H2114">
        <v>11</v>
      </c>
      <c r="I2114" s="31" t="s">
        <v>103</v>
      </c>
    </row>
    <row r="2115" spans="1:9" x14ac:dyDescent="0.3">
      <c r="A2115">
        <v>2157</v>
      </c>
      <c r="B2115">
        <v>3</v>
      </c>
      <c r="C2115">
        <v>35</v>
      </c>
      <c r="D2115" s="32">
        <v>0.77777777777777779</v>
      </c>
      <c r="E2115">
        <v>6000</v>
      </c>
      <c r="G2115" s="31" t="s">
        <v>97</v>
      </c>
      <c r="H2115">
        <v>12</v>
      </c>
      <c r="I2115" s="31" t="s">
        <v>104</v>
      </c>
    </row>
    <row r="2116" spans="1:9" x14ac:dyDescent="0.3">
      <c r="A2116">
        <v>2158</v>
      </c>
      <c r="B2116">
        <v>7</v>
      </c>
      <c r="C2116">
        <v>35</v>
      </c>
      <c r="D2116" s="32">
        <v>0.7895833333333333</v>
      </c>
      <c r="E2116">
        <v>6000</v>
      </c>
      <c r="G2116" s="31" t="s">
        <v>97</v>
      </c>
      <c r="H2116">
        <v>12</v>
      </c>
      <c r="I2116" s="31" t="s">
        <v>98</v>
      </c>
    </row>
    <row r="2117" spans="1:9" x14ac:dyDescent="0.3">
      <c r="A2117">
        <v>2159</v>
      </c>
      <c r="B2117">
        <v>1</v>
      </c>
      <c r="C2117">
        <v>35</v>
      </c>
      <c r="D2117" s="32">
        <v>0.78472222222222221</v>
      </c>
      <c r="E2117">
        <v>6000</v>
      </c>
      <c r="G2117" s="31" t="s">
        <v>97</v>
      </c>
      <c r="H2117">
        <v>12</v>
      </c>
      <c r="I2117" s="31" t="s">
        <v>99</v>
      </c>
    </row>
    <row r="2118" spans="1:9" x14ac:dyDescent="0.3">
      <c r="A2118">
        <v>2160</v>
      </c>
      <c r="B2118">
        <v>4</v>
      </c>
      <c r="C2118">
        <v>35</v>
      </c>
      <c r="D2118" s="32">
        <v>0.75208333333333333</v>
      </c>
      <c r="E2118">
        <v>6000</v>
      </c>
      <c r="G2118" s="31" t="s">
        <v>97</v>
      </c>
      <c r="H2118">
        <v>12</v>
      </c>
      <c r="I2118" s="31" t="s">
        <v>103</v>
      </c>
    </row>
    <row r="2119" spans="1:9" x14ac:dyDescent="0.3">
      <c r="A2119">
        <v>2161</v>
      </c>
      <c r="B2119">
        <v>3</v>
      </c>
      <c r="C2119">
        <v>35</v>
      </c>
      <c r="D2119" s="32">
        <v>0.81111111111111112</v>
      </c>
      <c r="E2119">
        <v>6000</v>
      </c>
      <c r="G2119" s="31" t="s">
        <v>102</v>
      </c>
      <c r="H2119">
        <v>13</v>
      </c>
      <c r="I2119" s="31" t="s">
        <v>104</v>
      </c>
    </row>
    <row r="2120" spans="1:9" x14ac:dyDescent="0.3">
      <c r="A2120">
        <v>2162</v>
      </c>
      <c r="B2120">
        <v>7</v>
      </c>
      <c r="C2120">
        <v>35</v>
      </c>
      <c r="D2120" s="32">
        <v>0.80138888888888893</v>
      </c>
      <c r="E2120">
        <v>8000</v>
      </c>
      <c r="F2120">
        <v>3000</v>
      </c>
      <c r="G2120" s="31" t="s">
        <v>97</v>
      </c>
      <c r="H2120">
        <v>13</v>
      </c>
      <c r="I2120" s="31" t="s">
        <v>98</v>
      </c>
    </row>
    <row r="2121" spans="1:9" x14ac:dyDescent="0.3">
      <c r="A2121">
        <v>2163</v>
      </c>
      <c r="B2121">
        <v>1</v>
      </c>
      <c r="C2121">
        <v>35</v>
      </c>
      <c r="D2121" s="32">
        <v>0.81527777777777777</v>
      </c>
      <c r="E2121">
        <v>6000</v>
      </c>
      <c r="G2121" s="31" t="s">
        <v>97</v>
      </c>
      <c r="H2121">
        <v>13</v>
      </c>
      <c r="I2121" s="31" t="s">
        <v>99</v>
      </c>
    </row>
    <row r="2122" spans="1:9" x14ac:dyDescent="0.3">
      <c r="A2122">
        <v>2164</v>
      </c>
      <c r="B2122">
        <v>4</v>
      </c>
      <c r="C2122">
        <v>35</v>
      </c>
      <c r="D2122" s="32">
        <v>0.79791666666666672</v>
      </c>
      <c r="E2122">
        <v>6000</v>
      </c>
      <c r="G2122" s="31" t="s">
        <v>102</v>
      </c>
      <c r="H2122">
        <v>13</v>
      </c>
      <c r="I2122" s="31" t="s">
        <v>103</v>
      </c>
    </row>
    <row r="2123" spans="1:9" x14ac:dyDescent="0.3">
      <c r="A2123">
        <v>2165</v>
      </c>
      <c r="B2123">
        <v>3</v>
      </c>
      <c r="C2123">
        <v>35</v>
      </c>
      <c r="D2123" s="32">
        <v>0.83333333333333337</v>
      </c>
      <c r="E2123">
        <v>6000</v>
      </c>
      <c r="G2123" s="31" t="s">
        <v>102</v>
      </c>
      <c r="H2123">
        <v>14</v>
      </c>
      <c r="I2123" s="31" t="s">
        <v>104</v>
      </c>
    </row>
    <row r="2124" spans="1:9" x14ac:dyDescent="0.3">
      <c r="A2124">
        <v>2166</v>
      </c>
      <c r="B2124">
        <v>7</v>
      </c>
      <c r="C2124">
        <v>35</v>
      </c>
      <c r="D2124" s="32">
        <v>0.82499999999999996</v>
      </c>
      <c r="E2124">
        <v>6000</v>
      </c>
      <c r="G2124" s="31" t="s">
        <v>102</v>
      </c>
      <c r="H2124">
        <v>14</v>
      </c>
      <c r="I2124" s="31" t="s">
        <v>98</v>
      </c>
    </row>
    <row r="2125" spans="1:9" x14ac:dyDescent="0.3">
      <c r="A2125">
        <v>2167</v>
      </c>
      <c r="B2125">
        <v>1</v>
      </c>
      <c r="C2125">
        <v>35</v>
      </c>
      <c r="D2125" s="32"/>
      <c r="E2125">
        <v>8000</v>
      </c>
      <c r="G2125" s="31" t="s">
        <v>102</v>
      </c>
      <c r="H2125">
        <v>14</v>
      </c>
      <c r="I2125" s="31" t="s">
        <v>99</v>
      </c>
    </row>
    <row r="2126" spans="1:9" x14ac:dyDescent="0.3">
      <c r="A2126">
        <v>2168</v>
      </c>
      <c r="B2126">
        <v>4</v>
      </c>
      <c r="C2126">
        <v>35</v>
      </c>
      <c r="D2126" s="32">
        <v>0.82152777777777775</v>
      </c>
      <c r="E2126">
        <v>6000</v>
      </c>
      <c r="G2126" s="31" t="s">
        <v>102</v>
      </c>
      <c r="H2126">
        <v>14</v>
      </c>
      <c r="I2126" s="31" t="s">
        <v>103</v>
      </c>
    </row>
    <row r="2127" spans="1:9" x14ac:dyDescent="0.3">
      <c r="A2127">
        <v>2169</v>
      </c>
      <c r="B2127">
        <v>7</v>
      </c>
      <c r="C2127">
        <v>35</v>
      </c>
      <c r="D2127" s="32">
        <v>0.85138888888888886</v>
      </c>
      <c r="E2127">
        <v>8000</v>
      </c>
      <c r="G2127" s="31" t="s">
        <v>102</v>
      </c>
      <c r="H2127">
        <v>15</v>
      </c>
      <c r="I2127" s="31" t="s">
        <v>98</v>
      </c>
    </row>
    <row r="2128" spans="1:9" x14ac:dyDescent="0.3">
      <c r="A2128">
        <v>2170</v>
      </c>
      <c r="B2128">
        <v>4</v>
      </c>
      <c r="C2128">
        <v>35</v>
      </c>
      <c r="D2128" s="32">
        <v>0.84027777777777779</v>
      </c>
      <c r="E2128">
        <v>6000</v>
      </c>
      <c r="G2128" s="31" t="s">
        <v>97</v>
      </c>
      <c r="H2128">
        <v>15</v>
      </c>
      <c r="I2128" s="31" t="s">
        <v>103</v>
      </c>
    </row>
    <row r="2129" spans="1:9" x14ac:dyDescent="0.3">
      <c r="A2129">
        <v>2171</v>
      </c>
      <c r="B2129">
        <v>3</v>
      </c>
      <c r="C2129">
        <v>36</v>
      </c>
      <c r="D2129" s="32">
        <v>0.43472222222222223</v>
      </c>
      <c r="E2129">
        <v>6000</v>
      </c>
      <c r="F2129">
        <v>1000</v>
      </c>
      <c r="G2129" s="31" t="s">
        <v>102</v>
      </c>
      <c r="H2129">
        <v>4</v>
      </c>
      <c r="I2129" s="31" t="s">
        <v>104</v>
      </c>
    </row>
    <row r="2130" spans="1:9" x14ac:dyDescent="0.3">
      <c r="A2130">
        <v>2172</v>
      </c>
      <c r="B2130">
        <v>6</v>
      </c>
      <c r="C2130">
        <v>36</v>
      </c>
      <c r="D2130" s="32">
        <v>0.71180555555555558</v>
      </c>
      <c r="E2130">
        <v>6000</v>
      </c>
      <c r="G2130" s="31" t="s">
        <v>102</v>
      </c>
      <c r="H2130">
        <v>4</v>
      </c>
      <c r="I2130" s="31" t="s">
        <v>100</v>
      </c>
    </row>
    <row r="2131" spans="1:9" x14ac:dyDescent="0.3">
      <c r="A2131">
        <v>2173</v>
      </c>
      <c r="B2131">
        <v>4</v>
      </c>
      <c r="C2131">
        <v>36</v>
      </c>
      <c r="D2131" s="32">
        <v>0.44513888888888886</v>
      </c>
      <c r="E2131">
        <v>6000</v>
      </c>
      <c r="G2131" s="31" t="s">
        <v>102</v>
      </c>
      <c r="H2131">
        <v>4</v>
      </c>
      <c r="I2131" s="31" t="s">
        <v>103</v>
      </c>
    </row>
    <row r="2132" spans="1:9" x14ac:dyDescent="0.3">
      <c r="A2132">
        <v>2174</v>
      </c>
      <c r="B2132">
        <v>2</v>
      </c>
      <c r="C2132">
        <v>36</v>
      </c>
      <c r="D2132" s="32">
        <v>0.4375</v>
      </c>
      <c r="E2132">
        <v>6000</v>
      </c>
      <c r="G2132" s="31" t="s">
        <v>102</v>
      </c>
      <c r="H2132">
        <v>4</v>
      </c>
      <c r="I2132" s="31" t="s">
        <v>101</v>
      </c>
    </row>
    <row r="2133" spans="1:9" x14ac:dyDescent="0.3">
      <c r="A2133">
        <v>2175</v>
      </c>
      <c r="B2133">
        <v>3</v>
      </c>
      <c r="C2133">
        <v>36</v>
      </c>
      <c r="D2133" s="32">
        <v>0.46736111111111112</v>
      </c>
      <c r="E2133">
        <v>6000</v>
      </c>
      <c r="G2133" s="31" t="s">
        <v>102</v>
      </c>
      <c r="H2133">
        <v>5</v>
      </c>
      <c r="I2133" s="31" t="s">
        <v>104</v>
      </c>
    </row>
    <row r="2134" spans="1:9" x14ac:dyDescent="0.3">
      <c r="A2134">
        <v>2176</v>
      </c>
      <c r="B2134">
        <v>6</v>
      </c>
      <c r="C2134">
        <v>36</v>
      </c>
      <c r="D2134" s="32">
        <v>0.73333333333333328</v>
      </c>
      <c r="E2134">
        <v>6000</v>
      </c>
      <c r="G2134" s="31" t="s">
        <v>97</v>
      </c>
      <c r="H2134">
        <v>5</v>
      </c>
      <c r="I2134" s="31" t="s">
        <v>100</v>
      </c>
    </row>
    <row r="2135" spans="1:9" x14ac:dyDescent="0.3">
      <c r="A2135">
        <v>2177</v>
      </c>
      <c r="B2135">
        <v>4</v>
      </c>
      <c r="C2135">
        <v>36</v>
      </c>
      <c r="D2135" s="32">
        <v>0.48819444444444443</v>
      </c>
      <c r="E2135">
        <v>6000</v>
      </c>
      <c r="G2135" s="31" t="s">
        <v>102</v>
      </c>
      <c r="H2135">
        <v>5</v>
      </c>
      <c r="I2135" s="31" t="s">
        <v>103</v>
      </c>
    </row>
    <row r="2136" spans="1:9" x14ac:dyDescent="0.3">
      <c r="A2136">
        <v>2178</v>
      </c>
      <c r="B2136">
        <v>2</v>
      </c>
      <c r="C2136">
        <v>36</v>
      </c>
      <c r="D2136" s="32">
        <v>0.50486111111111109</v>
      </c>
      <c r="E2136">
        <v>8000</v>
      </c>
      <c r="G2136" s="31" t="s">
        <v>97</v>
      </c>
      <c r="H2136">
        <v>5</v>
      </c>
      <c r="I2136" s="31" t="s">
        <v>101</v>
      </c>
    </row>
    <row r="2137" spans="1:9" x14ac:dyDescent="0.3">
      <c r="A2137">
        <v>2179</v>
      </c>
      <c r="B2137">
        <v>3</v>
      </c>
      <c r="C2137">
        <v>36</v>
      </c>
      <c r="D2137" s="32">
        <v>0.52083333333333337</v>
      </c>
      <c r="E2137">
        <v>6000</v>
      </c>
      <c r="G2137" s="31" t="s">
        <v>102</v>
      </c>
      <c r="H2137">
        <v>6</v>
      </c>
      <c r="I2137" s="31" t="s">
        <v>104</v>
      </c>
    </row>
    <row r="2138" spans="1:9" x14ac:dyDescent="0.3">
      <c r="A2138">
        <v>2180</v>
      </c>
      <c r="B2138">
        <v>6</v>
      </c>
      <c r="C2138">
        <v>36</v>
      </c>
      <c r="D2138" s="32">
        <v>0.75208333333333333</v>
      </c>
      <c r="E2138">
        <v>6000</v>
      </c>
      <c r="G2138" s="31" t="s">
        <v>102</v>
      </c>
      <c r="H2138">
        <v>6</v>
      </c>
      <c r="I2138" s="31" t="s">
        <v>100</v>
      </c>
    </row>
    <row r="2139" spans="1:9" x14ac:dyDescent="0.3">
      <c r="A2139">
        <v>2181</v>
      </c>
      <c r="B2139">
        <v>4</v>
      </c>
      <c r="C2139">
        <v>36</v>
      </c>
      <c r="D2139" s="32">
        <v>0.50763888888888886</v>
      </c>
      <c r="E2139">
        <v>6000</v>
      </c>
      <c r="G2139" s="31" t="s">
        <v>102</v>
      </c>
      <c r="H2139">
        <v>6</v>
      </c>
      <c r="I2139" s="31" t="s">
        <v>103</v>
      </c>
    </row>
    <row r="2140" spans="1:9" x14ac:dyDescent="0.3">
      <c r="A2140">
        <v>2182</v>
      </c>
      <c r="B2140">
        <v>2</v>
      </c>
      <c r="C2140">
        <v>36</v>
      </c>
      <c r="D2140" s="32">
        <v>0.52777777777777779</v>
      </c>
      <c r="E2140">
        <v>6000</v>
      </c>
      <c r="G2140" s="31" t="s">
        <v>97</v>
      </c>
      <c r="H2140">
        <v>6</v>
      </c>
      <c r="I2140" s="31" t="s">
        <v>101</v>
      </c>
    </row>
    <row r="2141" spans="1:9" x14ac:dyDescent="0.3">
      <c r="A2141">
        <v>2183</v>
      </c>
      <c r="B2141">
        <v>3</v>
      </c>
      <c r="C2141">
        <v>36</v>
      </c>
      <c r="D2141" s="32">
        <v>0.5625</v>
      </c>
      <c r="E2141">
        <v>6000</v>
      </c>
      <c r="G2141" s="31" t="s">
        <v>102</v>
      </c>
      <c r="H2141">
        <v>7</v>
      </c>
      <c r="I2141" s="31" t="s">
        <v>104</v>
      </c>
    </row>
    <row r="2142" spans="1:9" x14ac:dyDescent="0.3">
      <c r="A2142">
        <v>2184</v>
      </c>
      <c r="B2142">
        <v>6</v>
      </c>
      <c r="C2142">
        <v>36</v>
      </c>
      <c r="D2142" s="32">
        <v>0.76736111111111116</v>
      </c>
      <c r="E2142">
        <v>6000</v>
      </c>
      <c r="F2142">
        <v>1000</v>
      </c>
      <c r="G2142" s="31" t="s">
        <v>97</v>
      </c>
      <c r="H2142">
        <v>7</v>
      </c>
      <c r="I2142" s="31" t="s">
        <v>100</v>
      </c>
    </row>
    <row r="2143" spans="1:9" x14ac:dyDescent="0.3">
      <c r="A2143">
        <v>2185</v>
      </c>
      <c r="B2143">
        <v>4</v>
      </c>
      <c r="C2143">
        <v>36</v>
      </c>
      <c r="D2143" s="32">
        <v>0.52430555555555558</v>
      </c>
      <c r="E2143">
        <v>6000</v>
      </c>
      <c r="G2143" s="31" t="s">
        <v>97</v>
      </c>
      <c r="H2143">
        <v>7</v>
      </c>
      <c r="I2143" s="31" t="s">
        <v>103</v>
      </c>
    </row>
    <row r="2144" spans="1:9" x14ac:dyDescent="0.3">
      <c r="A2144">
        <v>2186</v>
      </c>
      <c r="B2144">
        <v>2</v>
      </c>
      <c r="C2144">
        <v>36</v>
      </c>
      <c r="D2144" s="32">
        <v>0.56736111111111109</v>
      </c>
      <c r="E2144">
        <v>6000</v>
      </c>
      <c r="G2144" s="31" t="s">
        <v>102</v>
      </c>
      <c r="H2144">
        <v>7</v>
      </c>
      <c r="I2144" s="31" t="s">
        <v>101</v>
      </c>
    </row>
    <row r="2145" spans="1:9" x14ac:dyDescent="0.3">
      <c r="A2145">
        <v>2187</v>
      </c>
      <c r="B2145">
        <v>3</v>
      </c>
      <c r="C2145">
        <v>36</v>
      </c>
      <c r="D2145" s="32">
        <v>0.67638888888888893</v>
      </c>
      <c r="E2145">
        <v>6000</v>
      </c>
      <c r="G2145" s="31" t="s">
        <v>97</v>
      </c>
      <c r="H2145">
        <v>8</v>
      </c>
      <c r="I2145" s="31" t="s">
        <v>104</v>
      </c>
    </row>
    <row r="2146" spans="1:9" x14ac:dyDescent="0.3">
      <c r="A2146">
        <v>2188</v>
      </c>
      <c r="B2146">
        <v>6</v>
      </c>
      <c r="C2146">
        <v>36</v>
      </c>
      <c r="D2146" s="32">
        <v>0.78263888888888888</v>
      </c>
      <c r="E2146">
        <v>6000</v>
      </c>
      <c r="G2146" s="31" t="s">
        <v>97</v>
      </c>
      <c r="H2146">
        <v>8</v>
      </c>
      <c r="I2146" s="31" t="s">
        <v>100</v>
      </c>
    </row>
    <row r="2147" spans="1:9" x14ac:dyDescent="0.3">
      <c r="A2147">
        <v>2189</v>
      </c>
      <c r="B2147">
        <v>4</v>
      </c>
      <c r="C2147">
        <v>36</v>
      </c>
      <c r="D2147" s="32">
        <v>0.54027777777777775</v>
      </c>
      <c r="E2147">
        <v>6000</v>
      </c>
      <c r="G2147" s="31" t="s">
        <v>102</v>
      </c>
      <c r="H2147">
        <v>8</v>
      </c>
      <c r="I2147" s="31" t="s">
        <v>103</v>
      </c>
    </row>
    <row r="2148" spans="1:9" x14ac:dyDescent="0.3">
      <c r="A2148">
        <v>2190</v>
      </c>
      <c r="B2148">
        <v>2</v>
      </c>
      <c r="C2148">
        <v>36</v>
      </c>
      <c r="D2148" s="32">
        <v>0.64930555555555558</v>
      </c>
      <c r="E2148">
        <v>6000</v>
      </c>
      <c r="G2148" s="31" t="s">
        <v>102</v>
      </c>
      <c r="H2148">
        <v>8</v>
      </c>
      <c r="I2148" s="31" t="s">
        <v>101</v>
      </c>
    </row>
    <row r="2149" spans="1:9" x14ac:dyDescent="0.3">
      <c r="A2149">
        <v>2191</v>
      </c>
      <c r="B2149">
        <v>3</v>
      </c>
      <c r="C2149">
        <v>36</v>
      </c>
      <c r="D2149" s="32">
        <v>0.70625000000000004</v>
      </c>
      <c r="E2149">
        <v>6000</v>
      </c>
      <c r="F2149">
        <v>1000</v>
      </c>
      <c r="G2149" s="31" t="s">
        <v>102</v>
      </c>
      <c r="H2149">
        <v>9</v>
      </c>
      <c r="I2149" s="31" t="s">
        <v>104</v>
      </c>
    </row>
    <row r="2150" spans="1:9" x14ac:dyDescent="0.3">
      <c r="A2150">
        <v>2192</v>
      </c>
      <c r="B2150">
        <v>6</v>
      </c>
      <c r="C2150">
        <v>36</v>
      </c>
      <c r="D2150" s="32">
        <v>0.82291666666666663</v>
      </c>
      <c r="E2150">
        <v>6000</v>
      </c>
      <c r="G2150" s="31" t="s">
        <v>97</v>
      </c>
      <c r="H2150">
        <v>9</v>
      </c>
      <c r="I2150" s="31" t="s">
        <v>100</v>
      </c>
    </row>
    <row r="2151" spans="1:9" x14ac:dyDescent="0.3">
      <c r="A2151">
        <v>2193</v>
      </c>
      <c r="B2151">
        <v>4</v>
      </c>
      <c r="C2151">
        <v>36</v>
      </c>
      <c r="D2151" s="32">
        <v>0.58402777777777781</v>
      </c>
      <c r="E2151">
        <v>6000</v>
      </c>
      <c r="G2151" s="31" t="s">
        <v>102</v>
      </c>
      <c r="H2151">
        <v>9</v>
      </c>
      <c r="I2151" s="31" t="s">
        <v>103</v>
      </c>
    </row>
    <row r="2152" spans="1:9" x14ac:dyDescent="0.3">
      <c r="A2152">
        <v>2194</v>
      </c>
      <c r="B2152">
        <v>2</v>
      </c>
      <c r="C2152">
        <v>36</v>
      </c>
      <c r="D2152" s="32">
        <v>0.6875</v>
      </c>
      <c r="E2152">
        <v>6000</v>
      </c>
      <c r="G2152" s="31" t="s">
        <v>102</v>
      </c>
      <c r="H2152">
        <v>9</v>
      </c>
      <c r="I2152" s="31" t="s">
        <v>101</v>
      </c>
    </row>
    <row r="2153" spans="1:9" x14ac:dyDescent="0.3">
      <c r="A2153">
        <v>2195</v>
      </c>
      <c r="B2153">
        <v>3</v>
      </c>
      <c r="C2153">
        <v>36</v>
      </c>
      <c r="D2153" s="32">
        <v>0.73402777777777772</v>
      </c>
      <c r="E2153">
        <v>6000</v>
      </c>
      <c r="G2153" s="31" t="s">
        <v>97</v>
      </c>
      <c r="H2153">
        <v>10</v>
      </c>
      <c r="I2153" s="31" t="s">
        <v>104</v>
      </c>
    </row>
    <row r="2154" spans="1:9" x14ac:dyDescent="0.3">
      <c r="A2154">
        <v>2196</v>
      </c>
      <c r="B2154">
        <v>4</v>
      </c>
      <c r="C2154">
        <v>36</v>
      </c>
      <c r="D2154" s="32">
        <v>0.66874999999999996</v>
      </c>
      <c r="E2154">
        <v>6000</v>
      </c>
      <c r="G2154" s="31" t="s">
        <v>97</v>
      </c>
      <c r="H2154">
        <v>10</v>
      </c>
      <c r="I2154" s="31" t="s">
        <v>103</v>
      </c>
    </row>
    <row r="2155" spans="1:9" x14ac:dyDescent="0.3">
      <c r="A2155">
        <v>2197</v>
      </c>
      <c r="B2155">
        <v>2</v>
      </c>
      <c r="C2155">
        <v>36</v>
      </c>
      <c r="D2155" s="32">
        <v>0.72152777777777777</v>
      </c>
      <c r="E2155">
        <v>6000</v>
      </c>
      <c r="G2155" s="31" t="s">
        <v>97</v>
      </c>
      <c r="H2155">
        <v>10</v>
      </c>
      <c r="I2155" s="31" t="s">
        <v>101</v>
      </c>
    </row>
    <row r="2156" spans="1:9" x14ac:dyDescent="0.3">
      <c r="A2156">
        <v>2198</v>
      </c>
      <c r="B2156">
        <v>3</v>
      </c>
      <c r="C2156">
        <v>36</v>
      </c>
      <c r="D2156" s="32">
        <v>0.75416666666666665</v>
      </c>
      <c r="E2156">
        <v>6000</v>
      </c>
      <c r="G2156" s="31" t="s">
        <v>102</v>
      </c>
      <c r="H2156">
        <v>11</v>
      </c>
      <c r="I2156" s="31" t="s">
        <v>104</v>
      </c>
    </row>
    <row r="2157" spans="1:9" x14ac:dyDescent="0.3">
      <c r="A2157">
        <v>2199</v>
      </c>
      <c r="B2157">
        <v>4</v>
      </c>
      <c r="C2157">
        <v>36</v>
      </c>
      <c r="D2157" s="32">
        <v>0.69930555555555551</v>
      </c>
      <c r="E2157">
        <v>6000</v>
      </c>
      <c r="G2157" s="31" t="s">
        <v>102</v>
      </c>
      <c r="H2157">
        <v>11</v>
      </c>
      <c r="I2157" s="31" t="s">
        <v>103</v>
      </c>
    </row>
    <row r="2158" spans="1:9" x14ac:dyDescent="0.3">
      <c r="A2158">
        <v>2200</v>
      </c>
      <c r="B2158">
        <v>2</v>
      </c>
      <c r="C2158">
        <v>36</v>
      </c>
      <c r="D2158" s="32">
        <v>0.73263888888888884</v>
      </c>
      <c r="E2158">
        <v>6000</v>
      </c>
      <c r="G2158" s="31" t="s">
        <v>97</v>
      </c>
      <c r="H2158">
        <v>11</v>
      </c>
      <c r="I2158" s="31" t="s">
        <v>101</v>
      </c>
    </row>
    <row r="2159" spans="1:9" x14ac:dyDescent="0.3">
      <c r="A2159">
        <v>2201</v>
      </c>
      <c r="B2159">
        <v>3</v>
      </c>
      <c r="C2159">
        <v>36</v>
      </c>
      <c r="D2159" s="32">
        <v>0.77013888888888893</v>
      </c>
      <c r="E2159">
        <v>6000</v>
      </c>
      <c r="G2159" s="31" t="s">
        <v>102</v>
      </c>
      <c r="H2159">
        <v>12</v>
      </c>
      <c r="I2159" s="31" t="s">
        <v>104</v>
      </c>
    </row>
    <row r="2160" spans="1:9" x14ac:dyDescent="0.3">
      <c r="A2160">
        <v>2202</v>
      </c>
      <c r="B2160">
        <v>4</v>
      </c>
      <c r="C2160">
        <v>36</v>
      </c>
      <c r="D2160" s="32">
        <v>0.71527777777777779</v>
      </c>
      <c r="E2160">
        <v>6000</v>
      </c>
      <c r="G2160" s="31" t="s">
        <v>97</v>
      </c>
      <c r="H2160">
        <v>12</v>
      </c>
      <c r="I2160" s="31" t="s">
        <v>103</v>
      </c>
    </row>
    <row r="2161" spans="1:9" x14ac:dyDescent="0.3">
      <c r="A2161">
        <v>2203</v>
      </c>
      <c r="B2161">
        <v>2</v>
      </c>
      <c r="C2161">
        <v>36</v>
      </c>
      <c r="D2161" s="32">
        <v>0.75624999999999998</v>
      </c>
      <c r="E2161">
        <v>6000</v>
      </c>
      <c r="F2161">
        <v>1000</v>
      </c>
      <c r="G2161" s="31" t="s">
        <v>102</v>
      </c>
      <c r="H2161">
        <v>12</v>
      </c>
      <c r="I2161" s="31" t="s">
        <v>101</v>
      </c>
    </row>
    <row r="2162" spans="1:9" x14ac:dyDescent="0.3">
      <c r="A2162">
        <v>2204</v>
      </c>
      <c r="B2162">
        <v>3</v>
      </c>
      <c r="C2162">
        <v>36</v>
      </c>
      <c r="D2162" s="32">
        <v>0.78472222222222221</v>
      </c>
      <c r="E2162">
        <v>6000</v>
      </c>
      <c r="G2162" s="31" t="s">
        <v>102</v>
      </c>
      <c r="H2162">
        <v>13</v>
      </c>
      <c r="I2162" s="31" t="s">
        <v>104</v>
      </c>
    </row>
    <row r="2163" spans="1:9" x14ac:dyDescent="0.3">
      <c r="A2163">
        <v>2205</v>
      </c>
      <c r="B2163">
        <v>4</v>
      </c>
      <c r="C2163">
        <v>36</v>
      </c>
      <c r="D2163" s="32">
        <v>0.7368055555555556</v>
      </c>
      <c r="E2163">
        <v>6000</v>
      </c>
      <c r="G2163" s="31" t="s">
        <v>97</v>
      </c>
      <c r="H2163">
        <v>13</v>
      </c>
      <c r="I2163" s="31" t="s">
        <v>103</v>
      </c>
    </row>
    <row r="2164" spans="1:9" x14ac:dyDescent="0.3">
      <c r="A2164">
        <v>2206</v>
      </c>
      <c r="B2164">
        <v>2</v>
      </c>
      <c r="C2164">
        <v>36</v>
      </c>
      <c r="D2164" s="32">
        <v>0.78680555555555554</v>
      </c>
      <c r="E2164">
        <v>8000</v>
      </c>
      <c r="G2164" s="31" t="s">
        <v>97</v>
      </c>
      <c r="H2164">
        <v>13</v>
      </c>
      <c r="I2164" s="31" t="s">
        <v>101</v>
      </c>
    </row>
    <row r="2165" spans="1:9" x14ac:dyDescent="0.3">
      <c r="A2165">
        <v>2207</v>
      </c>
      <c r="B2165">
        <v>3</v>
      </c>
      <c r="C2165">
        <v>36</v>
      </c>
      <c r="D2165" s="32">
        <v>0.79722222222222228</v>
      </c>
      <c r="E2165">
        <v>6000</v>
      </c>
      <c r="G2165" s="31" t="s">
        <v>97</v>
      </c>
      <c r="H2165">
        <v>14</v>
      </c>
      <c r="I2165" s="31" t="s">
        <v>104</v>
      </c>
    </row>
    <row r="2166" spans="1:9" x14ac:dyDescent="0.3">
      <c r="A2166">
        <v>2208</v>
      </c>
      <c r="B2166">
        <v>4</v>
      </c>
      <c r="C2166">
        <v>36</v>
      </c>
      <c r="D2166" s="32">
        <v>0.75347222222222221</v>
      </c>
      <c r="E2166">
        <v>6000</v>
      </c>
      <c r="G2166" s="31" t="s">
        <v>102</v>
      </c>
      <c r="H2166">
        <v>14</v>
      </c>
      <c r="I2166" s="31" t="s">
        <v>103</v>
      </c>
    </row>
    <row r="2167" spans="1:9" x14ac:dyDescent="0.3">
      <c r="A2167">
        <v>2209</v>
      </c>
      <c r="B2167">
        <v>2</v>
      </c>
      <c r="C2167">
        <v>36</v>
      </c>
      <c r="D2167" s="32">
        <v>0.80277777777777781</v>
      </c>
      <c r="E2167">
        <v>6000</v>
      </c>
      <c r="G2167" s="31" t="s">
        <v>97</v>
      </c>
      <c r="H2167">
        <v>14</v>
      </c>
      <c r="I2167" s="31" t="s">
        <v>101</v>
      </c>
    </row>
    <row r="2168" spans="1:9" x14ac:dyDescent="0.3">
      <c r="A2168">
        <v>2210</v>
      </c>
      <c r="B2168">
        <v>3</v>
      </c>
      <c r="C2168">
        <v>36</v>
      </c>
      <c r="D2168" s="32">
        <v>0.81597222222222221</v>
      </c>
      <c r="E2168">
        <v>6000</v>
      </c>
      <c r="F2168">
        <v>1000</v>
      </c>
      <c r="G2168" s="31" t="s">
        <v>102</v>
      </c>
      <c r="H2168">
        <v>15</v>
      </c>
      <c r="I2168" s="31" t="s">
        <v>104</v>
      </c>
    </row>
    <row r="2169" spans="1:9" x14ac:dyDescent="0.3">
      <c r="A2169">
        <v>2211</v>
      </c>
      <c r="B2169">
        <v>4</v>
      </c>
      <c r="C2169">
        <v>36</v>
      </c>
      <c r="D2169" s="32">
        <v>0.78680555555555554</v>
      </c>
      <c r="E2169">
        <v>6000</v>
      </c>
      <c r="G2169" s="31" t="s">
        <v>102</v>
      </c>
      <c r="H2169">
        <v>15</v>
      </c>
      <c r="I2169" s="31" t="s">
        <v>103</v>
      </c>
    </row>
    <row r="2170" spans="1:9" x14ac:dyDescent="0.3">
      <c r="A2170">
        <v>2212</v>
      </c>
      <c r="B2170">
        <v>2</v>
      </c>
      <c r="C2170">
        <v>36</v>
      </c>
      <c r="D2170" s="32">
        <v>0.82361111111111107</v>
      </c>
      <c r="E2170">
        <v>6000</v>
      </c>
      <c r="G2170" s="31" t="s">
        <v>97</v>
      </c>
      <c r="H2170">
        <v>15</v>
      </c>
      <c r="I2170" s="31" t="s">
        <v>101</v>
      </c>
    </row>
    <row r="2171" spans="1:9" x14ac:dyDescent="0.3">
      <c r="A2171">
        <v>2213</v>
      </c>
      <c r="B2171">
        <v>3</v>
      </c>
      <c r="C2171">
        <v>36</v>
      </c>
      <c r="D2171" s="32"/>
      <c r="E2171">
        <v>6000</v>
      </c>
      <c r="G2171" s="31" t="s">
        <v>102</v>
      </c>
      <c r="H2171">
        <v>16</v>
      </c>
      <c r="I2171" s="31" t="s">
        <v>104</v>
      </c>
    </row>
    <row r="2172" spans="1:9" x14ac:dyDescent="0.3">
      <c r="A2172">
        <v>2214</v>
      </c>
      <c r="B2172">
        <v>4</v>
      </c>
      <c r="C2172">
        <v>36</v>
      </c>
      <c r="D2172" s="32">
        <v>0.80277777777777781</v>
      </c>
      <c r="E2172">
        <v>6000</v>
      </c>
      <c r="G2172" s="31" t="s">
        <v>102</v>
      </c>
      <c r="H2172">
        <v>16</v>
      </c>
      <c r="I2172" s="31" t="s">
        <v>103</v>
      </c>
    </row>
    <row r="2173" spans="1:9" x14ac:dyDescent="0.3">
      <c r="A2173">
        <v>2215</v>
      </c>
      <c r="B2173">
        <v>2</v>
      </c>
      <c r="C2173">
        <v>36</v>
      </c>
      <c r="D2173" s="32">
        <v>0.82916666666666672</v>
      </c>
      <c r="E2173">
        <v>8000</v>
      </c>
      <c r="G2173" s="31" t="s">
        <v>102</v>
      </c>
      <c r="H2173">
        <v>16</v>
      </c>
      <c r="I2173" s="31" t="s">
        <v>101</v>
      </c>
    </row>
    <row r="2174" spans="1:9" x14ac:dyDescent="0.3">
      <c r="A2174">
        <v>2216</v>
      </c>
      <c r="B2174">
        <v>4</v>
      </c>
      <c r="C2174">
        <v>36</v>
      </c>
      <c r="D2174" s="32"/>
      <c r="E2174">
        <v>6000</v>
      </c>
      <c r="G2174" s="31" t="s">
        <v>102</v>
      </c>
      <c r="H2174">
        <v>17</v>
      </c>
      <c r="I2174" s="31" t="s">
        <v>103</v>
      </c>
    </row>
    <row r="2175" spans="1:9" x14ac:dyDescent="0.3">
      <c r="A2175">
        <v>2217</v>
      </c>
      <c r="B2175">
        <v>2</v>
      </c>
      <c r="C2175">
        <v>36</v>
      </c>
      <c r="D2175" s="32"/>
      <c r="E2175">
        <v>6000</v>
      </c>
      <c r="G2175" s="31" t="s">
        <v>102</v>
      </c>
      <c r="H2175">
        <v>17</v>
      </c>
      <c r="I2175" s="31" t="s">
        <v>101</v>
      </c>
    </row>
    <row r="2176" spans="1:9" x14ac:dyDescent="0.3">
      <c r="A2176">
        <v>2218</v>
      </c>
      <c r="B2176">
        <v>3</v>
      </c>
      <c r="C2176">
        <v>37</v>
      </c>
      <c r="D2176" s="32">
        <v>0.43333333333333335</v>
      </c>
      <c r="E2176">
        <v>6000</v>
      </c>
      <c r="G2176" s="31" t="s">
        <v>102</v>
      </c>
      <c r="H2176">
        <v>4</v>
      </c>
      <c r="I2176" s="31" t="s">
        <v>104</v>
      </c>
    </row>
    <row r="2177" spans="1:9" x14ac:dyDescent="0.3">
      <c r="A2177">
        <v>2219</v>
      </c>
      <c r="B2177">
        <v>7</v>
      </c>
      <c r="C2177">
        <v>37</v>
      </c>
      <c r="D2177" s="32">
        <v>0.47430555555555554</v>
      </c>
      <c r="E2177">
        <v>6000</v>
      </c>
      <c r="G2177" s="31" t="s">
        <v>102</v>
      </c>
      <c r="H2177">
        <v>4</v>
      </c>
      <c r="I2177" s="31" t="s">
        <v>98</v>
      </c>
    </row>
    <row r="2178" spans="1:9" x14ac:dyDescent="0.3">
      <c r="A2178">
        <v>2220</v>
      </c>
      <c r="B2178">
        <v>1</v>
      </c>
      <c r="C2178">
        <v>37</v>
      </c>
      <c r="D2178" s="32">
        <v>0.46250000000000002</v>
      </c>
      <c r="E2178">
        <v>6000</v>
      </c>
      <c r="G2178" s="31" t="s">
        <v>97</v>
      </c>
      <c r="H2178">
        <v>4</v>
      </c>
      <c r="I2178" s="31" t="s">
        <v>99</v>
      </c>
    </row>
    <row r="2179" spans="1:9" x14ac:dyDescent="0.3">
      <c r="A2179">
        <v>2221</v>
      </c>
      <c r="B2179">
        <v>6</v>
      </c>
      <c r="C2179">
        <v>37</v>
      </c>
      <c r="D2179" s="32">
        <v>0.4375</v>
      </c>
      <c r="E2179">
        <v>6000</v>
      </c>
      <c r="G2179" s="31" t="s">
        <v>102</v>
      </c>
      <c r="H2179">
        <v>4</v>
      </c>
      <c r="I2179" s="31" t="s">
        <v>100</v>
      </c>
    </row>
    <row r="2180" spans="1:9" x14ac:dyDescent="0.3">
      <c r="A2180">
        <v>2222</v>
      </c>
      <c r="B2180">
        <v>4</v>
      </c>
      <c r="C2180">
        <v>37</v>
      </c>
      <c r="D2180" s="32">
        <v>0.48888888888888887</v>
      </c>
      <c r="E2180">
        <v>6000</v>
      </c>
      <c r="G2180" s="31" t="s">
        <v>102</v>
      </c>
      <c r="H2180">
        <v>4</v>
      </c>
      <c r="I2180" s="31" t="s">
        <v>103</v>
      </c>
    </row>
    <row r="2181" spans="1:9" x14ac:dyDescent="0.3">
      <c r="A2181">
        <v>2223</v>
      </c>
      <c r="B2181">
        <v>2</v>
      </c>
      <c r="C2181">
        <v>37</v>
      </c>
      <c r="D2181" s="32">
        <v>0.46250000000000002</v>
      </c>
      <c r="E2181">
        <v>6000</v>
      </c>
      <c r="F2181">
        <v>1000</v>
      </c>
      <c r="G2181" s="31" t="s">
        <v>97</v>
      </c>
      <c r="H2181">
        <v>4</v>
      </c>
      <c r="I2181" s="31" t="s">
        <v>101</v>
      </c>
    </row>
    <row r="2182" spans="1:9" x14ac:dyDescent="0.3">
      <c r="A2182">
        <v>2224</v>
      </c>
      <c r="B2182">
        <v>3</v>
      </c>
      <c r="C2182">
        <v>37</v>
      </c>
      <c r="D2182" s="32">
        <v>0.49375000000000002</v>
      </c>
      <c r="E2182">
        <v>6000</v>
      </c>
      <c r="G2182" s="31" t="s">
        <v>102</v>
      </c>
      <c r="H2182">
        <v>5</v>
      </c>
      <c r="I2182" s="31" t="s">
        <v>104</v>
      </c>
    </row>
    <row r="2183" spans="1:9" x14ac:dyDescent="0.3">
      <c r="A2183">
        <v>2225</v>
      </c>
      <c r="B2183">
        <v>7</v>
      </c>
      <c r="C2183">
        <v>37</v>
      </c>
      <c r="D2183" s="32">
        <v>0.5083333333333333</v>
      </c>
      <c r="E2183">
        <v>6000</v>
      </c>
      <c r="G2183" s="31" t="s">
        <v>97</v>
      </c>
      <c r="H2183">
        <v>5</v>
      </c>
      <c r="I2183" s="31" t="s">
        <v>98</v>
      </c>
    </row>
    <row r="2184" spans="1:9" x14ac:dyDescent="0.3">
      <c r="A2184">
        <v>2226</v>
      </c>
      <c r="B2184">
        <v>1</v>
      </c>
      <c r="C2184">
        <v>37</v>
      </c>
      <c r="D2184" s="32">
        <v>0.5</v>
      </c>
      <c r="E2184">
        <v>6000</v>
      </c>
      <c r="G2184" s="31" t="s">
        <v>102</v>
      </c>
      <c r="H2184">
        <v>5</v>
      </c>
      <c r="I2184" s="31" t="s">
        <v>99</v>
      </c>
    </row>
    <row r="2185" spans="1:9" x14ac:dyDescent="0.3">
      <c r="A2185">
        <v>2227</v>
      </c>
      <c r="B2185">
        <v>6</v>
      </c>
      <c r="C2185">
        <v>37</v>
      </c>
      <c r="D2185" s="32">
        <v>0.49583333333333335</v>
      </c>
      <c r="E2185">
        <v>8000</v>
      </c>
      <c r="F2185">
        <v>2000</v>
      </c>
      <c r="G2185" s="31" t="s">
        <v>102</v>
      </c>
      <c r="H2185">
        <v>5</v>
      </c>
      <c r="I2185" s="31" t="s">
        <v>100</v>
      </c>
    </row>
    <row r="2186" spans="1:9" x14ac:dyDescent="0.3">
      <c r="A2186">
        <v>2228</v>
      </c>
      <c r="B2186">
        <v>4</v>
      </c>
      <c r="C2186">
        <v>37</v>
      </c>
      <c r="D2186" s="32">
        <v>0.53194444444444444</v>
      </c>
      <c r="E2186">
        <v>6000</v>
      </c>
      <c r="G2186" s="31" t="s">
        <v>97</v>
      </c>
      <c r="H2186">
        <v>5</v>
      </c>
      <c r="I2186" s="31" t="s">
        <v>103</v>
      </c>
    </row>
    <row r="2187" spans="1:9" x14ac:dyDescent="0.3">
      <c r="A2187">
        <v>2229</v>
      </c>
      <c r="B2187">
        <v>2</v>
      </c>
      <c r="C2187">
        <v>37</v>
      </c>
      <c r="D2187" s="32">
        <v>0.51388888888888884</v>
      </c>
      <c r="E2187">
        <v>6000</v>
      </c>
      <c r="G2187" s="31" t="s">
        <v>102</v>
      </c>
      <c r="H2187">
        <v>5</v>
      </c>
      <c r="I2187" s="31" t="s">
        <v>101</v>
      </c>
    </row>
    <row r="2188" spans="1:9" x14ac:dyDescent="0.3">
      <c r="A2188">
        <v>2230</v>
      </c>
      <c r="B2188">
        <v>3</v>
      </c>
      <c r="C2188">
        <v>37</v>
      </c>
      <c r="D2188" s="32">
        <v>0.55902777777777779</v>
      </c>
      <c r="E2188">
        <v>8000</v>
      </c>
      <c r="F2188">
        <v>2000</v>
      </c>
      <c r="G2188" s="31" t="s">
        <v>97</v>
      </c>
      <c r="H2188">
        <v>6</v>
      </c>
      <c r="I2188" s="31" t="s">
        <v>104</v>
      </c>
    </row>
    <row r="2189" spans="1:9" x14ac:dyDescent="0.3">
      <c r="A2189">
        <v>2231</v>
      </c>
      <c r="B2189">
        <v>7</v>
      </c>
      <c r="C2189">
        <v>37</v>
      </c>
      <c r="D2189" s="32">
        <v>0.61041666666666672</v>
      </c>
      <c r="E2189">
        <v>6000</v>
      </c>
      <c r="G2189" s="31" t="s">
        <v>102</v>
      </c>
      <c r="H2189">
        <v>6</v>
      </c>
      <c r="I2189" s="31" t="s">
        <v>98</v>
      </c>
    </row>
    <row r="2190" spans="1:9" x14ac:dyDescent="0.3">
      <c r="A2190">
        <v>2232</v>
      </c>
      <c r="B2190">
        <v>1</v>
      </c>
      <c r="C2190">
        <v>37</v>
      </c>
      <c r="D2190" s="32">
        <v>0.60277777777777775</v>
      </c>
      <c r="E2190">
        <v>6000</v>
      </c>
      <c r="F2190">
        <v>1000</v>
      </c>
      <c r="G2190" s="31" t="s">
        <v>102</v>
      </c>
      <c r="H2190">
        <v>6</v>
      </c>
      <c r="I2190" s="31" t="s">
        <v>99</v>
      </c>
    </row>
    <row r="2191" spans="1:9" x14ac:dyDescent="0.3">
      <c r="A2191">
        <v>2233</v>
      </c>
      <c r="B2191">
        <v>6</v>
      </c>
      <c r="C2191">
        <v>37</v>
      </c>
      <c r="D2191" s="32">
        <v>0.51388888888888884</v>
      </c>
      <c r="E2191">
        <v>6000</v>
      </c>
      <c r="G2191" s="31" t="s">
        <v>97</v>
      </c>
      <c r="H2191">
        <v>6</v>
      </c>
      <c r="I2191" s="31" t="s">
        <v>100</v>
      </c>
    </row>
    <row r="2192" spans="1:9" x14ac:dyDescent="0.3">
      <c r="A2192">
        <v>2234</v>
      </c>
      <c r="B2192">
        <v>4</v>
      </c>
      <c r="C2192">
        <v>37</v>
      </c>
      <c r="D2192" s="32">
        <v>0.62916666666666665</v>
      </c>
      <c r="E2192">
        <v>6000</v>
      </c>
      <c r="G2192" s="31" t="s">
        <v>102</v>
      </c>
      <c r="H2192">
        <v>6</v>
      </c>
      <c r="I2192" s="31" t="s">
        <v>103</v>
      </c>
    </row>
    <row r="2193" spans="1:9" x14ac:dyDescent="0.3">
      <c r="A2193">
        <v>2235</v>
      </c>
      <c r="B2193">
        <v>2</v>
      </c>
      <c r="C2193">
        <v>37</v>
      </c>
      <c r="D2193" s="32">
        <v>0.55069444444444449</v>
      </c>
      <c r="E2193">
        <v>6000</v>
      </c>
      <c r="F2193">
        <v>1000</v>
      </c>
      <c r="G2193" s="31" t="s">
        <v>97</v>
      </c>
      <c r="H2193">
        <v>6</v>
      </c>
      <c r="I2193" s="31" t="s">
        <v>101</v>
      </c>
    </row>
    <row r="2194" spans="1:9" x14ac:dyDescent="0.3">
      <c r="A2194">
        <v>2236</v>
      </c>
      <c r="B2194">
        <v>3</v>
      </c>
      <c r="C2194">
        <v>37</v>
      </c>
      <c r="D2194" s="32">
        <v>0.58611111111111114</v>
      </c>
      <c r="E2194">
        <v>6000</v>
      </c>
      <c r="G2194" s="31" t="s">
        <v>97</v>
      </c>
      <c r="H2194">
        <v>7</v>
      </c>
      <c r="I2194" s="31" t="s">
        <v>104</v>
      </c>
    </row>
    <row r="2195" spans="1:9" x14ac:dyDescent="0.3">
      <c r="A2195">
        <v>2237</v>
      </c>
      <c r="B2195">
        <v>7</v>
      </c>
      <c r="C2195">
        <v>37</v>
      </c>
      <c r="D2195" s="32">
        <v>0.68194444444444446</v>
      </c>
      <c r="E2195">
        <v>6000</v>
      </c>
      <c r="G2195" s="31" t="s">
        <v>97</v>
      </c>
      <c r="H2195">
        <v>7</v>
      </c>
      <c r="I2195" s="31" t="s">
        <v>98</v>
      </c>
    </row>
    <row r="2196" spans="1:9" x14ac:dyDescent="0.3">
      <c r="A2196">
        <v>2238</v>
      </c>
      <c r="B2196">
        <v>1</v>
      </c>
      <c r="C2196">
        <v>37</v>
      </c>
      <c r="D2196" s="32">
        <v>0.64444444444444449</v>
      </c>
      <c r="E2196">
        <v>6000</v>
      </c>
      <c r="F2196">
        <v>1000</v>
      </c>
      <c r="G2196" s="31" t="s">
        <v>102</v>
      </c>
      <c r="H2196">
        <v>7</v>
      </c>
      <c r="I2196" s="31" t="s">
        <v>99</v>
      </c>
    </row>
    <row r="2197" spans="1:9" x14ac:dyDescent="0.3">
      <c r="A2197">
        <v>2239</v>
      </c>
      <c r="B2197">
        <v>6</v>
      </c>
      <c r="C2197">
        <v>37</v>
      </c>
      <c r="D2197" s="32">
        <v>0.55000000000000004</v>
      </c>
      <c r="E2197">
        <v>6000</v>
      </c>
      <c r="G2197" s="31" t="s">
        <v>102</v>
      </c>
      <c r="H2197">
        <v>7</v>
      </c>
      <c r="I2197" s="31" t="s">
        <v>100</v>
      </c>
    </row>
    <row r="2198" spans="1:9" x14ac:dyDescent="0.3">
      <c r="A2198">
        <v>2240</v>
      </c>
      <c r="B2198">
        <v>4</v>
      </c>
      <c r="C2198">
        <v>37</v>
      </c>
      <c r="D2198" s="32">
        <v>0.67083333333333328</v>
      </c>
      <c r="E2198">
        <v>6000</v>
      </c>
      <c r="G2198" s="31" t="s">
        <v>97</v>
      </c>
      <c r="H2198">
        <v>7</v>
      </c>
      <c r="I2198" s="31" t="s">
        <v>103</v>
      </c>
    </row>
    <row r="2199" spans="1:9" x14ac:dyDescent="0.3">
      <c r="A2199">
        <v>2241</v>
      </c>
      <c r="B2199">
        <v>2</v>
      </c>
      <c r="C2199">
        <v>37</v>
      </c>
      <c r="D2199" s="32">
        <v>0.64236111111111116</v>
      </c>
      <c r="E2199">
        <v>6000</v>
      </c>
      <c r="G2199" s="31" t="s">
        <v>97</v>
      </c>
      <c r="H2199">
        <v>7</v>
      </c>
      <c r="I2199" s="31" t="s">
        <v>101</v>
      </c>
    </row>
    <row r="2200" spans="1:9" x14ac:dyDescent="0.3">
      <c r="A2200">
        <v>2242</v>
      </c>
      <c r="B2200">
        <v>3</v>
      </c>
      <c r="C2200">
        <v>37</v>
      </c>
      <c r="D2200" s="32">
        <v>0.63541666666666663</v>
      </c>
      <c r="E2200">
        <v>6000</v>
      </c>
      <c r="F2200">
        <v>1000</v>
      </c>
      <c r="G2200" s="31" t="s">
        <v>102</v>
      </c>
      <c r="H2200">
        <v>8</v>
      </c>
      <c r="I2200" s="31" t="s">
        <v>104</v>
      </c>
    </row>
    <row r="2201" spans="1:9" x14ac:dyDescent="0.3">
      <c r="A2201">
        <v>2243</v>
      </c>
      <c r="B2201">
        <v>7</v>
      </c>
      <c r="C2201">
        <v>37</v>
      </c>
      <c r="D2201" s="32">
        <v>0.70833333333333337</v>
      </c>
      <c r="E2201">
        <v>6000</v>
      </c>
      <c r="G2201" s="31" t="s">
        <v>97</v>
      </c>
      <c r="H2201">
        <v>8</v>
      </c>
      <c r="I2201" s="31" t="s">
        <v>98</v>
      </c>
    </row>
    <row r="2202" spans="1:9" x14ac:dyDescent="0.3">
      <c r="A2202">
        <v>2244</v>
      </c>
      <c r="B2202">
        <v>1</v>
      </c>
      <c r="C2202">
        <v>37</v>
      </c>
      <c r="D2202" s="32">
        <v>0.6958333333333333</v>
      </c>
      <c r="E2202">
        <v>6000</v>
      </c>
      <c r="G2202" s="31" t="s">
        <v>97</v>
      </c>
      <c r="H2202">
        <v>8</v>
      </c>
      <c r="I2202" s="31" t="s">
        <v>99</v>
      </c>
    </row>
    <row r="2203" spans="1:9" x14ac:dyDescent="0.3">
      <c r="A2203">
        <v>2245</v>
      </c>
      <c r="B2203">
        <v>6</v>
      </c>
      <c r="C2203">
        <v>37</v>
      </c>
      <c r="D2203" s="32"/>
      <c r="E2203">
        <v>36000</v>
      </c>
      <c r="F2203">
        <v>1000</v>
      </c>
      <c r="G2203" s="31" t="s">
        <v>102</v>
      </c>
      <c r="H2203">
        <v>8</v>
      </c>
      <c r="I2203" s="31" t="s">
        <v>100</v>
      </c>
    </row>
    <row r="2204" spans="1:9" x14ac:dyDescent="0.3">
      <c r="A2204">
        <v>2246</v>
      </c>
      <c r="B2204">
        <v>4</v>
      </c>
      <c r="C2204">
        <v>37</v>
      </c>
      <c r="D2204" s="32">
        <v>0.69791666666666663</v>
      </c>
      <c r="E2204">
        <v>6000</v>
      </c>
      <c r="G2204" s="31" t="s">
        <v>102</v>
      </c>
      <c r="H2204">
        <v>8</v>
      </c>
      <c r="I2204" s="31" t="s">
        <v>103</v>
      </c>
    </row>
    <row r="2205" spans="1:9" x14ac:dyDescent="0.3">
      <c r="A2205">
        <v>2247</v>
      </c>
      <c r="B2205">
        <v>2</v>
      </c>
      <c r="C2205">
        <v>37</v>
      </c>
      <c r="D2205" s="32">
        <v>0.67083333333333328</v>
      </c>
      <c r="E2205">
        <v>6000</v>
      </c>
      <c r="G2205" s="31" t="s">
        <v>97</v>
      </c>
      <c r="H2205">
        <v>8</v>
      </c>
      <c r="I2205" s="31" t="s">
        <v>101</v>
      </c>
    </row>
    <row r="2206" spans="1:9" x14ac:dyDescent="0.3">
      <c r="A2206">
        <v>2248</v>
      </c>
      <c r="B2206">
        <v>3</v>
      </c>
      <c r="C2206">
        <v>37</v>
      </c>
      <c r="D2206" s="32">
        <v>0.66180555555555554</v>
      </c>
      <c r="E2206">
        <v>6000</v>
      </c>
      <c r="G2206" s="31" t="s">
        <v>97</v>
      </c>
      <c r="H2206">
        <v>9</v>
      </c>
      <c r="I2206" s="31" t="s">
        <v>104</v>
      </c>
    </row>
    <row r="2207" spans="1:9" x14ac:dyDescent="0.3">
      <c r="A2207">
        <v>2249</v>
      </c>
      <c r="B2207">
        <v>7</v>
      </c>
      <c r="C2207">
        <v>37</v>
      </c>
      <c r="D2207" s="32">
        <v>0.7368055555555556</v>
      </c>
      <c r="E2207">
        <v>6000</v>
      </c>
      <c r="F2207">
        <v>2000</v>
      </c>
      <c r="G2207" s="31" t="s">
        <v>102</v>
      </c>
      <c r="H2207">
        <v>9</v>
      </c>
      <c r="I2207" s="31" t="s">
        <v>98</v>
      </c>
    </row>
    <row r="2208" spans="1:9" x14ac:dyDescent="0.3">
      <c r="A2208">
        <v>2250</v>
      </c>
      <c r="B2208">
        <v>1</v>
      </c>
      <c r="C2208">
        <v>37</v>
      </c>
      <c r="D2208" s="32">
        <v>0.72152777777777777</v>
      </c>
      <c r="E2208">
        <v>6000</v>
      </c>
      <c r="G2208" s="31" t="s">
        <v>97</v>
      </c>
      <c r="H2208">
        <v>9</v>
      </c>
      <c r="I2208" s="31" t="s">
        <v>99</v>
      </c>
    </row>
    <row r="2209" spans="1:9" x14ac:dyDescent="0.3">
      <c r="A2209">
        <v>3717</v>
      </c>
      <c r="B2209">
        <v>3</v>
      </c>
      <c r="C2209">
        <v>59</v>
      </c>
      <c r="D2209" s="32"/>
      <c r="E2209">
        <v>7000</v>
      </c>
      <c r="G2209" s="31" t="s">
        <v>102</v>
      </c>
      <c r="H2209">
        <v>4</v>
      </c>
      <c r="I2209" s="31" t="s">
        <v>104</v>
      </c>
    </row>
    <row r="2210" spans="1:9" x14ac:dyDescent="0.3">
      <c r="A2210">
        <v>2251</v>
      </c>
      <c r="B2210">
        <v>6</v>
      </c>
      <c r="C2210">
        <v>37</v>
      </c>
      <c r="D2210" s="32">
        <v>0.69305555555555554</v>
      </c>
      <c r="E2210">
        <v>6000</v>
      </c>
      <c r="G2210" s="31" t="s">
        <v>97</v>
      </c>
      <c r="H2210">
        <v>9</v>
      </c>
      <c r="I2210" s="31" t="s">
        <v>100</v>
      </c>
    </row>
    <row r="2211" spans="1:9" x14ac:dyDescent="0.3">
      <c r="A2211">
        <v>2252</v>
      </c>
      <c r="B2211">
        <v>4</v>
      </c>
      <c r="C2211">
        <v>37</v>
      </c>
      <c r="D2211" s="32">
        <v>0.71597222222222223</v>
      </c>
      <c r="E2211">
        <v>6000</v>
      </c>
      <c r="G2211" s="31" t="s">
        <v>102</v>
      </c>
      <c r="H2211">
        <v>9</v>
      </c>
      <c r="I2211" s="31" t="s">
        <v>103</v>
      </c>
    </row>
    <row r="2212" spans="1:9" x14ac:dyDescent="0.3">
      <c r="A2212">
        <v>2253</v>
      </c>
      <c r="B2212">
        <v>2</v>
      </c>
      <c r="C2212">
        <v>37</v>
      </c>
      <c r="D2212" s="32">
        <v>0.70208333333333328</v>
      </c>
      <c r="E2212">
        <v>6000</v>
      </c>
      <c r="G2212" s="31" t="s">
        <v>97</v>
      </c>
      <c r="H2212">
        <v>9</v>
      </c>
      <c r="I2212" s="31" t="s">
        <v>101</v>
      </c>
    </row>
    <row r="2213" spans="1:9" x14ac:dyDescent="0.3">
      <c r="A2213">
        <v>2254</v>
      </c>
      <c r="B2213">
        <v>3</v>
      </c>
      <c r="C2213">
        <v>37</v>
      </c>
      <c r="D2213" s="32">
        <v>0.70347222222222228</v>
      </c>
      <c r="E2213">
        <v>8000</v>
      </c>
      <c r="G2213" s="31" t="s">
        <v>97</v>
      </c>
      <c r="H2213">
        <v>10</v>
      </c>
      <c r="I2213" s="31" t="s">
        <v>104</v>
      </c>
    </row>
    <row r="2214" spans="1:9" x14ac:dyDescent="0.3">
      <c r="A2214">
        <v>2255</v>
      </c>
      <c r="B2214">
        <v>7</v>
      </c>
      <c r="C2214">
        <v>37</v>
      </c>
      <c r="D2214" s="32">
        <v>0.76458333333333328</v>
      </c>
      <c r="E2214">
        <v>6000</v>
      </c>
      <c r="G2214" s="31" t="s">
        <v>97</v>
      </c>
      <c r="H2214">
        <v>10</v>
      </c>
      <c r="I2214" s="31" t="s">
        <v>98</v>
      </c>
    </row>
    <row r="2215" spans="1:9" x14ac:dyDescent="0.3">
      <c r="A2215">
        <v>2256</v>
      </c>
      <c r="B2215">
        <v>1</v>
      </c>
      <c r="C2215">
        <v>37</v>
      </c>
      <c r="D2215" s="32">
        <v>0.74652777777777779</v>
      </c>
      <c r="E2215">
        <v>6000</v>
      </c>
      <c r="G2215" s="31" t="s">
        <v>97</v>
      </c>
      <c r="H2215">
        <v>10</v>
      </c>
      <c r="I2215" s="31" t="s">
        <v>99</v>
      </c>
    </row>
    <row r="2216" spans="1:9" x14ac:dyDescent="0.3">
      <c r="A2216">
        <v>2257</v>
      </c>
      <c r="B2216">
        <v>6</v>
      </c>
      <c r="C2216">
        <v>37</v>
      </c>
      <c r="D2216" s="32">
        <v>0.7104166666666667</v>
      </c>
      <c r="E2216">
        <v>6000</v>
      </c>
      <c r="G2216" s="31" t="s">
        <v>97</v>
      </c>
      <c r="H2216">
        <v>10</v>
      </c>
      <c r="I2216" s="31" t="s">
        <v>100</v>
      </c>
    </row>
    <row r="2217" spans="1:9" x14ac:dyDescent="0.3">
      <c r="A2217">
        <v>2258</v>
      </c>
      <c r="B2217">
        <v>4</v>
      </c>
      <c r="C2217">
        <v>37</v>
      </c>
      <c r="D2217" s="32">
        <v>0.73611111111111116</v>
      </c>
      <c r="E2217">
        <v>6000</v>
      </c>
      <c r="G2217" s="31" t="s">
        <v>97</v>
      </c>
      <c r="H2217">
        <v>10</v>
      </c>
      <c r="I2217" s="31" t="s">
        <v>103</v>
      </c>
    </row>
    <row r="2218" spans="1:9" x14ac:dyDescent="0.3">
      <c r="A2218">
        <v>2259</v>
      </c>
      <c r="B2218">
        <v>2</v>
      </c>
      <c r="C2218">
        <v>37</v>
      </c>
      <c r="D2218" s="32">
        <v>0.72638888888888886</v>
      </c>
      <c r="E2218">
        <v>6000</v>
      </c>
      <c r="G2218" s="31" t="s">
        <v>102</v>
      </c>
      <c r="H2218">
        <v>10</v>
      </c>
      <c r="I2218" s="31" t="s">
        <v>101</v>
      </c>
    </row>
    <row r="2219" spans="1:9" x14ac:dyDescent="0.3">
      <c r="A2219">
        <v>2260</v>
      </c>
      <c r="B2219">
        <v>3</v>
      </c>
      <c r="C2219">
        <v>37</v>
      </c>
      <c r="D2219" s="32">
        <v>0.72916666666666663</v>
      </c>
      <c r="E2219">
        <v>6000</v>
      </c>
      <c r="F2219">
        <v>1000</v>
      </c>
      <c r="G2219" s="31" t="s">
        <v>102</v>
      </c>
      <c r="H2219">
        <v>11</v>
      </c>
      <c r="I2219" s="31" t="s">
        <v>104</v>
      </c>
    </row>
    <row r="2220" spans="1:9" x14ac:dyDescent="0.3">
      <c r="A2220">
        <v>2261</v>
      </c>
      <c r="B2220">
        <v>7</v>
      </c>
      <c r="C2220">
        <v>37</v>
      </c>
      <c r="D2220" s="32">
        <v>0.79722222222222228</v>
      </c>
      <c r="E2220">
        <v>6000</v>
      </c>
      <c r="G2220" s="31" t="s">
        <v>102</v>
      </c>
      <c r="H2220">
        <v>11</v>
      </c>
      <c r="I2220" s="31" t="s">
        <v>98</v>
      </c>
    </row>
    <row r="2221" spans="1:9" x14ac:dyDescent="0.3">
      <c r="A2221">
        <v>2262</v>
      </c>
      <c r="B2221">
        <v>1</v>
      </c>
      <c r="C2221">
        <v>37</v>
      </c>
      <c r="D2221" s="32">
        <v>0.78125</v>
      </c>
      <c r="E2221">
        <v>6000</v>
      </c>
      <c r="G2221" s="31" t="s">
        <v>102</v>
      </c>
      <c r="H2221">
        <v>11</v>
      </c>
      <c r="I2221" s="31" t="s">
        <v>99</v>
      </c>
    </row>
    <row r="2222" spans="1:9" x14ac:dyDescent="0.3">
      <c r="A2222">
        <v>2263</v>
      </c>
      <c r="B2222">
        <v>6</v>
      </c>
      <c r="C2222">
        <v>37</v>
      </c>
      <c r="D2222" s="32">
        <v>0.72638888888888886</v>
      </c>
      <c r="E2222">
        <v>6000</v>
      </c>
      <c r="G2222" s="31" t="s">
        <v>97</v>
      </c>
      <c r="H2222">
        <v>11</v>
      </c>
      <c r="I2222" s="31" t="s">
        <v>100</v>
      </c>
    </row>
    <row r="2223" spans="1:9" x14ac:dyDescent="0.3">
      <c r="A2223">
        <v>2264</v>
      </c>
      <c r="B2223">
        <v>4</v>
      </c>
      <c r="C2223">
        <v>37</v>
      </c>
      <c r="D2223" s="32">
        <v>0.75763888888888886</v>
      </c>
      <c r="E2223">
        <v>6000</v>
      </c>
      <c r="G2223" s="31" t="s">
        <v>97</v>
      </c>
      <c r="H2223">
        <v>11</v>
      </c>
      <c r="I2223" s="31" t="s">
        <v>103</v>
      </c>
    </row>
    <row r="2224" spans="1:9" x14ac:dyDescent="0.3">
      <c r="A2224">
        <v>2265</v>
      </c>
      <c r="B2224">
        <v>2</v>
      </c>
      <c r="C2224">
        <v>37</v>
      </c>
      <c r="D2224" s="32">
        <v>0.75</v>
      </c>
      <c r="E2224">
        <v>6000</v>
      </c>
      <c r="G2224" s="31" t="s">
        <v>102</v>
      </c>
      <c r="H2224">
        <v>11</v>
      </c>
      <c r="I2224" s="31" t="s">
        <v>101</v>
      </c>
    </row>
    <row r="2225" spans="1:9" x14ac:dyDescent="0.3">
      <c r="A2225">
        <v>2266</v>
      </c>
      <c r="B2225">
        <v>3</v>
      </c>
      <c r="C2225">
        <v>37</v>
      </c>
      <c r="D2225" s="32">
        <v>0.76388888888888884</v>
      </c>
      <c r="E2225">
        <v>6000</v>
      </c>
      <c r="G2225" s="31" t="s">
        <v>102</v>
      </c>
      <c r="H2225">
        <v>12</v>
      </c>
      <c r="I2225" s="31" t="s">
        <v>104</v>
      </c>
    </row>
    <row r="2226" spans="1:9" x14ac:dyDescent="0.3">
      <c r="A2226">
        <v>2267</v>
      </c>
      <c r="B2226">
        <v>7</v>
      </c>
      <c r="C2226">
        <v>37</v>
      </c>
      <c r="D2226" s="32">
        <v>0.8208333333333333</v>
      </c>
      <c r="E2226">
        <v>6000</v>
      </c>
      <c r="G2226" s="31" t="s">
        <v>102</v>
      </c>
      <c r="H2226">
        <v>12</v>
      </c>
      <c r="I2226" s="31" t="s">
        <v>98</v>
      </c>
    </row>
    <row r="2227" spans="1:9" x14ac:dyDescent="0.3">
      <c r="A2227">
        <v>2268</v>
      </c>
      <c r="B2227">
        <v>1</v>
      </c>
      <c r="C2227">
        <v>37</v>
      </c>
      <c r="D2227" s="32">
        <v>0.82152777777777775</v>
      </c>
      <c r="E2227">
        <v>6000</v>
      </c>
      <c r="G2227" s="31" t="s">
        <v>102</v>
      </c>
      <c r="H2227">
        <v>12</v>
      </c>
      <c r="I2227" s="31" t="s">
        <v>99</v>
      </c>
    </row>
    <row r="2228" spans="1:9" x14ac:dyDescent="0.3">
      <c r="A2228">
        <v>2269</v>
      </c>
      <c r="B2228">
        <v>6</v>
      </c>
      <c r="C2228">
        <v>37</v>
      </c>
      <c r="D2228" s="32">
        <v>0.74444444444444446</v>
      </c>
      <c r="E2228">
        <v>6000</v>
      </c>
      <c r="G2228" s="31" t="s">
        <v>97</v>
      </c>
      <c r="H2228">
        <v>12</v>
      </c>
      <c r="I2228" s="31" t="s">
        <v>100</v>
      </c>
    </row>
    <row r="2229" spans="1:9" x14ac:dyDescent="0.3">
      <c r="A2229">
        <v>2270</v>
      </c>
      <c r="B2229">
        <v>4</v>
      </c>
      <c r="C2229">
        <v>37</v>
      </c>
      <c r="D2229" s="32">
        <v>0.78611111111111109</v>
      </c>
      <c r="E2229">
        <v>6000</v>
      </c>
      <c r="G2229" s="31" t="s">
        <v>102</v>
      </c>
      <c r="H2229">
        <v>12</v>
      </c>
      <c r="I2229" s="31" t="s">
        <v>103</v>
      </c>
    </row>
    <row r="2230" spans="1:9" x14ac:dyDescent="0.3">
      <c r="A2230">
        <v>2271</v>
      </c>
      <c r="B2230">
        <v>2</v>
      </c>
      <c r="C2230">
        <v>37</v>
      </c>
      <c r="D2230" s="32">
        <v>0.77986111111111112</v>
      </c>
      <c r="E2230">
        <v>8000</v>
      </c>
      <c r="F2230">
        <v>2000</v>
      </c>
      <c r="G2230" s="31" t="s">
        <v>102</v>
      </c>
      <c r="H2230">
        <v>12</v>
      </c>
      <c r="I2230" s="31" t="s">
        <v>101</v>
      </c>
    </row>
    <row r="2231" spans="1:9" x14ac:dyDescent="0.3">
      <c r="A2231">
        <v>2272</v>
      </c>
      <c r="B2231">
        <v>3</v>
      </c>
      <c r="C2231">
        <v>37</v>
      </c>
      <c r="D2231" s="32">
        <v>0.78888888888888886</v>
      </c>
      <c r="E2231">
        <v>6000</v>
      </c>
      <c r="F2231">
        <v>2000</v>
      </c>
      <c r="G2231" s="31" t="s">
        <v>102</v>
      </c>
      <c r="H2231">
        <v>13</v>
      </c>
      <c r="I2231" s="31" t="s">
        <v>104</v>
      </c>
    </row>
    <row r="2232" spans="1:9" x14ac:dyDescent="0.3">
      <c r="A2232">
        <v>2273</v>
      </c>
      <c r="B2232">
        <v>7</v>
      </c>
      <c r="C2232">
        <v>37</v>
      </c>
      <c r="D2232" s="32"/>
      <c r="E2232">
        <v>6000</v>
      </c>
      <c r="G2232" s="31" t="s">
        <v>97</v>
      </c>
      <c r="H2232">
        <v>13</v>
      </c>
      <c r="I2232" s="31" t="s">
        <v>98</v>
      </c>
    </row>
    <row r="2233" spans="1:9" x14ac:dyDescent="0.3">
      <c r="A2233">
        <v>2274</v>
      </c>
      <c r="B2233">
        <v>6</v>
      </c>
      <c r="C2233">
        <v>37</v>
      </c>
      <c r="D2233" s="32">
        <v>0.79166666666666663</v>
      </c>
      <c r="E2233">
        <v>6000</v>
      </c>
      <c r="G2233" s="31" t="s">
        <v>97</v>
      </c>
      <c r="H2233">
        <v>13</v>
      </c>
      <c r="I2233" s="31" t="s">
        <v>100</v>
      </c>
    </row>
    <row r="2234" spans="1:9" x14ac:dyDescent="0.3">
      <c r="A2234">
        <v>2275</v>
      </c>
      <c r="B2234">
        <v>4</v>
      </c>
      <c r="C2234">
        <v>37</v>
      </c>
      <c r="D2234" s="32">
        <v>0.80069444444444449</v>
      </c>
      <c r="E2234">
        <v>6000</v>
      </c>
      <c r="G2234" s="31" t="s">
        <v>102</v>
      </c>
      <c r="H2234">
        <v>13</v>
      </c>
      <c r="I2234" s="31" t="s">
        <v>103</v>
      </c>
    </row>
    <row r="2235" spans="1:9" x14ac:dyDescent="0.3">
      <c r="A2235">
        <v>2276</v>
      </c>
      <c r="B2235">
        <v>2</v>
      </c>
      <c r="C2235">
        <v>37</v>
      </c>
      <c r="D2235" s="32">
        <v>0.7944444444444444</v>
      </c>
      <c r="E2235">
        <v>6000</v>
      </c>
      <c r="F2235">
        <v>4000</v>
      </c>
      <c r="G2235" s="31" t="s">
        <v>102</v>
      </c>
      <c r="H2235">
        <v>13</v>
      </c>
      <c r="I2235" s="31" t="s">
        <v>101</v>
      </c>
    </row>
    <row r="2236" spans="1:9" x14ac:dyDescent="0.3">
      <c r="A2236">
        <v>2277</v>
      </c>
      <c r="B2236">
        <v>3</v>
      </c>
      <c r="C2236">
        <v>37</v>
      </c>
      <c r="D2236" s="32">
        <v>0.81388888888888888</v>
      </c>
      <c r="E2236">
        <v>6000</v>
      </c>
      <c r="F2236">
        <v>2000</v>
      </c>
      <c r="G2236" s="31" t="s">
        <v>102</v>
      </c>
      <c r="H2236">
        <v>14</v>
      </c>
      <c r="I2236" s="31" t="s">
        <v>104</v>
      </c>
    </row>
    <row r="2237" spans="1:9" x14ac:dyDescent="0.3">
      <c r="A2237">
        <v>2278</v>
      </c>
      <c r="B2237">
        <v>6</v>
      </c>
      <c r="C2237">
        <v>37</v>
      </c>
      <c r="D2237" s="32">
        <v>0.80833333333333335</v>
      </c>
      <c r="E2237">
        <v>6000</v>
      </c>
      <c r="G2237" s="31" t="s">
        <v>97</v>
      </c>
      <c r="H2237">
        <v>14</v>
      </c>
      <c r="I2237" s="31" t="s">
        <v>100</v>
      </c>
    </row>
    <row r="2238" spans="1:9" x14ac:dyDescent="0.3">
      <c r="A2238">
        <v>2279</v>
      </c>
      <c r="B2238">
        <v>4</v>
      </c>
      <c r="C2238">
        <v>37</v>
      </c>
      <c r="D2238" s="32">
        <v>0.82152777777777775</v>
      </c>
      <c r="E2238">
        <v>6000</v>
      </c>
      <c r="G2238" s="31" t="s">
        <v>102</v>
      </c>
      <c r="H2238">
        <v>14</v>
      </c>
      <c r="I2238" s="31" t="s">
        <v>103</v>
      </c>
    </row>
    <row r="2239" spans="1:9" x14ac:dyDescent="0.3">
      <c r="A2239">
        <v>2280</v>
      </c>
      <c r="B2239">
        <v>2</v>
      </c>
      <c r="C2239">
        <v>37</v>
      </c>
      <c r="D2239" s="32">
        <v>0.81805555555555554</v>
      </c>
      <c r="E2239">
        <v>6000</v>
      </c>
      <c r="G2239" s="31" t="s">
        <v>102</v>
      </c>
      <c r="H2239">
        <v>14</v>
      </c>
      <c r="I2239" s="31" t="s">
        <v>101</v>
      </c>
    </row>
    <row r="2240" spans="1:9" x14ac:dyDescent="0.3">
      <c r="A2240">
        <v>2281</v>
      </c>
      <c r="B2240">
        <v>3</v>
      </c>
      <c r="C2240">
        <v>37</v>
      </c>
      <c r="D2240" s="32">
        <v>0.83472222222222225</v>
      </c>
      <c r="E2240">
        <v>6000</v>
      </c>
      <c r="G2240" s="31" t="s">
        <v>97</v>
      </c>
      <c r="H2240">
        <v>15</v>
      </c>
      <c r="I2240" s="31" t="s">
        <v>104</v>
      </c>
    </row>
    <row r="2241" spans="1:9" x14ac:dyDescent="0.3">
      <c r="A2241">
        <v>2282</v>
      </c>
      <c r="B2241">
        <v>6</v>
      </c>
      <c r="C2241">
        <v>37</v>
      </c>
      <c r="D2241" s="32">
        <v>0.82430555555555551</v>
      </c>
      <c r="E2241">
        <v>6000</v>
      </c>
      <c r="G2241" s="31" t="s">
        <v>102</v>
      </c>
      <c r="H2241">
        <v>15</v>
      </c>
      <c r="I2241" s="31" t="s">
        <v>100</v>
      </c>
    </row>
    <row r="2242" spans="1:9" x14ac:dyDescent="0.3">
      <c r="A2242">
        <v>2283</v>
      </c>
      <c r="B2242">
        <v>2</v>
      </c>
      <c r="C2242">
        <v>37</v>
      </c>
      <c r="D2242" s="32"/>
      <c r="E2242">
        <v>6000</v>
      </c>
      <c r="G2242" s="31" t="s">
        <v>102</v>
      </c>
      <c r="H2242">
        <v>15</v>
      </c>
      <c r="I2242" s="31" t="s">
        <v>101</v>
      </c>
    </row>
    <row r="2243" spans="1:9" x14ac:dyDescent="0.3">
      <c r="A2243">
        <v>2284</v>
      </c>
      <c r="B2243">
        <v>3</v>
      </c>
      <c r="C2243">
        <v>37</v>
      </c>
      <c r="D2243" s="32"/>
      <c r="E2243">
        <v>6000</v>
      </c>
      <c r="G2243" s="31" t="s">
        <v>97</v>
      </c>
      <c r="H2243">
        <v>16</v>
      </c>
      <c r="I2243" s="31" t="s">
        <v>104</v>
      </c>
    </row>
    <row r="2244" spans="1:9" x14ac:dyDescent="0.3">
      <c r="A2244">
        <v>2285</v>
      </c>
      <c r="B2244">
        <v>6</v>
      </c>
      <c r="C2244">
        <v>37</v>
      </c>
      <c r="D2244" s="32">
        <v>0.8354166666666667</v>
      </c>
      <c r="E2244">
        <v>6000</v>
      </c>
      <c r="G2244" s="31" t="s">
        <v>102</v>
      </c>
      <c r="H2244">
        <v>16</v>
      </c>
      <c r="I2244" s="31" t="s">
        <v>100</v>
      </c>
    </row>
    <row r="2245" spans="1:9" x14ac:dyDescent="0.3">
      <c r="A2245">
        <v>2286</v>
      </c>
      <c r="B2245">
        <v>2</v>
      </c>
      <c r="C2245">
        <v>37</v>
      </c>
      <c r="D2245" s="32"/>
      <c r="E2245">
        <v>6000</v>
      </c>
      <c r="G2245" s="31" t="s">
        <v>97</v>
      </c>
      <c r="H2245">
        <v>16</v>
      </c>
      <c r="I2245" s="31" t="s">
        <v>101</v>
      </c>
    </row>
    <row r="2246" spans="1:9" x14ac:dyDescent="0.3">
      <c r="A2246">
        <v>2287</v>
      </c>
      <c r="B2246">
        <v>3</v>
      </c>
      <c r="C2246">
        <v>38</v>
      </c>
      <c r="D2246" s="32">
        <v>0.44722222222222224</v>
      </c>
      <c r="E2246">
        <v>6000</v>
      </c>
      <c r="G2246" s="31" t="s">
        <v>97</v>
      </c>
      <c r="H2246">
        <v>4</v>
      </c>
      <c r="I2246" s="31" t="s">
        <v>104</v>
      </c>
    </row>
    <row r="2247" spans="1:9" x14ac:dyDescent="0.3">
      <c r="A2247">
        <v>2288</v>
      </c>
      <c r="B2247">
        <v>7</v>
      </c>
      <c r="C2247">
        <v>38</v>
      </c>
      <c r="D2247" s="32">
        <v>0.44444444444444442</v>
      </c>
      <c r="E2247">
        <v>6000</v>
      </c>
      <c r="G2247" s="31" t="s">
        <v>97</v>
      </c>
      <c r="H2247">
        <v>4</v>
      </c>
      <c r="I2247" s="31" t="s">
        <v>98</v>
      </c>
    </row>
    <row r="2248" spans="1:9" x14ac:dyDescent="0.3">
      <c r="A2248">
        <v>2289</v>
      </c>
      <c r="B2248">
        <v>1</v>
      </c>
      <c r="C2248">
        <v>38</v>
      </c>
      <c r="D2248" s="32">
        <v>0.45277777777777778</v>
      </c>
      <c r="E2248">
        <v>6000</v>
      </c>
      <c r="G2248" s="31" t="s">
        <v>97</v>
      </c>
      <c r="H2248">
        <v>4</v>
      </c>
      <c r="I2248" s="31" t="s">
        <v>99</v>
      </c>
    </row>
    <row r="2249" spans="1:9" x14ac:dyDescent="0.3">
      <c r="A2249">
        <v>2290</v>
      </c>
      <c r="B2249">
        <v>6</v>
      </c>
      <c r="C2249">
        <v>38</v>
      </c>
      <c r="D2249" s="32">
        <v>0.43958333333333333</v>
      </c>
      <c r="E2249">
        <v>6000</v>
      </c>
      <c r="G2249" s="31" t="s">
        <v>102</v>
      </c>
      <c r="H2249">
        <v>4</v>
      </c>
      <c r="I2249" s="31" t="s">
        <v>100</v>
      </c>
    </row>
    <row r="2250" spans="1:9" x14ac:dyDescent="0.3">
      <c r="A2250">
        <v>2291</v>
      </c>
      <c r="B2250">
        <v>4</v>
      </c>
      <c r="C2250">
        <v>38</v>
      </c>
      <c r="D2250" s="32">
        <v>0.46875</v>
      </c>
      <c r="E2250">
        <v>6000</v>
      </c>
      <c r="G2250" s="31" t="s">
        <v>97</v>
      </c>
      <c r="H2250">
        <v>4</v>
      </c>
      <c r="I2250" s="31" t="s">
        <v>103</v>
      </c>
    </row>
    <row r="2251" spans="1:9" x14ac:dyDescent="0.3">
      <c r="A2251">
        <v>2292</v>
      </c>
      <c r="B2251">
        <v>2</v>
      </c>
      <c r="C2251">
        <v>38</v>
      </c>
      <c r="D2251" s="32">
        <v>0.43680555555555556</v>
      </c>
      <c r="E2251">
        <v>6000</v>
      </c>
      <c r="G2251" s="31" t="s">
        <v>97</v>
      </c>
      <c r="H2251">
        <v>4</v>
      </c>
      <c r="I2251" s="31" t="s">
        <v>101</v>
      </c>
    </row>
    <row r="2252" spans="1:9" x14ac:dyDescent="0.3">
      <c r="A2252">
        <v>2293</v>
      </c>
      <c r="B2252">
        <v>3</v>
      </c>
      <c r="C2252">
        <v>38</v>
      </c>
      <c r="D2252" s="32">
        <v>0.47361111111111109</v>
      </c>
      <c r="E2252">
        <v>8000</v>
      </c>
      <c r="F2252">
        <v>2000</v>
      </c>
      <c r="G2252" s="31" t="s">
        <v>97</v>
      </c>
      <c r="H2252">
        <v>5</v>
      </c>
      <c r="I2252" s="31" t="s">
        <v>104</v>
      </c>
    </row>
    <row r="2253" spans="1:9" x14ac:dyDescent="0.3">
      <c r="A2253">
        <v>2294</v>
      </c>
      <c r="B2253">
        <v>7</v>
      </c>
      <c r="C2253">
        <v>38</v>
      </c>
      <c r="D2253" s="32">
        <v>0.47916666666666669</v>
      </c>
      <c r="E2253">
        <v>6000</v>
      </c>
      <c r="G2253" s="31" t="s">
        <v>102</v>
      </c>
      <c r="H2253">
        <v>5</v>
      </c>
      <c r="I2253" s="31" t="s">
        <v>98</v>
      </c>
    </row>
    <row r="2254" spans="1:9" x14ac:dyDescent="0.3">
      <c r="A2254">
        <v>2295</v>
      </c>
      <c r="B2254">
        <v>1</v>
      </c>
      <c r="C2254">
        <v>38</v>
      </c>
      <c r="D2254" s="32">
        <v>0.4861111111111111</v>
      </c>
      <c r="E2254">
        <v>6000</v>
      </c>
      <c r="G2254" s="31" t="s">
        <v>97</v>
      </c>
      <c r="H2254">
        <v>5</v>
      </c>
      <c r="I2254" s="31" t="s">
        <v>99</v>
      </c>
    </row>
    <row r="2255" spans="1:9" x14ac:dyDescent="0.3">
      <c r="A2255">
        <v>2296</v>
      </c>
      <c r="B2255">
        <v>6</v>
      </c>
      <c r="C2255">
        <v>38</v>
      </c>
      <c r="D2255" s="32">
        <v>0.45833333333333331</v>
      </c>
      <c r="E2255">
        <v>6000</v>
      </c>
      <c r="G2255" s="31" t="s">
        <v>102</v>
      </c>
      <c r="H2255">
        <v>5</v>
      </c>
      <c r="I2255" s="31" t="s">
        <v>100</v>
      </c>
    </row>
    <row r="2256" spans="1:9" x14ac:dyDescent="0.3">
      <c r="A2256">
        <v>2297</v>
      </c>
      <c r="B2256">
        <v>4</v>
      </c>
      <c r="C2256">
        <v>38</v>
      </c>
      <c r="D2256" s="32">
        <v>0.5</v>
      </c>
      <c r="E2256">
        <v>8000</v>
      </c>
      <c r="F2256">
        <v>1000</v>
      </c>
      <c r="G2256" s="31" t="s">
        <v>97</v>
      </c>
      <c r="H2256">
        <v>5</v>
      </c>
      <c r="I2256" s="31" t="s">
        <v>103</v>
      </c>
    </row>
    <row r="2257" spans="1:9" x14ac:dyDescent="0.3">
      <c r="A2257">
        <v>2298</v>
      </c>
      <c r="B2257">
        <v>2</v>
      </c>
      <c r="C2257">
        <v>38</v>
      </c>
      <c r="D2257" s="32">
        <v>0.46597222222222223</v>
      </c>
      <c r="E2257">
        <v>6000</v>
      </c>
      <c r="G2257" s="31" t="s">
        <v>102</v>
      </c>
      <c r="H2257">
        <v>5</v>
      </c>
      <c r="I2257" s="31" t="s">
        <v>101</v>
      </c>
    </row>
    <row r="2258" spans="1:9" x14ac:dyDescent="0.3">
      <c r="A2258">
        <v>2299</v>
      </c>
      <c r="B2258">
        <v>3</v>
      </c>
      <c r="C2258">
        <v>38</v>
      </c>
      <c r="D2258" s="32">
        <v>0.50416666666666665</v>
      </c>
      <c r="E2258">
        <v>6000</v>
      </c>
      <c r="F2258">
        <v>1000</v>
      </c>
      <c r="G2258" s="31" t="s">
        <v>97</v>
      </c>
      <c r="H2258">
        <v>6</v>
      </c>
      <c r="I2258" s="31" t="s">
        <v>104</v>
      </c>
    </row>
    <row r="2259" spans="1:9" x14ac:dyDescent="0.3">
      <c r="A2259">
        <v>2300</v>
      </c>
      <c r="B2259">
        <v>7</v>
      </c>
      <c r="C2259">
        <v>38</v>
      </c>
      <c r="D2259" s="32">
        <v>0.50694444444444442</v>
      </c>
      <c r="E2259">
        <v>6000</v>
      </c>
      <c r="G2259" s="31" t="s">
        <v>102</v>
      </c>
      <c r="H2259">
        <v>6</v>
      </c>
      <c r="I2259" s="31" t="s">
        <v>98</v>
      </c>
    </row>
    <row r="2260" spans="1:9" x14ac:dyDescent="0.3">
      <c r="A2260">
        <v>2301</v>
      </c>
      <c r="B2260">
        <v>1</v>
      </c>
      <c r="C2260">
        <v>38</v>
      </c>
      <c r="D2260" s="32">
        <v>0.51249999999999996</v>
      </c>
      <c r="E2260">
        <v>6000</v>
      </c>
      <c r="G2260" s="31" t="s">
        <v>102</v>
      </c>
      <c r="H2260">
        <v>6</v>
      </c>
      <c r="I2260" s="31" t="s">
        <v>99</v>
      </c>
    </row>
    <row r="2261" spans="1:9" x14ac:dyDescent="0.3">
      <c r="A2261">
        <v>2302</v>
      </c>
      <c r="B2261">
        <v>6</v>
      </c>
      <c r="C2261">
        <v>38</v>
      </c>
      <c r="D2261" s="32">
        <v>0.47638888888888886</v>
      </c>
      <c r="E2261">
        <v>6000</v>
      </c>
      <c r="G2261" s="31" t="s">
        <v>97</v>
      </c>
      <c r="H2261">
        <v>6</v>
      </c>
      <c r="I2261" s="31" t="s">
        <v>100</v>
      </c>
    </row>
    <row r="2262" spans="1:9" x14ac:dyDescent="0.3">
      <c r="A2262">
        <v>2303</v>
      </c>
      <c r="B2262">
        <v>4</v>
      </c>
      <c r="C2262">
        <v>38</v>
      </c>
      <c r="D2262" s="32">
        <v>0.51875000000000004</v>
      </c>
      <c r="E2262">
        <v>6000</v>
      </c>
      <c r="G2262" s="31" t="s">
        <v>102</v>
      </c>
      <c r="H2262">
        <v>6</v>
      </c>
      <c r="I2262" s="31" t="s">
        <v>103</v>
      </c>
    </row>
    <row r="2263" spans="1:9" x14ac:dyDescent="0.3">
      <c r="A2263">
        <v>2304</v>
      </c>
      <c r="B2263">
        <v>2</v>
      </c>
      <c r="C2263">
        <v>38</v>
      </c>
      <c r="D2263" s="32">
        <v>0.51527777777777772</v>
      </c>
      <c r="E2263">
        <v>6000</v>
      </c>
      <c r="G2263" s="31" t="s">
        <v>102</v>
      </c>
      <c r="H2263">
        <v>6</v>
      </c>
      <c r="I2263" s="31" t="s">
        <v>101</v>
      </c>
    </row>
    <row r="2264" spans="1:9" x14ac:dyDescent="0.3">
      <c r="A2264">
        <v>2305</v>
      </c>
      <c r="B2264">
        <v>3</v>
      </c>
      <c r="C2264">
        <v>38</v>
      </c>
      <c r="D2264" s="32">
        <v>0.53125</v>
      </c>
      <c r="E2264">
        <v>6000</v>
      </c>
      <c r="G2264" s="31" t="s">
        <v>97</v>
      </c>
      <c r="H2264">
        <v>7</v>
      </c>
      <c r="I2264" s="31" t="s">
        <v>104</v>
      </c>
    </row>
    <row r="2265" spans="1:9" x14ac:dyDescent="0.3">
      <c r="A2265">
        <v>2306</v>
      </c>
      <c r="B2265">
        <v>7</v>
      </c>
      <c r="C2265">
        <v>38</v>
      </c>
      <c r="D2265" s="32">
        <v>0.53333333333333333</v>
      </c>
      <c r="E2265">
        <v>6000</v>
      </c>
      <c r="G2265" s="31" t="s">
        <v>97</v>
      </c>
      <c r="H2265">
        <v>7</v>
      </c>
      <c r="I2265" s="31" t="s">
        <v>98</v>
      </c>
    </row>
    <row r="2266" spans="1:9" x14ac:dyDescent="0.3">
      <c r="A2266">
        <v>2307</v>
      </c>
      <c r="B2266">
        <v>1</v>
      </c>
      <c r="C2266">
        <v>38</v>
      </c>
      <c r="D2266" s="32">
        <v>0.53263888888888888</v>
      </c>
      <c r="E2266">
        <v>8000</v>
      </c>
      <c r="G2266" s="31" t="s">
        <v>97</v>
      </c>
      <c r="H2266">
        <v>7</v>
      </c>
      <c r="I2266" s="31" t="s">
        <v>99</v>
      </c>
    </row>
    <row r="2267" spans="1:9" x14ac:dyDescent="0.3">
      <c r="A2267">
        <v>2308</v>
      </c>
      <c r="B2267">
        <v>6</v>
      </c>
      <c r="C2267">
        <v>38</v>
      </c>
      <c r="D2267" s="32">
        <v>0.49583333333333335</v>
      </c>
      <c r="E2267">
        <v>8000</v>
      </c>
      <c r="G2267" s="31" t="s">
        <v>102</v>
      </c>
      <c r="H2267">
        <v>7</v>
      </c>
      <c r="I2267" s="31" t="s">
        <v>100</v>
      </c>
    </row>
    <row r="2268" spans="1:9" x14ac:dyDescent="0.3">
      <c r="A2268">
        <v>2309</v>
      </c>
      <c r="B2268">
        <v>4</v>
      </c>
      <c r="C2268">
        <v>38</v>
      </c>
      <c r="D2268" s="32">
        <v>0.54374999999999996</v>
      </c>
      <c r="E2268">
        <v>6000</v>
      </c>
      <c r="F2268">
        <v>1000</v>
      </c>
      <c r="G2268" s="31" t="s">
        <v>97</v>
      </c>
      <c r="H2268">
        <v>7</v>
      </c>
      <c r="I2268" s="31" t="s">
        <v>103</v>
      </c>
    </row>
    <row r="2269" spans="1:9" x14ac:dyDescent="0.3">
      <c r="A2269">
        <v>2310</v>
      </c>
      <c r="B2269">
        <v>2</v>
      </c>
      <c r="C2269">
        <v>38</v>
      </c>
      <c r="D2269" s="32">
        <v>0.54583333333333328</v>
      </c>
      <c r="E2269">
        <v>6000</v>
      </c>
      <c r="G2269" s="31" t="s">
        <v>97</v>
      </c>
      <c r="H2269">
        <v>7</v>
      </c>
      <c r="I2269" s="31" t="s">
        <v>101</v>
      </c>
    </row>
    <row r="2270" spans="1:9" x14ac:dyDescent="0.3">
      <c r="A2270">
        <v>2311</v>
      </c>
      <c r="B2270">
        <v>3</v>
      </c>
      <c r="C2270">
        <v>38</v>
      </c>
      <c r="D2270" s="32">
        <v>0.59305555555555556</v>
      </c>
      <c r="E2270">
        <v>6000</v>
      </c>
      <c r="F2270">
        <v>1000</v>
      </c>
      <c r="G2270" s="31" t="s">
        <v>102</v>
      </c>
      <c r="H2270">
        <v>8</v>
      </c>
      <c r="I2270" s="31" t="s">
        <v>104</v>
      </c>
    </row>
    <row r="2271" spans="1:9" x14ac:dyDescent="0.3">
      <c r="A2271">
        <v>2312</v>
      </c>
      <c r="B2271">
        <v>7</v>
      </c>
      <c r="C2271">
        <v>38</v>
      </c>
      <c r="D2271" s="32">
        <v>0.56111111111111112</v>
      </c>
      <c r="E2271">
        <v>6000</v>
      </c>
      <c r="G2271" s="31" t="s">
        <v>97</v>
      </c>
      <c r="H2271">
        <v>8</v>
      </c>
      <c r="I2271" s="31" t="s">
        <v>98</v>
      </c>
    </row>
    <row r="2272" spans="1:9" x14ac:dyDescent="0.3">
      <c r="A2272">
        <v>2313</v>
      </c>
      <c r="B2272">
        <v>1</v>
      </c>
      <c r="C2272">
        <v>38</v>
      </c>
      <c r="D2272" s="32">
        <v>0.55347222222222225</v>
      </c>
      <c r="E2272">
        <v>6000</v>
      </c>
      <c r="F2272">
        <v>3000</v>
      </c>
      <c r="G2272" s="31" t="s">
        <v>97</v>
      </c>
      <c r="H2272">
        <v>8</v>
      </c>
      <c r="I2272" s="31" t="s">
        <v>99</v>
      </c>
    </row>
    <row r="2273" spans="1:9" x14ac:dyDescent="0.3">
      <c r="A2273">
        <v>2314</v>
      </c>
      <c r="B2273">
        <v>6</v>
      </c>
      <c r="C2273">
        <v>38</v>
      </c>
      <c r="D2273" s="32">
        <v>0.51388888888888884</v>
      </c>
      <c r="E2273">
        <v>6000</v>
      </c>
      <c r="G2273" s="31" t="s">
        <v>97</v>
      </c>
      <c r="H2273">
        <v>8</v>
      </c>
      <c r="I2273" s="31" t="s">
        <v>100</v>
      </c>
    </row>
    <row r="2274" spans="1:9" x14ac:dyDescent="0.3">
      <c r="A2274">
        <v>2315</v>
      </c>
      <c r="B2274">
        <v>4</v>
      </c>
      <c r="C2274">
        <v>38</v>
      </c>
      <c r="D2274" s="32">
        <v>0.59791666666666665</v>
      </c>
      <c r="E2274">
        <v>6000</v>
      </c>
      <c r="G2274" s="31" t="s">
        <v>102</v>
      </c>
      <c r="H2274">
        <v>8</v>
      </c>
      <c r="I2274" s="31" t="s">
        <v>103</v>
      </c>
    </row>
    <row r="2275" spans="1:9" x14ac:dyDescent="0.3">
      <c r="A2275">
        <v>2316</v>
      </c>
      <c r="B2275">
        <v>2</v>
      </c>
      <c r="C2275">
        <v>38</v>
      </c>
      <c r="D2275" s="32">
        <v>0.5708333333333333</v>
      </c>
      <c r="E2275">
        <v>6000</v>
      </c>
      <c r="F2275">
        <v>2000</v>
      </c>
      <c r="G2275" s="31" t="s">
        <v>102</v>
      </c>
      <c r="H2275">
        <v>8</v>
      </c>
      <c r="I2275" s="31" t="s">
        <v>101</v>
      </c>
    </row>
    <row r="2276" spans="1:9" x14ac:dyDescent="0.3">
      <c r="A2276">
        <v>2317</v>
      </c>
      <c r="B2276">
        <v>3</v>
      </c>
      <c r="C2276">
        <v>38</v>
      </c>
      <c r="D2276" s="32">
        <v>0.62291666666666667</v>
      </c>
      <c r="E2276">
        <v>6000</v>
      </c>
      <c r="G2276" s="31" t="s">
        <v>97</v>
      </c>
      <c r="H2276">
        <v>9</v>
      </c>
      <c r="I2276" s="31" t="s">
        <v>104</v>
      </c>
    </row>
    <row r="2277" spans="1:9" x14ac:dyDescent="0.3">
      <c r="A2277">
        <v>2318</v>
      </c>
      <c r="B2277">
        <v>7</v>
      </c>
      <c r="C2277">
        <v>38</v>
      </c>
      <c r="D2277" s="32">
        <v>0.60763888888888884</v>
      </c>
      <c r="E2277">
        <v>6000</v>
      </c>
      <c r="G2277" s="31" t="s">
        <v>102</v>
      </c>
      <c r="H2277">
        <v>9</v>
      </c>
      <c r="I2277" s="31" t="s">
        <v>98</v>
      </c>
    </row>
    <row r="2278" spans="1:9" x14ac:dyDescent="0.3">
      <c r="A2278">
        <v>2319</v>
      </c>
      <c r="B2278">
        <v>1</v>
      </c>
      <c r="C2278">
        <v>38</v>
      </c>
      <c r="D2278" s="32">
        <v>0.60624999999999996</v>
      </c>
      <c r="E2278">
        <v>6000</v>
      </c>
      <c r="G2278" s="31" t="s">
        <v>102</v>
      </c>
      <c r="H2278">
        <v>9</v>
      </c>
      <c r="I2278" s="31" t="s">
        <v>99</v>
      </c>
    </row>
    <row r="2279" spans="1:9" x14ac:dyDescent="0.3">
      <c r="A2279">
        <v>2320</v>
      </c>
      <c r="B2279">
        <v>6</v>
      </c>
      <c r="C2279">
        <v>38</v>
      </c>
      <c r="D2279" s="32">
        <v>0.52777777777777779</v>
      </c>
      <c r="E2279">
        <v>6000</v>
      </c>
      <c r="G2279" s="31" t="s">
        <v>97</v>
      </c>
      <c r="H2279">
        <v>9</v>
      </c>
      <c r="I2279" s="31" t="s">
        <v>100</v>
      </c>
    </row>
    <row r="2280" spans="1:9" x14ac:dyDescent="0.3">
      <c r="A2280">
        <v>2321</v>
      </c>
      <c r="B2280">
        <v>4</v>
      </c>
      <c r="C2280">
        <v>38</v>
      </c>
      <c r="D2280" s="32">
        <v>0.61319444444444449</v>
      </c>
      <c r="E2280">
        <v>6000</v>
      </c>
      <c r="G2280" s="31" t="s">
        <v>97</v>
      </c>
      <c r="H2280">
        <v>9</v>
      </c>
      <c r="I2280" s="31" t="s">
        <v>103</v>
      </c>
    </row>
    <row r="2281" spans="1:9" x14ac:dyDescent="0.3">
      <c r="A2281">
        <v>2322</v>
      </c>
      <c r="B2281">
        <v>2</v>
      </c>
      <c r="C2281">
        <v>38</v>
      </c>
      <c r="D2281" s="32">
        <v>0.58888888888888891</v>
      </c>
      <c r="E2281">
        <v>6000</v>
      </c>
      <c r="G2281" s="31" t="s">
        <v>102</v>
      </c>
      <c r="H2281">
        <v>9</v>
      </c>
      <c r="I2281" s="31" t="s">
        <v>101</v>
      </c>
    </row>
    <row r="2282" spans="1:9" x14ac:dyDescent="0.3">
      <c r="A2282">
        <v>2323</v>
      </c>
      <c r="B2282">
        <v>3</v>
      </c>
      <c r="C2282">
        <v>38</v>
      </c>
      <c r="D2282" s="32">
        <v>0.64583333333333337</v>
      </c>
      <c r="E2282">
        <v>6000</v>
      </c>
      <c r="G2282" s="31" t="s">
        <v>102</v>
      </c>
      <c r="H2282">
        <v>10</v>
      </c>
      <c r="I2282" s="31" t="s">
        <v>104</v>
      </c>
    </row>
    <row r="2283" spans="1:9" x14ac:dyDescent="0.3">
      <c r="A2283">
        <v>2324</v>
      </c>
      <c r="B2283">
        <v>7</v>
      </c>
      <c r="C2283">
        <v>38</v>
      </c>
      <c r="D2283" s="32">
        <v>0.6479166666666667</v>
      </c>
      <c r="E2283">
        <v>6000</v>
      </c>
      <c r="G2283" s="31" t="s">
        <v>97</v>
      </c>
      <c r="H2283">
        <v>10</v>
      </c>
      <c r="I2283" s="31" t="s">
        <v>98</v>
      </c>
    </row>
    <row r="2284" spans="1:9" x14ac:dyDescent="0.3">
      <c r="A2284">
        <v>2325</v>
      </c>
      <c r="B2284">
        <v>1</v>
      </c>
      <c r="C2284">
        <v>38</v>
      </c>
      <c r="D2284" s="32">
        <v>0.62916666666666665</v>
      </c>
      <c r="E2284">
        <v>6000</v>
      </c>
      <c r="G2284" s="31" t="s">
        <v>102</v>
      </c>
      <c r="H2284">
        <v>10</v>
      </c>
      <c r="I2284" s="31" t="s">
        <v>99</v>
      </c>
    </row>
    <row r="2285" spans="1:9" x14ac:dyDescent="0.3">
      <c r="A2285">
        <v>2326</v>
      </c>
      <c r="B2285">
        <v>6</v>
      </c>
      <c r="C2285">
        <v>38</v>
      </c>
      <c r="D2285" s="32">
        <v>0.54166666666666663</v>
      </c>
      <c r="E2285">
        <v>6000</v>
      </c>
      <c r="G2285" s="31" t="s">
        <v>97</v>
      </c>
      <c r="H2285">
        <v>10</v>
      </c>
      <c r="I2285" s="31" t="s">
        <v>100</v>
      </c>
    </row>
    <row r="2286" spans="1:9" x14ac:dyDescent="0.3">
      <c r="A2286">
        <v>2327</v>
      </c>
      <c r="B2286">
        <v>4</v>
      </c>
      <c r="C2286">
        <v>38</v>
      </c>
      <c r="D2286" s="32">
        <v>0.64444444444444449</v>
      </c>
      <c r="E2286">
        <v>6000</v>
      </c>
      <c r="G2286" s="31" t="s">
        <v>102</v>
      </c>
      <c r="H2286">
        <v>10</v>
      </c>
      <c r="I2286" s="31" t="s">
        <v>103</v>
      </c>
    </row>
    <row r="2287" spans="1:9" x14ac:dyDescent="0.3">
      <c r="A2287">
        <v>2328</v>
      </c>
      <c r="B2287">
        <v>2</v>
      </c>
      <c r="C2287">
        <v>38</v>
      </c>
      <c r="D2287" s="32">
        <v>0.61736111111111114</v>
      </c>
      <c r="E2287">
        <v>6000</v>
      </c>
      <c r="F2287">
        <v>3000</v>
      </c>
      <c r="G2287" s="31" t="s">
        <v>102</v>
      </c>
      <c r="H2287">
        <v>10</v>
      </c>
      <c r="I2287" s="31" t="s">
        <v>101</v>
      </c>
    </row>
    <row r="2288" spans="1:9" x14ac:dyDescent="0.3">
      <c r="A2288">
        <v>2329</v>
      </c>
      <c r="B2288">
        <v>3</v>
      </c>
      <c r="C2288">
        <v>38</v>
      </c>
      <c r="D2288" s="32">
        <v>0.67500000000000004</v>
      </c>
      <c r="E2288">
        <v>6000</v>
      </c>
      <c r="G2288" s="31" t="s">
        <v>102</v>
      </c>
      <c r="H2288">
        <v>11</v>
      </c>
      <c r="I2288" s="31" t="s">
        <v>104</v>
      </c>
    </row>
    <row r="2289" spans="1:9" x14ac:dyDescent="0.3">
      <c r="A2289">
        <v>2330</v>
      </c>
      <c r="B2289">
        <v>7</v>
      </c>
      <c r="C2289">
        <v>38</v>
      </c>
      <c r="D2289" s="32">
        <v>0.67083333333333328</v>
      </c>
      <c r="E2289">
        <v>6000</v>
      </c>
      <c r="F2289">
        <v>1000</v>
      </c>
      <c r="G2289" s="31" t="s">
        <v>102</v>
      </c>
      <c r="H2289">
        <v>11</v>
      </c>
      <c r="I2289" s="31" t="s">
        <v>98</v>
      </c>
    </row>
    <row r="2290" spans="1:9" x14ac:dyDescent="0.3">
      <c r="A2290">
        <v>2331</v>
      </c>
      <c r="B2290">
        <v>1</v>
      </c>
      <c r="C2290">
        <v>38</v>
      </c>
      <c r="D2290" s="32">
        <v>0.66111111111111109</v>
      </c>
      <c r="E2290">
        <v>6000</v>
      </c>
      <c r="G2290" s="31" t="s">
        <v>102</v>
      </c>
      <c r="H2290">
        <v>11</v>
      </c>
      <c r="I2290" s="31" t="s">
        <v>99</v>
      </c>
    </row>
    <row r="2291" spans="1:9" x14ac:dyDescent="0.3">
      <c r="A2291">
        <v>2332</v>
      </c>
      <c r="B2291">
        <v>6</v>
      </c>
      <c r="C2291">
        <v>38</v>
      </c>
      <c r="D2291" s="32">
        <v>0.58333333333333337</v>
      </c>
      <c r="E2291">
        <v>8000</v>
      </c>
      <c r="G2291" s="31" t="s">
        <v>102</v>
      </c>
      <c r="H2291">
        <v>11</v>
      </c>
      <c r="I2291" s="31" t="s">
        <v>100</v>
      </c>
    </row>
    <row r="2292" spans="1:9" x14ac:dyDescent="0.3">
      <c r="A2292">
        <v>2333</v>
      </c>
      <c r="B2292">
        <v>4</v>
      </c>
      <c r="C2292">
        <v>38</v>
      </c>
      <c r="D2292" s="32">
        <v>0.66249999999999998</v>
      </c>
      <c r="E2292">
        <v>6000</v>
      </c>
      <c r="G2292" s="31" t="s">
        <v>102</v>
      </c>
      <c r="H2292">
        <v>11</v>
      </c>
      <c r="I2292" s="31" t="s">
        <v>103</v>
      </c>
    </row>
    <row r="2293" spans="1:9" x14ac:dyDescent="0.3">
      <c r="A2293">
        <v>2334</v>
      </c>
      <c r="B2293">
        <v>2</v>
      </c>
      <c r="C2293">
        <v>38</v>
      </c>
      <c r="D2293" s="32">
        <v>0.64097222222222228</v>
      </c>
      <c r="E2293">
        <v>6000</v>
      </c>
      <c r="G2293" s="31" t="s">
        <v>102</v>
      </c>
      <c r="H2293">
        <v>11</v>
      </c>
      <c r="I2293" s="31" t="s">
        <v>101</v>
      </c>
    </row>
    <row r="2294" spans="1:9" x14ac:dyDescent="0.3">
      <c r="A2294">
        <v>2335</v>
      </c>
      <c r="B2294">
        <v>3</v>
      </c>
      <c r="C2294">
        <v>38</v>
      </c>
      <c r="D2294" s="32">
        <v>0.71319444444444446</v>
      </c>
      <c r="E2294">
        <v>6000</v>
      </c>
      <c r="G2294" s="31" t="s">
        <v>97</v>
      </c>
      <c r="H2294">
        <v>12</v>
      </c>
      <c r="I2294" s="31" t="s">
        <v>104</v>
      </c>
    </row>
    <row r="2295" spans="1:9" x14ac:dyDescent="0.3">
      <c r="A2295">
        <v>2336</v>
      </c>
      <c r="B2295">
        <v>7</v>
      </c>
      <c r="C2295">
        <v>38</v>
      </c>
      <c r="D2295" s="32">
        <v>0.69374999999999998</v>
      </c>
      <c r="E2295">
        <v>6000</v>
      </c>
      <c r="G2295" s="31" t="s">
        <v>97</v>
      </c>
      <c r="H2295">
        <v>12</v>
      </c>
      <c r="I2295" s="31" t="s">
        <v>98</v>
      </c>
    </row>
    <row r="2296" spans="1:9" x14ac:dyDescent="0.3">
      <c r="A2296">
        <v>2337</v>
      </c>
      <c r="B2296">
        <v>1</v>
      </c>
      <c r="C2296">
        <v>38</v>
      </c>
      <c r="D2296" s="32">
        <v>0.69374999999999998</v>
      </c>
      <c r="E2296">
        <v>8000</v>
      </c>
      <c r="G2296" s="31" t="s">
        <v>97</v>
      </c>
      <c r="H2296">
        <v>12</v>
      </c>
      <c r="I2296" s="31" t="s">
        <v>99</v>
      </c>
    </row>
    <row r="2297" spans="1:9" x14ac:dyDescent="0.3">
      <c r="A2297">
        <v>2338</v>
      </c>
      <c r="B2297">
        <v>6</v>
      </c>
      <c r="C2297">
        <v>38</v>
      </c>
      <c r="D2297" s="32">
        <v>0.61111111111111116</v>
      </c>
      <c r="E2297">
        <v>6000</v>
      </c>
      <c r="G2297" s="31" t="s">
        <v>97</v>
      </c>
      <c r="H2297">
        <v>12</v>
      </c>
      <c r="I2297" s="31" t="s">
        <v>100</v>
      </c>
    </row>
    <row r="2298" spans="1:9" x14ac:dyDescent="0.3">
      <c r="A2298">
        <v>2339</v>
      </c>
      <c r="B2298">
        <v>4</v>
      </c>
      <c r="C2298">
        <v>38</v>
      </c>
      <c r="D2298" s="32">
        <v>0.68472222222222223</v>
      </c>
      <c r="E2298">
        <v>6000</v>
      </c>
      <c r="G2298" s="31" t="s">
        <v>97</v>
      </c>
      <c r="H2298">
        <v>12</v>
      </c>
      <c r="I2298" s="31" t="s">
        <v>103</v>
      </c>
    </row>
    <row r="2299" spans="1:9" x14ac:dyDescent="0.3">
      <c r="A2299">
        <v>2340</v>
      </c>
      <c r="B2299">
        <v>2</v>
      </c>
      <c r="C2299">
        <v>38</v>
      </c>
      <c r="D2299" s="32">
        <v>0.66736111111111107</v>
      </c>
      <c r="E2299">
        <v>8000</v>
      </c>
      <c r="F2299">
        <v>2000</v>
      </c>
      <c r="G2299" s="31" t="s">
        <v>102</v>
      </c>
      <c r="H2299">
        <v>12</v>
      </c>
      <c r="I2299" s="31" t="s">
        <v>101</v>
      </c>
    </row>
    <row r="2300" spans="1:9" x14ac:dyDescent="0.3">
      <c r="A2300">
        <v>2341</v>
      </c>
      <c r="B2300">
        <v>3</v>
      </c>
      <c r="C2300">
        <v>38</v>
      </c>
      <c r="D2300" s="32">
        <v>0.73611111111111116</v>
      </c>
      <c r="E2300">
        <v>6000</v>
      </c>
      <c r="F2300">
        <v>1000</v>
      </c>
      <c r="G2300" s="31" t="s">
        <v>102</v>
      </c>
      <c r="H2300">
        <v>13</v>
      </c>
      <c r="I2300" s="31" t="s">
        <v>104</v>
      </c>
    </row>
    <row r="2301" spans="1:9" x14ac:dyDescent="0.3">
      <c r="A2301">
        <v>2342</v>
      </c>
      <c r="B2301">
        <v>7</v>
      </c>
      <c r="C2301">
        <v>38</v>
      </c>
      <c r="D2301" s="32">
        <v>0.71736111111111112</v>
      </c>
      <c r="E2301">
        <v>8000</v>
      </c>
      <c r="G2301" s="31" t="s">
        <v>97</v>
      </c>
      <c r="H2301">
        <v>13</v>
      </c>
      <c r="I2301" s="31" t="s">
        <v>98</v>
      </c>
    </row>
    <row r="2302" spans="1:9" x14ac:dyDescent="0.3">
      <c r="A2302">
        <v>2343</v>
      </c>
      <c r="B2302">
        <v>1</v>
      </c>
      <c r="C2302">
        <v>38</v>
      </c>
      <c r="D2302" s="32">
        <v>0.71875</v>
      </c>
      <c r="E2302">
        <v>6000</v>
      </c>
      <c r="G2302" s="31" t="s">
        <v>97</v>
      </c>
      <c r="H2302">
        <v>13</v>
      </c>
      <c r="I2302" s="31" t="s">
        <v>99</v>
      </c>
    </row>
    <row r="2303" spans="1:9" x14ac:dyDescent="0.3">
      <c r="A2303">
        <v>2344</v>
      </c>
      <c r="B2303">
        <v>6</v>
      </c>
      <c r="C2303">
        <v>38</v>
      </c>
      <c r="D2303" s="32">
        <v>0.62291666666666667</v>
      </c>
      <c r="E2303">
        <v>6000</v>
      </c>
      <c r="G2303" s="31" t="s">
        <v>102</v>
      </c>
      <c r="H2303">
        <v>13</v>
      </c>
      <c r="I2303" s="31" t="s">
        <v>100</v>
      </c>
    </row>
    <row r="2304" spans="1:9" x14ac:dyDescent="0.3">
      <c r="A2304">
        <v>2345</v>
      </c>
      <c r="B2304">
        <v>4</v>
      </c>
      <c r="C2304">
        <v>38</v>
      </c>
      <c r="D2304" s="32">
        <v>0.70694444444444449</v>
      </c>
      <c r="E2304">
        <v>6000</v>
      </c>
      <c r="G2304" s="31" t="s">
        <v>102</v>
      </c>
      <c r="H2304">
        <v>13</v>
      </c>
      <c r="I2304" s="31" t="s">
        <v>103</v>
      </c>
    </row>
    <row r="2305" spans="1:9" x14ac:dyDescent="0.3">
      <c r="A2305">
        <v>2346</v>
      </c>
      <c r="B2305">
        <v>2</v>
      </c>
      <c r="C2305">
        <v>38</v>
      </c>
      <c r="D2305" s="32">
        <v>0.70208333333333328</v>
      </c>
      <c r="E2305">
        <v>6000</v>
      </c>
      <c r="G2305" s="31" t="s">
        <v>102</v>
      </c>
      <c r="H2305">
        <v>13</v>
      </c>
      <c r="I2305" s="31" t="s">
        <v>101</v>
      </c>
    </row>
    <row r="2306" spans="1:9" x14ac:dyDescent="0.3">
      <c r="A2306">
        <v>2347</v>
      </c>
      <c r="B2306">
        <v>3</v>
      </c>
      <c r="C2306">
        <v>38</v>
      </c>
      <c r="D2306" s="32">
        <v>0.75555555555555554</v>
      </c>
      <c r="E2306">
        <v>6000</v>
      </c>
      <c r="G2306" s="31" t="s">
        <v>102</v>
      </c>
      <c r="H2306">
        <v>14</v>
      </c>
      <c r="I2306" s="31" t="s">
        <v>104</v>
      </c>
    </row>
    <row r="2307" spans="1:9" x14ac:dyDescent="0.3">
      <c r="A2307">
        <v>2348</v>
      </c>
      <c r="B2307">
        <v>7</v>
      </c>
      <c r="C2307">
        <v>38</v>
      </c>
      <c r="D2307" s="32">
        <v>0.77847222222222223</v>
      </c>
      <c r="E2307">
        <v>8000</v>
      </c>
      <c r="F2307">
        <v>700</v>
      </c>
      <c r="G2307" s="31" t="s">
        <v>97</v>
      </c>
      <c r="H2307">
        <v>14</v>
      </c>
      <c r="I2307" s="31" t="s">
        <v>98</v>
      </c>
    </row>
    <row r="2308" spans="1:9" x14ac:dyDescent="0.3">
      <c r="A2308">
        <v>2349</v>
      </c>
      <c r="B2308">
        <v>1</v>
      </c>
      <c r="C2308">
        <v>38</v>
      </c>
      <c r="D2308" s="32">
        <v>0.74791666666666667</v>
      </c>
      <c r="E2308">
        <v>6000</v>
      </c>
      <c r="F2308">
        <v>2000</v>
      </c>
      <c r="G2308" s="31" t="s">
        <v>97</v>
      </c>
      <c r="H2308">
        <v>14</v>
      </c>
      <c r="I2308" s="31" t="s">
        <v>99</v>
      </c>
    </row>
    <row r="2309" spans="1:9" x14ac:dyDescent="0.3">
      <c r="A2309">
        <v>2350</v>
      </c>
      <c r="B2309">
        <v>6</v>
      </c>
      <c r="C2309">
        <v>38</v>
      </c>
      <c r="D2309" s="32">
        <v>0.64722222222222225</v>
      </c>
      <c r="E2309">
        <v>6000</v>
      </c>
      <c r="G2309" s="31" t="s">
        <v>97</v>
      </c>
      <c r="H2309">
        <v>14</v>
      </c>
      <c r="I2309" s="31" t="s">
        <v>100</v>
      </c>
    </row>
    <row r="2310" spans="1:9" x14ac:dyDescent="0.3">
      <c r="A2310">
        <v>2351</v>
      </c>
      <c r="B2310">
        <v>4</v>
      </c>
      <c r="C2310">
        <v>38</v>
      </c>
      <c r="D2310" s="32">
        <v>0.73541666666666672</v>
      </c>
      <c r="E2310">
        <v>6000</v>
      </c>
      <c r="G2310" s="31" t="s">
        <v>97</v>
      </c>
      <c r="H2310">
        <v>14</v>
      </c>
      <c r="I2310" s="31" t="s">
        <v>103</v>
      </c>
    </row>
    <row r="2311" spans="1:9" x14ac:dyDescent="0.3">
      <c r="A2311">
        <v>2352</v>
      </c>
      <c r="B2311">
        <v>2</v>
      </c>
      <c r="C2311">
        <v>38</v>
      </c>
      <c r="D2311" s="32">
        <v>0.73124999999999996</v>
      </c>
      <c r="E2311">
        <v>6000</v>
      </c>
      <c r="G2311" s="31" t="s">
        <v>102</v>
      </c>
      <c r="H2311">
        <v>14</v>
      </c>
      <c r="I2311" s="31" t="s">
        <v>101</v>
      </c>
    </row>
    <row r="2312" spans="1:9" x14ac:dyDescent="0.3">
      <c r="A2312">
        <v>2353</v>
      </c>
      <c r="B2312">
        <v>3</v>
      </c>
      <c r="C2312">
        <v>38</v>
      </c>
      <c r="D2312" s="32">
        <v>0.77500000000000002</v>
      </c>
      <c r="E2312">
        <v>6000</v>
      </c>
      <c r="G2312" s="31" t="s">
        <v>102</v>
      </c>
      <c r="H2312">
        <v>15</v>
      </c>
      <c r="I2312" s="31" t="s">
        <v>104</v>
      </c>
    </row>
    <row r="2313" spans="1:9" x14ac:dyDescent="0.3">
      <c r="A2313">
        <v>2354</v>
      </c>
      <c r="B2313">
        <v>7</v>
      </c>
      <c r="C2313">
        <v>38</v>
      </c>
      <c r="D2313" s="32">
        <v>0.80833333333333335</v>
      </c>
      <c r="E2313">
        <v>6000</v>
      </c>
      <c r="G2313" s="31" t="s">
        <v>97</v>
      </c>
      <c r="H2313">
        <v>15</v>
      </c>
      <c r="I2313" s="31" t="s">
        <v>98</v>
      </c>
    </row>
    <row r="2314" spans="1:9" x14ac:dyDescent="0.3">
      <c r="A2314">
        <v>2355</v>
      </c>
      <c r="B2314">
        <v>1</v>
      </c>
      <c r="C2314">
        <v>38</v>
      </c>
      <c r="D2314" s="32">
        <v>0.81319444444444444</v>
      </c>
      <c r="E2314">
        <v>6000</v>
      </c>
      <c r="G2314" s="31" t="s">
        <v>97</v>
      </c>
      <c r="H2314">
        <v>15</v>
      </c>
      <c r="I2314" s="31" t="s">
        <v>99</v>
      </c>
    </row>
    <row r="2315" spans="1:9" x14ac:dyDescent="0.3">
      <c r="A2315">
        <v>2356</v>
      </c>
      <c r="B2315">
        <v>6</v>
      </c>
      <c r="C2315">
        <v>38</v>
      </c>
      <c r="D2315" s="32">
        <v>0.6743055555555556</v>
      </c>
      <c r="E2315">
        <v>8000</v>
      </c>
      <c r="G2315" s="31" t="s">
        <v>97</v>
      </c>
      <c r="H2315">
        <v>15</v>
      </c>
      <c r="I2315" s="31" t="s">
        <v>100</v>
      </c>
    </row>
    <row r="2316" spans="1:9" x14ac:dyDescent="0.3">
      <c r="A2316">
        <v>2357</v>
      </c>
      <c r="B2316">
        <v>4</v>
      </c>
      <c r="C2316">
        <v>38</v>
      </c>
      <c r="D2316" s="32">
        <v>0.79583333333333328</v>
      </c>
      <c r="E2316">
        <v>6000</v>
      </c>
      <c r="G2316" s="31" t="s">
        <v>102</v>
      </c>
      <c r="H2316">
        <v>15</v>
      </c>
      <c r="I2316" s="31" t="s">
        <v>103</v>
      </c>
    </row>
    <row r="2317" spans="1:9" x14ac:dyDescent="0.3">
      <c r="A2317">
        <v>17588</v>
      </c>
      <c r="B2317">
        <v>4</v>
      </c>
      <c r="C2317">
        <v>283</v>
      </c>
      <c r="D2317" s="32"/>
      <c r="E2317">
        <v>10000</v>
      </c>
      <c r="G2317" s="31" t="s">
        <v>97</v>
      </c>
      <c r="H2317">
        <v>13</v>
      </c>
      <c r="I2317" s="31" t="s">
        <v>103</v>
      </c>
    </row>
    <row r="2318" spans="1:9" x14ac:dyDescent="0.3">
      <c r="A2318">
        <v>2358</v>
      </c>
      <c r="B2318">
        <v>2</v>
      </c>
      <c r="C2318">
        <v>38</v>
      </c>
      <c r="D2318" s="32">
        <v>0.80277777777777781</v>
      </c>
      <c r="E2318">
        <v>6000</v>
      </c>
      <c r="G2318" s="31" t="s">
        <v>102</v>
      </c>
      <c r="H2318">
        <v>15</v>
      </c>
      <c r="I2318" s="31" t="s">
        <v>101</v>
      </c>
    </row>
    <row r="2319" spans="1:9" x14ac:dyDescent="0.3">
      <c r="A2319">
        <v>2359</v>
      </c>
      <c r="B2319">
        <v>3</v>
      </c>
      <c r="C2319">
        <v>38</v>
      </c>
      <c r="D2319" s="32">
        <v>0.80347222222222225</v>
      </c>
      <c r="E2319">
        <v>6000</v>
      </c>
      <c r="F2319">
        <v>3000</v>
      </c>
      <c r="G2319" s="31" t="s">
        <v>102</v>
      </c>
      <c r="H2319">
        <v>16</v>
      </c>
      <c r="I2319" s="31" t="s">
        <v>104</v>
      </c>
    </row>
    <row r="2320" spans="1:9" x14ac:dyDescent="0.3">
      <c r="A2320">
        <v>2360</v>
      </c>
      <c r="B2320">
        <v>1</v>
      </c>
      <c r="C2320">
        <v>38</v>
      </c>
      <c r="D2320" s="32">
        <v>0.84027777777777779</v>
      </c>
      <c r="E2320">
        <v>6000</v>
      </c>
      <c r="G2320" s="31" t="s">
        <v>97</v>
      </c>
      <c r="H2320">
        <v>16</v>
      </c>
      <c r="I2320" s="31" t="s">
        <v>99</v>
      </c>
    </row>
    <row r="2321" spans="1:9" x14ac:dyDescent="0.3">
      <c r="A2321">
        <v>2361</v>
      </c>
      <c r="B2321">
        <v>6</v>
      </c>
      <c r="C2321">
        <v>38</v>
      </c>
      <c r="D2321" s="32">
        <v>0.69027777777777777</v>
      </c>
      <c r="E2321">
        <v>6000</v>
      </c>
      <c r="G2321" s="31" t="s">
        <v>102</v>
      </c>
      <c r="H2321">
        <v>16</v>
      </c>
      <c r="I2321" s="31" t="s">
        <v>100</v>
      </c>
    </row>
    <row r="2322" spans="1:9" x14ac:dyDescent="0.3">
      <c r="A2322">
        <v>2362</v>
      </c>
      <c r="B2322">
        <v>4</v>
      </c>
      <c r="C2322">
        <v>38</v>
      </c>
      <c r="D2322" s="32">
        <v>0.81388888888888888</v>
      </c>
      <c r="E2322">
        <v>6000</v>
      </c>
      <c r="G2322" s="31" t="s">
        <v>102</v>
      </c>
      <c r="H2322">
        <v>16</v>
      </c>
      <c r="I2322" s="31" t="s">
        <v>103</v>
      </c>
    </row>
    <row r="2323" spans="1:9" x14ac:dyDescent="0.3">
      <c r="A2323">
        <v>2363</v>
      </c>
      <c r="B2323">
        <v>3</v>
      </c>
      <c r="C2323">
        <v>38</v>
      </c>
      <c r="D2323" s="32">
        <v>0.81597222222222221</v>
      </c>
      <c r="E2323">
        <v>6000</v>
      </c>
      <c r="G2323" s="31" t="s">
        <v>102</v>
      </c>
      <c r="H2323">
        <v>17</v>
      </c>
      <c r="I2323" s="31" t="s">
        <v>104</v>
      </c>
    </row>
    <row r="2324" spans="1:9" x14ac:dyDescent="0.3">
      <c r="A2324">
        <v>2364</v>
      </c>
      <c r="B2324">
        <v>6</v>
      </c>
      <c r="C2324">
        <v>38</v>
      </c>
      <c r="D2324" s="32">
        <v>0.71666666666666667</v>
      </c>
      <c r="E2324">
        <v>8000</v>
      </c>
      <c r="G2324" s="31" t="s">
        <v>102</v>
      </c>
      <c r="H2324">
        <v>17</v>
      </c>
      <c r="I2324" s="31" t="s">
        <v>100</v>
      </c>
    </row>
    <row r="2325" spans="1:9" x14ac:dyDescent="0.3">
      <c r="A2325">
        <v>2365</v>
      </c>
      <c r="B2325">
        <v>3</v>
      </c>
      <c r="C2325">
        <v>38</v>
      </c>
      <c r="D2325" s="32">
        <v>0.82986111111111116</v>
      </c>
      <c r="E2325">
        <v>6000</v>
      </c>
      <c r="G2325" s="31" t="s">
        <v>102</v>
      </c>
      <c r="H2325">
        <v>18</v>
      </c>
      <c r="I2325" s="31" t="s">
        <v>104</v>
      </c>
    </row>
    <row r="2326" spans="1:9" x14ac:dyDescent="0.3">
      <c r="A2326">
        <v>2366</v>
      </c>
      <c r="B2326">
        <v>6</v>
      </c>
      <c r="C2326">
        <v>38</v>
      </c>
      <c r="D2326" s="32">
        <v>0.76388888888888884</v>
      </c>
      <c r="E2326">
        <v>6000</v>
      </c>
      <c r="G2326" s="31" t="s">
        <v>97</v>
      </c>
      <c r="H2326">
        <v>18</v>
      </c>
      <c r="I2326" s="31" t="s">
        <v>100</v>
      </c>
    </row>
    <row r="2327" spans="1:9" x14ac:dyDescent="0.3">
      <c r="A2327">
        <v>2367</v>
      </c>
      <c r="B2327">
        <v>3</v>
      </c>
      <c r="C2327">
        <v>39</v>
      </c>
      <c r="D2327" s="32">
        <v>0.44861111111111113</v>
      </c>
      <c r="E2327">
        <v>8000</v>
      </c>
      <c r="G2327" s="31" t="s">
        <v>97</v>
      </c>
      <c r="H2327">
        <v>4</v>
      </c>
      <c r="I2327" s="31" t="s">
        <v>104</v>
      </c>
    </row>
    <row r="2328" spans="1:9" x14ac:dyDescent="0.3">
      <c r="A2328">
        <v>2368</v>
      </c>
      <c r="B2328">
        <v>7</v>
      </c>
      <c r="C2328">
        <v>39</v>
      </c>
      <c r="D2328" s="32">
        <v>0.44444444444444442</v>
      </c>
      <c r="E2328">
        <v>8000</v>
      </c>
      <c r="G2328" s="31" t="s">
        <v>97</v>
      </c>
      <c r="H2328">
        <v>4</v>
      </c>
      <c r="I2328" s="31" t="s">
        <v>98</v>
      </c>
    </row>
    <row r="2329" spans="1:9" x14ac:dyDescent="0.3">
      <c r="A2329">
        <v>2369</v>
      </c>
      <c r="B2329">
        <v>1</v>
      </c>
      <c r="C2329">
        <v>39</v>
      </c>
      <c r="D2329" s="32">
        <v>0.44930555555555557</v>
      </c>
      <c r="E2329">
        <v>6000</v>
      </c>
      <c r="G2329" s="31" t="s">
        <v>102</v>
      </c>
      <c r="H2329">
        <v>4</v>
      </c>
      <c r="I2329" s="31" t="s">
        <v>99</v>
      </c>
    </row>
    <row r="2330" spans="1:9" x14ac:dyDescent="0.3">
      <c r="A2330">
        <v>2370</v>
      </c>
      <c r="B2330">
        <v>6</v>
      </c>
      <c r="C2330">
        <v>39</v>
      </c>
      <c r="D2330" s="32">
        <v>0.44930555555555557</v>
      </c>
      <c r="E2330">
        <v>6000</v>
      </c>
      <c r="G2330" s="31" t="s">
        <v>97</v>
      </c>
      <c r="H2330">
        <v>4</v>
      </c>
      <c r="I2330" s="31" t="s">
        <v>100</v>
      </c>
    </row>
    <row r="2331" spans="1:9" x14ac:dyDescent="0.3">
      <c r="A2331">
        <v>2371</v>
      </c>
      <c r="B2331">
        <v>4</v>
      </c>
      <c r="C2331">
        <v>39</v>
      </c>
      <c r="D2331" s="32">
        <v>0.45277777777777778</v>
      </c>
      <c r="E2331">
        <v>8000</v>
      </c>
      <c r="G2331" s="31" t="s">
        <v>102</v>
      </c>
      <c r="H2331">
        <v>4</v>
      </c>
      <c r="I2331" s="31" t="s">
        <v>103</v>
      </c>
    </row>
    <row r="2332" spans="1:9" x14ac:dyDescent="0.3">
      <c r="A2332">
        <v>2372</v>
      </c>
      <c r="B2332">
        <v>2</v>
      </c>
      <c r="C2332">
        <v>39</v>
      </c>
      <c r="D2332" s="32">
        <v>0.4284722222222222</v>
      </c>
      <c r="E2332">
        <v>6000</v>
      </c>
      <c r="G2332" s="31" t="s">
        <v>102</v>
      </c>
      <c r="H2332">
        <v>4</v>
      </c>
      <c r="I2332" s="31" t="s">
        <v>101</v>
      </c>
    </row>
    <row r="2333" spans="1:9" x14ac:dyDescent="0.3">
      <c r="A2333">
        <v>2373</v>
      </c>
      <c r="B2333">
        <v>3</v>
      </c>
      <c r="C2333">
        <v>39</v>
      </c>
      <c r="D2333" s="32">
        <v>0.48541666666666666</v>
      </c>
      <c r="E2333">
        <v>6000</v>
      </c>
      <c r="F2333">
        <v>500</v>
      </c>
      <c r="G2333" s="31" t="s">
        <v>102</v>
      </c>
      <c r="H2333">
        <v>5</v>
      </c>
      <c r="I2333" s="31" t="s">
        <v>104</v>
      </c>
    </row>
    <row r="2334" spans="1:9" x14ac:dyDescent="0.3">
      <c r="A2334">
        <v>2374</v>
      </c>
      <c r="B2334">
        <v>7</v>
      </c>
      <c r="C2334">
        <v>39</v>
      </c>
      <c r="D2334" s="32">
        <v>0.47222222222222221</v>
      </c>
      <c r="E2334">
        <v>6000</v>
      </c>
      <c r="G2334" s="31" t="s">
        <v>97</v>
      </c>
      <c r="H2334">
        <v>5</v>
      </c>
      <c r="I2334" s="31" t="s">
        <v>98</v>
      </c>
    </row>
    <row r="2335" spans="1:9" x14ac:dyDescent="0.3">
      <c r="A2335">
        <v>2375</v>
      </c>
      <c r="B2335">
        <v>1</v>
      </c>
      <c r="C2335">
        <v>39</v>
      </c>
      <c r="D2335" s="32">
        <v>0.48333333333333334</v>
      </c>
      <c r="E2335">
        <v>6000</v>
      </c>
      <c r="G2335" s="31" t="s">
        <v>97</v>
      </c>
      <c r="H2335">
        <v>5</v>
      </c>
      <c r="I2335" s="31" t="s">
        <v>99</v>
      </c>
    </row>
    <row r="2336" spans="1:9" x14ac:dyDescent="0.3">
      <c r="A2336">
        <v>2376</v>
      </c>
      <c r="B2336">
        <v>6</v>
      </c>
      <c r="C2336">
        <v>39</v>
      </c>
      <c r="D2336" s="32">
        <v>0.47222222222222221</v>
      </c>
      <c r="E2336">
        <v>6000</v>
      </c>
      <c r="G2336" s="31" t="s">
        <v>97</v>
      </c>
      <c r="H2336">
        <v>5</v>
      </c>
      <c r="I2336" s="31" t="s">
        <v>100</v>
      </c>
    </row>
    <row r="2337" spans="1:9" x14ac:dyDescent="0.3">
      <c r="A2337">
        <v>2377</v>
      </c>
      <c r="B2337">
        <v>4</v>
      </c>
      <c r="C2337">
        <v>39</v>
      </c>
      <c r="D2337" s="32">
        <v>0.47708333333333336</v>
      </c>
      <c r="E2337">
        <v>6000</v>
      </c>
      <c r="G2337" s="31" t="s">
        <v>102</v>
      </c>
      <c r="H2337">
        <v>5</v>
      </c>
      <c r="I2337" s="31" t="s">
        <v>103</v>
      </c>
    </row>
    <row r="2338" spans="1:9" x14ac:dyDescent="0.3">
      <c r="A2338">
        <v>2378</v>
      </c>
      <c r="B2338">
        <v>2</v>
      </c>
      <c r="C2338">
        <v>39</v>
      </c>
      <c r="D2338" s="32">
        <v>0.45069444444444445</v>
      </c>
      <c r="E2338">
        <v>6000</v>
      </c>
      <c r="G2338" s="31" t="s">
        <v>102</v>
      </c>
      <c r="H2338">
        <v>5</v>
      </c>
      <c r="I2338" s="31" t="s">
        <v>101</v>
      </c>
    </row>
    <row r="2339" spans="1:9" x14ac:dyDescent="0.3">
      <c r="A2339">
        <v>2379</v>
      </c>
      <c r="B2339">
        <v>3</v>
      </c>
      <c r="C2339">
        <v>39</v>
      </c>
      <c r="D2339" s="32">
        <v>0.51527777777777772</v>
      </c>
      <c r="E2339">
        <v>6000</v>
      </c>
      <c r="G2339" s="31" t="s">
        <v>102</v>
      </c>
      <c r="H2339">
        <v>6</v>
      </c>
      <c r="I2339" s="31" t="s">
        <v>104</v>
      </c>
    </row>
    <row r="2340" spans="1:9" x14ac:dyDescent="0.3">
      <c r="A2340">
        <v>2380</v>
      </c>
      <c r="B2340">
        <v>7</v>
      </c>
      <c r="C2340">
        <v>39</v>
      </c>
      <c r="D2340" s="32">
        <v>0.49236111111111114</v>
      </c>
      <c r="E2340">
        <v>6000</v>
      </c>
      <c r="G2340" s="31" t="s">
        <v>97</v>
      </c>
      <c r="H2340">
        <v>6</v>
      </c>
      <c r="I2340" s="31" t="s">
        <v>98</v>
      </c>
    </row>
    <row r="2341" spans="1:9" x14ac:dyDescent="0.3">
      <c r="A2341">
        <v>2381</v>
      </c>
      <c r="B2341">
        <v>1</v>
      </c>
      <c r="C2341">
        <v>39</v>
      </c>
      <c r="D2341" s="32">
        <v>0.5180555555555556</v>
      </c>
      <c r="E2341">
        <v>6000</v>
      </c>
      <c r="F2341">
        <v>1000</v>
      </c>
      <c r="G2341" s="31" t="s">
        <v>102</v>
      </c>
      <c r="H2341">
        <v>6</v>
      </c>
      <c r="I2341" s="31" t="s">
        <v>99</v>
      </c>
    </row>
    <row r="2342" spans="1:9" x14ac:dyDescent="0.3">
      <c r="A2342">
        <v>2382</v>
      </c>
      <c r="B2342">
        <v>6</v>
      </c>
      <c r="C2342">
        <v>39</v>
      </c>
      <c r="D2342" s="32">
        <v>0.48958333333333331</v>
      </c>
      <c r="E2342">
        <v>6000</v>
      </c>
      <c r="G2342" s="31" t="s">
        <v>97</v>
      </c>
      <c r="H2342">
        <v>6</v>
      </c>
      <c r="I2342" s="31" t="s">
        <v>100</v>
      </c>
    </row>
    <row r="2343" spans="1:9" x14ac:dyDescent="0.3">
      <c r="A2343">
        <v>2383</v>
      </c>
      <c r="B2343">
        <v>4</v>
      </c>
      <c r="C2343">
        <v>39</v>
      </c>
      <c r="D2343" s="32">
        <v>0.49236111111111114</v>
      </c>
      <c r="E2343">
        <v>6000</v>
      </c>
      <c r="G2343" s="31" t="s">
        <v>97</v>
      </c>
      <c r="H2343">
        <v>6</v>
      </c>
      <c r="I2343" s="31" t="s">
        <v>103</v>
      </c>
    </row>
    <row r="2344" spans="1:9" x14ac:dyDescent="0.3">
      <c r="A2344">
        <v>2384</v>
      </c>
      <c r="B2344">
        <v>2</v>
      </c>
      <c r="C2344">
        <v>39</v>
      </c>
      <c r="D2344" s="32">
        <v>0.46805555555555556</v>
      </c>
      <c r="E2344">
        <v>6000</v>
      </c>
      <c r="G2344" s="31" t="s">
        <v>97</v>
      </c>
      <c r="H2344">
        <v>6</v>
      </c>
      <c r="I2344" s="31" t="s">
        <v>101</v>
      </c>
    </row>
    <row r="2345" spans="1:9" x14ac:dyDescent="0.3">
      <c r="A2345">
        <v>2385</v>
      </c>
      <c r="B2345">
        <v>3</v>
      </c>
      <c r="C2345">
        <v>39</v>
      </c>
      <c r="D2345" s="32">
        <v>0.54027777777777775</v>
      </c>
      <c r="E2345">
        <v>6000</v>
      </c>
      <c r="G2345" s="31" t="s">
        <v>102</v>
      </c>
      <c r="H2345">
        <v>7</v>
      </c>
      <c r="I2345" s="31" t="s">
        <v>104</v>
      </c>
    </row>
    <row r="2346" spans="1:9" x14ac:dyDescent="0.3">
      <c r="A2346">
        <v>2386</v>
      </c>
      <c r="B2346">
        <v>7</v>
      </c>
      <c r="C2346">
        <v>39</v>
      </c>
      <c r="D2346" s="32">
        <v>0.5131944444444444</v>
      </c>
      <c r="E2346">
        <v>6000</v>
      </c>
      <c r="G2346" s="31" t="s">
        <v>97</v>
      </c>
      <c r="H2346">
        <v>7</v>
      </c>
      <c r="I2346" s="31" t="s">
        <v>98</v>
      </c>
    </row>
    <row r="2347" spans="1:9" x14ac:dyDescent="0.3">
      <c r="A2347">
        <v>2387</v>
      </c>
      <c r="B2347">
        <v>1</v>
      </c>
      <c r="C2347">
        <v>39</v>
      </c>
      <c r="D2347" s="32">
        <v>0.54583333333333328</v>
      </c>
      <c r="E2347">
        <v>6000</v>
      </c>
      <c r="G2347" s="31" t="s">
        <v>97</v>
      </c>
      <c r="H2347">
        <v>7</v>
      </c>
      <c r="I2347" s="31" t="s">
        <v>99</v>
      </c>
    </row>
    <row r="2348" spans="1:9" x14ac:dyDescent="0.3">
      <c r="A2348">
        <v>2388</v>
      </c>
      <c r="B2348">
        <v>6</v>
      </c>
      <c r="C2348">
        <v>39</v>
      </c>
      <c r="D2348" s="32">
        <v>0.50208333333333333</v>
      </c>
      <c r="E2348">
        <v>6000</v>
      </c>
      <c r="G2348" s="31" t="s">
        <v>102</v>
      </c>
      <c r="H2348">
        <v>7</v>
      </c>
      <c r="I2348" s="31" t="s">
        <v>100</v>
      </c>
    </row>
    <row r="2349" spans="1:9" x14ac:dyDescent="0.3">
      <c r="A2349">
        <v>2389</v>
      </c>
      <c r="B2349">
        <v>4</v>
      </c>
      <c r="C2349">
        <v>39</v>
      </c>
      <c r="D2349" s="32">
        <v>0.51111111111111107</v>
      </c>
      <c r="E2349">
        <v>6000</v>
      </c>
      <c r="F2349">
        <v>1000</v>
      </c>
      <c r="G2349" s="31" t="s">
        <v>97</v>
      </c>
      <c r="H2349">
        <v>7</v>
      </c>
      <c r="I2349" s="31" t="s">
        <v>103</v>
      </c>
    </row>
    <row r="2350" spans="1:9" x14ac:dyDescent="0.3">
      <c r="A2350">
        <v>2390</v>
      </c>
      <c r="B2350">
        <v>2</v>
      </c>
      <c r="C2350">
        <v>39</v>
      </c>
      <c r="D2350" s="32">
        <v>0.49583333333333335</v>
      </c>
      <c r="E2350">
        <v>6000</v>
      </c>
      <c r="G2350" s="31" t="s">
        <v>97</v>
      </c>
      <c r="H2350">
        <v>7</v>
      </c>
      <c r="I2350" s="31" t="s">
        <v>101</v>
      </c>
    </row>
    <row r="2351" spans="1:9" x14ac:dyDescent="0.3">
      <c r="A2351">
        <v>2391</v>
      </c>
      <c r="B2351">
        <v>3</v>
      </c>
      <c r="C2351">
        <v>39</v>
      </c>
      <c r="D2351" s="32">
        <v>0.56805555555555554</v>
      </c>
      <c r="E2351">
        <v>6000</v>
      </c>
      <c r="G2351" s="31" t="s">
        <v>97</v>
      </c>
      <c r="H2351">
        <v>8</v>
      </c>
      <c r="I2351" s="31" t="s">
        <v>104</v>
      </c>
    </row>
    <row r="2352" spans="1:9" x14ac:dyDescent="0.3">
      <c r="A2352">
        <v>2392</v>
      </c>
      <c r="B2352">
        <v>7</v>
      </c>
      <c r="C2352">
        <v>39</v>
      </c>
      <c r="D2352" s="32">
        <v>0.53125</v>
      </c>
      <c r="E2352">
        <v>6000</v>
      </c>
      <c r="G2352" s="31" t="s">
        <v>97</v>
      </c>
      <c r="H2352">
        <v>8</v>
      </c>
      <c r="I2352" s="31" t="s">
        <v>98</v>
      </c>
    </row>
    <row r="2353" spans="1:9" x14ac:dyDescent="0.3">
      <c r="A2353">
        <v>2393</v>
      </c>
      <c r="B2353">
        <v>1</v>
      </c>
      <c r="C2353">
        <v>39</v>
      </c>
      <c r="D2353" s="32">
        <v>0.58333333333333337</v>
      </c>
      <c r="E2353">
        <v>6000</v>
      </c>
      <c r="G2353" s="31" t="s">
        <v>102</v>
      </c>
      <c r="H2353">
        <v>8</v>
      </c>
      <c r="I2353" s="31" t="s">
        <v>99</v>
      </c>
    </row>
    <row r="2354" spans="1:9" x14ac:dyDescent="0.3">
      <c r="A2354">
        <v>2394</v>
      </c>
      <c r="B2354">
        <v>6</v>
      </c>
      <c r="C2354">
        <v>39</v>
      </c>
      <c r="D2354" s="32">
        <v>0.52777777777777779</v>
      </c>
      <c r="E2354">
        <v>6000</v>
      </c>
      <c r="G2354" s="31" t="s">
        <v>97</v>
      </c>
      <c r="H2354">
        <v>8</v>
      </c>
      <c r="I2354" s="31" t="s">
        <v>100</v>
      </c>
    </row>
    <row r="2355" spans="1:9" x14ac:dyDescent="0.3">
      <c r="A2355">
        <v>2395</v>
      </c>
      <c r="B2355">
        <v>4</v>
      </c>
      <c r="C2355">
        <v>39</v>
      </c>
      <c r="D2355" s="32">
        <v>0.53819444444444442</v>
      </c>
      <c r="E2355">
        <v>6000</v>
      </c>
      <c r="G2355" s="31" t="s">
        <v>97</v>
      </c>
      <c r="H2355">
        <v>8</v>
      </c>
      <c r="I2355" s="31" t="s">
        <v>103</v>
      </c>
    </row>
    <row r="2356" spans="1:9" x14ac:dyDescent="0.3">
      <c r="A2356">
        <v>2396</v>
      </c>
      <c r="B2356">
        <v>2</v>
      </c>
      <c r="C2356">
        <v>39</v>
      </c>
      <c r="D2356" s="32">
        <v>0.50277777777777777</v>
      </c>
      <c r="E2356">
        <v>6000</v>
      </c>
      <c r="G2356" s="31" t="s">
        <v>97</v>
      </c>
      <c r="H2356">
        <v>8</v>
      </c>
      <c r="I2356" s="31" t="s">
        <v>101</v>
      </c>
    </row>
    <row r="2357" spans="1:9" x14ac:dyDescent="0.3">
      <c r="A2357">
        <v>2397</v>
      </c>
      <c r="B2357">
        <v>3</v>
      </c>
      <c r="C2357">
        <v>39</v>
      </c>
      <c r="D2357" s="32">
        <v>0.59444444444444444</v>
      </c>
      <c r="E2357">
        <v>6000</v>
      </c>
      <c r="G2357" s="31" t="s">
        <v>102</v>
      </c>
      <c r="H2357">
        <v>9</v>
      </c>
      <c r="I2357" s="31" t="s">
        <v>104</v>
      </c>
    </row>
    <row r="2358" spans="1:9" x14ac:dyDescent="0.3">
      <c r="A2358">
        <v>2398</v>
      </c>
      <c r="B2358">
        <v>7</v>
      </c>
      <c r="C2358">
        <v>39</v>
      </c>
      <c r="D2358" s="32">
        <v>0.55000000000000004</v>
      </c>
      <c r="E2358">
        <v>6000</v>
      </c>
      <c r="F2358">
        <v>1000</v>
      </c>
      <c r="G2358" s="31" t="s">
        <v>97</v>
      </c>
      <c r="H2358">
        <v>9</v>
      </c>
      <c r="I2358" s="31" t="s">
        <v>98</v>
      </c>
    </row>
    <row r="2359" spans="1:9" x14ac:dyDescent="0.3">
      <c r="A2359">
        <v>2399</v>
      </c>
      <c r="B2359">
        <v>1</v>
      </c>
      <c r="C2359">
        <v>39</v>
      </c>
      <c r="D2359" s="32">
        <v>0.61944444444444446</v>
      </c>
      <c r="E2359">
        <v>6000</v>
      </c>
      <c r="G2359" s="31" t="s">
        <v>102</v>
      </c>
      <c r="H2359">
        <v>9</v>
      </c>
      <c r="I2359" s="31" t="s">
        <v>99</v>
      </c>
    </row>
    <row r="2360" spans="1:9" x14ac:dyDescent="0.3">
      <c r="A2360">
        <v>2400</v>
      </c>
      <c r="B2360">
        <v>6</v>
      </c>
      <c r="C2360">
        <v>39</v>
      </c>
      <c r="D2360" s="32">
        <v>0.54166666666666663</v>
      </c>
      <c r="E2360">
        <v>6000</v>
      </c>
      <c r="G2360" s="31" t="s">
        <v>97</v>
      </c>
      <c r="H2360">
        <v>9</v>
      </c>
      <c r="I2360" s="31" t="s">
        <v>100</v>
      </c>
    </row>
    <row r="2361" spans="1:9" x14ac:dyDescent="0.3">
      <c r="A2361">
        <v>2401</v>
      </c>
      <c r="B2361">
        <v>4</v>
      </c>
      <c r="C2361">
        <v>39</v>
      </c>
      <c r="D2361" s="32">
        <v>0.56458333333333333</v>
      </c>
      <c r="E2361">
        <v>6000</v>
      </c>
      <c r="G2361" s="31" t="s">
        <v>97</v>
      </c>
      <c r="H2361">
        <v>9</v>
      </c>
      <c r="I2361" s="31" t="s">
        <v>103</v>
      </c>
    </row>
    <row r="2362" spans="1:9" x14ac:dyDescent="0.3">
      <c r="A2362">
        <v>2402</v>
      </c>
      <c r="B2362">
        <v>2</v>
      </c>
      <c r="C2362">
        <v>39</v>
      </c>
      <c r="D2362" s="32">
        <v>0.53611111111111109</v>
      </c>
      <c r="E2362">
        <v>6000</v>
      </c>
      <c r="G2362" s="31" t="s">
        <v>97</v>
      </c>
      <c r="H2362">
        <v>9</v>
      </c>
      <c r="I2362" s="31" t="s">
        <v>101</v>
      </c>
    </row>
    <row r="2363" spans="1:9" x14ac:dyDescent="0.3">
      <c r="A2363">
        <v>2403</v>
      </c>
      <c r="B2363">
        <v>3</v>
      </c>
      <c r="C2363">
        <v>39</v>
      </c>
      <c r="D2363" s="32">
        <v>0.63472222222222219</v>
      </c>
      <c r="E2363">
        <v>6000</v>
      </c>
      <c r="G2363" s="31" t="s">
        <v>97</v>
      </c>
      <c r="H2363">
        <v>10</v>
      </c>
      <c r="I2363" s="31" t="s">
        <v>104</v>
      </c>
    </row>
    <row r="2364" spans="1:9" x14ac:dyDescent="0.3">
      <c r="A2364">
        <v>2404</v>
      </c>
      <c r="B2364">
        <v>7</v>
      </c>
      <c r="C2364">
        <v>39</v>
      </c>
      <c r="D2364" s="32">
        <v>0.57152777777777775</v>
      </c>
      <c r="E2364">
        <v>6000</v>
      </c>
      <c r="G2364" s="31" t="s">
        <v>97</v>
      </c>
      <c r="H2364">
        <v>10</v>
      </c>
      <c r="I2364" s="31" t="s">
        <v>98</v>
      </c>
    </row>
    <row r="2365" spans="1:9" x14ac:dyDescent="0.3">
      <c r="A2365">
        <v>2405</v>
      </c>
      <c r="B2365">
        <v>1</v>
      </c>
      <c r="C2365">
        <v>39</v>
      </c>
      <c r="D2365" s="32">
        <v>0.6694444444444444</v>
      </c>
      <c r="E2365">
        <v>6000</v>
      </c>
      <c r="G2365" s="31" t="s">
        <v>97</v>
      </c>
      <c r="H2365">
        <v>10</v>
      </c>
      <c r="I2365" s="31" t="s">
        <v>99</v>
      </c>
    </row>
    <row r="2366" spans="1:9" x14ac:dyDescent="0.3">
      <c r="A2366">
        <v>2406</v>
      </c>
      <c r="B2366">
        <v>6</v>
      </c>
      <c r="C2366">
        <v>39</v>
      </c>
      <c r="D2366" s="32">
        <v>0.5625</v>
      </c>
      <c r="E2366">
        <v>6000</v>
      </c>
      <c r="G2366" s="31" t="s">
        <v>102</v>
      </c>
      <c r="H2366">
        <v>10</v>
      </c>
      <c r="I2366" s="31" t="s">
        <v>100</v>
      </c>
    </row>
    <row r="2367" spans="1:9" x14ac:dyDescent="0.3">
      <c r="A2367">
        <v>2407</v>
      </c>
      <c r="B2367">
        <v>4</v>
      </c>
      <c r="C2367">
        <v>39</v>
      </c>
      <c r="D2367" s="32">
        <v>0.58680555555555558</v>
      </c>
      <c r="E2367">
        <v>6000</v>
      </c>
      <c r="G2367" s="31" t="s">
        <v>102</v>
      </c>
      <c r="H2367">
        <v>10</v>
      </c>
      <c r="I2367" s="31" t="s">
        <v>103</v>
      </c>
    </row>
    <row r="2368" spans="1:9" x14ac:dyDescent="0.3">
      <c r="A2368">
        <v>2408</v>
      </c>
      <c r="B2368">
        <v>2</v>
      </c>
      <c r="C2368">
        <v>39</v>
      </c>
      <c r="D2368" s="32">
        <v>0.56180555555555556</v>
      </c>
      <c r="E2368">
        <v>6000</v>
      </c>
      <c r="G2368" s="31" t="s">
        <v>102</v>
      </c>
      <c r="H2368">
        <v>10</v>
      </c>
      <c r="I2368" s="31" t="s">
        <v>101</v>
      </c>
    </row>
    <row r="2369" spans="1:9" x14ac:dyDescent="0.3">
      <c r="A2369">
        <v>2409</v>
      </c>
      <c r="B2369">
        <v>3</v>
      </c>
      <c r="C2369">
        <v>39</v>
      </c>
      <c r="D2369" s="32">
        <v>0.66249999999999998</v>
      </c>
      <c r="E2369">
        <v>6000</v>
      </c>
      <c r="G2369" s="31" t="s">
        <v>102</v>
      </c>
      <c r="H2369">
        <v>11</v>
      </c>
      <c r="I2369" s="31" t="s">
        <v>104</v>
      </c>
    </row>
    <row r="2370" spans="1:9" x14ac:dyDescent="0.3">
      <c r="A2370">
        <v>2410</v>
      </c>
      <c r="B2370">
        <v>7</v>
      </c>
      <c r="C2370">
        <v>39</v>
      </c>
      <c r="D2370" s="32">
        <v>0.63124999999999998</v>
      </c>
      <c r="E2370">
        <v>6000</v>
      </c>
      <c r="G2370" s="31" t="s">
        <v>102</v>
      </c>
      <c r="H2370">
        <v>11</v>
      </c>
      <c r="I2370" s="31" t="s">
        <v>98</v>
      </c>
    </row>
    <row r="2371" spans="1:9" x14ac:dyDescent="0.3">
      <c r="A2371">
        <v>2411</v>
      </c>
      <c r="B2371">
        <v>1</v>
      </c>
      <c r="C2371">
        <v>39</v>
      </c>
      <c r="D2371" s="32">
        <v>0.69722222222222219</v>
      </c>
      <c r="E2371">
        <v>6000</v>
      </c>
      <c r="G2371" s="31" t="s">
        <v>97</v>
      </c>
      <c r="H2371">
        <v>11</v>
      </c>
      <c r="I2371" s="31" t="s">
        <v>99</v>
      </c>
    </row>
    <row r="2372" spans="1:9" x14ac:dyDescent="0.3">
      <c r="A2372">
        <v>2412</v>
      </c>
      <c r="B2372">
        <v>6</v>
      </c>
      <c r="C2372">
        <v>39</v>
      </c>
      <c r="D2372" s="32">
        <v>0.57916666666666672</v>
      </c>
      <c r="E2372">
        <v>6000</v>
      </c>
      <c r="G2372" s="31" t="s">
        <v>102</v>
      </c>
      <c r="H2372">
        <v>11</v>
      </c>
      <c r="I2372" s="31" t="s">
        <v>100</v>
      </c>
    </row>
    <row r="2373" spans="1:9" x14ac:dyDescent="0.3">
      <c r="A2373">
        <v>2413</v>
      </c>
      <c r="B2373">
        <v>4</v>
      </c>
      <c r="C2373">
        <v>39</v>
      </c>
      <c r="D2373" s="32">
        <v>0.62083333333333335</v>
      </c>
      <c r="E2373">
        <v>6000</v>
      </c>
      <c r="G2373" s="31" t="s">
        <v>97</v>
      </c>
      <c r="H2373">
        <v>11</v>
      </c>
      <c r="I2373" s="31" t="s">
        <v>103</v>
      </c>
    </row>
    <row r="2374" spans="1:9" x14ac:dyDescent="0.3">
      <c r="A2374">
        <v>2414</v>
      </c>
      <c r="B2374">
        <v>2</v>
      </c>
      <c r="C2374">
        <v>39</v>
      </c>
      <c r="D2374" s="32">
        <v>0.60486111111111107</v>
      </c>
      <c r="E2374">
        <v>6000</v>
      </c>
      <c r="G2374" s="31" t="s">
        <v>97</v>
      </c>
      <c r="H2374">
        <v>11</v>
      </c>
      <c r="I2374" s="31" t="s">
        <v>101</v>
      </c>
    </row>
    <row r="2375" spans="1:9" x14ac:dyDescent="0.3">
      <c r="A2375">
        <v>2415</v>
      </c>
      <c r="B2375">
        <v>3</v>
      </c>
      <c r="C2375">
        <v>39</v>
      </c>
      <c r="D2375" s="32">
        <v>0.68541666666666667</v>
      </c>
      <c r="E2375">
        <v>6000</v>
      </c>
      <c r="G2375" s="31" t="s">
        <v>102</v>
      </c>
      <c r="H2375">
        <v>12</v>
      </c>
      <c r="I2375" s="31" t="s">
        <v>104</v>
      </c>
    </row>
    <row r="2376" spans="1:9" x14ac:dyDescent="0.3">
      <c r="A2376">
        <v>2416</v>
      </c>
      <c r="B2376">
        <v>7</v>
      </c>
      <c r="C2376">
        <v>39</v>
      </c>
      <c r="D2376" s="32">
        <v>0.67361111111111116</v>
      </c>
      <c r="E2376">
        <v>6000</v>
      </c>
      <c r="G2376" s="31" t="s">
        <v>102</v>
      </c>
      <c r="H2376">
        <v>12</v>
      </c>
      <c r="I2376" s="31" t="s">
        <v>98</v>
      </c>
    </row>
    <row r="2377" spans="1:9" x14ac:dyDescent="0.3">
      <c r="A2377">
        <v>2417</v>
      </c>
      <c r="B2377">
        <v>1</v>
      </c>
      <c r="C2377">
        <v>39</v>
      </c>
      <c r="D2377" s="32">
        <v>0.74652777777777779</v>
      </c>
      <c r="E2377">
        <v>6000</v>
      </c>
      <c r="G2377" s="31" t="s">
        <v>97</v>
      </c>
      <c r="H2377">
        <v>12</v>
      </c>
      <c r="I2377" s="31" t="s">
        <v>99</v>
      </c>
    </row>
    <row r="2378" spans="1:9" x14ac:dyDescent="0.3">
      <c r="A2378">
        <v>2418</v>
      </c>
      <c r="B2378">
        <v>6</v>
      </c>
      <c r="C2378">
        <v>39</v>
      </c>
      <c r="D2378" s="32">
        <v>0.60972222222222228</v>
      </c>
      <c r="E2378">
        <v>6000</v>
      </c>
      <c r="G2378" s="31" t="s">
        <v>97</v>
      </c>
      <c r="H2378">
        <v>12</v>
      </c>
      <c r="I2378" s="31" t="s">
        <v>100</v>
      </c>
    </row>
    <row r="2379" spans="1:9" x14ac:dyDescent="0.3">
      <c r="A2379">
        <v>2419</v>
      </c>
      <c r="B2379">
        <v>4</v>
      </c>
      <c r="C2379">
        <v>39</v>
      </c>
      <c r="D2379" s="32">
        <v>0.65069444444444446</v>
      </c>
      <c r="E2379">
        <v>6000</v>
      </c>
      <c r="G2379" s="31" t="s">
        <v>102</v>
      </c>
      <c r="H2379">
        <v>12</v>
      </c>
      <c r="I2379" s="31" t="s">
        <v>103</v>
      </c>
    </row>
    <row r="2380" spans="1:9" x14ac:dyDescent="0.3">
      <c r="A2380">
        <v>2420</v>
      </c>
      <c r="B2380">
        <v>2</v>
      </c>
      <c r="C2380">
        <v>39</v>
      </c>
      <c r="D2380" s="32">
        <v>0.62847222222222221</v>
      </c>
      <c r="E2380">
        <v>6000</v>
      </c>
      <c r="G2380" s="31" t="s">
        <v>102</v>
      </c>
      <c r="H2380">
        <v>12</v>
      </c>
      <c r="I2380" s="31" t="s">
        <v>101</v>
      </c>
    </row>
    <row r="2381" spans="1:9" x14ac:dyDescent="0.3">
      <c r="A2381">
        <v>2421</v>
      </c>
      <c r="B2381">
        <v>3</v>
      </c>
      <c r="C2381">
        <v>39</v>
      </c>
      <c r="D2381" s="32">
        <v>0.72083333333333333</v>
      </c>
      <c r="E2381">
        <v>6000</v>
      </c>
      <c r="F2381">
        <v>2000</v>
      </c>
      <c r="G2381" s="31" t="s">
        <v>102</v>
      </c>
      <c r="H2381">
        <v>13</v>
      </c>
      <c r="I2381" s="31" t="s">
        <v>104</v>
      </c>
    </row>
    <row r="2382" spans="1:9" x14ac:dyDescent="0.3">
      <c r="A2382">
        <v>2422</v>
      </c>
      <c r="B2382">
        <v>7</v>
      </c>
      <c r="C2382">
        <v>39</v>
      </c>
      <c r="D2382" s="32">
        <v>0.73263888888888884</v>
      </c>
      <c r="E2382">
        <v>6000</v>
      </c>
      <c r="G2382" s="31" t="s">
        <v>102</v>
      </c>
      <c r="H2382">
        <v>13</v>
      </c>
      <c r="I2382" s="31" t="s">
        <v>98</v>
      </c>
    </row>
    <row r="2383" spans="1:9" x14ac:dyDescent="0.3">
      <c r="A2383">
        <v>2423</v>
      </c>
      <c r="B2383">
        <v>1</v>
      </c>
      <c r="C2383">
        <v>39</v>
      </c>
      <c r="D2383" s="32">
        <v>0.76736111111111116</v>
      </c>
      <c r="E2383">
        <v>6000</v>
      </c>
      <c r="G2383" s="31" t="s">
        <v>97</v>
      </c>
      <c r="H2383">
        <v>13</v>
      </c>
      <c r="I2383" s="31" t="s">
        <v>99</v>
      </c>
    </row>
    <row r="2384" spans="1:9" x14ac:dyDescent="0.3">
      <c r="A2384">
        <v>2424</v>
      </c>
      <c r="B2384">
        <v>6</v>
      </c>
      <c r="C2384">
        <v>39</v>
      </c>
      <c r="D2384" s="32">
        <v>0.62916666666666665</v>
      </c>
      <c r="E2384">
        <v>6000</v>
      </c>
      <c r="G2384" s="31" t="s">
        <v>97</v>
      </c>
      <c r="H2384">
        <v>13</v>
      </c>
      <c r="I2384" s="31" t="s">
        <v>100</v>
      </c>
    </row>
    <row r="2385" spans="1:9" x14ac:dyDescent="0.3">
      <c r="A2385">
        <v>2425</v>
      </c>
      <c r="B2385">
        <v>4</v>
      </c>
      <c r="C2385">
        <v>39</v>
      </c>
      <c r="D2385" s="32">
        <v>0.70972222222222225</v>
      </c>
      <c r="E2385">
        <v>6000</v>
      </c>
      <c r="G2385" s="31" t="s">
        <v>102</v>
      </c>
      <c r="H2385">
        <v>13</v>
      </c>
      <c r="I2385" s="31" t="s">
        <v>103</v>
      </c>
    </row>
    <row r="2386" spans="1:9" x14ac:dyDescent="0.3">
      <c r="A2386">
        <v>2426</v>
      </c>
      <c r="B2386">
        <v>2</v>
      </c>
      <c r="C2386">
        <v>39</v>
      </c>
      <c r="D2386" s="32">
        <v>0.65277777777777779</v>
      </c>
      <c r="E2386">
        <v>6000</v>
      </c>
      <c r="G2386" s="31" t="s">
        <v>102</v>
      </c>
      <c r="H2386">
        <v>13</v>
      </c>
      <c r="I2386" s="31" t="s">
        <v>101</v>
      </c>
    </row>
    <row r="2387" spans="1:9" x14ac:dyDescent="0.3">
      <c r="A2387">
        <v>2427</v>
      </c>
      <c r="B2387">
        <v>3</v>
      </c>
      <c r="C2387">
        <v>39</v>
      </c>
      <c r="D2387" s="32">
        <v>0.74930555555555556</v>
      </c>
      <c r="E2387">
        <v>6000</v>
      </c>
      <c r="G2387" s="31" t="s">
        <v>97</v>
      </c>
      <c r="H2387">
        <v>14</v>
      </c>
      <c r="I2387" s="31" t="s">
        <v>104</v>
      </c>
    </row>
    <row r="2388" spans="1:9" x14ac:dyDescent="0.3">
      <c r="A2388">
        <v>2428</v>
      </c>
      <c r="B2388">
        <v>7</v>
      </c>
      <c r="C2388">
        <v>39</v>
      </c>
      <c r="D2388" s="32">
        <v>0.75208333333333333</v>
      </c>
      <c r="E2388">
        <v>6000</v>
      </c>
      <c r="G2388" s="31" t="s">
        <v>97</v>
      </c>
      <c r="H2388">
        <v>14</v>
      </c>
      <c r="I2388" s="31" t="s">
        <v>98</v>
      </c>
    </row>
    <row r="2389" spans="1:9" x14ac:dyDescent="0.3">
      <c r="A2389">
        <v>2429</v>
      </c>
      <c r="B2389">
        <v>1</v>
      </c>
      <c r="C2389">
        <v>39</v>
      </c>
      <c r="D2389" s="32">
        <v>0.78472222222222221</v>
      </c>
      <c r="E2389">
        <v>6000</v>
      </c>
      <c r="G2389" s="31" t="s">
        <v>102</v>
      </c>
      <c r="H2389">
        <v>14</v>
      </c>
      <c r="I2389" s="31" t="s">
        <v>99</v>
      </c>
    </row>
    <row r="2390" spans="1:9" x14ac:dyDescent="0.3">
      <c r="A2390">
        <v>2430</v>
      </c>
      <c r="B2390">
        <v>6</v>
      </c>
      <c r="C2390">
        <v>39</v>
      </c>
      <c r="D2390" s="32">
        <v>0.65069444444444446</v>
      </c>
      <c r="E2390">
        <v>6000</v>
      </c>
      <c r="G2390" s="31" t="s">
        <v>102</v>
      </c>
      <c r="H2390">
        <v>14</v>
      </c>
      <c r="I2390" s="31" t="s">
        <v>100</v>
      </c>
    </row>
    <row r="2391" spans="1:9" x14ac:dyDescent="0.3">
      <c r="A2391">
        <v>2431</v>
      </c>
      <c r="B2391">
        <v>4</v>
      </c>
      <c r="C2391">
        <v>39</v>
      </c>
      <c r="D2391" s="32">
        <v>0.74305555555555558</v>
      </c>
      <c r="E2391">
        <v>6000</v>
      </c>
      <c r="G2391" s="31" t="s">
        <v>102</v>
      </c>
      <c r="H2391">
        <v>14</v>
      </c>
      <c r="I2391" s="31" t="s">
        <v>103</v>
      </c>
    </row>
    <row r="2392" spans="1:9" x14ac:dyDescent="0.3">
      <c r="A2392">
        <v>2432</v>
      </c>
      <c r="B2392">
        <v>2</v>
      </c>
      <c r="C2392">
        <v>39</v>
      </c>
      <c r="D2392" s="32">
        <v>0.6743055555555556</v>
      </c>
      <c r="E2392">
        <v>6000</v>
      </c>
      <c r="F2392">
        <v>1000</v>
      </c>
      <c r="G2392" s="31" t="s">
        <v>97</v>
      </c>
      <c r="H2392">
        <v>14</v>
      </c>
      <c r="I2392" s="31" t="s">
        <v>101</v>
      </c>
    </row>
    <row r="2393" spans="1:9" x14ac:dyDescent="0.3">
      <c r="A2393">
        <v>2433</v>
      </c>
      <c r="B2393">
        <v>3</v>
      </c>
      <c r="C2393">
        <v>39</v>
      </c>
      <c r="D2393" s="32">
        <v>0.7680555555555556</v>
      </c>
      <c r="E2393">
        <v>6000</v>
      </c>
      <c r="G2393" s="31" t="s">
        <v>97</v>
      </c>
      <c r="H2393">
        <v>15</v>
      </c>
      <c r="I2393" s="31" t="s">
        <v>104</v>
      </c>
    </row>
    <row r="2394" spans="1:9" x14ac:dyDescent="0.3">
      <c r="A2394">
        <v>2434</v>
      </c>
      <c r="B2394">
        <v>7</v>
      </c>
      <c r="C2394">
        <v>39</v>
      </c>
      <c r="D2394" s="32">
        <v>0.77847222222222223</v>
      </c>
      <c r="E2394">
        <v>6000</v>
      </c>
      <c r="G2394" s="31" t="s">
        <v>102</v>
      </c>
      <c r="H2394">
        <v>15</v>
      </c>
      <c r="I2394" s="31" t="s">
        <v>98</v>
      </c>
    </row>
    <row r="2395" spans="1:9" x14ac:dyDescent="0.3">
      <c r="A2395">
        <v>2435</v>
      </c>
      <c r="B2395">
        <v>1</v>
      </c>
      <c r="C2395">
        <v>39</v>
      </c>
      <c r="D2395" s="32">
        <v>0.81527777777777777</v>
      </c>
      <c r="E2395">
        <v>6000</v>
      </c>
      <c r="G2395" s="31" t="s">
        <v>102</v>
      </c>
      <c r="H2395">
        <v>15</v>
      </c>
      <c r="I2395" s="31" t="s">
        <v>99</v>
      </c>
    </row>
    <row r="2396" spans="1:9" x14ac:dyDescent="0.3">
      <c r="A2396">
        <v>2436</v>
      </c>
      <c r="B2396">
        <v>6</v>
      </c>
      <c r="C2396">
        <v>39</v>
      </c>
      <c r="D2396" s="32">
        <v>0.6645833333333333</v>
      </c>
      <c r="E2396">
        <v>6000</v>
      </c>
      <c r="G2396" s="31" t="s">
        <v>97</v>
      </c>
      <c r="H2396">
        <v>15</v>
      </c>
      <c r="I2396" s="31" t="s">
        <v>100</v>
      </c>
    </row>
    <row r="2397" spans="1:9" x14ac:dyDescent="0.3">
      <c r="A2397">
        <v>2437</v>
      </c>
      <c r="B2397">
        <v>4</v>
      </c>
      <c r="C2397">
        <v>39</v>
      </c>
      <c r="D2397" s="32">
        <v>0.75902777777777775</v>
      </c>
      <c r="E2397">
        <v>6000</v>
      </c>
      <c r="G2397" s="31" t="s">
        <v>102</v>
      </c>
      <c r="H2397">
        <v>15</v>
      </c>
      <c r="I2397" s="31" t="s">
        <v>103</v>
      </c>
    </row>
    <row r="2398" spans="1:9" x14ac:dyDescent="0.3">
      <c r="A2398">
        <v>2438</v>
      </c>
      <c r="B2398">
        <v>2</v>
      </c>
      <c r="C2398">
        <v>39</v>
      </c>
      <c r="D2398" s="32">
        <v>0.71180555555555558</v>
      </c>
      <c r="E2398">
        <v>6000</v>
      </c>
      <c r="G2398" s="31" t="s">
        <v>102</v>
      </c>
      <c r="H2398">
        <v>15</v>
      </c>
      <c r="I2398" s="31" t="s">
        <v>101</v>
      </c>
    </row>
    <row r="2399" spans="1:9" x14ac:dyDescent="0.3">
      <c r="A2399">
        <v>2439</v>
      </c>
      <c r="B2399">
        <v>3</v>
      </c>
      <c r="C2399">
        <v>39</v>
      </c>
      <c r="D2399" s="32">
        <v>0.79097222222222219</v>
      </c>
      <c r="E2399">
        <v>6000</v>
      </c>
      <c r="G2399" s="31" t="s">
        <v>97</v>
      </c>
      <c r="H2399">
        <v>16</v>
      </c>
      <c r="I2399" s="31" t="s">
        <v>104</v>
      </c>
    </row>
    <row r="2400" spans="1:9" x14ac:dyDescent="0.3">
      <c r="A2400">
        <v>2440</v>
      </c>
      <c r="B2400">
        <v>7</v>
      </c>
      <c r="C2400">
        <v>39</v>
      </c>
      <c r="D2400" s="32">
        <v>0.80486111111111114</v>
      </c>
      <c r="E2400">
        <v>6000</v>
      </c>
      <c r="F2400">
        <v>4000</v>
      </c>
      <c r="G2400" s="31" t="s">
        <v>102</v>
      </c>
      <c r="H2400">
        <v>16</v>
      </c>
      <c r="I2400" s="31" t="s">
        <v>98</v>
      </c>
    </row>
    <row r="2401" spans="1:9" x14ac:dyDescent="0.3">
      <c r="A2401">
        <v>2441</v>
      </c>
      <c r="B2401">
        <v>1</v>
      </c>
      <c r="C2401">
        <v>39</v>
      </c>
      <c r="D2401" s="32"/>
      <c r="E2401">
        <v>6000</v>
      </c>
      <c r="G2401" s="31" t="s">
        <v>102</v>
      </c>
      <c r="H2401">
        <v>16</v>
      </c>
      <c r="I2401" s="31" t="s">
        <v>99</v>
      </c>
    </row>
    <row r="2402" spans="1:9" x14ac:dyDescent="0.3">
      <c r="A2402">
        <v>2442</v>
      </c>
      <c r="B2402">
        <v>6</v>
      </c>
      <c r="C2402">
        <v>39</v>
      </c>
      <c r="D2402" s="32">
        <v>0.68333333333333335</v>
      </c>
      <c r="E2402">
        <v>6000</v>
      </c>
      <c r="G2402" s="31" t="s">
        <v>102</v>
      </c>
      <c r="H2402">
        <v>16</v>
      </c>
      <c r="I2402" s="31" t="s">
        <v>100</v>
      </c>
    </row>
    <row r="2403" spans="1:9" x14ac:dyDescent="0.3">
      <c r="A2403">
        <v>2443</v>
      </c>
      <c r="B2403">
        <v>4</v>
      </c>
      <c r="C2403">
        <v>39</v>
      </c>
      <c r="D2403" s="32">
        <v>0.77638888888888891</v>
      </c>
      <c r="E2403">
        <v>6000</v>
      </c>
      <c r="G2403" s="31" t="s">
        <v>102</v>
      </c>
      <c r="H2403">
        <v>16</v>
      </c>
      <c r="I2403" s="31" t="s">
        <v>103</v>
      </c>
    </row>
    <row r="2404" spans="1:9" x14ac:dyDescent="0.3">
      <c r="A2404">
        <v>2444</v>
      </c>
      <c r="B2404">
        <v>2</v>
      </c>
      <c r="C2404">
        <v>39</v>
      </c>
      <c r="D2404" s="32">
        <v>0.74652777777777779</v>
      </c>
      <c r="E2404">
        <v>6000</v>
      </c>
      <c r="G2404" s="31" t="s">
        <v>97</v>
      </c>
      <c r="H2404">
        <v>16</v>
      </c>
      <c r="I2404" s="31" t="s">
        <v>101</v>
      </c>
    </row>
    <row r="2405" spans="1:9" x14ac:dyDescent="0.3">
      <c r="A2405">
        <v>2445</v>
      </c>
      <c r="B2405">
        <v>3</v>
      </c>
      <c r="C2405">
        <v>39</v>
      </c>
      <c r="D2405" s="32">
        <v>0.80902777777777779</v>
      </c>
      <c r="E2405">
        <v>6000</v>
      </c>
      <c r="G2405" s="31" t="s">
        <v>97</v>
      </c>
      <c r="H2405">
        <v>17</v>
      </c>
      <c r="I2405" s="31" t="s">
        <v>104</v>
      </c>
    </row>
    <row r="2406" spans="1:9" x14ac:dyDescent="0.3">
      <c r="A2406">
        <v>2446</v>
      </c>
      <c r="B2406">
        <v>7</v>
      </c>
      <c r="C2406">
        <v>39</v>
      </c>
      <c r="D2406" s="32">
        <v>0.41666666666666669</v>
      </c>
      <c r="E2406">
        <v>6000</v>
      </c>
      <c r="G2406" s="31" t="s">
        <v>97</v>
      </c>
      <c r="H2406">
        <v>17</v>
      </c>
      <c r="I2406" s="31" t="s">
        <v>98</v>
      </c>
    </row>
    <row r="2407" spans="1:9" x14ac:dyDescent="0.3">
      <c r="A2407">
        <v>2447</v>
      </c>
      <c r="B2407">
        <v>6</v>
      </c>
      <c r="C2407">
        <v>39</v>
      </c>
      <c r="D2407" s="32">
        <v>0.69444444444444442</v>
      </c>
      <c r="E2407">
        <v>6000</v>
      </c>
      <c r="G2407" s="31" t="s">
        <v>97</v>
      </c>
      <c r="H2407">
        <v>17</v>
      </c>
      <c r="I2407" s="31" t="s">
        <v>100</v>
      </c>
    </row>
    <row r="2408" spans="1:9" x14ac:dyDescent="0.3">
      <c r="A2408">
        <v>2448</v>
      </c>
      <c r="B2408">
        <v>4</v>
      </c>
      <c r="C2408">
        <v>39</v>
      </c>
      <c r="D2408" s="32">
        <v>0.79791666666666672</v>
      </c>
      <c r="E2408">
        <v>6000</v>
      </c>
      <c r="G2408" s="31" t="s">
        <v>102</v>
      </c>
      <c r="H2408">
        <v>17</v>
      </c>
      <c r="I2408" s="31" t="s">
        <v>103</v>
      </c>
    </row>
    <row r="2409" spans="1:9" x14ac:dyDescent="0.3">
      <c r="A2409">
        <v>2449</v>
      </c>
      <c r="B2409">
        <v>2</v>
      </c>
      <c r="C2409">
        <v>39</v>
      </c>
      <c r="D2409" s="32">
        <v>0.77083333333333337</v>
      </c>
      <c r="E2409">
        <v>6000</v>
      </c>
      <c r="G2409" s="31" t="s">
        <v>102</v>
      </c>
      <c r="H2409">
        <v>17</v>
      </c>
      <c r="I2409" s="31" t="s">
        <v>101</v>
      </c>
    </row>
    <row r="2410" spans="1:9" x14ac:dyDescent="0.3">
      <c r="A2410">
        <v>2450</v>
      </c>
      <c r="B2410">
        <v>3</v>
      </c>
      <c r="C2410">
        <v>39</v>
      </c>
      <c r="D2410" s="32">
        <v>0.82847222222222228</v>
      </c>
      <c r="E2410">
        <v>6000</v>
      </c>
      <c r="G2410" s="31" t="s">
        <v>102</v>
      </c>
      <c r="H2410">
        <v>18</v>
      </c>
      <c r="I2410" s="31" t="s">
        <v>104</v>
      </c>
    </row>
    <row r="2411" spans="1:9" x14ac:dyDescent="0.3">
      <c r="A2411">
        <v>2451</v>
      </c>
      <c r="B2411">
        <v>7</v>
      </c>
      <c r="C2411">
        <v>39</v>
      </c>
      <c r="D2411" s="32"/>
      <c r="E2411">
        <v>6000</v>
      </c>
      <c r="G2411" s="31" t="s">
        <v>97</v>
      </c>
      <c r="H2411">
        <v>18</v>
      </c>
      <c r="I2411" s="31" t="s">
        <v>98</v>
      </c>
    </row>
    <row r="2412" spans="1:9" x14ac:dyDescent="0.3">
      <c r="A2412">
        <v>2452</v>
      </c>
      <c r="B2412">
        <v>6</v>
      </c>
      <c r="C2412">
        <v>39</v>
      </c>
      <c r="D2412" s="32">
        <v>0.70972222222222225</v>
      </c>
      <c r="E2412">
        <v>6000</v>
      </c>
      <c r="G2412" s="31" t="s">
        <v>97</v>
      </c>
      <c r="H2412">
        <v>18</v>
      </c>
      <c r="I2412" s="31" t="s">
        <v>100</v>
      </c>
    </row>
    <row r="2413" spans="1:9" x14ac:dyDescent="0.3">
      <c r="A2413">
        <v>2453</v>
      </c>
      <c r="B2413">
        <v>4</v>
      </c>
      <c r="C2413">
        <v>39</v>
      </c>
      <c r="D2413" s="32">
        <v>0.82152777777777775</v>
      </c>
      <c r="E2413">
        <v>6000</v>
      </c>
      <c r="G2413" s="31" t="s">
        <v>102</v>
      </c>
      <c r="H2413">
        <v>18</v>
      </c>
      <c r="I2413" s="31" t="s">
        <v>103</v>
      </c>
    </row>
    <row r="2414" spans="1:9" x14ac:dyDescent="0.3">
      <c r="A2414">
        <v>2454</v>
      </c>
      <c r="B2414">
        <v>2</v>
      </c>
      <c r="C2414">
        <v>39</v>
      </c>
      <c r="D2414" s="32">
        <v>0.8041666666666667</v>
      </c>
      <c r="E2414">
        <v>6000</v>
      </c>
      <c r="G2414" s="31" t="s">
        <v>97</v>
      </c>
      <c r="H2414">
        <v>18</v>
      </c>
      <c r="I2414" s="31" t="s">
        <v>101</v>
      </c>
    </row>
    <row r="2415" spans="1:9" x14ac:dyDescent="0.3">
      <c r="A2415">
        <v>2455</v>
      </c>
      <c r="B2415">
        <v>3</v>
      </c>
      <c r="C2415">
        <v>39</v>
      </c>
      <c r="D2415" s="32"/>
      <c r="E2415">
        <v>6000</v>
      </c>
      <c r="G2415" s="31" t="s">
        <v>102</v>
      </c>
      <c r="H2415">
        <v>19</v>
      </c>
      <c r="I2415" s="31" t="s">
        <v>104</v>
      </c>
    </row>
    <row r="2416" spans="1:9" x14ac:dyDescent="0.3">
      <c r="A2416">
        <v>2456</v>
      </c>
      <c r="B2416">
        <v>6</v>
      </c>
      <c r="C2416">
        <v>39</v>
      </c>
      <c r="D2416" s="32">
        <v>0.72361111111111109</v>
      </c>
      <c r="E2416">
        <v>6000</v>
      </c>
      <c r="G2416" s="31" t="s">
        <v>102</v>
      </c>
      <c r="H2416">
        <v>19</v>
      </c>
      <c r="I2416" s="31" t="s">
        <v>100</v>
      </c>
    </row>
    <row r="2417" spans="1:9" x14ac:dyDescent="0.3">
      <c r="A2417">
        <v>2457</v>
      </c>
      <c r="B2417">
        <v>4</v>
      </c>
      <c r="C2417">
        <v>39</v>
      </c>
      <c r="D2417" s="32"/>
      <c r="E2417">
        <v>6000</v>
      </c>
      <c r="G2417" s="31" t="s">
        <v>97</v>
      </c>
      <c r="H2417">
        <v>19</v>
      </c>
      <c r="I2417" s="31" t="s">
        <v>103</v>
      </c>
    </row>
    <row r="2418" spans="1:9" x14ac:dyDescent="0.3">
      <c r="A2418">
        <v>2458</v>
      </c>
      <c r="B2418">
        <v>2</v>
      </c>
      <c r="C2418">
        <v>39</v>
      </c>
      <c r="D2418" s="32">
        <v>0.82430555555555551</v>
      </c>
      <c r="E2418">
        <v>6000</v>
      </c>
      <c r="G2418" s="31" t="s">
        <v>97</v>
      </c>
      <c r="H2418">
        <v>19</v>
      </c>
      <c r="I2418" s="31" t="s">
        <v>101</v>
      </c>
    </row>
    <row r="2419" spans="1:9" x14ac:dyDescent="0.3">
      <c r="A2419">
        <v>2459</v>
      </c>
      <c r="B2419">
        <v>6</v>
      </c>
      <c r="C2419">
        <v>39</v>
      </c>
      <c r="D2419" s="32">
        <v>0.74305555555555558</v>
      </c>
      <c r="E2419">
        <v>6000</v>
      </c>
      <c r="G2419" s="31" t="s">
        <v>102</v>
      </c>
      <c r="H2419">
        <v>20</v>
      </c>
      <c r="I2419" s="31" t="s">
        <v>100</v>
      </c>
    </row>
    <row r="2420" spans="1:9" x14ac:dyDescent="0.3">
      <c r="A2420">
        <v>2460</v>
      </c>
      <c r="B2420">
        <v>2</v>
      </c>
      <c r="C2420">
        <v>39</v>
      </c>
      <c r="D2420" s="32"/>
      <c r="E2420">
        <v>6000</v>
      </c>
      <c r="G2420" s="31" t="s">
        <v>97</v>
      </c>
      <c r="H2420">
        <v>20</v>
      </c>
      <c r="I2420" s="31" t="s">
        <v>101</v>
      </c>
    </row>
    <row r="2421" spans="1:9" x14ac:dyDescent="0.3">
      <c r="A2421">
        <v>2461</v>
      </c>
      <c r="B2421">
        <v>6</v>
      </c>
      <c r="C2421">
        <v>39</v>
      </c>
      <c r="D2421" s="32">
        <v>0.75555555555555554</v>
      </c>
      <c r="E2421">
        <v>6000</v>
      </c>
      <c r="F2421">
        <v>2000</v>
      </c>
      <c r="G2421" s="31" t="s">
        <v>102</v>
      </c>
      <c r="H2421">
        <v>21</v>
      </c>
      <c r="I2421" s="31" t="s">
        <v>100</v>
      </c>
    </row>
    <row r="2422" spans="1:9" x14ac:dyDescent="0.3">
      <c r="A2422">
        <v>2462</v>
      </c>
      <c r="B2422">
        <v>6</v>
      </c>
      <c r="C2422">
        <v>39</v>
      </c>
      <c r="D2422" s="32">
        <v>0.77569444444444446</v>
      </c>
      <c r="E2422">
        <v>6000</v>
      </c>
      <c r="G2422" s="31" t="s">
        <v>97</v>
      </c>
      <c r="H2422">
        <v>22</v>
      </c>
      <c r="I2422" s="31" t="s">
        <v>100</v>
      </c>
    </row>
    <row r="2423" spans="1:9" x14ac:dyDescent="0.3">
      <c r="A2423">
        <v>2463</v>
      </c>
      <c r="B2423">
        <v>6</v>
      </c>
      <c r="C2423">
        <v>39</v>
      </c>
      <c r="D2423" s="32">
        <v>0.79861111111111116</v>
      </c>
      <c r="E2423">
        <v>6000</v>
      </c>
      <c r="G2423" s="31" t="s">
        <v>102</v>
      </c>
      <c r="H2423">
        <v>23</v>
      </c>
      <c r="I2423" s="31" t="s">
        <v>100</v>
      </c>
    </row>
    <row r="2424" spans="1:9" x14ac:dyDescent="0.3">
      <c r="A2424">
        <v>2464</v>
      </c>
      <c r="B2424">
        <v>6</v>
      </c>
      <c r="C2424">
        <v>39</v>
      </c>
      <c r="D2424" s="32">
        <v>0.81458333333333333</v>
      </c>
      <c r="E2424">
        <v>6000</v>
      </c>
      <c r="G2424" s="31" t="s">
        <v>97</v>
      </c>
      <c r="H2424">
        <v>24</v>
      </c>
      <c r="I2424" s="31" t="s">
        <v>100</v>
      </c>
    </row>
    <row r="2425" spans="1:9" x14ac:dyDescent="0.3">
      <c r="A2425">
        <v>2465</v>
      </c>
      <c r="B2425">
        <v>7</v>
      </c>
      <c r="C2425">
        <v>40</v>
      </c>
      <c r="D2425" s="32">
        <v>0.61111111111111116</v>
      </c>
      <c r="E2425">
        <v>6000</v>
      </c>
      <c r="G2425" s="31" t="s">
        <v>102</v>
      </c>
      <c r="H2425">
        <v>4</v>
      </c>
      <c r="I2425" s="31" t="s">
        <v>98</v>
      </c>
    </row>
    <row r="2426" spans="1:9" x14ac:dyDescent="0.3">
      <c r="A2426">
        <v>2466</v>
      </c>
      <c r="B2426">
        <v>1</v>
      </c>
      <c r="C2426">
        <v>40</v>
      </c>
      <c r="D2426" s="32">
        <v>0.45069444444444445</v>
      </c>
      <c r="E2426">
        <v>8000</v>
      </c>
      <c r="F2426">
        <v>2000</v>
      </c>
      <c r="G2426" s="31" t="s">
        <v>102</v>
      </c>
      <c r="H2426">
        <v>4</v>
      </c>
      <c r="I2426" s="31" t="s">
        <v>99</v>
      </c>
    </row>
    <row r="2427" spans="1:9" x14ac:dyDescent="0.3">
      <c r="A2427">
        <v>2467</v>
      </c>
      <c r="B2427">
        <v>6</v>
      </c>
      <c r="C2427">
        <v>40</v>
      </c>
      <c r="D2427" s="32">
        <v>0.44722222222222224</v>
      </c>
      <c r="E2427">
        <v>6000</v>
      </c>
      <c r="G2427" s="31" t="s">
        <v>97</v>
      </c>
      <c r="H2427">
        <v>4</v>
      </c>
      <c r="I2427" s="31" t="s">
        <v>100</v>
      </c>
    </row>
    <row r="2428" spans="1:9" x14ac:dyDescent="0.3">
      <c r="A2428">
        <v>2468</v>
      </c>
      <c r="B2428">
        <v>4</v>
      </c>
      <c r="C2428">
        <v>40</v>
      </c>
      <c r="D2428" s="32">
        <v>0.45555555555555555</v>
      </c>
      <c r="E2428">
        <v>6000</v>
      </c>
      <c r="G2428" s="31" t="s">
        <v>97</v>
      </c>
      <c r="H2428">
        <v>4</v>
      </c>
      <c r="I2428" s="31" t="s">
        <v>103</v>
      </c>
    </row>
    <row r="2429" spans="1:9" x14ac:dyDescent="0.3">
      <c r="A2429">
        <v>2469</v>
      </c>
      <c r="B2429">
        <v>7</v>
      </c>
      <c r="C2429">
        <v>40</v>
      </c>
      <c r="D2429" s="32">
        <v>0.63611111111111107</v>
      </c>
      <c r="E2429">
        <v>6000</v>
      </c>
      <c r="G2429" s="31" t="s">
        <v>102</v>
      </c>
      <c r="H2429">
        <v>5</v>
      </c>
      <c r="I2429" s="31" t="s">
        <v>98</v>
      </c>
    </row>
    <row r="2430" spans="1:9" x14ac:dyDescent="0.3">
      <c r="A2430">
        <v>2470</v>
      </c>
      <c r="B2430">
        <v>1</v>
      </c>
      <c r="C2430">
        <v>40</v>
      </c>
      <c r="D2430" s="32">
        <v>0.46527777777777779</v>
      </c>
      <c r="E2430">
        <v>6000</v>
      </c>
      <c r="F2430">
        <v>1000</v>
      </c>
      <c r="G2430" s="31" t="s">
        <v>102</v>
      </c>
      <c r="H2430">
        <v>5</v>
      </c>
      <c r="I2430" s="31" t="s">
        <v>99</v>
      </c>
    </row>
    <row r="2431" spans="1:9" x14ac:dyDescent="0.3">
      <c r="A2431">
        <v>2471</v>
      </c>
      <c r="B2431">
        <v>6</v>
      </c>
      <c r="C2431">
        <v>40</v>
      </c>
      <c r="D2431" s="32">
        <v>0.46875</v>
      </c>
      <c r="E2431">
        <v>8000</v>
      </c>
      <c r="G2431" s="31" t="s">
        <v>97</v>
      </c>
      <c r="H2431">
        <v>5</v>
      </c>
      <c r="I2431" s="31" t="s">
        <v>100</v>
      </c>
    </row>
    <row r="2432" spans="1:9" x14ac:dyDescent="0.3">
      <c r="A2432">
        <v>2472</v>
      </c>
      <c r="B2432">
        <v>4</v>
      </c>
      <c r="C2432">
        <v>40</v>
      </c>
      <c r="D2432" s="32">
        <v>0.47569444444444442</v>
      </c>
      <c r="E2432">
        <v>6000</v>
      </c>
      <c r="G2432" s="31" t="s">
        <v>102</v>
      </c>
      <c r="H2432">
        <v>5</v>
      </c>
      <c r="I2432" s="31" t="s">
        <v>103</v>
      </c>
    </row>
    <row r="2433" spans="1:9" x14ac:dyDescent="0.3">
      <c r="A2433">
        <v>2473</v>
      </c>
      <c r="B2433">
        <v>7</v>
      </c>
      <c r="C2433">
        <v>40</v>
      </c>
      <c r="D2433" s="32">
        <v>0.67152777777777772</v>
      </c>
      <c r="E2433">
        <v>6000</v>
      </c>
      <c r="G2433" s="31" t="s">
        <v>97</v>
      </c>
      <c r="H2433">
        <v>6</v>
      </c>
      <c r="I2433" s="31" t="s">
        <v>98</v>
      </c>
    </row>
    <row r="2434" spans="1:9" x14ac:dyDescent="0.3">
      <c r="A2434">
        <v>2474</v>
      </c>
      <c r="B2434">
        <v>1</v>
      </c>
      <c r="C2434">
        <v>40</v>
      </c>
      <c r="D2434" s="32">
        <v>0.47430555555555554</v>
      </c>
      <c r="E2434">
        <v>6000</v>
      </c>
      <c r="G2434" s="31" t="s">
        <v>102</v>
      </c>
      <c r="H2434">
        <v>6</v>
      </c>
      <c r="I2434" s="31" t="s">
        <v>99</v>
      </c>
    </row>
    <row r="2435" spans="1:9" x14ac:dyDescent="0.3">
      <c r="A2435">
        <v>2475</v>
      </c>
      <c r="B2435">
        <v>6</v>
      </c>
      <c r="C2435">
        <v>40</v>
      </c>
      <c r="D2435" s="32">
        <v>0.49027777777777776</v>
      </c>
      <c r="E2435">
        <v>6000</v>
      </c>
      <c r="G2435" s="31" t="s">
        <v>102</v>
      </c>
      <c r="H2435">
        <v>6</v>
      </c>
      <c r="I2435" s="31" t="s">
        <v>100</v>
      </c>
    </row>
    <row r="2436" spans="1:9" x14ac:dyDescent="0.3">
      <c r="A2436">
        <v>2476</v>
      </c>
      <c r="B2436">
        <v>4</v>
      </c>
      <c r="C2436">
        <v>40</v>
      </c>
      <c r="D2436" s="32">
        <v>0.50347222222222221</v>
      </c>
      <c r="E2436">
        <v>6000</v>
      </c>
      <c r="G2436" s="31" t="s">
        <v>97</v>
      </c>
      <c r="H2436">
        <v>6</v>
      </c>
      <c r="I2436" s="31" t="s">
        <v>103</v>
      </c>
    </row>
    <row r="2437" spans="1:9" x14ac:dyDescent="0.3">
      <c r="A2437">
        <v>2477</v>
      </c>
      <c r="B2437">
        <v>7</v>
      </c>
      <c r="C2437">
        <v>40</v>
      </c>
      <c r="D2437" s="32">
        <v>0.69513888888888886</v>
      </c>
      <c r="E2437">
        <v>6000</v>
      </c>
      <c r="G2437" s="31" t="s">
        <v>97</v>
      </c>
      <c r="H2437">
        <v>7</v>
      </c>
      <c r="I2437" s="31" t="s">
        <v>98</v>
      </c>
    </row>
    <row r="2438" spans="1:9" x14ac:dyDescent="0.3">
      <c r="A2438">
        <v>2478</v>
      </c>
      <c r="B2438">
        <v>1</v>
      </c>
      <c r="C2438">
        <v>40</v>
      </c>
      <c r="D2438" s="32">
        <v>0.5</v>
      </c>
      <c r="E2438">
        <v>6000</v>
      </c>
      <c r="F2438">
        <v>1000</v>
      </c>
      <c r="G2438" s="31" t="s">
        <v>102</v>
      </c>
      <c r="H2438">
        <v>7</v>
      </c>
      <c r="I2438" s="31" t="s">
        <v>99</v>
      </c>
    </row>
    <row r="2439" spans="1:9" x14ac:dyDescent="0.3">
      <c r="A2439">
        <v>2479</v>
      </c>
      <c r="B2439">
        <v>6</v>
      </c>
      <c r="C2439">
        <v>40</v>
      </c>
      <c r="D2439" s="32">
        <v>0.51527777777777772</v>
      </c>
      <c r="E2439">
        <v>6000</v>
      </c>
      <c r="G2439" s="31" t="s">
        <v>102</v>
      </c>
      <c r="H2439">
        <v>7</v>
      </c>
      <c r="I2439" s="31" t="s">
        <v>100</v>
      </c>
    </row>
    <row r="2440" spans="1:9" x14ac:dyDescent="0.3">
      <c r="A2440">
        <v>2480</v>
      </c>
      <c r="B2440">
        <v>4</v>
      </c>
      <c r="C2440">
        <v>40</v>
      </c>
      <c r="D2440" s="32">
        <v>0.55486111111111114</v>
      </c>
      <c r="E2440">
        <v>6000</v>
      </c>
      <c r="G2440" s="31" t="s">
        <v>102</v>
      </c>
      <c r="H2440">
        <v>7</v>
      </c>
      <c r="I2440" s="31" t="s">
        <v>103</v>
      </c>
    </row>
    <row r="2441" spans="1:9" x14ac:dyDescent="0.3">
      <c r="A2441">
        <v>2481</v>
      </c>
      <c r="B2441">
        <v>7</v>
      </c>
      <c r="C2441">
        <v>40</v>
      </c>
      <c r="D2441" s="32">
        <v>0.72499999999999998</v>
      </c>
      <c r="E2441">
        <v>6000</v>
      </c>
      <c r="F2441">
        <v>1000</v>
      </c>
      <c r="G2441" s="31" t="s">
        <v>102</v>
      </c>
      <c r="H2441">
        <v>8</v>
      </c>
      <c r="I2441" s="31" t="s">
        <v>98</v>
      </c>
    </row>
    <row r="2442" spans="1:9" x14ac:dyDescent="0.3">
      <c r="A2442">
        <v>2482</v>
      </c>
      <c r="B2442">
        <v>1</v>
      </c>
      <c r="C2442">
        <v>40</v>
      </c>
      <c r="D2442" s="32">
        <v>0.53125</v>
      </c>
      <c r="E2442">
        <v>6000</v>
      </c>
      <c r="F2442">
        <v>500</v>
      </c>
      <c r="G2442" s="31" t="s">
        <v>102</v>
      </c>
      <c r="H2442">
        <v>8</v>
      </c>
      <c r="I2442" s="31" t="s">
        <v>99</v>
      </c>
    </row>
    <row r="2443" spans="1:9" x14ac:dyDescent="0.3">
      <c r="A2443">
        <v>2483</v>
      </c>
      <c r="B2443">
        <v>4</v>
      </c>
      <c r="C2443">
        <v>40</v>
      </c>
      <c r="D2443" s="32">
        <v>0.5854166666666667</v>
      </c>
      <c r="E2443">
        <v>8000</v>
      </c>
      <c r="G2443" s="31" t="s">
        <v>102</v>
      </c>
      <c r="H2443">
        <v>8</v>
      </c>
      <c r="I2443" s="31" t="s">
        <v>103</v>
      </c>
    </row>
    <row r="2444" spans="1:9" x14ac:dyDescent="0.3">
      <c r="A2444">
        <v>2484</v>
      </c>
      <c r="B2444">
        <v>7</v>
      </c>
      <c r="C2444">
        <v>40</v>
      </c>
      <c r="D2444" s="32">
        <v>0.75555555555555554</v>
      </c>
      <c r="E2444">
        <v>6000</v>
      </c>
      <c r="G2444" s="31" t="s">
        <v>97</v>
      </c>
      <c r="H2444">
        <v>9</v>
      </c>
      <c r="I2444" s="31" t="s">
        <v>98</v>
      </c>
    </row>
    <row r="2445" spans="1:9" x14ac:dyDescent="0.3">
      <c r="A2445">
        <v>2485</v>
      </c>
      <c r="B2445">
        <v>1</v>
      </c>
      <c r="C2445">
        <v>40</v>
      </c>
      <c r="D2445" s="32">
        <v>0.55347222222222225</v>
      </c>
      <c r="E2445">
        <v>6000</v>
      </c>
      <c r="G2445" s="31" t="s">
        <v>102</v>
      </c>
      <c r="H2445">
        <v>9</v>
      </c>
      <c r="I2445" s="31" t="s">
        <v>99</v>
      </c>
    </row>
    <row r="2446" spans="1:9" x14ac:dyDescent="0.3">
      <c r="A2446">
        <v>2486</v>
      </c>
      <c r="B2446">
        <v>4</v>
      </c>
      <c r="C2446">
        <v>40</v>
      </c>
      <c r="D2446" s="32">
        <v>0.61041666666666672</v>
      </c>
      <c r="E2446">
        <v>8000</v>
      </c>
      <c r="G2446" s="31" t="s">
        <v>102</v>
      </c>
      <c r="H2446">
        <v>9</v>
      </c>
      <c r="I2446" s="31" t="s">
        <v>103</v>
      </c>
    </row>
    <row r="2447" spans="1:9" x14ac:dyDescent="0.3">
      <c r="A2447">
        <v>2487</v>
      </c>
      <c r="B2447">
        <v>7</v>
      </c>
      <c r="C2447">
        <v>40</v>
      </c>
      <c r="D2447" s="32">
        <v>0.77986111111111112</v>
      </c>
      <c r="E2447">
        <v>6000</v>
      </c>
      <c r="G2447" s="31" t="s">
        <v>97</v>
      </c>
      <c r="H2447">
        <v>10</v>
      </c>
      <c r="I2447" s="31" t="s">
        <v>98</v>
      </c>
    </row>
    <row r="2448" spans="1:9" x14ac:dyDescent="0.3">
      <c r="A2448">
        <v>2488</v>
      </c>
      <c r="B2448">
        <v>1</v>
      </c>
      <c r="C2448">
        <v>40</v>
      </c>
      <c r="D2448" s="32">
        <v>0.57638888888888884</v>
      </c>
      <c r="E2448">
        <v>8000</v>
      </c>
      <c r="F2448">
        <v>1000</v>
      </c>
      <c r="G2448" s="31" t="s">
        <v>97</v>
      </c>
      <c r="H2448">
        <v>10</v>
      </c>
      <c r="I2448" s="31" t="s">
        <v>99</v>
      </c>
    </row>
    <row r="2449" spans="1:9" x14ac:dyDescent="0.3">
      <c r="A2449">
        <v>2489</v>
      </c>
      <c r="B2449">
        <v>4</v>
      </c>
      <c r="C2449">
        <v>40</v>
      </c>
      <c r="D2449" s="32">
        <v>0.62361111111111112</v>
      </c>
      <c r="E2449">
        <v>6000</v>
      </c>
      <c r="F2449">
        <v>500</v>
      </c>
      <c r="G2449" s="31" t="s">
        <v>97</v>
      </c>
      <c r="H2449">
        <v>10</v>
      </c>
      <c r="I2449" s="31" t="s">
        <v>103</v>
      </c>
    </row>
    <row r="2450" spans="1:9" x14ac:dyDescent="0.3">
      <c r="A2450">
        <v>2490</v>
      </c>
      <c r="B2450">
        <v>7</v>
      </c>
      <c r="C2450">
        <v>40</v>
      </c>
      <c r="D2450" s="32">
        <v>0.80208333333333337</v>
      </c>
      <c r="E2450">
        <v>6000</v>
      </c>
      <c r="F2450">
        <v>3000</v>
      </c>
      <c r="G2450" s="31" t="s">
        <v>102</v>
      </c>
      <c r="H2450">
        <v>11</v>
      </c>
      <c r="I2450" s="31" t="s">
        <v>98</v>
      </c>
    </row>
    <row r="2451" spans="1:9" x14ac:dyDescent="0.3">
      <c r="A2451">
        <v>2491</v>
      </c>
      <c r="B2451">
        <v>1</v>
      </c>
      <c r="C2451">
        <v>40</v>
      </c>
      <c r="D2451" s="32">
        <v>0.6118055555555556</v>
      </c>
      <c r="E2451">
        <v>8000</v>
      </c>
      <c r="F2451">
        <v>2000</v>
      </c>
      <c r="G2451" s="31" t="s">
        <v>102</v>
      </c>
      <c r="H2451">
        <v>11</v>
      </c>
      <c r="I2451" s="31" t="s">
        <v>99</v>
      </c>
    </row>
    <row r="2452" spans="1:9" x14ac:dyDescent="0.3">
      <c r="A2452">
        <v>2492</v>
      </c>
      <c r="B2452">
        <v>4</v>
      </c>
      <c r="C2452">
        <v>40</v>
      </c>
      <c r="D2452" s="32">
        <v>0.66666666666666663</v>
      </c>
      <c r="E2452">
        <v>6000</v>
      </c>
      <c r="G2452" s="31" t="s">
        <v>97</v>
      </c>
      <c r="H2452">
        <v>11</v>
      </c>
      <c r="I2452" s="31" t="s">
        <v>103</v>
      </c>
    </row>
    <row r="2453" spans="1:9" x14ac:dyDescent="0.3">
      <c r="A2453">
        <v>2493</v>
      </c>
      <c r="B2453">
        <v>7</v>
      </c>
      <c r="C2453">
        <v>40</v>
      </c>
      <c r="D2453" s="32">
        <v>0.82361111111111107</v>
      </c>
      <c r="E2453">
        <v>6000</v>
      </c>
      <c r="G2453" s="31" t="s">
        <v>97</v>
      </c>
      <c r="H2453">
        <v>12</v>
      </c>
      <c r="I2453" s="31" t="s">
        <v>98</v>
      </c>
    </row>
    <row r="2454" spans="1:9" x14ac:dyDescent="0.3">
      <c r="A2454">
        <v>2494</v>
      </c>
      <c r="B2454">
        <v>1</v>
      </c>
      <c r="C2454">
        <v>40</v>
      </c>
      <c r="D2454" s="32">
        <v>0.63749999999999996</v>
      </c>
      <c r="E2454">
        <v>6000</v>
      </c>
      <c r="F2454">
        <v>2000</v>
      </c>
      <c r="G2454" s="31" t="s">
        <v>102</v>
      </c>
      <c r="H2454">
        <v>12</v>
      </c>
      <c r="I2454" s="31" t="s">
        <v>99</v>
      </c>
    </row>
    <row r="2455" spans="1:9" x14ac:dyDescent="0.3">
      <c r="A2455">
        <v>2495</v>
      </c>
      <c r="B2455">
        <v>4</v>
      </c>
      <c r="C2455">
        <v>40</v>
      </c>
      <c r="D2455" s="32">
        <v>0.67777777777777781</v>
      </c>
      <c r="E2455">
        <v>6000</v>
      </c>
      <c r="F2455">
        <v>500</v>
      </c>
      <c r="G2455" s="31" t="s">
        <v>102</v>
      </c>
      <c r="H2455">
        <v>12</v>
      </c>
      <c r="I2455" s="31" t="s">
        <v>103</v>
      </c>
    </row>
    <row r="2456" spans="1:9" x14ac:dyDescent="0.3">
      <c r="A2456">
        <v>2496</v>
      </c>
      <c r="B2456">
        <v>7</v>
      </c>
      <c r="C2456">
        <v>40</v>
      </c>
      <c r="D2456" s="32">
        <v>0.84375</v>
      </c>
      <c r="E2456">
        <v>6000</v>
      </c>
      <c r="G2456" s="31" t="s">
        <v>97</v>
      </c>
      <c r="H2456">
        <v>13</v>
      </c>
      <c r="I2456" s="31" t="s">
        <v>98</v>
      </c>
    </row>
    <row r="2457" spans="1:9" x14ac:dyDescent="0.3">
      <c r="A2457">
        <v>2497</v>
      </c>
      <c r="B2457">
        <v>1</v>
      </c>
      <c r="C2457">
        <v>40</v>
      </c>
      <c r="D2457" s="32">
        <v>0.68611111111111112</v>
      </c>
      <c r="E2457">
        <v>8000</v>
      </c>
      <c r="G2457" s="31" t="s">
        <v>97</v>
      </c>
      <c r="H2457">
        <v>13</v>
      </c>
      <c r="I2457" s="31" t="s">
        <v>99</v>
      </c>
    </row>
    <row r="2458" spans="1:9" x14ac:dyDescent="0.3">
      <c r="A2458">
        <v>2498</v>
      </c>
      <c r="B2458">
        <v>4</v>
      </c>
      <c r="C2458">
        <v>40</v>
      </c>
      <c r="D2458" s="32">
        <v>0.71805555555555556</v>
      </c>
      <c r="E2458">
        <v>6000</v>
      </c>
      <c r="G2458" s="31" t="s">
        <v>97</v>
      </c>
      <c r="H2458">
        <v>13</v>
      </c>
      <c r="I2458" s="31" t="s">
        <v>103</v>
      </c>
    </row>
    <row r="2459" spans="1:9" x14ac:dyDescent="0.3">
      <c r="A2459">
        <v>2499</v>
      </c>
      <c r="B2459">
        <v>1</v>
      </c>
      <c r="C2459">
        <v>40</v>
      </c>
      <c r="D2459" s="32">
        <v>0.70902777777777781</v>
      </c>
      <c r="E2459">
        <v>6000</v>
      </c>
      <c r="G2459" s="31" t="s">
        <v>102</v>
      </c>
      <c r="H2459">
        <v>14</v>
      </c>
      <c r="I2459" s="31" t="s">
        <v>99</v>
      </c>
    </row>
    <row r="2460" spans="1:9" x14ac:dyDescent="0.3">
      <c r="A2460">
        <v>2500</v>
      </c>
      <c r="B2460">
        <v>4</v>
      </c>
      <c r="C2460">
        <v>40</v>
      </c>
      <c r="D2460" s="32">
        <v>0.74375000000000002</v>
      </c>
      <c r="E2460">
        <v>6000</v>
      </c>
      <c r="G2460" s="31" t="s">
        <v>102</v>
      </c>
      <c r="H2460">
        <v>14</v>
      </c>
      <c r="I2460" s="31" t="s">
        <v>103</v>
      </c>
    </row>
    <row r="2461" spans="1:9" x14ac:dyDescent="0.3">
      <c r="A2461">
        <v>2501</v>
      </c>
      <c r="B2461">
        <v>1</v>
      </c>
      <c r="C2461">
        <v>40</v>
      </c>
      <c r="D2461" s="32">
        <v>0.7319444444444444</v>
      </c>
      <c r="E2461">
        <v>6000</v>
      </c>
      <c r="F2461">
        <v>600</v>
      </c>
      <c r="G2461" s="31" t="s">
        <v>97</v>
      </c>
      <c r="H2461">
        <v>15</v>
      </c>
      <c r="I2461" s="31" t="s">
        <v>99</v>
      </c>
    </row>
    <row r="2462" spans="1:9" x14ac:dyDescent="0.3">
      <c r="A2462">
        <v>2502</v>
      </c>
      <c r="B2462">
        <v>4</v>
      </c>
      <c r="C2462">
        <v>40</v>
      </c>
      <c r="D2462" s="32">
        <v>0.76041666666666663</v>
      </c>
      <c r="E2462">
        <v>6000</v>
      </c>
      <c r="G2462" s="31" t="s">
        <v>102</v>
      </c>
      <c r="H2462">
        <v>15</v>
      </c>
      <c r="I2462" s="31" t="s">
        <v>103</v>
      </c>
    </row>
    <row r="2463" spans="1:9" x14ac:dyDescent="0.3">
      <c r="A2463">
        <v>2503</v>
      </c>
      <c r="B2463">
        <v>1</v>
      </c>
      <c r="C2463">
        <v>40</v>
      </c>
      <c r="D2463" s="32">
        <v>0.75</v>
      </c>
      <c r="E2463">
        <v>6000</v>
      </c>
      <c r="F2463">
        <v>1000</v>
      </c>
      <c r="G2463" s="31" t="s">
        <v>102</v>
      </c>
      <c r="H2463">
        <v>16</v>
      </c>
      <c r="I2463" s="31" t="s">
        <v>99</v>
      </c>
    </row>
    <row r="2464" spans="1:9" x14ac:dyDescent="0.3">
      <c r="A2464">
        <v>2504</v>
      </c>
      <c r="B2464">
        <v>4</v>
      </c>
      <c r="C2464">
        <v>40</v>
      </c>
      <c r="D2464" s="32">
        <v>0.76875000000000004</v>
      </c>
      <c r="E2464">
        <v>6000</v>
      </c>
      <c r="G2464" s="31" t="s">
        <v>102</v>
      </c>
      <c r="H2464">
        <v>16</v>
      </c>
      <c r="I2464" s="31" t="s">
        <v>103</v>
      </c>
    </row>
    <row r="2465" spans="1:9" x14ac:dyDescent="0.3">
      <c r="A2465">
        <v>2505</v>
      </c>
      <c r="B2465">
        <v>1</v>
      </c>
      <c r="C2465">
        <v>40</v>
      </c>
      <c r="D2465" s="32">
        <v>0.77152777777777781</v>
      </c>
      <c r="E2465">
        <v>6000</v>
      </c>
      <c r="G2465" s="31" t="s">
        <v>102</v>
      </c>
      <c r="H2465">
        <v>17</v>
      </c>
      <c r="I2465" s="31" t="s">
        <v>99</v>
      </c>
    </row>
    <row r="2466" spans="1:9" x14ac:dyDescent="0.3">
      <c r="A2466">
        <v>2506</v>
      </c>
      <c r="B2466">
        <v>4</v>
      </c>
      <c r="C2466">
        <v>40</v>
      </c>
      <c r="D2466" s="32">
        <v>0.78402777777777777</v>
      </c>
      <c r="E2466">
        <v>6000</v>
      </c>
      <c r="G2466" s="31" t="s">
        <v>102</v>
      </c>
      <c r="H2466">
        <v>17</v>
      </c>
      <c r="I2466" s="31" t="s">
        <v>103</v>
      </c>
    </row>
    <row r="2467" spans="1:9" x14ac:dyDescent="0.3">
      <c r="A2467">
        <v>2507</v>
      </c>
      <c r="B2467">
        <v>1</v>
      </c>
      <c r="C2467">
        <v>40</v>
      </c>
      <c r="D2467" s="32">
        <v>0.7944444444444444</v>
      </c>
      <c r="E2467">
        <v>6000</v>
      </c>
      <c r="G2467" s="31" t="s">
        <v>102</v>
      </c>
      <c r="H2467">
        <v>18</v>
      </c>
      <c r="I2467" s="31" t="s">
        <v>99</v>
      </c>
    </row>
    <row r="2468" spans="1:9" x14ac:dyDescent="0.3">
      <c r="A2468">
        <v>2508</v>
      </c>
      <c r="B2468">
        <v>4</v>
      </c>
      <c r="C2468">
        <v>40</v>
      </c>
      <c r="D2468" s="32">
        <v>0.81388888888888888</v>
      </c>
      <c r="E2468">
        <v>6000</v>
      </c>
      <c r="G2468" s="31" t="s">
        <v>102</v>
      </c>
      <c r="H2468">
        <v>18</v>
      </c>
      <c r="I2468" s="31" t="s">
        <v>103</v>
      </c>
    </row>
    <row r="2469" spans="1:9" x14ac:dyDescent="0.3">
      <c r="A2469">
        <v>2509</v>
      </c>
      <c r="B2469">
        <v>1</v>
      </c>
      <c r="C2469">
        <v>40</v>
      </c>
      <c r="D2469" s="32">
        <v>0.81458333333333333</v>
      </c>
      <c r="E2469">
        <v>8000</v>
      </c>
      <c r="G2469" s="31" t="s">
        <v>102</v>
      </c>
      <c r="H2469">
        <v>19</v>
      </c>
      <c r="I2469" s="31" t="s">
        <v>99</v>
      </c>
    </row>
    <row r="2470" spans="1:9" x14ac:dyDescent="0.3">
      <c r="A2470">
        <v>2510</v>
      </c>
      <c r="B2470">
        <v>4</v>
      </c>
      <c r="C2470">
        <v>40</v>
      </c>
      <c r="D2470" s="32">
        <v>0.83125000000000004</v>
      </c>
      <c r="E2470">
        <v>6000</v>
      </c>
      <c r="G2470" s="31" t="s">
        <v>97</v>
      </c>
      <c r="H2470">
        <v>19</v>
      </c>
      <c r="I2470" s="31" t="s">
        <v>103</v>
      </c>
    </row>
    <row r="2471" spans="1:9" x14ac:dyDescent="0.3">
      <c r="A2471">
        <v>2511</v>
      </c>
      <c r="B2471">
        <v>1</v>
      </c>
      <c r="C2471">
        <v>40</v>
      </c>
      <c r="D2471" s="32">
        <v>0.82708333333333328</v>
      </c>
      <c r="E2471">
        <v>6000</v>
      </c>
      <c r="G2471" s="31" t="s">
        <v>97</v>
      </c>
      <c r="H2471">
        <v>20</v>
      </c>
      <c r="I2471" s="31" t="s">
        <v>99</v>
      </c>
    </row>
    <row r="2472" spans="1:9" x14ac:dyDescent="0.3">
      <c r="A2472">
        <v>2512</v>
      </c>
      <c r="B2472">
        <v>1</v>
      </c>
      <c r="C2472">
        <v>40</v>
      </c>
      <c r="D2472" s="32">
        <v>0.84027777777777779</v>
      </c>
      <c r="E2472">
        <v>6000</v>
      </c>
      <c r="G2472" s="31" t="s">
        <v>97</v>
      </c>
      <c r="H2472">
        <v>21</v>
      </c>
      <c r="I2472" s="31" t="s">
        <v>99</v>
      </c>
    </row>
    <row r="2473" spans="1:9" x14ac:dyDescent="0.3">
      <c r="A2473">
        <v>2513</v>
      </c>
      <c r="B2473">
        <v>3</v>
      </c>
      <c r="C2473">
        <v>41</v>
      </c>
      <c r="D2473" s="32">
        <v>0.45555555555555555</v>
      </c>
      <c r="E2473">
        <v>6000</v>
      </c>
      <c r="F2473">
        <v>1000</v>
      </c>
      <c r="G2473" s="31" t="s">
        <v>97</v>
      </c>
      <c r="H2473">
        <v>4</v>
      </c>
      <c r="I2473" s="31" t="s">
        <v>104</v>
      </c>
    </row>
    <row r="2474" spans="1:9" x14ac:dyDescent="0.3">
      <c r="A2474">
        <v>2514</v>
      </c>
      <c r="B2474">
        <v>7</v>
      </c>
      <c r="C2474">
        <v>41</v>
      </c>
      <c r="D2474" s="32">
        <v>0.47638888888888886</v>
      </c>
      <c r="E2474">
        <v>6000</v>
      </c>
      <c r="G2474" s="31" t="s">
        <v>97</v>
      </c>
      <c r="H2474">
        <v>4</v>
      </c>
      <c r="I2474" s="31" t="s">
        <v>98</v>
      </c>
    </row>
    <row r="2475" spans="1:9" x14ac:dyDescent="0.3">
      <c r="A2475">
        <v>2515</v>
      </c>
      <c r="B2475">
        <v>1</v>
      </c>
      <c r="C2475">
        <v>41</v>
      </c>
      <c r="D2475" s="32">
        <v>0.43194444444444446</v>
      </c>
      <c r="E2475">
        <v>6000</v>
      </c>
      <c r="G2475" s="31" t="s">
        <v>102</v>
      </c>
      <c r="H2475">
        <v>4</v>
      </c>
      <c r="I2475" s="31" t="s">
        <v>99</v>
      </c>
    </row>
    <row r="2476" spans="1:9" x14ac:dyDescent="0.3">
      <c r="A2476">
        <v>2516</v>
      </c>
      <c r="B2476">
        <v>2</v>
      </c>
      <c r="C2476">
        <v>41</v>
      </c>
      <c r="D2476" s="32">
        <v>0.47569444444444442</v>
      </c>
      <c r="E2476">
        <v>6000</v>
      </c>
      <c r="G2476" s="31" t="s">
        <v>102</v>
      </c>
      <c r="H2476">
        <v>4</v>
      </c>
      <c r="I2476" s="31" t="s">
        <v>101</v>
      </c>
    </row>
    <row r="2477" spans="1:9" x14ac:dyDescent="0.3">
      <c r="A2477">
        <v>2517</v>
      </c>
      <c r="B2477">
        <v>3</v>
      </c>
      <c r="C2477">
        <v>41</v>
      </c>
      <c r="D2477" s="32">
        <v>0.46527777777777779</v>
      </c>
      <c r="E2477">
        <v>6000</v>
      </c>
      <c r="G2477" s="31" t="s">
        <v>102</v>
      </c>
      <c r="H2477">
        <v>5</v>
      </c>
      <c r="I2477" s="31" t="s">
        <v>104</v>
      </c>
    </row>
    <row r="2478" spans="1:9" x14ac:dyDescent="0.3">
      <c r="A2478">
        <v>2518</v>
      </c>
      <c r="B2478">
        <v>7</v>
      </c>
      <c r="C2478">
        <v>41</v>
      </c>
      <c r="D2478" s="32">
        <v>0.50069444444444444</v>
      </c>
      <c r="E2478">
        <v>6000</v>
      </c>
      <c r="G2478" s="31" t="s">
        <v>102</v>
      </c>
      <c r="H2478">
        <v>5</v>
      </c>
      <c r="I2478" s="31" t="s">
        <v>98</v>
      </c>
    </row>
    <row r="2479" spans="1:9" x14ac:dyDescent="0.3">
      <c r="A2479">
        <v>2519</v>
      </c>
      <c r="B2479">
        <v>1</v>
      </c>
      <c r="C2479">
        <v>41</v>
      </c>
      <c r="D2479" s="32">
        <v>0.47986111111111113</v>
      </c>
      <c r="E2479">
        <v>6000</v>
      </c>
      <c r="G2479" s="31" t="s">
        <v>97</v>
      </c>
      <c r="H2479">
        <v>5</v>
      </c>
      <c r="I2479" s="31" t="s">
        <v>99</v>
      </c>
    </row>
    <row r="2480" spans="1:9" x14ac:dyDescent="0.3">
      <c r="A2480">
        <v>2520</v>
      </c>
      <c r="B2480">
        <v>2</v>
      </c>
      <c r="C2480">
        <v>41</v>
      </c>
      <c r="D2480" s="32">
        <v>0.5</v>
      </c>
      <c r="E2480">
        <v>6000</v>
      </c>
      <c r="G2480" s="31" t="s">
        <v>102</v>
      </c>
      <c r="H2480">
        <v>5</v>
      </c>
      <c r="I2480" s="31" t="s">
        <v>101</v>
      </c>
    </row>
    <row r="2481" spans="1:9" x14ac:dyDescent="0.3">
      <c r="A2481">
        <v>2521</v>
      </c>
      <c r="B2481">
        <v>3</v>
      </c>
      <c r="C2481">
        <v>41</v>
      </c>
      <c r="D2481" s="32">
        <v>0.48194444444444445</v>
      </c>
      <c r="E2481">
        <v>6000</v>
      </c>
      <c r="G2481" s="31" t="s">
        <v>97</v>
      </c>
      <c r="H2481">
        <v>6</v>
      </c>
      <c r="I2481" s="31" t="s">
        <v>104</v>
      </c>
    </row>
    <row r="2482" spans="1:9" x14ac:dyDescent="0.3">
      <c r="A2482">
        <v>2522</v>
      </c>
      <c r="B2482">
        <v>7</v>
      </c>
      <c r="C2482">
        <v>41</v>
      </c>
      <c r="D2482" s="32">
        <v>0.55555555555555558</v>
      </c>
      <c r="E2482">
        <v>6000</v>
      </c>
      <c r="F2482">
        <v>1000</v>
      </c>
      <c r="G2482" s="31" t="s">
        <v>102</v>
      </c>
      <c r="H2482">
        <v>6</v>
      </c>
      <c r="I2482" s="31" t="s">
        <v>98</v>
      </c>
    </row>
    <row r="2483" spans="1:9" x14ac:dyDescent="0.3">
      <c r="A2483">
        <v>2523</v>
      </c>
      <c r="B2483">
        <v>1</v>
      </c>
      <c r="C2483">
        <v>41</v>
      </c>
      <c r="D2483" s="32">
        <v>0.51041666666666663</v>
      </c>
      <c r="E2483">
        <v>6000</v>
      </c>
      <c r="G2483" s="31" t="s">
        <v>102</v>
      </c>
      <c r="H2483">
        <v>6</v>
      </c>
      <c r="I2483" s="31" t="s">
        <v>99</v>
      </c>
    </row>
    <row r="2484" spans="1:9" x14ac:dyDescent="0.3">
      <c r="A2484">
        <v>2524</v>
      </c>
      <c r="B2484">
        <v>2</v>
      </c>
      <c r="C2484">
        <v>41</v>
      </c>
      <c r="D2484" s="32">
        <v>0.56111111111111112</v>
      </c>
      <c r="E2484">
        <v>6000</v>
      </c>
      <c r="G2484" s="31" t="s">
        <v>102</v>
      </c>
      <c r="H2484">
        <v>6</v>
      </c>
      <c r="I2484" s="31" t="s">
        <v>101</v>
      </c>
    </row>
    <row r="2485" spans="1:9" x14ac:dyDescent="0.3">
      <c r="A2485">
        <v>2525</v>
      </c>
      <c r="B2485">
        <v>3</v>
      </c>
      <c r="C2485">
        <v>41</v>
      </c>
      <c r="D2485" s="32">
        <v>0.53611111111111109</v>
      </c>
      <c r="E2485">
        <v>6000</v>
      </c>
      <c r="G2485" s="31" t="s">
        <v>102</v>
      </c>
      <c r="H2485">
        <v>7</v>
      </c>
      <c r="I2485" s="31" t="s">
        <v>104</v>
      </c>
    </row>
    <row r="2486" spans="1:9" x14ac:dyDescent="0.3">
      <c r="A2486">
        <v>2526</v>
      </c>
      <c r="B2486">
        <v>7</v>
      </c>
      <c r="C2486">
        <v>41</v>
      </c>
      <c r="D2486" s="32">
        <v>0.65833333333333333</v>
      </c>
      <c r="E2486">
        <v>6000</v>
      </c>
      <c r="G2486" s="31" t="s">
        <v>102</v>
      </c>
      <c r="H2486">
        <v>7</v>
      </c>
      <c r="I2486" s="31" t="s">
        <v>98</v>
      </c>
    </row>
    <row r="2487" spans="1:9" x14ac:dyDescent="0.3">
      <c r="A2487">
        <v>2527</v>
      </c>
      <c r="B2487">
        <v>1</v>
      </c>
      <c r="C2487">
        <v>41</v>
      </c>
      <c r="D2487" s="32">
        <v>0.55208333333333337</v>
      </c>
      <c r="E2487">
        <v>6000</v>
      </c>
      <c r="G2487" s="31" t="s">
        <v>97</v>
      </c>
      <c r="H2487">
        <v>7</v>
      </c>
      <c r="I2487" s="31" t="s">
        <v>99</v>
      </c>
    </row>
    <row r="2488" spans="1:9" x14ac:dyDescent="0.3">
      <c r="A2488">
        <v>2528</v>
      </c>
      <c r="B2488">
        <v>2</v>
      </c>
      <c r="C2488">
        <v>41</v>
      </c>
      <c r="D2488" s="32">
        <v>0.59166666666666667</v>
      </c>
      <c r="E2488">
        <v>6000</v>
      </c>
      <c r="G2488" s="31" t="s">
        <v>102</v>
      </c>
      <c r="H2488">
        <v>7</v>
      </c>
      <c r="I2488" s="31" t="s">
        <v>101</v>
      </c>
    </row>
    <row r="2489" spans="1:9" x14ac:dyDescent="0.3">
      <c r="A2489">
        <v>2529</v>
      </c>
      <c r="B2489">
        <v>3</v>
      </c>
      <c r="C2489">
        <v>41</v>
      </c>
      <c r="D2489" s="32">
        <v>0.57777777777777772</v>
      </c>
      <c r="E2489">
        <v>6000</v>
      </c>
      <c r="G2489" s="31" t="s">
        <v>97</v>
      </c>
      <c r="H2489">
        <v>8</v>
      </c>
      <c r="I2489" s="31" t="s">
        <v>104</v>
      </c>
    </row>
    <row r="2490" spans="1:9" x14ac:dyDescent="0.3">
      <c r="A2490">
        <v>2530</v>
      </c>
      <c r="B2490">
        <v>7</v>
      </c>
      <c r="C2490">
        <v>41</v>
      </c>
      <c r="D2490" s="32">
        <v>0.72569444444444442</v>
      </c>
      <c r="E2490">
        <v>6000</v>
      </c>
      <c r="G2490" s="31" t="s">
        <v>102</v>
      </c>
      <c r="H2490">
        <v>8</v>
      </c>
      <c r="I2490" s="31" t="s">
        <v>98</v>
      </c>
    </row>
    <row r="2491" spans="1:9" x14ac:dyDescent="0.3">
      <c r="A2491">
        <v>2531</v>
      </c>
      <c r="B2491">
        <v>1</v>
      </c>
      <c r="C2491">
        <v>41</v>
      </c>
      <c r="D2491" s="32">
        <v>0.61111111111111116</v>
      </c>
      <c r="E2491">
        <v>6000</v>
      </c>
      <c r="F2491">
        <v>1000</v>
      </c>
      <c r="G2491" s="31" t="s">
        <v>97</v>
      </c>
      <c r="H2491">
        <v>8</v>
      </c>
      <c r="I2491" s="31" t="s">
        <v>99</v>
      </c>
    </row>
    <row r="2492" spans="1:9" x14ac:dyDescent="0.3">
      <c r="A2492">
        <v>2532</v>
      </c>
      <c r="B2492">
        <v>2</v>
      </c>
      <c r="C2492">
        <v>41</v>
      </c>
      <c r="D2492" s="32">
        <v>0.67222222222222228</v>
      </c>
      <c r="E2492">
        <v>6000</v>
      </c>
      <c r="G2492" s="31" t="s">
        <v>97</v>
      </c>
      <c r="H2492">
        <v>8</v>
      </c>
      <c r="I2492" s="31" t="s">
        <v>101</v>
      </c>
    </row>
    <row r="2493" spans="1:9" x14ac:dyDescent="0.3">
      <c r="A2493">
        <v>2533</v>
      </c>
      <c r="B2493">
        <v>3</v>
      </c>
      <c r="C2493">
        <v>41</v>
      </c>
      <c r="D2493" s="32"/>
      <c r="E2493">
        <v>6000</v>
      </c>
      <c r="G2493" s="31" t="s">
        <v>97</v>
      </c>
      <c r="H2493">
        <v>9</v>
      </c>
      <c r="I2493" s="31" t="s">
        <v>104</v>
      </c>
    </row>
    <row r="2494" spans="1:9" x14ac:dyDescent="0.3">
      <c r="A2494">
        <v>2534</v>
      </c>
      <c r="B2494">
        <v>7</v>
      </c>
      <c r="C2494">
        <v>41</v>
      </c>
      <c r="D2494" s="32">
        <v>0.75555555555555554</v>
      </c>
      <c r="E2494">
        <v>8000</v>
      </c>
      <c r="G2494" s="31" t="s">
        <v>102</v>
      </c>
      <c r="H2494">
        <v>9</v>
      </c>
      <c r="I2494" s="31" t="s">
        <v>98</v>
      </c>
    </row>
    <row r="2495" spans="1:9" x14ac:dyDescent="0.3">
      <c r="A2495">
        <v>2535</v>
      </c>
      <c r="B2495">
        <v>1</v>
      </c>
      <c r="C2495">
        <v>41</v>
      </c>
      <c r="D2495" s="32">
        <v>0.69166666666666665</v>
      </c>
      <c r="E2495">
        <v>6000</v>
      </c>
      <c r="G2495" s="31" t="s">
        <v>102</v>
      </c>
      <c r="H2495">
        <v>9</v>
      </c>
      <c r="I2495" s="31" t="s">
        <v>99</v>
      </c>
    </row>
    <row r="2496" spans="1:9" x14ac:dyDescent="0.3">
      <c r="A2496">
        <v>2536</v>
      </c>
      <c r="B2496">
        <v>2</v>
      </c>
      <c r="C2496">
        <v>41</v>
      </c>
      <c r="D2496" s="32">
        <v>0.71527777777777779</v>
      </c>
      <c r="E2496">
        <v>6000</v>
      </c>
      <c r="G2496" s="31" t="s">
        <v>102</v>
      </c>
      <c r="H2496">
        <v>9</v>
      </c>
      <c r="I2496" s="31" t="s">
        <v>101</v>
      </c>
    </row>
    <row r="2497" spans="1:9" x14ac:dyDescent="0.3">
      <c r="A2497">
        <v>2537</v>
      </c>
      <c r="B2497">
        <v>3</v>
      </c>
      <c r="C2497">
        <v>41</v>
      </c>
      <c r="D2497" s="32">
        <v>0.71180555555555558</v>
      </c>
      <c r="E2497">
        <v>6000</v>
      </c>
      <c r="G2497" s="31" t="s">
        <v>102</v>
      </c>
      <c r="H2497">
        <v>10</v>
      </c>
      <c r="I2497" s="31" t="s">
        <v>104</v>
      </c>
    </row>
    <row r="2498" spans="1:9" x14ac:dyDescent="0.3">
      <c r="A2498">
        <v>2538</v>
      </c>
      <c r="B2498">
        <v>7</v>
      </c>
      <c r="C2498">
        <v>41</v>
      </c>
      <c r="D2498" s="32">
        <v>0.77500000000000002</v>
      </c>
      <c r="E2498">
        <v>6000</v>
      </c>
      <c r="G2498" s="31" t="s">
        <v>102</v>
      </c>
      <c r="H2498">
        <v>10</v>
      </c>
      <c r="I2498" s="31" t="s">
        <v>98</v>
      </c>
    </row>
    <row r="2499" spans="1:9" x14ac:dyDescent="0.3">
      <c r="A2499">
        <v>2539</v>
      </c>
      <c r="B2499">
        <v>1</v>
      </c>
      <c r="C2499">
        <v>41</v>
      </c>
      <c r="D2499" s="32">
        <v>0.7416666666666667</v>
      </c>
      <c r="E2499">
        <v>8000</v>
      </c>
      <c r="G2499" s="31" t="s">
        <v>102</v>
      </c>
      <c r="H2499">
        <v>10</v>
      </c>
      <c r="I2499" s="31" t="s">
        <v>99</v>
      </c>
    </row>
    <row r="2500" spans="1:9" x14ac:dyDescent="0.3">
      <c r="A2500">
        <v>2540</v>
      </c>
      <c r="B2500">
        <v>2</v>
      </c>
      <c r="C2500">
        <v>41</v>
      </c>
      <c r="D2500" s="32">
        <v>0.74513888888888891</v>
      </c>
      <c r="E2500">
        <v>6000</v>
      </c>
      <c r="G2500" s="31" t="s">
        <v>97</v>
      </c>
      <c r="H2500">
        <v>10</v>
      </c>
      <c r="I2500" s="31" t="s">
        <v>101</v>
      </c>
    </row>
    <row r="2501" spans="1:9" x14ac:dyDescent="0.3">
      <c r="A2501">
        <v>2541</v>
      </c>
      <c r="B2501">
        <v>3</v>
      </c>
      <c r="C2501">
        <v>41</v>
      </c>
      <c r="D2501" s="32">
        <v>0.73472222222222228</v>
      </c>
      <c r="E2501">
        <v>6000</v>
      </c>
      <c r="G2501" s="31" t="s">
        <v>97</v>
      </c>
      <c r="H2501">
        <v>11</v>
      </c>
      <c r="I2501" s="31" t="s">
        <v>104</v>
      </c>
    </row>
    <row r="2502" spans="1:9" x14ac:dyDescent="0.3">
      <c r="A2502">
        <v>2542</v>
      </c>
      <c r="B2502">
        <v>7</v>
      </c>
      <c r="C2502">
        <v>41</v>
      </c>
      <c r="D2502" s="32">
        <v>0.8041666666666667</v>
      </c>
      <c r="E2502">
        <v>6000</v>
      </c>
      <c r="F2502">
        <v>1500</v>
      </c>
      <c r="G2502" s="31" t="s">
        <v>102</v>
      </c>
      <c r="H2502">
        <v>11</v>
      </c>
      <c r="I2502" s="31" t="s">
        <v>98</v>
      </c>
    </row>
    <row r="2503" spans="1:9" x14ac:dyDescent="0.3">
      <c r="A2503">
        <v>2543</v>
      </c>
      <c r="B2503">
        <v>1</v>
      </c>
      <c r="C2503">
        <v>41</v>
      </c>
      <c r="D2503" s="32">
        <v>0.7729166666666667</v>
      </c>
      <c r="E2503">
        <v>6000</v>
      </c>
      <c r="G2503" s="31" t="s">
        <v>97</v>
      </c>
      <c r="H2503">
        <v>11</v>
      </c>
      <c r="I2503" s="31" t="s">
        <v>99</v>
      </c>
    </row>
    <row r="2504" spans="1:9" x14ac:dyDescent="0.3">
      <c r="A2504">
        <v>2544</v>
      </c>
      <c r="B2504">
        <v>2</v>
      </c>
      <c r="C2504">
        <v>41</v>
      </c>
      <c r="D2504" s="32">
        <v>0.76944444444444449</v>
      </c>
      <c r="E2504">
        <v>8000</v>
      </c>
      <c r="G2504" s="31" t="s">
        <v>102</v>
      </c>
      <c r="H2504">
        <v>11</v>
      </c>
      <c r="I2504" s="31" t="s">
        <v>101</v>
      </c>
    </row>
    <row r="2505" spans="1:9" x14ac:dyDescent="0.3">
      <c r="A2505">
        <v>2545</v>
      </c>
      <c r="B2505">
        <v>3</v>
      </c>
      <c r="C2505">
        <v>41</v>
      </c>
      <c r="D2505" s="32">
        <v>0.76249999999999996</v>
      </c>
      <c r="E2505">
        <v>8000</v>
      </c>
      <c r="G2505" s="31" t="s">
        <v>97</v>
      </c>
      <c r="H2505">
        <v>12</v>
      </c>
      <c r="I2505" s="31" t="s">
        <v>104</v>
      </c>
    </row>
    <row r="2506" spans="1:9" x14ac:dyDescent="0.3">
      <c r="A2506">
        <v>2546</v>
      </c>
      <c r="B2506">
        <v>7</v>
      </c>
      <c r="C2506">
        <v>41</v>
      </c>
      <c r="D2506" s="32">
        <v>0.81874999999999998</v>
      </c>
      <c r="E2506">
        <v>6000</v>
      </c>
      <c r="F2506">
        <v>1000</v>
      </c>
      <c r="G2506" s="31" t="s">
        <v>102</v>
      </c>
      <c r="H2506">
        <v>12</v>
      </c>
      <c r="I2506" s="31" t="s">
        <v>98</v>
      </c>
    </row>
    <row r="2507" spans="1:9" x14ac:dyDescent="0.3">
      <c r="A2507">
        <v>2547</v>
      </c>
      <c r="B2507">
        <v>1</v>
      </c>
      <c r="C2507">
        <v>41</v>
      </c>
      <c r="D2507" s="32">
        <v>0.79236111111111107</v>
      </c>
      <c r="E2507">
        <v>6000</v>
      </c>
      <c r="G2507" s="31" t="s">
        <v>97</v>
      </c>
      <c r="H2507">
        <v>12</v>
      </c>
      <c r="I2507" s="31" t="s">
        <v>99</v>
      </c>
    </row>
    <row r="2508" spans="1:9" x14ac:dyDescent="0.3">
      <c r="A2508">
        <v>2548</v>
      </c>
      <c r="B2508">
        <v>2</v>
      </c>
      <c r="C2508">
        <v>41</v>
      </c>
      <c r="D2508" s="32">
        <v>0.78055555555555556</v>
      </c>
      <c r="E2508">
        <v>6000</v>
      </c>
      <c r="G2508" s="31" t="s">
        <v>97</v>
      </c>
      <c r="H2508">
        <v>12</v>
      </c>
      <c r="I2508" s="31" t="s">
        <v>101</v>
      </c>
    </row>
    <row r="2509" spans="1:9" x14ac:dyDescent="0.3">
      <c r="A2509">
        <v>2549</v>
      </c>
      <c r="B2509">
        <v>3</v>
      </c>
      <c r="C2509">
        <v>41</v>
      </c>
      <c r="D2509" s="32">
        <v>0.77638888888888891</v>
      </c>
      <c r="E2509">
        <v>6000</v>
      </c>
      <c r="G2509" s="31" t="s">
        <v>102</v>
      </c>
      <c r="H2509">
        <v>13</v>
      </c>
      <c r="I2509" s="31" t="s">
        <v>104</v>
      </c>
    </row>
    <row r="2510" spans="1:9" x14ac:dyDescent="0.3">
      <c r="A2510">
        <v>2550</v>
      </c>
      <c r="B2510">
        <v>1</v>
      </c>
      <c r="C2510">
        <v>41</v>
      </c>
      <c r="D2510" s="32">
        <v>0.82847222222222228</v>
      </c>
      <c r="E2510">
        <v>6000</v>
      </c>
      <c r="G2510" s="31" t="s">
        <v>102</v>
      </c>
      <c r="H2510">
        <v>13</v>
      </c>
      <c r="I2510" s="31" t="s">
        <v>99</v>
      </c>
    </row>
    <row r="2511" spans="1:9" x14ac:dyDescent="0.3">
      <c r="A2511">
        <v>2551</v>
      </c>
      <c r="B2511">
        <v>2</v>
      </c>
      <c r="C2511">
        <v>41</v>
      </c>
      <c r="D2511" s="32">
        <v>0.8041666666666667</v>
      </c>
      <c r="E2511">
        <v>6000</v>
      </c>
      <c r="F2511">
        <v>1000</v>
      </c>
      <c r="G2511" s="31" t="s">
        <v>102</v>
      </c>
      <c r="H2511">
        <v>13</v>
      </c>
      <c r="I2511" s="31" t="s">
        <v>101</v>
      </c>
    </row>
    <row r="2512" spans="1:9" x14ac:dyDescent="0.3">
      <c r="A2512">
        <v>2552</v>
      </c>
      <c r="B2512">
        <v>3</v>
      </c>
      <c r="C2512">
        <v>41</v>
      </c>
      <c r="D2512" s="32">
        <v>0.79861111111111116</v>
      </c>
      <c r="E2512">
        <v>6000</v>
      </c>
      <c r="F2512">
        <v>1000</v>
      </c>
      <c r="G2512" s="31" t="s">
        <v>102</v>
      </c>
      <c r="H2512">
        <v>14</v>
      </c>
      <c r="I2512" s="31" t="s">
        <v>104</v>
      </c>
    </row>
    <row r="2513" spans="1:9" x14ac:dyDescent="0.3">
      <c r="A2513">
        <v>2553</v>
      </c>
      <c r="B2513">
        <v>2</v>
      </c>
      <c r="C2513">
        <v>41</v>
      </c>
      <c r="D2513" s="32">
        <v>0.82708333333333328</v>
      </c>
      <c r="E2513">
        <v>6000</v>
      </c>
      <c r="G2513" s="31" t="s">
        <v>102</v>
      </c>
      <c r="H2513">
        <v>14</v>
      </c>
      <c r="I2513" s="31" t="s">
        <v>101</v>
      </c>
    </row>
    <row r="2514" spans="1:9" x14ac:dyDescent="0.3">
      <c r="A2514">
        <v>2554</v>
      </c>
      <c r="B2514">
        <v>3</v>
      </c>
      <c r="C2514">
        <v>41</v>
      </c>
      <c r="D2514" s="32">
        <v>0.82013888888888886</v>
      </c>
      <c r="E2514">
        <v>6000</v>
      </c>
      <c r="G2514" s="31" t="s">
        <v>102</v>
      </c>
      <c r="H2514">
        <v>15</v>
      </c>
      <c r="I2514" s="31" t="s">
        <v>104</v>
      </c>
    </row>
    <row r="2515" spans="1:9" x14ac:dyDescent="0.3">
      <c r="A2515">
        <v>2555</v>
      </c>
      <c r="B2515">
        <v>3</v>
      </c>
      <c r="C2515">
        <v>42</v>
      </c>
      <c r="D2515" s="32">
        <v>0.45</v>
      </c>
      <c r="E2515">
        <v>6000</v>
      </c>
      <c r="G2515" s="31" t="s">
        <v>102</v>
      </c>
      <c r="H2515">
        <v>4</v>
      </c>
      <c r="I2515" s="31" t="s">
        <v>104</v>
      </c>
    </row>
    <row r="2516" spans="1:9" x14ac:dyDescent="0.3">
      <c r="A2516">
        <v>2556</v>
      </c>
      <c r="B2516">
        <v>6</v>
      </c>
      <c r="C2516">
        <v>42</v>
      </c>
      <c r="D2516" s="32">
        <v>0.4375</v>
      </c>
      <c r="E2516">
        <v>6000</v>
      </c>
      <c r="F2516">
        <v>1000</v>
      </c>
      <c r="G2516" s="31" t="s">
        <v>102</v>
      </c>
      <c r="H2516">
        <v>4</v>
      </c>
      <c r="I2516" s="31" t="s">
        <v>100</v>
      </c>
    </row>
    <row r="2517" spans="1:9" x14ac:dyDescent="0.3">
      <c r="A2517">
        <v>2557</v>
      </c>
      <c r="B2517">
        <v>4</v>
      </c>
      <c r="C2517">
        <v>42</v>
      </c>
      <c r="D2517" s="32">
        <v>0.4465277777777778</v>
      </c>
      <c r="E2517">
        <v>6000</v>
      </c>
      <c r="G2517" s="31" t="s">
        <v>102</v>
      </c>
      <c r="H2517">
        <v>4</v>
      </c>
      <c r="I2517" s="31" t="s">
        <v>103</v>
      </c>
    </row>
    <row r="2518" spans="1:9" x14ac:dyDescent="0.3">
      <c r="A2518">
        <v>2558</v>
      </c>
      <c r="B2518">
        <v>2</v>
      </c>
      <c r="C2518">
        <v>42</v>
      </c>
      <c r="D2518" s="32">
        <v>0.45069444444444445</v>
      </c>
      <c r="E2518">
        <v>6000</v>
      </c>
      <c r="G2518" s="31" t="s">
        <v>97</v>
      </c>
      <c r="H2518">
        <v>4</v>
      </c>
      <c r="I2518" s="31" t="s">
        <v>101</v>
      </c>
    </row>
    <row r="2519" spans="1:9" x14ac:dyDescent="0.3">
      <c r="A2519">
        <v>2559</v>
      </c>
      <c r="B2519">
        <v>3</v>
      </c>
      <c r="C2519">
        <v>42</v>
      </c>
      <c r="D2519" s="32">
        <v>0.49722222222222223</v>
      </c>
      <c r="E2519">
        <v>6000</v>
      </c>
      <c r="G2519" s="31" t="s">
        <v>97</v>
      </c>
      <c r="H2519">
        <v>5</v>
      </c>
      <c r="I2519" s="31" t="s">
        <v>104</v>
      </c>
    </row>
    <row r="2520" spans="1:9" x14ac:dyDescent="0.3">
      <c r="A2520">
        <v>2560</v>
      </c>
      <c r="B2520">
        <v>6</v>
      </c>
      <c r="C2520">
        <v>42</v>
      </c>
      <c r="D2520" s="32">
        <v>0.63680555555555551</v>
      </c>
      <c r="E2520">
        <v>41000</v>
      </c>
      <c r="G2520" s="31" t="s">
        <v>102</v>
      </c>
      <c r="H2520">
        <v>5</v>
      </c>
      <c r="I2520" s="31" t="s">
        <v>100</v>
      </c>
    </row>
    <row r="2521" spans="1:9" x14ac:dyDescent="0.3">
      <c r="A2521">
        <v>2561</v>
      </c>
      <c r="B2521">
        <v>4</v>
      </c>
      <c r="C2521">
        <v>42</v>
      </c>
      <c r="D2521" s="32">
        <v>0.49930555555555556</v>
      </c>
      <c r="E2521">
        <v>6000</v>
      </c>
      <c r="G2521" s="31" t="s">
        <v>102</v>
      </c>
      <c r="H2521">
        <v>5</v>
      </c>
      <c r="I2521" s="31" t="s">
        <v>103</v>
      </c>
    </row>
    <row r="2522" spans="1:9" x14ac:dyDescent="0.3">
      <c r="A2522">
        <v>2562</v>
      </c>
      <c r="B2522">
        <v>2</v>
      </c>
      <c r="C2522">
        <v>42</v>
      </c>
      <c r="D2522" s="32">
        <v>0.46805555555555556</v>
      </c>
      <c r="E2522">
        <v>6000</v>
      </c>
      <c r="F2522">
        <v>1000</v>
      </c>
      <c r="G2522" s="31" t="s">
        <v>102</v>
      </c>
      <c r="H2522">
        <v>5</v>
      </c>
      <c r="I2522" s="31" t="s">
        <v>101</v>
      </c>
    </row>
    <row r="2523" spans="1:9" x14ac:dyDescent="0.3">
      <c r="A2523">
        <v>2563</v>
      </c>
      <c r="B2523">
        <v>3</v>
      </c>
      <c r="C2523">
        <v>42</v>
      </c>
      <c r="D2523" s="32">
        <v>0.52083333333333337</v>
      </c>
      <c r="E2523">
        <v>6000</v>
      </c>
      <c r="G2523" s="31" t="s">
        <v>102</v>
      </c>
      <c r="H2523">
        <v>6</v>
      </c>
      <c r="I2523" s="31" t="s">
        <v>104</v>
      </c>
    </row>
    <row r="2524" spans="1:9" x14ac:dyDescent="0.3">
      <c r="A2524">
        <v>2564</v>
      </c>
      <c r="B2524">
        <v>6</v>
      </c>
      <c r="C2524">
        <v>42</v>
      </c>
      <c r="D2524" s="32"/>
      <c r="E2524">
        <v>6000</v>
      </c>
      <c r="G2524" s="31" t="s">
        <v>97</v>
      </c>
      <c r="H2524">
        <v>6</v>
      </c>
      <c r="I2524" s="31" t="s">
        <v>100</v>
      </c>
    </row>
    <row r="2525" spans="1:9" x14ac:dyDescent="0.3">
      <c r="A2525">
        <v>2565</v>
      </c>
      <c r="B2525">
        <v>4</v>
      </c>
      <c r="C2525">
        <v>42</v>
      </c>
      <c r="D2525" s="32">
        <v>0.52847222222222223</v>
      </c>
      <c r="E2525">
        <v>6000</v>
      </c>
      <c r="G2525" s="31" t="s">
        <v>102</v>
      </c>
      <c r="H2525">
        <v>6</v>
      </c>
      <c r="I2525" s="31" t="s">
        <v>103</v>
      </c>
    </row>
    <row r="2526" spans="1:9" x14ac:dyDescent="0.3">
      <c r="A2526">
        <v>2566</v>
      </c>
      <c r="B2526">
        <v>2</v>
      </c>
      <c r="C2526">
        <v>42</v>
      </c>
      <c r="D2526" s="32">
        <v>0.5180555555555556</v>
      </c>
      <c r="E2526">
        <v>6000</v>
      </c>
      <c r="G2526" s="31" t="s">
        <v>97</v>
      </c>
      <c r="H2526">
        <v>6</v>
      </c>
      <c r="I2526" s="31" t="s">
        <v>101</v>
      </c>
    </row>
    <row r="2527" spans="1:9" x14ac:dyDescent="0.3">
      <c r="A2527">
        <v>2567</v>
      </c>
      <c r="B2527">
        <v>3</v>
      </c>
      <c r="C2527">
        <v>42</v>
      </c>
      <c r="D2527" s="32">
        <v>0.53888888888888886</v>
      </c>
      <c r="E2527">
        <v>6000</v>
      </c>
      <c r="F2527">
        <v>1000</v>
      </c>
      <c r="G2527" s="31" t="s">
        <v>97</v>
      </c>
      <c r="H2527">
        <v>7</v>
      </c>
      <c r="I2527" s="31" t="s">
        <v>104</v>
      </c>
    </row>
    <row r="2528" spans="1:9" x14ac:dyDescent="0.3">
      <c r="A2528">
        <v>2568</v>
      </c>
      <c r="B2528">
        <v>6</v>
      </c>
      <c r="C2528">
        <v>42</v>
      </c>
      <c r="D2528" s="32">
        <v>0.67847222222222225</v>
      </c>
      <c r="E2528">
        <v>6000</v>
      </c>
      <c r="F2528">
        <v>1000</v>
      </c>
      <c r="G2528" s="31" t="s">
        <v>97</v>
      </c>
      <c r="H2528">
        <v>7</v>
      </c>
      <c r="I2528" s="31" t="s">
        <v>100</v>
      </c>
    </row>
    <row r="2529" spans="1:9" x14ac:dyDescent="0.3">
      <c r="A2529">
        <v>2569</v>
      </c>
      <c r="B2529">
        <v>4</v>
      </c>
      <c r="C2529">
        <v>42</v>
      </c>
      <c r="D2529" s="32">
        <v>0.55763888888888891</v>
      </c>
      <c r="E2529">
        <v>8000</v>
      </c>
      <c r="F2529">
        <v>4000</v>
      </c>
      <c r="G2529" s="31" t="s">
        <v>97</v>
      </c>
      <c r="H2529">
        <v>7</v>
      </c>
      <c r="I2529" s="31" t="s">
        <v>103</v>
      </c>
    </row>
    <row r="2530" spans="1:9" x14ac:dyDescent="0.3">
      <c r="A2530">
        <v>2570</v>
      </c>
      <c r="B2530">
        <v>2</v>
      </c>
      <c r="C2530">
        <v>42</v>
      </c>
      <c r="D2530" s="32">
        <v>0.54722222222222228</v>
      </c>
      <c r="E2530">
        <v>6000</v>
      </c>
      <c r="G2530" s="31" t="s">
        <v>97</v>
      </c>
      <c r="H2530">
        <v>7</v>
      </c>
      <c r="I2530" s="31" t="s">
        <v>101</v>
      </c>
    </row>
    <row r="2531" spans="1:9" x14ac:dyDescent="0.3">
      <c r="A2531">
        <v>2571</v>
      </c>
      <c r="B2531">
        <v>3</v>
      </c>
      <c r="C2531">
        <v>42</v>
      </c>
      <c r="D2531" s="32">
        <v>0.5805555555555556</v>
      </c>
      <c r="E2531">
        <v>6000</v>
      </c>
      <c r="F2531">
        <v>1000</v>
      </c>
      <c r="G2531" s="31" t="s">
        <v>97</v>
      </c>
      <c r="H2531">
        <v>8</v>
      </c>
      <c r="I2531" s="31" t="s">
        <v>104</v>
      </c>
    </row>
    <row r="2532" spans="1:9" x14ac:dyDescent="0.3">
      <c r="A2532">
        <v>2572</v>
      </c>
      <c r="B2532">
        <v>6</v>
      </c>
      <c r="C2532">
        <v>42</v>
      </c>
      <c r="D2532" s="32">
        <v>0.69027777777777777</v>
      </c>
      <c r="E2532">
        <v>6000</v>
      </c>
      <c r="G2532" s="31" t="s">
        <v>97</v>
      </c>
      <c r="H2532">
        <v>8</v>
      </c>
      <c r="I2532" s="31" t="s">
        <v>100</v>
      </c>
    </row>
    <row r="2533" spans="1:9" x14ac:dyDescent="0.3">
      <c r="A2533">
        <v>2573</v>
      </c>
      <c r="B2533">
        <v>4</v>
      </c>
      <c r="C2533">
        <v>42</v>
      </c>
      <c r="D2533" s="32">
        <v>0.59791666666666665</v>
      </c>
      <c r="E2533">
        <v>6000</v>
      </c>
      <c r="G2533" s="31" t="s">
        <v>97</v>
      </c>
      <c r="H2533">
        <v>8</v>
      </c>
      <c r="I2533" s="31" t="s">
        <v>103</v>
      </c>
    </row>
    <row r="2534" spans="1:9" x14ac:dyDescent="0.3">
      <c r="A2534">
        <v>2574</v>
      </c>
      <c r="B2534">
        <v>2</v>
      </c>
      <c r="C2534">
        <v>42</v>
      </c>
      <c r="D2534" s="32">
        <v>0.58194444444444449</v>
      </c>
      <c r="E2534">
        <v>6000</v>
      </c>
      <c r="F2534">
        <v>1000</v>
      </c>
      <c r="G2534" s="31" t="s">
        <v>97</v>
      </c>
      <c r="H2534">
        <v>8</v>
      </c>
      <c r="I2534" s="31" t="s">
        <v>101</v>
      </c>
    </row>
    <row r="2535" spans="1:9" x14ac:dyDescent="0.3">
      <c r="A2535">
        <v>2575</v>
      </c>
      <c r="B2535">
        <v>3</v>
      </c>
      <c r="C2535">
        <v>42</v>
      </c>
      <c r="D2535" s="32">
        <v>0.62152777777777779</v>
      </c>
      <c r="E2535">
        <v>6000</v>
      </c>
      <c r="G2535" s="31" t="s">
        <v>102</v>
      </c>
      <c r="H2535">
        <v>9</v>
      </c>
      <c r="I2535" s="31" t="s">
        <v>104</v>
      </c>
    </row>
    <row r="2536" spans="1:9" x14ac:dyDescent="0.3">
      <c r="A2536">
        <v>2576</v>
      </c>
      <c r="B2536">
        <v>6</v>
      </c>
      <c r="C2536">
        <v>42</v>
      </c>
      <c r="D2536" s="32">
        <v>0.70625000000000004</v>
      </c>
      <c r="E2536">
        <v>6000</v>
      </c>
      <c r="G2536" s="31" t="s">
        <v>97</v>
      </c>
      <c r="H2536">
        <v>9</v>
      </c>
      <c r="I2536" s="31" t="s">
        <v>100</v>
      </c>
    </row>
    <row r="2537" spans="1:9" x14ac:dyDescent="0.3">
      <c r="A2537">
        <v>2577</v>
      </c>
      <c r="B2537">
        <v>4</v>
      </c>
      <c r="C2537">
        <v>42</v>
      </c>
      <c r="D2537" s="32">
        <v>0.64722222222222225</v>
      </c>
      <c r="E2537">
        <v>8000</v>
      </c>
      <c r="G2537" s="31" t="s">
        <v>102</v>
      </c>
      <c r="H2537">
        <v>9</v>
      </c>
      <c r="I2537" s="31" t="s">
        <v>103</v>
      </c>
    </row>
    <row r="2538" spans="1:9" x14ac:dyDescent="0.3">
      <c r="A2538">
        <v>2578</v>
      </c>
      <c r="B2538">
        <v>2</v>
      </c>
      <c r="C2538">
        <v>42</v>
      </c>
      <c r="D2538" s="32">
        <v>0.61944444444444446</v>
      </c>
      <c r="E2538">
        <v>6000</v>
      </c>
      <c r="G2538" s="31" t="s">
        <v>97</v>
      </c>
      <c r="H2538">
        <v>9</v>
      </c>
      <c r="I2538" s="31" t="s">
        <v>101</v>
      </c>
    </row>
    <row r="2539" spans="1:9" x14ac:dyDescent="0.3">
      <c r="A2539">
        <v>2579</v>
      </c>
      <c r="B2539">
        <v>3</v>
      </c>
      <c r="C2539">
        <v>42</v>
      </c>
      <c r="D2539" s="32">
        <v>0.68055555555555558</v>
      </c>
      <c r="E2539">
        <v>6000</v>
      </c>
      <c r="G2539" s="31" t="s">
        <v>97</v>
      </c>
      <c r="H2539">
        <v>10</v>
      </c>
      <c r="I2539" s="31" t="s">
        <v>104</v>
      </c>
    </row>
    <row r="2540" spans="1:9" x14ac:dyDescent="0.3">
      <c r="A2540">
        <v>2580</v>
      </c>
      <c r="B2540">
        <v>6</v>
      </c>
      <c r="C2540">
        <v>42</v>
      </c>
      <c r="D2540" s="32">
        <v>0.7319444444444444</v>
      </c>
      <c r="E2540">
        <v>6000</v>
      </c>
      <c r="G2540" s="31" t="s">
        <v>102</v>
      </c>
      <c r="H2540">
        <v>10</v>
      </c>
      <c r="I2540" s="31" t="s">
        <v>100</v>
      </c>
    </row>
    <row r="2541" spans="1:9" x14ac:dyDescent="0.3">
      <c r="A2541">
        <v>2581</v>
      </c>
      <c r="B2541">
        <v>4</v>
      </c>
      <c r="C2541">
        <v>42</v>
      </c>
      <c r="D2541" s="32">
        <v>0.67777777777777781</v>
      </c>
      <c r="E2541">
        <v>6000</v>
      </c>
      <c r="G2541" s="31" t="s">
        <v>102</v>
      </c>
      <c r="H2541">
        <v>10</v>
      </c>
      <c r="I2541" s="31" t="s">
        <v>103</v>
      </c>
    </row>
    <row r="2542" spans="1:9" x14ac:dyDescent="0.3">
      <c r="A2542">
        <v>2582</v>
      </c>
      <c r="B2542">
        <v>2</v>
      </c>
      <c r="C2542">
        <v>42</v>
      </c>
      <c r="D2542" s="32">
        <v>0.64375000000000004</v>
      </c>
      <c r="E2542">
        <v>6000</v>
      </c>
      <c r="G2542" s="31" t="s">
        <v>102</v>
      </c>
      <c r="H2542">
        <v>10</v>
      </c>
      <c r="I2542" s="31" t="s">
        <v>101</v>
      </c>
    </row>
    <row r="2543" spans="1:9" x14ac:dyDescent="0.3">
      <c r="A2543">
        <v>2583</v>
      </c>
      <c r="B2543">
        <v>3</v>
      </c>
      <c r="C2543">
        <v>42</v>
      </c>
      <c r="D2543" s="32">
        <v>0.7006944444444444</v>
      </c>
      <c r="E2543">
        <v>6000</v>
      </c>
      <c r="G2543" s="31" t="s">
        <v>97</v>
      </c>
      <c r="H2543">
        <v>11</v>
      </c>
      <c r="I2543" s="31" t="s">
        <v>104</v>
      </c>
    </row>
    <row r="2544" spans="1:9" x14ac:dyDescent="0.3">
      <c r="A2544">
        <v>2584</v>
      </c>
      <c r="B2544">
        <v>6</v>
      </c>
      <c r="C2544">
        <v>42</v>
      </c>
      <c r="D2544" s="32">
        <v>0.74791666666666667</v>
      </c>
      <c r="E2544">
        <v>6000</v>
      </c>
      <c r="G2544" s="31" t="s">
        <v>102</v>
      </c>
      <c r="H2544">
        <v>11</v>
      </c>
      <c r="I2544" s="31" t="s">
        <v>100</v>
      </c>
    </row>
    <row r="2545" spans="1:9" x14ac:dyDescent="0.3">
      <c r="A2545">
        <v>2585</v>
      </c>
      <c r="B2545">
        <v>4</v>
      </c>
      <c r="C2545">
        <v>42</v>
      </c>
      <c r="D2545" s="32">
        <v>0.73888888888888893</v>
      </c>
      <c r="E2545">
        <v>6000</v>
      </c>
      <c r="G2545" s="31" t="s">
        <v>102</v>
      </c>
      <c r="H2545">
        <v>11</v>
      </c>
      <c r="I2545" s="31" t="s">
        <v>103</v>
      </c>
    </row>
    <row r="2546" spans="1:9" x14ac:dyDescent="0.3">
      <c r="A2546">
        <v>2586</v>
      </c>
      <c r="B2546">
        <v>2</v>
      </c>
      <c r="C2546">
        <v>42</v>
      </c>
      <c r="D2546" s="32">
        <v>0.73333333333333328</v>
      </c>
      <c r="E2546">
        <v>6000</v>
      </c>
      <c r="F2546">
        <v>400</v>
      </c>
      <c r="G2546" s="31" t="s">
        <v>102</v>
      </c>
      <c r="H2546">
        <v>11</v>
      </c>
      <c r="I2546" s="31" t="s">
        <v>101</v>
      </c>
    </row>
    <row r="2547" spans="1:9" x14ac:dyDescent="0.3">
      <c r="A2547">
        <v>2587</v>
      </c>
      <c r="B2547">
        <v>3</v>
      </c>
      <c r="C2547">
        <v>42</v>
      </c>
      <c r="D2547" s="32">
        <v>0.72499999999999998</v>
      </c>
      <c r="E2547">
        <v>6000</v>
      </c>
      <c r="F2547">
        <v>1000</v>
      </c>
      <c r="G2547" s="31" t="s">
        <v>102</v>
      </c>
      <c r="H2547">
        <v>12</v>
      </c>
      <c r="I2547" s="31" t="s">
        <v>104</v>
      </c>
    </row>
    <row r="2548" spans="1:9" x14ac:dyDescent="0.3">
      <c r="A2548">
        <v>2588</v>
      </c>
      <c r="B2548">
        <v>6</v>
      </c>
      <c r="C2548">
        <v>42</v>
      </c>
      <c r="D2548" s="32">
        <v>0.77916666666666667</v>
      </c>
      <c r="E2548">
        <v>6000</v>
      </c>
      <c r="G2548" s="31" t="s">
        <v>102</v>
      </c>
      <c r="H2548">
        <v>12</v>
      </c>
      <c r="I2548" s="31" t="s">
        <v>100</v>
      </c>
    </row>
    <row r="2549" spans="1:9" x14ac:dyDescent="0.3">
      <c r="A2549">
        <v>2589</v>
      </c>
      <c r="B2549">
        <v>4</v>
      </c>
      <c r="C2549">
        <v>42</v>
      </c>
      <c r="D2549" s="32">
        <v>0.76041666666666663</v>
      </c>
      <c r="E2549">
        <v>6000</v>
      </c>
      <c r="G2549" s="31" t="s">
        <v>102</v>
      </c>
      <c r="H2549">
        <v>12</v>
      </c>
      <c r="I2549" s="31" t="s">
        <v>103</v>
      </c>
    </row>
    <row r="2550" spans="1:9" x14ac:dyDescent="0.3">
      <c r="A2550">
        <v>2590</v>
      </c>
      <c r="B2550">
        <v>2</v>
      </c>
      <c r="C2550">
        <v>42</v>
      </c>
      <c r="D2550" s="32">
        <v>0.74930555555555556</v>
      </c>
      <c r="E2550">
        <v>6000</v>
      </c>
      <c r="G2550" s="31" t="s">
        <v>102</v>
      </c>
      <c r="H2550">
        <v>12</v>
      </c>
      <c r="I2550" s="31" t="s">
        <v>101</v>
      </c>
    </row>
    <row r="2551" spans="1:9" x14ac:dyDescent="0.3">
      <c r="A2551">
        <v>2591</v>
      </c>
      <c r="B2551">
        <v>3</v>
      </c>
      <c r="C2551">
        <v>42</v>
      </c>
      <c r="D2551" s="32">
        <v>0.75069444444444444</v>
      </c>
      <c r="E2551">
        <v>6000</v>
      </c>
      <c r="F2551">
        <v>1000</v>
      </c>
      <c r="G2551" s="31" t="s">
        <v>102</v>
      </c>
      <c r="H2551">
        <v>13</v>
      </c>
      <c r="I2551" s="31" t="s">
        <v>104</v>
      </c>
    </row>
    <row r="2552" spans="1:9" x14ac:dyDescent="0.3">
      <c r="A2552">
        <v>2592</v>
      </c>
      <c r="B2552">
        <v>6</v>
      </c>
      <c r="C2552">
        <v>42</v>
      </c>
      <c r="D2552" s="32">
        <v>0.79027777777777775</v>
      </c>
      <c r="E2552">
        <v>6000</v>
      </c>
      <c r="G2552" s="31" t="s">
        <v>97</v>
      </c>
      <c r="H2552">
        <v>13</v>
      </c>
      <c r="I2552" s="31" t="s">
        <v>100</v>
      </c>
    </row>
    <row r="2553" spans="1:9" x14ac:dyDescent="0.3">
      <c r="A2553">
        <v>2593</v>
      </c>
      <c r="B2553">
        <v>4</v>
      </c>
      <c r="C2553">
        <v>42</v>
      </c>
      <c r="D2553" s="32">
        <v>0.77847222222222223</v>
      </c>
      <c r="E2553">
        <v>6000</v>
      </c>
      <c r="G2553" s="31" t="s">
        <v>102</v>
      </c>
      <c r="H2553">
        <v>13</v>
      </c>
      <c r="I2553" s="31" t="s">
        <v>103</v>
      </c>
    </row>
    <row r="2554" spans="1:9" x14ac:dyDescent="0.3">
      <c r="A2554">
        <v>2594</v>
      </c>
      <c r="B2554">
        <v>2</v>
      </c>
      <c r="C2554">
        <v>42</v>
      </c>
      <c r="D2554" s="32">
        <v>0.76875000000000004</v>
      </c>
      <c r="E2554">
        <v>6000</v>
      </c>
      <c r="F2554">
        <v>1000</v>
      </c>
      <c r="G2554" s="31" t="s">
        <v>102</v>
      </c>
      <c r="H2554">
        <v>13</v>
      </c>
      <c r="I2554" s="31" t="s">
        <v>101</v>
      </c>
    </row>
    <row r="2555" spans="1:9" x14ac:dyDescent="0.3">
      <c r="A2555">
        <v>2595</v>
      </c>
      <c r="B2555">
        <v>3</v>
      </c>
      <c r="C2555">
        <v>42</v>
      </c>
      <c r="D2555" s="32">
        <v>0.77361111111111114</v>
      </c>
      <c r="E2555">
        <v>6000</v>
      </c>
      <c r="G2555" s="31" t="s">
        <v>102</v>
      </c>
      <c r="H2555">
        <v>14</v>
      </c>
      <c r="I2555" s="31" t="s">
        <v>104</v>
      </c>
    </row>
    <row r="2556" spans="1:9" x14ac:dyDescent="0.3">
      <c r="A2556">
        <v>2596</v>
      </c>
      <c r="B2556">
        <v>6</v>
      </c>
      <c r="C2556">
        <v>42</v>
      </c>
      <c r="D2556" s="32">
        <v>0.80277777777777781</v>
      </c>
      <c r="E2556">
        <v>6000</v>
      </c>
      <c r="G2556" s="31" t="s">
        <v>97</v>
      </c>
      <c r="H2556">
        <v>14</v>
      </c>
      <c r="I2556" s="31" t="s">
        <v>100</v>
      </c>
    </row>
    <row r="2557" spans="1:9" x14ac:dyDescent="0.3">
      <c r="A2557">
        <v>2597</v>
      </c>
      <c r="B2557">
        <v>4</v>
      </c>
      <c r="C2557">
        <v>42</v>
      </c>
      <c r="D2557" s="32">
        <v>0.81944444444444442</v>
      </c>
      <c r="E2557">
        <v>6000</v>
      </c>
      <c r="G2557" s="31" t="s">
        <v>102</v>
      </c>
      <c r="H2557">
        <v>14</v>
      </c>
      <c r="I2557" s="31" t="s">
        <v>103</v>
      </c>
    </row>
    <row r="2558" spans="1:9" x14ac:dyDescent="0.3">
      <c r="A2558">
        <v>2598</v>
      </c>
      <c r="B2558">
        <v>2</v>
      </c>
      <c r="C2558">
        <v>42</v>
      </c>
      <c r="D2558" s="32">
        <v>0.79166666666666663</v>
      </c>
      <c r="E2558">
        <v>6000</v>
      </c>
      <c r="G2558" s="31" t="s">
        <v>97</v>
      </c>
      <c r="H2558">
        <v>14</v>
      </c>
      <c r="I2558" s="31" t="s">
        <v>101</v>
      </c>
    </row>
    <row r="2559" spans="1:9" x14ac:dyDescent="0.3">
      <c r="A2559">
        <v>2599</v>
      </c>
      <c r="B2559">
        <v>3</v>
      </c>
      <c r="C2559">
        <v>42</v>
      </c>
      <c r="D2559" s="32">
        <v>0.8125</v>
      </c>
      <c r="E2559">
        <v>6000</v>
      </c>
      <c r="G2559" s="31" t="s">
        <v>102</v>
      </c>
      <c r="H2559">
        <v>15</v>
      </c>
      <c r="I2559" s="31" t="s">
        <v>104</v>
      </c>
    </row>
    <row r="2560" spans="1:9" x14ac:dyDescent="0.3">
      <c r="A2560">
        <v>2600</v>
      </c>
      <c r="B2560">
        <v>4</v>
      </c>
      <c r="C2560">
        <v>42</v>
      </c>
      <c r="D2560" s="32">
        <v>0.82986111111111116</v>
      </c>
      <c r="E2560">
        <v>6000</v>
      </c>
      <c r="G2560" s="31" t="s">
        <v>102</v>
      </c>
      <c r="H2560">
        <v>15</v>
      </c>
      <c r="I2560" s="31" t="s">
        <v>103</v>
      </c>
    </row>
    <row r="2561" spans="1:9" x14ac:dyDescent="0.3">
      <c r="A2561">
        <v>2601</v>
      </c>
      <c r="B2561">
        <v>2</v>
      </c>
      <c r="C2561">
        <v>42</v>
      </c>
      <c r="D2561" s="32">
        <v>0.80625000000000002</v>
      </c>
      <c r="E2561">
        <v>6000</v>
      </c>
      <c r="G2561" s="31" t="s">
        <v>102</v>
      </c>
      <c r="H2561">
        <v>15</v>
      </c>
      <c r="I2561" s="31" t="s">
        <v>101</v>
      </c>
    </row>
    <row r="2562" spans="1:9" x14ac:dyDescent="0.3">
      <c r="A2562">
        <v>2602</v>
      </c>
      <c r="B2562">
        <v>3</v>
      </c>
      <c r="C2562">
        <v>42</v>
      </c>
      <c r="D2562" s="32">
        <v>0.83611111111111114</v>
      </c>
      <c r="E2562">
        <v>6000</v>
      </c>
      <c r="G2562" s="31" t="s">
        <v>102</v>
      </c>
      <c r="H2562">
        <v>16</v>
      </c>
      <c r="I2562" s="31" t="s">
        <v>104</v>
      </c>
    </row>
    <row r="2563" spans="1:9" x14ac:dyDescent="0.3">
      <c r="A2563">
        <v>2603</v>
      </c>
      <c r="B2563">
        <v>2</v>
      </c>
      <c r="C2563">
        <v>42</v>
      </c>
      <c r="D2563" s="32">
        <v>0.83333333333333337</v>
      </c>
      <c r="E2563">
        <v>6000</v>
      </c>
      <c r="G2563" s="31" t="s">
        <v>102</v>
      </c>
      <c r="H2563">
        <v>16</v>
      </c>
      <c r="I2563" s="31" t="s">
        <v>101</v>
      </c>
    </row>
    <row r="2564" spans="1:9" x14ac:dyDescent="0.3">
      <c r="A2564">
        <v>2604</v>
      </c>
      <c r="B2564">
        <v>3</v>
      </c>
      <c r="C2564">
        <v>43</v>
      </c>
      <c r="D2564" s="32">
        <v>0.45555555555555555</v>
      </c>
      <c r="E2564">
        <v>6000</v>
      </c>
      <c r="F2564">
        <v>700</v>
      </c>
      <c r="G2564" s="31" t="s">
        <v>102</v>
      </c>
      <c r="H2564">
        <v>4</v>
      </c>
      <c r="I2564" s="31" t="s">
        <v>104</v>
      </c>
    </row>
    <row r="2565" spans="1:9" x14ac:dyDescent="0.3">
      <c r="A2565">
        <v>2605</v>
      </c>
      <c r="B2565">
        <v>7</v>
      </c>
      <c r="C2565">
        <v>43</v>
      </c>
      <c r="D2565" s="32">
        <v>0.48333333333333334</v>
      </c>
      <c r="E2565">
        <v>8000</v>
      </c>
      <c r="F2565">
        <v>900</v>
      </c>
      <c r="G2565" s="31" t="s">
        <v>102</v>
      </c>
      <c r="H2565">
        <v>4</v>
      </c>
      <c r="I2565" s="31" t="s">
        <v>98</v>
      </c>
    </row>
    <row r="2566" spans="1:9" x14ac:dyDescent="0.3">
      <c r="A2566">
        <v>2606</v>
      </c>
      <c r="B2566">
        <v>1</v>
      </c>
      <c r="C2566">
        <v>43</v>
      </c>
      <c r="D2566" s="32">
        <v>0.49722222222222223</v>
      </c>
      <c r="E2566">
        <v>6000</v>
      </c>
      <c r="F2566">
        <v>4000</v>
      </c>
      <c r="G2566" s="31" t="s">
        <v>97</v>
      </c>
      <c r="H2566">
        <v>4</v>
      </c>
      <c r="I2566" s="31" t="s">
        <v>99</v>
      </c>
    </row>
    <row r="2567" spans="1:9" x14ac:dyDescent="0.3">
      <c r="A2567">
        <v>2607</v>
      </c>
      <c r="B2567">
        <v>6</v>
      </c>
      <c r="C2567">
        <v>43</v>
      </c>
      <c r="D2567" s="32">
        <v>0.47638888888888886</v>
      </c>
      <c r="E2567">
        <v>6000</v>
      </c>
      <c r="G2567" s="31" t="s">
        <v>97</v>
      </c>
      <c r="H2567">
        <v>4</v>
      </c>
      <c r="I2567" s="31" t="s">
        <v>100</v>
      </c>
    </row>
    <row r="2568" spans="1:9" x14ac:dyDescent="0.3">
      <c r="A2568">
        <v>2608</v>
      </c>
      <c r="B2568">
        <v>4</v>
      </c>
      <c r="C2568">
        <v>43</v>
      </c>
      <c r="D2568" s="32"/>
      <c r="E2568">
        <v>6000</v>
      </c>
      <c r="G2568" s="31" t="s">
        <v>102</v>
      </c>
      <c r="H2568">
        <v>4</v>
      </c>
      <c r="I2568" s="31" t="s">
        <v>103</v>
      </c>
    </row>
    <row r="2569" spans="1:9" x14ac:dyDescent="0.3">
      <c r="A2569">
        <v>2609</v>
      </c>
      <c r="B2569">
        <v>2</v>
      </c>
      <c r="C2569">
        <v>43</v>
      </c>
      <c r="D2569" s="32">
        <v>0.46180555555555558</v>
      </c>
      <c r="E2569">
        <v>6000</v>
      </c>
      <c r="G2569" s="31" t="s">
        <v>97</v>
      </c>
      <c r="H2569">
        <v>4</v>
      </c>
      <c r="I2569" s="31" t="s">
        <v>101</v>
      </c>
    </row>
    <row r="2570" spans="1:9" x14ac:dyDescent="0.3">
      <c r="A2570">
        <v>2610</v>
      </c>
      <c r="B2570">
        <v>3</v>
      </c>
      <c r="C2570">
        <v>43</v>
      </c>
      <c r="D2570" s="32">
        <v>0.4861111111111111</v>
      </c>
      <c r="E2570">
        <v>6000</v>
      </c>
      <c r="G2570" s="31" t="s">
        <v>97</v>
      </c>
      <c r="H2570">
        <v>5</v>
      </c>
      <c r="I2570" s="31" t="s">
        <v>104</v>
      </c>
    </row>
    <row r="2571" spans="1:9" x14ac:dyDescent="0.3">
      <c r="A2571">
        <v>2611</v>
      </c>
      <c r="B2571">
        <v>7</v>
      </c>
      <c r="C2571">
        <v>43</v>
      </c>
      <c r="D2571" s="32">
        <v>0.55277777777777781</v>
      </c>
      <c r="E2571">
        <v>6000</v>
      </c>
      <c r="G2571" s="31" t="s">
        <v>97</v>
      </c>
      <c r="H2571">
        <v>5</v>
      </c>
      <c r="I2571" s="31" t="s">
        <v>98</v>
      </c>
    </row>
    <row r="2572" spans="1:9" x14ac:dyDescent="0.3">
      <c r="A2572">
        <v>2612</v>
      </c>
      <c r="B2572">
        <v>1</v>
      </c>
      <c r="C2572">
        <v>43</v>
      </c>
      <c r="D2572" s="32">
        <v>0.6166666666666667</v>
      </c>
      <c r="E2572">
        <v>6000</v>
      </c>
      <c r="G2572" s="31" t="s">
        <v>102</v>
      </c>
      <c r="H2572">
        <v>5</v>
      </c>
      <c r="I2572" s="31" t="s">
        <v>99</v>
      </c>
    </row>
    <row r="2573" spans="1:9" x14ac:dyDescent="0.3">
      <c r="A2573">
        <v>2613</v>
      </c>
      <c r="B2573">
        <v>6</v>
      </c>
      <c r="C2573">
        <v>43</v>
      </c>
      <c r="D2573" s="32">
        <v>0.48888888888888887</v>
      </c>
      <c r="E2573">
        <v>6000</v>
      </c>
      <c r="G2573" s="31" t="s">
        <v>102</v>
      </c>
      <c r="H2573">
        <v>5</v>
      </c>
      <c r="I2573" s="31" t="s">
        <v>100</v>
      </c>
    </row>
    <row r="2574" spans="1:9" x14ac:dyDescent="0.3">
      <c r="A2574">
        <v>2614</v>
      </c>
      <c r="B2574">
        <v>4</v>
      </c>
      <c r="C2574">
        <v>43</v>
      </c>
      <c r="D2574" s="32">
        <v>0.57152777777777775</v>
      </c>
      <c r="E2574">
        <v>8000</v>
      </c>
      <c r="G2574" s="31" t="s">
        <v>102</v>
      </c>
      <c r="H2574">
        <v>5</v>
      </c>
      <c r="I2574" s="31" t="s">
        <v>103</v>
      </c>
    </row>
    <row r="2575" spans="1:9" x14ac:dyDescent="0.3">
      <c r="A2575">
        <v>2615</v>
      </c>
      <c r="B2575">
        <v>2</v>
      </c>
      <c r="C2575">
        <v>43</v>
      </c>
      <c r="D2575" s="32">
        <v>0.51527777777777772</v>
      </c>
      <c r="E2575">
        <v>6000</v>
      </c>
      <c r="G2575" s="31" t="s">
        <v>102</v>
      </c>
      <c r="H2575">
        <v>5</v>
      </c>
      <c r="I2575" s="31" t="s">
        <v>101</v>
      </c>
    </row>
    <row r="2576" spans="1:9" x14ac:dyDescent="0.3">
      <c r="A2576">
        <v>2616</v>
      </c>
      <c r="B2576">
        <v>3</v>
      </c>
      <c r="C2576">
        <v>43</v>
      </c>
      <c r="D2576" s="32">
        <v>0.53749999999999998</v>
      </c>
      <c r="E2576">
        <v>6000</v>
      </c>
      <c r="G2576" s="31" t="s">
        <v>102</v>
      </c>
      <c r="H2576">
        <v>6</v>
      </c>
      <c r="I2576" s="31" t="s">
        <v>104</v>
      </c>
    </row>
    <row r="2577" spans="1:9" x14ac:dyDescent="0.3">
      <c r="A2577">
        <v>2617</v>
      </c>
      <c r="B2577">
        <v>7</v>
      </c>
      <c r="C2577">
        <v>43</v>
      </c>
      <c r="D2577" s="32">
        <v>0.61111111111111116</v>
      </c>
      <c r="E2577">
        <v>6000</v>
      </c>
      <c r="G2577" s="31" t="s">
        <v>102</v>
      </c>
      <c r="H2577">
        <v>6</v>
      </c>
      <c r="I2577" s="31" t="s">
        <v>98</v>
      </c>
    </row>
    <row r="2578" spans="1:9" x14ac:dyDescent="0.3">
      <c r="A2578">
        <v>2618</v>
      </c>
      <c r="B2578">
        <v>1</v>
      </c>
      <c r="C2578">
        <v>43</v>
      </c>
      <c r="D2578" s="32">
        <v>0.65555555555555556</v>
      </c>
      <c r="E2578">
        <v>6000</v>
      </c>
      <c r="G2578" s="31" t="s">
        <v>102</v>
      </c>
      <c r="H2578">
        <v>6</v>
      </c>
      <c r="I2578" s="31" t="s">
        <v>99</v>
      </c>
    </row>
    <row r="2579" spans="1:9" x14ac:dyDescent="0.3">
      <c r="A2579">
        <v>2619</v>
      </c>
      <c r="B2579">
        <v>6</v>
      </c>
      <c r="C2579">
        <v>43</v>
      </c>
      <c r="D2579" s="32">
        <v>0.50972222222222219</v>
      </c>
      <c r="E2579">
        <v>6000</v>
      </c>
      <c r="G2579" s="31" t="s">
        <v>97</v>
      </c>
      <c r="H2579">
        <v>6</v>
      </c>
      <c r="I2579" s="31" t="s">
        <v>100</v>
      </c>
    </row>
    <row r="2580" spans="1:9" x14ac:dyDescent="0.3">
      <c r="A2580">
        <v>2620</v>
      </c>
      <c r="B2580">
        <v>4</v>
      </c>
      <c r="C2580">
        <v>43</v>
      </c>
      <c r="D2580" s="32">
        <v>0.62430555555555556</v>
      </c>
      <c r="E2580">
        <v>6000</v>
      </c>
      <c r="G2580" s="31" t="s">
        <v>97</v>
      </c>
      <c r="H2580">
        <v>6</v>
      </c>
      <c r="I2580" s="31" t="s">
        <v>103</v>
      </c>
    </row>
    <row r="2581" spans="1:9" x14ac:dyDescent="0.3">
      <c r="A2581">
        <v>2621</v>
      </c>
      <c r="B2581">
        <v>2</v>
      </c>
      <c r="C2581">
        <v>43</v>
      </c>
      <c r="D2581" s="32">
        <v>0.55972222222222223</v>
      </c>
      <c r="E2581">
        <v>6000</v>
      </c>
      <c r="G2581" s="31" t="s">
        <v>102</v>
      </c>
      <c r="H2581">
        <v>6</v>
      </c>
      <c r="I2581" s="31" t="s">
        <v>101</v>
      </c>
    </row>
    <row r="2582" spans="1:9" x14ac:dyDescent="0.3">
      <c r="A2582">
        <v>2622</v>
      </c>
      <c r="B2582">
        <v>3</v>
      </c>
      <c r="C2582">
        <v>43</v>
      </c>
      <c r="D2582" s="32">
        <v>0.56874999999999998</v>
      </c>
      <c r="E2582">
        <v>6000</v>
      </c>
      <c r="F2582">
        <v>2000</v>
      </c>
      <c r="G2582" s="31" t="s">
        <v>97</v>
      </c>
      <c r="H2582">
        <v>7</v>
      </c>
      <c r="I2582" s="31" t="s">
        <v>104</v>
      </c>
    </row>
    <row r="2583" spans="1:9" x14ac:dyDescent="0.3">
      <c r="A2583">
        <v>2623</v>
      </c>
      <c r="B2583">
        <v>7</v>
      </c>
      <c r="C2583">
        <v>43</v>
      </c>
      <c r="D2583" s="32">
        <v>0.6430555555555556</v>
      </c>
      <c r="E2583">
        <v>8000</v>
      </c>
      <c r="G2583" s="31" t="s">
        <v>97</v>
      </c>
      <c r="H2583">
        <v>7</v>
      </c>
      <c r="I2583" s="31" t="s">
        <v>98</v>
      </c>
    </row>
    <row r="2584" spans="1:9" x14ac:dyDescent="0.3">
      <c r="A2584">
        <v>2624</v>
      </c>
      <c r="B2584">
        <v>1</v>
      </c>
      <c r="C2584">
        <v>43</v>
      </c>
      <c r="D2584" s="32">
        <v>0.67222222222222228</v>
      </c>
      <c r="E2584">
        <v>6000</v>
      </c>
      <c r="G2584" s="31" t="s">
        <v>102</v>
      </c>
      <c r="H2584">
        <v>7</v>
      </c>
      <c r="I2584" s="31" t="s">
        <v>99</v>
      </c>
    </row>
    <row r="2585" spans="1:9" x14ac:dyDescent="0.3">
      <c r="A2585">
        <v>2625</v>
      </c>
      <c r="B2585">
        <v>6</v>
      </c>
      <c r="C2585">
        <v>43</v>
      </c>
      <c r="D2585" s="32">
        <v>0.53055555555555556</v>
      </c>
      <c r="E2585">
        <v>8000</v>
      </c>
      <c r="F2585">
        <v>1000</v>
      </c>
      <c r="G2585" s="31" t="s">
        <v>97</v>
      </c>
      <c r="H2585">
        <v>7</v>
      </c>
      <c r="I2585" s="31" t="s">
        <v>100</v>
      </c>
    </row>
    <row r="2586" spans="1:9" x14ac:dyDescent="0.3">
      <c r="A2586">
        <v>2626</v>
      </c>
      <c r="B2586">
        <v>4</v>
      </c>
      <c r="C2586">
        <v>43</v>
      </c>
      <c r="D2586" s="32">
        <v>0.65277777777777779</v>
      </c>
      <c r="E2586">
        <v>6000</v>
      </c>
      <c r="G2586" s="31" t="s">
        <v>97</v>
      </c>
      <c r="H2586">
        <v>7</v>
      </c>
      <c r="I2586" s="31" t="s">
        <v>103</v>
      </c>
    </row>
    <row r="2587" spans="1:9" x14ac:dyDescent="0.3">
      <c r="A2587">
        <v>2627</v>
      </c>
      <c r="B2587">
        <v>2</v>
      </c>
      <c r="C2587">
        <v>43</v>
      </c>
      <c r="D2587" s="32">
        <v>0.62847222222222221</v>
      </c>
      <c r="E2587">
        <v>6000</v>
      </c>
      <c r="F2587">
        <v>1000</v>
      </c>
      <c r="G2587" s="31" t="s">
        <v>102</v>
      </c>
      <c r="H2587">
        <v>7</v>
      </c>
      <c r="I2587" s="31" t="s">
        <v>101</v>
      </c>
    </row>
    <row r="2588" spans="1:9" x14ac:dyDescent="0.3">
      <c r="A2588">
        <v>2628</v>
      </c>
      <c r="B2588">
        <v>3</v>
      </c>
      <c r="C2588">
        <v>43</v>
      </c>
      <c r="D2588" s="32">
        <v>0.625</v>
      </c>
      <c r="E2588">
        <v>6000</v>
      </c>
      <c r="G2588" s="31" t="s">
        <v>102</v>
      </c>
      <c r="H2588">
        <v>8</v>
      </c>
      <c r="I2588" s="31" t="s">
        <v>104</v>
      </c>
    </row>
    <row r="2589" spans="1:9" x14ac:dyDescent="0.3">
      <c r="A2589">
        <v>2629</v>
      </c>
      <c r="B2589">
        <v>7</v>
      </c>
      <c r="C2589">
        <v>43</v>
      </c>
      <c r="D2589" s="32">
        <v>0.65625</v>
      </c>
      <c r="E2589">
        <v>6000</v>
      </c>
      <c r="G2589" s="31" t="s">
        <v>102</v>
      </c>
      <c r="H2589">
        <v>8</v>
      </c>
      <c r="I2589" s="31" t="s">
        <v>98</v>
      </c>
    </row>
    <row r="2590" spans="1:9" x14ac:dyDescent="0.3">
      <c r="A2590">
        <v>2630</v>
      </c>
      <c r="B2590">
        <v>1</v>
      </c>
      <c r="C2590">
        <v>43</v>
      </c>
      <c r="D2590" s="32">
        <v>0.70208333333333328</v>
      </c>
      <c r="E2590">
        <v>6000</v>
      </c>
      <c r="G2590" s="31" t="s">
        <v>102</v>
      </c>
      <c r="H2590">
        <v>8</v>
      </c>
      <c r="I2590" s="31" t="s">
        <v>99</v>
      </c>
    </row>
    <row r="2591" spans="1:9" x14ac:dyDescent="0.3">
      <c r="A2591">
        <v>2631</v>
      </c>
      <c r="B2591">
        <v>6</v>
      </c>
      <c r="C2591">
        <v>43</v>
      </c>
      <c r="D2591" s="32">
        <v>0.55277777777777781</v>
      </c>
      <c r="E2591">
        <v>6000</v>
      </c>
      <c r="G2591" s="31" t="s">
        <v>97</v>
      </c>
      <c r="H2591">
        <v>8</v>
      </c>
      <c r="I2591" s="31" t="s">
        <v>100</v>
      </c>
    </row>
    <row r="2592" spans="1:9" x14ac:dyDescent="0.3">
      <c r="A2592">
        <v>2632</v>
      </c>
      <c r="B2592">
        <v>4</v>
      </c>
      <c r="C2592">
        <v>43</v>
      </c>
      <c r="D2592" s="32">
        <v>0.66874999999999996</v>
      </c>
      <c r="E2592">
        <v>6000</v>
      </c>
      <c r="G2592" s="31" t="s">
        <v>102</v>
      </c>
      <c r="H2592">
        <v>8</v>
      </c>
      <c r="I2592" s="31" t="s">
        <v>103</v>
      </c>
    </row>
    <row r="2593" spans="1:9" x14ac:dyDescent="0.3">
      <c r="A2593">
        <v>2633</v>
      </c>
      <c r="B2593">
        <v>2</v>
      </c>
      <c r="C2593">
        <v>43</v>
      </c>
      <c r="D2593" s="32">
        <v>0.65486111111111112</v>
      </c>
      <c r="E2593">
        <v>6000</v>
      </c>
      <c r="G2593" s="31" t="s">
        <v>97</v>
      </c>
      <c r="H2593">
        <v>8</v>
      </c>
      <c r="I2593" s="31" t="s">
        <v>101</v>
      </c>
    </row>
    <row r="2594" spans="1:9" x14ac:dyDescent="0.3">
      <c r="A2594">
        <v>2634</v>
      </c>
      <c r="B2594">
        <v>3</v>
      </c>
      <c r="C2594">
        <v>43</v>
      </c>
      <c r="D2594" s="32">
        <v>0.65416666666666667</v>
      </c>
      <c r="E2594">
        <v>6000</v>
      </c>
      <c r="G2594" s="31" t="s">
        <v>97</v>
      </c>
      <c r="H2594">
        <v>9</v>
      </c>
      <c r="I2594" s="31" t="s">
        <v>104</v>
      </c>
    </row>
    <row r="2595" spans="1:9" x14ac:dyDescent="0.3">
      <c r="A2595">
        <v>2635</v>
      </c>
      <c r="B2595">
        <v>7</v>
      </c>
      <c r="C2595">
        <v>43</v>
      </c>
      <c r="D2595" s="32">
        <v>0.68263888888888891</v>
      </c>
      <c r="E2595">
        <v>6000</v>
      </c>
      <c r="G2595" s="31" t="s">
        <v>102</v>
      </c>
      <c r="H2595">
        <v>9</v>
      </c>
      <c r="I2595" s="31" t="s">
        <v>98</v>
      </c>
    </row>
    <row r="2596" spans="1:9" x14ac:dyDescent="0.3">
      <c r="A2596">
        <v>2636</v>
      </c>
      <c r="B2596">
        <v>1</v>
      </c>
      <c r="C2596">
        <v>43</v>
      </c>
      <c r="D2596" s="32">
        <v>0.75763888888888886</v>
      </c>
      <c r="E2596">
        <v>6000</v>
      </c>
      <c r="F2596">
        <v>1000</v>
      </c>
      <c r="G2596" s="31" t="s">
        <v>102</v>
      </c>
      <c r="H2596">
        <v>9</v>
      </c>
      <c r="I2596" s="31" t="s">
        <v>99</v>
      </c>
    </row>
    <row r="2597" spans="1:9" x14ac:dyDescent="0.3">
      <c r="A2597">
        <v>2637</v>
      </c>
      <c r="B2597">
        <v>6</v>
      </c>
      <c r="C2597">
        <v>43</v>
      </c>
      <c r="D2597" s="32">
        <v>0.57638888888888884</v>
      </c>
      <c r="E2597">
        <v>6000</v>
      </c>
      <c r="F2597">
        <v>1000</v>
      </c>
      <c r="G2597" s="31" t="s">
        <v>102</v>
      </c>
      <c r="H2597">
        <v>9</v>
      </c>
      <c r="I2597" s="31" t="s">
        <v>100</v>
      </c>
    </row>
    <row r="2598" spans="1:9" x14ac:dyDescent="0.3">
      <c r="A2598">
        <v>2638</v>
      </c>
      <c r="B2598">
        <v>4</v>
      </c>
      <c r="C2598">
        <v>43</v>
      </c>
      <c r="D2598" s="32">
        <v>0.70138888888888884</v>
      </c>
      <c r="E2598">
        <v>6000</v>
      </c>
      <c r="G2598" s="31" t="s">
        <v>102</v>
      </c>
      <c r="H2598">
        <v>9</v>
      </c>
      <c r="I2598" s="31" t="s">
        <v>103</v>
      </c>
    </row>
    <row r="2599" spans="1:9" x14ac:dyDescent="0.3">
      <c r="A2599">
        <v>2639</v>
      </c>
      <c r="B2599">
        <v>2</v>
      </c>
      <c r="C2599">
        <v>43</v>
      </c>
      <c r="D2599" s="32">
        <v>0.70208333333333328</v>
      </c>
      <c r="E2599">
        <v>6000</v>
      </c>
      <c r="G2599" s="31" t="s">
        <v>102</v>
      </c>
      <c r="H2599">
        <v>9</v>
      </c>
      <c r="I2599" s="31" t="s">
        <v>101</v>
      </c>
    </row>
    <row r="2600" spans="1:9" x14ac:dyDescent="0.3">
      <c r="A2600">
        <v>2640</v>
      </c>
      <c r="B2600">
        <v>3</v>
      </c>
      <c r="C2600">
        <v>43</v>
      </c>
      <c r="D2600" s="32">
        <v>0.70347222222222228</v>
      </c>
      <c r="E2600">
        <v>8000</v>
      </c>
      <c r="G2600" s="31" t="s">
        <v>102</v>
      </c>
      <c r="H2600">
        <v>10</v>
      </c>
      <c r="I2600" s="31" t="s">
        <v>104</v>
      </c>
    </row>
    <row r="2601" spans="1:9" x14ac:dyDescent="0.3">
      <c r="A2601">
        <v>2641</v>
      </c>
      <c r="B2601">
        <v>7</v>
      </c>
      <c r="C2601">
        <v>43</v>
      </c>
      <c r="D2601" s="32">
        <v>0.71319444444444446</v>
      </c>
      <c r="E2601">
        <v>6000</v>
      </c>
      <c r="G2601" s="31" t="s">
        <v>102</v>
      </c>
      <c r="H2601">
        <v>10</v>
      </c>
      <c r="I2601" s="31" t="s">
        <v>98</v>
      </c>
    </row>
    <row r="2602" spans="1:9" x14ac:dyDescent="0.3">
      <c r="A2602">
        <v>2642</v>
      </c>
      <c r="B2602">
        <v>1</v>
      </c>
      <c r="C2602">
        <v>43</v>
      </c>
      <c r="D2602" s="32">
        <v>0.82013888888888886</v>
      </c>
      <c r="E2602">
        <v>6000</v>
      </c>
      <c r="G2602" s="31" t="s">
        <v>97</v>
      </c>
      <c r="H2602">
        <v>10</v>
      </c>
      <c r="I2602" s="31" t="s">
        <v>99</v>
      </c>
    </row>
    <row r="2603" spans="1:9" x14ac:dyDescent="0.3">
      <c r="A2603">
        <v>2643</v>
      </c>
      <c r="B2603">
        <v>6</v>
      </c>
      <c r="C2603">
        <v>43</v>
      </c>
      <c r="D2603" s="32">
        <v>0.62986111111111109</v>
      </c>
      <c r="E2603">
        <v>6000</v>
      </c>
      <c r="G2603" s="31" t="s">
        <v>97</v>
      </c>
      <c r="H2603">
        <v>10</v>
      </c>
      <c r="I2603" s="31" t="s">
        <v>100</v>
      </c>
    </row>
    <row r="2604" spans="1:9" x14ac:dyDescent="0.3">
      <c r="A2604">
        <v>2644</v>
      </c>
      <c r="B2604">
        <v>4</v>
      </c>
      <c r="C2604">
        <v>43</v>
      </c>
      <c r="D2604" s="32">
        <v>0.7319444444444444</v>
      </c>
      <c r="E2604">
        <v>6000</v>
      </c>
      <c r="G2604" s="31" t="s">
        <v>102</v>
      </c>
      <c r="H2604">
        <v>10</v>
      </c>
      <c r="I2604" s="31" t="s">
        <v>103</v>
      </c>
    </row>
    <row r="2605" spans="1:9" x14ac:dyDescent="0.3">
      <c r="A2605">
        <v>2645</v>
      </c>
      <c r="B2605">
        <v>2</v>
      </c>
      <c r="C2605">
        <v>43</v>
      </c>
      <c r="D2605" s="32">
        <v>0.73055555555555551</v>
      </c>
      <c r="E2605">
        <v>6000</v>
      </c>
      <c r="G2605" s="31" t="s">
        <v>102</v>
      </c>
      <c r="H2605">
        <v>10</v>
      </c>
      <c r="I2605" s="31" t="s">
        <v>101</v>
      </c>
    </row>
    <row r="2606" spans="1:9" x14ac:dyDescent="0.3">
      <c r="A2606">
        <v>2646</v>
      </c>
      <c r="B2606">
        <v>3</v>
      </c>
      <c r="C2606">
        <v>43</v>
      </c>
      <c r="D2606" s="32">
        <v>0.72499999999999998</v>
      </c>
      <c r="E2606">
        <v>6000</v>
      </c>
      <c r="G2606" s="31" t="s">
        <v>102</v>
      </c>
      <c r="H2606">
        <v>11</v>
      </c>
      <c r="I2606" s="31" t="s">
        <v>104</v>
      </c>
    </row>
    <row r="2607" spans="1:9" x14ac:dyDescent="0.3">
      <c r="A2607">
        <v>2647</v>
      </c>
      <c r="B2607">
        <v>7</v>
      </c>
      <c r="C2607">
        <v>43</v>
      </c>
      <c r="D2607" s="32">
        <v>0.73611111111111116</v>
      </c>
      <c r="E2607">
        <v>6000</v>
      </c>
      <c r="G2607" s="31" t="s">
        <v>102</v>
      </c>
      <c r="H2607">
        <v>11</v>
      </c>
      <c r="I2607" s="31" t="s">
        <v>98</v>
      </c>
    </row>
    <row r="2608" spans="1:9" x14ac:dyDescent="0.3">
      <c r="A2608">
        <v>2648</v>
      </c>
      <c r="B2608">
        <v>6</v>
      </c>
      <c r="C2608">
        <v>43</v>
      </c>
      <c r="D2608" s="32">
        <v>0.65277777777777779</v>
      </c>
      <c r="E2608">
        <v>6000</v>
      </c>
      <c r="G2608" s="31" t="s">
        <v>102</v>
      </c>
      <c r="H2608">
        <v>11</v>
      </c>
      <c r="I2608" s="31" t="s">
        <v>100</v>
      </c>
    </row>
    <row r="2609" spans="1:9" x14ac:dyDescent="0.3">
      <c r="A2609">
        <v>2649</v>
      </c>
      <c r="B2609">
        <v>4</v>
      </c>
      <c r="C2609">
        <v>43</v>
      </c>
      <c r="D2609" s="32">
        <v>0.77222222222222225</v>
      </c>
      <c r="E2609">
        <v>6000</v>
      </c>
      <c r="G2609" s="31" t="s">
        <v>97</v>
      </c>
      <c r="H2609">
        <v>11</v>
      </c>
      <c r="I2609" s="31" t="s">
        <v>103</v>
      </c>
    </row>
    <row r="2610" spans="1:9" x14ac:dyDescent="0.3">
      <c r="A2610">
        <v>2650</v>
      </c>
      <c r="B2610">
        <v>2</v>
      </c>
      <c r="C2610">
        <v>43</v>
      </c>
      <c r="D2610" s="32">
        <v>0.75277777777777777</v>
      </c>
      <c r="E2610">
        <v>6000</v>
      </c>
      <c r="F2610">
        <v>1000</v>
      </c>
      <c r="G2610" s="31" t="s">
        <v>102</v>
      </c>
      <c r="H2610">
        <v>11</v>
      </c>
      <c r="I2610" s="31" t="s">
        <v>101</v>
      </c>
    </row>
    <row r="2611" spans="1:9" x14ac:dyDescent="0.3">
      <c r="A2611">
        <v>2651</v>
      </c>
      <c r="B2611">
        <v>3</v>
      </c>
      <c r="C2611">
        <v>43</v>
      </c>
      <c r="D2611" s="32">
        <v>0.76041666666666663</v>
      </c>
      <c r="E2611">
        <v>6000</v>
      </c>
      <c r="G2611" s="31" t="s">
        <v>102</v>
      </c>
      <c r="H2611">
        <v>12</v>
      </c>
      <c r="I2611" s="31" t="s">
        <v>104</v>
      </c>
    </row>
    <row r="2612" spans="1:9" x14ac:dyDescent="0.3">
      <c r="A2612">
        <v>2652</v>
      </c>
      <c r="B2612">
        <v>7</v>
      </c>
      <c r="C2612">
        <v>43</v>
      </c>
      <c r="D2612" s="32">
        <v>0.75486111111111109</v>
      </c>
      <c r="E2612">
        <v>6000</v>
      </c>
      <c r="G2612" s="31" t="s">
        <v>97</v>
      </c>
      <c r="H2612">
        <v>12</v>
      </c>
      <c r="I2612" s="31" t="s">
        <v>98</v>
      </c>
    </row>
    <row r="2613" spans="1:9" x14ac:dyDescent="0.3">
      <c r="A2613">
        <v>2653</v>
      </c>
      <c r="B2613">
        <v>6</v>
      </c>
      <c r="C2613">
        <v>43</v>
      </c>
      <c r="D2613" s="32">
        <v>0.67222222222222228</v>
      </c>
      <c r="E2613">
        <v>6000</v>
      </c>
      <c r="G2613" s="31" t="s">
        <v>97</v>
      </c>
      <c r="H2613">
        <v>12</v>
      </c>
      <c r="I2613" s="31" t="s">
        <v>100</v>
      </c>
    </row>
    <row r="2614" spans="1:9" x14ac:dyDescent="0.3">
      <c r="A2614">
        <v>2654</v>
      </c>
      <c r="B2614">
        <v>4</v>
      </c>
      <c r="C2614">
        <v>43</v>
      </c>
      <c r="D2614" s="32"/>
      <c r="E2614">
        <v>6000</v>
      </c>
      <c r="G2614" s="31" t="s">
        <v>102</v>
      </c>
      <c r="H2614">
        <v>12</v>
      </c>
      <c r="I2614" s="31" t="s">
        <v>103</v>
      </c>
    </row>
    <row r="2615" spans="1:9" x14ac:dyDescent="0.3">
      <c r="A2615">
        <v>2655</v>
      </c>
      <c r="B2615">
        <v>2</v>
      </c>
      <c r="C2615">
        <v>43</v>
      </c>
      <c r="D2615" s="32">
        <v>0.80555555555555558</v>
      </c>
      <c r="E2615">
        <v>6000</v>
      </c>
      <c r="G2615" s="31" t="s">
        <v>97</v>
      </c>
      <c r="H2615">
        <v>12</v>
      </c>
      <c r="I2615" s="31" t="s">
        <v>101</v>
      </c>
    </row>
    <row r="2616" spans="1:9" x14ac:dyDescent="0.3">
      <c r="A2616">
        <v>2656</v>
      </c>
      <c r="B2616">
        <v>3</v>
      </c>
      <c r="C2616">
        <v>43</v>
      </c>
      <c r="D2616" s="32">
        <v>0.78263888888888888</v>
      </c>
      <c r="E2616">
        <v>8000</v>
      </c>
      <c r="G2616" s="31" t="s">
        <v>102</v>
      </c>
      <c r="H2616">
        <v>13</v>
      </c>
      <c r="I2616" s="31" t="s">
        <v>104</v>
      </c>
    </row>
    <row r="2617" spans="1:9" x14ac:dyDescent="0.3">
      <c r="A2617">
        <v>2657</v>
      </c>
      <c r="B2617">
        <v>6</v>
      </c>
      <c r="C2617">
        <v>43</v>
      </c>
      <c r="D2617" s="32">
        <v>0.69513888888888886</v>
      </c>
      <c r="E2617">
        <v>6000</v>
      </c>
      <c r="G2617" s="31" t="s">
        <v>102</v>
      </c>
      <c r="H2617">
        <v>13</v>
      </c>
      <c r="I2617" s="31" t="s">
        <v>100</v>
      </c>
    </row>
    <row r="2618" spans="1:9" x14ac:dyDescent="0.3">
      <c r="A2618">
        <v>2658</v>
      </c>
      <c r="B2618">
        <v>3</v>
      </c>
      <c r="C2618">
        <v>43</v>
      </c>
      <c r="D2618" s="32">
        <v>0.79583333333333328</v>
      </c>
      <c r="E2618">
        <v>6000</v>
      </c>
      <c r="G2618" s="31" t="s">
        <v>102</v>
      </c>
      <c r="H2618">
        <v>14</v>
      </c>
      <c r="I2618" s="31" t="s">
        <v>104</v>
      </c>
    </row>
    <row r="2619" spans="1:9" x14ac:dyDescent="0.3">
      <c r="A2619">
        <v>2659</v>
      </c>
      <c r="B2619">
        <v>6</v>
      </c>
      <c r="C2619">
        <v>43</v>
      </c>
      <c r="D2619" s="32">
        <v>0.72222222222222221</v>
      </c>
      <c r="E2619">
        <v>6000</v>
      </c>
      <c r="G2619" s="31" t="s">
        <v>102</v>
      </c>
      <c r="H2619">
        <v>14</v>
      </c>
      <c r="I2619" s="31" t="s">
        <v>100</v>
      </c>
    </row>
    <row r="2620" spans="1:9" x14ac:dyDescent="0.3">
      <c r="A2620">
        <v>2660</v>
      </c>
      <c r="B2620">
        <v>3</v>
      </c>
      <c r="C2620">
        <v>43</v>
      </c>
      <c r="D2620" s="32"/>
      <c r="E2620">
        <v>6000</v>
      </c>
      <c r="F2620">
        <v>500</v>
      </c>
      <c r="G2620" s="31" t="s">
        <v>102</v>
      </c>
      <c r="H2620">
        <v>15</v>
      </c>
      <c r="I2620" s="31" t="s">
        <v>104</v>
      </c>
    </row>
    <row r="2621" spans="1:9" x14ac:dyDescent="0.3">
      <c r="A2621">
        <v>2661</v>
      </c>
      <c r="B2621">
        <v>6</v>
      </c>
      <c r="C2621">
        <v>43</v>
      </c>
      <c r="D2621" s="32">
        <v>0.73958333333333337</v>
      </c>
      <c r="E2621">
        <v>6000</v>
      </c>
      <c r="G2621" s="31" t="s">
        <v>97</v>
      </c>
      <c r="H2621">
        <v>15</v>
      </c>
      <c r="I2621" s="31" t="s">
        <v>100</v>
      </c>
    </row>
    <row r="2622" spans="1:9" x14ac:dyDescent="0.3">
      <c r="A2622">
        <v>2662</v>
      </c>
      <c r="B2622">
        <v>6</v>
      </c>
      <c r="C2622">
        <v>43</v>
      </c>
      <c r="D2622" s="32">
        <v>0.75416666666666665</v>
      </c>
      <c r="E2622">
        <v>6000</v>
      </c>
      <c r="G2622" s="31" t="s">
        <v>102</v>
      </c>
      <c r="H2622">
        <v>16</v>
      </c>
      <c r="I2622" s="31" t="s">
        <v>100</v>
      </c>
    </row>
    <row r="2623" spans="1:9" x14ac:dyDescent="0.3">
      <c r="A2623">
        <v>2663</v>
      </c>
      <c r="B2623">
        <v>6</v>
      </c>
      <c r="C2623">
        <v>43</v>
      </c>
      <c r="D2623" s="32">
        <v>0.7729166666666667</v>
      </c>
      <c r="E2623">
        <v>6000</v>
      </c>
      <c r="G2623" s="31" t="s">
        <v>97</v>
      </c>
      <c r="H2623">
        <v>17</v>
      </c>
      <c r="I2623" s="31" t="s">
        <v>100</v>
      </c>
    </row>
    <row r="2624" spans="1:9" x14ac:dyDescent="0.3">
      <c r="A2624">
        <v>2664</v>
      </c>
      <c r="B2624">
        <v>6</v>
      </c>
      <c r="C2624">
        <v>43</v>
      </c>
      <c r="D2624" s="32">
        <v>0.7944444444444444</v>
      </c>
      <c r="E2624">
        <v>6000</v>
      </c>
      <c r="G2624" s="31" t="s">
        <v>97</v>
      </c>
      <c r="H2624">
        <v>18</v>
      </c>
      <c r="I2624" s="31" t="s">
        <v>100</v>
      </c>
    </row>
    <row r="2625" spans="1:9" x14ac:dyDescent="0.3">
      <c r="A2625">
        <v>2665</v>
      </c>
      <c r="B2625">
        <v>6</v>
      </c>
      <c r="C2625">
        <v>43</v>
      </c>
      <c r="D2625" s="32">
        <v>0.81944444444444442</v>
      </c>
      <c r="E2625">
        <v>6000</v>
      </c>
      <c r="G2625" s="31" t="s">
        <v>97</v>
      </c>
      <c r="H2625">
        <v>19</v>
      </c>
      <c r="I2625" s="31" t="s">
        <v>100</v>
      </c>
    </row>
    <row r="2626" spans="1:9" x14ac:dyDescent="0.3">
      <c r="A2626">
        <v>2666</v>
      </c>
      <c r="B2626">
        <v>3</v>
      </c>
      <c r="C2626">
        <v>44</v>
      </c>
      <c r="D2626" s="32">
        <v>0.47013888888888888</v>
      </c>
      <c r="E2626">
        <v>6000</v>
      </c>
      <c r="F2626">
        <v>1000</v>
      </c>
      <c r="G2626" s="31" t="s">
        <v>102</v>
      </c>
      <c r="H2626">
        <v>4</v>
      </c>
      <c r="I2626" s="31" t="s">
        <v>104</v>
      </c>
    </row>
    <row r="2627" spans="1:9" x14ac:dyDescent="0.3">
      <c r="A2627">
        <v>2667</v>
      </c>
      <c r="B2627">
        <v>7</v>
      </c>
      <c r="C2627">
        <v>44</v>
      </c>
      <c r="D2627" s="32">
        <v>0.45347222222222222</v>
      </c>
      <c r="E2627">
        <v>8000</v>
      </c>
      <c r="F2627">
        <v>500</v>
      </c>
      <c r="G2627" s="31" t="s">
        <v>102</v>
      </c>
      <c r="H2627">
        <v>4</v>
      </c>
      <c r="I2627" s="31" t="s">
        <v>98</v>
      </c>
    </row>
    <row r="2628" spans="1:9" x14ac:dyDescent="0.3">
      <c r="A2628">
        <v>2668</v>
      </c>
      <c r="B2628">
        <v>1</v>
      </c>
      <c r="C2628">
        <v>44</v>
      </c>
      <c r="D2628" s="32">
        <v>0.44583333333333336</v>
      </c>
      <c r="E2628">
        <v>8000</v>
      </c>
      <c r="G2628" s="31" t="s">
        <v>102</v>
      </c>
      <c r="H2628">
        <v>4</v>
      </c>
      <c r="I2628" s="31" t="s">
        <v>99</v>
      </c>
    </row>
    <row r="2629" spans="1:9" x14ac:dyDescent="0.3">
      <c r="A2629">
        <v>2669</v>
      </c>
      <c r="B2629">
        <v>6</v>
      </c>
      <c r="C2629">
        <v>44</v>
      </c>
      <c r="D2629" s="32">
        <v>0.46666666666666667</v>
      </c>
      <c r="E2629">
        <v>8000</v>
      </c>
      <c r="G2629" s="31" t="s">
        <v>97</v>
      </c>
      <c r="H2629">
        <v>4</v>
      </c>
      <c r="I2629" s="31" t="s">
        <v>100</v>
      </c>
    </row>
    <row r="2630" spans="1:9" x14ac:dyDescent="0.3">
      <c r="A2630">
        <v>2670</v>
      </c>
      <c r="B2630">
        <v>4</v>
      </c>
      <c r="C2630">
        <v>44</v>
      </c>
      <c r="D2630" s="32">
        <v>0.44861111111111113</v>
      </c>
      <c r="E2630">
        <v>6000</v>
      </c>
      <c r="G2630" s="31" t="s">
        <v>97</v>
      </c>
      <c r="H2630">
        <v>4</v>
      </c>
      <c r="I2630" s="31" t="s">
        <v>103</v>
      </c>
    </row>
    <row r="2631" spans="1:9" x14ac:dyDescent="0.3">
      <c r="A2631">
        <v>2671</v>
      </c>
      <c r="B2631">
        <v>2</v>
      </c>
      <c r="C2631">
        <v>44</v>
      </c>
      <c r="D2631" s="32">
        <v>0.44722222222222224</v>
      </c>
      <c r="E2631">
        <v>8000</v>
      </c>
      <c r="F2631">
        <v>1000</v>
      </c>
      <c r="G2631" s="31" t="s">
        <v>102</v>
      </c>
      <c r="H2631">
        <v>4</v>
      </c>
      <c r="I2631" s="31" t="s">
        <v>101</v>
      </c>
    </row>
    <row r="2632" spans="1:9" x14ac:dyDescent="0.3">
      <c r="A2632">
        <v>2672</v>
      </c>
      <c r="B2632">
        <v>3</v>
      </c>
      <c r="C2632">
        <v>44</v>
      </c>
      <c r="D2632" s="32">
        <v>0.50486111111111109</v>
      </c>
      <c r="E2632">
        <v>6000</v>
      </c>
      <c r="G2632" s="31" t="s">
        <v>97</v>
      </c>
      <c r="H2632">
        <v>5</v>
      </c>
      <c r="I2632" s="31" t="s">
        <v>104</v>
      </c>
    </row>
    <row r="2633" spans="1:9" x14ac:dyDescent="0.3">
      <c r="A2633">
        <v>2673</v>
      </c>
      <c r="B2633">
        <v>7</v>
      </c>
      <c r="C2633">
        <v>44</v>
      </c>
      <c r="D2633" s="32">
        <v>0.47847222222222224</v>
      </c>
      <c r="E2633">
        <v>6000</v>
      </c>
      <c r="G2633" s="31" t="s">
        <v>97</v>
      </c>
      <c r="H2633">
        <v>5</v>
      </c>
      <c r="I2633" s="31" t="s">
        <v>98</v>
      </c>
    </row>
    <row r="2634" spans="1:9" x14ac:dyDescent="0.3">
      <c r="A2634">
        <v>2674</v>
      </c>
      <c r="B2634">
        <v>1</v>
      </c>
      <c r="C2634">
        <v>44</v>
      </c>
      <c r="D2634" s="32">
        <v>0.46388888888888891</v>
      </c>
      <c r="E2634">
        <v>6000</v>
      </c>
      <c r="F2634">
        <v>300</v>
      </c>
      <c r="G2634" s="31" t="s">
        <v>102</v>
      </c>
      <c r="H2634">
        <v>5</v>
      </c>
      <c r="I2634" s="31" t="s">
        <v>99</v>
      </c>
    </row>
    <row r="2635" spans="1:9" x14ac:dyDescent="0.3">
      <c r="A2635">
        <v>2675</v>
      </c>
      <c r="B2635">
        <v>6</v>
      </c>
      <c r="C2635">
        <v>44</v>
      </c>
      <c r="D2635" s="32">
        <v>0.51180555555555551</v>
      </c>
      <c r="E2635">
        <v>6000</v>
      </c>
      <c r="G2635" s="31" t="s">
        <v>97</v>
      </c>
      <c r="H2635">
        <v>5</v>
      </c>
      <c r="I2635" s="31" t="s">
        <v>100</v>
      </c>
    </row>
    <row r="2636" spans="1:9" x14ac:dyDescent="0.3">
      <c r="A2636">
        <v>2676</v>
      </c>
      <c r="B2636">
        <v>4</v>
      </c>
      <c r="C2636">
        <v>44</v>
      </c>
      <c r="D2636" s="32">
        <v>0.50069444444444444</v>
      </c>
      <c r="E2636">
        <v>6000</v>
      </c>
      <c r="G2636" s="31" t="s">
        <v>97</v>
      </c>
      <c r="H2636">
        <v>5</v>
      </c>
      <c r="I2636" s="31" t="s">
        <v>103</v>
      </c>
    </row>
    <row r="2637" spans="1:9" x14ac:dyDescent="0.3">
      <c r="A2637">
        <v>2677</v>
      </c>
      <c r="B2637">
        <v>2</v>
      </c>
      <c r="C2637">
        <v>44</v>
      </c>
      <c r="D2637" s="32">
        <v>0.47708333333333336</v>
      </c>
      <c r="E2637">
        <v>6000</v>
      </c>
      <c r="G2637" s="31" t="s">
        <v>97</v>
      </c>
      <c r="H2637">
        <v>5</v>
      </c>
      <c r="I2637" s="31" t="s">
        <v>101</v>
      </c>
    </row>
    <row r="2638" spans="1:9" x14ac:dyDescent="0.3">
      <c r="A2638">
        <v>2678</v>
      </c>
      <c r="B2638">
        <v>3</v>
      </c>
      <c r="C2638">
        <v>44</v>
      </c>
      <c r="D2638" s="32">
        <v>0.53194444444444444</v>
      </c>
      <c r="E2638">
        <v>6000</v>
      </c>
      <c r="F2638">
        <v>4000</v>
      </c>
      <c r="G2638" s="31" t="s">
        <v>102</v>
      </c>
      <c r="H2638">
        <v>6</v>
      </c>
      <c r="I2638" s="31" t="s">
        <v>104</v>
      </c>
    </row>
    <row r="2639" spans="1:9" x14ac:dyDescent="0.3">
      <c r="A2639">
        <v>2679</v>
      </c>
      <c r="B2639">
        <v>7</v>
      </c>
      <c r="C2639">
        <v>44</v>
      </c>
      <c r="D2639" s="32">
        <v>0.49722222222222223</v>
      </c>
      <c r="E2639">
        <v>6000</v>
      </c>
      <c r="G2639" s="31" t="s">
        <v>97</v>
      </c>
      <c r="H2639">
        <v>6</v>
      </c>
      <c r="I2639" s="31" t="s">
        <v>98</v>
      </c>
    </row>
    <row r="2640" spans="1:9" x14ac:dyDescent="0.3">
      <c r="A2640">
        <v>2680</v>
      </c>
      <c r="B2640">
        <v>1</v>
      </c>
      <c r="C2640">
        <v>44</v>
      </c>
      <c r="D2640" s="32">
        <v>0.49166666666666664</v>
      </c>
      <c r="E2640">
        <v>6000</v>
      </c>
      <c r="F2640">
        <v>1000</v>
      </c>
      <c r="G2640" s="31" t="s">
        <v>97</v>
      </c>
      <c r="H2640">
        <v>6</v>
      </c>
      <c r="I2640" s="31" t="s">
        <v>99</v>
      </c>
    </row>
    <row r="2641" spans="1:9" x14ac:dyDescent="0.3">
      <c r="A2641">
        <v>2681</v>
      </c>
      <c r="B2641">
        <v>6</v>
      </c>
      <c r="C2641">
        <v>44</v>
      </c>
      <c r="D2641" s="32">
        <v>0.52777777777777779</v>
      </c>
      <c r="E2641">
        <v>6000</v>
      </c>
      <c r="F2641">
        <v>1000</v>
      </c>
      <c r="G2641" s="31" t="s">
        <v>102</v>
      </c>
      <c r="H2641">
        <v>6</v>
      </c>
      <c r="I2641" s="31" t="s">
        <v>100</v>
      </c>
    </row>
    <row r="2642" spans="1:9" x14ac:dyDescent="0.3">
      <c r="A2642">
        <v>2682</v>
      </c>
      <c r="B2642">
        <v>4</v>
      </c>
      <c r="C2642">
        <v>44</v>
      </c>
      <c r="D2642" s="32">
        <v>0.53055555555555556</v>
      </c>
      <c r="E2642">
        <v>6000</v>
      </c>
      <c r="G2642" s="31" t="s">
        <v>97</v>
      </c>
      <c r="H2642">
        <v>6</v>
      </c>
      <c r="I2642" s="31" t="s">
        <v>103</v>
      </c>
    </row>
    <row r="2643" spans="1:9" x14ac:dyDescent="0.3">
      <c r="A2643">
        <v>2683</v>
      </c>
      <c r="B2643">
        <v>2</v>
      </c>
      <c r="C2643">
        <v>44</v>
      </c>
      <c r="D2643" s="32">
        <v>0.50555555555555554</v>
      </c>
      <c r="E2643">
        <v>6000</v>
      </c>
      <c r="G2643" s="31" t="s">
        <v>102</v>
      </c>
      <c r="H2643">
        <v>6</v>
      </c>
      <c r="I2643" s="31" t="s">
        <v>101</v>
      </c>
    </row>
    <row r="2644" spans="1:9" x14ac:dyDescent="0.3">
      <c r="A2644">
        <v>2684</v>
      </c>
      <c r="B2644">
        <v>3</v>
      </c>
      <c r="C2644">
        <v>44</v>
      </c>
      <c r="D2644" s="32">
        <v>0.5541666666666667</v>
      </c>
      <c r="E2644">
        <v>6000</v>
      </c>
      <c r="F2644">
        <v>500</v>
      </c>
      <c r="G2644" s="31" t="s">
        <v>102</v>
      </c>
      <c r="H2644">
        <v>7</v>
      </c>
      <c r="I2644" s="31" t="s">
        <v>104</v>
      </c>
    </row>
    <row r="2645" spans="1:9" x14ac:dyDescent="0.3">
      <c r="A2645">
        <v>2685</v>
      </c>
      <c r="B2645">
        <v>7</v>
      </c>
      <c r="C2645">
        <v>44</v>
      </c>
      <c r="D2645" s="32">
        <v>0.53125</v>
      </c>
      <c r="E2645">
        <v>6000</v>
      </c>
      <c r="G2645" s="31" t="s">
        <v>102</v>
      </c>
      <c r="H2645">
        <v>7</v>
      </c>
      <c r="I2645" s="31" t="s">
        <v>98</v>
      </c>
    </row>
    <row r="2646" spans="1:9" x14ac:dyDescent="0.3">
      <c r="A2646">
        <v>2686</v>
      </c>
      <c r="B2646">
        <v>1</v>
      </c>
      <c r="C2646">
        <v>44</v>
      </c>
      <c r="D2646" s="32">
        <v>0.52152777777777781</v>
      </c>
      <c r="E2646">
        <v>6000</v>
      </c>
      <c r="F2646">
        <v>1000</v>
      </c>
      <c r="G2646" s="31" t="s">
        <v>102</v>
      </c>
      <c r="H2646">
        <v>7</v>
      </c>
      <c r="I2646" s="31" t="s">
        <v>99</v>
      </c>
    </row>
    <row r="2647" spans="1:9" x14ac:dyDescent="0.3">
      <c r="A2647">
        <v>2687</v>
      </c>
      <c r="B2647">
        <v>6</v>
      </c>
      <c r="C2647">
        <v>44</v>
      </c>
      <c r="D2647" s="32">
        <v>0.54791666666666672</v>
      </c>
      <c r="E2647">
        <v>6000</v>
      </c>
      <c r="G2647" s="31" t="s">
        <v>102</v>
      </c>
      <c r="H2647">
        <v>7</v>
      </c>
      <c r="I2647" s="31" t="s">
        <v>100</v>
      </c>
    </row>
    <row r="2648" spans="1:9" x14ac:dyDescent="0.3">
      <c r="A2648">
        <v>2688</v>
      </c>
      <c r="B2648">
        <v>4</v>
      </c>
      <c r="C2648">
        <v>44</v>
      </c>
      <c r="D2648" s="32">
        <v>0.55833333333333335</v>
      </c>
      <c r="E2648">
        <v>6000</v>
      </c>
      <c r="G2648" s="31" t="s">
        <v>97</v>
      </c>
      <c r="H2648">
        <v>7</v>
      </c>
      <c r="I2648" s="31" t="s">
        <v>103</v>
      </c>
    </row>
    <row r="2649" spans="1:9" x14ac:dyDescent="0.3">
      <c r="A2649">
        <v>2689</v>
      </c>
      <c r="B2649">
        <v>2</v>
      </c>
      <c r="C2649">
        <v>44</v>
      </c>
      <c r="D2649" s="32">
        <v>0.55000000000000004</v>
      </c>
      <c r="E2649">
        <v>6000</v>
      </c>
      <c r="G2649" s="31" t="s">
        <v>102</v>
      </c>
      <c r="H2649">
        <v>7</v>
      </c>
      <c r="I2649" s="31" t="s">
        <v>101</v>
      </c>
    </row>
    <row r="2650" spans="1:9" x14ac:dyDescent="0.3">
      <c r="A2650">
        <v>2690</v>
      </c>
      <c r="B2650">
        <v>3</v>
      </c>
      <c r="C2650">
        <v>44</v>
      </c>
      <c r="D2650" s="32">
        <v>0.58888888888888891</v>
      </c>
      <c r="E2650">
        <v>6000</v>
      </c>
      <c r="G2650" s="31" t="s">
        <v>97</v>
      </c>
      <c r="H2650">
        <v>8</v>
      </c>
      <c r="I2650" s="31" t="s">
        <v>104</v>
      </c>
    </row>
    <row r="2651" spans="1:9" x14ac:dyDescent="0.3">
      <c r="A2651">
        <v>2691</v>
      </c>
      <c r="B2651">
        <v>7</v>
      </c>
      <c r="C2651">
        <v>44</v>
      </c>
      <c r="D2651" s="32">
        <v>0.55277777777777781</v>
      </c>
      <c r="E2651">
        <v>8000</v>
      </c>
      <c r="G2651" s="31" t="s">
        <v>97</v>
      </c>
      <c r="H2651">
        <v>8</v>
      </c>
      <c r="I2651" s="31" t="s">
        <v>98</v>
      </c>
    </row>
    <row r="2652" spans="1:9" x14ac:dyDescent="0.3">
      <c r="A2652">
        <v>2692</v>
      </c>
      <c r="B2652">
        <v>1</v>
      </c>
      <c r="C2652">
        <v>44</v>
      </c>
      <c r="D2652" s="32">
        <v>0.62430555555555556</v>
      </c>
      <c r="E2652">
        <v>6000</v>
      </c>
      <c r="G2652" s="31" t="s">
        <v>97</v>
      </c>
      <c r="H2652">
        <v>8</v>
      </c>
      <c r="I2652" s="31" t="s">
        <v>99</v>
      </c>
    </row>
    <row r="2653" spans="1:9" x14ac:dyDescent="0.3">
      <c r="A2653">
        <v>2693</v>
      </c>
      <c r="B2653">
        <v>6</v>
      </c>
      <c r="C2653">
        <v>44</v>
      </c>
      <c r="D2653" s="32">
        <v>0.56736111111111109</v>
      </c>
      <c r="E2653">
        <v>6000</v>
      </c>
      <c r="G2653" s="31" t="s">
        <v>97</v>
      </c>
      <c r="H2653">
        <v>8</v>
      </c>
      <c r="I2653" s="31" t="s">
        <v>100</v>
      </c>
    </row>
    <row r="2654" spans="1:9" x14ac:dyDescent="0.3">
      <c r="A2654">
        <v>2694</v>
      </c>
      <c r="B2654">
        <v>4</v>
      </c>
      <c r="C2654">
        <v>44</v>
      </c>
      <c r="D2654" s="32">
        <v>0.58680555555555558</v>
      </c>
      <c r="E2654">
        <v>6000</v>
      </c>
      <c r="G2654" s="31" t="s">
        <v>102</v>
      </c>
      <c r="H2654">
        <v>8</v>
      </c>
      <c r="I2654" s="31" t="s">
        <v>103</v>
      </c>
    </row>
    <row r="2655" spans="1:9" x14ac:dyDescent="0.3">
      <c r="A2655">
        <v>2695</v>
      </c>
      <c r="B2655">
        <v>2</v>
      </c>
      <c r="C2655">
        <v>44</v>
      </c>
      <c r="D2655" s="32">
        <v>0.57638888888888884</v>
      </c>
      <c r="E2655">
        <v>6000</v>
      </c>
      <c r="G2655" s="31" t="s">
        <v>97</v>
      </c>
      <c r="H2655">
        <v>8</v>
      </c>
      <c r="I2655" s="31" t="s">
        <v>101</v>
      </c>
    </row>
    <row r="2656" spans="1:9" x14ac:dyDescent="0.3">
      <c r="A2656">
        <v>2696</v>
      </c>
      <c r="B2656">
        <v>3</v>
      </c>
      <c r="C2656">
        <v>44</v>
      </c>
      <c r="D2656" s="32">
        <v>0.63472222222222219</v>
      </c>
      <c r="E2656">
        <v>6000</v>
      </c>
      <c r="G2656" s="31" t="s">
        <v>97</v>
      </c>
      <c r="H2656">
        <v>9</v>
      </c>
      <c r="I2656" s="31" t="s">
        <v>104</v>
      </c>
    </row>
    <row r="2657" spans="1:9" x14ac:dyDescent="0.3">
      <c r="A2657">
        <v>2697</v>
      </c>
      <c r="B2657">
        <v>7</v>
      </c>
      <c r="C2657">
        <v>44</v>
      </c>
      <c r="D2657" s="32">
        <v>0.57708333333333328</v>
      </c>
      <c r="E2657">
        <v>6000</v>
      </c>
      <c r="G2657" s="31" t="s">
        <v>97</v>
      </c>
      <c r="H2657">
        <v>9</v>
      </c>
      <c r="I2657" s="31" t="s">
        <v>98</v>
      </c>
    </row>
    <row r="2658" spans="1:9" x14ac:dyDescent="0.3">
      <c r="A2658">
        <v>2698</v>
      </c>
      <c r="B2658">
        <v>1</v>
      </c>
      <c r="C2658">
        <v>44</v>
      </c>
      <c r="D2658" s="32">
        <v>0.68194444444444446</v>
      </c>
      <c r="E2658">
        <v>6000</v>
      </c>
      <c r="F2658">
        <v>2000</v>
      </c>
      <c r="G2658" s="31" t="s">
        <v>102</v>
      </c>
      <c r="H2658">
        <v>9</v>
      </c>
      <c r="I2658" s="31" t="s">
        <v>99</v>
      </c>
    </row>
    <row r="2659" spans="1:9" x14ac:dyDescent="0.3">
      <c r="A2659">
        <v>2699</v>
      </c>
      <c r="B2659">
        <v>4</v>
      </c>
      <c r="C2659">
        <v>44</v>
      </c>
      <c r="D2659" s="32">
        <v>0.68402777777777779</v>
      </c>
      <c r="E2659">
        <v>6000</v>
      </c>
      <c r="G2659" s="31" t="s">
        <v>102</v>
      </c>
      <c r="H2659">
        <v>9</v>
      </c>
      <c r="I2659" s="31" t="s">
        <v>103</v>
      </c>
    </row>
    <row r="2660" spans="1:9" x14ac:dyDescent="0.3">
      <c r="A2660">
        <v>2700</v>
      </c>
      <c r="B2660">
        <v>2</v>
      </c>
      <c r="C2660">
        <v>44</v>
      </c>
      <c r="D2660" s="32">
        <v>0.6333333333333333</v>
      </c>
      <c r="E2660">
        <v>6000</v>
      </c>
      <c r="F2660">
        <v>500</v>
      </c>
      <c r="G2660" s="31" t="s">
        <v>97</v>
      </c>
      <c r="H2660">
        <v>9</v>
      </c>
      <c r="I2660" s="31" t="s">
        <v>101</v>
      </c>
    </row>
    <row r="2661" spans="1:9" x14ac:dyDescent="0.3">
      <c r="A2661">
        <v>2701</v>
      </c>
      <c r="B2661">
        <v>3</v>
      </c>
      <c r="C2661">
        <v>44</v>
      </c>
      <c r="D2661" s="32">
        <v>0.66388888888888886</v>
      </c>
      <c r="E2661">
        <v>6000</v>
      </c>
      <c r="G2661" s="31" t="s">
        <v>97</v>
      </c>
      <c r="H2661">
        <v>10</v>
      </c>
      <c r="I2661" s="31" t="s">
        <v>104</v>
      </c>
    </row>
    <row r="2662" spans="1:9" x14ac:dyDescent="0.3">
      <c r="A2662">
        <v>2702</v>
      </c>
      <c r="B2662">
        <v>7</v>
      </c>
      <c r="C2662">
        <v>44</v>
      </c>
      <c r="D2662" s="32">
        <v>0.59930555555555554</v>
      </c>
      <c r="E2662">
        <v>6000</v>
      </c>
      <c r="G2662" s="31" t="s">
        <v>97</v>
      </c>
      <c r="H2662">
        <v>10</v>
      </c>
      <c r="I2662" s="31" t="s">
        <v>98</v>
      </c>
    </row>
    <row r="2663" spans="1:9" x14ac:dyDescent="0.3">
      <c r="A2663">
        <v>2703</v>
      </c>
      <c r="B2663">
        <v>1</v>
      </c>
      <c r="C2663">
        <v>44</v>
      </c>
      <c r="D2663" s="32">
        <v>0.72986111111111107</v>
      </c>
      <c r="E2663">
        <v>6000</v>
      </c>
      <c r="G2663" s="31" t="s">
        <v>97</v>
      </c>
      <c r="H2663">
        <v>10</v>
      </c>
      <c r="I2663" s="31" t="s">
        <v>99</v>
      </c>
    </row>
    <row r="2664" spans="1:9" x14ac:dyDescent="0.3">
      <c r="A2664">
        <v>2704</v>
      </c>
      <c r="B2664">
        <v>4</v>
      </c>
      <c r="C2664">
        <v>44</v>
      </c>
      <c r="D2664" s="32">
        <v>0.72569444444444442</v>
      </c>
      <c r="E2664">
        <v>6000</v>
      </c>
      <c r="G2664" s="31" t="s">
        <v>102</v>
      </c>
      <c r="H2664">
        <v>10</v>
      </c>
      <c r="I2664" s="31" t="s">
        <v>103</v>
      </c>
    </row>
    <row r="2665" spans="1:9" x14ac:dyDescent="0.3">
      <c r="A2665">
        <v>2705</v>
      </c>
      <c r="B2665">
        <v>2</v>
      </c>
      <c r="C2665">
        <v>44</v>
      </c>
      <c r="D2665" s="32">
        <v>0.66388888888888886</v>
      </c>
      <c r="E2665">
        <v>6000</v>
      </c>
      <c r="G2665" s="31" t="s">
        <v>102</v>
      </c>
      <c r="H2665">
        <v>10</v>
      </c>
      <c r="I2665" s="31" t="s">
        <v>101</v>
      </c>
    </row>
    <row r="2666" spans="1:9" x14ac:dyDescent="0.3">
      <c r="A2666">
        <v>2706</v>
      </c>
      <c r="B2666">
        <v>3</v>
      </c>
      <c r="C2666">
        <v>44</v>
      </c>
      <c r="D2666" s="32">
        <v>0.69305555555555554</v>
      </c>
      <c r="E2666">
        <v>6000</v>
      </c>
      <c r="G2666" s="31" t="s">
        <v>97</v>
      </c>
      <c r="H2666">
        <v>11</v>
      </c>
      <c r="I2666" s="31" t="s">
        <v>104</v>
      </c>
    </row>
    <row r="2667" spans="1:9" x14ac:dyDescent="0.3">
      <c r="A2667">
        <v>2707</v>
      </c>
      <c r="B2667">
        <v>7</v>
      </c>
      <c r="C2667">
        <v>44</v>
      </c>
      <c r="D2667" s="32">
        <v>0.63263888888888886</v>
      </c>
      <c r="E2667">
        <v>6000</v>
      </c>
      <c r="G2667" s="31" t="s">
        <v>102</v>
      </c>
      <c r="H2667">
        <v>11</v>
      </c>
      <c r="I2667" s="31" t="s">
        <v>98</v>
      </c>
    </row>
    <row r="2668" spans="1:9" x14ac:dyDescent="0.3">
      <c r="A2668">
        <v>2708</v>
      </c>
      <c r="B2668">
        <v>1</v>
      </c>
      <c r="C2668">
        <v>44</v>
      </c>
      <c r="D2668" s="32">
        <v>0.75694444444444442</v>
      </c>
      <c r="E2668">
        <v>6000</v>
      </c>
      <c r="F2668">
        <v>3000</v>
      </c>
      <c r="G2668" s="31" t="s">
        <v>97</v>
      </c>
      <c r="H2668">
        <v>11</v>
      </c>
      <c r="I2668" s="31" t="s">
        <v>99</v>
      </c>
    </row>
    <row r="2669" spans="1:9" x14ac:dyDescent="0.3">
      <c r="A2669">
        <v>2709</v>
      </c>
      <c r="B2669">
        <v>4</v>
      </c>
      <c r="C2669">
        <v>44</v>
      </c>
      <c r="D2669" s="32">
        <v>0.76527777777777772</v>
      </c>
      <c r="E2669">
        <v>6000</v>
      </c>
      <c r="G2669" s="31" t="s">
        <v>102</v>
      </c>
      <c r="H2669">
        <v>11</v>
      </c>
      <c r="I2669" s="31" t="s">
        <v>103</v>
      </c>
    </row>
    <row r="2670" spans="1:9" x14ac:dyDescent="0.3">
      <c r="A2670">
        <v>2710</v>
      </c>
      <c r="B2670">
        <v>2</v>
      </c>
      <c r="C2670">
        <v>44</v>
      </c>
      <c r="D2670" s="32">
        <v>0.71319444444444446</v>
      </c>
      <c r="E2670">
        <v>6000</v>
      </c>
      <c r="G2670" s="31" t="s">
        <v>97</v>
      </c>
      <c r="H2670">
        <v>11</v>
      </c>
      <c r="I2670" s="31" t="s">
        <v>101</v>
      </c>
    </row>
    <row r="2671" spans="1:9" x14ac:dyDescent="0.3">
      <c r="A2671">
        <v>2711</v>
      </c>
      <c r="B2671">
        <v>3</v>
      </c>
      <c r="C2671">
        <v>44</v>
      </c>
      <c r="D2671" s="32">
        <v>0.71111111111111114</v>
      </c>
      <c r="E2671">
        <v>6000</v>
      </c>
      <c r="G2671" s="31" t="s">
        <v>102</v>
      </c>
      <c r="H2671">
        <v>12</v>
      </c>
      <c r="I2671" s="31" t="s">
        <v>104</v>
      </c>
    </row>
    <row r="2672" spans="1:9" x14ac:dyDescent="0.3">
      <c r="A2672">
        <v>2712</v>
      </c>
      <c r="B2672">
        <v>7</v>
      </c>
      <c r="C2672">
        <v>44</v>
      </c>
      <c r="D2672" s="32">
        <v>0.66736111111111107</v>
      </c>
      <c r="E2672">
        <v>6000</v>
      </c>
      <c r="G2672" s="31" t="s">
        <v>97</v>
      </c>
      <c r="H2672">
        <v>12</v>
      </c>
      <c r="I2672" s="31" t="s">
        <v>98</v>
      </c>
    </row>
    <row r="2673" spans="1:9" x14ac:dyDescent="0.3">
      <c r="A2673">
        <v>2713</v>
      </c>
      <c r="B2673">
        <v>1</v>
      </c>
      <c r="C2673">
        <v>44</v>
      </c>
      <c r="D2673" s="32">
        <v>0.79027777777777775</v>
      </c>
      <c r="E2673">
        <v>6000</v>
      </c>
      <c r="F2673">
        <v>1000</v>
      </c>
      <c r="G2673" s="31" t="s">
        <v>102</v>
      </c>
      <c r="H2673">
        <v>12</v>
      </c>
      <c r="I2673" s="31" t="s">
        <v>99</v>
      </c>
    </row>
    <row r="2674" spans="1:9" x14ac:dyDescent="0.3">
      <c r="A2674">
        <v>2714</v>
      </c>
      <c r="B2674">
        <v>4</v>
      </c>
      <c r="C2674">
        <v>44</v>
      </c>
      <c r="D2674" s="32">
        <v>0.78541666666666665</v>
      </c>
      <c r="E2674">
        <v>6000</v>
      </c>
      <c r="G2674" s="31" t="s">
        <v>102</v>
      </c>
      <c r="H2674">
        <v>12</v>
      </c>
      <c r="I2674" s="31" t="s">
        <v>103</v>
      </c>
    </row>
    <row r="2675" spans="1:9" x14ac:dyDescent="0.3">
      <c r="A2675">
        <v>2715</v>
      </c>
      <c r="B2675">
        <v>2</v>
      </c>
      <c r="C2675">
        <v>44</v>
      </c>
      <c r="D2675" s="32">
        <v>0.73611111111111116</v>
      </c>
      <c r="E2675">
        <v>6000</v>
      </c>
      <c r="G2675" s="31" t="s">
        <v>102</v>
      </c>
      <c r="H2675">
        <v>12</v>
      </c>
      <c r="I2675" s="31" t="s">
        <v>101</v>
      </c>
    </row>
    <row r="2676" spans="1:9" x14ac:dyDescent="0.3">
      <c r="A2676">
        <v>2716</v>
      </c>
      <c r="B2676">
        <v>3</v>
      </c>
      <c r="C2676">
        <v>44</v>
      </c>
      <c r="D2676" s="32">
        <v>0.77083333333333337</v>
      </c>
      <c r="E2676">
        <v>6000</v>
      </c>
      <c r="F2676">
        <v>500</v>
      </c>
      <c r="G2676" s="31" t="s">
        <v>102</v>
      </c>
      <c r="H2676">
        <v>13</v>
      </c>
      <c r="I2676" s="31" t="s">
        <v>104</v>
      </c>
    </row>
    <row r="2677" spans="1:9" x14ac:dyDescent="0.3">
      <c r="A2677">
        <v>2717</v>
      </c>
      <c r="B2677">
        <v>7</v>
      </c>
      <c r="C2677">
        <v>44</v>
      </c>
      <c r="D2677" s="32">
        <v>0.70694444444444449</v>
      </c>
      <c r="E2677">
        <v>6000</v>
      </c>
      <c r="G2677" s="31" t="s">
        <v>102</v>
      </c>
      <c r="H2677">
        <v>13</v>
      </c>
      <c r="I2677" s="31" t="s">
        <v>98</v>
      </c>
    </row>
    <row r="2678" spans="1:9" x14ac:dyDescent="0.3">
      <c r="A2678">
        <v>2718</v>
      </c>
      <c r="B2678">
        <v>1</v>
      </c>
      <c r="C2678">
        <v>44</v>
      </c>
      <c r="D2678" s="32">
        <v>0.81597222222222221</v>
      </c>
      <c r="E2678">
        <v>6000</v>
      </c>
      <c r="G2678" s="31" t="s">
        <v>102</v>
      </c>
      <c r="H2678">
        <v>13</v>
      </c>
      <c r="I2678" s="31" t="s">
        <v>99</v>
      </c>
    </row>
    <row r="2679" spans="1:9" x14ac:dyDescent="0.3">
      <c r="A2679">
        <v>2719</v>
      </c>
      <c r="B2679">
        <v>4</v>
      </c>
      <c r="C2679">
        <v>44</v>
      </c>
      <c r="D2679" s="32">
        <v>0.80277777777777781</v>
      </c>
      <c r="E2679">
        <v>6000</v>
      </c>
      <c r="G2679" s="31" t="s">
        <v>102</v>
      </c>
      <c r="H2679">
        <v>13</v>
      </c>
      <c r="I2679" s="31" t="s">
        <v>103</v>
      </c>
    </row>
    <row r="2680" spans="1:9" x14ac:dyDescent="0.3">
      <c r="A2680">
        <v>2720</v>
      </c>
      <c r="B2680">
        <v>2</v>
      </c>
      <c r="C2680">
        <v>44</v>
      </c>
      <c r="D2680" s="32">
        <v>0.77569444444444446</v>
      </c>
      <c r="E2680">
        <v>6000</v>
      </c>
      <c r="F2680">
        <v>1000</v>
      </c>
      <c r="G2680" s="31" t="s">
        <v>102</v>
      </c>
      <c r="H2680">
        <v>13</v>
      </c>
      <c r="I2680" s="31" t="s">
        <v>101</v>
      </c>
    </row>
    <row r="2681" spans="1:9" x14ac:dyDescent="0.3">
      <c r="A2681">
        <v>2721</v>
      </c>
      <c r="B2681">
        <v>3</v>
      </c>
      <c r="C2681">
        <v>44</v>
      </c>
      <c r="D2681" s="32">
        <v>0.78819444444444442</v>
      </c>
      <c r="E2681">
        <v>6000</v>
      </c>
      <c r="G2681" s="31" t="s">
        <v>102</v>
      </c>
      <c r="H2681">
        <v>14</v>
      </c>
      <c r="I2681" s="31" t="s">
        <v>104</v>
      </c>
    </row>
    <row r="2682" spans="1:9" x14ac:dyDescent="0.3">
      <c r="A2682">
        <v>2722</v>
      </c>
      <c r="B2682">
        <v>7</v>
      </c>
      <c r="C2682">
        <v>44</v>
      </c>
      <c r="D2682" s="32">
        <v>0.74861111111111112</v>
      </c>
      <c r="E2682">
        <v>6000</v>
      </c>
      <c r="G2682" s="31" t="s">
        <v>102</v>
      </c>
      <c r="H2682">
        <v>14</v>
      </c>
      <c r="I2682" s="31" t="s">
        <v>98</v>
      </c>
    </row>
    <row r="2683" spans="1:9" x14ac:dyDescent="0.3">
      <c r="A2683">
        <v>2723</v>
      </c>
      <c r="B2683">
        <v>1</v>
      </c>
      <c r="C2683">
        <v>44</v>
      </c>
      <c r="D2683" s="32">
        <v>0.82847222222222228</v>
      </c>
      <c r="E2683">
        <v>6000</v>
      </c>
      <c r="G2683" s="31" t="s">
        <v>102</v>
      </c>
      <c r="H2683">
        <v>14</v>
      </c>
      <c r="I2683" s="31" t="s">
        <v>99</v>
      </c>
    </row>
    <row r="2684" spans="1:9" x14ac:dyDescent="0.3">
      <c r="A2684">
        <v>2724</v>
      </c>
      <c r="B2684">
        <v>4</v>
      </c>
      <c r="C2684">
        <v>44</v>
      </c>
      <c r="D2684" s="32">
        <v>0.81736111111111109</v>
      </c>
      <c r="E2684">
        <v>8000</v>
      </c>
      <c r="G2684" s="31" t="s">
        <v>97</v>
      </c>
      <c r="H2684">
        <v>14</v>
      </c>
      <c r="I2684" s="31" t="s">
        <v>103</v>
      </c>
    </row>
    <row r="2685" spans="1:9" x14ac:dyDescent="0.3">
      <c r="A2685">
        <v>2725</v>
      </c>
      <c r="B2685">
        <v>2</v>
      </c>
      <c r="C2685">
        <v>44</v>
      </c>
      <c r="D2685" s="32">
        <v>0.79513888888888884</v>
      </c>
      <c r="E2685">
        <v>6000</v>
      </c>
      <c r="G2685" s="31" t="s">
        <v>97</v>
      </c>
      <c r="H2685">
        <v>14</v>
      </c>
      <c r="I2685" s="31" t="s">
        <v>101</v>
      </c>
    </row>
    <row r="2686" spans="1:9" x14ac:dyDescent="0.3">
      <c r="A2686">
        <v>2726</v>
      </c>
      <c r="B2686">
        <v>3</v>
      </c>
      <c r="C2686">
        <v>44</v>
      </c>
      <c r="D2686" s="32">
        <v>0.81111111111111112</v>
      </c>
      <c r="E2686">
        <v>6000</v>
      </c>
      <c r="G2686" s="31" t="s">
        <v>102</v>
      </c>
      <c r="H2686">
        <v>15</v>
      </c>
      <c r="I2686" s="31" t="s">
        <v>104</v>
      </c>
    </row>
    <row r="2687" spans="1:9" x14ac:dyDescent="0.3">
      <c r="A2687">
        <v>2727</v>
      </c>
      <c r="B2687">
        <v>7</v>
      </c>
      <c r="C2687">
        <v>44</v>
      </c>
      <c r="D2687" s="32">
        <v>0.8</v>
      </c>
      <c r="E2687">
        <v>6000</v>
      </c>
      <c r="G2687" s="31" t="s">
        <v>97</v>
      </c>
      <c r="H2687">
        <v>15</v>
      </c>
      <c r="I2687" s="31" t="s">
        <v>98</v>
      </c>
    </row>
    <row r="2688" spans="1:9" x14ac:dyDescent="0.3">
      <c r="A2688">
        <v>2728</v>
      </c>
      <c r="B2688">
        <v>1</v>
      </c>
      <c r="C2688">
        <v>44</v>
      </c>
      <c r="D2688" s="32"/>
      <c r="E2688">
        <v>6000</v>
      </c>
      <c r="G2688" s="31" t="s">
        <v>102</v>
      </c>
      <c r="H2688">
        <v>15</v>
      </c>
      <c r="I2688" s="31" t="s">
        <v>99</v>
      </c>
    </row>
    <row r="2689" spans="1:9" x14ac:dyDescent="0.3">
      <c r="A2689">
        <v>2729</v>
      </c>
      <c r="B2689">
        <v>4</v>
      </c>
      <c r="C2689">
        <v>44</v>
      </c>
      <c r="D2689" s="32">
        <v>0.83402777777777781</v>
      </c>
      <c r="E2689">
        <v>6000</v>
      </c>
      <c r="G2689" s="31" t="s">
        <v>97</v>
      </c>
      <c r="H2689">
        <v>15</v>
      </c>
      <c r="I2689" s="31" t="s">
        <v>103</v>
      </c>
    </row>
    <row r="2690" spans="1:9" x14ac:dyDescent="0.3">
      <c r="A2690">
        <v>2730</v>
      </c>
      <c r="B2690">
        <v>2</v>
      </c>
      <c r="C2690">
        <v>44</v>
      </c>
      <c r="D2690" s="32">
        <v>0.81111111111111112</v>
      </c>
      <c r="E2690">
        <v>6000</v>
      </c>
      <c r="G2690" s="31" t="s">
        <v>102</v>
      </c>
      <c r="H2690">
        <v>15</v>
      </c>
      <c r="I2690" s="31" t="s">
        <v>101</v>
      </c>
    </row>
    <row r="2691" spans="1:9" x14ac:dyDescent="0.3">
      <c r="A2691">
        <v>2731</v>
      </c>
      <c r="B2691">
        <v>3</v>
      </c>
      <c r="C2691">
        <v>44</v>
      </c>
      <c r="D2691" s="32">
        <v>0.83194444444444449</v>
      </c>
      <c r="E2691">
        <v>8000</v>
      </c>
      <c r="G2691" s="31" t="s">
        <v>102</v>
      </c>
      <c r="H2691">
        <v>16</v>
      </c>
      <c r="I2691" s="31" t="s">
        <v>104</v>
      </c>
    </row>
    <row r="2692" spans="1:9" x14ac:dyDescent="0.3">
      <c r="A2692">
        <v>2732</v>
      </c>
      <c r="B2692">
        <v>7</v>
      </c>
      <c r="C2692">
        <v>44</v>
      </c>
      <c r="D2692" s="32">
        <v>0.82777777777777772</v>
      </c>
      <c r="E2692">
        <v>6000</v>
      </c>
      <c r="F2692">
        <v>1000</v>
      </c>
      <c r="G2692" s="31" t="s">
        <v>102</v>
      </c>
      <c r="H2692">
        <v>16</v>
      </c>
      <c r="I2692" s="31" t="s">
        <v>98</v>
      </c>
    </row>
    <row r="2693" spans="1:9" x14ac:dyDescent="0.3">
      <c r="A2693">
        <v>2733</v>
      </c>
      <c r="B2693">
        <v>2</v>
      </c>
      <c r="C2693">
        <v>44</v>
      </c>
      <c r="D2693" s="32">
        <v>0.8305555555555556</v>
      </c>
      <c r="E2693">
        <v>6000</v>
      </c>
      <c r="G2693" s="31" t="s">
        <v>97</v>
      </c>
      <c r="H2693">
        <v>16</v>
      </c>
      <c r="I2693" s="31" t="s">
        <v>101</v>
      </c>
    </row>
    <row r="2694" spans="1:9" x14ac:dyDescent="0.3">
      <c r="A2694">
        <v>2734</v>
      </c>
      <c r="B2694">
        <v>7</v>
      </c>
      <c r="C2694">
        <v>44</v>
      </c>
      <c r="D2694" s="32"/>
      <c r="E2694">
        <v>6000</v>
      </c>
      <c r="G2694" s="31" t="s">
        <v>102</v>
      </c>
      <c r="H2694">
        <v>17</v>
      </c>
      <c r="I2694" s="31" t="s">
        <v>98</v>
      </c>
    </row>
    <row r="2695" spans="1:9" x14ac:dyDescent="0.3">
      <c r="A2695">
        <v>2735</v>
      </c>
      <c r="B2695">
        <v>3</v>
      </c>
      <c r="C2695">
        <v>45</v>
      </c>
      <c r="D2695" s="32">
        <v>0.44236111111111109</v>
      </c>
      <c r="E2695">
        <v>6000</v>
      </c>
      <c r="G2695" s="31" t="s">
        <v>102</v>
      </c>
      <c r="H2695">
        <v>4</v>
      </c>
      <c r="I2695" s="31" t="s">
        <v>104</v>
      </c>
    </row>
    <row r="2696" spans="1:9" x14ac:dyDescent="0.3">
      <c r="A2696">
        <v>2736</v>
      </c>
      <c r="B2696">
        <v>7</v>
      </c>
      <c r="C2696">
        <v>45</v>
      </c>
      <c r="D2696" s="32">
        <v>0.44236111111111109</v>
      </c>
      <c r="E2696">
        <v>6000</v>
      </c>
      <c r="F2696">
        <v>4000</v>
      </c>
      <c r="G2696" s="31" t="s">
        <v>102</v>
      </c>
      <c r="H2696">
        <v>4</v>
      </c>
      <c r="I2696" s="31" t="s">
        <v>98</v>
      </c>
    </row>
    <row r="2697" spans="1:9" x14ac:dyDescent="0.3">
      <c r="A2697">
        <v>2737</v>
      </c>
      <c r="B2697">
        <v>1</v>
      </c>
      <c r="C2697">
        <v>45</v>
      </c>
      <c r="D2697" s="32">
        <v>0.46319444444444446</v>
      </c>
      <c r="E2697">
        <v>6000</v>
      </c>
      <c r="G2697" s="31" t="s">
        <v>97</v>
      </c>
      <c r="H2697">
        <v>4</v>
      </c>
      <c r="I2697" s="31" t="s">
        <v>99</v>
      </c>
    </row>
    <row r="2698" spans="1:9" x14ac:dyDescent="0.3">
      <c r="A2698">
        <v>2738</v>
      </c>
      <c r="B2698">
        <v>4</v>
      </c>
      <c r="C2698">
        <v>45</v>
      </c>
      <c r="D2698" s="32">
        <v>0.46111111111111114</v>
      </c>
      <c r="E2698">
        <v>6000</v>
      </c>
      <c r="G2698" s="31" t="s">
        <v>97</v>
      </c>
      <c r="H2698">
        <v>4</v>
      </c>
      <c r="I2698" s="31" t="s">
        <v>103</v>
      </c>
    </row>
    <row r="2699" spans="1:9" x14ac:dyDescent="0.3">
      <c r="A2699">
        <v>2739</v>
      </c>
      <c r="B2699">
        <v>2</v>
      </c>
      <c r="C2699">
        <v>45</v>
      </c>
      <c r="D2699" s="32">
        <v>0.47638888888888886</v>
      </c>
      <c r="E2699">
        <v>6000</v>
      </c>
      <c r="G2699" s="31" t="s">
        <v>97</v>
      </c>
      <c r="H2699">
        <v>4</v>
      </c>
      <c r="I2699" s="31" t="s">
        <v>101</v>
      </c>
    </row>
    <row r="2700" spans="1:9" x14ac:dyDescent="0.3">
      <c r="A2700">
        <v>2740</v>
      </c>
      <c r="B2700">
        <v>3</v>
      </c>
      <c r="C2700">
        <v>45</v>
      </c>
      <c r="D2700" s="32">
        <v>0.46666666666666667</v>
      </c>
      <c r="E2700">
        <v>6000</v>
      </c>
      <c r="F2700">
        <v>1000</v>
      </c>
      <c r="G2700" s="31" t="s">
        <v>97</v>
      </c>
      <c r="H2700">
        <v>5</v>
      </c>
      <c r="I2700" s="31" t="s">
        <v>104</v>
      </c>
    </row>
    <row r="2701" spans="1:9" x14ac:dyDescent="0.3">
      <c r="A2701">
        <v>2741</v>
      </c>
      <c r="B2701">
        <v>7</v>
      </c>
      <c r="C2701">
        <v>45</v>
      </c>
      <c r="D2701" s="32">
        <v>0.4597222222222222</v>
      </c>
      <c r="E2701">
        <v>6000</v>
      </c>
      <c r="G2701" s="31" t="s">
        <v>102</v>
      </c>
      <c r="H2701">
        <v>5</v>
      </c>
      <c r="I2701" s="31" t="s">
        <v>98</v>
      </c>
    </row>
    <row r="2702" spans="1:9" x14ac:dyDescent="0.3">
      <c r="A2702">
        <v>2742</v>
      </c>
      <c r="B2702">
        <v>1</v>
      </c>
      <c r="C2702">
        <v>45</v>
      </c>
      <c r="D2702" s="32">
        <v>0.49861111111111112</v>
      </c>
      <c r="E2702">
        <v>6000</v>
      </c>
      <c r="F2702">
        <v>2000</v>
      </c>
      <c r="G2702" s="31" t="s">
        <v>102</v>
      </c>
      <c r="H2702">
        <v>5</v>
      </c>
      <c r="I2702" s="31" t="s">
        <v>99</v>
      </c>
    </row>
    <row r="2703" spans="1:9" x14ac:dyDescent="0.3">
      <c r="A2703">
        <v>2743</v>
      </c>
      <c r="B2703">
        <v>4</v>
      </c>
      <c r="C2703">
        <v>45</v>
      </c>
      <c r="D2703" s="32">
        <v>0.48333333333333334</v>
      </c>
      <c r="E2703">
        <v>6000</v>
      </c>
      <c r="G2703" s="31" t="s">
        <v>97</v>
      </c>
      <c r="H2703">
        <v>5</v>
      </c>
      <c r="I2703" s="31" t="s">
        <v>103</v>
      </c>
    </row>
    <row r="2704" spans="1:9" x14ac:dyDescent="0.3">
      <c r="A2704">
        <v>2744</v>
      </c>
      <c r="B2704">
        <v>2</v>
      </c>
      <c r="C2704">
        <v>45</v>
      </c>
      <c r="D2704" s="32">
        <v>0.49791666666666667</v>
      </c>
      <c r="E2704">
        <v>6000</v>
      </c>
      <c r="F2704">
        <v>2000</v>
      </c>
      <c r="G2704" s="31" t="s">
        <v>97</v>
      </c>
      <c r="H2704">
        <v>5</v>
      </c>
      <c r="I2704" s="31" t="s">
        <v>101</v>
      </c>
    </row>
    <row r="2705" spans="1:9" x14ac:dyDescent="0.3">
      <c r="A2705">
        <v>2745</v>
      </c>
      <c r="B2705">
        <v>3</v>
      </c>
      <c r="C2705">
        <v>45</v>
      </c>
      <c r="D2705" s="32">
        <v>0.4861111111111111</v>
      </c>
      <c r="E2705">
        <v>8000</v>
      </c>
      <c r="F2705">
        <v>2000</v>
      </c>
      <c r="G2705" s="31" t="s">
        <v>102</v>
      </c>
      <c r="H2705">
        <v>6</v>
      </c>
      <c r="I2705" s="31" t="s">
        <v>104</v>
      </c>
    </row>
    <row r="2706" spans="1:9" x14ac:dyDescent="0.3">
      <c r="A2706">
        <v>2746</v>
      </c>
      <c r="B2706">
        <v>7</v>
      </c>
      <c r="C2706">
        <v>45</v>
      </c>
      <c r="D2706" s="32">
        <v>0.47430555555555554</v>
      </c>
      <c r="E2706">
        <v>6000</v>
      </c>
      <c r="F2706">
        <v>1000</v>
      </c>
      <c r="G2706" s="31" t="s">
        <v>102</v>
      </c>
      <c r="H2706">
        <v>6</v>
      </c>
      <c r="I2706" s="31" t="s">
        <v>98</v>
      </c>
    </row>
    <row r="2707" spans="1:9" x14ac:dyDescent="0.3">
      <c r="A2707">
        <v>2747</v>
      </c>
      <c r="B2707">
        <v>1</v>
      </c>
      <c r="C2707">
        <v>45</v>
      </c>
      <c r="D2707" s="32">
        <v>0.53541666666666665</v>
      </c>
      <c r="E2707">
        <v>6000</v>
      </c>
      <c r="G2707" s="31" t="s">
        <v>102</v>
      </c>
      <c r="H2707">
        <v>6</v>
      </c>
      <c r="I2707" s="31" t="s">
        <v>99</v>
      </c>
    </row>
    <row r="2708" spans="1:9" x14ac:dyDescent="0.3">
      <c r="A2708">
        <v>2748</v>
      </c>
      <c r="B2708">
        <v>4</v>
      </c>
      <c r="C2708">
        <v>45</v>
      </c>
      <c r="D2708" s="32">
        <v>0.49930555555555556</v>
      </c>
      <c r="E2708">
        <v>6000</v>
      </c>
      <c r="G2708" s="31" t="s">
        <v>102</v>
      </c>
      <c r="H2708">
        <v>6</v>
      </c>
      <c r="I2708" s="31" t="s">
        <v>103</v>
      </c>
    </row>
    <row r="2709" spans="1:9" x14ac:dyDescent="0.3">
      <c r="A2709">
        <v>2749</v>
      </c>
      <c r="B2709">
        <v>2</v>
      </c>
      <c r="C2709">
        <v>45</v>
      </c>
      <c r="D2709" s="32">
        <v>0.52777777777777779</v>
      </c>
      <c r="E2709">
        <v>6000</v>
      </c>
      <c r="G2709" s="31" t="s">
        <v>102</v>
      </c>
      <c r="H2709">
        <v>6</v>
      </c>
      <c r="I2709" s="31" t="s">
        <v>101</v>
      </c>
    </row>
    <row r="2710" spans="1:9" x14ac:dyDescent="0.3">
      <c r="A2710">
        <v>2750</v>
      </c>
      <c r="B2710">
        <v>3</v>
      </c>
      <c r="C2710">
        <v>45</v>
      </c>
      <c r="D2710" s="32">
        <v>0.50902777777777775</v>
      </c>
      <c r="E2710">
        <v>8000</v>
      </c>
      <c r="F2710">
        <v>2000</v>
      </c>
      <c r="G2710" s="31" t="s">
        <v>102</v>
      </c>
      <c r="H2710">
        <v>7</v>
      </c>
      <c r="I2710" s="31" t="s">
        <v>104</v>
      </c>
    </row>
    <row r="2711" spans="1:9" x14ac:dyDescent="0.3">
      <c r="A2711">
        <v>2751</v>
      </c>
      <c r="B2711">
        <v>7</v>
      </c>
      <c r="C2711">
        <v>45</v>
      </c>
      <c r="D2711" s="32">
        <v>0.49166666666666664</v>
      </c>
      <c r="E2711">
        <v>6000</v>
      </c>
      <c r="G2711" s="31" t="s">
        <v>97</v>
      </c>
      <c r="H2711">
        <v>7</v>
      </c>
      <c r="I2711" s="31" t="s">
        <v>98</v>
      </c>
    </row>
    <row r="2712" spans="1:9" x14ac:dyDescent="0.3">
      <c r="A2712">
        <v>2752</v>
      </c>
      <c r="B2712">
        <v>1</v>
      </c>
      <c r="C2712">
        <v>45</v>
      </c>
      <c r="D2712" s="32">
        <v>0.58472222222222225</v>
      </c>
      <c r="E2712">
        <v>6000</v>
      </c>
      <c r="G2712" s="31" t="s">
        <v>102</v>
      </c>
      <c r="H2712">
        <v>7</v>
      </c>
      <c r="I2712" s="31" t="s">
        <v>99</v>
      </c>
    </row>
    <row r="2713" spans="1:9" x14ac:dyDescent="0.3">
      <c r="A2713">
        <v>2753</v>
      </c>
      <c r="B2713">
        <v>4</v>
      </c>
      <c r="C2713">
        <v>45</v>
      </c>
      <c r="D2713" s="32">
        <v>0.52777777777777779</v>
      </c>
      <c r="E2713">
        <v>6000</v>
      </c>
      <c r="F2713">
        <v>2000</v>
      </c>
      <c r="G2713" s="31" t="s">
        <v>102</v>
      </c>
      <c r="H2713">
        <v>7</v>
      </c>
      <c r="I2713" s="31" t="s">
        <v>103</v>
      </c>
    </row>
    <row r="2714" spans="1:9" x14ac:dyDescent="0.3">
      <c r="A2714">
        <v>2754</v>
      </c>
      <c r="B2714">
        <v>2</v>
      </c>
      <c r="C2714">
        <v>45</v>
      </c>
      <c r="D2714" s="32">
        <v>0.54374999999999996</v>
      </c>
      <c r="E2714">
        <v>6000</v>
      </c>
      <c r="G2714" s="31" t="s">
        <v>97</v>
      </c>
      <c r="H2714">
        <v>7</v>
      </c>
      <c r="I2714" s="31" t="s">
        <v>101</v>
      </c>
    </row>
    <row r="2715" spans="1:9" x14ac:dyDescent="0.3">
      <c r="A2715">
        <v>2755</v>
      </c>
      <c r="B2715">
        <v>3</v>
      </c>
      <c r="C2715">
        <v>45</v>
      </c>
      <c r="D2715" s="32">
        <v>0.53541666666666665</v>
      </c>
      <c r="E2715">
        <v>6000</v>
      </c>
      <c r="G2715" s="31" t="s">
        <v>97</v>
      </c>
      <c r="H2715">
        <v>8</v>
      </c>
      <c r="I2715" s="31" t="s">
        <v>104</v>
      </c>
    </row>
    <row r="2716" spans="1:9" x14ac:dyDescent="0.3">
      <c r="A2716">
        <v>2756</v>
      </c>
      <c r="B2716">
        <v>7</v>
      </c>
      <c r="C2716">
        <v>45</v>
      </c>
      <c r="D2716" s="32">
        <v>0.52847222222222223</v>
      </c>
      <c r="E2716">
        <v>6000</v>
      </c>
      <c r="G2716" s="31" t="s">
        <v>102</v>
      </c>
      <c r="H2716">
        <v>8</v>
      </c>
      <c r="I2716" s="31" t="s">
        <v>98</v>
      </c>
    </row>
    <row r="2717" spans="1:9" x14ac:dyDescent="0.3">
      <c r="A2717">
        <v>2757</v>
      </c>
      <c r="B2717">
        <v>1</v>
      </c>
      <c r="C2717">
        <v>45</v>
      </c>
      <c r="D2717" s="32">
        <v>0.61805555555555558</v>
      </c>
      <c r="E2717">
        <v>6000</v>
      </c>
      <c r="G2717" s="31" t="s">
        <v>102</v>
      </c>
      <c r="H2717">
        <v>8</v>
      </c>
      <c r="I2717" s="31" t="s">
        <v>99</v>
      </c>
    </row>
    <row r="2718" spans="1:9" x14ac:dyDescent="0.3">
      <c r="A2718">
        <v>2758</v>
      </c>
      <c r="B2718">
        <v>4</v>
      </c>
      <c r="C2718">
        <v>45</v>
      </c>
      <c r="D2718" s="32">
        <v>0.55833333333333335</v>
      </c>
      <c r="E2718">
        <v>6000</v>
      </c>
      <c r="G2718" s="31" t="s">
        <v>102</v>
      </c>
      <c r="H2718">
        <v>8</v>
      </c>
      <c r="I2718" s="31" t="s">
        <v>103</v>
      </c>
    </row>
    <row r="2719" spans="1:9" x14ac:dyDescent="0.3">
      <c r="A2719">
        <v>2759</v>
      </c>
      <c r="B2719">
        <v>2</v>
      </c>
      <c r="C2719">
        <v>45</v>
      </c>
      <c r="D2719" s="32">
        <v>0.55694444444444446</v>
      </c>
      <c r="E2719">
        <v>4000</v>
      </c>
      <c r="G2719" s="31" t="s">
        <v>102</v>
      </c>
      <c r="H2719">
        <v>8</v>
      </c>
      <c r="I2719" s="31" t="s">
        <v>101</v>
      </c>
    </row>
    <row r="2720" spans="1:9" x14ac:dyDescent="0.3">
      <c r="A2720">
        <v>2760</v>
      </c>
      <c r="B2720">
        <v>3</v>
      </c>
      <c r="C2720">
        <v>45</v>
      </c>
      <c r="D2720" s="32">
        <v>0.55972222222222223</v>
      </c>
      <c r="E2720">
        <v>6000</v>
      </c>
      <c r="G2720" s="31" t="s">
        <v>97</v>
      </c>
      <c r="H2720">
        <v>9</v>
      </c>
      <c r="I2720" s="31" t="s">
        <v>104</v>
      </c>
    </row>
    <row r="2721" spans="1:9" x14ac:dyDescent="0.3">
      <c r="A2721">
        <v>2761</v>
      </c>
      <c r="B2721">
        <v>7</v>
      </c>
      <c r="C2721">
        <v>45</v>
      </c>
      <c r="D2721" s="32">
        <v>0.55625000000000002</v>
      </c>
      <c r="E2721">
        <v>6000</v>
      </c>
      <c r="F2721">
        <v>4000</v>
      </c>
      <c r="G2721" s="31" t="s">
        <v>97</v>
      </c>
      <c r="H2721">
        <v>9</v>
      </c>
      <c r="I2721" s="31" t="s">
        <v>98</v>
      </c>
    </row>
    <row r="2722" spans="1:9" x14ac:dyDescent="0.3">
      <c r="A2722">
        <v>2762</v>
      </c>
      <c r="B2722">
        <v>1</v>
      </c>
      <c r="C2722">
        <v>45</v>
      </c>
      <c r="D2722" s="32">
        <v>0.64861111111111114</v>
      </c>
      <c r="E2722">
        <v>6000</v>
      </c>
      <c r="G2722" s="31" t="s">
        <v>97</v>
      </c>
      <c r="H2722">
        <v>9</v>
      </c>
      <c r="I2722" s="31" t="s">
        <v>99</v>
      </c>
    </row>
    <row r="2723" spans="1:9" x14ac:dyDescent="0.3">
      <c r="A2723">
        <v>2763</v>
      </c>
      <c r="B2723">
        <v>4</v>
      </c>
      <c r="C2723">
        <v>45</v>
      </c>
      <c r="D2723" s="32">
        <v>0.57916666666666672</v>
      </c>
      <c r="E2723">
        <v>6000</v>
      </c>
      <c r="F2723">
        <v>3000</v>
      </c>
      <c r="G2723" s="31" t="s">
        <v>102</v>
      </c>
      <c r="H2723">
        <v>9</v>
      </c>
      <c r="I2723" s="31" t="s">
        <v>103</v>
      </c>
    </row>
    <row r="2724" spans="1:9" x14ac:dyDescent="0.3">
      <c r="A2724">
        <v>2764</v>
      </c>
      <c r="B2724">
        <v>2</v>
      </c>
      <c r="C2724">
        <v>45</v>
      </c>
      <c r="D2724" s="32">
        <v>0.57847222222222228</v>
      </c>
      <c r="E2724">
        <v>6000</v>
      </c>
      <c r="F2724">
        <v>2000</v>
      </c>
      <c r="G2724" s="31" t="s">
        <v>102</v>
      </c>
      <c r="H2724">
        <v>9</v>
      </c>
      <c r="I2724" s="31" t="s">
        <v>101</v>
      </c>
    </row>
    <row r="2725" spans="1:9" x14ac:dyDescent="0.3">
      <c r="A2725">
        <v>2765</v>
      </c>
      <c r="B2725">
        <v>3</v>
      </c>
      <c r="C2725">
        <v>45</v>
      </c>
      <c r="D2725" s="32">
        <v>0.59444444444444444</v>
      </c>
      <c r="E2725">
        <v>6000</v>
      </c>
      <c r="G2725" s="31" t="s">
        <v>97</v>
      </c>
      <c r="H2725">
        <v>10</v>
      </c>
      <c r="I2725" s="31" t="s">
        <v>104</v>
      </c>
    </row>
    <row r="2726" spans="1:9" x14ac:dyDescent="0.3">
      <c r="A2726">
        <v>2766</v>
      </c>
      <c r="B2726">
        <v>7</v>
      </c>
      <c r="C2726">
        <v>45</v>
      </c>
      <c r="D2726" s="32">
        <v>0.57638888888888884</v>
      </c>
      <c r="E2726">
        <v>8000</v>
      </c>
      <c r="G2726" s="31" t="s">
        <v>97</v>
      </c>
      <c r="H2726">
        <v>10</v>
      </c>
      <c r="I2726" s="31" t="s">
        <v>98</v>
      </c>
    </row>
    <row r="2727" spans="1:9" x14ac:dyDescent="0.3">
      <c r="A2727">
        <v>2767</v>
      </c>
      <c r="B2727">
        <v>1</v>
      </c>
      <c r="C2727">
        <v>45</v>
      </c>
      <c r="D2727" s="32">
        <v>0.67847222222222225</v>
      </c>
      <c r="E2727">
        <v>6000</v>
      </c>
      <c r="G2727" s="31" t="s">
        <v>102</v>
      </c>
      <c r="H2727">
        <v>10</v>
      </c>
      <c r="I2727" s="31" t="s">
        <v>99</v>
      </c>
    </row>
    <row r="2728" spans="1:9" x14ac:dyDescent="0.3">
      <c r="A2728">
        <v>2768</v>
      </c>
      <c r="B2728">
        <v>4</v>
      </c>
      <c r="C2728">
        <v>45</v>
      </c>
      <c r="D2728" s="32">
        <v>0.6</v>
      </c>
      <c r="E2728">
        <v>6000</v>
      </c>
      <c r="G2728" s="31" t="s">
        <v>97</v>
      </c>
      <c r="H2728">
        <v>10</v>
      </c>
      <c r="I2728" s="31" t="s">
        <v>103</v>
      </c>
    </row>
    <row r="2729" spans="1:9" x14ac:dyDescent="0.3">
      <c r="A2729">
        <v>2769</v>
      </c>
      <c r="B2729">
        <v>2</v>
      </c>
      <c r="C2729">
        <v>45</v>
      </c>
      <c r="D2729" s="32">
        <v>0.59861111111111109</v>
      </c>
      <c r="E2729">
        <v>6000</v>
      </c>
      <c r="F2729">
        <v>2000</v>
      </c>
      <c r="G2729" s="31" t="s">
        <v>102</v>
      </c>
      <c r="H2729">
        <v>10</v>
      </c>
      <c r="I2729" s="31" t="s">
        <v>101</v>
      </c>
    </row>
    <row r="2730" spans="1:9" x14ac:dyDescent="0.3">
      <c r="A2730">
        <v>2770</v>
      </c>
      <c r="B2730">
        <v>3</v>
      </c>
      <c r="C2730">
        <v>45</v>
      </c>
      <c r="D2730" s="32">
        <v>0.60972222222222228</v>
      </c>
      <c r="E2730">
        <v>6000</v>
      </c>
      <c r="G2730" s="31" t="s">
        <v>97</v>
      </c>
      <c r="H2730">
        <v>11</v>
      </c>
      <c r="I2730" s="31" t="s">
        <v>104</v>
      </c>
    </row>
    <row r="2731" spans="1:9" x14ac:dyDescent="0.3">
      <c r="A2731">
        <v>2771</v>
      </c>
      <c r="B2731">
        <v>7</v>
      </c>
      <c r="C2731">
        <v>45</v>
      </c>
      <c r="D2731" s="32">
        <v>0.62569444444444444</v>
      </c>
      <c r="E2731">
        <v>6000</v>
      </c>
      <c r="G2731" s="31" t="s">
        <v>102</v>
      </c>
      <c r="H2731">
        <v>11</v>
      </c>
      <c r="I2731" s="31" t="s">
        <v>98</v>
      </c>
    </row>
    <row r="2732" spans="1:9" x14ac:dyDescent="0.3">
      <c r="A2732">
        <v>2772</v>
      </c>
      <c r="B2732">
        <v>1</v>
      </c>
      <c r="C2732">
        <v>45</v>
      </c>
      <c r="D2732" s="32">
        <v>0.69791666666666663</v>
      </c>
      <c r="E2732">
        <v>6000</v>
      </c>
      <c r="F2732">
        <v>1000</v>
      </c>
      <c r="G2732" s="31" t="s">
        <v>102</v>
      </c>
      <c r="H2732">
        <v>11</v>
      </c>
      <c r="I2732" s="31" t="s">
        <v>99</v>
      </c>
    </row>
    <row r="2733" spans="1:9" x14ac:dyDescent="0.3">
      <c r="A2733">
        <v>2773</v>
      </c>
      <c r="B2733">
        <v>4</v>
      </c>
      <c r="C2733">
        <v>45</v>
      </c>
      <c r="D2733" s="32"/>
      <c r="E2733">
        <v>6000</v>
      </c>
      <c r="G2733" s="31" t="s">
        <v>97</v>
      </c>
      <c r="H2733">
        <v>11</v>
      </c>
      <c r="I2733" s="31" t="s">
        <v>103</v>
      </c>
    </row>
    <row r="2734" spans="1:9" x14ac:dyDescent="0.3">
      <c r="A2734">
        <v>2774</v>
      </c>
      <c r="B2734">
        <v>2</v>
      </c>
      <c r="C2734">
        <v>45</v>
      </c>
      <c r="D2734" s="32">
        <v>0.64166666666666672</v>
      </c>
      <c r="E2734">
        <v>6000</v>
      </c>
      <c r="G2734" s="31" t="s">
        <v>102</v>
      </c>
      <c r="H2734">
        <v>11</v>
      </c>
      <c r="I2734" s="31" t="s">
        <v>101</v>
      </c>
    </row>
    <row r="2735" spans="1:9" x14ac:dyDescent="0.3">
      <c r="A2735">
        <v>2775</v>
      </c>
      <c r="B2735">
        <v>3</v>
      </c>
      <c r="C2735">
        <v>45</v>
      </c>
      <c r="D2735" s="32">
        <v>0.62847222222222221</v>
      </c>
      <c r="E2735">
        <v>6000</v>
      </c>
      <c r="G2735" s="31" t="s">
        <v>102</v>
      </c>
      <c r="H2735">
        <v>12</v>
      </c>
      <c r="I2735" s="31" t="s">
        <v>104</v>
      </c>
    </row>
    <row r="2736" spans="1:9" x14ac:dyDescent="0.3">
      <c r="A2736">
        <v>2776</v>
      </c>
      <c r="B2736">
        <v>7</v>
      </c>
      <c r="C2736">
        <v>45</v>
      </c>
      <c r="D2736" s="32">
        <v>0.64375000000000004</v>
      </c>
      <c r="E2736">
        <v>4000</v>
      </c>
      <c r="G2736" s="31" t="s">
        <v>97</v>
      </c>
      <c r="H2736">
        <v>12</v>
      </c>
      <c r="I2736" s="31" t="s">
        <v>98</v>
      </c>
    </row>
    <row r="2737" spans="1:9" x14ac:dyDescent="0.3">
      <c r="A2737">
        <v>2777</v>
      </c>
      <c r="B2737">
        <v>1</v>
      </c>
      <c r="C2737">
        <v>45</v>
      </c>
      <c r="D2737" s="32">
        <v>0.71180555555555558</v>
      </c>
      <c r="E2737">
        <v>6000</v>
      </c>
      <c r="G2737" s="31" t="s">
        <v>97</v>
      </c>
      <c r="H2737">
        <v>12</v>
      </c>
      <c r="I2737" s="31" t="s">
        <v>99</v>
      </c>
    </row>
    <row r="2738" spans="1:9" x14ac:dyDescent="0.3">
      <c r="A2738">
        <v>2778</v>
      </c>
      <c r="B2738">
        <v>4</v>
      </c>
      <c r="C2738">
        <v>45</v>
      </c>
      <c r="D2738" s="32">
        <v>0.65208333333333335</v>
      </c>
      <c r="E2738">
        <v>6000</v>
      </c>
      <c r="F2738">
        <v>2000</v>
      </c>
      <c r="G2738" s="31" t="s">
        <v>102</v>
      </c>
      <c r="H2738">
        <v>12</v>
      </c>
      <c r="I2738" s="31" t="s">
        <v>103</v>
      </c>
    </row>
    <row r="2739" spans="1:9" x14ac:dyDescent="0.3">
      <c r="A2739">
        <v>2779</v>
      </c>
      <c r="B2739">
        <v>2</v>
      </c>
      <c r="C2739">
        <v>45</v>
      </c>
      <c r="D2739" s="32">
        <v>0.65902777777777777</v>
      </c>
      <c r="E2739">
        <v>6000</v>
      </c>
      <c r="G2739" s="31" t="s">
        <v>97</v>
      </c>
      <c r="H2739">
        <v>12</v>
      </c>
      <c r="I2739" s="31" t="s">
        <v>101</v>
      </c>
    </row>
    <row r="2740" spans="1:9" x14ac:dyDescent="0.3">
      <c r="A2740">
        <v>2780</v>
      </c>
      <c r="B2740">
        <v>3</v>
      </c>
      <c r="C2740">
        <v>45</v>
      </c>
      <c r="D2740" s="32">
        <v>0.65069444444444446</v>
      </c>
      <c r="E2740">
        <v>6000</v>
      </c>
      <c r="G2740" s="31" t="s">
        <v>97</v>
      </c>
      <c r="H2740">
        <v>13</v>
      </c>
      <c r="I2740" s="31" t="s">
        <v>104</v>
      </c>
    </row>
    <row r="2741" spans="1:9" x14ac:dyDescent="0.3">
      <c r="A2741">
        <v>2781</v>
      </c>
      <c r="B2741">
        <v>7</v>
      </c>
      <c r="C2741">
        <v>45</v>
      </c>
      <c r="D2741" s="32">
        <v>0.6743055555555556</v>
      </c>
      <c r="E2741">
        <v>6000</v>
      </c>
      <c r="F2741">
        <v>500</v>
      </c>
      <c r="G2741" s="31" t="s">
        <v>102</v>
      </c>
      <c r="H2741">
        <v>13</v>
      </c>
      <c r="I2741" s="31" t="s">
        <v>98</v>
      </c>
    </row>
    <row r="2742" spans="1:9" x14ac:dyDescent="0.3">
      <c r="A2742">
        <v>2782</v>
      </c>
      <c r="B2742">
        <v>1</v>
      </c>
      <c r="C2742">
        <v>45</v>
      </c>
      <c r="D2742" s="32">
        <v>0.73888888888888893</v>
      </c>
      <c r="E2742">
        <v>6000</v>
      </c>
      <c r="G2742" s="31" t="s">
        <v>97</v>
      </c>
      <c r="H2742">
        <v>13</v>
      </c>
      <c r="I2742" s="31" t="s">
        <v>99</v>
      </c>
    </row>
    <row r="2743" spans="1:9" x14ac:dyDescent="0.3">
      <c r="A2743">
        <v>2783</v>
      </c>
      <c r="B2743">
        <v>4</v>
      </c>
      <c r="C2743">
        <v>45</v>
      </c>
      <c r="D2743" s="32">
        <v>0.67777777777777781</v>
      </c>
      <c r="E2743">
        <v>8000</v>
      </c>
      <c r="G2743" s="31" t="s">
        <v>102</v>
      </c>
      <c r="H2743">
        <v>13</v>
      </c>
      <c r="I2743" s="31" t="s">
        <v>103</v>
      </c>
    </row>
    <row r="2744" spans="1:9" x14ac:dyDescent="0.3">
      <c r="A2744">
        <v>2784</v>
      </c>
      <c r="B2744">
        <v>2</v>
      </c>
      <c r="C2744">
        <v>45</v>
      </c>
      <c r="D2744" s="32">
        <v>0.6791666666666667</v>
      </c>
      <c r="E2744">
        <v>6000</v>
      </c>
      <c r="G2744" s="31" t="s">
        <v>102</v>
      </c>
      <c r="H2744">
        <v>13</v>
      </c>
      <c r="I2744" s="31" t="s">
        <v>101</v>
      </c>
    </row>
    <row r="2745" spans="1:9" x14ac:dyDescent="0.3">
      <c r="A2745">
        <v>2785</v>
      </c>
      <c r="B2745">
        <v>3</v>
      </c>
      <c r="C2745">
        <v>45</v>
      </c>
      <c r="D2745" s="32">
        <v>0.66805555555555551</v>
      </c>
      <c r="E2745">
        <v>6000</v>
      </c>
      <c r="F2745">
        <v>1000</v>
      </c>
      <c r="G2745" s="31" t="s">
        <v>102</v>
      </c>
      <c r="H2745">
        <v>14</v>
      </c>
      <c r="I2745" s="31" t="s">
        <v>104</v>
      </c>
    </row>
    <row r="2746" spans="1:9" x14ac:dyDescent="0.3">
      <c r="A2746">
        <v>2786</v>
      </c>
      <c r="B2746">
        <v>7</v>
      </c>
      <c r="C2746">
        <v>45</v>
      </c>
      <c r="D2746" s="32">
        <v>0.69097222222222221</v>
      </c>
      <c r="E2746">
        <v>6000</v>
      </c>
      <c r="G2746" s="31" t="s">
        <v>97</v>
      </c>
      <c r="H2746">
        <v>14</v>
      </c>
      <c r="I2746" s="31" t="s">
        <v>98</v>
      </c>
    </row>
    <row r="2747" spans="1:9" x14ac:dyDescent="0.3">
      <c r="A2747">
        <v>2787</v>
      </c>
      <c r="B2747">
        <v>1</v>
      </c>
      <c r="C2747">
        <v>45</v>
      </c>
      <c r="D2747" s="32">
        <v>0.75624999999999998</v>
      </c>
      <c r="E2747">
        <v>6000</v>
      </c>
      <c r="G2747" s="31" t="s">
        <v>97</v>
      </c>
      <c r="H2747">
        <v>14</v>
      </c>
      <c r="I2747" s="31" t="s">
        <v>99</v>
      </c>
    </row>
    <row r="2748" spans="1:9" x14ac:dyDescent="0.3">
      <c r="A2748">
        <v>2788</v>
      </c>
      <c r="B2748">
        <v>4</v>
      </c>
      <c r="C2748">
        <v>45</v>
      </c>
      <c r="D2748" s="32">
        <v>0.69930555555555551</v>
      </c>
      <c r="E2748">
        <v>6000</v>
      </c>
      <c r="G2748" s="31" t="s">
        <v>102</v>
      </c>
      <c r="H2748">
        <v>14</v>
      </c>
      <c r="I2748" s="31" t="s">
        <v>103</v>
      </c>
    </row>
    <row r="2749" spans="1:9" x14ac:dyDescent="0.3">
      <c r="A2749">
        <v>2789</v>
      </c>
      <c r="B2749">
        <v>2</v>
      </c>
      <c r="C2749">
        <v>45</v>
      </c>
      <c r="D2749" s="32">
        <v>0.69305555555555554</v>
      </c>
      <c r="E2749">
        <v>6000</v>
      </c>
      <c r="G2749" s="31" t="s">
        <v>102</v>
      </c>
      <c r="H2749">
        <v>14</v>
      </c>
      <c r="I2749" s="31" t="s">
        <v>101</v>
      </c>
    </row>
    <row r="2750" spans="1:9" x14ac:dyDescent="0.3">
      <c r="A2750">
        <v>2790</v>
      </c>
      <c r="B2750">
        <v>3</v>
      </c>
      <c r="C2750">
        <v>45</v>
      </c>
      <c r="D2750" s="32">
        <v>0.69166666666666665</v>
      </c>
      <c r="E2750">
        <v>6000</v>
      </c>
      <c r="G2750" s="31" t="s">
        <v>102</v>
      </c>
      <c r="H2750">
        <v>15</v>
      </c>
      <c r="I2750" s="31" t="s">
        <v>104</v>
      </c>
    </row>
    <row r="2751" spans="1:9" x14ac:dyDescent="0.3">
      <c r="A2751">
        <v>2791</v>
      </c>
      <c r="B2751">
        <v>7</v>
      </c>
      <c r="C2751">
        <v>45</v>
      </c>
      <c r="D2751" s="32">
        <v>0.71805555555555556</v>
      </c>
      <c r="E2751">
        <v>6000</v>
      </c>
      <c r="G2751" s="31" t="s">
        <v>102</v>
      </c>
      <c r="H2751">
        <v>15</v>
      </c>
      <c r="I2751" s="31" t="s">
        <v>98</v>
      </c>
    </row>
    <row r="2752" spans="1:9" x14ac:dyDescent="0.3">
      <c r="A2752">
        <v>2792</v>
      </c>
      <c r="B2752">
        <v>1</v>
      </c>
      <c r="C2752">
        <v>45</v>
      </c>
      <c r="D2752" s="32">
        <v>0.77777777777777779</v>
      </c>
      <c r="E2752">
        <v>6000</v>
      </c>
      <c r="G2752" s="31" t="s">
        <v>102</v>
      </c>
      <c r="H2752">
        <v>15</v>
      </c>
      <c r="I2752" s="31" t="s">
        <v>99</v>
      </c>
    </row>
    <row r="2753" spans="1:9" x14ac:dyDescent="0.3">
      <c r="A2753">
        <v>2793</v>
      </c>
      <c r="B2753">
        <v>4</v>
      </c>
      <c r="C2753">
        <v>45</v>
      </c>
      <c r="D2753" s="32">
        <v>0.72777777777777775</v>
      </c>
      <c r="E2753">
        <v>8000</v>
      </c>
      <c r="F2753">
        <v>2000</v>
      </c>
      <c r="G2753" s="31" t="s">
        <v>102</v>
      </c>
      <c r="H2753">
        <v>15</v>
      </c>
      <c r="I2753" s="31" t="s">
        <v>103</v>
      </c>
    </row>
    <row r="2754" spans="1:9" x14ac:dyDescent="0.3">
      <c r="A2754">
        <v>2794</v>
      </c>
      <c r="B2754">
        <v>2</v>
      </c>
      <c r="C2754">
        <v>45</v>
      </c>
      <c r="D2754" s="32">
        <v>0.70833333333333337</v>
      </c>
      <c r="E2754">
        <v>6000</v>
      </c>
      <c r="G2754" s="31" t="s">
        <v>97</v>
      </c>
      <c r="H2754">
        <v>15</v>
      </c>
      <c r="I2754" s="31" t="s">
        <v>101</v>
      </c>
    </row>
    <row r="2755" spans="1:9" x14ac:dyDescent="0.3">
      <c r="A2755">
        <v>2795</v>
      </c>
      <c r="B2755">
        <v>3</v>
      </c>
      <c r="C2755">
        <v>45</v>
      </c>
      <c r="D2755" s="32">
        <v>0.7270833333333333</v>
      </c>
      <c r="E2755">
        <v>6000</v>
      </c>
      <c r="G2755" s="31" t="s">
        <v>102</v>
      </c>
      <c r="H2755">
        <v>16</v>
      </c>
      <c r="I2755" s="31" t="s">
        <v>104</v>
      </c>
    </row>
    <row r="2756" spans="1:9" x14ac:dyDescent="0.3">
      <c r="A2756">
        <v>2796</v>
      </c>
      <c r="B2756">
        <v>7</v>
      </c>
      <c r="C2756">
        <v>45</v>
      </c>
      <c r="D2756" s="32">
        <v>0.74375000000000002</v>
      </c>
      <c r="E2756">
        <v>6000</v>
      </c>
      <c r="F2756">
        <v>1000</v>
      </c>
      <c r="G2756" s="31" t="s">
        <v>102</v>
      </c>
      <c r="H2756">
        <v>16</v>
      </c>
      <c r="I2756" s="31" t="s">
        <v>98</v>
      </c>
    </row>
    <row r="2757" spans="1:9" x14ac:dyDescent="0.3">
      <c r="A2757">
        <v>2797</v>
      </c>
      <c r="B2757">
        <v>1</v>
      </c>
      <c r="C2757">
        <v>45</v>
      </c>
      <c r="D2757" s="32">
        <v>0.79791666666666672</v>
      </c>
      <c r="E2757">
        <v>6000</v>
      </c>
      <c r="G2757" s="31" t="s">
        <v>97</v>
      </c>
      <c r="H2757">
        <v>16</v>
      </c>
      <c r="I2757" s="31" t="s">
        <v>99</v>
      </c>
    </row>
    <row r="2758" spans="1:9" x14ac:dyDescent="0.3">
      <c r="A2758">
        <v>2798</v>
      </c>
      <c r="B2758">
        <v>4</v>
      </c>
      <c r="C2758">
        <v>45</v>
      </c>
      <c r="D2758" s="32">
        <v>0.75069444444444444</v>
      </c>
      <c r="E2758">
        <v>8000</v>
      </c>
      <c r="G2758" s="31" t="s">
        <v>97</v>
      </c>
      <c r="H2758">
        <v>16</v>
      </c>
      <c r="I2758" s="31" t="s">
        <v>103</v>
      </c>
    </row>
    <row r="2759" spans="1:9" x14ac:dyDescent="0.3">
      <c r="A2759">
        <v>2799</v>
      </c>
      <c r="B2759">
        <v>2</v>
      </c>
      <c r="C2759">
        <v>45</v>
      </c>
      <c r="D2759" s="32">
        <v>0.73263888888888884</v>
      </c>
      <c r="E2759">
        <v>6000</v>
      </c>
      <c r="G2759" s="31" t="s">
        <v>97</v>
      </c>
      <c r="H2759">
        <v>16</v>
      </c>
      <c r="I2759" s="31" t="s">
        <v>101</v>
      </c>
    </row>
    <row r="2760" spans="1:9" x14ac:dyDescent="0.3">
      <c r="A2760">
        <v>2800</v>
      </c>
      <c r="B2760">
        <v>3</v>
      </c>
      <c r="C2760">
        <v>45</v>
      </c>
      <c r="D2760" s="32">
        <v>0.74722222222222223</v>
      </c>
      <c r="E2760">
        <v>6000</v>
      </c>
      <c r="G2760" s="31" t="s">
        <v>102</v>
      </c>
      <c r="H2760">
        <v>17</v>
      </c>
      <c r="I2760" s="31" t="s">
        <v>104</v>
      </c>
    </row>
    <row r="2761" spans="1:9" x14ac:dyDescent="0.3">
      <c r="A2761">
        <v>2801</v>
      </c>
      <c r="B2761">
        <v>7</v>
      </c>
      <c r="C2761">
        <v>45</v>
      </c>
      <c r="D2761" s="32">
        <v>0.7583333333333333</v>
      </c>
      <c r="E2761">
        <v>6000</v>
      </c>
      <c r="F2761">
        <v>5500</v>
      </c>
      <c r="G2761" s="31" t="s">
        <v>102</v>
      </c>
      <c r="H2761">
        <v>17</v>
      </c>
      <c r="I2761" s="31" t="s">
        <v>98</v>
      </c>
    </row>
    <row r="2762" spans="1:9" x14ac:dyDescent="0.3">
      <c r="A2762">
        <v>2802</v>
      </c>
      <c r="B2762">
        <v>1</v>
      </c>
      <c r="C2762">
        <v>45</v>
      </c>
      <c r="D2762" s="32">
        <v>0.81597222222222221</v>
      </c>
      <c r="E2762">
        <v>6000</v>
      </c>
      <c r="G2762" s="31" t="s">
        <v>102</v>
      </c>
      <c r="H2762">
        <v>17</v>
      </c>
      <c r="I2762" s="31" t="s">
        <v>99</v>
      </c>
    </row>
    <row r="2763" spans="1:9" x14ac:dyDescent="0.3">
      <c r="A2763">
        <v>2803</v>
      </c>
      <c r="B2763">
        <v>4</v>
      </c>
      <c r="C2763">
        <v>45</v>
      </c>
      <c r="D2763" s="32">
        <v>0.77569444444444446</v>
      </c>
      <c r="E2763">
        <v>6000</v>
      </c>
      <c r="G2763" s="31" t="s">
        <v>97</v>
      </c>
      <c r="H2763">
        <v>17</v>
      </c>
      <c r="I2763" s="31" t="s">
        <v>103</v>
      </c>
    </row>
    <row r="2764" spans="1:9" x14ac:dyDescent="0.3">
      <c r="A2764">
        <v>2804</v>
      </c>
      <c r="B2764">
        <v>2</v>
      </c>
      <c r="C2764">
        <v>45</v>
      </c>
      <c r="D2764" s="32">
        <v>0.74652777777777779</v>
      </c>
      <c r="E2764">
        <v>6000</v>
      </c>
      <c r="G2764" s="31" t="s">
        <v>102</v>
      </c>
      <c r="H2764">
        <v>17</v>
      </c>
      <c r="I2764" s="31" t="s">
        <v>101</v>
      </c>
    </row>
    <row r="2765" spans="1:9" x14ac:dyDescent="0.3">
      <c r="A2765">
        <v>2805</v>
      </c>
      <c r="B2765">
        <v>3</v>
      </c>
      <c r="C2765">
        <v>45</v>
      </c>
      <c r="D2765" s="32">
        <v>0.7680555555555556</v>
      </c>
      <c r="E2765">
        <v>6000</v>
      </c>
      <c r="F2765">
        <v>3000</v>
      </c>
      <c r="G2765" s="31" t="s">
        <v>102</v>
      </c>
      <c r="H2765">
        <v>18</v>
      </c>
      <c r="I2765" s="31" t="s">
        <v>104</v>
      </c>
    </row>
    <row r="2766" spans="1:9" x14ac:dyDescent="0.3">
      <c r="A2766">
        <v>2806</v>
      </c>
      <c r="B2766">
        <v>7</v>
      </c>
      <c r="C2766">
        <v>45</v>
      </c>
      <c r="D2766" s="32">
        <v>0.77152777777777781</v>
      </c>
      <c r="E2766">
        <v>6000</v>
      </c>
      <c r="G2766" s="31" t="s">
        <v>97</v>
      </c>
      <c r="H2766">
        <v>18</v>
      </c>
      <c r="I2766" s="31" t="s">
        <v>98</v>
      </c>
    </row>
    <row r="2767" spans="1:9" x14ac:dyDescent="0.3">
      <c r="A2767">
        <v>2807</v>
      </c>
      <c r="B2767">
        <v>1</v>
      </c>
      <c r="C2767">
        <v>45</v>
      </c>
      <c r="D2767" s="32">
        <v>0.84027777777777779</v>
      </c>
      <c r="E2767">
        <v>6000</v>
      </c>
      <c r="G2767" s="31" t="s">
        <v>102</v>
      </c>
      <c r="H2767">
        <v>18</v>
      </c>
      <c r="I2767" s="31" t="s">
        <v>99</v>
      </c>
    </row>
    <row r="2768" spans="1:9" x14ac:dyDescent="0.3">
      <c r="A2768">
        <v>2808</v>
      </c>
      <c r="B2768">
        <v>4</v>
      </c>
      <c r="C2768">
        <v>45</v>
      </c>
      <c r="D2768" s="32">
        <v>0.79791666666666672</v>
      </c>
      <c r="E2768">
        <v>6000</v>
      </c>
      <c r="G2768" s="31" t="s">
        <v>102</v>
      </c>
      <c r="H2768">
        <v>18</v>
      </c>
      <c r="I2768" s="31" t="s">
        <v>103</v>
      </c>
    </row>
    <row r="2769" spans="1:9" x14ac:dyDescent="0.3">
      <c r="A2769">
        <v>2809</v>
      </c>
      <c r="B2769">
        <v>2</v>
      </c>
      <c r="C2769">
        <v>45</v>
      </c>
      <c r="D2769" s="32">
        <v>0.76875000000000004</v>
      </c>
      <c r="E2769">
        <v>6000</v>
      </c>
      <c r="G2769" s="31" t="s">
        <v>102</v>
      </c>
      <c r="H2769">
        <v>18</v>
      </c>
      <c r="I2769" s="31" t="s">
        <v>101</v>
      </c>
    </row>
    <row r="2770" spans="1:9" x14ac:dyDescent="0.3">
      <c r="A2770">
        <v>2810</v>
      </c>
      <c r="B2770">
        <v>3</v>
      </c>
      <c r="C2770">
        <v>45</v>
      </c>
      <c r="D2770" s="32">
        <v>0.78472222222222221</v>
      </c>
      <c r="E2770">
        <v>6000</v>
      </c>
      <c r="G2770" s="31" t="s">
        <v>97</v>
      </c>
      <c r="H2770">
        <v>19</v>
      </c>
      <c r="I2770" s="31" t="s">
        <v>104</v>
      </c>
    </row>
    <row r="2771" spans="1:9" x14ac:dyDescent="0.3">
      <c r="A2771">
        <v>2811</v>
      </c>
      <c r="B2771">
        <v>7</v>
      </c>
      <c r="C2771">
        <v>45</v>
      </c>
      <c r="D2771" s="32">
        <v>0.79513888888888884</v>
      </c>
      <c r="E2771">
        <v>6000</v>
      </c>
      <c r="G2771" s="31" t="s">
        <v>97</v>
      </c>
      <c r="H2771">
        <v>19</v>
      </c>
      <c r="I2771" s="31" t="s">
        <v>98</v>
      </c>
    </row>
    <row r="2772" spans="1:9" x14ac:dyDescent="0.3">
      <c r="A2772">
        <v>2812</v>
      </c>
      <c r="B2772">
        <v>4</v>
      </c>
      <c r="C2772">
        <v>45</v>
      </c>
      <c r="D2772" s="32">
        <v>0.82222222222222219</v>
      </c>
      <c r="E2772">
        <v>8000</v>
      </c>
      <c r="G2772" s="31" t="s">
        <v>97</v>
      </c>
      <c r="H2772">
        <v>19</v>
      </c>
      <c r="I2772" s="31" t="s">
        <v>103</v>
      </c>
    </row>
    <row r="2773" spans="1:9" x14ac:dyDescent="0.3">
      <c r="A2773">
        <v>2813</v>
      </c>
      <c r="B2773">
        <v>2</v>
      </c>
      <c r="C2773">
        <v>45</v>
      </c>
      <c r="D2773" s="32">
        <v>0.78819444444444442</v>
      </c>
      <c r="E2773">
        <v>6000</v>
      </c>
      <c r="G2773" s="31" t="s">
        <v>102</v>
      </c>
      <c r="H2773">
        <v>19</v>
      </c>
      <c r="I2773" s="31" t="s">
        <v>101</v>
      </c>
    </row>
    <row r="2774" spans="1:9" x14ac:dyDescent="0.3">
      <c r="A2774">
        <v>2814</v>
      </c>
      <c r="B2774">
        <v>3</v>
      </c>
      <c r="C2774">
        <v>45</v>
      </c>
      <c r="D2774" s="32">
        <v>0.79722222222222228</v>
      </c>
      <c r="E2774">
        <v>6000</v>
      </c>
      <c r="F2774">
        <v>2500</v>
      </c>
      <c r="G2774" s="31" t="s">
        <v>102</v>
      </c>
      <c r="H2774">
        <v>20</v>
      </c>
      <c r="I2774" s="31" t="s">
        <v>104</v>
      </c>
    </row>
    <row r="2775" spans="1:9" x14ac:dyDescent="0.3">
      <c r="A2775">
        <v>2815</v>
      </c>
      <c r="B2775">
        <v>7</v>
      </c>
      <c r="C2775">
        <v>45</v>
      </c>
      <c r="D2775" s="32">
        <v>0.82013888888888886</v>
      </c>
      <c r="E2775">
        <v>8000</v>
      </c>
      <c r="F2775">
        <v>4000</v>
      </c>
      <c r="G2775" s="31" t="s">
        <v>102</v>
      </c>
      <c r="H2775">
        <v>20</v>
      </c>
      <c r="I2775" s="31" t="s">
        <v>98</v>
      </c>
    </row>
    <row r="2776" spans="1:9" x14ac:dyDescent="0.3">
      <c r="A2776">
        <v>2816</v>
      </c>
      <c r="B2776">
        <v>4</v>
      </c>
      <c r="C2776">
        <v>45</v>
      </c>
      <c r="D2776" s="32">
        <v>0.83819444444444446</v>
      </c>
      <c r="E2776">
        <v>6000</v>
      </c>
      <c r="G2776" s="31" t="s">
        <v>102</v>
      </c>
      <c r="H2776">
        <v>20</v>
      </c>
      <c r="I2776" s="31" t="s">
        <v>103</v>
      </c>
    </row>
    <row r="2777" spans="1:9" x14ac:dyDescent="0.3">
      <c r="A2777">
        <v>2817</v>
      </c>
      <c r="B2777">
        <v>2</v>
      </c>
      <c r="C2777">
        <v>45</v>
      </c>
      <c r="D2777" s="32">
        <v>0.80486111111111114</v>
      </c>
      <c r="E2777">
        <v>6000</v>
      </c>
      <c r="G2777" s="31" t="s">
        <v>97</v>
      </c>
      <c r="H2777">
        <v>20</v>
      </c>
      <c r="I2777" s="31" t="s">
        <v>101</v>
      </c>
    </row>
    <row r="2778" spans="1:9" x14ac:dyDescent="0.3">
      <c r="A2778">
        <v>2818</v>
      </c>
      <c r="B2778">
        <v>3</v>
      </c>
      <c r="C2778">
        <v>45</v>
      </c>
      <c r="D2778" s="32">
        <v>0.81736111111111109</v>
      </c>
      <c r="E2778">
        <v>8000</v>
      </c>
      <c r="F2778">
        <v>1000</v>
      </c>
      <c r="G2778" s="31" t="s">
        <v>102</v>
      </c>
      <c r="H2778">
        <v>21</v>
      </c>
      <c r="I2778" s="31" t="s">
        <v>104</v>
      </c>
    </row>
    <row r="2779" spans="1:9" x14ac:dyDescent="0.3">
      <c r="A2779">
        <v>2819</v>
      </c>
      <c r="B2779">
        <v>2</v>
      </c>
      <c r="C2779">
        <v>45</v>
      </c>
      <c r="D2779" s="32">
        <v>0.82847222222222228</v>
      </c>
      <c r="E2779">
        <v>6000</v>
      </c>
      <c r="G2779" s="31" t="s">
        <v>97</v>
      </c>
      <c r="H2779">
        <v>21</v>
      </c>
      <c r="I2779" s="31" t="s">
        <v>101</v>
      </c>
    </row>
    <row r="2780" spans="1:9" x14ac:dyDescent="0.3">
      <c r="A2780">
        <v>2820</v>
      </c>
      <c r="B2780">
        <v>3</v>
      </c>
      <c r="C2780">
        <v>45</v>
      </c>
      <c r="D2780" s="32">
        <v>0.84375</v>
      </c>
      <c r="E2780">
        <v>6000</v>
      </c>
      <c r="G2780" s="31" t="s">
        <v>102</v>
      </c>
      <c r="H2780">
        <v>22</v>
      </c>
      <c r="I2780" s="31" t="s">
        <v>104</v>
      </c>
    </row>
    <row r="2781" spans="1:9" x14ac:dyDescent="0.3">
      <c r="A2781">
        <v>2821</v>
      </c>
      <c r="B2781">
        <v>2</v>
      </c>
      <c r="C2781">
        <v>45</v>
      </c>
      <c r="D2781" s="32">
        <v>0.84652777777777777</v>
      </c>
      <c r="E2781">
        <v>6000</v>
      </c>
      <c r="G2781" s="31" t="s">
        <v>102</v>
      </c>
      <c r="H2781">
        <v>22</v>
      </c>
      <c r="I2781" s="31" t="s">
        <v>101</v>
      </c>
    </row>
    <row r="2782" spans="1:9" x14ac:dyDescent="0.3">
      <c r="A2782">
        <v>2822</v>
      </c>
      <c r="B2782">
        <v>3</v>
      </c>
      <c r="C2782">
        <v>46</v>
      </c>
      <c r="D2782" s="32">
        <v>0.43472222222222223</v>
      </c>
      <c r="E2782">
        <v>6000</v>
      </c>
      <c r="F2782">
        <v>1500</v>
      </c>
      <c r="G2782" s="31" t="s">
        <v>102</v>
      </c>
      <c r="H2782">
        <v>4</v>
      </c>
      <c r="I2782" s="31" t="s">
        <v>104</v>
      </c>
    </row>
    <row r="2783" spans="1:9" x14ac:dyDescent="0.3">
      <c r="A2783">
        <v>2823</v>
      </c>
      <c r="B2783">
        <v>7</v>
      </c>
      <c r="C2783">
        <v>46</v>
      </c>
      <c r="D2783" s="32">
        <v>0.58819444444444446</v>
      </c>
      <c r="E2783">
        <v>6000</v>
      </c>
      <c r="G2783" s="31" t="s">
        <v>97</v>
      </c>
      <c r="H2783">
        <v>4</v>
      </c>
      <c r="I2783" s="31" t="s">
        <v>98</v>
      </c>
    </row>
    <row r="2784" spans="1:9" x14ac:dyDescent="0.3">
      <c r="A2784">
        <v>2824</v>
      </c>
      <c r="B2784">
        <v>1</v>
      </c>
      <c r="C2784">
        <v>46</v>
      </c>
      <c r="D2784" s="32">
        <v>0.44861111111111113</v>
      </c>
      <c r="E2784">
        <v>6000</v>
      </c>
      <c r="G2784" s="31" t="s">
        <v>102</v>
      </c>
      <c r="H2784">
        <v>4</v>
      </c>
      <c r="I2784" s="31" t="s">
        <v>99</v>
      </c>
    </row>
    <row r="2785" spans="1:9" x14ac:dyDescent="0.3">
      <c r="A2785">
        <v>2825</v>
      </c>
      <c r="B2785">
        <v>2</v>
      </c>
      <c r="C2785">
        <v>46</v>
      </c>
      <c r="D2785" s="32">
        <v>0.46805555555555556</v>
      </c>
      <c r="E2785">
        <v>6000</v>
      </c>
      <c r="G2785" s="31" t="s">
        <v>97</v>
      </c>
      <c r="H2785">
        <v>4</v>
      </c>
      <c r="I2785" s="31" t="s">
        <v>101</v>
      </c>
    </row>
    <row r="2786" spans="1:9" x14ac:dyDescent="0.3">
      <c r="A2786">
        <v>2826</v>
      </c>
      <c r="B2786">
        <v>5</v>
      </c>
      <c r="C2786">
        <v>46</v>
      </c>
      <c r="D2786" s="32">
        <v>0.46875</v>
      </c>
      <c r="E2786">
        <v>6000</v>
      </c>
      <c r="G2786" s="31" t="s">
        <v>97</v>
      </c>
      <c r="H2786">
        <v>4</v>
      </c>
      <c r="I2786" s="31" t="s">
        <v>105</v>
      </c>
    </row>
    <row r="2787" spans="1:9" x14ac:dyDescent="0.3">
      <c r="A2787">
        <v>2827</v>
      </c>
      <c r="B2787">
        <v>3</v>
      </c>
      <c r="C2787">
        <v>46</v>
      </c>
      <c r="D2787" s="32">
        <v>0.47708333333333336</v>
      </c>
      <c r="E2787">
        <v>6000</v>
      </c>
      <c r="G2787" s="31" t="s">
        <v>97</v>
      </c>
      <c r="H2787">
        <v>5</v>
      </c>
      <c r="I2787" s="31" t="s">
        <v>104</v>
      </c>
    </row>
    <row r="2788" spans="1:9" x14ac:dyDescent="0.3">
      <c r="A2788">
        <v>2828</v>
      </c>
      <c r="B2788">
        <v>7</v>
      </c>
      <c r="C2788">
        <v>46</v>
      </c>
      <c r="D2788" s="32">
        <v>0.72499999999999998</v>
      </c>
      <c r="E2788">
        <v>6000</v>
      </c>
      <c r="F2788">
        <v>1000</v>
      </c>
      <c r="G2788" s="31" t="s">
        <v>102</v>
      </c>
      <c r="H2788">
        <v>5</v>
      </c>
      <c r="I2788" s="31" t="s">
        <v>98</v>
      </c>
    </row>
    <row r="2789" spans="1:9" x14ac:dyDescent="0.3">
      <c r="A2789">
        <v>2829</v>
      </c>
      <c r="B2789">
        <v>1</v>
      </c>
      <c r="C2789">
        <v>46</v>
      </c>
      <c r="D2789" s="32">
        <v>0.52569444444444446</v>
      </c>
      <c r="E2789">
        <v>6000</v>
      </c>
      <c r="F2789">
        <v>3000</v>
      </c>
      <c r="G2789" s="31" t="s">
        <v>102</v>
      </c>
      <c r="H2789">
        <v>5</v>
      </c>
      <c r="I2789" s="31" t="s">
        <v>99</v>
      </c>
    </row>
    <row r="2790" spans="1:9" x14ac:dyDescent="0.3">
      <c r="A2790">
        <v>2830</v>
      </c>
      <c r="B2790">
        <v>2</v>
      </c>
      <c r="C2790">
        <v>46</v>
      </c>
      <c r="D2790" s="32">
        <v>0.53749999999999998</v>
      </c>
      <c r="E2790">
        <v>6000</v>
      </c>
      <c r="G2790" s="31" t="s">
        <v>102</v>
      </c>
      <c r="H2790">
        <v>5</v>
      </c>
      <c r="I2790" s="31" t="s">
        <v>101</v>
      </c>
    </row>
    <row r="2791" spans="1:9" x14ac:dyDescent="0.3">
      <c r="A2791">
        <v>2831</v>
      </c>
      <c r="B2791">
        <v>5</v>
      </c>
      <c r="C2791">
        <v>46</v>
      </c>
      <c r="D2791" s="32">
        <v>0.54374999999999996</v>
      </c>
      <c r="E2791">
        <v>8000</v>
      </c>
      <c r="G2791" s="31" t="s">
        <v>97</v>
      </c>
      <c r="H2791">
        <v>5</v>
      </c>
      <c r="I2791" s="31" t="s">
        <v>105</v>
      </c>
    </row>
    <row r="2792" spans="1:9" x14ac:dyDescent="0.3">
      <c r="A2792">
        <v>2832</v>
      </c>
      <c r="B2792">
        <v>3</v>
      </c>
      <c r="C2792">
        <v>46</v>
      </c>
      <c r="D2792" s="32">
        <v>0.55763888888888891</v>
      </c>
      <c r="E2792">
        <v>6000</v>
      </c>
      <c r="G2792" s="31" t="s">
        <v>102</v>
      </c>
      <c r="H2792">
        <v>6</v>
      </c>
      <c r="I2792" s="31" t="s">
        <v>104</v>
      </c>
    </row>
    <row r="2793" spans="1:9" x14ac:dyDescent="0.3">
      <c r="A2793">
        <v>2833</v>
      </c>
      <c r="B2793">
        <v>7</v>
      </c>
      <c r="C2793">
        <v>46</v>
      </c>
      <c r="D2793" s="32">
        <v>0.78194444444444444</v>
      </c>
      <c r="E2793">
        <v>6000</v>
      </c>
      <c r="G2793" s="31" t="s">
        <v>97</v>
      </c>
      <c r="H2793">
        <v>6</v>
      </c>
      <c r="I2793" s="31" t="s">
        <v>98</v>
      </c>
    </row>
    <row r="2794" spans="1:9" x14ac:dyDescent="0.3">
      <c r="A2794">
        <v>2834</v>
      </c>
      <c r="B2794">
        <v>1</v>
      </c>
      <c r="C2794">
        <v>46</v>
      </c>
      <c r="D2794" s="32">
        <v>0.57222222222222219</v>
      </c>
      <c r="E2794">
        <v>6000</v>
      </c>
      <c r="G2794" s="31" t="s">
        <v>102</v>
      </c>
      <c r="H2794">
        <v>6</v>
      </c>
      <c r="I2794" s="31" t="s">
        <v>99</v>
      </c>
    </row>
    <row r="2795" spans="1:9" x14ac:dyDescent="0.3">
      <c r="A2795">
        <v>2835</v>
      </c>
      <c r="B2795">
        <v>2</v>
      </c>
      <c r="C2795">
        <v>46</v>
      </c>
      <c r="D2795" s="32">
        <v>0.69513888888888886</v>
      </c>
      <c r="E2795">
        <v>6000</v>
      </c>
      <c r="F2795">
        <v>2000</v>
      </c>
      <c r="G2795" s="31" t="s">
        <v>102</v>
      </c>
      <c r="H2795">
        <v>6</v>
      </c>
      <c r="I2795" s="31" t="s">
        <v>101</v>
      </c>
    </row>
    <row r="2796" spans="1:9" x14ac:dyDescent="0.3">
      <c r="A2796">
        <v>2836</v>
      </c>
      <c r="B2796">
        <v>5</v>
      </c>
      <c r="C2796">
        <v>46</v>
      </c>
      <c r="D2796" s="32">
        <v>0.5854166666666667</v>
      </c>
      <c r="E2796">
        <v>6000</v>
      </c>
      <c r="G2796" s="31" t="s">
        <v>102</v>
      </c>
      <c r="H2796">
        <v>6</v>
      </c>
      <c r="I2796" s="31" t="s">
        <v>105</v>
      </c>
    </row>
    <row r="2797" spans="1:9" x14ac:dyDescent="0.3">
      <c r="A2797">
        <v>2837</v>
      </c>
      <c r="B2797">
        <v>3</v>
      </c>
      <c r="C2797">
        <v>46</v>
      </c>
      <c r="D2797" s="32">
        <v>0.74583333333333335</v>
      </c>
      <c r="E2797">
        <v>6000</v>
      </c>
      <c r="G2797" s="31" t="s">
        <v>102</v>
      </c>
      <c r="H2797">
        <v>7</v>
      </c>
      <c r="I2797" s="31" t="s">
        <v>104</v>
      </c>
    </row>
    <row r="2798" spans="1:9" x14ac:dyDescent="0.3">
      <c r="A2798">
        <v>2838</v>
      </c>
      <c r="B2798">
        <v>7</v>
      </c>
      <c r="C2798">
        <v>46</v>
      </c>
      <c r="D2798" s="32">
        <v>0.80694444444444446</v>
      </c>
      <c r="E2798">
        <v>6000</v>
      </c>
      <c r="G2798" s="31" t="s">
        <v>102</v>
      </c>
      <c r="H2798">
        <v>7</v>
      </c>
      <c r="I2798" s="31" t="s">
        <v>98</v>
      </c>
    </row>
    <row r="2799" spans="1:9" x14ac:dyDescent="0.3">
      <c r="A2799">
        <v>2839</v>
      </c>
      <c r="B2799">
        <v>1</v>
      </c>
      <c r="C2799">
        <v>46</v>
      </c>
      <c r="D2799" s="32">
        <v>0.74375000000000002</v>
      </c>
      <c r="E2799">
        <v>6000</v>
      </c>
      <c r="G2799" s="31" t="s">
        <v>102</v>
      </c>
      <c r="H2799">
        <v>7</v>
      </c>
      <c r="I2799" s="31" t="s">
        <v>99</v>
      </c>
    </row>
    <row r="2800" spans="1:9" x14ac:dyDescent="0.3">
      <c r="A2800">
        <v>2840</v>
      </c>
      <c r="B2800">
        <v>2</v>
      </c>
      <c r="C2800">
        <v>46</v>
      </c>
      <c r="D2800" s="32">
        <v>0.75555555555555554</v>
      </c>
      <c r="E2800">
        <v>6000</v>
      </c>
      <c r="G2800" s="31" t="s">
        <v>97</v>
      </c>
      <c r="H2800">
        <v>7</v>
      </c>
      <c r="I2800" s="31" t="s">
        <v>101</v>
      </c>
    </row>
    <row r="2801" spans="1:9" x14ac:dyDescent="0.3">
      <c r="A2801">
        <v>2841</v>
      </c>
      <c r="B2801">
        <v>5</v>
      </c>
      <c r="C2801">
        <v>46</v>
      </c>
      <c r="D2801" s="32">
        <v>0.61458333333333337</v>
      </c>
      <c r="E2801">
        <v>6000</v>
      </c>
      <c r="G2801" s="31" t="s">
        <v>97</v>
      </c>
      <c r="H2801">
        <v>7</v>
      </c>
      <c r="I2801" s="31" t="s">
        <v>105</v>
      </c>
    </row>
    <row r="2802" spans="1:9" x14ac:dyDescent="0.3">
      <c r="A2802">
        <v>2842</v>
      </c>
      <c r="B2802">
        <v>3</v>
      </c>
      <c r="C2802">
        <v>46</v>
      </c>
      <c r="D2802" s="32">
        <v>0.77083333333333337</v>
      </c>
      <c r="E2802">
        <v>6000</v>
      </c>
      <c r="G2802" s="31" t="s">
        <v>97</v>
      </c>
      <c r="H2802">
        <v>8</v>
      </c>
      <c r="I2802" s="31" t="s">
        <v>104</v>
      </c>
    </row>
    <row r="2803" spans="1:9" x14ac:dyDescent="0.3">
      <c r="A2803">
        <v>2843</v>
      </c>
      <c r="B2803">
        <v>1</v>
      </c>
      <c r="C2803">
        <v>46</v>
      </c>
      <c r="D2803" s="32">
        <v>0.7680555555555556</v>
      </c>
      <c r="E2803">
        <v>6000</v>
      </c>
      <c r="G2803" s="31" t="s">
        <v>102</v>
      </c>
      <c r="H2803">
        <v>8</v>
      </c>
      <c r="I2803" s="31" t="s">
        <v>99</v>
      </c>
    </row>
    <row r="2804" spans="1:9" x14ac:dyDescent="0.3">
      <c r="A2804">
        <v>2844</v>
      </c>
      <c r="B2804">
        <v>2</v>
      </c>
      <c r="C2804">
        <v>46</v>
      </c>
      <c r="D2804" s="32">
        <v>0.7895833333333333</v>
      </c>
      <c r="E2804">
        <v>6000</v>
      </c>
      <c r="G2804" s="31" t="s">
        <v>102</v>
      </c>
      <c r="H2804">
        <v>8</v>
      </c>
      <c r="I2804" s="31" t="s">
        <v>101</v>
      </c>
    </row>
    <row r="2805" spans="1:9" x14ac:dyDescent="0.3">
      <c r="A2805">
        <v>2845</v>
      </c>
      <c r="B2805">
        <v>5</v>
      </c>
      <c r="C2805">
        <v>46</v>
      </c>
      <c r="D2805" s="32">
        <v>0.83333333333333337</v>
      </c>
      <c r="E2805">
        <v>6000</v>
      </c>
      <c r="G2805" s="31" t="s">
        <v>97</v>
      </c>
      <c r="H2805">
        <v>8</v>
      </c>
      <c r="I2805" s="31" t="s">
        <v>105</v>
      </c>
    </row>
    <row r="2806" spans="1:9" x14ac:dyDescent="0.3">
      <c r="A2806">
        <v>2846</v>
      </c>
      <c r="B2806">
        <v>3</v>
      </c>
      <c r="C2806">
        <v>46</v>
      </c>
      <c r="D2806" s="32">
        <v>0.79652777777777772</v>
      </c>
      <c r="E2806">
        <v>6000</v>
      </c>
      <c r="F2806">
        <v>1300</v>
      </c>
      <c r="G2806" s="31" t="s">
        <v>97</v>
      </c>
      <c r="H2806">
        <v>9</v>
      </c>
      <c r="I2806" s="31" t="s">
        <v>104</v>
      </c>
    </row>
    <row r="2807" spans="1:9" x14ac:dyDescent="0.3">
      <c r="A2807">
        <v>2847</v>
      </c>
      <c r="B2807">
        <v>1</v>
      </c>
      <c r="C2807">
        <v>46</v>
      </c>
      <c r="D2807" s="32">
        <v>0.78541666666666665</v>
      </c>
      <c r="E2807">
        <v>6000</v>
      </c>
      <c r="G2807" s="31" t="s">
        <v>97</v>
      </c>
      <c r="H2807">
        <v>9</v>
      </c>
      <c r="I2807" s="31" t="s">
        <v>99</v>
      </c>
    </row>
    <row r="2808" spans="1:9" x14ac:dyDescent="0.3">
      <c r="A2808">
        <v>2848</v>
      </c>
      <c r="B2808">
        <v>2</v>
      </c>
      <c r="C2808">
        <v>46</v>
      </c>
      <c r="D2808" s="32">
        <v>0.80833333333333335</v>
      </c>
      <c r="E2808">
        <v>6000</v>
      </c>
      <c r="G2808" s="31" t="s">
        <v>102</v>
      </c>
      <c r="H2808">
        <v>9</v>
      </c>
      <c r="I2808" s="31" t="s">
        <v>101</v>
      </c>
    </row>
    <row r="2809" spans="1:9" x14ac:dyDescent="0.3">
      <c r="A2809">
        <v>2849</v>
      </c>
      <c r="B2809">
        <v>5</v>
      </c>
      <c r="C2809">
        <v>46</v>
      </c>
      <c r="D2809" s="32">
        <v>0.67986111111111114</v>
      </c>
      <c r="E2809">
        <v>6000</v>
      </c>
      <c r="G2809" s="31" t="s">
        <v>102</v>
      </c>
      <c r="H2809">
        <v>9</v>
      </c>
      <c r="I2809" s="31" t="s">
        <v>105</v>
      </c>
    </row>
    <row r="2810" spans="1:9" x14ac:dyDescent="0.3">
      <c r="A2810">
        <v>2850</v>
      </c>
      <c r="B2810">
        <v>3</v>
      </c>
      <c r="C2810">
        <v>46</v>
      </c>
      <c r="D2810" s="32">
        <v>0.8125</v>
      </c>
      <c r="E2810">
        <v>6000</v>
      </c>
      <c r="G2810" s="31" t="s">
        <v>97</v>
      </c>
      <c r="H2810">
        <v>10</v>
      </c>
      <c r="I2810" s="31" t="s">
        <v>104</v>
      </c>
    </row>
    <row r="2811" spans="1:9" x14ac:dyDescent="0.3">
      <c r="A2811">
        <v>2851</v>
      </c>
      <c r="B2811">
        <v>1</v>
      </c>
      <c r="C2811">
        <v>46</v>
      </c>
      <c r="D2811" s="32">
        <v>0.80347222222222225</v>
      </c>
      <c r="E2811">
        <v>6000</v>
      </c>
      <c r="G2811" s="31" t="s">
        <v>102</v>
      </c>
      <c r="H2811">
        <v>10</v>
      </c>
      <c r="I2811" s="31" t="s">
        <v>99</v>
      </c>
    </row>
    <row r="2812" spans="1:9" x14ac:dyDescent="0.3">
      <c r="A2812">
        <v>2852</v>
      </c>
      <c r="B2812">
        <v>5</v>
      </c>
      <c r="C2812">
        <v>46</v>
      </c>
      <c r="D2812" s="32">
        <v>0.7416666666666667</v>
      </c>
      <c r="E2812">
        <v>6000</v>
      </c>
      <c r="G2812" s="31" t="s">
        <v>102</v>
      </c>
      <c r="H2812">
        <v>10</v>
      </c>
      <c r="I2812" s="31" t="s">
        <v>105</v>
      </c>
    </row>
    <row r="2813" spans="1:9" x14ac:dyDescent="0.3">
      <c r="A2813">
        <v>2853</v>
      </c>
      <c r="B2813">
        <v>1</v>
      </c>
      <c r="C2813">
        <v>46</v>
      </c>
      <c r="D2813" s="32">
        <v>0.82708333333333328</v>
      </c>
      <c r="E2813">
        <v>6000</v>
      </c>
      <c r="G2813" s="31" t="s">
        <v>97</v>
      </c>
      <c r="H2813">
        <v>11</v>
      </c>
      <c r="I2813" s="31" t="s">
        <v>99</v>
      </c>
    </row>
    <row r="2814" spans="1:9" x14ac:dyDescent="0.3">
      <c r="A2814">
        <v>2854</v>
      </c>
      <c r="B2814">
        <v>5</v>
      </c>
      <c r="C2814">
        <v>46</v>
      </c>
      <c r="D2814" s="32">
        <v>0.7680555555555556</v>
      </c>
      <c r="E2814">
        <v>6000</v>
      </c>
      <c r="G2814" s="31" t="s">
        <v>97</v>
      </c>
      <c r="H2814">
        <v>11</v>
      </c>
      <c r="I2814" s="31" t="s">
        <v>105</v>
      </c>
    </row>
    <row r="2815" spans="1:9" x14ac:dyDescent="0.3">
      <c r="A2815">
        <v>2855</v>
      </c>
      <c r="B2815">
        <v>5</v>
      </c>
      <c r="C2815">
        <v>46</v>
      </c>
      <c r="D2815" s="32">
        <v>0.7895833333333333</v>
      </c>
      <c r="E2815">
        <v>6000</v>
      </c>
      <c r="F2815">
        <v>1000</v>
      </c>
      <c r="G2815" s="31" t="s">
        <v>97</v>
      </c>
      <c r="H2815">
        <v>12</v>
      </c>
      <c r="I2815" s="31" t="s">
        <v>105</v>
      </c>
    </row>
    <row r="2816" spans="1:9" x14ac:dyDescent="0.3">
      <c r="A2816">
        <v>2856</v>
      </c>
      <c r="B2816">
        <v>5</v>
      </c>
      <c r="C2816">
        <v>46</v>
      </c>
      <c r="D2816" s="32">
        <v>0.82291666666666663</v>
      </c>
      <c r="E2816">
        <v>6000</v>
      </c>
      <c r="G2816" s="31" t="s">
        <v>102</v>
      </c>
      <c r="H2816">
        <v>13</v>
      </c>
      <c r="I2816" s="31" t="s">
        <v>105</v>
      </c>
    </row>
    <row r="2817" spans="1:9" x14ac:dyDescent="0.3">
      <c r="A2817">
        <v>2857</v>
      </c>
      <c r="B2817">
        <v>5</v>
      </c>
      <c r="C2817">
        <v>46</v>
      </c>
      <c r="D2817" s="32">
        <v>0.84027777777777779</v>
      </c>
      <c r="E2817">
        <v>6000</v>
      </c>
      <c r="G2817" s="31" t="s">
        <v>102</v>
      </c>
      <c r="H2817">
        <v>14</v>
      </c>
      <c r="I2817" s="31" t="s">
        <v>105</v>
      </c>
    </row>
    <row r="2818" spans="1:9" x14ac:dyDescent="0.3">
      <c r="A2818">
        <v>2858</v>
      </c>
      <c r="B2818">
        <v>5</v>
      </c>
      <c r="C2818">
        <v>46</v>
      </c>
      <c r="D2818" s="32">
        <v>0.86111111111111116</v>
      </c>
      <c r="E2818">
        <v>6000</v>
      </c>
      <c r="G2818" s="31" t="s">
        <v>102</v>
      </c>
      <c r="H2818">
        <v>15</v>
      </c>
      <c r="I2818" s="31" t="s">
        <v>105</v>
      </c>
    </row>
    <row r="2819" spans="1:9" x14ac:dyDescent="0.3">
      <c r="A2819">
        <v>2859</v>
      </c>
      <c r="B2819">
        <v>7</v>
      </c>
      <c r="C2819">
        <v>47</v>
      </c>
      <c r="D2819" s="32">
        <v>0.68055555555555558</v>
      </c>
      <c r="E2819">
        <v>6000</v>
      </c>
      <c r="F2819">
        <v>2000</v>
      </c>
      <c r="G2819" s="31" t="s">
        <v>102</v>
      </c>
      <c r="H2819">
        <v>4</v>
      </c>
      <c r="I2819" s="31" t="s">
        <v>98</v>
      </c>
    </row>
    <row r="2820" spans="1:9" x14ac:dyDescent="0.3">
      <c r="A2820">
        <v>2860</v>
      </c>
      <c r="B2820">
        <v>1</v>
      </c>
      <c r="C2820">
        <v>47</v>
      </c>
      <c r="D2820" s="32">
        <v>0.46111111111111114</v>
      </c>
      <c r="E2820">
        <v>6000</v>
      </c>
      <c r="G2820" s="31" t="s">
        <v>102</v>
      </c>
      <c r="H2820">
        <v>4</v>
      </c>
      <c r="I2820" s="31" t="s">
        <v>99</v>
      </c>
    </row>
    <row r="2821" spans="1:9" x14ac:dyDescent="0.3">
      <c r="A2821">
        <v>2861</v>
      </c>
      <c r="B2821">
        <v>4</v>
      </c>
      <c r="C2821">
        <v>47</v>
      </c>
      <c r="D2821" s="32">
        <v>0.45763888888888887</v>
      </c>
      <c r="E2821">
        <v>6000</v>
      </c>
      <c r="G2821" s="31" t="s">
        <v>102</v>
      </c>
      <c r="H2821">
        <v>4</v>
      </c>
      <c r="I2821" s="31" t="s">
        <v>103</v>
      </c>
    </row>
    <row r="2822" spans="1:9" x14ac:dyDescent="0.3">
      <c r="A2822">
        <v>2862</v>
      </c>
      <c r="B2822">
        <v>2</v>
      </c>
      <c r="C2822">
        <v>47</v>
      </c>
      <c r="D2822" s="32">
        <v>0.44305555555555554</v>
      </c>
      <c r="E2822">
        <v>6000</v>
      </c>
      <c r="G2822" s="31" t="s">
        <v>102</v>
      </c>
      <c r="H2822">
        <v>4</v>
      </c>
      <c r="I2822" s="31" t="s">
        <v>101</v>
      </c>
    </row>
    <row r="2823" spans="1:9" x14ac:dyDescent="0.3">
      <c r="A2823">
        <v>2863</v>
      </c>
      <c r="B2823">
        <v>5</v>
      </c>
      <c r="C2823">
        <v>47</v>
      </c>
      <c r="D2823" s="32">
        <v>0.45347222222222222</v>
      </c>
      <c r="E2823">
        <v>6000</v>
      </c>
      <c r="G2823" s="31" t="s">
        <v>102</v>
      </c>
      <c r="H2823">
        <v>4</v>
      </c>
      <c r="I2823" s="31" t="s">
        <v>105</v>
      </c>
    </row>
    <row r="2824" spans="1:9" x14ac:dyDescent="0.3">
      <c r="A2824">
        <v>2864</v>
      </c>
      <c r="B2824">
        <v>7</v>
      </c>
      <c r="C2824">
        <v>47</v>
      </c>
      <c r="D2824" s="32">
        <v>0.82847222222222228</v>
      </c>
      <c r="E2824">
        <v>6000</v>
      </c>
      <c r="G2824" s="31" t="s">
        <v>102</v>
      </c>
      <c r="H2824">
        <v>5</v>
      </c>
      <c r="I2824" s="31" t="s">
        <v>98</v>
      </c>
    </row>
    <row r="2825" spans="1:9" x14ac:dyDescent="0.3">
      <c r="A2825">
        <v>2865</v>
      </c>
      <c r="B2825">
        <v>1</v>
      </c>
      <c r="C2825">
        <v>47</v>
      </c>
      <c r="D2825" s="32">
        <v>0.5</v>
      </c>
      <c r="E2825">
        <v>6000</v>
      </c>
      <c r="G2825" s="31" t="s">
        <v>97</v>
      </c>
      <c r="H2825">
        <v>5</v>
      </c>
      <c r="I2825" s="31" t="s">
        <v>99</v>
      </c>
    </row>
    <row r="2826" spans="1:9" x14ac:dyDescent="0.3">
      <c r="A2826">
        <v>2866</v>
      </c>
      <c r="B2826">
        <v>4</v>
      </c>
      <c r="C2826">
        <v>47</v>
      </c>
      <c r="D2826" s="32">
        <v>0.50347222222222221</v>
      </c>
      <c r="E2826">
        <v>6000</v>
      </c>
      <c r="G2826" s="31" t="s">
        <v>102</v>
      </c>
      <c r="H2826">
        <v>5</v>
      </c>
      <c r="I2826" s="31" t="s">
        <v>103</v>
      </c>
    </row>
    <row r="2827" spans="1:9" x14ac:dyDescent="0.3">
      <c r="A2827">
        <v>2867</v>
      </c>
      <c r="B2827">
        <v>2</v>
      </c>
      <c r="C2827">
        <v>47</v>
      </c>
      <c r="D2827" s="32">
        <v>0.50555555555555554</v>
      </c>
      <c r="E2827">
        <v>6000</v>
      </c>
      <c r="F2827">
        <v>1000</v>
      </c>
      <c r="G2827" s="31" t="s">
        <v>102</v>
      </c>
      <c r="H2827">
        <v>5</v>
      </c>
      <c r="I2827" s="31" t="s">
        <v>101</v>
      </c>
    </row>
    <row r="2828" spans="1:9" x14ac:dyDescent="0.3">
      <c r="A2828">
        <v>2868</v>
      </c>
      <c r="B2828">
        <v>5</v>
      </c>
      <c r="C2828">
        <v>47</v>
      </c>
      <c r="D2828" s="32">
        <v>0.47986111111111113</v>
      </c>
      <c r="E2828">
        <v>6000</v>
      </c>
      <c r="G2828" s="31" t="s">
        <v>102</v>
      </c>
      <c r="H2828">
        <v>5</v>
      </c>
      <c r="I2828" s="31" t="s">
        <v>105</v>
      </c>
    </row>
    <row r="2829" spans="1:9" x14ac:dyDescent="0.3">
      <c r="A2829">
        <v>2869</v>
      </c>
      <c r="B2829">
        <v>7</v>
      </c>
      <c r="C2829">
        <v>47</v>
      </c>
      <c r="D2829" s="32">
        <v>0.73472222222222228</v>
      </c>
      <c r="E2829">
        <v>6000</v>
      </c>
      <c r="G2829" s="31" t="s">
        <v>97</v>
      </c>
      <c r="H2829">
        <v>6</v>
      </c>
      <c r="I2829" s="31" t="s">
        <v>98</v>
      </c>
    </row>
    <row r="2830" spans="1:9" x14ac:dyDescent="0.3">
      <c r="A2830">
        <v>2870</v>
      </c>
      <c r="B2830">
        <v>1</v>
      </c>
      <c r="C2830">
        <v>47</v>
      </c>
      <c r="D2830" s="32">
        <v>0.54027777777777775</v>
      </c>
      <c r="E2830">
        <v>6000</v>
      </c>
      <c r="F2830">
        <v>3000</v>
      </c>
      <c r="G2830" s="31" t="s">
        <v>97</v>
      </c>
      <c r="H2830">
        <v>6</v>
      </c>
      <c r="I2830" s="31" t="s">
        <v>99</v>
      </c>
    </row>
    <row r="2831" spans="1:9" x14ac:dyDescent="0.3">
      <c r="A2831">
        <v>2871</v>
      </c>
      <c r="B2831">
        <v>4</v>
      </c>
      <c r="C2831">
        <v>47</v>
      </c>
      <c r="D2831" s="32">
        <v>0.57222222222222219</v>
      </c>
      <c r="E2831">
        <v>6000</v>
      </c>
      <c r="G2831" s="31" t="s">
        <v>97</v>
      </c>
      <c r="H2831">
        <v>6</v>
      </c>
      <c r="I2831" s="31" t="s">
        <v>103</v>
      </c>
    </row>
    <row r="2832" spans="1:9" x14ac:dyDescent="0.3">
      <c r="A2832">
        <v>2872</v>
      </c>
      <c r="B2832">
        <v>2</v>
      </c>
      <c r="C2832">
        <v>47</v>
      </c>
      <c r="D2832" s="32">
        <v>0.53749999999999998</v>
      </c>
      <c r="E2832">
        <v>6000</v>
      </c>
      <c r="G2832" s="31" t="s">
        <v>97</v>
      </c>
      <c r="H2832">
        <v>6</v>
      </c>
      <c r="I2832" s="31" t="s">
        <v>101</v>
      </c>
    </row>
    <row r="2833" spans="1:9" x14ac:dyDescent="0.3">
      <c r="A2833">
        <v>2873</v>
      </c>
      <c r="B2833">
        <v>5</v>
      </c>
      <c r="C2833">
        <v>47</v>
      </c>
      <c r="D2833" s="32">
        <v>0.52013888888888893</v>
      </c>
      <c r="E2833">
        <v>6000</v>
      </c>
      <c r="G2833" s="31" t="s">
        <v>97</v>
      </c>
      <c r="H2833">
        <v>6</v>
      </c>
      <c r="I2833" s="31" t="s">
        <v>105</v>
      </c>
    </row>
    <row r="2834" spans="1:9" x14ac:dyDescent="0.3">
      <c r="A2834">
        <v>2874</v>
      </c>
      <c r="B2834">
        <v>7</v>
      </c>
      <c r="C2834">
        <v>47</v>
      </c>
      <c r="D2834" s="32">
        <v>0.75763888888888886</v>
      </c>
      <c r="E2834">
        <v>8000</v>
      </c>
      <c r="F2834">
        <v>1000</v>
      </c>
      <c r="G2834" s="31" t="s">
        <v>102</v>
      </c>
      <c r="H2834">
        <v>7</v>
      </c>
      <c r="I2834" s="31" t="s">
        <v>98</v>
      </c>
    </row>
    <row r="2835" spans="1:9" x14ac:dyDescent="0.3">
      <c r="A2835">
        <v>2875</v>
      </c>
      <c r="B2835">
        <v>1</v>
      </c>
      <c r="C2835">
        <v>47</v>
      </c>
      <c r="D2835" s="32">
        <v>0.58333333333333337</v>
      </c>
      <c r="E2835">
        <v>6000</v>
      </c>
      <c r="G2835" s="31" t="s">
        <v>97</v>
      </c>
      <c r="H2835">
        <v>7</v>
      </c>
      <c r="I2835" s="31" t="s">
        <v>99</v>
      </c>
    </row>
    <row r="2836" spans="1:9" x14ac:dyDescent="0.3">
      <c r="A2836">
        <v>2876</v>
      </c>
      <c r="B2836">
        <v>4</v>
      </c>
      <c r="C2836">
        <v>47</v>
      </c>
      <c r="D2836" s="32">
        <v>0.61458333333333337</v>
      </c>
      <c r="E2836">
        <v>6000</v>
      </c>
      <c r="G2836" s="31" t="s">
        <v>97</v>
      </c>
      <c r="H2836">
        <v>7</v>
      </c>
      <c r="I2836" s="31" t="s">
        <v>103</v>
      </c>
    </row>
    <row r="2837" spans="1:9" x14ac:dyDescent="0.3">
      <c r="A2837">
        <v>2877</v>
      </c>
      <c r="B2837">
        <v>2</v>
      </c>
      <c r="C2837">
        <v>47</v>
      </c>
      <c r="D2837" s="32">
        <v>0.5708333333333333</v>
      </c>
      <c r="E2837">
        <v>6000</v>
      </c>
      <c r="G2837" s="31" t="s">
        <v>97</v>
      </c>
      <c r="H2837">
        <v>7</v>
      </c>
      <c r="I2837" s="31" t="s">
        <v>101</v>
      </c>
    </row>
    <row r="2838" spans="1:9" x14ac:dyDescent="0.3">
      <c r="A2838">
        <v>2878</v>
      </c>
      <c r="B2838">
        <v>5</v>
      </c>
      <c r="C2838">
        <v>47</v>
      </c>
      <c r="D2838" s="32">
        <v>0.56666666666666665</v>
      </c>
      <c r="E2838">
        <v>6000</v>
      </c>
      <c r="G2838" s="31" t="s">
        <v>102</v>
      </c>
      <c r="H2838">
        <v>7</v>
      </c>
      <c r="I2838" s="31" t="s">
        <v>105</v>
      </c>
    </row>
    <row r="2839" spans="1:9" x14ac:dyDescent="0.3">
      <c r="A2839">
        <v>2879</v>
      </c>
      <c r="B2839">
        <v>7</v>
      </c>
      <c r="C2839">
        <v>47</v>
      </c>
      <c r="D2839" s="32">
        <v>0.79513888888888884</v>
      </c>
      <c r="E2839">
        <v>6000</v>
      </c>
      <c r="G2839" s="31" t="s">
        <v>102</v>
      </c>
      <c r="H2839">
        <v>8</v>
      </c>
      <c r="I2839" s="31" t="s">
        <v>98</v>
      </c>
    </row>
    <row r="2840" spans="1:9" x14ac:dyDescent="0.3">
      <c r="A2840">
        <v>2880</v>
      </c>
      <c r="B2840">
        <v>1</v>
      </c>
      <c r="C2840">
        <v>47</v>
      </c>
      <c r="D2840" s="32">
        <v>0.64513888888888893</v>
      </c>
      <c r="E2840">
        <v>6000</v>
      </c>
      <c r="G2840" s="31" t="s">
        <v>97</v>
      </c>
      <c r="H2840">
        <v>8</v>
      </c>
      <c r="I2840" s="31" t="s">
        <v>99</v>
      </c>
    </row>
    <row r="2841" spans="1:9" x14ac:dyDescent="0.3">
      <c r="A2841">
        <v>2881</v>
      </c>
      <c r="B2841">
        <v>4</v>
      </c>
      <c r="C2841">
        <v>47</v>
      </c>
      <c r="D2841" s="32">
        <v>0.66041666666666665</v>
      </c>
      <c r="E2841">
        <v>6000</v>
      </c>
      <c r="G2841" s="31" t="s">
        <v>102</v>
      </c>
      <c r="H2841">
        <v>8</v>
      </c>
      <c r="I2841" s="31" t="s">
        <v>103</v>
      </c>
    </row>
    <row r="2842" spans="1:9" x14ac:dyDescent="0.3">
      <c r="A2842">
        <v>2882</v>
      </c>
      <c r="B2842">
        <v>2</v>
      </c>
      <c r="C2842">
        <v>47</v>
      </c>
      <c r="D2842" s="32">
        <v>0.64930555555555558</v>
      </c>
      <c r="E2842">
        <v>6000</v>
      </c>
      <c r="G2842" s="31" t="s">
        <v>97</v>
      </c>
      <c r="H2842">
        <v>8</v>
      </c>
      <c r="I2842" s="31" t="s">
        <v>101</v>
      </c>
    </row>
    <row r="2843" spans="1:9" x14ac:dyDescent="0.3">
      <c r="A2843">
        <v>2883</v>
      </c>
      <c r="B2843">
        <v>5</v>
      </c>
      <c r="C2843">
        <v>47</v>
      </c>
      <c r="D2843" s="32">
        <v>0.62083333333333335</v>
      </c>
      <c r="E2843">
        <v>6000</v>
      </c>
      <c r="G2843" s="31" t="s">
        <v>97</v>
      </c>
      <c r="H2843">
        <v>8</v>
      </c>
      <c r="I2843" s="31" t="s">
        <v>105</v>
      </c>
    </row>
    <row r="2844" spans="1:9" x14ac:dyDescent="0.3">
      <c r="A2844">
        <v>2884</v>
      </c>
      <c r="B2844">
        <v>7</v>
      </c>
      <c r="C2844">
        <v>47</v>
      </c>
      <c r="D2844" s="32">
        <v>0.81041666666666667</v>
      </c>
      <c r="E2844">
        <v>6000</v>
      </c>
      <c r="G2844" s="31" t="s">
        <v>102</v>
      </c>
      <c r="H2844">
        <v>9</v>
      </c>
      <c r="I2844" s="31" t="s">
        <v>98</v>
      </c>
    </row>
    <row r="2845" spans="1:9" x14ac:dyDescent="0.3">
      <c r="A2845">
        <v>2885</v>
      </c>
      <c r="B2845">
        <v>1</v>
      </c>
      <c r="C2845">
        <v>47</v>
      </c>
      <c r="D2845" s="32">
        <v>0.68263888888888891</v>
      </c>
      <c r="E2845">
        <v>6000</v>
      </c>
      <c r="G2845" s="31" t="s">
        <v>102</v>
      </c>
      <c r="H2845">
        <v>9</v>
      </c>
      <c r="I2845" s="31" t="s">
        <v>99</v>
      </c>
    </row>
    <row r="2846" spans="1:9" x14ac:dyDescent="0.3">
      <c r="A2846">
        <v>2886</v>
      </c>
      <c r="B2846">
        <v>4</v>
      </c>
      <c r="C2846">
        <v>47</v>
      </c>
      <c r="D2846" s="32">
        <v>0.68402777777777779</v>
      </c>
      <c r="E2846">
        <v>6000</v>
      </c>
      <c r="G2846" s="31" t="s">
        <v>102</v>
      </c>
      <c r="H2846">
        <v>9</v>
      </c>
      <c r="I2846" s="31" t="s">
        <v>103</v>
      </c>
    </row>
    <row r="2847" spans="1:9" x14ac:dyDescent="0.3">
      <c r="A2847">
        <v>2887</v>
      </c>
      <c r="B2847">
        <v>2</v>
      </c>
      <c r="C2847">
        <v>47</v>
      </c>
      <c r="D2847" s="32">
        <v>0.6694444444444444</v>
      </c>
      <c r="E2847">
        <v>6000</v>
      </c>
      <c r="G2847" s="31" t="s">
        <v>97</v>
      </c>
      <c r="H2847">
        <v>9</v>
      </c>
      <c r="I2847" s="31" t="s">
        <v>101</v>
      </c>
    </row>
    <row r="2848" spans="1:9" x14ac:dyDescent="0.3">
      <c r="A2848">
        <v>2888</v>
      </c>
      <c r="B2848">
        <v>5</v>
      </c>
      <c r="C2848">
        <v>47</v>
      </c>
      <c r="D2848" s="32">
        <v>0.67013888888888884</v>
      </c>
      <c r="E2848">
        <v>6000</v>
      </c>
      <c r="G2848" s="31" t="s">
        <v>102</v>
      </c>
      <c r="H2848">
        <v>9</v>
      </c>
      <c r="I2848" s="31" t="s">
        <v>105</v>
      </c>
    </row>
    <row r="2849" spans="1:9" x14ac:dyDescent="0.3">
      <c r="A2849">
        <v>2889</v>
      </c>
      <c r="B2849">
        <v>1</v>
      </c>
      <c r="C2849">
        <v>47</v>
      </c>
      <c r="D2849" s="32">
        <v>0.71666666666666667</v>
      </c>
      <c r="E2849">
        <v>8000</v>
      </c>
      <c r="G2849" s="31" t="s">
        <v>97</v>
      </c>
      <c r="H2849">
        <v>10</v>
      </c>
      <c r="I2849" s="31" t="s">
        <v>99</v>
      </c>
    </row>
    <row r="2850" spans="1:9" x14ac:dyDescent="0.3">
      <c r="A2850">
        <v>2890</v>
      </c>
      <c r="B2850">
        <v>4</v>
      </c>
      <c r="C2850">
        <v>47</v>
      </c>
      <c r="D2850" s="32">
        <v>0.72847222222222219</v>
      </c>
      <c r="E2850">
        <v>6000</v>
      </c>
      <c r="G2850" s="31" t="s">
        <v>97</v>
      </c>
      <c r="H2850">
        <v>10</v>
      </c>
      <c r="I2850" s="31" t="s">
        <v>103</v>
      </c>
    </row>
    <row r="2851" spans="1:9" x14ac:dyDescent="0.3">
      <c r="A2851">
        <v>2891</v>
      </c>
      <c r="B2851">
        <v>2</v>
      </c>
      <c r="C2851">
        <v>47</v>
      </c>
      <c r="D2851" s="32">
        <v>0.71388888888888891</v>
      </c>
      <c r="E2851">
        <v>6000</v>
      </c>
      <c r="F2851">
        <v>1000</v>
      </c>
      <c r="G2851" s="31" t="s">
        <v>102</v>
      </c>
      <c r="H2851">
        <v>10</v>
      </c>
      <c r="I2851" s="31" t="s">
        <v>101</v>
      </c>
    </row>
    <row r="2852" spans="1:9" x14ac:dyDescent="0.3">
      <c r="A2852">
        <v>2892</v>
      </c>
      <c r="B2852">
        <v>5</v>
      </c>
      <c r="C2852">
        <v>47</v>
      </c>
      <c r="D2852" s="32">
        <v>0.70972222222222225</v>
      </c>
      <c r="E2852">
        <v>6000</v>
      </c>
      <c r="G2852" s="31" t="s">
        <v>102</v>
      </c>
      <c r="H2852">
        <v>10</v>
      </c>
      <c r="I2852" s="31" t="s">
        <v>105</v>
      </c>
    </row>
    <row r="2853" spans="1:9" x14ac:dyDescent="0.3">
      <c r="A2853">
        <v>2893</v>
      </c>
      <c r="B2853">
        <v>1</v>
      </c>
      <c r="C2853">
        <v>47</v>
      </c>
      <c r="D2853" s="32">
        <v>0.74305555555555558</v>
      </c>
      <c r="E2853">
        <v>6000</v>
      </c>
      <c r="G2853" s="31" t="s">
        <v>97</v>
      </c>
      <c r="H2853">
        <v>11</v>
      </c>
      <c r="I2853" s="31" t="s">
        <v>99</v>
      </c>
    </row>
    <row r="2854" spans="1:9" x14ac:dyDescent="0.3">
      <c r="A2854">
        <v>2894</v>
      </c>
      <c r="B2854">
        <v>4</v>
      </c>
      <c r="C2854">
        <v>47</v>
      </c>
      <c r="D2854" s="32">
        <v>0.78263888888888888</v>
      </c>
      <c r="E2854">
        <v>6000</v>
      </c>
      <c r="G2854" s="31" t="s">
        <v>97</v>
      </c>
      <c r="H2854">
        <v>11</v>
      </c>
      <c r="I2854" s="31" t="s">
        <v>103</v>
      </c>
    </row>
    <row r="2855" spans="1:9" x14ac:dyDescent="0.3">
      <c r="A2855">
        <v>2895</v>
      </c>
      <c r="B2855">
        <v>2</v>
      </c>
      <c r="C2855">
        <v>47</v>
      </c>
      <c r="D2855" s="32">
        <v>0.7631944444444444</v>
      </c>
      <c r="E2855">
        <v>6000</v>
      </c>
      <c r="G2855" s="31" t="s">
        <v>102</v>
      </c>
      <c r="H2855">
        <v>11</v>
      </c>
      <c r="I2855" s="31" t="s">
        <v>101</v>
      </c>
    </row>
    <row r="2856" spans="1:9" x14ac:dyDescent="0.3">
      <c r="A2856">
        <v>2896</v>
      </c>
      <c r="B2856">
        <v>5</v>
      </c>
      <c r="C2856">
        <v>47</v>
      </c>
      <c r="D2856" s="32">
        <v>0.73541666666666672</v>
      </c>
      <c r="E2856">
        <v>6000</v>
      </c>
      <c r="G2856" s="31" t="s">
        <v>97</v>
      </c>
      <c r="H2856">
        <v>11</v>
      </c>
      <c r="I2856" s="31" t="s">
        <v>105</v>
      </c>
    </row>
    <row r="2857" spans="1:9" x14ac:dyDescent="0.3">
      <c r="A2857">
        <v>2897</v>
      </c>
      <c r="B2857">
        <v>2</v>
      </c>
      <c r="C2857">
        <v>47</v>
      </c>
      <c r="D2857" s="32">
        <v>0.79305555555555551</v>
      </c>
      <c r="E2857">
        <v>6000</v>
      </c>
      <c r="G2857" s="31" t="s">
        <v>102</v>
      </c>
      <c r="H2857">
        <v>12</v>
      </c>
      <c r="I2857" s="31" t="s">
        <v>101</v>
      </c>
    </row>
    <row r="2858" spans="1:9" x14ac:dyDescent="0.3">
      <c r="A2858">
        <v>2898</v>
      </c>
      <c r="B2858">
        <v>5</v>
      </c>
      <c r="C2858">
        <v>47</v>
      </c>
      <c r="D2858" s="32">
        <v>0.75763888888888886</v>
      </c>
      <c r="E2858">
        <v>6000</v>
      </c>
      <c r="F2858">
        <v>2000</v>
      </c>
      <c r="G2858" s="31" t="s">
        <v>102</v>
      </c>
      <c r="H2858">
        <v>12</v>
      </c>
      <c r="I2858" s="31" t="s">
        <v>105</v>
      </c>
    </row>
    <row r="2859" spans="1:9" x14ac:dyDescent="0.3">
      <c r="A2859">
        <v>2899</v>
      </c>
      <c r="B2859">
        <v>2</v>
      </c>
      <c r="C2859">
        <v>47</v>
      </c>
      <c r="D2859" s="32">
        <v>0.80833333333333335</v>
      </c>
      <c r="E2859">
        <v>6000</v>
      </c>
      <c r="G2859" s="31" t="s">
        <v>102</v>
      </c>
      <c r="H2859">
        <v>13</v>
      </c>
      <c r="I2859" s="31" t="s">
        <v>101</v>
      </c>
    </row>
    <row r="2860" spans="1:9" x14ac:dyDescent="0.3">
      <c r="A2860">
        <v>2900</v>
      </c>
      <c r="B2860">
        <v>5</v>
      </c>
      <c r="C2860">
        <v>47</v>
      </c>
      <c r="D2860" s="32">
        <v>0.77013888888888893</v>
      </c>
      <c r="E2860">
        <v>6000</v>
      </c>
      <c r="G2860" s="31" t="s">
        <v>97</v>
      </c>
      <c r="H2860">
        <v>13</v>
      </c>
      <c r="I2860" s="31" t="s">
        <v>105</v>
      </c>
    </row>
    <row r="2861" spans="1:9" x14ac:dyDescent="0.3">
      <c r="A2861">
        <v>2901</v>
      </c>
      <c r="B2861">
        <v>5</v>
      </c>
      <c r="C2861">
        <v>47</v>
      </c>
      <c r="D2861" s="32">
        <v>0.82291666666666663</v>
      </c>
      <c r="E2861">
        <v>6000</v>
      </c>
      <c r="G2861" s="31" t="s">
        <v>102</v>
      </c>
      <c r="H2861">
        <v>14</v>
      </c>
      <c r="I2861" s="31" t="s">
        <v>105</v>
      </c>
    </row>
    <row r="2862" spans="1:9" x14ac:dyDescent="0.3">
      <c r="A2862">
        <v>2902</v>
      </c>
      <c r="B2862">
        <v>3</v>
      </c>
      <c r="C2862">
        <v>48</v>
      </c>
      <c r="D2862" s="32">
        <v>0.45763888888888887</v>
      </c>
      <c r="E2862">
        <v>6000</v>
      </c>
      <c r="G2862" s="31" t="s">
        <v>97</v>
      </c>
      <c r="H2862">
        <v>4</v>
      </c>
      <c r="I2862" s="31" t="s">
        <v>104</v>
      </c>
    </row>
    <row r="2863" spans="1:9" x14ac:dyDescent="0.3">
      <c r="A2863">
        <v>2903</v>
      </c>
      <c r="B2863">
        <v>7</v>
      </c>
      <c r="C2863">
        <v>48</v>
      </c>
      <c r="D2863" s="32">
        <v>0.46180555555555558</v>
      </c>
      <c r="E2863">
        <v>6000</v>
      </c>
      <c r="G2863" s="31" t="s">
        <v>102</v>
      </c>
      <c r="H2863">
        <v>4</v>
      </c>
      <c r="I2863" s="31" t="s">
        <v>98</v>
      </c>
    </row>
    <row r="2864" spans="1:9" x14ac:dyDescent="0.3">
      <c r="A2864">
        <v>2904</v>
      </c>
      <c r="B2864">
        <v>1</v>
      </c>
      <c r="C2864">
        <v>48</v>
      </c>
      <c r="D2864" s="32">
        <v>0.44027777777777777</v>
      </c>
      <c r="E2864">
        <v>6000</v>
      </c>
      <c r="F2864">
        <v>500</v>
      </c>
      <c r="G2864" s="31" t="s">
        <v>97</v>
      </c>
      <c r="H2864">
        <v>4</v>
      </c>
      <c r="I2864" s="31" t="s">
        <v>99</v>
      </c>
    </row>
    <row r="2865" spans="1:9" x14ac:dyDescent="0.3">
      <c r="A2865">
        <v>2905</v>
      </c>
      <c r="B2865">
        <v>4</v>
      </c>
      <c r="C2865">
        <v>48</v>
      </c>
      <c r="D2865" s="32">
        <v>0.45555555555555555</v>
      </c>
      <c r="E2865">
        <v>6000</v>
      </c>
      <c r="G2865" s="31" t="s">
        <v>97</v>
      </c>
      <c r="H2865">
        <v>4</v>
      </c>
      <c r="I2865" s="31" t="s">
        <v>103</v>
      </c>
    </row>
    <row r="2866" spans="1:9" x14ac:dyDescent="0.3">
      <c r="A2866">
        <v>2906</v>
      </c>
      <c r="B2866">
        <v>3</v>
      </c>
      <c r="C2866">
        <v>48</v>
      </c>
      <c r="D2866" s="32">
        <v>0.49166666666666664</v>
      </c>
      <c r="E2866">
        <v>6000</v>
      </c>
      <c r="F2866">
        <v>500</v>
      </c>
      <c r="G2866" s="31" t="s">
        <v>102</v>
      </c>
      <c r="H2866">
        <v>5</v>
      </c>
      <c r="I2866" s="31" t="s">
        <v>104</v>
      </c>
    </row>
    <row r="2867" spans="1:9" x14ac:dyDescent="0.3">
      <c r="A2867">
        <v>2907</v>
      </c>
      <c r="B2867">
        <v>7</v>
      </c>
      <c r="C2867">
        <v>48</v>
      </c>
      <c r="D2867" s="32">
        <v>0.51736111111111116</v>
      </c>
      <c r="E2867">
        <v>6000</v>
      </c>
      <c r="G2867" s="31" t="s">
        <v>102</v>
      </c>
      <c r="H2867">
        <v>5</v>
      </c>
      <c r="I2867" s="31" t="s">
        <v>98</v>
      </c>
    </row>
    <row r="2868" spans="1:9" x14ac:dyDescent="0.3">
      <c r="A2868">
        <v>2908</v>
      </c>
      <c r="B2868">
        <v>1</v>
      </c>
      <c r="C2868">
        <v>48</v>
      </c>
      <c r="D2868" s="32">
        <v>0.46736111111111112</v>
      </c>
      <c r="E2868">
        <v>6000</v>
      </c>
      <c r="G2868" s="31" t="s">
        <v>97</v>
      </c>
      <c r="H2868">
        <v>5</v>
      </c>
      <c r="I2868" s="31" t="s">
        <v>99</v>
      </c>
    </row>
    <row r="2869" spans="1:9" x14ac:dyDescent="0.3">
      <c r="A2869">
        <v>2909</v>
      </c>
      <c r="B2869">
        <v>4</v>
      </c>
      <c r="C2869">
        <v>48</v>
      </c>
      <c r="D2869" s="32">
        <v>0.48194444444444445</v>
      </c>
      <c r="E2869">
        <v>6000</v>
      </c>
      <c r="G2869" s="31" t="s">
        <v>102</v>
      </c>
      <c r="H2869">
        <v>5</v>
      </c>
      <c r="I2869" s="31" t="s">
        <v>103</v>
      </c>
    </row>
    <row r="2870" spans="1:9" x14ac:dyDescent="0.3">
      <c r="A2870">
        <v>2910</v>
      </c>
      <c r="B2870">
        <v>3</v>
      </c>
      <c r="C2870">
        <v>48</v>
      </c>
      <c r="D2870" s="32">
        <v>0.53055555555555556</v>
      </c>
      <c r="E2870">
        <v>6000</v>
      </c>
      <c r="G2870" s="31" t="s">
        <v>102</v>
      </c>
      <c r="H2870">
        <v>6</v>
      </c>
      <c r="I2870" s="31" t="s">
        <v>104</v>
      </c>
    </row>
    <row r="2871" spans="1:9" x14ac:dyDescent="0.3">
      <c r="A2871">
        <v>2911</v>
      </c>
      <c r="B2871">
        <v>7</v>
      </c>
      <c r="C2871">
        <v>48</v>
      </c>
      <c r="D2871" s="32">
        <v>0.54027777777777775</v>
      </c>
      <c r="E2871">
        <v>6000</v>
      </c>
      <c r="F2871">
        <v>1000</v>
      </c>
      <c r="G2871" s="31" t="s">
        <v>102</v>
      </c>
      <c r="H2871">
        <v>6</v>
      </c>
      <c r="I2871" s="31" t="s">
        <v>98</v>
      </c>
    </row>
    <row r="2872" spans="1:9" x14ac:dyDescent="0.3">
      <c r="A2872">
        <v>2912</v>
      </c>
      <c r="B2872">
        <v>1</v>
      </c>
      <c r="C2872">
        <v>48</v>
      </c>
      <c r="D2872" s="32">
        <v>0.51041666666666663</v>
      </c>
      <c r="E2872">
        <v>6000</v>
      </c>
      <c r="G2872" s="31" t="s">
        <v>102</v>
      </c>
      <c r="H2872">
        <v>6</v>
      </c>
      <c r="I2872" s="31" t="s">
        <v>99</v>
      </c>
    </row>
    <row r="2873" spans="1:9" x14ac:dyDescent="0.3">
      <c r="A2873">
        <v>2913</v>
      </c>
      <c r="B2873">
        <v>4</v>
      </c>
      <c r="C2873">
        <v>48</v>
      </c>
      <c r="D2873" s="32">
        <v>0.53055555555555556</v>
      </c>
      <c r="E2873">
        <v>6000</v>
      </c>
      <c r="G2873" s="31" t="s">
        <v>102</v>
      </c>
      <c r="H2873">
        <v>6</v>
      </c>
      <c r="I2873" s="31" t="s">
        <v>103</v>
      </c>
    </row>
    <row r="2874" spans="1:9" x14ac:dyDescent="0.3">
      <c r="A2874">
        <v>2914</v>
      </c>
      <c r="B2874">
        <v>3</v>
      </c>
      <c r="C2874">
        <v>48</v>
      </c>
      <c r="D2874" s="32">
        <v>0.56111111111111112</v>
      </c>
      <c r="E2874">
        <v>6000</v>
      </c>
      <c r="G2874" s="31" t="s">
        <v>102</v>
      </c>
      <c r="H2874">
        <v>7</v>
      </c>
      <c r="I2874" s="31" t="s">
        <v>104</v>
      </c>
    </row>
    <row r="2875" spans="1:9" x14ac:dyDescent="0.3">
      <c r="A2875">
        <v>2915</v>
      </c>
      <c r="B2875">
        <v>7</v>
      </c>
      <c r="C2875">
        <v>48</v>
      </c>
      <c r="D2875" s="32">
        <v>0.57777777777777772</v>
      </c>
      <c r="E2875">
        <v>6000</v>
      </c>
      <c r="G2875" s="31" t="s">
        <v>97</v>
      </c>
      <c r="H2875">
        <v>7</v>
      </c>
      <c r="I2875" s="31" t="s">
        <v>98</v>
      </c>
    </row>
    <row r="2876" spans="1:9" x14ac:dyDescent="0.3">
      <c r="A2876">
        <v>2916</v>
      </c>
      <c r="B2876">
        <v>1</v>
      </c>
      <c r="C2876">
        <v>48</v>
      </c>
      <c r="D2876" s="32">
        <v>0.53125</v>
      </c>
      <c r="E2876">
        <v>6000</v>
      </c>
      <c r="G2876" s="31" t="s">
        <v>102</v>
      </c>
      <c r="H2876">
        <v>7</v>
      </c>
      <c r="I2876" s="31" t="s">
        <v>99</v>
      </c>
    </row>
    <row r="2877" spans="1:9" x14ac:dyDescent="0.3">
      <c r="A2877">
        <v>2917</v>
      </c>
      <c r="B2877">
        <v>4</v>
      </c>
      <c r="C2877">
        <v>48</v>
      </c>
      <c r="D2877" s="32">
        <v>0.55972222222222223</v>
      </c>
      <c r="E2877">
        <v>6000</v>
      </c>
      <c r="G2877" s="31" t="s">
        <v>102</v>
      </c>
      <c r="H2877">
        <v>7</v>
      </c>
      <c r="I2877" s="31" t="s">
        <v>103</v>
      </c>
    </row>
    <row r="2878" spans="1:9" x14ac:dyDescent="0.3">
      <c r="A2878">
        <v>2918</v>
      </c>
      <c r="B2878">
        <v>3</v>
      </c>
      <c r="C2878">
        <v>48</v>
      </c>
      <c r="D2878" s="32">
        <v>0.5805555555555556</v>
      </c>
      <c r="E2878">
        <v>6000</v>
      </c>
      <c r="F2878">
        <v>1000</v>
      </c>
      <c r="G2878" s="31" t="s">
        <v>97</v>
      </c>
      <c r="H2878">
        <v>8</v>
      </c>
      <c r="I2878" s="31" t="s">
        <v>104</v>
      </c>
    </row>
    <row r="2879" spans="1:9" x14ac:dyDescent="0.3">
      <c r="A2879">
        <v>2919</v>
      </c>
      <c r="B2879">
        <v>7</v>
      </c>
      <c r="C2879">
        <v>48</v>
      </c>
      <c r="D2879" s="32">
        <v>0.66666666666666663</v>
      </c>
      <c r="E2879">
        <v>6000</v>
      </c>
      <c r="G2879" s="31" t="s">
        <v>97</v>
      </c>
      <c r="H2879">
        <v>8</v>
      </c>
      <c r="I2879" s="31" t="s">
        <v>98</v>
      </c>
    </row>
    <row r="2880" spans="1:9" x14ac:dyDescent="0.3">
      <c r="A2880">
        <v>2920</v>
      </c>
      <c r="B2880">
        <v>1</v>
      </c>
      <c r="C2880">
        <v>48</v>
      </c>
      <c r="D2880" s="32">
        <v>0.57777777777777772</v>
      </c>
      <c r="E2880">
        <v>8000</v>
      </c>
      <c r="G2880" s="31" t="s">
        <v>102</v>
      </c>
      <c r="H2880">
        <v>8</v>
      </c>
      <c r="I2880" s="31" t="s">
        <v>99</v>
      </c>
    </row>
    <row r="2881" spans="1:9" x14ac:dyDescent="0.3">
      <c r="A2881">
        <v>2921</v>
      </c>
      <c r="B2881">
        <v>4</v>
      </c>
      <c r="C2881">
        <v>48</v>
      </c>
      <c r="D2881" s="32">
        <v>0.65</v>
      </c>
      <c r="E2881">
        <v>6000</v>
      </c>
      <c r="G2881" s="31" t="s">
        <v>102</v>
      </c>
      <c r="H2881">
        <v>8</v>
      </c>
      <c r="I2881" s="31" t="s">
        <v>103</v>
      </c>
    </row>
    <row r="2882" spans="1:9" x14ac:dyDescent="0.3">
      <c r="A2882">
        <v>2922</v>
      </c>
      <c r="B2882">
        <v>3</v>
      </c>
      <c r="C2882">
        <v>48</v>
      </c>
      <c r="D2882" s="32">
        <v>0.60902777777777772</v>
      </c>
      <c r="E2882">
        <v>6000</v>
      </c>
      <c r="F2882">
        <v>1000</v>
      </c>
      <c r="G2882" s="31" t="s">
        <v>102</v>
      </c>
      <c r="H2882">
        <v>9</v>
      </c>
      <c r="I2882" s="31" t="s">
        <v>104</v>
      </c>
    </row>
    <row r="2883" spans="1:9" x14ac:dyDescent="0.3">
      <c r="A2883">
        <v>2923</v>
      </c>
      <c r="B2883">
        <v>7</v>
      </c>
      <c r="C2883">
        <v>48</v>
      </c>
      <c r="D2883" s="32">
        <v>0.68611111111111112</v>
      </c>
      <c r="E2883">
        <v>6000</v>
      </c>
      <c r="G2883" s="31" t="s">
        <v>97</v>
      </c>
      <c r="H2883">
        <v>9</v>
      </c>
      <c r="I2883" s="31" t="s">
        <v>98</v>
      </c>
    </row>
    <row r="2884" spans="1:9" x14ac:dyDescent="0.3">
      <c r="A2884">
        <v>2924</v>
      </c>
      <c r="B2884">
        <v>1</v>
      </c>
      <c r="C2884">
        <v>48</v>
      </c>
      <c r="D2884" s="32">
        <v>0.60069444444444442</v>
      </c>
      <c r="E2884">
        <v>6000</v>
      </c>
      <c r="F2884">
        <v>1000</v>
      </c>
      <c r="G2884" s="31" t="s">
        <v>102</v>
      </c>
      <c r="H2884">
        <v>9</v>
      </c>
      <c r="I2884" s="31" t="s">
        <v>99</v>
      </c>
    </row>
    <row r="2885" spans="1:9" x14ac:dyDescent="0.3">
      <c r="A2885">
        <v>2925</v>
      </c>
      <c r="B2885">
        <v>4</v>
      </c>
      <c r="C2885">
        <v>48</v>
      </c>
      <c r="D2885" s="32">
        <v>0.6694444444444444</v>
      </c>
      <c r="E2885">
        <v>6000</v>
      </c>
      <c r="F2885">
        <v>1400</v>
      </c>
      <c r="G2885" s="31" t="s">
        <v>97</v>
      </c>
      <c r="H2885">
        <v>9</v>
      </c>
      <c r="I2885" s="31" t="s">
        <v>103</v>
      </c>
    </row>
    <row r="2886" spans="1:9" x14ac:dyDescent="0.3">
      <c r="A2886">
        <v>2926</v>
      </c>
      <c r="B2886">
        <v>3</v>
      </c>
      <c r="C2886">
        <v>48</v>
      </c>
      <c r="D2886" s="32">
        <v>0.62708333333333333</v>
      </c>
      <c r="E2886">
        <v>6000</v>
      </c>
      <c r="F2886">
        <v>2000</v>
      </c>
      <c r="G2886" s="31" t="s">
        <v>102</v>
      </c>
      <c r="H2886">
        <v>10</v>
      </c>
      <c r="I2886" s="31" t="s">
        <v>104</v>
      </c>
    </row>
    <row r="2887" spans="1:9" x14ac:dyDescent="0.3">
      <c r="A2887">
        <v>2927</v>
      </c>
      <c r="B2887">
        <v>7</v>
      </c>
      <c r="C2887">
        <v>48</v>
      </c>
      <c r="D2887" s="32">
        <v>0.71736111111111112</v>
      </c>
      <c r="E2887">
        <v>6000</v>
      </c>
      <c r="G2887" s="31" t="s">
        <v>97</v>
      </c>
      <c r="H2887">
        <v>10</v>
      </c>
      <c r="I2887" s="31" t="s">
        <v>98</v>
      </c>
    </row>
    <row r="2888" spans="1:9" x14ac:dyDescent="0.3">
      <c r="A2888">
        <v>2928</v>
      </c>
      <c r="B2888">
        <v>1</v>
      </c>
      <c r="C2888">
        <v>48</v>
      </c>
      <c r="D2888" s="32">
        <v>0.62847222222222221</v>
      </c>
      <c r="E2888">
        <v>6000</v>
      </c>
      <c r="G2888" s="31" t="s">
        <v>102</v>
      </c>
      <c r="H2888">
        <v>10</v>
      </c>
      <c r="I2888" s="31" t="s">
        <v>99</v>
      </c>
    </row>
    <row r="2889" spans="1:9" x14ac:dyDescent="0.3">
      <c r="A2889">
        <v>2929</v>
      </c>
      <c r="B2889">
        <v>4</v>
      </c>
      <c r="C2889">
        <v>48</v>
      </c>
      <c r="D2889" s="32">
        <v>0.68888888888888888</v>
      </c>
      <c r="E2889">
        <v>6000</v>
      </c>
      <c r="G2889" s="31" t="s">
        <v>97</v>
      </c>
      <c r="H2889">
        <v>10</v>
      </c>
      <c r="I2889" s="31" t="s">
        <v>103</v>
      </c>
    </row>
    <row r="2890" spans="1:9" x14ac:dyDescent="0.3">
      <c r="A2890">
        <v>2930</v>
      </c>
      <c r="B2890">
        <v>3</v>
      </c>
      <c r="C2890">
        <v>48</v>
      </c>
      <c r="D2890" s="32">
        <v>0.6694444444444444</v>
      </c>
      <c r="E2890">
        <v>6000</v>
      </c>
      <c r="G2890" s="31" t="s">
        <v>97</v>
      </c>
      <c r="H2890">
        <v>11</v>
      </c>
      <c r="I2890" s="31" t="s">
        <v>104</v>
      </c>
    </row>
    <row r="2891" spans="1:9" x14ac:dyDescent="0.3">
      <c r="A2891">
        <v>2931</v>
      </c>
      <c r="B2891">
        <v>7</v>
      </c>
      <c r="C2891">
        <v>48</v>
      </c>
      <c r="D2891" s="32">
        <v>0.74930555555555556</v>
      </c>
      <c r="E2891">
        <v>6000</v>
      </c>
      <c r="G2891" s="31" t="s">
        <v>97</v>
      </c>
      <c r="H2891">
        <v>11</v>
      </c>
      <c r="I2891" s="31" t="s">
        <v>98</v>
      </c>
    </row>
    <row r="2892" spans="1:9" x14ac:dyDescent="0.3">
      <c r="A2892">
        <v>2932</v>
      </c>
      <c r="B2892">
        <v>1</v>
      </c>
      <c r="C2892">
        <v>48</v>
      </c>
      <c r="D2892" s="32">
        <v>0.6791666666666667</v>
      </c>
      <c r="E2892">
        <v>6000</v>
      </c>
      <c r="G2892" s="31" t="s">
        <v>97</v>
      </c>
      <c r="H2892">
        <v>11</v>
      </c>
      <c r="I2892" s="31" t="s">
        <v>99</v>
      </c>
    </row>
    <row r="2893" spans="1:9" x14ac:dyDescent="0.3">
      <c r="A2893">
        <v>2933</v>
      </c>
      <c r="B2893">
        <v>4</v>
      </c>
      <c r="C2893">
        <v>48</v>
      </c>
      <c r="D2893" s="32">
        <v>0.7270833333333333</v>
      </c>
      <c r="E2893">
        <v>6000</v>
      </c>
      <c r="G2893" s="31" t="s">
        <v>102</v>
      </c>
      <c r="H2893">
        <v>11</v>
      </c>
      <c r="I2893" s="31" t="s">
        <v>103</v>
      </c>
    </row>
    <row r="2894" spans="1:9" x14ac:dyDescent="0.3">
      <c r="A2894">
        <v>2934</v>
      </c>
      <c r="B2894">
        <v>3</v>
      </c>
      <c r="C2894">
        <v>48</v>
      </c>
      <c r="D2894" s="32">
        <v>0.70625000000000004</v>
      </c>
      <c r="E2894">
        <v>6000</v>
      </c>
      <c r="F2894">
        <v>1500</v>
      </c>
      <c r="G2894" s="31" t="s">
        <v>97</v>
      </c>
      <c r="H2894">
        <v>12</v>
      </c>
      <c r="I2894" s="31" t="s">
        <v>104</v>
      </c>
    </row>
    <row r="2895" spans="1:9" x14ac:dyDescent="0.3">
      <c r="A2895">
        <v>2935</v>
      </c>
      <c r="B2895">
        <v>7</v>
      </c>
      <c r="C2895">
        <v>48</v>
      </c>
      <c r="D2895" s="32">
        <v>0.77361111111111114</v>
      </c>
      <c r="E2895">
        <v>8000</v>
      </c>
      <c r="G2895" s="31" t="s">
        <v>102</v>
      </c>
      <c r="H2895">
        <v>12</v>
      </c>
      <c r="I2895" s="31" t="s">
        <v>98</v>
      </c>
    </row>
    <row r="2896" spans="1:9" x14ac:dyDescent="0.3">
      <c r="A2896">
        <v>2936</v>
      </c>
      <c r="B2896">
        <v>1</v>
      </c>
      <c r="C2896">
        <v>48</v>
      </c>
      <c r="D2896" s="32">
        <v>0.72291666666666665</v>
      </c>
      <c r="E2896">
        <v>6000</v>
      </c>
      <c r="G2896" s="31" t="s">
        <v>102</v>
      </c>
      <c r="H2896">
        <v>12</v>
      </c>
      <c r="I2896" s="31" t="s">
        <v>99</v>
      </c>
    </row>
    <row r="2897" spans="1:9" x14ac:dyDescent="0.3">
      <c r="A2897">
        <v>2937</v>
      </c>
      <c r="B2897">
        <v>4</v>
      </c>
      <c r="C2897">
        <v>48</v>
      </c>
      <c r="D2897" s="32">
        <v>0.75624999999999998</v>
      </c>
      <c r="E2897">
        <v>6000</v>
      </c>
      <c r="G2897" s="31" t="s">
        <v>102</v>
      </c>
      <c r="H2897">
        <v>12</v>
      </c>
      <c r="I2897" s="31" t="s">
        <v>103</v>
      </c>
    </row>
    <row r="2898" spans="1:9" x14ac:dyDescent="0.3">
      <c r="A2898">
        <v>2938</v>
      </c>
      <c r="B2898">
        <v>3</v>
      </c>
      <c r="C2898">
        <v>48</v>
      </c>
      <c r="D2898" s="32">
        <v>0.72083333333333333</v>
      </c>
      <c r="E2898">
        <v>6000</v>
      </c>
      <c r="G2898" s="31" t="s">
        <v>97</v>
      </c>
      <c r="H2898">
        <v>13</v>
      </c>
      <c r="I2898" s="31" t="s">
        <v>104</v>
      </c>
    </row>
    <row r="2899" spans="1:9" x14ac:dyDescent="0.3">
      <c r="A2899">
        <v>2939</v>
      </c>
      <c r="B2899">
        <v>7</v>
      </c>
      <c r="C2899">
        <v>48</v>
      </c>
      <c r="D2899" s="32">
        <v>0.80486111111111114</v>
      </c>
      <c r="E2899">
        <v>6000</v>
      </c>
      <c r="F2899">
        <v>1000</v>
      </c>
      <c r="G2899" s="31" t="s">
        <v>102</v>
      </c>
      <c r="H2899">
        <v>13</v>
      </c>
      <c r="I2899" s="31" t="s">
        <v>98</v>
      </c>
    </row>
    <row r="2900" spans="1:9" x14ac:dyDescent="0.3">
      <c r="A2900">
        <v>2940</v>
      </c>
      <c r="B2900">
        <v>1</v>
      </c>
      <c r="C2900">
        <v>48</v>
      </c>
      <c r="D2900" s="32">
        <v>0.75347222222222221</v>
      </c>
      <c r="E2900">
        <v>6000</v>
      </c>
      <c r="F2900">
        <v>1000</v>
      </c>
      <c r="G2900" s="31" t="s">
        <v>102</v>
      </c>
      <c r="H2900">
        <v>13</v>
      </c>
      <c r="I2900" s="31" t="s">
        <v>99</v>
      </c>
    </row>
    <row r="2901" spans="1:9" x14ac:dyDescent="0.3">
      <c r="A2901">
        <v>2941</v>
      </c>
      <c r="B2901">
        <v>4</v>
      </c>
      <c r="C2901">
        <v>48</v>
      </c>
      <c r="D2901" s="32">
        <v>0.79583333333333328</v>
      </c>
      <c r="E2901">
        <v>6000</v>
      </c>
      <c r="G2901" s="31" t="s">
        <v>102</v>
      </c>
      <c r="H2901">
        <v>13</v>
      </c>
      <c r="I2901" s="31" t="s">
        <v>103</v>
      </c>
    </row>
    <row r="2902" spans="1:9" x14ac:dyDescent="0.3">
      <c r="A2902">
        <v>2942</v>
      </c>
      <c r="B2902">
        <v>3</v>
      </c>
      <c r="C2902">
        <v>48</v>
      </c>
      <c r="D2902" s="32">
        <v>0.74236111111111114</v>
      </c>
      <c r="E2902">
        <v>6000</v>
      </c>
      <c r="G2902" s="31" t="s">
        <v>102</v>
      </c>
      <c r="H2902">
        <v>14</v>
      </c>
      <c r="I2902" s="31" t="s">
        <v>104</v>
      </c>
    </row>
    <row r="2903" spans="1:9" x14ac:dyDescent="0.3">
      <c r="A2903">
        <v>2943</v>
      </c>
      <c r="B2903">
        <v>7</v>
      </c>
      <c r="C2903">
        <v>48</v>
      </c>
      <c r="D2903" s="32">
        <v>0.82708333333333328</v>
      </c>
      <c r="E2903">
        <v>6000</v>
      </c>
      <c r="G2903" s="31" t="s">
        <v>102</v>
      </c>
      <c r="H2903">
        <v>14</v>
      </c>
      <c r="I2903" s="31" t="s">
        <v>98</v>
      </c>
    </row>
    <row r="2904" spans="1:9" x14ac:dyDescent="0.3">
      <c r="A2904">
        <v>2944</v>
      </c>
      <c r="B2904">
        <v>1</v>
      </c>
      <c r="C2904">
        <v>48</v>
      </c>
      <c r="D2904" s="32">
        <v>0.77916666666666667</v>
      </c>
      <c r="E2904">
        <v>6000</v>
      </c>
      <c r="G2904" s="31" t="s">
        <v>97</v>
      </c>
      <c r="H2904">
        <v>14</v>
      </c>
      <c r="I2904" s="31" t="s">
        <v>99</v>
      </c>
    </row>
    <row r="2905" spans="1:9" x14ac:dyDescent="0.3">
      <c r="A2905">
        <v>2945</v>
      </c>
      <c r="B2905">
        <v>4</v>
      </c>
      <c r="C2905">
        <v>48</v>
      </c>
      <c r="D2905" s="32">
        <v>0.81111111111111112</v>
      </c>
      <c r="E2905">
        <v>6000</v>
      </c>
      <c r="F2905">
        <v>1000</v>
      </c>
      <c r="G2905" s="31" t="s">
        <v>97</v>
      </c>
      <c r="H2905">
        <v>14</v>
      </c>
      <c r="I2905" s="31" t="s">
        <v>103</v>
      </c>
    </row>
    <row r="2906" spans="1:9" x14ac:dyDescent="0.3">
      <c r="A2906">
        <v>2946</v>
      </c>
      <c r="B2906">
        <v>3</v>
      </c>
      <c r="C2906">
        <v>48</v>
      </c>
      <c r="D2906" s="32">
        <v>0.75902777777777775</v>
      </c>
      <c r="E2906">
        <v>6000</v>
      </c>
      <c r="G2906" s="31" t="s">
        <v>97</v>
      </c>
      <c r="H2906">
        <v>15</v>
      </c>
      <c r="I2906" s="31" t="s">
        <v>104</v>
      </c>
    </row>
    <row r="2907" spans="1:9" x14ac:dyDescent="0.3">
      <c r="A2907">
        <v>2947</v>
      </c>
      <c r="B2907">
        <v>1</v>
      </c>
      <c r="C2907">
        <v>48</v>
      </c>
      <c r="D2907" s="32">
        <v>0.8041666666666667</v>
      </c>
      <c r="E2907">
        <v>6000</v>
      </c>
      <c r="G2907" s="31" t="s">
        <v>102</v>
      </c>
      <c r="H2907">
        <v>15</v>
      </c>
      <c r="I2907" s="31" t="s">
        <v>99</v>
      </c>
    </row>
    <row r="2908" spans="1:9" x14ac:dyDescent="0.3">
      <c r="A2908">
        <v>2948</v>
      </c>
      <c r="B2908">
        <v>4</v>
      </c>
      <c r="C2908">
        <v>48</v>
      </c>
      <c r="D2908" s="32">
        <v>0.83333333333333337</v>
      </c>
      <c r="E2908">
        <v>6000</v>
      </c>
      <c r="G2908" s="31" t="s">
        <v>97</v>
      </c>
      <c r="H2908">
        <v>15</v>
      </c>
      <c r="I2908" s="31" t="s">
        <v>103</v>
      </c>
    </row>
    <row r="2909" spans="1:9" x14ac:dyDescent="0.3">
      <c r="A2909">
        <v>2949</v>
      </c>
      <c r="B2909">
        <v>3</v>
      </c>
      <c r="C2909">
        <v>48</v>
      </c>
      <c r="D2909" s="32">
        <v>0.79305555555555551</v>
      </c>
      <c r="E2909">
        <v>6000</v>
      </c>
      <c r="G2909" s="31" t="s">
        <v>102</v>
      </c>
      <c r="H2909">
        <v>16</v>
      </c>
      <c r="I2909" s="31" t="s">
        <v>104</v>
      </c>
    </row>
    <row r="2910" spans="1:9" x14ac:dyDescent="0.3">
      <c r="A2910">
        <v>2950</v>
      </c>
      <c r="B2910">
        <v>1</v>
      </c>
      <c r="C2910">
        <v>48</v>
      </c>
      <c r="D2910" s="32">
        <v>0.83333333333333337</v>
      </c>
      <c r="E2910">
        <v>6000</v>
      </c>
      <c r="G2910" s="31" t="s">
        <v>97</v>
      </c>
      <c r="H2910">
        <v>16</v>
      </c>
      <c r="I2910" s="31" t="s">
        <v>99</v>
      </c>
    </row>
    <row r="2911" spans="1:9" x14ac:dyDescent="0.3">
      <c r="A2911">
        <v>2951</v>
      </c>
      <c r="B2911">
        <v>3</v>
      </c>
      <c r="C2911">
        <v>48</v>
      </c>
      <c r="D2911" s="32">
        <v>0.80625000000000002</v>
      </c>
      <c r="E2911">
        <v>6000</v>
      </c>
      <c r="G2911" s="31" t="s">
        <v>97</v>
      </c>
      <c r="H2911">
        <v>17</v>
      </c>
      <c r="I2911" s="31" t="s">
        <v>104</v>
      </c>
    </row>
    <row r="2912" spans="1:9" x14ac:dyDescent="0.3">
      <c r="A2912">
        <v>2952</v>
      </c>
      <c r="B2912">
        <v>3</v>
      </c>
      <c r="C2912">
        <v>48</v>
      </c>
      <c r="D2912" s="32">
        <v>0.81597222222222221</v>
      </c>
      <c r="E2912">
        <v>6000</v>
      </c>
      <c r="F2912">
        <v>1000</v>
      </c>
      <c r="G2912" s="31" t="s">
        <v>102</v>
      </c>
      <c r="H2912">
        <v>18</v>
      </c>
      <c r="I2912" s="31" t="s">
        <v>104</v>
      </c>
    </row>
    <row r="2913" spans="1:9" x14ac:dyDescent="0.3">
      <c r="A2913">
        <v>2953</v>
      </c>
      <c r="B2913">
        <v>3</v>
      </c>
      <c r="C2913">
        <v>48</v>
      </c>
      <c r="D2913" s="32"/>
      <c r="E2913">
        <v>8000</v>
      </c>
      <c r="G2913" s="31" t="s">
        <v>102</v>
      </c>
      <c r="H2913">
        <v>19</v>
      </c>
      <c r="I2913" s="31" t="s">
        <v>104</v>
      </c>
    </row>
    <row r="2914" spans="1:9" x14ac:dyDescent="0.3">
      <c r="A2914">
        <v>2954</v>
      </c>
      <c r="B2914">
        <v>3</v>
      </c>
      <c r="C2914">
        <v>49</v>
      </c>
      <c r="D2914" s="32">
        <v>0.45763888888888887</v>
      </c>
      <c r="E2914">
        <v>8000</v>
      </c>
      <c r="F2914">
        <v>2000</v>
      </c>
      <c r="G2914" s="31" t="s">
        <v>102</v>
      </c>
      <c r="H2914">
        <v>4</v>
      </c>
      <c r="I2914" s="31" t="s">
        <v>104</v>
      </c>
    </row>
    <row r="2915" spans="1:9" x14ac:dyDescent="0.3">
      <c r="A2915">
        <v>2955</v>
      </c>
      <c r="B2915">
        <v>7</v>
      </c>
      <c r="C2915">
        <v>49</v>
      </c>
      <c r="D2915" s="32">
        <v>0.59097222222222223</v>
      </c>
      <c r="E2915">
        <v>6000</v>
      </c>
      <c r="F2915">
        <v>2000</v>
      </c>
      <c r="G2915" s="31" t="s">
        <v>102</v>
      </c>
      <c r="H2915">
        <v>4</v>
      </c>
      <c r="I2915" s="31" t="s">
        <v>98</v>
      </c>
    </row>
    <row r="2916" spans="1:9" x14ac:dyDescent="0.3">
      <c r="A2916">
        <v>2956</v>
      </c>
      <c r="B2916">
        <v>6</v>
      </c>
      <c r="C2916">
        <v>49</v>
      </c>
      <c r="D2916" s="32">
        <v>0.45277777777777778</v>
      </c>
      <c r="E2916">
        <v>6000</v>
      </c>
      <c r="G2916" s="31" t="s">
        <v>97</v>
      </c>
      <c r="H2916">
        <v>4</v>
      </c>
      <c r="I2916" s="31" t="s">
        <v>100</v>
      </c>
    </row>
    <row r="2917" spans="1:9" x14ac:dyDescent="0.3">
      <c r="A2917">
        <v>2957</v>
      </c>
      <c r="B2917">
        <v>4</v>
      </c>
      <c r="C2917">
        <v>49</v>
      </c>
      <c r="D2917" s="32">
        <v>0.44236111111111109</v>
      </c>
      <c r="E2917">
        <v>6000</v>
      </c>
      <c r="G2917" s="31" t="s">
        <v>97</v>
      </c>
      <c r="H2917">
        <v>4</v>
      </c>
      <c r="I2917" s="31" t="s">
        <v>103</v>
      </c>
    </row>
    <row r="2918" spans="1:9" x14ac:dyDescent="0.3">
      <c r="A2918">
        <v>2958</v>
      </c>
      <c r="B2918">
        <v>2</v>
      </c>
      <c r="C2918">
        <v>49</v>
      </c>
      <c r="D2918" s="32">
        <v>0.47222222222222221</v>
      </c>
      <c r="E2918">
        <v>6000</v>
      </c>
      <c r="G2918" s="31" t="s">
        <v>97</v>
      </c>
      <c r="H2918">
        <v>4</v>
      </c>
      <c r="I2918" s="31" t="s">
        <v>101</v>
      </c>
    </row>
    <row r="2919" spans="1:9" x14ac:dyDescent="0.3">
      <c r="A2919">
        <v>2959</v>
      </c>
      <c r="B2919">
        <v>5</v>
      </c>
      <c r="C2919">
        <v>49</v>
      </c>
      <c r="D2919" s="32">
        <v>0.44374999999999998</v>
      </c>
      <c r="E2919">
        <v>6000</v>
      </c>
      <c r="G2919" s="31" t="s">
        <v>102</v>
      </c>
      <c r="H2919">
        <v>4</v>
      </c>
      <c r="I2919" s="31" t="s">
        <v>105</v>
      </c>
    </row>
    <row r="2920" spans="1:9" x14ac:dyDescent="0.3">
      <c r="A2920">
        <v>2960</v>
      </c>
      <c r="B2920">
        <v>3</v>
      </c>
      <c r="C2920">
        <v>49</v>
      </c>
      <c r="D2920" s="32">
        <v>0.49375000000000002</v>
      </c>
      <c r="E2920">
        <v>6000</v>
      </c>
      <c r="G2920" s="31" t="s">
        <v>97</v>
      </c>
      <c r="H2920">
        <v>5</v>
      </c>
      <c r="I2920" s="31" t="s">
        <v>104</v>
      </c>
    </row>
    <row r="2921" spans="1:9" x14ac:dyDescent="0.3">
      <c r="A2921">
        <v>2961</v>
      </c>
      <c r="B2921">
        <v>7</v>
      </c>
      <c r="C2921">
        <v>49</v>
      </c>
      <c r="D2921" s="32">
        <v>0.67083333333333328</v>
      </c>
      <c r="E2921">
        <v>6000</v>
      </c>
      <c r="G2921" s="31" t="s">
        <v>97</v>
      </c>
      <c r="H2921">
        <v>5</v>
      </c>
      <c r="I2921" s="31" t="s">
        <v>98</v>
      </c>
    </row>
    <row r="2922" spans="1:9" x14ac:dyDescent="0.3">
      <c r="A2922">
        <v>2962</v>
      </c>
      <c r="B2922">
        <v>6</v>
      </c>
      <c r="C2922">
        <v>49</v>
      </c>
      <c r="D2922" s="32">
        <v>0.47430555555555554</v>
      </c>
      <c r="E2922">
        <v>6000</v>
      </c>
      <c r="G2922" s="31" t="s">
        <v>102</v>
      </c>
      <c r="H2922">
        <v>5</v>
      </c>
      <c r="I2922" s="31" t="s">
        <v>100</v>
      </c>
    </row>
    <row r="2923" spans="1:9" x14ac:dyDescent="0.3">
      <c r="A2923">
        <v>2963</v>
      </c>
      <c r="B2923">
        <v>4</v>
      </c>
      <c r="C2923">
        <v>49</v>
      </c>
      <c r="D2923" s="32">
        <v>0.46597222222222223</v>
      </c>
      <c r="E2923">
        <v>6000</v>
      </c>
      <c r="G2923" s="31" t="s">
        <v>102</v>
      </c>
      <c r="H2923">
        <v>5</v>
      </c>
      <c r="I2923" s="31" t="s">
        <v>103</v>
      </c>
    </row>
    <row r="2924" spans="1:9" x14ac:dyDescent="0.3">
      <c r="A2924">
        <v>2964</v>
      </c>
      <c r="B2924">
        <v>2</v>
      </c>
      <c r="C2924">
        <v>49</v>
      </c>
      <c r="D2924" s="32">
        <v>0.50624999999999998</v>
      </c>
      <c r="E2924">
        <v>6000</v>
      </c>
      <c r="G2924" s="31" t="s">
        <v>102</v>
      </c>
      <c r="H2924">
        <v>5</v>
      </c>
      <c r="I2924" s="31" t="s">
        <v>101</v>
      </c>
    </row>
    <row r="2925" spans="1:9" x14ac:dyDescent="0.3">
      <c r="A2925">
        <v>2965</v>
      </c>
      <c r="B2925">
        <v>5</v>
      </c>
      <c r="C2925">
        <v>49</v>
      </c>
      <c r="D2925" s="32">
        <v>0.47708333333333336</v>
      </c>
      <c r="E2925">
        <v>8000</v>
      </c>
      <c r="F2925">
        <v>1000</v>
      </c>
      <c r="G2925" s="31" t="s">
        <v>102</v>
      </c>
      <c r="H2925">
        <v>5</v>
      </c>
      <c r="I2925" s="31" t="s">
        <v>105</v>
      </c>
    </row>
    <row r="2926" spans="1:9" x14ac:dyDescent="0.3">
      <c r="A2926">
        <v>2966</v>
      </c>
      <c r="B2926">
        <v>3</v>
      </c>
      <c r="C2926">
        <v>49</v>
      </c>
      <c r="D2926" s="32">
        <v>0.52430555555555558</v>
      </c>
      <c r="E2926">
        <v>6000</v>
      </c>
      <c r="G2926" s="31" t="s">
        <v>97</v>
      </c>
      <c r="H2926">
        <v>6</v>
      </c>
      <c r="I2926" s="31" t="s">
        <v>104</v>
      </c>
    </row>
    <row r="2927" spans="1:9" x14ac:dyDescent="0.3">
      <c r="A2927">
        <v>2967</v>
      </c>
      <c r="B2927">
        <v>7</v>
      </c>
      <c r="C2927">
        <v>49</v>
      </c>
      <c r="D2927" s="32">
        <v>0.70902777777777781</v>
      </c>
      <c r="E2927">
        <v>6000</v>
      </c>
      <c r="G2927" s="31" t="s">
        <v>97</v>
      </c>
      <c r="H2927">
        <v>6</v>
      </c>
      <c r="I2927" s="31" t="s">
        <v>98</v>
      </c>
    </row>
    <row r="2928" spans="1:9" x14ac:dyDescent="0.3">
      <c r="A2928">
        <v>2968</v>
      </c>
      <c r="B2928">
        <v>6</v>
      </c>
      <c r="C2928">
        <v>49</v>
      </c>
      <c r="D2928" s="32">
        <v>0.49166666666666664</v>
      </c>
      <c r="E2928">
        <v>6000</v>
      </c>
      <c r="F2928">
        <v>1000</v>
      </c>
      <c r="G2928" s="31" t="s">
        <v>102</v>
      </c>
      <c r="H2928">
        <v>6</v>
      </c>
      <c r="I2928" s="31" t="s">
        <v>100</v>
      </c>
    </row>
    <row r="2929" spans="1:9" x14ac:dyDescent="0.3">
      <c r="A2929">
        <v>2969</v>
      </c>
      <c r="B2929">
        <v>4</v>
      </c>
      <c r="C2929">
        <v>49</v>
      </c>
      <c r="D2929" s="32">
        <v>0.50902777777777775</v>
      </c>
      <c r="E2929">
        <v>6000</v>
      </c>
      <c r="G2929" s="31" t="s">
        <v>97</v>
      </c>
      <c r="H2929">
        <v>6</v>
      </c>
      <c r="I2929" s="31" t="s">
        <v>103</v>
      </c>
    </row>
    <row r="2930" spans="1:9" x14ac:dyDescent="0.3">
      <c r="A2930">
        <v>2970</v>
      </c>
      <c r="B2930">
        <v>2</v>
      </c>
      <c r="C2930">
        <v>49</v>
      </c>
      <c r="D2930" s="32">
        <v>0.52916666666666667</v>
      </c>
      <c r="E2930">
        <v>6000</v>
      </c>
      <c r="G2930" s="31" t="s">
        <v>97</v>
      </c>
      <c r="H2930">
        <v>6</v>
      </c>
      <c r="I2930" s="31" t="s">
        <v>101</v>
      </c>
    </row>
    <row r="2931" spans="1:9" x14ac:dyDescent="0.3">
      <c r="A2931">
        <v>2971</v>
      </c>
      <c r="B2931">
        <v>5</v>
      </c>
      <c r="C2931">
        <v>49</v>
      </c>
      <c r="D2931" s="32">
        <v>0.50416666666666665</v>
      </c>
      <c r="E2931">
        <v>6000</v>
      </c>
      <c r="F2931">
        <v>1000</v>
      </c>
      <c r="G2931" s="31" t="s">
        <v>102</v>
      </c>
      <c r="H2931">
        <v>6</v>
      </c>
      <c r="I2931" s="31" t="s">
        <v>105</v>
      </c>
    </row>
    <row r="2932" spans="1:9" x14ac:dyDescent="0.3">
      <c r="A2932">
        <v>2972</v>
      </c>
      <c r="B2932">
        <v>3</v>
      </c>
      <c r="C2932">
        <v>49</v>
      </c>
      <c r="D2932" s="32">
        <v>0.55277777777777781</v>
      </c>
      <c r="E2932">
        <v>6000</v>
      </c>
      <c r="F2932">
        <v>500</v>
      </c>
      <c r="G2932" s="31" t="s">
        <v>102</v>
      </c>
      <c r="H2932">
        <v>7</v>
      </c>
      <c r="I2932" s="31" t="s">
        <v>104</v>
      </c>
    </row>
    <row r="2933" spans="1:9" x14ac:dyDescent="0.3">
      <c r="A2933">
        <v>2973</v>
      </c>
      <c r="B2933">
        <v>7</v>
      </c>
      <c r="C2933">
        <v>49</v>
      </c>
      <c r="D2933" s="32">
        <v>0.73402777777777772</v>
      </c>
      <c r="E2933">
        <v>6000</v>
      </c>
      <c r="G2933" s="31" t="s">
        <v>97</v>
      </c>
      <c r="H2933">
        <v>7</v>
      </c>
      <c r="I2933" s="31" t="s">
        <v>98</v>
      </c>
    </row>
    <row r="2934" spans="1:9" x14ac:dyDescent="0.3">
      <c r="A2934">
        <v>2974</v>
      </c>
      <c r="B2934">
        <v>6</v>
      </c>
      <c r="C2934">
        <v>49</v>
      </c>
      <c r="D2934" s="32">
        <v>0.56805555555555554</v>
      </c>
      <c r="E2934">
        <v>6000</v>
      </c>
      <c r="F2934">
        <v>500</v>
      </c>
      <c r="G2934" s="31" t="s">
        <v>102</v>
      </c>
      <c r="H2934">
        <v>7</v>
      </c>
      <c r="I2934" s="31" t="s">
        <v>100</v>
      </c>
    </row>
    <row r="2935" spans="1:9" x14ac:dyDescent="0.3">
      <c r="A2935">
        <v>2975</v>
      </c>
      <c r="B2935">
        <v>4</v>
      </c>
      <c r="C2935">
        <v>49</v>
      </c>
      <c r="D2935" s="32">
        <v>0.54513888888888884</v>
      </c>
      <c r="E2935">
        <v>6000</v>
      </c>
      <c r="G2935" s="31" t="s">
        <v>97</v>
      </c>
      <c r="H2935">
        <v>7</v>
      </c>
      <c r="I2935" s="31" t="s">
        <v>103</v>
      </c>
    </row>
    <row r="2936" spans="1:9" x14ac:dyDescent="0.3">
      <c r="A2936">
        <v>2976</v>
      </c>
      <c r="B2936">
        <v>2</v>
      </c>
      <c r="C2936">
        <v>49</v>
      </c>
      <c r="D2936" s="32">
        <v>0.55625000000000002</v>
      </c>
      <c r="E2936">
        <v>6000</v>
      </c>
      <c r="G2936" s="31" t="s">
        <v>102</v>
      </c>
      <c r="H2936">
        <v>7</v>
      </c>
      <c r="I2936" s="31" t="s">
        <v>101</v>
      </c>
    </row>
    <row r="2937" spans="1:9" x14ac:dyDescent="0.3">
      <c r="A2937">
        <v>2977</v>
      </c>
      <c r="B2937">
        <v>5</v>
      </c>
      <c r="C2937">
        <v>49</v>
      </c>
      <c r="D2937" s="32">
        <v>0.52500000000000002</v>
      </c>
      <c r="E2937">
        <v>6000</v>
      </c>
      <c r="G2937" s="31" t="s">
        <v>102</v>
      </c>
      <c r="H2937">
        <v>7</v>
      </c>
      <c r="I2937" s="31" t="s">
        <v>105</v>
      </c>
    </row>
    <row r="2938" spans="1:9" x14ac:dyDescent="0.3">
      <c r="A2938">
        <v>2978</v>
      </c>
      <c r="B2938">
        <v>3</v>
      </c>
      <c r="C2938">
        <v>49</v>
      </c>
      <c r="D2938" s="32">
        <v>0.57152777777777775</v>
      </c>
      <c r="E2938">
        <v>6000</v>
      </c>
      <c r="G2938" s="31" t="s">
        <v>97</v>
      </c>
      <c r="H2938">
        <v>8</v>
      </c>
      <c r="I2938" s="31" t="s">
        <v>104</v>
      </c>
    </row>
    <row r="2939" spans="1:9" x14ac:dyDescent="0.3">
      <c r="A2939">
        <v>2979</v>
      </c>
      <c r="B2939">
        <v>7</v>
      </c>
      <c r="C2939">
        <v>49</v>
      </c>
      <c r="D2939" s="32">
        <v>0.75624999999999998</v>
      </c>
      <c r="E2939">
        <v>6000</v>
      </c>
      <c r="G2939" s="31" t="s">
        <v>97</v>
      </c>
      <c r="H2939">
        <v>8</v>
      </c>
      <c r="I2939" s="31" t="s">
        <v>98</v>
      </c>
    </row>
    <row r="2940" spans="1:9" x14ac:dyDescent="0.3">
      <c r="A2940">
        <v>2980</v>
      </c>
      <c r="B2940">
        <v>6</v>
      </c>
      <c r="C2940">
        <v>49</v>
      </c>
      <c r="D2940" s="32">
        <v>0.59236111111111112</v>
      </c>
      <c r="E2940">
        <v>6000</v>
      </c>
      <c r="F2940">
        <v>1700</v>
      </c>
      <c r="G2940" s="31" t="s">
        <v>102</v>
      </c>
      <c r="H2940">
        <v>8</v>
      </c>
      <c r="I2940" s="31" t="s">
        <v>100</v>
      </c>
    </row>
    <row r="2941" spans="1:9" x14ac:dyDescent="0.3">
      <c r="A2941">
        <v>2981</v>
      </c>
      <c r="B2941">
        <v>4</v>
      </c>
      <c r="C2941">
        <v>49</v>
      </c>
      <c r="D2941" s="32">
        <v>0.57013888888888886</v>
      </c>
      <c r="E2941">
        <v>6000</v>
      </c>
      <c r="G2941" s="31" t="s">
        <v>102</v>
      </c>
      <c r="H2941">
        <v>8</v>
      </c>
      <c r="I2941" s="31" t="s">
        <v>103</v>
      </c>
    </row>
    <row r="2942" spans="1:9" x14ac:dyDescent="0.3">
      <c r="A2942">
        <v>2982</v>
      </c>
      <c r="B2942">
        <v>2</v>
      </c>
      <c r="C2942">
        <v>49</v>
      </c>
      <c r="D2942" s="32">
        <v>0.56944444444444442</v>
      </c>
      <c r="E2942">
        <v>6000</v>
      </c>
      <c r="G2942" s="31" t="s">
        <v>102</v>
      </c>
      <c r="H2942">
        <v>8</v>
      </c>
      <c r="I2942" s="31" t="s">
        <v>101</v>
      </c>
    </row>
    <row r="2943" spans="1:9" x14ac:dyDescent="0.3">
      <c r="A2943">
        <v>2983</v>
      </c>
      <c r="B2943">
        <v>5</v>
      </c>
      <c r="C2943">
        <v>49</v>
      </c>
      <c r="D2943" s="32"/>
      <c r="E2943">
        <v>6000</v>
      </c>
      <c r="G2943" s="31" t="s">
        <v>102</v>
      </c>
      <c r="H2943">
        <v>8</v>
      </c>
      <c r="I2943" s="31" t="s">
        <v>105</v>
      </c>
    </row>
    <row r="2944" spans="1:9" x14ac:dyDescent="0.3">
      <c r="A2944">
        <v>2984</v>
      </c>
      <c r="B2944">
        <v>3</v>
      </c>
      <c r="C2944">
        <v>49</v>
      </c>
      <c r="D2944" s="32">
        <v>0.58819444444444446</v>
      </c>
      <c r="E2944">
        <v>6000</v>
      </c>
      <c r="G2944" s="31" t="s">
        <v>102</v>
      </c>
      <c r="H2944">
        <v>9</v>
      </c>
      <c r="I2944" s="31" t="s">
        <v>104</v>
      </c>
    </row>
    <row r="2945" spans="1:9" x14ac:dyDescent="0.3">
      <c r="A2945">
        <v>2985</v>
      </c>
      <c r="B2945">
        <v>7</v>
      </c>
      <c r="C2945">
        <v>49</v>
      </c>
      <c r="D2945" s="32">
        <v>0.81041666666666667</v>
      </c>
      <c r="E2945">
        <v>6000</v>
      </c>
      <c r="G2945" s="31" t="s">
        <v>102</v>
      </c>
      <c r="H2945">
        <v>9</v>
      </c>
      <c r="I2945" s="31" t="s">
        <v>98</v>
      </c>
    </row>
    <row r="2946" spans="1:9" x14ac:dyDescent="0.3">
      <c r="A2946">
        <v>2986</v>
      </c>
      <c r="B2946">
        <v>6</v>
      </c>
      <c r="C2946">
        <v>49</v>
      </c>
      <c r="D2946" s="32">
        <v>0.61250000000000004</v>
      </c>
      <c r="E2946">
        <v>6000</v>
      </c>
      <c r="G2946" s="31" t="s">
        <v>97</v>
      </c>
      <c r="H2946">
        <v>9</v>
      </c>
      <c r="I2946" s="31" t="s">
        <v>100</v>
      </c>
    </row>
    <row r="2947" spans="1:9" x14ac:dyDescent="0.3">
      <c r="A2947">
        <v>2987</v>
      </c>
      <c r="B2947">
        <v>4</v>
      </c>
      <c r="C2947">
        <v>49</v>
      </c>
      <c r="D2947" s="32">
        <v>0.58333333333333337</v>
      </c>
      <c r="E2947">
        <v>6000</v>
      </c>
      <c r="G2947" s="31" t="s">
        <v>102</v>
      </c>
      <c r="H2947">
        <v>9</v>
      </c>
      <c r="I2947" s="31" t="s">
        <v>103</v>
      </c>
    </row>
    <row r="2948" spans="1:9" x14ac:dyDescent="0.3">
      <c r="A2948">
        <v>2988</v>
      </c>
      <c r="B2948">
        <v>2</v>
      </c>
      <c r="C2948">
        <v>49</v>
      </c>
      <c r="D2948" s="32">
        <v>0.61597222222222225</v>
      </c>
      <c r="E2948">
        <v>6000</v>
      </c>
      <c r="G2948" s="31" t="s">
        <v>97</v>
      </c>
      <c r="H2948">
        <v>9</v>
      </c>
      <c r="I2948" s="31" t="s">
        <v>101</v>
      </c>
    </row>
    <row r="2949" spans="1:9" x14ac:dyDescent="0.3">
      <c r="A2949">
        <v>2989</v>
      </c>
      <c r="B2949">
        <v>5</v>
      </c>
      <c r="C2949">
        <v>49</v>
      </c>
      <c r="D2949" s="32">
        <v>0.57916666666666672</v>
      </c>
      <c r="E2949">
        <v>6000</v>
      </c>
      <c r="G2949" s="31" t="s">
        <v>102</v>
      </c>
      <c r="H2949">
        <v>9</v>
      </c>
      <c r="I2949" s="31" t="s">
        <v>105</v>
      </c>
    </row>
    <row r="2950" spans="1:9" x14ac:dyDescent="0.3">
      <c r="A2950">
        <v>2990</v>
      </c>
      <c r="B2950">
        <v>3</v>
      </c>
      <c r="C2950">
        <v>49</v>
      </c>
      <c r="D2950" s="32">
        <v>0.64236111111111116</v>
      </c>
      <c r="E2950">
        <v>6000</v>
      </c>
      <c r="G2950" s="31" t="s">
        <v>97</v>
      </c>
      <c r="H2950">
        <v>10</v>
      </c>
      <c r="I2950" s="31" t="s">
        <v>104</v>
      </c>
    </row>
    <row r="2951" spans="1:9" x14ac:dyDescent="0.3">
      <c r="A2951">
        <v>2991</v>
      </c>
      <c r="B2951">
        <v>7</v>
      </c>
      <c r="C2951">
        <v>49</v>
      </c>
      <c r="D2951" s="32">
        <v>0.82152777777777775</v>
      </c>
      <c r="E2951">
        <v>6000</v>
      </c>
      <c r="G2951" s="31" t="s">
        <v>97</v>
      </c>
      <c r="H2951">
        <v>10</v>
      </c>
      <c r="I2951" s="31" t="s">
        <v>98</v>
      </c>
    </row>
    <row r="2952" spans="1:9" x14ac:dyDescent="0.3">
      <c r="A2952">
        <v>2992</v>
      </c>
      <c r="B2952">
        <v>6</v>
      </c>
      <c r="C2952">
        <v>49</v>
      </c>
      <c r="D2952" s="32">
        <v>0.62708333333333333</v>
      </c>
      <c r="E2952">
        <v>6000</v>
      </c>
      <c r="G2952" s="31" t="s">
        <v>97</v>
      </c>
      <c r="H2952">
        <v>10</v>
      </c>
      <c r="I2952" s="31" t="s">
        <v>100</v>
      </c>
    </row>
    <row r="2953" spans="1:9" x14ac:dyDescent="0.3">
      <c r="A2953">
        <v>2993</v>
      </c>
      <c r="B2953">
        <v>4</v>
      </c>
      <c r="C2953">
        <v>49</v>
      </c>
      <c r="D2953" s="32">
        <v>0.60555555555555551</v>
      </c>
      <c r="E2953">
        <v>6000</v>
      </c>
      <c r="G2953" s="31" t="s">
        <v>97</v>
      </c>
      <c r="H2953">
        <v>10</v>
      </c>
      <c r="I2953" s="31" t="s">
        <v>103</v>
      </c>
    </row>
    <row r="2954" spans="1:9" x14ac:dyDescent="0.3">
      <c r="A2954">
        <v>2994</v>
      </c>
      <c r="B2954">
        <v>2</v>
      </c>
      <c r="C2954">
        <v>49</v>
      </c>
      <c r="D2954" s="32">
        <v>0.66666666666666663</v>
      </c>
      <c r="E2954">
        <v>6000</v>
      </c>
      <c r="G2954" s="31" t="s">
        <v>102</v>
      </c>
      <c r="H2954">
        <v>10</v>
      </c>
      <c r="I2954" s="31" t="s">
        <v>101</v>
      </c>
    </row>
    <row r="2955" spans="1:9" x14ac:dyDescent="0.3">
      <c r="A2955">
        <v>2995</v>
      </c>
      <c r="B2955">
        <v>5</v>
      </c>
      <c r="C2955">
        <v>49</v>
      </c>
      <c r="D2955" s="32">
        <v>0.59166666666666667</v>
      </c>
      <c r="E2955">
        <v>6000</v>
      </c>
      <c r="G2955" s="31" t="s">
        <v>102</v>
      </c>
      <c r="H2955">
        <v>10</v>
      </c>
      <c r="I2955" s="31" t="s">
        <v>105</v>
      </c>
    </row>
    <row r="2956" spans="1:9" x14ac:dyDescent="0.3">
      <c r="A2956">
        <v>2996</v>
      </c>
      <c r="B2956">
        <v>3</v>
      </c>
      <c r="C2956">
        <v>49</v>
      </c>
      <c r="D2956" s="32">
        <v>0.66111111111111109</v>
      </c>
      <c r="E2956">
        <v>6000</v>
      </c>
      <c r="G2956" s="31" t="s">
        <v>97</v>
      </c>
      <c r="H2956">
        <v>11</v>
      </c>
      <c r="I2956" s="31" t="s">
        <v>104</v>
      </c>
    </row>
    <row r="2957" spans="1:9" x14ac:dyDescent="0.3">
      <c r="A2957">
        <v>2997</v>
      </c>
      <c r="B2957">
        <v>7</v>
      </c>
      <c r="C2957">
        <v>49</v>
      </c>
      <c r="D2957" s="32"/>
      <c r="E2957">
        <v>6000</v>
      </c>
      <c r="G2957" s="31" t="s">
        <v>102</v>
      </c>
      <c r="H2957">
        <v>11</v>
      </c>
      <c r="I2957" s="31" t="s">
        <v>98</v>
      </c>
    </row>
    <row r="2958" spans="1:9" x14ac:dyDescent="0.3">
      <c r="A2958">
        <v>2998</v>
      </c>
      <c r="B2958">
        <v>6</v>
      </c>
      <c r="C2958">
        <v>49</v>
      </c>
      <c r="D2958" s="32">
        <v>0.65347222222222223</v>
      </c>
      <c r="E2958">
        <v>6000</v>
      </c>
      <c r="G2958" s="31" t="s">
        <v>102</v>
      </c>
      <c r="H2958">
        <v>11</v>
      </c>
      <c r="I2958" s="31" t="s">
        <v>100</v>
      </c>
    </row>
    <row r="2959" spans="1:9" x14ac:dyDescent="0.3">
      <c r="A2959">
        <v>2999</v>
      </c>
      <c r="B2959">
        <v>4</v>
      </c>
      <c r="C2959">
        <v>49</v>
      </c>
      <c r="D2959" s="32">
        <v>0.66666666666666663</v>
      </c>
      <c r="E2959">
        <v>6000</v>
      </c>
      <c r="G2959" s="31" t="s">
        <v>102</v>
      </c>
      <c r="H2959">
        <v>11</v>
      </c>
      <c r="I2959" s="31" t="s">
        <v>103</v>
      </c>
    </row>
    <row r="2960" spans="1:9" x14ac:dyDescent="0.3">
      <c r="A2960">
        <v>3000</v>
      </c>
      <c r="B2960">
        <v>2</v>
      </c>
      <c r="C2960">
        <v>49</v>
      </c>
      <c r="D2960" s="32">
        <v>0.68125000000000002</v>
      </c>
      <c r="E2960">
        <v>6000</v>
      </c>
      <c r="F2960">
        <v>1500</v>
      </c>
      <c r="G2960" s="31" t="s">
        <v>97</v>
      </c>
      <c r="H2960">
        <v>11</v>
      </c>
      <c r="I2960" s="31" t="s">
        <v>101</v>
      </c>
    </row>
    <row r="2961" spans="1:9" x14ac:dyDescent="0.3">
      <c r="A2961">
        <v>3001</v>
      </c>
      <c r="B2961">
        <v>5</v>
      </c>
      <c r="C2961">
        <v>49</v>
      </c>
      <c r="D2961" s="32">
        <v>0.61527777777777781</v>
      </c>
      <c r="E2961">
        <v>6000</v>
      </c>
      <c r="G2961" s="31" t="s">
        <v>102</v>
      </c>
      <c r="H2961">
        <v>11</v>
      </c>
      <c r="I2961" s="31" t="s">
        <v>105</v>
      </c>
    </row>
    <row r="2962" spans="1:9" x14ac:dyDescent="0.3">
      <c r="A2962">
        <v>3002</v>
      </c>
      <c r="B2962">
        <v>3</v>
      </c>
      <c r="C2962">
        <v>49</v>
      </c>
      <c r="D2962" s="32">
        <v>0.68055555555555558</v>
      </c>
      <c r="E2962">
        <v>6000</v>
      </c>
      <c r="G2962" s="31" t="s">
        <v>97</v>
      </c>
      <c r="H2962">
        <v>12</v>
      </c>
      <c r="I2962" s="31" t="s">
        <v>104</v>
      </c>
    </row>
    <row r="2963" spans="1:9" x14ac:dyDescent="0.3">
      <c r="A2963">
        <v>3003</v>
      </c>
      <c r="B2963">
        <v>6</v>
      </c>
      <c r="C2963">
        <v>49</v>
      </c>
      <c r="D2963" s="32">
        <v>0.71180555555555558</v>
      </c>
      <c r="E2963">
        <v>6000</v>
      </c>
      <c r="G2963" s="31" t="s">
        <v>102</v>
      </c>
      <c r="H2963">
        <v>12</v>
      </c>
      <c r="I2963" s="31" t="s">
        <v>100</v>
      </c>
    </row>
    <row r="2964" spans="1:9" x14ac:dyDescent="0.3">
      <c r="A2964">
        <v>3004</v>
      </c>
      <c r="B2964">
        <v>4</v>
      </c>
      <c r="C2964">
        <v>49</v>
      </c>
      <c r="D2964" s="32">
        <v>0.69097222222222221</v>
      </c>
      <c r="E2964">
        <v>6000</v>
      </c>
      <c r="G2964" s="31" t="s">
        <v>102</v>
      </c>
      <c r="H2964">
        <v>12</v>
      </c>
      <c r="I2964" s="31" t="s">
        <v>103</v>
      </c>
    </row>
    <row r="2965" spans="1:9" x14ac:dyDescent="0.3">
      <c r="A2965">
        <v>3005</v>
      </c>
      <c r="B2965">
        <v>2</v>
      </c>
      <c r="C2965">
        <v>49</v>
      </c>
      <c r="D2965" s="32">
        <v>0.72916666666666663</v>
      </c>
      <c r="E2965">
        <v>6000</v>
      </c>
      <c r="G2965" s="31" t="s">
        <v>97</v>
      </c>
      <c r="H2965">
        <v>12</v>
      </c>
      <c r="I2965" s="31" t="s">
        <v>101</v>
      </c>
    </row>
    <row r="2966" spans="1:9" x14ac:dyDescent="0.3">
      <c r="A2966">
        <v>3006</v>
      </c>
      <c r="B2966">
        <v>5</v>
      </c>
      <c r="C2966">
        <v>49</v>
      </c>
      <c r="D2966" s="32">
        <v>0.63611111111111107</v>
      </c>
      <c r="E2966">
        <v>6000</v>
      </c>
      <c r="F2966">
        <v>1000</v>
      </c>
      <c r="G2966" s="31" t="s">
        <v>102</v>
      </c>
      <c r="H2966">
        <v>12</v>
      </c>
      <c r="I2966" s="31" t="s">
        <v>105</v>
      </c>
    </row>
    <row r="2967" spans="1:9" x14ac:dyDescent="0.3">
      <c r="A2967">
        <v>3007</v>
      </c>
      <c r="B2967">
        <v>3</v>
      </c>
      <c r="C2967">
        <v>49</v>
      </c>
      <c r="D2967" s="32">
        <v>0.70972222222222225</v>
      </c>
      <c r="E2967">
        <v>6000</v>
      </c>
      <c r="G2967" s="31" t="s">
        <v>97</v>
      </c>
      <c r="H2967">
        <v>13</v>
      </c>
      <c r="I2967" s="31" t="s">
        <v>104</v>
      </c>
    </row>
    <row r="2968" spans="1:9" x14ac:dyDescent="0.3">
      <c r="A2968">
        <v>3008</v>
      </c>
      <c r="B2968">
        <v>6</v>
      </c>
      <c r="C2968">
        <v>49</v>
      </c>
      <c r="D2968" s="32">
        <v>0.73611111111111116</v>
      </c>
      <c r="E2968">
        <v>6000</v>
      </c>
      <c r="G2968" s="31" t="s">
        <v>102</v>
      </c>
      <c r="H2968">
        <v>13</v>
      </c>
      <c r="I2968" s="31" t="s">
        <v>100</v>
      </c>
    </row>
    <row r="2969" spans="1:9" x14ac:dyDescent="0.3">
      <c r="A2969">
        <v>3009</v>
      </c>
      <c r="B2969">
        <v>4</v>
      </c>
      <c r="C2969">
        <v>49</v>
      </c>
      <c r="D2969" s="32">
        <v>0.70763888888888893</v>
      </c>
      <c r="E2969">
        <v>6000</v>
      </c>
      <c r="G2969" s="31" t="s">
        <v>102</v>
      </c>
      <c r="H2969">
        <v>13</v>
      </c>
      <c r="I2969" s="31" t="s">
        <v>103</v>
      </c>
    </row>
    <row r="2970" spans="1:9" x14ac:dyDescent="0.3">
      <c r="A2970">
        <v>3010</v>
      </c>
      <c r="B2970">
        <v>2</v>
      </c>
      <c r="C2970">
        <v>49</v>
      </c>
      <c r="D2970" s="32">
        <v>0.74930555555555556</v>
      </c>
      <c r="E2970">
        <v>6000</v>
      </c>
      <c r="G2970" s="31" t="s">
        <v>102</v>
      </c>
      <c r="H2970">
        <v>13</v>
      </c>
      <c r="I2970" s="31" t="s">
        <v>101</v>
      </c>
    </row>
    <row r="2971" spans="1:9" x14ac:dyDescent="0.3">
      <c r="A2971">
        <v>3011</v>
      </c>
      <c r="B2971">
        <v>5</v>
      </c>
      <c r="C2971">
        <v>49</v>
      </c>
      <c r="D2971" s="32">
        <v>0.65902777777777777</v>
      </c>
      <c r="E2971">
        <v>6000</v>
      </c>
      <c r="G2971" s="31" t="s">
        <v>102</v>
      </c>
      <c r="H2971">
        <v>13</v>
      </c>
      <c r="I2971" s="31" t="s">
        <v>105</v>
      </c>
    </row>
    <row r="2972" spans="1:9" x14ac:dyDescent="0.3">
      <c r="A2972">
        <v>3012</v>
      </c>
      <c r="B2972">
        <v>3</v>
      </c>
      <c r="C2972">
        <v>49</v>
      </c>
      <c r="D2972" s="32">
        <v>0.73263888888888884</v>
      </c>
      <c r="E2972">
        <v>6000</v>
      </c>
      <c r="G2972" s="31" t="s">
        <v>97</v>
      </c>
      <c r="H2972">
        <v>14</v>
      </c>
      <c r="I2972" s="31" t="s">
        <v>104</v>
      </c>
    </row>
    <row r="2973" spans="1:9" x14ac:dyDescent="0.3">
      <c r="A2973">
        <v>3013</v>
      </c>
      <c r="B2973">
        <v>6</v>
      </c>
      <c r="C2973">
        <v>49</v>
      </c>
      <c r="D2973" s="32">
        <v>0.76111111111111107</v>
      </c>
      <c r="E2973">
        <v>6000</v>
      </c>
      <c r="G2973" s="31" t="s">
        <v>97</v>
      </c>
      <c r="H2973">
        <v>14</v>
      </c>
      <c r="I2973" s="31" t="s">
        <v>100</v>
      </c>
    </row>
    <row r="2974" spans="1:9" x14ac:dyDescent="0.3">
      <c r="A2974">
        <v>3014</v>
      </c>
      <c r="B2974">
        <v>4</v>
      </c>
      <c r="C2974">
        <v>49</v>
      </c>
      <c r="D2974" s="32">
        <v>0.72152777777777777</v>
      </c>
      <c r="E2974">
        <v>6000</v>
      </c>
      <c r="G2974" s="31" t="s">
        <v>97</v>
      </c>
      <c r="H2974">
        <v>14</v>
      </c>
      <c r="I2974" s="31" t="s">
        <v>103</v>
      </c>
    </row>
    <row r="2975" spans="1:9" x14ac:dyDescent="0.3">
      <c r="A2975">
        <v>3015</v>
      </c>
      <c r="B2975">
        <v>2</v>
      </c>
      <c r="C2975">
        <v>49</v>
      </c>
      <c r="D2975" s="32">
        <v>0.76597222222222228</v>
      </c>
      <c r="E2975">
        <v>6000</v>
      </c>
      <c r="G2975" s="31" t="s">
        <v>97</v>
      </c>
      <c r="H2975">
        <v>14</v>
      </c>
      <c r="I2975" s="31" t="s">
        <v>101</v>
      </c>
    </row>
    <row r="2976" spans="1:9" x14ac:dyDescent="0.3">
      <c r="A2976">
        <v>3016</v>
      </c>
      <c r="B2976">
        <v>5</v>
      </c>
      <c r="C2976">
        <v>49</v>
      </c>
      <c r="D2976" s="32">
        <v>0.68194444444444446</v>
      </c>
      <c r="E2976">
        <v>6000</v>
      </c>
      <c r="G2976" s="31" t="s">
        <v>102</v>
      </c>
      <c r="H2976">
        <v>14</v>
      </c>
      <c r="I2976" s="31" t="s">
        <v>105</v>
      </c>
    </row>
    <row r="2977" spans="1:9" x14ac:dyDescent="0.3">
      <c r="A2977">
        <v>3017</v>
      </c>
      <c r="B2977">
        <v>3</v>
      </c>
      <c r="C2977">
        <v>49</v>
      </c>
      <c r="D2977" s="32"/>
      <c r="E2977">
        <v>6000</v>
      </c>
      <c r="G2977" s="31" t="s">
        <v>102</v>
      </c>
      <c r="H2977">
        <v>15</v>
      </c>
      <c r="I2977" s="31" t="s">
        <v>104</v>
      </c>
    </row>
    <row r="2978" spans="1:9" x14ac:dyDescent="0.3">
      <c r="A2978">
        <v>3018</v>
      </c>
      <c r="B2978">
        <v>6</v>
      </c>
      <c r="C2978">
        <v>49</v>
      </c>
      <c r="D2978" s="32">
        <v>0.78611111111111109</v>
      </c>
      <c r="E2978">
        <v>6000</v>
      </c>
      <c r="G2978" s="31" t="s">
        <v>97</v>
      </c>
      <c r="H2978">
        <v>15</v>
      </c>
      <c r="I2978" s="31" t="s">
        <v>100</v>
      </c>
    </row>
    <row r="2979" spans="1:9" x14ac:dyDescent="0.3">
      <c r="A2979">
        <v>3019</v>
      </c>
      <c r="B2979">
        <v>4</v>
      </c>
      <c r="C2979">
        <v>49</v>
      </c>
      <c r="D2979" s="32">
        <v>0.74652777777777779</v>
      </c>
      <c r="E2979">
        <v>6000</v>
      </c>
      <c r="G2979" s="31" t="s">
        <v>102</v>
      </c>
      <c r="H2979">
        <v>15</v>
      </c>
      <c r="I2979" s="31" t="s">
        <v>103</v>
      </c>
    </row>
    <row r="2980" spans="1:9" x14ac:dyDescent="0.3">
      <c r="A2980">
        <v>3020</v>
      </c>
      <c r="B2980">
        <v>2</v>
      </c>
      <c r="C2980">
        <v>49</v>
      </c>
      <c r="D2980" s="32">
        <v>0.80277777777777781</v>
      </c>
      <c r="E2980">
        <v>6000</v>
      </c>
      <c r="F2980">
        <v>1000</v>
      </c>
      <c r="G2980" s="31" t="s">
        <v>102</v>
      </c>
      <c r="H2980">
        <v>15</v>
      </c>
      <c r="I2980" s="31" t="s">
        <v>101</v>
      </c>
    </row>
    <row r="2981" spans="1:9" x14ac:dyDescent="0.3">
      <c r="A2981">
        <v>3021</v>
      </c>
      <c r="B2981">
        <v>5</v>
      </c>
      <c r="C2981">
        <v>49</v>
      </c>
      <c r="D2981" s="32">
        <v>0.70277777777777772</v>
      </c>
      <c r="E2981">
        <v>6000</v>
      </c>
      <c r="G2981" s="31" t="s">
        <v>102</v>
      </c>
      <c r="H2981">
        <v>15</v>
      </c>
      <c r="I2981" s="31" t="s">
        <v>105</v>
      </c>
    </row>
    <row r="2982" spans="1:9" x14ac:dyDescent="0.3">
      <c r="A2982">
        <v>3022</v>
      </c>
      <c r="B2982">
        <v>3</v>
      </c>
      <c r="C2982">
        <v>49</v>
      </c>
      <c r="D2982" s="32">
        <v>0.76111111111111107</v>
      </c>
      <c r="E2982">
        <v>6000</v>
      </c>
      <c r="G2982" s="31" t="s">
        <v>97</v>
      </c>
      <c r="H2982">
        <v>16</v>
      </c>
      <c r="I2982" s="31" t="s">
        <v>104</v>
      </c>
    </row>
    <row r="2983" spans="1:9" x14ac:dyDescent="0.3">
      <c r="A2983">
        <v>3023</v>
      </c>
      <c r="B2983">
        <v>6</v>
      </c>
      <c r="C2983">
        <v>49</v>
      </c>
      <c r="D2983" s="32">
        <v>0.81388888888888888</v>
      </c>
      <c r="E2983">
        <v>8000</v>
      </c>
      <c r="F2983">
        <v>1000</v>
      </c>
      <c r="G2983" s="31" t="s">
        <v>97</v>
      </c>
      <c r="H2983">
        <v>16</v>
      </c>
      <c r="I2983" s="31" t="s">
        <v>100</v>
      </c>
    </row>
    <row r="2984" spans="1:9" x14ac:dyDescent="0.3">
      <c r="A2984">
        <v>3024</v>
      </c>
      <c r="B2984">
        <v>4</v>
      </c>
      <c r="C2984">
        <v>49</v>
      </c>
      <c r="D2984" s="32">
        <v>0.77222222222222225</v>
      </c>
      <c r="E2984">
        <v>6000</v>
      </c>
      <c r="G2984" s="31" t="s">
        <v>102</v>
      </c>
      <c r="H2984">
        <v>16</v>
      </c>
      <c r="I2984" s="31" t="s">
        <v>103</v>
      </c>
    </row>
    <row r="2985" spans="1:9" x14ac:dyDescent="0.3">
      <c r="A2985">
        <v>3025</v>
      </c>
      <c r="B2985">
        <v>2</v>
      </c>
      <c r="C2985">
        <v>49</v>
      </c>
      <c r="D2985" s="32">
        <v>0.82638888888888884</v>
      </c>
      <c r="E2985">
        <v>6000</v>
      </c>
      <c r="G2985" s="31" t="s">
        <v>102</v>
      </c>
      <c r="H2985">
        <v>16</v>
      </c>
      <c r="I2985" s="31" t="s">
        <v>101</v>
      </c>
    </row>
    <row r="2986" spans="1:9" x14ac:dyDescent="0.3">
      <c r="A2986">
        <v>3026</v>
      </c>
      <c r="B2986">
        <v>5</v>
      </c>
      <c r="C2986">
        <v>49</v>
      </c>
      <c r="D2986" s="32">
        <v>0.72222222222222221</v>
      </c>
      <c r="E2986">
        <v>6000</v>
      </c>
      <c r="G2986" s="31" t="s">
        <v>97</v>
      </c>
      <c r="H2986">
        <v>16</v>
      </c>
      <c r="I2986" s="31" t="s">
        <v>105</v>
      </c>
    </row>
    <row r="2987" spans="1:9" x14ac:dyDescent="0.3">
      <c r="A2987">
        <v>3027</v>
      </c>
      <c r="B2987">
        <v>3</v>
      </c>
      <c r="C2987">
        <v>49</v>
      </c>
      <c r="D2987" s="32">
        <v>0.79791666666666672</v>
      </c>
      <c r="E2987">
        <v>6000</v>
      </c>
      <c r="F2987">
        <v>2000</v>
      </c>
      <c r="G2987" s="31" t="s">
        <v>97</v>
      </c>
      <c r="H2987">
        <v>17</v>
      </c>
      <c r="I2987" s="31" t="s">
        <v>104</v>
      </c>
    </row>
    <row r="2988" spans="1:9" x14ac:dyDescent="0.3">
      <c r="A2988">
        <v>3028</v>
      </c>
      <c r="B2988">
        <v>4</v>
      </c>
      <c r="C2988">
        <v>49</v>
      </c>
      <c r="D2988" s="32">
        <v>0.78472222222222221</v>
      </c>
      <c r="E2988">
        <v>6000</v>
      </c>
      <c r="G2988" s="31" t="s">
        <v>102</v>
      </c>
      <c r="H2988">
        <v>17</v>
      </c>
      <c r="I2988" s="31" t="s">
        <v>103</v>
      </c>
    </row>
    <row r="2989" spans="1:9" x14ac:dyDescent="0.3">
      <c r="A2989">
        <v>3029</v>
      </c>
      <c r="B2989">
        <v>5</v>
      </c>
      <c r="C2989">
        <v>49</v>
      </c>
      <c r="D2989" s="32">
        <v>0.74027777777777781</v>
      </c>
      <c r="E2989">
        <v>6000</v>
      </c>
      <c r="F2989">
        <v>1000</v>
      </c>
      <c r="G2989" s="31" t="s">
        <v>97</v>
      </c>
      <c r="H2989">
        <v>17</v>
      </c>
      <c r="I2989" s="31" t="s">
        <v>105</v>
      </c>
    </row>
    <row r="2990" spans="1:9" x14ac:dyDescent="0.3">
      <c r="A2990">
        <v>3030</v>
      </c>
      <c r="B2990">
        <v>3</v>
      </c>
      <c r="C2990">
        <v>49</v>
      </c>
      <c r="D2990" s="32"/>
      <c r="E2990">
        <v>6000</v>
      </c>
      <c r="G2990" s="31" t="s">
        <v>102</v>
      </c>
      <c r="H2990">
        <v>18</v>
      </c>
      <c r="I2990" s="31" t="s">
        <v>104</v>
      </c>
    </row>
    <row r="2991" spans="1:9" x14ac:dyDescent="0.3">
      <c r="A2991">
        <v>3031</v>
      </c>
      <c r="B2991">
        <v>4</v>
      </c>
      <c r="C2991">
        <v>49</v>
      </c>
      <c r="D2991" s="32">
        <v>0.80138888888888893</v>
      </c>
      <c r="E2991">
        <v>8000</v>
      </c>
      <c r="G2991" s="31" t="s">
        <v>97</v>
      </c>
      <c r="H2991">
        <v>18</v>
      </c>
      <c r="I2991" s="31" t="s">
        <v>103</v>
      </c>
    </row>
    <row r="2992" spans="1:9" x14ac:dyDescent="0.3">
      <c r="A2992">
        <v>3032</v>
      </c>
      <c r="B2992">
        <v>5</v>
      </c>
      <c r="C2992">
        <v>49</v>
      </c>
      <c r="D2992" s="32">
        <v>0.77083333333333337</v>
      </c>
      <c r="E2992">
        <v>6000</v>
      </c>
      <c r="G2992" s="31" t="s">
        <v>97</v>
      </c>
      <c r="H2992">
        <v>18</v>
      </c>
      <c r="I2992" s="31" t="s">
        <v>105</v>
      </c>
    </row>
    <row r="2993" spans="1:9" x14ac:dyDescent="0.3">
      <c r="A2993">
        <v>3033</v>
      </c>
      <c r="B2993">
        <v>4</v>
      </c>
      <c r="C2993">
        <v>49</v>
      </c>
      <c r="D2993" s="32">
        <v>0.8208333333333333</v>
      </c>
      <c r="E2993">
        <v>6000</v>
      </c>
      <c r="G2993" s="31" t="s">
        <v>97</v>
      </c>
      <c r="H2993">
        <v>19</v>
      </c>
      <c r="I2993" s="31" t="s">
        <v>103</v>
      </c>
    </row>
    <row r="2994" spans="1:9" x14ac:dyDescent="0.3">
      <c r="A2994">
        <v>3034</v>
      </c>
      <c r="B2994">
        <v>5</v>
      </c>
      <c r="C2994">
        <v>49</v>
      </c>
      <c r="D2994" s="32">
        <v>0.79722222222222228</v>
      </c>
      <c r="E2994">
        <v>6000</v>
      </c>
      <c r="G2994" s="31" t="s">
        <v>102</v>
      </c>
      <c r="H2994">
        <v>19</v>
      </c>
      <c r="I2994" s="31" t="s">
        <v>105</v>
      </c>
    </row>
    <row r="2995" spans="1:9" x14ac:dyDescent="0.3">
      <c r="A2995">
        <v>3035</v>
      </c>
      <c r="B2995">
        <v>5</v>
      </c>
      <c r="C2995">
        <v>49</v>
      </c>
      <c r="D2995" s="32">
        <v>0.8125</v>
      </c>
      <c r="E2995">
        <v>6000</v>
      </c>
      <c r="G2995" s="31" t="s">
        <v>102</v>
      </c>
      <c r="H2995">
        <v>20</v>
      </c>
      <c r="I2995" s="31" t="s">
        <v>105</v>
      </c>
    </row>
    <row r="2996" spans="1:9" x14ac:dyDescent="0.3">
      <c r="A2996">
        <v>3036</v>
      </c>
      <c r="B2996">
        <v>5</v>
      </c>
      <c r="C2996">
        <v>49</v>
      </c>
      <c r="D2996" s="32"/>
      <c r="E2996">
        <v>6000</v>
      </c>
      <c r="G2996" s="31" t="s">
        <v>97</v>
      </c>
      <c r="H2996">
        <v>21</v>
      </c>
      <c r="I2996" s="31" t="s">
        <v>105</v>
      </c>
    </row>
    <row r="2997" spans="1:9" x14ac:dyDescent="0.3">
      <c r="A2997">
        <v>3037</v>
      </c>
      <c r="B2997">
        <v>3</v>
      </c>
      <c r="C2997">
        <v>50</v>
      </c>
      <c r="D2997" s="32">
        <v>0.47708333333333336</v>
      </c>
      <c r="E2997">
        <v>6000</v>
      </c>
      <c r="G2997" s="31" t="s">
        <v>97</v>
      </c>
      <c r="H2997">
        <v>4</v>
      </c>
      <c r="I2997" s="31" t="s">
        <v>104</v>
      </c>
    </row>
    <row r="2998" spans="1:9" x14ac:dyDescent="0.3">
      <c r="A2998">
        <v>3038</v>
      </c>
      <c r="B2998">
        <v>7</v>
      </c>
      <c r="C2998">
        <v>50</v>
      </c>
      <c r="D2998" s="32">
        <v>0.60138888888888886</v>
      </c>
      <c r="E2998">
        <v>6000</v>
      </c>
      <c r="F2998">
        <v>500</v>
      </c>
      <c r="G2998" s="31" t="s">
        <v>97</v>
      </c>
      <c r="H2998">
        <v>4</v>
      </c>
      <c r="I2998" s="31" t="s">
        <v>98</v>
      </c>
    </row>
    <row r="2999" spans="1:9" x14ac:dyDescent="0.3">
      <c r="A2999">
        <v>3039</v>
      </c>
      <c r="B2999">
        <v>1</v>
      </c>
      <c r="C2999">
        <v>50</v>
      </c>
      <c r="D2999" s="32">
        <v>0.55069444444444449</v>
      </c>
      <c r="E2999">
        <v>6000</v>
      </c>
      <c r="G2999" s="31" t="s">
        <v>97</v>
      </c>
      <c r="H2999">
        <v>4</v>
      </c>
      <c r="I2999" s="31" t="s">
        <v>99</v>
      </c>
    </row>
    <row r="3000" spans="1:9" x14ac:dyDescent="0.3">
      <c r="A3000">
        <v>3040</v>
      </c>
      <c r="B3000">
        <v>6</v>
      </c>
      <c r="C3000">
        <v>50</v>
      </c>
      <c r="D3000" s="32">
        <v>0.49375000000000002</v>
      </c>
      <c r="E3000">
        <v>6000</v>
      </c>
      <c r="F3000">
        <v>1000</v>
      </c>
      <c r="G3000" s="31" t="s">
        <v>97</v>
      </c>
      <c r="H3000">
        <v>4</v>
      </c>
      <c r="I3000" s="31" t="s">
        <v>100</v>
      </c>
    </row>
    <row r="3001" spans="1:9" x14ac:dyDescent="0.3">
      <c r="A3001">
        <v>3041</v>
      </c>
      <c r="B3001">
        <v>4</v>
      </c>
      <c r="C3001">
        <v>50</v>
      </c>
      <c r="D3001" s="32">
        <v>0.56041666666666667</v>
      </c>
      <c r="E3001">
        <v>8000</v>
      </c>
      <c r="G3001" s="31" t="s">
        <v>102</v>
      </c>
      <c r="H3001">
        <v>4</v>
      </c>
      <c r="I3001" s="31" t="s">
        <v>103</v>
      </c>
    </row>
    <row r="3002" spans="1:9" x14ac:dyDescent="0.3">
      <c r="A3002">
        <v>3042</v>
      </c>
      <c r="B3002">
        <v>2</v>
      </c>
      <c r="C3002">
        <v>50</v>
      </c>
      <c r="D3002" s="32">
        <v>0.58125000000000004</v>
      </c>
      <c r="E3002">
        <v>6000</v>
      </c>
      <c r="G3002" s="31" t="s">
        <v>102</v>
      </c>
      <c r="H3002">
        <v>4</v>
      </c>
      <c r="I3002" s="31" t="s">
        <v>101</v>
      </c>
    </row>
    <row r="3003" spans="1:9" x14ac:dyDescent="0.3">
      <c r="A3003">
        <v>3043</v>
      </c>
      <c r="B3003">
        <v>5</v>
      </c>
      <c r="C3003">
        <v>50</v>
      </c>
      <c r="D3003" s="32">
        <v>0.45694444444444443</v>
      </c>
      <c r="E3003">
        <v>6000</v>
      </c>
      <c r="G3003" s="31" t="s">
        <v>97</v>
      </c>
      <c r="H3003">
        <v>4</v>
      </c>
      <c r="I3003" s="31" t="s">
        <v>105</v>
      </c>
    </row>
    <row r="3004" spans="1:9" x14ac:dyDescent="0.3">
      <c r="A3004">
        <v>3044</v>
      </c>
      <c r="B3004">
        <v>3</v>
      </c>
      <c r="C3004">
        <v>50</v>
      </c>
      <c r="D3004" s="32">
        <v>0.54583333333333328</v>
      </c>
      <c r="E3004">
        <v>6000</v>
      </c>
      <c r="G3004" s="31" t="s">
        <v>97</v>
      </c>
      <c r="H3004">
        <v>5</v>
      </c>
      <c r="I3004" s="31" t="s">
        <v>104</v>
      </c>
    </row>
    <row r="3005" spans="1:9" x14ac:dyDescent="0.3">
      <c r="A3005">
        <v>3045</v>
      </c>
      <c r="B3005">
        <v>7</v>
      </c>
      <c r="C3005">
        <v>50</v>
      </c>
      <c r="D3005" s="32">
        <v>0.6333333333333333</v>
      </c>
      <c r="E3005">
        <v>6000</v>
      </c>
      <c r="G3005" s="31" t="s">
        <v>97</v>
      </c>
      <c r="H3005">
        <v>5</v>
      </c>
      <c r="I3005" s="31" t="s">
        <v>98</v>
      </c>
    </row>
    <row r="3006" spans="1:9" x14ac:dyDescent="0.3">
      <c r="A3006">
        <v>3046</v>
      </c>
      <c r="B3006">
        <v>1</v>
      </c>
      <c r="C3006">
        <v>50</v>
      </c>
      <c r="D3006" s="32">
        <v>0.58263888888888893</v>
      </c>
      <c r="E3006">
        <v>6000</v>
      </c>
      <c r="G3006" s="31" t="s">
        <v>97</v>
      </c>
      <c r="H3006">
        <v>5</v>
      </c>
      <c r="I3006" s="31" t="s">
        <v>99</v>
      </c>
    </row>
    <row r="3007" spans="1:9" x14ac:dyDescent="0.3">
      <c r="A3007">
        <v>3047</v>
      </c>
      <c r="B3007">
        <v>6</v>
      </c>
      <c r="C3007">
        <v>50</v>
      </c>
      <c r="D3007" s="32">
        <v>0.5083333333333333</v>
      </c>
      <c r="E3007">
        <v>8000</v>
      </c>
      <c r="G3007" s="31" t="s">
        <v>97</v>
      </c>
      <c r="H3007">
        <v>5</v>
      </c>
      <c r="I3007" s="31" t="s">
        <v>100</v>
      </c>
    </row>
    <row r="3008" spans="1:9" x14ac:dyDescent="0.3">
      <c r="A3008">
        <v>3048</v>
      </c>
      <c r="B3008">
        <v>4</v>
      </c>
      <c r="C3008">
        <v>50</v>
      </c>
      <c r="D3008" s="32">
        <v>0.59583333333333333</v>
      </c>
      <c r="E3008">
        <v>6000</v>
      </c>
      <c r="G3008" s="31" t="s">
        <v>102</v>
      </c>
      <c r="H3008">
        <v>5</v>
      </c>
      <c r="I3008" s="31" t="s">
        <v>103</v>
      </c>
    </row>
    <row r="3009" spans="1:9" x14ac:dyDescent="0.3">
      <c r="A3009">
        <v>3049</v>
      </c>
      <c r="B3009">
        <v>2</v>
      </c>
      <c r="C3009">
        <v>50</v>
      </c>
      <c r="D3009" s="32">
        <v>0.69374999999999998</v>
      </c>
      <c r="E3009">
        <v>6000</v>
      </c>
      <c r="G3009" s="31" t="s">
        <v>102</v>
      </c>
      <c r="H3009">
        <v>5</v>
      </c>
      <c r="I3009" s="31" t="s">
        <v>101</v>
      </c>
    </row>
    <row r="3010" spans="1:9" x14ac:dyDescent="0.3">
      <c r="A3010">
        <v>3050</v>
      </c>
      <c r="B3010">
        <v>5</v>
      </c>
      <c r="C3010">
        <v>50</v>
      </c>
      <c r="D3010" s="32">
        <v>0.41666666666666669</v>
      </c>
      <c r="E3010">
        <v>6000</v>
      </c>
      <c r="G3010" s="31" t="s">
        <v>97</v>
      </c>
      <c r="H3010">
        <v>5</v>
      </c>
      <c r="I3010" s="31" t="s">
        <v>105</v>
      </c>
    </row>
    <row r="3011" spans="1:9" x14ac:dyDescent="0.3">
      <c r="A3011">
        <v>3051</v>
      </c>
      <c r="B3011">
        <v>3</v>
      </c>
      <c r="C3011">
        <v>50</v>
      </c>
      <c r="D3011" s="32">
        <v>0.57777777777777772</v>
      </c>
      <c r="E3011">
        <v>6000</v>
      </c>
      <c r="G3011" s="31" t="s">
        <v>97</v>
      </c>
      <c r="H3011">
        <v>6</v>
      </c>
      <c r="I3011" s="31" t="s">
        <v>104</v>
      </c>
    </row>
    <row r="3012" spans="1:9" x14ac:dyDescent="0.3">
      <c r="A3012">
        <v>3052</v>
      </c>
      <c r="B3012">
        <v>7</v>
      </c>
      <c r="C3012">
        <v>50</v>
      </c>
      <c r="D3012" s="32">
        <v>0.67013888888888884</v>
      </c>
      <c r="E3012">
        <v>6000</v>
      </c>
      <c r="F3012">
        <v>1000</v>
      </c>
      <c r="G3012" s="31" t="s">
        <v>102</v>
      </c>
      <c r="H3012">
        <v>6</v>
      </c>
      <c r="I3012" s="31" t="s">
        <v>98</v>
      </c>
    </row>
    <row r="3013" spans="1:9" x14ac:dyDescent="0.3">
      <c r="A3013">
        <v>3053</v>
      </c>
      <c r="B3013">
        <v>1</v>
      </c>
      <c r="C3013">
        <v>50</v>
      </c>
      <c r="D3013" s="32">
        <v>0.62013888888888891</v>
      </c>
      <c r="E3013">
        <v>6000</v>
      </c>
      <c r="G3013" s="31" t="s">
        <v>102</v>
      </c>
      <c r="H3013">
        <v>6</v>
      </c>
      <c r="I3013" s="31" t="s">
        <v>99</v>
      </c>
    </row>
    <row r="3014" spans="1:9" x14ac:dyDescent="0.3">
      <c r="A3014">
        <v>3054</v>
      </c>
      <c r="B3014">
        <v>6</v>
      </c>
      <c r="C3014">
        <v>50</v>
      </c>
      <c r="D3014" s="32">
        <v>0.5541666666666667</v>
      </c>
      <c r="E3014">
        <v>6000</v>
      </c>
      <c r="G3014" s="31" t="s">
        <v>97</v>
      </c>
      <c r="H3014">
        <v>6</v>
      </c>
      <c r="I3014" s="31" t="s">
        <v>100</v>
      </c>
    </row>
    <row r="3015" spans="1:9" x14ac:dyDescent="0.3">
      <c r="A3015">
        <v>3055</v>
      </c>
      <c r="B3015">
        <v>4</v>
      </c>
      <c r="C3015">
        <v>50</v>
      </c>
      <c r="D3015" s="32">
        <v>0.62083333333333335</v>
      </c>
      <c r="E3015">
        <v>6000</v>
      </c>
      <c r="G3015" s="31" t="s">
        <v>102</v>
      </c>
      <c r="H3015">
        <v>6</v>
      </c>
      <c r="I3015" s="31" t="s">
        <v>103</v>
      </c>
    </row>
    <row r="3016" spans="1:9" x14ac:dyDescent="0.3">
      <c r="A3016">
        <v>3056</v>
      </c>
      <c r="B3016">
        <v>2</v>
      </c>
      <c r="C3016">
        <v>50</v>
      </c>
      <c r="D3016" s="32">
        <v>0.72916666666666663</v>
      </c>
      <c r="E3016">
        <v>6000</v>
      </c>
      <c r="G3016" s="31" t="s">
        <v>97</v>
      </c>
      <c r="H3016">
        <v>6</v>
      </c>
      <c r="I3016" s="31" t="s">
        <v>101</v>
      </c>
    </row>
    <row r="3017" spans="1:9" x14ac:dyDescent="0.3">
      <c r="A3017">
        <v>3057</v>
      </c>
      <c r="B3017">
        <v>5</v>
      </c>
      <c r="C3017">
        <v>50</v>
      </c>
      <c r="D3017" s="32">
        <v>0.625</v>
      </c>
      <c r="E3017">
        <v>6000</v>
      </c>
      <c r="G3017" s="31" t="s">
        <v>97</v>
      </c>
      <c r="H3017">
        <v>6</v>
      </c>
      <c r="I3017" s="31" t="s">
        <v>105</v>
      </c>
    </row>
    <row r="3018" spans="1:9" x14ac:dyDescent="0.3">
      <c r="A3018">
        <v>3058</v>
      </c>
      <c r="B3018">
        <v>3</v>
      </c>
      <c r="C3018">
        <v>50</v>
      </c>
      <c r="D3018" s="32">
        <v>0.59930555555555554</v>
      </c>
      <c r="E3018">
        <v>6000</v>
      </c>
      <c r="G3018" s="31" t="s">
        <v>102</v>
      </c>
      <c r="H3018">
        <v>7</v>
      </c>
      <c r="I3018" s="31" t="s">
        <v>104</v>
      </c>
    </row>
    <row r="3019" spans="1:9" x14ac:dyDescent="0.3">
      <c r="A3019">
        <v>3059</v>
      </c>
      <c r="B3019">
        <v>7</v>
      </c>
      <c r="C3019">
        <v>50</v>
      </c>
      <c r="D3019" s="32">
        <v>0.69027777777777777</v>
      </c>
      <c r="E3019">
        <v>6000</v>
      </c>
      <c r="F3019">
        <v>1000</v>
      </c>
      <c r="G3019" s="31" t="s">
        <v>102</v>
      </c>
      <c r="H3019">
        <v>7</v>
      </c>
      <c r="I3019" s="31" t="s">
        <v>98</v>
      </c>
    </row>
    <row r="3020" spans="1:9" x14ac:dyDescent="0.3">
      <c r="A3020">
        <v>3060</v>
      </c>
      <c r="B3020">
        <v>1</v>
      </c>
      <c r="C3020">
        <v>50</v>
      </c>
      <c r="D3020" s="32">
        <v>0.64583333333333337</v>
      </c>
      <c r="E3020">
        <v>6000</v>
      </c>
      <c r="G3020" s="31" t="s">
        <v>97</v>
      </c>
      <c r="H3020">
        <v>7</v>
      </c>
      <c r="I3020" s="31" t="s">
        <v>99</v>
      </c>
    </row>
    <row r="3021" spans="1:9" x14ac:dyDescent="0.3">
      <c r="A3021">
        <v>3061</v>
      </c>
      <c r="B3021">
        <v>6</v>
      </c>
      <c r="C3021">
        <v>50</v>
      </c>
      <c r="D3021" s="32">
        <v>0.61944444444444446</v>
      </c>
      <c r="E3021">
        <v>6000</v>
      </c>
      <c r="G3021" s="31" t="s">
        <v>97</v>
      </c>
      <c r="H3021">
        <v>7</v>
      </c>
      <c r="I3021" s="31" t="s">
        <v>100</v>
      </c>
    </row>
    <row r="3022" spans="1:9" x14ac:dyDescent="0.3">
      <c r="A3022">
        <v>3062</v>
      </c>
      <c r="B3022">
        <v>4</v>
      </c>
      <c r="C3022">
        <v>50</v>
      </c>
      <c r="D3022" s="32">
        <v>0.64097222222222228</v>
      </c>
      <c r="E3022">
        <v>6000</v>
      </c>
      <c r="G3022" s="31" t="s">
        <v>102</v>
      </c>
      <c r="H3022">
        <v>7</v>
      </c>
      <c r="I3022" s="31" t="s">
        <v>103</v>
      </c>
    </row>
    <row r="3023" spans="1:9" x14ac:dyDescent="0.3">
      <c r="A3023">
        <v>3063</v>
      </c>
      <c r="B3023">
        <v>2</v>
      </c>
      <c r="C3023">
        <v>50</v>
      </c>
      <c r="D3023" s="32">
        <v>0.75416666666666665</v>
      </c>
      <c r="E3023">
        <v>6000</v>
      </c>
      <c r="G3023" s="31" t="s">
        <v>102</v>
      </c>
      <c r="H3023">
        <v>7</v>
      </c>
      <c r="I3023" s="31" t="s">
        <v>101</v>
      </c>
    </row>
    <row r="3024" spans="1:9" x14ac:dyDescent="0.3">
      <c r="A3024">
        <v>3064</v>
      </c>
      <c r="B3024">
        <v>5</v>
      </c>
      <c r="C3024">
        <v>50</v>
      </c>
      <c r="D3024" s="32">
        <v>0.64513888888888893</v>
      </c>
      <c r="E3024">
        <v>6000</v>
      </c>
      <c r="G3024" s="31" t="s">
        <v>97</v>
      </c>
      <c r="H3024">
        <v>7</v>
      </c>
      <c r="I3024" s="31" t="s">
        <v>105</v>
      </c>
    </row>
    <row r="3025" spans="1:9" x14ac:dyDescent="0.3">
      <c r="A3025">
        <v>3065</v>
      </c>
      <c r="B3025">
        <v>3</v>
      </c>
      <c r="C3025">
        <v>50</v>
      </c>
      <c r="D3025" s="32">
        <v>0.62222222222222223</v>
      </c>
      <c r="E3025">
        <v>6000</v>
      </c>
      <c r="G3025" s="31" t="s">
        <v>102</v>
      </c>
      <c r="H3025">
        <v>8</v>
      </c>
      <c r="I3025" s="31" t="s">
        <v>104</v>
      </c>
    </row>
    <row r="3026" spans="1:9" x14ac:dyDescent="0.3">
      <c r="A3026">
        <v>3066</v>
      </c>
      <c r="B3026">
        <v>7</v>
      </c>
      <c r="C3026">
        <v>50</v>
      </c>
      <c r="D3026" s="32">
        <v>0.72083333333333333</v>
      </c>
      <c r="E3026">
        <v>8000</v>
      </c>
      <c r="G3026" s="31" t="s">
        <v>102</v>
      </c>
      <c r="H3026">
        <v>8</v>
      </c>
      <c r="I3026" s="31" t="s">
        <v>98</v>
      </c>
    </row>
    <row r="3027" spans="1:9" x14ac:dyDescent="0.3">
      <c r="A3027">
        <v>3067</v>
      </c>
      <c r="B3027">
        <v>1</v>
      </c>
      <c r="C3027">
        <v>50</v>
      </c>
      <c r="D3027" s="32">
        <v>0.67847222222222225</v>
      </c>
      <c r="E3027">
        <v>6000</v>
      </c>
      <c r="G3027" s="31" t="s">
        <v>97</v>
      </c>
      <c r="H3027">
        <v>8</v>
      </c>
      <c r="I3027" s="31" t="s">
        <v>99</v>
      </c>
    </row>
    <row r="3028" spans="1:9" x14ac:dyDescent="0.3">
      <c r="A3028">
        <v>3068</v>
      </c>
      <c r="B3028">
        <v>6</v>
      </c>
      <c r="C3028">
        <v>50</v>
      </c>
      <c r="D3028" s="32">
        <v>0.5625</v>
      </c>
      <c r="E3028">
        <v>6000</v>
      </c>
      <c r="G3028" s="31" t="s">
        <v>97</v>
      </c>
      <c r="H3028">
        <v>8</v>
      </c>
      <c r="I3028" s="31" t="s">
        <v>100</v>
      </c>
    </row>
    <row r="3029" spans="1:9" x14ac:dyDescent="0.3">
      <c r="A3029">
        <v>3069</v>
      </c>
      <c r="B3029">
        <v>4</v>
      </c>
      <c r="C3029">
        <v>50</v>
      </c>
      <c r="D3029" s="32">
        <v>0.70694444444444449</v>
      </c>
      <c r="E3029">
        <v>6000</v>
      </c>
      <c r="G3029" s="31" t="s">
        <v>97</v>
      </c>
      <c r="H3029">
        <v>8</v>
      </c>
      <c r="I3029" s="31" t="s">
        <v>103</v>
      </c>
    </row>
    <row r="3030" spans="1:9" x14ac:dyDescent="0.3">
      <c r="A3030">
        <v>3070</v>
      </c>
      <c r="B3030">
        <v>2</v>
      </c>
      <c r="C3030">
        <v>50</v>
      </c>
      <c r="D3030" s="32">
        <v>0.78680555555555554</v>
      </c>
      <c r="E3030">
        <v>6000</v>
      </c>
      <c r="G3030" s="31" t="s">
        <v>102</v>
      </c>
      <c r="H3030">
        <v>8</v>
      </c>
      <c r="I3030" s="31" t="s">
        <v>101</v>
      </c>
    </row>
    <row r="3031" spans="1:9" x14ac:dyDescent="0.3">
      <c r="A3031">
        <v>3071</v>
      </c>
      <c r="B3031">
        <v>5</v>
      </c>
      <c r="C3031">
        <v>50</v>
      </c>
      <c r="D3031" s="32">
        <v>0.68472222222222223</v>
      </c>
      <c r="E3031">
        <v>6000</v>
      </c>
      <c r="G3031" s="31" t="s">
        <v>102</v>
      </c>
      <c r="H3031">
        <v>8</v>
      </c>
      <c r="I3031" s="31" t="s">
        <v>105</v>
      </c>
    </row>
    <row r="3032" spans="1:9" x14ac:dyDescent="0.3">
      <c r="A3032">
        <v>3072</v>
      </c>
      <c r="B3032">
        <v>3</v>
      </c>
      <c r="C3032">
        <v>50</v>
      </c>
      <c r="D3032" s="32">
        <v>0.65277777777777779</v>
      </c>
      <c r="E3032">
        <v>6000</v>
      </c>
      <c r="F3032">
        <v>1000</v>
      </c>
      <c r="G3032" s="31" t="s">
        <v>102</v>
      </c>
      <c r="H3032">
        <v>9</v>
      </c>
      <c r="I3032" s="31" t="s">
        <v>104</v>
      </c>
    </row>
    <row r="3033" spans="1:9" x14ac:dyDescent="0.3">
      <c r="A3033">
        <v>3073</v>
      </c>
      <c r="B3033">
        <v>7</v>
      </c>
      <c r="C3033">
        <v>50</v>
      </c>
      <c r="D3033" s="32">
        <v>0.74722222222222223</v>
      </c>
      <c r="E3033">
        <v>6000</v>
      </c>
      <c r="G3033" s="31" t="s">
        <v>102</v>
      </c>
      <c r="H3033">
        <v>9</v>
      </c>
      <c r="I3033" s="31" t="s">
        <v>98</v>
      </c>
    </row>
    <row r="3034" spans="1:9" x14ac:dyDescent="0.3">
      <c r="A3034">
        <v>3074</v>
      </c>
      <c r="B3034">
        <v>1</v>
      </c>
      <c r="C3034">
        <v>50</v>
      </c>
      <c r="D3034" s="32">
        <v>0.7055555555555556</v>
      </c>
      <c r="E3034">
        <v>6000</v>
      </c>
      <c r="G3034" s="31" t="s">
        <v>102</v>
      </c>
      <c r="H3034">
        <v>9</v>
      </c>
      <c r="I3034" s="31" t="s">
        <v>99</v>
      </c>
    </row>
    <row r="3035" spans="1:9" x14ac:dyDescent="0.3">
      <c r="A3035">
        <v>3075</v>
      </c>
      <c r="B3035">
        <v>6</v>
      </c>
      <c r="C3035">
        <v>50</v>
      </c>
      <c r="D3035" s="32">
        <v>0.77500000000000002</v>
      </c>
      <c r="E3035">
        <v>6000</v>
      </c>
      <c r="G3035" s="31" t="s">
        <v>102</v>
      </c>
      <c r="H3035">
        <v>9</v>
      </c>
      <c r="I3035" s="31" t="s">
        <v>100</v>
      </c>
    </row>
    <row r="3036" spans="1:9" x14ac:dyDescent="0.3">
      <c r="A3036">
        <v>3076</v>
      </c>
      <c r="B3036">
        <v>4</v>
      </c>
      <c r="C3036">
        <v>50</v>
      </c>
      <c r="D3036" s="32">
        <v>0.72777777777777775</v>
      </c>
      <c r="E3036">
        <v>6000</v>
      </c>
      <c r="G3036" s="31" t="s">
        <v>97</v>
      </c>
      <c r="H3036">
        <v>9</v>
      </c>
      <c r="I3036" s="31" t="s">
        <v>103</v>
      </c>
    </row>
    <row r="3037" spans="1:9" x14ac:dyDescent="0.3">
      <c r="A3037">
        <v>3077</v>
      </c>
      <c r="B3037">
        <v>5</v>
      </c>
      <c r="C3037">
        <v>50</v>
      </c>
      <c r="D3037" s="32">
        <v>0.69444444444444442</v>
      </c>
      <c r="E3037">
        <v>6000</v>
      </c>
      <c r="G3037" s="31" t="s">
        <v>97</v>
      </c>
      <c r="H3037">
        <v>9</v>
      </c>
      <c r="I3037" s="31" t="s">
        <v>105</v>
      </c>
    </row>
    <row r="3038" spans="1:9" x14ac:dyDescent="0.3">
      <c r="A3038">
        <v>3078</v>
      </c>
      <c r="B3038">
        <v>3</v>
      </c>
      <c r="C3038">
        <v>50</v>
      </c>
      <c r="D3038" s="32">
        <v>0.68680555555555556</v>
      </c>
      <c r="E3038">
        <v>6000</v>
      </c>
      <c r="G3038" s="31" t="s">
        <v>97</v>
      </c>
      <c r="H3038">
        <v>10</v>
      </c>
      <c r="I3038" s="31" t="s">
        <v>104</v>
      </c>
    </row>
    <row r="3039" spans="1:9" x14ac:dyDescent="0.3">
      <c r="A3039">
        <v>3079</v>
      </c>
      <c r="B3039">
        <v>7</v>
      </c>
      <c r="C3039">
        <v>50</v>
      </c>
      <c r="D3039" s="32">
        <v>0.76458333333333328</v>
      </c>
      <c r="E3039">
        <v>6000</v>
      </c>
      <c r="G3039" s="31" t="s">
        <v>102</v>
      </c>
      <c r="H3039">
        <v>10</v>
      </c>
      <c r="I3039" s="31" t="s">
        <v>98</v>
      </c>
    </row>
    <row r="3040" spans="1:9" x14ac:dyDescent="0.3">
      <c r="A3040">
        <v>3080</v>
      </c>
      <c r="B3040">
        <v>1</v>
      </c>
      <c r="C3040">
        <v>50</v>
      </c>
      <c r="D3040" s="32">
        <v>0.75763888888888886</v>
      </c>
      <c r="E3040">
        <v>6000</v>
      </c>
      <c r="G3040" s="31" t="s">
        <v>97</v>
      </c>
      <c r="H3040">
        <v>10</v>
      </c>
      <c r="I3040" s="31" t="s">
        <v>99</v>
      </c>
    </row>
    <row r="3041" spans="1:9" x14ac:dyDescent="0.3">
      <c r="A3041">
        <v>3081</v>
      </c>
      <c r="B3041">
        <v>6</v>
      </c>
      <c r="C3041">
        <v>50</v>
      </c>
      <c r="D3041" s="32">
        <v>0.79652777777777772</v>
      </c>
      <c r="E3041">
        <v>6000</v>
      </c>
      <c r="G3041" s="31" t="s">
        <v>102</v>
      </c>
      <c r="H3041">
        <v>10</v>
      </c>
      <c r="I3041" s="31" t="s">
        <v>100</v>
      </c>
    </row>
    <row r="3042" spans="1:9" x14ac:dyDescent="0.3">
      <c r="A3042">
        <v>3082</v>
      </c>
      <c r="B3042">
        <v>4</v>
      </c>
      <c r="C3042">
        <v>50</v>
      </c>
      <c r="D3042" s="32">
        <v>0.74444444444444446</v>
      </c>
      <c r="E3042">
        <v>6000</v>
      </c>
      <c r="G3042" s="31" t="s">
        <v>102</v>
      </c>
      <c r="H3042">
        <v>10</v>
      </c>
      <c r="I3042" s="31" t="s">
        <v>103</v>
      </c>
    </row>
    <row r="3043" spans="1:9" x14ac:dyDescent="0.3">
      <c r="A3043">
        <v>3083</v>
      </c>
      <c r="B3043">
        <v>5</v>
      </c>
      <c r="C3043">
        <v>50</v>
      </c>
      <c r="D3043" s="32">
        <v>0.71736111111111112</v>
      </c>
      <c r="E3043">
        <v>6000</v>
      </c>
      <c r="G3043" s="31" t="s">
        <v>97</v>
      </c>
      <c r="H3043">
        <v>10</v>
      </c>
      <c r="I3043" s="31" t="s">
        <v>105</v>
      </c>
    </row>
    <row r="3044" spans="1:9" x14ac:dyDescent="0.3">
      <c r="A3044">
        <v>3084</v>
      </c>
      <c r="B3044">
        <v>3</v>
      </c>
      <c r="C3044">
        <v>50</v>
      </c>
      <c r="D3044" s="32">
        <v>0.71388888888888891</v>
      </c>
      <c r="E3044">
        <v>6000</v>
      </c>
      <c r="G3044" s="31" t="s">
        <v>102</v>
      </c>
      <c r="H3044">
        <v>11</v>
      </c>
      <c r="I3044" s="31" t="s">
        <v>104</v>
      </c>
    </row>
    <row r="3045" spans="1:9" x14ac:dyDescent="0.3">
      <c r="A3045">
        <v>3085</v>
      </c>
      <c r="B3045">
        <v>7</v>
      </c>
      <c r="C3045">
        <v>50</v>
      </c>
      <c r="D3045" s="32">
        <v>0.78194444444444444</v>
      </c>
      <c r="E3045">
        <v>6000</v>
      </c>
      <c r="G3045" s="31" t="s">
        <v>97</v>
      </c>
      <c r="H3045">
        <v>11</v>
      </c>
      <c r="I3045" s="31" t="s">
        <v>98</v>
      </c>
    </row>
    <row r="3046" spans="1:9" x14ac:dyDescent="0.3">
      <c r="A3046">
        <v>3086</v>
      </c>
      <c r="B3046">
        <v>1</v>
      </c>
      <c r="C3046">
        <v>50</v>
      </c>
      <c r="D3046" s="32">
        <v>0.80763888888888891</v>
      </c>
      <c r="E3046">
        <v>8000</v>
      </c>
      <c r="G3046" s="31" t="s">
        <v>102</v>
      </c>
      <c r="H3046">
        <v>11</v>
      </c>
      <c r="I3046" s="31" t="s">
        <v>99</v>
      </c>
    </row>
    <row r="3047" spans="1:9" x14ac:dyDescent="0.3">
      <c r="A3047">
        <v>3087</v>
      </c>
      <c r="B3047">
        <v>6</v>
      </c>
      <c r="C3047">
        <v>50</v>
      </c>
      <c r="D3047" s="32">
        <v>0.83472222222222225</v>
      </c>
      <c r="E3047">
        <v>6000</v>
      </c>
      <c r="G3047" s="31" t="s">
        <v>97</v>
      </c>
      <c r="H3047">
        <v>11</v>
      </c>
      <c r="I3047" s="31" t="s">
        <v>100</v>
      </c>
    </row>
    <row r="3048" spans="1:9" x14ac:dyDescent="0.3">
      <c r="A3048">
        <v>3088</v>
      </c>
      <c r="B3048">
        <v>4</v>
      </c>
      <c r="C3048">
        <v>50</v>
      </c>
      <c r="D3048" s="32">
        <v>0.77152777777777781</v>
      </c>
      <c r="E3048">
        <v>6000</v>
      </c>
      <c r="G3048" s="31" t="s">
        <v>102</v>
      </c>
      <c r="H3048">
        <v>11</v>
      </c>
      <c r="I3048" s="31" t="s">
        <v>103</v>
      </c>
    </row>
    <row r="3049" spans="1:9" x14ac:dyDescent="0.3">
      <c r="A3049">
        <v>3089</v>
      </c>
      <c r="B3049">
        <v>5</v>
      </c>
      <c r="C3049">
        <v>50</v>
      </c>
      <c r="D3049" s="32">
        <v>0.74305555555555558</v>
      </c>
      <c r="E3049">
        <v>6000</v>
      </c>
      <c r="G3049" s="31" t="s">
        <v>102</v>
      </c>
      <c r="H3049">
        <v>11</v>
      </c>
      <c r="I3049" s="31" t="s">
        <v>105</v>
      </c>
    </row>
    <row r="3050" spans="1:9" x14ac:dyDescent="0.3">
      <c r="A3050">
        <v>3090</v>
      </c>
      <c r="B3050">
        <v>3</v>
      </c>
      <c r="C3050">
        <v>50</v>
      </c>
      <c r="D3050" s="32">
        <v>0.73472222222222228</v>
      </c>
      <c r="E3050">
        <v>6000</v>
      </c>
      <c r="F3050">
        <v>600</v>
      </c>
      <c r="G3050" s="31" t="s">
        <v>102</v>
      </c>
      <c r="H3050">
        <v>12</v>
      </c>
      <c r="I3050" s="31" t="s">
        <v>104</v>
      </c>
    </row>
    <row r="3051" spans="1:9" x14ac:dyDescent="0.3">
      <c r="A3051">
        <v>3091</v>
      </c>
      <c r="B3051">
        <v>7</v>
      </c>
      <c r="C3051">
        <v>50</v>
      </c>
      <c r="D3051" s="32">
        <v>0.80972222222222223</v>
      </c>
      <c r="E3051">
        <v>6000</v>
      </c>
      <c r="G3051" s="31" t="s">
        <v>97</v>
      </c>
      <c r="H3051">
        <v>12</v>
      </c>
      <c r="I3051" s="31" t="s">
        <v>98</v>
      </c>
    </row>
    <row r="3052" spans="1:9" x14ac:dyDescent="0.3">
      <c r="A3052">
        <v>3092</v>
      </c>
      <c r="B3052">
        <v>1</v>
      </c>
      <c r="C3052">
        <v>50</v>
      </c>
      <c r="D3052" s="32">
        <v>0.84375</v>
      </c>
      <c r="E3052">
        <v>6000</v>
      </c>
      <c r="F3052">
        <v>1000</v>
      </c>
      <c r="G3052" s="31" t="s">
        <v>97</v>
      </c>
      <c r="H3052">
        <v>12</v>
      </c>
      <c r="I3052" s="31" t="s">
        <v>99</v>
      </c>
    </row>
    <row r="3053" spans="1:9" x14ac:dyDescent="0.3">
      <c r="A3053">
        <v>3093</v>
      </c>
      <c r="B3053">
        <v>6</v>
      </c>
      <c r="C3053">
        <v>50</v>
      </c>
      <c r="D3053" s="32">
        <v>0.84513888888888888</v>
      </c>
      <c r="E3053">
        <v>6000</v>
      </c>
      <c r="G3053" s="31" t="s">
        <v>102</v>
      </c>
      <c r="H3053">
        <v>12</v>
      </c>
      <c r="I3053" s="31" t="s">
        <v>100</v>
      </c>
    </row>
    <row r="3054" spans="1:9" x14ac:dyDescent="0.3">
      <c r="A3054">
        <v>3094</v>
      </c>
      <c r="B3054">
        <v>4</v>
      </c>
      <c r="C3054">
        <v>50</v>
      </c>
      <c r="D3054" s="32">
        <v>0.79374999999999996</v>
      </c>
      <c r="E3054">
        <v>8000</v>
      </c>
      <c r="G3054" s="31" t="s">
        <v>97</v>
      </c>
      <c r="H3054">
        <v>12</v>
      </c>
      <c r="I3054" s="31" t="s">
        <v>103</v>
      </c>
    </row>
    <row r="3055" spans="1:9" x14ac:dyDescent="0.3">
      <c r="A3055">
        <v>3095</v>
      </c>
      <c r="B3055">
        <v>5</v>
      </c>
      <c r="C3055">
        <v>50</v>
      </c>
      <c r="D3055" s="32">
        <v>0.76736111111111116</v>
      </c>
      <c r="E3055">
        <v>6000</v>
      </c>
      <c r="G3055" s="31" t="s">
        <v>102</v>
      </c>
      <c r="H3055">
        <v>12</v>
      </c>
      <c r="I3055" s="31" t="s">
        <v>105</v>
      </c>
    </row>
    <row r="3056" spans="1:9" x14ac:dyDescent="0.3">
      <c r="A3056">
        <v>3096</v>
      </c>
      <c r="B3056">
        <v>3</v>
      </c>
      <c r="C3056">
        <v>50</v>
      </c>
      <c r="D3056" s="32">
        <v>0.75486111111111109</v>
      </c>
      <c r="E3056">
        <v>6000</v>
      </c>
      <c r="F3056">
        <v>1000</v>
      </c>
      <c r="G3056" s="31" t="s">
        <v>97</v>
      </c>
      <c r="H3056">
        <v>13</v>
      </c>
      <c r="I3056" s="31" t="s">
        <v>104</v>
      </c>
    </row>
    <row r="3057" spans="1:9" x14ac:dyDescent="0.3">
      <c r="A3057">
        <v>3097</v>
      </c>
      <c r="B3057">
        <v>4</v>
      </c>
      <c r="C3057">
        <v>50</v>
      </c>
      <c r="D3057" s="32">
        <v>0.82638888888888884</v>
      </c>
      <c r="E3057">
        <v>6000</v>
      </c>
      <c r="G3057" s="31" t="s">
        <v>102</v>
      </c>
      <c r="H3057">
        <v>13</v>
      </c>
      <c r="I3057" s="31" t="s">
        <v>103</v>
      </c>
    </row>
    <row r="3058" spans="1:9" x14ac:dyDescent="0.3">
      <c r="A3058">
        <v>3098</v>
      </c>
      <c r="B3058">
        <v>5</v>
      </c>
      <c r="C3058">
        <v>50</v>
      </c>
      <c r="D3058" s="32">
        <v>0.78819444444444442</v>
      </c>
      <c r="E3058">
        <v>6000</v>
      </c>
      <c r="G3058" s="31" t="s">
        <v>97</v>
      </c>
      <c r="H3058">
        <v>13</v>
      </c>
      <c r="I3058" s="31" t="s">
        <v>105</v>
      </c>
    </row>
    <row r="3059" spans="1:9" x14ac:dyDescent="0.3">
      <c r="A3059">
        <v>3099</v>
      </c>
      <c r="B3059">
        <v>3</v>
      </c>
      <c r="C3059">
        <v>50</v>
      </c>
      <c r="D3059" s="32">
        <v>0.77777777777777779</v>
      </c>
      <c r="E3059">
        <v>6000</v>
      </c>
      <c r="G3059" s="31" t="s">
        <v>97</v>
      </c>
      <c r="H3059">
        <v>14</v>
      </c>
      <c r="I3059" s="31" t="s">
        <v>104</v>
      </c>
    </row>
    <row r="3060" spans="1:9" x14ac:dyDescent="0.3">
      <c r="A3060">
        <v>3100</v>
      </c>
      <c r="B3060">
        <v>5</v>
      </c>
      <c r="C3060">
        <v>50</v>
      </c>
      <c r="D3060" s="32">
        <v>0.8125</v>
      </c>
      <c r="E3060">
        <v>6000</v>
      </c>
      <c r="G3060" s="31" t="s">
        <v>97</v>
      </c>
      <c r="H3060">
        <v>14</v>
      </c>
      <c r="I3060" s="31" t="s">
        <v>105</v>
      </c>
    </row>
    <row r="3061" spans="1:9" x14ac:dyDescent="0.3">
      <c r="A3061">
        <v>3101</v>
      </c>
      <c r="B3061">
        <v>3</v>
      </c>
      <c r="C3061">
        <v>50</v>
      </c>
      <c r="D3061" s="32">
        <v>0.80833333333333335</v>
      </c>
      <c r="E3061">
        <v>6000</v>
      </c>
      <c r="G3061" s="31" t="s">
        <v>97</v>
      </c>
      <c r="H3061">
        <v>15</v>
      </c>
      <c r="I3061" s="31" t="s">
        <v>104</v>
      </c>
    </row>
    <row r="3062" spans="1:9" x14ac:dyDescent="0.3">
      <c r="A3062">
        <v>3102</v>
      </c>
      <c r="B3062">
        <v>5</v>
      </c>
      <c r="C3062">
        <v>50</v>
      </c>
      <c r="D3062" s="32">
        <v>0.81666666666666665</v>
      </c>
      <c r="E3062">
        <v>6000</v>
      </c>
      <c r="G3062" s="31" t="s">
        <v>97</v>
      </c>
      <c r="H3062">
        <v>15</v>
      </c>
      <c r="I3062" s="31" t="s">
        <v>105</v>
      </c>
    </row>
    <row r="3063" spans="1:9" x14ac:dyDescent="0.3">
      <c r="A3063">
        <v>3103</v>
      </c>
      <c r="B3063">
        <v>3</v>
      </c>
      <c r="C3063">
        <v>50</v>
      </c>
      <c r="D3063" s="32">
        <v>0.82986111111111116</v>
      </c>
      <c r="E3063">
        <v>6000</v>
      </c>
      <c r="F3063">
        <v>599</v>
      </c>
      <c r="G3063" s="31" t="s">
        <v>97</v>
      </c>
      <c r="H3063">
        <v>16</v>
      </c>
      <c r="I3063" s="31" t="s">
        <v>104</v>
      </c>
    </row>
    <row r="3064" spans="1:9" x14ac:dyDescent="0.3">
      <c r="A3064">
        <v>3104</v>
      </c>
      <c r="B3064">
        <v>5</v>
      </c>
      <c r="C3064">
        <v>50</v>
      </c>
      <c r="D3064" s="32">
        <v>0.82986111111111116</v>
      </c>
      <c r="E3064">
        <v>6000</v>
      </c>
      <c r="G3064" s="31" t="s">
        <v>102</v>
      </c>
      <c r="H3064">
        <v>16</v>
      </c>
      <c r="I3064" s="31" t="s">
        <v>105</v>
      </c>
    </row>
    <row r="3065" spans="1:9" x14ac:dyDescent="0.3">
      <c r="A3065">
        <v>3105</v>
      </c>
      <c r="B3065">
        <v>3</v>
      </c>
      <c r="C3065">
        <v>50</v>
      </c>
      <c r="D3065" s="32">
        <v>0.84930555555555554</v>
      </c>
      <c r="E3065">
        <v>6000</v>
      </c>
      <c r="F3065">
        <v>2000</v>
      </c>
      <c r="G3065" s="31" t="s">
        <v>102</v>
      </c>
      <c r="H3065">
        <v>17</v>
      </c>
      <c r="I3065" s="31" t="s">
        <v>104</v>
      </c>
    </row>
    <row r="3066" spans="1:9" x14ac:dyDescent="0.3">
      <c r="A3066">
        <v>3106</v>
      </c>
      <c r="B3066">
        <v>5</v>
      </c>
      <c r="C3066">
        <v>50</v>
      </c>
      <c r="D3066" s="32">
        <v>0.84791666666666665</v>
      </c>
      <c r="E3066">
        <v>6000</v>
      </c>
      <c r="G3066" s="31" t="s">
        <v>102</v>
      </c>
      <c r="H3066">
        <v>17</v>
      </c>
      <c r="I3066" s="31" t="s">
        <v>105</v>
      </c>
    </row>
    <row r="3067" spans="1:9" x14ac:dyDescent="0.3">
      <c r="A3067">
        <v>3107</v>
      </c>
      <c r="B3067">
        <v>3</v>
      </c>
      <c r="C3067">
        <v>51</v>
      </c>
      <c r="D3067" s="32">
        <v>0.42708333333333331</v>
      </c>
      <c r="E3067">
        <v>4000</v>
      </c>
      <c r="F3067">
        <v>500</v>
      </c>
      <c r="G3067" s="31" t="s">
        <v>102</v>
      </c>
      <c r="H3067">
        <v>4</v>
      </c>
      <c r="I3067" s="31" t="s">
        <v>104</v>
      </c>
    </row>
    <row r="3068" spans="1:9" x14ac:dyDescent="0.3">
      <c r="A3068">
        <v>3108</v>
      </c>
      <c r="B3068">
        <v>1</v>
      </c>
      <c r="C3068">
        <v>51</v>
      </c>
      <c r="D3068" s="32">
        <v>0.47499999999999998</v>
      </c>
      <c r="E3068">
        <v>6000</v>
      </c>
      <c r="G3068" s="31" t="s">
        <v>97</v>
      </c>
      <c r="H3068">
        <v>4</v>
      </c>
      <c r="I3068" s="31" t="s">
        <v>99</v>
      </c>
    </row>
    <row r="3069" spans="1:9" x14ac:dyDescent="0.3">
      <c r="A3069">
        <v>3109</v>
      </c>
      <c r="B3069">
        <v>6</v>
      </c>
      <c r="C3069">
        <v>51</v>
      </c>
      <c r="D3069" s="32">
        <v>0.4375</v>
      </c>
      <c r="E3069">
        <v>6000</v>
      </c>
      <c r="G3069" s="31" t="s">
        <v>102</v>
      </c>
      <c r="H3069">
        <v>4</v>
      </c>
      <c r="I3069" s="31" t="s">
        <v>100</v>
      </c>
    </row>
    <row r="3070" spans="1:9" x14ac:dyDescent="0.3">
      <c r="A3070">
        <v>3110</v>
      </c>
      <c r="B3070">
        <v>4</v>
      </c>
      <c r="C3070">
        <v>51</v>
      </c>
      <c r="D3070" s="32">
        <v>0.46805555555555556</v>
      </c>
      <c r="E3070">
        <v>6000</v>
      </c>
      <c r="G3070" s="31" t="s">
        <v>102</v>
      </c>
      <c r="H3070">
        <v>4</v>
      </c>
      <c r="I3070" s="31" t="s">
        <v>103</v>
      </c>
    </row>
    <row r="3071" spans="1:9" x14ac:dyDescent="0.3">
      <c r="A3071">
        <v>3111</v>
      </c>
      <c r="B3071">
        <v>2</v>
      </c>
      <c r="C3071">
        <v>51</v>
      </c>
      <c r="D3071" s="32">
        <v>0.45833333333333331</v>
      </c>
      <c r="E3071">
        <v>6000</v>
      </c>
      <c r="F3071">
        <v>1000</v>
      </c>
      <c r="G3071" s="31" t="s">
        <v>97</v>
      </c>
      <c r="H3071">
        <v>4</v>
      </c>
      <c r="I3071" s="31" t="s">
        <v>101</v>
      </c>
    </row>
    <row r="3072" spans="1:9" x14ac:dyDescent="0.3">
      <c r="A3072">
        <v>3112</v>
      </c>
      <c r="B3072">
        <v>5</v>
      </c>
      <c r="C3072">
        <v>51</v>
      </c>
      <c r="D3072" s="32">
        <v>0.45624999999999999</v>
      </c>
      <c r="E3072">
        <v>6000</v>
      </c>
      <c r="G3072" s="31" t="s">
        <v>97</v>
      </c>
      <c r="H3072">
        <v>4</v>
      </c>
      <c r="I3072" s="31" t="s">
        <v>105</v>
      </c>
    </row>
    <row r="3073" spans="1:9" x14ac:dyDescent="0.3">
      <c r="A3073">
        <v>3113</v>
      </c>
      <c r="B3073">
        <v>3</v>
      </c>
      <c r="C3073">
        <v>51</v>
      </c>
      <c r="D3073" s="32">
        <v>0.45694444444444443</v>
      </c>
      <c r="E3073">
        <v>6000</v>
      </c>
      <c r="F3073">
        <v>1000</v>
      </c>
      <c r="G3073" s="31" t="s">
        <v>97</v>
      </c>
      <c r="H3073">
        <v>5</v>
      </c>
      <c r="I3073" s="31" t="s">
        <v>104</v>
      </c>
    </row>
    <row r="3074" spans="1:9" x14ac:dyDescent="0.3">
      <c r="A3074">
        <v>3114</v>
      </c>
      <c r="B3074">
        <v>1</v>
      </c>
      <c r="C3074">
        <v>51</v>
      </c>
      <c r="D3074" s="32">
        <v>0.5083333333333333</v>
      </c>
      <c r="E3074">
        <v>6000</v>
      </c>
      <c r="F3074">
        <v>2000</v>
      </c>
      <c r="G3074" s="31" t="s">
        <v>102</v>
      </c>
      <c r="H3074">
        <v>5</v>
      </c>
      <c r="I3074" s="31" t="s">
        <v>99</v>
      </c>
    </row>
    <row r="3075" spans="1:9" x14ac:dyDescent="0.3">
      <c r="A3075">
        <v>3115</v>
      </c>
      <c r="B3075">
        <v>6</v>
      </c>
      <c r="C3075">
        <v>51</v>
      </c>
      <c r="D3075" s="32">
        <v>0.53749999999999998</v>
      </c>
      <c r="E3075">
        <v>6000</v>
      </c>
      <c r="G3075" s="31" t="s">
        <v>97</v>
      </c>
      <c r="H3075">
        <v>5</v>
      </c>
      <c r="I3075" s="31" t="s">
        <v>100</v>
      </c>
    </row>
    <row r="3076" spans="1:9" x14ac:dyDescent="0.3">
      <c r="A3076">
        <v>3116</v>
      </c>
      <c r="B3076">
        <v>4</v>
      </c>
      <c r="C3076">
        <v>51</v>
      </c>
      <c r="D3076" s="32">
        <v>0.48958333333333331</v>
      </c>
      <c r="E3076">
        <v>6000</v>
      </c>
      <c r="G3076" s="31" t="s">
        <v>102</v>
      </c>
      <c r="H3076">
        <v>5</v>
      </c>
      <c r="I3076" s="31" t="s">
        <v>103</v>
      </c>
    </row>
    <row r="3077" spans="1:9" x14ac:dyDescent="0.3">
      <c r="A3077">
        <v>3117</v>
      </c>
      <c r="B3077">
        <v>2</v>
      </c>
      <c r="C3077">
        <v>51</v>
      </c>
      <c r="D3077" s="32">
        <v>0.46944444444444444</v>
      </c>
      <c r="E3077">
        <v>6000</v>
      </c>
      <c r="G3077" s="31" t="s">
        <v>102</v>
      </c>
      <c r="H3077">
        <v>5</v>
      </c>
      <c r="I3077" s="31" t="s">
        <v>101</v>
      </c>
    </row>
    <row r="3078" spans="1:9" x14ac:dyDescent="0.3">
      <c r="A3078">
        <v>3118</v>
      </c>
      <c r="B3078">
        <v>5</v>
      </c>
      <c r="C3078">
        <v>51</v>
      </c>
      <c r="D3078" s="32">
        <v>0.4909722222222222</v>
      </c>
      <c r="E3078">
        <v>6000</v>
      </c>
      <c r="G3078" s="31" t="s">
        <v>97</v>
      </c>
      <c r="H3078">
        <v>5</v>
      </c>
      <c r="I3078" s="31" t="s">
        <v>105</v>
      </c>
    </row>
    <row r="3079" spans="1:9" x14ac:dyDescent="0.3">
      <c r="A3079">
        <v>3119</v>
      </c>
      <c r="B3079">
        <v>3</v>
      </c>
      <c r="C3079">
        <v>51</v>
      </c>
      <c r="D3079" s="32">
        <v>0.47986111111111113</v>
      </c>
      <c r="E3079">
        <v>6000</v>
      </c>
      <c r="G3079" s="31" t="s">
        <v>97</v>
      </c>
      <c r="H3079">
        <v>6</v>
      </c>
      <c r="I3079" s="31" t="s">
        <v>104</v>
      </c>
    </row>
    <row r="3080" spans="1:9" x14ac:dyDescent="0.3">
      <c r="A3080">
        <v>3120</v>
      </c>
      <c r="B3080">
        <v>1</v>
      </c>
      <c r="C3080">
        <v>51</v>
      </c>
      <c r="D3080" s="32">
        <v>0.53819444444444442</v>
      </c>
      <c r="E3080">
        <v>6000</v>
      </c>
      <c r="G3080" s="31" t="s">
        <v>97</v>
      </c>
      <c r="H3080">
        <v>6</v>
      </c>
      <c r="I3080" s="31" t="s">
        <v>99</v>
      </c>
    </row>
    <row r="3081" spans="1:9" x14ac:dyDescent="0.3">
      <c r="A3081">
        <v>3121</v>
      </c>
      <c r="B3081">
        <v>6</v>
      </c>
      <c r="C3081">
        <v>51</v>
      </c>
      <c r="D3081" s="32">
        <v>0.56111111111111112</v>
      </c>
      <c r="E3081">
        <v>6000</v>
      </c>
      <c r="F3081">
        <v>1000</v>
      </c>
      <c r="G3081" s="31" t="s">
        <v>97</v>
      </c>
      <c r="H3081">
        <v>6</v>
      </c>
      <c r="I3081" s="31" t="s">
        <v>100</v>
      </c>
    </row>
    <row r="3082" spans="1:9" x14ac:dyDescent="0.3">
      <c r="A3082">
        <v>3122</v>
      </c>
      <c r="B3082">
        <v>4</v>
      </c>
      <c r="C3082">
        <v>51</v>
      </c>
      <c r="D3082" s="32">
        <v>0.50486111111111109</v>
      </c>
      <c r="E3082">
        <v>6000</v>
      </c>
      <c r="G3082" s="31" t="s">
        <v>102</v>
      </c>
      <c r="H3082">
        <v>6</v>
      </c>
      <c r="I3082" s="31" t="s">
        <v>103</v>
      </c>
    </row>
    <row r="3083" spans="1:9" x14ac:dyDescent="0.3">
      <c r="A3083">
        <v>3123</v>
      </c>
      <c r="B3083">
        <v>2</v>
      </c>
      <c r="C3083">
        <v>51</v>
      </c>
      <c r="D3083" s="32">
        <v>0.48749999999999999</v>
      </c>
      <c r="E3083">
        <v>8000</v>
      </c>
      <c r="G3083" s="31" t="s">
        <v>97</v>
      </c>
      <c r="H3083">
        <v>6</v>
      </c>
      <c r="I3083" s="31" t="s">
        <v>101</v>
      </c>
    </row>
    <row r="3084" spans="1:9" x14ac:dyDescent="0.3">
      <c r="A3084">
        <v>3124</v>
      </c>
      <c r="B3084">
        <v>5</v>
      </c>
      <c r="C3084">
        <v>51</v>
      </c>
      <c r="D3084" s="32">
        <v>0.5131944444444444</v>
      </c>
      <c r="E3084">
        <v>6000</v>
      </c>
      <c r="G3084" s="31" t="s">
        <v>102</v>
      </c>
      <c r="H3084">
        <v>6</v>
      </c>
      <c r="I3084" s="31" t="s">
        <v>105</v>
      </c>
    </row>
    <row r="3085" spans="1:9" x14ac:dyDescent="0.3">
      <c r="A3085">
        <v>3125</v>
      </c>
      <c r="B3085">
        <v>3</v>
      </c>
      <c r="C3085">
        <v>51</v>
      </c>
      <c r="D3085" s="32">
        <v>0.49652777777777779</v>
      </c>
      <c r="E3085">
        <v>6000</v>
      </c>
      <c r="G3085" s="31" t="s">
        <v>102</v>
      </c>
      <c r="H3085">
        <v>7</v>
      </c>
      <c r="I3085" s="31" t="s">
        <v>104</v>
      </c>
    </row>
    <row r="3086" spans="1:9" x14ac:dyDescent="0.3">
      <c r="A3086">
        <v>3126</v>
      </c>
      <c r="B3086">
        <v>1</v>
      </c>
      <c r="C3086">
        <v>51</v>
      </c>
      <c r="D3086" s="32">
        <v>0.56874999999999998</v>
      </c>
      <c r="E3086">
        <v>6000</v>
      </c>
      <c r="G3086" s="31" t="s">
        <v>102</v>
      </c>
      <c r="H3086">
        <v>7</v>
      </c>
      <c r="I3086" s="31" t="s">
        <v>99</v>
      </c>
    </row>
    <row r="3087" spans="1:9" x14ac:dyDescent="0.3">
      <c r="A3087">
        <v>3127</v>
      </c>
      <c r="B3087">
        <v>6</v>
      </c>
      <c r="C3087">
        <v>51</v>
      </c>
      <c r="D3087" s="32">
        <v>0.57708333333333328</v>
      </c>
      <c r="E3087">
        <v>6000</v>
      </c>
      <c r="G3087" s="31" t="s">
        <v>102</v>
      </c>
      <c r="H3087">
        <v>7</v>
      </c>
      <c r="I3087" s="31" t="s">
        <v>100</v>
      </c>
    </row>
    <row r="3088" spans="1:9" x14ac:dyDescent="0.3">
      <c r="A3088">
        <v>3128</v>
      </c>
      <c r="B3088">
        <v>4</v>
      </c>
      <c r="C3088">
        <v>51</v>
      </c>
      <c r="D3088" s="32">
        <v>0.52222222222222225</v>
      </c>
      <c r="E3088">
        <v>6000</v>
      </c>
      <c r="G3088" s="31" t="s">
        <v>102</v>
      </c>
      <c r="H3088">
        <v>7</v>
      </c>
      <c r="I3088" s="31" t="s">
        <v>103</v>
      </c>
    </row>
    <row r="3089" spans="1:9" x14ac:dyDescent="0.3">
      <c r="A3089">
        <v>3129</v>
      </c>
      <c r="B3089">
        <v>2</v>
      </c>
      <c r="C3089">
        <v>51</v>
      </c>
      <c r="D3089" s="32">
        <v>0.50624999999999998</v>
      </c>
      <c r="E3089">
        <v>6000</v>
      </c>
      <c r="G3089" s="31" t="s">
        <v>97</v>
      </c>
      <c r="H3089">
        <v>7</v>
      </c>
      <c r="I3089" s="31" t="s">
        <v>101</v>
      </c>
    </row>
    <row r="3090" spans="1:9" x14ac:dyDescent="0.3">
      <c r="A3090">
        <v>3130</v>
      </c>
      <c r="B3090">
        <v>5</v>
      </c>
      <c r="C3090">
        <v>51</v>
      </c>
      <c r="D3090" s="32">
        <v>0.53749999999999998</v>
      </c>
      <c r="E3090">
        <v>6000</v>
      </c>
      <c r="G3090" s="31" t="s">
        <v>102</v>
      </c>
      <c r="H3090">
        <v>7</v>
      </c>
      <c r="I3090" s="31" t="s">
        <v>105</v>
      </c>
    </row>
    <row r="3091" spans="1:9" x14ac:dyDescent="0.3">
      <c r="A3091">
        <v>3131</v>
      </c>
      <c r="B3091">
        <v>3</v>
      </c>
      <c r="C3091">
        <v>51</v>
      </c>
      <c r="D3091" s="32">
        <v>0.52569444444444446</v>
      </c>
      <c r="E3091">
        <v>6000</v>
      </c>
      <c r="F3091">
        <v>1000</v>
      </c>
      <c r="G3091" s="31" t="s">
        <v>102</v>
      </c>
      <c r="H3091">
        <v>8</v>
      </c>
      <c r="I3091" s="31" t="s">
        <v>104</v>
      </c>
    </row>
    <row r="3092" spans="1:9" x14ac:dyDescent="0.3">
      <c r="A3092">
        <v>3132</v>
      </c>
      <c r="B3092">
        <v>1</v>
      </c>
      <c r="C3092">
        <v>51</v>
      </c>
      <c r="D3092" s="32">
        <v>0.6166666666666667</v>
      </c>
      <c r="E3092">
        <v>6000</v>
      </c>
      <c r="G3092" s="31" t="s">
        <v>97</v>
      </c>
      <c r="H3092">
        <v>8</v>
      </c>
      <c r="I3092" s="31" t="s">
        <v>99</v>
      </c>
    </row>
    <row r="3093" spans="1:9" x14ac:dyDescent="0.3">
      <c r="A3093">
        <v>3133</v>
      </c>
      <c r="B3093">
        <v>6</v>
      </c>
      <c r="C3093">
        <v>51</v>
      </c>
      <c r="D3093" s="32">
        <v>0.59375</v>
      </c>
      <c r="E3093">
        <v>6000</v>
      </c>
      <c r="G3093" s="31" t="s">
        <v>97</v>
      </c>
      <c r="H3093">
        <v>8</v>
      </c>
      <c r="I3093" s="31" t="s">
        <v>100</v>
      </c>
    </row>
    <row r="3094" spans="1:9" x14ac:dyDescent="0.3">
      <c r="A3094">
        <v>3134</v>
      </c>
      <c r="B3094">
        <v>4</v>
      </c>
      <c r="C3094">
        <v>51</v>
      </c>
      <c r="D3094" s="32">
        <v>0.54513888888888884</v>
      </c>
      <c r="E3094">
        <v>6000</v>
      </c>
      <c r="G3094" s="31" t="s">
        <v>102</v>
      </c>
      <c r="H3094">
        <v>8</v>
      </c>
      <c r="I3094" s="31" t="s">
        <v>103</v>
      </c>
    </row>
    <row r="3095" spans="1:9" x14ac:dyDescent="0.3">
      <c r="A3095">
        <v>3135</v>
      </c>
      <c r="B3095">
        <v>2</v>
      </c>
      <c r="C3095">
        <v>51</v>
      </c>
      <c r="D3095" s="32">
        <v>0.52847222222222223</v>
      </c>
      <c r="E3095">
        <v>6000</v>
      </c>
      <c r="G3095" s="31" t="s">
        <v>97</v>
      </c>
      <c r="H3095">
        <v>8</v>
      </c>
      <c r="I3095" s="31" t="s">
        <v>101</v>
      </c>
    </row>
    <row r="3096" spans="1:9" x14ac:dyDescent="0.3">
      <c r="A3096">
        <v>3136</v>
      </c>
      <c r="B3096">
        <v>5</v>
      </c>
      <c r="C3096">
        <v>51</v>
      </c>
      <c r="D3096" s="32">
        <v>0.56041666666666667</v>
      </c>
      <c r="E3096">
        <v>6000</v>
      </c>
      <c r="G3096" s="31" t="s">
        <v>97</v>
      </c>
      <c r="H3096">
        <v>8</v>
      </c>
      <c r="I3096" s="31" t="s">
        <v>105</v>
      </c>
    </row>
    <row r="3097" spans="1:9" x14ac:dyDescent="0.3">
      <c r="A3097">
        <v>3137</v>
      </c>
      <c r="B3097">
        <v>3</v>
      </c>
      <c r="C3097">
        <v>51</v>
      </c>
      <c r="D3097" s="32">
        <v>0.54652777777777772</v>
      </c>
      <c r="E3097">
        <v>6000</v>
      </c>
      <c r="F3097">
        <v>1000</v>
      </c>
      <c r="G3097" s="31" t="s">
        <v>102</v>
      </c>
      <c r="H3097">
        <v>9</v>
      </c>
      <c r="I3097" s="31" t="s">
        <v>104</v>
      </c>
    </row>
    <row r="3098" spans="1:9" x14ac:dyDescent="0.3">
      <c r="A3098">
        <v>3138</v>
      </c>
      <c r="B3098">
        <v>1</v>
      </c>
      <c r="C3098">
        <v>51</v>
      </c>
      <c r="D3098" s="32">
        <v>0.64444444444444449</v>
      </c>
      <c r="E3098">
        <v>6000</v>
      </c>
      <c r="G3098" s="31" t="s">
        <v>97</v>
      </c>
      <c r="H3098">
        <v>9</v>
      </c>
      <c r="I3098" s="31" t="s">
        <v>99</v>
      </c>
    </row>
    <row r="3099" spans="1:9" x14ac:dyDescent="0.3">
      <c r="A3099">
        <v>3139</v>
      </c>
      <c r="B3099">
        <v>6</v>
      </c>
      <c r="C3099">
        <v>51</v>
      </c>
      <c r="D3099" s="32">
        <v>0.61250000000000004</v>
      </c>
      <c r="E3099">
        <v>6000</v>
      </c>
      <c r="G3099" s="31" t="s">
        <v>102</v>
      </c>
      <c r="H3099">
        <v>9</v>
      </c>
      <c r="I3099" s="31" t="s">
        <v>100</v>
      </c>
    </row>
    <row r="3100" spans="1:9" x14ac:dyDescent="0.3">
      <c r="A3100">
        <v>3140</v>
      </c>
      <c r="B3100">
        <v>4</v>
      </c>
      <c r="C3100">
        <v>51</v>
      </c>
      <c r="D3100" s="32">
        <v>0.58472222222222225</v>
      </c>
      <c r="E3100">
        <v>6000</v>
      </c>
      <c r="G3100" s="31" t="s">
        <v>102</v>
      </c>
      <c r="H3100">
        <v>9</v>
      </c>
      <c r="I3100" s="31" t="s">
        <v>103</v>
      </c>
    </row>
    <row r="3101" spans="1:9" x14ac:dyDescent="0.3">
      <c r="A3101">
        <v>3141</v>
      </c>
      <c r="B3101">
        <v>2</v>
      </c>
      <c r="C3101">
        <v>51</v>
      </c>
      <c r="D3101" s="32">
        <v>0.54374999999999996</v>
      </c>
      <c r="E3101">
        <v>6000</v>
      </c>
      <c r="F3101">
        <v>1000</v>
      </c>
      <c r="G3101" s="31" t="s">
        <v>102</v>
      </c>
      <c r="H3101">
        <v>9</v>
      </c>
      <c r="I3101" s="31" t="s">
        <v>101</v>
      </c>
    </row>
    <row r="3102" spans="1:9" x14ac:dyDescent="0.3">
      <c r="A3102">
        <v>3142</v>
      </c>
      <c r="B3102">
        <v>5</v>
      </c>
      <c r="C3102">
        <v>51</v>
      </c>
      <c r="D3102" s="32">
        <v>0.62291666666666667</v>
      </c>
      <c r="E3102">
        <v>6000</v>
      </c>
      <c r="G3102" s="31" t="s">
        <v>102</v>
      </c>
      <c r="H3102">
        <v>9</v>
      </c>
      <c r="I3102" s="31" t="s">
        <v>105</v>
      </c>
    </row>
    <row r="3103" spans="1:9" x14ac:dyDescent="0.3">
      <c r="A3103">
        <v>3143</v>
      </c>
      <c r="B3103">
        <v>3</v>
      </c>
      <c r="C3103">
        <v>51</v>
      </c>
      <c r="D3103" s="32">
        <v>0.58611111111111114</v>
      </c>
      <c r="E3103">
        <v>6000</v>
      </c>
      <c r="F3103">
        <v>1000</v>
      </c>
      <c r="G3103" s="31" t="s">
        <v>102</v>
      </c>
      <c r="H3103">
        <v>10</v>
      </c>
      <c r="I3103" s="31" t="s">
        <v>104</v>
      </c>
    </row>
    <row r="3104" spans="1:9" x14ac:dyDescent="0.3">
      <c r="A3104">
        <v>3144</v>
      </c>
      <c r="B3104">
        <v>1</v>
      </c>
      <c r="C3104">
        <v>51</v>
      </c>
      <c r="D3104" s="32">
        <v>0.67222222222222228</v>
      </c>
      <c r="E3104">
        <v>6000</v>
      </c>
      <c r="G3104" s="31" t="s">
        <v>102</v>
      </c>
      <c r="H3104">
        <v>10</v>
      </c>
      <c r="I3104" s="31" t="s">
        <v>99</v>
      </c>
    </row>
    <row r="3105" spans="1:9" x14ac:dyDescent="0.3">
      <c r="A3105">
        <v>3145</v>
      </c>
      <c r="B3105">
        <v>6</v>
      </c>
      <c r="C3105">
        <v>51</v>
      </c>
      <c r="D3105" s="32">
        <v>0.63402777777777775</v>
      </c>
      <c r="E3105">
        <v>6000</v>
      </c>
      <c r="G3105" s="31" t="s">
        <v>102</v>
      </c>
      <c r="H3105">
        <v>10</v>
      </c>
      <c r="I3105" s="31" t="s">
        <v>100</v>
      </c>
    </row>
    <row r="3106" spans="1:9" x14ac:dyDescent="0.3">
      <c r="A3106">
        <v>3146</v>
      </c>
      <c r="B3106">
        <v>4</v>
      </c>
      <c r="C3106">
        <v>51</v>
      </c>
      <c r="D3106" s="32">
        <v>0.60347222222222219</v>
      </c>
      <c r="E3106">
        <v>6000</v>
      </c>
      <c r="G3106" s="31" t="s">
        <v>97</v>
      </c>
      <c r="H3106">
        <v>10</v>
      </c>
      <c r="I3106" s="31" t="s">
        <v>103</v>
      </c>
    </row>
    <row r="3107" spans="1:9" x14ac:dyDescent="0.3">
      <c r="A3107">
        <v>3147</v>
      </c>
      <c r="B3107">
        <v>2</v>
      </c>
      <c r="C3107">
        <v>51</v>
      </c>
      <c r="D3107" s="32">
        <v>0.5625</v>
      </c>
      <c r="E3107">
        <v>6000</v>
      </c>
      <c r="G3107" s="31" t="s">
        <v>102</v>
      </c>
      <c r="H3107">
        <v>10</v>
      </c>
      <c r="I3107" s="31" t="s">
        <v>101</v>
      </c>
    </row>
    <row r="3108" spans="1:9" x14ac:dyDescent="0.3">
      <c r="A3108">
        <v>3148</v>
      </c>
      <c r="B3108">
        <v>5</v>
      </c>
      <c r="C3108">
        <v>51</v>
      </c>
      <c r="D3108" s="32">
        <v>0.62291666666666667</v>
      </c>
      <c r="E3108">
        <v>6000</v>
      </c>
      <c r="G3108" s="31" t="s">
        <v>102</v>
      </c>
      <c r="H3108">
        <v>10</v>
      </c>
      <c r="I3108" s="31" t="s">
        <v>105</v>
      </c>
    </row>
    <row r="3109" spans="1:9" x14ac:dyDescent="0.3">
      <c r="A3109">
        <v>3149</v>
      </c>
      <c r="B3109">
        <v>3</v>
      </c>
      <c r="C3109">
        <v>51</v>
      </c>
      <c r="D3109" s="32">
        <v>0.60972222222222228</v>
      </c>
      <c r="E3109">
        <v>6000</v>
      </c>
      <c r="G3109" s="31" t="s">
        <v>97</v>
      </c>
      <c r="H3109">
        <v>11</v>
      </c>
      <c r="I3109" s="31" t="s">
        <v>104</v>
      </c>
    </row>
    <row r="3110" spans="1:9" x14ac:dyDescent="0.3">
      <c r="A3110">
        <v>3150</v>
      </c>
      <c r="B3110">
        <v>1</v>
      </c>
      <c r="C3110">
        <v>51</v>
      </c>
      <c r="D3110" s="32">
        <v>0.6958333333333333</v>
      </c>
      <c r="E3110">
        <v>6000</v>
      </c>
      <c r="F3110">
        <v>3000</v>
      </c>
      <c r="G3110" s="31" t="s">
        <v>97</v>
      </c>
      <c r="H3110">
        <v>11</v>
      </c>
      <c r="I3110" s="31" t="s">
        <v>99</v>
      </c>
    </row>
    <row r="3111" spans="1:9" x14ac:dyDescent="0.3">
      <c r="A3111">
        <v>3151</v>
      </c>
      <c r="B3111">
        <v>6</v>
      </c>
      <c r="C3111">
        <v>51</v>
      </c>
      <c r="D3111" s="32">
        <v>0.65486111111111112</v>
      </c>
      <c r="E3111">
        <v>6000</v>
      </c>
      <c r="G3111" s="31" t="s">
        <v>102</v>
      </c>
      <c r="H3111">
        <v>11</v>
      </c>
      <c r="I3111" s="31" t="s">
        <v>100</v>
      </c>
    </row>
    <row r="3112" spans="1:9" x14ac:dyDescent="0.3">
      <c r="A3112">
        <v>3152</v>
      </c>
      <c r="B3112">
        <v>4</v>
      </c>
      <c r="C3112">
        <v>51</v>
      </c>
      <c r="D3112" s="32">
        <v>0.62361111111111112</v>
      </c>
      <c r="E3112">
        <v>6000</v>
      </c>
      <c r="G3112" s="31" t="s">
        <v>97</v>
      </c>
      <c r="H3112">
        <v>11</v>
      </c>
      <c r="I3112" s="31" t="s">
        <v>103</v>
      </c>
    </row>
    <row r="3113" spans="1:9" x14ac:dyDescent="0.3">
      <c r="A3113">
        <v>3153</v>
      </c>
      <c r="B3113">
        <v>2</v>
      </c>
      <c r="C3113">
        <v>51</v>
      </c>
      <c r="D3113" s="32">
        <v>0.6</v>
      </c>
      <c r="E3113">
        <v>6000</v>
      </c>
      <c r="G3113" s="31" t="s">
        <v>102</v>
      </c>
      <c r="H3113">
        <v>11</v>
      </c>
      <c r="I3113" s="31" t="s">
        <v>101</v>
      </c>
    </row>
    <row r="3114" spans="1:9" x14ac:dyDescent="0.3">
      <c r="A3114">
        <v>3154</v>
      </c>
      <c r="B3114">
        <v>5</v>
      </c>
      <c r="C3114">
        <v>51</v>
      </c>
      <c r="D3114" s="32">
        <v>0.64444444444444449</v>
      </c>
      <c r="E3114">
        <v>6000</v>
      </c>
      <c r="G3114" s="31" t="s">
        <v>102</v>
      </c>
      <c r="H3114">
        <v>11</v>
      </c>
      <c r="I3114" s="31" t="s">
        <v>105</v>
      </c>
    </row>
    <row r="3115" spans="1:9" x14ac:dyDescent="0.3">
      <c r="A3115">
        <v>3155</v>
      </c>
      <c r="B3115">
        <v>3</v>
      </c>
      <c r="C3115">
        <v>51</v>
      </c>
      <c r="D3115" s="32">
        <v>0.63958333333333328</v>
      </c>
      <c r="E3115">
        <v>6000</v>
      </c>
      <c r="F3115">
        <v>1000</v>
      </c>
      <c r="G3115" s="31" t="s">
        <v>102</v>
      </c>
      <c r="H3115">
        <v>12</v>
      </c>
      <c r="I3115" s="31" t="s">
        <v>104</v>
      </c>
    </row>
    <row r="3116" spans="1:9" x14ac:dyDescent="0.3">
      <c r="A3116">
        <v>3156</v>
      </c>
      <c r="B3116">
        <v>1</v>
      </c>
      <c r="C3116">
        <v>51</v>
      </c>
      <c r="D3116" s="32">
        <v>0.72847222222222219</v>
      </c>
      <c r="E3116">
        <v>6000</v>
      </c>
      <c r="G3116" s="31" t="s">
        <v>97</v>
      </c>
      <c r="H3116">
        <v>12</v>
      </c>
      <c r="I3116" s="31" t="s">
        <v>99</v>
      </c>
    </row>
    <row r="3117" spans="1:9" x14ac:dyDescent="0.3">
      <c r="A3117">
        <v>3157</v>
      </c>
      <c r="B3117">
        <v>6</v>
      </c>
      <c r="C3117">
        <v>51</v>
      </c>
      <c r="D3117" s="32">
        <v>0.67708333333333337</v>
      </c>
      <c r="E3117">
        <v>6000</v>
      </c>
      <c r="F3117">
        <v>1000</v>
      </c>
      <c r="G3117" s="31" t="s">
        <v>97</v>
      </c>
      <c r="H3117">
        <v>12</v>
      </c>
      <c r="I3117" s="31" t="s">
        <v>100</v>
      </c>
    </row>
    <row r="3118" spans="1:9" x14ac:dyDescent="0.3">
      <c r="A3118">
        <v>3158</v>
      </c>
      <c r="B3118">
        <v>4</v>
      </c>
      <c r="C3118">
        <v>51</v>
      </c>
      <c r="D3118" s="32">
        <v>0.65625</v>
      </c>
      <c r="E3118">
        <v>6000</v>
      </c>
      <c r="G3118" s="31" t="s">
        <v>102</v>
      </c>
      <c r="H3118">
        <v>12</v>
      </c>
      <c r="I3118" s="31" t="s">
        <v>103</v>
      </c>
    </row>
    <row r="3119" spans="1:9" x14ac:dyDescent="0.3">
      <c r="A3119">
        <v>3159</v>
      </c>
      <c r="B3119">
        <v>2</v>
      </c>
      <c r="C3119">
        <v>51</v>
      </c>
      <c r="D3119" s="32">
        <v>0.62430555555555556</v>
      </c>
      <c r="E3119">
        <v>6000</v>
      </c>
      <c r="F3119">
        <v>1000</v>
      </c>
      <c r="G3119" s="31" t="s">
        <v>102</v>
      </c>
      <c r="H3119">
        <v>12</v>
      </c>
      <c r="I3119" s="31" t="s">
        <v>101</v>
      </c>
    </row>
    <row r="3120" spans="1:9" x14ac:dyDescent="0.3">
      <c r="A3120">
        <v>3160</v>
      </c>
      <c r="B3120">
        <v>5</v>
      </c>
      <c r="C3120">
        <v>51</v>
      </c>
      <c r="D3120" s="32">
        <v>0.66527777777777775</v>
      </c>
      <c r="E3120">
        <v>6000</v>
      </c>
      <c r="G3120" s="31" t="s">
        <v>97</v>
      </c>
      <c r="H3120">
        <v>12</v>
      </c>
      <c r="I3120" s="31" t="s">
        <v>105</v>
      </c>
    </row>
    <row r="3121" spans="1:9" x14ac:dyDescent="0.3">
      <c r="A3121">
        <v>3161</v>
      </c>
      <c r="B3121">
        <v>3</v>
      </c>
      <c r="C3121">
        <v>51</v>
      </c>
      <c r="D3121" s="32">
        <v>0.66527777777777775</v>
      </c>
      <c r="E3121">
        <v>6000</v>
      </c>
      <c r="G3121" s="31" t="s">
        <v>97</v>
      </c>
      <c r="H3121">
        <v>13</v>
      </c>
      <c r="I3121" s="31" t="s">
        <v>104</v>
      </c>
    </row>
    <row r="3122" spans="1:9" x14ac:dyDescent="0.3">
      <c r="A3122">
        <v>3162</v>
      </c>
      <c r="B3122">
        <v>1</v>
      </c>
      <c r="C3122">
        <v>51</v>
      </c>
      <c r="D3122" s="32">
        <v>0.7583333333333333</v>
      </c>
      <c r="E3122">
        <v>6000</v>
      </c>
      <c r="G3122" s="31" t="s">
        <v>97</v>
      </c>
      <c r="H3122">
        <v>13</v>
      </c>
      <c r="I3122" s="31" t="s">
        <v>99</v>
      </c>
    </row>
    <row r="3123" spans="1:9" x14ac:dyDescent="0.3">
      <c r="A3123">
        <v>3163</v>
      </c>
      <c r="B3123">
        <v>6</v>
      </c>
      <c r="C3123">
        <v>51</v>
      </c>
      <c r="D3123" s="32">
        <v>0.69791666666666663</v>
      </c>
      <c r="E3123">
        <v>6000</v>
      </c>
      <c r="G3123" s="31" t="s">
        <v>102</v>
      </c>
      <c r="H3123">
        <v>13</v>
      </c>
      <c r="I3123" s="31" t="s">
        <v>100</v>
      </c>
    </row>
    <row r="3124" spans="1:9" x14ac:dyDescent="0.3">
      <c r="A3124">
        <v>3164</v>
      </c>
      <c r="B3124">
        <v>4</v>
      </c>
      <c r="C3124">
        <v>51</v>
      </c>
      <c r="D3124" s="32">
        <v>0.67708333333333337</v>
      </c>
      <c r="E3124">
        <v>6000</v>
      </c>
      <c r="G3124" s="31" t="s">
        <v>102</v>
      </c>
      <c r="H3124">
        <v>13</v>
      </c>
      <c r="I3124" s="31" t="s">
        <v>103</v>
      </c>
    </row>
    <row r="3125" spans="1:9" x14ac:dyDescent="0.3">
      <c r="A3125">
        <v>3165</v>
      </c>
      <c r="B3125">
        <v>2</v>
      </c>
      <c r="C3125">
        <v>51</v>
      </c>
      <c r="D3125" s="32">
        <v>0.64861111111111114</v>
      </c>
      <c r="E3125">
        <v>6000</v>
      </c>
      <c r="G3125" s="31" t="s">
        <v>97</v>
      </c>
      <c r="H3125">
        <v>13</v>
      </c>
      <c r="I3125" s="31" t="s">
        <v>101</v>
      </c>
    </row>
    <row r="3126" spans="1:9" x14ac:dyDescent="0.3">
      <c r="A3126">
        <v>3166</v>
      </c>
      <c r="B3126">
        <v>5</v>
      </c>
      <c r="C3126">
        <v>51</v>
      </c>
      <c r="D3126" s="32">
        <v>0.69444444444444442</v>
      </c>
      <c r="E3126">
        <v>6000</v>
      </c>
      <c r="G3126" s="31" t="s">
        <v>97</v>
      </c>
      <c r="H3126">
        <v>13</v>
      </c>
      <c r="I3126" s="31" t="s">
        <v>105</v>
      </c>
    </row>
    <row r="3127" spans="1:9" x14ac:dyDescent="0.3">
      <c r="A3127">
        <v>3167</v>
      </c>
      <c r="B3127">
        <v>3</v>
      </c>
      <c r="C3127">
        <v>51</v>
      </c>
      <c r="D3127" s="32">
        <v>0.6875</v>
      </c>
      <c r="E3127">
        <v>6000</v>
      </c>
      <c r="G3127" s="31" t="s">
        <v>97</v>
      </c>
      <c r="H3127">
        <v>14</v>
      </c>
      <c r="I3127" s="31" t="s">
        <v>104</v>
      </c>
    </row>
    <row r="3128" spans="1:9" x14ac:dyDescent="0.3">
      <c r="A3128">
        <v>3168</v>
      </c>
      <c r="B3128">
        <v>1</v>
      </c>
      <c r="C3128">
        <v>51</v>
      </c>
      <c r="D3128" s="32">
        <v>0.77777777777777779</v>
      </c>
      <c r="E3128">
        <v>6000</v>
      </c>
      <c r="F3128">
        <v>1000</v>
      </c>
      <c r="G3128" s="31" t="s">
        <v>102</v>
      </c>
      <c r="H3128">
        <v>14</v>
      </c>
      <c r="I3128" s="31" t="s">
        <v>99</v>
      </c>
    </row>
    <row r="3129" spans="1:9" x14ac:dyDescent="0.3">
      <c r="A3129">
        <v>3169</v>
      </c>
      <c r="B3129">
        <v>6</v>
      </c>
      <c r="C3129">
        <v>51</v>
      </c>
      <c r="D3129" s="32">
        <v>0.72222222222222221</v>
      </c>
      <c r="E3129">
        <v>6000</v>
      </c>
      <c r="G3129" s="31" t="s">
        <v>102</v>
      </c>
      <c r="H3129">
        <v>14</v>
      </c>
      <c r="I3129" s="31" t="s">
        <v>100</v>
      </c>
    </row>
    <row r="3130" spans="1:9" x14ac:dyDescent="0.3">
      <c r="A3130">
        <v>3170</v>
      </c>
      <c r="B3130">
        <v>4</v>
      </c>
      <c r="C3130">
        <v>51</v>
      </c>
      <c r="D3130" s="32">
        <v>0.70625000000000004</v>
      </c>
      <c r="E3130">
        <v>6000</v>
      </c>
      <c r="G3130" s="31" t="s">
        <v>102</v>
      </c>
      <c r="H3130">
        <v>14</v>
      </c>
      <c r="I3130" s="31" t="s">
        <v>103</v>
      </c>
    </row>
    <row r="3131" spans="1:9" x14ac:dyDescent="0.3">
      <c r="A3131">
        <v>3171</v>
      </c>
      <c r="B3131">
        <v>2</v>
      </c>
      <c r="C3131">
        <v>51</v>
      </c>
      <c r="D3131" s="32">
        <v>0.67013888888888884</v>
      </c>
      <c r="E3131">
        <v>6000</v>
      </c>
      <c r="F3131">
        <v>1000</v>
      </c>
      <c r="G3131" s="31" t="s">
        <v>102</v>
      </c>
      <c r="H3131">
        <v>14</v>
      </c>
      <c r="I3131" s="31" t="s">
        <v>101</v>
      </c>
    </row>
    <row r="3132" spans="1:9" x14ac:dyDescent="0.3">
      <c r="A3132">
        <v>3172</v>
      </c>
      <c r="B3132">
        <v>5</v>
      </c>
      <c r="C3132">
        <v>51</v>
      </c>
      <c r="D3132" s="32">
        <v>0.71527777777777779</v>
      </c>
      <c r="E3132">
        <v>6000</v>
      </c>
      <c r="G3132" s="31" t="s">
        <v>97</v>
      </c>
      <c r="H3132">
        <v>14</v>
      </c>
      <c r="I3132" s="31" t="s">
        <v>105</v>
      </c>
    </row>
    <row r="3133" spans="1:9" x14ac:dyDescent="0.3">
      <c r="A3133">
        <v>3173</v>
      </c>
      <c r="B3133">
        <v>3</v>
      </c>
      <c r="C3133">
        <v>51</v>
      </c>
      <c r="D3133" s="32">
        <v>0.70763888888888893</v>
      </c>
      <c r="E3133">
        <v>6000</v>
      </c>
      <c r="F3133">
        <v>700</v>
      </c>
      <c r="G3133" s="31" t="s">
        <v>97</v>
      </c>
      <c r="H3133">
        <v>15</v>
      </c>
      <c r="I3133" s="31" t="s">
        <v>104</v>
      </c>
    </row>
    <row r="3134" spans="1:9" x14ac:dyDescent="0.3">
      <c r="A3134">
        <v>3174</v>
      </c>
      <c r="B3134">
        <v>1</v>
      </c>
      <c r="C3134">
        <v>51</v>
      </c>
      <c r="D3134" s="32">
        <v>0.80555555555555558</v>
      </c>
      <c r="E3134">
        <v>6000</v>
      </c>
      <c r="G3134" s="31" t="s">
        <v>97</v>
      </c>
      <c r="H3134">
        <v>15</v>
      </c>
      <c r="I3134" s="31" t="s">
        <v>99</v>
      </c>
    </row>
    <row r="3135" spans="1:9" x14ac:dyDescent="0.3">
      <c r="A3135">
        <v>3175</v>
      </c>
      <c r="B3135">
        <v>6</v>
      </c>
      <c r="C3135">
        <v>51</v>
      </c>
      <c r="D3135" s="32">
        <v>0.7368055555555556</v>
      </c>
      <c r="E3135">
        <v>6000</v>
      </c>
      <c r="G3135" s="31" t="s">
        <v>102</v>
      </c>
      <c r="H3135">
        <v>15</v>
      </c>
      <c r="I3135" s="31" t="s">
        <v>100</v>
      </c>
    </row>
    <row r="3136" spans="1:9" x14ac:dyDescent="0.3">
      <c r="A3136">
        <v>3176</v>
      </c>
      <c r="B3136">
        <v>4</v>
      </c>
      <c r="C3136">
        <v>51</v>
      </c>
      <c r="D3136" s="32">
        <v>0.72430555555555554</v>
      </c>
      <c r="E3136">
        <v>6000</v>
      </c>
      <c r="G3136" s="31" t="s">
        <v>102</v>
      </c>
      <c r="H3136">
        <v>15</v>
      </c>
      <c r="I3136" s="31" t="s">
        <v>103</v>
      </c>
    </row>
    <row r="3137" spans="1:9" x14ac:dyDescent="0.3">
      <c r="A3137">
        <v>3177</v>
      </c>
      <c r="B3137">
        <v>2</v>
      </c>
      <c r="C3137">
        <v>51</v>
      </c>
      <c r="D3137" s="32">
        <v>0.68680555555555556</v>
      </c>
      <c r="E3137">
        <v>6000</v>
      </c>
      <c r="G3137" s="31" t="s">
        <v>102</v>
      </c>
      <c r="H3137">
        <v>15</v>
      </c>
      <c r="I3137" s="31" t="s">
        <v>101</v>
      </c>
    </row>
    <row r="3138" spans="1:9" x14ac:dyDescent="0.3">
      <c r="A3138">
        <v>3178</v>
      </c>
      <c r="B3138">
        <v>5</v>
      </c>
      <c r="C3138">
        <v>51</v>
      </c>
      <c r="D3138" s="32">
        <v>0.74305555555555558</v>
      </c>
      <c r="E3138">
        <v>6000</v>
      </c>
      <c r="G3138" s="31" t="s">
        <v>97</v>
      </c>
      <c r="H3138">
        <v>15</v>
      </c>
      <c r="I3138" s="31" t="s">
        <v>105</v>
      </c>
    </row>
    <row r="3139" spans="1:9" x14ac:dyDescent="0.3">
      <c r="A3139">
        <v>3179</v>
      </c>
      <c r="B3139">
        <v>3</v>
      </c>
      <c r="C3139">
        <v>51</v>
      </c>
      <c r="D3139" s="32">
        <v>0.73402777777777772</v>
      </c>
      <c r="E3139">
        <v>6000</v>
      </c>
      <c r="F3139">
        <v>2000</v>
      </c>
      <c r="G3139" s="31" t="s">
        <v>102</v>
      </c>
      <c r="H3139">
        <v>16</v>
      </c>
      <c r="I3139" s="31" t="s">
        <v>104</v>
      </c>
    </row>
    <row r="3140" spans="1:9" x14ac:dyDescent="0.3">
      <c r="A3140">
        <v>3180</v>
      </c>
      <c r="B3140">
        <v>1</v>
      </c>
      <c r="C3140">
        <v>51</v>
      </c>
      <c r="D3140" s="32"/>
      <c r="E3140">
        <v>6000</v>
      </c>
      <c r="G3140" s="31" t="s">
        <v>102</v>
      </c>
      <c r="H3140">
        <v>16</v>
      </c>
      <c r="I3140" s="31" t="s">
        <v>99</v>
      </c>
    </row>
    <row r="3141" spans="1:9" x14ac:dyDescent="0.3">
      <c r="A3141">
        <v>3181</v>
      </c>
      <c r="B3141">
        <v>6</v>
      </c>
      <c r="C3141">
        <v>51</v>
      </c>
      <c r="D3141" s="32">
        <v>0.7680555555555556</v>
      </c>
      <c r="E3141">
        <v>6000</v>
      </c>
      <c r="G3141" s="31" t="s">
        <v>102</v>
      </c>
      <c r="H3141">
        <v>16</v>
      </c>
      <c r="I3141" s="31" t="s">
        <v>100</v>
      </c>
    </row>
    <row r="3142" spans="1:9" x14ac:dyDescent="0.3">
      <c r="A3142">
        <v>3182</v>
      </c>
      <c r="B3142">
        <v>4</v>
      </c>
      <c r="C3142">
        <v>51</v>
      </c>
      <c r="D3142" s="32">
        <v>0.74861111111111112</v>
      </c>
      <c r="E3142">
        <v>8000</v>
      </c>
      <c r="G3142" s="31" t="s">
        <v>97</v>
      </c>
      <c r="H3142">
        <v>16</v>
      </c>
      <c r="I3142" s="31" t="s">
        <v>103</v>
      </c>
    </row>
    <row r="3143" spans="1:9" x14ac:dyDescent="0.3">
      <c r="A3143">
        <v>3183</v>
      </c>
      <c r="B3143">
        <v>2</v>
      </c>
      <c r="C3143">
        <v>51</v>
      </c>
      <c r="D3143" s="32">
        <v>0.71180555555555558</v>
      </c>
      <c r="E3143">
        <v>6000</v>
      </c>
      <c r="G3143" s="31" t="s">
        <v>102</v>
      </c>
      <c r="H3143">
        <v>16</v>
      </c>
      <c r="I3143" s="31" t="s">
        <v>101</v>
      </c>
    </row>
    <row r="3144" spans="1:9" x14ac:dyDescent="0.3">
      <c r="A3144">
        <v>3184</v>
      </c>
      <c r="B3144">
        <v>5</v>
      </c>
      <c r="C3144">
        <v>51</v>
      </c>
      <c r="D3144" s="32">
        <v>0.76875000000000004</v>
      </c>
      <c r="E3144">
        <v>6000</v>
      </c>
      <c r="G3144" s="31" t="s">
        <v>102</v>
      </c>
      <c r="H3144">
        <v>16</v>
      </c>
      <c r="I3144" s="31" t="s">
        <v>105</v>
      </c>
    </row>
    <row r="3145" spans="1:9" x14ac:dyDescent="0.3">
      <c r="A3145">
        <v>3185</v>
      </c>
      <c r="B3145">
        <v>3</v>
      </c>
      <c r="C3145">
        <v>51</v>
      </c>
      <c r="D3145" s="32">
        <v>0.7895833333333333</v>
      </c>
      <c r="E3145">
        <v>6000</v>
      </c>
      <c r="G3145" s="31" t="s">
        <v>102</v>
      </c>
      <c r="H3145">
        <v>17</v>
      </c>
      <c r="I3145" s="31" t="s">
        <v>104</v>
      </c>
    </row>
    <row r="3146" spans="1:9" x14ac:dyDescent="0.3">
      <c r="A3146">
        <v>3186</v>
      </c>
      <c r="B3146">
        <v>6</v>
      </c>
      <c r="C3146">
        <v>51</v>
      </c>
      <c r="D3146" s="32">
        <v>0.79236111111111107</v>
      </c>
      <c r="E3146">
        <v>6000</v>
      </c>
      <c r="G3146" s="31" t="s">
        <v>97</v>
      </c>
      <c r="H3146">
        <v>17</v>
      </c>
      <c r="I3146" s="31" t="s">
        <v>100</v>
      </c>
    </row>
    <row r="3147" spans="1:9" x14ac:dyDescent="0.3">
      <c r="A3147">
        <v>3187</v>
      </c>
      <c r="B3147">
        <v>4</v>
      </c>
      <c r="C3147">
        <v>51</v>
      </c>
      <c r="D3147" s="32">
        <v>0.79374999999999996</v>
      </c>
      <c r="E3147">
        <v>6000</v>
      </c>
      <c r="G3147" s="31" t="s">
        <v>102</v>
      </c>
      <c r="H3147">
        <v>17</v>
      </c>
      <c r="I3147" s="31" t="s">
        <v>103</v>
      </c>
    </row>
    <row r="3148" spans="1:9" x14ac:dyDescent="0.3">
      <c r="A3148">
        <v>3188</v>
      </c>
      <c r="B3148">
        <v>2</v>
      </c>
      <c r="C3148">
        <v>51</v>
      </c>
      <c r="D3148" s="32">
        <v>0.73888888888888893</v>
      </c>
      <c r="E3148">
        <v>6000</v>
      </c>
      <c r="G3148" s="31" t="s">
        <v>97</v>
      </c>
      <c r="H3148">
        <v>17</v>
      </c>
      <c r="I3148" s="31" t="s">
        <v>101</v>
      </c>
    </row>
    <row r="3149" spans="1:9" x14ac:dyDescent="0.3">
      <c r="A3149">
        <v>3189</v>
      </c>
      <c r="B3149">
        <v>5</v>
      </c>
      <c r="C3149">
        <v>51</v>
      </c>
      <c r="D3149" s="32">
        <v>0.79097222222222219</v>
      </c>
      <c r="E3149">
        <v>8000</v>
      </c>
      <c r="G3149" s="31" t="s">
        <v>102</v>
      </c>
      <c r="H3149">
        <v>17</v>
      </c>
      <c r="I3149" s="31" t="s">
        <v>105</v>
      </c>
    </row>
    <row r="3150" spans="1:9" x14ac:dyDescent="0.3">
      <c r="A3150">
        <v>3190</v>
      </c>
      <c r="B3150">
        <v>3</v>
      </c>
      <c r="C3150">
        <v>51</v>
      </c>
      <c r="D3150" s="32">
        <v>0.81041666666666667</v>
      </c>
      <c r="E3150">
        <v>8000</v>
      </c>
      <c r="G3150" s="31" t="s">
        <v>97</v>
      </c>
      <c r="H3150">
        <v>18</v>
      </c>
      <c r="I3150" s="31" t="s">
        <v>104</v>
      </c>
    </row>
    <row r="3151" spans="1:9" x14ac:dyDescent="0.3">
      <c r="A3151">
        <v>3191</v>
      </c>
      <c r="B3151">
        <v>6</v>
      </c>
      <c r="C3151">
        <v>51</v>
      </c>
      <c r="D3151" s="32">
        <v>0.80277777777777781</v>
      </c>
      <c r="E3151">
        <v>6000</v>
      </c>
      <c r="G3151" s="31" t="s">
        <v>97</v>
      </c>
      <c r="H3151">
        <v>18</v>
      </c>
      <c r="I3151" s="31" t="s">
        <v>100</v>
      </c>
    </row>
    <row r="3152" spans="1:9" x14ac:dyDescent="0.3">
      <c r="A3152">
        <v>3192</v>
      </c>
      <c r="B3152">
        <v>4</v>
      </c>
      <c r="C3152">
        <v>51</v>
      </c>
      <c r="D3152" s="32">
        <v>0.80833333333333335</v>
      </c>
      <c r="E3152">
        <v>6000</v>
      </c>
      <c r="G3152" s="31" t="s">
        <v>102</v>
      </c>
      <c r="H3152">
        <v>18</v>
      </c>
      <c r="I3152" s="31" t="s">
        <v>103</v>
      </c>
    </row>
    <row r="3153" spans="1:9" x14ac:dyDescent="0.3">
      <c r="A3153">
        <v>3193</v>
      </c>
      <c r="B3153">
        <v>2</v>
      </c>
      <c r="C3153">
        <v>51</v>
      </c>
      <c r="D3153" s="32">
        <v>0.75555555555555554</v>
      </c>
      <c r="E3153">
        <v>6000</v>
      </c>
      <c r="G3153" s="31" t="s">
        <v>102</v>
      </c>
      <c r="H3153">
        <v>18</v>
      </c>
      <c r="I3153" s="31" t="s">
        <v>101</v>
      </c>
    </row>
    <row r="3154" spans="1:9" x14ac:dyDescent="0.3">
      <c r="A3154">
        <v>3194</v>
      </c>
      <c r="B3154">
        <v>5</v>
      </c>
      <c r="C3154">
        <v>51</v>
      </c>
      <c r="D3154" s="32">
        <v>0.81805555555555554</v>
      </c>
      <c r="E3154">
        <v>6000</v>
      </c>
      <c r="G3154" s="31" t="s">
        <v>102</v>
      </c>
      <c r="H3154">
        <v>18</v>
      </c>
      <c r="I3154" s="31" t="s">
        <v>105</v>
      </c>
    </row>
    <row r="3155" spans="1:9" x14ac:dyDescent="0.3">
      <c r="A3155">
        <v>3195</v>
      </c>
      <c r="B3155">
        <v>3</v>
      </c>
      <c r="C3155">
        <v>51</v>
      </c>
      <c r="D3155" s="32">
        <v>0.82638888888888884</v>
      </c>
      <c r="E3155">
        <v>6000</v>
      </c>
      <c r="F3155">
        <v>2000</v>
      </c>
      <c r="G3155" s="31" t="s">
        <v>97</v>
      </c>
      <c r="H3155">
        <v>19</v>
      </c>
      <c r="I3155" s="31" t="s">
        <v>104</v>
      </c>
    </row>
    <row r="3156" spans="1:9" x14ac:dyDescent="0.3">
      <c r="A3156">
        <v>3196</v>
      </c>
      <c r="B3156">
        <v>6</v>
      </c>
      <c r="C3156">
        <v>51</v>
      </c>
      <c r="D3156" s="32">
        <v>0.81944444444444442</v>
      </c>
      <c r="E3156">
        <v>6000</v>
      </c>
      <c r="G3156" s="31" t="s">
        <v>102</v>
      </c>
      <c r="H3156">
        <v>19</v>
      </c>
      <c r="I3156" s="31" t="s">
        <v>100</v>
      </c>
    </row>
    <row r="3157" spans="1:9" x14ac:dyDescent="0.3">
      <c r="A3157">
        <v>3197</v>
      </c>
      <c r="B3157">
        <v>4</v>
      </c>
      <c r="C3157">
        <v>51</v>
      </c>
      <c r="D3157" s="32">
        <v>0.82777777777777772</v>
      </c>
      <c r="E3157">
        <v>6000</v>
      </c>
      <c r="F3157">
        <v>1000</v>
      </c>
      <c r="G3157" s="31" t="s">
        <v>102</v>
      </c>
      <c r="H3157">
        <v>19</v>
      </c>
      <c r="I3157" s="31" t="s">
        <v>103</v>
      </c>
    </row>
    <row r="3158" spans="1:9" x14ac:dyDescent="0.3">
      <c r="A3158">
        <v>3198</v>
      </c>
      <c r="B3158">
        <v>2</v>
      </c>
      <c r="C3158">
        <v>51</v>
      </c>
      <c r="D3158" s="32">
        <v>0.7729166666666667</v>
      </c>
      <c r="E3158">
        <v>6000</v>
      </c>
      <c r="G3158" s="31" t="s">
        <v>102</v>
      </c>
      <c r="H3158">
        <v>19</v>
      </c>
      <c r="I3158" s="31" t="s">
        <v>101</v>
      </c>
    </row>
    <row r="3159" spans="1:9" x14ac:dyDescent="0.3">
      <c r="A3159">
        <v>3199</v>
      </c>
      <c r="B3159">
        <v>5</v>
      </c>
      <c r="C3159">
        <v>51</v>
      </c>
      <c r="D3159" s="32">
        <v>0.83750000000000002</v>
      </c>
      <c r="E3159">
        <v>6000</v>
      </c>
      <c r="G3159" s="31" t="s">
        <v>97</v>
      </c>
      <c r="H3159">
        <v>19</v>
      </c>
      <c r="I3159" s="31" t="s">
        <v>105</v>
      </c>
    </row>
    <row r="3160" spans="1:9" x14ac:dyDescent="0.3">
      <c r="A3160">
        <v>3200</v>
      </c>
      <c r="B3160">
        <v>3</v>
      </c>
      <c r="C3160">
        <v>51</v>
      </c>
      <c r="D3160" s="32"/>
      <c r="E3160">
        <v>6000</v>
      </c>
      <c r="G3160" s="31" t="s">
        <v>102</v>
      </c>
      <c r="H3160">
        <v>20</v>
      </c>
      <c r="I3160" s="31" t="s">
        <v>104</v>
      </c>
    </row>
    <row r="3161" spans="1:9" x14ac:dyDescent="0.3">
      <c r="A3161">
        <v>3201</v>
      </c>
      <c r="B3161">
        <v>6</v>
      </c>
      <c r="C3161">
        <v>51</v>
      </c>
      <c r="D3161" s="32">
        <v>0.84722222222222221</v>
      </c>
      <c r="E3161">
        <v>6000</v>
      </c>
      <c r="F3161">
        <v>1500</v>
      </c>
      <c r="G3161" s="31" t="s">
        <v>97</v>
      </c>
      <c r="H3161">
        <v>20</v>
      </c>
      <c r="I3161" s="31" t="s">
        <v>100</v>
      </c>
    </row>
    <row r="3162" spans="1:9" x14ac:dyDescent="0.3">
      <c r="A3162">
        <v>3202</v>
      </c>
      <c r="B3162">
        <v>4</v>
      </c>
      <c r="C3162">
        <v>51</v>
      </c>
      <c r="D3162" s="32">
        <v>0.84722222222222221</v>
      </c>
      <c r="E3162">
        <v>6000</v>
      </c>
      <c r="F3162">
        <v>1500</v>
      </c>
      <c r="G3162" s="31" t="s">
        <v>97</v>
      </c>
      <c r="H3162">
        <v>20</v>
      </c>
      <c r="I3162" s="31" t="s">
        <v>103</v>
      </c>
    </row>
    <row r="3163" spans="1:9" x14ac:dyDescent="0.3">
      <c r="A3163">
        <v>3203</v>
      </c>
      <c r="B3163">
        <v>2</v>
      </c>
      <c r="C3163">
        <v>51</v>
      </c>
      <c r="D3163" s="32">
        <v>0.78819444444444442</v>
      </c>
      <c r="E3163">
        <v>6000</v>
      </c>
      <c r="G3163" s="31" t="s">
        <v>102</v>
      </c>
      <c r="H3163">
        <v>20</v>
      </c>
      <c r="I3163" s="31" t="s">
        <v>101</v>
      </c>
    </row>
    <row r="3164" spans="1:9" x14ac:dyDescent="0.3">
      <c r="A3164">
        <v>3204</v>
      </c>
      <c r="B3164">
        <v>2</v>
      </c>
      <c r="C3164">
        <v>51</v>
      </c>
      <c r="D3164" s="32">
        <v>0.80763888888888891</v>
      </c>
      <c r="E3164">
        <v>6000</v>
      </c>
      <c r="G3164" s="31" t="s">
        <v>97</v>
      </c>
      <c r="H3164">
        <v>21</v>
      </c>
      <c r="I3164" s="31" t="s">
        <v>101</v>
      </c>
    </row>
    <row r="3165" spans="1:9" x14ac:dyDescent="0.3">
      <c r="A3165">
        <v>3205</v>
      </c>
      <c r="B3165">
        <v>2</v>
      </c>
      <c r="C3165">
        <v>51</v>
      </c>
      <c r="D3165" s="32">
        <v>0.81944444444444442</v>
      </c>
      <c r="E3165">
        <v>6000</v>
      </c>
      <c r="G3165" s="31" t="s">
        <v>102</v>
      </c>
      <c r="H3165">
        <v>22</v>
      </c>
      <c r="I3165" s="31" t="s">
        <v>101</v>
      </c>
    </row>
    <row r="3166" spans="1:9" x14ac:dyDescent="0.3">
      <c r="A3166">
        <v>3206</v>
      </c>
      <c r="B3166">
        <v>2</v>
      </c>
      <c r="C3166">
        <v>51</v>
      </c>
      <c r="D3166" s="32">
        <v>0.83194444444444449</v>
      </c>
      <c r="E3166">
        <v>6000</v>
      </c>
      <c r="G3166" s="31" t="s">
        <v>102</v>
      </c>
      <c r="H3166">
        <v>23</v>
      </c>
      <c r="I3166" s="31" t="s">
        <v>101</v>
      </c>
    </row>
    <row r="3167" spans="1:9" x14ac:dyDescent="0.3">
      <c r="A3167">
        <v>3207</v>
      </c>
      <c r="B3167">
        <v>2</v>
      </c>
      <c r="C3167">
        <v>51</v>
      </c>
      <c r="D3167" s="32">
        <v>0.85</v>
      </c>
      <c r="E3167">
        <v>6000</v>
      </c>
      <c r="F3167">
        <v>1000</v>
      </c>
      <c r="G3167" s="31" t="s">
        <v>97</v>
      </c>
      <c r="H3167">
        <v>24</v>
      </c>
      <c r="I3167" s="31" t="s">
        <v>101</v>
      </c>
    </row>
    <row r="3168" spans="1:9" x14ac:dyDescent="0.3">
      <c r="A3168">
        <v>3208</v>
      </c>
      <c r="B3168">
        <v>1</v>
      </c>
      <c r="C3168">
        <v>52</v>
      </c>
      <c r="D3168" s="32">
        <v>0.49375000000000002</v>
      </c>
      <c r="E3168">
        <v>6000</v>
      </c>
      <c r="G3168" s="31" t="s">
        <v>97</v>
      </c>
      <c r="H3168">
        <v>4</v>
      </c>
      <c r="I3168" s="31" t="s">
        <v>99</v>
      </c>
    </row>
    <row r="3169" spans="1:9" x14ac:dyDescent="0.3">
      <c r="A3169">
        <v>3209</v>
      </c>
      <c r="B3169">
        <v>6</v>
      </c>
      <c r="C3169">
        <v>52</v>
      </c>
      <c r="D3169" s="32">
        <v>0.46111111111111114</v>
      </c>
      <c r="E3169">
        <v>6000</v>
      </c>
      <c r="G3169" s="31" t="s">
        <v>97</v>
      </c>
      <c r="H3169">
        <v>4</v>
      </c>
      <c r="I3169" s="31" t="s">
        <v>100</v>
      </c>
    </row>
    <row r="3170" spans="1:9" x14ac:dyDescent="0.3">
      <c r="A3170">
        <v>3210</v>
      </c>
      <c r="B3170">
        <v>4</v>
      </c>
      <c r="C3170">
        <v>52</v>
      </c>
      <c r="D3170" s="32">
        <v>0.50416666666666665</v>
      </c>
      <c r="E3170">
        <v>6000</v>
      </c>
      <c r="G3170" s="31" t="s">
        <v>97</v>
      </c>
      <c r="H3170">
        <v>4</v>
      </c>
      <c r="I3170" s="31" t="s">
        <v>103</v>
      </c>
    </row>
    <row r="3171" spans="1:9" x14ac:dyDescent="0.3">
      <c r="A3171">
        <v>3211</v>
      </c>
      <c r="B3171">
        <v>2</v>
      </c>
      <c r="C3171">
        <v>52</v>
      </c>
      <c r="D3171" s="32">
        <v>0.48402777777777778</v>
      </c>
      <c r="E3171">
        <v>6000</v>
      </c>
      <c r="G3171" s="31" t="s">
        <v>97</v>
      </c>
      <c r="H3171">
        <v>4</v>
      </c>
      <c r="I3171" s="31" t="s">
        <v>101</v>
      </c>
    </row>
    <row r="3172" spans="1:9" x14ac:dyDescent="0.3">
      <c r="A3172">
        <v>3212</v>
      </c>
      <c r="B3172">
        <v>5</v>
      </c>
      <c r="C3172">
        <v>52</v>
      </c>
      <c r="D3172" s="32">
        <v>0.61875000000000002</v>
      </c>
      <c r="E3172">
        <v>41000</v>
      </c>
      <c r="G3172" s="31" t="s">
        <v>97</v>
      </c>
      <c r="H3172">
        <v>4</v>
      </c>
      <c r="I3172" s="31" t="s">
        <v>105</v>
      </c>
    </row>
    <row r="3173" spans="1:9" x14ac:dyDescent="0.3">
      <c r="A3173">
        <v>3213</v>
      </c>
      <c r="B3173">
        <v>1</v>
      </c>
      <c r="C3173">
        <v>52</v>
      </c>
      <c r="D3173" s="32">
        <v>0.50277777777777777</v>
      </c>
      <c r="E3173">
        <v>6000</v>
      </c>
      <c r="F3173">
        <v>1000</v>
      </c>
      <c r="G3173" s="31" t="s">
        <v>102</v>
      </c>
      <c r="H3173">
        <v>5</v>
      </c>
      <c r="I3173" s="31" t="s">
        <v>99</v>
      </c>
    </row>
    <row r="3174" spans="1:9" x14ac:dyDescent="0.3">
      <c r="A3174">
        <v>3214</v>
      </c>
      <c r="B3174">
        <v>6</v>
      </c>
      <c r="C3174">
        <v>52</v>
      </c>
      <c r="D3174" s="32">
        <v>0.47916666666666669</v>
      </c>
      <c r="E3174">
        <v>6000</v>
      </c>
      <c r="G3174" s="31" t="s">
        <v>97</v>
      </c>
      <c r="H3174">
        <v>5</v>
      </c>
      <c r="I3174" s="31" t="s">
        <v>100</v>
      </c>
    </row>
    <row r="3175" spans="1:9" x14ac:dyDescent="0.3">
      <c r="A3175">
        <v>3215</v>
      </c>
      <c r="B3175">
        <v>4</v>
      </c>
      <c r="C3175">
        <v>52</v>
      </c>
      <c r="D3175" s="32">
        <v>0.5395833333333333</v>
      </c>
      <c r="E3175">
        <v>6000</v>
      </c>
      <c r="G3175" s="31" t="s">
        <v>102</v>
      </c>
      <c r="H3175">
        <v>5</v>
      </c>
      <c r="I3175" s="31" t="s">
        <v>103</v>
      </c>
    </row>
    <row r="3176" spans="1:9" x14ac:dyDescent="0.3">
      <c r="A3176">
        <v>3216</v>
      </c>
      <c r="B3176">
        <v>2</v>
      </c>
      <c r="C3176">
        <v>52</v>
      </c>
      <c r="D3176" s="32">
        <v>0.50555555555555554</v>
      </c>
      <c r="E3176">
        <v>6000</v>
      </c>
      <c r="G3176" s="31" t="s">
        <v>97</v>
      </c>
      <c r="H3176">
        <v>5</v>
      </c>
      <c r="I3176" s="31" t="s">
        <v>101</v>
      </c>
    </row>
    <row r="3177" spans="1:9" x14ac:dyDescent="0.3">
      <c r="A3177">
        <v>3217</v>
      </c>
      <c r="B3177">
        <v>5</v>
      </c>
      <c r="C3177">
        <v>52</v>
      </c>
      <c r="D3177" s="32">
        <v>0.64583333333333337</v>
      </c>
      <c r="E3177">
        <v>6000</v>
      </c>
      <c r="G3177" s="31" t="s">
        <v>97</v>
      </c>
      <c r="H3177">
        <v>5</v>
      </c>
      <c r="I3177" s="31" t="s">
        <v>105</v>
      </c>
    </row>
    <row r="3178" spans="1:9" x14ac:dyDescent="0.3">
      <c r="A3178">
        <v>3218</v>
      </c>
      <c r="B3178">
        <v>1</v>
      </c>
      <c r="C3178">
        <v>52</v>
      </c>
      <c r="D3178" s="32">
        <v>0.60763888888888884</v>
      </c>
      <c r="E3178">
        <v>6000</v>
      </c>
      <c r="G3178" s="31" t="s">
        <v>97</v>
      </c>
      <c r="H3178">
        <v>6</v>
      </c>
      <c r="I3178" s="31" t="s">
        <v>99</v>
      </c>
    </row>
    <row r="3179" spans="1:9" x14ac:dyDescent="0.3">
      <c r="A3179">
        <v>3219</v>
      </c>
      <c r="B3179">
        <v>6</v>
      </c>
      <c r="C3179">
        <v>52</v>
      </c>
      <c r="D3179" s="32">
        <v>0.49861111111111112</v>
      </c>
      <c r="E3179">
        <v>6000</v>
      </c>
      <c r="G3179" s="31" t="s">
        <v>97</v>
      </c>
      <c r="H3179">
        <v>6</v>
      </c>
      <c r="I3179" s="31" t="s">
        <v>100</v>
      </c>
    </row>
    <row r="3180" spans="1:9" x14ac:dyDescent="0.3">
      <c r="A3180">
        <v>3220</v>
      </c>
      <c r="B3180">
        <v>4</v>
      </c>
      <c r="C3180">
        <v>52</v>
      </c>
      <c r="D3180" s="32">
        <v>0.60833333333333328</v>
      </c>
      <c r="E3180">
        <v>6000</v>
      </c>
      <c r="F3180">
        <v>1000</v>
      </c>
      <c r="G3180" s="31" t="s">
        <v>97</v>
      </c>
      <c r="H3180">
        <v>6</v>
      </c>
      <c r="I3180" s="31" t="s">
        <v>103</v>
      </c>
    </row>
    <row r="3181" spans="1:9" x14ac:dyDescent="0.3">
      <c r="A3181">
        <v>3221</v>
      </c>
      <c r="B3181">
        <v>2</v>
      </c>
      <c r="C3181">
        <v>52</v>
      </c>
      <c r="D3181" s="32">
        <v>0.52777777777777779</v>
      </c>
      <c r="E3181">
        <v>6000</v>
      </c>
      <c r="G3181" s="31" t="s">
        <v>102</v>
      </c>
      <c r="H3181">
        <v>6</v>
      </c>
      <c r="I3181" s="31" t="s">
        <v>101</v>
      </c>
    </row>
    <row r="3182" spans="1:9" x14ac:dyDescent="0.3">
      <c r="A3182">
        <v>3222</v>
      </c>
      <c r="B3182">
        <v>5</v>
      </c>
      <c r="C3182">
        <v>52</v>
      </c>
      <c r="D3182" s="32"/>
      <c r="E3182">
        <v>6000</v>
      </c>
      <c r="G3182" s="31" t="s">
        <v>102</v>
      </c>
      <c r="H3182">
        <v>6</v>
      </c>
      <c r="I3182" s="31" t="s">
        <v>105</v>
      </c>
    </row>
    <row r="3183" spans="1:9" x14ac:dyDescent="0.3">
      <c r="A3183">
        <v>3223</v>
      </c>
      <c r="B3183">
        <v>1</v>
      </c>
      <c r="C3183">
        <v>52</v>
      </c>
      <c r="D3183" s="32">
        <v>0.63263888888888886</v>
      </c>
      <c r="E3183">
        <v>8000</v>
      </c>
      <c r="G3183" s="31" t="s">
        <v>97</v>
      </c>
      <c r="H3183">
        <v>7</v>
      </c>
      <c r="I3183" s="31" t="s">
        <v>99</v>
      </c>
    </row>
    <row r="3184" spans="1:9" x14ac:dyDescent="0.3">
      <c r="A3184">
        <v>3224</v>
      </c>
      <c r="B3184">
        <v>6</v>
      </c>
      <c r="C3184">
        <v>52</v>
      </c>
      <c r="D3184" s="32">
        <v>0.5180555555555556</v>
      </c>
      <c r="E3184">
        <v>6000</v>
      </c>
      <c r="G3184" s="31" t="s">
        <v>102</v>
      </c>
      <c r="H3184">
        <v>7</v>
      </c>
      <c r="I3184" s="31" t="s">
        <v>100</v>
      </c>
    </row>
    <row r="3185" spans="1:9" x14ac:dyDescent="0.3">
      <c r="A3185">
        <v>3225</v>
      </c>
      <c r="B3185">
        <v>4</v>
      </c>
      <c r="C3185">
        <v>52</v>
      </c>
      <c r="D3185" s="32">
        <v>0.63055555555555554</v>
      </c>
      <c r="E3185">
        <v>6000</v>
      </c>
      <c r="G3185" s="31" t="s">
        <v>97</v>
      </c>
      <c r="H3185">
        <v>7</v>
      </c>
      <c r="I3185" s="31" t="s">
        <v>103</v>
      </c>
    </row>
    <row r="3186" spans="1:9" x14ac:dyDescent="0.3">
      <c r="A3186">
        <v>3226</v>
      </c>
      <c r="B3186">
        <v>2</v>
      </c>
      <c r="C3186">
        <v>52</v>
      </c>
      <c r="D3186" s="32">
        <v>0.61944444444444446</v>
      </c>
      <c r="E3186">
        <v>6000</v>
      </c>
      <c r="G3186" s="31" t="s">
        <v>97</v>
      </c>
      <c r="H3186">
        <v>7</v>
      </c>
      <c r="I3186" s="31" t="s">
        <v>101</v>
      </c>
    </row>
    <row r="3187" spans="1:9" x14ac:dyDescent="0.3">
      <c r="A3187">
        <v>3227</v>
      </c>
      <c r="B3187">
        <v>1</v>
      </c>
      <c r="C3187">
        <v>52</v>
      </c>
      <c r="D3187" s="32">
        <v>0.6694444444444444</v>
      </c>
      <c r="E3187">
        <v>6000</v>
      </c>
      <c r="G3187" s="31" t="s">
        <v>102</v>
      </c>
      <c r="H3187">
        <v>8</v>
      </c>
      <c r="I3187" s="31" t="s">
        <v>99</v>
      </c>
    </row>
    <row r="3188" spans="1:9" x14ac:dyDescent="0.3">
      <c r="A3188">
        <v>3228</v>
      </c>
      <c r="B3188">
        <v>6</v>
      </c>
      <c r="C3188">
        <v>52</v>
      </c>
      <c r="D3188" s="32">
        <v>0.55555555555555558</v>
      </c>
      <c r="E3188">
        <v>6000</v>
      </c>
      <c r="G3188" s="31" t="s">
        <v>102</v>
      </c>
      <c r="H3188">
        <v>8</v>
      </c>
      <c r="I3188" s="31" t="s">
        <v>100</v>
      </c>
    </row>
    <row r="3189" spans="1:9" x14ac:dyDescent="0.3">
      <c r="A3189">
        <v>3229</v>
      </c>
      <c r="B3189">
        <v>4</v>
      </c>
      <c r="C3189">
        <v>52</v>
      </c>
      <c r="D3189" s="32">
        <v>0.65</v>
      </c>
      <c r="E3189">
        <v>6000</v>
      </c>
      <c r="G3189" s="31" t="s">
        <v>97</v>
      </c>
      <c r="H3189">
        <v>8</v>
      </c>
      <c r="I3189" s="31" t="s">
        <v>103</v>
      </c>
    </row>
    <row r="3190" spans="1:9" x14ac:dyDescent="0.3">
      <c r="A3190">
        <v>3230</v>
      </c>
      <c r="B3190">
        <v>2</v>
      </c>
      <c r="C3190">
        <v>52</v>
      </c>
      <c r="D3190" s="32">
        <v>0.63958333333333328</v>
      </c>
      <c r="E3190">
        <v>6000</v>
      </c>
      <c r="G3190" s="31" t="s">
        <v>97</v>
      </c>
      <c r="H3190">
        <v>8</v>
      </c>
      <c r="I3190" s="31" t="s">
        <v>101</v>
      </c>
    </row>
    <row r="3191" spans="1:9" x14ac:dyDescent="0.3">
      <c r="A3191">
        <v>3231</v>
      </c>
      <c r="B3191">
        <v>6</v>
      </c>
      <c r="C3191">
        <v>52</v>
      </c>
      <c r="D3191" s="32">
        <v>0.62222222222222223</v>
      </c>
      <c r="E3191">
        <v>6000</v>
      </c>
      <c r="G3191" s="31" t="s">
        <v>102</v>
      </c>
      <c r="H3191">
        <v>9</v>
      </c>
      <c r="I3191" s="31" t="s">
        <v>100</v>
      </c>
    </row>
    <row r="3192" spans="1:9" x14ac:dyDescent="0.3">
      <c r="A3192">
        <v>3232</v>
      </c>
      <c r="B3192">
        <v>4</v>
      </c>
      <c r="C3192">
        <v>52</v>
      </c>
      <c r="D3192" s="32"/>
      <c r="E3192">
        <v>8000</v>
      </c>
      <c r="G3192" s="31" t="s">
        <v>102</v>
      </c>
      <c r="H3192">
        <v>9</v>
      </c>
      <c r="I3192" s="31" t="s">
        <v>103</v>
      </c>
    </row>
    <row r="3193" spans="1:9" x14ac:dyDescent="0.3">
      <c r="A3193">
        <v>3233</v>
      </c>
      <c r="B3193">
        <v>2</v>
      </c>
      <c r="C3193">
        <v>52</v>
      </c>
      <c r="D3193" s="32"/>
      <c r="E3193">
        <v>6000</v>
      </c>
      <c r="G3193" s="31" t="s">
        <v>102</v>
      </c>
      <c r="H3193">
        <v>9</v>
      </c>
      <c r="I3193" s="31" t="s">
        <v>101</v>
      </c>
    </row>
    <row r="3194" spans="1:9" x14ac:dyDescent="0.3">
      <c r="A3194">
        <v>3234</v>
      </c>
      <c r="B3194">
        <v>6</v>
      </c>
      <c r="C3194">
        <v>52</v>
      </c>
      <c r="D3194" s="32">
        <v>0.64375000000000004</v>
      </c>
      <c r="E3194">
        <v>6000</v>
      </c>
      <c r="G3194" s="31" t="s">
        <v>97</v>
      </c>
      <c r="H3194">
        <v>10</v>
      </c>
      <c r="I3194" s="31" t="s">
        <v>100</v>
      </c>
    </row>
    <row r="3195" spans="1:9" x14ac:dyDescent="0.3">
      <c r="A3195">
        <v>3235</v>
      </c>
      <c r="B3195">
        <v>6</v>
      </c>
      <c r="C3195">
        <v>52</v>
      </c>
      <c r="D3195" s="32">
        <v>0.66319444444444442</v>
      </c>
      <c r="E3195">
        <v>6000</v>
      </c>
      <c r="G3195" s="31" t="s">
        <v>97</v>
      </c>
      <c r="H3195">
        <v>11</v>
      </c>
      <c r="I3195" s="31" t="s">
        <v>100</v>
      </c>
    </row>
    <row r="3196" spans="1:9" x14ac:dyDescent="0.3">
      <c r="A3196">
        <v>3236</v>
      </c>
      <c r="B3196">
        <v>3</v>
      </c>
      <c r="C3196">
        <v>53</v>
      </c>
      <c r="D3196" s="32">
        <v>0.44444444444444442</v>
      </c>
      <c r="E3196">
        <v>6000</v>
      </c>
      <c r="F3196">
        <v>1000</v>
      </c>
      <c r="G3196" s="31" t="s">
        <v>102</v>
      </c>
      <c r="H3196">
        <v>4</v>
      </c>
      <c r="I3196" s="31" t="s">
        <v>104</v>
      </c>
    </row>
    <row r="3197" spans="1:9" x14ac:dyDescent="0.3">
      <c r="A3197">
        <v>3237</v>
      </c>
      <c r="B3197">
        <v>7</v>
      </c>
      <c r="C3197">
        <v>53</v>
      </c>
      <c r="D3197" s="32">
        <v>0.45347222222222222</v>
      </c>
      <c r="E3197">
        <v>6000</v>
      </c>
      <c r="G3197" s="31" t="s">
        <v>97</v>
      </c>
      <c r="H3197">
        <v>4</v>
      </c>
      <c r="I3197" s="31" t="s">
        <v>98</v>
      </c>
    </row>
    <row r="3198" spans="1:9" x14ac:dyDescent="0.3">
      <c r="A3198">
        <v>3238</v>
      </c>
      <c r="B3198">
        <v>1</v>
      </c>
      <c r="C3198">
        <v>53</v>
      </c>
      <c r="D3198" s="32">
        <v>0.43541666666666667</v>
      </c>
      <c r="E3198">
        <v>6000</v>
      </c>
      <c r="G3198" s="31" t="s">
        <v>97</v>
      </c>
      <c r="H3198">
        <v>4</v>
      </c>
      <c r="I3198" s="31" t="s">
        <v>99</v>
      </c>
    </row>
    <row r="3199" spans="1:9" x14ac:dyDescent="0.3">
      <c r="A3199">
        <v>3239</v>
      </c>
      <c r="B3199">
        <v>6</v>
      </c>
      <c r="C3199">
        <v>53</v>
      </c>
      <c r="D3199" s="32">
        <v>0.46736111111111112</v>
      </c>
      <c r="E3199">
        <v>6000</v>
      </c>
      <c r="G3199" s="31" t="s">
        <v>102</v>
      </c>
      <c r="H3199">
        <v>4</v>
      </c>
      <c r="I3199" s="31" t="s">
        <v>100</v>
      </c>
    </row>
    <row r="3200" spans="1:9" x14ac:dyDescent="0.3">
      <c r="A3200">
        <v>3240</v>
      </c>
      <c r="B3200">
        <v>3</v>
      </c>
      <c r="C3200">
        <v>53</v>
      </c>
      <c r="D3200" s="32">
        <v>0.45902777777777776</v>
      </c>
      <c r="E3200">
        <v>6000</v>
      </c>
      <c r="F3200">
        <v>500</v>
      </c>
      <c r="G3200" s="31" t="s">
        <v>102</v>
      </c>
      <c r="H3200">
        <v>5</v>
      </c>
      <c r="I3200" s="31" t="s">
        <v>104</v>
      </c>
    </row>
    <row r="3201" spans="1:9" x14ac:dyDescent="0.3">
      <c r="A3201">
        <v>3241</v>
      </c>
      <c r="B3201">
        <v>7</v>
      </c>
      <c r="C3201">
        <v>53</v>
      </c>
      <c r="D3201" s="32">
        <v>0.46875</v>
      </c>
      <c r="E3201">
        <v>6000</v>
      </c>
      <c r="G3201" s="31" t="s">
        <v>97</v>
      </c>
      <c r="H3201">
        <v>5</v>
      </c>
      <c r="I3201" s="31" t="s">
        <v>98</v>
      </c>
    </row>
    <row r="3202" spans="1:9" x14ac:dyDescent="0.3">
      <c r="A3202">
        <v>3242</v>
      </c>
      <c r="B3202">
        <v>1</v>
      </c>
      <c r="C3202">
        <v>53</v>
      </c>
      <c r="D3202" s="32">
        <v>0.46111111111111114</v>
      </c>
      <c r="E3202">
        <v>6000</v>
      </c>
      <c r="G3202" s="31" t="s">
        <v>97</v>
      </c>
      <c r="H3202">
        <v>5</v>
      </c>
      <c r="I3202" s="31" t="s">
        <v>99</v>
      </c>
    </row>
    <row r="3203" spans="1:9" x14ac:dyDescent="0.3">
      <c r="A3203">
        <v>3243</v>
      </c>
      <c r="B3203">
        <v>6</v>
      </c>
      <c r="C3203">
        <v>53</v>
      </c>
      <c r="D3203" s="32">
        <v>0.4861111111111111</v>
      </c>
      <c r="E3203">
        <v>6000</v>
      </c>
      <c r="G3203" s="31" t="s">
        <v>97</v>
      </c>
      <c r="H3203">
        <v>5</v>
      </c>
      <c r="I3203" s="31" t="s">
        <v>100</v>
      </c>
    </row>
    <row r="3204" spans="1:9" x14ac:dyDescent="0.3">
      <c r="A3204">
        <v>3244</v>
      </c>
      <c r="B3204">
        <v>3</v>
      </c>
      <c r="C3204">
        <v>53</v>
      </c>
      <c r="D3204" s="32">
        <v>0.47361111111111109</v>
      </c>
      <c r="E3204">
        <v>6000</v>
      </c>
      <c r="F3204">
        <v>1000</v>
      </c>
      <c r="G3204" s="31" t="s">
        <v>102</v>
      </c>
      <c r="H3204">
        <v>6</v>
      </c>
      <c r="I3204" s="31" t="s">
        <v>104</v>
      </c>
    </row>
    <row r="3205" spans="1:9" x14ac:dyDescent="0.3">
      <c r="A3205">
        <v>3245</v>
      </c>
      <c r="B3205">
        <v>7</v>
      </c>
      <c r="C3205">
        <v>53</v>
      </c>
      <c r="D3205" s="32">
        <v>0.49513888888888891</v>
      </c>
      <c r="E3205">
        <v>6000</v>
      </c>
      <c r="G3205" s="31" t="s">
        <v>102</v>
      </c>
      <c r="H3205">
        <v>6</v>
      </c>
      <c r="I3205" s="31" t="s">
        <v>98</v>
      </c>
    </row>
    <row r="3206" spans="1:9" x14ac:dyDescent="0.3">
      <c r="A3206">
        <v>3246</v>
      </c>
      <c r="B3206">
        <v>1</v>
      </c>
      <c r="C3206">
        <v>53</v>
      </c>
      <c r="D3206" s="32">
        <v>0.48749999999999999</v>
      </c>
      <c r="E3206">
        <v>8000</v>
      </c>
      <c r="F3206">
        <v>2000</v>
      </c>
      <c r="G3206" s="31" t="s">
        <v>102</v>
      </c>
      <c r="H3206">
        <v>6</v>
      </c>
      <c r="I3206" s="31" t="s">
        <v>99</v>
      </c>
    </row>
    <row r="3207" spans="1:9" x14ac:dyDescent="0.3">
      <c r="A3207">
        <v>3247</v>
      </c>
      <c r="B3207">
        <v>6</v>
      </c>
      <c r="C3207">
        <v>53</v>
      </c>
      <c r="D3207" s="32">
        <v>0.50138888888888888</v>
      </c>
      <c r="E3207">
        <v>6000</v>
      </c>
      <c r="G3207" s="31" t="s">
        <v>97</v>
      </c>
      <c r="H3207">
        <v>6</v>
      </c>
      <c r="I3207" s="31" t="s">
        <v>100</v>
      </c>
    </row>
    <row r="3208" spans="1:9" x14ac:dyDescent="0.3">
      <c r="A3208">
        <v>3248</v>
      </c>
      <c r="B3208">
        <v>3</v>
      </c>
      <c r="C3208">
        <v>53</v>
      </c>
      <c r="D3208" s="32">
        <v>0.5</v>
      </c>
      <c r="E3208">
        <v>6000</v>
      </c>
      <c r="G3208" s="31" t="s">
        <v>97</v>
      </c>
      <c r="H3208">
        <v>7</v>
      </c>
      <c r="I3208" s="31" t="s">
        <v>104</v>
      </c>
    </row>
    <row r="3209" spans="1:9" x14ac:dyDescent="0.3">
      <c r="A3209">
        <v>3249</v>
      </c>
      <c r="B3209">
        <v>7</v>
      </c>
      <c r="C3209">
        <v>53</v>
      </c>
      <c r="D3209" s="32">
        <v>0.51875000000000004</v>
      </c>
      <c r="E3209">
        <v>8000</v>
      </c>
      <c r="F3209">
        <v>2000</v>
      </c>
      <c r="G3209" s="31" t="s">
        <v>102</v>
      </c>
      <c r="H3209">
        <v>7</v>
      </c>
      <c r="I3209" s="31" t="s">
        <v>98</v>
      </c>
    </row>
    <row r="3210" spans="1:9" x14ac:dyDescent="0.3">
      <c r="A3210">
        <v>3250</v>
      </c>
      <c r="B3210">
        <v>1</v>
      </c>
      <c r="C3210">
        <v>53</v>
      </c>
      <c r="D3210" s="32">
        <v>0.50555555555555554</v>
      </c>
      <c r="E3210">
        <v>6000</v>
      </c>
      <c r="G3210" s="31" t="s">
        <v>102</v>
      </c>
      <c r="H3210">
        <v>7</v>
      </c>
      <c r="I3210" s="31" t="s">
        <v>99</v>
      </c>
    </row>
    <row r="3211" spans="1:9" x14ac:dyDescent="0.3">
      <c r="A3211">
        <v>3251</v>
      </c>
      <c r="B3211">
        <v>6</v>
      </c>
      <c r="C3211">
        <v>53</v>
      </c>
      <c r="D3211" s="32">
        <v>0.51249999999999996</v>
      </c>
      <c r="E3211">
        <v>6000</v>
      </c>
      <c r="G3211" s="31" t="s">
        <v>102</v>
      </c>
      <c r="H3211">
        <v>7</v>
      </c>
      <c r="I3211" s="31" t="s">
        <v>100</v>
      </c>
    </row>
    <row r="3212" spans="1:9" x14ac:dyDescent="0.3">
      <c r="A3212">
        <v>3252</v>
      </c>
      <c r="B3212">
        <v>3</v>
      </c>
      <c r="C3212">
        <v>53</v>
      </c>
      <c r="D3212" s="32">
        <v>0.52361111111111114</v>
      </c>
      <c r="E3212">
        <v>6000</v>
      </c>
      <c r="G3212" s="31" t="s">
        <v>97</v>
      </c>
      <c r="H3212">
        <v>8</v>
      </c>
      <c r="I3212" s="31" t="s">
        <v>104</v>
      </c>
    </row>
    <row r="3213" spans="1:9" x14ac:dyDescent="0.3">
      <c r="A3213">
        <v>3253</v>
      </c>
      <c r="B3213">
        <v>7</v>
      </c>
      <c r="C3213">
        <v>53</v>
      </c>
      <c r="D3213" s="32">
        <v>0.55069444444444449</v>
      </c>
      <c r="E3213">
        <v>6000</v>
      </c>
      <c r="G3213" s="31" t="s">
        <v>97</v>
      </c>
      <c r="H3213">
        <v>8</v>
      </c>
      <c r="I3213" s="31" t="s">
        <v>98</v>
      </c>
    </row>
    <row r="3214" spans="1:9" x14ac:dyDescent="0.3">
      <c r="A3214">
        <v>3254</v>
      </c>
      <c r="B3214">
        <v>1</v>
      </c>
      <c r="C3214">
        <v>53</v>
      </c>
      <c r="D3214" s="32">
        <v>0.52500000000000002</v>
      </c>
      <c r="E3214">
        <v>6000</v>
      </c>
      <c r="G3214" s="31" t="s">
        <v>97</v>
      </c>
      <c r="H3214">
        <v>8</v>
      </c>
      <c r="I3214" s="31" t="s">
        <v>99</v>
      </c>
    </row>
    <row r="3215" spans="1:9" x14ac:dyDescent="0.3">
      <c r="A3215">
        <v>3255</v>
      </c>
      <c r="B3215">
        <v>6</v>
      </c>
      <c r="C3215">
        <v>53</v>
      </c>
      <c r="D3215" s="32">
        <v>0.53333333333333333</v>
      </c>
      <c r="E3215">
        <v>6000</v>
      </c>
      <c r="G3215" s="31" t="s">
        <v>102</v>
      </c>
      <c r="H3215">
        <v>8</v>
      </c>
      <c r="I3215" s="31" t="s">
        <v>100</v>
      </c>
    </row>
    <row r="3216" spans="1:9" x14ac:dyDescent="0.3">
      <c r="A3216">
        <v>3256</v>
      </c>
      <c r="B3216">
        <v>3</v>
      </c>
      <c r="C3216">
        <v>53</v>
      </c>
      <c r="D3216" s="32">
        <v>0.55347222222222225</v>
      </c>
      <c r="E3216">
        <v>6000</v>
      </c>
      <c r="G3216" s="31" t="s">
        <v>97</v>
      </c>
      <c r="H3216">
        <v>9</v>
      </c>
      <c r="I3216" s="31" t="s">
        <v>104</v>
      </c>
    </row>
    <row r="3217" spans="1:9" x14ac:dyDescent="0.3">
      <c r="A3217">
        <v>3257</v>
      </c>
      <c r="B3217">
        <v>7</v>
      </c>
      <c r="C3217">
        <v>53</v>
      </c>
      <c r="D3217" s="32">
        <v>0.57222222222222219</v>
      </c>
      <c r="E3217">
        <v>6000</v>
      </c>
      <c r="G3217" s="31" t="s">
        <v>97</v>
      </c>
      <c r="H3217">
        <v>9</v>
      </c>
      <c r="I3217" s="31" t="s">
        <v>98</v>
      </c>
    </row>
    <row r="3218" spans="1:9" x14ac:dyDescent="0.3">
      <c r="A3218">
        <v>3258</v>
      </c>
      <c r="B3218">
        <v>1</v>
      </c>
      <c r="C3218">
        <v>53</v>
      </c>
      <c r="D3218" s="32">
        <v>0.54305555555555551</v>
      </c>
      <c r="E3218">
        <v>8000</v>
      </c>
      <c r="G3218" s="31" t="s">
        <v>102</v>
      </c>
      <c r="H3218">
        <v>9</v>
      </c>
      <c r="I3218" s="31" t="s">
        <v>99</v>
      </c>
    </row>
    <row r="3219" spans="1:9" x14ac:dyDescent="0.3">
      <c r="A3219">
        <v>3259</v>
      </c>
      <c r="B3219">
        <v>6</v>
      </c>
      <c r="C3219">
        <v>53</v>
      </c>
      <c r="D3219" s="32">
        <v>0.55555555555555558</v>
      </c>
      <c r="E3219">
        <v>6000</v>
      </c>
      <c r="G3219" s="31" t="s">
        <v>102</v>
      </c>
      <c r="H3219">
        <v>9</v>
      </c>
      <c r="I3219" s="31" t="s">
        <v>100</v>
      </c>
    </row>
    <row r="3220" spans="1:9" x14ac:dyDescent="0.3">
      <c r="A3220">
        <v>3260</v>
      </c>
      <c r="B3220">
        <v>3</v>
      </c>
      <c r="C3220">
        <v>53</v>
      </c>
      <c r="D3220" s="32">
        <v>0.57986111111111116</v>
      </c>
      <c r="E3220">
        <v>6000</v>
      </c>
      <c r="F3220">
        <v>2500</v>
      </c>
      <c r="G3220" s="31" t="s">
        <v>102</v>
      </c>
      <c r="H3220">
        <v>10</v>
      </c>
      <c r="I3220" s="31" t="s">
        <v>104</v>
      </c>
    </row>
    <row r="3221" spans="1:9" x14ac:dyDescent="0.3">
      <c r="A3221">
        <v>3261</v>
      </c>
      <c r="B3221">
        <v>7</v>
      </c>
      <c r="C3221">
        <v>53</v>
      </c>
      <c r="D3221" s="32">
        <v>0.59027777777777779</v>
      </c>
      <c r="E3221">
        <v>6000</v>
      </c>
      <c r="G3221" s="31" t="s">
        <v>97</v>
      </c>
      <c r="H3221">
        <v>10</v>
      </c>
      <c r="I3221" s="31" t="s">
        <v>98</v>
      </c>
    </row>
    <row r="3222" spans="1:9" x14ac:dyDescent="0.3">
      <c r="A3222">
        <v>3262</v>
      </c>
      <c r="B3222">
        <v>1</v>
      </c>
      <c r="C3222">
        <v>53</v>
      </c>
      <c r="D3222" s="32">
        <v>0.55694444444444446</v>
      </c>
      <c r="E3222">
        <v>6000</v>
      </c>
      <c r="G3222" s="31" t="s">
        <v>97</v>
      </c>
      <c r="H3222">
        <v>10</v>
      </c>
      <c r="I3222" s="31" t="s">
        <v>99</v>
      </c>
    </row>
    <row r="3223" spans="1:9" x14ac:dyDescent="0.3">
      <c r="A3223">
        <v>3263</v>
      </c>
      <c r="B3223">
        <v>6</v>
      </c>
      <c r="C3223">
        <v>53</v>
      </c>
      <c r="D3223" s="32">
        <v>0.57291666666666663</v>
      </c>
      <c r="E3223">
        <v>6000</v>
      </c>
      <c r="G3223" s="31" t="s">
        <v>97</v>
      </c>
      <c r="H3223">
        <v>10</v>
      </c>
      <c r="I3223" s="31" t="s">
        <v>100</v>
      </c>
    </row>
    <row r="3224" spans="1:9" x14ac:dyDescent="0.3">
      <c r="A3224">
        <v>3264</v>
      </c>
      <c r="B3224">
        <v>3</v>
      </c>
      <c r="C3224">
        <v>53</v>
      </c>
      <c r="D3224" s="32">
        <v>0.59791666666666665</v>
      </c>
      <c r="E3224">
        <v>6000</v>
      </c>
      <c r="G3224" s="31" t="s">
        <v>97</v>
      </c>
      <c r="H3224">
        <v>11</v>
      </c>
      <c r="I3224" s="31" t="s">
        <v>104</v>
      </c>
    </row>
    <row r="3225" spans="1:9" x14ac:dyDescent="0.3">
      <c r="A3225">
        <v>3265</v>
      </c>
      <c r="B3225">
        <v>7</v>
      </c>
      <c r="C3225">
        <v>53</v>
      </c>
      <c r="D3225" s="32">
        <v>0.60416666666666663</v>
      </c>
      <c r="E3225">
        <v>6000</v>
      </c>
      <c r="G3225" s="31" t="s">
        <v>102</v>
      </c>
      <c r="H3225">
        <v>11</v>
      </c>
      <c r="I3225" s="31" t="s">
        <v>98</v>
      </c>
    </row>
    <row r="3226" spans="1:9" x14ac:dyDescent="0.3">
      <c r="A3226">
        <v>3266</v>
      </c>
      <c r="B3226">
        <v>1</v>
      </c>
      <c r="C3226">
        <v>53</v>
      </c>
      <c r="D3226" s="32">
        <v>0.58125000000000004</v>
      </c>
      <c r="E3226">
        <v>6000</v>
      </c>
      <c r="F3226">
        <v>1000</v>
      </c>
      <c r="G3226" s="31" t="s">
        <v>102</v>
      </c>
      <c r="H3226">
        <v>11</v>
      </c>
      <c r="I3226" s="31" t="s">
        <v>99</v>
      </c>
    </row>
    <row r="3227" spans="1:9" x14ac:dyDescent="0.3">
      <c r="A3227">
        <v>3267</v>
      </c>
      <c r="B3227">
        <v>6</v>
      </c>
      <c r="C3227">
        <v>53</v>
      </c>
      <c r="D3227" s="32">
        <v>0.58750000000000002</v>
      </c>
      <c r="E3227">
        <v>6000</v>
      </c>
      <c r="F3227">
        <v>2000</v>
      </c>
      <c r="G3227" s="31" t="s">
        <v>102</v>
      </c>
      <c r="H3227">
        <v>11</v>
      </c>
      <c r="I3227" s="31" t="s">
        <v>100</v>
      </c>
    </row>
    <row r="3228" spans="1:9" x14ac:dyDescent="0.3">
      <c r="A3228">
        <v>3268</v>
      </c>
      <c r="B3228">
        <v>3</v>
      </c>
      <c r="C3228">
        <v>53</v>
      </c>
      <c r="D3228" s="32">
        <v>0.62152777777777779</v>
      </c>
      <c r="E3228">
        <v>6000</v>
      </c>
      <c r="G3228" s="31" t="s">
        <v>97</v>
      </c>
      <c r="H3228">
        <v>12</v>
      </c>
      <c r="I3228" s="31" t="s">
        <v>104</v>
      </c>
    </row>
    <row r="3229" spans="1:9" x14ac:dyDescent="0.3">
      <c r="A3229">
        <v>3269</v>
      </c>
      <c r="B3229">
        <v>7</v>
      </c>
      <c r="C3229">
        <v>53</v>
      </c>
      <c r="D3229" s="32">
        <v>0.62986111111111109</v>
      </c>
      <c r="E3229">
        <v>6000</v>
      </c>
      <c r="G3229" s="31" t="s">
        <v>97</v>
      </c>
      <c r="H3229">
        <v>12</v>
      </c>
      <c r="I3229" s="31" t="s">
        <v>98</v>
      </c>
    </row>
    <row r="3230" spans="1:9" x14ac:dyDescent="0.3">
      <c r="A3230">
        <v>3270</v>
      </c>
      <c r="B3230">
        <v>1</v>
      </c>
      <c r="C3230">
        <v>53</v>
      </c>
      <c r="D3230" s="32">
        <v>0.59722222222222221</v>
      </c>
      <c r="E3230">
        <v>6000</v>
      </c>
      <c r="G3230" s="31" t="s">
        <v>97</v>
      </c>
      <c r="H3230">
        <v>12</v>
      </c>
      <c r="I3230" s="31" t="s">
        <v>99</v>
      </c>
    </row>
    <row r="3231" spans="1:9" x14ac:dyDescent="0.3">
      <c r="A3231">
        <v>3271</v>
      </c>
      <c r="B3231">
        <v>6</v>
      </c>
      <c r="C3231">
        <v>53</v>
      </c>
      <c r="D3231" s="32">
        <v>0.60763888888888884</v>
      </c>
      <c r="E3231">
        <v>6000</v>
      </c>
      <c r="G3231" s="31" t="s">
        <v>102</v>
      </c>
      <c r="H3231">
        <v>12</v>
      </c>
      <c r="I3231" s="31" t="s">
        <v>100</v>
      </c>
    </row>
    <row r="3232" spans="1:9" x14ac:dyDescent="0.3">
      <c r="A3232">
        <v>3272</v>
      </c>
      <c r="B3232">
        <v>3</v>
      </c>
      <c r="C3232">
        <v>53</v>
      </c>
      <c r="D3232" s="32">
        <v>0.63749999999999996</v>
      </c>
      <c r="E3232">
        <v>6000</v>
      </c>
      <c r="G3232" s="31" t="s">
        <v>97</v>
      </c>
      <c r="H3232">
        <v>13</v>
      </c>
      <c r="I3232" s="31" t="s">
        <v>104</v>
      </c>
    </row>
    <row r="3233" spans="1:9" x14ac:dyDescent="0.3">
      <c r="A3233">
        <v>3273</v>
      </c>
      <c r="B3233">
        <v>7</v>
      </c>
      <c r="C3233">
        <v>53</v>
      </c>
      <c r="D3233" s="32">
        <v>0.65416666666666667</v>
      </c>
      <c r="E3233">
        <v>6000</v>
      </c>
      <c r="F3233">
        <v>1500</v>
      </c>
      <c r="G3233" s="31" t="s">
        <v>102</v>
      </c>
      <c r="H3233">
        <v>13</v>
      </c>
      <c r="I3233" s="31" t="s">
        <v>98</v>
      </c>
    </row>
    <row r="3234" spans="1:9" x14ac:dyDescent="0.3">
      <c r="A3234">
        <v>3274</v>
      </c>
      <c r="B3234">
        <v>1</v>
      </c>
      <c r="C3234">
        <v>53</v>
      </c>
      <c r="D3234" s="32">
        <v>0.61805555555555558</v>
      </c>
      <c r="E3234">
        <v>6000</v>
      </c>
      <c r="G3234" s="31" t="s">
        <v>97</v>
      </c>
      <c r="H3234">
        <v>13</v>
      </c>
      <c r="I3234" s="31" t="s">
        <v>99</v>
      </c>
    </row>
    <row r="3235" spans="1:9" x14ac:dyDescent="0.3">
      <c r="A3235">
        <v>3275</v>
      </c>
      <c r="B3235">
        <v>6</v>
      </c>
      <c r="C3235">
        <v>53</v>
      </c>
      <c r="D3235" s="32">
        <v>0.62291666666666667</v>
      </c>
      <c r="E3235">
        <v>6000</v>
      </c>
      <c r="G3235" s="31" t="s">
        <v>97</v>
      </c>
      <c r="H3235">
        <v>13</v>
      </c>
      <c r="I3235" s="31" t="s">
        <v>100</v>
      </c>
    </row>
    <row r="3236" spans="1:9" x14ac:dyDescent="0.3">
      <c r="A3236">
        <v>3276</v>
      </c>
      <c r="B3236">
        <v>3</v>
      </c>
      <c r="C3236">
        <v>53</v>
      </c>
      <c r="D3236" s="32">
        <v>0.65763888888888888</v>
      </c>
      <c r="E3236">
        <v>8000</v>
      </c>
      <c r="F3236">
        <v>2000</v>
      </c>
      <c r="G3236" s="31" t="s">
        <v>102</v>
      </c>
      <c r="H3236">
        <v>14</v>
      </c>
      <c r="I3236" s="31" t="s">
        <v>104</v>
      </c>
    </row>
    <row r="3237" spans="1:9" x14ac:dyDescent="0.3">
      <c r="A3237">
        <v>3277</v>
      </c>
      <c r="B3237">
        <v>7</v>
      </c>
      <c r="C3237">
        <v>53</v>
      </c>
      <c r="D3237" s="32">
        <v>0.67152777777777772</v>
      </c>
      <c r="E3237">
        <v>6000</v>
      </c>
      <c r="G3237" s="31" t="s">
        <v>102</v>
      </c>
      <c r="H3237">
        <v>14</v>
      </c>
      <c r="I3237" s="31" t="s">
        <v>98</v>
      </c>
    </row>
    <row r="3238" spans="1:9" x14ac:dyDescent="0.3">
      <c r="A3238">
        <v>3278</v>
      </c>
      <c r="B3238">
        <v>1</v>
      </c>
      <c r="C3238">
        <v>53</v>
      </c>
      <c r="D3238" s="32">
        <v>0.63402777777777775</v>
      </c>
      <c r="E3238">
        <v>8000</v>
      </c>
      <c r="G3238" s="31" t="s">
        <v>97</v>
      </c>
      <c r="H3238">
        <v>14</v>
      </c>
      <c r="I3238" s="31" t="s">
        <v>99</v>
      </c>
    </row>
    <row r="3239" spans="1:9" x14ac:dyDescent="0.3">
      <c r="A3239">
        <v>3279</v>
      </c>
      <c r="B3239">
        <v>6</v>
      </c>
      <c r="C3239">
        <v>53</v>
      </c>
      <c r="D3239" s="32">
        <v>0.63472222222222219</v>
      </c>
      <c r="E3239">
        <v>6000</v>
      </c>
      <c r="F3239">
        <v>1000</v>
      </c>
      <c r="G3239" s="31" t="s">
        <v>102</v>
      </c>
      <c r="H3239">
        <v>14</v>
      </c>
      <c r="I3239" s="31" t="s">
        <v>100</v>
      </c>
    </row>
    <row r="3240" spans="1:9" x14ac:dyDescent="0.3">
      <c r="A3240">
        <v>3280</v>
      </c>
      <c r="B3240">
        <v>3</v>
      </c>
      <c r="C3240">
        <v>53</v>
      </c>
      <c r="D3240" s="32">
        <v>0.67222222222222228</v>
      </c>
      <c r="E3240">
        <v>6000</v>
      </c>
      <c r="G3240" s="31" t="s">
        <v>97</v>
      </c>
      <c r="H3240">
        <v>15</v>
      </c>
      <c r="I3240" s="31" t="s">
        <v>104</v>
      </c>
    </row>
    <row r="3241" spans="1:9" x14ac:dyDescent="0.3">
      <c r="A3241">
        <v>3281</v>
      </c>
      <c r="B3241">
        <v>7</v>
      </c>
      <c r="C3241">
        <v>53</v>
      </c>
      <c r="D3241" s="32">
        <v>0.69097222222222221</v>
      </c>
      <c r="E3241">
        <v>6000</v>
      </c>
      <c r="G3241" s="31" t="s">
        <v>102</v>
      </c>
      <c r="H3241">
        <v>15</v>
      </c>
      <c r="I3241" s="31" t="s">
        <v>98</v>
      </c>
    </row>
    <row r="3242" spans="1:9" x14ac:dyDescent="0.3">
      <c r="A3242">
        <v>3282</v>
      </c>
      <c r="B3242">
        <v>1</v>
      </c>
      <c r="C3242">
        <v>53</v>
      </c>
      <c r="D3242" s="32">
        <v>0.65694444444444444</v>
      </c>
      <c r="E3242">
        <v>6000</v>
      </c>
      <c r="G3242" s="31" t="s">
        <v>97</v>
      </c>
      <c r="H3242">
        <v>15</v>
      </c>
      <c r="I3242" s="31" t="s">
        <v>99</v>
      </c>
    </row>
    <row r="3243" spans="1:9" x14ac:dyDescent="0.3">
      <c r="A3243">
        <v>3283</v>
      </c>
      <c r="B3243">
        <v>6</v>
      </c>
      <c r="C3243">
        <v>53</v>
      </c>
      <c r="D3243" s="32">
        <v>0.65763888888888888</v>
      </c>
      <c r="E3243">
        <v>6000</v>
      </c>
      <c r="G3243" s="31" t="s">
        <v>102</v>
      </c>
      <c r="H3243">
        <v>15</v>
      </c>
      <c r="I3243" s="31" t="s">
        <v>100</v>
      </c>
    </row>
    <row r="3244" spans="1:9" x14ac:dyDescent="0.3">
      <c r="A3244">
        <v>3284</v>
      </c>
      <c r="B3244">
        <v>3</v>
      </c>
      <c r="C3244">
        <v>53</v>
      </c>
      <c r="D3244" s="32">
        <v>0.69305555555555554</v>
      </c>
      <c r="E3244">
        <v>6000</v>
      </c>
      <c r="G3244" s="31" t="s">
        <v>102</v>
      </c>
      <c r="H3244">
        <v>16</v>
      </c>
      <c r="I3244" s="31" t="s">
        <v>104</v>
      </c>
    </row>
    <row r="3245" spans="1:9" x14ac:dyDescent="0.3">
      <c r="A3245">
        <v>3285</v>
      </c>
      <c r="B3245">
        <v>7</v>
      </c>
      <c r="C3245">
        <v>53</v>
      </c>
      <c r="D3245" s="32">
        <v>0.71250000000000002</v>
      </c>
      <c r="E3245">
        <v>6000</v>
      </c>
      <c r="G3245" s="31" t="s">
        <v>102</v>
      </c>
      <c r="H3245">
        <v>16</v>
      </c>
      <c r="I3245" s="31" t="s">
        <v>98</v>
      </c>
    </row>
    <row r="3246" spans="1:9" x14ac:dyDescent="0.3">
      <c r="A3246">
        <v>3286</v>
      </c>
      <c r="B3246">
        <v>1</v>
      </c>
      <c r="C3246">
        <v>53</v>
      </c>
      <c r="D3246" s="32">
        <v>0.7</v>
      </c>
      <c r="E3246">
        <v>6000</v>
      </c>
      <c r="G3246" s="31" t="s">
        <v>97</v>
      </c>
      <c r="H3246">
        <v>16</v>
      </c>
      <c r="I3246" s="31" t="s">
        <v>99</v>
      </c>
    </row>
    <row r="3247" spans="1:9" x14ac:dyDescent="0.3">
      <c r="A3247">
        <v>3287</v>
      </c>
      <c r="B3247">
        <v>6</v>
      </c>
      <c r="C3247">
        <v>53</v>
      </c>
      <c r="D3247" s="32">
        <v>0.66874999999999996</v>
      </c>
      <c r="E3247">
        <v>6000</v>
      </c>
      <c r="G3247" s="31" t="s">
        <v>102</v>
      </c>
      <c r="H3247">
        <v>16</v>
      </c>
      <c r="I3247" s="31" t="s">
        <v>100</v>
      </c>
    </row>
    <row r="3248" spans="1:9" x14ac:dyDescent="0.3">
      <c r="A3248">
        <v>3288</v>
      </c>
      <c r="B3248">
        <v>3</v>
      </c>
      <c r="C3248">
        <v>53</v>
      </c>
      <c r="D3248" s="32">
        <v>0.71180555555555558</v>
      </c>
      <c r="E3248">
        <v>6000</v>
      </c>
      <c r="G3248" s="31" t="s">
        <v>102</v>
      </c>
      <c r="H3248">
        <v>17</v>
      </c>
      <c r="I3248" s="31" t="s">
        <v>104</v>
      </c>
    </row>
    <row r="3249" spans="1:9" x14ac:dyDescent="0.3">
      <c r="A3249">
        <v>3289</v>
      </c>
      <c r="B3249">
        <v>7</v>
      </c>
      <c r="C3249">
        <v>53</v>
      </c>
      <c r="D3249" s="32">
        <v>0.7319444444444444</v>
      </c>
      <c r="E3249">
        <v>6000</v>
      </c>
      <c r="G3249" s="31" t="s">
        <v>97</v>
      </c>
      <c r="H3249">
        <v>17</v>
      </c>
      <c r="I3249" s="31" t="s">
        <v>98</v>
      </c>
    </row>
    <row r="3250" spans="1:9" x14ac:dyDescent="0.3">
      <c r="A3250">
        <v>3290</v>
      </c>
      <c r="B3250">
        <v>1</v>
      </c>
      <c r="C3250">
        <v>53</v>
      </c>
      <c r="D3250" s="32">
        <v>0.71666666666666667</v>
      </c>
      <c r="E3250">
        <v>6000</v>
      </c>
      <c r="G3250" s="31" t="s">
        <v>97</v>
      </c>
      <c r="H3250">
        <v>17</v>
      </c>
      <c r="I3250" s="31" t="s">
        <v>99</v>
      </c>
    </row>
    <row r="3251" spans="1:9" x14ac:dyDescent="0.3">
      <c r="A3251">
        <v>3291</v>
      </c>
      <c r="B3251">
        <v>6</v>
      </c>
      <c r="C3251">
        <v>53</v>
      </c>
      <c r="D3251" s="32">
        <v>0.67986111111111114</v>
      </c>
      <c r="E3251">
        <v>6000</v>
      </c>
      <c r="G3251" s="31" t="s">
        <v>97</v>
      </c>
      <c r="H3251">
        <v>17</v>
      </c>
      <c r="I3251" s="31" t="s">
        <v>100</v>
      </c>
    </row>
    <row r="3252" spans="1:9" x14ac:dyDescent="0.3">
      <c r="A3252">
        <v>3292</v>
      </c>
      <c r="B3252">
        <v>3</v>
      </c>
      <c r="C3252">
        <v>53</v>
      </c>
      <c r="D3252" s="32">
        <v>0.72430555555555554</v>
      </c>
      <c r="E3252">
        <v>6000</v>
      </c>
      <c r="G3252" s="31" t="s">
        <v>97</v>
      </c>
      <c r="H3252">
        <v>18</v>
      </c>
      <c r="I3252" s="31" t="s">
        <v>104</v>
      </c>
    </row>
    <row r="3253" spans="1:9" x14ac:dyDescent="0.3">
      <c r="A3253">
        <v>3293</v>
      </c>
      <c r="B3253">
        <v>7</v>
      </c>
      <c r="C3253">
        <v>53</v>
      </c>
      <c r="D3253" s="32">
        <v>0.79652777777777772</v>
      </c>
      <c r="E3253">
        <v>6000</v>
      </c>
      <c r="F3253">
        <v>1000</v>
      </c>
      <c r="G3253" s="31" t="s">
        <v>102</v>
      </c>
      <c r="H3253">
        <v>18</v>
      </c>
      <c r="I3253" s="31" t="s">
        <v>98</v>
      </c>
    </row>
    <row r="3254" spans="1:9" x14ac:dyDescent="0.3">
      <c r="A3254">
        <v>3294</v>
      </c>
      <c r="B3254">
        <v>1</v>
      </c>
      <c r="C3254">
        <v>53</v>
      </c>
      <c r="D3254" s="32">
        <v>0.74305555555555558</v>
      </c>
      <c r="E3254">
        <v>6000</v>
      </c>
      <c r="F3254">
        <v>1000</v>
      </c>
      <c r="G3254" s="31" t="s">
        <v>97</v>
      </c>
      <c r="H3254">
        <v>18</v>
      </c>
      <c r="I3254" s="31" t="s">
        <v>99</v>
      </c>
    </row>
    <row r="3255" spans="1:9" x14ac:dyDescent="0.3">
      <c r="A3255">
        <v>3295</v>
      </c>
      <c r="B3255">
        <v>6</v>
      </c>
      <c r="C3255">
        <v>53</v>
      </c>
      <c r="D3255" s="32">
        <v>0.6958333333333333</v>
      </c>
      <c r="E3255">
        <v>6000</v>
      </c>
      <c r="G3255" s="31" t="s">
        <v>97</v>
      </c>
      <c r="H3255">
        <v>18</v>
      </c>
      <c r="I3255" s="31" t="s">
        <v>100</v>
      </c>
    </row>
    <row r="3256" spans="1:9" x14ac:dyDescent="0.3">
      <c r="A3256">
        <v>3296</v>
      </c>
      <c r="B3256">
        <v>3</v>
      </c>
      <c r="C3256">
        <v>53</v>
      </c>
      <c r="D3256" s="32">
        <v>0.74652777777777779</v>
      </c>
      <c r="E3256">
        <v>6000</v>
      </c>
      <c r="G3256" s="31" t="s">
        <v>102</v>
      </c>
      <c r="H3256">
        <v>19</v>
      </c>
      <c r="I3256" s="31" t="s">
        <v>104</v>
      </c>
    </row>
    <row r="3257" spans="1:9" x14ac:dyDescent="0.3">
      <c r="A3257">
        <v>3297</v>
      </c>
      <c r="B3257">
        <v>7</v>
      </c>
      <c r="C3257">
        <v>53</v>
      </c>
      <c r="D3257" s="32">
        <v>0.80763888888888891</v>
      </c>
      <c r="E3257">
        <v>6000</v>
      </c>
      <c r="G3257" s="31" t="s">
        <v>97</v>
      </c>
      <c r="H3257">
        <v>19</v>
      </c>
      <c r="I3257" s="31" t="s">
        <v>98</v>
      </c>
    </row>
    <row r="3258" spans="1:9" x14ac:dyDescent="0.3">
      <c r="A3258">
        <v>3298</v>
      </c>
      <c r="B3258">
        <v>6</v>
      </c>
      <c r="C3258">
        <v>53</v>
      </c>
      <c r="D3258" s="32">
        <v>0.71250000000000002</v>
      </c>
      <c r="E3258">
        <v>6000</v>
      </c>
      <c r="G3258" s="31" t="s">
        <v>102</v>
      </c>
      <c r="H3258">
        <v>19</v>
      </c>
      <c r="I3258" s="31" t="s">
        <v>100</v>
      </c>
    </row>
    <row r="3259" spans="1:9" x14ac:dyDescent="0.3">
      <c r="A3259">
        <v>3299</v>
      </c>
      <c r="B3259">
        <v>3</v>
      </c>
      <c r="C3259">
        <v>53</v>
      </c>
      <c r="D3259" s="32">
        <v>0.76736111111111116</v>
      </c>
      <c r="E3259">
        <v>6000</v>
      </c>
      <c r="G3259" s="31" t="s">
        <v>97</v>
      </c>
      <c r="H3259">
        <v>20</v>
      </c>
      <c r="I3259" s="31" t="s">
        <v>104</v>
      </c>
    </row>
    <row r="3260" spans="1:9" x14ac:dyDescent="0.3">
      <c r="A3260">
        <v>3300</v>
      </c>
      <c r="B3260">
        <v>7</v>
      </c>
      <c r="C3260">
        <v>53</v>
      </c>
      <c r="D3260" s="32">
        <v>0.75902777777777775</v>
      </c>
      <c r="E3260">
        <v>6000</v>
      </c>
      <c r="G3260" s="31" t="s">
        <v>97</v>
      </c>
      <c r="H3260">
        <v>20</v>
      </c>
      <c r="I3260" s="31" t="s">
        <v>98</v>
      </c>
    </row>
    <row r="3261" spans="1:9" x14ac:dyDescent="0.3">
      <c r="A3261">
        <v>3301</v>
      </c>
      <c r="B3261">
        <v>1</v>
      </c>
      <c r="C3261">
        <v>53</v>
      </c>
      <c r="D3261" s="32">
        <v>0.77500000000000002</v>
      </c>
      <c r="E3261">
        <v>6000</v>
      </c>
      <c r="G3261" s="31" t="s">
        <v>102</v>
      </c>
      <c r="H3261">
        <v>20</v>
      </c>
      <c r="I3261" s="31" t="s">
        <v>99</v>
      </c>
    </row>
    <row r="3262" spans="1:9" x14ac:dyDescent="0.3">
      <c r="A3262">
        <v>3302</v>
      </c>
      <c r="B3262">
        <v>6</v>
      </c>
      <c r="C3262">
        <v>53</v>
      </c>
      <c r="D3262" s="32">
        <v>0.73263888888888884</v>
      </c>
      <c r="E3262">
        <v>6000</v>
      </c>
      <c r="G3262" s="31" t="s">
        <v>102</v>
      </c>
      <c r="H3262">
        <v>20</v>
      </c>
      <c r="I3262" s="31" t="s">
        <v>100</v>
      </c>
    </row>
    <row r="3263" spans="1:9" x14ac:dyDescent="0.3">
      <c r="A3263">
        <v>3303</v>
      </c>
      <c r="B3263">
        <v>3</v>
      </c>
      <c r="C3263">
        <v>53</v>
      </c>
      <c r="D3263" s="32">
        <v>0.78541666666666665</v>
      </c>
      <c r="E3263">
        <v>6000</v>
      </c>
      <c r="G3263" s="31" t="s">
        <v>97</v>
      </c>
      <c r="H3263">
        <v>21</v>
      </c>
      <c r="I3263" s="31" t="s">
        <v>104</v>
      </c>
    </row>
    <row r="3264" spans="1:9" x14ac:dyDescent="0.3">
      <c r="A3264">
        <v>3304</v>
      </c>
      <c r="B3264">
        <v>7</v>
      </c>
      <c r="C3264">
        <v>53</v>
      </c>
      <c r="D3264" s="32">
        <v>0.83333333333333337</v>
      </c>
      <c r="E3264">
        <v>6000</v>
      </c>
      <c r="G3264" s="31" t="s">
        <v>102</v>
      </c>
      <c r="H3264">
        <v>21</v>
      </c>
      <c r="I3264" s="31" t="s">
        <v>98</v>
      </c>
    </row>
    <row r="3265" spans="1:9" x14ac:dyDescent="0.3">
      <c r="A3265">
        <v>3305</v>
      </c>
      <c r="B3265">
        <v>1</v>
      </c>
      <c r="C3265">
        <v>53</v>
      </c>
      <c r="D3265" s="32">
        <v>0.79305555555555551</v>
      </c>
      <c r="E3265">
        <v>6000</v>
      </c>
      <c r="G3265" s="31" t="s">
        <v>97</v>
      </c>
      <c r="H3265">
        <v>21</v>
      </c>
      <c r="I3265" s="31" t="s">
        <v>99</v>
      </c>
    </row>
    <row r="3266" spans="1:9" x14ac:dyDescent="0.3">
      <c r="A3266">
        <v>3306</v>
      </c>
      <c r="B3266">
        <v>6</v>
      </c>
      <c r="C3266">
        <v>53</v>
      </c>
      <c r="D3266" s="32">
        <v>0.76736111111111116</v>
      </c>
      <c r="E3266">
        <v>6000</v>
      </c>
      <c r="G3266" s="31" t="s">
        <v>97</v>
      </c>
      <c r="H3266">
        <v>21</v>
      </c>
      <c r="I3266" s="31" t="s">
        <v>100</v>
      </c>
    </row>
    <row r="3267" spans="1:9" x14ac:dyDescent="0.3">
      <c r="A3267">
        <v>3307</v>
      </c>
      <c r="B3267">
        <v>3</v>
      </c>
      <c r="C3267">
        <v>53</v>
      </c>
      <c r="D3267" s="32">
        <v>0.80833333333333335</v>
      </c>
      <c r="E3267">
        <v>6000</v>
      </c>
      <c r="G3267" s="31" t="s">
        <v>97</v>
      </c>
      <c r="H3267">
        <v>22</v>
      </c>
      <c r="I3267" s="31" t="s">
        <v>104</v>
      </c>
    </row>
    <row r="3268" spans="1:9" x14ac:dyDescent="0.3">
      <c r="A3268">
        <v>3308</v>
      </c>
      <c r="B3268">
        <v>1</v>
      </c>
      <c r="C3268">
        <v>53</v>
      </c>
      <c r="D3268" s="32">
        <v>0.80625000000000002</v>
      </c>
      <c r="E3268">
        <v>6000</v>
      </c>
      <c r="G3268" s="31" t="s">
        <v>97</v>
      </c>
      <c r="H3268">
        <v>22</v>
      </c>
      <c r="I3268" s="31" t="s">
        <v>99</v>
      </c>
    </row>
    <row r="3269" spans="1:9" x14ac:dyDescent="0.3">
      <c r="A3269">
        <v>3309</v>
      </c>
      <c r="B3269">
        <v>6</v>
      </c>
      <c r="C3269">
        <v>53</v>
      </c>
      <c r="D3269" s="32">
        <v>0.77986111111111112</v>
      </c>
      <c r="E3269">
        <v>6000</v>
      </c>
      <c r="G3269" s="31" t="s">
        <v>97</v>
      </c>
      <c r="H3269">
        <v>22</v>
      </c>
      <c r="I3269" s="31" t="s">
        <v>100</v>
      </c>
    </row>
    <row r="3270" spans="1:9" x14ac:dyDescent="0.3">
      <c r="A3270">
        <v>3310</v>
      </c>
      <c r="B3270">
        <v>3</v>
      </c>
      <c r="C3270">
        <v>53</v>
      </c>
      <c r="D3270" s="32">
        <v>0.82152777777777775</v>
      </c>
      <c r="E3270">
        <v>6000</v>
      </c>
      <c r="G3270" s="31" t="s">
        <v>97</v>
      </c>
      <c r="H3270">
        <v>23</v>
      </c>
      <c r="I3270" s="31" t="s">
        <v>104</v>
      </c>
    </row>
    <row r="3271" spans="1:9" x14ac:dyDescent="0.3">
      <c r="A3271">
        <v>3311</v>
      </c>
      <c r="B3271">
        <v>1</v>
      </c>
      <c r="C3271">
        <v>53</v>
      </c>
      <c r="D3271" s="32">
        <v>0.82291666666666663</v>
      </c>
      <c r="E3271">
        <v>6000</v>
      </c>
      <c r="G3271" s="31" t="s">
        <v>97</v>
      </c>
      <c r="H3271">
        <v>23</v>
      </c>
      <c r="I3271" s="31" t="s">
        <v>99</v>
      </c>
    </row>
    <row r="3272" spans="1:9" x14ac:dyDescent="0.3">
      <c r="A3272">
        <v>3312</v>
      </c>
      <c r="B3272">
        <v>6</v>
      </c>
      <c r="C3272">
        <v>53</v>
      </c>
      <c r="D3272" s="32">
        <v>0.80486111111111114</v>
      </c>
      <c r="E3272">
        <v>8000</v>
      </c>
      <c r="G3272" s="31" t="s">
        <v>97</v>
      </c>
      <c r="H3272">
        <v>23</v>
      </c>
      <c r="I3272" s="31" t="s">
        <v>100</v>
      </c>
    </row>
    <row r="3273" spans="1:9" x14ac:dyDescent="0.3">
      <c r="A3273">
        <v>3313</v>
      </c>
      <c r="B3273">
        <v>3</v>
      </c>
      <c r="C3273">
        <v>53</v>
      </c>
      <c r="D3273" s="32"/>
      <c r="E3273">
        <v>6000</v>
      </c>
      <c r="G3273" s="31" t="s">
        <v>97</v>
      </c>
      <c r="H3273">
        <v>24</v>
      </c>
      <c r="I3273" s="31" t="s">
        <v>104</v>
      </c>
    </row>
    <row r="3274" spans="1:9" x14ac:dyDescent="0.3">
      <c r="A3274">
        <v>3314</v>
      </c>
      <c r="B3274">
        <v>6</v>
      </c>
      <c r="C3274">
        <v>53</v>
      </c>
      <c r="D3274" s="32">
        <v>0.82499999999999996</v>
      </c>
      <c r="E3274">
        <v>6000</v>
      </c>
      <c r="F3274">
        <v>700</v>
      </c>
      <c r="G3274" s="31" t="s">
        <v>97</v>
      </c>
      <c r="H3274">
        <v>24</v>
      </c>
      <c r="I3274" s="31" t="s">
        <v>100</v>
      </c>
    </row>
    <row r="3275" spans="1:9" x14ac:dyDescent="0.3">
      <c r="A3275">
        <v>3315</v>
      </c>
      <c r="B3275">
        <v>3</v>
      </c>
      <c r="C3275">
        <v>54</v>
      </c>
      <c r="D3275" s="32">
        <v>0.45347222222222222</v>
      </c>
      <c r="E3275">
        <v>6000</v>
      </c>
      <c r="G3275" s="31" t="s">
        <v>97</v>
      </c>
      <c r="H3275">
        <v>4</v>
      </c>
      <c r="I3275" s="31" t="s">
        <v>104</v>
      </c>
    </row>
    <row r="3276" spans="1:9" x14ac:dyDescent="0.3">
      <c r="A3276">
        <v>3316</v>
      </c>
      <c r="B3276">
        <v>7</v>
      </c>
      <c r="C3276">
        <v>54</v>
      </c>
      <c r="D3276" s="32">
        <v>0.44513888888888886</v>
      </c>
      <c r="E3276">
        <v>6000</v>
      </c>
      <c r="F3276">
        <v>1000</v>
      </c>
      <c r="G3276" s="31" t="s">
        <v>102</v>
      </c>
      <c r="H3276">
        <v>4</v>
      </c>
      <c r="I3276" s="31" t="s">
        <v>98</v>
      </c>
    </row>
    <row r="3277" spans="1:9" x14ac:dyDescent="0.3">
      <c r="A3277">
        <v>3317</v>
      </c>
      <c r="B3277">
        <v>1</v>
      </c>
      <c r="C3277">
        <v>54</v>
      </c>
      <c r="D3277" s="32">
        <v>0.45</v>
      </c>
      <c r="E3277">
        <v>6000</v>
      </c>
      <c r="F3277">
        <v>1000</v>
      </c>
      <c r="G3277" s="31" t="s">
        <v>102</v>
      </c>
      <c r="H3277">
        <v>4</v>
      </c>
      <c r="I3277" s="31" t="s">
        <v>99</v>
      </c>
    </row>
    <row r="3278" spans="1:9" x14ac:dyDescent="0.3">
      <c r="A3278">
        <v>3318</v>
      </c>
      <c r="B3278">
        <v>6</v>
      </c>
      <c r="C3278">
        <v>54</v>
      </c>
      <c r="D3278" s="32">
        <v>0.4513888888888889</v>
      </c>
      <c r="E3278">
        <v>6000</v>
      </c>
      <c r="G3278" s="31" t="s">
        <v>102</v>
      </c>
      <c r="H3278">
        <v>4</v>
      </c>
      <c r="I3278" s="31" t="s">
        <v>100</v>
      </c>
    </row>
    <row r="3279" spans="1:9" x14ac:dyDescent="0.3">
      <c r="A3279">
        <v>3319</v>
      </c>
      <c r="B3279">
        <v>4</v>
      </c>
      <c r="C3279">
        <v>54</v>
      </c>
      <c r="D3279" s="32">
        <v>0.43125000000000002</v>
      </c>
      <c r="E3279">
        <v>6000</v>
      </c>
      <c r="G3279" s="31" t="s">
        <v>102</v>
      </c>
      <c r="H3279">
        <v>4</v>
      </c>
      <c r="I3279" s="31" t="s">
        <v>103</v>
      </c>
    </row>
    <row r="3280" spans="1:9" x14ac:dyDescent="0.3">
      <c r="A3280">
        <v>3320</v>
      </c>
      <c r="B3280">
        <v>2</v>
      </c>
      <c r="C3280">
        <v>54</v>
      </c>
      <c r="D3280" s="32">
        <v>0.45833333333333331</v>
      </c>
      <c r="E3280">
        <v>6000</v>
      </c>
      <c r="F3280">
        <v>1000</v>
      </c>
      <c r="G3280" s="31" t="s">
        <v>102</v>
      </c>
      <c r="H3280">
        <v>4</v>
      </c>
      <c r="I3280" s="31" t="s">
        <v>101</v>
      </c>
    </row>
    <row r="3281" spans="1:9" x14ac:dyDescent="0.3">
      <c r="A3281">
        <v>3321</v>
      </c>
      <c r="B3281">
        <v>3</v>
      </c>
      <c r="C3281">
        <v>54</v>
      </c>
      <c r="D3281" s="32">
        <v>0.48194444444444445</v>
      </c>
      <c r="E3281">
        <v>6000</v>
      </c>
      <c r="G3281" s="31" t="s">
        <v>102</v>
      </c>
      <c r="H3281">
        <v>5</v>
      </c>
      <c r="I3281" s="31" t="s">
        <v>104</v>
      </c>
    </row>
    <row r="3282" spans="1:9" x14ac:dyDescent="0.3">
      <c r="A3282">
        <v>17589</v>
      </c>
      <c r="B3282">
        <v>3</v>
      </c>
      <c r="C3282">
        <v>283</v>
      </c>
      <c r="D3282" s="32"/>
      <c r="E3282">
        <v>10000</v>
      </c>
      <c r="G3282" s="31" t="s">
        <v>102</v>
      </c>
      <c r="H3282">
        <v>14</v>
      </c>
      <c r="I3282" s="31" t="s">
        <v>104</v>
      </c>
    </row>
    <row r="3283" spans="1:9" x14ac:dyDescent="0.3">
      <c r="A3283">
        <v>3322</v>
      </c>
      <c r="B3283">
        <v>7</v>
      </c>
      <c r="C3283">
        <v>54</v>
      </c>
      <c r="D3283" s="32">
        <v>0.47638888888888886</v>
      </c>
      <c r="E3283">
        <v>6000</v>
      </c>
      <c r="F3283">
        <v>2400</v>
      </c>
      <c r="G3283" s="31" t="s">
        <v>102</v>
      </c>
      <c r="H3283">
        <v>5</v>
      </c>
      <c r="I3283" s="31" t="s">
        <v>98</v>
      </c>
    </row>
    <row r="3284" spans="1:9" x14ac:dyDescent="0.3">
      <c r="A3284">
        <v>3323</v>
      </c>
      <c r="B3284">
        <v>1</v>
      </c>
      <c r="C3284">
        <v>54</v>
      </c>
      <c r="D3284" s="32">
        <v>0.4777777777777778</v>
      </c>
      <c r="E3284">
        <v>6000</v>
      </c>
      <c r="G3284" s="31" t="s">
        <v>102</v>
      </c>
      <c r="H3284">
        <v>5</v>
      </c>
      <c r="I3284" s="31" t="s">
        <v>99</v>
      </c>
    </row>
    <row r="3285" spans="1:9" x14ac:dyDescent="0.3">
      <c r="A3285">
        <v>3324</v>
      </c>
      <c r="B3285">
        <v>6</v>
      </c>
      <c r="C3285">
        <v>54</v>
      </c>
      <c r="D3285" s="32">
        <v>0.46944444444444444</v>
      </c>
      <c r="E3285">
        <v>6000</v>
      </c>
      <c r="G3285" s="31" t="s">
        <v>97</v>
      </c>
      <c r="H3285">
        <v>5</v>
      </c>
      <c r="I3285" s="31" t="s">
        <v>100</v>
      </c>
    </row>
    <row r="3286" spans="1:9" x14ac:dyDescent="0.3">
      <c r="A3286">
        <v>3325</v>
      </c>
      <c r="B3286">
        <v>4</v>
      </c>
      <c r="C3286">
        <v>54</v>
      </c>
      <c r="D3286" s="32">
        <v>0.46875</v>
      </c>
      <c r="E3286">
        <v>6000</v>
      </c>
      <c r="G3286" s="31" t="s">
        <v>97</v>
      </c>
      <c r="H3286">
        <v>5</v>
      </c>
      <c r="I3286" s="31" t="s">
        <v>103</v>
      </c>
    </row>
    <row r="3287" spans="1:9" x14ac:dyDescent="0.3">
      <c r="A3287">
        <v>3326</v>
      </c>
      <c r="B3287">
        <v>2</v>
      </c>
      <c r="C3287">
        <v>54</v>
      </c>
      <c r="D3287" s="32">
        <v>0.47291666666666665</v>
      </c>
      <c r="E3287">
        <v>6000</v>
      </c>
      <c r="F3287">
        <v>2000</v>
      </c>
      <c r="G3287" s="31" t="s">
        <v>102</v>
      </c>
      <c r="H3287">
        <v>5</v>
      </c>
      <c r="I3287" s="31" t="s">
        <v>101</v>
      </c>
    </row>
    <row r="3288" spans="1:9" x14ac:dyDescent="0.3">
      <c r="A3288">
        <v>3327</v>
      </c>
      <c r="B3288">
        <v>3</v>
      </c>
      <c r="C3288">
        <v>54</v>
      </c>
      <c r="D3288" s="32">
        <v>0.50277777777777777</v>
      </c>
      <c r="E3288">
        <v>6000</v>
      </c>
      <c r="F3288">
        <v>2000</v>
      </c>
      <c r="G3288" s="31" t="s">
        <v>102</v>
      </c>
      <c r="H3288">
        <v>6</v>
      </c>
      <c r="I3288" s="31" t="s">
        <v>104</v>
      </c>
    </row>
    <row r="3289" spans="1:9" x14ac:dyDescent="0.3">
      <c r="A3289">
        <v>3328</v>
      </c>
      <c r="B3289">
        <v>7</v>
      </c>
      <c r="C3289">
        <v>54</v>
      </c>
      <c r="D3289" s="32">
        <v>0.53194444444444444</v>
      </c>
      <c r="E3289">
        <v>6000</v>
      </c>
      <c r="G3289" s="31" t="s">
        <v>97</v>
      </c>
      <c r="H3289">
        <v>6</v>
      </c>
      <c r="I3289" s="31" t="s">
        <v>98</v>
      </c>
    </row>
    <row r="3290" spans="1:9" x14ac:dyDescent="0.3">
      <c r="A3290">
        <v>3329</v>
      </c>
      <c r="B3290">
        <v>1</v>
      </c>
      <c r="C3290">
        <v>54</v>
      </c>
      <c r="D3290" s="32">
        <v>0.53055555555555556</v>
      </c>
      <c r="E3290">
        <v>6000</v>
      </c>
      <c r="G3290" s="31" t="s">
        <v>97</v>
      </c>
      <c r="H3290">
        <v>6</v>
      </c>
      <c r="I3290" s="31" t="s">
        <v>99</v>
      </c>
    </row>
    <row r="3291" spans="1:9" x14ac:dyDescent="0.3">
      <c r="A3291">
        <v>3330</v>
      </c>
      <c r="B3291">
        <v>6</v>
      </c>
      <c r="C3291">
        <v>54</v>
      </c>
      <c r="D3291" s="32">
        <v>0.48888888888888887</v>
      </c>
      <c r="E3291">
        <v>8000</v>
      </c>
      <c r="F3291">
        <v>2000</v>
      </c>
      <c r="G3291" s="31" t="s">
        <v>102</v>
      </c>
      <c r="H3291">
        <v>6</v>
      </c>
      <c r="I3291" s="31" t="s">
        <v>100</v>
      </c>
    </row>
    <row r="3292" spans="1:9" x14ac:dyDescent="0.3">
      <c r="A3292">
        <v>3331</v>
      </c>
      <c r="B3292">
        <v>4</v>
      </c>
      <c r="C3292">
        <v>54</v>
      </c>
      <c r="D3292" s="32">
        <v>0.49166666666666664</v>
      </c>
      <c r="E3292">
        <v>6000</v>
      </c>
      <c r="G3292" s="31" t="s">
        <v>102</v>
      </c>
      <c r="H3292">
        <v>6</v>
      </c>
      <c r="I3292" s="31" t="s">
        <v>103</v>
      </c>
    </row>
    <row r="3293" spans="1:9" x14ac:dyDescent="0.3">
      <c r="A3293">
        <v>3332</v>
      </c>
      <c r="B3293">
        <v>2</v>
      </c>
      <c r="C3293">
        <v>54</v>
      </c>
      <c r="D3293" s="32">
        <v>0.49791666666666667</v>
      </c>
      <c r="E3293">
        <v>6000</v>
      </c>
      <c r="F3293">
        <v>1500</v>
      </c>
      <c r="G3293" s="31" t="s">
        <v>102</v>
      </c>
      <c r="H3293">
        <v>6</v>
      </c>
      <c r="I3293" s="31" t="s">
        <v>101</v>
      </c>
    </row>
    <row r="3294" spans="1:9" x14ac:dyDescent="0.3">
      <c r="A3294">
        <v>3333</v>
      </c>
      <c r="B3294">
        <v>3</v>
      </c>
      <c r="C3294">
        <v>54</v>
      </c>
      <c r="D3294" s="32">
        <v>0.5805555555555556</v>
      </c>
      <c r="E3294">
        <v>6000</v>
      </c>
      <c r="G3294" s="31" t="s">
        <v>102</v>
      </c>
      <c r="H3294">
        <v>7</v>
      </c>
      <c r="I3294" s="31" t="s">
        <v>104</v>
      </c>
    </row>
    <row r="3295" spans="1:9" x14ac:dyDescent="0.3">
      <c r="A3295">
        <v>3334</v>
      </c>
      <c r="B3295">
        <v>7</v>
      </c>
      <c r="C3295">
        <v>54</v>
      </c>
      <c r="D3295" s="32">
        <v>0.65972222222222221</v>
      </c>
      <c r="E3295">
        <v>8000</v>
      </c>
      <c r="G3295" s="31" t="s">
        <v>102</v>
      </c>
      <c r="H3295">
        <v>7</v>
      </c>
      <c r="I3295" s="31" t="s">
        <v>98</v>
      </c>
    </row>
    <row r="3296" spans="1:9" x14ac:dyDescent="0.3">
      <c r="A3296">
        <v>3335</v>
      </c>
      <c r="B3296">
        <v>1</v>
      </c>
      <c r="C3296">
        <v>54</v>
      </c>
      <c r="D3296" s="32">
        <v>0.56041666666666667</v>
      </c>
      <c r="E3296">
        <v>6000</v>
      </c>
      <c r="G3296" s="31" t="s">
        <v>97</v>
      </c>
      <c r="H3296">
        <v>7</v>
      </c>
      <c r="I3296" s="31" t="s">
        <v>99</v>
      </c>
    </row>
    <row r="3297" spans="1:9" x14ac:dyDescent="0.3">
      <c r="A3297">
        <v>3336</v>
      </c>
      <c r="B3297">
        <v>6</v>
      </c>
      <c r="C3297">
        <v>54</v>
      </c>
      <c r="D3297" s="32">
        <v>0.50694444444444442</v>
      </c>
      <c r="E3297">
        <v>6000</v>
      </c>
      <c r="G3297" s="31" t="s">
        <v>97</v>
      </c>
      <c r="H3297">
        <v>7</v>
      </c>
      <c r="I3297" s="31" t="s">
        <v>100</v>
      </c>
    </row>
    <row r="3298" spans="1:9" x14ac:dyDescent="0.3">
      <c r="A3298">
        <v>3337</v>
      </c>
      <c r="B3298">
        <v>4</v>
      </c>
      <c r="C3298">
        <v>54</v>
      </c>
      <c r="D3298" s="32">
        <v>0.50763888888888886</v>
      </c>
      <c r="E3298">
        <v>8000</v>
      </c>
      <c r="G3298" s="31" t="s">
        <v>102</v>
      </c>
      <c r="H3298">
        <v>7</v>
      </c>
      <c r="I3298" s="31" t="s">
        <v>103</v>
      </c>
    </row>
    <row r="3299" spans="1:9" x14ac:dyDescent="0.3">
      <c r="A3299">
        <v>3338</v>
      </c>
      <c r="B3299">
        <v>2</v>
      </c>
      <c r="C3299">
        <v>54</v>
      </c>
      <c r="D3299" s="32">
        <v>0.53125</v>
      </c>
      <c r="E3299">
        <v>6000</v>
      </c>
      <c r="G3299" s="31" t="s">
        <v>102</v>
      </c>
      <c r="H3299">
        <v>7</v>
      </c>
      <c r="I3299" s="31" t="s">
        <v>101</v>
      </c>
    </row>
    <row r="3300" spans="1:9" x14ac:dyDescent="0.3">
      <c r="A3300">
        <v>3339</v>
      </c>
      <c r="B3300">
        <v>3</v>
      </c>
      <c r="C3300">
        <v>54</v>
      </c>
      <c r="D3300" s="32">
        <v>0.62569444444444444</v>
      </c>
      <c r="E3300">
        <v>6000</v>
      </c>
      <c r="F3300">
        <v>1500</v>
      </c>
      <c r="G3300" s="31" t="s">
        <v>97</v>
      </c>
      <c r="H3300">
        <v>8</v>
      </c>
      <c r="I3300" s="31" t="s">
        <v>104</v>
      </c>
    </row>
    <row r="3301" spans="1:9" x14ac:dyDescent="0.3">
      <c r="A3301">
        <v>3340</v>
      </c>
      <c r="B3301">
        <v>7</v>
      </c>
      <c r="C3301">
        <v>54</v>
      </c>
      <c r="D3301" s="32">
        <v>0.72222222222222221</v>
      </c>
      <c r="E3301">
        <v>6000</v>
      </c>
      <c r="F3301">
        <v>500</v>
      </c>
      <c r="G3301" s="31" t="s">
        <v>102</v>
      </c>
      <c r="H3301">
        <v>8</v>
      </c>
      <c r="I3301" s="31" t="s">
        <v>98</v>
      </c>
    </row>
    <row r="3302" spans="1:9" x14ac:dyDescent="0.3">
      <c r="A3302">
        <v>3341</v>
      </c>
      <c r="B3302">
        <v>1</v>
      </c>
      <c r="C3302">
        <v>54</v>
      </c>
      <c r="D3302" s="32">
        <v>0.65555555555555556</v>
      </c>
      <c r="E3302">
        <v>8000</v>
      </c>
      <c r="F3302">
        <v>6000</v>
      </c>
      <c r="G3302" s="31" t="s">
        <v>97</v>
      </c>
      <c r="H3302">
        <v>8</v>
      </c>
      <c r="I3302" s="31" t="s">
        <v>99</v>
      </c>
    </row>
    <row r="3303" spans="1:9" x14ac:dyDescent="0.3">
      <c r="A3303">
        <v>3342</v>
      </c>
      <c r="B3303">
        <v>6</v>
      </c>
      <c r="C3303">
        <v>54</v>
      </c>
      <c r="D3303" s="32">
        <v>0.56944444444444442</v>
      </c>
      <c r="E3303">
        <v>8000</v>
      </c>
      <c r="G3303" s="31" t="s">
        <v>102</v>
      </c>
      <c r="H3303">
        <v>8</v>
      </c>
      <c r="I3303" s="31" t="s">
        <v>100</v>
      </c>
    </row>
    <row r="3304" spans="1:9" x14ac:dyDescent="0.3">
      <c r="A3304">
        <v>3343</v>
      </c>
      <c r="B3304">
        <v>4</v>
      </c>
      <c r="C3304">
        <v>54</v>
      </c>
      <c r="D3304" s="32">
        <v>0.53541666666666665</v>
      </c>
      <c r="E3304">
        <v>6000</v>
      </c>
      <c r="G3304" s="31" t="s">
        <v>102</v>
      </c>
      <c r="H3304">
        <v>8</v>
      </c>
      <c r="I3304" s="31" t="s">
        <v>103</v>
      </c>
    </row>
    <row r="3305" spans="1:9" x14ac:dyDescent="0.3">
      <c r="A3305">
        <v>3344</v>
      </c>
      <c r="B3305">
        <v>2</v>
      </c>
      <c r="C3305">
        <v>54</v>
      </c>
      <c r="D3305" s="32">
        <v>0.59305555555555556</v>
      </c>
      <c r="E3305">
        <v>6000</v>
      </c>
      <c r="G3305" s="31" t="s">
        <v>97</v>
      </c>
      <c r="H3305">
        <v>8</v>
      </c>
      <c r="I3305" s="31" t="s">
        <v>101</v>
      </c>
    </row>
    <row r="3306" spans="1:9" x14ac:dyDescent="0.3">
      <c r="A3306">
        <v>3345</v>
      </c>
      <c r="B3306">
        <v>3</v>
      </c>
      <c r="C3306">
        <v>54</v>
      </c>
      <c r="D3306" s="32">
        <v>0.6694444444444444</v>
      </c>
      <c r="E3306">
        <v>6000</v>
      </c>
      <c r="F3306">
        <v>1000</v>
      </c>
      <c r="G3306" s="31" t="s">
        <v>102</v>
      </c>
      <c r="H3306">
        <v>9</v>
      </c>
      <c r="I3306" s="31" t="s">
        <v>104</v>
      </c>
    </row>
    <row r="3307" spans="1:9" x14ac:dyDescent="0.3">
      <c r="A3307">
        <v>3346</v>
      </c>
      <c r="B3307">
        <v>7</v>
      </c>
      <c r="C3307">
        <v>54</v>
      </c>
      <c r="D3307" s="32">
        <v>0.74305555555555558</v>
      </c>
      <c r="E3307">
        <v>6000</v>
      </c>
      <c r="F3307">
        <v>1000</v>
      </c>
      <c r="G3307" s="31" t="s">
        <v>102</v>
      </c>
      <c r="H3307">
        <v>9</v>
      </c>
      <c r="I3307" s="31" t="s">
        <v>98</v>
      </c>
    </row>
    <row r="3308" spans="1:9" x14ac:dyDescent="0.3">
      <c r="A3308">
        <v>3347</v>
      </c>
      <c r="B3308">
        <v>1</v>
      </c>
      <c r="C3308">
        <v>54</v>
      </c>
      <c r="D3308" s="32">
        <v>0.73472222222222228</v>
      </c>
      <c r="E3308">
        <v>6000</v>
      </c>
      <c r="G3308" s="31" t="s">
        <v>102</v>
      </c>
      <c r="H3308">
        <v>9</v>
      </c>
      <c r="I3308" s="31" t="s">
        <v>99</v>
      </c>
    </row>
    <row r="3309" spans="1:9" x14ac:dyDescent="0.3">
      <c r="A3309">
        <v>3348</v>
      </c>
      <c r="B3309">
        <v>6</v>
      </c>
      <c r="C3309">
        <v>54</v>
      </c>
      <c r="D3309" s="32">
        <v>0.59583333333333333</v>
      </c>
      <c r="E3309">
        <v>6000</v>
      </c>
      <c r="G3309" s="31" t="s">
        <v>97</v>
      </c>
      <c r="H3309">
        <v>9</v>
      </c>
      <c r="I3309" s="31" t="s">
        <v>100</v>
      </c>
    </row>
    <row r="3310" spans="1:9" x14ac:dyDescent="0.3">
      <c r="A3310">
        <v>3349</v>
      </c>
      <c r="B3310">
        <v>4</v>
      </c>
      <c r="C3310">
        <v>54</v>
      </c>
      <c r="D3310" s="32">
        <v>0.5854166666666667</v>
      </c>
      <c r="E3310">
        <v>8000</v>
      </c>
      <c r="F3310">
        <v>1000</v>
      </c>
      <c r="G3310" s="31" t="s">
        <v>97</v>
      </c>
      <c r="H3310">
        <v>9</v>
      </c>
      <c r="I3310" s="31" t="s">
        <v>103</v>
      </c>
    </row>
    <row r="3311" spans="1:9" x14ac:dyDescent="0.3">
      <c r="A3311">
        <v>3350</v>
      </c>
      <c r="B3311">
        <v>2</v>
      </c>
      <c r="C3311">
        <v>54</v>
      </c>
      <c r="D3311" s="32">
        <v>0.61944444444444446</v>
      </c>
      <c r="E3311">
        <v>6000</v>
      </c>
      <c r="G3311" s="31" t="s">
        <v>97</v>
      </c>
      <c r="H3311">
        <v>9</v>
      </c>
      <c r="I3311" s="31" t="s">
        <v>101</v>
      </c>
    </row>
    <row r="3312" spans="1:9" x14ac:dyDescent="0.3">
      <c r="A3312">
        <v>3351</v>
      </c>
      <c r="B3312">
        <v>3</v>
      </c>
      <c r="C3312">
        <v>54</v>
      </c>
      <c r="D3312" s="32">
        <v>0.72083333333333333</v>
      </c>
      <c r="E3312">
        <v>6000</v>
      </c>
      <c r="F3312">
        <v>850</v>
      </c>
      <c r="G3312" s="31" t="s">
        <v>97</v>
      </c>
      <c r="H3312">
        <v>10</v>
      </c>
      <c r="I3312" s="31" t="s">
        <v>104</v>
      </c>
    </row>
    <row r="3313" spans="1:9" x14ac:dyDescent="0.3">
      <c r="A3313">
        <v>3352</v>
      </c>
      <c r="B3313">
        <v>7</v>
      </c>
      <c r="C3313">
        <v>54</v>
      </c>
      <c r="D3313" s="32">
        <v>0.76736111111111116</v>
      </c>
      <c r="E3313">
        <v>6000</v>
      </c>
      <c r="F3313">
        <v>1000</v>
      </c>
      <c r="G3313" s="31" t="s">
        <v>102</v>
      </c>
      <c r="H3313">
        <v>10</v>
      </c>
      <c r="I3313" s="31" t="s">
        <v>98</v>
      </c>
    </row>
    <row r="3314" spans="1:9" x14ac:dyDescent="0.3">
      <c r="A3314">
        <v>3353</v>
      </c>
      <c r="B3314">
        <v>1</v>
      </c>
      <c r="C3314">
        <v>54</v>
      </c>
      <c r="D3314" s="32">
        <v>0.77430555555555558</v>
      </c>
      <c r="E3314">
        <v>6000</v>
      </c>
      <c r="G3314" s="31" t="s">
        <v>97</v>
      </c>
      <c r="H3314">
        <v>10</v>
      </c>
      <c r="I3314" s="31" t="s">
        <v>99</v>
      </c>
    </row>
    <row r="3315" spans="1:9" x14ac:dyDescent="0.3">
      <c r="A3315">
        <v>3354</v>
      </c>
      <c r="B3315">
        <v>6</v>
      </c>
      <c r="C3315">
        <v>54</v>
      </c>
      <c r="D3315" s="32">
        <v>0.72361111111111109</v>
      </c>
      <c r="E3315">
        <v>6000</v>
      </c>
      <c r="G3315" s="31" t="s">
        <v>97</v>
      </c>
      <c r="H3315">
        <v>10</v>
      </c>
      <c r="I3315" s="31" t="s">
        <v>100</v>
      </c>
    </row>
    <row r="3316" spans="1:9" x14ac:dyDescent="0.3">
      <c r="A3316">
        <v>3355</v>
      </c>
      <c r="B3316">
        <v>4</v>
      </c>
      <c r="C3316">
        <v>54</v>
      </c>
      <c r="D3316" s="32">
        <v>0.60833333333333328</v>
      </c>
      <c r="E3316">
        <v>6000</v>
      </c>
      <c r="G3316" s="31" t="s">
        <v>102</v>
      </c>
      <c r="H3316">
        <v>10</v>
      </c>
      <c r="I3316" s="31" t="s">
        <v>103</v>
      </c>
    </row>
    <row r="3317" spans="1:9" x14ac:dyDescent="0.3">
      <c r="A3317">
        <v>3356</v>
      </c>
      <c r="B3317">
        <v>2</v>
      </c>
      <c r="C3317">
        <v>54</v>
      </c>
      <c r="D3317" s="32">
        <v>0.67222222222222228</v>
      </c>
      <c r="E3317">
        <v>6000</v>
      </c>
      <c r="G3317" s="31" t="s">
        <v>97</v>
      </c>
      <c r="H3317">
        <v>10</v>
      </c>
      <c r="I3317" s="31" t="s">
        <v>101</v>
      </c>
    </row>
    <row r="3318" spans="1:9" x14ac:dyDescent="0.3">
      <c r="A3318">
        <v>3357</v>
      </c>
      <c r="B3318">
        <v>3</v>
      </c>
      <c r="C3318">
        <v>54</v>
      </c>
      <c r="D3318" s="32">
        <v>0.74236111111111114</v>
      </c>
      <c r="E3318">
        <v>6000</v>
      </c>
      <c r="F3318">
        <v>2000</v>
      </c>
      <c r="G3318" s="31" t="s">
        <v>97</v>
      </c>
      <c r="H3318">
        <v>11</v>
      </c>
      <c r="I3318" s="31" t="s">
        <v>104</v>
      </c>
    </row>
    <row r="3319" spans="1:9" x14ac:dyDescent="0.3">
      <c r="A3319">
        <v>3358</v>
      </c>
      <c r="B3319">
        <v>7</v>
      </c>
      <c r="C3319">
        <v>54</v>
      </c>
      <c r="D3319" s="32">
        <v>0.80555555555555558</v>
      </c>
      <c r="E3319">
        <v>6000</v>
      </c>
      <c r="G3319" s="31" t="s">
        <v>97</v>
      </c>
      <c r="H3319">
        <v>11</v>
      </c>
      <c r="I3319" s="31" t="s">
        <v>98</v>
      </c>
    </row>
    <row r="3320" spans="1:9" x14ac:dyDescent="0.3">
      <c r="A3320">
        <v>3359</v>
      </c>
      <c r="B3320">
        <v>1</v>
      </c>
      <c r="C3320">
        <v>54</v>
      </c>
      <c r="D3320" s="32">
        <v>0.80902777777777779</v>
      </c>
      <c r="E3320">
        <v>6000</v>
      </c>
      <c r="G3320" s="31" t="s">
        <v>102</v>
      </c>
      <c r="H3320">
        <v>11</v>
      </c>
      <c r="I3320" s="31" t="s">
        <v>99</v>
      </c>
    </row>
    <row r="3321" spans="1:9" x14ac:dyDescent="0.3">
      <c r="A3321">
        <v>3360</v>
      </c>
      <c r="B3321">
        <v>6</v>
      </c>
      <c r="C3321">
        <v>54</v>
      </c>
      <c r="D3321" s="32">
        <v>0.75972222222222219</v>
      </c>
      <c r="E3321">
        <v>6000</v>
      </c>
      <c r="G3321" s="31" t="s">
        <v>102</v>
      </c>
      <c r="H3321">
        <v>11</v>
      </c>
      <c r="I3321" s="31" t="s">
        <v>100</v>
      </c>
    </row>
    <row r="3322" spans="1:9" x14ac:dyDescent="0.3">
      <c r="A3322">
        <v>3361</v>
      </c>
      <c r="B3322">
        <v>4</v>
      </c>
      <c r="C3322">
        <v>54</v>
      </c>
      <c r="D3322" s="32">
        <v>0.69236111111111109</v>
      </c>
      <c r="E3322">
        <v>6000</v>
      </c>
      <c r="G3322" s="31" t="s">
        <v>102</v>
      </c>
      <c r="H3322">
        <v>11</v>
      </c>
      <c r="I3322" s="31" t="s">
        <v>103</v>
      </c>
    </row>
    <row r="3323" spans="1:9" x14ac:dyDescent="0.3">
      <c r="A3323">
        <v>3362</v>
      </c>
      <c r="B3323">
        <v>2</v>
      </c>
      <c r="C3323">
        <v>54</v>
      </c>
      <c r="D3323" s="32">
        <v>0.74444444444444446</v>
      </c>
      <c r="E3323">
        <v>6000</v>
      </c>
      <c r="G3323" s="31" t="s">
        <v>102</v>
      </c>
      <c r="H3323">
        <v>11</v>
      </c>
      <c r="I3323" s="31" t="s">
        <v>101</v>
      </c>
    </row>
    <row r="3324" spans="1:9" x14ac:dyDescent="0.3">
      <c r="A3324">
        <v>3363</v>
      </c>
      <c r="B3324">
        <v>3</v>
      </c>
      <c r="C3324">
        <v>54</v>
      </c>
      <c r="D3324" s="32">
        <v>0.76597222222222228</v>
      </c>
      <c r="E3324">
        <v>6000</v>
      </c>
      <c r="G3324" s="31" t="s">
        <v>97</v>
      </c>
      <c r="H3324">
        <v>12</v>
      </c>
      <c r="I3324" s="31" t="s">
        <v>104</v>
      </c>
    </row>
    <row r="3325" spans="1:9" x14ac:dyDescent="0.3">
      <c r="A3325">
        <v>3364</v>
      </c>
      <c r="B3325">
        <v>7</v>
      </c>
      <c r="C3325">
        <v>54</v>
      </c>
      <c r="D3325" s="32">
        <v>0.82013888888888886</v>
      </c>
      <c r="E3325">
        <v>6000</v>
      </c>
      <c r="G3325" s="31" t="s">
        <v>97</v>
      </c>
      <c r="H3325">
        <v>12</v>
      </c>
      <c r="I3325" s="31" t="s">
        <v>98</v>
      </c>
    </row>
    <row r="3326" spans="1:9" x14ac:dyDescent="0.3">
      <c r="A3326">
        <v>3365</v>
      </c>
      <c r="B3326">
        <v>1</v>
      </c>
      <c r="C3326">
        <v>54</v>
      </c>
      <c r="D3326" s="32">
        <v>0.83194444444444449</v>
      </c>
      <c r="E3326">
        <v>8000</v>
      </c>
      <c r="G3326" s="31" t="s">
        <v>102</v>
      </c>
      <c r="H3326">
        <v>12</v>
      </c>
      <c r="I3326" s="31" t="s">
        <v>99</v>
      </c>
    </row>
    <row r="3327" spans="1:9" x14ac:dyDescent="0.3">
      <c r="A3327">
        <v>3366</v>
      </c>
      <c r="B3327">
        <v>6</v>
      </c>
      <c r="C3327">
        <v>54</v>
      </c>
      <c r="D3327" s="32">
        <v>0.77083333333333337</v>
      </c>
      <c r="E3327">
        <v>6000</v>
      </c>
      <c r="G3327" s="31" t="s">
        <v>102</v>
      </c>
      <c r="H3327">
        <v>12</v>
      </c>
      <c r="I3327" s="31" t="s">
        <v>100</v>
      </c>
    </row>
    <row r="3328" spans="1:9" x14ac:dyDescent="0.3">
      <c r="A3328">
        <v>3367</v>
      </c>
      <c r="B3328">
        <v>4</v>
      </c>
      <c r="C3328">
        <v>54</v>
      </c>
      <c r="D3328" s="32">
        <v>0.73472222222222228</v>
      </c>
      <c r="E3328">
        <v>6000</v>
      </c>
      <c r="G3328" s="31" t="s">
        <v>102</v>
      </c>
      <c r="H3328">
        <v>12</v>
      </c>
      <c r="I3328" s="31" t="s">
        <v>103</v>
      </c>
    </row>
    <row r="3329" spans="1:9" x14ac:dyDescent="0.3">
      <c r="A3329">
        <v>3368</v>
      </c>
      <c r="B3329">
        <v>2</v>
      </c>
      <c r="C3329">
        <v>54</v>
      </c>
      <c r="D3329" s="32">
        <v>0.78402777777777777</v>
      </c>
      <c r="E3329">
        <v>6000</v>
      </c>
      <c r="G3329" s="31" t="s">
        <v>97</v>
      </c>
      <c r="H3329">
        <v>12</v>
      </c>
      <c r="I3329" s="31" t="s">
        <v>101</v>
      </c>
    </row>
    <row r="3330" spans="1:9" x14ac:dyDescent="0.3">
      <c r="A3330">
        <v>3369</v>
      </c>
      <c r="B3330">
        <v>3</v>
      </c>
      <c r="C3330">
        <v>54</v>
      </c>
      <c r="D3330" s="32">
        <v>0.78680555555555554</v>
      </c>
      <c r="E3330">
        <v>8000</v>
      </c>
      <c r="F3330">
        <v>1000</v>
      </c>
      <c r="G3330" s="31" t="s">
        <v>102</v>
      </c>
      <c r="H3330">
        <v>13</v>
      </c>
      <c r="I3330" s="31" t="s">
        <v>104</v>
      </c>
    </row>
    <row r="3331" spans="1:9" x14ac:dyDescent="0.3">
      <c r="A3331">
        <v>3370</v>
      </c>
      <c r="B3331">
        <v>7</v>
      </c>
      <c r="C3331">
        <v>54</v>
      </c>
      <c r="D3331" s="32">
        <v>0.8305555555555556</v>
      </c>
      <c r="E3331">
        <v>6000</v>
      </c>
      <c r="G3331" s="31" t="s">
        <v>102</v>
      </c>
      <c r="H3331">
        <v>13</v>
      </c>
      <c r="I3331" s="31" t="s">
        <v>98</v>
      </c>
    </row>
    <row r="3332" spans="1:9" x14ac:dyDescent="0.3">
      <c r="A3332">
        <v>3371</v>
      </c>
      <c r="B3332">
        <v>6</v>
      </c>
      <c r="C3332">
        <v>54</v>
      </c>
      <c r="D3332" s="32">
        <v>0.80555555555555558</v>
      </c>
      <c r="E3332">
        <v>6000</v>
      </c>
      <c r="G3332" s="31" t="s">
        <v>97</v>
      </c>
      <c r="H3332">
        <v>13</v>
      </c>
      <c r="I3332" s="31" t="s">
        <v>100</v>
      </c>
    </row>
    <row r="3333" spans="1:9" x14ac:dyDescent="0.3">
      <c r="A3333">
        <v>3372</v>
      </c>
      <c r="B3333">
        <v>4</v>
      </c>
      <c r="C3333">
        <v>54</v>
      </c>
      <c r="D3333" s="32">
        <v>0.74930555555555556</v>
      </c>
      <c r="E3333">
        <v>6000</v>
      </c>
      <c r="G3333" s="31" t="s">
        <v>97</v>
      </c>
      <c r="H3333">
        <v>13</v>
      </c>
      <c r="I3333" s="31" t="s">
        <v>103</v>
      </c>
    </row>
    <row r="3334" spans="1:9" x14ac:dyDescent="0.3">
      <c r="A3334">
        <v>3373</v>
      </c>
      <c r="B3334">
        <v>2</v>
      </c>
      <c r="C3334">
        <v>54</v>
      </c>
      <c r="D3334" s="32">
        <v>0.81458333333333333</v>
      </c>
      <c r="E3334">
        <v>6000</v>
      </c>
      <c r="G3334" s="31" t="s">
        <v>102</v>
      </c>
      <c r="H3334">
        <v>13</v>
      </c>
      <c r="I3334" s="31" t="s">
        <v>101</v>
      </c>
    </row>
    <row r="3335" spans="1:9" x14ac:dyDescent="0.3">
      <c r="A3335">
        <v>3374</v>
      </c>
      <c r="B3335">
        <v>3</v>
      </c>
      <c r="C3335">
        <v>54</v>
      </c>
      <c r="D3335" s="32">
        <v>0.81458333333333333</v>
      </c>
      <c r="E3335">
        <v>6000</v>
      </c>
      <c r="F3335">
        <v>4000</v>
      </c>
      <c r="G3335" s="31" t="s">
        <v>102</v>
      </c>
      <c r="H3335">
        <v>14</v>
      </c>
      <c r="I3335" s="31" t="s">
        <v>104</v>
      </c>
    </row>
    <row r="3336" spans="1:9" x14ac:dyDescent="0.3">
      <c r="A3336">
        <v>3375</v>
      </c>
      <c r="B3336">
        <v>6</v>
      </c>
      <c r="C3336">
        <v>54</v>
      </c>
      <c r="D3336" s="32">
        <v>0.8256944444444444</v>
      </c>
      <c r="E3336">
        <v>6000</v>
      </c>
      <c r="G3336" s="31" t="s">
        <v>97</v>
      </c>
      <c r="H3336">
        <v>14</v>
      </c>
      <c r="I3336" s="31" t="s">
        <v>100</v>
      </c>
    </row>
    <row r="3337" spans="1:9" x14ac:dyDescent="0.3">
      <c r="A3337">
        <v>3376</v>
      </c>
      <c r="B3337">
        <v>4</v>
      </c>
      <c r="C3337">
        <v>54</v>
      </c>
      <c r="D3337" s="32">
        <v>0.81180555555555556</v>
      </c>
      <c r="E3337">
        <v>6000</v>
      </c>
      <c r="G3337" s="31" t="s">
        <v>102</v>
      </c>
      <c r="H3337">
        <v>14</v>
      </c>
      <c r="I3337" s="31" t="s">
        <v>103</v>
      </c>
    </row>
    <row r="3338" spans="1:9" x14ac:dyDescent="0.3">
      <c r="A3338">
        <v>3377</v>
      </c>
      <c r="B3338">
        <v>2</v>
      </c>
      <c r="C3338">
        <v>54</v>
      </c>
      <c r="D3338" s="32">
        <v>0.83194444444444449</v>
      </c>
      <c r="E3338">
        <v>6000</v>
      </c>
      <c r="G3338" s="31" t="s">
        <v>102</v>
      </c>
      <c r="H3338">
        <v>14</v>
      </c>
      <c r="I3338" s="31" t="s">
        <v>101</v>
      </c>
    </row>
    <row r="3339" spans="1:9" x14ac:dyDescent="0.3">
      <c r="A3339">
        <v>3378</v>
      </c>
      <c r="B3339">
        <v>3</v>
      </c>
      <c r="C3339">
        <v>54</v>
      </c>
      <c r="D3339" s="32">
        <v>0.82638888888888884</v>
      </c>
      <c r="E3339">
        <v>6000</v>
      </c>
      <c r="G3339" s="31" t="s">
        <v>102</v>
      </c>
      <c r="H3339">
        <v>15</v>
      </c>
      <c r="I3339" s="31" t="s">
        <v>104</v>
      </c>
    </row>
    <row r="3340" spans="1:9" x14ac:dyDescent="0.3">
      <c r="A3340">
        <v>3379</v>
      </c>
      <c r="B3340">
        <v>4</v>
      </c>
      <c r="C3340">
        <v>54</v>
      </c>
      <c r="D3340" s="32">
        <v>0.83194444444444449</v>
      </c>
      <c r="E3340">
        <v>6000</v>
      </c>
      <c r="G3340" s="31" t="s">
        <v>97</v>
      </c>
      <c r="H3340">
        <v>15</v>
      </c>
      <c r="I3340" s="31" t="s">
        <v>103</v>
      </c>
    </row>
    <row r="3341" spans="1:9" x14ac:dyDescent="0.3">
      <c r="A3341">
        <v>3380</v>
      </c>
      <c r="B3341">
        <v>3</v>
      </c>
      <c r="C3341">
        <v>55</v>
      </c>
      <c r="D3341" s="32">
        <v>0.47222222222222221</v>
      </c>
      <c r="E3341">
        <v>6000</v>
      </c>
      <c r="F3341">
        <v>4000</v>
      </c>
      <c r="G3341" s="31" t="s">
        <v>102</v>
      </c>
      <c r="H3341">
        <v>4</v>
      </c>
      <c r="I3341" s="31" t="s">
        <v>104</v>
      </c>
    </row>
    <row r="3342" spans="1:9" x14ac:dyDescent="0.3">
      <c r="A3342">
        <v>3381</v>
      </c>
      <c r="B3342">
        <v>7</v>
      </c>
      <c r="C3342">
        <v>55</v>
      </c>
      <c r="D3342" s="32">
        <v>0.4513888888888889</v>
      </c>
      <c r="E3342">
        <v>6000</v>
      </c>
      <c r="G3342" s="31" t="s">
        <v>97</v>
      </c>
      <c r="H3342">
        <v>4</v>
      </c>
      <c r="I3342" s="31" t="s">
        <v>98</v>
      </c>
    </row>
    <row r="3343" spans="1:9" x14ac:dyDescent="0.3">
      <c r="A3343">
        <v>3382</v>
      </c>
      <c r="B3343">
        <v>6</v>
      </c>
      <c r="C3343">
        <v>55</v>
      </c>
      <c r="D3343" s="32">
        <v>0.49583333333333335</v>
      </c>
      <c r="E3343">
        <v>6000</v>
      </c>
      <c r="F3343">
        <v>1000</v>
      </c>
      <c r="G3343" s="31" t="s">
        <v>97</v>
      </c>
      <c r="H3343">
        <v>4</v>
      </c>
      <c r="I3343" s="31" t="s">
        <v>100</v>
      </c>
    </row>
    <row r="3344" spans="1:9" x14ac:dyDescent="0.3">
      <c r="A3344">
        <v>3383</v>
      </c>
      <c r="B3344">
        <v>4</v>
      </c>
      <c r="C3344">
        <v>55</v>
      </c>
      <c r="D3344" s="32">
        <v>0.43958333333333333</v>
      </c>
      <c r="E3344">
        <v>8000</v>
      </c>
      <c r="G3344" s="31" t="s">
        <v>102</v>
      </c>
      <c r="H3344">
        <v>4</v>
      </c>
      <c r="I3344" s="31" t="s">
        <v>103</v>
      </c>
    </row>
    <row r="3345" spans="1:9" x14ac:dyDescent="0.3">
      <c r="A3345">
        <v>3384</v>
      </c>
      <c r="B3345">
        <v>2</v>
      </c>
      <c r="C3345">
        <v>55</v>
      </c>
      <c r="D3345" s="32">
        <v>0.4513888888888889</v>
      </c>
      <c r="E3345">
        <v>6000</v>
      </c>
      <c r="F3345">
        <v>500</v>
      </c>
      <c r="G3345" s="31" t="s">
        <v>102</v>
      </c>
      <c r="H3345">
        <v>4</v>
      </c>
      <c r="I3345" s="31" t="s">
        <v>101</v>
      </c>
    </row>
    <row r="3346" spans="1:9" x14ac:dyDescent="0.3">
      <c r="A3346">
        <v>3385</v>
      </c>
      <c r="B3346">
        <v>5</v>
      </c>
      <c r="C3346">
        <v>55</v>
      </c>
      <c r="D3346" s="32">
        <v>0.43958333333333333</v>
      </c>
      <c r="E3346">
        <v>6000</v>
      </c>
      <c r="G3346" s="31" t="s">
        <v>97</v>
      </c>
      <c r="H3346">
        <v>4</v>
      </c>
      <c r="I3346" s="31" t="s">
        <v>105</v>
      </c>
    </row>
    <row r="3347" spans="1:9" x14ac:dyDescent="0.3">
      <c r="A3347">
        <v>3386</v>
      </c>
      <c r="B3347">
        <v>3</v>
      </c>
      <c r="C3347">
        <v>55</v>
      </c>
      <c r="D3347" s="32">
        <v>0.49375000000000002</v>
      </c>
      <c r="E3347">
        <v>6000</v>
      </c>
      <c r="G3347" s="31" t="s">
        <v>102</v>
      </c>
      <c r="H3347">
        <v>5</v>
      </c>
      <c r="I3347" s="31" t="s">
        <v>104</v>
      </c>
    </row>
    <row r="3348" spans="1:9" x14ac:dyDescent="0.3">
      <c r="A3348">
        <v>3387</v>
      </c>
      <c r="B3348">
        <v>7</v>
      </c>
      <c r="C3348">
        <v>55</v>
      </c>
      <c r="D3348" s="32">
        <v>0.49791666666666667</v>
      </c>
      <c r="E3348">
        <v>6000</v>
      </c>
      <c r="F3348">
        <v>1400</v>
      </c>
      <c r="G3348" s="31" t="s">
        <v>102</v>
      </c>
      <c r="H3348">
        <v>5</v>
      </c>
      <c r="I3348" s="31" t="s">
        <v>98</v>
      </c>
    </row>
    <row r="3349" spans="1:9" x14ac:dyDescent="0.3">
      <c r="A3349">
        <v>3388</v>
      </c>
      <c r="B3349">
        <v>6</v>
      </c>
      <c r="C3349">
        <v>55</v>
      </c>
      <c r="D3349" s="32">
        <v>0.51111111111111107</v>
      </c>
      <c r="E3349">
        <v>6000</v>
      </c>
      <c r="G3349" s="31" t="s">
        <v>97</v>
      </c>
      <c r="H3349">
        <v>5</v>
      </c>
      <c r="I3349" s="31" t="s">
        <v>100</v>
      </c>
    </row>
    <row r="3350" spans="1:9" x14ac:dyDescent="0.3">
      <c r="A3350">
        <v>3389</v>
      </c>
      <c r="B3350">
        <v>4</v>
      </c>
      <c r="C3350">
        <v>55</v>
      </c>
      <c r="D3350" s="32">
        <v>0.47847222222222224</v>
      </c>
      <c r="E3350">
        <v>6000</v>
      </c>
      <c r="G3350" s="31" t="s">
        <v>97</v>
      </c>
      <c r="H3350">
        <v>5</v>
      </c>
      <c r="I3350" s="31" t="s">
        <v>103</v>
      </c>
    </row>
    <row r="3351" spans="1:9" x14ac:dyDescent="0.3">
      <c r="A3351">
        <v>3390</v>
      </c>
      <c r="B3351">
        <v>2</v>
      </c>
      <c r="C3351">
        <v>55</v>
      </c>
      <c r="D3351" s="32">
        <v>0.5</v>
      </c>
      <c r="E3351">
        <v>6000</v>
      </c>
      <c r="G3351" s="31" t="s">
        <v>97</v>
      </c>
      <c r="H3351">
        <v>5</v>
      </c>
      <c r="I3351" s="31" t="s">
        <v>101</v>
      </c>
    </row>
    <row r="3352" spans="1:9" x14ac:dyDescent="0.3">
      <c r="A3352">
        <v>3391</v>
      </c>
      <c r="B3352">
        <v>5</v>
      </c>
      <c r="C3352">
        <v>55</v>
      </c>
      <c r="D3352" s="32">
        <v>0.46388888888888891</v>
      </c>
      <c r="E3352">
        <v>6000</v>
      </c>
      <c r="F3352">
        <v>1000</v>
      </c>
      <c r="G3352" s="31" t="s">
        <v>102</v>
      </c>
      <c r="H3352">
        <v>5</v>
      </c>
      <c r="I3352" s="31" t="s">
        <v>105</v>
      </c>
    </row>
    <row r="3353" spans="1:9" x14ac:dyDescent="0.3">
      <c r="A3353">
        <v>3392</v>
      </c>
      <c r="B3353">
        <v>3</v>
      </c>
      <c r="C3353">
        <v>55</v>
      </c>
      <c r="D3353" s="32">
        <v>0.5180555555555556</v>
      </c>
      <c r="E3353">
        <v>6000</v>
      </c>
      <c r="G3353" s="31" t="s">
        <v>102</v>
      </c>
      <c r="H3353">
        <v>6</v>
      </c>
      <c r="I3353" s="31" t="s">
        <v>104</v>
      </c>
    </row>
    <row r="3354" spans="1:9" x14ac:dyDescent="0.3">
      <c r="A3354">
        <v>3393</v>
      </c>
      <c r="B3354">
        <v>7</v>
      </c>
      <c r="C3354">
        <v>55</v>
      </c>
      <c r="D3354" s="32">
        <v>0.51875000000000004</v>
      </c>
      <c r="E3354">
        <v>6000</v>
      </c>
      <c r="F3354">
        <v>1200</v>
      </c>
      <c r="G3354" s="31" t="s">
        <v>102</v>
      </c>
      <c r="H3354">
        <v>6</v>
      </c>
      <c r="I3354" s="31" t="s">
        <v>98</v>
      </c>
    </row>
    <row r="3355" spans="1:9" x14ac:dyDescent="0.3">
      <c r="A3355">
        <v>3394</v>
      </c>
      <c r="B3355">
        <v>6</v>
      </c>
      <c r="C3355">
        <v>55</v>
      </c>
      <c r="D3355" s="32">
        <v>0.53333333333333333</v>
      </c>
      <c r="E3355">
        <v>6000</v>
      </c>
      <c r="F3355">
        <v>1000</v>
      </c>
      <c r="G3355" s="31" t="s">
        <v>102</v>
      </c>
      <c r="H3355">
        <v>6</v>
      </c>
      <c r="I3355" s="31" t="s">
        <v>100</v>
      </c>
    </row>
    <row r="3356" spans="1:9" x14ac:dyDescent="0.3">
      <c r="A3356">
        <v>3395</v>
      </c>
      <c r="B3356">
        <v>4</v>
      </c>
      <c r="C3356">
        <v>55</v>
      </c>
      <c r="D3356" s="32">
        <v>0.5131944444444444</v>
      </c>
      <c r="E3356">
        <v>6000</v>
      </c>
      <c r="G3356" s="31" t="s">
        <v>97</v>
      </c>
      <c r="H3356">
        <v>6</v>
      </c>
      <c r="I3356" s="31" t="s">
        <v>103</v>
      </c>
    </row>
    <row r="3357" spans="1:9" x14ac:dyDescent="0.3">
      <c r="A3357">
        <v>3396</v>
      </c>
      <c r="B3357">
        <v>2</v>
      </c>
      <c r="C3357">
        <v>55</v>
      </c>
      <c r="D3357" s="32">
        <v>0.52430555555555558</v>
      </c>
      <c r="E3357">
        <v>6000</v>
      </c>
      <c r="F3357">
        <v>1000</v>
      </c>
      <c r="G3357" s="31" t="s">
        <v>102</v>
      </c>
      <c r="H3357">
        <v>6</v>
      </c>
      <c r="I3357" s="31" t="s">
        <v>101</v>
      </c>
    </row>
    <row r="3358" spans="1:9" x14ac:dyDescent="0.3">
      <c r="A3358">
        <v>3397</v>
      </c>
      <c r="B3358">
        <v>5</v>
      </c>
      <c r="C3358">
        <v>55</v>
      </c>
      <c r="D3358" s="32">
        <v>0.5131944444444444</v>
      </c>
      <c r="E3358">
        <v>8000</v>
      </c>
      <c r="F3358">
        <v>1000</v>
      </c>
      <c r="G3358" s="31" t="s">
        <v>102</v>
      </c>
      <c r="H3358">
        <v>6</v>
      </c>
      <c r="I3358" s="31" t="s">
        <v>105</v>
      </c>
    </row>
    <row r="3359" spans="1:9" x14ac:dyDescent="0.3">
      <c r="A3359">
        <v>3398</v>
      </c>
      <c r="B3359">
        <v>3</v>
      </c>
      <c r="C3359">
        <v>55</v>
      </c>
      <c r="D3359" s="32">
        <v>0.56666666666666665</v>
      </c>
      <c r="E3359">
        <v>6000</v>
      </c>
      <c r="F3359">
        <v>1000</v>
      </c>
      <c r="G3359" s="31" t="s">
        <v>102</v>
      </c>
      <c r="H3359">
        <v>7</v>
      </c>
      <c r="I3359" s="31" t="s">
        <v>104</v>
      </c>
    </row>
    <row r="3360" spans="1:9" x14ac:dyDescent="0.3">
      <c r="A3360">
        <v>3399</v>
      </c>
      <c r="B3360">
        <v>7</v>
      </c>
      <c r="C3360">
        <v>55</v>
      </c>
      <c r="D3360" s="32">
        <v>0.54513888888888884</v>
      </c>
      <c r="E3360">
        <v>8000</v>
      </c>
      <c r="G3360" s="31" t="s">
        <v>102</v>
      </c>
      <c r="H3360">
        <v>7</v>
      </c>
      <c r="I3360" s="31" t="s">
        <v>98</v>
      </c>
    </row>
    <row r="3361" spans="1:9" x14ac:dyDescent="0.3">
      <c r="A3361">
        <v>3400</v>
      </c>
      <c r="B3361">
        <v>6</v>
      </c>
      <c r="C3361">
        <v>55</v>
      </c>
      <c r="D3361" s="32">
        <v>0.5444444444444444</v>
      </c>
      <c r="E3361">
        <v>6000</v>
      </c>
      <c r="G3361" s="31" t="s">
        <v>97</v>
      </c>
      <c r="H3361">
        <v>7</v>
      </c>
      <c r="I3361" s="31" t="s">
        <v>100</v>
      </c>
    </row>
    <row r="3362" spans="1:9" x14ac:dyDescent="0.3">
      <c r="A3362">
        <v>3401</v>
      </c>
      <c r="B3362">
        <v>4</v>
      </c>
      <c r="C3362">
        <v>55</v>
      </c>
      <c r="D3362" s="32">
        <v>0.53888888888888886</v>
      </c>
      <c r="E3362">
        <v>6000</v>
      </c>
      <c r="G3362" s="31" t="s">
        <v>102</v>
      </c>
      <c r="H3362">
        <v>7</v>
      </c>
      <c r="I3362" s="31" t="s">
        <v>103</v>
      </c>
    </row>
    <row r="3363" spans="1:9" x14ac:dyDescent="0.3">
      <c r="A3363">
        <v>3402</v>
      </c>
      <c r="B3363">
        <v>2</v>
      </c>
      <c r="C3363">
        <v>55</v>
      </c>
      <c r="D3363" s="32">
        <v>0.57916666666666672</v>
      </c>
      <c r="E3363">
        <v>6000</v>
      </c>
      <c r="G3363" s="31" t="s">
        <v>102</v>
      </c>
      <c r="H3363">
        <v>7</v>
      </c>
      <c r="I3363" s="31" t="s">
        <v>101</v>
      </c>
    </row>
    <row r="3364" spans="1:9" x14ac:dyDescent="0.3">
      <c r="A3364">
        <v>3403</v>
      </c>
      <c r="B3364">
        <v>5</v>
      </c>
      <c r="C3364">
        <v>55</v>
      </c>
      <c r="D3364" s="32">
        <v>0.57777777777777772</v>
      </c>
      <c r="E3364">
        <v>8000</v>
      </c>
      <c r="G3364" s="31" t="s">
        <v>102</v>
      </c>
      <c r="H3364">
        <v>7</v>
      </c>
      <c r="I3364" s="31" t="s">
        <v>105</v>
      </c>
    </row>
    <row r="3365" spans="1:9" x14ac:dyDescent="0.3">
      <c r="A3365">
        <v>3404</v>
      </c>
      <c r="B3365">
        <v>3</v>
      </c>
      <c r="C3365">
        <v>55</v>
      </c>
      <c r="D3365" s="32">
        <v>0.58750000000000002</v>
      </c>
      <c r="E3365">
        <v>6000</v>
      </c>
      <c r="G3365" s="31" t="s">
        <v>102</v>
      </c>
      <c r="H3365">
        <v>8</v>
      </c>
      <c r="I3365" s="31" t="s">
        <v>104</v>
      </c>
    </row>
    <row r="3366" spans="1:9" x14ac:dyDescent="0.3">
      <c r="A3366">
        <v>3405</v>
      </c>
      <c r="B3366">
        <v>7</v>
      </c>
      <c r="C3366">
        <v>55</v>
      </c>
      <c r="D3366" s="32">
        <v>0.56736111111111109</v>
      </c>
      <c r="E3366">
        <v>8000</v>
      </c>
      <c r="G3366" s="31" t="s">
        <v>97</v>
      </c>
      <c r="H3366">
        <v>8</v>
      </c>
      <c r="I3366" s="31" t="s">
        <v>98</v>
      </c>
    </row>
    <row r="3367" spans="1:9" x14ac:dyDescent="0.3">
      <c r="A3367">
        <v>3406</v>
      </c>
      <c r="B3367">
        <v>6</v>
      </c>
      <c r="C3367">
        <v>55</v>
      </c>
      <c r="D3367" s="32">
        <v>0.625</v>
      </c>
      <c r="E3367">
        <v>6000</v>
      </c>
      <c r="G3367" s="31" t="s">
        <v>97</v>
      </c>
      <c r="H3367">
        <v>8</v>
      </c>
      <c r="I3367" s="31" t="s">
        <v>100</v>
      </c>
    </row>
    <row r="3368" spans="1:9" x14ac:dyDescent="0.3">
      <c r="A3368">
        <v>3407</v>
      </c>
      <c r="B3368">
        <v>4</v>
      </c>
      <c r="C3368">
        <v>55</v>
      </c>
      <c r="D3368" s="32">
        <v>0.5708333333333333</v>
      </c>
      <c r="E3368">
        <v>6000</v>
      </c>
      <c r="G3368" s="31" t="s">
        <v>102</v>
      </c>
      <c r="H3368">
        <v>8</v>
      </c>
      <c r="I3368" s="31" t="s">
        <v>103</v>
      </c>
    </row>
    <row r="3369" spans="1:9" x14ac:dyDescent="0.3">
      <c r="A3369">
        <v>3408</v>
      </c>
      <c r="B3369">
        <v>2</v>
      </c>
      <c r="C3369">
        <v>55</v>
      </c>
      <c r="D3369" s="32">
        <v>0.62083333333333335</v>
      </c>
      <c r="E3369">
        <v>6000</v>
      </c>
      <c r="G3369" s="31" t="s">
        <v>102</v>
      </c>
      <c r="H3369">
        <v>8</v>
      </c>
      <c r="I3369" s="31" t="s">
        <v>101</v>
      </c>
    </row>
    <row r="3370" spans="1:9" x14ac:dyDescent="0.3">
      <c r="A3370">
        <v>3409</v>
      </c>
      <c r="B3370">
        <v>5</v>
      </c>
      <c r="C3370">
        <v>55</v>
      </c>
      <c r="D3370" s="32">
        <v>0.61041666666666672</v>
      </c>
      <c r="E3370">
        <v>6000</v>
      </c>
      <c r="G3370" s="31" t="s">
        <v>102</v>
      </c>
      <c r="H3370">
        <v>8</v>
      </c>
      <c r="I3370" s="31" t="s">
        <v>105</v>
      </c>
    </row>
    <row r="3371" spans="1:9" x14ac:dyDescent="0.3">
      <c r="A3371">
        <v>3410</v>
      </c>
      <c r="B3371">
        <v>3</v>
      </c>
      <c r="C3371">
        <v>55</v>
      </c>
      <c r="D3371" s="32">
        <v>0.61875000000000002</v>
      </c>
      <c r="E3371">
        <v>8000</v>
      </c>
      <c r="G3371" s="31" t="s">
        <v>97</v>
      </c>
      <c r="H3371">
        <v>9</v>
      </c>
      <c r="I3371" s="31" t="s">
        <v>104</v>
      </c>
    </row>
    <row r="3372" spans="1:9" x14ac:dyDescent="0.3">
      <c r="A3372">
        <v>3411</v>
      </c>
      <c r="B3372">
        <v>7</v>
      </c>
      <c r="C3372">
        <v>55</v>
      </c>
      <c r="D3372" s="32">
        <v>0.6069444444444444</v>
      </c>
      <c r="E3372">
        <v>6000</v>
      </c>
      <c r="F3372">
        <v>1000</v>
      </c>
      <c r="G3372" s="31" t="s">
        <v>97</v>
      </c>
      <c r="H3372">
        <v>9</v>
      </c>
      <c r="I3372" s="31" t="s">
        <v>98</v>
      </c>
    </row>
    <row r="3373" spans="1:9" x14ac:dyDescent="0.3">
      <c r="A3373">
        <v>3412</v>
      </c>
      <c r="B3373">
        <v>6</v>
      </c>
      <c r="C3373">
        <v>55</v>
      </c>
      <c r="D3373" s="32">
        <v>0.6645833333333333</v>
      </c>
      <c r="E3373">
        <v>6000</v>
      </c>
      <c r="G3373" s="31" t="s">
        <v>97</v>
      </c>
      <c r="H3373">
        <v>9</v>
      </c>
      <c r="I3373" s="31" t="s">
        <v>100</v>
      </c>
    </row>
    <row r="3374" spans="1:9" x14ac:dyDescent="0.3">
      <c r="A3374">
        <v>3413</v>
      </c>
      <c r="B3374">
        <v>4</v>
      </c>
      <c r="C3374">
        <v>55</v>
      </c>
      <c r="D3374" s="32">
        <v>0.59652777777777777</v>
      </c>
      <c r="E3374">
        <v>6000</v>
      </c>
      <c r="G3374" s="31" t="s">
        <v>102</v>
      </c>
      <c r="H3374">
        <v>9</v>
      </c>
      <c r="I3374" s="31" t="s">
        <v>103</v>
      </c>
    </row>
    <row r="3375" spans="1:9" x14ac:dyDescent="0.3">
      <c r="A3375">
        <v>3414</v>
      </c>
      <c r="B3375">
        <v>2</v>
      </c>
      <c r="C3375">
        <v>55</v>
      </c>
      <c r="D3375" s="32">
        <v>0.65</v>
      </c>
      <c r="E3375">
        <v>6000</v>
      </c>
      <c r="G3375" s="31" t="s">
        <v>97</v>
      </c>
      <c r="H3375">
        <v>9</v>
      </c>
      <c r="I3375" s="31" t="s">
        <v>101</v>
      </c>
    </row>
    <row r="3376" spans="1:9" x14ac:dyDescent="0.3">
      <c r="A3376">
        <v>3415</v>
      </c>
      <c r="B3376">
        <v>5</v>
      </c>
      <c r="C3376">
        <v>55</v>
      </c>
      <c r="D3376" s="32">
        <v>0.62986111111111109</v>
      </c>
      <c r="E3376">
        <v>6000</v>
      </c>
      <c r="G3376" s="31" t="s">
        <v>97</v>
      </c>
      <c r="H3376">
        <v>9</v>
      </c>
      <c r="I3376" s="31" t="s">
        <v>105</v>
      </c>
    </row>
    <row r="3377" spans="1:9" x14ac:dyDescent="0.3">
      <c r="A3377">
        <v>3416</v>
      </c>
      <c r="B3377">
        <v>3</v>
      </c>
      <c r="C3377">
        <v>55</v>
      </c>
      <c r="D3377" s="32">
        <v>0.65347222222222223</v>
      </c>
      <c r="E3377">
        <v>8000</v>
      </c>
      <c r="G3377" s="31" t="s">
        <v>97</v>
      </c>
      <c r="H3377">
        <v>10</v>
      </c>
      <c r="I3377" s="31" t="s">
        <v>104</v>
      </c>
    </row>
    <row r="3378" spans="1:9" x14ac:dyDescent="0.3">
      <c r="A3378">
        <v>3417</v>
      </c>
      <c r="B3378">
        <v>7</v>
      </c>
      <c r="C3378">
        <v>55</v>
      </c>
      <c r="D3378" s="32">
        <v>0.63472222222222219</v>
      </c>
      <c r="E3378">
        <v>6000</v>
      </c>
      <c r="G3378" s="31" t="s">
        <v>102</v>
      </c>
      <c r="H3378">
        <v>10</v>
      </c>
      <c r="I3378" s="31" t="s">
        <v>98</v>
      </c>
    </row>
    <row r="3379" spans="1:9" x14ac:dyDescent="0.3">
      <c r="A3379">
        <v>3418</v>
      </c>
      <c r="B3379">
        <v>6</v>
      </c>
      <c r="C3379">
        <v>55</v>
      </c>
      <c r="D3379" s="32">
        <v>0.68263888888888891</v>
      </c>
      <c r="E3379">
        <v>6000</v>
      </c>
      <c r="F3379">
        <v>2000</v>
      </c>
      <c r="G3379" s="31" t="s">
        <v>97</v>
      </c>
      <c r="H3379">
        <v>10</v>
      </c>
      <c r="I3379" s="31" t="s">
        <v>100</v>
      </c>
    </row>
    <row r="3380" spans="1:9" x14ac:dyDescent="0.3">
      <c r="A3380">
        <v>3419</v>
      </c>
      <c r="B3380">
        <v>4</v>
      </c>
      <c r="C3380">
        <v>55</v>
      </c>
      <c r="D3380" s="32">
        <v>0.60972222222222228</v>
      </c>
      <c r="E3380">
        <v>6000</v>
      </c>
      <c r="G3380" s="31" t="s">
        <v>97</v>
      </c>
      <c r="H3380">
        <v>10</v>
      </c>
      <c r="I3380" s="31" t="s">
        <v>103</v>
      </c>
    </row>
    <row r="3381" spans="1:9" x14ac:dyDescent="0.3">
      <c r="A3381">
        <v>3420</v>
      </c>
      <c r="B3381">
        <v>2</v>
      </c>
      <c r="C3381">
        <v>55</v>
      </c>
      <c r="D3381" s="32">
        <v>0.67083333333333328</v>
      </c>
      <c r="E3381">
        <v>6000</v>
      </c>
      <c r="G3381" s="31" t="s">
        <v>102</v>
      </c>
      <c r="H3381">
        <v>10</v>
      </c>
      <c r="I3381" s="31" t="s">
        <v>101</v>
      </c>
    </row>
    <row r="3382" spans="1:9" x14ac:dyDescent="0.3">
      <c r="A3382">
        <v>3421</v>
      </c>
      <c r="B3382">
        <v>5</v>
      </c>
      <c r="C3382">
        <v>55</v>
      </c>
      <c r="D3382" s="32">
        <v>0.65416666666666667</v>
      </c>
      <c r="E3382">
        <v>6000</v>
      </c>
      <c r="G3382" s="31" t="s">
        <v>97</v>
      </c>
      <c r="H3382">
        <v>10</v>
      </c>
      <c r="I3382" s="31" t="s">
        <v>105</v>
      </c>
    </row>
    <row r="3383" spans="1:9" x14ac:dyDescent="0.3">
      <c r="A3383">
        <v>3422</v>
      </c>
      <c r="B3383">
        <v>3</v>
      </c>
      <c r="C3383">
        <v>55</v>
      </c>
      <c r="D3383" s="32">
        <v>0.68958333333333333</v>
      </c>
      <c r="E3383">
        <v>6000</v>
      </c>
      <c r="F3383">
        <v>3000</v>
      </c>
      <c r="G3383" s="31" t="s">
        <v>97</v>
      </c>
      <c r="H3383">
        <v>11</v>
      </c>
      <c r="I3383" s="31" t="s">
        <v>104</v>
      </c>
    </row>
    <row r="3384" spans="1:9" x14ac:dyDescent="0.3">
      <c r="A3384">
        <v>3423</v>
      </c>
      <c r="B3384">
        <v>7</v>
      </c>
      <c r="C3384">
        <v>55</v>
      </c>
      <c r="D3384" s="32">
        <v>0.6791666666666667</v>
      </c>
      <c r="E3384">
        <v>6000</v>
      </c>
      <c r="G3384" s="31" t="s">
        <v>102</v>
      </c>
      <c r="H3384">
        <v>11</v>
      </c>
      <c r="I3384" s="31" t="s">
        <v>98</v>
      </c>
    </row>
    <row r="3385" spans="1:9" x14ac:dyDescent="0.3">
      <c r="A3385">
        <v>3424</v>
      </c>
      <c r="B3385">
        <v>6</v>
      </c>
      <c r="C3385">
        <v>55</v>
      </c>
      <c r="D3385" s="32">
        <v>0.76388888888888884</v>
      </c>
      <c r="E3385">
        <v>6000</v>
      </c>
      <c r="G3385" s="31" t="s">
        <v>97</v>
      </c>
      <c r="H3385">
        <v>11</v>
      </c>
      <c r="I3385" s="31" t="s">
        <v>100</v>
      </c>
    </row>
    <row r="3386" spans="1:9" x14ac:dyDescent="0.3">
      <c r="A3386">
        <v>3425</v>
      </c>
      <c r="B3386">
        <v>4</v>
      </c>
      <c r="C3386">
        <v>55</v>
      </c>
      <c r="D3386" s="32">
        <v>0.66388888888888886</v>
      </c>
      <c r="E3386">
        <v>8000</v>
      </c>
      <c r="G3386" s="31" t="s">
        <v>102</v>
      </c>
      <c r="H3386">
        <v>11</v>
      </c>
      <c r="I3386" s="31" t="s">
        <v>103</v>
      </c>
    </row>
    <row r="3387" spans="1:9" x14ac:dyDescent="0.3">
      <c r="A3387">
        <v>3426</v>
      </c>
      <c r="B3387">
        <v>2</v>
      </c>
      <c r="C3387">
        <v>55</v>
      </c>
      <c r="D3387" s="32">
        <v>0.68819444444444444</v>
      </c>
      <c r="E3387">
        <v>6000</v>
      </c>
      <c r="G3387" s="31" t="s">
        <v>97</v>
      </c>
      <c r="H3387">
        <v>11</v>
      </c>
      <c r="I3387" s="31" t="s">
        <v>101</v>
      </c>
    </row>
    <row r="3388" spans="1:9" x14ac:dyDescent="0.3">
      <c r="A3388">
        <v>3427</v>
      </c>
      <c r="B3388">
        <v>5</v>
      </c>
      <c r="C3388">
        <v>55</v>
      </c>
      <c r="D3388" s="32">
        <v>0.67847222222222225</v>
      </c>
      <c r="E3388">
        <v>6000</v>
      </c>
      <c r="G3388" s="31" t="s">
        <v>102</v>
      </c>
      <c r="H3388">
        <v>11</v>
      </c>
      <c r="I3388" s="31" t="s">
        <v>105</v>
      </c>
    </row>
    <row r="3389" spans="1:9" x14ac:dyDescent="0.3">
      <c r="A3389">
        <v>3428</v>
      </c>
      <c r="B3389">
        <v>3</v>
      </c>
      <c r="C3389">
        <v>55</v>
      </c>
      <c r="D3389" s="32">
        <v>0.70694444444444449</v>
      </c>
      <c r="E3389">
        <v>6000</v>
      </c>
      <c r="G3389" s="31" t="s">
        <v>102</v>
      </c>
      <c r="H3389">
        <v>12</v>
      </c>
      <c r="I3389" s="31" t="s">
        <v>104</v>
      </c>
    </row>
    <row r="3390" spans="1:9" x14ac:dyDescent="0.3">
      <c r="A3390">
        <v>3429</v>
      </c>
      <c r="B3390">
        <v>7</v>
      </c>
      <c r="C3390">
        <v>55</v>
      </c>
      <c r="D3390" s="32">
        <v>0.69444444444444442</v>
      </c>
      <c r="E3390">
        <v>6000</v>
      </c>
      <c r="G3390" s="31" t="s">
        <v>102</v>
      </c>
      <c r="H3390">
        <v>12</v>
      </c>
      <c r="I3390" s="31" t="s">
        <v>98</v>
      </c>
    </row>
    <row r="3391" spans="1:9" x14ac:dyDescent="0.3">
      <c r="A3391">
        <v>3430</v>
      </c>
      <c r="B3391">
        <v>6</v>
      </c>
      <c r="C3391">
        <v>55</v>
      </c>
      <c r="D3391" s="32">
        <v>0.77777777777777779</v>
      </c>
      <c r="E3391">
        <v>8000</v>
      </c>
      <c r="G3391" s="31" t="s">
        <v>97</v>
      </c>
      <c r="H3391">
        <v>12</v>
      </c>
      <c r="I3391" s="31" t="s">
        <v>100</v>
      </c>
    </row>
    <row r="3392" spans="1:9" x14ac:dyDescent="0.3">
      <c r="A3392">
        <v>3431</v>
      </c>
      <c r="B3392">
        <v>4</v>
      </c>
      <c r="C3392">
        <v>55</v>
      </c>
      <c r="D3392" s="32">
        <v>0.6875</v>
      </c>
      <c r="E3392">
        <v>6000</v>
      </c>
      <c r="G3392" s="31" t="s">
        <v>97</v>
      </c>
      <c r="H3392">
        <v>12</v>
      </c>
      <c r="I3392" s="31" t="s">
        <v>103</v>
      </c>
    </row>
    <row r="3393" spans="1:9" x14ac:dyDescent="0.3">
      <c r="A3393">
        <v>3432</v>
      </c>
      <c r="B3393">
        <v>2</v>
      </c>
      <c r="C3393">
        <v>55</v>
      </c>
      <c r="D3393" s="32">
        <v>0.70625000000000004</v>
      </c>
      <c r="E3393">
        <v>6000</v>
      </c>
      <c r="G3393" s="31" t="s">
        <v>97</v>
      </c>
      <c r="H3393">
        <v>12</v>
      </c>
      <c r="I3393" s="31" t="s">
        <v>101</v>
      </c>
    </row>
    <row r="3394" spans="1:9" x14ac:dyDescent="0.3">
      <c r="A3394">
        <v>3433</v>
      </c>
      <c r="B3394">
        <v>5</v>
      </c>
      <c r="C3394">
        <v>55</v>
      </c>
      <c r="D3394" s="32">
        <v>0.69444444444444442</v>
      </c>
      <c r="E3394">
        <v>6000</v>
      </c>
      <c r="G3394" s="31" t="s">
        <v>102</v>
      </c>
      <c r="H3394">
        <v>12</v>
      </c>
      <c r="I3394" s="31" t="s">
        <v>105</v>
      </c>
    </row>
    <row r="3395" spans="1:9" x14ac:dyDescent="0.3">
      <c r="A3395">
        <v>3434</v>
      </c>
      <c r="B3395">
        <v>3</v>
      </c>
      <c r="C3395">
        <v>55</v>
      </c>
      <c r="D3395" s="32">
        <v>0.7270833333333333</v>
      </c>
      <c r="E3395">
        <v>6000</v>
      </c>
      <c r="G3395" s="31" t="s">
        <v>97</v>
      </c>
      <c r="H3395">
        <v>13</v>
      </c>
      <c r="I3395" s="31" t="s">
        <v>104</v>
      </c>
    </row>
    <row r="3396" spans="1:9" x14ac:dyDescent="0.3">
      <c r="A3396">
        <v>3435</v>
      </c>
      <c r="B3396">
        <v>7</v>
      </c>
      <c r="C3396">
        <v>55</v>
      </c>
      <c r="D3396" s="32">
        <v>0.7270833333333333</v>
      </c>
      <c r="E3396">
        <v>6000</v>
      </c>
      <c r="G3396" s="31" t="s">
        <v>102</v>
      </c>
      <c r="H3396">
        <v>13</v>
      </c>
      <c r="I3396" s="31" t="s">
        <v>98</v>
      </c>
    </row>
    <row r="3397" spans="1:9" x14ac:dyDescent="0.3">
      <c r="A3397">
        <v>3436</v>
      </c>
      <c r="B3397">
        <v>4</v>
      </c>
      <c r="C3397">
        <v>55</v>
      </c>
      <c r="D3397" s="32">
        <v>0.71111111111111114</v>
      </c>
      <c r="E3397">
        <v>6000</v>
      </c>
      <c r="G3397" s="31" t="s">
        <v>102</v>
      </c>
      <c r="H3397">
        <v>13</v>
      </c>
      <c r="I3397" s="31" t="s">
        <v>103</v>
      </c>
    </row>
    <row r="3398" spans="1:9" x14ac:dyDescent="0.3">
      <c r="A3398">
        <v>3437</v>
      </c>
      <c r="B3398">
        <v>2</v>
      </c>
      <c r="C3398">
        <v>55</v>
      </c>
      <c r="D3398" s="32">
        <v>0.72499999999999998</v>
      </c>
      <c r="E3398">
        <v>6000</v>
      </c>
      <c r="G3398" s="31" t="s">
        <v>102</v>
      </c>
      <c r="H3398">
        <v>13</v>
      </c>
      <c r="I3398" s="31" t="s">
        <v>101</v>
      </c>
    </row>
    <row r="3399" spans="1:9" x14ac:dyDescent="0.3">
      <c r="A3399">
        <v>3438</v>
      </c>
      <c r="B3399">
        <v>5</v>
      </c>
      <c r="C3399">
        <v>55</v>
      </c>
      <c r="D3399" s="32">
        <v>0.71944444444444444</v>
      </c>
      <c r="E3399">
        <v>6000</v>
      </c>
      <c r="G3399" s="31" t="s">
        <v>102</v>
      </c>
      <c r="H3399">
        <v>13</v>
      </c>
      <c r="I3399" s="31" t="s">
        <v>105</v>
      </c>
    </row>
    <row r="3400" spans="1:9" x14ac:dyDescent="0.3">
      <c r="A3400">
        <v>3439</v>
      </c>
      <c r="B3400">
        <v>3</v>
      </c>
      <c r="C3400">
        <v>55</v>
      </c>
      <c r="D3400" s="32">
        <v>0.76458333333333328</v>
      </c>
      <c r="E3400">
        <v>6000</v>
      </c>
      <c r="G3400" s="31" t="s">
        <v>97</v>
      </c>
      <c r="H3400">
        <v>14</v>
      </c>
      <c r="I3400" s="31" t="s">
        <v>104</v>
      </c>
    </row>
    <row r="3401" spans="1:9" x14ac:dyDescent="0.3">
      <c r="A3401">
        <v>3440</v>
      </c>
      <c r="B3401">
        <v>7</v>
      </c>
      <c r="C3401">
        <v>55</v>
      </c>
      <c r="D3401" s="32">
        <v>0.75555555555555554</v>
      </c>
      <c r="E3401">
        <v>6000</v>
      </c>
      <c r="G3401" s="31" t="s">
        <v>102</v>
      </c>
      <c r="H3401">
        <v>14</v>
      </c>
      <c r="I3401" s="31" t="s">
        <v>98</v>
      </c>
    </row>
    <row r="3402" spans="1:9" x14ac:dyDescent="0.3">
      <c r="A3402">
        <v>3441</v>
      </c>
      <c r="B3402">
        <v>4</v>
      </c>
      <c r="C3402">
        <v>55</v>
      </c>
      <c r="D3402" s="32">
        <v>0.73958333333333337</v>
      </c>
      <c r="E3402">
        <v>6000</v>
      </c>
      <c r="G3402" s="31" t="s">
        <v>102</v>
      </c>
      <c r="H3402">
        <v>14</v>
      </c>
      <c r="I3402" s="31" t="s">
        <v>103</v>
      </c>
    </row>
    <row r="3403" spans="1:9" x14ac:dyDescent="0.3">
      <c r="A3403">
        <v>3442</v>
      </c>
      <c r="B3403">
        <v>2</v>
      </c>
      <c r="C3403">
        <v>55</v>
      </c>
      <c r="D3403" s="32">
        <v>0.74375000000000002</v>
      </c>
      <c r="E3403">
        <v>6000</v>
      </c>
      <c r="G3403" s="31" t="s">
        <v>97</v>
      </c>
      <c r="H3403">
        <v>14</v>
      </c>
      <c r="I3403" s="31" t="s">
        <v>101</v>
      </c>
    </row>
    <row r="3404" spans="1:9" x14ac:dyDescent="0.3">
      <c r="A3404">
        <v>3443</v>
      </c>
      <c r="B3404">
        <v>5</v>
      </c>
      <c r="C3404">
        <v>55</v>
      </c>
      <c r="D3404" s="32">
        <v>0.73819444444444449</v>
      </c>
      <c r="E3404">
        <v>6000</v>
      </c>
      <c r="G3404" s="31" t="s">
        <v>97</v>
      </c>
      <c r="H3404">
        <v>14</v>
      </c>
      <c r="I3404" s="31" t="s">
        <v>105</v>
      </c>
    </row>
    <row r="3405" spans="1:9" x14ac:dyDescent="0.3">
      <c r="A3405">
        <v>3444</v>
      </c>
      <c r="B3405">
        <v>3</v>
      </c>
      <c r="C3405">
        <v>55</v>
      </c>
      <c r="D3405" s="32">
        <v>0.7944444444444444</v>
      </c>
      <c r="E3405">
        <v>6000</v>
      </c>
      <c r="G3405" s="31" t="s">
        <v>102</v>
      </c>
      <c r="H3405">
        <v>15</v>
      </c>
      <c r="I3405" s="31" t="s">
        <v>104</v>
      </c>
    </row>
    <row r="3406" spans="1:9" x14ac:dyDescent="0.3">
      <c r="A3406">
        <v>3445</v>
      </c>
      <c r="B3406">
        <v>7</v>
      </c>
      <c r="C3406">
        <v>55</v>
      </c>
      <c r="D3406" s="32">
        <v>0.78194444444444444</v>
      </c>
      <c r="E3406">
        <v>6000</v>
      </c>
      <c r="F3406">
        <v>1000</v>
      </c>
      <c r="G3406" s="31" t="s">
        <v>102</v>
      </c>
      <c r="H3406">
        <v>15</v>
      </c>
      <c r="I3406" s="31" t="s">
        <v>98</v>
      </c>
    </row>
    <row r="3407" spans="1:9" x14ac:dyDescent="0.3">
      <c r="A3407">
        <v>3446</v>
      </c>
      <c r="B3407">
        <v>4</v>
      </c>
      <c r="C3407">
        <v>55</v>
      </c>
      <c r="D3407" s="32">
        <v>0.76111111111111107</v>
      </c>
      <c r="E3407">
        <v>6000</v>
      </c>
      <c r="G3407" s="31" t="s">
        <v>102</v>
      </c>
      <c r="H3407">
        <v>15</v>
      </c>
      <c r="I3407" s="31" t="s">
        <v>103</v>
      </c>
    </row>
    <row r="3408" spans="1:9" x14ac:dyDescent="0.3">
      <c r="A3408">
        <v>3447</v>
      </c>
      <c r="B3408">
        <v>2</v>
      </c>
      <c r="C3408">
        <v>55</v>
      </c>
      <c r="D3408" s="32">
        <v>0.76388888888888884</v>
      </c>
      <c r="E3408">
        <v>6000</v>
      </c>
      <c r="G3408" s="31" t="s">
        <v>102</v>
      </c>
      <c r="H3408">
        <v>15</v>
      </c>
      <c r="I3408" s="31" t="s">
        <v>101</v>
      </c>
    </row>
    <row r="3409" spans="1:9" x14ac:dyDescent="0.3">
      <c r="A3409">
        <v>3448</v>
      </c>
      <c r="B3409">
        <v>5</v>
      </c>
      <c r="C3409">
        <v>55</v>
      </c>
      <c r="D3409" s="32">
        <v>0.7680555555555556</v>
      </c>
      <c r="E3409">
        <v>8000</v>
      </c>
      <c r="G3409" s="31" t="s">
        <v>102</v>
      </c>
      <c r="H3409">
        <v>15</v>
      </c>
      <c r="I3409" s="31" t="s">
        <v>105</v>
      </c>
    </row>
    <row r="3410" spans="1:9" x14ac:dyDescent="0.3">
      <c r="A3410">
        <v>3449</v>
      </c>
      <c r="B3410">
        <v>3</v>
      </c>
      <c r="C3410">
        <v>55</v>
      </c>
      <c r="D3410" s="32">
        <v>0.80555555555555558</v>
      </c>
      <c r="E3410">
        <v>6000</v>
      </c>
      <c r="G3410" s="31" t="s">
        <v>97</v>
      </c>
      <c r="H3410">
        <v>16</v>
      </c>
      <c r="I3410" s="31" t="s">
        <v>104</v>
      </c>
    </row>
    <row r="3411" spans="1:9" x14ac:dyDescent="0.3">
      <c r="A3411">
        <v>3450</v>
      </c>
      <c r="B3411">
        <v>7</v>
      </c>
      <c r="C3411">
        <v>55</v>
      </c>
      <c r="D3411" s="32">
        <v>0.80486111111111114</v>
      </c>
      <c r="E3411">
        <v>6000</v>
      </c>
      <c r="G3411" s="31" t="s">
        <v>102</v>
      </c>
      <c r="H3411">
        <v>16</v>
      </c>
      <c r="I3411" s="31" t="s">
        <v>98</v>
      </c>
    </row>
    <row r="3412" spans="1:9" x14ac:dyDescent="0.3">
      <c r="A3412">
        <v>3451</v>
      </c>
      <c r="B3412">
        <v>4</v>
      </c>
      <c r="C3412">
        <v>55</v>
      </c>
      <c r="D3412" s="32">
        <v>0.79027777777777775</v>
      </c>
      <c r="E3412">
        <v>6000</v>
      </c>
      <c r="G3412" s="31" t="s">
        <v>97</v>
      </c>
      <c r="H3412">
        <v>16</v>
      </c>
      <c r="I3412" s="31" t="s">
        <v>103</v>
      </c>
    </row>
    <row r="3413" spans="1:9" x14ac:dyDescent="0.3">
      <c r="A3413">
        <v>3452</v>
      </c>
      <c r="B3413">
        <v>2</v>
      </c>
      <c r="C3413">
        <v>55</v>
      </c>
      <c r="D3413" s="32">
        <v>0.78194444444444444</v>
      </c>
      <c r="E3413">
        <v>6000</v>
      </c>
      <c r="G3413" s="31" t="s">
        <v>102</v>
      </c>
      <c r="H3413">
        <v>16</v>
      </c>
      <c r="I3413" s="31" t="s">
        <v>101</v>
      </c>
    </row>
    <row r="3414" spans="1:9" x14ac:dyDescent="0.3">
      <c r="A3414">
        <v>3453</v>
      </c>
      <c r="B3414">
        <v>5</v>
      </c>
      <c r="C3414">
        <v>55</v>
      </c>
      <c r="D3414" s="32">
        <v>0.81111111111111112</v>
      </c>
      <c r="E3414">
        <v>6000</v>
      </c>
      <c r="G3414" s="31" t="s">
        <v>102</v>
      </c>
      <c r="H3414">
        <v>16</v>
      </c>
      <c r="I3414" s="31" t="s">
        <v>105</v>
      </c>
    </row>
    <row r="3415" spans="1:9" x14ac:dyDescent="0.3">
      <c r="A3415">
        <v>3454</v>
      </c>
      <c r="B3415">
        <v>3</v>
      </c>
      <c r="C3415">
        <v>55</v>
      </c>
      <c r="D3415" s="32"/>
      <c r="E3415">
        <v>6000</v>
      </c>
      <c r="G3415" s="31" t="s">
        <v>97</v>
      </c>
      <c r="H3415">
        <v>17</v>
      </c>
      <c r="I3415" s="31" t="s">
        <v>104</v>
      </c>
    </row>
    <row r="3416" spans="1:9" x14ac:dyDescent="0.3">
      <c r="A3416">
        <v>3455</v>
      </c>
      <c r="B3416">
        <v>7</v>
      </c>
      <c r="C3416">
        <v>55</v>
      </c>
      <c r="D3416" s="32">
        <v>0.84444444444444444</v>
      </c>
      <c r="E3416">
        <v>6000</v>
      </c>
      <c r="G3416" s="31" t="s">
        <v>97</v>
      </c>
      <c r="H3416">
        <v>17</v>
      </c>
      <c r="I3416" s="31" t="s">
        <v>98</v>
      </c>
    </row>
    <row r="3417" spans="1:9" x14ac:dyDescent="0.3">
      <c r="A3417">
        <v>3456</v>
      </c>
      <c r="B3417">
        <v>4</v>
      </c>
      <c r="C3417">
        <v>55</v>
      </c>
      <c r="D3417" s="32">
        <v>0.81319444444444444</v>
      </c>
      <c r="E3417">
        <v>6000</v>
      </c>
      <c r="G3417" s="31" t="s">
        <v>102</v>
      </c>
      <c r="H3417">
        <v>17</v>
      </c>
      <c r="I3417" s="31" t="s">
        <v>103</v>
      </c>
    </row>
    <row r="3418" spans="1:9" x14ac:dyDescent="0.3">
      <c r="A3418">
        <v>3457</v>
      </c>
      <c r="B3418">
        <v>2</v>
      </c>
      <c r="C3418">
        <v>55</v>
      </c>
      <c r="D3418" s="32">
        <v>0.7993055555555556</v>
      </c>
      <c r="E3418">
        <v>6000</v>
      </c>
      <c r="G3418" s="31" t="s">
        <v>102</v>
      </c>
      <c r="H3418">
        <v>17</v>
      </c>
      <c r="I3418" s="31" t="s">
        <v>101</v>
      </c>
    </row>
    <row r="3419" spans="1:9" x14ac:dyDescent="0.3">
      <c r="A3419">
        <v>3458</v>
      </c>
      <c r="B3419">
        <v>5</v>
      </c>
      <c r="C3419">
        <v>55</v>
      </c>
      <c r="D3419" s="32">
        <v>0.82777777777777772</v>
      </c>
      <c r="E3419">
        <v>6000</v>
      </c>
      <c r="G3419" s="31" t="s">
        <v>102</v>
      </c>
      <c r="H3419">
        <v>17</v>
      </c>
      <c r="I3419" s="31" t="s">
        <v>105</v>
      </c>
    </row>
    <row r="3420" spans="1:9" x14ac:dyDescent="0.3">
      <c r="A3420">
        <v>3459</v>
      </c>
      <c r="B3420">
        <v>4</v>
      </c>
      <c r="C3420">
        <v>55</v>
      </c>
      <c r="D3420" s="32"/>
      <c r="E3420">
        <v>6000</v>
      </c>
      <c r="G3420" s="31" t="s">
        <v>102</v>
      </c>
      <c r="H3420">
        <v>18</v>
      </c>
      <c r="I3420" s="31" t="s">
        <v>103</v>
      </c>
    </row>
    <row r="3421" spans="1:9" x14ac:dyDescent="0.3">
      <c r="A3421">
        <v>3460</v>
      </c>
      <c r="B3421">
        <v>2</v>
      </c>
      <c r="C3421">
        <v>55</v>
      </c>
      <c r="D3421" s="32">
        <v>0.82152777777777775</v>
      </c>
      <c r="E3421">
        <v>6000</v>
      </c>
      <c r="F3421">
        <v>1000</v>
      </c>
      <c r="G3421" s="31" t="s">
        <v>102</v>
      </c>
      <c r="H3421">
        <v>18</v>
      </c>
      <c r="I3421" s="31" t="s">
        <v>101</v>
      </c>
    </row>
    <row r="3422" spans="1:9" x14ac:dyDescent="0.3">
      <c r="A3422">
        <v>3461</v>
      </c>
      <c r="B3422">
        <v>3</v>
      </c>
      <c r="C3422">
        <v>56</v>
      </c>
      <c r="D3422" s="32">
        <v>0.43472222222222223</v>
      </c>
      <c r="E3422">
        <v>6000</v>
      </c>
      <c r="G3422" s="31" t="s">
        <v>97</v>
      </c>
      <c r="H3422">
        <v>4</v>
      </c>
      <c r="I3422" s="31" t="s">
        <v>104</v>
      </c>
    </row>
    <row r="3423" spans="1:9" x14ac:dyDescent="0.3">
      <c r="A3423">
        <v>3462</v>
      </c>
      <c r="B3423">
        <v>7</v>
      </c>
      <c r="C3423">
        <v>56</v>
      </c>
      <c r="D3423" s="32">
        <v>0.43472222222222223</v>
      </c>
      <c r="E3423">
        <v>8000</v>
      </c>
      <c r="G3423" s="31" t="s">
        <v>102</v>
      </c>
      <c r="H3423">
        <v>4</v>
      </c>
      <c r="I3423" s="31" t="s">
        <v>98</v>
      </c>
    </row>
    <row r="3424" spans="1:9" x14ac:dyDescent="0.3">
      <c r="A3424">
        <v>3463</v>
      </c>
      <c r="B3424">
        <v>1</v>
      </c>
      <c r="C3424">
        <v>56</v>
      </c>
      <c r="D3424" s="32">
        <v>0.4909722222222222</v>
      </c>
      <c r="E3424">
        <v>6000</v>
      </c>
      <c r="G3424" s="31" t="s">
        <v>97</v>
      </c>
      <c r="H3424">
        <v>4</v>
      </c>
      <c r="I3424" s="31" t="s">
        <v>99</v>
      </c>
    </row>
    <row r="3425" spans="1:9" x14ac:dyDescent="0.3">
      <c r="A3425">
        <v>3464</v>
      </c>
      <c r="B3425">
        <v>6</v>
      </c>
      <c r="C3425">
        <v>56</v>
      </c>
      <c r="D3425" s="32">
        <v>0.46180555555555558</v>
      </c>
      <c r="E3425">
        <v>6000</v>
      </c>
      <c r="G3425" s="31" t="s">
        <v>102</v>
      </c>
      <c r="H3425">
        <v>4</v>
      </c>
      <c r="I3425" s="31" t="s">
        <v>100</v>
      </c>
    </row>
    <row r="3426" spans="1:9" x14ac:dyDescent="0.3">
      <c r="A3426">
        <v>3465</v>
      </c>
      <c r="B3426">
        <v>4</v>
      </c>
      <c r="C3426">
        <v>56</v>
      </c>
      <c r="D3426" s="32">
        <v>0.42916666666666664</v>
      </c>
      <c r="E3426">
        <v>6000</v>
      </c>
      <c r="G3426" s="31" t="s">
        <v>97</v>
      </c>
      <c r="H3426">
        <v>4</v>
      </c>
      <c r="I3426" s="31" t="s">
        <v>103</v>
      </c>
    </row>
    <row r="3427" spans="1:9" x14ac:dyDescent="0.3">
      <c r="A3427">
        <v>3466</v>
      </c>
      <c r="B3427">
        <v>2</v>
      </c>
      <c r="C3427">
        <v>56</v>
      </c>
      <c r="D3427" s="32">
        <v>0.44166666666666665</v>
      </c>
      <c r="E3427">
        <v>6000</v>
      </c>
      <c r="G3427" s="31" t="s">
        <v>97</v>
      </c>
      <c r="H3427">
        <v>4</v>
      </c>
      <c r="I3427" s="31" t="s">
        <v>101</v>
      </c>
    </row>
    <row r="3428" spans="1:9" x14ac:dyDescent="0.3">
      <c r="A3428">
        <v>3467</v>
      </c>
      <c r="B3428">
        <v>5</v>
      </c>
      <c r="C3428">
        <v>56</v>
      </c>
      <c r="D3428" s="32">
        <v>0.44583333333333336</v>
      </c>
      <c r="E3428">
        <v>6000</v>
      </c>
      <c r="G3428" s="31" t="s">
        <v>102</v>
      </c>
      <c r="H3428">
        <v>4</v>
      </c>
      <c r="I3428" s="31" t="s">
        <v>105</v>
      </c>
    </row>
    <row r="3429" spans="1:9" x14ac:dyDescent="0.3">
      <c r="A3429">
        <v>3468</v>
      </c>
      <c r="B3429">
        <v>3</v>
      </c>
      <c r="C3429">
        <v>56</v>
      </c>
      <c r="D3429" s="32">
        <v>0.4777777777777778</v>
      </c>
      <c r="E3429">
        <v>6000</v>
      </c>
      <c r="F3429">
        <v>1000</v>
      </c>
      <c r="G3429" s="31" t="s">
        <v>97</v>
      </c>
      <c r="H3429">
        <v>5</v>
      </c>
      <c r="I3429" s="31" t="s">
        <v>104</v>
      </c>
    </row>
    <row r="3430" spans="1:9" x14ac:dyDescent="0.3">
      <c r="A3430">
        <v>3469</v>
      </c>
      <c r="B3430">
        <v>7</v>
      </c>
      <c r="C3430">
        <v>56</v>
      </c>
      <c r="D3430" s="32">
        <v>0.45694444444444443</v>
      </c>
      <c r="E3430">
        <v>6000</v>
      </c>
      <c r="G3430" s="31" t="s">
        <v>97</v>
      </c>
      <c r="H3430">
        <v>5</v>
      </c>
      <c r="I3430" s="31" t="s">
        <v>98</v>
      </c>
    </row>
    <row r="3431" spans="1:9" x14ac:dyDescent="0.3">
      <c r="A3431">
        <v>3470</v>
      </c>
      <c r="B3431">
        <v>1</v>
      </c>
      <c r="C3431">
        <v>56</v>
      </c>
      <c r="D3431" s="32">
        <v>0.52222222222222225</v>
      </c>
      <c r="E3431">
        <v>6000</v>
      </c>
      <c r="F3431">
        <v>1000</v>
      </c>
      <c r="G3431" s="31" t="s">
        <v>102</v>
      </c>
      <c r="H3431">
        <v>5</v>
      </c>
      <c r="I3431" s="31" t="s">
        <v>99</v>
      </c>
    </row>
    <row r="3432" spans="1:9" x14ac:dyDescent="0.3">
      <c r="A3432">
        <v>3471</v>
      </c>
      <c r="B3432">
        <v>6</v>
      </c>
      <c r="C3432">
        <v>56</v>
      </c>
      <c r="D3432" s="32">
        <v>0.50763888888888886</v>
      </c>
      <c r="E3432">
        <v>6000</v>
      </c>
      <c r="G3432" s="31" t="s">
        <v>102</v>
      </c>
      <c r="H3432">
        <v>5</v>
      </c>
      <c r="I3432" s="31" t="s">
        <v>100</v>
      </c>
    </row>
    <row r="3433" spans="1:9" x14ac:dyDescent="0.3">
      <c r="A3433">
        <v>3472</v>
      </c>
      <c r="B3433">
        <v>4</v>
      </c>
      <c r="C3433">
        <v>56</v>
      </c>
      <c r="D3433" s="32">
        <v>0.46527777777777779</v>
      </c>
      <c r="E3433">
        <v>6000</v>
      </c>
      <c r="G3433" s="31" t="s">
        <v>97</v>
      </c>
      <c r="H3433">
        <v>5</v>
      </c>
      <c r="I3433" s="31" t="s">
        <v>103</v>
      </c>
    </row>
    <row r="3434" spans="1:9" x14ac:dyDescent="0.3">
      <c r="A3434">
        <v>3473</v>
      </c>
      <c r="B3434">
        <v>2</v>
      </c>
      <c r="C3434">
        <v>56</v>
      </c>
      <c r="D3434" s="32">
        <v>0.48958333333333331</v>
      </c>
      <c r="E3434">
        <v>6000</v>
      </c>
      <c r="F3434">
        <v>500</v>
      </c>
      <c r="G3434" s="31" t="s">
        <v>102</v>
      </c>
      <c r="H3434">
        <v>5</v>
      </c>
      <c r="I3434" s="31" t="s">
        <v>101</v>
      </c>
    </row>
    <row r="3435" spans="1:9" x14ac:dyDescent="0.3">
      <c r="A3435">
        <v>3474</v>
      </c>
      <c r="B3435">
        <v>5</v>
      </c>
      <c r="C3435">
        <v>56</v>
      </c>
      <c r="D3435" s="32">
        <v>0.47152777777777777</v>
      </c>
      <c r="E3435">
        <v>6000</v>
      </c>
      <c r="G3435" s="31" t="s">
        <v>102</v>
      </c>
      <c r="H3435">
        <v>5</v>
      </c>
      <c r="I3435" s="31" t="s">
        <v>105</v>
      </c>
    </row>
    <row r="3436" spans="1:9" x14ac:dyDescent="0.3">
      <c r="A3436">
        <v>3475</v>
      </c>
      <c r="B3436">
        <v>3</v>
      </c>
      <c r="C3436">
        <v>56</v>
      </c>
      <c r="D3436" s="32">
        <v>0.50208333333333333</v>
      </c>
      <c r="E3436">
        <v>6000</v>
      </c>
      <c r="F3436">
        <v>1000</v>
      </c>
      <c r="G3436" s="31" t="s">
        <v>97</v>
      </c>
      <c r="H3436">
        <v>6</v>
      </c>
      <c r="I3436" s="31" t="s">
        <v>104</v>
      </c>
    </row>
    <row r="3437" spans="1:9" x14ac:dyDescent="0.3">
      <c r="A3437">
        <v>3476</v>
      </c>
      <c r="B3437">
        <v>7</v>
      </c>
      <c r="C3437">
        <v>56</v>
      </c>
      <c r="D3437" s="32">
        <v>0.53888888888888886</v>
      </c>
      <c r="E3437">
        <v>6000</v>
      </c>
      <c r="G3437" s="31" t="s">
        <v>97</v>
      </c>
      <c r="H3437">
        <v>6</v>
      </c>
      <c r="I3437" s="31" t="s">
        <v>98</v>
      </c>
    </row>
    <row r="3438" spans="1:9" x14ac:dyDescent="0.3">
      <c r="A3438">
        <v>3477</v>
      </c>
      <c r="B3438">
        <v>1</v>
      </c>
      <c r="C3438">
        <v>56</v>
      </c>
      <c r="D3438" s="32">
        <v>0.64375000000000004</v>
      </c>
      <c r="E3438">
        <v>6000</v>
      </c>
      <c r="G3438" s="31" t="s">
        <v>97</v>
      </c>
      <c r="H3438">
        <v>6</v>
      </c>
      <c r="I3438" s="31" t="s">
        <v>99</v>
      </c>
    </row>
    <row r="3439" spans="1:9" x14ac:dyDescent="0.3">
      <c r="A3439">
        <v>3478</v>
      </c>
      <c r="B3439">
        <v>6</v>
      </c>
      <c r="C3439">
        <v>56</v>
      </c>
      <c r="D3439" s="32">
        <v>0.52500000000000002</v>
      </c>
      <c r="E3439">
        <v>8000</v>
      </c>
      <c r="G3439" s="31" t="s">
        <v>102</v>
      </c>
      <c r="H3439">
        <v>6</v>
      </c>
      <c r="I3439" s="31" t="s">
        <v>100</v>
      </c>
    </row>
    <row r="3440" spans="1:9" x14ac:dyDescent="0.3">
      <c r="A3440">
        <v>3479</v>
      </c>
      <c r="B3440">
        <v>4</v>
      </c>
      <c r="C3440">
        <v>56</v>
      </c>
      <c r="D3440" s="32">
        <v>0.49722222222222223</v>
      </c>
      <c r="E3440">
        <v>6000</v>
      </c>
      <c r="G3440" s="31" t="s">
        <v>97</v>
      </c>
      <c r="H3440">
        <v>6</v>
      </c>
      <c r="I3440" s="31" t="s">
        <v>103</v>
      </c>
    </row>
    <row r="3441" spans="1:9" x14ac:dyDescent="0.3">
      <c r="A3441">
        <v>3480</v>
      </c>
      <c r="B3441">
        <v>2</v>
      </c>
      <c r="C3441">
        <v>56</v>
      </c>
      <c r="D3441" s="32">
        <v>0.54236111111111107</v>
      </c>
      <c r="E3441">
        <v>6000</v>
      </c>
      <c r="G3441" s="31" t="s">
        <v>97</v>
      </c>
      <c r="H3441">
        <v>6</v>
      </c>
      <c r="I3441" s="31" t="s">
        <v>101</v>
      </c>
    </row>
    <row r="3442" spans="1:9" x14ac:dyDescent="0.3">
      <c r="A3442">
        <v>3481</v>
      </c>
      <c r="B3442">
        <v>5</v>
      </c>
      <c r="C3442">
        <v>56</v>
      </c>
      <c r="D3442" s="32">
        <v>0.49166666666666664</v>
      </c>
      <c r="E3442">
        <v>6000</v>
      </c>
      <c r="F3442">
        <v>4000</v>
      </c>
      <c r="G3442" s="31" t="s">
        <v>102</v>
      </c>
      <c r="H3442">
        <v>6</v>
      </c>
      <c r="I3442" s="31" t="s">
        <v>105</v>
      </c>
    </row>
    <row r="3443" spans="1:9" x14ac:dyDescent="0.3">
      <c r="A3443">
        <v>3482</v>
      </c>
      <c r="B3443">
        <v>3</v>
      </c>
      <c r="C3443">
        <v>56</v>
      </c>
      <c r="D3443" s="32">
        <v>0.54513888888888884</v>
      </c>
      <c r="E3443">
        <v>6000</v>
      </c>
      <c r="G3443" s="31" t="s">
        <v>97</v>
      </c>
      <c r="H3443">
        <v>7</v>
      </c>
      <c r="I3443" s="31" t="s">
        <v>104</v>
      </c>
    </row>
    <row r="3444" spans="1:9" x14ac:dyDescent="0.3">
      <c r="A3444">
        <v>3483</v>
      </c>
      <c r="B3444">
        <v>7</v>
      </c>
      <c r="C3444">
        <v>56</v>
      </c>
      <c r="D3444" s="32">
        <v>0.56388888888888888</v>
      </c>
      <c r="E3444">
        <v>6000</v>
      </c>
      <c r="G3444" s="31" t="s">
        <v>97</v>
      </c>
      <c r="H3444">
        <v>7</v>
      </c>
      <c r="I3444" s="31" t="s">
        <v>98</v>
      </c>
    </row>
    <row r="3445" spans="1:9" x14ac:dyDescent="0.3">
      <c r="A3445">
        <v>3484</v>
      </c>
      <c r="B3445">
        <v>1</v>
      </c>
      <c r="C3445">
        <v>56</v>
      </c>
      <c r="D3445" s="32">
        <v>0.69097222222222221</v>
      </c>
      <c r="E3445">
        <v>6000</v>
      </c>
      <c r="G3445" s="31" t="s">
        <v>102</v>
      </c>
      <c r="H3445">
        <v>7</v>
      </c>
      <c r="I3445" s="31" t="s">
        <v>99</v>
      </c>
    </row>
    <row r="3446" spans="1:9" x14ac:dyDescent="0.3">
      <c r="A3446">
        <v>3485</v>
      </c>
      <c r="B3446">
        <v>6</v>
      </c>
      <c r="C3446">
        <v>56</v>
      </c>
      <c r="D3446" s="32">
        <v>0.57986111111111116</v>
      </c>
      <c r="E3446">
        <v>6000</v>
      </c>
      <c r="G3446" s="31" t="s">
        <v>97</v>
      </c>
      <c r="H3446">
        <v>7</v>
      </c>
      <c r="I3446" s="31" t="s">
        <v>100</v>
      </c>
    </row>
    <row r="3447" spans="1:9" x14ac:dyDescent="0.3">
      <c r="A3447">
        <v>3486</v>
      </c>
      <c r="B3447">
        <v>4</v>
      </c>
      <c r="C3447">
        <v>56</v>
      </c>
      <c r="D3447" s="32">
        <v>0.55694444444444446</v>
      </c>
      <c r="E3447">
        <v>6000</v>
      </c>
      <c r="G3447" s="31" t="s">
        <v>97</v>
      </c>
      <c r="H3447">
        <v>7</v>
      </c>
      <c r="I3447" s="31" t="s">
        <v>103</v>
      </c>
    </row>
    <row r="3448" spans="1:9" x14ac:dyDescent="0.3">
      <c r="A3448">
        <v>3487</v>
      </c>
      <c r="B3448">
        <v>2</v>
      </c>
      <c r="C3448">
        <v>56</v>
      </c>
      <c r="D3448" s="32">
        <v>0.59513888888888888</v>
      </c>
      <c r="E3448">
        <v>6000</v>
      </c>
      <c r="F3448">
        <v>1000</v>
      </c>
      <c r="G3448" s="31" t="s">
        <v>102</v>
      </c>
      <c r="H3448">
        <v>7</v>
      </c>
      <c r="I3448" s="31" t="s">
        <v>101</v>
      </c>
    </row>
    <row r="3449" spans="1:9" x14ac:dyDescent="0.3">
      <c r="A3449">
        <v>3488</v>
      </c>
      <c r="B3449">
        <v>5</v>
      </c>
      <c r="C3449">
        <v>56</v>
      </c>
      <c r="D3449" s="32">
        <v>0.52013888888888893</v>
      </c>
      <c r="E3449">
        <v>6000</v>
      </c>
      <c r="G3449" s="31" t="s">
        <v>102</v>
      </c>
      <c r="H3449">
        <v>7</v>
      </c>
      <c r="I3449" s="31" t="s">
        <v>105</v>
      </c>
    </row>
    <row r="3450" spans="1:9" x14ac:dyDescent="0.3">
      <c r="A3450">
        <v>3489</v>
      </c>
      <c r="B3450">
        <v>3</v>
      </c>
      <c r="C3450">
        <v>56</v>
      </c>
      <c r="D3450" s="32">
        <v>0.6118055555555556</v>
      </c>
      <c r="E3450">
        <v>6000</v>
      </c>
      <c r="G3450" s="31" t="s">
        <v>97</v>
      </c>
      <c r="H3450">
        <v>8</v>
      </c>
      <c r="I3450" s="31" t="s">
        <v>104</v>
      </c>
    </row>
    <row r="3451" spans="1:9" x14ac:dyDescent="0.3">
      <c r="A3451">
        <v>3490</v>
      </c>
      <c r="B3451">
        <v>7</v>
      </c>
      <c r="C3451">
        <v>56</v>
      </c>
      <c r="D3451" s="32">
        <v>0.66180555555555554</v>
      </c>
      <c r="E3451">
        <v>6000</v>
      </c>
      <c r="G3451" s="31" t="s">
        <v>97</v>
      </c>
      <c r="H3451">
        <v>8</v>
      </c>
      <c r="I3451" s="31" t="s">
        <v>98</v>
      </c>
    </row>
    <row r="3452" spans="1:9" x14ac:dyDescent="0.3">
      <c r="A3452">
        <v>3491</v>
      </c>
      <c r="B3452">
        <v>1</v>
      </c>
      <c r="C3452">
        <v>56</v>
      </c>
      <c r="D3452" s="32">
        <v>0.70694444444444449</v>
      </c>
      <c r="E3452">
        <v>6000</v>
      </c>
      <c r="G3452" s="31" t="s">
        <v>97</v>
      </c>
      <c r="H3452">
        <v>8</v>
      </c>
      <c r="I3452" s="31" t="s">
        <v>99</v>
      </c>
    </row>
    <row r="3453" spans="1:9" x14ac:dyDescent="0.3">
      <c r="A3453">
        <v>3492</v>
      </c>
      <c r="B3453">
        <v>6</v>
      </c>
      <c r="C3453">
        <v>56</v>
      </c>
      <c r="D3453" s="32">
        <v>0.59513888888888888</v>
      </c>
      <c r="E3453">
        <v>6000</v>
      </c>
      <c r="G3453" s="31" t="s">
        <v>97</v>
      </c>
      <c r="H3453">
        <v>8</v>
      </c>
      <c r="I3453" s="31" t="s">
        <v>100</v>
      </c>
    </row>
    <row r="3454" spans="1:9" x14ac:dyDescent="0.3">
      <c r="A3454">
        <v>3493</v>
      </c>
      <c r="B3454">
        <v>4</v>
      </c>
      <c r="C3454">
        <v>56</v>
      </c>
      <c r="D3454" s="32">
        <v>0.64583333333333337</v>
      </c>
      <c r="E3454">
        <v>6000</v>
      </c>
      <c r="F3454">
        <v>1000</v>
      </c>
      <c r="G3454" s="31" t="s">
        <v>102</v>
      </c>
      <c r="H3454">
        <v>8</v>
      </c>
      <c r="I3454" s="31" t="s">
        <v>103</v>
      </c>
    </row>
    <row r="3455" spans="1:9" x14ac:dyDescent="0.3">
      <c r="A3455">
        <v>3494</v>
      </c>
      <c r="B3455">
        <v>2</v>
      </c>
      <c r="C3455">
        <v>56</v>
      </c>
      <c r="D3455" s="32">
        <v>0.65486111111111112</v>
      </c>
      <c r="E3455">
        <v>6000</v>
      </c>
      <c r="G3455" s="31" t="s">
        <v>102</v>
      </c>
      <c r="H3455">
        <v>8</v>
      </c>
      <c r="I3455" s="31" t="s">
        <v>101</v>
      </c>
    </row>
    <row r="3456" spans="1:9" x14ac:dyDescent="0.3">
      <c r="A3456">
        <v>3495</v>
      </c>
      <c r="B3456">
        <v>5</v>
      </c>
      <c r="C3456">
        <v>56</v>
      </c>
      <c r="D3456" s="32">
        <v>0.54374999999999996</v>
      </c>
      <c r="E3456">
        <v>6000</v>
      </c>
      <c r="G3456" s="31" t="s">
        <v>97</v>
      </c>
      <c r="H3456">
        <v>8</v>
      </c>
      <c r="I3456" s="31" t="s">
        <v>105</v>
      </c>
    </row>
    <row r="3457" spans="1:9" x14ac:dyDescent="0.3">
      <c r="A3457">
        <v>3496</v>
      </c>
      <c r="B3457">
        <v>3</v>
      </c>
      <c r="C3457">
        <v>56</v>
      </c>
      <c r="D3457" s="32">
        <v>0.62847222222222221</v>
      </c>
      <c r="E3457">
        <v>6000</v>
      </c>
      <c r="F3457">
        <v>1000</v>
      </c>
      <c r="G3457" s="31" t="s">
        <v>102</v>
      </c>
      <c r="H3457">
        <v>9</v>
      </c>
      <c r="I3457" s="31" t="s">
        <v>104</v>
      </c>
    </row>
    <row r="3458" spans="1:9" x14ac:dyDescent="0.3">
      <c r="A3458">
        <v>3497</v>
      </c>
      <c r="B3458">
        <v>7</v>
      </c>
      <c r="C3458">
        <v>56</v>
      </c>
      <c r="D3458" s="32">
        <v>0.68333333333333335</v>
      </c>
      <c r="E3458">
        <v>6000</v>
      </c>
      <c r="G3458" s="31" t="s">
        <v>97</v>
      </c>
      <c r="H3458">
        <v>9</v>
      </c>
      <c r="I3458" s="31" t="s">
        <v>98</v>
      </c>
    </row>
    <row r="3459" spans="1:9" x14ac:dyDescent="0.3">
      <c r="A3459">
        <v>3498</v>
      </c>
      <c r="B3459">
        <v>1</v>
      </c>
      <c r="C3459">
        <v>56</v>
      </c>
      <c r="D3459" s="32">
        <v>0.76388888888888884</v>
      </c>
      <c r="E3459">
        <v>6000</v>
      </c>
      <c r="G3459" s="31" t="s">
        <v>97</v>
      </c>
      <c r="H3459">
        <v>9</v>
      </c>
      <c r="I3459" s="31" t="s">
        <v>99</v>
      </c>
    </row>
    <row r="3460" spans="1:9" x14ac:dyDescent="0.3">
      <c r="A3460">
        <v>3499</v>
      </c>
      <c r="B3460">
        <v>6</v>
      </c>
      <c r="C3460">
        <v>56</v>
      </c>
      <c r="D3460" s="32">
        <v>0.62013888888888891</v>
      </c>
      <c r="E3460">
        <v>6000</v>
      </c>
      <c r="G3460" s="31" t="s">
        <v>102</v>
      </c>
      <c r="H3460">
        <v>9</v>
      </c>
      <c r="I3460" s="31" t="s">
        <v>100</v>
      </c>
    </row>
    <row r="3461" spans="1:9" x14ac:dyDescent="0.3">
      <c r="A3461">
        <v>3500</v>
      </c>
      <c r="B3461">
        <v>4</v>
      </c>
      <c r="C3461">
        <v>56</v>
      </c>
      <c r="D3461" s="32">
        <v>0.66597222222222219</v>
      </c>
      <c r="E3461">
        <v>6000</v>
      </c>
      <c r="G3461" s="31" t="s">
        <v>97</v>
      </c>
      <c r="H3461">
        <v>9</v>
      </c>
      <c r="I3461" s="31" t="s">
        <v>103</v>
      </c>
    </row>
    <row r="3462" spans="1:9" x14ac:dyDescent="0.3">
      <c r="A3462">
        <v>3501</v>
      </c>
      <c r="B3462">
        <v>2</v>
      </c>
      <c r="C3462">
        <v>56</v>
      </c>
      <c r="D3462" s="32">
        <v>0.67638888888888893</v>
      </c>
      <c r="E3462">
        <v>6000</v>
      </c>
      <c r="G3462" s="31" t="s">
        <v>102</v>
      </c>
      <c r="H3462">
        <v>9</v>
      </c>
      <c r="I3462" s="31" t="s">
        <v>101</v>
      </c>
    </row>
    <row r="3463" spans="1:9" x14ac:dyDescent="0.3">
      <c r="A3463">
        <v>3502</v>
      </c>
      <c r="B3463">
        <v>5</v>
      </c>
      <c r="C3463">
        <v>56</v>
      </c>
      <c r="D3463" s="32">
        <v>0.56388888888888888</v>
      </c>
      <c r="E3463">
        <v>6000</v>
      </c>
      <c r="G3463" s="31" t="s">
        <v>102</v>
      </c>
      <c r="H3463">
        <v>9</v>
      </c>
      <c r="I3463" s="31" t="s">
        <v>105</v>
      </c>
    </row>
    <row r="3464" spans="1:9" x14ac:dyDescent="0.3">
      <c r="A3464">
        <v>3503</v>
      </c>
      <c r="B3464">
        <v>3</v>
      </c>
      <c r="C3464">
        <v>56</v>
      </c>
      <c r="D3464" s="32">
        <v>0.65</v>
      </c>
      <c r="E3464">
        <v>6000</v>
      </c>
      <c r="G3464" s="31" t="s">
        <v>102</v>
      </c>
      <c r="H3464">
        <v>10</v>
      </c>
      <c r="I3464" s="31" t="s">
        <v>104</v>
      </c>
    </row>
    <row r="3465" spans="1:9" x14ac:dyDescent="0.3">
      <c r="A3465">
        <v>3504</v>
      </c>
      <c r="B3465">
        <v>7</v>
      </c>
      <c r="C3465">
        <v>56</v>
      </c>
      <c r="D3465" s="32">
        <v>0.70486111111111116</v>
      </c>
      <c r="E3465">
        <v>6000</v>
      </c>
      <c r="G3465" s="31" t="s">
        <v>97</v>
      </c>
      <c r="H3465">
        <v>10</v>
      </c>
      <c r="I3465" s="31" t="s">
        <v>98</v>
      </c>
    </row>
    <row r="3466" spans="1:9" x14ac:dyDescent="0.3">
      <c r="A3466">
        <v>3505</v>
      </c>
      <c r="B3466">
        <v>1</v>
      </c>
      <c r="C3466">
        <v>56</v>
      </c>
      <c r="D3466" s="32">
        <v>0.81111111111111112</v>
      </c>
      <c r="E3466">
        <v>6000</v>
      </c>
      <c r="G3466" s="31" t="s">
        <v>102</v>
      </c>
      <c r="H3466">
        <v>10</v>
      </c>
      <c r="I3466" s="31" t="s">
        <v>99</v>
      </c>
    </row>
    <row r="3467" spans="1:9" x14ac:dyDescent="0.3">
      <c r="A3467">
        <v>3506</v>
      </c>
      <c r="B3467">
        <v>6</v>
      </c>
      <c r="C3467">
        <v>56</v>
      </c>
      <c r="D3467" s="32">
        <v>0.66736111111111107</v>
      </c>
      <c r="E3467">
        <v>8000</v>
      </c>
      <c r="G3467" s="31" t="s">
        <v>97</v>
      </c>
      <c r="H3467">
        <v>10</v>
      </c>
      <c r="I3467" s="31" t="s">
        <v>100</v>
      </c>
    </row>
    <row r="3468" spans="1:9" x14ac:dyDescent="0.3">
      <c r="A3468">
        <v>3507</v>
      </c>
      <c r="B3468">
        <v>4</v>
      </c>
      <c r="C3468">
        <v>56</v>
      </c>
      <c r="D3468" s="32">
        <v>0.68680555555555556</v>
      </c>
      <c r="E3468">
        <v>6000</v>
      </c>
      <c r="G3468" s="31" t="s">
        <v>97</v>
      </c>
      <c r="H3468">
        <v>10</v>
      </c>
      <c r="I3468" s="31" t="s">
        <v>103</v>
      </c>
    </row>
    <row r="3469" spans="1:9" x14ac:dyDescent="0.3">
      <c r="A3469">
        <v>3508</v>
      </c>
      <c r="B3469">
        <v>2</v>
      </c>
      <c r="C3469">
        <v>56</v>
      </c>
      <c r="D3469" s="32">
        <v>0.73055555555555551</v>
      </c>
      <c r="E3469">
        <v>8000</v>
      </c>
      <c r="G3469" s="31" t="s">
        <v>102</v>
      </c>
      <c r="H3469">
        <v>10</v>
      </c>
      <c r="I3469" s="31" t="s">
        <v>101</v>
      </c>
    </row>
    <row r="3470" spans="1:9" x14ac:dyDescent="0.3">
      <c r="A3470">
        <v>3509</v>
      </c>
      <c r="B3470">
        <v>5</v>
      </c>
      <c r="C3470">
        <v>56</v>
      </c>
      <c r="D3470" s="32">
        <v>0.59166666666666667</v>
      </c>
      <c r="E3470">
        <v>6000</v>
      </c>
      <c r="G3470" s="31" t="s">
        <v>102</v>
      </c>
      <c r="H3470">
        <v>10</v>
      </c>
      <c r="I3470" s="31" t="s">
        <v>105</v>
      </c>
    </row>
    <row r="3471" spans="1:9" x14ac:dyDescent="0.3">
      <c r="A3471">
        <v>3510</v>
      </c>
      <c r="B3471">
        <v>3</v>
      </c>
      <c r="C3471">
        <v>56</v>
      </c>
      <c r="D3471" s="32">
        <v>0.66874999999999996</v>
      </c>
      <c r="E3471">
        <v>6000</v>
      </c>
      <c r="F3471">
        <v>500</v>
      </c>
      <c r="G3471" s="31" t="s">
        <v>97</v>
      </c>
      <c r="H3471">
        <v>11</v>
      </c>
      <c r="I3471" s="31" t="s">
        <v>104</v>
      </c>
    </row>
    <row r="3472" spans="1:9" x14ac:dyDescent="0.3">
      <c r="A3472">
        <v>3511</v>
      </c>
      <c r="B3472">
        <v>7</v>
      </c>
      <c r="C3472">
        <v>56</v>
      </c>
      <c r="D3472" s="32">
        <v>0.72430555555555554</v>
      </c>
      <c r="E3472">
        <v>6000</v>
      </c>
      <c r="G3472" s="31" t="s">
        <v>102</v>
      </c>
      <c r="H3472">
        <v>11</v>
      </c>
      <c r="I3472" s="31" t="s">
        <v>98</v>
      </c>
    </row>
    <row r="3473" spans="1:9" x14ac:dyDescent="0.3">
      <c r="A3473">
        <v>3512</v>
      </c>
      <c r="B3473">
        <v>1</v>
      </c>
      <c r="C3473">
        <v>56</v>
      </c>
      <c r="D3473" s="32">
        <v>0.83333333333333337</v>
      </c>
      <c r="E3473">
        <v>6000</v>
      </c>
      <c r="G3473" s="31" t="s">
        <v>97</v>
      </c>
      <c r="H3473">
        <v>11</v>
      </c>
      <c r="I3473" s="31" t="s">
        <v>99</v>
      </c>
    </row>
    <row r="3474" spans="1:9" x14ac:dyDescent="0.3">
      <c r="A3474">
        <v>3513</v>
      </c>
      <c r="B3474">
        <v>6</v>
      </c>
      <c r="C3474">
        <v>56</v>
      </c>
      <c r="D3474" s="32">
        <v>0.70138888888888884</v>
      </c>
      <c r="E3474">
        <v>6000</v>
      </c>
      <c r="G3474" s="31" t="s">
        <v>97</v>
      </c>
      <c r="H3474">
        <v>11</v>
      </c>
      <c r="I3474" s="31" t="s">
        <v>100</v>
      </c>
    </row>
    <row r="3475" spans="1:9" x14ac:dyDescent="0.3">
      <c r="A3475">
        <v>3514</v>
      </c>
      <c r="B3475">
        <v>4</v>
      </c>
      <c r="C3475">
        <v>56</v>
      </c>
      <c r="D3475" s="32">
        <v>0.70486111111111116</v>
      </c>
      <c r="E3475">
        <v>6000</v>
      </c>
      <c r="G3475" s="31" t="s">
        <v>97</v>
      </c>
      <c r="H3475">
        <v>11</v>
      </c>
      <c r="I3475" s="31" t="s">
        <v>103</v>
      </c>
    </row>
    <row r="3476" spans="1:9" x14ac:dyDescent="0.3">
      <c r="A3476">
        <v>3515</v>
      </c>
      <c r="B3476">
        <v>2</v>
      </c>
      <c r="C3476">
        <v>56</v>
      </c>
      <c r="D3476" s="32">
        <v>0.75555555555555554</v>
      </c>
      <c r="E3476">
        <v>6000</v>
      </c>
      <c r="G3476" s="31" t="s">
        <v>102</v>
      </c>
      <c r="H3476">
        <v>11</v>
      </c>
      <c r="I3476" s="31" t="s">
        <v>101</v>
      </c>
    </row>
    <row r="3477" spans="1:9" x14ac:dyDescent="0.3">
      <c r="A3477">
        <v>3516</v>
      </c>
      <c r="B3477">
        <v>5</v>
      </c>
      <c r="C3477">
        <v>56</v>
      </c>
      <c r="D3477" s="32">
        <v>0.60277777777777775</v>
      </c>
      <c r="E3477">
        <v>6000</v>
      </c>
      <c r="F3477">
        <v>4000</v>
      </c>
      <c r="G3477" s="31" t="s">
        <v>102</v>
      </c>
      <c r="H3477">
        <v>11</v>
      </c>
      <c r="I3477" s="31" t="s">
        <v>105</v>
      </c>
    </row>
    <row r="3478" spans="1:9" x14ac:dyDescent="0.3">
      <c r="A3478">
        <v>3517</v>
      </c>
      <c r="B3478">
        <v>3</v>
      </c>
      <c r="C3478">
        <v>56</v>
      </c>
      <c r="D3478" s="32">
        <v>0.68333333333333335</v>
      </c>
      <c r="E3478">
        <v>6000</v>
      </c>
      <c r="G3478" s="31" t="s">
        <v>102</v>
      </c>
      <c r="H3478">
        <v>12</v>
      </c>
      <c r="I3478" s="31" t="s">
        <v>104</v>
      </c>
    </row>
    <row r="3479" spans="1:9" x14ac:dyDescent="0.3">
      <c r="A3479">
        <v>3518</v>
      </c>
      <c r="B3479">
        <v>7</v>
      </c>
      <c r="C3479">
        <v>56</v>
      </c>
      <c r="D3479" s="32">
        <v>0.73888888888888893</v>
      </c>
      <c r="E3479">
        <v>6000</v>
      </c>
      <c r="G3479" s="31" t="s">
        <v>102</v>
      </c>
      <c r="H3479">
        <v>12</v>
      </c>
      <c r="I3479" s="31" t="s">
        <v>98</v>
      </c>
    </row>
    <row r="3480" spans="1:9" x14ac:dyDescent="0.3">
      <c r="A3480">
        <v>3519</v>
      </c>
      <c r="B3480">
        <v>6</v>
      </c>
      <c r="C3480">
        <v>56</v>
      </c>
      <c r="D3480" s="32">
        <v>0.71458333333333335</v>
      </c>
      <c r="E3480">
        <v>8000</v>
      </c>
      <c r="G3480" s="31" t="s">
        <v>97</v>
      </c>
      <c r="H3480">
        <v>12</v>
      </c>
      <c r="I3480" s="31" t="s">
        <v>100</v>
      </c>
    </row>
    <row r="3481" spans="1:9" x14ac:dyDescent="0.3">
      <c r="A3481">
        <v>3520</v>
      </c>
      <c r="B3481">
        <v>4</v>
      </c>
      <c r="C3481">
        <v>56</v>
      </c>
      <c r="D3481" s="32">
        <v>0.73124999999999996</v>
      </c>
      <c r="E3481">
        <v>8000</v>
      </c>
      <c r="G3481" s="31" t="s">
        <v>102</v>
      </c>
      <c r="H3481">
        <v>12</v>
      </c>
      <c r="I3481" s="31" t="s">
        <v>103</v>
      </c>
    </row>
    <row r="3482" spans="1:9" x14ac:dyDescent="0.3">
      <c r="A3482">
        <v>3521</v>
      </c>
      <c r="B3482">
        <v>2</v>
      </c>
      <c r="C3482">
        <v>56</v>
      </c>
      <c r="D3482" s="32">
        <v>0.82291666666666663</v>
      </c>
      <c r="E3482">
        <v>6000</v>
      </c>
      <c r="F3482">
        <v>1000</v>
      </c>
      <c r="G3482" s="31" t="s">
        <v>102</v>
      </c>
      <c r="H3482">
        <v>12</v>
      </c>
      <c r="I3482" s="31" t="s">
        <v>101</v>
      </c>
    </row>
    <row r="3483" spans="1:9" x14ac:dyDescent="0.3">
      <c r="A3483">
        <v>3522</v>
      </c>
      <c r="B3483">
        <v>5</v>
      </c>
      <c r="C3483">
        <v>56</v>
      </c>
      <c r="D3483" s="32">
        <v>0.625</v>
      </c>
      <c r="E3483">
        <v>6000</v>
      </c>
      <c r="G3483" s="31" t="s">
        <v>97</v>
      </c>
      <c r="H3483">
        <v>12</v>
      </c>
      <c r="I3483" s="31" t="s">
        <v>105</v>
      </c>
    </row>
    <row r="3484" spans="1:9" x14ac:dyDescent="0.3">
      <c r="A3484">
        <v>3523</v>
      </c>
      <c r="B3484">
        <v>3</v>
      </c>
      <c r="C3484">
        <v>56</v>
      </c>
      <c r="D3484" s="32">
        <v>0.70763888888888893</v>
      </c>
      <c r="E3484">
        <v>6000</v>
      </c>
      <c r="G3484" s="31" t="s">
        <v>97</v>
      </c>
      <c r="H3484">
        <v>13</v>
      </c>
      <c r="I3484" s="31" t="s">
        <v>104</v>
      </c>
    </row>
    <row r="3485" spans="1:9" x14ac:dyDescent="0.3">
      <c r="A3485">
        <v>3524</v>
      </c>
      <c r="B3485">
        <v>7</v>
      </c>
      <c r="C3485">
        <v>56</v>
      </c>
      <c r="D3485" s="32">
        <v>0.78402777777777777</v>
      </c>
      <c r="E3485">
        <v>6000</v>
      </c>
      <c r="F3485">
        <v>2000</v>
      </c>
      <c r="G3485" s="31" t="s">
        <v>102</v>
      </c>
      <c r="H3485">
        <v>13</v>
      </c>
      <c r="I3485" s="31" t="s">
        <v>98</v>
      </c>
    </row>
    <row r="3486" spans="1:9" x14ac:dyDescent="0.3">
      <c r="A3486">
        <v>3525</v>
      </c>
      <c r="B3486">
        <v>6</v>
      </c>
      <c r="C3486">
        <v>56</v>
      </c>
      <c r="D3486" s="32">
        <v>0.73263888888888884</v>
      </c>
      <c r="E3486">
        <v>6000</v>
      </c>
      <c r="G3486" s="31" t="s">
        <v>97</v>
      </c>
      <c r="H3486">
        <v>13</v>
      </c>
      <c r="I3486" s="31" t="s">
        <v>100</v>
      </c>
    </row>
    <row r="3487" spans="1:9" x14ac:dyDescent="0.3">
      <c r="A3487">
        <v>3526</v>
      </c>
      <c r="B3487">
        <v>4</v>
      </c>
      <c r="C3487">
        <v>56</v>
      </c>
      <c r="D3487" s="32">
        <v>0.75902777777777775</v>
      </c>
      <c r="E3487">
        <v>6000</v>
      </c>
      <c r="F3487">
        <v>2000</v>
      </c>
      <c r="G3487" s="31" t="s">
        <v>102</v>
      </c>
      <c r="H3487">
        <v>13</v>
      </c>
      <c r="I3487" s="31" t="s">
        <v>103</v>
      </c>
    </row>
    <row r="3488" spans="1:9" x14ac:dyDescent="0.3">
      <c r="A3488">
        <v>3527</v>
      </c>
      <c r="B3488">
        <v>5</v>
      </c>
      <c r="C3488">
        <v>56</v>
      </c>
      <c r="D3488" s="32">
        <v>0.66597222222222219</v>
      </c>
      <c r="E3488">
        <v>6000</v>
      </c>
      <c r="G3488" s="31" t="s">
        <v>97</v>
      </c>
      <c r="H3488">
        <v>13</v>
      </c>
      <c r="I3488" s="31" t="s">
        <v>105</v>
      </c>
    </row>
    <row r="3489" spans="1:9" x14ac:dyDescent="0.3">
      <c r="A3489">
        <v>3528</v>
      </c>
      <c r="B3489">
        <v>3</v>
      </c>
      <c r="C3489">
        <v>56</v>
      </c>
      <c r="D3489" s="32">
        <v>0.72777777777777775</v>
      </c>
      <c r="E3489">
        <v>6000</v>
      </c>
      <c r="G3489" s="31" t="s">
        <v>97</v>
      </c>
      <c r="H3489">
        <v>14</v>
      </c>
      <c r="I3489" s="31" t="s">
        <v>104</v>
      </c>
    </row>
    <row r="3490" spans="1:9" x14ac:dyDescent="0.3">
      <c r="A3490">
        <v>3529</v>
      </c>
      <c r="B3490">
        <v>7</v>
      </c>
      <c r="C3490">
        <v>56</v>
      </c>
      <c r="D3490" s="32">
        <v>0.80833333333333335</v>
      </c>
      <c r="E3490">
        <v>6000</v>
      </c>
      <c r="F3490">
        <v>4000</v>
      </c>
      <c r="G3490" s="31" t="s">
        <v>102</v>
      </c>
      <c r="H3490">
        <v>14</v>
      </c>
      <c r="I3490" s="31" t="s">
        <v>98</v>
      </c>
    </row>
    <row r="3491" spans="1:9" x14ac:dyDescent="0.3">
      <c r="A3491">
        <v>3530</v>
      </c>
      <c r="B3491">
        <v>6</v>
      </c>
      <c r="C3491">
        <v>56</v>
      </c>
      <c r="D3491" s="32">
        <v>0.74791666666666667</v>
      </c>
      <c r="E3491">
        <v>6000</v>
      </c>
      <c r="G3491" s="31" t="s">
        <v>97</v>
      </c>
      <c r="H3491">
        <v>14</v>
      </c>
      <c r="I3491" s="31" t="s">
        <v>100</v>
      </c>
    </row>
    <row r="3492" spans="1:9" x14ac:dyDescent="0.3">
      <c r="A3492">
        <v>3531</v>
      </c>
      <c r="B3492">
        <v>4</v>
      </c>
      <c r="C3492">
        <v>56</v>
      </c>
      <c r="D3492" s="32">
        <v>0.77777777777777779</v>
      </c>
      <c r="E3492">
        <v>6000</v>
      </c>
      <c r="F3492">
        <v>1000</v>
      </c>
      <c r="G3492" s="31" t="s">
        <v>97</v>
      </c>
      <c r="H3492">
        <v>14</v>
      </c>
      <c r="I3492" s="31" t="s">
        <v>103</v>
      </c>
    </row>
    <row r="3493" spans="1:9" x14ac:dyDescent="0.3">
      <c r="A3493">
        <v>3532</v>
      </c>
      <c r="B3493">
        <v>5</v>
      </c>
      <c r="C3493">
        <v>56</v>
      </c>
      <c r="D3493" s="32">
        <v>0.68541666666666667</v>
      </c>
      <c r="E3493">
        <v>6000</v>
      </c>
      <c r="G3493" s="31" t="s">
        <v>97</v>
      </c>
      <c r="H3493">
        <v>14</v>
      </c>
      <c r="I3493" s="31" t="s">
        <v>105</v>
      </c>
    </row>
    <row r="3494" spans="1:9" x14ac:dyDescent="0.3">
      <c r="A3494">
        <v>3533</v>
      </c>
      <c r="B3494">
        <v>3</v>
      </c>
      <c r="C3494">
        <v>56</v>
      </c>
      <c r="D3494" s="32">
        <v>0.75069444444444444</v>
      </c>
      <c r="E3494">
        <v>6000</v>
      </c>
      <c r="G3494" s="31" t="s">
        <v>102</v>
      </c>
      <c r="H3494">
        <v>15</v>
      </c>
      <c r="I3494" s="31" t="s">
        <v>104</v>
      </c>
    </row>
    <row r="3495" spans="1:9" x14ac:dyDescent="0.3">
      <c r="A3495">
        <v>3534</v>
      </c>
      <c r="B3495">
        <v>7</v>
      </c>
      <c r="C3495">
        <v>56</v>
      </c>
      <c r="D3495" s="32">
        <v>0.83680555555555558</v>
      </c>
      <c r="E3495">
        <v>6000</v>
      </c>
      <c r="G3495" s="31" t="s">
        <v>97</v>
      </c>
      <c r="H3495">
        <v>15</v>
      </c>
      <c r="I3495" s="31" t="s">
        <v>98</v>
      </c>
    </row>
    <row r="3496" spans="1:9" x14ac:dyDescent="0.3">
      <c r="A3496">
        <v>3535</v>
      </c>
      <c r="B3496">
        <v>6</v>
      </c>
      <c r="C3496">
        <v>56</v>
      </c>
      <c r="D3496" s="32">
        <v>0.76249999999999996</v>
      </c>
      <c r="E3496">
        <v>6000</v>
      </c>
      <c r="G3496" s="31" t="s">
        <v>102</v>
      </c>
      <c r="H3496">
        <v>15</v>
      </c>
      <c r="I3496" s="31" t="s">
        <v>100</v>
      </c>
    </row>
    <row r="3497" spans="1:9" x14ac:dyDescent="0.3">
      <c r="A3497">
        <v>3536</v>
      </c>
      <c r="B3497">
        <v>4</v>
      </c>
      <c r="C3497">
        <v>56</v>
      </c>
      <c r="D3497" s="32">
        <v>0.79722222222222228</v>
      </c>
      <c r="E3497">
        <v>6000</v>
      </c>
      <c r="G3497" s="31" t="s">
        <v>102</v>
      </c>
      <c r="H3497">
        <v>15</v>
      </c>
      <c r="I3497" s="31" t="s">
        <v>103</v>
      </c>
    </row>
    <row r="3498" spans="1:9" x14ac:dyDescent="0.3">
      <c r="A3498">
        <v>3537</v>
      </c>
      <c r="B3498">
        <v>5</v>
      </c>
      <c r="C3498">
        <v>56</v>
      </c>
      <c r="D3498" s="32">
        <v>0.71111111111111114</v>
      </c>
      <c r="E3498">
        <v>6000</v>
      </c>
      <c r="G3498" s="31" t="s">
        <v>102</v>
      </c>
      <c r="H3498">
        <v>15</v>
      </c>
      <c r="I3498" s="31" t="s">
        <v>105</v>
      </c>
    </row>
    <row r="3499" spans="1:9" x14ac:dyDescent="0.3">
      <c r="A3499">
        <v>3538</v>
      </c>
      <c r="B3499">
        <v>3</v>
      </c>
      <c r="C3499">
        <v>56</v>
      </c>
      <c r="D3499" s="32">
        <v>0.76875000000000004</v>
      </c>
      <c r="E3499">
        <v>6000</v>
      </c>
      <c r="G3499" s="31" t="s">
        <v>97</v>
      </c>
      <c r="H3499">
        <v>16</v>
      </c>
      <c r="I3499" s="31" t="s">
        <v>104</v>
      </c>
    </row>
    <row r="3500" spans="1:9" x14ac:dyDescent="0.3">
      <c r="A3500">
        <v>3539</v>
      </c>
      <c r="B3500">
        <v>6</v>
      </c>
      <c r="C3500">
        <v>56</v>
      </c>
      <c r="D3500" s="32">
        <v>0.78333333333333333</v>
      </c>
      <c r="E3500">
        <v>8000</v>
      </c>
      <c r="G3500" s="31" t="s">
        <v>97</v>
      </c>
      <c r="H3500">
        <v>16</v>
      </c>
      <c r="I3500" s="31" t="s">
        <v>100</v>
      </c>
    </row>
    <row r="3501" spans="1:9" x14ac:dyDescent="0.3">
      <c r="A3501">
        <v>3540</v>
      </c>
      <c r="B3501">
        <v>4</v>
      </c>
      <c r="C3501">
        <v>56</v>
      </c>
      <c r="D3501" s="32">
        <v>0.83888888888888891</v>
      </c>
      <c r="E3501">
        <v>6000</v>
      </c>
      <c r="F3501">
        <v>2000</v>
      </c>
      <c r="G3501" s="31" t="s">
        <v>97</v>
      </c>
      <c r="H3501">
        <v>16</v>
      </c>
      <c r="I3501" s="31" t="s">
        <v>103</v>
      </c>
    </row>
    <row r="3502" spans="1:9" x14ac:dyDescent="0.3">
      <c r="A3502">
        <v>3541</v>
      </c>
      <c r="B3502">
        <v>5</v>
      </c>
      <c r="C3502">
        <v>56</v>
      </c>
      <c r="D3502" s="32">
        <v>0.73819444444444449</v>
      </c>
      <c r="E3502">
        <v>6000</v>
      </c>
      <c r="G3502" s="31" t="s">
        <v>102</v>
      </c>
      <c r="H3502">
        <v>16</v>
      </c>
      <c r="I3502" s="31" t="s">
        <v>105</v>
      </c>
    </row>
    <row r="3503" spans="1:9" x14ac:dyDescent="0.3">
      <c r="A3503">
        <v>3542</v>
      </c>
      <c r="B3503">
        <v>3</v>
      </c>
      <c r="C3503">
        <v>56</v>
      </c>
      <c r="D3503" s="32">
        <v>0.78472222222222221</v>
      </c>
      <c r="E3503">
        <v>6000</v>
      </c>
      <c r="G3503" s="31" t="s">
        <v>97</v>
      </c>
      <c r="H3503">
        <v>17</v>
      </c>
      <c r="I3503" s="31" t="s">
        <v>104</v>
      </c>
    </row>
    <row r="3504" spans="1:9" x14ac:dyDescent="0.3">
      <c r="A3504">
        <v>3543</v>
      </c>
      <c r="B3504">
        <v>6</v>
      </c>
      <c r="C3504">
        <v>56</v>
      </c>
      <c r="D3504" s="32">
        <v>0.79374999999999996</v>
      </c>
      <c r="E3504">
        <v>6000</v>
      </c>
      <c r="G3504" s="31" t="s">
        <v>97</v>
      </c>
      <c r="H3504">
        <v>17</v>
      </c>
      <c r="I3504" s="31" t="s">
        <v>100</v>
      </c>
    </row>
    <row r="3505" spans="1:9" x14ac:dyDescent="0.3">
      <c r="A3505">
        <v>3544</v>
      </c>
      <c r="B3505">
        <v>5</v>
      </c>
      <c r="C3505">
        <v>56</v>
      </c>
      <c r="D3505" s="32">
        <v>0.76041666666666663</v>
      </c>
      <c r="E3505">
        <v>6000</v>
      </c>
      <c r="G3505" s="31" t="s">
        <v>97</v>
      </c>
      <c r="H3505">
        <v>17</v>
      </c>
      <c r="I3505" s="31" t="s">
        <v>105</v>
      </c>
    </row>
    <row r="3506" spans="1:9" x14ac:dyDescent="0.3">
      <c r="A3506">
        <v>3545</v>
      </c>
      <c r="B3506">
        <v>3</v>
      </c>
      <c r="C3506">
        <v>56</v>
      </c>
      <c r="D3506" s="32">
        <v>0.81388888888888888</v>
      </c>
      <c r="E3506">
        <v>6000</v>
      </c>
      <c r="G3506" s="31" t="s">
        <v>97</v>
      </c>
      <c r="H3506">
        <v>18</v>
      </c>
      <c r="I3506" s="31" t="s">
        <v>104</v>
      </c>
    </row>
    <row r="3507" spans="1:9" x14ac:dyDescent="0.3">
      <c r="A3507">
        <v>3546</v>
      </c>
      <c r="B3507">
        <v>6</v>
      </c>
      <c r="C3507">
        <v>56</v>
      </c>
      <c r="D3507" s="32">
        <v>0.80694444444444446</v>
      </c>
      <c r="E3507">
        <v>6000</v>
      </c>
      <c r="G3507" s="31" t="s">
        <v>97</v>
      </c>
      <c r="H3507">
        <v>18</v>
      </c>
      <c r="I3507" s="31" t="s">
        <v>100</v>
      </c>
    </row>
    <row r="3508" spans="1:9" x14ac:dyDescent="0.3">
      <c r="A3508">
        <v>3547</v>
      </c>
      <c r="B3508">
        <v>5</v>
      </c>
      <c r="C3508">
        <v>56</v>
      </c>
      <c r="D3508" s="32">
        <v>0.77777777777777779</v>
      </c>
      <c r="E3508">
        <v>6000</v>
      </c>
      <c r="G3508" s="31" t="s">
        <v>97</v>
      </c>
      <c r="H3508">
        <v>18</v>
      </c>
      <c r="I3508" s="31" t="s">
        <v>105</v>
      </c>
    </row>
    <row r="3509" spans="1:9" x14ac:dyDescent="0.3">
      <c r="A3509">
        <v>3548</v>
      </c>
      <c r="B3509">
        <v>3</v>
      </c>
      <c r="C3509">
        <v>56</v>
      </c>
      <c r="D3509" s="32">
        <v>0.84027777777777779</v>
      </c>
      <c r="E3509">
        <v>6000</v>
      </c>
      <c r="G3509" s="31" t="s">
        <v>102</v>
      </c>
      <c r="H3509">
        <v>19</v>
      </c>
      <c r="I3509" s="31" t="s">
        <v>104</v>
      </c>
    </row>
    <row r="3510" spans="1:9" x14ac:dyDescent="0.3">
      <c r="A3510">
        <v>3549</v>
      </c>
      <c r="B3510">
        <v>6</v>
      </c>
      <c r="C3510">
        <v>56</v>
      </c>
      <c r="D3510" s="32">
        <v>0.82152777777777775</v>
      </c>
      <c r="E3510">
        <v>6000</v>
      </c>
      <c r="G3510" s="31" t="s">
        <v>97</v>
      </c>
      <c r="H3510">
        <v>19</v>
      </c>
      <c r="I3510" s="31" t="s">
        <v>100</v>
      </c>
    </row>
    <row r="3511" spans="1:9" x14ac:dyDescent="0.3">
      <c r="A3511">
        <v>3550</v>
      </c>
      <c r="B3511">
        <v>5</v>
      </c>
      <c r="C3511">
        <v>56</v>
      </c>
      <c r="D3511" s="32">
        <v>0.80694444444444446</v>
      </c>
      <c r="E3511">
        <v>6000</v>
      </c>
      <c r="F3511">
        <v>1000</v>
      </c>
      <c r="G3511" s="31" t="s">
        <v>97</v>
      </c>
      <c r="H3511">
        <v>19</v>
      </c>
      <c r="I3511" s="31" t="s">
        <v>105</v>
      </c>
    </row>
    <row r="3512" spans="1:9" x14ac:dyDescent="0.3">
      <c r="A3512">
        <v>3551</v>
      </c>
      <c r="B3512">
        <v>3</v>
      </c>
      <c r="C3512">
        <v>56</v>
      </c>
      <c r="D3512" s="32">
        <v>0.85763888888888884</v>
      </c>
      <c r="E3512">
        <v>6000</v>
      </c>
      <c r="G3512" s="31" t="s">
        <v>102</v>
      </c>
      <c r="H3512">
        <v>20</v>
      </c>
      <c r="I3512" s="31" t="s">
        <v>104</v>
      </c>
    </row>
    <row r="3513" spans="1:9" x14ac:dyDescent="0.3">
      <c r="A3513">
        <v>3552</v>
      </c>
      <c r="B3513">
        <v>6</v>
      </c>
      <c r="C3513">
        <v>56</v>
      </c>
      <c r="D3513" s="32">
        <v>0.83958333333333335</v>
      </c>
      <c r="E3513">
        <v>6000</v>
      </c>
      <c r="G3513" s="31" t="s">
        <v>102</v>
      </c>
      <c r="H3513">
        <v>20</v>
      </c>
      <c r="I3513" s="31" t="s">
        <v>100</v>
      </c>
    </row>
    <row r="3514" spans="1:9" x14ac:dyDescent="0.3">
      <c r="A3514">
        <v>3553</v>
      </c>
      <c r="B3514">
        <v>5</v>
      </c>
      <c r="C3514">
        <v>56</v>
      </c>
      <c r="D3514" s="32">
        <v>0.82708333333333328</v>
      </c>
      <c r="E3514">
        <v>6000</v>
      </c>
      <c r="G3514" s="31" t="s">
        <v>102</v>
      </c>
      <c r="H3514">
        <v>20</v>
      </c>
      <c r="I3514" s="31" t="s">
        <v>105</v>
      </c>
    </row>
    <row r="3515" spans="1:9" x14ac:dyDescent="0.3">
      <c r="A3515">
        <v>3554</v>
      </c>
      <c r="B3515">
        <v>5</v>
      </c>
      <c r="C3515">
        <v>56</v>
      </c>
      <c r="D3515" s="32">
        <v>0.84583333333333333</v>
      </c>
      <c r="E3515">
        <v>6000</v>
      </c>
      <c r="G3515" s="31" t="s">
        <v>97</v>
      </c>
      <c r="H3515">
        <v>21</v>
      </c>
      <c r="I3515" s="31" t="s">
        <v>105</v>
      </c>
    </row>
    <row r="3516" spans="1:9" x14ac:dyDescent="0.3">
      <c r="A3516">
        <v>3555</v>
      </c>
      <c r="B3516">
        <v>3</v>
      </c>
      <c r="C3516">
        <v>57</v>
      </c>
      <c r="D3516" s="32">
        <v>0.44236111111111109</v>
      </c>
      <c r="E3516">
        <v>8000</v>
      </c>
      <c r="F3516">
        <v>1000</v>
      </c>
      <c r="G3516" s="31" t="s">
        <v>102</v>
      </c>
      <c r="H3516">
        <v>4</v>
      </c>
      <c r="I3516" s="31" t="s">
        <v>104</v>
      </c>
    </row>
    <row r="3517" spans="1:9" x14ac:dyDescent="0.3">
      <c r="A3517">
        <v>3556</v>
      </c>
      <c r="B3517">
        <v>7</v>
      </c>
      <c r="C3517">
        <v>57</v>
      </c>
      <c r="D3517" s="32">
        <v>0.44027777777777777</v>
      </c>
      <c r="E3517">
        <v>6000</v>
      </c>
      <c r="G3517" s="31" t="s">
        <v>97</v>
      </c>
      <c r="H3517">
        <v>4</v>
      </c>
      <c r="I3517" s="31" t="s">
        <v>98</v>
      </c>
    </row>
    <row r="3518" spans="1:9" x14ac:dyDescent="0.3">
      <c r="A3518">
        <v>3557</v>
      </c>
      <c r="B3518">
        <v>1</v>
      </c>
      <c r="C3518">
        <v>57</v>
      </c>
      <c r="D3518" s="32">
        <v>0.43888888888888888</v>
      </c>
      <c r="E3518">
        <v>6000</v>
      </c>
      <c r="G3518" s="31" t="s">
        <v>102</v>
      </c>
      <c r="H3518">
        <v>4</v>
      </c>
      <c r="I3518" s="31" t="s">
        <v>99</v>
      </c>
    </row>
    <row r="3519" spans="1:9" x14ac:dyDescent="0.3">
      <c r="A3519">
        <v>3558</v>
      </c>
      <c r="B3519">
        <v>4</v>
      </c>
      <c r="C3519">
        <v>57</v>
      </c>
      <c r="D3519" s="32">
        <v>0.44583333333333336</v>
      </c>
      <c r="E3519">
        <v>6000</v>
      </c>
      <c r="G3519" s="31" t="s">
        <v>97</v>
      </c>
      <c r="H3519">
        <v>4</v>
      </c>
      <c r="I3519" s="31" t="s">
        <v>103</v>
      </c>
    </row>
    <row r="3520" spans="1:9" x14ac:dyDescent="0.3">
      <c r="A3520">
        <v>3559</v>
      </c>
      <c r="B3520">
        <v>2</v>
      </c>
      <c r="C3520">
        <v>57</v>
      </c>
      <c r="D3520" s="32">
        <v>0.45624999999999999</v>
      </c>
      <c r="E3520">
        <v>6000</v>
      </c>
      <c r="G3520" s="31" t="s">
        <v>97</v>
      </c>
      <c r="H3520">
        <v>4</v>
      </c>
      <c r="I3520" s="31" t="s">
        <v>101</v>
      </c>
    </row>
    <row r="3521" spans="1:9" x14ac:dyDescent="0.3">
      <c r="A3521">
        <v>3560</v>
      </c>
      <c r="B3521">
        <v>5</v>
      </c>
      <c r="C3521">
        <v>57</v>
      </c>
      <c r="D3521" s="32">
        <v>0.4284722222222222</v>
      </c>
      <c r="E3521">
        <v>6000</v>
      </c>
      <c r="F3521">
        <v>1000</v>
      </c>
      <c r="G3521" s="31" t="s">
        <v>102</v>
      </c>
      <c r="H3521">
        <v>4</v>
      </c>
      <c r="I3521" s="31" t="s">
        <v>105</v>
      </c>
    </row>
    <row r="3522" spans="1:9" x14ac:dyDescent="0.3">
      <c r="A3522">
        <v>3561</v>
      </c>
      <c r="B3522">
        <v>3</v>
      </c>
      <c r="C3522">
        <v>57</v>
      </c>
      <c r="D3522" s="32">
        <v>0.46944444444444444</v>
      </c>
      <c r="E3522">
        <v>6000</v>
      </c>
      <c r="G3522" s="31" t="s">
        <v>97</v>
      </c>
      <c r="H3522">
        <v>5</v>
      </c>
      <c r="I3522" s="31" t="s">
        <v>104</v>
      </c>
    </row>
    <row r="3523" spans="1:9" x14ac:dyDescent="0.3">
      <c r="A3523">
        <v>3562</v>
      </c>
      <c r="B3523">
        <v>7</v>
      </c>
      <c r="C3523">
        <v>57</v>
      </c>
      <c r="D3523" s="32">
        <v>0.49027777777777776</v>
      </c>
      <c r="E3523">
        <v>8000</v>
      </c>
      <c r="G3523" s="31" t="s">
        <v>97</v>
      </c>
      <c r="H3523">
        <v>5</v>
      </c>
      <c r="I3523" s="31" t="s">
        <v>98</v>
      </c>
    </row>
    <row r="3524" spans="1:9" x14ac:dyDescent="0.3">
      <c r="A3524">
        <v>3563</v>
      </c>
      <c r="B3524">
        <v>1</v>
      </c>
      <c r="C3524">
        <v>57</v>
      </c>
      <c r="D3524" s="32">
        <v>0.4909722222222222</v>
      </c>
      <c r="E3524">
        <v>6000</v>
      </c>
      <c r="G3524" s="31" t="s">
        <v>97</v>
      </c>
      <c r="H3524">
        <v>5</v>
      </c>
      <c r="I3524" s="31" t="s">
        <v>99</v>
      </c>
    </row>
    <row r="3525" spans="1:9" x14ac:dyDescent="0.3">
      <c r="A3525">
        <v>3564</v>
      </c>
      <c r="B3525">
        <v>4</v>
      </c>
      <c r="C3525">
        <v>57</v>
      </c>
      <c r="D3525" s="32">
        <v>0.48680555555555555</v>
      </c>
      <c r="E3525">
        <v>6000</v>
      </c>
      <c r="G3525" s="31" t="s">
        <v>102</v>
      </c>
      <c r="H3525">
        <v>5</v>
      </c>
      <c r="I3525" s="31" t="s">
        <v>103</v>
      </c>
    </row>
    <row r="3526" spans="1:9" x14ac:dyDescent="0.3">
      <c r="A3526">
        <v>3565</v>
      </c>
      <c r="B3526">
        <v>2</v>
      </c>
      <c r="C3526">
        <v>57</v>
      </c>
      <c r="D3526" s="32">
        <v>0.53263888888888888</v>
      </c>
      <c r="E3526">
        <v>6000</v>
      </c>
      <c r="F3526">
        <v>1000</v>
      </c>
      <c r="G3526" s="31" t="s">
        <v>102</v>
      </c>
      <c r="H3526">
        <v>5</v>
      </c>
      <c r="I3526" s="31" t="s">
        <v>101</v>
      </c>
    </row>
    <row r="3527" spans="1:9" x14ac:dyDescent="0.3">
      <c r="A3527">
        <v>3566</v>
      </c>
      <c r="B3527">
        <v>5</v>
      </c>
      <c r="C3527">
        <v>57</v>
      </c>
      <c r="D3527" s="32">
        <v>0.44305555555555554</v>
      </c>
      <c r="E3527">
        <v>6000</v>
      </c>
      <c r="F3527">
        <v>1000</v>
      </c>
      <c r="G3527" s="31" t="s">
        <v>102</v>
      </c>
      <c r="H3527">
        <v>5</v>
      </c>
      <c r="I3527" s="31" t="s">
        <v>105</v>
      </c>
    </row>
    <row r="3528" spans="1:9" x14ac:dyDescent="0.3">
      <c r="A3528">
        <v>3567</v>
      </c>
      <c r="B3528">
        <v>3</v>
      </c>
      <c r="C3528">
        <v>57</v>
      </c>
      <c r="D3528" s="32">
        <v>0.51249999999999996</v>
      </c>
      <c r="E3528">
        <v>6000</v>
      </c>
      <c r="F3528">
        <v>1000</v>
      </c>
      <c r="G3528" s="31" t="s">
        <v>102</v>
      </c>
      <c r="H3528">
        <v>6</v>
      </c>
      <c r="I3528" s="31" t="s">
        <v>104</v>
      </c>
    </row>
    <row r="3529" spans="1:9" x14ac:dyDescent="0.3">
      <c r="A3529">
        <v>3568</v>
      </c>
      <c r="B3529">
        <v>7</v>
      </c>
      <c r="C3529">
        <v>57</v>
      </c>
      <c r="D3529" s="32">
        <v>0.51388888888888884</v>
      </c>
      <c r="E3529">
        <v>6000</v>
      </c>
      <c r="G3529" s="31" t="s">
        <v>102</v>
      </c>
      <c r="H3529">
        <v>6</v>
      </c>
      <c r="I3529" s="31" t="s">
        <v>98</v>
      </c>
    </row>
    <row r="3530" spans="1:9" x14ac:dyDescent="0.3">
      <c r="A3530">
        <v>3569</v>
      </c>
      <c r="B3530">
        <v>1</v>
      </c>
      <c r="C3530">
        <v>57</v>
      </c>
      <c r="D3530" s="32">
        <v>0.55972222222222223</v>
      </c>
      <c r="E3530">
        <v>6000</v>
      </c>
      <c r="G3530" s="31" t="s">
        <v>102</v>
      </c>
      <c r="H3530">
        <v>6</v>
      </c>
      <c r="I3530" s="31" t="s">
        <v>99</v>
      </c>
    </row>
    <row r="3531" spans="1:9" x14ac:dyDescent="0.3">
      <c r="A3531">
        <v>3570</v>
      </c>
      <c r="B3531">
        <v>4</v>
      </c>
      <c r="C3531">
        <v>57</v>
      </c>
      <c r="D3531" s="32">
        <v>0.51736111111111116</v>
      </c>
      <c r="E3531">
        <v>6000</v>
      </c>
      <c r="G3531" s="31" t="s">
        <v>102</v>
      </c>
      <c r="H3531">
        <v>6</v>
      </c>
      <c r="I3531" s="31" t="s">
        <v>103</v>
      </c>
    </row>
    <row r="3532" spans="1:9" x14ac:dyDescent="0.3">
      <c r="A3532">
        <v>3571</v>
      </c>
      <c r="B3532">
        <v>2</v>
      </c>
      <c r="C3532">
        <v>57</v>
      </c>
      <c r="D3532" s="32">
        <v>0.56527777777777777</v>
      </c>
      <c r="E3532">
        <v>8000</v>
      </c>
      <c r="F3532">
        <v>2000</v>
      </c>
      <c r="G3532" s="31" t="s">
        <v>102</v>
      </c>
      <c r="H3532">
        <v>6</v>
      </c>
      <c r="I3532" s="31" t="s">
        <v>101</v>
      </c>
    </row>
    <row r="3533" spans="1:9" x14ac:dyDescent="0.3">
      <c r="A3533">
        <v>3572</v>
      </c>
      <c r="B3533">
        <v>5</v>
      </c>
      <c r="C3533">
        <v>57</v>
      </c>
      <c r="D3533" s="32">
        <v>0.46666666666666667</v>
      </c>
      <c r="E3533">
        <v>6000</v>
      </c>
      <c r="G3533" s="31" t="s">
        <v>102</v>
      </c>
      <c r="H3533">
        <v>6</v>
      </c>
      <c r="I3533" s="31" t="s">
        <v>105</v>
      </c>
    </row>
    <row r="3534" spans="1:9" x14ac:dyDescent="0.3">
      <c r="A3534">
        <v>3573</v>
      </c>
      <c r="B3534">
        <v>3</v>
      </c>
      <c r="C3534">
        <v>57</v>
      </c>
      <c r="D3534" s="32">
        <v>0.56319444444444444</v>
      </c>
      <c r="E3534">
        <v>6000</v>
      </c>
      <c r="F3534">
        <v>3000</v>
      </c>
      <c r="G3534" s="31" t="s">
        <v>97</v>
      </c>
      <c r="H3534">
        <v>7</v>
      </c>
      <c r="I3534" s="31" t="s">
        <v>104</v>
      </c>
    </row>
    <row r="3535" spans="1:9" x14ac:dyDescent="0.3">
      <c r="A3535">
        <v>3574</v>
      </c>
      <c r="B3535">
        <v>7</v>
      </c>
      <c r="C3535">
        <v>57</v>
      </c>
      <c r="D3535" s="32">
        <v>0.56597222222222221</v>
      </c>
      <c r="E3535">
        <v>6000</v>
      </c>
      <c r="G3535" s="31" t="s">
        <v>102</v>
      </c>
      <c r="H3535">
        <v>7</v>
      </c>
      <c r="I3535" s="31" t="s">
        <v>98</v>
      </c>
    </row>
    <row r="3536" spans="1:9" x14ac:dyDescent="0.3">
      <c r="A3536">
        <v>3575</v>
      </c>
      <c r="B3536">
        <v>1</v>
      </c>
      <c r="C3536">
        <v>57</v>
      </c>
      <c r="D3536" s="32">
        <v>0.58263888888888893</v>
      </c>
      <c r="E3536">
        <v>6000</v>
      </c>
      <c r="G3536" s="31" t="s">
        <v>102</v>
      </c>
      <c r="H3536">
        <v>7</v>
      </c>
      <c r="I3536" s="31" t="s">
        <v>99</v>
      </c>
    </row>
    <row r="3537" spans="1:9" x14ac:dyDescent="0.3">
      <c r="A3537">
        <v>3576</v>
      </c>
      <c r="B3537">
        <v>4</v>
      </c>
      <c r="C3537">
        <v>57</v>
      </c>
      <c r="D3537" s="32">
        <v>0.57291666666666663</v>
      </c>
      <c r="E3537">
        <v>6000</v>
      </c>
      <c r="G3537" s="31" t="s">
        <v>97</v>
      </c>
      <c r="H3537">
        <v>7</v>
      </c>
      <c r="I3537" s="31" t="s">
        <v>103</v>
      </c>
    </row>
    <row r="3538" spans="1:9" x14ac:dyDescent="0.3">
      <c r="A3538">
        <v>3577</v>
      </c>
      <c r="B3538">
        <v>2</v>
      </c>
      <c r="C3538">
        <v>57</v>
      </c>
      <c r="D3538" s="32">
        <v>0.6020833333333333</v>
      </c>
      <c r="E3538">
        <v>6000</v>
      </c>
      <c r="G3538" s="31" t="s">
        <v>102</v>
      </c>
      <c r="H3538">
        <v>7</v>
      </c>
      <c r="I3538" s="31" t="s">
        <v>101</v>
      </c>
    </row>
    <row r="3539" spans="1:9" x14ac:dyDescent="0.3">
      <c r="A3539">
        <v>3578</v>
      </c>
      <c r="B3539">
        <v>5</v>
      </c>
      <c r="C3539">
        <v>57</v>
      </c>
      <c r="D3539" s="32">
        <v>0.49791666666666667</v>
      </c>
      <c r="E3539">
        <v>6000</v>
      </c>
      <c r="G3539" s="31" t="s">
        <v>102</v>
      </c>
      <c r="H3539">
        <v>7</v>
      </c>
      <c r="I3539" s="31" t="s">
        <v>105</v>
      </c>
    </row>
    <row r="3540" spans="1:9" x14ac:dyDescent="0.3">
      <c r="A3540">
        <v>3579</v>
      </c>
      <c r="B3540">
        <v>3</v>
      </c>
      <c r="C3540">
        <v>57</v>
      </c>
      <c r="D3540" s="32">
        <v>0.58125000000000004</v>
      </c>
      <c r="E3540">
        <v>6000</v>
      </c>
      <c r="G3540" s="31" t="s">
        <v>102</v>
      </c>
      <c r="H3540">
        <v>8</v>
      </c>
      <c r="I3540" s="31" t="s">
        <v>104</v>
      </c>
    </row>
    <row r="3541" spans="1:9" x14ac:dyDescent="0.3">
      <c r="A3541">
        <v>3580</v>
      </c>
      <c r="B3541">
        <v>7</v>
      </c>
      <c r="C3541">
        <v>57</v>
      </c>
      <c r="D3541" s="32">
        <v>0.58194444444444449</v>
      </c>
      <c r="E3541">
        <v>6000</v>
      </c>
      <c r="G3541" s="31" t="s">
        <v>97</v>
      </c>
      <c r="H3541">
        <v>8</v>
      </c>
      <c r="I3541" s="31" t="s">
        <v>98</v>
      </c>
    </row>
    <row r="3542" spans="1:9" x14ac:dyDescent="0.3">
      <c r="A3542">
        <v>3581</v>
      </c>
      <c r="B3542">
        <v>1</v>
      </c>
      <c r="C3542">
        <v>57</v>
      </c>
      <c r="D3542" s="32">
        <v>0.61736111111111114</v>
      </c>
      <c r="E3542">
        <v>6000</v>
      </c>
      <c r="G3542" s="31" t="s">
        <v>102</v>
      </c>
      <c r="H3542">
        <v>8</v>
      </c>
      <c r="I3542" s="31" t="s">
        <v>99</v>
      </c>
    </row>
    <row r="3543" spans="1:9" x14ac:dyDescent="0.3">
      <c r="A3543">
        <v>3582</v>
      </c>
      <c r="B3543">
        <v>4</v>
      </c>
      <c r="C3543">
        <v>57</v>
      </c>
      <c r="D3543" s="32">
        <v>0.6069444444444444</v>
      </c>
      <c r="E3543">
        <v>6000</v>
      </c>
      <c r="F3543">
        <v>1000</v>
      </c>
      <c r="G3543" s="31" t="s">
        <v>97</v>
      </c>
      <c r="H3543">
        <v>8</v>
      </c>
      <c r="I3543" s="31" t="s">
        <v>103</v>
      </c>
    </row>
    <row r="3544" spans="1:9" x14ac:dyDescent="0.3">
      <c r="A3544">
        <v>3583</v>
      </c>
      <c r="B3544">
        <v>2</v>
      </c>
      <c r="C3544">
        <v>57</v>
      </c>
      <c r="D3544" s="32">
        <v>0.625</v>
      </c>
      <c r="E3544">
        <v>6000</v>
      </c>
      <c r="G3544" s="31" t="s">
        <v>97</v>
      </c>
      <c r="H3544">
        <v>8</v>
      </c>
      <c r="I3544" s="31" t="s">
        <v>101</v>
      </c>
    </row>
    <row r="3545" spans="1:9" x14ac:dyDescent="0.3">
      <c r="A3545">
        <v>3584</v>
      </c>
      <c r="B3545">
        <v>5</v>
      </c>
      <c r="C3545">
        <v>57</v>
      </c>
      <c r="D3545" s="32">
        <v>0.52777777777777779</v>
      </c>
      <c r="E3545">
        <v>6000</v>
      </c>
      <c r="G3545" s="31" t="s">
        <v>102</v>
      </c>
      <c r="H3545">
        <v>8</v>
      </c>
      <c r="I3545" s="31" t="s">
        <v>105</v>
      </c>
    </row>
    <row r="3546" spans="1:9" x14ac:dyDescent="0.3">
      <c r="A3546">
        <v>3585</v>
      </c>
      <c r="B3546">
        <v>3</v>
      </c>
      <c r="C3546">
        <v>57</v>
      </c>
      <c r="D3546" s="32">
        <v>0.59652777777777777</v>
      </c>
      <c r="E3546">
        <v>6000</v>
      </c>
      <c r="G3546" s="31" t="s">
        <v>102</v>
      </c>
      <c r="H3546">
        <v>9</v>
      </c>
      <c r="I3546" s="31" t="s">
        <v>104</v>
      </c>
    </row>
    <row r="3547" spans="1:9" x14ac:dyDescent="0.3">
      <c r="A3547">
        <v>3586</v>
      </c>
      <c r="B3547">
        <v>7</v>
      </c>
      <c r="C3547">
        <v>57</v>
      </c>
      <c r="D3547" s="32">
        <v>0.625</v>
      </c>
      <c r="E3547">
        <v>6000</v>
      </c>
      <c r="G3547" s="31" t="s">
        <v>102</v>
      </c>
      <c r="H3547">
        <v>9</v>
      </c>
      <c r="I3547" s="31" t="s">
        <v>98</v>
      </c>
    </row>
    <row r="3548" spans="1:9" x14ac:dyDescent="0.3">
      <c r="A3548">
        <v>3587</v>
      </c>
      <c r="B3548">
        <v>1</v>
      </c>
      <c r="C3548">
        <v>57</v>
      </c>
      <c r="D3548" s="32">
        <v>0.63958333333333328</v>
      </c>
      <c r="E3548">
        <v>8000</v>
      </c>
      <c r="G3548" s="31" t="s">
        <v>102</v>
      </c>
      <c r="H3548">
        <v>9</v>
      </c>
      <c r="I3548" s="31" t="s">
        <v>99</v>
      </c>
    </row>
    <row r="3549" spans="1:9" x14ac:dyDescent="0.3">
      <c r="A3549">
        <v>3588</v>
      </c>
      <c r="B3549">
        <v>4</v>
      </c>
      <c r="C3549">
        <v>57</v>
      </c>
      <c r="D3549" s="32">
        <v>0.62708333333333333</v>
      </c>
      <c r="E3549">
        <v>6000</v>
      </c>
      <c r="G3549" s="31" t="s">
        <v>102</v>
      </c>
      <c r="H3549">
        <v>9</v>
      </c>
      <c r="I3549" s="31" t="s">
        <v>103</v>
      </c>
    </row>
    <row r="3550" spans="1:9" x14ac:dyDescent="0.3">
      <c r="A3550">
        <v>3589</v>
      </c>
      <c r="B3550">
        <v>2</v>
      </c>
      <c r="C3550">
        <v>57</v>
      </c>
      <c r="D3550" s="32">
        <v>0.64583333333333337</v>
      </c>
      <c r="E3550">
        <v>6000</v>
      </c>
      <c r="G3550" s="31" t="s">
        <v>97</v>
      </c>
      <c r="H3550">
        <v>9</v>
      </c>
      <c r="I3550" s="31" t="s">
        <v>101</v>
      </c>
    </row>
    <row r="3551" spans="1:9" x14ac:dyDescent="0.3">
      <c r="A3551">
        <v>3590</v>
      </c>
      <c r="B3551">
        <v>5</v>
      </c>
      <c r="C3551">
        <v>57</v>
      </c>
      <c r="D3551" s="32">
        <v>0.55555555555555558</v>
      </c>
      <c r="E3551">
        <v>6000</v>
      </c>
      <c r="G3551" s="31" t="s">
        <v>102</v>
      </c>
      <c r="H3551">
        <v>9</v>
      </c>
      <c r="I3551" s="31" t="s">
        <v>105</v>
      </c>
    </row>
    <row r="3552" spans="1:9" x14ac:dyDescent="0.3">
      <c r="A3552">
        <v>3591</v>
      </c>
      <c r="B3552">
        <v>3</v>
      </c>
      <c r="C3552">
        <v>57</v>
      </c>
      <c r="D3552" s="32">
        <v>0.62222222222222223</v>
      </c>
      <c r="E3552">
        <v>6000</v>
      </c>
      <c r="G3552" s="31" t="s">
        <v>102</v>
      </c>
      <c r="H3552">
        <v>10</v>
      </c>
      <c r="I3552" s="31" t="s">
        <v>104</v>
      </c>
    </row>
    <row r="3553" spans="1:9" x14ac:dyDescent="0.3">
      <c r="A3553">
        <v>3592</v>
      </c>
      <c r="B3553">
        <v>7</v>
      </c>
      <c r="C3553">
        <v>57</v>
      </c>
      <c r="D3553" s="32">
        <v>0.63888888888888884</v>
      </c>
      <c r="E3553">
        <v>6000</v>
      </c>
      <c r="G3553" s="31" t="s">
        <v>97</v>
      </c>
      <c r="H3553">
        <v>10</v>
      </c>
      <c r="I3553" s="31" t="s">
        <v>98</v>
      </c>
    </row>
    <row r="3554" spans="1:9" x14ac:dyDescent="0.3">
      <c r="A3554">
        <v>3593</v>
      </c>
      <c r="B3554">
        <v>1</v>
      </c>
      <c r="C3554">
        <v>57</v>
      </c>
      <c r="D3554" s="32">
        <v>0.64097222222222228</v>
      </c>
      <c r="E3554">
        <v>8000</v>
      </c>
      <c r="F3554">
        <v>2000</v>
      </c>
      <c r="G3554" s="31" t="s">
        <v>102</v>
      </c>
      <c r="H3554">
        <v>10</v>
      </c>
      <c r="I3554" s="31" t="s">
        <v>99</v>
      </c>
    </row>
    <row r="3555" spans="1:9" x14ac:dyDescent="0.3">
      <c r="A3555">
        <v>3594</v>
      </c>
      <c r="B3555">
        <v>4</v>
      </c>
      <c r="C3555">
        <v>57</v>
      </c>
      <c r="D3555" s="32">
        <v>0.64375000000000004</v>
      </c>
      <c r="E3555">
        <v>6000</v>
      </c>
      <c r="F3555">
        <v>1500</v>
      </c>
      <c r="G3555" s="31" t="s">
        <v>97</v>
      </c>
      <c r="H3555">
        <v>10</v>
      </c>
      <c r="I3555" s="31" t="s">
        <v>103</v>
      </c>
    </row>
    <row r="3556" spans="1:9" x14ac:dyDescent="0.3">
      <c r="A3556">
        <v>3595</v>
      </c>
      <c r="B3556">
        <v>2</v>
      </c>
      <c r="C3556">
        <v>57</v>
      </c>
      <c r="D3556" s="32">
        <v>0.67361111111111116</v>
      </c>
      <c r="E3556">
        <v>6000</v>
      </c>
      <c r="G3556" s="31" t="s">
        <v>102</v>
      </c>
      <c r="H3556">
        <v>10</v>
      </c>
      <c r="I3556" s="31" t="s">
        <v>101</v>
      </c>
    </row>
    <row r="3557" spans="1:9" x14ac:dyDescent="0.3">
      <c r="A3557">
        <v>3596</v>
      </c>
      <c r="B3557">
        <v>5</v>
      </c>
      <c r="C3557">
        <v>57</v>
      </c>
      <c r="D3557" s="32">
        <v>0.5805555555555556</v>
      </c>
      <c r="E3557">
        <v>8000</v>
      </c>
      <c r="F3557">
        <v>3000</v>
      </c>
      <c r="G3557" s="31" t="s">
        <v>97</v>
      </c>
      <c r="H3557">
        <v>10</v>
      </c>
      <c r="I3557" s="31" t="s">
        <v>105</v>
      </c>
    </row>
    <row r="3558" spans="1:9" x14ac:dyDescent="0.3">
      <c r="A3558">
        <v>3597</v>
      </c>
      <c r="B3558">
        <v>3</v>
      </c>
      <c r="C3558">
        <v>57</v>
      </c>
      <c r="D3558" s="32">
        <v>0.64097222222222228</v>
      </c>
      <c r="E3558">
        <v>6000</v>
      </c>
      <c r="G3558" s="31" t="s">
        <v>97</v>
      </c>
      <c r="H3558">
        <v>11</v>
      </c>
      <c r="I3558" s="31" t="s">
        <v>104</v>
      </c>
    </row>
    <row r="3559" spans="1:9" x14ac:dyDescent="0.3">
      <c r="A3559">
        <v>3598</v>
      </c>
      <c r="B3559">
        <v>7</v>
      </c>
      <c r="C3559">
        <v>57</v>
      </c>
      <c r="D3559" s="32">
        <v>0.64513888888888893</v>
      </c>
      <c r="E3559">
        <v>8000</v>
      </c>
      <c r="F3559">
        <v>1000</v>
      </c>
      <c r="G3559" s="31" t="s">
        <v>102</v>
      </c>
      <c r="H3559">
        <v>11</v>
      </c>
      <c r="I3559" s="31" t="s">
        <v>98</v>
      </c>
    </row>
    <row r="3560" spans="1:9" x14ac:dyDescent="0.3">
      <c r="A3560">
        <v>3599</v>
      </c>
      <c r="B3560">
        <v>1</v>
      </c>
      <c r="C3560">
        <v>57</v>
      </c>
      <c r="D3560" s="32">
        <v>0.69097222222222221</v>
      </c>
      <c r="E3560">
        <v>6000</v>
      </c>
      <c r="G3560" s="31" t="s">
        <v>102</v>
      </c>
      <c r="H3560">
        <v>11</v>
      </c>
      <c r="I3560" s="31" t="s">
        <v>99</v>
      </c>
    </row>
    <row r="3561" spans="1:9" x14ac:dyDescent="0.3">
      <c r="A3561">
        <v>3600</v>
      </c>
      <c r="B3561">
        <v>4</v>
      </c>
      <c r="C3561">
        <v>57</v>
      </c>
      <c r="D3561" s="32">
        <v>0.67013888888888884</v>
      </c>
      <c r="E3561">
        <v>6000</v>
      </c>
      <c r="G3561" s="31" t="s">
        <v>102</v>
      </c>
      <c r="H3561">
        <v>11</v>
      </c>
      <c r="I3561" s="31" t="s">
        <v>103</v>
      </c>
    </row>
    <row r="3562" spans="1:9" x14ac:dyDescent="0.3">
      <c r="A3562">
        <v>3601</v>
      </c>
      <c r="B3562">
        <v>2</v>
      </c>
      <c r="C3562">
        <v>57</v>
      </c>
      <c r="D3562" s="32">
        <v>0.69374999999999998</v>
      </c>
      <c r="E3562">
        <v>6000</v>
      </c>
      <c r="G3562" s="31" t="s">
        <v>97</v>
      </c>
      <c r="H3562">
        <v>11</v>
      </c>
      <c r="I3562" s="31" t="s">
        <v>101</v>
      </c>
    </row>
    <row r="3563" spans="1:9" x14ac:dyDescent="0.3">
      <c r="A3563">
        <v>3602</v>
      </c>
      <c r="B3563">
        <v>5</v>
      </c>
      <c r="C3563">
        <v>57</v>
      </c>
      <c r="D3563" s="32">
        <v>0.60347222222222219</v>
      </c>
      <c r="E3563">
        <v>6000</v>
      </c>
      <c r="G3563" s="31" t="s">
        <v>102</v>
      </c>
      <c r="H3563">
        <v>11</v>
      </c>
      <c r="I3563" s="31" t="s">
        <v>105</v>
      </c>
    </row>
    <row r="3564" spans="1:9" x14ac:dyDescent="0.3">
      <c r="A3564">
        <v>3603</v>
      </c>
      <c r="B3564">
        <v>3</v>
      </c>
      <c r="C3564">
        <v>57</v>
      </c>
      <c r="D3564" s="32">
        <v>0.65694444444444444</v>
      </c>
      <c r="E3564">
        <v>6000</v>
      </c>
      <c r="G3564" s="31" t="s">
        <v>102</v>
      </c>
      <c r="H3564">
        <v>12</v>
      </c>
      <c r="I3564" s="31" t="s">
        <v>104</v>
      </c>
    </row>
    <row r="3565" spans="1:9" x14ac:dyDescent="0.3">
      <c r="A3565">
        <v>3604</v>
      </c>
      <c r="B3565">
        <v>7</v>
      </c>
      <c r="C3565">
        <v>57</v>
      </c>
      <c r="D3565" s="32">
        <v>0.6875</v>
      </c>
      <c r="E3565">
        <v>6000</v>
      </c>
      <c r="G3565" s="31" t="s">
        <v>97</v>
      </c>
      <c r="H3565">
        <v>12</v>
      </c>
      <c r="I3565" s="31" t="s">
        <v>98</v>
      </c>
    </row>
    <row r="3566" spans="1:9" x14ac:dyDescent="0.3">
      <c r="A3566">
        <v>3605</v>
      </c>
      <c r="B3566">
        <v>1</v>
      </c>
      <c r="C3566">
        <v>57</v>
      </c>
      <c r="D3566" s="32">
        <v>0.72291666666666665</v>
      </c>
      <c r="E3566">
        <v>6000</v>
      </c>
      <c r="G3566" s="31" t="s">
        <v>97</v>
      </c>
      <c r="H3566">
        <v>12</v>
      </c>
      <c r="I3566" s="31" t="s">
        <v>99</v>
      </c>
    </row>
    <row r="3567" spans="1:9" x14ac:dyDescent="0.3">
      <c r="A3567">
        <v>3606</v>
      </c>
      <c r="B3567">
        <v>4</v>
      </c>
      <c r="C3567">
        <v>57</v>
      </c>
      <c r="D3567" s="32">
        <v>0.68819444444444444</v>
      </c>
      <c r="E3567">
        <v>6000</v>
      </c>
      <c r="F3567">
        <v>500</v>
      </c>
      <c r="G3567" s="31" t="s">
        <v>102</v>
      </c>
      <c r="H3567">
        <v>12</v>
      </c>
      <c r="I3567" s="31" t="s">
        <v>103</v>
      </c>
    </row>
    <row r="3568" spans="1:9" x14ac:dyDescent="0.3">
      <c r="A3568">
        <v>3607</v>
      </c>
      <c r="B3568">
        <v>2</v>
      </c>
      <c r="C3568">
        <v>57</v>
      </c>
      <c r="D3568" s="32">
        <v>0.71736111111111112</v>
      </c>
      <c r="E3568">
        <v>6000</v>
      </c>
      <c r="G3568" s="31" t="s">
        <v>97</v>
      </c>
      <c r="H3568">
        <v>12</v>
      </c>
      <c r="I3568" s="31" t="s">
        <v>101</v>
      </c>
    </row>
    <row r="3569" spans="1:9" x14ac:dyDescent="0.3">
      <c r="A3569">
        <v>3608</v>
      </c>
      <c r="B3569">
        <v>5</v>
      </c>
      <c r="C3569">
        <v>57</v>
      </c>
      <c r="D3569" s="32">
        <v>0.63680555555555551</v>
      </c>
      <c r="E3569">
        <v>6000</v>
      </c>
      <c r="G3569" s="31" t="s">
        <v>102</v>
      </c>
      <c r="H3569">
        <v>12</v>
      </c>
      <c r="I3569" s="31" t="s">
        <v>105</v>
      </c>
    </row>
    <row r="3570" spans="1:9" x14ac:dyDescent="0.3">
      <c r="A3570">
        <v>3609</v>
      </c>
      <c r="B3570">
        <v>3</v>
      </c>
      <c r="C3570">
        <v>57</v>
      </c>
      <c r="D3570" s="32">
        <v>0.67638888888888893</v>
      </c>
      <c r="E3570">
        <v>6000</v>
      </c>
      <c r="G3570" s="31" t="s">
        <v>97</v>
      </c>
      <c r="H3570">
        <v>13</v>
      </c>
      <c r="I3570" s="31" t="s">
        <v>104</v>
      </c>
    </row>
    <row r="3571" spans="1:9" x14ac:dyDescent="0.3">
      <c r="A3571">
        <v>3610</v>
      </c>
      <c r="B3571">
        <v>7</v>
      </c>
      <c r="C3571">
        <v>57</v>
      </c>
      <c r="D3571" s="32">
        <v>0.71597222222222223</v>
      </c>
      <c r="E3571">
        <v>6000</v>
      </c>
      <c r="G3571" s="31" t="s">
        <v>97</v>
      </c>
      <c r="H3571">
        <v>13</v>
      </c>
      <c r="I3571" s="31" t="s">
        <v>98</v>
      </c>
    </row>
    <row r="3572" spans="1:9" x14ac:dyDescent="0.3">
      <c r="A3572">
        <v>3611</v>
      </c>
      <c r="B3572">
        <v>1</v>
      </c>
      <c r="C3572">
        <v>57</v>
      </c>
      <c r="D3572" s="32">
        <v>0.76527777777777772</v>
      </c>
      <c r="E3572">
        <v>6000</v>
      </c>
      <c r="G3572" s="31" t="s">
        <v>102</v>
      </c>
      <c r="H3572">
        <v>13</v>
      </c>
      <c r="I3572" s="31" t="s">
        <v>99</v>
      </c>
    </row>
    <row r="3573" spans="1:9" x14ac:dyDescent="0.3">
      <c r="A3573">
        <v>3612</v>
      </c>
      <c r="B3573">
        <v>4</v>
      </c>
      <c r="C3573">
        <v>57</v>
      </c>
      <c r="D3573" s="32">
        <v>0.71458333333333335</v>
      </c>
      <c r="E3573">
        <v>6000</v>
      </c>
      <c r="F3573">
        <v>2000</v>
      </c>
      <c r="G3573" s="31" t="s">
        <v>97</v>
      </c>
      <c r="H3573">
        <v>13</v>
      </c>
      <c r="I3573" s="31" t="s">
        <v>103</v>
      </c>
    </row>
    <row r="3574" spans="1:9" x14ac:dyDescent="0.3">
      <c r="A3574">
        <v>3613</v>
      </c>
      <c r="B3574">
        <v>2</v>
      </c>
      <c r="C3574">
        <v>57</v>
      </c>
      <c r="D3574" s="32">
        <v>0.74027777777777781</v>
      </c>
      <c r="E3574">
        <v>6000</v>
      </c>
      <c r="G3574" s="31" t="s">
        <v>97</v>
      </c>
      <c r="H3574">
        <v>13</v>
      </c>
      <c r="I3574" s="31" t="s">
        <v>101</v>
      </c>
    </row>
    <row r="3575" spans="1:9" x14ac:dyDescent="0.3">
      <c r="A3575">
        <v>3614</v>
      </c>
      <c r="B3575">
        <v>5</v>
      </c>
      <c r="C3575">
        <v>57</v>
      </c>
      <c r="D3575" s="32">
        <v>0.65694444444444444</v>
      </c>
      <c r="E3575">
        <v>6000</v>
      </c>
      <c r="G3575" s="31" t="s">
        <v>102</v>
      </c>
      <c r="H3575">
        <v>13</v>
      </c>
      <c r="I3575" s="31" t="s">
        <v>105</v>
      </c>
    </row>
    <row r="3576" spans="1:9" x14ac:dyDescent="0.3">
      <c r="A3576">
        <v>3615</v>
      </c>
      <c r="B3576">
        <v>3</v>
      </c>
      <c r="C3576">
        <v>57</v>
      </c>
      <c r="D3576" s="32">
        <v>0.69930555555555551</v>
      </c>
      <c r="E3576">
        <v>8000</v>
      </c>
      <c r="G3576" s="31" t="s">
        <v>102</v>
      </c>
      <c r="H3576">
        <v>14</v>
      </c>
      <c r="I3576" s="31" t="s">
        <v>104</v>
      </c>
    </row>
    <row r="3577" spans="1:9" x14ac:dyDescent="0.3">
      <c r="A3577">
        <v>3616</v>
      </c>
      <c r="B3577">
        <v>7</v>
      </c>
      <c r="C3577">
        <v>57</v>
      </c>
      <c r="D3577" s="32">
        <v>0.7368055555555556</v>
      </c>
      <c r="E3577">
        <v>6000</v>
      </c>
      <c r="G3577" s="31" t="s">
        <v>97</v>
      </c>
      <c r="H3577">
        <v>14</v>
      </c>
      <c r="I3577" s="31" t="s">
        <v>98</v>
      </c>
    </row>
    <row r="3578" spans="1:9" x14ac:dyDescent="0.3">
      <c r="A3578">
        <v>3617</v>
      </c>
      <c r="B3578">
        <v>1</v>
      </c>
      <c r="C3578">
        <v>57</v>
      </c>
      <c r="D3578" s="32">
        <v>0.79374999999999996</v>
      </c>
      <c r="E3578">
        <v>6000</v>
      </c>
      <c r="G3578" s="31" t="s">
        <v>102</v>
      </c>
      <c r="H3578">
        <v>14</v>
      </c>
      <c r="I3578" s="31" t="s">
        <v>99</v>
      </c>
    </row>
    <row r="3579" spans="1:9" x14ac:dyDescent="0.3">
      <c r="A3579">
        <v>3618</v>
      </c>
      <c r="B3579">
        <v>4</v>
      </c>
      <c r="C3579">
        <v>57</v>
      </c>
      <c r="D3579" s="32">
        <v>0.7368055555555556</v>
      </c>
      <c r="E3579">
        <v>6000</v>
      </c>
      <c r="G3579" s="31" t="s">
        <v>97</v>
      </c>
      <c r="H3579">
        <v>14</v>
      </c>
      <c r="I3579" s="31" t="s">
        <v>103</v>
      </c>
    </row>
    <row r="3580" spans="1:9" x14ac:dyDescent="0.3">
      <c r="A3580">
        <v>3619</v>
      </c>
      <c r="B3580">
        <v>2</v>
      </c>
      <c r="C3580">
        <v>57</v>
      </c>
      <c r="D3580" s="32">
        <v>0.7680555555555556</v>
      </c>
      <c r="E3580">
        <v>6000</v>
      </c>
      <c r="G3580" s="31" t="s">
        <v>97</v>
      </c>
      <c r="H3580">
        <v>14</v>
      </c>
      <c r="I3580" s="31" t="s">
        <v>101</v>
      </c>
    </row>
    <row r="3581" spans="1:9" x14ac:dyDescent="0.3">
      <c r="A3581">
        <v>3620</v>
      </c>
      <c r="B3581">
        <v>5</v>
      </c>
      <c r="C3581">
        <v>57</v>
      </c>
      <c r="D3581" s="32">
        <v>0.67708333333333337</v>
      </c>
      <c r="E3581">
        <v>6000</v>
      </c>
      <c r="G3581" s="31" t="s">
        <v>102</v>
      </c>
      <c r="H3581">
        <v>14</v>
      </c>
      <c r="I3581" s="31" t="s">
        <v>105</v>
      </c>
    </row>
    <row r="3582" spans="1:9" x14ac:dyDescent="0.3">
      <c r="A3582">
        <v>3621</v>
      </c>
      <c r="B3582">
        <v>3</v>
      </c>
      <c r="C3582">
        <v>57</v>
      </c>
      <c r="D3582" s="32">
        <v>0.71319444444444446</v>
      </c>
      <c r="E3582">
        <v>6000</v>
      </c>
      <c r="G3582" s="31" t="s">
        <v>102</v>
      </c>
      <c r="H3582">
        <v>15</v>
      </c>
      <c r="I3582" s="31" t="s">
        <v>104</v>
      </c>
    </row>
    <row r="3583" spans="1:9" x14ac:dyDescent="0.3">
      <c r="A3583">
        <v>3622</v>
      </c>
      <c r="B3583">
        <v>7</v>
      </c>
      <c r="C3583">
        <v>57</v>
      </c>
      <c r="D3583" s="32">
        <v>0.76249999999999996</v>
      </c>
      <c r="E3583">
        <v>6000</v>
      </c>
      <c r="F3583">
        <v>1000</v>
      </c>
      <c r="G3583" s="31" t="s">
        <v>102</v>
      </c>
      <c r="H3583">
        <v>15</v>
      </c>
      <c r="I3583" s="31" t="s">
        <v>98</v>
      </c>
    </row>
    <row r="3584" spans="1:9" x14ac:dyDescent="0.3">
      <c r="A3584">
        <v>3623</v>
      </c>
      <c r="B3584">
        <v>1</v>
      </c>
      <c r="C3584">
        <v>57</v>
      </c>
      <c r="D3584" s="32">
        <v>0.8208333333333333</v>
      </c>
      <c r="E3584">
        <v>6000</v>
      </c>
      <c r="G3584" s="31" t="s">
        <v>97</v>
      </c>
      <c r="H3584">
        <v>15</v>
      </c>
      <c r="I3584" s="31" t="s">
        <v>99</v>
      </c>
    </row>
    <row r="3585" spans="1:9" x14ac:dyDescent="0.3">
      <c r="A3585">
        <v>3624</v>
      </c>
      <c r="B3585">
        <v>4</v>
      </c>
      <c r="C3585">
        <v>57</v>
      </c>
      <c r="D3585" s="32">
        <v>0.76597222222222228</v>
      </c>
      <c r="E3585">
        <v>6000</v>
      </c>
      <c r="G3585" s="31" t="s">
        <v>97</v>
      </c>
      <c r="H3585">
        <v>15</v>
      </c>
      <c r="I3585" s="31" t="s">
        <v>103</v>
      </c>
    </row>
    <row r="3586" spans="1:9" x14ac:dyDescent="0.3">
      <c r="A3586">
        <v>3625</v>
      </c>
      <c r="B3586">
        <v>2</v>
      </c>
      <c r="C3586">
        <v>57</v>
      </c>
      <c r="D3586" s="32">
        <v>0.80069444444444449</v>
      </c>
      <c r="E3586">
        <v>6000</v>
      </c>
      <c r="G3586" s="31" t="s">
        <v>97</v>
      </c>
      <c r="H3586">
        <v>15</v>
      </c>
      <c r="I3586" s="31" t="s">
        <v>101</v>
      </c>
    </row>
    <row r="3587" spans="1:9" x14ac:dyDescent="0.3">
      <c r="A3587">
        <v>3626</v>
      </c>
      <c r="B3587">
        <v>5</v>
      </c>
      <c r="C3587">
        <v>57</v>
      </c>
      <c r="D3587" s="32">
        <v>0.69374999999999998</v>
      </c>
      <c r="E3587">
        <v>6000</v>
      </c>
      <c r="G3587" s="31" t="s">
        <v>102</v>
      </c>
      <c r="H3587">
        <v>15</v>
      </c>
      <c r="I3587" s="31" t="s">
        <v>105</v>
      </c>
    </row>
    <row r="3588" spans="1:9" x14ac:dyDescent="0.3">
      <c r="A3588">
        <v>3627</v>
      </c>
      <c r="B3588">
        <v>3</v>
      </c>
      <c r="C3588">
        <v>57</v>
      </c>
      <c r="D3588" s="32">
        <v>0.72777777777777775</v>
      </c>
      <c r="E3588">
        <v>6000</v>
      </c>
      <c r="G3588" s="31" t="s">
        <v>102</v>
      </c>
      <c r="H3588">
        <v>16</v>
      </c>
      <c r="I3588" s="31" t="s">
        <v>104</v>
      </c>
    </row>
    <row r="3589" spans="1:9" x14ac:dyDescent="0.3">
      <c r="A3589">
        <v>3628</v>
      </c>
      <c r="B3589">
        <v>7</v>
      </c>
      <c r="C3589">
        <v>57</v>
      </c>
      <c r="D3589" s="32">
        <v>0.78819444444444442</v>
      </c>
      <c r="E3589">
        <v>6000</v>
      </c>
      <c r="G3589" s="31" t="s">
        <v>102</v>
      </c>
      <c r="H3589">
        <v>16</v>
      </c>
      <c r="I3589" s="31" t="s">
        <v>98</v>
      </c>
    </row>
    <row r="3590" spans="1:9" x14ac:dyDescent="0.3">
      <c r="A3590">
        <v>3629</v>
      </c>
      <c r="B3590">
        <v>1</v>
      </c>
      <c r="C3590">
        <v>57</v>
      </c>
      <c r="D3590" s="32">
        <v>0.83958333333333335</v>
      </c>
      <c r="E3590">
        <v>6000</v>
      </c>
      <c r="G3590" s="31" t="s">
        <v>97</v>
      </c>
      <c r="H3590">
        <v>16</v>
      </c>
      <c r="I3590" s="31" t="s">
        <v>99</v>
      </c>
    </row>
    <row r="3591" spans="1:9" x14ac:dyDescent="0.3">
      <c r="A3591">
        <v>3630</v>
      </c>
      <c r="B3591">
        <v>4</v>
      </c>
      <c r="C3591">
        <v>57</v>
      </c>
      <c r="D3591" s="32">
        <v>0.80972222222222223</v>
      </c>
      <c r="E3591">
        <v>6000</v>
      </c>
      <c r="G3591" s="31" t="s">
        <v>102</v>
      </c>
      <c r="H3591">
        <v>16</v>
      </c>
      <c r="I3591" s="31" t="s">
        <v>103</v>
      </c>
    </row>
    <row r="3592" spans="1:9" x14ac:dyDescent="0.3">
      <c r="A3592">
        <v>3631</v>
      </c>
      <c r="B3592">
        <v>2</v>
      </c>
      <c r="C3592">
        <v>57</v>
      </c>
      <c r="D3592" s="32">
        <v>0.81736111111111109</v>
      </c>
      <c r="E3592">
        <v>6000</v>
      </c>
      <c r="G3592" s="31" t="s">
        <v>102</v>
      </c>
      <c r="H3592">
        <v>16</v>
      </c>
      <c r="I3592" s="31" t="s">
        <v>101</v>
      </c>
    </row>
    <row r="3593" spans="1:9" x14ac:dyDescent="0.3">
      <c r="A3593">
        <v>3632</v>
      </c>
      <c r="B3593">
        <v>5</v>
      </c>
      <c r="C3593">
        <v>57</v>
      </c>
      <c r="D3593" s="32">
        <v>0.70486111111111116</v>
      </c>
      <c r="E3593">
        <v>6000</v>
      </c>
      <c r="G3593" s="31" t="s">
        <v>102</v>
      </c>
      <c r="H3593">
        <v>16</v>
      </c>
      <c r="I3593" s="31" t="s">
        <v>105</v>
      </c>
    </row>
    <row r="3594" spans="1:9" x14ac:dyDescent="0.3">
      <c r="A3594">
        <v>3633</v>
      </c>
      <c r="B3594">
        <v>3</v>
      </c>
      <c r="C3594">
        <v>57</v>
      </c>
      <c r="D3594" s="32">
        <v>0.74583333333333335</v>
      </c>
      <c r="E3594">
        <v>6000</v>
      </c>
      <c r="G3594" s="31" t="s">
        <v>102</v>
      </c>
      <c r="H3594">
        <v>17</v>
      </c>
      <c r="I3594" s="31" t="s">
        <v>104</v>
      </c>
    </row>
    <row r="3595" spans="1:9" x14ac:dyDescent="0.3">
      <c r="A3595">
        <v>3634</v>
      </c>
      <c r="B3595">
        <v>7</v>
      </c>
      <c r="C3595">
        <v>57</v>
      </c>
      <c r="D3595" s="32">
        <v>0.81111111111111112</v>
      </c>
      <c r="E3595">
        <v>6000</v>
      </c>
      <c r="G3595" s="31" t="s">
        <v>102</v>
      </c>
      <c r="H3595">
        <v>17</v>
      </c>
      <c r="I3595" s="31" t="s">
        <v>98</v>
      </c>
    </row>
    <row r="3596" spans="1:9" x14ac:dyDescent="0.3">
      <c r="A3596">
        <v>3635</v>
      </c>
      <c r="B3596">
        <v>4</v>
      </c>
      <c r="C3596">
        <v>57</v>
      </c>
      <c r="D3596" s="32">
        <v>0.83958333333333335</v>
      </c>
      <c r="E3596">
        <v>6000</v>
      </c>
      <c r="G3596" s="31" t="s">
        <v>102</v>
      </c>
      <c r="H3596">
        <v>17</v>
      </c>
      <c r="I3596" s="31" t="s">
        <v>103</v>
      </c>
    </row>
    <row r="3597" spans="1:9" x14ac:dyDescent="0.3">
      <c r="A3597">
        <v>3636</v>
      </c>
      <c r="B3597">
        <v>2</v>
      </c>
      <c r="C3597">
        <v>57</v>
      </c>
      <c r="D3597" s="32">
        <v>0.83750000000000002</v>
      </c>
      <c r="E3597">
        <v>6000</v>
      </c>
      <c r="G3597" s="31" t="s">
        <v>97</v>
      </c>
      <c r="H3597">
        <v>17</v>
      </c>
      <c r="I3597" s="31" t="s">
        <v>101</v>
      </c>
    </row>
    <row r="3598" spans="1:9" x14ac:dyDescent="0.3">
      <c r="A3598">
        <v>3637</v>
      </c>
      <c r="B3598">
        <v>5</v>
      </c>
      <c r="C3598">
        <v>57</v>
      </c>
      <c r="D3598" s="32">
        <v>0.72777777777777775</v>
      </c>
      <c r="E3598">
        <v>6000</v>
      </c>
      <c r="F3598">
        <v>500</v>
      </c>
      <c r="G3598" s="31" t="s">
        <v>97</v>
      </c>
      <c r="H3598">
        <v>17</v>
      </c>
      <c r="I3598" s="31" t="s">
        <v>105</v>
      </c>
    </row>
    <row r="3599" spans="1:9" x14ac:dyDescent="0.3">
      <c r="A3599">
        <v>3638</v>
      </c>
      <c r="B3599">
        <v>3</v>
      </c>
      <c r="C3599">
        <v>57</v>
      </c>
      <c r="D3599" s="32">
        <v>0.7631944444444444</v>
      </c>
      <c r="E3599">
        <v>6000</v>
      </c>
      <c r="G3599" s="31" t="s">
        <v>102</v>
      </c>
      <c r="H3599">
        <v>18</v>
      </c>
      <c r="I3599" s="31" t="s">
        <v>104</v>
      </c>
    </row>
    <row r="3600" spans="1:9" x14ac:dyDescent="0.3">
      <c r="A3600">
        <v>3639</v>
      </c>
      <c r="B3600">
        <v>7</v>
      </c>
      <c r="C3600">
        <v>57</v>
      </c>
      <c r="D3600" s="32">
        <v>0.82499999999999996</v>
      </c>
      <c r="E3600">
        <v>6000</v>
      </c>
      <c r="G3600" s="31" t="s">
        <v>102</v>
      </c>
      <c r="H3600">
        <v>18</v>
      </c>
      <c r="I3600" s="31" t="s">
        <v>98</v>
      </c>
    </row>
    <row r="3601" spans="1:9" x14ac:dyDescent="0.3">
      <c r="A3601">
        <v>3640</v>
      </c>
      <c r="B3601">
        <v>2</v>
      </c>
      <c r="C3601">
        <v>57</v>
      </c>
      <c r="D3601" s="32">
        <v>0.85416666666666663</v>
      </c>
      <c r="E3601">
        <v>6000</v>
      </c>
      <c r="G3601" s="31" t="s">
        <v>102</v>
      </c>
      <c r="H3601">
        <v>18</v>
      </c>
      <c r="I3601" s="31" t="s">
        <v>101</v>
      </c>
    </row>
    <row r="3602" spans="1:9" x14ac:dyDescent="0.3">
      <c r="A3602">
        <v>3641</v>
      </c>
      <c r="B3602">
        <v>5</v>
      </c>
      <c r="C3602">
        <v>57</v>
      </c>
      <c r="D3602" s="32">
        <v>0.74583333333333335</v>
      </c>
      <c r="E3602">
        <v>6000</v>
      </c>
      <c r="G3602" s="31" t="s">
        <v>97</v>
      </c>
      <c r="H3602">
        <v>18</v>
      </c>
      <c r="I3602" s="31" t="s">
        <v>105</v>
      </c>
    </row>
    <row r="3603" spans="1:9" x14ac:dyDescent="0.3">
      <c r="A3603">
        <v>3642</v>
      </c>
      <c r="B3603">
        <v>3</v>
      </c>
      <c r="C3603">
        <v>57</v>
      </c>
      <c r="D3603" s="32">
        <v>0.79305555555555551</v>
      </c>
      <c r="E3603">
        <v>6000</v>
      </c>
      <c r="F3603">
        <v>6000</v>
      </c>
      <c r="G3603" s="31" t="s">
        <v>97</v>
      </c>
      <c r="H3603">
        <v>19</v>
      </c>
      <c r="I3603" s="31" t="s">
        <v>104</v>
      </c>
    </row>
    <row r="3604" spans="1:9" x14ac:dyDescent="0.3">
      <c r="A3604">
        <v>3643</v>
      </c>
      <c r="B3604">
        <v>7</v>
      </c>
      <c r="C3604">
        <v>57</v>
      </c>
      <c r="D3604" s="32">
        <v>0.84444444444444444</v>
      </c>
      <c r="E3604">
        <v>8000</v>
      </c>
      <c r="G3604" s="31" t="s">
        <v>102</v>
      </c>
      <c r="H3604">
        <v>19</v>
      </c>
      <c r="I3604" s="31" t="s">
        <v>98</v>
      </c>
    </row>
    <row r="3605" spans="1:9" x14ac:dyDescent="0.3">
      <c r="A3605">
        <v>3644</v>
      </c>
      <c r="B3605">
        <v>5</v>
      </c>
      <c r="C3605">
        <v>57</v>
      </c>
      <c r="D3605" s="32">
        <v>0.76875000000000004</v>
      </c>
      <c r="E3605">
        <v>6000</v>
      </c>
      <c r="G3605" s="31" t="s">
        <v>102</v>
      </c>
      <c r="H3605">
        <v>19</v>
      </c>
      <c r="I3605" s="31" t="s">
        <v>105</v>
      </c>
    </row>
    <row r="3606" spans="1:9" x14ac:dyDescent="0.3">
      <c r="A3606">
        <v>3645</v>
      </c>
      <c r="B3606">
        <v>3</v>
      </c>
      <c r="C3606">
        <v>57</v>
      </c>
      <c r="D3606" s="32">
        <v>0.81388888888888888</v>
      </c>
      <c r="E3606">
        <v>6000</v>
      </c>
      <c r="G3606" s="31" t="s">
        <v>102</v>
      </c>
      <c r="H3606">
        <v>20</v>
      </c>
      <c r="I3606" s="31" t="s">
        <v>104</v>
      </c>
    </row>
    <row r="3607" spans="1:9" x14ac:dyDescent="0.3">
      <c r="A3607">
        <v>3646</v>
      </c>
      <c r="B3607">
        <v>5</v>
      </c>
      <c r="C3607">
        <v>57</v>
      </c>
      <c r="D3607" s="32">
        <v>0.7895833333333333</v>
      </c>
      <c r="E3607">
        <v>6000</v>
      </c>
      <c r="G3607" s="31" t="s">
        <v>102</v>
      </c>
      <c r="H3607">
        <v>20</v>
      </c>
      <c r="I3607" s="31" t="s">
        <v>105</v>
      </c>
    </row>
    <row r="3608" spans="1:9" x14ac:dyDescent="0.3">
      <c r="A3608">
        <v>3647</v>
      </c>
      <c r="B3608">
        <v>3</v>
      </c>
      <c r="C3608">
        <v>57</v>
      </c>
      <c r="D3608" s="32">
        <v>0.82777777777777772</v>
      </c>
      <c r="E3608">
        <v>6000</v>
      </c>
      <c r="G3608" s="31" t="s">
        <v>97</v>
      </c>
      <c r="H3608">
        <v>21</v>
      </c>
      <c r="I3608" s="31" t="s">
        <v>104</v>
      </c>
    </row>
    <row r="3609" spans="1:9" x14ac:dyDescent="0.3">
      <c r="A3609">
        <v>3648</v>
      </c>
      <c r="B3609">
        <v>5</v>
      </c>
      <c r="C3609">
        <v>57</v>
      </c>
      <c r="D3609" s="32">
        <v>0.80694444444444446</v>
      </c>
      <c r="E3609">
        <v>6000</v>
      </c>
      <c r="G3609" s="31" t="s">
        <v>102</v>
      </c>
      <c r="H3609">
        <v>21</v>
      </c>
      <c r="I3609" s="31" t="s">
        <v>105</v>
      </c>
    </row>
    <row r="3610" spans="1:9" x14ac:dyDescent="0.3">
      <c r="A3610">
        <v>3649</v>
      </c>
      <c r="B3610">
        <v>3</v>
      </c>
      <c r="C3610">
        <v>57</v>
      </c>
      <c r="D3610" s="32">
        <v>0.84027777777777779</v>
      </c>
      <c r="E3610">
        <v>6000</v>
      </c>
      <c r="G3610" s="31" t="s">
        <v>97</v>
      </c>
      <c r="H3610">
        <v>22</v>
      </c>
      <c r="I3610" s="31" t="s">
        <v>104</v>
      </c>
    </row>
    <row r="3611" spans="1:9" x14ac:dyDescent="0.3">
      <c r="A3611">
        <v>3650</v>
      </c>
      <c r="B3611">
        <v>5</v>
      </c>
      <c r="C3611">
        <v>57</v>
      </c>
      <c r="D3611" s="32">
        <v>0.82708333333333328</v>
      </c>
      <c r="E3611">
        <v>6000</v>
      </c>
      <c r="G3611" s="31" t="s">
        <v>97</v>
      </c>
      <c r="H3611">
        <v>22</v>
      </c>
      <c r="I3611" s="31" t="s">
        <v>105</v>
      </c>
    </row>
    <row r="3612" spans="1:9" x14ac:dyDescent="0.3">
      <c r="A3612">
        <v>3651</v>
      </c>
      <c r="B3612">
        <v>3</v>
      </c>
      <c r="C3612">
        <v>57</v>
      </c>
      <c r="D3612" s="32">
        <v>0.85069444444444442</v>
      </c>
      <c r="E3612">
        <v>6000</v>
      </c>
      <c r="G3612" s="31" t="s">
        <v>102</v>
      </c>
      <c r="H3612">
        <v>23</v>
      </c>
      <c r="I3612" s="31" t="s">
        <v>104</v>
      </c>
    </row>
    <row r="3613" spans="1:9" x14ac:dyDescent="0.3">
      <c r="A3613">
        <v>3652</v>
      </c>
      <c r="B3613">
        <v>5</v>
      </c>
      <c r="C3613">
        <v>57</v>
      </c>
      <c r="D3613" s="32">
        <v>0.84236111111111112</v>
      </c>
      <c r="E3613">
        <v>6000</v>
      </c>
      <c r="G3613" s="31" t="s">
        <v>97</v>
      </c>
      <c r="H3613">
        <v>23</v>
      </c>
      <c r="I3613" s="31" t="s">
        <v>105</v>
      </c>
    </row>
    <row r="3614" spans="1:9" x14ac:dyDescent="0.3">
      <c r="A3614">
        <v>3653</v>
      </c>
      <c r="B3614">
        <v>3</v>
      </c>
      <c r="C3614">
        <v>57</v>
      </c>
      <c r="D3614" s="32">
        <v>0.87152777777777779</v>
      </c>
      <c r="E3614">
        <v>6000</v>
      </c>
      <c r="G3614" s="31" t="s">
        <v>97</v>
      </c>
      <c r="H3614">
        <v>24</v>
      </c>
      <c r="I3614" s="31" t="s">
        <v>104</v>
      </c>
    </row>
    <row r="3615" spans="1:9" x14ac:dyDescent="0.3">
      <c r="A3615">
        <v>3654</v>
      </c>
      <c r="B3615">
        <v>3</v>
      </c>
      <c r="C3615">
        <v>58</v>
      </c>
      <c r="D3615" s="32">
        <v>0.44166666666666665</v>
      </c>
      <c r="E3615">
        <v>7000</v>
      </c>
      <c r="G3615" s="31" t="s">
        <v>97</v>
      </c>
      <c r="H3615">
        <v>4</v>
      </c>
      <c r="I3615" s="31" t="s">
        <v>104</v>
      </c>
    </row>
    <row r="3616" spans="1:9" x14ac:dyDescent="0.3">
      <c r="A3616">
        <v>3655</v>
      </c>
      <c r="B3616">
        <v>7</v>
      </c>
      <c r="C3616">
        <v>58</v>
      </c>
      <c r="D3616" s="32">
        <v>0.59375</v>
      </c>
      <c r="E3616">
        <v>7000</v>
      </c>
      <c r="G3616" s="31" t="s">
        <v>102</v>
      </c>
      <c r="H3616">
        <v>4</v>
      </c>
      <c r="I3616" s="31" t="s">
        <v>98</v>
      </c>
    </row>
    <row r="3617" spans="1:9" x14ac:dyDescent="0.3">
      <c r="A3617">
        <v>3656</v>
      </c>
      <c r="B3617">
        <v>2</v>
      </c>
      <c r="C3617">
        <v>58</v>
      </c>
      <c r="D3617" s="32">
        <v>0.44444444444444442</v>
      </c>
      <c r="E3617">
        <v>7000</v>
      </c>
      <c r="G3617" s="31" t="s">
        <v>102</v>
      </c>
      <c r="H3617">
        <v>4</v>
      </c>
      <c r="I3617" s="31" t="s">
        <v>101</v>
      </c>
    </row>
    <row r="3618" spans="1:9" x14ac:dyDescent="0.3">
      <c r="A3618">
        <v>3657</v>
      </c>
      <c r="B3618">
        <v>5</v>
      </c>
      <c r="C3618">
        <v>58</v>
      </c>
      <c r="D3618" s="32">
        <v>0.51458333333333328</v>
      </c>
      <c r="E3618">
        <v>7000</v>
      </c>
      <c r="G3618" s="31" t="s">
        <v>102</v>
      </c>
      <c r="H3618">
        <v>4</v>
      </c>
      <c r="I3618" s="31" t="s">
        <v>105</v>
      </c>
    </row>
    <row r="3619" spans="1:9" x14ac:dyDescent="0.3">
      <c r="A3619">
        <v>3658</v>
      </c>
      <c r="B3619">
        <v>3</v>
      </c>
      <c r="C3619">
        <v>58</v>
      </c>
      <c r="D3619" s="32">
        <v>0.46736111111111112</v>
      </c>
      <c r="E3619">
        <v>7000</v>
      </c>
      <c r="F3619">
        <v>4000</v>
      </c>
      <c r="G3619" s="31" t="s">
        <v>102</v>
      </c>
      <c r="H3619">
        <v>5</v>
      </c>
      <c r="I3619" s="31" t="s">
        <v>104</v>
      </c>
    </row>
    <row r="3620" spans="1:9" x14ac:dyDescent="0.3">
      <c r="A3620">
        <v>3659</v>
      </c>
      <c r="B3620">
        <v>7</v>
      </c>
      <c r="C3620">
        <v>58</v>
      </c>
      <c r="D3620" s="32">
        <v>0.61527777777777781</v>
      </c>
      <c r="E3620">
        <v>7000</v>
      </c>
      <c r="G3620" s="31" t="s">
        <v>97</v>
      </c>
      <c r="H3620">
        <v>5</v>
      </c>
      <c r="I3620" s="31" t="s">
        <v>98</v>
      </c>
    </row>
    <row r="3621" spans="1:9" x14ac:dyDescent="0.3">
      <c r="A3621">
        <v>3660</v>
      </c>
      <c r="B3621">
        <v>2</v>
      </c>
      <c r="C3621">
        <v>58</v>
      </c>
      <c r="D3621" s="32">
        <v>0.4777777777777778</v>
      </c>
      <c r="E3621">
        <v>7000</v>
      </c>
      <c r="G3621" s="31" t="s">
        <v>97</v>
      </c>
      <c r="H3621">
        <v>5</v>
      </c>
      <c r="I3621" s="31" t="s">
        <v>101</v>
      </c>
    </row>
    <row r="3622" spans="1:9" x14ac:dyDescent="0.3">
      <c r="A3622">
        <v>3661</v>
      </c>
      <c r="B3622">
        <v>5</v>
      </c>
      <c r="C3622">
        <v>58</v>
      </c>
      <c r="D3622" s="32"/>
      <c r="E3622">
        <v>35000</v>
      </c>
      <c r="G3622" s="31" t="s">
        <v>102</v>
      </c>
      <c r="H3622">
        <v>5</v>
      </c>
      <c r="I3622" s="31" t="s">
        <v>105</v>
      </c>
    </row>
    <row r="3623" spans="1:9" x14ac:dyDescent="0.3">
      <c r="A3623">
        <v>3662</v>
      </c>
      <c r="B3623">
        <v>3</v>
      </c>
      <c r="C3623">
        <v>58</v>
      </c>
      <c r="D3623" s="32">
        <v>0.48888888888888887</v>
      </c>
      <c r="E3623">
        <v>7000</v>
      </c>
      <c r="G3623" s="31" t="s">
        <v>97</v>
      </c>
      <c r="H3623">
        <v>6</v>
      </c>
      <c r="I3623" s="31" t="s">
        <v>104</v>
      </c>
    </row>
    <row r="3624" spans="1:9" x14ac:dyDescent="0.3">
      <c r="A3624">
        <v>3663</v>
      </c>
      <c r="B3624">
        <v>7</v>
      </c>
      <c r="C3624">
        <v>58</v>
      </c>
      <c r="D3624" s="32">
        <v>0.62847222222222221</v>
      </c>
      <c r="E3624">
        <v>7000</v>
      </c>
      <c r="G3624" s="31" t="s">
        <v>97</v>
      </c>
      <c r="H3624">
        <v>6</v>
      </c>
      <c r="I3624" s="31" t="s">
        <v>98</v>
      </c>
    </row>
    <row r="3625" spans="1:9" x14ac:dyDescent="0.3">
      <c r="A3625">
        <v>3664</v>
      </c>
      <c r="B3625">
        <v>2</v>
      </c>
      <c r="C3625">
        <v>58</v>
      </c>
      <c r="D3625" s="32">
        <v>0.5083333333333333</v>
      </c>
      <c r="E3625">
        <v>7000</v>
      </c>
      <c r="G3625" s="31" t="s">
        <v>102</v>
      </c>
      <c r="H3625">
        <v>6</v>
      </c>
      <c r="I3625" s="31" t="s">
        <v>101</v>
      </c>
    </row>
    <row r="3626" spans="1:9" x14ac:dyDescent="0.3">
      <c r="A3626">
        <v>3665</v>
      </c>
      <c r="B3626">
        <v>5</v>
      </c>
      <c r="C3626">
        <v>58</v>
      </c>
      <c r="D3626" s="32">
        <v>0.55763888888888891</v>
      </c>
      <c r="E3626">
        <v>9000</v>
      </c>
      <c r="F3626">
        <v>1000</v>
      </c>
      <c r="G3626" s="31" t="s">
        <v>97</v>
      </c>
      <c r="H3626">
        <v>6</v>
      </c>
      <c r="I3626" s="31" t="s">
        <v>105</v>
      </c>
    </row>
    <row r="3627" spans="1:9" x14ac:dyDescent="0.3">
      <c r="A3627">
        <v>3666</v>
      </c>
      <c r="B3627">
        <v>3</v>
      </c>
      <c r="C3627">
        <v>58</v>
      </c>
      <c r="D3627" s="32">
        <v>0.51388888888888884</v>
      </c>
      <c r="E3627">
        <v>7000</v>
      </c>
      <c r="G3627" s="31" t="s">
        <v>102</v>
      </c>
      <c r="H3627">
        <v>7</v>
      </c>
      <c r="I3627" s="31" t="s">
        <v>104</v>
      </c>
    </row>
    <row r="3628" spans="1:9" x14ac:dyDescent="0.3">
      <c r="A3628">
        <v>3667</v>
      </c>
      <c r="B3628">
        <v>7</v>
      </c>
      <c r="C3628">
        <v>58</v>
      </c>
      <c r="D3628" s="32">
        <v>0.64236111111111116</v>
      </c>
      <c r="E3628">
        <v>7000</v>
      </c>
      <c r="G3628" s="31" t="s">
        <v>102</v>
      </c>
      <c r="H3628">
        <v>7</v>
      </c>
      <c r="I3628" s="31" t="s">
        <v>98</v>
      </c>
    </row>
    <row r="3629" spans="1:9" x14ac:dyDescent="0.3">
      <c r="A3629">
        <v>3668</v>
      </c>
      <c r="B3629">
        <v>2</v>
      </c>
      <c r="C3629">
        <v>58</v>
      </c>
      <c r="D3629" s="32">
        <v>0.54166666666666663</v>
      </c>
      <c r="E3629">
        <v>7000</v>
      </c>
      <c r="G3629" s="31" t="s">
        <v>102</v>
      </c>
      <c r="H3629">
        <v>7</v>
      </c>
      <c r="I3629" s="31" t="s">
        <v>101</v>
      </c>
    </row>
    <row r="3630" spans="1:9" x14ac:dyDescent="0.3">
      <c r="A3630">
        <v>3669</v>
      </c>
      <c r="B3630">
        <v>5</v>
      </c>
      <c r="C3630">
        <v>58</v>
      </c>
      <c r="D3630" s="32">
        <v>0.58194444444444449</v>
      </c>
      <c r="E3630">
        <v>7000</v>
      </c>
      <c r="G3630" s="31" t="s">
        <v>97</v>
      </c>
      <c r="H3630">
        <v>7</v>
      </c>
      <c r="I3630" s="31" t="s">
        <v>105</v>
      </c>
    </row>
    <row r="3631" spans="1:9" x14ac:dyDescent="0.3">
      <c r="A3631">
        <v>3670</v>
      </c>
      <c r="B3631">
        <v>3</v>
      </c>
      <c r="C3631">
        <v>58</v>
      </c>
      <c r="D3631" s="32">
        <v>0.53055555555555556</v>
      </c>
      <c r="E3631">
        <v>9000</v>
      </c>
      <c r="F3631">
        <v>1000</v>
      </c>
      <c r="G3631" s="31" t="s">
        <v>102</v>
      </c>
      <c r="H3631">
        <v>8</v>
      </c>
      <c r="I3631" s="31" t="s">
        <v>104</v>
      </c>
    </row>
    <row r="3632" spans="1:9" x14ac:dyDescent="0.3">
      <c r="A3632">
        <v>3671</v>
      </c>
      <c r="B3632">
        <v>7</v>
      </c>
      <c r="C3632">
        <v>58</v>
      </c>
      <c r="D3632" s="32">
        <v>0.66319444444444442</v>
      </c>
      <c r="E3632">
        <v>7000</v>
      </c>
      <c r="G3632" s="31" t="s">
        <v>97</v>
      </c>
      <c r="H3632">
        <v>8</v>
      </c>
      <c r="I3632" s="31" t="s">
        <v>98</v>
      </c>
    </row>
    <row r="3633" spans="1:9" x14ac:dyDescent="0.3">
      <c r="A3633">
        <v>3672</v>
      </c>
      <c r="B3633">
        <v>2</v>
      </c>
      <c r="C3633">
        <v>58</v>
      </c>
      <c r="D3633" s="32">
        <v>0.56736111111111109</v>
      </c>
      <c r="E3633">
        <v>7000</v>
      </c>
      <c r="G3633" s="31" t="s">
        <v>102</v>
      </c>
      <c r="H3633">
        <v>8</v>
      </c>
      <c r="I3633" s="31" t="s">
        <v>101</v>
      </c>
    </row>
    <row r="3634" spans="1:9" x14ac:dyDescent="0.3">
      <c r="A3634">
        <v>3673</v>
      </c>
      <c r="B3634">
        <v>5</v>
      </c>
      <c r="C3634">
        <v>58</v>
      </c>
      <c r="D3634" s="32">
        <v>0.60763888888888884</v>
      </c>
      <c r="E3634">
        <v>7000</v>
      </c>
      <c r="G3634" s="31" t="s">
        <v>102</v>
      </c>
      <c r="H3634">
        <v>8</v>
      </c>
      <c r="I3634" s="31" t="s">
        <v>105</v>
      </c>
    </row>
    <row r="3635" spans="1:9" x14ac:dyDescent="0.3">
      <c r="A3635">
        <v>3674</v>
      </c>
      <c r="B3635">
        <v>3</v>
      </c>
      <c r="C3635">
        <v>58</v>
      </c>
      <c r="D3635" s="32">
        <v>0.55694444444444446</v>
      </c>
      <c r="E3635">
        <v>7000</v>
      </c>
      <c r="G3635" s="31" t="s">
        <v>102</v>
      </c>
      <c r="H3635">
        <v>9</v>
      </c>
      <c r="I3635" s="31" t="s">
        <v>104</v>
      </c>
    </row>
    <row r="3636" spans="1:9" x14ac:dyDescent="0.3">
      <c r="A3636">
        <v>3675</v>
      </c>
      <c r="B3636">
        <v>7</v>
      </c>
      <c r="C3636">
        <v>58</v>
      </c>
      <c r="D3636" s="32">
        <v>0.69166666666666665</v>
      </c>
      <c r="E3636">
        <v>7000</v>
      </c>
      <c r="F3636">
        <v>1000</v>
      </c>
      <c r="G3636" s="31" t="s">
        <v>102</v>
      </c>
      <c r="H3636">
        <v>9</v>
      </c>
      <c r="I3636" s="31" t="s">
        <v>98</v>
      </c>
    </row>
    <row r="3637" spans="1:9" x14ac:dyDescent="0.3">
      <c r="A3637">
        <v>3676</v>
      </c>
      <c r="B3637">
        <v>2</v>
      </c>
      <c r="C3637">
        <v>58</v>
      </c>
      <c r="D3637" s="32">
        <v>0.59027777777777779</v>
      </c>
      <c r="E3637">
        <v>7000</v>
      </c>
      <c r="G3637" s="31" t="s">
        <v>102</v>
      </c>
      <c r="H3637">
        <v>9</v>
      </c>
      <c r="I3637" s="31" t="s">
        <v>101</v>
      </c>
    </row>
    <row r="3638" spans="1:9" x14ac:dyDescent="0.3">
      <c r="A3638">
        <v>3677</v>
      </c>
      <c r="B3638">
        <v>5</v>
      </c>
      <c r="C3638">
        <v>58</v>
      </c>
      <c r="D3638" s="32">
        <v>0.62847222222222221</v>
      </c>
      <c r="E3638">
        <v>7000</v>
      </c>
      <c r="G3638" s="31" t="s">
        <v>97</v>
      </c>
      <c r="H3638">
        <v>9</v>
      </c>
      <c r="I3638" s="31" t="s">
        <v>105</v>
      </c>
    </row>
    <row r="3639" spans="1:9" x14ac:dyDescent="0.3">
      <c r="A3639">
        <v>3678</v>
      </c>
      <c r="B3639">
        <v>3</v>
      </c>
      <c r="C3639">
        <v>58</v>
      </c>
      <c r="D3639" s="32">
        <v>0.57499999999999996</v>
      </c>
      <c r="E3639">
        <v>7000</v>
      </c>
      <c r="G3639" s="31" t="s">
        <v>102</v>
      </c>
      <c r="H3639">
        <v>10</v>
      </c>
      <c r="I3639" s="31" t="s">
        <v>104</v>
      </c>
    </row>
    <row r="3640" spans="1:9" x14ac:dyDescent="0.3">
      <c r="A3640">
        <v>3679</v>
      </c>
      <c r="B3640">
        <v>7</v>
      </c>
      <c r="C3640">
        <v>58</v>
      </c>
      <c r="D3640" s="32">
        <v>0.7270833333333333</v>
      </c>
      <c r="E3640">
        <v>7000</v>
      </c>
      <c r="G3640" s="31" t="s">
        <v>102</v>
      </c>
      <c r="H3640">
        <v>10</v>
      </c>
      <c r="I3640" s="31" t="s">
        <v>98</v>
      </c>
    </row>
    <row r="3641" spans="1:9" x14ac:dyDescent="0.3">
      <c r="A3641">
        <v>3680</v>
      </c>
      <c r="B3641">
        <v>2</v>
      </c>
      <c r="C3641">
        <v>58</v>
      </c>
      <c r="D3641" s="32"/>
      <c r="E3641">
        <v>7000</v>
      </c>
      <c r="G3641" s="31" t="s">
        <v>102</v>
      </c>
      <c r="H3641">
        <v>10</v>
      </c>
      <c r="I3641" s="31" t="s">
        <v>101</v>
      </c>
    </row>
    <row r="3642" spans="1:9" x14ac:dyDescent="0.3">
      <c r="A3642">
        <v>3681</v>
      </c>
      <c r="B3642">
        <v>5</v>
      </c>
      <c r="C3642">
        <v>58</v>
      </c>
      <c r="D3642" s="32">
        <v>0.64722222222222225</v>
      </c>
      <c r="E3642">
        <v>7000</v>
      </c>
      <c r="G3642" s="31" t="s">
        <v>102</v>
      </c>
      <c r="H3642">
        <v>10</v>
      </c>
      <c r="I3642" s="31" t="s">
        <v>105</v>
      </c>
    </row>
    <row r="3643" spans="1:9" x14ac:dyDescent="0.3">
      <c r="A3643">
        <v>3682</v>
      </c>
      <c r="B3643">
        <v>3</v>
      </c>
      <c r="C3643">
        <v>58</v>
      </c>
      <c r="D3643" s="32">
        <v>0.6</v>
      </c>
      <c r="E3643">
        <v>7000</v>
      </c>
      <c r="G3643" s="31" t="s">
        <v>102</v>
      </c>
      <c r="H3643">
        <v>11</v>
      </c>
      <c r="I3643" s="31" t="s">
        <v>104</v>
      </c>
    </row>
    <row r="3644" spans="1:9" x14ac:dyDescent="0.3">
      <c r="A3644">
        <v>3683</v>
      </c>
      <c r="B3644">
        <v>7</v>
      </c>
      <c r="C3644">
        <v>58</v>
      </c>
      <c r="D3644" s="32">
        <v>0.75763888888888886</v>
      </c>
      <c r="E3644">
        <v>7000</v>
      </c>
      <c r="F3644">
        <v>1000</v>
      </c>
      <c r="G3644" s="31" t="s">
        <v>102</v>
      </c>
      <c r="H3644">
        <v>11</v>
      </c>
      <c r="I3644" s="31" t="s">
        <v>98</v>
      </c>
    </row>
    <row r="3645" spans="1:9" x14ac:dyDescent="0.3">
      <c r="A3645">
        <v>3684</v>
      </c>
      <c r="B3645">
        <v>2</v>
      </c>
      <c r="C3645">
        <v>58</v>
      </c>
      <c r="D3645" s="32">
        <v>0.63680555555555551</v>
      </c>
      <c r="E3645">
        <v>7000</v>
      </c>
      <c r="G3645" s="31" t="s">
        <v>97</v>
      </c>
      <c r="H3645">
        <v>11</v>
      </c>
      <c r="I3645" s="31" t="s">
        <v>101</v>
      </c>
    </row>
    <row r="3646" spans="1:9" x14ac:dyDescent="0.3">
      <c r="A3646">
        <v>3685</v>
      </c>
      <c r="B3646">
        <v>5</v>
      </c>
      <c r="C3646">
        <v>58</v>
      </c>
      <c r="D3646" s="32">
        <v>0.67847222222222225</v>
      </c>
      <c r="E3646">
        <v>7000</v>
      </c>
      <c r="G3646" s="31" t="s">
        <v>97</v>
      </c>
      <c r="H3646">
        <v>11</v>
      </c>
      <c r="I3646" s="31" t="s">
        <v>105</v>
      </c>
    </row>
    <row r="3647" spans="1:9" x14ac:dyDescent="0.3">
      <c r="A3647">
        <v>3686</v>
      </c>
      <c r="B3647">
        <v>3</v>
      </c>
      <c r="C3647">
        <v>58</v>
      </c>
      <c r="D3647" s="32">
        <v>0.62152777777777779</v>
      </c>
      <c r="E3647">
        <v>7000</v>
      </c>
      <c r="F3647">
        <v>700</v>
      </c>
      <c r="G3647" s="31" t="s">
        <v>102</v>
      </c>
      <c r="H3647">
        <v>12</v>
      </c>
      <c r="I3647" s="31" t="s">
        <v>104</v>
      </c>
    </row>
    <row r="3648" spans="1:9" x14ac:dyDescent="0.3">
      <c r="A3648">
        <v>3687</v>
      </c>
      <c r="B3648">
        <v>7</v>
      </c>
      <c r="C3648">
        <v>58</v>
      </c>
      <c r="D3648" s="32">
        <v>0.77777777777777779</v>
      </c>
      <c r="E3648">
        <v>7000</v>
      </c>
      <c r="G3648" s="31" t="s">
        <v>97</v>
      </c>
      <c r="H3648">
        <v>12</v>
      </c>
      <c r="I3648" s="31" t="s">
        <v>98</v>
      </c>
    </row>
    <row r="3649" spans="1:9" x14ac:dyDescent="0.3">
      <c r="A3649">
        <v>3688</v>
      </c>
      <c r="B3649">
        <v>2</v>
      </c>
      <c r="C3649">
        <v>58</v>
      </c>
      <c r="D3649" s="32">
        <v>0.66111111111111109</v>
      </c>
      <c r="E3649">
        <v>7000</v>
      </c>
      <c r="G3649" s="31" t="s">
        <v>102</v>
      </c>
      <c r="H3649">
        <v>12</v>
      </c>
      <c r="I3649" s="31" t="s">
        <v>101</v>
      </c>
    </row>
    <row r="3650" spans="1:9" x14ac:dyDescent="0.3">
      <c r="A3650">
        <v>3689</v>
      </c>
      <c r="B3650">
        <v>5</v>
      </c>
      <c r="C3650">
        <v>58</v>
      </c>
      <c r="D3650" s="32">
        <v>0.70347222222222228</v>
      </c>
      <c r="E3650">
        <v>7000</v>
      </c>
      <c r="G3650" s="31" t="s">
        <v>102</v>
      </c>
      <c r="H3650">
        <v>12</v>
      </c>
      <c r="I3650" s="31" t="s">
        <v>105</v>
      </c>
    </row>
    <row r="3651" spans="1:9" x14ac:dyDescent="0.3">
      <c r="A3651">
        <v>3690</v>
      </c>
      <c r="B3651">
        <v>3</v>
      </c>
      <c r="C3651">
        <v>58</v>
      </c>
      <c r="D3651" s="32">
        <v>0.65625</v>
      </c>
      <c r="E3651">
        <v>7000</v>
      </c>
      <c r="G3651" s="31" t="s">
        <v>97</v>
      </c>
      <c r="H3651">
        <v>13</v>
      </c>
      <c r="I3651" s="31" t="s">
        <v>104</v>
      </c>
    </row>
    <row r="3652" spans="1:9" x14ac:dyDescent="0.3">
      <c r="A3652">
        <v>3691</v>
      </c>
      <c r="B3652">
        <v>7</v>
      </c>
      <c r="C3652">
        <v>58</v>
      </c>
      <c r="D3652" s="32">
        <v>0.80486111111111114</v>
      </c>
      <c r="E3652">
        <v>7000</v>
      </c>
      <c r="G3652" s="31" t="s">
        <v>102</v>
      </c>
      <c r="H3652">
        <v>13</v>
      </c>
      <c r="I3652" s="31" t="s">
        <v>98</v>
      </c>
    </row>
    <row r="3653" spans="1:9" x14ac:dyDescent="0.3">
      <c r="A3653">
        <v>3692</v>
      </c>
      <c r="B3653">
        <v>2</v>
      </c>
      <c r="C3653">
        <v>58</v>
      </c>
      <c r="D3653" s="32">
        <v>0.68888888888888888</v>
      </c>
      <c r="E3653">
        <v>9000</v>
      </c>
      <c r="G3653" s="31" t="s">
        <v>97</v>
      </c>
      <c r="H3653">
        <v>13</v>
      </c>
      <c r="I3653" s="31" t="s">
        <v>101</v>
      </c>
    </row>
    <row r="3654" spans="1:9" x14ac:dyDescent="0.3">
      <c r="A3654">
        <v>3693</v>
      </c>
      <c r="B3654">
        <v>5</v>
      </c>
      <c r="C3654">
        <v>58</v>
      </c>
      <c r="D3654" s="32">
        <v>0.71666666666666667</v>
      </c>
      <c r="E3654">
        <v>7000</v>
      </c>
      <c r="G3654" s="31" t="s">
        <v>97</v>
      </c>
      <c r="H3654">
        <v>13</v>
      </c>
      <c r="I3654" s="31" t="s">
        <v>105</v>
      </c>
    </row>
    <row r="3655" spans="1:9" x14ac:dyDescent="0.3">
      <c r="A3655">
        <v>3694</v>
      </c>
      <c r="B3655">
        <v>3</v>
      </c>
      <c r="C3655">
        <v>58</v>
      </c>
      <c r="D3655" s="32">
        <v>0.66736111111111107</v>
      </c>
      <c r="E3655">
        <v>7000</v>
      </c>
      <c r="F3655">
        <v>1000</v>
      </c>
      <c r="G3655" s="31" t="s">
        <v>97</v>
      </c>
      <c r="H3655">
        <v>14</v>
      </c>
      <c r="I3655" s="31" t="s">
        <v>104</v>
      </c>
    </row>
    <row r="3656" spans="1:9" x14ac:dyDescent="0.3">
      <c r="A3656">
        <v>3695</v>
      </c>
      <c r="B3656">
        <v>7</v>
      </c>
      <c r="C3656">
        <v>58</v>
      </c>
      <c r="D3656" s="32">
        <v>0.82499999999999996</v>
      </c>
      <c r="E3656">
        <v>7000</v>
      </c>
      <c r="G3656" s="31" t="s">
        <v>102</v>
      </c>
      <c r="H3656">
        <v>14</v>
      </c>
      <c r="I3656" s="31" t="s">
        <v>98</v>
      </c>
    </row>
    <row r="3657" spans="1:9" x14ac:dyDescent="0.3">
      <c r="A3657">
        <v>3696</v>
      </c>
      <c r="B3657">
        <v>2</v>
      </c>
      <c r="C3657">
        <v>58</v>
      </c>
      <c r="D3657" s="32">
        <v>0.71388888888888891</v>
      </c>
      <c r="E3657">
        <v>7000</v>
      </c>
      <c r="G3657" s="31" t="s">
        <v>97</v>
      </c>
      <c r="H3657">
        <v>14</v>
      </c>
      <c r="I3657" s="31" t="s">
        <v>101</v>
      </c>
    </row>
    <row r="3658" spans="1:9" x14ac:dyDescent="0.3">
      <c r="A3658">
        <v>3697</v>
      </c>
      <c r="B3658">
        <v>5</v>
      </c>
      <c r="C3658">
        <v>58</v>
      </c>
      <c r="D3658" s="32">
        <v>0.73819444444444449</v>
      </c>
      <c r="E3658">
        <v>7000</v>
      </c>
      <c r="G3658" s="31" t="s">
        <v>102</v>
      </c>
      <c r="H3658">
        <v>14</v>
      </c>
      <c r="I3658" s="31" t="s">
        <v>105</v>
      </c>
    </row>
    <row r="3659" spans="1:9" x14ac:dyDescent="0.3">
      <c r="A3659">
        <v>3698</v>
      </c>
      <c r="B3659">
        <v>3</v>
      </c>
      <c r="C3659">
        <v>58</v>
      </c>
      <c r="D3659" s="32">
        <v>0.69027777777777777</v>
      </c>
      <c r="E3659">
        <v>7000</v>
      </c>
      <c r="G3659" s="31" t="s">
        <v>97</v>
      </c>
      <c r="H3659">
        <v>15</v>
      </c>
      <c r="I3659" s="31" t="s">
        <v>104</v>
      </c>
    </row>
    <row r="3660" spans="1:9" x14ac:dyDescent="0.3">
      <c r="A3660">
        <v>3699</v>
      </c>
      <c r="B3660">
        <v>2</v>
      </c>
      <c r="C3660">
        <v>58</v>
      </c>
      <c r="D3660" s="32">
        <v>0.73124999999999996</v>
      </c>
      <c r="E3660">
        <v>7000</v>
      </c>
      <c r="G3660" s="31" t="s">
        <v>102</v>
      </c>
      <c r="H3660">
        <v>15</v>
      </c>
      <c r="I3660" s="31" t="s">
        <v>101</v>
      </c>
    </row>
    <row r="3661" spans="1:9" x14ac:dyDescent="0.3">
      <c r="A3661">
        <v>3700</v>
      </c>
      <c r="B3661">
        <v>5</v>
      </c>
      <c r="C3661">
        <v>58</v>
      </c>
      <c r="D3661" s="32">
        <v>0.76388888888888884</v>
      </c>
      <c r="E3661">
        <v>7000</v>
      </c>
      <c r="G3661" s="31" t="s">
        <v>97</v>
      </c>
      <c r="H3661">
        <v>15</v>
      </c>
      <c r="I3661" s="31" t="s">
        <v>105</v>
      </c>
    </row>
    <row r="3662" spans="1:9" x14ac:dyDescent="0.3">
      <c r="A3662">
        <v>3701</v>
      </c>
      <c r="B3662">
        <v>3</v>
      </c>
      <c r="C3662">
        <v>58</v>
      </c>
      <c r="D3662" s="32">
        <v>0.71319444444444446</v>
      </c>
      <c r="E3662">
        <v>7000</v>
      </c>
      <c r="G3662" s="31" t="s">
        <v>97</v>
      </c>
      <c r="H3662">
        <v>16</v>
      </c>
      <c r="I3662" s="31" t="s">
        <v>104</v>
      </c>
    </row>
    <row r="3663" spans="1:9" x14ac:dyDescent="0.3">
      <c r="A3663">
        <v>3702</v>
      </c>
      <c r="B3663">
        <v>2</v>
      </c>
      <c r="C3663">
        <v>58</v>
      </c>
      <c r="D3663" s="32">
        <v>0.75</v>
      </c>
      <c r="E3663">
        <v>7000</v>
      </c>
      <c r="G3663" s="31" t="s">
        <v>97</v>
      </c>
      <c r="H3663">
        <v>16</v>
      </c>
      <c r="I3663" s="31" t="s">
        <v>101</v>
      </c>
    </row>
    <row r="3664" spans="1:9" x14ac:dyDescent="0.3">
      <c r="A3664">
        <v>3703</v>
      </c>
      <c r="B3664">
        <v>5</v>
      </c>
      <c r="C3664">
        <v>58</v>
      </c>
      <c r="D3664" s="32">
        <v>0.77777777777777779</v>
      </c>
      <c r="E3664">
        <v>7000</v>
      </c>
      <c r="G3664" s="31" t="s">
        <v>97</v>
      </c>
      <c r="H3664">
        <v>16</v>
      </c>
      <c r="I3664" s="31" t="s">
        <v>105</v>
      </c>
    </row>
    <row r="3665" spans="1:9" x14ac:dyDescent="0.3">
      <c r="A3665">
        <v>3704</v>
      </c>
      <c r="B3665">
        <v>3</v>
      </c>
      <c r="C3665">
        <v>58</v>
      </c>
      <c r="D3665" s="32">
        <v>0.72013888888888888</v>
      </c>
      <c r="E3665">
        <v>7000</v>
      </c>
      <c r="G3665" s="31" t="s">
        <v>102</v>
      </c>
      <c r="H3665">
        <v>17</v>
      </c>
      <c r="I3665" s="31" t="s">
        <v>104</v>
      </c>
    </row>
    <row r="3666" spans="1:9" x14ac:dyDescent="0.3">
      <c r="A3666">
        <v>3705</v>
      </c>
      <c r="B3666">
        <v>2</v>
      </c>
      <c r="C3666">
        <v>58</v>
      </c>
      <c r="D3666" s="32">
        <v>0.76944444444444449</v>
      </c>
      <c r="E3666">
        <v>7000</v>
      </c>
      <c r="G3666" s="31" t="s">
        <v>97</v>
      </c>
      <c r="H3666">
        <v>17</v>
      </c>
      <c r="I3666" s="31" t="s">
        <v>101</v>
      </c>
    </row>
    <row r="3667" spans="1:9" x14ac:dyDescent="0.3">
      <c r="A3667">
        <v>3706</v>
      </c>
      <c r="B3667">
        <v>5</v>
      </c>
      <c r="C3667">
        <v>58</v>
      </c>
      <c r="D3667" s="32">
        <v>0.80069444444444449</v>
      </c>
      <c r="E3667">
        <v>7000</v>
      </c>
      <c r="G3667" s="31" t="s">
        <v>102</v>
      </c>
      <c r="H3667">
        <v>17</v>
      </c>
      <c r="I3667" s="31" t="s">
        <v>105</v>
      </c>
    </row>
    <row r="3668" spans="1:9" x14ac:dyDescent="0.3">
      <c r="A3668">
        <v>3707</v>
      </c>
      <c r="B3668">
        <v>3</v>
      </c>
      <c r="C3668">
        <v>58</v>
      </c>
      <c r="D3668" s="32">
        <v>0.76041666666666663</v>
      </c>
      <c r="E3668">
        <v>7000</v>
      </c>
      <c r="G3668" s="31" t="s">
        <v>97</v>
      </c>
      <c r="H3668">
        <v>18</v>
      </c>
      <c r="I3668" s="31" t="s">
        <v>104</v>
      </c>
    </row>
    <row r="3669" spans="1:9" x14ac:dyDescent="0.3">
      <c r="A3669">
        <v>3708</v>
      </c>
      <c r="B3669">
        <v>2</v>
      </c>
      <c r="C3669">
        <v>58</v>
      </c>
      <c r="D3669" s="32">
        <v>0.78888888888888886</v>
      </c>
      <c r="E3669">
        <v>7000</v>
      </c>
      <c r="G3669" s="31" t="s">
        <v>102</v>
      </c>
      <c r="H3669">
        <v>18</v>
      </c>
      <c r="I3669" s="31" t="s">
        <v>101</v>
      </c>
    </row>
    <row r="3670" spans="1:9" x14ac:dyDescent="0.3">
      <c r="A3670">
        <v>3709</v>
      </c>
      <c r="B3670">
        <v>5</v>
      </c>
      <c r="C3670">
        <v>58</v>
      </c>
      <c r="D3670" s="32">
        <v>0.81666666666666665</v>
      </c>
      <c r="E3670">
        <v>7000</v>
      </c>
      <c r="G3670" s="31" t="s">
        <v>97</v>
      </c>
      <c r="H3670">
        <v>18</v>
      </c>
      <c r="I3670" s="31" t="s">
        <v>105</v>
      </c>
    </row>
    <row r="3671" spans="1:9" x14ac:dyDescent="0.3">
      <c r="A3671">
        <v>3710</v>
      </c>
      <c r="B3671">
        <v>3</v>
      </c>
      <c r="C3671">
        <v>58</v>
      </c>
      <c r="D3671" s="32">
        <v>0.77222222222222225</v>
      </c>
      <c r="E3671">
        <v>7000</v>
      </c>
      <c r="G3671" s="31" t="s">
        <v>97</v>
      </c>
      <c r="H3671">
        <v>19</v>
      </c>
      <c r="I3671" s="31" t="s">
        <v>104</v>
      </c>
    </row>
    <row r="3672" spans="1:9" x14ac:dyDescent="0.3">
      <c r="A3672">
        <v>3711</v>
      </c>
      <c r="B3672">
        <v>2</v>
      </c>
      <c r="C3672">
        <v>58</v>
      </c>
      <c r="D3672" s="32">
        <v>0.80833333333333335</v>
      </c>
      <c r="E3672">
        <v>7000</v>
      </c>
      <c r="G3672" s="31" t="s">
        <v>97</v>
      </c>
      <c r="H3672">
        <v>19</v>
      </c>
      <c r="I3672" s="31" t="s">
        <v>101</v>
      </c>
    </row>
    <row r="3673" spans="1:9" x14ac:dyDescent="0.3">
      <c r="A3673">
        <v>3712</v>
      </c>
      <c r="B3673">
        <v>5</v>
      </c>
      <c r="C3673">
        <v>58</v>
      </c>
      <c r="D3673" s="32"/>
      <c r="E3673">
        <v>7000</v>
      </c>
      <c r="G3673" s="31" t="s">
        <v>102</v>
      </c>
      <c r="H3673">
        <v>19</v>
      </c>
      <c r="I3673" s="31" t="s">
        <v>105</v>
      </c>
    </row>
    <row r="3674" spans="1:9" x14ac:dyDescent="0.3">
      <c r="A3674">
        <v>3713</v>
      </c>
      <c r="B3674">
        <v>3</v>
      </c>
      <c r="C3674">
        <v>58</v>
      </c>
      <c r="D3674" s="32">
        <v>0.79861111111111116</v>
      </c>
      <c r="E3674">
        <v>7000</v>
      </c>
      <c r="G3674" s="31" t="s">
        <v>97</v>
      </c>
      <c r="H3674">
        <v>20</v>
      </c>
      <c r="I3674" s="31" t="s">
        <v>104</v>
      </c>
    </row>
    <row r="3675" spans="1:9" x14ac:dyDescent="0.3">
      <c r="A3675">
        <v>3714</v>
      </c>
      <c r="B3675">
        <v>2</v>
      </c>
      <c r="C3675">
        <v>58</v>
      </c>
      <c r="D3675" s="32">
        <v>0.83402777777777781</v>
      </c>
      <c r="E3675">
        <v>7000</v>
      </c>
      <c r="G3675" s="31" t="s">
        <v>97</v>
      </c>
      <c r="H3675">
        <v>20</v>
      </c>
      <c r="I3675" s="31" t="s">
        <v>101</v>
      </c>
    </row>
    <row r="3676" spans="1:9" x14ac:dyDescent="0.3">
      <c r="A3676">
        <v>3715</v>
      </c>
      <c r="B3676">
        <v>3</v>
      </c>
      <c r="C3676">
        <v>58</v>
      </c>
      <c r="D3676" s="32">
        <v>0.81388888888888888</v>
      </c>
      <c r="E3676">
        <v>7000</v>
      </c>
      <c r="G3676" s="31" t="s">
        <v>97</v>
      </c>
      <c r="H3676">
        <v>21</v>
      </c>
      <c r="I3676" s="31" t="s">
        <v>104</v>
      </c>
    </row>
    <row r="3677" spans="1:9" x14ac:dyDescent="0.3">
      <c r="A3677">
        <v>3716</v>
      </c>
      <c r="B3677">
        <v>3</v>
      </c>
      <c r="C3677">
        <v>58</v>
      </c>
      <c r="D3677" s="32">
        <v>0.83402777777777781</v>
      </c>
      <c r="E3677">
        <v>7000</v>
      </c>
      <c r="G3677" s="31" t="s">
        <v>97</v>
      </c>
      <c r="H3677">
        <v>22</v>
      </c>
      <c r="I3677" s="31" t="s">
        <v>104</v>
      </c>
    </row>
    <row r="3678" spans="1:9" x14ac:dyDescent="0.3">
      <c r="A3678">
        <v>3718</v>
      </c>
      <c r="B3678">
        <v>1</v>
      </c>
      <c r="C3678">
        <v>59</v>
      </c>
      <c r="D3678" s="32">
        <v>0.43888888888888888</v>
      </c>
      <c r="E3678">
        <v>7000</v>
      </c>
      <c r="G3678" s="31" t="s">
        <v>97</v>
      </c>
      <c r="H3678">
        <v>4</v>
      </c>
      <c r="I3678" s="31" t="s">
        <v>99</v>
      </c>
    </row>
    <row r="3679" spans="1:9" x14ac:dyDescent="0.3">
      <c r="A3679">
        <v>3719</v>
      </c>
      <c r="B3679">
        <v>6</v>
      </c>
      <c r="C3679">
        <v>59</v>
      </c>
      <c r="D3679" s="32">
        <v>0.47986111111111113</v>
      </c>
      <c r="E3679">
        <v>7000</v>
      </c>
      <c r="G3679" s="31" t="s">
        <v>97</v>
      </c>
      <c r="H3679">
        <v>4</v>
      </c>
      <c r="I3679" s="31" t="s">
        <v>100</v>
      </c>
    </row>
    <row r="3680" spans="1:9" x14ac:dyDescent="0.3">
      <c r="A3680">
        <v>3720</v>
      </c>
      <c r="B3680">
        <v>2</v>
      </c>
      <c r="C3680">
        <v>59</v>
      </c>
      <c r="D3680" s="32">
        <v>0.48541666666666666</v>
      </c>
      <c r="E3680">
        <v>7000</v>
      </c>
      <c r="G3680" s="31" t="s">
        <v>97</v>
      </c>
      <c r="H3680">
        <v>4</v>
      </c>
      <c r="I3680" s="31" t="s">
        <v>101</v>
      </c>
    </row>
    <row r="3681" spans="1:9" x14ac:dyDescent="0.3">
      <c r="A3681">
        <v>3721</v>
      </c>
      <c r="B3681">
        <v>3</v>
      </c>
      <c r="C3681">
        <v>59</v>
      </c>
      <c r="D3681" s="32">
        <v>0.5493055555555556</v>
      </c>
      <c r="E3681">
        <v>7000</v>
      </c>
      <c r="G3681" s="31" t="s">
        <v>97</v>
      </c>
      <c r="H3681">
        <v>5</v>
      </c>
      <c r="I3681" s="31" t="s">
        <v>104</v>
      </c>
    </row>
    <row r="3682" spans="1:9" x14ac:dyDescent="0.3">
      <c r="A3682">
        <v>3722</v>
      </c>
      <c r="B3682">
        <v>1</v>
      </c>
      <c r="C3682">
        <v>59</v>
      </c>
      <c r="D3682" s="32">
        <v>0.47361111111111109</v>
      </c>
      <c r="E3682">
        <v>7000</v>
      </c>
      <c r="G3682" s="31" t="s">
        <v>97</v>
      </c>
      <c r="H3682">
        <v>5</v>
      </c>
      <c r="I3682" s="31" t="s">
        <v>99</v>
      </c>
    </row>
    <row r="3683" spans="1:9" x14ac:dyDescent="0.3">
      <c r="A3683">
        <v>3723</v>
      </c>
      <c r="B3683">
        <v>6</v>
      </c>
      <c r="C3683">
        <v>59</v>
      </c>
      <c r="D3683" s="32">
        <v>0.49513888888888891</v>
      </c>
      <c r="E3683">
        <v>9000</v>
      </c>
      <c r="G3683" s="31" t="s">
        <v>97</v>
      </c>
      <c r="H3683">
        <v>5</v>
      </c>
      <c r="I3683" s="31" t="s">
        <v>100</v>
      </c>
    </row>
    <row r="3684" spans="1:9" x14ac:dyDescent="0.3">
      <c r="A3684">
        <v>3724</v>
      </c>
      <c r="B3684">
        <v>2</v>
      </c>
      <c r="C3684">
        <v>59</v>
      </c>
      <c r="D3684" s="32"/>
      <c r="E3684">
        <v>7000</v>
      </c>
      <c r="G3684" s="31" t="s">
        <v>102</v>
      </c>
      <c r="H3684">
        <v>5</v>
      </c>
      <c r="I3684" s="31" t="s">
        <v>101</v>
      </c>
    </row>
    <row r="3685" spans="1:9" x14ac:dyDescent="0.3">
      <c r="A3685">
        <v>3725</v>
      </c>
      <c r="B3685">
        <v>3</v>
      </c>
      <c r="C3685">
        <v>59</v>
      </c>
      <c r="D3685" s="32">
        <v>0.56666666666666665</v>
      </c>
      <c r="E3685">
        <v>7000</v>
      </c>
      <c r="F3685">
        <v>1000</v>
      </c>
      <c r="G3685" s="31" t="s">
        <v>102</v>
      </c>
      <c r="H3685">
        <v>6</v>
      </c>
      <c r="I3685" s="31" t="s">
        <v>104</v>
      </c>
    </row>
    <row r="3686" spans="1:9" x14ac:dyDescent="0.3">
      <c r="A3686">
        <v>3726</v>
      </c>
      <c r="B3686">
        <v>1</v>
      </c>
      <c r="C3686">
        <v>59</v>
      </c>
      <c r="D3686" s="32">
        <v>0.49652777777777779</v>
      </c>
      <c r="E3686">
        <v>9000</v>
      </c>
      <c r="F3686">
        <v>4500</v>
      </c>
      <c r="G3686" s="31" t="s">
        <v>97</v>
      </c>
      <c r="H3686">
        <v>6</v>
      </c>
      <c r="I3686" s="31" t="s">
        <v>99</v>
      </c>
    </row>
    <row r="3687" spans="1:9" x14ac:dyDescent="0.3">
      <c r="A3687">
        <v>3727</v>
      </c>
      <c r="B3687">
        <v>6</v>
      </c>
      <c r="C3687">
        <v>59</v>
      </c>
      <c r="D3687" s="32">
        <v>0.51180555555555551</v>
      </c>
      <c r="E3687">
        <v>7000</v>
      </c>
      <c r="F3687">
        <v>3000</v>
      </c>
      <c r="G3687" s="31" t="s">
        <v>97</v>
      </c>
      <c r="H3687">
        <v>6</v>
      </c>
      <c r="I3687" s="31" t="s">
        <v>100</v>
      </c>
    </row>
    <row r="3688" spans="1:9" x14ac:dyDescent="0.3">
      <c r="A3688">
        <v>3728</v>
      </c>
      <c r="B3688">
        <v>2</v>
      </c>
      <c r="C3688">
        <v>59</v>
      </c>
      <c r="D3688" s="32">
        <v>0.5805555555555556</v>
      </c>
      <c r="E3688">
        <v>7000</v>
      </c>
      <c r="G3688" s="31" t="s">
        <v>97</v>
      </c>
      <c r="H3688">
        <v>6</v>
      </c>
      <c r="I3688" s="31" t="s">
        <v>101</v>
      </c>
    </row>
    <row r="3689" spans="1:9" x14ac:dyDescent="0.3">
      <c r="A3689">
        <v>3729</v>
      </c>
      <c r="B3689">
        <v>3</v>
      </c>
      <c r="C3689">
        <v>59</v>
      </c>
      <c r="D3689" s="32">
        <v>0.58611111111111114</v>
      </c>
      <c r="E3689">
        <v>7000</v>
      </c>
      <c r="G3689" s="31" t="s">
        <v>102</v>
      </c>
      <c r="H3689">
        <v>7</v>
      </c>
      <c r="I3689" s="31" t="s">
        <v>104</v>
      </c>
    </row>
    <row r="3690" spans="1:9" x14ac:dyDescent="0.3">
      <c r="A3690">
        <v>3730</v>
      </c>
      <c r="B3690">
        <v>1</v>
      </c>
      <c r="C3690">
        <v>59</v>
      </c>
      <c r="D3690" s="32">
        <v>0.55625000000000002</v>
      </c>
      <c r="E3690">
        <v>7000</v>
      </c>
      <c r="G3690" s="31" t="s">
        <v>102</v>
      </c>
      <c r="H3690">
        <v>7</v>
      </c>
      <c r="I3690" s="31" t="s">
        <v>99</v>
      </c>
    </row>
    <row r="3691" spans="1:9" x14ac:dyDescent="0.3">
      <c r="A3691">
        <v>3731</v>
      </c>
      <c r="B3691">
        <v>6</v>
      </c>
      <c r="C3691">
        <v>59</v>
      </c>
      <c r="D3691" s="32">
        <v>0.53611111111111109</v>
      </c>
      <c r="E3691">
        <v>7000</v>
      </c>
      <c r="G3691" s="31" t="s">
        <v>97</v>
      </c>
      <c r="H3691">
        <v>7</v>
      </c>
      <c r="I3691" s="31" t="s">
        <v>100</v>
      </c>
    </row>
    <row r="3692" spans="1:9" x14ac:dyDescent="0.3">
      <c r="A3692">
        <v>3732</v>
      </c>
      <c r="B3692">
        <v>2</v>
      </c>
      <c r="C3692">
        <v>59</v>
      </c>
      <c r="D3692" s="32">
        <v>0.62569444444444444</v>
      </c>
      <c r="E3692">
        <v>7000</v>
      </c>
      <c r="G3692" s="31" t="s">
        <v>102</v>
      </c>
      <c r="H3692">
        <v>7</v>
      </c>
      <c r="I3692" s="31" t="s">
        <v>101</v>
      </c>
    </row>
    <row r="3693" spans="1:9" x14ac:dyDescent="0.3">
      <c r="A3693">
        <v>3733</v>
      </c>
      <c r="B3693">
        <v>3</v>
      </c>
      <c r="C3693">
        <v>59</v>
      </c>
      <c r="D3693" s="32">
        <v>0.59861111111111109</v>
      </c>
      <c r="E3693">
        <v>7000</v>
      </c>
      <c r="G3693" s="31" t="s">
        <v>97</v>
      </c>
      <c r="H3693">
        <v>8</v>
      </c>
      <c r="I3693" s="31" t="s">
        <v>104</v>
      </c>
    </row>
    <row r="3694" spans="1:9" x14ac:dyDescent="0.3">
      <c r="A3694">
        <v>3734</v>
      </c>
      <c r="B3694">
        <v>1</v>
      </c>
      <c r="C3694">
        <v>59</v>
      </c>
      <c r="D3694" s="32">
        <v>0.57499999999999996</v>
      </c>
      <c r="E3694">
        <v>7000</v>
      </c>
      <c r="F3694">
        <v>2000</v>
      </c>
      <c r="G3694" s="31" t="s">
        <v>102</v>
      </c>
      <c r="H3694">
        <v>8</v>
      </c>
      <c r="I3694" s="31" t="s">
        <v>99</v>
      </c>
    </row>
    <row r="3695" spans="1:9" x14ac:dyDescent="0.3">
      <c r="A3695">
        <v>3735</v>
      </c>
      <c r="B3695">
        <v>6</v>
      </c>
      <c r="C3695">
        <v>59</v>
      </c>
      <c r="D3695" s="32">
        <v>0.55347222222222225</v>
      </c>
      <c r="E3695">
        <v>7000</v>
      </c>
      <c r="F3695">
        <v>1000</v>
      </c>
      <c r="G3695" s="31" t="s">
        <v>102</v>
      </c>
      <c r="H3695">
        <v>8</v>
      </c>
      <c r="I3695" s="31" t="s">
        <v>100</v>
      </c>
    </row>
    <row r="3696" spans="1:9" x14ac:dyDescent="0.3">
      <c r="A3696">
        <v>3736</v>
      </c>
      <c r="B3696">
        <v>2</v>
      </c>
      <c r="C3696">
        <v>59</v>
      </c>
      <c r="D3696" s="32">
        <v>0.65138888888888891</v>
      </c>
      <c r="E3696">
        <v>7000</v>
      </c>
      <c r="G3696" s="31" t="s">
        <v>102</v>
      </c>
      <c r="H3696">
        <v>8</v>
      </c>
      <c r="I3696" s="31" t="s">
        <v>101</v>
      </c>
    </row>
    <row r="3697" spans="1:9" x14ac:dyDescent="0.3">
      <c r="A3697">
        <v>3737</v>
      </c>
      <c r="B3697">
        <v>3</v>
      </c>
      <c r="C3697">
        <v>59</v>
      </c>
      <c r="D3697" s="32">
        <v>0.64027777777777772</v>
      </c>
      <c r="E3697">
        <v>7000</v>
      </c>
      <c r="G3697" s="31" t="s">
        <v>102</v>
      </c>
      <c r="H3697">
        <v>9</v>
      </c>
      <c r="I3697" s="31" t="s">
        <v>104</v>
      </c>
    </row>
    <row r="3698" spans="1:9" x14ac:dyDescent="0.3">
      <c r="A3698">
        <v>3738</v>
      </c>
      <c r="B3698">
        <v>1</v>
      </c>
      <c r="C3698">
        <v>59</v>
      </c>
      <c r="D3698" s="32">
        <v>0.64583333333333337</v>
      </c>
      <c r="E3698">
        <v>7000</v>
      </c>
      <c r="G3698" s="31" t="s">
        <v>97</v>
      </c>
      <c r="H3698">
        <v>9</v>
      </c>
      <c r="I3698" s="31" t="s">
        <v>99</v>
      </c>
    </row>
    <row r="3699" spans="1:9" x14ac:dyDescent="0.3">
      <c r="A3699">
        <v>3739</v>
      </c>
      <c r="B3699">
        <v>6</v>
      </c>
      <c r="C3699">
        <v>59</v>
      </c>
      <c r="D3699" s="32">
        <v>0.5756944444444444</v>
      </c>
      <c r="E3699">
        <v>9000</v>
      </c>
      <c r="G3699" s="31" t="s">
        <v>97</v>
      </c>
      <c r="H3699">
        <v>9</v>
      </c>
      <c r="I3699" s="31" t="s">
        <v>100</v>
      </c>
    </row>
    <row r="3700" spans="1:9" x14ac:dyDescent="0.3">
      <c r="A3700">
        <v>3740</v>
      </c>
      <c r="B3700">
        <v>2</v>
      </c>
      <c r="C3700">
        <v>59</v>
      </c>
      <c r="D3700" s="32">
        <v>0.7</v>
      </c>
      <c r="E3700">
        <v>7000</v>
      </c>
      <c r="G3700" s="31" t="s">
        <v>97</v>
      </c>
      <c r="H3700">
        <v>9</v>
      </c>
      <c r="I3700" s="31" t="s">
        <v>101</v>
      </c>
    </row>
    <row r="3701" spans="1:9" x14ac:dyDescent="0.3">
      <c r="A3701">
        <v>3741</v>
      </c>
      <c r="B3701">
        <v>3</v>
      </c>
      <c r="C3701">
        <v>59</v>
      </c>
      <c r="D3701" s="32"/>
      <c r="E3701">
        <v>7000</v>
      </c>
      <c r="G3701" s="31" t="s">
        <v>102</v>
      </c>
      <c r="H3701">
        <v>10</v>
      </c>
      <c r="I3701" s="31" t="s">
        <v>104</v>
      </c>
    </row>
    <row r="3702" spans="1:9" x14ac:dyDescent="0.3">
      <c r="A3702">
        <v>3742</v>
      </c>
      <c r="B3702">
        <v>1</v>
      </c>
      <c r="C3702">
        <v>59</v>
      </c>
      <c r="D3702" s="32">
        <v>0.68819444444444444</v>
      </c>
      <c r="E3702">
        <v>7000</v>
      </c>
      <c r="F3702">
        <v>1200</v>
      </c>
      <c r="G3702" s="31" t="s">
        <v>102</v>
      </c>
      <c r="H3702">
        <v>10</v>
      </c>
      <c r="I3702" s="31" t="s">
        <v>99</v>
      </c>
    </row>
    <row r="3703" spans="1:9" x14ac:dyDescent="0.3">
      <c r="A3703">
        <v>3743</v>
      </c>
      <c r="B3703">
        <v>6</v>
      </c>
      <c r="C3703">
        <v>59</v>
      </c>
      <c r="D3703" s="32">
        <v>0.625</v>
      </c>
      <c r="E3703">
        <v>7000</v>
      </c>
      <c r="G3703" s="31" t="s">
        <v>97</v>
      </c>
      <c r="H3703">
        <v>10</v>
      </c>
      <c r="I3703" s="31" t="s">
        <v>100</v>
      </c>
    </row>
    <row r="3704" spans="1:9" x14ac:dyDescent="0.3">
      <c r="A3704">
        <v>3744</v>
      </c>
      <c r="B3704">
        <v>2</v>
      </c>
      <c r="C3704">
        <v>59</v>
      </c>
      <c r="D3704" s="32">
        <v>0.72777777777777775</v>
      </c>
      <c r="E3704">
        <v>7000</v>
      </c>
      <c r="G3704" s="31" t="s">
        <v>102</v>
      </c>
      <c r="H3704">
        <v>10</v>
      </c>
      <c r="I3704" s="31" t="s">
        <v>101</v>
      </c>
    </row>
    <row r="3705" spans="1:9" x14ac:dyDescent="0.3">
      <c r="A3705">
        <v>3745</v>
      </c>
      <c r="B3705">
        <v>3</v>
      </c>
      <c r="C3705">
        <v>59</v>
      </c>
      <c r="D3705" s="32">
        <v>0.68541666666666667</v>
      </c>
      <c r="E3705">
        <v>7000</v>
      </c>
      <c r="G3705" s="31" t="s">
        <v>97</v>
      </c>
      <c r="H3705">
        <v>11</v>
      </c>
      <c r="I3705" s="31" t="s">
        <v>104</v>
      </c>
    </row>
    <row r="3706" spans="1:9" x14ac:dyDescent="0.3">
      <c r="A3706">
        <v>3746</v>
      </c>
      <c r="B3706">
        <v>1</v>
      </c>
      <c r="C3706">
        <v>59</v>
      </c>
      <c r="D3706" s="32">
        <v>0.70277777777777772</v>
      </c>
      <c r="E3706">
        <v>7000</v>
      </c>
      <c r="F3706">
        <v>500</v>
      </c>
      <c r="G3706" s="31" t="s">
        <v>102</v>
      </c>
      <c r="H3706">
        <v>11</v>
      </c>
      <c r="I3706" s="31" t="s">
        <v>99</v>
      </c>
    </row>
    <row r="3707" spans="1:9" x14ac:dyDescent="0.3">
      <c r="A3707">
        <v>3747</v>
      </c>
      <c r="B3707">
        <v>6</v>
      </c>
      <c r="C3707">
        <v>59</v>
      </c>
      <c r="D3707" s="32">
        <v>0.65069444444444446</v>
      </c>
      <c r="E3707">
        <v>7000</v>
      </c>
      <c r="G3707" s="31" t="s">
        <v>102</v>
      </c>
      <c r="H3707">
        <v>11</v>
      </c>
      <c r="I3707" s="31" t="s">
        <v>100</v>
      </c>
    </row>
    <row r="3708" spans="1:9" x14ac:dyDescent="0.3">
      <c r="A3708">
        <v>3748</v>
      </c>
      <c r="B3708">
        <v>2</v>
      </c>
      <c r="C3708">
        <v>59</v>
      </c>
      <c r="D3708" s="32">
        <v>0.7583333333333333</v>
      </c>
      <c r="E3708">
        <v>7000</v>
      </c>
      <c r="G3708" s="31" t="s">
        <v>102</v>
      </c>
      <c r="H3708">
        <v>11</v>
      </c>
      <c r="I3708" s="31" t="s">
        <v>101</v>
      </c>
    </row>
    <row r="3709" spans="1:9" x14ac:dyDescent="0.3">
      <c r="A3709">
        <v>3749</v>
      </c>
      <c r="B3709">
        <v>3</v>
      </c>
      <c r="C3709">
        <v>59</v>
      </c>
      <c r="D3709" s="32">
        <v>0.70833333333333337</v>
      </c>
      <c r="E3709">
        <v>7000</v>
      </c>
      <c r="G3709" s="31" t="s">
        <v>102</v>
      </c>
      <c r="H3709">
        <v>12</v>
      </c>
      <c r="I3709" s="31" t="s">
        <v>104</v>
      </c>
    </row>
    <row r="3710" spans="1:9" x14ac:dyDescent="0.3">
      <c r="A3710">
        <v>3750</v>
      </c>
      <c r="B3710">
        <v>1</v>
      </c>
      <c r="C3710">
        <v>59</v>
      </c>
      <c r="D3710" s="32">
        <v>0.76597222222222228</v>
      </c>
      <c r="E3710">
        <v>7000</v>
      </c>
      <c r="F3710">
        <v>5000</v>
      </c>
      <c r="G3710" s="31" t="s">
        <v>102</v>
      </c>
      <c r="H3710">
        <v>12</v>
      </c>
      <c r="I3710" s="31" t="s">
        <v>99</v>
      </c>
    </row>
    <row r="3711" spans="1:9" x14ac:dyDescent="0.3">
      <c r="A3711">
        <v>3751</v>
      </c>
      <c r="B3711">
        <v>6</v>
      </c>
      <c r="C3711">
        <v>59</v>
      </c>
      <c r="D3711" s="32">
        <v>0.66597222222222219</v>
      </c>
      <c r="E3711">
        <v>7000</v>
      </c>
      <c r="G3711" s="31" t="s">
        <v>97</v>
      </c>
      <c r="H3711">
        <v>12</v>
      </c>
      <c r="I3711" s="31" t="s">
        <v>100</v>
      </c>
    </row>
    <row r="3712" spans="1:9" x14ac:dyDescent="0.3">
      <c r="A3712">
        <v>3752</v>
      </c>
      <c r="B3712">
        <v>2</v>
      </c>
      <c r="C3712">
        <v>59</v>
      </c>
      <c r="D3712" s="32">
        <v>0.77638888888888891</v>
      </c>
      <c r="E3712">
        <v>7000</v>
      </c>
      <c r="G3712" s="31" t="s">
        <v>102</v>
      </c>
      <c r="H3712">
        <v>12</v>
      </c>
      <c r="I3712" s="31" t="s">
        <v>101</v>
      </c>
    </row>
    <row r="3713" spans="1:9" x14ac:dyDescent="0.3">
      <c r="A3713">
        <v>3753</v>
      </c>
      <c r="B3713">
        <v>3</v>
      </c>
      <c r="C3713">
        <v>59</v>
      </c>
      <c r="D3713" s="32"/>
      <c r="E3713">
        <v>7000</v>
      </c>
      <c r="G3713" s="31" t="s">
        <v>102</v>
      </c>
      <c r="H3713">
        <v>13</v>
      </c>
      <c r="I3713" s="31" t="s">
        <v>104</v>
      </c>
    </row>
    <row r="3714" spans="1:9" x14ac:dyDescent="0.3">
      <c r="A3714">
        <v>3754</v>
      </c>
      <c r="B3714">
        <v>1</v>
      </c>
      <c r="C3714">
        <v>59</v>
      </c>
      <c r="D3714" s="32">
        <v>0.77986111111111112</v>
      </c>
      <c r="E3714">
        <v>7000</v>
      </c>
      <c r="G3714" s="31" t="s">
        <v>102</v>
      </c>
      <c r="H3714">
        <v>13</v>
      </c>
      <c r="I3714" s="31" t="s">
        <v>99</v>
      </c>
    </row>
    <row r="3715" spans="1:9" x14ac:dyDescent="0.3">
      <c r="A3715">
        <v>3755</v>
      </c>
      <c r="B3715">
        <v>6</v>
      </c>
      <c r="C3715">
        <v>59</v>
      </c>
      <c r="D3715" s="32">
        <v>0.68472222222222223</v>
      </c>
      <c r="E3715">
        <v>7000</v>
      </c>
      <c r="G3715" s="31" t="s">
        <v>102</v>
      </c>
      <c r="H3715">
        <v>13</v>
      </c>
      <c r="I3715" s="31" t="s">
        <v>100</v>
      </c>
    </row>
    <row r="3716" spans="1:9" x14ac:dyDescent="0.3">
      <c r="A3716">
        <v>3756</v>
      </c>
      <c r="B3716">
        <v>2</v>
      </c>
      <c r="C3716">
        <v>59</v>
      </c>
      <c r="D3716" s="32">
        <v>0.79513888888888884</v>
      </c>
      <c r="E3716">
        <v>7000</v>
      </c>
      <c r="G3716" s="31" t="s">
        <v>102</v>
      </c>
      <c r="H3716">
        <v>13</v>
      </c>
      <c r="I3716" s="31" t="s">
        <v>101</v>
      </c>
    </row>
    <row r="3717" spans="1:9" x14ac:dyDescent="0.3">
      <c r="A3717">
        <v>3757</v>
      </c>
      <c r="B3717">
        <v>3</v>
      </c>
      <c r="C3717">
        <v>59</v>
      </c>
      <c r="D3717" s="32">
        <v>0.7895833333333333</v>
      </c>
      <c r="E3717">
        <v>7000</v>
      </c>
      <c r="G3717" s="31" t="s">
        <v>102</v>
      </c>
      <c r="H3717">
        <v>14</v>
      </c>
      <c r="I3717" s="31" t="s">
        <v>104</v>
      </c>
    </row>
    <row r="3718" spans="1:9" x14ac:dyDescent="0.3">
      <c r="A3718">
        <v>3758</v>
      </c>
      <c r="B3718">
        <v>1</v>
      </c>
      <c r="C3718">
        <v>59</v>
      </c>
      <c r="D3718" s="32">
        <v>0.80138888888888893</v>
      </c>
      <c r="E3718">
        <v>7000</v>
      </c>
      <c r="G3718" s="31" t="s">
        <v>102</v>
      </c>
      <c r="H3718">
        <v>14</v>
      </c>
      <c r="I3718" s="31" t="s">
        <v>99</v>
      </c>
    </row>
    <row r="3719" spans="1:9" x14ac:dyDescent="0.3">
      <c r="A3719">
        <v>3759</v>
      </c>
      <c r="B3719">
        <v>6</v>
      </c>
      <c r="C3719">
        <v>59</v>
      </c>
      <c r="D3719" s="32">
        <v>0.70902777777777781</v>
      </c>
      <c r="E3719">
        <v>7000</v>
      </c>
      <c r="G3719" s="31" t="s">
        <v>97</v>
      </c>
      <c r="H3719">
        <v>14</v>
      </c>
      <c r="I3719" s="31" t="s">
        <v>100</v>
      </c>
    </row>
    <row r="3720" spans="1:9" x14ac:dyDescent="0.3">
      <c r="A3720">
        <v>3760</v>
      </c>
      <c r="B3720">
        <v>2</v>
      </c>
      <c r="C3720">
        <v>59</v>
      </c>
      <c r="D3720" s="32">
        <v>0.82638888888888884</v>
      </c>
      <c r="E3720">
        <v>7000</v>
      </c>
      <c r="G3720" s="31" t="s">
        <v>102</v>
      </c>
      <c r="H3720">
        <v>14</v>
      </c>
      <c r="I3720" s="31" t="s">
        <v>101</v>
      </c>
    </row>
    <row r="3721" spans="1:9" x14ac:dyDescent="0.3">
      <c r="A3721">
        <v>3761</v>
      </c>
      <c r="B3721">
        <v>3</v>
      </c>
      <c r="C3721">
        <v>59</v>
      </c>
      <c r="D3721" s="32">
        <v>0.81111111111111112</v>
      </c>
      <c r="E3721">
        <v>9000</v>
      </c>
      <c r="F3721">
        <v>1000</v>
      </c>
      <c r="G3721" s="31" t="s">
        <v>102</v>
      </c>
      <c r="H3721">
        <v>15</v>
      </c>
      <c r="I3721" s="31" t="s">
        <v>104</v>
      </c>
    </row>
    <row r="3722" spans="1:9" x14ac:dyDescent="0.3">
      <c r="A3722">
        <v>3762</v>
      </c>
      <c r="B3722">
        <v>6</v>
      </c>
      <c r="C3722">
        <v>59</v>
      </c>
      <c r="D3722" s="32">
        <v>0.7631944444444444</v>
      </c>
      <c r="E3722">
        <v>7000</v>
      </c>
      <c r="G3722" s="31" t="s">
        <v>97</v>
      </c>
      <c r="H3722">
        <v>15</v>
      </c>
      <c r="I3722" s="31" t="s">
        <v>100</v>
      </c>
    </row>
    <row r="3723" spans="1:9" x14ac:dyDescent="0.3">
      <c r="A3723">
        <v>3763</v>
      </c>
      <c r="B3723">
        <v>6</v>
      </c>
      <c r="C3723">
        <v>59</v>
      </c>
      <c r="D3723" s="32">
        <v>0.77986111111111112</v>
      </c>
      <c r="E3723">
        <v>9000</v>
      </c>
      <c r="F3723">
        <v>1000</v>
      </c>
      <c r="G3723" s="31" t="s">
        <v>102</v>
      </c>
      <c r="H3723">
        <v>16</v>
      </c>
      <c r="I3723" s="31" t="s">
        <v>100</v>
      </c>
    </row>
    <row r="3724" spans="1:9" x14ac:dyDescent="0.3">
      <c r="A3724">
        <v>3764</v>
      </c>
      <c r="B3724">
        <v>3</v>
      </c>
      <c r="C3724">
        <v>60</v>
      </c>
      <c r="D3724" s="32">
        <v>0.49791666666666667</v>
      </c>
      <c r="E3724">
        <v>7000</v>
      </c>
      <c r="G3724" s="31" t="s">
        <v>97</v>
      </c>
      <c r="H3724">
        <v>4</v>
      </c>
      <c r="I3724" s="31" t="s">
        <v>104</v>
      </c>
    </row>
    <row r="3725" spans="1:9" x14ac:dyDescent="0.3">
      <c r="A3725">
        <v>3765</v>
      </c>
      <c r="B3725">
        <v>1</v>
      </c>
      <c r="C3725">
        <v>60</v>
      </c>
      <c r="D3725" s="32">
        <v>0.47013888888888888</v>
      </c>
      <c r="E3725">
        <v>7000</v>
      </c>
      <c r="G3725" s="31" t="s">
        <v>102</v>
      </c>
      <c r="H3725">
        <v>4</v>
      </c>
      <c r="I3725" s="31" t="s">
        <v>99</v>
      </c>
    </row>
    <row r="3726" spans="1:9" x14ac:dyDescent="0.3">
      <c r="A3726">
        <v>3766</v>
      </c>
      <c r="B3726">
        <v>6</v>
      </c>
      <c r="C3726">
        <v>60</v>
      </c>
      <c r="D3726" s="32">
        <v>0.59722222222222221</v>
      </c>
      <c r="E3726">
        <v>47000</v>
      </c>
      <c r="G3726" s="31" t="s">
        <v>97</v>
      </c>
      <c r="H3726">
        <v>4</v>
      </c>
      <c r="I3726" s="31" t="s">
        <v>100</v>
      </c>
    </row>
    <row r="3727" spans="1:9" x14ac:dyDescent="0.3">
      <c r="A3727">
        <v>3767</v>
      </c>
      <c r="B3727">
        <v>5</v>
      </c>
      <c r="C3727">
        <v>60</v>
      </c>
      <c r="D3727" s="32">
        <v>0.49513888888888891</v>
      </c>
      <c r="E3727">
        <v>7000</v>
      </c>
      <c r="F3727">
        <v>2000</v>
      </c>
      <c r="G3727" s="31" t="s">
        <v>102</v>
      </c>
      <c r="H3727">
        <v>4</v>
      </c>
      <c r="I3727" s="31" t="s">
        <v>105</v>
      </c>
    </row>
    <row r="3728" spans="1:9" x14ac:dyDescent="0.3">
      <c r="A3728">
        <v>3768</v>
      </c>
      <c r="B3728">
        <v>3</v>
      </c>
      <c r="C3728">
        <v>60</v>
      </c>
      <c r="D3728" s="32">
        <v>0.52222222222222225</v>
      </c>
      <c r="E3728">
        <v>7000</v>
      </c>
      <c r="F3728">
        <v>500</v>
      </c>
      <c r="G3728" s="31" t="s">
        <v>102</v>
      </c>
      <c r="H3728">
        <v>5</v>
      </c>
      <c r="I3728" s="31" t="s">
        <v>104</v>
      </c>
    </row>
    <row r="3729" spans="1:9" x14ac:dyDescent="0.3">
      <c r="A3729">
        <v>3769</v>
      </c>
      <c r="B3729">
        <v>1</v>
      </c>
      <c r="C3729">
        <v>60</v>
      </c>
      <c r="D3729" s="32">
        <v>0.50208333333333333</v>
      </c>
      <c r="E3729">
        <v>7000</v>
      </c>
      <c r="F3729">
        <v>1000</v>
      </c>
      <c r="G3729" s="31" t="s">
        <v>102</v>
      </c>
      <c r="H3729">
        <v>5</v>
      </c>
      <c r="I3729" s="31" t="s">
        <v>99</v>
      </c>
    </row>
    <row r="3730" spans="1:9" x14ac:dyDescent="0.3">
      <c r="A3730">
        <v>3770</v>
      </c>
      <c r="B3730">
        <v>6</v>
      </c>
      <c r="C3730">
        <v>60</v>
      </c>
      <c r="D3730" s="32">
        <v>0.6333333333333333</v>
      </c>
      <c r="E3730">
        <v>7000</v>
      </c>
      <c r="F3730">
        <v>1000</v>
      </c>
      <c r="G3730" s="31" t="s">
        <v>97</v>
      </c>
      <c r="H3730">
        <v>5</v>
      </c>
      <c r="I3730" s="31" t="s">
        <v>100</v>
      </c>
    </row>
    <row r="3731" spans="1:9" x14ac:dyDescent="0.3">
      <c r="A3731">
        <v>3771</v>
      </c>
      <c r="B3731">
        <v>5</v>
      </c>
      <c r="C3731">
        <v>60</v>
      </c>
      <c r="D3731" s="32">
        <v>0.51736111111111116</v>
      </c>
      <c r="E3731">
        <v>7000</v>
      </c>
      <c r="G3731" s="31" t="s">
        <v>97</v>
      </c>
      <c r="H3731">
        <v>5</v>
      </c>
      <c r="I3731" s="31" t="s">
        <v>105</v>
      </c>
    </row>
    <row r="3732" spans="1:9" x14ac:dyDescent="0.3">
      <c r="A3732">
        <v>3772</v>
      </c>
      <c r="B3732">
        <v>3</v>
      </c>
      <c r="C3732">
        <v>60</v>
      </c>
      <c r="D3732" s="32">
        <v>0.55902777777777779</v>
      </c>
      <c r="E3732">
        <v>7000</v>
      </c>
      <c r="F3732">
        <v>2000</v>
      </c>
      <c r="G3732" s="31" t="s">
        <v>102</v>
      </c>
      <c r="H3732">
        <v>6</v>
      </c>
      <c r="I3732" s="31" t="s">
        <v>104</v>
      </c>
    </row>
    <row r="3733" spans="1:9" x14ac:dyDescent="0.3">
      <c r="A3733">
        <v>3773</v>
      </c>
      <c r="B3733">
        <v>1</v>
      </c>
      <c r="C3733">
        <v>60</v>
      </c>
      <c r="D3733" s="32">
        <v>0.58194444444444449</v>
      </c>
      <c r="E3733">
        <v>7000</v>
      </c>
      <c r="G3733" s="31" t="s">
        <v>97</v>
      </c>
      <c r="H3733">
        <v>6</v>
      </c>
      <c r="I3733" s="31" t="s">
        <v>99</v>
      </c>
    </row>
    <row r="3734" spans="1:9" x14ac:dyDescent="0.3">
      <c r="A3734">
        <v>3774</v>
      </c>
      <c r="B3734">
        <v>6</v>
      </c>
      <c r="C3734">
        <v>60</v>
      </c>
      <c r="D3734" s="32">
        <v>0.65625</v>
      </c>
      <c r="E3734">
        <v>7000</v>
      </c>
      <c r="G3734" s="31" t="s">
        <v>97</v>
      </c>
      <c r="H3734">
        <v>6</v>
      </c>
      <c r="I3734" s="31" t="s">
        <v>100</v>
      </c>
    </row>
    <row r="3735" spans="1:9" x14ac:dyDescent="0.3">
      <c r="A3735">
        <v>3775</v>
      </c>
      <c r="B3735">
        <v>5</v>
      </c>
      <c r="C3735">
        <v>60</v>
      </c>
      <c r="D3735" s="32">
        <v>0.58888888888888891</v>
      </c>
      <c r="E3735">
        <v>7000</v>
      </c>
      <c r="F3735">
        <v>1000</v>
      </c>
      <c r="G3735" s="31" t="s">
        <v>102</v>
      </c>
      <c r="H3735">
        <v>6</v>
      </c>
      <c r="I3735" s="31" t="s">
        <v>105</v>
      </c>
    </row>
    <row r="3736" spans="1:9" x14ac:dyDescent="0.3">
      <c r="A3736">
        <v>3776</v>
      </c>
      <c r="B3736">
        <v>3</v>
      </c>
      <c r="C3736">
        <v>60</v>
      </c>
      <c r="D3736" s="32">
        <v>0.59166666666666667</v>
      </c>
      <c r="E3736">
        <v>7000</v>
      </c>
      <c r="G3736" s="31" t="s">
        <v>102</v>
      </c>
      <c r="H3736">
        <v>7</v>
      </c>
      <c r="I3736" s="31" t="s">
        <v>104</v>
      </c>
    </row>
    <row r="3737" spans="1:9" x14ac:dyDescent="0.3">
      <c r="A3737">
        <v>3777</v>
      </c>
      <c r="B3737">
        <v>1</v>
      </c>
      <c r="C3737">
        <v>60</v>
      </c>
      <c r="D3737" s="32">
        <v>0.62222222222222223</v>
      </c>
      <c r="E3737">
        <v>7000</v>
      </c>
      <c r="G3737" s="31" t="s">
        <v>97</v>
      </c>
      <c r="H3737">
        <v>7</v>
      </c>
      <c r="I3737" s="31" t="s">
        <v>99</v>
      </c>
    </row>
    <row r="3738" spans="1:9" x14ac:dyDescent="0.3">
      <c r="A3738">
        <v>3778</v>
      </c>
      <c r="B3738">
        <v>6</v>
      </c>
      <c r="C3738">
        <v>60</v>
      </c>
      <c r="D3738" s="32">
        <v>0.6743055555555556</v>
      </c>
      <c r="E3738">
        <v>7000</v>
      </c>
      <c r="G3738" s="31" t="s">
        <v>97</v>
      </c>
      <c r="H3738">
        <v>7</v>
      </c>
      <c r="I3738" s="31" t="s">
        <v>100</v>
      </c>
    </row>
    <row r="3739" spans="1:9" x14ac:dyDescent="0.3">
      <c r="A3739">
        <v>3779</v>
      </c>
      <c r="B3739">
        <v>5</v>
      </c>
      <c r="C3739">
        <v>60</v>
      </c>
      <c r="D3739" s="32">
        <v>0.65486111111111112</v>
      </c>
      <c r="E3739">
        <v>35000</v>
      </c>
      <c r="G3739" s="31" t="s">
        <v>97</v>
      </c>
      <c r="H3739">
        <v>7</v>
      </c>
      <c r="I3739" s="31" t="s">
        <v>105</v>
      </c>
    </row>
    <row r="3740" spans="1:9" x14ac:dyDescent="0.3">
      <c r="A3740">
        <v>3780</v>
      </c>
      <c r="B3740">
        <v>3</v>
      </c>
      <c r="C3740">
        <v>60</v>
      </c>
      <c r="D3740" s="32">
        <v>0.6069444444444444</v>
      </c>
      <c r="E3740">
        <v>7000</v>
      </c>
      <c r="G3740" s="31" t="s">
        <v>102</v>
      </c>
      <c r="H3740">
        <v>8</v>
      </c>
      <c r="I3740" s="31" t="s">
        <v>104</v>
      </c>
    </row>
    <row r="3741" spans="1:9" x14ac:dyDescent="0.3">
      <c r="A3741">
        <v>3781</v>
      </c>
      <c r="B3741">
        <v>1</v>
      </c>
      <c r="C3741">
        <v>60</v>
      </c>
      <c r="D3741" s="32">
        <v>0.64930555555555558</v>
      </c>
      <c r="E3741">
        <v>7000</v>
      </c>
      <c r="G3741" s="31" t="s">
        <v>102</v>
      </c>
      <c r="H3741">
        <v>8</v>
      </c>
      <c r="I3741" s="31" t="s">
        <v>99</v>
      </c>
    </row>
    <row r="3742" spans="1:9" x14ac:dyDescent="0.3">
      <c r="A3742">
        <v>3782</v>
      </c>
      <c r="B3742">
        <v>6</v>
      </c>
      <c r="C3742">
        <v>60</v>
      </c>
      <c r="D3742" s="32">
        <v>0.69166666666666665</v>
      </c>
      <c r="E3742">
        <v>7000</v>
      </c>
      <c r="G3742" s="31" t="s">
        <v>102</v>
      </c>
      <c r="H3742">
        <v>8</v>
      </c>
      <c r="I3742" s="31" t="s">
        <v>100</v>
      </c>
    </row>
    <row r="3743" spans="1:9" x14ac:dyDescent="0.3">
      <c r="A3743">
        <v>3783</v>
      </c>
      <c r="B3743">
        <v>5</v>
      </c>
      <c r="C3743">
        <v>60</v>
      </c>
      <c r="D3743" s="32">
        <v>0.68263888888888891</v>
      </c>
      <c r="E3743">
        <v>7000</v>
      </c>
      <c r="G3743" s="31" t="s">
        <v>102</v>
      </c>
      <c r="H3743">
        <v>8</v>
      </c>
      <c r="I3743" s="31" t="s">
        <v>105</v>
      </c>
    </row>
    <row r="3744" spans="1:9" x14ac:dyDescent="0.3">
      <c r="A3744">
        <v>3784</v>
      </c>
      <c r="B3744">
        <v>3</v>
      </c>
      <c r="C3744">
        <v>60</v>
      </c>
      <c r="D3744" s="32">
        <v>0.62013888888888891</v>
      </c>
      <c r="E3744">
        <v>7000</v>
      </c>
      <c r="F3744">
        <v>1000</v>
      </c>
      <c r="G3744" s="31" t="s">
        <v>97</v>
      </c>
      <c r="H3744">
        <v>9</v>
      </c>
      <c r="I3744" s="31" t="s">
        <v>104</v>
      </c>
    </row>
    <row r="3745" spans="1:9" x14ac:dyDescent="0.3">
      <c r="A3745">
        <v>3785</v>
      </c>
      <c r="B3745">
        <v>1</v>
      </c>
      <c r="C3745">
        <v>60</v>
      </c>
      <c r="D3745" s="32">
        <v>0.67013888888888884</v>
      </c>
      <c r="E3745">
        <v>7000</v>
      </c>
      <c r="G3745" s="31" t="s">
        <v>102</v>
      </c>
      <c r="H3745">
        <v>9</v>
      </c>
      <c r="I3745" s="31" t="s">
        <v>99</v>
      </c>
    </row>
    <row r="3746" spans="1:9" x14ac:dyDescent="0.3">
      <c r="A3746">
        <v>3786</v>
      </c>
      <c r="B3746">
        <v>6</v>
      </c>
      <c r="C3746">
        <v>60</v>
      </c>
      <c r="D3746" s="32">
        <v>0.70763888888888893</v>
      </c>
      <c r="E3746">
        <v>7000</v>
      </c>
      <c r="G3746" s="31" t="s">
        <v>97</v>
      </c>
      <c r="H3746">
        <v>9</v>
      </c>
      <c r="I3746" s="31" t="s">
        <v>100</v>
      </c>
    </row>
    <row r="3747" spans="1:9" x14ac:dyDescent="0.3">
      <c r="A3747">
        <v>3787</v>
      </c>
      <c r="B3747">
        <v>5</v>
      </c>
      <c r="C3747">
        <v>60</v>
      </c>
      <c r="D3747" s="32">
        <v>0.70208333333333328</v>
      </c>
      <c r="E3747">
        <v>7000</v>
      </c>
      <c r="F3747">
        <v>2000</v>
      </c>
      <c r="G3747" s="31" t="s">
        <v>102</v>
      </c>
      <c r="H3747">
        <v>9</v>
      </c>
      <c r="I3747" s="31" t="s">
        <v>105</v>
      </c>
    </row>
    <row r="3748" spans="1:9" x14ac:dyDescent="0.3">
      <c r="A3748">
        <v>3788</v>
      </c>
      <c r="B3748">
        <v>3</v>
      </c>
      <c r="C3748">
        <v>60</v>
      </c>
      <c r="D3748" s="32">
        <v>0.63749999999999996</v>
      </c>
      <c r="E3748">
        <v>7000</v>
      </c>
      <c r="G3748" s="31" t="s">
        <v>97</v>
      </c>
      <c r="H3748">
        <v>10</v>
      </c>
      <c r="I3748" s="31" t="s">
        <v>104</v>
      </c>
    </row>
    <row r="3749" spans="1:9" x14ac:dyDescent="0.3">
      <c r="A3749">
        <v>3789</v>
      </c>
      <c r="B3749">
        <v>1</v>
      </c>
      <c r="C3749">
        <v>60</v>
      </c>
      <c r="D3749" s="32">
        <v>0.68541666666666667</v>
      </c>
      <c r="E3749">
        <v>4500</v>
      </c>
      <c r="F3749">
        <v>1500</v>
      </c>
      <c r="G3749" s="31" t="s">
        <v>102</v>
      </c>
      <c r="H3749">
        <v>10</v>
      </c>
      <c r="I3749" s="31" t="s">
        <v>99</v>
      </c>
    </row>
    <row r="3750" spans="1:9" x14ac:dyDescent="0.3">
      <c r="A3750">
        <v>3790</v>
      </c>
      <c r="B3750">
        <v>6</v>
      </c>
      <c r="C3750">
        <v>60</v>
      </c>
      <c r="D3750" s="32">
        <v>0.72499999999999998</v>
      </c>
      <c r="E3750">
        <v>7000</v>
      </c>
      <c r="G3750" s="31" t="s">
        <v>102</v>
      </c>
      <c r="H3750">
        <v>10</v>
      </c>
      <c r="I3750" s="31" t="s">
        <v>100</v>
      </c>
    </row>
    <row r="3751" spans="1:9" x14ac:dyDescent="0.3">
      <c r="A3751">
        <v>3791</v>
      </c>
      <c r="B3751">
        <v>5</v>
      </c>
      <c r="C3751">
        <v>60</v>
      </c>
      <c r="D3751" s="32">
        <v>0.72152777777777777</v>
      </c>
      <c r="E3751">
        <v>7000</v>
      </c>
      <c r="F3751">
        <v>2000</v>
      </c>
      <c r="G3751" s="31" t="s">
        <v>102</v>
      </c>
      <c r="H3751">
        <v>10</v>
      </c>
      <c r="I3751" s="31" t="s">
        <v>105</v>
      </c>
    </row>
    <row r="3752" spans="1:9" x14ac:dyDescent="0.3">
      <c r="A3752">
        <v>3792</v>
      </c>
      <c r="B3752">
        <v>3</v>
      </c>
      <c r="C3752">
        <v>60</v>
      </c>
      <c r="D3752" s="32">
        <v>0.65555555555555556</v>
      </c>
      <c r="E3752">
        <v>7000</v>
      </c>
      <c r="G3752" s="31" t="s">
        <v>102</v>
      </c>
      <c r="H3752">
        <v>11</v>
      </c>
      <c r="I3752" s="31" t="s">
        <v>104</v>
      </c>
    </row>
    <row r="3753" spans="1:9" x14ac:dyDescent="0.3">
      <c r="A3753">
        <v>3793</v>
      </c>
      <c r="B3753">
        <v>1</v>
      </c>
      <c r="C3753">
        <v>60</v>
      </c>
      <c r="D3753" s="32">
        <v>0.71319444444444446</v>
      </c>
      <c r="E3753">
        <v>7000</v>
      </c>
      <c r="G3753" s="31" t="s">
        <v>102</v>
      </c>
      <c r="H3753">
        <v>11</v>
      </c>
      <c r="I3753" s="31" t="s">
        <v>99</v>
      </c>
    </row>
    <row r="3754" spans="1:9" x14ac:dyDescent="0.3">
      <c r="A3754">
        <v>3794</v>
      </c>
      <c r="B3754">
        <v>6</v>
      </c>
      <c r="C3754">
        <v>60</v>
      </c>
      <c r="D3754" s="32">
        <v>0.75069444444444444</v>
      </c>
      <c r="E3754">
        <v>7000</v>
      </c>
      <c r="G3754" s="31" t="s">
        <v>97</v>
      </c>
      <c r="H3754">
        <v>11</v>
      </c>
      <c r="I3754" s="31" t="s">
        <v>100</v>
      </c>
    </row>
    <row r="3755" spans="1:9" x14ac:dyDescent="0.3">
      <c r="A3755">
        <v>3795</v>
      </c>
      <c r="B3755">
        <v>5</v>
      </c>
      <c r="C3755">
        <v>60</v>
      </c>
      <c r="D3755" s="32">
        <v>0.75277777777777777</v>
      </c>
      <c r="E3755">
        <v>7000</v>
      </c>
      <c r="G3755" s="31" t="s">
        <v>102</v>
      </c>
      <c r="H3755">
        <v>11</v>
      </c>
      <c r="I3755" s="31" t="s">
        <v>105</v>
      </c>
    </row>
    <row r="3756" spans="1:9" x14ac:dyDescent="0.3">
      <c r="A3756">
        <v>3796</v>
      </c>
      <c r="B3756">
        <v>3</v>
      </c>
      <c r="C3756">
        <v>60</v>
      </c>
      <c r="D3756" s="32">
        <v>0.67569444444444449</v>
      </c>
      <c r="E3756">
        <v>7000</v>
      </c>
      <c r="F3756">
        <v>1000</v>
      </c>
      <c r="G3756" s="31" t="s">
        <v>102</v>
      </c>
      <c r="H3756">
        <v>12</v>
      </c>
      <c r="I3756" s="31" t="s">
        <v>104</v>
      </c>
    </row>
    <row r="3757" spans="1:9" x14ac:dyDescent="0.3">
      <c r="A3757">
        <v>3797</v>
      </c>
      <c r="B3757">
        <v>1</v>
      </c>
      <c r="C3757">
        <v>60</v>
      </c>
      <c r="D3757" s="32">
        <v>0.73958333333333337</v>
      </c>
      <c r="E3757">
        <v>7000</v>
      </c>
      <c r="F3757">
        <v>2000</v>
      </c>
      <c r="G3757" s="31" t="s">
        <v>102</v>
      </c>
      <c r="H3757">
        <v>12</v>
      </c>
      <c r="I3757" s="31" t="s">
        <v>99</v>
      </c>
    </row>
    <row r="3758" spans="1:9" x14ac:dyDescent="0.3">
      <c r="A3758">
        <v>3798</v>
      </c>
      <c r="B3758">
        <v>6</v>
      </c>
      <c r="C3758">
        <v>60</v>
      </c>
      <c r="D3758" s="32">
        <v>0.77361111111111114</v>
      </c>
      <c r="E3758">
        <v>7000</v>
      </c>
      <c r="G3758" s="31" t="s">
        <v>102</v>
      </c>
      <c r="H3758">
        <v>12</v>
      </c>
      <c r="I3758" s="31" t="s">
        <v>100</v>
      </c>
    </row>
    <row r="3759" spans="1:9" x14ac:dyDescent="0.3">
      <c r="A3759">
        <v>3799</v>
      </c>
      <c r="B3759">
        <v>5</v>
      </c>
      <c r="C3759">
        <v>60</v>
      </c>
      <c r="D3759" s="32">
        <v>0.77847222222222223</v>
      </c>
      <c r="E3759">
        <v>7000</v>
      </c>
      <c r="F3759">
        <v>1000</v>
      </c>
      <c r="G3759" s="31" t="s">
        <v>97</v>
      </c>
      <c r="H3759">
        <v>12</v>
      </c>
      <c r="I3759" s="31" t="s">
        <v>105</v>
      </c>
    </row>
    <row r="3760" spans="1:9" x14ac:dyDescent="0.3">
      <c r="A3760">
        <v>3800</v>
      </c>
      <c r="B3760">
        <v>3</v>
      </c>
      <c r="C3760">
        <v>60</v>
      </c>
      <c r="D3760" s="32">
        <v>0.69791666666666663</v>
      </c>
      <c r="E3760">
        <v>7000</v>
      </c>
      <c r="F3760">
        <v>1000</v>
      </c>
      <c r="G3760" s="31" t="s">
        <v>102</v>
      </c>
      <c r="H3760">
        <v>13</v>
      </c>
      <c r="I3760" s="31" t="s">
        <v>104</v>
      </c>
    </row>
    <row r="3761" spans="1:9" x14ac:dyDescent="0.3">
      <c r="A3761">
        <v>3801</v>
      </c>
      <c r="B3761">
        <v>1</v>
      </c>
      <c r="C3761">
        <v>60</v>
      </c>
      <c r="D3761" s="32">
        <v>0.76180555555555551</v>
      </c>
      <c r="E3761">
        <v>7000</v>
      </c>
      <c r="G3761" s="31" t="s">
        <v>102</v>
      </c>
      <c r="H3761">
        <v>13</v>
      </c>
      <c r="I3761" s="31" t="s">
        <v>99</v>
      </c>
    </row>
    <row r="3762" spans="1:9" x14ac:dyDescent="0.3">
      <c r="A3762">
        <v>3802</v>
      </c>
      <c r="B3762">
        <v>6</v>
      </c>
      <c r="C3762">
        <v>60</v>
      </c>
      <c r="D3762" s="32">
        <v>0.79652777777777772</v>
      </c>
      <c r="E3762">
        <v>9000</v>
      </c>
      <c r="G3762" s="31" t="s">
        <v>97</v>
      </c>
      <c r="H3762">
        <v>13</v>
      </c>
      <c r="I3762" s="31" t="s">
        <v>100</v>
      </c>
    </row>
    <row r="3763" spans="1:9" x14ac:dyDescent="0.3">
      <c r="A3763">
        <v>3803</v>
      </c>
      <c r="B3763">
        <v>5</v>
      </c>
      <c r="C3763">
        <v>60</v>
      </c>
      <c r="D3763" s="32">
        <v>0.81180555555555556</v>
      </c>
      <c r="E3763">
        <v>9000</v>
      </c>
      <c r="G3763" s="31" t="s">
        <v>102</v>
      </c>
      <c r="H3763">
        <v>13</v>
      </c>
      <c r="I3763" s="31" t="s">
        <v>105</v>
      </c>
    </row>
    <row r="3764" spans="1:9" x14ac:dyDescent="0.3">
      <c r="A3764">
        <v>3804</v>
      </c>
      <c r="B3764">
        <v>3</v>
      </c>
      <c r="C3764">
        <v>60</v>
      </c>
      <c r="D3764" s="32">
        <v>0.71527777777777779</v>
      </c>
      <c r="E3764">
        <v>7000</v>
      </c>
      <c r="G3764" s="31" t="s">
        <v>102</v>
      </c>
      <c r="H3764">
        <v>14</v>
      </c>
      <c r="I3764" s="31" t="s">
        <v>104</v>
      </c>
    </row>
    <row r="3765" spans="1:9" x14ac:dyDescent="0.3">
      <c r="A3765">
        <v>3805</v>
      </c>
      <c r="B3765">
        <v>1</v>
      </c>
      <c r="C3765">
        <v>60</v>
      </c>
      <c r="D3765" s="32">
        <v>0.7895833333333333</v>
      </c>
      <c r="E3765">
        <v>7000</v>
      </c>
      <c r="F3765">
        <v>1000</v>
      </c>
      <c r="G3765" s="31" t="s">
        <v>102</v>
      </c>
      <c r="H3765">
        <v>14</v>
      </c>
      <c r="I3765" s="31" t="s">
        <v>99</v>
      </c>
    </row>
    <row r="3766" spans="1:9" x14ac:dyDescent="0.3">
      <c r="A3766">
        <v>3806</v>
      </c>
      <c r="B3766">
        <v>6</v>
      </c>
      <c r="C3766">
        <v>60</v>
      </c>
      <c r="D3766" s="32">
        <v>0.81805555555555554</v>
      </c>
      <c r="E3766">
        <v>7000</v>
      </c>
      <c r="G3766" s="31" t="s">
        <v>102</v>
      </c>
      <c r="H3766">
        <v>14</v>
      </c>
      <c r="I3766" s="31" t="s">
        <v>100</v>
      </c>
    </row>
    <row r="3767" spans="1:9" x14ac:dyDescent="0.3">
      <c r="A3767">
        <v>3807</v>
      </c>
      <c r="B3767">
        <v>3</v>
      </c>
      <c r="C3767">
        <v>60</v>
      </c>
      <c r="D3767" s="32">
        <v>0.75277777777777777</v>
      </c>
      <c r="E3767">
        <v>7000</v>
      </c>
      <c r="G3767" s="31" t="s">
        <v>102</v>
      </c>
      <c r="H3767">
        <v>15</v>
      </c>
      <c r="I3767" s="31" t="s">
        <v>104</v>
      </c>
    </row>
    <row r="3768" spans="1:9" x14ac:dyDescent="0.3">
      <c r="A3768">
        <v>3808</v>
      </c>
      <c r="B3768">
        <v>1</v>
      </c>
      <c r="C3768">
        <v>60</v>
      </c>
      <c r="D3768" s="32">
        <v>0.80902777777777779</v>
      </c>
      <c r="E3768">
        <v>9000</v>
      </c>
      <c r="G3768" s="31" t="s">
        <v>102</v>
      </c>
      <c r="H3768">
        <v>15</v>
      </c>
      <c r="I3768" s="31" t="s">
        <v>99</v>
      </c>
    </row>
    <row r="3769" spans="1:9" x14ac:dyDescent="0.3">
      <c r="A3769">
        <v>3809</v>
      </c>
      <c r="B3769">
        <v>3</v>
      </c>
      <c r="C3769">
        <v>60</v>
      </c>
      <c r="D3769" s="32">
        <v>0.77708333333333335</v>
      </c>
      <c r="E3769">
        <v>7000</v>
      </c>
      <c r="G3769" s="31" t="s">
        <v>102</v>
      </c>
      <c r="H3769">
        <v>16</v>
      </c>
      <c r="I3769" s="31" t="s">
        <v>104</v>
      </c>
    </row>
    <row r="3770" spans="1:9" x14ac:dyDescent="0.3">
      <c r="A3770">
        <v>3810</v>
      </c>
      <c r="B3770">
        <v>1</v>
      </c>
      <c r="C3770">
        <v>60</v>
      </c>
      <c r="D3770" s="32">
        <v>0.82847222222222228</v>
      </c>
      <c r="E3770">
        <v>7000</v>
      </c>
      <c r="F3770">
        <v>1000</v>
      </c>
      <c r="G3770" s="31" t="s">
        <v>97</v>
      </c>
      <c r="H3770">
        <v>16</v>
      </c>
      <c r="I3770" s="31" t="s">
        <v>99</v>
      </c>
    </row>
    <row r="3771" spans="1:9" x14ac:dyDescent="0.3">
      <c r="A3771">
        <v>3811</v>
      </c>
      <c r="B3771">
        <v>3</v>
      </c>
      <c r="C3771">
        <v>60</v>
      </c>
      <c r="D3771" s="32">
        <v>0.80902777777777779</v>
      </c>
      <c r="E3771">
        <v>7000</v>
      </c>
      <c r="G3771" s="31" t="s">
        <v>97</v>
      </c>
      <c r="H3771">
        <v>17</v>
      </c>
      <c r="I3771" s="31" t="s">
        <v>104</v>
      </c>
    </row>
    <row r="3772" spans="1:9" x14ac:dyDescent="0.3">
      <c r="A3772">
        <v>3812</v>
      </c>
      <c r="B3772">
        <v>3</v>
      </c>
      <c r="C3772">
        <v>60</v>
      </c>
      <c r="D3772" s="32"/>
      <c r="E3772">
        <v>7000</v>
      </c>
      <c r="G3772" s="31" t="s">
        <v>102</v>
      </c>
      <c r="H3772">
        <v>18</v>
      </c>
      <c r="I3772" s="31" t="s">
        <v>104</v>
      </c>
    </row>
    <row r="3773" spans="1:9" x14ac:dyDescent="0.3">
      <c r="A3773">
        <v>3813</v>
      </c>
      <c r="B3773">
        <v>3</v>
      </c>
      <c r="C3773">
        <v>61</v>
      </c>
      <c r="D3773" s="32">
        <v>0.46250000000000002</v>
      </c>
      <c r="E3773">
        <v>7000</v>
      </c>
      <c r="F3773">
        <v>2000</v>
      </c>
      <c r="G3773" s="31" t="s">
        <v>102</v>
      </c>
      <c r="H3773">
        <v>4</v>
      </c>
      <c r="I3773" s="31" t="s">
        <v>104</v>
      </c>
    </row>
    <row r="3774" spans="1:9" x14ac:dyDescent="0.3">
      <c r="A3774">
        <v>3814</v>
      </c>
      <c r="B3774">
        <v>1</v>
      </c>
      <c r="C3774">
        <v>61</v>
      </c>
      <c r="D3774" s="32">
        <v>0.45069444444444445</v>
      </c>
      <c r="E3774">
        <v>7000</v>
      </c>
      <c r="F3774">
        <v>1000</v>
      </c>
      <c r="G3774" s="31" t="s">
        <v>102</v>
      </c>
      <c r="H3774">
        <v>4</v>
      </c>
      <c r="I3774" s="31" t="s">
        <v>99</v>
      </c>
    </row>
    <row r="3775" spans="1:9" x14ac:dyDescent="0.3">
      <c r="A3775">
        <v>3815</v>
      </c>
      <c r="B3775">
        <v>6</v>
      </c>
      <c r="C3775">
        <v>61</v>
      </c>
      <c r="D3775" s="32"/>
      <c r="E3775">
        <v>35000</v>
      </c>
      <c r="G3775" s="31" t="s">
        <v>102</v>
      </c>
      <c r="H3775">
        <v>4</v>
      </c>
      <c r="I3775" s="31" t="s">
        <v>100</v>
      </c>
    </row>
    <row r="3776" spans="1:9" x14ac:dyDescent="0.3">
      <c r="A3776">
        <v>3816</v>
      </c>
      <c r="B3776">
        <v>2</v>
      </c>
      <c r="C3776">
        <v>61</v>
      </c>
      <c r="D3776" s="32">
        <v>0.47222222222222221</v>
      </c>
      <c r="E3776">
        <v>7000</v>
      </c>
      <c r="F3776">
        <v>600</v>
      </c>
      <c r="G3776" s="31" t="s">
        <v>102</v>
      </c>
      <c r="H3776">
        <v>4</v>
      </c>
      <c r="I3776" s="31" t="s">
        <v>101</v>
      </c>
    </row>
    <row r="3777" spans="1:9" x14ac:dyDescent="0.3">
      <c r="A3777">
        <v>3817</v>
      </c>
      <c r="B3777">
        <v>5</v>
      </c>
      <c r="C3777">
        <v>61</v>
      </c>
      <c r="D3777" s="32">
        <v>0.46736111111111112</v>
      </c>
      <c r="E3777">
        <v>7000</v>
      </c>
      <c r="G3777" s="31" t="s">
        <v>102</v>
      </c>
      <c r="H3777">
        <v>4</v>
      </c>
      <c r="I3777" s="31" t="s">
        <v>105</v>
      </c>
    </row>
    <row r="3778" spans="1:9" x14ac:dyDescent="0.3">
      <c r="A3778">
        <v>3818</v>
      </c>
      <c r="B3778">
        <v>3</v>
      </c>
      <c r="C3778">
        <v>61</v>
      </c>
      <c r="D3778" s="32">
        <v>0.48749999999999999</v>
      </c>
      <c r="E3778">
        <v>7000</v>
      </c>
      <c r="G3778" s="31" t="s">
        <v>102</v>
      </c>
      <c r="H3778">
        <v>5</v>
      </c>
      <c r="I3778" s="31" t="s">
        <v>104</v>
      </c>
    </row>
    <row r="3779" spans="1:9" x14ac:dyDescent="0.3">
      <c r="A3779">
        <v>3819</v>
      </c>
      <c r="B3779">
        <v>1</v>
      </c>
      <c r="C3779">
        <v>61</v>
      </c>
      <c r="D3779" s="32">
        <v>0.49305555555555558</v>
      </c>
      <c r="E3779">
        <v>7000</v>
      </c>
      <c r="G3779" s="31" t="s">
        <v>97</v>
      </c>
      <c r="H3779">
        <v>5</v>
      </c>
      <c r="I3779" s="31" t="s">
        <v>99</v>
      </c>
    </row>
    <row r="3780" spans="1:9" x14ac:dyDescent="0.3">
      <c r="A3780">
        <v>3820</v>
      </c>
      <c r="B3780">
        <v>6</v>
      </c>
      <c r="C3780">
        <v>61</v>
      </c>
      <c r="D3780" s="32">
        <v>0.63055555555555554</v>
      </c>
      <c r="E3780">
        <v>7000</v>
      </c>
      <c r="G3780" s="31" t="s">
        <v>97</v>
      </c>
      <c r="H3780">
        <v>5</v>
      </c>
      <c r="I3780" s="31" t="s">
        <v>100</v>
      </c>
    </row>
    <row r="3781" spans="1:9" x14ac:dyDescent="0.3">
      <c r="A3781">
        <v>3821</v>
      </c>
      <c r="B3781">
        <v>2</v>
      </c>
      <c r="C3781">
        <v>61</v>
      </c>
      <c r="D3781" s="32">
        <v>0.52708333333333335</v>
      </c>
      <c r="E3781">
        <v>7000</v>
      </c>
      <c r="G3781" s="31" t="s">
        <v>102</v>
      </c>
      <c r="H3781">
        <v>5</v>
      </c>
      <c r="I3781" s="31" t="s">
        <v>101</v>
      </c>
    </row>
    <row r="3782" spans="1:9" x14ac:dyDescent="0.3">
      <c r="A3782">
        <v>3822</v>
      </c>
      <c r="B3782">
        <v>5</v>
      </c>
      <c r="C3782">
        <v>61</v>
      </c>
      <c r="D3782" s="32">
        <v>0.49861111111111112</v>
      </c>
      <c r="E3782">
        <v>7000</v>
      </c>
      <c r="G3782" s="31" t="s">
        <v>97</v>
      </c>
      <c r="H3782">
        <v>5</v>
      </c>
      <c r="I3782" s="31" t="s">
        <v>105</v>
      </c>
    </row>
    <row r="3783" spans="1:9" x14ac:dyDescent="0.3">
      <c r="A3783">
        <v>3823</v>
      </c>
      <c r="B3783">
        <v>3</v>
      </c>
      <c r="C3783">
        <v>61</v>
      </c>
      <c r="D3783" s="32">
        <v>0.53333333333333333</v>
      </c>
      <c r="E3783">
        <v>7000</v>
      </c>
      <c r="F3783">
        <v>1000</v>
      </c>
      <c r="G3783" s="31" t="s">
        <v>102</v>
      </c>
      <c r="H3783">
        <v>6</v>
      </c>
      <c r="I3783" s="31" t="s">
        <v>104</v>
      </c>
    </row>
    <row r="3784" spans="1:9" x14ac:dyDescent="0.3">
      <c r="A3784">
        <v>3824</v>
      </c>
      <c r="B3784">
        <v>1</v>
      </c>
      <c r="C3784">
        <v>61</v>
      </c>
      <c r="D3784" s="32">
        <v>0.58125000000000004</v>
      </c>
      <c r="E3784">
        <v>7000</v>
      </c>
      <c r="G3784" s="31" t="s">
        <v>97</v>
      </c>
      <c r="H3784">
        <v>6</v>
      </c>
      <c r="I3784" s="31" t="s">
        <v>99</v>
      </c>
    </row>
    <row r="3785" spans="1:9" x14ac:dyDescent="0.3">
      <c r="A3785">
        <v>3825</v>
      </c>
      <c r="B3785">
        <v>6</v>
      </c>
      <c r="C3785">
        <v>61</v>
      </c>
      <c r="D3785" s="32">
        <v>0.67361111111111116</v>
      </c>
      <c r="E3785">
        <v>42000</v>
      </c>
      <c r="G3785" s="31" t="s">
        <v>97</v>
      </c>
      <c r="H3785">
        <v>6</v>
      </c>
      <c r="I3785" s="31" t="s">
        <v>100</v>
      </c>
    </row>
    <row r="3786" spans="1:9" x14ac:dyDescent="0.3">
      <c r="A3786">
        <v>3826</v>
      </c>
      <c r="B3786">
        <v>2</v>
      </c>
      <c r="C3786">
        <v>61</v>
      </c>
      <c r="D3786" s="32">
        <v>0.56597222222222221</v>
      </c>
      <c r="E3786">
        <v>7000</v>
      </c>
      <c r="G3786" s="31" t="s">
        <v>97</v>
      </c>
      <c r="H3786">
        <v>6</v>
      </c>
      <c r="I3786" s="31" t="s">
        <v>101</v>
      </c>
    </row>
    <row r="3787" spans="1:9" x14ac:dyDescent="0.3">
      <c r="A3787">
        <v>3827</v>
      </c>
      <c r="B3787">
        <v>5</v>
      </c>
      <c r="C3787">
        <v>61</v>
      </c>
      <c r="D3787" s="32">
        <v>0.53055555555555556</v>
      </c>
      <c r="E3787">
        <v>7000</v>
      </c>
      <c r="G3787" s="31" t="s">
        <v>102</v>
      </c>
      <c r="H3787">
        <v>6</v>
      </c>
      <c r="I3787" s="31" t="s">
        <v>105</v>
      </c>
    </row>
    <row r="3788" spans="1:9" x14ac:dyDescent="0.3">
      <c r="A3788">
        <v>3828</v>
      </c>
      <c r="B3788">
        <v>3</v>
      </c>
      <c r="C3788">
        <v>61</v>
      </c>
      <c r="D3788" s="32">
        <v>0.58194444444444449</v>
      </c>
      <c r="E3788">
        <v>7000</v>
      </c>
      <c r="G3788" s="31" t="s">
        <v>97</v>
      </c>
      <c r="H3788">
        <v>7</v>
      </c>
      <c r="I3788" s="31" t="s">
        <v>104</v>
      </c>
    </row>
    <row r="3789" spans="1:9" x14ac:dyDescent="0.3">
      <c r="A3789">
        <v>3829</v>
      </c>
      <c r="B3789">
        <v>1</v>
      </c>
      <c r="C3789">
        <v>61</v>
      </c>
      <c r="D3789" s="32">
        <v>0.63124999999999998</v>
      </c>
      <c r="E3789">
        <v>7000</v>
      </c>
      <c r="G3789" s="31" t="s">
        <v>102</v>
      </c>
      <c r="H3789">
        <v>7</v>
      </c>
      <c r="I3789" s="31" t="s">
        <v>99</v>
      </c>
    </row>
    <row r="3790" spans="1:9" x14ac:dyDescent="0.3">
      <c r="A3790">
        <v>3830</v>
      </c>
      <c r="B3790">
        <v>6</v>
      </c>
      <c r="C3790">
        <v>61</v>
      </c>
      <c r="D3790" s="32">
        <v>0.70277777777777772</v>
      </c>
      <c r="E3790">
        <v>9000</v>
      </c>
      <c r="G3790" s="31" t="s">
        <v>97</v>
      </c>
      <c r="H3790">
        <v>7</v>
      </c>
      <c r="I3790" s="31" t="s">
        <v>100</v>
      </c>
    </row>
    <row r="3791" spans="1:9" x14ac:dyDescent="0.3">
      <c r="A3791">
        <v>3831</v>
      </c>
      <c r="B3791">
        <v>2</v>
      </c>
      <c r="C3791">
        <v>61</v>
      </c>
      <c r="D3791" s="32">
        <v>0.60624999999999996</v>
      </c>
      <c r="E3791">
        <v>7000</v>
      </c>
      <c r="G3791" s="31" t="s">
        <v>102</v>
      </c>
      <c r="H3791">
        <v>7</v>
      </c>
      <c r="I3791" s="31" t="s">
        <v>101</v>
      </c>
    </row>
    <row r="3792" spans="1:9" x14ac:dyDescent="0.3">
      <c r="A3792">
        <v>3832</v>
      </c>
      <c r="B3792">
        <v>5</v>
      </c>
      <c r="C3792">
        <v>61</v>
      </c>
      <c r="D3792" s="32">
        <v>0.56736111111111109</v>
      </c>
      <c r="E3792">
        <v>7000</v>
      </c>
      <c r="G3792" s="31" t="s">
        <v>97</v>
      </c>
      <c r="H3792">
        <v>7</v>
      </c>
      <c r="I3792" s="31" t="s">
        <v>105</v>
      </c>
    </row>
    <row r="3793" spans="1:9" x14ac:dyDescent="0.3">
      <c r="A3793">
        <v>3833</v>
      </c>
      <c r="B3793">
        <v>3</v>
      </c>
      <c r="C3793">
        <v>61</v>
      </c>
      <c r="D3793" s="32">
        <v>0.60902777777777772</v>
      </c>
      <c r="E3793">
        <v>7000</v>
      </c>
      <c r="G3793" s="31" t="s">
        <v>102</v>
      </c>
      <c r="H3793">
        <v>8</v>
      </c>
      <c r="I3793" s="31" t="s">
        <v>104</v>
      </c>
    </row>
    <row r="3794" spans="1:9" x14ac:dyDescent="0.3">
      <c r="A3794">
        <v>3834</v>
      </c>
      <c r="B3794">
        <v>1</v>
      </c>
      <c r="C3794">
        <v>61</v>
      </c>
      <c r="D3794" s="32">
        <v>0.65625</v>
      </c>
      <c r="E3794">
        <v>7000</v>
      </c>
      <c r="F3794">
        <v>3000</v>
      </c>
      <c r="G3794" s="31" t="s">
        <v>97</v>
      </c>
      <c r="H3794">
        <v>8</v>
      </c>
      <c r="I3794" s="31" t="s">
        <v>99</v>
      </c>
    </row>
    <row r="3795" spans="1:9" x14ac:dyDescent="0.3">
      <c r="A3795">
        <v>3835</v>
      </c>
      <c r="B3795">
        <v>6</v>
      </c>
      <c r="C3795">
        <v>61</v>
      </c>
      <c r="D3795" s="32">
        <v>0.72291666666666665</v>
      </c>
      <c r="E3795">
        <v>7000</v>
      </c>
      <c r="F3795">
        <v>1000</v>
      </c>
      <c r="G3795" s="31" t="s">
        <v>97</v>
      </c>
      <c r="H3795">
        <v>8</v>
      </c>
      <c r="I3795" s="31" t="s">
        <v>100</v>
      </c>
    </row>
    <row r="3796" spans="1:9" x14ac:dyDescent="0.3">
      <c r="A3796">
        <v>3836</v>
      </c>
      <c r="B3796">
        <v>2</v>
      </c>
      <c r="C3796">
        <v>61</v>
      </c>
      <c r="D3796" s="32">
        <v>0.62083333333333335</v>
      </c>
      <c r="E3796">
        <v>7000</v>
      </c>
      <c r="G3796" s="31" t="s">
        <v>102</v>
      </c>
      <c r="H3796">
        <v>8</v>
      </c>
      <c r="I3796" s="31" t="s">
        <v>101</v>
      </c>
    </row>
    <row r="3797" spans="1:9" x14ac:dyDescent="0.3">
      <c r="A3797">
        <v>3837</v>
      </c>
      <c r="B3797">
        <v>5</v>
      </c>
      <c r="C3797">
        <v>61</v>
      </c>
      <c r="D3797" s="32">
        <v>0.59097222222222223</v>
      </c>
      <c r="E3797">
        <v>7000</v>
      </c>
      <c r="G3797" s="31" t="s">
        <v>102</v>
      </c>
      <c r="H3797">
        <v>8</v>
      </c>
      <c r="I3797" s="31" t="s">
        <v>105</v>
      </c>
    </row>
    <row r="3798" spans="1:9" x14ac:dyDescent="0.3">
      <c r="A3798">
        <v>3838</v>
      </c>
      <c r="B3798">
        <v>3</v>
      </c>
      <c r="C3798">
        <v>61</v>
      </c>
      <c r="D3798" s="32">
        <v>0.63888888888888884</v>
      </c>
      <c r="E3798">
        <v>7000</v>
      </c>
      <c r="G3798" s="31" t="s">
        <v>97</v>
      </c>
      <c r="H3798">
        <v>9</v>
      </c>
      <c r="I3798" s="31" t="s">
        <v>104</v>
      </c>
    </row>
    <row r="3799" spans="1:9" x14ac:dyDescent="0.3">
      <c r="A3799">
        <v>3839</v>
      </c>
      <c r="B3799">
        <v>1</v>
      </c>
      <c r="C3799">
        <v>61</v>
      </c>
      <c r="D3799" s="32">
        <v>0.7</v>
      </c>
      <c r="E3799">
        <v>7000</v>
      </c>
      <c r="G3799" s="31" t="s">
        <v>102</v>
      </c>
      <c r="H3799">
        <v>9</v>
      </c>
      <c r="I3799" s="31" t="s">
        <v>99</v>
      </c>
    </row>
    <row r="3800" spans="1:9" x14ac:dyDescent="0.3">
      <c r="A3800">
        <v>3840</v>
      </c>
      <c r="B3800">
        <v>6</v>
      </c>
      <c r="C3800">
        <v>61</v>
      </c>
      <c r="D3800" s="32">
        <v>0.74861111111111112</v>
      </c>
      <c r="E3800">
        <v>7000</v>
      </c>
      <c r="G3800" s="31" t="s">
        <v>102</v>
      </c>
      <c r="H3800">
        <v>9</v>
      </c>
      <c r="I3800" s="31" t="s">
        <v>100</v>
      </c>
    </row>
    <row r="3801" spans="1:9" x14ac:dyDescent="0.3">
      <c r="A3801">
        <v>3841</v>
      </c>
      <c r="B3801">
        <v>2</v>
      </c>
      <c r="C3801">
        <v>61</v>
      </c>
      <c r="D3801" s="32">
        <v>0.64236111111111116</v>
      </c>
      <c r="E3801">
        <v>7000</v>
      </c>
      <c r="G3801" s="31" t="s">
        <v>97</v>
      </c>
      <c r="H3801">
        <v>9</v>
      </c>
      <c r="I3801" s="31" t="s">
        <v>101</v>
      </c>
    </row>
    <row r="3802" spans="1:9" x14ac:dyDescent="0.3">
      <c r="A3802">
        <v>3842</v>
      </c>
      <c r="B3802">
        <v>5</v>
      </c>
      <c r="C3802">
        <v>61</v>
      </c>
      <c r="D3802" s="32">
        <v>0.6166666666666667</v>
      </c>
      <c r="E3802">
        <v>7000</v>
      </c>
      <c r="G3802" s="31" t="s">
        <v>102</v>
      </c>
      <c r="H3802">
        <v>9</v>
      </c>
      <c r="I3802" s="31" t="s">
        <v>105</v>
      </c>
    </row>
    <row r="3803" spans="1:9" x14ac:dyDescent="0.3">
      <c r="A3803">
        <v>3843</v>
      </c>
      <c r="B3803">
        <v>3</v>
      </c>
      <c r="C3803">
        <v>61</v>
      </c>
      <c r="D3803" s="32">
        <v>0.65555555555555556</v>
      </c>
      <c r="E3803">
        <v>7000</v>
      </c>
      <c r="G3803" s="31" t="s">
        <v>102</v>
      </c>
      <c r="H3803">
        <v>10</v>
      </c>
      <c r="I3803" s="31" t="s">
        <v>104</v>
      </c>
    </row>
    <row r="3804" spans="1:9" x14ac:dyDescent="0.3">
      <c r="A3804">
        <v>3844</v>
      </c>
      <c r="B3804">
        <v>1</v>
      </c>
      <c r="C3804">
        <v>61</v>
      </c>
      <c r="D3804" s="32">
        <v>0.72430555555555554</v>
      </c>
      <c r="E3804">
        <v>7000</v>
      </c>
      <c r="G3804" s="31" t="s">
        <v>102</v>
      </c>
      <c r="H3804">
        <v>10</v>
      </c>
      <c r="I3804" s="31" t="s">
        <v>99</v>
      </c>
    </row>
    <row r="3805" spans="1:9" x14ac:dyDescent="0.3">
      <c r="A3805">
        <v>3845</v>
      </c>
      <c r="B3805">
        <v>6</v>
      </c>
      <c r="C3805">
        <v>61</v>
      </c>
      <c r="D3805" s="32">
        <v>0.77500000000000002</v>
      </c>
      <c r="E3805">
        <v>7000</v>
      </c>
      <c r="G3805" s="31" t="s">
        <v>97</v>
      </c>
      <c r="H3805">
        <v>10</v>
      </c>
      <c r="I3805" s="31" t="s">
        <v>100</v>
      </c>
    </row>
    <row r="3806" spans="1:9" x14ac:dyDescent="0.3">
      <c r="A3806">
        <v>3846</v>
      </c>
      <c r="B3806">
        <v>2</v>
      </c>
      <c r="C3806">
        <v>61</v>
      </c>
      <c r="D3806" s="32">
        <v>0.68125000000000002</v>
      </c>
      <c r="E3806">
        <v>7000</v>
      </c>
      <c r="G3806" s="31" t="s">
        <v>102</v>
      </c>
      <c r="H3806">
        <v>10</v>
      </c>
      <c r="I3806" s="31" t="s">
        <v>101</v>
      </c>
    </row>
    <row r="3807" spans="1:9" x14ac:dyDescent="0.3">
      <c r="A3807">
        <v>3847</v>
      </c>
      <c r="B3807">
        <v>5</v>
      </c>
      <c r="C3807">
        <v>61</v>
      </c>
      <c r="D3807" s="32">
        <v>0.64444444444444449</v>
      </c>
      <c r="E3807">
        <v>9000</v>
      </c>
      <c r="G3807" s="31" t="s">
        <v>97</v>
      </c>
      <c r="H3807">
        <v>10</v>
      </c>
      <c r="I3807" s="31" t="s">
        <v>105</v>
      </c>
    </row>
    <row r="3808" spans="1:9" x14ac:dyDescent="0.3">
      <c r="A3808">
        <v>3848</v>
      </c>
      <c r="B3808">
        <v>3</v>
      </c>
      <c r="C3808">
        <v>61</v>
      </c>
      <c r="D3808" s="32">
        <v>0.68263888888888891</v>
      </c>
      <c r="E3808">
        <v>7000</v>
      </c>
      <c r="G3808" s="31" t="s">
        <v>97</v>
      </c>
      <c r="H3808">
        <v>11</v>
      </c>
      <c r="I3808" s="31" t="s">
        <v>104</v>
      </c>
    </row>
    <row r="3809" spans="1:9" x14ac:dyDescent="0.3">
      <c r="A3809">
        <v>3849</v>
      </c>
      <c r="B3809">
        <v>1</v>
      </c>
      <c r="C3809">
        <v>61</v>
      </c>
      <c r="D3809" s="32">
        <v>0.76249999999999996</v>
      </c>
      <c r="E3809">
        <v>7000</v>
      </c>
      <c r="G3809" s="31" t="s">
        <v>102</v>
      </c>
      <c r="H3809">
        <v>11</v>
      </c>
      <c r="I3809" s="31" t="s">
        <v>99</v>
      </c>
    </row>
    <row r="3810" spans="1:9" x14ac:dyDescent="0.3">
      <c r="A3810">
        <v>3850</v>
      </c>
      <c r="B3810">
        <v>6</v>
      </c>
      <c r="C3810">
        <v>61</v>
      </c>
      <c r="D3810" s="32">
        <v>0.7895833333333333</v>
      </c>
      <c r="E3810">
        <v>7000</v>
      </c>
      <c r="G3810" s="31" t="s">
        <v>102</v>
      </c>
      <c r="H3810">
        <v>11</v>
      </c>
      <c r="I3810" s="31" t="s">
        <v>100</v>
      </c>
    </row>
    <row r="3811" spans="1:9" x14ac:dyDescent="0.3">
      <c r="A3811">
        <v>3851</v>
      </c>
      <c r="B3811">
        <v>2</v>
      </c>
      <c r="C3811">
        <v>61</v>
      </c>
      <c r="D3811" s="32">
        <v>0.70902777777777781</v>
      </c>
      <c r="E3811">
        <v>7000</v>
      </c>
      <c r="F3811">
        <v>2000</v>
      </c>
      <c r="G3811" s="31" t="s">
        <v>97</v>
      </c>
      <c r="H3811">
        <v>11</v>
      </c>
      <c r="I3811" s="31" t="s">
        <v>101</v>
      </c>
    </row>
    <row r="3812" spans="1:9" x14ac:dyDescent="0.3">
      <c r="A3812">
        <v>3852</v>
      </c>
      <c r="B3812">
        <v>5</v>
      </c>
      <c r="C3812">
        <v>61</v>
      </c>
      <c r="D3812" s="32">
        <v>0.67013888888888884</v>
      </c>
      <c r="E3812">
        <v>7000</v>
      </c>
      <c r="G3812" s="31" t="s">
        <v>97</v>
      </c>
      <c r="H3812">
        <v>11</v>
      </c>
      <c r="I3812" s="31" t="s">
        <v>105</v>
      </c>
    </row>
    <row r="3813" spans="1:9" x14ac:dyDescent="0.3">
      <c r="A3813">
        <v>3853</v>
      </c>
      <c r="B3813">
        <v>3</v>
      </c>
      <c r="C3813">
        <v>61</v>
      </c>
      <c r="D3813" s="32">
        <v>0.71388888888888891</v>
      </c>
      <c r="E3813">
        <v>7000</v>
      </c>
      <c r="F3813">
        <v>1300</v>
      </c>
      <c r="G3813" s="31" t="s">
        <v>102</v>
      </c>
      <c r="H3813">
        <v>12</v>
      </c>
      <c r="I3813" s="31" t="s">
        <v>104</v>
      </c>
    </row>
    <row r="3814" spans="1:9" x14ac:dyDescent="0.3">
      <c r="A3814">
        <v>3854</v>
      </c>
      <c r="B3814">
        <v>1</v>
      </c>
      <c r="C3814">
        <v>61</v>
      </c>
      <c r="D3814" s="32">
        <v>0.78263888888888888</v>
      </c>
      <c r="E3814">
        <v>7000</v>
      </c>
      <c r="F3814">
        <v>1000</v>
      </c>
      <c r="G3814" s="31" t="s">
        <v>102</v>
      </c>
      <c r="H3814">
        <v>12</v>
      </c>
      <c r="I3814" s="31" t="s">
        <v>99</v>
      </c>
    </row>
    <row r="3815" spans="1:9" x14ac:dyDescent="0.3">
      <c r="A3815">
        <v>3855</v>
      </c>
      <c r="B3815">
        <v>6</v>
      </c>
      <c r="C3815">
        <v>61</v>
      </c>
      <c r="D3815" s="32">
        <v>0.80763888888888891</v>
      </c>
      <c r="E3815">
        <v>7000</v>
      </c>
      <c r="G3815" s="31" t="s">
        <v>102</v>
      </c>
      <c r="H3815">
        <v>12</v>
      </c>
      <c r="I3815" s="31" t="s">
        <v>100</v>
      </c>
    </row>
    <row r="3816" spans="1:9" x14ac:dyDescent="0.3">
      <c r="A3816">
        <v>3856</v>
      </c>
      <c r="B3816">
        <v>2</v>
      </c>
      <c r="C3816">
        <v>61</v>
      </c>
      <c r="D3816" s="32">
        <v>0.73611111111111116</v>
      </c>
      <c r="E3816">
        <v>7000</v>
      </c>
      <c r="F3816">
        <v>1000</v>
      </c>
      <c r="G3816" s="31" t="s">
        <v>102</v>
      </c>
      <c r="H3816">
        <v>12</v>
      </c>
      <c r="I3816" s="31" t="s">
        <v>101</v>
      </c>
    </row>
    <row r="3817" spans="1:9" x14ac:dyDescent="0.3">
      <c r="A3817">
        <v>3857</v>
      </c>
      <c r="B3817">
        <v>5</v>
      </c>
      <c r="C3817">
        <v>61</v>
      </c>
      <c r="D3817" s="32">
        <v>0.69861111111111107</v>
      </c>
      <c r="E3817">
        <v>7000</v>
      </c>
      <c r="G3817" s="31" t="s">
        <v>97</v>
      </c>
      <c r="H3817">
        <v>12</v>
      </c>
      <c r="I3817" s="31" t="s">
        <v>105</v>
      </c>
    </row>
    <row r="3818" spans="1:9" x14ac:dyDescent="0.3">
      <c r="A3818">
        <v>3858</v>
      </c>
      <c r="B3818">
        <v>3</v>
      </c>
      <c r="C3818">
        <v>61</v>
      </c>
      <c r="D3818" s="32">
        <v>0.75486111111111109</v>
      </c>
      <c r="E3818">
        <v>7000</v>
      </c>
      <c r="G3818" s="31" t="s">
        <v>102</v>
      </c>
      <c r="H3818">
        <v>13</v>
      </c>
      <c r="I3818" s="31" t="s">
        <v>104</v>
      </c>
    </row>
    <row r="3819" spans="1:9" x14ac:dyDescent="0.3">
      <c r="A3819">
        <v>3859</v>
      </c>
      <c r="B3819">
        <v>1</v>
      </c>
      <c r="C3819">
        <v>61</v>
      </c>
      <c r="D3819" s="32">
        <v>0.8125</v>
      </c>
      <c r="E3819">
        <v>7000</v>
      </c>
      <c r="G3819" s="31" t="s">
        <v>97</v>
      </c>
      <c r="H3819">
        <v>13</v>
      </c>
      <c r="I3819" s="31" t="s">
        <v>99</v>
      </c>
    </row>
    <row r="3820" spans="1:9" x14ac:dyDescent="0.3">
      <c r="A3820">
        <v>3860</v>
      </c>
      <c r="B3820">
        <v>6</v>
      </c>
      <c r="C3820">
        <v>61</v>
      </c>
      <c r="D3820" s="32">
        <v>0.83333333333333337</v>
      </c>
      <c r="E3820">
        <v>7000</v>
      </c>
      <c r="G3820" s="31" t="s">
        <v>97</v>
      </c>
      <c r="H3820">
        <v>13</v>
      </c>
      <c r="I3820" s="31" t="s">
        <v>100</v>
      </c>
    </row>
    <row r="3821" spans="1:9" x14ac:dyDescent="0.3">
      <c r="A3821">
        <v>3861</v>
      </c>
      <c r="B3821">
        <v>2</v>
      </c>
      <c r="C3821">
        <v>61</v>
      </c>
      <c r="D3821" s="32">
        <v>0.75416666666666665</v>
      </c>
      <c r="E3821">
        <v>7000</v>
      </c>
      <c r="F3821">
        <v>500</v>
      </c>
      <c r="G3821" s="31" t="s">
        <v>102</v>
      </c>
      <c r="H3821">
        <v>13</v>
      </c>
      <c r="I3821" s="31" t="s">
        <v>101</v>
      </c>
    </row>
    <row r="3822" spans="1:9" x14ac:dyDescent="0.3">
      <c r="A3822">
        <v>3862</v>
      </c>
      <c r="B3822">
        <v>5</v>
      </c>
      <c r="C3822">
        <v>61</v>
      </c>
      <c r="D3822" s="32">
        <v>0.72222222222222221</v>
      </c>
      <c r="E3822">
        <v>7000</v>
      </c>
      <c r="G3822" s="31" t="s">
        <v>97</v>
      </c>
      <c r="H3822">
        <v>13</v>
      </c>
      <c r="I3822" s="31" t="s">
        <v>105</v>
      </c>
    </row>
    <row r="3823" spans="1:9" x14ac:dyDescent="0.3">
      <c r="A3823">
        <v>3863</v>
      </c>
      <c r="B3823">
        <v>3</v>
      </c>
      <c r="C3823">
        <v>61</v>
      </c>
      <c r="D3823" s="32">
        <v>0.77916666666666667</v>
      </c>
      <c r="E3823">
        <v>7000</v>
      </c>
      <c r="G3823" s="31" t="s">
        <v>102</v>
      </c>
      <c r="H3823">
        <v>14</v>
      </c>
      <c r="I3823" s="31" t="s">
        <v>104</v>
      </c>
    </row>
    <row r="3824" spans="1:9" x14ac:dyDescent="0.3">
      <c r="A3824">
        <v>3864</v>
      </c>
      <c r="B3824">
        <v>1</v>
      </c>
      <c r="C3824">
        <v>61</v>
      </c>
      <c r="D3824" s="32"/>
      <c r="E3824">
        <v>7000</v>
      </c>
      <c r="G3824" s="31" t="s">
        <v>102</v>
      </c>
      <c r="H3824">
        <v>14</v>
      </c>
      <c r="I3824" s="31" t="s">
        <v>99</v>
      </c>
    </row>
    <row r="3825" spans="1:9" x14ac:dyDescent="0.3">
      <c r="A3825">
        <v>3865</v>
      </c>
      <c r="B3825">
        <v>2</v>
      </c>
      <c r="C3825">
        <v>61</v>
      </c>
      <c r="D3825" s="32">
        <v>0.7680555555555556</v>
      </c>
      <c r="E3825">
        <v>7000</v>
      </c>
      <c r="G3825" s="31" t="s">
        <v>97</v>
      </c>
      <c r="H3825">
        <v>14</v>
      </c>
      <c r="I3825" s="31" t="s">
        <v>101</v>
      </c>
    </row>
    <row r="3826" spans="1:9" x14ac:dyDescent="0.3">
      <c r="A3826">
        <v>3866</v>
      </c>
      <c r="B3826">
        <v>5</v>
      </c>
      <c r="C3826">
        <v>61</v>
      </c>
      <c r="D3826" s="32">
        <v>0.74236111111111114</v>
      </c>
      <c r="E3826">
        <v>7000</v>
      </c>
      <c r="G3826" s="31" t="s">
        <v>102</v>
      </c>
      <c r="H3826">
        <v>14</v>
      </c>
      <c r="I3826" s="31" t="s">
        <v>105</v>
      </c>
    </row>
    <row r="3827" spans="1:9" x14ac:dyDescent="0.3">
      <c r="A3827">
        <v>3867</v>
      </c>
      <c r="B3827">
        <v>3</v>
      </c>
      <c r="C3827">
        <v>61</v>
      </c>
      <c r="D3827" s="32">
        <v>0.79166666666666663</v>
      </c>
      <c r="E3827">
        <v>7000</v>
      </c>
      <c r="F3827">
        <v>500</v>
      </c>
      <c r="G3827" s="31" t="s">
        <v>102</v>
      </c>
      <c r="H3827">
        <v>15</v>
      </c>
      <c r="I3827" s="31" t="s">
        <v>104</v>
      </c>
    </row>
    <row r="3828" spans="1:9" x14ac:dyDescent="0.3">
      <c r="A3828">
        <v>3868</v>
      </c>
      <c r="B3828">
        <v>2</v>
      </c>
      <c r="C3828">
        <v>61</v>
      </c>
      <c r="D3828" s="32">
        <v>0.78611111111111109</v>
      </c>
      <c r="E3828">
        <v>7000</v>
      </c>
      <c r="G3828" s="31" t="s">
        <v>97</v>
      </c>
      <c r="H3828">
        <v>15</v>
      </c>
      <c r="I3828" s="31" t="s">
        <v>101</v>
      </c>
    </row>
    <row r="3829" spans="1:9" x14ac:dyDescent="0.3">
      <c r="A3829">
        <v>3869</v>
      </c>
      <c r="B3829">
        <v>5</v>
      </c>
      <c r="C3829">
        <v>61</v>
      </c>
      <c r="D3829" s="32">
        <v>0.76041666666666663</v>
      </c>
      <c r="E3829">
        <v>7000</v>
      </c>
      <c r="G3829" s="31" t="s">
        <v>102</v>
      </c>
      <c r="H3829">
        <v>15</v>
      </c>
      <c r="I3829" s="31" t="s">
        <v>105</v>
      </c>
    </row>
    <row r="3830" spans="1:9" x14ac:dyDescent="0.3">
      <c r="A3830">
        <v>3870</v>
      </c>
      <c r="B3830">
        <v>3</v>
      </c>
      <c r="C3830">
        <v>61</v>
      </c>
      <c r="D3830" s="32">
        <v>0.81805555555555554</v>
      </c>
      <c r="E3830">
        <v>7000</v>
      </c>
      <c r="G3830" s="31" t="s">
        <v>97</v>
      </c>
      <c r="H3830">
        <v>16</v>
      </c>
      <c r="I3830" s="31" t="s">
        <v>104</v>
      </c>
    </row>
    <row r="3831" spans="1:9" x14ac:dyDescent="0.3">
      <c r="A3831">
        <v>3871</v>
      </c>
      <c r="B3831">
        <v>2</v>
      </c>
      <c r="C3831">
        <v>61</v>
      </c>
      <c r="D3831" s="32">
        <v>0.82361111111111107</v>
      </c>
      <c r="E3831">
        <v>7000</v>
      </c>
      <c r="G3831" s="31" t="s">
        <v>97</v>
      </c>
      <c r="H3831">
        <v>16</v>
      </c>
      <c r="I3831" s="31" t="s">
        <v>101</v>
      </c>
    </row>
    <row r="3832" spans="1:9" x14ac:dyDescent="0.3">
      <c r="A3832">
        <v>3872</v>
      </c>
      <c r="B3832">
        <v>5</v>
      </c>
      <c r="C3832">
        <v>61</v>
      </c>
      <c r="D3832" s="32">
        <v>0.7895833333333333</v>
      </c>
      <c r="E3832">
        <v>7000</v>
      </c>
      <c r="F3832">
        <v>2000</v>
      </c>
      <c r="G3832" s="31" t="s">
        <v>102</v>
      </c>
      <c r="H3832">
        <v>16</v>
      </c>
      <c r="I3832" s="31" t="s">
        <v>105</v>
      </c>
    </row>
    <row r="3833" spans="1:9" x14ac:dyDescent="0.3">
      <c r="A3833">
        <v>3873</v>
      </c>
      <c r="B3833">
        <v>3</v>
      </c>
      <c r="C3833">
        <v>61</v>
      </c>
      <c r="D3833" s="32">
        <v>0.83263888888888893</v>
      </c>
      <c r="E3833">
        <v>7000</v>
      </c>
      <c r="G3833" s="31" t="s">
        <v>102</v>
      </c>
      <c r="H3833">
        <v>17</v>
      </c>
      <c r="I3833" s="31" t="s">
        <v>104</v>
      </c>
    </row>
    <row r="3834" spans="1:9" x14ac:dyDescent="0.3">
      <c r="A3834">
        <v>3874</v>
      </c>
      <c r="B3834">
        <v>2</v>
      </c>
      <c r="C3834">
        <v>61</v>
      </c>
      <c r="D3834" s="32">
        <v>0.83819444444444446</v>
      </c>
      <c r="E3834">
        <v>7000</v>
      </c>
      <c r="G3834" s="31" t="s">
        <v>97</v>
      </c>
      <c r="H3834">
        <v>17</v>
      </c>
      <c r="I3834" s="31" t="s">
        <v>101</v>
      </c>
    </row>
    <row r="3835" spans="1:9" x14ac:dyDescent="0.3">
      <c r="A3835">
        <v>3875</v>
      </c>
      <c r="B3835">
        <v>5</v>
      </c>
      <c r="C3835">
        <v>61</v>
      </c>
      <c r="D3835" s="32">
        <v>0.81458333333333333</v>
      </c>
      <c r="E3835">
        <v>7000</v>
      </c>
      <c r="G3835" s="31" t="s">
        <v>97</v>
      </c>
      <c r="H3835">
        <v>17</v>
      </c>
      <c r="I3835" s="31" t="s">
        <v>105</v>
      </c>
    </row>
    <row r="3836" spans="1:9" x14ac:dyDescent="0.3">
      <c r="A3836">
        <v>3876</v>
      </c>
      <c r="B3836">
        <v>3</v>
      </c>
      <c r="C3836">
        <v>61</v>
      </c>
      <c r="D3836" s="32"/>
      <c r="E3836">
        <v>7000</v>
      </c>
      <c r="G3836" s="31" t="s">
        <v>102</v>
      </c>
      <c r="H3836">
        <v>18</v>
      </c>
      <c r="I3836" s="31" t="s">
        <v>104</v>
      </c>
    </row>
    <row r="3837" spans="1:9" x14ac:dyDescent="0.3">
      <c r="A3837">
        <v>3877</v>
      </c>
      <c r="B3837">
        <v>5</v>
      </c>
      <c r="C3837">
        <v>61</v>
      </c>
      <c r="D3837" s="32">
        <v>0.83750000000000002</v>
      </c>
      <c r="E3837">
        <v>7000</v>
      </c>
      <c r="G3837" s="31" t="s">
        <v>97</v>
      </c>
      <c r="H3837">
        <v>18</v>
      </c>
      <c r="I3837" s="31" t="s">
        <v>105</v>
      </c>
    </row>
    <row r="3838" spans="1:9" x14ac:dyDescent="0.3">
      <c r="A3838">
        <v>3878</v>
      </c>
      <c r="B3838">
        <v>3</v>
      </c>
      <c r="C3838">
        <v>62</v>
      </c>
      <c r="D3838" s="32">
        <v>0.45</v>
      </c>
      <c r="E3838">
        <v>7000</v>
      </c>
      <c r="G3838" s="31" t="s">
        <v>97</v>
      </c>
      <c r="H3838">
        <v>4</v>
      </c>
      <c r="I3838" s="31" t="s">
        <v>104</v>
      </c>
    </row>
    <row r="3839" spans="1:9" x14ac:dyDescent="0.3">
      <c r="A3839">
        <v>3879</v>
      </c>
      <c r="B3839">
        <v>7</v>
      </c>
      <c r="C3839">
        <v>62</v>
      </c>
      <c r="D3839" s="32">
        <v>0.60763888888888884</v>
      </c>
      <c r="E3839">
        <v>7000</v>
      </c>
      <c r="G3839" s="31" t="s">
        <v>97</v>
      </c>
      <c r="H3839">
        <v>4</v>
      </c>
      <c r="I3839" s="31" t="s">
        <v>98</v>
      </c>
    </row>
    <row r="3840" spans="1:9" x14ac:dyDescent="0.3">
      <c r="A3840">
        <v>3880</v>
      </c>
      <c r="B3840">
        <v>1</v>
      </c>
      <c r="C3840">
        <v>62</v>
      </c>
      <c r="D3840" s="32">
        <v>0.4777777777777778</v>
      </c>
      <c r="E3840">
        <v>7000</v>
      </c>
      <c r="G3840" s="31" t="s">
        <v>102</v>
      </c>
      <c r="H3840">
        <v>4</v>
      </c>
      <c r="I3840" s="31" t="s">
        <v>99</v>
      </c>
    </row>
    <row r="3841" spans="1:9" x14ac:dyDescent="0.3">
      <c r="A3841">
        <v>3881</v>
      </c>
      <c r="B3841">
        <v>6</v>
      </c>
      <c r="C3841">
        <v>62</v>
      </c>
      <c r="D3841" s="32">
        <v>0.45555555555555555</v>
      </c>
      <c r="E3841">
        <v>7000</v>
      </c>
      <c r="G3841" s="31" t="s">
        <v>97</v>
      </c>
      <c r="H3841">
        <v>4</v>
      </c>
      <c r="I3841" s="31" t="s">
        <v>100</v>
      </c>
    </row>
    <row r="3842" spans="1:9" x14ac:dyDescent="0.3">
      <c r="A3842">
        <v>3882</v>
      </c>
      <c r="B3842">
        <v>2</v>
      </c>
      <c r="C3842">
        <v>62</v>
      </c>
      <c r="D3842" s="32">
        <v>0.5083333333333333</v>
      </c>
      <c r="E3842">
        <v>7000</v>
      </c>
      <c r="G3842" s="31" t="s">
        <v>97</v>
      </c>
      <c r="H3842">
        <v>4</v>
      </c>
      <c r="I3842" s="31" t="s">
        <v>101</v>
      </c>
    </row>
    <row r="3843" spans="1:9" x14ac:dyDescent="0.3">
      <c r="A3843">
        <v>3883</v>
      </c>
      <c r="B3843">
        <v>5</v>
      </c>
      <c r="C3843">
        <v>62</v>
      </c>
      <c r="D3843" s="32">
        <v>0.45277777777777778</v>
      </c>
      <c r="E3843">
        <v>7000</v>
      </c>
      <c r="G3843" s="31" t="s">
        <v>102</v>
      </c>
      <c r="H3843">
        <v>4</v>
      </c>
      <c r="I3843" s="31" t="s">
        <v>105</v>
      </c>
    </row>
    <row r="3844" spans="1:9" x14ac:dyDescent="0.3">
      <c r="A3844">
        <v>3884</v>
      </c>
      <c r="B3844">
        <v>3</v>
      </c>
      <c r="C3844">
        <v>62</v>
      </c>
      <c r="D3844" s="32">
        <v>0.52569444444444446</v>
      </c>
      <c r="E3844">
        <v>7000</v>
      </c>
      <c r="G3844" s="31" t="s">
        <v>97</v>
      </c>
      <c r="H3844">
        <v>5</v>
      </c>
      <c r="I3844" s="31" t="s">
        <v>104</v>
      </c>
    </row>
    <row r="3845" spans="1:9" x14ac:dyDescent="0.3">
      <c r="A3845">
        <v>3885</v>
      </c>
      <c r="B3845">
        <v>7</v>
      </c>
      <c r="C3845">
        <v>62</v>
      </c>
      <c r="D3845" s="32">
        <v>0.65486111111111112</v>
      </c>
      <c r="E3845">
        <v>7000</v>
      </c>
      <c r="G3845" s="31" t="s">
        <v>102</v>
      </c>
      <c r="H3845">
        <v>5</v>
      </c>
      <c r="I3845" s="31" t="s">
        <v>98</v>
      </c>
    </row>
    <row r="3846" spans="1:9" x14ac:dyDescent="0.3">
      <c r="A3846">
        <v>3886</v>
      </c>
      <c r="B3846">
        <v>1</v>
      </c>
      <c r="C3846">
        <v>62</v>
      </c>
      <c r="D3846" s="32">
        <v>0.51875000000000004</v>
      </c>
      <c r="E3846">
        <v>7000</v>
      </c>
      <c r="G3846" s="31" t="s">
        <v>102</v>
      </c>
      <c r="H3846">
        <v>5</v>
      </c>
      <c r="I3846" s="31" t="s">
        <v>99</v>
      </c>
    </row>
    <row r="3847" spans="1:9" x14ac:dyDescent="0.3">
      <c r="A3847">
        <v>3887</v>
      </c>
      <c r="B3847">
        <v>6</v>
      </c>
      <c r="C3847">
        <v>62</v>
      </c>
      <c r="D3847" s="32">
        <v>0.47916666666666669</v>
      </c>
      <c r="E3847">
        <v>7000</v>
      </c>
      <c r="G3847" s="31" t="s">
        <v>97</v>
      </c>
      <c r="H3847">
        <v>5</v>
      </c>
      <c r="I3847" s="31" t="s">
        <v>100</v>
      </c>
    </row>
    <row r="3848" spans="1:9" x14ac:dyDescent="0.3">
      <c r="A3848">
        <v>3888</v>
      </c>
      <c r="B3848">
        <v>2</v>
      </c>
      <c r="C3848">
        <v>62</v>
      </c>
      <c r="D3848" s="32">
        <v>0.53611111111111109</v>
      </c>
      <c r="E3848">
        <v>7000</v>
      </c>
      <c r="G3848" s="31" t="s">
        <v>97</v>
      </c>
      <c r="H3848">
        <v>5</v>
      </c>
      <c r="I3848" s="31" t="s">
        <v>101</v>
      </c>
    </row>
    <row r="3849" spans="1:9" x14ac:dyDescent="0.3">
      <c r="A3849">
        <v>3889</v>
      </c>
      <c r="B3849">
        <v>5</v>
      </c>
      <c r="C3849">
        <v>62</v>
      </c>
      <c r="D3849" s="32">
        <v>0.47083333333333333</v>
      </c>
      <c r="E3849">
        <v>7000</v>
      </c>
      <c r="F3849">
        <v>1000</v>
      </c>
      <c r="G3849" s="31" t="s">
        <v>97</v>
      </c>
      <c r="H3849">
        <v>5</v>
      </c>
      <c r="I3849" s="31" t="s">
        <v>105</v>
      </c>
    </row>
    <row r="3850" spans="1:9" x14ac:dyDescent="0.3">
      <c r="A3850">
        <v>3890</v>
      </c>
      <c r="B3850">
        <v>3</v>
      </c>
      <c r="C3850">
        <v>62</v>
      </c>
      <c r="D3850" s="32">
        <v>0.55000000000000004</v>
      </c>
      <c r="E3850">
        <v>7000</v>
      </c>
      <c r="G3850" s="31" t="s">
        <v>102</v>
      </c>
      <c r="H3850">
        <v>6</v>
      </c>
      <c r="I3850" s="31" t="s">
        <v>104</v>
      </c>
    </row>
    <row r="3851" spans="1:9" x14ac:dyDescent="0.3">
      <c r="A3851">
        <v>3891</v>
      </c>
      <c r="B3851">
        <v>7</v>
      </c>
      <c r="C3851">
        <v>62</v>
      </c>
      <c r="D3851" s="32">
        <v>0.6875</v>
      </c>
      <c r="E3851">
        <v>9000</v>
      </c>
      <c r="F3851">
        <v>2000</v>
      </c>
      <c r="G3851" s="31" t="s">
        <v>102</v>
      </c>
      <c r="H3851">
        <v>6</v>
      </c>
      <c r="I3851" s="31" t="s">
        <v>98</v>
      </c>
    </row>
    <row r="3852" spans="1:9" x14ac:dyDescent="0.3">
      <c r="A3852">
        <v>3892</v>
      </c>
      <c r="B3852">
        <v>1</v>
      </c>
      <c r="C3852">
        <v>62</v>
      </c>
      <c r="D3852" s="32">
        <v>0.56597222222222221</v>
      </c>
      <c r="E3852">
        <v>7000</v>
      </c>
      <c r="G3852" s="31" t="s">
        <v>102</v>
      </c>
      <c r="H3852">
        <v>6</v>
      </c>
      <c r="I3852" s="31" t="s">
        <v>99</v>
      </c>
    </row>
    <row r="3853" spans="1:9" x14ac:dyDescent="0.3">
      <c r="A3853">
        <v>3893</v>
      </c>
      <c r="B3853">
        <v>6</v>
      </c>
      <c r="C3853">
        <v>62</v>
      </c>
      <c r="D3853" s="32">
        <v>0.51875000000000004</v>
      </c>
      <c r="E3853">
        <v>9000</v>
      </c>
      <c r="G3853" s="31" t="s">
        <v>102</v>
      </c>
      <c r="H3853">
        <v>6</v>
      </c>
      <c r="I3853" s="31" t="s">
        <v>100</v>
      </c>
    </row>
    <row r="3854" spans="1:9" x14ac:dyDescent="0.3">
      <c r="A3854">
        <v>3894</v>
      </c>
      <c r="B3854">
        <v>2</v>
      </c>
      <c r="C3854">
        <v>62</v>
      </c>
      <c r="D3854" s="32">
        <v>0.55902777777777779</v>
      </c>
      <c r="E3854">
        <v>7000</v>
      </c>
      <c r="G3854" s="31" t="s">
        <v>102</v>
      </c>
      <c r="H3854">
        <v>6</v>
      </c>
      <c r="I3854" s="31" t="s">
        <v>101</v>
      </c>
    </row>
    <row r="3855" spans="1:9" x14ac:dyDescent="0.3">
      <c r="A3855">
        <v>3895</v>
      </c>
      <c r="B3855">
        <v>5</v>
      </c>
      <c r="C3855">
        <v>62</v>
      </c>
      <c r="D3855" s="32">
        <v>0.52569444444444446</v>
      </c>
      <c r="E3855">
        <v>7000</v>
      </c>
      <c r="F3855">
        <v>1000</v>
      </c>
      <c r="G3855" s="31" t="s">
        <v>97</v>
      </c>
      <c r="H3855">
        <v>6</v>
      </c>
      <c r="I3855" s="31" t="s">
        <v>105</v>
      </c>
    </row>
    <row r="3856" spans="1:9" x14ac:dyDescent="0.3">
      <c r="A3856">
        <v>3896</v>
      </c>
      <c r="B3856">
        <v>3</v>
      </c>
      <c r="C3856">
        <v>62</v>
      </c>
      <c r="D3856" s="32">
        <v>0.58402777777777781</v>
      </c>
      <c r="E3856">
        <v>7000</v>
      </c>
      <c r="G3856" s="31" t="s">
        <v>97</v>
      </c>
      <c r="H3856">
        <v>7</v>
      </c>
      <c r="I3856" s="31" t="s">
        <v>104</v>
      </c>
    </row>
    <row r="3857" spans="1:9" x14ac:dyDescent="0.3">
      <c r="A3857">
        <v>3897</v>
      </c>
      <c r="B3857">
        <v>7</v>
      </c>
      <c r="C3857">
        <v>62</v>
      </c>
      <c r="D3857" s="32">
        <v>0.72430555555555554</v>
      </c>
      <c r="E3857">
        <v>9000</v>
      </c>
      <c r="G3857" s="31" t="s">
        <v>97</v>
      </c>
      <c r="H3857">
        <v>7</v>
      </c>
      <c r="I3857" s="31" t="s">
        <v>98</v>
      </c>
    </row>
    <row r="3858" spans="1:9" x14ac:dyDescent="0.3">
      <c r="A3858">
        <v>3898</v>
      </c>
      <c r="B3858">
        <v>1</v>
      </c>
      <c r="C3858">
        <v>62</v>
      </c>
      <c r="D3858" s="32">
        <v>0.61319444444444449</v>
      </c>
      <c r="E3858">
        <v>7000</v>
      </c>
      <c r="G3858" s="31" t="s">
        <v>97</v>
      </c>
      <c r="H3858">
        <v>7</v>
      </c>
      <c r="I3858" s="31" t="s">
        <v>99</v>
      </c>
    </row>
    <row r="3859" spans="1:9" x14ac:dyDescent="0.3">
      <c r="A3859">
        <v>3899</v>
      </c>
      <c r="B3859">
        <v>6</v>
      </c>
      <c r="C3859">
        <v>62</v>
      </c>
      <c r="D3859" s="32">
        <v>0.53680555555555554</v>
      </c>
      <c r="E3859">
        <v>7000</v>
      </c>
      <c r="F3859">
        <v>1000</v>
      </c>
      <c r="G3859" s="31" t="s">
        <v>97</v>
      </c>
      <c r="H3859">
        <v>7</v>
      </c>
      <c r="I3859" s="31" t="s">
        <v>100</v>
      </c>
    </row>
    <row r="3860" spans="1:9" x14ac:dyDescent="0.3">
      <c r="A3860">
        <v>3900</v>
      </c>
      <c r="B3860">
        <v>2</v>
      </c>
      <c r="C3860">
        <v>62</v>
      </c>
      <c r="D3860" s="32">
        <v>0.57847222222222228</v>
      </c>
      <c r="E3860">
        <v>7000</v>
      </c>
      <c r="G3860" s="31" t="s">
        <v>102</v>
      </c>
      <c r="H3860">
        <v>7</v>
      </c>
      <c r="I3860" s="31" t="s">
        <v>101</v>
      </c>
    </row>
    <row r="3861" spans="1:9" x14ac:dyDescent="0.3">
      <c r="A3861">
        <v>3901</v>
      </c>
      <c r="B3861">
        <v>5</v>
      </c>
      <c r="C3861">
        <v>62</v>
      </c>
      <c r="D3861" s="32">
        <v>0.54652777777777772</v>
      </c>
      <c r="E3861">
        <v>7000</v>
      </c>
      <c r="F3861">
        <v>1000</v>
      </c>
      <c r="G3861" s="31" t="s">
        <v>97</v>
      </c>
      <c r="H3861">
        <v>7</v>
      </c>
      <c r="I3861" s="31" t="s">
        <v>105</v>
      </c>
    </row>
    <row r="3862" spans="1:9" x14ac:dyDescent="0.3">
      <c r="A3862">
        <v>3902</v>
      </c>
      <c r="B3862">
        <v>3</v>
      </c>
      <c r="C3862">
        <v>62</v>
      </c>
      <c r="D3862" s="32">
        <v>0.61041666666666672</v>
      </c>
      <c r="E3862">
        <v>7000</v>
      </c>
      <c r="G3862" s="31" t="s">
        <v>97</v>
      </c>
      <c r="H3862">
        <v>8</v>
      </c>
      <c r="I3862" s="31" t="s">
        <v>104</v>
      </c>
    </row>
    <row r="3863" spans="1:9" x14ac:dyDescent="0.3">
      <c r="A3863">
        <v>3903</v>
      </c>
      <c r="B3863">
        <v>7</v>
      </c>
      <c r="C3863">
        <v>62</v>
      </c>
      <c r="D3863" s="32">
        <v>0.74791666666666667</v>
      </c>
      <c r="E3863">
        <v>9000</v>
      </c>
      <c r="F3863">
        <v>1000</v>
      </c>
      <c r="G3863" s="31" t="s">
        <v>102</v>
      </c>
      <c r="H3863">
        <v>8</v>
      </c>
      <c r="I3863" s="31" t="s">
        <v>98</v>
      </c>
    </row>
    <row r="3864" spans="1:9" x14ac:dyDescent="0.3">
      <c r="A3864">
        <v>3904</v>
      </c>
      <c r="B3864">
        <v>1</v>
      </c>
      <c r="C3864">
        <v>62</v>
      </c>
      <c r="D3864" s="32">
        <v>0.68125000000000002</v>
      </c>
      <c r="E3864">
        <v>9000</v>
      </c>
      <c r="G3864" s="31" t="s">
        <v>97</v>
      </c>
      <c r="H3864">
        <v>8</v>
      </c>
      <c r="I3864" s="31" t="s">
        <v>99</v>
      </c>
    </row>
    <row r="3865" spans="1:9" x14ac:dyDescent="0.3">
      <c r="A3865">
        <v>3905</v>
      </c>
      <c r="B3865">
        <v>6</v>
      </c>
      <c r="C3865">
        <v>62</v>
      </c>
      <c r="D3865" s="32">
        <v>0.55694444444444446</v>
      </c>
      <c r="E3865">
        <v>7000</v>
      </c>
      <c r="G3865" s="31" t="s">
        <v>102</v>
      </c>
      <c r="H3865">
        <v>8</v>
      </c>
      <c r="I3865" s="31" t="s">
        <v>100</v>
      </c>
    </row>
    <row r="3866" spans="1:9" x14ac:dyDescent="0.3">
      <c r="A3866">
        <v>3906</v>
      </c>
      <c r="B3866">
        <v>2</v>
      </c>
      <c r="C3866">
        <v>62</v>
      </c>
      <c r="D3866" s="32">
        <v>0.6069444444444444</v>
      </c>
      <c r="E3866">
        <v>7000</v>
      </c>
      <c r="G3866" s="31" t="s">
        <v>97</v>
      </c>
      <c r="H3866">
        <v>8</v>
      </c>
      <c r="I3866" s="31" t="s">
        <v>101</v>
      </c>
    </row>
    <row r="3867" spans="1:9" x14ac:dyDescent="0.3">
      <c r="A3867">
        <v>3907</v>
      </c>
      <c r="B3867">
        <v>5</v>
      </c>
      <c r="C3867">
        <v>62</v>
      </c>
      <c r="D3867" s="32">
        <v>0.5854166666666667</v>
      </c>
      <c r="E3867">
        <v>7000</v>
      </c>
      <c r="G3867" s="31" t="s">
        <v>97</v>
      </c>
      <c r="H3867">
        <v>8</v>
      </c>
      <c r="I3867" s="31" t="s">
        <v>105</v>
      </c>
    </row>
    <row r="3868" spans="1:9" x14ac:dyDescent="0.3">
      <c r="A3868">
        <v>3908</v>
      </c>
      <c r="B3868">
        <v>3</v>
      </c>
      <c r="C3868">
        <v>62</v>
      </c>
      <c r="D3868" s="32">
        <v>0.63749999999999996</v>
      </c>
      <c r="E3868">
        <v>7000</v>
      </c>
      <c r="F3868">
        <v>1000</v>
      </c>
      <c r="G3868" s="31" t="s">
        <v>102</v>
      </c>
      <c r="H3868">
        <v>9</v>
      </c>
      <c r="I3868" s="31" t="s">
        <v>104</v>
      </c>
    </row>
    <row r="3869" spans="1:9" x14ac:dyDescent="0.3">
      <c r="A3869">
        <v>3909</v>
      </c>
      <c r="B3869">
        <v>7</v>
      </c>
      <c r="C3869">
        <v>62</v>
      </c>
      <c r="D3869" s="32">
        <v>0.78055555555555556</v>
      </c>
      <c r="E3869">
        <v>7000</v>
      </c>
      <c r="G3869" s="31" t="s">
        <v>97</v>
      </c>
      <c r="H3869">
        <v>9</v>
      </c>
      <c r="I3869" s="31" t="s">
        <v>98</v>
      </c>
    </row>
    <row r="3870" spans="1:9" x14ac:dyDescent="0.3">
      <c r="A3870">
        <v>3910</v>
      </c>
      <c r="B3870">
        <v>1</v>
      </c>
      <c r="C3870">
        <v>62</v>
      </c>
      <c r="D3870" s="32">
        <v>0.69791666666666663</v>
      </c>
      <c r="E3870">
        <v>7000</v>
      </c>
      <c r="G3870" s="31" t="s">
        <v>97</v>
      </c>
      <c r="H3870">
        <v>9</v>
      </c>
      <c r="I3870" s="31" t="s">
        <v>99</v>
      </c>
    </row>
    <row r="3871" spans="1:9" x14ac:dyDescent="0.3">
      <c r="A3871">
        <v>3911</v>
      </c>
      <c r="B3871">
        <v>6</v>
      </c>
      <c r="C3871">
        <v>62</v>
      </c>
      <c r="D3871" s="32">
        <v>0.57986111111111116</v>
      </c>
      <c r="E3871">
        <v>7000</v>
      </c>
      <c r="G3871" s="31" t="s">
        <v>102</v>
      </c>
      <c r="H3871">
        <v>9</v>
      </c>
      <c r="I3871" s="31" t="s">
        <v>100</v>
      </c>
    </row>
    <row r="3872" spans="1:9" x14ac:dyDescent="0.3">
      <c r="A3872">
        <v>3912</v>
      </c>
      <c r="B3872">
        <v>2</v>
      </c>
      <c r="C3872">
        <v>62</v>
      </c>
      <c r="D3872" s="32">
        <v>0.64097222222222228</v>
      </c>
      <c r="E3872">
        <v>7000</v>
      </c>
      <c r="F3872">
        <v>1000</v>
      </c>
      <c r="G3872" s="31" t="s">
        <v>102</v>
      </c>
      <c r="H3872">
        <v>9</v>
      </c>
      <c r="I3872" s="31" t="s">
        <v>101</v>
      </c>
    </row>
    <row r="3873" spans="1:9" x14ac:dyDescent="0.3">
      <c r="A3873">
        <v>3913</v>
      </c>
      <c r="B3873">
        <v>5</v>
      </c>
      <c r="C3873">
        <v>62</v>
      </c>
      <c r="D3873" s="32">
        <v>0.58611111111111114</v>
      </c>
      <c r="E3873">
        <v>7000</v>
      </c>
      <c r="G3873" s="31" t="s">
        <v>102</v>
      </c>
      <c r="H3873">
        <v>9</v>
      </c>
      <c r="I3873" s="31" t="s">
        <v>105</v>
      </c>
    </row>
    <row r="3874" spans="1:9" x14ac:dyDescent="0.3">
      <c r="A3874">
        <v>3914</v>
      </c>
      <c r="B3874">
        <v>3</v>
      </c>
      <c r="C3874">
        <v>62</v>
      </c>
      <c r="D3874" s="32">
        <v>0.67500000000000004</v>
      </c>
      <c r="E3874">
        <v>7000</v>
      </c>
      <c r="F3874">
        <v>1000</v>
      </c>
      <c r="G3874" s="31" t="s">
        <v>97</v>
      </c>
      <c r="H3874">
        <v>10</v>
      </c>
      <c r="I3874" s="31" t="s">
        <v>104</v>
      </c>
    </row>
    <row r="3875" spans="1:9" x14ac:dyDescent="0.3">
      <c r="A3875">
        <v>3915</v>
      </c>
      <c r="B3875">
        <v>7</v>
      </c>
      <c r="C3875">
        <v>62</v>
      </c>
      <c r="D3875" s="32">
        <v>0.80694444444444446</v>
      </c>
      <c r="E3875">
        <v>7000</v>
      </c>
      <c r="G3875" s="31" t="s">
        <v>97</v>
      </c>
      <c r="H3875">
        <v>10</v>
      </c>
      <c r="I3875" s="31" t="s">
        <v>98</v>
      </c>
    </row>
    <row r="3876" spans="1:9" x14ac:dyDescent="0.3">
      <c r="A3876">
        <v>3916</v>
      </c>
      <c r="B3876">
        <v>1</v>
      </c>
      <c r="C3876">
        <v>62</v>
      </c>
      <c r="D3876" s="32">
        <v>0.72013888888888888</v>
      </c>
      <c r="E3876">
        <v>7000</v>
      </c>
      <c r="G3876" s="31" t="s">
        <v>102</v>
      </c>
      <c r="H3876">
        <v>10</v>
      </c>
      <c r="I3876" s="31" t="s">
        <v>99</v>
      </c>
    </row>
    <row r="3877" spans="1:9" x14ac:dyDescent="0.3">
      <c r="A3877">
        <v>3917</v>
      </c>
      <c r="B3877">
        <v>6</v>
      </c>
      <c r="C3877">
        <v>62</v>
      </c>
      <c r="D3877" s="32">
        <v>0.59444444444444444</v>
      </c>
      <c r="E3877">
        <v>7000</v>
      </c>
      <c r="G3877" s="31" t="s">
        <v>102</v>
      </c>
      <c r="H3877">
        <v>10</v>
      </c>
      <c r="I3877" s="31" t="s">
        <v>100</v>
      </c>
    </row>
    <row r="3878" spans="1:9" x14ac:dyDescent="0.3">
      <c r="A3878">
        <v>3918</v>
      </c>
      <c r="B3878">
        <v>2</v>
      </c>
      <c r="C3878">
        <v>62</v>
      </c>
      <c r="D3878" s="32">
        <v>0.68333333333333335</v>
      </c>
      <c r="E3878">
        <v>7000</v>
      </c>
      <c r="G3878" s="31" t="s">
        <v>102</v>
      </c>
      <c r="H3878">
        <v>10</v>
      </c>
      <c r="I3878" s="31" t="s">
        <v>101</v>
      </c>
    </row>
    <row r="3879" spans="1:9" x14ac:dyDescent="0.3">
      <c r="A3879">
        <v>3919</v>
      </c>
      <c r="B3879">
        <v>5</v>
      </c>
      <c r="C3879">
        <v>62</v>
      </c>
      <c r="D3879" s="32">
        <v>0.62638888888888888</v>
      </c>
      <c r="E3879">
        <v>7000</v>
      </c>
      <c r="G3879" s="31" t="s">
        <v>97</v>
      </c>
      <c r="H3879">
        <v>10</v>
      </c>
      <c r="I3879" s="31" t="s">
        <v>105</v>
      </c>
    </row>
    <row r="3880" spans="1:9" x14ac:dyDescent="0.3">
      <c r="A3880">
        <v>3920</v>
      </c>
      <c r="B3880">
        <v>3</v>
      </c>
      <c r="C3880">
        <v>62</v>
      </c>
      <c r="D3880" s="32">
        <v>0.6875</v>
      </c>
      <c r="E3880">
        <v>9000</v>
      </c>
      <c r="G3880" s="31" t="s">
        <v>97</v>
      </c>
      <c r="H3880">
        <v>11</v>
      </c>
      <c r="I3880" s="31" t="s">
        <v>104</v>
      </c>
    </row>
    <row r="3881" spans="1:9" x14ac:dyDescent="0.3">
      <c r="A3881">
        <v>3921</v>
      </c>
      <c r="B3881">
        <v>7</v>
      </c>
      <c r="C3881">
        <v>62</v>
      </c>
      <c r="D3881" s="32">
        <v>0.82361111111111107</v>
      </c>
      <c r="E3881">
        <v>7000</v>
      </c>
      <c r="G3881" s="31" t="s">
        <v>102</v>
      </c>
      <c r="H3881">
        <v>11</v>
      </c>
      <c r="I3881" s="31" t="s">
        <v>98</v>
      </c>
    </row>
    <row r="3882" spans="1:9" x14ac:dyDescent="0.3">
      <c r="A3882">
        <v>3922</v>
      </c>
      <c r="B3882">
        <v>1</v>
      </c>
      <c r="C3882">
        <v>62</v>
      </c>
      <c r="D3882" s="32">
        <v>0.74722222222222223</v>
      </c>
      <c r="E3882">
        <v>7000</v>
      </c>
      <c r="G3882" s="31" t="s">
        <v>97</v>
      </c>
      <c r="H3882">
        <v>11</v>
      </c>
      <c r="I3882" s="31" t="s">
        <v>99</v>
      </c>
    </row>
    <row r="3883" spans="1:9" x14ac:dyDescent="0.3">
      <c r="A3883">
        <v>3923</v>
      </c>
      <c r="B3883">
        <v>6</v>
      </c>
      <c r="C3883">
        <v>62</v>
      </c>
      <c r="D3883" s="32"/>
      <c r="E3883">
        <v>7000</v>
      </c>
      <c r="G3883" s="31" t="s">
        <v>102</v>
      </c>
      <c r="H3883">
        <v>11</v>
      </c>
      <c r="I3883" s="31" t="s">
        <v>100</v>
      </c>
    </row>
    <row r="3884" spans="1:9" x14ac:dyDescent="0.3">
      <c r="A3884">
        <v>3924</v>
      </c>
      <c r="B3884">
        <v>2</v>
      </c>
      <c r="C3884">
        <v>62</v>
      </c>
      <c r="D3884" s="32">
        <v>0.71458333333333335</v>
      </c>
      <c r="E3884">
        <v>7000</v>
      </c>
      <c r="G3884" s="31" t="s">
        <v>97</v>
      </c>
      <c r="H3884">
        <v>11</v>
      </c>
      <c r="I3884" s="31" t="s">
        <v>101</v>
      </c>
    </row>
    <row r="3885" spans="1:9" x14ac:dyDescent="0.3">
      <c r="A3885">
        <v>3925</v>
      </c>
      <c r="B3885">
        <v>5</v>
      </c>
      <c r="C3885">
        <v>62</v>
      </c>
      <c r="D3885" s="32">
        <v>0.6430555555555556</v>
      </c>
      <c r="E3885">
        <v>7000</v>
      </c>
      <c r="G3885" s="31" t="s">
        <v>102</v>
      </c>
      <c r="H3885">
        <v>11</v>
      </c>
      <c r="I3885" s="31" t="s">
        <v>105</v>
      </c>
    </row>
    <row r="3886" spans="1:9" x14ac:dyDescent="0.3">
      <c r="A3886">
        <v>3926</v>
      </c>
      <c r="B3886">
        <v>3</v>
      </c>
      <c r="C3886">
        <v>62</v>
      </c>
      <c r="D3886" s="32">
        <v>0.71388888888888891</v>
      </c>
      <c r="E3886">
        <v>7000</v>
      </c>
      <c r="F3886">
        <v>1000</v>
      </c>
      <c r="G3886" s="31" t="s">
        <v>102</v>
      </c>
      <c r="H3886">
        <v>12</v>
      </c>
      <c r="I3886" s="31" t="s">
        <v>104</v>
      </c>
    </row>
    <row r="3887" spans="1:9" x14ac:dyDescent="0.3">
      <c r="A3887">
        <v>3927</v>
      </c>
      <c r="B3887">
        <v>7</v>
      </c>
      <c r="C3887">
        <v>62</v>
      </c>
      <c r="D3887" s="32">
        <v>0.84444444444444444</v>
      </c>
      <c r="E3887">
        <v>7000</v>
      </c>
      <c r="G3887" s="31" t="s">
        <v>102</v>
      </c>
      <c r="H3887">
        <v>12</v>
      </c>
      <c r="I3887" s="31" t="s">
        <v>98</v>
      </c>
    </row>
    <row r="3888" spans="1:9" x14ac:dyDescent="0.3">
      <c r="A3888">
        <v>3928</v>
      </c>
      <c r="B3888">
        <v>1</v>
      </c>
      <c r="C3888">
        <v>62</v>
      </c>
      <c r="D3888" s="32">
        <v>0.7680555555555556</v>
      </c>
      <c r="E3888">
        <v>7000</v>
      </c>
      <c r="G3888" s="31" t="s">
        <v>97</v>
      </c>
      <c r="H3888">
        <v>12</v>
      </c>
      <c r="I3888" s="31" t="s">
        <v>99</v>
      </c>
    </row>
    <row r="3889" spans="1:9" x14ac:dyDescent="0.3">
      <c r="A3889">
        <v>3929</v>
      </c>
      <c r="B3889">
        <v>6</v>
      </c>
      <c r="C3889">
        <v>62</v>
      </c>
      <c r="D3889" s="32">
        <v>0.65138888888888891</v>
      </c>
      <c r="E3889">
        <v>7000</v>
      </c>
      <c r="G3889" s="31" t="s">
        <v>97</v>
      </c>
      <c r="H3889">
        <v>12</v>
      </c>
      <c r="I3889" s="31" t="s">
        <v>100</v>
      </c>
    </row>
    <row r="3890" spans="1:9" x14ac:dyDescent="0.3">
      <c r="A3890">
        <v>3930</v>
      </c>
      <c r="B3890">
        <v>2</v>
      </c>
      <c r="C3890">
        <v>62</v>
      </c>
      <c r="D3890" s="32">
        <v>0.7631944444444444</v>
      </c>
      <c r="E3890">
        <v>7000</v>
      </c>
      <c r="G3890" s="31" t="s">
        <v>97</v>
      </c>
      <c r="H3890">
        <v>12</v>
      </c>
      <c r="I3890" s="31" t="s">
        <v>101</v>
      </c>
    </row>
    <row r="3891" spans="1:9" x14ac:dyDescent="0.3">
      <c r="A3891">
        <v>3931</v>
      </c>
      <c r="B3891">
        <v>5</v>
      </c>
      <c r="C3891">
        <v>62</v>
      </c>
      <c r="D3891" s="32">
        <v>0.66180555555555554</v>
      </c>
      <c r="E3891">
        <v>7000</v>
      </c>
      <c r="G3891" s="31" t="s">
        <v>97</v>
      </c>
      <c r="H3891">
        <v>12</v>
      </c>
      <c r="I3891" s="31" t="s">
        <v>105</v>
      </c>
    </row>
    <row r="3892" spans="1:9" x14ac:dyDescent="0.3">
      <c r="A3892">
        <v>3932</v>
      </c>
      <c r="B3892">
        <v>3</v>
      </c>
      <c r="C3892">
        <v>62</v>
      </c>
      <c r="D3892" s="32">
        <v>0.73124999999999996</v>
      </c>
      <c r="E3892">
        <v>7000</v>
      </c>
      <c r="G3892" s="31" t="s">
        <v>97</v>
      </c>
      <c r="H3892">
        <v>13</v>
      </c>
      <c r="I3892" s="31" t="s">
        <v>104</v>
      </c>
    </row>
    <row r="3893" spans="1:9" x14ac:dyDescent="0.3">
      <c r="A3893">
        <v>3933</v>
      </c>
      <c r="B3893">
        <v>1</v>
      </c>
      <c r="C3893">
        <v>62</v>
      </c>
      <c r="D3893" s="32">
        <v>0.77777777777777779</v>
      </c>
      <c r="E3893">
        <v>7000</v>
      </c>
      <c r="G3893" s="31" t="s">
        <v>102</v>
      </c>
      <c r="H3893">
        <v>13</v>
      </c>
      <c r="I3893" s="31" t="s">
        <v>99</v>
      </c>
    </row>
    <row r="3894" spans="1:9" x14ac:dyDescent="0.3">
      <c r="A3894">
        <v>3934</v>
      </c>
      <c r="B3894">
        <v>6</v>
      </c>
      <c r="C3894">
        <v>62</v>
      </c>
      <c r="D3894" s="32">
        <v>0.66388888888888886</v>
      </c>
      <c r="E3894">
        <v>7000</v>
      </c>
      <c r="G3894" s="31" t="s">
        <v>97</v>
      </c>
      <c r="H3894">
        <v>13</v>
      </c>
      <c r="I3894" s="31" t="s">
        <v>100</v>
      </c>
    </row>
    <row r="3895" spans="1:9" x14ac:dyDescent="0.3">
      <c r="A3895">
        <v>3935</v>
      </c>
      <c r="B3895">
        <v>2</v>
      </c>
      <c r="C3895">
        <v>62</v>
      </c>
      <c r="D3895" s="32">
        <v>0.78472222222222221</v>
      </c>
      <c r="E3895">
        <v>7000</v>
      </c>
      <c r="G3895" s="31" t="s">
        <v>97</v>
      </c>
      <c r="H3895">
        <v>13</v>
      </c>
      <c r="I3895" s="31" t="s">
        <v>101</v>
      </c>
    </row>
    <row r="3896" spans="1:9" x14ac:dyDescent="0.3">
      <c r="A3896">
        <v>3936</v>
      </c>
      <c r="B3896">
        <v>5</v>
      </c>
      <c r="C3896">
        <v>62</v>
      </c>
      <c r="D3896" s="32">
        <v>0.80694444444444446</v>
      </c>
      <c r="E3896">
        <v>7000</v>
      </c>
      <c r="G3896" s="31" t="s">
        <v>102</v>
      </c>
      <c r="H3896">
        <v>13</v>
      </c>
      <c r="I3896" s="31" t="s">
        <v>105</v>
      </c>
    </row>
    <row r="3897" spans="1:9" x14ac:dyDescent="0.3">
      <c r="A3897">
        <v>3937</v>
      </c>
      <c r="B3897">
        <v>3</v>
      </c>
      <c r="C3897">
        <v>62</v>
      </c>
      <c r="D3897" s="32">
        <v>0.75277777777777777</v>
      </c>
      <c r="E3897">
        <v>7000</v>
      </c>
      <c r="G3897" s="31" t="s">
        <v>102</v>
      </c>
      <c r="H3897">
        <v>14</v>
      </c>
      <c r="I3897" s="31" t="s">
        <v>104</v>
      </c>
    </row>
    <row r="3898" spans="1:9" x14ac:dyDescent="0.3">
      <c r="A3898">
        <v>3938</v>
      </c>
      <c r="B3898">
        <v>1</v>
      </c>
      <c r="C3898">
        <v>62</v>
      </c>
      <c r="D3898" s="32">
        <v>0.80902777777777779</v>
      </c>
      <c r="E3898">
        <v>7000</v>
      </c>
      <c r="G3898" s="31" t="s">
        <v>97</v>
      </c>
      <c r="H3898">
        <v>14</v>
      </c>
      <c r="I3898" s="31" t="s">
        <v>99</v>
      </c>
    </row>
    <row r="3899" spans="1:9" x14ac:dyDescent="0.3">
      <c r="A3899">
        <v>3939</v>
      </c>
      <c r="B3899">
        <v>6</v>
      </c>
      <c r="C3899">
        <v>62</v>
      </c>
      <c r="D3899" s="32"/>
      <c r="E3899">
        <v>7000</v>
      </c>
      <c r="G3899" s="31" t="s">
        <v>102</v>
      </c>
      <c r="H3899">
        <v>14</v>
      </c>
      <c r="I3899" s="31" t="s">
        <v>100</v>
      </c>
    </row>
    <row r="3900" spans="1:9" x14ac:dyDescent="0.3">
      <c r="A3900">
        <v>3940</v>
      </c>
      <c r="B3900">
        <v>2</v>
      </c>
      <c r="C3900">
        <v>62</v>
      </c>
      <c r="D3900" s="32">
        <v>0.80763888888888891</v>
      </c>
      <c r="E3900">
        <v>7000</v>
      </c>
      <c r="G3900" s="31" t="s">
        <v>97</v>
      </c>
      <c r="H3900">
        <v>14</v>
      </c>
      <c r="I3900" s="31" t="s">
        <v>101</v>
      </c>
    </row>
    <row r="3901" spans="1:9" x14ac:dyDescent="0.3">
      <c r="A3901">
        <v>3941</v>
      </c>
      <c r="B3901">
        <v>5</v>
      </c>
      <c r="C3901">
        <v>62</v>
      </c>
      <c r="D3901" s="32">
        <v>0.6958333333333333</v>
      </c>
      <c r="E3901">
        <v>7000</v>
      </c>
      <c r="G3901" s="31" t="s">
        <v>102</v>
      </c>
      <c r="H3901">
        <v>14</v>
      </c>
      <c r="I3901" s="31" t="s">
        <v>105</v>
      </c>
    </row>
    <row r="3902" spans="1:9" x14ac:dyDescent="0.3">
      <c r="A3902">
        <v>3942</v>
      </c>
      <c r="B3902">
        <v>3</v>
      </c>
      <c r="C3902">
        <v>62</v>
      </c>
      <c r="D3902" s="32">
        <v>0.7729166666666667</v>
      </c>
      <c r="E3902">
        <v>7000</v>
      </c>
      <c r="G3902" s="31" t="s">
        <v>102</v>
      </c>
      <c r="H3902">
        <v>15</v>
      </c>
      <c r="I3902" s="31" t="s">
        <v>104</v>
      </c>
    </row>
    <row r="3903" spans="1:9" x14ac:dyDescent="0.3">
      <c r="A3903">
        <v>3943</v>
      </c>
      <c r="B3903">
        <v>1</v>
      </c>
      <c r="C3903">
        <v>62</v>
      </c>
      <c r="D3903" s="32">
        <v>0.82499999999999996</v>
      </c>
      <c r="E3903">
        <v>7000</v>
      </c>
      <c r="G3903" s="31" t="s">
        <v>97</v>
      </c>
      <c r="H3903">
        <v>15</v>
      </c>
      <c r="I3903" s="31" t="s">
        <v>99</v>
      </c>
    </row>
    <row r="3904" spans="1:9" x14ac:dyDescent="0.3">
      <c r="A3904">
        <v>3944</v>
      </c>
      <c r="B3904">
        <v>6</v>
      </c>
      <c r="C3904">
        <v>62</v>
      </c>
      <c r="D3904" s="32">
        <v>0.72222222222222221</v>
      </c>
      <c r="E3904">
        <v>7000</v>
      </c>
      <c r="G3904" s="31" t="s">
        <v>97</v>
      </c>
      <c r="H3904">
        <v>15</v>
      </c>
      <c r="I3904" s="31" t="s">
        <v>100</v>
      </c>
    </row>
    <row r="3905" spans="1:9" x14ac:dyDescent="0.3">
      <c r="A3905">
        <v>3945</v>
      </c>
      <c r="B3905">
        <v>2</v>
      </c>
      <c r="C3905">
        <v>62</v>
      </c>
      <c r="D3905" s="32">
        <v>0.82430555555555551</v>
      </c>
      <c r="E3905">
        <v>7000</v>
      </c>
      <c r="G3905" s="31" t="s">
        <v>97</v>
      </c>
      <c r="H3905">
        <v>15</v>
      </c>
      <c r="I3905" s="31" t="s">
        <v>101</v>
      </c>
    </row>
    <row r="3906" spans="1:9" x14ac:dyDescent="0.3">
      <c r="A3906">
        <v>3946</v>
      </c>
      <c r="B3906">
        <v>5</v>
      </c>
      <c r="C3906">
        <v>62</v>
      </c>
      <c r="D3906" s="32">
        <v>0.71250000000000002</v>
      </c>
      <c r="E3906">
        <v>7000</v>
      </c>
      <c r="F3906">
        <v>2000</v>
      </c>
      <c r="G3906" s="31" t="s">
        <v>102</v>
      </c>
      <c r="H3906">
        <v>15</v>
      </c>
      <c r="I3906" s="31" t="s">
        <v>105</v>
      </c>
    </row>
    <row r="3907" spans="1:9" x14ac:dyDescent="0.3">
      <c r="A3907">
        <v>3947</v>
      </c>
      <c r="B3907">
        <v>3</v>
      </c>
      <c r="C3907">
        <v>62</v>
      </c>
      <c r="D3907" s="32">
        <v>0.79791666666666672</v>
      </c>
      <c r="E3907">
        <v>7000</v>
      </c>
      <c r="F3907">
        <v>1700</v>
      </c>
      <c r="G3907" s="31" t="s">
        <v>97</v>
      </c>
      <c r="H3907">
        <v>16</v>
      </c>
      <c r="I3907" s="31" t="s">
        <v>104</v>
      </c>
    </row>
    <row r="3908" spans="1:9" x14ac:dyDescent="0.3">
      <c r="A3908">
        <v>3948</v>
      </c>
      <c r="B3908">
        <v>1</v>
      </c>
      <c r="C3908">
        <v>62</v>
      </c>
      <c r="D3908" s="32">
        <v>0.84513888888888888</v>
      </c>
      <c r="E3908">
        <v>9000</v>
      </c>
      <c r="G3908" s="31" t="s">
        <v>97</v>
      </c>
      <c r="H3908">
        <v>16</v>
      </c>
      <c r="I3908" s="31" t="s">
        <v>99</v>
      </c>
    </row>
    <row r="3909" spans="1:9" x14ac:dyDescent="0.3">
      <c r="A3909">
        <v>3949</v>
      </c>
      <c r="B3909">
        <v>6</v>
      </c>
      <c r="C3909">
        <v>62</v>
      </c>
      <c r="D3909" s="32">
        <v>0.74583333333333335</v>
      </c>
      <c r="E3909">
        <v>7000</v>
      </c>
      <c r="G3909" s="31" t="s">
        <v>97</v>
      </c>
      <c r="H3909">
        <v>16</v>
      </c>
      <c r="I3909" s="31" t="s">
        <v>100</v>
      </c>
    </row>
    <row r="3910" spans="1:9" x14ac:dyDescent="0.3">
      <c r="A3910">
        <v>3950</v>
      </c>
      <c r="B3910">
        <v>2</v>
      </c>
      <c r="C3910">
        <v>62</v>
      </c>
      <c r="D3910" s="32">
        <v>0.83402777777777781</v>
      </c>
      <c r="E3910">
        <v>7000</v>
      </c>
      <c r="G3910" s="31" t="s">
        <v>102</v>
      </c>
      <c r="H3910">
        <v>16</v>
      </c>
      <c r="I3910" s="31" t="s">
        <v>101</v>
      </c>
    </row>
    <row r="3911" spans="1:9" x14ac:dyDescent="0.3">
      <c r="A3911">
        <v>3951</v>
      </c>
      <c r="B3911">
        <v>5</v>
      </c>
      <c r="C3911">
        <v>62</v>
      </c>
      <c r="D3911" s="32">
        <v>0.72986111111111107</v>
      </c>
      <c r="E3911">
        <v>7000</v>
      </c>
      <c r="G3911" s="31" t="s">
        <v>102</v>
      </c>
      <c r="H3911">
        <v>16</v>
      </c>
      <c r="I3911" s="31" t="s">
        <v>105</v>
      </c>
    </row>
    <row r="3912" spans="1:9" x14ac:dyDescent="0.3">
      <c r="A3912">
        <v>3952</v>
      </c>
      <c r="B3912">
        <v>3</v>
      </c>
      <c r="C3912">
        <v>62</v>
      </c>
      <c r="D3912" s="32">
        <v>0.81388888888888888</v>
      </c>
      <c r="E3912">
        <v>7000</v>
      </c>
      <c r="F3912">
        <v>1000</v>
      </c>
      <c r="G3912" s="31" t="s">
        <v>102</v>
      </c>
      <c r="H3912">
        <v>17</v>
      </c>
      <c r="I3912" s="31" t="s">
        <v>104</v>
      </c>
    </row>
    <row r="3913" spans="1:9" x14ac:dyDescent="0.3">
      <c r="A3913">
        <v>3953</v>
      </c>
      <c r="B3913">
        <v>6</v>
      </c>
      <c r="C3913">
        <v>62</v>
      </c>
      <c r="D3913" s="32">
        <v>0.77083333333333337</v>
      </c>
      <c r="E3913">
        <v>7000</v>
      </c>
      <c r="F3913">
        <v>1000</v>
      </c>
      <c r="G3913" s="31" t="s">
        <v>97</v>
      </c>
      <c r="H3913">
        <v>17</v>
      </c>
      <c r="I3913" s="31" t="s">
        <v>100</v>
      </c>
    </row>
    <row r="3914" spans="1:9" x14ac:dyDescent="0.3">
      <c r="A3914">
        <v>3954</v>
      </c>
      <c r="B3914">
        <v>5</v>
      </c>
      <c r="C3914">
        <v>62</v>
      </c>
      <c r="D3914" s="32">
        <v>0.75555555555555554</v>
      </c>
      <c r="E3914">
        <v>9000</v>
      </c>
      <c r="F3914">
        <v>2000</v>
      </c>
      <c r="G3914" s="31" t="s">
        <v>97</v>
      </c>
      <c r="H3914">
        <v>17</v>
      </c>
      <c r="I3914" s="31" t="s">
        <v>105</v>
      </c>
    </row>
    <row r="3915" spans="1:9" x14ac:dyDescent="0.3">
      <c r="A3915">
        <v>3955</v>
      </c>
      <c r="B3915">
        <v>3</v>
      </c>
      <c r="C3915">
        <v>62</v>
      </c>
      <c r="D3915" s="32">
        <v>0.83472222222222225</v>
      </c>
      <c r="E3915">
        <v>9000</v>
      </c>
      <c r="G3915" s="31" t="s">
        <v>97</v>
      </c>
      <c r="H3915">
        <v>18</v>
      </c>
      <c r="I3915" s="31" t="s">
        <v>104</v>
      </c>
    </row>
    <row r="3916" spans="1:9" x14ac:dyDescent="0.3">
      <c r="A3916">
        <v>3956</v>
      </c>
      <c r="B3916">
        <v>6</v>
      </c>
      <c r="C3916">
        <v>62</v>
      </c>
      <c r="D3916" s="32">
        <v>0.79027777777777775</v>
      </c>
      <c r="E3916">
        <v>7000</v>
      </c>
      <c r="G3916" s="31" t="s">
        <v>97</v>
      </c>
      <c r="H3916">
        <v>18</v>
      </c>
      <c r="I3916" s="31" t="s">
        <v>100</v>
      </c>
    </row>
    <row r="3917" spans="1:9" x14ac:dyDescent="0.3">
      <c r="A3917">
        <v>3957</v>
      </c>
      <c r="B3917">
        <v>5</v>
      </c>
      <c r="C3917">
        <v>62</v>
      </c>
      <c r="D3917" s="32">
        <v>0.77569444444444446</v>
      </c>
      <c r="E3917">
        <v>7000</v>
      </c>
      <c r="G3917" s="31" t="s">
        <v>97</v>
      </c>
      <c r="H3917">
        <v>18</v>
      </c>
      <c r="I3917" s="31" t="s">
        <v>105</v>
      </c>
    </row>
    <row r="3918" spans="1:9" x14ac:dyDescent="0.3">
      <c r="A3918">
        <v>3958</v>
      </c>
      <c r="B3918">
        <v>6</v>
      </c>
      <c r="C3918">
        <v>62</v>
      </c>
      <c r="D3918" s="32">
        <v>0.80833333333333335</v>
      </c>
      <c r="E3918">
        <v>7000</v>
      </c>
      <c r="G3918" s="31" t="s">
        <v>102</v>
      </c>
      <c r="H3918">
        <v>19</v>
      </c>
      <c r="I3918" s="31" t="s">
        <v>100</v>
      </c>
    </row>
    <row r="3919" spans="1:9" x14ac:dyDescent="0.3">
      <c r="A3919">
        <v>3959</v>
      </c>
      <c r="B3919">
        <v>5</v>
      </c>
      <c r="C3919">
        <v>62</v>
      </c>
      <c r="D3919" s="32">
        <v>0.79861111111111116</v>
      </c>
      <c r="E3919">
        <v>7000</v>
      </c>
      <c r="G3919" s="31" t="s">
        <v>102</v>
      </c>
      <c r="H3919">
        <v>19</v>
      </c>
      <c r="I3919" s="31" t="s">
        <v>105</v>
      </c>
    </row>
    <row r="3920" spans="1:9" x14ac:dyDescent="0.3">
      <c r="A3920">
        <v>3960</v>
      </c>
      <c r="B3920">
        <v>6</v>
      </c>
      <c r="C3920">
        <v>62</v>
      </c>
      <c r="D3920" s="32">
        <v>0.82708333333333328</v>
      </c>
      <c r="E3920">
        <v>7000</v>
      </c>
      <c r="G3920" s="31" t="s">
        <v>102</v>
      </c>
      <c r="H3920">
        <v>20</v>
      </c>
      <c r="I3920" s="31" t="s">
        <v>100</v>
      </c>
    </row>
    <row r="3921" spans="1:9" x14ac:dyDescent="0.3">
      <c r="A3921">
        <v>3961</v>
      </c>
      <c r="B3921">
        <v>5</v>
      </c>
      <c r="C3921">
        <v>62</v>
      </c>
      <c r="D3921" s="32">
        <v>0.82152777777777775</v>
      </c>
      <c r="E3921">
        <v>7000</v>
      </c>
      <c r="G3921" s="31" t="s">
        <v>102</v>
      </c>
      <c r="H3921">
        <v>20</v>
      </c>
      <c r="I3921" s="31" t="s">
        <v>105</v>
      </c>
    </row>
    <row r="3922" spans="1:9" x14ac:dyDescent="0.3">
      <c r="A3922">
        <v>3962</v>
      </c>
      <c r="B3922">
        <v>5</v>
      </c>
      <c r="C3922">
        <v>62</v>
      </c>
      <c r="D3922" s="32">
        <v>0.84513888888888888</v>
      </c>
      <c r="E3922">
        <v>7000</v>
      </c>
      <c r="G3922" s="31" t="s">
        <v>102</v>
      </c>
      <c r="H3922">
        <v>21</v>
      </c>
      <c r="I3922" s="31" t="s">
        <v>105</v>
      </c>
    </row>
    <row r="3923" spans="1:9" x14ac:dyDescent="0.3">
      <c r="A3923">
        <v>3963</v>
      </c>
      <c r="B3923">
        <v>3</v>
      </c>
      <c r="C3923">
        <v>63</v>
      </c>
      <c r="D3923" s="32">
        <v>0.45</v>
      </c>
      <c r="E3923">
        <v>7000</v>
      </c>
      <c r="F3923">
        <v>1500</v>
      </c>
      <c r="G3923" s="31" t="s">
        <v>97</v>
      </c>
      <c r="H3923">
        <v>4</v>
      </c>
      <c r="I3923" s="31" t="s">
        <v>104</v>
      </c>
    </row>
    <row r="3924" spans="1:9" x14ac:dyDescent="0.3">
      <c r="A3924">
        <v>3964</v>
      </c>
      <c r="B3924">
        <v>7</v>
      </c>
      <c r="C3924">
        <v>63</v>
      </c>
      <c r="D3924" s="32">
        <v>0.45347222222222222</v>
      </c>
      <c r="E3924">
        <v>7000</v>
      </c>
      <c r="F3924">
        <v>1000</v>
      </c>
      <c r="G3924" s="31" t="s">
        <v>102</v>
      </c>
      <c r="H3924">
        <v>4</v>
      </c>
      <c r="I3924" s="31" t="s">
        <v>98</v>
      </c>
    </row>
    <row r="3925" spans="1:9" x14ac:dyDescent="0.3">
      <c r="A3925">
        <v>3965</v>
      </c>
      <c r="B3925">
        <v>1</v>
      </c>
      <c r="C3925">
        <v>63</v>
      </c>
      <c r="D3925" s="32">
        <v>0.45347222222222222</v>
      </c>
      <c r="E3925">
        <v>7000</v>
      </c>
      <c r="G3925" s="31" t="s">
        <v>102</v>
      </c>
      <c r="H3925">
        <v>4</v>
      </c>
      <c r="I3925" s="31" t="s">
        <v>99</v>
      </c>
    </row>
    <row r="3926" spans="1:9" x14ac:dyDescent="0.3">
      <c r="A3926">
        <v>11997</v>
      </c>
      <c r="B3926">
        <v>1</v>
      </c>
      <c r="C3926">
        <v>192</v>
      </c>
      <c r="D3926" s="32"/>
      <c r="E3926">
        <v>8000</v>
      </c>
      <c r="G3926" s="31" t="s">
        <v>97</v>
      </c>
      <c r="H3926">
        <v>15</v>
      </c>
      <c r="I3926" s="31" t="s">
        <v>99</v>
      </c>
    </row>
    <row r="3927" spans="1:9" x14ac:dyDescent="0.3">
      <c r="A3927">
        <v>3966</v>
      </c>
      <c r="B3927">
        <v>6</v>
      </c>
      <c r="C3927">
        <v>63</v>
      </c>
      <c r="D3927" s="32">
        <v>0.4465277777777778</v>
      </c>
      <c r="E3927">
        <v>7000</v>
      </c>
      <c r="G3927" s="31" t="s">
        <v>97</v>
      </c>
      <c r="H3927">
        <v>4</v>
      </c>
      <c r="I3927" s="31" t="s">
        <v>100</v>
      </c>
    </row>
    <row r="3928" spans="1:9" x14ac:dyDescent="0.3">
      <c r="A3928">
        <v>3967</v>
      </c>
      <c r="B3928">
        <v>2</v>
      </c>
      <c r="C3928">
        <v>63</v>
      </c>
      <c r="D3928" s="32">
        <v>0.43472222222222223</v>
      </c>
      <c r="E3928">
        <v>7000</v>
      </c>
      <c r="G3928" s="31" t="s">
        <v>102</v>
      </c>
      <c r="H3928">
        <v>4</v>
      </c>
      <c r="I3928" s="31" t="s">
        <v>101</v>
      </c>
    </row>
    <row r="3929" spans="1:9" x14ac:dyDescent="0.3">
      <c r="A3929">
        <v>3968</v>
      </c>
      <c r="B3929">
        <v>5</v>
      </c>
      <c r="C3929">
        <v>63</v>
      </c>
      <c r="D3929" s="32">
        <v>0.44930555555555557</v>
      </c>
      <c r="E3929">
        <v>7000</v>
      </c>
      <c r="F3929">
        <v>1000</v>
      </c>
      <c r="G3929" s="31" t="s">
        <v>97</v>
      </c>
      <c r="H3929">
        <v>4</v>
      </c>
      <c r="I3929" s="31" t="s">
        <v>105</v>
      </c>
    </row>
    <row r="3930" spans="1:9" x14ac:dyDescent="0.3">
      <c r="A3930">
        <v>3969</v>
      </c>
      <c r="B3930">
        <v>3</v>
      </c>
      <c r="C3930">
        <v>63</v>
      </c>
      <c r="D3930" s="32">
        <v>0.46736111111111112</v>
      </c>
      <c r="E3930">
        <v>9000</v>
      </c>
      <c r="G3930" s="31" t="s">
        <v>102</v>
      </c>
      <c r="H3930">
        <v>5</v>
      </c>
      <c r="I3930" s="31" t="s">
        <v>104</v>
      </c>
    </row>
    <row r="3931" spans="1:9" x14ac:dyDescent="0.3">
      <c r="A3931">
        <v>3970</v>
      </c>
      <c r="B3931">
        <v>7</v>
      </c>
      <c r="C3931">
        <v>63</v>
      </c>
      <c r="D3931" s="32">
        <v>0.47152777777777777</v>
      </c>
      <c r="E3931">
        <v>7000</v>
      </c>
      <c r="G3931" s="31" t="s">
        <v>97</v>
      </c>
      <c r="H3931">
        <v>5</v>
      </c>
      <c r="I3931" s="31" t="s">
        <v>98</v>
      </c>
    </row>
    <row r="3932" spans="1:9" x14ac:dyDescent="0.3">
      <c r="A3932">
        <v>3971</v>
      </c>
      <c r="B3932">
        <v>1</v>
      </c>
      <c r="C3932">
        <v>63</v>
      </c>
      <c r="D3932" s="32">
        <v>0.48194444444444445</v>
      </c>
      <c r="E3932">
        <v>7000</v>
      </c>
      <c r="G3932" s="31" t="s">
        <v>97</v>
      </c>
      <c r="H3932">
        <v>5</v>
      </c>
      <c r="I3932" s="31" t="s">
        <v>99</v>
      </c>
    </row>
    <row r="3933" spans="1:9" x14ac:dyDescent="0.3">
      <c r="A3933">
        <v>3972</v>
      </c>
      <c r="B3933">
        <v>6</v>
      </c>
      <c r="C3933">
        <v>63</v>
      </c>
      <c r="D3933" s="32">
        <v>0.46180555555555558</v>
      </c>
      <c r="E3933">
        <v>9000</v>
      </c>
      <c r="F3933">
        <v>1000</v>
      </c>
      <c r="G3933" s="31" t="s">
        <v>102</v>
      </c>
      <c r="H3933">
        <v>5</v>
      </c>
      <c r="I3933" s="31" t="s">
        <v>100</v>
      </c>
    </row>
    <row r="3934" spans="1:9" x14ac:dyDescent="0.3">
      <c r="A3934">
        <v>3973</v>
      </c>
      <c r="B3934">
        <v>2</v>
      </c>
      <c r="C3934">
        <v>63</v>
      </c>
      <c r="D3934" s="32">
        <v>0.44861111111111113</v>
      </c>
      <c r="E3934">
        <v>7000</v>
      </c>
      <c r="G3934" s="31" t="s">
        <v>102</v>
      </c>
      <c r="H3934">
        <v>5</v>
      </c>
      <c r="I3934" s="31" t="s">
        <v>101</v>
      </c>
    </row>
    <row r="3935" spans="1:9" x14ac:dyDescent="0.3">
      <c r="A3935">
        <v>3974</v>
      </c>
      <c r="B3935">
        <v>5</v>
      </c>
      <c r="C3935">
        <v>63</v>
      </c>
      <c r="D3935" s="32">
        <v>0.47083333333333333</v>
      </c>
      <c r="E3935">
        <v>7000</v>
      </c>
      <c r="G3935" s="31" t="s">
        <v>102</v>
      </c>
      <c r="H3935">
        <v>5</v>
      </c>
      <c r="I3935" s="31" t="s">
        <v>105</v>
      </c>
    </row>
    <row r="3936" spans="1:9" x14ac:dyDescent="0.3">
      <c r="A3936">
        <v>3975</v>
      </c>
      <c r="B3936">
        <v>3</v>
      </c>
      <c r="C3936">
        <v>63</v>
      </c>
      <c r="D3936" s="32">
        <v>0.49236111111111114</v>
      </c>
      <c r="E3936">
        <v>7000</v>
      </c>
      <c r="G3936" s="31" t="s">
        <v>97</v>
      </c>
      <c r="H3936">
        <v>6</v>
      </c>
      <c r="I3936" s="31" t="s">
        <v>104</v>
      </c>
    </row>
    <row r="3937" spans="1:9" x14ac:dyDescent="0.3">
      <c r="A3937">
        <v>3976</v>
      </c>
      <c r="B3937">
        <v>7</v>
      </c>
      <c r="C3937">
        <v>63</v>
      </c>
      <c r="D3937" s="32">
        <v>0.49166666666666664</v>
      </c>
      <c r="E3937">
        <v>7000</v>
      </c>
      <c r="G3937" s="31" t="s">
        <v>97</v>
      </c>
      <c r="H3937">
        <v>6</v>
      </c>
      <c r="I3937" s="31" t="s">
        <v>98</v>
      </c>
    </row>
    <row r="3938" spans="1:9" x14ac:dyDescent="0.3">
      <c r="A3938">
        <v>3977</v>
      </c>
      <c r="B3938">
        <v>1</v>
      </c>
      <c r="C3938">
        <v>63</v>
      </c>
      <c r="D3938" s="32">
        <v>0.52013888888888893</v>
      </c>
      <c r="E3938">
        <v>7000</v>
      </c>
      <c r="G3938" s="31" t="s">
        <v>97</v>
      </c>
      <c r="H3938">
        <v>6</v>
      </c>
      <c r="I3938" s="31" t="s">
        <v>99</v>
      </c>
    </row>
    <row r="3939" spans="1:9" x14ac:dyDescent="0.3">
      <c r="A3939">
        <v>3978</v>
      </c>
      <c r="B3939">
        <v>6</v>
      </c>
      <c r="C3939">
        <v>63</v>
      </c>
      <c r="D3939" s="32">
        <v>0.48125000000000001</v>
      </c>
      <c r="E3939">
        <v>7000</v>
      </c>
      <c r="G3939" s="31" t="s">
        <v>97</v>
      </c>
      <c r="H3939">
        <v>6</v>
      </c>
      <c r="I3939" s="31" t="s">
        <v>100</v>
      </c>
    </row>
    <row r="3940" spans="1:9" x14ac:dyDescent="0.3">
      <c r="A3940">
        <v>3979</v>
      </c>
      <c r="B3940">
        <v>2</v>
      </c>
      <c r="C3940">
        <v>63</v>
      </c>
      <c r="D3940" s="32">
        <v>0.47291666666666665</v>
      </c>
      <c r="E3940">
        <v>7000</v>
      </c>
      <c r="F3940">
        <v>700</v>
      </c>
      <c r="G3940" s="31" t="s">
        <v>97</v>
      </c>
      <c r="H3940">
        <v>6</v>
      </c>
      <c r="I3940" s="31" t="s">
        <v>101</v>
      </c>
    </row>
    <row r="3941" spans="1:9" x14ac:dyDescent="0.3">
      <c r="A3941">
        <v>3980</v>
      </c>
      <c r="B3941">
        <v>5</v>
      </c>
      <c r="C3941">
        <v>63</v>
      </c>
      <c r="D3941" s="32">
        <v>0.48958333333333331</v>
      </c>
      <c r="E3941">
        <v>7000</v>
      </c>
      <c r="G3941" s="31" t="s">
        <v>97</v>
      </c>
      <c r="H3941">
        <v>6</v>
      </c>
      <c r="I3941" s="31" t="s">
        <v>105</v>
      </c>
    </row>
    <row r="3942" spans="1:9" x14ac:dyDescent="0.3">
      <c r="A3942">
        <v>3981</v>
      </c>
      <c r="B3942">
        <v>3</v>
      </c>
      <c r="C3942">
        <v>63</v>
      </c>
      <c r="D3942" s="32">
        <v>0.51597222222222228</v>
      </c>
      <c r="E3942">
        <v>7000</v>
      </c>
      <c r="F3942">
        <v>1000</v>
      </c>
      <c r="G3942" s="31" t="s">
        <v>102</v>
      </c>
      <c r="H3942">
        <v>7</v>
      </c>
      <c r="I3942" s="31" t="s">
        <v>104</v>
      </c>
    </row>
    <row r="3943" spans="1:9" x14ac:dyDescent="0.3">
      <c r="A3943">
        <v>3982</v>
      </c>
      <c r="B3943">
        <v>7</v>
      </c>
      <c r="C3943">
        <v>63</v>
      </c>
      <c r="D3943" s="32">
        <v>0.46041666666666664</v>
      </c>
      <c r="E3943">
        <v>9000</v>
      </c>
      <c r="F3943">
        <v>1000</v>
      </c>
      <c r="G3943" s="31" t="s">
        <v>102</v>
      </c>
      <c r="H3943">
        <v>7</v>
      </c>
      <c r="I3943" s="31" t="s">
        <v>98</v>
      </c>
    </row>
    <row r="3944" spans="1:9" x14ac:dyDescent="0.3">
      <c r="A3944">
        <v>3983</v>
      </c>
      <c r="B3944">
        <v>1</v>
      </c>
      <c r="C3944">
        <v>63</v>
      </c>
      <c r="D3944" s="32">
        <v>0.5444444444444444</v>
      </c>
      <c r="E3944">
        <v>7000</v>
      </c>
      <c r="G3944" s="31" t="s">
        <v>102</v>
      </c>
      <c r="H3944">
        <v>7</v>
      </c>
      <c r="I3944" s="31" t="s">
        <v>99</v>
      </c>
    </row>
    <row r="3945" spans="1:9" x14ac:dyDescent="0.3">
      <c r="A3945">
        <v>3984</v>
      </c>
      <c r="B3945">
        <v>6</v>
      </c>
      <c r="C3945">
        <v>63</v>
      </c>
      <c r="D3945" s="32">
        <v>0.50277777777777777</v>
      </c>
      <c r="E3945">
        <v>7000</v>
      </c>
      <c r="G3945" s="31" t="s">
        <v>97</v>
      </c>
      <c r="H3945">
        <v>7</v>
      </c>
      <c r="I3945" s="31" t="s">
        <v>100</v>
      </c>
    </row>
    <row r="3946" spans="1:9" x14ac:dyDescent="0.3">
      <c r="A3946">
        <v>3985</v>
      </c>
      <c r="B3946">
        <v>2</v>
      </c>
      <c r="C3946">
        <v>63</v>
      </c>
      <c r="D3946" s="32">
        <v>0.48819444444444443</v>
      </c>
      <c r="E3946">
        <v>9000</v>
      </c>
      <c r="F3946">
        <v>1500</v>
      </c>
      <c r="G3946" s="31" t="s">
        <v>102</v>
      </c>
      <c r="H3946">
        <v>7</v>
      </c>
      <c r="I3946" s="31" t="s">
        <v>101</v>
      </c>
    </row>
    <row r="3947" spans="1:9" x14ac:dyDescent="0.3">
      <c r="A3947">
        <v>3986</v>
      </c>
      <c r="B3947">
        <v>5</v>
      </c>
      <c r="C3947">
        <v>63</v>
      </c>
      <c r="D3947" s="32">
        <v>0.55763888888888891</v>
      </c>
      <c r="E3947">
        <v>7000</v>
      </c>
      <c r="G3947" s="31" t="s">
        <v>97</v>
      </c>
      <c r="H3947">
        <v>7</v>
      </c>
      <c r="I3947" s="31" t="s">
        <v>105</v>
      </c>
    </row>
    <row r="3948" spans="1:9" x14ac:dyDescent="0.3">
      <c r="A3948">
        <v>3987</v>
      </c>
      <c r="B3948">
        <v>3</v>
      </c>
      <c r="C3948">
        <v>63</v>
      </c>
      <c r="D3948" s="32">
        <v>0.55555555555555558</v>
      </c>
      <c r="E3948">
        <v>9000</v>
      </c>
      <c r="G3948" s="31" t="s">
        <v>97</v>
      </c>
      <c r="H3948">
        <v>8</v>
      </c>
      <c r="I3948" s="31" t="s">
        <v>104</v>
      </c>
    </row>
    <row r="3949" spans="1:9" x14ac:dyDescent="0.3">
      <c r="A3949">
        <v>3988</v>
      </c>
      <c r="B3949">
        <v>7</v>
      </c>
      <c r="C3949">
        <v>63</v>
      </c>
      <c r="D3949" s="32">
        <v>0.58402777777777781</v>
      </c>
      <c r="E3949">
        <v>7000</v>
      </c>
      <c r="G3949" s="31" t="s">
        <v>102</v>
      </c>
      <c r="H3949">
        <v>8</v>
      </c>
      <c r="I3949" s="31" t="s">
        <v>98</v>
      </c>
    </row>
    <row r="3950" spans="1:9" x14ac:dyDescent="0.3">
      <c r="A3950">
        <v>3989</v>
      </c>
      <c r="B3950">
        <v>1</v>
      </c>
      <c r="C3950">
        <v>63</v>
      </c>
      <c r="D3950" s="32">
        <v>0.58194444444444449</v>
      </c>
      <c r="E3950">
        <v>7000</v>
      </c>
      <c r="F3950">
        <v>1000</v>
      </c>
      <c r="G3950" s="31" t="s">
        <v>102</v>
      </c>
      <c r="H3950">
        <v>8</v>
      </c>
      <c r="I3950" s="31" t="s">
        <v>99</v>
      </c>
    </row>
    <row r="3951" spans="1:9" x14ac:dyDescent="0.3">
      <c r="A3951">
        <v>3990</v>
      </c>
      <c r="B3951">
        <v>6</v>
      </c>
      <c r="C3951">
        <v>63</v>
      </c>
      <c r="D3951" s="32">
        <v>0.52777777777777779</v>
      </c>
      <c r="E3951">
        <v>7000</v>
      </c>
      <c r="G3951" s="31" t="s">
        <v>102</v>
      </c>
      <c r="H3951">
        <v>8</v>
      </c>
      <c r="I3951" s="31" t="s">
        <v>100</v>
      </c>
    </row>
    <row r="3952" spans="1:9" x14ac:dyDescent="0.3">
      <c r="A3952">
        <v>3991</v>
      </c>
      <c r="B3952">
        <v>2</v>
      </c>
      <c r="C3952">
        <v>63</v>
      </c>
      <c r="D3952" s="32">
        <v>0.5083333333333333</v>
      </c>
      <c r="E3952">
        <v>9000</v>
      </c>
      <c r="F3952">
        <v>1000</v>
      </c>
      <c r="G3952" s="31" t="s">
        <v>102</v>
      </c>
      <c r="H3952">
        <v>8</v>
      </c>
      <c r="I3952" s="31" t="s">
        <v>101</v>
      </c>
    </row>
    <row r="3953" spans="1:9" x14ac:dyDescent="0.3">
      <c r="A3953">
        <v>3992</v>
      </c>
      <c r="B3953">
        <v>5</v>
      </c>
      <c r="C3953">
        <v>63</v>
      </c>
      <c r="D3953" s="32">
        <v>0.58263888888888893</v>
      </c>
      <c r="E3953">
        <v>9000</v>
      </c>
      <c r="F3953">
        <v>2000</v>
      </c>
      <c r="G3953" s="31" t="s">
        <v>102</v>
      </c>
      <c r="H3953">
        <v>8</v>
      </c>
      <c r="I3953" s="31" t="s">
        <v>105</v>
      </c>
    </row>
    <row r="3954" spans="1:9" x14ac:dyDescent="0.3">
      <c r="A3954">
        <v>3993</v>
      </c>
      <c r="B3954">
        <v>3</v>
      </c>
      <c r="C3954">
        <v>63</v>
      </c>
      <c r="D3954" s="32">
        <v>0.57013888888888886</v>
      </c>
      <c r="E3954">
        <v>7000</v>
      </c>
      <c r="F3954">
        <v>1000</v>
      </c>
      <c r="G3954" s="31" t="s">
        <v>97</v>
      </c>
      <c r="H3954">
        <v>9</v>
      </c>
      <c r="I3954" s="31" t="s">
        <v>104</v>
      </c>
    </row>
    <row r="3955" spans="1:9" x14ac:dyDescent="0.3">
      <c r="A3955">
        <v>3994</v>
      </c>
      <c r="B3955">
        <v>7</v>
      </c>
      <c r="C3955">
        <v>63</v>
      </c>
      <c r="D3955" s="32">
        <v>0.61736111111111114</v>
      </c>
      <c r="E3955">
        <v>7000</v>
      </c>
      <c r="G3955" s="31" t="s">
        <v>97</v>
      </c>
      <c r="H3955">
        <v>9</v>
      </c>
      <c r="I3955" s="31" t="s">
        <v>98</v>
      </c>
    </row>
    <row r="3956" spans="1:9" x14ac:dyDescent="0.3">
      <c r="A3956">
        <v>3995</v>
      </c>
      <c r="B3956">
        <v>1</v>
      </c>
      <c r="C3956">
        <v>63</v>
      </c>
      <c r="D3956" s="32">
        <v>0.63611111111111107</v>
      </c>
      <c r="E3956">
        <v>7000</v>
      </c>
      <c r="F3956">
        <v>1000</v>
      </c>
      <c r="G3956" s="31" t="s">
        <v>102</v>
      </c>
      <c r="H3956">
        <v>9</v>
      </c>
      <c r="I3956" s="31" t="s">
        <v>99</v>
      </c>
    </row>
    <row r="3957" spans="1:9" x14ac:dyDescent="0.3">
      <c r="A3957">
        <v>3996</v>
      </c>
      <c r="B3957">
        <v>6</v>
      </c>
      <c r="C3957">
        <v>63</v>
      </c>
      <c r="D3957" s="32">
        <v>0.5756944444444444</v>
      </c>
      <c r="E3957">
        <v>7000</v>
      </c>
      <c r="G3957" s="31" t="s">
        <v>102</v>
      </c>
      <c r="H3957">
        <v>9</v>
      </c>
      <c r="I3957" s="31" t="s">
        <v>100</v>
      </c>
    </row>
    <row r="3958" spans="1:9" x14ac:dyDescent="0.3">
      <c r="A3958">
        <v>3997</v>
      </c>
      <c r="B3958">
        <v>2</v>
      </c>
      <c r="C3958">
        <v>63</v>
      </c>
      <c r="D3958" s="32">
        <v>0.60277777777777775</v>
      </c>
      <c r="E3958">
        <v>9000</v>
      </c>
      <c r="G3958" s="31" t="s">
        <v>97</v>
      </c>
      <c r="H3958">
        <v>9</v>
      </c>
      <c r="I3958" s="31" t="s">
        <v>101</v>
      </c>
    </row>
    <row r="3959" spans="1:9" x14ac:dyDescent="0.3">
      <c r="A3959">
        <v>3998</v>
      </c>
      <c r="B3959">
        <v>5</v>
      </c>
      <c r="C3959">
        <v>63</v>
      </c>
      <c r="D3959" s="32">
        <v>0.61944444444444446</v>
      </c>
      <c r="E3959">
        <v>7000</v>
      </c>
      <c r="F3959">
        <v>3000</v>
      </c>
      <c r="G3959" s="31" t="s">
        <v>102</v>
      </c>
      <c r="H3959">
        <v>9</v>
      </c>
      <c r="I3959" s="31" t="s">
        <v>105</v>
      </c>
    </row>
    <row r="3960" spans="1:9" x14ac:dyDescent="0.3">
      <c r="A3960">
        <v>3999</v>
      </c>
      <c r="B3960">
        <v>3</v>
      </c>
      <c r="C3960">
        <v>63</v>
      </c>
      <c r="D3960" s="32">
        <v>0.59375</v>
      </c>
      <c r="E3960">
        <v>7000</v>
      </c>
      <c r="F3960">
        <v>500</v>
      </c>
      <c r="G3960" s="31" t="s">
        <v>102</v>
      </c>
      <c r="H3960">
        <v>10</v>
      </c>
      <c r="I3960" s="31" t="s">
        <v>104</v>
      </c>
    </row>
    <row r="3961" spans="1:9" x14ac:dyDescent="0.3">
      <c r="A3961">
        <v>4000</v>
      </c>
      <c r="B3961">
        <v>7</v>
      </c>
      <c r="C3961">
        <v>63</v>
      </c>
      <c r="D3961" s="32">
        <v>0.64375000000000004</v>
      </c>
      <c r="E3961">
        <v>7000</v>
      </c>
      <c r="F3961">
        <v>1000</v>
      </c>
      <c r="G3961" s="31" t="s">
        <v>102</v>
      </c>
      <c r="H3961">
        <v>10</v>
      </c>
      <c r="I3961" s="31" t="s">
        <v>98</v>
      </c>
    </row>
    <row r="3962" spans="1:9" x14ac:dyDescent="0.3">
      <c r="A3962">
        <v>4001</v>
      </c>
      <c r="B3962">
        <v>1</v>
      </c>
      <c r="C3962">
        <v>63</v>
      </c>
      <c r="D3962" s="32">
        <v>0.66666666666666663</v>
      </c>
      <c r="E3962">
        <v>7000</v>
      </c>
      <c r="G3962" s="31" t="s">
        <v>102</v>
      </c>
      <c r="H3962">
        <v>10</v>
      </c>
      <c r="I3962" s="31" t="s">
        <v>99</v>
      </c>
    </row>
    <row r="3963" spans="1:9" x14ac:dyDescent="0.3">
      <c r="A3963">
        <v>4002</v>
      </c>
      <c r="B3963">
        <v>6</v>
      </c>
      <c r="C3963">
        <v>63</v>
      </c>
      <c r="D3963" s="32">
        <v>0.625</v>
      </c>
      <c r="E3963">
        <v>7000</v>
      </c>
      <c r="G3963" s="31" t="s">
        <v>102</v>
      </c>
      <c r="H3963">
        <v>10</v>
      </c>
      <c r="I3963" s="31" t="s">
        <v>100</v>
      </c>
    </row>
    <row r="3964" spans="1:9" x14ac:dyDescent="0.3">
      <c r="A3964">
        <v>4003</v>
      </c>
      <c r="B3964">
        <v>2</v>
      </c>
      <c r="C3964">
        <v>63</v>
      </c>
      <c r="D3964" s="32">
        <v>0.65555555555555556</v>
      </c>
      <c r="E3964">
        <v>7000</v>
      </c>
      <c r="G3964" s="31" t="s">
        <v>102</v>
      </c>
      <c r="H3964">
        <v>10</v>
      </c>
      <c r="I3964" s="31" t="s">
        <v>101</v>
      </c>
    </row>
    <row r="3965" spans="1:9" x14ac:dyDescent="0.3">
      <c r="A3965">
        <v>4004</v>
      </c>
      <c r="B3965">
        <v>5</v>
      </c>
      <c r="C3965">
        <v>63</v>
      </c>
      <c r="D3965" s="32">
        <v>0.6694444444444444</v>
      </c>
      <c r="E3965">
        <v>7000</v>
      </c>
      <c r="F3965">
        <v>1000</v>
      </c>
      <c r="G3965" s="31" t="s">
        <v>102</v>
      </c>
      <c r="H3965">
        <v>10</v>
      </c>
      <c r="I3965" s="31" t="s">
        <v>105</v>
      </c>
    </row>
    <row r="3966" spans="1:9" x14ac:dyDescent="0.3">
      <c r="A3966">
        <v>4005</v>
      </c>
      <c r="B3966">
        <v>3</v>
      </c>
      <c r="C3966">
        <v>63</v>
      </c>
      <c r="D3966" s="32">
        <v>0.6118055555555556</v>
      </c>
      <c r="E3966">
        <v>7000</v>
      </c>
      <c r="G3966" s="31" t="s">
        <v>97</v>
      </c>
      <c r="H3966">
        <v>11</v>
      </c>
      <c r="I3966" s="31" t="s">
        <v>104</v>
      </c>
    </row>
    <row r="3967" spans="1:9" x14ac:dyDescent="0.3">
      <c r="A3967">
        <v>4006</v>
      </c>
      <c r="B3967">
        <v>7</v>
      </c>
      <c r="C3967">
        <v>63</v>
      </c>
      <c r="D3967" s="32">
        <v>0.66874999999999996</v>
      </c>
      <c r="E3967">
        <v>7000</v>
      </c>
      <c r="G3967" s="31" t="s">
        <v>102</v>
      </c>
      <c r="H3967">
        <v>11</v>
      </c>
      <c r="I3967" s="31" t="s">
        <v>98</v>
      </c>
    </row>
    <row r="3968" spans="1:9" x14ac:dyDescent="0.3">
      <c r="A3968">
        <v>4007</v>
      </c>
      <c r="B3968">
        <v>1</v>
      </c>
      <c r="C3968">
        <v>63</v>
      </c>
      <c r="D3968" s="32">
        <v>0.73541666666666672</v>
      </c>
      <c r="E3968">
        <v>7000</v>
      </c>
      <c r="F3968">
        <v>1000</v>
      </c>
      <c r="G3968" s="31" t="s">
        <v>97</v>
      </c>
      <c r="H3968">
        <v>11</v>
      </c>
      <c r="I3968" s="31" t="s">
        <v>99</v>
      </c>
    </row>
    <row r="3969" spans="1:9" x14ac:dyDescent="0.3">
      <c r="A3969">
        <v>4008</v>
      </c>
      <c r="B3969">
        <v>6</v>
      </c>
      <c r="C3969">
        <v>63</v>
      </c>
      <c r="D3969" s="32">
        <v>0.625</v>
      </c>
      <c r="E3969">
        <v>7000</v>
      </c>
      <c r="G3969" s="31" t="s">
        <v>102</v>
      </c>
      <c r="H3969">
        <v>11</v>
      </c>
      <c r="I3969" s="31" t="s">
        <v>100</v>
      </c>
    </row>
    <row r="3970" spans="1:9" x14ac:dyDescent="0.3">
      <c r="A3970">
        <v>4009</v>
      </c>
      <c r="B3970">
        <v>2</v>
      </c>
      <c r="C3970">
        <v>63</v>
      </c>
      <c r="D3970" s="32">
        <v>0.67569444444444449</v>
      </c>
      <c r="E3970">
        <v>9000</v>
      </c>
      <c r="F3970">
        <v>1000</v>
      </c>
      <c r="G3970" s="31" t="s">
        <v>102</v>
      </c>
      <c r="H3970">
        <v>11</v>
      </c>
      <c r="I3970" s="31" t="s">
        <v>101</v>
      </c>
    </row>
    <row r="3971" spans="1:9" x14ac:dyDescent="0.3">
      <c r="A3971">
        <v>4010</v>
      </c>
      <c r="B3971">
        <v>5</v>
      </c>
      <c r="C3971">
        <v>63</v>
      </c>
      <c r="D3971" s="32">
        <v>0.68680555555555556</v>
      </c>
      <c r="E3971">
        <v>7000</v>
      </c>
      <c r="G3971" s="31" t="s">
        <v>97</v>
      </c>
      <c r="H3971">
        <v>11</v>
      </c>
      <c r="I3971" s="31" t="s">
        <v>105</v>
      </c>
    </row>
    <row r="3972" spans="1:9" x14ac:dyDescent="0.3">
      <c r="A3972">
        <v>4011</v>
      </c>
      <c r="B3972">
        <v>3</v>
      </c>
      <c r="C3972">
        <v>63</v>
      </c>
      <c r="D3972" s="32">
        <v>0.6479166666666667</v>
      </c>
      <c r="E3972">
        <v>7000</v>
      </c>
      <c r="F3972">
        <v>1900</v>
      </c>
      <c r="G3972" s="31" t="s">
        <v>102</v>
      </c>
      <c r="H3972">
        <v>12</v>
      </c>
      <c r="I3972" s="31" t="s">
        <v>104</v>
      </c>
    </row>
    <row r="3973" spans="1:9" x14ac:dyDescent="0.3">
      <c r="A3973">
        <v>4012</v>
      </c>
      <c r="B3973">
        <v>7</v>
      </c>
      <c r="C3973">
        <v>63</v>
      </c>
      <c r="D3973" s="32">
        <v>0.70902777777777781</v>
      </c>
      <c r="E3973">
        <v>7000</v>
      </c>
      <c r="G3973" s="31" t="s">
        <v>97</v>
      </c>
      <c r="H3973">
        <v>12</v>
      </c>
      <c r="I3973" s="31" t="s">
        <v>98</v>
      </c>
    </row>
    <row r="3974" spans="1:9" x14ac:dyDescent="0.3">
      <c r="A3974">
        <v>4013</v>
      </c>
      <c r="B3974">
        <v>1</v>
      </c>
      <c r="C3974">
        <v>63</v>
      </c>
      <c r="D3974" s="32">
        <v>0.77361111111111114</v>
      </c>
      <c r="E3974">
        <v>9000</v>
      </c>
      <c r="F3974">
        <v>2000</v>
      </c>
      <c r="G3974" s="31" t="s">
        <v>102</v>
      </c>
      <c r="H3974">
        <v>12</v>
      </c>
      <c r="I3974" s="31" t="s">
        <v>99</v>
      </c>
    </row>
    <row r="3975" spans="1:9" x14ac:dyDescent="0.3">
      <c r="A3975">
        <v>4014</v>
      </c>
      <c r="B3975">
        <v>6</v>
      </c>
      <c r="C3975">
        <v>63</v>
      </c>
      <c r="D3975" s="32">
        <v>0.65833333333333333</v>
      </c>
      <c r="E3975">
        <v>7000</v>
      </c>
      <c r="G3975" s="31" t="s">
        <v>97</v>
      </c>
      <c r="H3975">
        <v>12</v>
      </c>
      <c r="I3975" s="31" t="s">
        <v>100</v>
      </c>
    </row>
    <row r="3976" spans="1:9" x14ac:dyDescent="0.3">
      <c r="A3976">
        <v>4015</v>
      </c>
      <c r="B3976">
        <v>2</v>
      </c>
      <c r="C3976">
        <v>63</v>
      </c>
      <c r="D3976" s="32">
        <v>0.71527777777777779</v>
      </c>
      <c r="E3976">
        <v>7000</v>
      </c>
      <c r="G3976" s="31" t="s">
        <v>97</v>
      </c>
      <c r="H3976">
        <v>12</v>
      </c>
      <c r="I3976" s="31" t="s">
        <v>101</v>
      </c>
    </row>
    <row r="3977" spans="1:9" x14ac:dyDescent="0.3">
      <c r="A3977">
        <v>4016</v>
      </c>
      <c r="B3977">
        <v>5</v>
      </c>
      <c r="C3977">
        <v>63</v>
      </c>
      <c r="D3977" s="32">
        <v>0.7104166666666667</v>
      </c>
      <c r="E3977">
        <v>7000</v>
      </c>
      <c r="G3977" s="31" t="s">
        <v>102</v>
      </c>
      <c r="H3977">
        <v>12</v>
      </c>
      <c r="I3977" s="31" t="s">
        <v>105</v>
      </c>
    </row>
    <row r="3978" spans="1:9" x14ac:dyDescent="0.3">
      <c r="A3978">
        <v>4017</v>
      </c>
      <c r="B3978">
        <v>3</v>
      </c>
      <c r="C3978">
        <v>63</v>
      </c>
      <c r="D3978" s="32">
        <v>0.6694444444444444</v>
      </c>
      <c r="E3978">
        <v>7000</v>
      </c>
      <c r="F3978">
        <v>2000</v>
      </c>
      <c r="G3978" s="31" t="s">
        <v>102</v>
      </c>
      <c r="H3978">
        <v>13</v>
      </c>
      <c r="I3978" s="31" t="s">
        <v>104</v>
      </c>
    </row>
    <row r="3979" spans="1:9" x14ac:dyDescent="0.3">
      <c r="A3979">
        <v>4018</v>
      </c>
      <c r="B3979">
        <v>7</v>
      </c>
      <c r="C3979">
        <v>63</v>
      </c>
      <c r="D3979" s="32">
        <v>0.77222222222222225</v>
      </c>
      <c r="E3979">
        <v>7000</v>
      </c>
      <c r="F3979">
        <v>1000</v>
      </c>
      <c r="G3979" s="31" t="s">
        <v>102</v>
      </c>
      <c r="H3979">
        <v>13</v>
      </c>
      <c r="I3979" s="31" t="s">
        <v>98</v>
      </c>
    </row>
    <row r="3980" spans="1:9" x14ac:dyDescent="0.3">
      <c r="A3980">
        <v>4019</v>
      </c>
      <c r="B3980">
        <v>1</v>
      </c>
      <c r="C3980">
        <v>63</v>
      </c>
      <c r="D3980" s="32">
        <v>0.80833333333333335</v>
      </c>
      <c r="E3980">
        <v>7000</v>
      </c>
      <c r="G3980" s="31" t="s">
        <v>97</v>
      </c>
      <c r="H3980">
        <v>13</v>
      </c>
      <c r="I3980" s="31" t="s">
        <v>99</v>
      </c>
    </row>
    <row r="3981" spans="1:9" x14ac:dyDescent="0.3">
      <c r="A3981">
        <v>4020</v>
      </c>
      <c r="B3981">
        <v>6</v>
      </c>
      <c r="C3981">
        <v>63</v>
      </c>
      <c r="D3981" s="32">
        <v>0.69166666666666665</v>
      </c>
      <c r="E3981">
        <v>7000</v>
      </c>
      <c r="G3981" s="31" t="s">
        <v>102</v>
      </c>
      <c r="H3981">
        <v>13</v>
      </c>
      <c r="I3981" s="31" t="s">
        <v>100</v>
      </c>
    </row>
    <row r="3982" spans="1:9" x14ac:dyDescent="0.3">
      <c r="A3982">
        <v>4021</v>
      </c>
      <c r="B3982">
        <v>2</v>
      </c>
      <c r="C3982">
        <v>63</v>
      </c>
      <c r="D3982" s="32">
        <v>0.74861111111111112</v>
      </c>
      <c r="E3982">
        <v>7000</v>
      </c>
      <c r="G3982" s="31" t="s">
        <v>97</v>
      </c>
      <c r="H3982">
        <v>13</v>
      </c>
      <c r="I3982" s="31" t="s">
        <v>101</v>
      </c>
    </row>
    <row r="3983" spans="1:9" x14ac:dyDescent="0.3">
      <c r="A3983">
        <v>4022</v>
      </c>
      <c r="B3983">
        <v>5</v>
      </c>
      <c r="C3983">
        <v>63</v>
      </c>
      <c r="D3983" s="32">
        <v>0.72986111111111107</v>
      </c>
      <c r="E3983">
        <v>7000</v>
      </c>
      <c r="G3983" s="31" t="s">
        <v>102</v>
      </c>
      <c r="H3983">
        <v>13</v>
      </c>
      <c r="I3983" s="31" t="s">
        <v>105</v>
      </c>
    </row>
    <row r="3984" spans="1:9" x14ac:dyDescent="0.3">
      <c r="A3984">
        <v>4023</v>
      </c>
      <c r="B3984">
        <v>3</v>
      </c>
      <c r="C3984">
        <v>63</v>
      </c>
      <c r="D3984" s="32">
        <v>0.68680555555555556</v>
      </c>
      <c r="E3984">
        <v>7000</v>
      </c>
      <c r="G3984" s="31" t="s">
        <v>97</v>
      </c>
      <c r="H3984">
        <v>14</v>
      </c>
      <c r="I3984" s="31" t="s">
        <v>104</v>
      </c>
    </row>
    <row r="3985" spans="1:9" x14ac:dyDescent="0.3">
      <c r="A3985">
        <v>4024</v>
      </c>
      <c r="B3985">
        <v>7</v>
      </c>
      <c r="C3985">
        <v>63</v>
      </c>
      <c r="D3985" s="32">
        <v>0.79097222222222219</v>
      </c>
      <c r="E3985">
        <v>7000</v>
      </c>
      <c r="G3985" s="31" t="s">
        <v>102</v>
      </c>
      <c r="H3985">
        <v>14</v>
      </c>
      <c r="I3985" s="31" t="s">
        <v>98</v>
      </c>
    </row>
    <row r="3986" spans="1:9" x14ac:dyDescent="0.3">
      <c r="A3986">
        <v>4025</v>
      </c>
      <c r="B3986">
        <v>1</v>
      </c>
      <c r="C3986">
        <v>63</v>
      </c>
      <c r="D3986" s="32"/>
      <c r="E3986">
        <v>7000</v>
      </c>
      <c r="G3986" s="31" t="s">
        <v>97</v>
      </c>
      <c r="H3986">
        <v>14</v>
      </c>
      <c r="I3986" s="31" t="s">
        <v>99</v>
      </c>
    </row>
    <row r="3987" spans="1:9" x14ac:dyDescent="0.3">
      <c r="A3987">
        <v>4026</v>
      </c>
      <c r="B3987">
        <v>6</v>
      </c>
      <c r="C3987">
        <v>63</v>
      </c>
      <c r="D3987" s="32">
        <v>0.70625000000000004</v>
      </c>
      <c r="E3987">
        <v>7000</v>
      </c>
      <c r="G3987" s="31" t="s">
        <v>97</v>
      </c>
      <c r="H3987">
        <v>14</v>
      </c>
      <c r="I3987" s="31" t="s">
        <v>100</v>
      </c>
    </row>
    <row r="3988" spans="1:9" x14ac:dyDescent="0.3">
      <c r="A3988">
        <v>4027</v>
      </c>
      <c r="B3988">
        <v>2</v>
      </c>
      <c r="C3988">
        <v>63</v>
      </c>
      <c r="D3988" s="32">
        <v>0.76597222222222228</v>
      </c>
      <c r="E3988">
        <v>7000</v>
      </c>
      <c r="G3988" s="31" t="s">
        <v>97</v>
      </c>
      <c r="H3988">
        <v>14</v>
      </c>
      <c r="I3988" s="31" t="s">
        <v>101</v>
      </c>
    </row>
    <row r="3989" spans="1:9" x14ac:dyDescent="0.3">
      <c r="A3989">
        <v>4028</v>
      </c>
      <c r="B3989">
        <v>5</v>
      </c>
      <c r="C3989">
        <v>63</v>
      </c>
      <c r="D3989" s="32">
        <v>0.74930555555555556</v>
      </c>
      <c r="E3989">
        <v>7000</v>
      </c>
      <c r="G3989" s="31" t="s">
        <v>97</v>
      </c>
      <c r="H3989">
        <v>14</v>
      </c>
      <c r="I3989" s="31" t="s">
        <v>105</v>
      </c>
    </row>
    <row r="3990" spans="1:9" x14ac:dyDescent="0.3">
      <c r="A3990">
        <v>4029</v>
      </c>
      <c r="B3990">
        <v>3</v>
      </c>
      <c r="C3990">
        <v>63</v>
      </c>
      <c r="D3990" s="32">
        <v>0.7368055555555556</v>
      </c>
      <c r="E3990">
        <v>7000</v>
      </c>
      <c r="G3990" s="31" t="s">
        <v>102</v>
      </c>
      <c r="H3990">
        <v>15</v>
      </c>
      <c r="I3990" s="31" t="s">
        <v>104</v>
      </c>
    </row>
    <row r="3991" spans="1:9" x14ac:dyDescent="0.3">
      <c r="A3991">
        <v>4030</v>
      </c>
      <c r="B3991">
        <v>7</v>
      </c>
      <c r="C3991">
        <v>63</v>
      </c>
      <c r="D3991" s="32">
        <v>0.8125</v>
      </c>
      <c r="E3991">
        <v>7000</v>
      </c>
      <c r="G3991" s="31" t="s">
        <v>102</v>
      </c>
      <c r="H3991">
        <v>15</v>
      </c>
      <c r="I3991" s="31" t="s">
        <v>98</v>
      </c>
    </row>
    <row r="3992" spans="1:9" x14ac:dyDescent="0.3">
      <c r="A3992">
        <v>4031</v>
      </c>
      <c r="B3992">
        <v>6</v>
      </c>
      <c r="C3992">
        <v>63</v>
      </c>
      <c r="D3992" s="32">
        <v>0.73402777777777772</v>
      </c>
      <c r="E3992">
        <v>9000</v>
      </c>
      <c r="F3992">
        <v>1000</v>
      </c>
      <c r="G3992" s="31" t="s">
        <v>102</v>
      </c>
      <c r="H3992">
        <v>15</v>
      </c>
      <c r="I3992" s="31" t="s">
        <v>100</v>
      </c>
    </row>
    <row r="3993" spans="1:9" x14ac:dyDescent="0.3">
      <c r="A3993">
        <v>4032</v>
      </c>
      <c r="B3993">
        <v>2</v>
      </c>
      <c r="C3993">
        <v>63</v>
      </c>
      <c r="D3993" s="32">
        <v>0.77569444444444446</v>
      </c>
      <c r="E3993">
        <v>7000</v>
      </c>
      <c r="G3993" s="31" t="s">
        <v>102</v>
      </c>
      <c r="H3993">
        <v>15</v>
      </c>
      <c r="I3993" s="31" t="s">
        <v>101</v>
      </c>
    </row>
    <row r="3994" spans="1:9" x14ac:dyDescent="0.3">
      <c r="A3994">
        <v>4033</v>
      </c>
      <c r="B3994">
        <v>5</v>
      </c>
      <c r="C3994">
        <v>63</v>
      </c>
      <c r="D3994" s="32">
        <v>0.77916666666666667</v>
      </c>
      <c r="E3994">
        <v>7000</v>
      </c>
      <c r="G3994" s="31" t="s">
        <v>102</v>
      </c>
      <c r="H3994">
        <v>15</v>
      </c>
      <c r="I3994" s="31" t="s">
        <v>105</v>
      </c>
    </row>
    <row r="3995" spans="1:9" x14ac:dyDescent="0.3">
      <c r="A3995">
        <v>4034</v>
      </c>
      <c r="B3995">
        <v>3</v>
      </c>
      <c r="C3995">
        <v>63</v>
      </c>
      <c r="D3995" s="32">
        <v>0.76041666666666663</v>
      </c>
      <c r="E3995">
        <v>7000</v>
      </c>
      <c r="G3995" s="31" t="s">
        <v>97</v>
      </c>
      <c r="H3995">
        <v>16</v>
      </c>
      <c r="I3995" s="31" t="s">
        <v>104</v>
      </c>
    </row>
    <row r="3996" spans="1:9" x14ac:dyDescent="0.3">
      <c r="A3996">
        <v>4035</v>
      </c>
      <c r="B3996">
        <v>7</v>
      </c>
      <c r="C3996">
        <v>63</v>
      </c>
      <c r="D3996" s="32">
        <v>0.82777777777777772</v>
      </c>
      <c r="E3996">
        <v>9000</v>
      </c>
      <c r="G3996" s="31" t="s">
        <v>102</v>
      </c>
      <c r="H3996">
        <v>16</v>
      </c>
      <c r="I3996" s="31" t="s">
        <v>98</v>
      </c>
    </row>
    <row r="3997" spans="1:9" x14ac:dyDescent="0.3">
      <c r="A3997">
        <v>4036</v>
      </c>
      <c r="B3997">
        <v>6</v>
      </c>
      <c r="C3997">
        <v>63</v>
      </c>
      <c r="D3997" s="32">
        <v>0.77361111111111114</v>
      </c>
      <c r="E3997">
        <v>7000</v>
      </c>
      <c r="G3997" s="31" t="s">
        <v>97</v>
      </c>
      <c r="H3997">
        <v>16</v>
      </c>
      <c r="I3997" s="31" t="s">
        <v>100</v>
      </c>
    </row>
    <row r="3998" spans="1:9" x14ac:dyDescent="0.3">
      <c r="A3998">
        <v>4037</v>
      </c>
      <c r="B3998">
        <v>2</v>
      </c>
      <c r="C3998">
        <v>63</v>
      </c>
      <c r="D3998" s="32">
        <v>0.79166666666666663</v>
      </c>
      <c r="E3998">
        <v>7000</v>
      </c>
      <c r="G3998" s="31" t="s">
        <v>97</v>
      </c>
      <c r="H3998">
        <v>16</v>
      </c>
      <c r="I3998" s="31" t="s">
        <v>101</v>
      </c>
    </row>
    <row r="3999" spans="1:9" x14ac:dyDescent="0.3">
      <c r="A3999">
        <v>4038</v>
      </c>
      <c r="B3999">
        <v>5</v>
      </c>
      <c r="C3999">
        <v>63</v>
      </c>
      <c r="D3999" s="32">
        <v>0.77916666666666667</v>
      </c>
      <c r="E3999">
        <v>7000</v>
      </c>
      <c r="G3999" s="31" t="s">
        <v>102</v>
      </c>
      <c r="H3999">
        <v>16</v>
      </c>
      <c r="I3999" s="31" t="s">
        <v>105</v>
      </c>
    </row>
    <row r="4000" spans="1:9" x14ac:dyDescent="0.3">
      <c r="A4000">
        <v>4039</v>
      </c>
      <c r="B4000">
        <v>3</v>
      </c>
      <c r="C4000">
        <v>63</v>
      </c>
      <c r="D4000" s="32">
        <v>0.78263888888888888</v>
      </c>
      <c r="E4000">
        <v>7000</v>
      </c>
      <c r="G4000" s="31" t="s">
        <v>97</v>
      </c>
      <c r="H4000">
        <v>17</v>
      </c>
      <c r="I4000" s="31" t="s">
        <v>104</v>
      </c>
    </row>
    <row r="4001" spans="1:9" x14ac:dyDescent="0.3">
      <c r="A4001">
        <v>4040</v>
      </c>
      <c r="B4001">
        <v>6</v>
      </c>
      <c r="C4001">
        <v>63</v>
      </c>
      <c r="D4001" s="32">
        <v>0.7895833333333333</v>
      </c>
      <c r="E4001">
        <v>7000</v>
      </c>
      <c r="G4001" s="31" t="s">
        <v>97</v>
      </c>
      <c r="H4001">
        <v>17</v>
      </c>
      <c r="I4001" s="31" t="s">
        <v>100</v>
      </c>
    </row>
    <row r="4002" spans="1:9" x14ac:dyDescent="0.3">
      <c r="A4002">
        <v>4041</v>
      </c>
      <c r="B4002">
        <v>2</v>
      </c>
      <c r="C4002">
        <v>63</v>
      </c>
      <c r="D4002" s="32">
        <v>0.80555555555555558</v>
      </c>
      <c r="E4002">
        <v>7000</v>
      </c>
      <c r="G4002" s="31" t="s">
        <v>97</v>
      </c>
      <c r="H4002">
        <v>17</v>
      </c>
      <c r="I4002" s="31" t="s">
        <v>101</v>
      </c>
    </row>
    <row r="4003" spans="1:9" x14ac:dyDescent="0.3">
      <c r="A4003">
        <v>4042</v>
      </c>
      <c r="B4003">
        <v>5</v>
      </c>
      <c r="C4003">
        <v>63</v>
      </c>
      <c r="D4003" s="32">
        <v>0.7993055555555556</v>
      </c>
      <c r="E4003">
        <v>7000</v>
      </c>
      <c r="G4003" s="31" t="s">
        <v>102</v>
      </c>
      <c r="H4003">
        <v>17</v>
      </c>
      <c r="I4003" s="31" t="s">
        <v>105</v>
      </c>
    </row>
    <row r="4004" spans="1:9" x14ac:dyDescent="0.3">
      <c r="A4004">
        <v>4043</v>
      </c>
      <c r="B4004">
        <v>3</v>
      </c>
      <c r="C4004">
        <v>63</v>
      </c>
      <c r="D4004" s="32">
        <v>0.80555555555555558</v>
      </c>
      <c r="E4004">
        <v>9000</v>
      </c>
      <c r="G4004" s="31" t="s">
        <v>102</v>
      </c>
      <c r="H4004">
        <v>18</v>
      </c>
      <c r="I4004" s="31" t="s">
        <v>104</v>
      </c>
    </row>
    <row r="4005" spans="1:9" x14ac:dyDescent="0.3">
      <c r="A4005">
        <v>4044</v>
      </c>
      <c r="B4005">
        <v>6</v>
      </c>
      <c r="C4005">
        <v>63</v>
      </c>
      <c r="D4005" s="32">
        <v>0.80555555555555558</v>
      </c>
      <c r="E4005">
        <v>7000</v>
      </c>
      <c r="G4005" s="31" t="s">
        <v>102</v>
      </c>
      <c r="H4005">
        <v>18</v>
      </c>
      <c r="I4005" s="31" t="s">
        <v>100</v>
      </c>
    </row>
    <row r="4006" spans="1:9" x14ac:dyDescent="0.3">
      <c r="A4006">
        <v>4045</v>
      </c>
      <c r="B4006">
        <v>2</v>
      </c>
      <c r="C4006">
        <v>63</v>
      </c>
      <c r="D4006" s="32">
        <v>0.81736111111111109</v>
      </c>
      <c r="E4006">
        <v>7000</v>
      </c>
      <c r="G4006" s="31" t="s">
        <v>102</v>
      </c>
      <c r="H4006">
        <v>18</v>
      </c>
      <c r="I4006" s="31" t="s">
        <v>101</v>
      </c>
    </row>
    <row r="4007" spans="1:9" x14ac:dyDescent="0.3">
      <c r="A4007">
        <v>4046</v>
      </c>
      <c r="B4007">
        <v>5</v>
      </c>
      <c r="C4007">
        <v>63</v>
      </c>
      <c r="D4007" s="32">
        <v>0.82708333333333328</v>
      </c>
      <c r="E4007">
        <v>7000</v>
      </c>
      <c r="G4007" s="31" t="s">
        <v>102</v>
      </c>
      <c r="H4007">
        <v>18</v>
      </c>
      <c r="I4007" s="31" t="s">
        <v>105</v>
      </c>
    </row>
    <row r="4008" spans="1:9" x14ac:dyDescent="0.3">
      <c r="A4008">
        <v>4047</v>
      </c>
      <c r="B4008">
        <v>3</v>
      </c>
      <c r="C4008">
        <v>63</v>
      </c>
      <c r="D4008" s="32">
        <v>0.82499999999999996</v>
      </c>
      <c r="E4008">
        <v>7000</v>
      </c>
      <c r="G4008" s="31" t="s">
        <v>97</v>
      </c>
      <c r="H4008">
        <v>19</v>
      </c>
      <c r="I4008" s="31" t="s">
        <v>104</v>
      </c>
    </row>
    <row r="4009" spans="1:9" x14ac:dyDescent="0.3">
      <c r="A4009">
        <v>4048</v>
      </c>
      <c r="B4009">
        <v>6</v>
      </c>
      <c r="C4009">
        <v>63</v>
      </c>
      <c r="D4009" s="32">
        <v>0.82361111111111107</v>
      </c>
      <c r="E4009">
        <v>7000</v>
      </c>
      <c r="G4009" s="31" t="s">
        <v>102</v>
      </c>
      <c r="H4009">
        <v>19</v>
      </c>
      <c r="I4009" s="31" t="s">
        <v>100</v>
      </c>
    </row>
    <row r="4010" spans="1:9" x14ac:dyDescent="0.3">
      <c r="A4010">
        <v>4049</v>
      </c>
      <c r="B4010">
        <v>2</v>
      </c>
      <c r="C4010">
        <v>63</v>
      </c>
      <c r="D4010" s="32"/>
      <c r="E4010">
        <v>7000</v>
      </c>
      <c r="G4010" s="31" t="s">
        <v>102</v>
      </c>
      <c r="H4010">
        <v>19</v>
      </c>
      <c r="I4010" s="31" t="s">
        <v>101</v>
      </c>
    </row>
    <row r="4011" spans="1:9" x14ac:dyDescent="0.3">
      <c r="A4011">
        <v>4050</v>
      </c>
      <c r="B4011">
        <v>3</v>
      </c>
      <c r="C4011">
        <v>63</v>
      </c>
      <c r="D4011" s="32"/>
      <c r="E4011">
        <v>7000</v>
      </c>
      <c r="G4011" s="31" t="s">
        <v>97</v>
      </c>
      <c r="H4011">
        <v>20</v>
      </c>
      <c r="I4011" s="31" t="s">
        <v>104</v>
      </c>
    </row>
    <row r="4012" spans="1:9" x14ac:dyDescent="0.3">
      <c r="A4012">
        <v>4051</v>
      </c>
      <c r="B4012">
        <v>3</v>
      </c>
      <c r="C4012">
        <v>64</v>
      </c>
      <c r="D4012" s="32">
        <v>0.4375</v>
      </c>
      <c r="E4012">
        <v>7000</v>
      </c>
      <c r="F4012">
        <v>3000</v>
      </c>
      <c r="G4012" s="31" t="s">
        <v>102</v>
      </c>
      <c r="H4012">
        <v>4</v>
      </c>
      <c r="I4012" s="31" t="s">
        <v>104</v>
      </c>
    </row>
    <row r="4013" spans="1:9" x14ac:dyDescent="0.3">
      <c r="A4013">
        <v>4052</v>
      </c>
      <c r="B4013">
        <v>7</v>
      </c>
      <c r="C4013">
        <v>64</v>
      </c>
      <c r="D4013" s="32">
        <v>0.58333333333333337</v>
      </c>
      <c r="E4013">
        <v>7000</v>
      </c>
      <c r="G4013" s="31" t="s">
        <v>97</v>
      </c>
      <c r="H4013">
        <v>4</v>
      </c>
      <c r="I4013" s="31" t="s">
        <v>98</v>
      </c>
    </row>
    <row r="4014" spans="1:9" x14ac:dyDescent="0.3">
      <c r="A4014">
        <v>4053</v>
      </c>
      <c r="B4014">
        <v>1</v>
      </c>
      <c r="C4014">
        <v>64</v>
      </c>
      <c r="D4014" s="32">
        <v>0.49027777777777776</v>
      </c>
      <c r="E4014">
        <v>7000</v>
      </c>
      <c r="F4014">
        <v>1000</v>
      </c>
      <c r="G4014" s="31" t="s">
        <v>102</v>
      </c>
      <c r="H4014">
        <v>4</v>
      </c>
      <c r="I4014" s="31" t="s">
        <v>99</v>
      </c>
    </row>
    <row r="4015" spans="1:9" x14ac:dyDescent="0.3">
      <c r="A4015">
        <v>4054</v>
      </c>
      <c r="B4015">
        <v>4</v>
      </c>
      <c r="C4015">
        <v>64</v>
      </c>
      <c r="D4015" s="32">
        <v>0.4513888888888889</v>
      </c>
      <c r="E4015">
        <v>7000</v>
      </c>
      <c r="G4015" s="31" t="s">
        <v>102</v>
      </c>
      <c r="H4015">
        <v>4</v>
      </c>
      <c r="I4015" s="31" t="s">
        <v>103</v>
      </c>
    </row>
    <row r="4016" spans="1:9" x14ac:dyDescent="0.3">
      <c r="A4016">
        <v>4055</v>
      </c>
      <c r="B4016">
        <v>5</v>
      </c>
      <c r="C4016">
        <v>64</v>
      </c>
      <c r="D4016" s="32">
        <v>0.4548611111111111</v>
      </c>
      <c r="E4016">
        <v>7000</v>
      </c>
      <c r="G4016" s="31" t="s">
        <v>97</v>
      </c>
      <c r="H4016">
        <v>4</v>
      </c>
      <c r="I4016" s="31" t="s">
        <v>105</v>
      </c>
    </row>
    <row r="4017" spans="1:9" x14ac:dyDescent="0.3">
      <c r="A4017">
        <v>4056</v>
      </c>
      <c r="B4017">
        <v>3</v>
      </c>
      <c r="C4017">
        <v>64</v>
      </c>
      <c r="D4017" s="32"/>
      <c r="E4017">
        <v>7000</v>
      </c>
      <c r="F4017">
        <v>1000</v>
      </c>
      <c r="G4017" s="31" t="s">
        <v>102</v>
      </c>
      <c r="H4017">
        <v>5</v>
      </c>
      <c r="I4017" s="31" t="s">
        <v>104</v>
      </c>
    </row>
    <row r="4018" spans="1:9" x14ac:dyDescent="0.3">
      <c r="A4018">
        <v>4057</v>
      </c>
      <c r="B4018">
        <v>7</v>
      </c>
      <c r="C4018">
        <v>64</v>
      </c>
      <c r="D4018" s="32">
        <v>0.625</v>
      </c>
      <c r="E4018">
        <v>7000</v>
      </c>
      <c r="G4018" s="31" t="s">
        <v>102</v>
      </c>
      <c r="H4018">
        <v>5</v>
      </c>
      <c r="I4018" s="31" t="s">
        <v>98</v>
      </c>
    </row>
    <row r="4019" spans="1:9" x14ac:dyDescent="0.3">
      <c r="A4019">
        <v>4058</v>
      </c>
      <c r="B4019">
        <v>1</v>
      </c>
      <c r="C4019">
        <v>64</v>
      </c>
      <c r="D4019" s="32">
        <v>0.55138888888888893</v>
      </c>
      <c r="E4019">
        <v>7000</v>
      </c>
      <c r="G4019" s="31" t="s">
        <v>97</v>
      </c>
      <c r="H4019">
        <v>5</v>
      </c>
      <c r="I4019" s="31" t="s">
        <v>99</v>
      </c>
    </row>
    <row r="4020" spans="1:9" x14ac:dyDescent="0.3">
      <c r="A4020">
        <v>4059</v>
      </c>
      <c r="B4020">
        <v>4</v>
      </c>
      <c r="C4020">
        <v>64</v>
      </c>
      <c r="D4020" s="32">
        <v>0.5131944444444444</v>
      </c>
      <c r="E4020">
        <v>7000</v>
      </c>
      <c r="G4020" s="31" t="s">
        <v>102</v>
      </c>
      <c r="H4020">
        <v>5</v>
      </c>
      <c r="I4020" s="31" t="s">
        <v>103</v>
      </c>
    </row>
    <row r="4021" spans="1:9" x14ac:dyDescent="0.3">
      <c r="A4021">
        <v>4060</v>
      </c>
      <c r="B4021">
        <v>5</v>
      </c>
      <c r="C4021">
        <v>64</v>
      </c>
      <c r="D4021" s="32">
        <v>0.4777777777777778</v>
      </c>
      <c r="E4021">
        <v>7000</v>
      </c>
      <c r="G4021" s="31" t="s">
        <v>97</v>
      </c>
      <c r="H4021">
        <v>5</v>
      </c>
      <c r="I4021" s="31" t="s">
        <v>105</v>
      </c>
    </row>
    <row r="4022" spans="1:9" x14ac:dyDescent="0.3">
      <c r="A4022">
        <v>4061</v>
      </c>
      <c r="B4022">
        <v>3</v>
      </c>
      <c r="C4022">
        <v>64</v>
      </c>
      <c r="D4022" s="32">
        <v>0.54513888888888884</v>
      </c>
      <c r="E4022">
        <v>7000</v>
      </c>
      <c r="G4022" s="31" t="s">
        <v>97</v>
      </c>
      <c r="H4022">
        <v>6</v>
      </c>
      <c r="I4022" s="31" t="s">
        <v>104</v>
      </c>
    </row>
    <row r="4023" spans="1:9" x14ac:dyDescent="0.3">
      <c r="A4023">
        <v>4062</v>
      </c>
      <c r="B4023">
        <v>7</v>
      </c>
      <c r="C4023">
        <v>64</v>
      </c>
      <c r="D4023" s="32">
        <v>0.70208333333333328</v>
      </c>
      <c r="E4023">
        <v>7000</v>
      </c>
      <c r="G4023" s="31" t="s">
        <v>102</v>
      </c>
      <c r="H4023">
        <v>6</v>
      </c>
      <c r="I4023" s="31" t="s">
        <v>98</v>
      </c>
    </row>
    <row r="4024" spans="1:9" x14ac:dyDescent="0.3">
      <c r="A4024">
        <v>4063</v>
      </c>
      <c r="B4024">
        <v>1</v>
      </c>
      <c r="C4024">
        <v>64</v>
      </c>
      <c r="D4024" s="32">
        <v>0.59722222222222221</v>
      </c>
      <c r="E4024">
        <v>7000</v>
      </c>
      <c r="F4024">
        <v>1140</v>
      </c>
      <c r="G4024" s="31" t="s">
        <v>102</v>
      </c>
      <c r="H4024">
        <v>6</v>
      </c>
      <c r="I4024" s="31" t="s">
        <v>99</v>
      </c>
    </row>
    <row r="4025" spans="1:9" x14ac:dyDescent="0.3">
      <c r="A4025">
        <v>4064</v>
      </c>
      <c r="B4025">
        <v>4</v>
      </c>
      <c r="C4025">
        <v>64</v>
      </c>
      <c r="D4025" s="32">
        <v>0.55694444444444446</v>
      </c>
      <c r="E4025">
        <v>7000</v>
      </c>
      <c r="G4025" s="31" t="s">
        <v>97</v>
      </c>
      <c r="H4025">
        <v>6</v>
      </c>
      <c r="I4025" s="31" t="s">
        <v>103</v>
      </c>
    </row>
    <row r="4026" spans="1:9" x14ac:dyDescent="0.3">
      <c r="A4026">
        <v>4065</v>
      </c>
      <c r="B4026">
        <v>5</v>
      </c>
      <c r="C4026">
        <v>64</v>
      </c>
      <c r="D4026" s="32">
        <v>0.5083333333333333</v>
      </c>
      <c r="E4026">
        <v>7000</v>
      </c>
      <c r="G4026" s="31" t="s">
        <v>97</v>
      </c>
      <c r="H4026">
        <v>6</v>
      </c>
      <c r="I4026" s="31" t="s">
        <v>105</v>
      </c>
    </row>
    <row r="4027" spans="1:9" x14ac:dyDescent="0.3">
      <c r="A4027">
        <v>4066</v>
      </c>
      <c r="B4027">
        <v>3</v>
      </c>
      <c r="C4027">
        <v>64</v>
      </c>
      <c r="D4027" s="32">
        <v>0.57361111111111107</v>
      </c>
      <c r="E4027">
        <v>7000</v>
      </c>
      <c r="G4027" s="31" t="s">
        <v>97</v>
      </c>
      <c r="H4027">
        <v>7</v>
      </c>
      <c r="I4027" s="31" t="s">
        <v>104</v>
      </c>
    </row>
    <row r="4028" spans="1:9" x14ac:dyDescent="0.3">
      <c r="A4028">
        <v>4067</v>
      </c>
      <c r="B4028">
        <v>7</v>
      </c>
      <c r="C4028">
        <v>64</v>
      </c>
      <c r="D4028" s="32">
        <v>0.72638888888888886</v>
      </c>
      <c r="E4028">
        <v>7000</v>
      </c>
      <c r="G4028" s="31" t="s">
        <v>102</v>
      </c>
      <c r="H4028">
        <v>7</v>
      </c>
      <c r="I4028" s="31" t="s">
        <v>98</v>
      </c>
    </row>
    <row r="4029" spans="1:9" x14ac:dyDescent="0.3">
      <c r="A4029">
        <v>4068</v>
      </c>
      <c r="B4029">
        <v>1</v>
      </c>
      <c r="C4029">
        <v>64</v>
      </c>
      <c r="D4029" s="32">
        <v>0.65277777777777779</v>
      </c>
      <c r="E4029">
        <v>7000</v>
      </c>
      <c r="G4029" s="31" t="s">
        <v>97</v>
      </c>
      <c r="H4029">
        <v>7</v>
      </c>
      <c r="I4029" s="31" t="s">
        <v>99</v>
      </c>
    </row>
    <row r="4030" spans="1:9" x14ac:dyDescent="0.3">
      <c r="A4030">
        <v>4069</v>
      </c>
      <c r="B4030">
        <v>4</v>
      </c>
      <c r="C4030">
        <v>64</v>
      </c>
      <c r="D4030" s="32">
        <v>0.6381944444444444</v>
      </c>
      <c r="E4030">
        <v>7000</v>
      </c>
      <c r="G4030" s="31" t="s">
        <v>102</v>
      </c>
      <c r="H4030">
        <v>7</v>
      </c>
      <c r="I4030" s="31" t="s">
        <v>103</v>
      </c>
    </row>
    <row r="4031" spans="1:9" x14ac:dyDescent="0.3">
      <c r="A4031">
        <v>4070</v>
      </c>
      <c r="B4031">
        <v>5</v>
      </c>
      <c r="C4031">
        <v>64</v>
      </c>
      <c r="D4031" s="32">
        <v>0.53263888888888888</v>
      </c>
      <c r="E4031">
        <v>7000</v>
      </c>
      <c r="F4031">
        <v>6000</v>
      </c>
      <c r="G4031" s="31" t="s">
        <v>102</v>
      </c>
      <c r="H4031">
        <v>7</v>
      </c>
      <c r="I4031" s="31" t="s">
        <v>105</v>
      </c>
    </row>
    <row r="4032" spans="1:9" x14ac:dyDescent="0.3">
      <c r="A4032">
        <v>4071</v>
      </c>
      <c r="B4032">
        <v>3</v>
      </c>
      <c r="C4032">
        <v>64</v>
      </c>
      <c r="D4032" s="32">
        <v>0.64236111111111116</v>
      </c>
      <c r="E4032">
        <v>7000</v>
      </c>
      <c r="G4032" s="31" t="s">
        <v>102</v>
      </c>
      <c r="H4032">
        <v>8</v>
      </c>
      <c r="I4032" s="31" t="s">
        <v>104</v>
      </c>
    </row>
    <row r="4033" spans="1:9" x14ac:dyDescent="0.3">
      <c r="A4033">
        <v>4072</v>
      </c>
      <c r="B4033">
        <v>7</v>
      </c>
      <c r="C4033">
        <v>64</v>
      </c>
      <c r="D4033" s="32">
        <v>0.74444444444444446</v>
      </c>
      <c r="E4033">
        <v>7000</v>
      </c>
      <c r="G4033" s="31" t="s">
        <v>102</v>
      </c>
      <c r="H4033">
        <v>8</v>
      </c>
      <c r="I4033" s="31" t="s">
        <v>98</v>
      </c>
    </row>
    <row r="4034" spans="1:9" x14ac:dyDescent="0.3">
      <c r="A4034">
        <v>12320</v>
      </c>
      <c r="B4034">
        <v>8</v>
      </c>
      <c r="C4034">
        <v>198</v>
      </c>
      <c r="D4034" s="32"/>
      <c r="E4034">
        <v>8000</v>
      </c>
      <c r="G4034" s="31" t="s">
        <v>97</v>
      </c>
      <c r="H4034">
        <v>11</v>
      </c>
      <c r="I4034" s="31" t="s">
        <v>101</v>
      </c>
    </row>
    <row r="4035" spans="1:9" x14ac:dyDescent="0.3">
      <c r="A4035">
        <v>4073</v>
      </c>
      <c r="B4035">
        <v>1</v>
      </c>
      <c r="C4035">
        <v>64</v>
      </c>
      <c r="D4035" s="32">
        <v>0.68263888888888891</v>
      </c>
      <c r="E4035">
        <v>7000</v>
      </c>
      <c r="G4035" s="31" t="s">
        <v>97</v>
      </c>
      <c r="H4035">
        <v>8</v>
      </c>
      <c r="I4035" s="31" t="s">
        <v>99</v>
      </c>
    </row>
    <row r="4036" spans="1:9" x14ac:dyDescent="0.3">
      <c r="A4036">
        <v>4074</v>
      </c>
      <c r="B4036">
        <v>4</v>
      </c>
      <c r="C4036">
        <v>64</v>
      </c>
      <c r="D4036" s="32">
        <v>0.66527777777777775</v>
      </c>
      <c r="E4036">
        <v>7000</v>
      </c>
      <c r="G4036" s="31" t="s">
        <v>102</v>
      </c>
      <c r="H4036">
        <v>8</v>
      </c>
      <c r="I4036" s="31" t="s">
        <v>103</v>
      </c>
    </row>
    <row r="4037" spans="1:9" x14ac:dyDescent="0.3">
      <c r="A4037">
        <v>4075</v>
      </c>
      <c r="B4037">
        <v>5</v>
      </c>
      <c r="C4037">
        <v>64</v>
      </c>
      <c r="D4037" s="32">
        <v>0.55138888888888893</v>
      </c>
      <c r="E4037">
        <v>7000</v>
      </c>
      <c r="G4037" s="31" t="s">
        <v>97</v>
      </c>
      <c r="H4037">
        <v>8</v>
      </c>
      <c r="I4037" s="31" t="s">
        <v>105</v>
      </c>
    </row>
    <row r="4038" spans="1:9" x14ac:dyDescent="0.3">
      <c r="A4038">
        <v>4076</v>
      </c>
      <c r="B4038">
        <v>3</v>
      </c>
      <c r="C4038">
        <v>64</v>
      </c>
      <c r="D4038" s="32">
        <v>0.67222222222222228</v>
      </c>
      <c r="E4038">
        <v>7000</v>
      </c>
      <c r="G4038" s="31" t="s">
        <v>97</v>
      </c>
      <c r="H4038">
        <v>9</v>
      </c>
      <c r="I4038" s="31" t="s">
        <v>104</v>
      </c>
    </row>
    <row r="4039" spans="1:9" x14ac:dyDescent="0.3">
      <c r="A4039">
        <v>4077</v>
      </c>
      <c r="B4039">
        <v>7</v>
      </c>
      <c r="C4039">
        <v>64</v>
      </c>
      <c r="D4039" s="32">
        <v>0.79305555555555551</v>
      </c>
      <c r="E4039">
        <v>9000</v>
      </c>
      <c r="G4039" s="31" t="s">
        <v>97</v>
      </c>
      <c r="H4039">
        <v>9</v>
      </c>
      <c r="I4039" s="31" t="s">
        <v>98</v>
      </c>
    </row>
    <row r="4040" spans="1:9" x14ac:dyDescent="0.3">
      <c r="A4040">
        <v>4078</v>
      </c>
      <c r="B4040">
        <v>1</v>
      </c>
      <c r="C4040">
        <v>64</v>
      </c>
      <c r="D4040" s="32">
        <v>0.72152777777777777</v>
      </c>
      <c r="E4040">
        <v>7000</v>
      </c>
      <c r="G4040" s="31" t="s">
        <v>97</v>
      </c>
      <c r="H4040">
        <v>9</v>
      </c>
      <c r="I4040" s="31" t="s">
        <v>99</v>
      </c>
    </row>
    <row r="4041" spans="1:9" x14ac:dyDescent="0.3">
      <c r="A4041">
        <v>4079</v>
      </c>
      <c r="B4041">
        <v>4</v>
      </c>
      <c r="C4041">
        <v>64</v>
      </c>
      <c r="D4041" s="32">
        <v>0.70625000000000004</v>
      </c>
      <c r="E4041">
        <v>9000</v>
      </c>
      <c r="F4041">
        <v>2000</v>
      </c>
      <c r="G4041" s="31" t="s">
        <v>97</v>
      </c>
      <c r="H4041">
        <v>9</v>
      </c>
      <c r="I4041" s="31" t="s">
        <v>103</v>
      </c>
    </row>
    <row r="4042" spans="1:9" x14ac:dyDescent="0.3">
      <c r="A4042">
        <v>4080</v>
      </c>
      <c r="B4042">
        <v>5</v>
      </c>
      <c r="C4042">
        <v>64</v>
      </c>
      <c r="D4042" s="32">
        <v>0.63541666666666663</v>
      </c>
      <c r="E4042">
        <v>7000</v>
      </c>
      <c r="G4042" s="31" t="s">
        <v>97</v>
      </c>
      <c r="H4042">
        <v>9</v>
      </c>
      <c r="I4042" s="31" t="s">
        <v>105</v>
      </c>
    </row>
    <row r="4043" spans="1:9" x14ac:dyDescent="0.3">
      <c r="A4043">
        <v>4081</v>
      </c>
      <c r="B4043">
        <v>3</v>
      </c>
      <c r="C4043">
        <v>64</v>
      </c>
      <c r="D4043" s="32">
        <v>0.71458333333333335</v>
      </c>
      <c r="E4043">
        <v>7000</v>
      </c>
      <c r="F4043">
        <v>1300</v>
      </c>
      <c r="G4043" s="31" t="s">
        <v>97</v>
      </c>
      <c r="H4043">
        <v>10</v>
      </c>
      <c r="I4043" s="31" t="s">
        <v>104</v>
      </c>
    </row>
    <row r="4044" spans="1:9" x14ac:dyDescent="0.3">
      <c r="A4044">
        <v>4082</v>
      </c>
      <c r="B4044">
        <v>7</v>
      </c>
      <c r="C4044">
        <v>64</v>
      </c>
      <c r="D4044" s="32">
        <v>0.81736111111111109</v>
      </c>
      <c r="E4044">
        <v>7000</v>
      </c>
      <c r="G4044" s="31" t="s">
        <v>97</v>
      </c>
      <c r="H4044">
        <v>10</v>
      </c>
      <c r="I4044" s="31" t="s">
        <v>98</v>
      </c>
    </row>
    <row r="4045" spans="1:9" x14ac:dyDescent="0.3">
      <c r="A4045">
        <v>4083</v>
      </c>
      <c r="B4045">
        <v>1</v>
      </c>
      <c r="C4045">
        <v>64</v>
      </c>
      <c r="D4045" s="32">
        <v>0.74097222222222225</v>
      </c>
      <c r="E4045">
        <v>7000</v>
      </c>
      <c r="G4045" s="31" t="s">
        <v>102</v>
      </c>
      <c r="H4045">
        <v>10</v>
      </c>
      <c r="I4045" s="31" t="s">
        <v>99</v>
      </c>
    </row>
    <row r="4046" spans="1:9" x14ac:dyDescent="0.3">
      <c r="A4046">
        <v>4084</v>
      </c>
      <c r="B4046">
        <v>4</v>
      </c>
      <c r="C4046">
        <v>64</v>
      </c>
      <c r="D4046" s="32">
        <v>0.73333333333333328</v>
      </c>
      <c r="E4046">
        <v>7000</v>
      </c>
      <c r="G4046" s="31" t="s">
        <v>102</v>
      </c>
      <c r="H4046">
        <v>10</v>
      </c>
      <c r="I4046" s="31" t="s">
        <v>103</v>
      </c>
    </row>
    <row r="4047" spans="1:9" x14ac:dyDescent="0.3">
      <c r="A4047">
        <v>4085</v>
      </c>
      <c r="B4047">
        <v>5</v>
      </c>
      <c r="C4047">
        <v>64</v>
      </c>
      <c r="D4047" s="32">
        <v>0.61388888888888893</v>
      </c>
      <c r="E4047">
        <v>7000</v>
      </c>
      <c r="F4047">
        <v>1000</v>
      </c>
      <c r="G4047" s="31" t="s">
        <v>97</v>
      </c>
      <c r="H4047">
        <v>10</v>
      </c>
      <c r="I4047" s="31" t="s">
        <v>105</v>
      </c>
    </row>
    <row r="4048" spans="1:9" x14ac:dyDescent="0.3">
      <c r="A4048">
        <v>4086</v>
      </c>
      <c r="B4048">
        <v>3</v>
      </c>
      <c r="C4048">
        <v>64</v>
      </c>
      <c r="D4048" s="32">
        <v>0.72986111111111107</v>
      </c>
      <c r="E4048">
        <v>7000</v>
      </c>
      <c r="G4048" s="31" t="s">
        <v>97</v>
      </c>
      <c r="H4048">
        <v>11</v>
      </c>
      <c r="I4048" s="31" t="s">
        <v>104</v>
      </c>
    </row>
    <row r="4049" spans="1:9" x14ac:dyDescent="0.3">
      <c r="A4049">
        <v>4087</v>
      </c>
      <c r="B4049">
        <v>1</v>
      </c>
      <c r="C4049">
        <v>64</v>
      </c>
      <c r="D4049" s="32">
        <v>0.77847222222222223</v>
      </c>
      <c r="E4049">
        <v>7000</v>
      </c>
      <c r="G4049" s="31" t="s">
        <v>102</v>
      </c>
      <c r="H4049">
        <v>11</v>
      </c>
      <c r="I4049" s="31" t="s">
        <v>99</v>
      </c>
    </row>
    <row r="4050" spans="1:9" x14ac:dyDescent="0.3">
      <c r="A4050">
        <v>4088</v>
      </c>
      <c r="B4050">
        <v>4</v>
      </c>
      <c r="C4050">
        <v>64</v>
      </c>
      <c r="D4050" s="32">
        <v>0.75416666666666665</v>
      </c>
      <c r="E4050">
        <v>7000</v>
      </c>
      <c r="G4050" s="31" t="s">
        <v>97</v>
      </c>
      <c r="H4050">
        <v>11</v>
      </c>
      <c r="I4050" s="31" t="s">
        <v>103</v>
      </c>
    </row>
    <row r="4051" spans="1:9" x14ac:dyDescent="0.3">
      <c r="A4051">
        <v>4089</v>
      </c>
      <c r="B4051">
        <v>5</v>
      </c>
      <c r="C4051">
        <v>64</v>
      </c>
      <c r="D4051" s="32">
        <v>0.69374999999999998</v>
      </c>
      <c r="E4051">
        <v>7000</v>
      </c>
      <c r="G4051" s="31" t="s">
        <v>97</v>
      </c>
      <c r="H4051">
        <v>11</v>
      </c>
      <c r="I4051" s="31" t="s">
        <v>105</v>
      </c>
    </row>
    <row r="4052" spans="1:9" x14ac:dyDescent="0.3">
      <c r="A4052">
        <v>4090</v>
      </c>
      <c r="B4052">
        <v>3</v>
      </c>
      <c r="C4052">
        <v>64</v>
      </c>
      <c r="D4052" s="32">
        <v>0.76875000000000004</v>
      </c>
      <c r="E4052">
        <v>9000</v>
      </c>
      <c r="G4052" s="31" t="s">
        <v>97</v>
      </c>
      <c r="H4052">
        <v>12</v>
      </c>
      <c r="I4052" s="31" t="s">
        <v>104</v>
      </c>
    </row>
    <row r="4053" spans="1:9" x14ac:dyDescent="0.3">
      <c r="A4053">
        <v>4091</v>
      </c>
      <c r="B4053">
        <v>1</v>
      </c>
      <c r="C4053">
        <v>64</v>
      </c>
      <c r="D4053" s="32">
        <v>0.80763888888888891</v>
      </c>
      <c r="E4053">
        <v>7000</v>
      </c>
      <c r="G4053" s="31" t="s">
        <v>102</v>
      </c>
      <c r="H4053">
        <v>12</v>
      </c>
      <c r="I4053" s="31" t="s">
        <v>99</v>
      </c>
    </row>
    <row r="4054" spans="1:9" x14ac:dyDescent="0.3">
      <c r="A4054">
        <v>4092</v>
      </c>
      <c r="B4054">
        <v>4</v>
      </c>
      <c r="C4054">
        <v>64</v>
      </c>
      <c r="D4054" s="32">
        <v>0.79861111111111116</v>
      </c>
      <c r="E4054">
        <v>7000</v>
      </c>
      <c r="G4054" s="31" t="s">
        <v>102</v>
      </c>
      <c r="H4054">
        <v>12</v>
      </c>
      <c r="I4054" s="31" t="s">
        <v>103</v>
      </c>
    </row>
    <row r="4055" spans="1:9" x14ac:dyDescent="0.3">
      <c r="A4055">
        <v>4093</v>
      </c>
      <c r="B4055">
        <v>5</v>
      </c>
      <c r="C4055">
        <v>64</v>
      </c>
      <c r="D4055" s="32">
        <v>0.71180555555555558</v>
      </c>
      <c r="E4055">
        <v>7000</v>
      </c>
      <c r="G4055" s="31" t="s">
        <v>97</v>
      </c>
      <c r="H4055">
        <v>12</v>
      </c>
      <c r="I4055" s="31" t="s">
        <v>105</v>
      </c>
    </row>
    <row r="4056" spans="1:9" x14ac:dyDescent="0.3">
      <c r="A4056">
        <v>4094</v>
      </c>
      <c r="B4056">
        <v>3</v>
      </c>
      <c r="C4056">
        <v>64</v>
      </c>
      <c r="D4056" s="32">
        <v>0.79166666666666663</v>
      </c>
      <c r="E4056">
        <v>7000</v>
      </c>
      <c r="F4056">
        <v>1000</v>
      </c>
      <c r="G4056" s="31" t="s">
        <v>102</v>
      </c>
      <c r="H4056">
        <v>13</v>
      </c>
      <c r="I4056" s="31" t="s">
        <v>104</v>
      </c>
    </row>
    <row r="4057" spans="1:9" x14ac:dyDescent="0.3">
      <c r="A4057">
        <v>4095</v>
      </c>
      <c r="B4057">
        <v>1</v>
      </c>
      <c r="C4057">
        <v>64</v>
      </c>
      <c r="D4057" s="32">
        <v>0.82499999999999996</v>
      </c>
      <c r="E4057">
        <v>7000</v>
      </c>
      <c r="G4057" s="31" t="s">
        <v>102</v>
      </c>
      <c r="H4057">
        <v>13</v>
      </c>
      <c r="I4057" s="31" t="s">
        <v>99</v>
      </c>
    </row>
    <row r="4058" spans="1:9" x14ac:dyDescent="0.3">
      <c r="A4058">
        <v>4096</v>
      </c>
      <c r="B4058">
        <v>4</v>
      </c>
      <c r="C4058">
        <v>64</v>
      </c>
      <c r="D4058" s="32">
        <v>0.81736111111111109</v>
      </c>
      <c r="E4058">
        <v>7000</v>
      </c>
      <c r="G4058" s="31" t="s">
        <v>97</v>
      </c>
      <c r="H4058">
        <v>13</v>
      </c>
      <c r="I4058" s="31" t="s">
        <v>103</v>
      </c>
    </row>
    <row r="4059" spans="1:9" x14ac:dyDescent="0.3">
      <c r="A4059">
        <v>4097</v>
      </c>
      <c r="B4059">
        <v>5</v>
      </c>
      <c r="C4059">
        <v>64</v>
      </c>
      <c r="D4059" s="32">
        <v>0.73472222222222228</v>
      </c>
      <c r="E4059">
        <v>7000</v>
      </c>
      <c r="G4059" s="31" t="s">
        <v>97</v>
      </c>
      <c r="H4059">
        <v>13</v>
      </c>
      <c r="I4059" s="31" t="s">
        <v>105</v>
      </c>
    </row>
    <row r="4060" spans="1:9" x14ac:dyDescent="0.3">
      <c r="A4060">
        <v>4098</v>
      </c>
      <c r="B4060">
        <v>3</v>
      </c>
      <c r="C4060">
        <v>64</v>
      </c>
      <c r="D4060" s="32">
        <v>0.82222222222222219</v>
      </c>
      <c r="E4060">
        <v>7000</v>
      </c>
      <c r="G4060" s="31" t="s">
        <v>97</v>
      </c>
      <c r="H4060">
        <v>14</v>
      </c>
      <c r="I4060" s="31" t="s">
        <v>104</v>
      </c>
    </row>
    <row r="4061" spans="1:9" x14ac:dyDescent="0.3">
      <c r="A4061">
        <v>4099</v>
      </c>
      <c r="B4061">
        <v>5</v>
      </c>
      <c r="C4061">
        <v>64</v>
      </c>
      <c r="D4061" s="32">
        <v>0.76111111111111107</v>
      </c>
      <c r="E4061">
        <v>7000</v>
      </c>
      <c r="F4061">
        <v>1000</v>
      </c>
      <c r="G4061" s="31" t="s">
        <v>102</v>
      </c>
      <c r="H4061">
        <v>14</v>
      </c>
      <c r="I4061" s="31" t="s">
        <v>105</v>
      </c>
    </row>
    <row r="4062" spans="1:9" x14ac:dyDescent="0.3">
      <c r="A4062">
        <v>4100</v>
      </c>
      <c r="B4062">
        <v>5</v>
      </c>
      <c r="C4062">
        <v>64</v>
      </c>
      <c r="D4062" s="32">
        <v>0.80972222222222223</v>
      </c>
      <c r="E4062">
        <v>7000</v>
      </c>
      <c r="G4062" s="31" t="s">
        <v>102</v>
      </c>
      <c r="H4062">
        <v>15</v>
      </c>
      <c r="I4062" s="31" t="s">
        <v>105</v>
      </c>
    </row>
    <row r="4063" spans="1:9" x14ac:dyDescent="0.3">
      <c r="A4063">
        <v>4101</v>
      </c>
      <c r="B4063">
        <v>6</v>
      </c>
      <c r="C4063">
        <v>65</v>
      </c>
      <c r="D4063" s="32">
        <v>0.46250000000000002</v>
      </c>
      <c r="E4063">
        <v>7000</v>
      </c>
      <c r="G4063" s="31" t="s">
        <v>97</v>
      </c>
      <c r="H4063">
        <v>4</v>
      </c>
      <c r="I4063" s="31" t="s">
        <v>100</v>
      </c>
    </row>
    <row r="4064" spans="1:9" x14ac:dyDescent="0.3">
      <c r="A4064">
        <v>4102</v>
      </c>
      <c r="B4064">
        <v>4</v>
      </c>
      <c r="C4064">
        <v>65</v>
      </c>
      <c r="D4064" s="32">
        <v>0.47013888888888888</v>
      </c>
      <c r="E4064">
        <v>7000</v>
      </c>
      <c r="G4064" s="31" t="s">
        <v>97</v>
      </c>
      <c r="H4064">
        <v>4</v>
      </c>
      <c r="I4064" s="31" t="s">
        <v>103</v>
      </c>
    </row>
    <row r="4065" spans="1:9" x14ac:dyDescent="0.3">
      <c r="A4065">
        <v>4103</v>
      </c>
      <c r="B4065">
        <v>2</v>
      </c>
      <c r="C4065">
        <v>65</v>
      </c>
      <c r="D4065" s="32">
        <v>0.44791666666666669</v>
      </c>
      <c r="E4065">
        <v>7000</v>
      </c>
      <c r="F4065">
        <v>1000</v>
      </c>
      <c r="G4065" s="31" t="s">
        <v>102</v>
      </c>
      <c r="H4065">
        <v>4</v>
      </c>
      <c r="I4065" s="31" t="s">
        <v>101</v>
      </c>
    </row>
    <row r="4066" spans="1:9" x14ac:dyDescent="0.3">
      <c r="A4066">
        <v>4104</v>
      </c>
      <c r="B4066">
        <v>5</v>
      </c>
      <c r="C4066">
        <v>65</v>
      </c>
      <c r="D4066" s="32">
        <v>0.43680555555555556</v>
      </c>
      <c r="E4066">
        <v>7000</v>
      </c>
      <c r="F4066">
        <v>2000</v>
      </c>
      <c r="G4066" s="31" t="s">
        <v>102</v>
      </c>
      <c r="H4066">
        <v>4</v>
      </c>
      <c r="I4066" s="31" t="s">
        <v>105</v>
      </c>
    </row>
    <row r="4067" spans="1:9" x14ac:dyDescent="0.3">
      <c r="A4067">
        <v>4105</v>
      </c>
      <c r="B4067">
        <v>6</v>
      </c>
      <c r="C4067">
        <v>65</v>
      </c>
      <c r="D4067" s="32">
        <v>0.47638888888888886</v>
      </c>
      <c r="E4067">
        <v>7000</v>
      </c>
      <c r="G4067" s="31" t="s">
        <v>102</v>
      </c>
      <c r="H4067">
        <v>5</v>
      </c>
      <c r="I4067" s="31" t="s">
        <v>100</v>
      </c>
    </row>
    <row r="4068" spans="1:9" x14ac:dyDescent="0.3">
      <c r="A4068">
        <v>4106</v>
      </c>
      <c r="B4068">
        <v>4</v>
      </c>
      <c r="C4068">
        <v>65</v>
      </c>
      <c r="D4068" s="32">
        <v>0.50694444444444442</v>
      </c>
      <c r="E4068">
        <v>7000</v>
      </c>
      <c r="G4068" s="31" t="s">
        <v>97</v>
      </c>
      <c r="H4068">
        <v>5</v>
      </c>
      <c r="I4068" s="31" t="s">
        <v>103</v>
      </c>
    </row>
    <row r="4069" spans="1:9" x14ac:dyDescent="0.3">
      <c r="A4069">
        <v>4107</v>
      </c>
      <c r="B4069">
        <v>2</v>
      </c>
      <c r="C4069">
        <v>65</v>
      </c>
      <c r="D4069" s="32">
        <v>0.46180555555555558</v>
      </c>
      <c r="E4069">
        <v>9000</v>
      </c>
      <c r="F4069">
        <v>1000</v>
      </c>
      <c r="G4069" s="31" t="s">
        <v>102</v>
      </c>
      <c r="H4069">
        <v>5</v>
      </c>
      <c r="I4069" s="31" t="s">
        <v>101</v>
      </c>
    </row>
    <row r="4070" spans="1:9" x14ac:dyDescent="0.3">
      <c r="A4070">
        <v>4108</v>
      </c>
      <c r="B4070">
        <v>5</v>
      </c>
      <c r="C4070">
        <v>65</v>
      </c>
      <c r="D4070" s="32">
        <v>0.4548611111111111</v>
      </c>
      <c r="E4070">
        <v>7000</v>
      </c>
      <c r="G4070" s="31" t="s">
        <v>97</v>
      </c>
      <c r="H4070">
        <v>5</v>
      </c>
      <c r="I4070" s="31" t="s">
        <v>105</v>
      </c>
    </row>
    <row r="4071" spans="1:9" x14ac:dyDescent="0.3">
      <c r="A4071">
        <v>4109</v>
      </c>
      <c r="B4071">
        <v>6</v>
      </c>
      <c r="C4071">
        <v>65</v>
      </c>
      <c r="D4071" s="32">
        <v>0.64513888888888893</v>
      </c>
      <c r="E4071">
        <v>47000</v>
      </c>
      <c r="F4071">
        <v>3000</v>
      </c>
      <c r="G4071" s="31" t="s">
        <v>102</v>
      </c>
      <c r="H4071">
        <v>6</v>
      </c>
      <c r="I4071" s="31" t="s">
        <v>100</v>
      </c>
    </row>
    <row r="4072" spans="1:9" x14ac:dyDescent="0.3">
      <c r="A4072">
        <v>4110</v>
      </c>
      <c r="B4072">
        <v>4</v>
      </c>
      <c r="C4072">
        <v>65</v>
      </c>
      <c r="D4072" s="32">
        <v>0.5541666666666667</v>
      </c>
      <c r="E4072">
        <v>7000</v>
      </c>
      <c r="G4072" s="31" t="s">
        <v>102</v>
      </c>
      <c r="H4072">
        <v>6</v>
      </c>
      <c r="I4072" s="31" t="s">
        <v>103</v>
      </c>
    </row>
    <row r="4073" spans="1:9" x14ac:dyDescent="0.3">
      <c r="A4073">
        <v>4111</v>
      </c>
      <c r="B4073">
        <v>2</v>
      </c>
      <c r="C4073">
        <v>65</v>
      </c>
      <c r="D4073" s="32">
        <v>0.52361111111111114</v>
      </c>
      <c r="E4073">
        <v>7000</v>
      </c>
      <c r="G4073" s="31" t="s">
        <v>97</v>
      </c>
      <c r="H4073">
        <v>6</v>
      </c>
      <c r="I4073" s="31" t="s">
        <v>101</v>
      </c>
    </row>
    <row r="4074" spans="1:9" x14ac:dyDescent="0.3">
      <c r="A4074">
        <v>4112</v>
      </c>
      <c r="B4074">
        <v>5</v>
      </c>
      <c r="C4074">
        <v>65</v>
      </c>
      <c r="D4074" s="32">
        <v>0.47916666666666669</v>
      </c>
      <c r="E4074">
        <v>7000</v>
      </c>
      <c r="F4074">
        <v>500</v>
      </c>
      <c r="G4074" s="31" t="s">
        <v>97</v>
      </c>
      <c r="H4074">
        <v>6</v>
      </c>
      <c r="I4074" s="31" t="s">
        <v>105</v>
      </c>
    </row>
    <row r="4075" spans="1:9" x14ac:dyDescent="0.3">
      <c r="A4075">
        <v>4113</v>
      </c>
      <c r="B4075">
        <v>6</v>
      </c>
      <c r="C4075">
        <v>65</v>
      </c>
      <c r="D4075" s="32">
        <v>0.67013888888888884</v>
      </c>
      <c r="E4075">
        <v>7000</v>
      </c>
      <c r="G4075" s="31" t="s">
        <v>97</v>
      </c>
      <c r="H4075">
        <v>7</v>
      </c>
      <c r="I4075" s="31" t="s">
        <v>100</v>
      </c>
    </row>
    <row r="4076" spans="1:9" x14ac:dyDescent="0.3">
      <c r="A4076">
        <v>4114</v>
      </c>
      <c r="B4076">
        <v>4</v>
      </c>
      <c r="C4076">
        <v>65</v>
      </c>
      <c r="D4076" s="32">
        <v>0.57361111111111107</v>
      </c>
      <c r="E4076">
        <v>7000</v>
      </c>
      <c r="G4076" s="31" t="s">
        <v>102</v>
      </c>
      <c r="H4076">
        <v>7</v>
      </c>
      <c r="I4076" s="31" t="s">
        <v>103</v>
      </c>
    </row>
    <row r="4077" spans="1:9" x14ac:dyDescent="0.3">
      <c r="A4077">
        <v>4115</v>
      </c>
      <c r="B4077">
        <v>2</v>
      </c>
      <c r="C4077">
        <v>65</v>
      </c>
      <c r="D4077" s="32">
        <v>0.55555555555555558</v>
      </c>
      <c r="E4077">
        <v>7000</v>
      </c>
      <c r="G4077" s="31" t="s">
        <v>97</v>
      </c>
      <c r="H4077">
        <v>7</v>
      </c>
      <c r="I4077" s="31" t="s">
        <v>101</v>
      </c>
    </row>
    <row r="4078" spans="1:9" x14ac:dyDescent="0.3">
      <c r="A4078">
        <v>4116</v>
      </c>
      <c r="B4078">
        <v>5</v>
      </c>
      <c r="C4078">
        <v>65</v>
      </c>
      <c r="D4078" s="32">
        <v>0.53333333333333333</v>
      </c>
      <c r="E4078">
        <v>7000</v>
      </c>
      <c r="G4078" s="31" t="s">
        <v>102</v>
      </c>
      <c r="H4078">
        <v>7</v>
      </c>
      <c r="I4078" s="31" t="s">
        <v>105</v>
      </c>
    </row>
    <row r="4079" spans="1:9" x14ac:dyDescent="0.3">
      <c r="A4079">
        <v>4117</v>
      </c>
      <c r="B4079">
        <v>6</v>
      </c>
      <c r="C4079">
        <v>65</v>
      </c>
      <c r="D4079" s="32">
        <v>0.72499999999999998</v>
      </c>
      <c r="E4079">
        <v>7000</v>
      </c>
      <c r="G4079" s="31" t="s">
        <v>102</v>
      </c>
      <c r="H4079">
        <v>8</v>
      </c>
      <c r="I4079" s="31" t="s">
        <v>100</v>
      </c>
    </row>
    <row r="4080" spans="1:9" x14ac:dyDescent="0.3">
      <c r="A4080">
        <v>4118</v>
      </c>
      <c r="B4080">
        <v>4</v>
      </c>
      <c r="C4080">
        <v>65</v>
      </c>
      <c r="D4080" s="32">
        <v>0.60972222222222228</v>
      </c>
      <c r="E4080">
        <v>7000</v>
      </c>
      <c r="G4080" s="31" t="s">
        <v>102</v>
      </c>
      <c r="H4080">
        <v>8</v>
      </c>
      <c r="I4080" s="31" t="s">
        <v>103</v>
      </c>
    </row>
    <row r="4081" spans="1:9" x14ac:dyDescent="0.3">
      <c r="A4081">
        <v>4119</v>
      </c>
      <c r="B4081">
        <v>2</v>
      </c>
      <c r="C4081">
        <v>65</v>
      </c>
      <c r="D4081" s="32">
        <v>0.57708333333333328</v>
      </c>
      <c r="E4081">
        <v>7000</v>
      </c>
      <c r="G4081" s="31" t="s">
        <v>97</v>
      </c>
      <c r="H4081">
        <v>8</v>
      </c>
      <c r="I4081" s="31" t="s">
        <v>101</v>
      </c>
    </row>
    <row r="4082" spans="1:9" x14ac:dyDescent="0.3">
      <c r="A4082">
        <v>4120</v>
      </c>
      <c r="B4082">
        <v>5</v>
      </c>
      <c r="C4082">
        <v>65</v>
      </c>
      <c r="D4082" s="32">
        <v>0.56319444444444444</v>
      </c>
      <c r="E4082">
        <v>7000</v>
      </c>
      <c r="F4082">
        <v>3000</v>
      </c>
      <c r="G4082" s="31" t="s">
        <v>102</v>
      </c>
      <c r="H4082">
        <v>8</v>
      </c>
      <c r="I4082" s="31" t="s">
        <v>105</v>
      </c>
    </row>
    <row r="4083" spans="1:9" x14ac:dyDescent="0.3">
      <c r="A4083">
        <v>4121</v>
      </c>
      <c r="B4083">
        <v>6</v>
      </c>
      <c r="C4083">
        <v>65</v>
      </c>
      <c r="D4083" s="32">
        <v>0.74583333333333335</v>
      </c>
      <c r="E4083">
        <v>7000</v>
      </c>
      <c r="G4083" s="31" t="s">
        <v>102</v>
      </c>
      <c r="H4083">
        <v>9</v>
      </c>
      <c r="I4083" s="31" t="s">
        <v>100</v>
      </c>
    </row>
    <row r="4084" spans="1:9" x14ac:dyDescent="0.3">
      <c r="A4084">
        <v>4122</v>
      </c>
      <c r="B4084">
        <v>4</v>
      </c>
      <c r="C4084">
        <v>65</v>
      </c>
      <c r="D4084" s="32">
        <v>0.65902777777777777</v>
      </c>
      <c r="E4084">
        <v>7000</v>
      </c>
      <c r="G4084" s="31" t="s">
        <v>102</v>
      </c>
      <c r="H4084">
        <v>9</v>
      </c>
      <c r="I4084" s="31" t="s">
        <v>103</v>
      </c>
    </row>
    <row r="4085" spans="1:9" x14ac:dyDescent="0.3">
      <c r="A4085">
        <v>4123</v>
      </c>
      <c r="B4085">
        <v>2</v>
      </c>
      <c r="C4085">
        <v>65</v>
      </c>
      <c r="D4085" s="32">
        <v>0.6430555555555556</v>
      </c>
      <c r="E4085">
        <v>7000</v>
      </c>
      <c r="G4085" s="31" t="s">
        <v>102</v>
      </c>
      <c r="H4085">
        <v>9</v>
      </c>
      <c r="I4085" s="31" t="s">
        <v>101</v>
      </c>
    </row>
    <row r="4086" spans="1:9" x14ac:dyDescent="0.3">
      <c r="A4086">
        <v>4124</v>
      </c>
      <c r="B4086">
        <v>5</v>
      </c>
      <c r="C4086">
        <v>65</v>
      </c>
      <c r="D4086" s="32">
        <v>0.66527777777777775</v>
      </c>
      <c r="E4086">
        <v>7000</v>
      </c>
      <c r="G4086" s="31" t="s">
        <v>97</v>
      </c>
      <c r="H4086">
        <v>9</v>
      </c>
      <c r="I4086" s="31" t="s">
        <v>105</v>
      </c>
    </row>
    <row r="4087" spans="1:9" x14ac:dyDescent="0.3">
      <c r="A4087">
        <v>4125</v>
      </c>
      <c r="B4087">
        <v>6</v>
      </c>
      <c r="C4087">
        <v>65</v>
      </c>
      <c r="D4087" s="32">
        <v>0.75763888888888886</v>
      </c>
      <c r="E4087">
        <v>7000</v>
      </c>
      <c r="G4087" s="31" t="s">
        <v>102</v>
      </c>
      <c r="H4087">
        <v>10</v>
      </c>
      <c r="I4087" s="31" t="s">
        <v>100</v>
      </c>
    </row>
    <row r="4088" spans="1:9" x14ac:dyDescent="0.3">
      <c r="A4088">
        <v>4126</v>
      </c>
      <c r="B4088">
        <v>4</v>
      </c>
      <c r="C4088">
        <v>65</v>
      </c>
      <c r="D4088" s="32">
        <v>0.68958333333333333</v>
      </c>
      <c r="E4088">
        <v>7000</v>
      </c>
      <c r="G4088" s="31" t="s">
        <v>102</v>
      </c>
      <c r="H4088">
        <v>10</v>
      </c>
      <c r="I4088" s="31" t="s">
        <v>103</v>
      </c>
    </row>
    <row r="4089" spans="1:9" x14ac:dyDescent="0.3">
      <c r="A4089">
        <v>4127</v>
      </c>
      <c r="B4089">
        <v>2</v>
      </c>
      <c r="C4089">
        <v>65</v>
      </c>
      <c r="D4089" s="32">
        <v>0.68055555555555558</v>
      </c>
      <c r="E4089">
        <v>9000</v>
      </c>
      <c r="G4089" s="31" t="s">
        <v>97</v>
      </c>
      <c r="H4089">
        <v>10</v>
      </c>
      <c r="I4089" s="31" t="s">
        <v>101</v>
      </c>
    </row>
    <row r="4090" spans="1:9" x14ac:dyDescent="0.3">
      <c r="A4090">
        <v>4128</v>
      </c>
      <c r="B4090">
        <v>5</v>
      </c>
      <c r="C4090">
        <v>65</v>
      </c>
      <c r="D4090" s="32">
        <v>0.69027777777777777</v>
      </c>
      <c r="E4090">
        <v>7000</v>
      </c>
      <c r="G4090" s="31" t="s">
        <v>102</v>
      </c>
      <c r="H4090">
        <v>10</v>
      </c>
      <c r="I4090" s="31" t="s">
        <v>105</v>
      </c>
    </row>
    <row r="4091" spans="1:9" x14ac:dyDescent="0.3">
      <c r="A4091">
        <v>4129</v>
      </c>
      <c r="B4091">
        <v>6</v>
      </c>
      <c r="C4091">
        <v>65</v>
      </c>
      <c r="D4091" s="32">
        <v>0.77013888888888893</v>
      </c>
      <c r="E4091">
        <v>7000</v>
      </c>
      <c r="G4091" s="31" t="s">
        <v>102</v>
      </c>
      <c r="H4091">
        <v>11</v>
      </c>
      <c r="I4091" s="31" t="s">
        <v>100</v>
      </c>
    </row>
    <row r="4092" spans="1:9" x14ac:dyDescent="0.3">
      <c r="A4092">
        <v>4130</v>
      </c>
      <c r="B4092">
        <v>4</v>
      </c>
      <c r="C4092">
        <v>65</v>
      </c>
      <c r="D4092" s="32">
        <v>0.71458333333333335</v>
      </c>
      <c r="E4092">
        <v>7000</v>
      </c>
      <c r="G4092" s="31" t="s">
        <v>102</v>
      </c>
      <c r="H4092">
        <v>11</v>
      </c>
      <c r="I4092" s="31" t="s">
        <v>103</v>
      </c>
    </row>
    <row r="4093" spans="1:9" x14ac:dyDescent="0.3">
      <c r="A4093">
        <v>4131</v>
      </c>
      <c r="B4093">
        <v>2</v>
      </c>
      <c r="C4093">
        <v>65</v>
      </c>
      <c r="D4093" s="32">
        <v>0.70138888888888884</v>
      </c>
      <c r="E4093">
        <v>7000</v>
      </c>
      <c r="F4093">
        <v>1000</v>
      </c>
      <c r="G4093" s="31" t="s">
        <v>97</v>
      </c>
      <c r="H4093">
        <v>11</v>
      </c>
      <c r="I4093" s="31" t="s">
        <v>101</v>
      </c>
    </row>
    <row r="4094" spans="1:9" x14ac:dyDescent="0.3">
      <c r="A4094">
        <v>4132</v>
      </c>
      <c r="B4094">
        <v>5</v>
      </c>
      <c r="C4094">
        <v>65</v>
      </c>
      <c r="D4094" s="32">
        <v>0.71388888888888891</v>
      </c>
      <c r="E4094">
        <v>7000</v>
      </c>
      <c r="G4094" s="31" t="s">
        <v>97</v>
      </c>
      <c r="H4094">
        <v>11</v>
      </c>
      <c r="I4094" s="31" t="s">
        <v>105</v>
      </c>
    </row>
    <row r="4095" spans="1:9" x14ac:dyDescent="0.3">
      <c r="A4095">
        <v>4133</v>
      </c>
      <c r="B4095">
        <v>6</v>
      </c>
      <c r="C4095">
        <v>65</v>
      </c>
      <c r="D4095" s="32">
        <v>0.78472222222222221</v>
      </c>
      <c r="E4095">
        <v>7000</v>
      </c>
      <c r="G4095" s="31" t="s">
        <v>102</v>
      </c>
      <c r="H4095">
        <v>12</v>
      </c>
      <c r="I4095" s="31" t="s">
        <v>100</v>
      </c>
    </row>
    <row r="4096" spans="1:9" x14ac:dyDescent="0.3">
      <c r="A4096">
        <v>4134</v>
      </c>
      <c r="B4096">
        <v>4</v>
      </c>
      <c r="C4096">
        <v>65</v>
      </c>
      <c r="D4096" s="32">
        <v>0.7368055555555556</v>
      </c>
      <c r="E4096">
        <v>7000</v>
      </c>
      <c r="G4096" s="31" t="s">
        <v>102</v>
      </c>
      <c r="H4096">
        <v>12</v>
      </c>
      <c r="I4096" s="31" t="s">
        <v>103</v>
      </c>
    </row>
    <row r="4097" spans="1:9" x14ac:dyDescent="0.3">
      <c r="A4097">
        <v>4135</v>
      </c>
      <c r="B4097">
        <v>2</v>
      </c>
      <c r="C4097">
        <v>65</v>
      </c>
      <c r="D4097" s="32">
        <v>0.73541666666666672</v>
      </c>
      <c r="E4097">
        <v>7000</v>
      </c>
      <c r="F4097">
        <v>1000</v>
      </c>
      <c r="G4097" s="31" t="s">
        <v>102</v>
      </c>
      <c r="H4097">
        <v>12</v>
      </c>
      <c r="I4097" s="31" t="s">
        <v>101</v>
      </c>
    </row>
    <row r="4098" spans="1:9" x14ac:dyDescent="0.3">
      <c r="A4098">
        <v>4136</v>
      </c>
      <c r="B4098">
        <v>5</v>
      </c>
      <c r="C4098">
        <v>65</v>
      </c>
      <c r="D4098" s="32">
        <v>0.74305555555555558</v>
      </c>
      <c r="E4098">
        <v>7000</v>
      </c>
      <c r="G4098" s="31" t="s">
        <v>102</v>
      </c>
      <c r="H4098">
        <v>12</v>
      </c>
      <c r="I4098" s="31" t="s">
        <v>105</v>
      </c>
    </row>
    <row r="4099" spans="1:9" x14ac:dyDescent="0.3">
      <c r="A4099">
        <v>4137</v>
      </c>
      <c r="B4099">
        <v>6</v>
      </c>
      <c r="C4099">
        <v>65</v>
      </c>
      <c r="D4099" s="32">
        <v>0.80972222222222223</v>
      </c>
      <c r="E4099">
        <v>7000</v>
      </c>
      <c r="G4099" s="31" t="s">
        <v>97</v>
      </c>
      <c r="H4099">
        <v>13</v>
      </c>
      <c r="I4099" s="31" t="s">
        <v>100</v>
      </c>
    </row>
    <row r="4100" spans="1:9" x14ac:dyDescent="0.3">
      <c r="A4100">
        <v>4138</v>
      </c>
      <c r="B4100">
        <v>4</v>
      </c>
      <c r="C4100">
        <v>65</v>
      </c>
      <c r="D4100" s="32">
        <v>0.75555555555555554</v>
      </c>
      <c r="E4100">
        <v>9000</v>
      </c>
      <c r="G4100" s="31" t="s">
        <v>102</v>
      </c>
      <c r="H4100">
        <v>13</v>
      </c>
      <c r="I4100" s="31" t="s">
        <v>103</v>
      </c>
    </row>
    <row r="4101" spans="1:9" x14ac:dyDescent="0.3">
      <c r="A4101">
        <v>4139</v>
      </c>
      <c r="B4101">
        <v>2</v>
      </c>
      <c r="C4101">
        <v>65</v>
      </c>
      <c r="D4101" s="32">
        <v>0.74444444444444446</v>
      </c>
      <c r="E4101">
        <v>7000</v>
      </c>
      <c r="F4101">
        <v>1000</v>
      </c>
      <c r="G4101" s="31" t="s">
        <v>102</v>
      </c>
      <c r="H4101">
        <v>13</v>
      </c>
      <c r="I4101" s="31" t="s">
        <v>101</v>
      </c>
    </row>
    <row r="4102" spans="1:9" x14ac:dyDescent="0.3">
      <c r="A4102">
        <v>4140</v>
      </c>
      <c r="B4102">
        <v>5</v>
      </c>
      <c r="C4102">
        <v>65</v>
      </c>
      <c r="D4102" s="32">
        <v>0.76458333333333328</v>
      </c>
      <c r="E4102">
        <v>7000</v>
      </c>
      <c r="G4102" s="31" t="s">
        <v>102</v>
      </c>
      <c r="H4102">
        <v>13</v>
      </c>
      <c r="I4102" s="31" t="s">
        <v>105</v>
      </c>
    </row>
    <row r="4103" spans="1:9" x14ac:dyDescent="0.3">
      <c r="A4103">
        <v>4141</v>
      </c>
      <c r="B4103">
        <v>4</v>
      </c>
      <c r="C4103">
        <v>65</v>
      </c>
      <c r="D4103" s="32">
        <v>0.77083333333333337</v>
      </c>
      <c r="E4103">
        <v>7000</v>
      </c>
      <c r="G4103" s="31" t="s">
        <v>102</v>
      </c>
      <c r="H4103">
        <v>14</v>
      </c>
      <c r="I4103" s="31" t="s">
        <v>103</v>
      </c>
    </row>
    <row r="4104" spans="1:9" x14ac:dyDescent="0.3">
      <c r="A4104">
        <v>4142</v>
      </c>
      <c r="B4104">
        <v>2</v>
      </c>
      <c r="C4104">
        <v>65</v>
      </c>
      <c r="D4104" s="32">
        <v>0.76388888888888884</v>
      </c>
      <c r="E4104">
        <v>7000</v>
      </c>
      <c r="G4104" s="31" t="s">
        <v>102</v>
      </c>
      <c r="H4104">
        <v>14</v>
      </c>
      <c r="I4104" s="31" t="s">
        <v>101</v>
      </c>
    </row>
    <row r="4105" spans="1:9" x14ac:dyDescent="0.3">
      <c r="A4105">
        <v>4143</v>
      </c>
      <c r="B4105">
        <v>5</v>
      </c>
      <c r="C4105">
        <v>65</v>
      </c>
      <c r="D4105" s="32">
        <v>0.78749999999999998</v>
      </c>
      <c r="E4105">
        <v>7000</v>
      </c>
      <c r="G4105" s="31" t="s">
        <v>97</v>
      </c>
      <c r="H4105">
        <v>14</v>
      </c>
      <c r="I4105" s="31" t="s">
        <v>105</v>
      </c>
    </row>
    <row r="4106" spans="1:9" x14ac:dyDescent="0.3">
      <c r="A4106">
        <v>4144</v>
      </c>
      <c r="B4106">
        <v>4</v>
      </c>
      <c r="C4106">
        <v>65</v>
      </c>
      <c r="D4106" s="32">
        <v>0.79513888888888884</v>
      </c>
      <c r="E4106">
        <v>7000</v>
      </c>
      <c r="G4106" s="31" t="s">
        <v>102</v>
      </c>
      <c r="H4106">
        <v>15</v>
      </c>
      <c r="I4106" s="31" t="s">
        <v>103</v>
      </c>
    </row>
    <row r="4107" spans="1:9" x14ac:dyDescent="0.3">
      <c r="A4107">
        <v>4145</v>
      </c>
      <c r="B4107">
        <v>2</v>
      </c>
      <c r="C4107">
        <v>65</v>
      </c>
      <c r="D4107" s="32">
        <v>0.79374999999999996</v>
      </c>
      <c r="E4107">
        <v>7000</v>
      </c>
      <c r="G4107" s="31" t="s">
        <v>102</v>
      </c>
      <c r="H4107">
        <v>15</v>
      </c>
      <c r="I4107" s="31" t="s">
        <v>101</v>
      </c>
    </row>
    <row r="4108" spans="1:9" x14ac:dyDescent="0.3">
      <c r="A4108">
        <v>4146</v>
      </c>
      <c r="B4108">
        <v>5</v>
      </c>
      <c r="C4108">
        <v>65</v>
      </c>
      <c r="D4108" s="32">
        <v>0.80902777777777779</v>
      </c>
      <c r="E4108">
        <v>7000</v>
      </c>
      <c r="F4108">
        <v>3000</v>
      </c>
      <c r="G4108" s="31" t="s">
        <v>102</v>
      </c>
      <c r="H4108">
        <v>15</v>
      </c>
      <c r="I4108" s="31" t="s">
        <v>105</v>
      </c>
    </row>
    <row r="4109" spans="1:9" x14ac:dyDescent="0.3">
      <c r="A4109">
        <v>4147</v>
      </c>
      <c r="B4109">
        <v>4</v>
      </c>
      <c r="C4109">
        <v>65</v>
      </c>
      <c r="D4109" s="32"/>
      <c r="E4109">
        <v>7000</v>
      </c>
      <c r="G4109" s="31" t="s">
        <v>102</v>
      </c>
      <c r="H4109">
        <v>16</v>
      </c>
      <c r="I4109" s="31" t="s">
        <v>103</v>
      </c>
    </row>
    <row r="4110" spans="1:9" x14ac:dyDescent="0.3">
      <c r="A4110">
        <v>4148</v>
      </c>
      <c r="B4110">
        <v>2</v>
      </c>
      <c r="C4110">
        <v>65</v>
      </c>
      <c r="D4110" s="32">
        <v>0.81527777777777777</v>
      </c>
      <c r="E4110">
        <v>7000</v>
      </c>
      <c r="G4110" s="31" t="s">
        <v>97</v>
      </c>
      <c r="H4110">
        <v>16</v>
      </c>
      <c r="I4110" s="31" t="s">
        <v>101</v>
      </c>
    </row>
    <row r="4111" spans="1:9" x14ac:dyDescent="0.3">
      <c r="A4111">
        <v>4149</v>
      </c>
      <c r="B4111">
        <v>2</v>
      </c>
      <c r="C4111">
        <v>65</v>
      </c>
      <c r="D4111" s="32"/>
      <c r="E4111">
        <v>7000</v>
      </c>
      <c r="G4111" s="31" t="s">
        <v>102</v>
      </c>
      <c r="H4111">
        <v>17</v>
      </c>
      <c r="I4111" s="31" t="s">
        <v>101</v>
      </c>
    </row>
    <row r="4112" spans="1:9" x14ac:dyDescent="0.3">
      <c r="A4112">
        <v>4150</v>
      </c>
      <c r="B4112">
        <v>3</v>
      </c>
      <c r="C4112">
        <v>66</v>
      </c>
      <c r="D4112" s="32">
        <v>0.44861111111111113</v>
      </c>
      <c r="E4112">
        <v>7000</v>
      </c>
      <c r="G4112" s="31" t="s">
        <v>97</v>
      </c>
      <c r="H4112">
        <v>4</v>
      </c>
      <c r="I4112" s="31" t="s">
        <v>104</v>
      </c>
    </row>
    <row r="4113" spans="1:9" x14ac:dyDescent="0.3">
      <c r="A4113">
        <v>4151</v>
      </c>
      <c r="B4113">
        <v>1</v>
      </c>
      <c r="C4113">
        <v>66</v>
      </c>
      <c r="D4113" s="32">
        <v>0.44097222222222221</v>
      </c>
      <c r="E4113">
        <v>7000</v>
      </c>
      <c r="F4113">
        <v>3000</v>
      </c>
      <c r="G4113" s="31" t="s">
        <v>102</v>
      </c>
      <c r="H4113">
        <v>4</v>
      </c>
      <c r="I4113" s="31" t="s">
        <v>99</v>
      </c>
    </row>
    <row r="4114" spans="1:9" x14ac:dyDescent="0.3">
      <c r="A4114">
        <v>4152</v>
      </c>
      <c r="B4114">
        <v>6</v>
      </c>
      <c r="C4114">
        <v>66</v>
      </c>
      <c r="D4114" s="32">
        <v>0.51041666666666663</v>
      </c>
      <c r="E4114">
        <v>7000</v>
      </c>
      <c r="G4114" s="31" t="s">
        <v>102</v>
      </c>
      <c r="H4114">
        <v>4</v>
      </c>
      <c r="I4114" s="31" t="s">
        <v>100</v>
      </c>
    </row>
    <row r="4115" spans="1:9" x14ac:dyDescent="0.3">
      <c r="A4115">
        <v>4153</v>
      </c>
      <c r="B4115">
        <v>2</v>
      </c>
      <c r="C4115">
        <v>66</v>
      </c>
      <c r="D4115" s="32">
        <v>0.45902777777777776</v>
      </c>
      <c r="E4115">
        <v>9000</v>
      </c>
      <c r="G4115" s="31" t="s">
        <v>97</v>
      </c>
      <c r="H4115">
        <v>4</v>
      </c>
      <c r="I4115" s="31" t="s">
        <v>101</v>
      </c>
    </row>
    <row r="4116" spans="1:9" x14ac:dyDescent="0.3">
      <c r="A4116">
        <v>4154</v>
      </c>
      <c r="B4116">
        <v>3</v>
      </c>
      <c r="C4116">
        <v>66</v>
      </c>
      <c r="D4116" s="32">
        <v>0.47916666666666669</v>
      </c>
      <c r="E4116">
        <v>9000</v>
      </c>
      <c r="G4116" s="31" t="s">
        <v>97</v>
      </c>
      <c r="H4116">
        <v>5</v>
      </c>
      <c r="I4116" s="31" t="s">
        <v>104</v>
      </c>
    </row>
    <row r="4117" spans="1:9" x14ac:dyDescent="0.3">
      <c r="A4117">
        <v>4155</v>
      </c>
      <c r="B4117">
        <v>1</v>
      </c>
      <c r="C4117">
        <v>66</v>
      </c>
      <c r="D4117" s="32">
        <v>0.46250000000000002</v>
      </c>
      <c r="E4117">
        <v>9000</v>
      </c>
      <c r="F4117">
        <v>1000</v>
      </c>
      <c r="G4117" s="31" t="s">
        <v>102</v>
      </c>
      <c r="H4117">
        <v>5</v>
      </c>
      <c r="I4117" s="31" t="s">
        <v>99</v>
      </c>
    </row>
    <row r="4118" spans="1:9" x14ac:dyDescent="0.3">
      <c r="A4118">
        <v>4156</v>
      </c>
      <c r="B4118">
        <v>6</v>
      </c>
      <c r="C4118">
        <v>66</v>
      </c>
      <c r="D4118" s="32">
        <v>0.52638888888888891</v>
      </c>
      <c r="E4118">
        <v>7000</v>
      </c>
      <c r="G4118" s="31" t="s">
        <v>102</v>
      </c>
      <c r="H4118">
        <v>5</v>
      </c>
      <c r="I4118" s="31" t="s">
        <v>100</v>
      </c>
    </row>
    <row r="4119" spans="1:9" x14ac:dyDescent="0.3">
      <c r="A4119">
        <v>4157</v>
      </c>
      <c r="B4119">
        <v>2</v>
      </c>
      <c r="C4119">
        <v>66</v>
      </c>
      <c r="D4119" s="32">
        <v>0.48402777777777778</v>
      </c>
      <c r="E4119">
        <v>7000</v>
      </c>
      <c r="G4119" s="31" t="s">
        <v>97</v>
      </c>
      <c r="H4119">
        <v>5</v>
      </c>
      <c r="I4119" s="31" t="s">
        <v>101</v>
      </c>
    </row>
    <row r="4120" spans="1:9" x14ac:dyDescent="0.3">
      <c r="A4120">
        <v>4158</v>
      </c>
      <c r="B4120">
        <v>3</v>
      </c>
      <c r="C4120">
        <v>66</v>
      </c>
      <c r="D4120" s="32">
        <v>0.51111111111111107</v>
      </c>
      <c r="E4120">
        <v>7000</v>
      </c>
      <c r="G4120" s="31" t="s">
        <v>97</v>
      </c>
      <c r="H4120">
        <v>6</v>
      </c>
      <c r="I4120" s="31" t="s">
        <v>104</v>
      </c>
    </row>
    <row r="4121" spans="1:9" x14ac:dyDescent="0.3">
      <c r="A4121">
        <v>4159</v>
      </c>
      <c r="B4121">
        <v>1</v>
      </c>
      <c r="C4121">
        <v>66</v>
      </c>
      <c r="D4121" s="32">
        <v>0.5131944444444444</v>
      </c>
      <c r="E4121">
        <v>7000</v>
      </c>
      <c r="G4121" s="31" t="s">
        <v>97</v>
      </c>
      <c r="H4121">
        <v>6</v>
      </c>
      <c r="I4121" s="31" t="s">
        <v>99</v>
      </c>
    </row>
    <row r="4122" spans="1:9" x14ac:dyDescent="0.3">
      <c r="A4122">
        <v>4160</v>
      </c>
      <c r="B4122">
        <v>6</v>
      </c>
      <c r="C4122">
        <v>66</v>
      </c>
      <c r="D4122" s="32">
        <v>0.58125000000000004</v>
      </c>
      <c r="E4122">
        <v>7000</v>
      </c>
      <c r="G4122" s="31" t="s">
        <v>97</v>
      </c>
      <c r="H4122">
        <v>6</v>
      </c>
      <c r="I4122" s="31" t="s">
        <v>100</v>
      </c>
    </row>
    <row r="4123" spans="1:9" x14ac:dyDescent="0.3">
      <c r="A4123">
        <v>4161</v>
      </c>
      <c r="B4123">
        <v>2</v>
      </c>
      <c r="C4123">
        <v>66</v>
      </c>
      <c r="D4123" s="32">
        <v>0.52083333333333337</v>
      </c>
      <c r="E4123">
        <v>7000</v>
      </c>
      <c r="G4123" s="31" t="s">
        <v>102</v>
      </c>
      <c r="H4123">
        <v>6</v>
      </c>
      <c r="I4123" s="31" t="s">
        <v>101</v>
      </c>
    </row>
    <row r="4124" spans="1:9" x14ac:dyDescent="0.3">
      <c r="A4124">
        <v>4162</v>
      </c>
      <c r="B4124">
        <v>3</v>
      </c>
      <c r="C4124">
        <v>66</v>
      </c>
      <c r="D4124" s="32">
        <v>0.55694444444444446</v>
      </c>
      <c r="E4124">
        <v>7000</v>
      </c>
      <c r="F4124">
        <v>2000</v>
      </c>
      <c r="G4124" s="31" t="s">
        <v>97</v>
      </c>
      <c r="H4124">
        <v>7</v>
      </c>
      <c r="I4124" s="31" t="s">
        <v>104</v>
      </c>
    </row>
    <row r="4125" spans="1:9" x14ac:dyDescent="0.3">
      <c r="A4125">
        <v>4163</v>
      </c>
      <c r="B4125">
        <v>1</v>
      </c>
      <c r="C4125">
        <v>66</v>
      </c>
      <c r="D4125" s="32">
        <v>0.5395833333333333</v>
      </c>
      <c r="E4125">
        <v>7000</v>
      </c>
      <c r="G4125" s="31" t="s">
        <v>102</v>
      </c>
      <c r="H4125">
        <v>7</v>
      </c>
      <c r="I4125" s="31" t="s">
        <v>99</v>
      </c>
    </row>
    <row r="4126" spans="1:9" x14ac:dyDescent="0.3">
      <c r="A4126">
        <v>4164</v>
      </c>
      <c r="B4126">
        <v>6</v>
      </c>
      <c r="C4126">
        <v>66</v>
      </c>
      <c r="D4126" s="32">
        <v>0.60347222222222219</v>
      </c>
      <c r="E4126">
        <v>7000</v>
      </c>
      <c r="F4126">
        <v>800</v>
      </c>
      <c r="G4126" s="31" t="s">
        <v>97</v>
      </c>
      <c r="H4126">
        <v>7</v>
      </c>
      <c r="I4126" s="31" t="s">
        <v>100</v>
      </c>
    </row>
    <row r="4127" spans="1:9" x14ac:dyDescent="0.3">
      <c r="A4127">
        <v>4165</v>
      </c>
      <c r="B4127">
        <v>2</v>
      </c>
      <c r="C4127">
        <v>66</v>
      </c>
      <c r="D4127" s="32">
        <v>0.57638888888888884</v>
      </c>
      <c r="E4127">
        <v>7000</v>
      </c>
      <c r="G4127" s="31" t="s">
        <v>97</v>
      </c>
      <c r="H4127">
        <v>7</v>
      </c>
      <c r="I4127" s="31" t="s">
        <v>101</v>
      </c>
    </row>
    <row r="4128" spans="1:9" x14ac:dyDescent="0.3">
      <c r="A4128">
        <v>4166</v>
      </c>
      <c r="B4128">
        <v>3</v>
      </c>
      <c r="C4128">
        <v>66</v>
      </c>
      <c r="D4128" s="32">
        <v>0.58819444444444446</v>
      </c>
      <c r="E4128">
        <v>7000</v>
      </c>
      <c r="G4128" s="31" t="s">
        <v>97</v>
      </c>
      <c r="H4128">
        <v>8</v>
      </c>
      <c r="I4128" s="31" t="s">
        <v>104</v>
      </c>
    </row>
    <row r="4129" spans="1:9" x14ac:dyDescent="0.3">
      <c r="A4129">
        <v>4167</v>
      </c>
      <c r="B4129">
        <v>1</v>
      </c>
      <c r="C4129">
        <v>66</v>
      </c>
      <c r="D4129" s="32">
        <v>0.57291666666666663</v>
      </c>
      <c r="E4129">
        <v>7000</v>
      </c>
      <c r="G4129" s="31" t="s">
        <v>97</v>
      </c>
      <c r="H4129">
        <v>8</v>
      </c>
      <c r="I4129" s="31" t="s">
        <v>99</v>
      </c>
    </row>
    <row r="4130" spans="1:9" x14ac:dyDescent="0.3">
      <c r="A4130">
        <v>4168</v>
      </c>
      <c r="B4130">
        <v>6</v>
      </c>
      <c r="C4130">
        <v>66</v>
      </c>
      <c r="D4130" s="32">
        <v>0.66249999999999998</v>
      </c>
      <c r="E4130">
        <v>7000</v>
      </c>
      <c r="G4130" s="31" t="s">
        <v>97</v>
      </c>
      <c r="H4130">
        <v>8</v>
      </c>
      <c r="I4130" s="31" t="s">
        <v>100</v>
      </c>
    </row>
    <row r="4131" spans="1:9" x14ac:dyDescent="0.3">
      <c r="A4131">
        <v>4169</v>
      </c>
      <c r="B4131">
        <v>2</v>
      </c>
      <c r="C4131">
        <v>66</v>
      </c>
      <c r="D4131" s="32">
        <v>0.59861111111111109</v>
      </c>
      <c r="E4131">
        <v>7000</v>
      </c>
      <c r="G4131" s="31" t="s">
        <v>102</v>
      </c>
      <c r="H4131">
        <v>8</v>
      </c>
      <c r="I4131" s="31" t="s">
        <v>101</v>
      </c>
    </row>
    <row r="4132" spans="1:9" x14ac:dyDescent="0.3">
      <c r="A4132">
        <v>4170</v>
      </c>
      <c r="B4132">
        <v>3</v>
      </c>
      <c r="C4132">
        <v>66</v>
      </c>
      <c r="D4132" s="32">
        <v>0.60069444444444442</v>
      </c>
      <c r="E4132">
        <v>4500</v>
      </c>
      <c r="G4132" s="31" t="s">
        <v>102</v>
      </c>
      <c r="H4132">
        <v>9</v>
      </c>
      <c r="I4132" s="31" t="s">
        <v>104</v>
      </c>
    </row>
    <row r="4133" spans="1:9" x14ac:dyDescent="0.3">
      <c r="A4133">
        <v>4171</v>
      </c>
      <c r="B4133">
        <v>1</v>
      </c>
      <c r="C4133">
        <v>66</v>
      </c>
      <c r="D4133" s="32">
        <v>0.58333333333333337</v>
      </c>
      <c r="E4133">
        <v>7000</v>
      </c>
      <c r="G4133" s="31" t="s">
        <v>102</v>
      </c>
      <c r="H4133">
        <v>9</v>
      </c>
      <c r="I4133" s="31" t="s">
        <v>99</v>
      </c>
    </row>
    <row r="4134" spans="1:9" x14ac:dyDescent="0.3">
      <c r="A4134">
        <v>4172</v>
      </c>
      <c r="B4134">
        <v>6</v>
      </c>
      <c r="C4134">
        <v>66</v>
      </c>
      <c r="D4134" s="32">
        <v>0.73333333333333328</v>
      </c>
      <c r="E4134">
        <v>7000</v>
      </c>
      <c r="G4134" s="31" t="s">
        <v>97</v>
      </c>
      <c r="H4134">
        <v>9</v>
      </c>
      <c r="I4134" s="31" t="s">
        <v>100</v>
      </c>
    </row>
    <row r="4135" spans="1:9" x14ac:dyDescent="0.3">
      <c r="A4135">
        <v>4173</v>
      </c>
      <c r="B4135">
        <v>2</v>
      </c>
      <c r="C4135">
        <v>66</v>
      </c>
      <c r="D4135" s="32">
        <v>0.6166666666666667</v>
      </c>
      <c r="E4135">
        <v>7000</v>
      </c>
      <c r="G4135" s="31" t="s">
        <v>97</v>
      </c>
      <c r="H4135">
        <v>9</v>
      </c>
      <c r="I4135" s="31" t="s">
        <v>101</v>
      </c>
    </row>
    <row r="4136" spans="1:9" x14ac:dyDescent="0.3">
      <c r="A4136">
        <v>4174</v>
      </c>
      <c r="B4136">
        <v>3</v>
      </c>
      <c r="C4136">
        <v>66</v>
      </c>
      <c r="D4136" s="32">
        <v>0.64375000000000004</v>
      </c>
      <c r="E4136">
        <v>9000</v>
      </c>
      <c r="G4136" s="31" t="s">
        <v>102</v>
      </c>
      <c r="H4136">
        <v>10</v>
      </c>
      <c r="I4136" s="31" t="s">
        <v>104</v>
      </c>
    </row>
    <row r="4137" spans="1:9" x14ac:dyDescent="0.3">
      <c r="A4137">
        <v>4175</v>
      </c>
      <c r="B4137">
        <v>1</v>
      </c>
      <c r="C4137">
        <v>66</v>
      </c>
      <c r="D4137" s="32">
        <v>0.65902777777777777</v>
      </c>
      <c r="E4137">
        <v>7000</v>
      </c>
      <c r="G4137" s="31" t="s">
        <v>102</v>
      </c>
      <c r="H4137">
        <v>10</v>
      </c>
      <c r="I4137" s="31" t="s">
        <v>99</v>
      </c>
    </row>
    <row r="4138" spans="1:9" x14ac:dyDescent="0.3">
      <c r="A4138">
        <v>4176</v>
      </c>
      <c r="B4138">
        <v>6</v>
      </c>
      <c r="C4138">
        <v>66</v>
      </c>
      <c r="D4138" s="32">
        <v>0.8</v>
      </c>
      <c r="E4138">
        <v>7000</v>
      </c>
      <c r="G4138" s="31" t="s">
        <v>97</v>
      </c>
      <c r="H4138">
        <v>10</v>
      </c>
      <c r="I4138" s="31" t="s">
        <v>100</v>
      </c>
    </row>
    <row r="4139" spans="1:9" x14ac:dyDescent="0.3">
      <c r="A4139">
        <v>4177</v>
      </c>
      <c r="B4139">
        <v>2</v>
      </c>
      <c r="C4139">
        <v>66</v>
      </c>
      <c r="D4139" s="32">
        <v>0.63541666666666663</v>
      </c>
      <c r="E4139">
        <v>7000</v>
      </c>
      <c r="G4139" s="31" t="s">
        <v>97</v>
      </c>
      <c r="H4139">
        <v>10</v>
      </c>
      <c r="I4139" s="31" t="s">
        <v>101</v>
      </c>
    </row>
    <row r="4140" spans="1:9" x14ac:dyDescent="0.3">
      <c r="A4140">
        <v>4178</v>
      </c>
      <c r="B4140">
        <v>3</v>
      </c>
      <c r="C4140">
        <v>66</v>
      </c>
      <c r="D4140" s="32">
        <v>0.70138888888888884</v>
      </c>
      <c r="E4140">
        <v>7000</v>
      </c>
      <c r="F4140">
        <v>2000</v>
      </c>
      <c r="G4140" s="31" t="s">
        <v>102</v>
      </c>
      <c r="H4140">
        <v>11</v>
      </c>
      <c r="I4140" s="31" t="s">
        <v>104</v>
      </c>
    </row>
    <row r="4141" spans="1:9" x14ac:dyDescent="0.3">
      <c r="A4141">
        <v>4179</v>
      </c>
      <c r="B4141">
        <v>1</v>
      </c>
      <c r="C4141">
        <v>66</v>
      </c>
      <c r="D4141" s="32">
        <v>0.68194444444444446</v>
      </c>
      <c r="E4141">
        <v>9000</v>
      </c>
      <c r="G4141" s="31" t="s">
        <v>97</v>
      </c>
      <c r="H4141">
        <v>11</v>
      </c>
      <c r="I4141" s="31" t="s">
        <v>99</v>
      </c>
    </row>
    <row r="4142" spans="1:9" x14ac:dyDescent="0.3">
      <c r="A4142">
        <v>4180</v>
      </c>
      <c r="B4142">
        <v>6</v>
      </c>
      <c r="C4142">
        <v>66</v>
      </c>
      <c r="D4142" s="32">
        <v>0.82847222222222228</v>
      </c>
      <c r="E4142">
        <v>7000</v>
      </c>
      <c r="G4142" s="31" t="s">
        <v>97</v>
      </c>
      <c r="H4142">
        <v>11</v>
      </c>
      <c r="I4142" s="31" t="s">
        <v>100</v>
      </c>
    </row>
    <row r="4143" spans="1:9" x14ac:dyDescent="0.3">
      <c r="A4143">
        <v>4181</v>
      </c>
      <c r="B4143">
        <v>2</v>
      </c>
      <c r="C4143">
        <v>66</v>
      </c>
      <c r="D4143" s="32">
        <v>0.65833333333333333</v>
      </c>
      <c r="E4143">
        <v>7000</v>
      </c>
      <c r="G4143" s="31" t="s">
        <v>97</v>
      </c>
      <c r="H4143">
        <v>11</v>
      </c>
      <c r="I4143" s="31" t="s">
        <v>101</v>
      </c>
    </row>
    <row r="4144" spans="1:9" x14ac:dyDescent="0.3">
      <c r="A4144">
        <v>4182</v>
      </c>
      <c r="B4144">
        <v>3</v>
      </c>
      <c r="C4144">
        <v>66</v>
      </c>
      <c r="D4144" s="32">
        <v>0.7319444444444444</v>
      </c>
      <c r="E4144">
        <v>7000</v>
      </c>
      <c r="F4144">
        <v>1000</v>
      </c>
      <c r="G4144" s="31" t="s">
        <v>102</v>
      </c>
      <c r="H4144">
        <v>12</v>
      </c>
      <c r="I4144" s="31" t="s">
        <v>104</v>
      </c>
    </row>
    <row r="4145" spans="1:9" x14ac:dyDescent="0.3">
      <c r="A4145">
        <v>4183</v>
      </c>
      <c r="B4145">
        <v>1</v>
      </c>
      <c r="C4145">
        <v>66</v>
      </c>
      <c r="D4145" s="32">
        <v>0.70277777777777772</v>
      </c>
      <c r="E4145">
        <v>7000</v>
      </c>
      <c r="G4145" s="31" t="s">
        <v>102</v>
      </c>
      <c r="H4145">
        <v>12</v>
      </c>
      <c r="I4145" s="31" t="s">
        <v>99</v>
      </c>
    </row>
    <row r="4146" spans="1:9" x14ac:dyDescent="0.3">
      <c r="A4146">
        <v>4184</v>
      </c>
      <c r="B4146">
        <v>2</v>
      </c>
      <c r="C4146">
        <v>66</v>
      </c>
      <c r="D4146" s="32">
        <v>0.68541666666666667</v>
      </c>
      <c r="E4146">
        <v>7000</v>
      </c>
      <c r="F4146">
        <v>500</v>
      </c>
      <c r="G4146" s="31" t="s">
        <v>97</v>
      </c>
      <c r="H4146">
        <v>12</v>
      </c>
      <c r="I4146" s="31" t="s">
        <v>101</v>
      </c>
    </row>
    <row r="4147" spans="1:9" x14ac:dyDescent="0.3">
      <c r="A4147">
        <v>4185</v>
      </c>
      <c r="B4147">
        <v>3</v>
      </c>
      <c r="C4147">
        <v>66</v>
      </c>
      <c r="D4147" s="32">
        <v>0.75624999999999998</v>
      </c>
      <c r="E4147">
        <v>7000</v>
      </c>
      <c r="G4147" s="31" t="s">
        <v>97</v>
      </c>
      <c r="H4147">
        <v>13</v>
      </c>
      <c r="I4147" s="31" t="s">
        <v>104</v>
      </c>
    </row>
    <row r="4148" spans="1:9" x14ac:dyDescent="0.3">
      <c r="A4148">
        <v>4186</v>
      </c>
      <c r="B4148">
        <v>1</v>
      </c>
      <c r="C4148">
        <v>66</v>
      </c>
      <c r="D4148" s="32">
        <v>0.72291666666666665</v>
      </c>
      <c r="E4148">
        <v>7000</v>
      </c>
      <c r="F4148">
        <v>1000</v>
      </c>
      <c r="G4148" s="31" t="s">
        <v>102</v>
      </c>
      <c r="H4148">
        <v>13</v>
      </c>
      <c r="I4148" s="31" t="s">
        <v>99</v>
      </c>
    </row>
    <row r="4149" spans="1:9" x14ac:dyDescent="0.3">
      <c r="A4149">
        <v>4187</v>
      </c>
      <c r="B4149">
        <v>2</v>
      </c>
      <c r="C4149">
        <v>66</v>
      </c>
      <c r="D4149" s="32">
        <v>0.71250000000000002</v>
      </c>
      <c r="E4149">
        <v>7000</v>
      </c>
      <c r="G4149" s="31" t="s">
        <v>102</v>
      </c>
      <c r="H4149">
        <v>13</v>
      </c>
      <c r="I4149" s="31" t="s">
        <v>101</v>
      </c>
    </row>
    <row r="4150" spans="1:9" x14ac:dyDescent="0.3">
      <c r="A4150">
        <v>4188</v>
      </c>
      <c r="B4150">
        <v>3</v>
      </c>
      <c r="C4150">
        <v>66</v>
      </c>
      <c r="D4150" s="32">
        <v>0.78680555555555554</v>
      </c>
      <c r="E4150">
        <v>7000</v>
      </c>
      <c r="F4150">
        <v>1000</v>
      </c>
      <c r="G4150" s="31" t="s">
        <v>102</v>
      </c>
      <c r="H4150">
        <v>14</v>
      </c>
      <c r="I4150" s="31" t="s">
        <v>104</v>
      </c>
    </row>
    <row r="4151" spans="1:9" x14ac:dyDescent="0.3">
      <c r="A4151">
        <v>4189</v>
      </c>
      <c r="B4151">
        <v>1</v>
      </c>
      <c r="C4151">
        <v>66</v>
      </c>
      <c r="D4151" s="32">
        <v>0.74513888888888891</v>
      </c>
      <c r="E4151">
        <v>7000</v>
      </c>
      <c r="G4151" s="31" t="s">
        <v>97</v>
      </c>
      <c r="H4151">
        <v>14</v>
      </c>
      <c r="I4151" s="31" t="s">
        <v>99</v>
      </c>
    </row>
    <row r="4152" spans="1:9" x14ac:dyDescent="0.3">
      <c r="A4152">
        <v>4190</v>
      </c>
      <c r="B4152">
        <v>2</v>
      </c>
      <c r="C4152">
        <v>66</v>
      </c>
      <c r="D4152" s="32">
        <v>0.7368055555555556</v>
      </c>
      <c r="E4152">
        <v>7000</v>
      </c>
      <c r="G4152" s="31" t="s">
        <v>102</v>
      </c>
      <c r="H4152">
        <v>14</v>
      </c>
      <c r="I4152" s="31" t="s">
        <v>101</v>
      </c>
    </row>
    <row r="4153" spans="1:9" x14ac:dyDescent="0.3">
      <c r="A4153">
        <v>4191</v>
      </c>
      <c r="B4153">
        <v>3</v>
      </c>
      <c r="C4153">
        <v>66</v>
      </c>
      <c r="D4153" s="32">
        <v>0.82361111111111107</v>
      </c>
      <c r="E4153">
        <v>7000</v>
      </c>
      <c r="F4153">
        <v>1900</v>
      </c>
      <c r="G4153" s="31" t="s">
        <v>102</v>
      </c>
      <c r="H4153">
        <v>15</v>
      </c>
      <c r="I4153" s="31" t="s">
        <v>104</v>
      </c>
    </row>
    <row r="4154" spans="1:9" x14ac:dyDescent="0.3">
      <c r="A4154">
        <v>4192</v>
      </c>
      <c r="B4154">
        <v>1</v>
      </c>
      <c r="C4154">
        <v>66</v>
      </c>
      <c r="D4154" s="32">
        <v>0.76458333333333328</v>
      </c>
      <c r="E4154">
        <v>7000</v>
      </c>
      <c r="G4154" s="31" t="s">
        <v>102</v>
      </c>
      <c r="H4154">
        <v>15</v>
      </c>
      <c r="I4154" s="31" t="s">
        <v>99</v>
      </c>
    </row>
    <row r="4155" spans="1:9" x14ac:dyDescent="0.3">
      <c r="A4155">
        <v>4193</v>
      </c>
      <c r="B4155">
        <v>2</v>
      </c>
      <c r="C4155">
        <v>66</v>
      </c>
      <c r="D4155" s="32">
        <v>0.75347222222222221</v>
      </c>
      <c r="E4155">
        <v>7000</v>
      </c>
      <c r="G4155" s="31" t="s">
        <v>102</v>
      </c>
      <c r="H4155">
        <v>15</v>
      </c>
      <c r="I4155" s="31" t="s">
        <v>101</v>
      </c>
    </row>
    <row r="4156" spans="1:9" x14ac:dyDescent="0.3">
      <c r="A4156">
        <v>4194</v>
      </c>
      <c r="B4156">
        <v>3</v>
      </c>
      <c r="C4156">
        <v>66</v>
      </c>
      <c r="D4156" s="32"/>
      <c r="E4156">
        <v>7000</v>
      </c>
      <c r="G4156" s="31" t="s">
        <v>102</v>
      </c>
      <c r="H4156">
        <v>16</v>
      </c>
      <c r="I4156" s="31" t="s">
        <v>104</v>
      </c>
    </row>
    <row r="4157" spans="1:9" x14ac:dyDescent="0.3">
      <c r="A4157">
        <v>4195</v>
      </c>
      <c r="B4157">
        <v>1</v>
      </c>
      <c r="C4157">
        <v>66</v>
      </c>
      <c r="D4157" s="32">
        <v>0.78055555555555556</v>
      </c>
      <c r="E4157">
        <v>7000</v>
      </c>
      <c r="F4157">
        <v>1000</v>
      </c>
      <c r="G4157" s="31" t="s">
        <v>97</v>
      </c>
      <c r="H4157">
        <v>16</v>
      </c>
      <c r="I4157" s="31" t="s">
        <v>99</v>
      </c>
    </row>
    <row r="4158" spans="1:9" x14ac:dyDescent="0.3">
      <c r="A4158">
        <v>4196</v>
      </c>
      <c r="B4158">
        <v>2</v>
      </c>
      <c r="C4158">
        <v>66</v>
      </c>
      <c r="D4158" s="32">
        <v>0.7729166666666667</v>
      </c>
      <c r="E4158">
        <v>7000</v>
      </c>
      <c r="G4158" s="31" t="s">
        <v>97</v>
      </c>
      <c r="H4158">
        <v>16</v>
      </c>
      <c r="I4158" s="31" t="s">
        <v>101</v>
      </c>
    </row>
    <row r="4159" spans="1:9" x14ac:dyDescent="0.3">
      <c r="A4159">
        <v>4197</v>
      </c>
      <c r="B4159">
        <v>1</v>
      </c>
      <c r="C4159">
        <v>66</v>
      </c>
      <c r="D4159" s="32">
        <v>0.80208333333333337</v>
      </c>
      <c r="E4159">
        <v>7000</v>
      </c>
      <c r="G4159" s="31" t="s">
        <v>97</v>
      </c>
      <c r="H4159">
        <v>17</v>
      </c>
      <c r="I4159" s="31" t="s">
        <v>99</v>
      </c>
    </row>
    <row r="4160" spans="1:9" x14ac:dyDescent="0.3">
      <c r="A4160">
        <v>4198</v>
      </c>
      <c r="B4160">
        <v>2</v>
      </c>
      <c r="C4160">
        <v>66</v>
      </c>
      <c r="D4160" s="32">
        <v>0.78611111111111109</v>
      </c>
      <c r="E4160">
        <v>7000</v>
      </c>
      <c r="G4160" s="31" t="s">
        <v>102</v>
      </c>
      <c r="H4160">
        <v>17</v>
      </c>
      <c r="I4160" s="31" t="s">
        <v>101</v>
      </c>
    </row>
    <row r="4161" spans="1:9" x14ac:dyDescent="0.3">
      <c r="A4161">
        <v>4199</v>
      </c>
      <c r="B4161">
        <v>1</v>
      </c>
      <c r="C4161">
        <v>66</v>
      </c>
      <c r="D4161" s="32"/>
      <c r="E4161">
        <v>7000</v>
      </c>
      <c r="G4161" s="31" t="s">
        <v>102</v>
      </c>
      <c r="H4161">
        <v>18</v>
      </c>
      <c r="I4161" s="31" t="s">
        <v>99</v>
      </c>
    </row>
    <row r="4162" spans="1:9" x14ac:dyDescent="0.3">
      <c r="A4162">
        <v>4200</v>
      </c>
      <c r="B4162">
        <v>2</v>
      </c>
      <c r="C4162">
        <v>66</v>
      </c>
      <c r="D4162" s="32">
        <v>0.80347222222222225</v>
      </c>
      <c r="E4162">
        <v>7000</v>
      </c>
      <c r="F4162">
        <v>3000</v>
      </c>
      <c r="G4162" s="31" t="s">
        <v>102</v>
      </c>
      <c r="H4162">
        <v>18</v>
      </c>
      <c r="I4162" s="31" t="s">
        <v>101</v>
      </c>
    </row>
    <row r="4163" spans="1:9" x14ac:dyDescent="0.3">
      <c r="A4163">
        <v>4201</v>
      </c>
      <c r="B4163">
        <v>2</v>
      </c>
      <c r="C4163">
        <v>66</v>
      </c>
      <c r="D4163" s="32">
        <v>0.82638888888888884</v>
      </c>
      <c r="E4163">
        <v>7000</v>
      </c>
      <c r="G4163" s="31" t="s">
        <v>102</v>
      </c>
      <c r="H4163">
        <v>19</v>
      </c>
      <c r="I4163" s="31" t="s">
        <v>101</v>
      </c>
    </row>
    <row r="4164" spans="1:9" x14ac:dyDescent="0.3">
      <c r="A4164">
        <v>4202</v>
      </c>
      <c r="B4164">
        <v>3</v>
      </c>
      <c r="C4164">
        <v>67</v>
      </c>
      <c r="D4164" s="32">
        <v>0.42708333333333331</v>
      </c>
      <c r="E4164">
        <v>7000</v>
      </c>
      <c r="G4164" s="31" t="s">
        <v>102</v>
      </c>
      <c r="H4164">
        <v>4</v>
      </c>
      <c r="I4164" s="31" t="s">
        <v>104</v>
      </c>
    </row>
    <row r="4165" spans="1:9" x14ac:dyDescent="0.3">
      <c r="A4165">
        <v>4203</v>
      </c>
      <c r="B4165">
        <v>1</v>
      </c>
      <c r="C4165">
        <v>67</v>
      </c>
      <c r="D4165" s="32">
        <v>0.4465277777777778</v>
      </c>
      <c r="E4165">
        <v>7000</v>
      </c>
      <c r="F4165">
        <v>1000</v>
      </c>
      <c r="G4165" s="31" t="s">
        <v>102</v>
      </c>
      <c r="H4165">
        <v>4</v>
      </c>
      <c r="I4165" s="31" t="s">
        <v>99</v>
      </c>
    </row>
    <row r="4166" spans="1:9" x14ac:dyDescent="0.3">
      <c r="A4166">
        <v>4204</v>
      </c>
      <c r="B4166">
        <v>6</v>
      </c>
      <c r="C4166">
        <v>67</v>
      </c>
      <c r="D4166" s="32">
        <v>0.45277777777777778</v>
      </c>
      <c r="E4166">
        <v>7000</v>
      </c>
      <c r="G4166" s="31" t="s">
        <v>97</v>
      </c>
      <c r="H4166">
        <v>4</v>
      </c>
      <c r="I4166" s="31" t="s">
        <v>100</v>
      </c>
    </row>
    <row r="4167" spans="1:9" x14ac:dyDescent="0.3">
      <c r="A4167">
        <v>4205</v>
      </c>
      <c r="B4167">
        <v>4</v>
      </c>
      <c r="C4167">
        <v>67</v>
      </c>
      <c r="D4167" s="32">
        <v>0.47291666666666665</v>
      </c>
      <c r="E4167">
        <v>7000</v>
      </c>
      <c r="G4167" s="31" t="s">
        <v>102</v>
      </c>
      <c r="H4167">
        <v>4</v>
      </c>
      <c r="I4167" s="31" t="s">
        <v>103</v>
      </c>
    </row>
    <row r="4168" spans="1:9" x14ac:dyDescent="0.3">
      <c r="A4168">
        <v>4206</v>
      </c>
      <c r="B4168">
        <v>2</v>
      </c>
      <c r="C4168">
        <v>67</v>
      </c>
      <c r="D4168" s="32">
        <v>0.46111111111111114</v>
      </c>
      <c r="E4168">
        <v>7000</v>
      </c>
      <c r="F4168">
        <v>500</v>
      </c>
      <c r="G4168" s="31" t="s">
        <v>102</v>
      </c>
      <c r="H4168">
        <v>4</v>
      </c>
      <c r="I4168" s="31" t="s">
        <v>101</v>
      </c>
    </row>
    <row r="4169" spans="1:9" x14ac:dyDescent="0.3">
      <c r="A4169">
        <v>4207</v>
      </c>
      <c r="B4169">
        <v>5</v>
      </c>
      <c r="C4169">
        <v>67</v>
      </c>
      <c r="D4169" s="32">
        <v>0.47847222222222224</v>
      </c>
      <c r="E4169">
        <v>9000</v>
      </c>
      <c r="G4169" s="31" t="s">
        <v>97</v>
      </c>
      <c r="H4169">
        <v>4</v>
      </c>
      <c r="I4169" s="31" t="s">
        <v>105</v>
      </c>
    </row>
    <row r="4170" spans="1:9" x14ac:dyDescent="0.3">
      <c r="A4170">
        <v>4208</v>
      </c>
      <c r="B4170">
        <v>3</v>
      </c>
      <c r="C4170">
        <v>67</v>
      </c>
      <c r="D4170" s="32">
        <v>0.45624999999999999</v>
      </c>
      <c r="E4170">
        <v>7000</v>
      </c>
      <c r="G4170" s="31" t="s">
        <v>97</v>
      </c>
      <c r="H4170">
        <v>5</v>
      </c>
      <c r="I4170" s="31" t="s">
        <v>104</v>
      </c>
    </row>
    <row r="4171" spans="1:9" x14ac:dyDescent="0.3">
      <c r="A4171">
        <v>4209</v>
      </c>
      <c r="B4171">
        <v>1</v>
      </c>
      <c r="C4171">
        <v>67</v>
      </c>
      <c r="D4171" s="32">
        <v>0.47361111111111109</v>
      </c>
      <c r="E4171">
        <v>7000</v>
      </c>
      <c r="F4171">
        <v>1000</v>
      </c>
      <c r="G4171" s="31" t="s">
        <v>102</v>
      </c>
      <c r="H4171">
        <v>5</v>
      </c>
      <c r="I4171" s="31" t="s">
        <v>99</v>
      </c>
    </row>
    <row r="4172" spans="1:9" x14ac:dyDescent="0.3">
      <c r="A4172">
        <v>4210</v>
      </c>
      <c r="B4172">
        <v>6</v>
      </c>
      <c r="C4172">
        <v>67</v>
      </c>
      <c r="D4172" s="32">
        <v>0.48333333333333334</v>
      </c>
      <c r="E4172">
        <v>9000</v>
      </c>
      <c r="G4172" s="31" t="s">
        <v>102</v>
      </c>
      <c r="H4172">
        <v>5</v>
      </c>
      <c r="I4172" s="31" t="s">
        <v>100</v>
      </c>
    </row>
    <row r="4173" spans="1:9" x14ac:dyDescent="0.3">
      <c r="A4173">
        <v>4211</v>
      </c>
      <c r="B4173">
        <v>4</v>
      </c>
      <c r="C4173">
        <v>67</v>
      </c>
      <c r="D4173" s="32">
        <v>0.4909722222222222</v>
      </c>
      <c r="E4173">
        <v>7000</v>
      </c>
      <c r="G4173" s="31" t="s">
        <v>102</v>
      </c>
      <c r="H4173">
        <v>5</v>
      </c>
      <c r="I4173" s="31" t="s">
        <v>103</v>
      </c>
    </row>
    <row r="4174" spans="1:9" x14ac:dyDescent="0.3">
      <c r="A4174">
        <v>4212</v>
      </c>
      <c r="B4174">
        <v>2</v>
      </c>
      <c r="C4174">
        <v>67</v>
      </c>
      <c r="D4174" s="32">
        <v>0.49236111111111114</v>
      </c>
      <c r="E4174">
        <v>7000</v>
      </c>
      <c r="G4174" s="31" t="s">
        <v>97</v>
      </c>
      <c r="H4174">
        <v>5</v>
      </c>
      <c r="I4174" s="31" t="s">
        <v>101</v>
      </c>
    </row>
    <row r="4175" spans="1:9" x14ac:dyDescent="0.3">
      <c r="A4175">
        <v>4213</v>
      </c>
      <c r="B4175">
        <v>5</v>
      </c>
      <c r="C4175">
        <v>67</v>
      </c>
      <c r="D4175" s="32"/>
      <c r="E4175">
        <v>7000</v>
      </c>
      <c r="G4175" s="31" t="s">
        <v>97</v>
      </c>
      <c r="H4175">
        <v>5</v>
      </c>
      <c r="I4175" s="31" t="s">
        <v>105</v>
      </c>
    </row>
    <row r="4176" spans="1:9" x14ac:dyDescent="0.3">
      <c r="A4176">
        <v>4214</v>
      </c>
      <c r="B4176">
        <v>3</v>
      </c>
      <c r="C4176">
        <v>67</v>
      </c>
      <c r="D4176" s="32">
        <v>0.47916666666666669</v>
      </c>
      <c r="E4176">
        <v>9000</v>
      </c>
      <c r="F4176">
        <v>1000</v>
      </c>
      <c r="G4176" s="31" t="s">
        <v>102</v>
      </c>
      <c r="H4176">
        <v>6</v>
      </c>
      <c r="I4176" s="31" t="s">
        <v>104</v>
      </c>
    </row>
    <row r="4177" spans="1:9" x14ac:dyDescent="0.3">
      <c r="A4177">
        <v>4215</v>
      </c>
      <c r="B4177">
        <v>1</v>
      </c>
      <c r="C4177">
        <v>67</v>
      </c>
      <c r="D4177" s="32">
        <v>0.52708333333333335</v>
      </c>
      <c r="E4177">
        <v>7000</v>
      </c>
      <c r="G4177" s="31" t="s">
        <v>102</v>
      </c>
      <c r="H4177">
        <v>6</v>
      </c>
      <c r="I4177" s="31" t="s">
        <v>99</v>
      </c>
    </row>
    <row r="4178" spans="1:9" x14ac:dyDescent="0.3">
      <c r="A4178">
        <v>4216</v>
      </c>
      <c r="B4178">
        <v>6</v>
      </c>
      <c r="C4178">
        <v>67</v>
      </c>
      <c r="D4178" s="32">
        <v>0.50972222222222219</v>
      </c>
      <c r="E4178">
        <v>7000</v>
      </c>
      <c r="G4178" s="31" t="s">
        <v>97</v>
      </c>
      <c r="H4178">
        <v>6</v>
      </c>
      <c r="I4178" s="31" t="s">
        <v>100</v>
      </c>
    </row>
    <row r="4179" spans="1:9" x14ac:dyDescent="0.3">
      <c r="A4179">
        <v>4217</v>
      </c>
      <c r="B4179">
        <v>4</v>
      </c>
      <c r="C4179">
        <v>67</v>
      </c>
      <c r="D4179" s="32">
        <v>0.52986111111111112</v>
      </c>
      <c r="E4179">
        <v>7000</v>
      </c>
      <c r="G4179" s="31" t="s">
        <v>102</v>
      </c>
      <c r="H4179">
        <v>6</v>
      </c>
      <c r="I4179" s="31" t="s">
        <v>103</v>
      </c>
    </row>
    <row r="4180" spans="1:9" x14ac:dyDescent="0.3">
      <c r="A4180">
        <v>4218</v>
      </c>
      <c r="B4180">
        <v>2</v>
      </c>
      <c r="C4180">
        <v>67</v>
      </c>
      <c r="D4180" s="32">
        <v>0.5444444444444444</v>
      </c>
      <c r="E4180">
        <v>7000</v>
      </c>
      <c r="G4180" s="31" t="s">
        <v>102</v>
      </c>
      <c r="H4180">
        <v>6</v>
      </c>
      <c r="I4180" s="31" t="s">
        <v>101</v>
      </c>
    </row>
    <row r="4181" spans="1:9" x14ac:dyDescent="0.3">
      <c r="A4181">
        <v>4219</v>
      </c>
      <c r="B4181">
        <v>5</v>
      </c>
      <c r="C4181">
        <v>67</v>
      </c>
      <c r="D4181" s="32">
        <v>0.59444444444444444</v>
      </c>
      <c r="E4181">
        <v>7000</v>
      </c>
      <c r="F4181">
        <v>2000</v>
      </c>
      <c r="G4181" s="31" t="s">
        <v>102</v>
      </c>
      <c r="H4181">
        <v>6</v>
      </c>
      <c r="I4181" s="31" t="s">
        <v>105</v>
      </c>
    </row>
    <row r="4182" spans="1:9" x14ac:dyDescent="0.3">
      <c r="A4182">
        <v>4220</v>
      </c>
      <c r="B4182">
        <v>3</v>
      </c>
      <c r="C4182">
        <v>67</v>
      </c>
      <c r="D4182" s="32">
        <v>0.50972222222222219</v>
      </c>
      <c r="E4182">
        <v>9000</v>
      </c>
      <c r="F4182">
        <v>3000</v>
      </c>
      <c r="G4182" s="31" t="s">
        <v>97</v>
      </c>
      <c r="H4182">
        <v>7</v>
      </c>
      <c r="I4182" s="31" t="s">
        <v>104</v>
      </c>
    </row>
    <row r="4183" spans="1:9" x14ac:dyDescent="0.3">
      <c r="A4183">
        <v>4221</v>
      </c>
      <c r="B4183">
        <v>1</v>
      </c>
      <c r="C4183">
        <v>67</v>
      </c>
      <c r="D4183" s="32">
        <v>0.56944444444444442</v>
      </c>
      <c r="E4183">
        <v>7000</v>
      </c>
      <c r="G4183" s="31" t="s">
        <v>97</v>
      </c>
      <c r="H4183">
        <v>7</v>
      </c>
      <c r="I4183" s="31" t="s">
        <v>99</v>
      </c>
    </row>
    <row r="4184" spans="1:9" x14ac:dyDescent="0.3">
      <c r="A4184">
        <v>4222</v>
      </c>
      <c r="B4184">
        <v>6</v>
      </c>
      <c r="C4184">
        <v>67</v>
      </c>
      <c r="D4184" s="32">
        <v>0.53125</v>
      </c>
      <c r="E4184">
        <v>9000</v>
      </c>
      <c r="G4184" s="31" t="s">
        <v>97</v>
      </c>
      <c r="H4184">
        <v>7</v>
      </c>
      <c r="I4184" s="31" t="s">
        <v>100</v>
      </c>
    </row>
    <row r="4185" spans="1:9" x14ac:dyDescent="0.3">
      <c r="A4185">
        <v>4223</v>
      </c>
      <c r="B4185">
        <v>4</v>
      </c>
      <c r="C4185">
        <v>67</v>
      </c>
      <c r="D4185" s="32">
        <v>0.6020833333333333</v>
      </c>
      <c r="E4185">
        <v>7000</v>
      </c>
      <c r="G4185" s="31" t="s">
        <v>102</v>
      </c>
      <c r="H4185">
        <v>7</v>
      </c>
      <c r="I4185" s="31" t="s">
        <v>103</v>
      </c>
    </row>
    <row r="4186" spans="1:9" x14ac:dyDescent="0.3">
      <c r="A4186">
        <v>4224</v>
      </c>
      <c r="B4186">
        <v>2</v>
      </c>
      <c r="C4186">
        <v>67</v>
      </c>
      <c r="D4186" s="32">
        <v>0.62430555555555556</v>
      </c>
      <c r="E4186">
        <v>7000</v>
      </c>
      <c r="G4186" s="31" t="s">
        <v>102</v>
      </c>
      <c r="H4186">
        <v>7</v>
      </c>
      <c r="I4186" s="31" t="s">
        <v>101</v>
      </c>
    </row>
    <row r="4187" spans="1:9" x14ac:dyDescent="0.3">
      <c r="A4187">
        <v>4225</v>
      </c>
      <c r="B4187">
        <v>5</v>
      </c>
      <c r="C4187">
        <v>67</v>
      </c>
      <c r="D4187" s="32">
        <v>0.62777777777777777</v>
      </c>
      <c r="E4187">
        <v>7000</v>
      </c>
      <c r="G4187" s="31" t="s">
        <v>102</v>
      </c>
      <c r="H4187">
        <v>7</v>
      </c>
      <c r="I4187" s="31" t="s">
        <v>105</v>
      </c>
    </row>
    <row r="4188" spans="1:9" x14ac:dyDescent="0.3">
      <c r="A4188">
        <v>4226</v>
      </c>
      <c r="B4188">
        <v>3</v>
      </c>
      <c r="C4188">
        <v>67</v>
      </c>
      <c r="D4188" s="32">
        <v>0.60902777777777772</v>
      </c>
      <c r="E4188">
        <v>7000</v>
      </c>
      <c r="F4188">
        <v>1000</v>
      </c>
      <c r="G4188" s="31" t="s">
        <v>102</v>
      </c>
      <c r="H4188">
        <v>8</v>
      </c>
      <c r="I4188" s="31" t="s">
        <v>104</v>
      </c>
    </row>
    <row r="4189" spans="1:9" x14ac:dyDescent="0.3">
      <c r="A4189">
        <v>4227</v>
      </c>
      <c r="B4189">
        <v>1</v>
      </c>
      <c r="C4189">
        <v>67</v>
      </c>
      <c r="D4189" s="32">
        <v>0.625</v>
      </c>
      <c r="E4189">
        <v>9000</v>
      </c>
      <c r="G4189" s="31" t="s">
        <v>102</v>
      </c>
      <c r="H4189">
        <v>8</v>
      </c>
      <c r="I4189" s="31" t="s">
        <v>99</v>
      </c>
    </row>
    <row r="4190" spans="1:9" x14ac:dyDescent="0.3">
      <c r="A4190">
        <v>4228</v>
      </c>
      <c r="B4190">
        <v>6</v>
      </c>
      <c r="C4190">
        <v>67</v>
      </c>
      <c r="D4190" s="32">
        <v>0.68472222222222223</v>
      </c>
      <c r="E4190">
        <v>42000</v>
      </c>
      <c r="G4190" s="31" t="s">
        <v>97</v>
      </c>
      <c r="H4190">
        <v>8</v>
      </c>
      <c r="I4190" s="31" t="s">
        <v>100</v>
      </c>
    </row>
    <row r="4191" spans="1:9" x14ac:dyDescent="0.3">
      <c r="A4191">
        <v>4229</v>
      </c>
      <c r="B4191">
        <v>4</v>
      </c>
      <c r="C4191">
        <v>67</v>
      </c>
      <c r="D4191" s="32">
        <v>0.62569444444444444</v>
      </c>
      <c r="E4191">
        <v>7000</v>
      </c>
      <c r="G4191" s="31" t="s">
        <v>102</v>
      </c>
      <c r="H4191">
        <v>8</v>
      </c>
      <c r="I4191" s="31" t="s">
        <v>103</v>
      </c>
    </row>
    <row r="4192" spans="1:9" x14ac:dyDescent="0.3">
      <c r="A4192">
        <v>4230</v>
      </c>
      <c r="B4192">
        <v>2</v>
      </c>
      <c r="C4192">
        <v>67</v>
      </c>
      <c r="D4192" s="32">
        <v>0.65347222222222223</v>
      </c>
      <c r="E4192">
        <v>7000</v>
      </c>
      <c r="G4192" s="31" t="s">
        <v>102</v>
      </c>
      <c r="H4192">
        <v>8</v>
      </c>
      <c r="I4192" s="31" t="s">
        <v>101</v>
      </c>
    </row>
    <row r="4193" spans="1:9" x14ac:dyDescent="0.3">
      <c r="A4193">
        <v>4231</v>
      </c>
      <c r="B4193">
        <v>5</v>
      </c>
      <c r="C4193">
        <v>67</v>
      </c>
      <c r="D4193" s="32">
        <v>0.64930555555555558</v>
      </c>
      <c r="E4193">
        <v>7000</v>
      </c>
      <c r="G4193" s="31" t="s">
        <v>97</v>
      </c>
      <c r="H4193">
        <v>8</v>
      </c>
      <c r="I4193" s="31" t="s">
        <v>105</v>
      </c>
    </row>
    <row r="4194" spans="1:9" x14ac:dyDescent="0.3">
      <c r="A4194">
        <v>4232</v>
      </c>
      <c r="B4194">
        <v>3</v>
      </c>
      <c r="C4194">
        <v>67</v>
      </c>
      <c r="D4194" s="32">
        <v>0.63194444444444442</v>
      </c>
      <c r="E4194">
        <v>7000</v>
      </c>
      <c r="G4194" s="31" t="s">
        <v>97</v>
      </c>
      <c r="H4194">
        <v>9</v>
      </c>
      <c r="I4194" s="31" t="s">
        <v>104</v>
      </c>
    </row>
    <row r="4195" spans="1:9" x14ac:dyDescent="0.3">
      <c r="A4195">
        <v>4233</v>
      </c>
      <c r="B4195">
        <v>1</v>
      </c>
      <c r="C4195">
        <v>67</v>
      </c>
      <c r="D4195" s="32">
        <v>0.65</v>
      </c>
      <c r="E4195">
        <v>7000</v>
      </c>
      <c r="F4195">
        <v>3000</v>
      </c>
      <c r="G4195" s="31" t="s">
        <v>97</v>
      </c>
      <c r="H4195">
        <v>9</v>
      </c>
      <c r="I4195" s="31" t="s">
        <v>99</v>
      </c>
    </row>
    <row r="4196" spans="1:9" x14ac:dyDescent="0.3">
      <c r="A4196">
        <v>4234</v>
      </c>
      <c r="B4196">
        <v>6</v>
      </c>
      <c r="C4196">
        <v>67</v>
      </c>
      <c r="D4196" s="32">
        <v>0.70138888888888884</v>
      </c>
      <c r="E4196">
        <v>7000</v>
      </c>
      <c r="G4196" s="31" t="s">
        <v>97</v>
      </c>
      <c r="H4196">
        <v>9</v>
      </c>
      <c r="I4196" s="31" t="s">
        <v>100</v>
      </c>
    </row>
    <row r="4197" spans="1:9" x14ac:dyDescent="0.3">
      <c r="A4197">
        <v>4235</v>
      </c>
      <c r="B4197">
        <v>4</v>
      </c>
      <c r="C4197">
        <v>67</v>
      </c>
      <c r="D4197" s="32">
        <v>0.63958333333333328</v>
      </c>
      <c r="E4197">
        <v>7000</v>
      </c>
      <c r="G4197" s="31" t="s">
        <v>97</v>
      </c>
      <c r="H4197">
        <v>9</v>
      </c>
      <c r="I4197" s="31" t="s">
        <v>103</v>
      </c>
    </row>
    <row r="4198" spans="1:9" x14ac:dyDescent="0.3">
      <c r="A4198">
        <v>4236</v>
      </c>
      <c r="B4198">
        <v>2</v>
      </c>
      <c r="C4198">
        <v>67</v>
      </c>
      <c r="D4198" s="32">
        <v>0.67291666666666672</v>
      </c>
      <c r="E4198">
        <v>7000</v>
      </c>
      <c r="F4198">
        <v>1000</v>
      </c>
      <c r="G4198" s="31" t="s">
        <v>97</v>
      </c>
      <c r="H4198">
        <v>9</v>
      </c>
      <c r="I4198" s="31" t="s">
        <v>101</v>
      </c>
    </row>
    <row r="4199" spans="1:9" x14ac:dyDescent="0.3">
      <c r="A4199">
        <v>4237</v>
      </c>
      <c r="B4199">
        <v>5</v>
      </c>
      <c r="C4199">
        <v>67</v>
      </c>
      <c r="D4199" s="32">
        <v>0.6694444444444444</v>
      </c>
      <c r="E4199">
        <v>7000</v>
      </c>
      <c r="G4199" s="31" t="s">
        <v>97</v>
      </c>
      <c r="H4199">
        <v>9</v>
      </c>
      <c r="I4199" s="31" t="s">
        <v>105</v>
      </c>
    </row>
    <row r="4200" spans="1:9" x14ac:dyDescent="0.3">
      <c r="A4200">
        <v>4238</v>
      </c>
      <c r="B4200">
        <v>3</v>
      </c>
      <c r="C4200">
        <v>67</v>
      </c>
      <c r="D4200" s="32">
        <v>0.66736111111111107</v>
      </c>
      <c r="E4200">
        <v>7000</v>
      </c>
      <c r="G4200" s="31" t="s">
        <v>97</v>
      </c>
      <c r="H4200">
        <v>10</v>
      </c>
      <c r="I4200" s="31" t="s">
        <v>104</v>
      </c>
    </row>
    <row r="4201" spans="1:9" x14ac:dyDescent="0.3">
      <c r="A4201">
        <v>4239</v>
      </c>
      <c r="B4201">
        <v>1</v>
      </c>
      <c r="C4201">
        <v>67</v>
      </c>
      <c r="D4201" s="32">
        <v>0.67291666666666672</v>
      </c>
      <c r="E4201">
        <v>7000</v>
      </c>
      <c r="G4201" s="31" t="s">
        <v>97</v>
      </c>
      <c r="H4201">
        <v>10</v>
      </c>
      <c r="I4201" s="31" t="s">
        <v>99</v>
      </c>
    </row>
    <row r="4202" spans="1:9" x14ac:dyDescent="0.3">
      <c r="A4202">
        <v>4240</v>
      </c>
      <c r="B4202">
        <v>6</v>
      </c>
      <c r="C4202">
        <v>67</v>
      </c>
      <c r="D4202" s="32">
        <v>0.77638888888888891</v>
      </c>
      <c r="E4202">
        <v>9000</v>
      </c>
      <c r="G4202" s="31" t="s">
        <v>102</v>
      </c>
      <c r="H4202">
        <v>10</v>
      </c>
      <c r="I4202" s="31" t="s">
        <v>100</v>
      </c>
    </row>
    <row r="4203" spans="1:9" x14ac:dyDescent="0.3">
      <c r="A4203">
        <v>4241</v>
      </c>
      <c r="B4203">
        <v>4</v>
      </c>
      <c r="C4203">
        <v>67</v>
      </c>
      <c r="D4203" s="32">
        <v>0.66041666666666665</v>
      </c>
      <c r="E4203">
        <v>7000</v>
      </c>
      <c r="G4203" s="31" t="s">
        <v>102</v>
      </c>
      <c r="H4203">
        <v>10</v>
      </c>
      <c r="I4203" s="31" t="s">
        <v>103</v>
      </c>
    </row>
    <row r="4204" spans="1:9" x14ac:dyDescent="0.3">
      <c r="A4204">
        <v>4242</v>
      </c>
      <c r="B4204">
        <v>2</v>
      </c>
      <c r="C4204">
        <v>67</v>
      </c>
      <c r="D4204" s="32">
        <v>0.70833333333333337</v>
      </c>
      <c r="E4204">
        <v>7000</v>
      </c>
      <c r="G4204" s="31" t="s">
        <v>102</v>
      </c>
      <c r="H4204">
        <v>10</v>
      </c>
      <c r="I4204" s="31" t="s">
        <v>101</v>
      </c>
    </row>
    <row r="4205" spans="1:9" x14ac:dyDescent="0.3">
      <c r="A4205">
        <v>4243</v>
      </c>
      <c r="B4205">
        <v>5</v>
      </c>
      <c r="C4205">
        <v>67</v>
      </c>
      <c r="D4205" s="32">
        <v>0.69166666666666665</v>
      </c>
      <c r="E4205">
        <v>7000</v>
      </c>
      <c r="F4205">
        <v>1000</v>
      </c>
      <c r="G4205" s="31" t="s">
        <v>102</v>
      </c>
      <c r="H4205">
        <v>10</v>
      </c>
      <c r="I4205" s="31" t="s">
        <v>105</v>
      </c>
    </row>
    <row r="4206" spans="1:9" x14ac:dyDescent="0.3">
      <c r="A4206">
        <v>4244</v>
      </c>
      <c r="B4206">
        <v>3</v>
      </c>
      <c r="C4206">
        <v>67</v>
      </c>
      <c r="D4206" s="32">
        <v>0.69930555555555551</v>
      </c>
      <c r="E4206">
        <v>7000</v>
      </c>
      <c r="G4206" s="31" t="s">
        <v>102</v>
      </c>
      <c r="H4206">
        <v>11</v>
      </c>
      <c r="I4206" s="31" t="s">
        <v>104</v>
      </c>
    </row>
    <row r="4207" spans="1:9" x14ac:dyDescent="0.3">
      <c r="A4207">
        <v>4245</v>
      </c>
      <c r="B4207">
        <v>1</v>
      </c>
      <c r="C4207">
        <v>67</v>
      </c>
      <c r="D4207" s="32">
        <v>0.71319444444444446</v>
      </c>
      <c r="E4207">
        <v>7000</v>
      </c>
      <c r="G4207" s="31" t="s">
        <v>97</v>
      </c>
      <c r="H4207">
        <v>11</v>
      </c>
      <c r="I4207" s="31" t="s">
        <v>99</v>
      </c>
    </row>
    <row r="4208" spans="1:9" x14ac:dyDescent="0.3">
      <c r="A4208">
        <v>4246</v>
      </c>
      <c r="B4208">
        <v>6</v>
      </c>
      <c r="C4208">
        <v>67</v>
      </c>
      <c r="D4208" s="32">
        <v>0.7944444444444444</v>
      </c>
      <c r="E4208">
        <v>7000</v>
      </c>
      <c r="G4208" s="31" t="s">
        <v>102</v>
      </c>
      <c r="H4208">
        <v>11</v>
      </c>
      <c r="I4208" s="31" t="s">
        <v>100</v>
      </c>
    </row>
    <row r="4209" spans="1:9" x14ac:dyDescent="0.3">
      <c r="A4209">
        <v>4247</v>
      </c>
      <c r="B4209">
        <v>4</v>
      </c>
      <c r="C4209">
        <v>67</v>
      </c>
      <c r="D4209" s="32">
        <v>0.70138888888888884</v>
      </c>
      <c r="E4209">
        <v>7000</v>
      </c>
      <c r="G4209" s="31" t="s">
        <v>97</v>
      </c>
      <c r="H4209">
        <v>11</v>
      </c>
      <c r="I4209" s="31" t="s">
        <v>103</v>
      </c>
    </row>
    <row r="4210" spans="1:9" x14ac:dyDescent="0.3">
      <c r="A4210">
        <v>4248</v>
      </c>
      <c r="B4210">
        <v>2</v>
      </c>
      <c r="C4210">
        <v>67</v>
      </c>
      <c r="D4210" s="32">
        <v>0.72222222222222221</v>
      </c>
      <c r="E4210">
        <v>7000</v>
      </c>
      <c r="G4210" s="31" t="s">
        <v>102</v>
      </c>
      <c r="H4210">
        <v>11</v>
      </c>
      <c r="I4210" s="31" t="s">
        <v>101</v>
      </c>
    </row>
    <row r="4211" spans="1:9" x14ac:dyDescent="0.3">
      <c r="A4211">
        <v>4249</v>
      </c>
      <c r="B4211">
        <v>5</v>
      </c>
      <c r="C4211">
        <v>67</v>
      </c>
      <c r="D4211" s="32">
        <v>0.71666666666666667</v>
      </c>
      <c r="E4211">
        <v>7000</v>
      </c>
      <c r="G4211" s="31" t="s">
        <v>97</v>
      </c>
      <c r="H4211">
        <v>11</v>
      </c>
      <c r="I4211" s="31" t="s">
        <v>105</v>
      </c>
    </row>
    <row r="4212" spans="1:9" x14ac:dyDescent="0.3">
      <c r="A4212">
        <v>4250</v>
      </c>
      <c r="B4212">
        <v>3</v>
      </c>
      <c r="C4212">
        <v>67</v>
      </c>
      <c r="D4212" s="32">
        <v>0.71597222222222223</v>
      </c>
      <c r="E4212">
        <v>7000</v>
      </c>
      <c r="F4212">
        <v>2000</v>
      </c>
      <c r="G4212" s="31" t="s">
        <v>102</v>
      </c>
      <c r="H4212">
        <v>12</v>
      </c>
      <c r="I4212" s="31" t="s">
        <v>104</v>
      </c>
    </row>
    <row r="4213" spans="1:9" x14ac:dyDescent="0.3">
      <c r="A4213">
        <v>4251</v>
      </c>
      <c r="B4213">
        <v>1</v>
      </c>
      <c r="C4213">
        <v>67</v>
      </c>
      <c r="D4213" s="32">
        <v>0.74513888888888891</v>
      </c>
      <c r="E4213">
        <v>7000</v>
      </c>
      <c r="F4213">
        <v>1000</v>
      </c>
      <c r="G4213" s="31" t="s">
        <v>102</v>
      </c>
      <c r="H4213">
        <v>12</v>
      </c>
      <c r="I4213" s="31" t="s">
        <v>99</v>
      </c>
    </row>
    <row r="4214" spans="1:9" x14ac:dyDescent="0.3">
      <c r="A4214">
        <v>4252</v>
      </c>
      <c r="B4214">
        <v>6</v>
      </c>
      <c r="C4214">
        <v>67</v>
      </c>
      <c r="D4214" s="32">
        <v>0.81458333333333333</v>
      </c>
      <c r="E4214">
        <v>7000</v>
      </c>
      <c r="G4214" s="31" t="s">
        <v>102</v>
      </c>
      <c r="H4214">
        <v>12</v>
      </c>
      <c r="I4214" s="31" t="s">
        <v>100</v>
      </c>
    </row>
    <row r="4215" spans="1:9" x14ac:dyDescent="0.3">
      <c r="A4215">
        <v>4253</v>
      </c>
      <c r="B4215">
        <v>4</v>
      </c>
      <c r="C4215">
        <v>67</v>
      </c>
      <c r="D4215" s="32">
        <v>0.72777777777777775</v>
      </c>
      <c r="E4215">
        <v>7000</v>
      </c>
      <c r="F4215">
        <v>2000</v>
      </c>
      <c r="G4215" s="31" t="s">
        <v>97</v>
      </c>
      <c r="H4215">
        <v>12</v>
      </c>
      <c r="I4215" s="31" t="s">
        <v>103</v>
      </c>
    </row>
    <row r="4216" spans="1:9" x14ac:dyDescent="0.3">
      <c r="A4216">
        <v>4254</v>
      </c>
      <c r="B4216">
        <v>2</v>
      </c>
      <c r="C4216">
        <v>67</v>
      </c>
      <c r="D4216" s="32">
        <v>0.74722222222222223</v>
      </c>
      <c r="E4216">
        <v>7000</v>
      </c>
      <c r="G4216" s="31" t="s">
        <v>97</v>
      </c>
      <c r="H4216">
        <v>12</v>
      </c>
      <c r="I4216" s="31" t="s">
        <v>101</v>
      </c>
    </row>
    <row r="4217" spans="1:9" x14ac:dyDescent="0.3">
      <c r="A4217">
        <v>4255</v>
      </c>
      <c r="B4217">
        <v>5</v>
      </c>
      <c r="C4217">
        <v>67</v>
      </c>
      <c r="D4217" s="32">
        <v>0.73958333333333337</v>
      </c>
      <c r="E4217">
        <v>7000</v>
      </c>
      <c r="F4217">
        <v>1000</v>
      </c>
      <c r="G4217" s="31" t="s">
        <v>102</v>
      </c>
      <c r="H4217">
        <v>12</v>
      </c>
      <c r="I4217" s="31" t="s">
        <v>105</v>
      </c>
    </row>
    <row r="4218" spans="1:9" x14ac:dyDescent="0.3">
      <c r="A4218">
        <v>4256</v>
      </c>
      <c r="B4218">
        <v>3</v>
      </c>
      <c r="C4218">
        <v>67</v>
      </c>
      <c r="D4218" s="32">
        <v>0.73958333333333337</v>
      </c>
      <c r="E4218">
        <v>7000</v>
      </c>
      <c r="G4218" s="31" t="s">
        <v>97</v>
      </c>
      <c r="H4218">
        <v>13</v>
      </c>
      <c r="I4218" s="31" t="s">
        <v>104</v>
      </c>
    </row>
    <row r="4219" spans="1:9" x14ac:dyDescent="0.3">
      <c r="A4219">
        <v>4257</v>
      </c>
      <c r="B4219">
        <v>1</v>
      </c>
      <c r="C4219">
        <v>67</v>
      </c>
      <c r="D4219" s="32">
        <v>0.76249999999999996</v>
      </c>
      <c r="E4219">
        <v>7000</v>
      </c>
      <c r="G4219" s="31" t="s">
        <v>102</v>
      </c>
      <c r="H4219">
        <v>13</v>
      </c>
      <c r="I4219" s="31" t="s">
        <v>99</v>
      </c>
    </row>
    <row r="4220" spans="1:9" x14ac:dyDescent="0.3">
      <c r="A4220">
        <v>4258</v>
      </c>
      <c r="B4220">
        <v>6</v>
      </c>
      <c r="C4220">
        <v>67</v>
      </c>
      <c r="D4220" s="32">
        <v>0.82291666666666663</v>
      </c>
      <c r="E4220">
        <v>7000</v>
      </c>
      <c r="F4220">
        <v>1000</v>
      </c>
      <c r="G4220" s="31" t="s">
        <v>102</v>
      </c>
      <c r="H4220">
        <v>13</v>
      </c>
      <c r="I4220" s="31" t="s">
        <v>100</v>
      </c>
    </row>
    <row r="4221" spans="1:9" x14ac:dyDescent="0.3">
      <c r="A4221">
        <v>4259</v>
      </c>
      <c r="B4221">
        <v>4</v>
      </c>
      <c r="C4221">
        <v>67</v>
      </c>
      <c r="D4221" s="32">
        <v>0.75486111111111109</v>
      </c>
      <c r="E4221">
        <v>7000</v>
      </c>
      <c r="G4221" s="31" t="s">
        <v>102</v>
      </c>
      <c r="H4221">
        <v>13</v>
      </c>
      <c r="I4221" s="31" t="s">
        <v>103</v>
      </c>
    </row>
    <row r="4222" spans="1:9" x14ac:dyDescent="0.3">
      <c r="A4222">
        <v>4260</v>
      </c>
      <c r="B4222">
        <v>2</v>
      </c>
      <c r="C4222">
        <v>67</v>
      </c>
      <c r="D4222" s="32">
        <v>0.76458333333333328</v>
      </c>
      <c r="E4222">
        <v>7000</v>
      </c>
      <c r="F4222">
        <v>1000</v>
      </c>
      <c r="G4222" s="31" t="s">
        <v>102</v>
      </c>
      <c r="H4222">
        <v>13</v>
      </c>
      <c r="I4222" s="31" t="s">
        <v>101</v>
      </c>
    </row>
    <row r="4223" spans="1:9" x14ac:dyDescent="0.3">
      <c r="A4223">
        <v>4261</v>
      </c>
      <c r="B4223">
        <v>5</v>
      </c>
      <c r="C4223">
        <v>67</v>
      </c>
      <c r="D4223" s="32">
        <v>0.75347222222222221</v>
      </c>
      <c r="E4223">
        <v>7000</v>
      </c>
      <c r="G4223" s="31" t="s">
        <v>102</v>
      </c>
      <c r="H4223">
        <v>13</v>
      </c>
      <c r="I4223" s="31" t="s">
        <v>105</v>
      </c>
    </row>
    <row r="4224" spans="1:9" x14ac:dyDescent="0.3">
      <c r="A4224">
        <v>4262</v>
      </c>
      <c r="B4224">
        <v>3</v>
      </c>
      <c r="C4224">
        <v>67</v>
      </c>
      <c r="D4224" s="32">
        <v>0.77013888888888893</v>
      </c>
      <c r="E4224">
        <v>7000</v>
      </c>
      <c r="G4224" s="31" t="s">
        <v>102</v>
      </c>
      <c r="H4224">
        <v>14</v>
      </c>
      <c r="I4224" s="31" t="s">
        <v>104</v>
      </c>
    </row>
    <row r="4225" spans="1:9" x14ac:dyDescent="0.3">
      <c r="A4225">
        <v>4263</v>
      </c>
      <c r="B4225">
        <v>1</v>
      </c>
      <c r="C4225">
        <v>67</v>
      </c>
      <c r="D4225" s="32">
        <v>0.77083333333333337</v>
      </c>
      <c r="E4225">
        <v>7000</v>
      </c>
      <c r="F4225">
        <v>1000</v>
      </c>
      <c r="G4225" s="31" t="s">
        <v>102</v>
      </c>
      <c r="H4225">
        <v>14</v>
      </c>
      <c r="I4225" s="31" t="s">
        <v>99</v>
      </c>
    </row>
    <row r="4226" spans="1:9" x14ac:dyDescent="0.3">
      <c r="A4226">
        <v>4264</v>
      </c>
      <c r="B4226">
        <v>4</v>
      </c>
      <c r="C4226">
        <v>67</v>
      </c>
      <c r="D4226" s="32">
        <v>0.78055555555555556</v>
      </c>
      <c r="E4226">
        <v>7000</v>
      </c>
      <c r="G4226" s="31" t="s">
        <v>97</v>
      </c>
      <c r="H4226">
        <v>14</v>
      </c>
      <c r="I4226" s="31" t="s">
        <v>103</v>
      </c>
    </row>
    <row r="4227" spans="1:9" x14ac:dyDescent="0.3">
      <c r="A4227">
        <v>4265</v>
      </c>
      <c r="B4227">
        <v>2</v>
      </c>
      <c r="C4227">
        <v>67</v>
      </c>
      <c r="D4227" s="32">
        <v>0.77847222222222223</v>
      </c>
      <c r="E4227">
        <v>7000</v>
      </c>
      <c r="G4227" s="31" t="s">
        <v>102</v>
      </c>
      <c r="H4227">
        <v>14</v>
      </c>
      <c r="I4227" s="31" t="s">
        <v>101</v>
      </c>
    </row>
    <row r="4228" spans="1:9" x14ac:dyDescent="0.3">
      <c r="A4228">
        <v>4266</v>
      </c>
      <c r="B4228">
        <v>5</v>
      </c>
      <c r="C4228">
        <v>67</v>
      </c>
      <c r="D4228" s="32">
        <v>0.7729166666666667</v>
      </c>
      <c r="E4228">
        <v>7000</v>
      </c>
      <c r="G4228" s="31" t="s">
        <v>97</v>
      </c>
      <c r="H4228">
        <v>14</v>
      </c>
      <c r="I4228" s="31" t="s">
        <v>105</v>
      </c>
    </row>
    <row r="4229" spans="1:9" x14ac:dyDescent="0.3">
      <c r="A4229">
        <v>4267</v>
      </c>
      <c r="B4229">
        <v>3</v>
      </c>
      <c r="C4229">
        <v>67</v>
      </c>
      <c r="D4229" s="32">
        <v>0.79791666666666672</v>
      </c>
      <c r="E4229">
        <v>9000</v>
      </c>
      <c r="F4229">
        <v>3000</v>
      </c>
      <c r="G4229" s="31" t="s">
        <v>97</v>
      </c>
      <c r="H4229">
        <v>15</v>
      </c>
      <c r="I4229" s="31" t="s">
        <v>104</v>
      </c>
    </row>
    <row r="4230" spans="1:9" x14ac:dyDescent="0.3">
      <c r="A4230">
        <v>4268</v>
      </c>
      <c r="B4230">
        <v>1</v>
      </c>
      <c r="C4230">
        <v>67</v>
      </c>
      <c r="D4230" s="32">
        <v>0.80763888888888891</v>
      </c>
      <c r="E4230">
        <v>7000</v>
      </c>
      <c r="G4230" s="31" t="s">
        <v>97</v>
      </c>
      <c r="H4230">
        <v>15</v>
      </c>
      <c r="I4230" s="31" t="s">
        <v>99</v>
      </c>
    </row>
    <row r="4231" spans="1:9" x14ac:dyDescent="0.3">
      <c r="A4231">
        <v>4269</v>
      </c>
      <c r="B4231">
        <v>4</v>
      </c>
      <c r="C4231">
        <v>67</v>
      </c>
      <c r="D4231" s="32">
        <v>0.79374999999999996</v>
      </c>
      <c r="E4231">
        <v>7000</v>
      </c>
      <c r="G4231" s="31" t="s">
        <v>97</v>
      </c>
      <c r="H4231">
        <v>15</v>
      </c>
      <c r="I4231" s="31" t="s">
        <v>103</v>
      </c>
    </row>
    <row r="4232" spans="1:9" x14ac:dyDescent="0.3">
      <c r="A4232">
        <v>4270</v>
      </c>
      <c r="B4232">
        <v>2</v>
      </c>
      <c r="C4232">
        <v>67</v>
      </c>
      <c r="D4232" s="32">
        <v>0.79513888888888884</v>
      </c>
      <c r="E4232">
        <v>7000</v>
      </c>
      <c r="G4232" s="31" t="s">
        <v>102</v>
      </c>
      <c r="H4232">
        <v>15</v>
      </c>
      <c r="I4232" s="31" t="s">
        <v>101</v>
      </c>
    </row>
    <row r="4233" spans="1:9" x14ac:dyDescent="0.3">
      <c r="A4233">
        <v>4271</v>
      </c>
      <c r="B4233">
        <v>5</v>
      </c>
      <c r="C4233">
        <v>67</v>
      </c>
      <c r="D4233" s="32">
        <v>0.79236111111111107</v>
      </c>
      <c r="E4233">
        <v>7000</v>
      </c>
      <c r="G4233" s="31" t="s">
        <v>102</v>
      </c>
      <c r="H4233">
        <v>15</v>
      </c>
      <c r="I4233" s="31" t="s">
        <v>105</v>
      </c>
    </row>
    <row r="4234" spans="1:9" x14ac:dyDescent="0.3">
      <c r="A4234">
        <v>4272</v>
      </c>
      <c r="B4234">
        <v>3</v>
      </c>
      <c r="C4234">
        <v>67</v>
      </c>
      <c r="D4234" s="32"/>
      <c r="E4234">
        <v>7000</v>
      </c>
      <c r="G4234" s="31" t="s">
        <v>97</v>
      </c>
      <c r="H4234">
        <v>16</v>
      </c>
      <c r="I4234" s="31" t="s">
        <v>104</v>
      </c>
    </row>
    <row r="4235" spans="1:9" x14ac:dyDescent="0.3">
      <c r="A4235">
        <v>4273</v>
      </c>
      <c r="B4235">
        <v>4</v>
      </c>
      <c r="C4235">
        <v>67</v>
      </c>
      <c r="D4235" s="32">
        <v>0.81388888888888888</v>
      </c>
      <c r="E4235">
        <v>7000</v>
      </c>
      <c r="G4235" s="31" t="s">
        <v>97</v>
      </c>
      <c r="H4235">
        <v>16</v>
      </c>
      <c r="I4235" s="31" t="s">
        <v>103</v>
      </c>
    </row>
    <row r="4236" spans="1:9" x14ac:dyDescent="0.3">
      <c r="A4236">
        <v>4274</v>
      </c>
      <c r="B4236">
        <v>2</v>
      </c>
      <c r="C4236">
        <v>67</v>
      </c>
      <c r="D4236" s="32">
        <v>0.81597222222222221</v>
      </c>
      <c r="E4236">
        <v>7000</v>
      </c>
      <c r="G4236" s="31" t="s">
        <v>102</v>
      </c>
      <c r="H4236">
        <v>16</v>
      </c>
      <c r="I4236" s="31" t="s">
        <v>101</v>
      </c>
    </row>
    <row r="4237" spans="1:9" x14ac:dyDescent="0.3">
      <c r="A4237">
        <v>4275</v>
      </c>
      <c r="B4237">
        <v>5</v>
      </c>
      <c r="C4237">
        <v>67</v>
      </c>
      <c r="D4237" s="32">
        <v>0.81874999999999998</v>
      </c>
      <c r="E4237">
        <v>7000</v>
      </c>
      <c r="F4237">
        <v>1000</v>
      </c>
      <c r="G4237" s="31" t="s">
        <v>97</v>
      </c>
      <c r="H4237">
        <v>16</v>
      </c>
      <c r="I4237" s="31" t="s">
        <v>105</v>
      </c>
    </row>
    <row r="4238" spans="1:9" x14ac:dyDescent="0.3">
      <c r="A4238">
        <v>4276</v>
      </c>
      <c r="B4238">
        <v>4</v>
      </c>
      <c r="C4238">
        <v>67</v>
      </c>
      <c r="D4238" s="32">
        <v>0.83194444444444449</v>
      </c>
      <c r="E4238">
        <v>9000</v>
      </c>
      <c r="G4238" s="31" t="s">
        <v>102</v>
      </c>
      <c r="H4238">
        <v>17</v>
      </c>
      <c r="I4238" s="31" t="s">
        <v>103</v>
      </c>
    </row>
    <row r="4239" spans="1:9" x14ac:dyDescent="0.3">
      <c r="A4239">
        <v>4277</v>
      </c>
      <c r="B4239">
        <v>2</v>
      </c>
      <c r="C4239">
        <v>67</v>
      </c>
      <c r="D4239" s="32">
        <v>0.83125000000000004</v>
      </c>
      <c r="E4239">
        <v>7000</v>
      </c>
      <c r="G4239" s="31" t="s">
        <v>97</v>
      </c>
      <c r="H4239">
        <v>17</v>
      </c>
      <c r="I4239" s="31" t="s">
        <v>101</v>
      </c>
    </row>
    <row r="4240" spans="1:9" x14ac:dyDescent="0.3">
      <c r="A4240">
        <v>4278</v>
      </c>
      <c r="B4240">
        <v>5</v>
      </c>
      <c r="C4240">
        <v>67</v>
      </c>
      <c r="D4240" s="32"/>
      <c r="E4240">
        <v>7000</v>
      </c>
      <c r="G4240" s="31" t="s">
        <v>97</v>
      </c>
      <c r="H4240">
        <v>17</v>
      </c>
      <c r="I4240" s="31" t="s">
        <v>105</v>
      </c>
    </row>
    <row r="4241" spans="1:9" x14ac:dyDescent="0.3">
      <c r="A4241">
        <v>4279</v>
      </c>
      <c r="B4241">
        <v>3</v>
      </c>
      <c r="C4241">
        <v>68</v>
      </c>
      <c r="D4241" s="32">
        <v>0.44374999999999998</v>
      </c>
      <c r="E4241">
        <v>7000</v>
      </c>
      <c r="F4241">
        <v>2000</v>
      </c>
      <c r="G4241" s="31" t="s">
        <v>102</v>
      </c>
      <c r="H4241">
        <v>4</v>
      </c>
      <c r="I4241" s="31" t="s">
        <v>104</v>
      </c>
    </row>
    <row r="4242" spans="1:9" x14ac:dyDescent="0.3">
      <c r="A4242">
        <v>4280</v>
      </c>
      <c r="B4242">
        <v>7</v>
      </c>
      <c r="C4242">
        <v>68</v>
      </c>
      <c r="D4242" s="32">
        <v>0.61111111111111116</v>
      </c>
      <c r="E4242">
        <v>7000</v>
      </c>
      <c r="G4242" s="31" t="s">
        <v>97</v>
      </c>
      <c r="H4242">
        <v>4</v>
      </c>
      <c r="I4242" s="31" t="s">
        <v>98</v>
      </c>
    </row>
    <row r="4243" spans="1:9" x14ac:dyDescent="0.3">
      <c r="A4243">
        <v>4281</v>
      </c>
      <c r="B4243">
        <v>1</v>
      </c>
      <c r="C4243">
        <v>68</v>
      </c>
      <c r="D4243" s="32">
        <v>0.43333333333333335</v>
      </c>
      <c r="E4243">
        <v>7000</v>
      </c>
      <c r="F4243">
        <v>2000</v>
      </c>
      <c r="G4243" s="31" t="s">
        <v>102</v>
      </c>
      <c r="H4243">
        <v>4</v>
      </c>
      <c r="I4243" s="31" t="s">
        <v>99</v>
      </c>
    </row>
    <row r="4244" spans="1:9" x14ac:dyDescent="0.3">
      <c r="A4244">
        <v>4282</v>
      </c>
      <c r="B4244">
        <v>6</v>
      </c>
      <c r="C4244">
        <v>68</v>
      </c>
      <c r="D4244" s="32">
        <v>0.45277777777777778</v>
      </c>
      <c r="E4244">
        <v>7000</v>
      </c>
      <c r="G4244" s="31" t="s">
        <v>97</v>
      </c>
      <c r="H4244">
        <v>4</v>
      </c>
      <c r="I4244" s="31" t="s">
        <v>100</v>
      </c>
    </row>
    <row r="4245" spans="1:9" x14ac:dyDescent="0.3">
      <c r="A4245">
        <v>4283</v>
      </c>
      <c r="B4245">
        <v>4</v>
      </c>
      <c r="C4245">
        <v>68</v>
      </c>
      <c r="D4245" s="32">
        <v>0.4548611111111111</v>
      </c>
      <c r="E4245">
        <v>9000</v>
      </c>
      <c r="G4245" s="31" t="s">
        <v>97</v>
      </c>
      <c r="H4245">
        <v>4</v>
      </c>
      <c r="I4245" s="31" t="s">
        <v>103</v>
      </c>
    </row>
    <row r="4246" spans="1:9" x14ac:dyDescent="0.3">
      <c r="A4246">
        <v>4284</v>
      </c>
      <c r="B4246">
        <v>2</v>
      </c>
      <c r="C4246">
        <v>68</v>
      </c>
      <c r="D4246" s="32">
        <v>0.44236111111111109</v>
      </c>
      <c r="E4246">
        <v>7000</v>
      </c>
      <c r="G4246" s="31" t="s">
        <v>97</v>
      </c>
      <c r="H4246">
        <v>4</v>
      </c>
      <c r="I4246" s="31" t="s">
        <v>101</v>
      </c>
    </row>
    <row r="4247" spans="1:9" x14ac:dyDescent="0.3">
      <c r="A4247">
        <v>4285</v>
      </c>
      <c r="B4247">
        <v>5</v>
      </c>
      <c r="C4247">
        <v>68</v>
      </c>
      <c r="D4247" s="32">
        <v>0.44930555555555557</v>
      </c>
      <c r="E4247">
        <v>9000</v>
      </c>
      <c r="G4247" s="31" t="s">
        <v>102</v>
      </c>
      <c r="H4247">
        <v>4</v>
      </c>
      <c r="I4247" s="31" t="s">
        <v>105</v>
      </c>
    </row>
    <row r="4248" spans="1:9" x14ac:dyDescent="0.3">
      <c r="A4248">
        <v>4286</v>
      </c>
      <c r="B4248">
        <v>3</v>
      </c>
      <c r="C4248">
        <v>68</v>
      </c>
      <c r="D4248" s="32">
        <v>0.47499999999999998</v>
      </c>
      <c r="E4248">
        <v>7000</v>
      </c>
      <c r="F4248">
        <v>2000</v>
      </c>
      <c r="G4248" s="31" t="s">
        <v>97</v>
      </c>
      <c r="H4248">
        <v>5</v>
      </c>
      <c r="I4248" s="31" t="s">
        <v>104</v>
      </c>
    </row>
    <row r="4249" spans="1:9" x14ac:dyDescent="0.3">
      <c r="A4249">
        <v>4287</v>
      </c>
      <c r="B4249">
        <v>7</v>
      </c>
      <c r="C4249">
        <v>68</v>
      </c>
      <c r="D4249" s="32">
        <v>0.66805555555555551</v>
      </c>
      <c r="E4249">
        <v>7000</v>
      </c>
      <c r="F4249">
        <v>500</v>
      </c>
      <c r="G4249" s="31" t="s">
        <v>102</v>
      </c>
      <c r="H4249">
        <v>5</v>
      </c>
      <c r="I4249" s="31" t="s">
        <v>98</v>
      </c>
    </row>
    <row r="4250" spans="1:9" x14ac:dyDescent="0.3">
      <c r="A4250">
        <v>4288</v>
      </c>
      <c r="B4250">
        <v>1</v>
      </c>
      <c r="C4250">
        <v>68</v>
      </c>
      <c r="D4250" s="32">
        <v>0.47013888888888888</v>
      </c>
      <c r="E4250">
        <v>7000</v>
      </c>
      <c r="F4250">
        <v>2000</v>
      </c>
      <c r="G4250" s="31" t="s">
        <v>102</v>
      </c>
      <c r="H4250">
        <v>5</v>
      </c>
      <c r="I4250" s="31" t="s">
        <v>99</v>
      </c>
    </row>
    <row r="4251" spans="1:9" x14ac:dyDescent="0.3">
      <c r="A4251">
        <v>4289</v>
      </c>
      <c r="B4251">
        <v>6</v>
      </c>
      <c r="C4251">
        <v>68</v>
      </c>
      <c r="D4251" s="32">
        <v>0.47916666666666669</v>
      </c>
      <c r="E4251">
        <v>9000</v>
      </c>
      <c r="G4251" s="31" t="s">
        <v>97</v>
      </c>
      <c r="H4251">
        <v>5</v>
      </c>
      <c r="I4251" s="31" t="s">
        <v>100</v>
      </c>
    </row>
    <row r="4252" spans="1:9" x14ac:dyDescent="0.3">
      <c r="A4252">
        <v>4290</v>
      </c>
      <c r="B4252">
        <v>4</v>
      </c>
      <c r="C4252">
        <v>68</v>
      </c>
      <c r="D4252" s="32">
        <v>0.4909722222222222</v>
      </c>
      <c r="E4252">
        <v>9000</v>
      </c>
      <c r="G4252" s="31" t="s">
        <v>102</v>
      </c>
      <c r="H4252">
        <v>5</v>
      </c>
      <c r="I4252" s="31" t="s">
        <v>103</v>
      </c>
    </row>
    <row r="4253" spans="1:9" x14ac:dyDescent="0.3">
      <c r="A4253">
        <v>4291</v>
      </c>
      <c r="B4253">
        <v>2</v>
      </c>
      <c r="C4253">
        <v>68</v>
      </c>
      <c r="D4253" s="32">
        <v>0.4548611111111111</v>
      </c>
      <c r="E4253">
        <v>7000</v>
      </c>
      <c r="G4253" s="31" t="s">
        <v>97</v>
      </c>
      <c r="H4253">
        <v>5</v>
      </c>
      <c r="I4253" s="31" t="s">
        <v>101</v>
      </c>
    </row>
    <row r="4254" spans="1:9" x14ac:dyDescent="0.3">
      <c r="A4254">
        <v>4292</v>
      </c>
      <c r="B4254">
        <v>5</v>
      </c>
      <c r="C4254">
        <v>68</v>
      </c>
      <c r="D4254" s="32">
        <v>0.48958333333333331</v>
      </c>
      <c r="E4254">
        <v>7000</v>
      </c>
      <c r="F4254">
        <v>1000</v>
      </c>
      <c r="G4254" s="31" t="s">
        <v>102</v>
      </c>
      <c r="H4254">
        <v>5</v>
      </c>
      <c r="I4254" s="31" t="s">
        <v>105</v>
      </c>
    </row>
    <row r="4255" spans="1:9" x14ac:dyDescent="0.3">
      <c r="A4255">
        <v>4293</v>
      </c>
      <c r="B4255">
        <v>3</v>
      </c>
      <c r="C4255">
        <v>68</v>
      </c>
      <c r="D4255" s="32">
        <v>0.50555555555555554</v>
      </c>
      <c r="E4255">
        <v>7000</v>
      </c>
      <c r="G4255" s="31" t="s">
        <v>102</v>
      </c>
      <c r="H4255">
        <v>6</v>
      </c>
      <c r="I4255" s="31" t="s">
        <v>104</v>
      </c>
    </row>
    <row r="4256" spans="1:9" x14ac:dyDescent="0.3">
      <c r="A4256">
        <v>4294</v>
      </c>
      <c r="B4256">
        <v>7</v>
      </c>
      <c r="C4256">
        <v>68</v>
      </c>
      <c r="D4256" s="32">
        <v>0.69305555555555554</v>
      </c>
      <c r="E4256">
        <v>7000</v>
      </c>
      <c r="G4256" s="31" t="s">
        <v>97</v>
      </c>
      <c r="H4256">
        <v>6</v>
      </c>
      <c r="I4256" s="31" t="s">
        <v>98</v>
      </c>
    </row>
    <row r="4257" spans="1:9" x14ac:dyDescent="0.3">
      <c r="A4257">
        <v>4295</v>
      </c>
      <c r="B4257">
        <v>1</v>
      </c>
      <c r="C4257">
        <v>68</v>
      </c>
      <c r="D4257" s="32">
        <v>0.5180555555555556</v>
      </c>
      <c r="E4257">
        <v>7000</v>
      </c>
      <c r="F4257">
        <v>1000</v>
      </c>
      <c r="G4257" s="31" t="s">
        <v>102</v>
      </c>
      <c r="H4257">
        <v>6</v>
      </c>
      <c r="I4257" s="31" t="s">
        <v>99</v>
      </c>
    </row>
    <row r="4258" spans="1:9" x14ac:dyDescent="0.3">
      <c r="A4258">
        <v>4296</v>
      </c>
      <c r="B4258">
        <v>6</v>
      </c>
      <c r="C4258">
        <v>68</v>
      </c>
      <c r="D4258" s="32">
        <v>0.52013888888888893</v>
      </c>
      <c r="E4258">
        <v>7000</v>
      </c>
      <c r="G4258" s="31" t="s">
        <v>102</v>
      </c>
      <c r="H4258">
        <v>6</v>
      </c>
      <c r="I4258" s="31" t="s">
        <v>100</v>
      </c>
    </row>
    <row r="4259" spans="1:9" x14ac:dyDescent="0.3">
      <c r="A4259">
        <v>4297</v>
      </c>
      <c r="B4259">
        <v>4</v>
      </c>
      <c r="C4259">
        <v>68</v>
      </c>
      <c r="D4259" s="32">
        <v>0.51944444444444449</v>
      </c>
      <c r="E4259">
        <v>7000</v>
      </c>
      <c r="G4259" s="31" t="s">
        <v>97</v>
      </c>
      <c r="H4259">
        <v>6</v>
      </c>
      <c r="I4259" s="31" t="s">
        <v>103</v>
      </c>
    </row>
    <row r="4260" spans="1:9" x14ac:dyDescent="0.3">
      <c r="A4260">
        <v>4298</v>
      </c>
      <c r="B4260">
        <v>2</v>
      </c>
      <c r="C4260">
        <v>68</v>
      </c>
      <c r="D4260" s="32">
        <v>0.49930555555555556</v>
      </c>
      <c r="E4260">
        <v>9000</v>
      </c>
      <c r="F4260">
        <v>1000</v>
      </c>
      <c r="G4260" s="31" t="s">
        <v>102</v>
      </c>
      <c r="H4260">
        <v>6</v>
      </c>
      <c r="I4260" s="31" t="s">
        <v>101</v>
      </c>
    </row>
    <row r="4261" spans="1:9" x14ac:dyDescent="0.3">
      <c r="A4261">
        <v>4299</v>
      </c>
      <c r="B4261">
        <v>5</v>
      </c>
      <c r="C4261">
        <v>68</v>
      </c>
      <c r="D4261" s="32">
        <v>0.51944444444444449</v>
      </c>
      <c r="E4261">
        <v>7000</v>
      </c>
      <c r="G4261" s="31" t="s">
        <v>97</v>
      </c>
      <c r="H4261">
        <v>6</v>
      </c>
      <c r="I4261" s="31" t="s">
        <v>105</v>
      </c>
    </row>
    <row r="4262" spans="1:9" x14ac:dyDescent="0.3">
      <c r="A4262">
        <v>4300</v>
      </c>
      <c r="B4262">
        <v>3</v>
      </c>
      <c r="C4262">
        <v>68</v>
      </c>
      <c r="D4262" s="32">
        <v>0.52916666666666667</v>
      </c>
      <c r="E4262">
        <v>7000</v>
      </c>
      <c r="G4262" s="31" t="s">
        <v>102</v>
      </c>
      <c r="H4262">
        <v>7</v>
      </c>
      <c r="I4262" s="31" t="s">
        <v>104</v>
      </c>
    </row>
    <row r="4263" spans="1:9" x14ac:dyDescent="0.3">
      <c r="A4263">
        <v>4301</v>
      </c>
      <c r="B4263">
        <v>7</v>
      </c>
      <c r="C4263">
        <v>68</v>
      </c>
      <c r="D4263" s="32">
        <v>0.71527777777777779</v>
      </c>
      <c r="E4263">
        <v>9000</v>
      </c>
      <c r="G4263" s="31" t="s">
        <v>97</v>
      </c>
      <c r="H4263">
        <v>7</v>
      </c>
      <c r="I4263" s="31" t="s">
        <v>98</v>
      </c>
    </row>
    <row r="4264" spans="1:9" x14ac:dyDescent="0.3">
      <c r="A4264">
        <v>4302</v>
      </c>
      <c r="B4264">
        <v>1</v>
      </c>
      <c r="C4264">
        <v>68</v>
      </c>
      <c r="D4264" s="32">
        <v>0.55694444444444446</v>
      </c>
      <c r="E4264">
        <v>7000</v>
      </c>
      <c r="G4264" s="31" t="s">
        <v>102</v>
      </c>
      <c r="H4264">
        <v>7</v>
      </c>
      <c r="I4264" s="31" t="s">
        <v>99</v>
      </c>
    </row>
    <row r="4265" spans="1:9" x14ac:dyDescent="0.3">
      <c r="A4265">
        <v>4303</v>
      </c>
      <c r="B4265">
        <v>6</v>
      </c>
      <c r="C4265">
        <v>68</v>
      </c>
      <c r="D4265" s="32">
        <v>0.57291666666666663</v>
      </c>
      <c r="E4265">
        <v>7000</v>
      </c>
      <c r="G4265" s="31" t="s">
        <v>97</v>
      </c>
      <c r="H4265">
        <v>7</v>
      </c>
      <c r="I4265" s="31" t="s">
        <v>100</v>
      </c>
    </row>
    <row r="4266" spans="1:9" x14ac:dyDescent="0.3">
      <c r="A4266">
        <v>4304</v>
      </c>
      <c r="B4266">
        <v>4</v>
      </c>
      <c r="C4266">
        <v>68</v>
      </c>
      <c r="D4266" s="32"/>
      <c r="E4266">
        <v>7000</v>
      </c>
      <c r="G4266" s="31" t="s">
        <v>97</v>
      </c>
      <c r="H4266">
        <v>7</v>
      </c>
      <c r="I4266" s="31" t="s">
        <v>103</v>
      </c>
    </row>
    <row r="4267" spans="1:9" x14ac:dyDescent="0.3">
      <c r="A4267">
        <v>4305</v>
      </c>
      <c r="B4267">
        <v>2</v>
      </c>
      <c r="C4267">
        <v>68</v>
      </c>
      <c r="D4267" s="32">
        <v>0.52916666666666667</v>
      </c>
      <c r="E4267">
        <v>7000</v>
      </c>
      <c r="F4267">
        <v>1000</v>
      </c>
      <c r="G4267" s="31" t="s">
        <v>97</v>
      </c>
      <c r="H4267">
        <v>7</v>
      </c>
      <c r="I4267" s="31" t="s">
        <v>101</v>
      </c>
    </row>
    <row r="4268" spans="1:9" x14ac:dyDescent="0.3">
      <c r="A4268">
        <v>4306</v>
      </c>
      <c r="B4268">
        <v>5</v>
      </c>
      <c r="C4268">
        <v>68</v>
      </c>
      <c r="D4268" s="32">
        <v>0.54166666666666663</v>
      </c>
      <c r="E4268">
        <v>7000</v>
      </c>
      <c r="G4268" s="31" t="s">
        <v>102</v>
      </c>
      <c r="H4268">
        <v>7</v>
      </c>
      <c r="I4268" s="31" t="s">
        <v>105</v>
      </c>
    </row>
    <row r="4269" spans="1:9" x14ac:dyDescent="0.3">
      <c r="A4269">
        <v>4307</v>
      </c>
      <c r="B4269">
        <v>3</v>
      </c>
      <c r="C4269">
        <v>68</v>
      </c>
      <c r="D4269" s="32">
        <v>0.56388888888888888</v>
      </c>
      <c r="E4269">
        <v>7000</v>
      </c>
      <c r="G4269" s="31" t="s">
        <v>102</v>
      </c>
      <c r="H4269">
        <v>8</v>
      </c>
      <c r="I4269" s="31" t="s">
        <v>104</v>
      </c>
    </row>
    <row r="4270" spans="1:9" x14ac:dyDescent="0.3">
      <c r="A4270">
        <v>4308</v>
      </c>
      <c r="B4270">
        <v>7</v>
      </c>
      <c r="C4270">
        <v>68</v>
      </c>
      <c r="D4270" s="32">
        <v>0.74097222222222225</v>
      </c>
      <c r="E4270">
        <v>7000</v>
      </c>
      <c r="G4270" s="31" t="s">
        <v>102</v>
      </c>
      <c r="H4270">
        <v>8</v>
      </c>
      <c r="I4270" s="31" t="s">
        <v>98</v>
      </c>
    </row>
    <row r="4271" spans="1:9" x14ac:dyDescent="0.3">
      <c r="A4271">
        <v>4309</v>
      </c>
      <c r="B4271">
        <v>6</v>
      </c>
      <c r="C4271">
        <v>68</v>
      </c>
      <c r="D4271" s="32">
        <v>0.59652777777777777</v>
      </c>
      <c r="E4271">
        <v>7000</v>
      </c>
      <c r="G4271" s="31" t="s">
        <v>97</v>
      </c>
      <c r="H4271">
        <v>8</v>
      </c>
      <c r="I4271" s="31" t="s">
        <v>100</v>
      </c>
    </row>
    <row r="4272" spans="1:9" x14ac:dyDescent="0.3">
      <c r="A4272">
        <v>4310</v>
      </c>
      <c r="B4272">
        <v>4</v>
      </c>
      <c r="C4272">
        <v>68</v>
      </c>
      <c r="D4272" s="32">
        <v>0.5756944444444444</v>
      </c>
      <c r="E4272">
        <v>7000</v>
      </c>
      <c r="G4272" s="31" t="s">
        <v>97</v>
      </c>
      <c r="H4272">
        <v>8</v>
      </c>
      <c r="I4272" s="31" t="s">
        <v>103</v>
      </c>
    </row>
    <row r="4273" spans="1:9" x14ac:dyDescent="0.3">
      <c r="A4273">
        <v>4311</v>
      </c>
      <c r="B4273">
        <v>2</v>
      </c>
      <c r="C4273">
        <v>68</v>
      </c>
      <c r="D4273" s="32">
        <v>0.57361111111111107</v>
      </c>
      <c r="E4273">
        <v>7000</v>
      </c>
      <c r="G4273" s="31" t="s">
        <v>102</v>
      </c>
      <c r="H4273">
        <v>8</v>
      </c>
      <c r="I4273" s="31" t="s">
        <v>101</v>
      </c>
    </row>
    <row r="4274" spans="1:9" x14ac:dyDescent="0.3">
      <c r="A4274">
        <v>4312</v>
      </c>
      <c r="B4274">
        <v>5</v>
      </c>
      <c r="C4274">
        <v>68</v>
      </c>
      <c r="D4274" s="32">
        <v>0.56111111111111112</v>
      </c>
      <c r="E4274">
        <v>7000</v>
      </c>
      <c r="G4274" s="31" t="s">
        <v>97</v>
      </c>
      <c r="H4274">
        <v>8</v>
      </c>
      <c r="I4274" s="31" t="s">
        <v>105</v>
      </c>
    </row>
    <row r="4275" spans="1:9" x14ac:dyDescent="0.3">
      <c r="A4275">
        <v>4313</v>
      </c>
      <c r="B4275">
        <v>3</v>
      </c>
      <c r="C4275">
        <v>68</v>
      </c>
      <c r="D4275" s="32">
        <v>0.59861111111111109</v>
      </c>
      <c r="E4275">
        <v>7000</v>
      </c>
      <c r="G4275" s="31" t="s">
        <v>102</v>
      </c>
      <c r="H4275">
        <v>9</v>
      </c>
      <c r="I4275" s="31" t="s">
        <v>104</v>
      </c>
    </row>
    <row r="4276" spans="1:9" x14ac:dyDescent="0.3">
      <c r="A4276">
        <v>4314</v>
      </c>
      <c r="B4276">
        <v>7</v>
      </c>
      <c r="C4276">
        <v>68</v>
      </c>
      <c r="D4276" s="32">
        <v>0.77083333333333337</v>
      </c>
      <c r="E4276">
        <v>7000</v>
      </c>
      <c r="G4276" s="31" t="s">
        <v>97</v>
      </c>
      <c r="H4276">
        <v>9</v>
      </c>
      <c r="I4276" s="31" t="s">
        <v>98</v>
      </c>
    </row>
    <row r="4277" spans="1:9" x14ac:dyDescent="0.3">
      <c r="A4277">
        <v>4315</v>
      </c>
      <c r="B4277">
        <v>6</v>
      </c>
      <c r="C4277">
        <v>68</v>
      </c>
      <c r="D4277" s="32">
        <v>0.61041666666666672</v>
      </c>
      <c r="E4277">
        <v>7000</v>
      </c>
      <c r="F4277">
        <v>1000</v>
      </c>
      <c r="G4277" s="31" t="s">
        <v>97</v>
      </c>
      <c r="H4277">
        <v>9</v>
      </c>
      <c r="I4277" s="31" t="s">
        <v>100</v>
      </c>
    </row>
    <row r="4278" spans="1:9" x14ac:dyDescent="0.3">
      <c r="A4278">
        <v>4316</v>
      </c>
      <c r="B4278">
        <v>4</v>
      </c>
      <c r="C4278">
        <v>68</v>
      </c>
      <c r="D4278" s="32">
        <v>0.61111111111111116</v>
      </c>
      <c r="E4278">
        <v>7000</v>
      </c>
      <c r="G4278" s="31" t="s">
        <v>97</v>
      </c>
      <c r="H4278">
        <v>9</v>
      </c>
      <c r="I4278" s="31" t="s">
        <v>103</v>
      </c>
    </row>
    <row r="4279" spans="1:9" x14ac:dyDescent="0.3">
      <c r="A4279">
        <v>4317</v>
      </c>
      <c r="B4279">
        <v>2</v>
      </c>
      <c r="C4279">
        <v>68</v>
      </c>
      <c r="D4279" s="32">
        <v>0.60416666666666663</v>
      </c>
      <c r="E4279">
        <v>7000</v>
      </c>
      <c r="G4279" s="31" t="s">
        <v>97</v>
      </c>
      <c r="H4279">
        <v>9</v>
      </c>
      <c r="I4279" s="31" t="s">
        <v>101</v>
      </c>
    </row>
    <row r="4280" spans="1:9" x14ac:dyDescent="0.3">
      <c r="A4280">
        <v>4318</v>
      </c>
      <c r="B4280">
        <v>5</v>
      </c>
      <c r="C4280">
        <v>68</v>
      </c>
      <c r="D4280" s="32">
        <v>0.59583333333333333</v>
      </c>
      <c r="E4280">
        <v>7000</v>
      </c>
      <c r="G4280" s="31" t="s">
        <v>97</v>
      </c>
      <c r="H4280">
        <v>9</v>
      </c>
      <c r="I4280" s="31" t="s">
        <v>105</v>
      </c>
    </row>
    <row r="4281" spans="1:9" x14ac:dyDescent="0.3">
      <c r="A4281">
        <v>4319</v>
      </c>
      <c r="B4281">
        <v>3</v>
      </c>
      <c r="C4281">
        <v>68</v>
      </c>
      <c r="D4281" s="32">
        <v>0.64583333333333337</v>
      </c>
      <c r="E4281">
        <v>7000</v>
      </c>
      <c r="F4281">
        <v>7000</v>
      </c>
      <c r="G4281" s="31" t="s">
        <v>97</v>
      </c>
      <c r="H4281">
        <v>10</v>
      </c>
      <c r="I4281" s="31" t="s">
        <v>104</v>
      </c>
    </row>
    <row r="4282" spans="1:9" x14ac:dyDescent="0.3">
      <c r="A4282">
        <v>4320</v>
      </c>
      <c r="B4282">
        <v>7</v>
      </c>
      <c r="C4282">
        <v>68</v>
      </c>
      <c r="D4282" s="32">
        <v>0.79513888888888884</v>
      </c>
      <c r="E4282">
        <v>7000</v>
      </c>
      <c r="G4282" s="31" t="s">
        <v>97</v>
      </c>
      <c r="H4282">
        <v>10</v>
      </c>
      <c r="I4282" s="31" t="s">
        <v>98</v>
      </c>
    </row>
    <row r="4283" spans="1:9" x14ac:dyDescent="0.3">
      <c r="A4283">
        <v>4321</v>
      </c>
      <c r="B4283">
        <v>6</v>
      </c>
      <c r="C4283">
        <v>68</v>
      </c>
      <c r="D4283" s="32">
        <v>0.63263888888888886</v>
      </c>
      <c r="E4283">
        <v>7000</v>
      </c>
      <c r="G4283" s="31" t="s">
        <v>102</v>
      </c>
      <c r="H4283">
        <v>10</v>
      </c>
      <c r="I4283" s="31" t="s">
        <v>100</v>
      </c>
    </row>
    <row r="4284" spans="1:9" x14ac:dyDescent="0.3">
      <c r="A4284">
        <v>4322</v>
      </c>
      <c r="B4284">
        <v>4</v>
      </c>
      <c r="C4284">
        <v>68</v>
      </c>
      <c r="D4284" s="32">
        <v>0.61805555555555558</v>
      </c>
      <c r="E4284">
        <v>4500</v>
      </c>
      <c r="G4284" s="31" t="s">
        <v>102</v>
      </c>
      <c r="H4284">
        <v>10</v>
      </c>
      <c r="I4284" s="31" t="s">
        <v>103</v>
      </c>
    </row>
    <row r="4285" spans="1:9" x14ac:dyDescent="0.3">
      <c r="A4285">
        <v>4323</v>
      </c>
      <c r="B4285">
        <v>2</v>
      </c>
      <c r="C4285">
        <v>68</v>
      </c>
      <c r="D4285" s="32">
        <v>0.625</v>
      </c>
      <c r="E4285">
        <v>7000</v>
      </c>
      <c r="G4285" s="31" t="s">
        <v>102</v>
      </c>
      <c r="H4285">
        <v>10</v>
      </c>
      <c r="I4285" s="31" t="s">
        <v>101</v>
      </c>
    </row>
    <row r="4286" spans="1:9" x14ac:dyDescent="0.3">
      <c r="A4286">
        <v>4324</v>
      </c>
      <c r="B4286">
        <v>5</v>
      </c>
      <c r="C4286">
        <v>68</v>
      </c>
      <c r="D4286" s="32">
        <v>0.61319444444444449</v>
      </c>
      <c r="E4286">
        <v>7000</v>
      </c>
      <c r="G4286" s="31" t="s">
        <v>97</v>
      </c>
      <c r="H4286">
        <v>10</v>
      </c>
      <c r="I4286" s="31" t="s">
        <v>105</v>
      </c>
    </row>
    <row r="4287" spans="1:9" x14ac:dyDescent="0.3">
      <c r="A4287">
        <v>4325</v>
      </c>
      <c r="B4287">
        <v>3</v>
      </c>
      <c r="C4287">
        <v>68</v>
      </c>
      <c r="D4287" s="32">
        <v>0.66597222222222219</v>
      </c>
      <c r="E4287">
        <v>7000</v>
      </c>
      <c r="F4287">
        <v>2000</v>
      </c>
      <c r="G4287" s="31" t="s">
        <v>102</v>
      </c>
      <c r="H4287">
        <v>11</v>
      </c>
      <c r="I4287" s="31" t="s">
        <v>104</v>
      </c>
    </row>
    <row r="4288" spans="1:9" x14ac:dyDescent="0.3">
      <c r="A4288">
        <v>4326</v>
      </c>
      <c r="B4288">
        <v>7</v>
      </c>
      <c r="C4288">
        <v>68</v>
      </c>
      <c r="D4288" s="32">
        <v>0.82847222222222228</v>
      </c>
      <c r="E4288">
        <v>7000</v>
      </c>
      <c r="F4288">
        <v>1000</v>
      </c>
      <c r="G4288" s="31" t="s">
        <v>102</v>
      </c>
      <c r="H4288">
        <v>11</v>
      </c>
      <c r="I4288" s="31" t="s">
        <v>98</v>
      </c>
    </row>
    <row r="4289" spans="1:9" x14ac:dyDescent="0.3">
      <c r="A4289">
        <v>4327</v>
      </c>
      <c r="B4289">
        <v>6</v>
      </c>
      <c r="C4289">
        <v>68</v>
      </c>
      <c r="D4289" s="32">
        <v>0.64652777777777781</v>
      </c>
      <c r="E4289">
        <v>7000</v>
      </c>
      <c r="G4289" s="31" t="s">
        <v>102</v>
      </c>
      <c r="H4289">
        <v>11</v>
      </c>
      <c r="I4289" s="31" t="s">
        <v>100</v>
      </c>
    </row>
    <row r="4290" spans="1:9" x14ac:dyDescent="0.3">
      <c r="A4290">
        <v>4328</v>
      </c>
      <c r="B4290">
        <v>4</v>
      </c>
      <c r="C4290">
        <v>68</v>
      </c>
      <c r="D4290" s="32">
        <v>0.64513888888888893</v>
      </c>
      <c r="E4290">
        <v>7000</v>
      </c>
      <c r="G4290" s="31" t="s">
        <v>102</v>
      </c>
      <c r="H4290">
        <v>11</v>
      </c>
      <c r="I4290" s="31" t="s">
        <v>103</v>
      </c>
    </row>
    <row r="4291" spans="1:9" x14ac:dyDescent="0.3">
      <c r="A4291">
        <v>4329</v>
      </c>
      <c r="B4291">
        <v>2</v>
      </c>
      <c r="C4291">
        <v>68</v>
      </c>
      <c r="D4291" s="32">
        <v>0.6479166666666667</v>
      </c>
      <c r="E4291">
        <v>7000</v>
      </c>
      <c r="G4291" s="31" t="s">
        <v>102</v>
      </c>
      <c r="H4291">
        <v>11</v>
      </c>
      <c r="I4291" s="31" t="s">
        <v>101</v>
      </c>
    </row>
    <row r="4292" spans="1:9" x14ac:dyDescent="0.3">
      <c r="A4292">
        <v>4330</v>
      </c>
      <c r="B4292">
        <v>5</v>
      </c>
      <c r="C4292">
        <v>68</v>
      </c>
      <c r="D4292" s="32">
        <v>0.63611111111111107</v>
      </c>
      <c r="E4292">
        <v>7000</v>
      </c>
      <c r="G4292" s="31" t="s">
        <v>102</v>
      </c>
      <c r="H4292">
        <v>11</v>
      </c>
      <c r="I4292" s="31" t="s">
        <v>105</v>
      </c>
    </row>
    <row r="4293" spans="1:9" x14ac:dyDescent="0.3">
      <c r="A4293">
        <v>4331</v>
      </c>
      <c r="B4293">
        <v>3</v>
      </c>
      <c r="C4293">
        <v>68</v>
      </c>
      <c r="D4293" s="32">
        <v>0.68680555555555556</v>
      </c>
      <c r="E4293">
        <v>7000</v>
      </c>
      <c r="G4293" s="31" t="s">
        <v>97</v>
      </c>
      <c r="H4293">
        <v>12</v>
      </c>
      <c r="I4293" s="31" t="s">
        <v>104</v>
      </c>
    </row>
    <row r="4294" spans="1:9" x14ac:dyDescent="0.3">
      <c r="A4294">
        <v>4332</v>
      </c>
      <c r="B4294">
        <v>6</v>
      </c>
      <c r="C4294">
        <v>68</v>
      </c>
      <c r="D4294" s="32">
        <v>0.66874999999999996</v>
      </c>
      <c r="E4294">
        <v>7000</v>
      </c>
      <c r="G4294" s="31" t="s">
        <v>97</v>
      </c>
      <c r="H4294">
        <v>12</v>
      </c>
      <c r="I4294" s="31" t="s">
        <v>100</v>
      </c>
    </row>
    <row r="4295" spans="1:9" x14ac:dyDescent="0.3">
      <c r="A4295">
        <v>4333</v>
      </c>
      <c r="B4295">
        <v>4</v>
      </c>
      <c r="C4295">
        <v>68</v>
      </c>
      <c r="D4295" s="32">
        <v>0.66874999999999996</v>
      </c>
      <c r="E4295">
        <v>7000</v>
      </c>
      <c r="G4295" s="31" t="s">
        <v>102</v>
      </c>
      <c r="H4295">
        <v>12</v>
      </c>
      <c r="I4295" s="31" t="s">
        <v>103</v>
      </c>
    </row>
    <row r="4296" spans="1:9" x14ac:dyDescent="0.3">
      <c r="A4296">
        <v>4334</v>
      </c>
      <c r="B4296">
        <v>2</v>
      </c>
      <c r="C4296">
        <v>68</v>
      </c>
      <c r="D4296" s="32">
        <v>0.67847222222222225</v>
      </c>
      <c r="E4296">
        <v>9000</v>
      </c>
      <c r="G4296" s="31" t="s">
        <v>102</v>
      </c>
      <c r="H4296">
        <v>12</v>
      </c>
      <c r="I4296" s="31" t="s">
        <v>101</v>
      </c>
    </row>
    <row r="4297" spans="1:9" x14ac:dyDescent="0.3">
      <c r="A4297">
        <v>4335</v>
      </c>
      <c r="B4297">
        <v>5</v>
      </c>
      <c r="C4297">
        <v>68</v>
      </c>
      <c r="D4297" s="32">
        <v>0.65555555555555556</v>
      </c>
      <c r="E4297">
        <v>7000</v>
      </c>
      <c r="G4297" s="31" t="s">
        <v>102</v>
      </c>
      <c r="H4297">
        <v>12</v>
      </c>
      <c r="I4297" s="31" t="s">
        <v>105</v>
      </c>
    </row>
    <row r="4298" spans="1:9" x14ac:dyDescent="0.3">
      <c r="A4298">
        <v>4336</v>
      </c>
      <c r="B4298">
        <v>3</v>
      </c>
      <c r="C4298">
        <v>68</v>
      </c>
      <c r="D4298" s="32">
        <v>0.71458333333333335</v>
      </c>
      <c r="E4298">
        <v>7000</v>
      </c>
      <c r="F4298">
        <v>1000</v>
      </c>
      <c r="G4298" s="31" t="s">
        <v>102</v>
      </c>
      <c r="H4298">
        <v>13</v>
      </c>
      <c r="I4298" s="31" t="s">
        <v>104</v>
      </c>
    </row>
    <row r="4299" spans="1:9" x14ac:dyDescent="0.3">
      <c r="A4299">
        <v>4337</v>
      </c>
      <c r="B4299">
        <v>6</v>
      </c>
      <c r="C4299">
        <v>68</v>
      </c>
      <c r="D4299" s="32">
        <v>0.68263888888888891</v>
      </c>
      <c r="E4299">
        <v>7000</v>
      </c>
      <c r="G4299" s="31" t="s">
        <v>97</v>
      </c>
      <c r="H4299">
        <v>13</v>
      </c>
      <c r="I4299" s="31" t="s">
        <v>100</v>
      </c>
    </row>
    <row r="4300" spans="1:9" x14ac:dyDescent="0.3">
      <c r="A4300">
        <v>4338</v>
      </c>
      <c r="B4300">
        <v>4</v>
      </c>
      <c r="C4300">
        <v>68</v>
      </c>
      <c r="D4300" s="32">
        <v>0.69027777777777777</v>
      </c>
      <c r="E4300">
        <v>7000</v>
      </c>
      <c r="F4300">
        <v>2000</v>
      </c>
      <c r="G4300" s="31" t="s">
        <v>102</v>
      </c>
      <c r="H4300">
        <v>13</v>
      </c>
      <c r="I4300" s="31" t="s">
        <v>103</v>
      </c>
    </row>
    <row r="4301" spans="1:9" x14ac:dyDescent="0.3">
      <c r="A4301">
        <v>4339</v>
      </c>
      <c r="B4301">
        <v>2</v>
      </c>
      <c r="C4301">
        <v>68</v>
      </c>
      <c r="D4301" s="32">
        <v>0.69374999999999998</v>
      </c>
      <c r="E4301">
        <v>7000</v>
      </c>
      <c r="G4301" s="31" t="s">
        <v>102</v>
      </c>
      <c r="H4301">
        <v>13</v>
      </c>
      <c r="I4301" s="31" t="s">
        <v>101</v>
      </c>
    </row>
    <row r="4302" spans="1:9" x14ac:dyDescent="0.3">
      <c r="A4302">
        <v>4340</v>
      </c>
      <c r="B4302">
        <v>5</v>
      </c>
      <c r="C4302">
        <v>68</v>
      </c>
      <c r="D4302" s="32">
        <v>0.68333333333333335</v>
      </c>
      <c r="E4302">
        <v>7000</v>
      </c>
      <c r="G4302" s="31" t="s">
        <v>102</v>
      </c>
      <c r="H4302">
        <v>13</v>
      </c>
      <c r="I4302" s="31" t="s">
        <v>105</v>
      </c>
    </row>
    <row r="4303" spans="1:9" x14ac:dyDescent="0.3">
      <c r="A4303">
        <v>4341</v>
      </c>
      <c r="B4303">
        <v>3</v>
      </c>
      <c r="C4303">
        <v>68</v>
      </c>
      <c r="D4303" s="32">
        <v>0.73958333333333337</v>
      </c>
      <c r="E4303">
        <v>7000</v>
      </c>
      <c r="G4303" s="31" t="s">
        <v>97</v>
      </c>
      <c r="H4303">
        <v>14</v>
      </c>
      <c r="I4303" s="31" t="s">
        <v>104</v>
      </c>
    </row>
    <row r="4304" spans="1:9" x14ac:dyDescent="0.3">
      <c r="A4304">
        <v>4342</v>
      </c>
      <c r="B4304">
        <v>6</v>
      </c>
      <c r="C4304">
        <v>68</v>
      </c>
      <c r="D4304" s="32">
        <v>0.72222222222222221</v>
      </c>
      <c r="E4304">
        <v>7000</v>
      </c>
      <c r="F4304">
        <v>1000</v>
      </c>
      <c r="G4304" s="31" t="s">
        <v>102</v>
      </c>
      <c r="H4304">
        <v>14</v>
      </c>
      <c r="I4304" s="31" t="s">
        <v>100</v>
      </c>
    </row>
    <row r="4305" spans="1:9" x14ac:dyDescent="0.3">
      <c r="A4305">
        <v>4343</v>
      </c>
      <c r="B4305">
        <v>4</v>
      </c>
      <c r="C4305">
        <v>68</v>
      </c>
      <c r="D4305" s="32">
        <v>0.71805555555555556</v>
      </c>
      <c r="E4305">
        <v>7000</v>
      </c>
      <c r="G4305" s="31" t="s">
        <v>97</v>
      </c>
      <c r="H4305">
        <v>14</v>
      </c>
      <c r="I4305" s="31" t="s">
        <v>103</v>
      </c>
    </row>
    <row r="4306" spans="1:9" x14ac:dyDescent="0.3">
      <c r="A4306">
        <v>4344</v>
      </c>
      <c r="B4306">
        <v>2</v>
      </c>
      <c r="C4306">
        <v>68</v>
      </c>
      <c r="D4306" s="32">
        <v>0.70833333333333337</v>
      </c>
      <c r="E4306">
        <v>7000</v>
      </c>
      <c r="G4306" s="31" t="s">
        <v>97</v>
      </c>
      <c r="H4306">
        <v>14</v>
      </c>
      <c r="I4306" s="31" t="s">
        <v>101</v>
      </c>
    </row>
    <row r="4307" spans="1:9" x14ac:dyDescent="0.3">
      <c r="A4307">
        <v>4345</v>
      </c>
      <c r="B4307">
        <v>5</v>
      </c>
      <c r="C4307">
        <v>68</v>
      </c>
      <c r="D4307" s="32">
        <v>0.72361111111111109</v>
      </c>
      <c r="E4307">
        <v>7000</v>
      </c>
      <c r="G4307" s="31" t="s">
        <v>97</v>
      </c>
      <c r="H4307">
        <v>14</v>
      </c>
      <c r="I4307" s="31" t="s">
        <v>105</v>
      </c>
    </row>
    <row r="4308" spans="1:9" x14ac:dyDescent="0.3">
      <c r="A4308">
        <v>4346</v>
      </c>
      <c r="B4308">
        <v>3</v>
      </c>
      <c r="C4308">
        <v>68</v>
      </c>
      <c r="D4308" s="32">
        <v>0.77152777777777781</v>
      </c>
      <c r="E4308">
        <v>9000</v>
      </c>
      <c r="G4308" s="31" t="s">
        <v>97</v>
      </c>
      <c r="H4308">
        <v>15</v>
      </c>
      <c r="I4308" s="31" t="s">
        <v>104</v>
      </c>
    </row>
    <row r="4309" spans="1:9" x14ac:dyDescent="0.3">
      <c r="A4309">
        <v>4347</v>
      </c>
      <c r="B4309">
        <v>6</v>
      </c>
      <c r="C4309">
        <v>68</v>
      </c>
      <c r="D4309" s="32">
        <v>0.7583333333333333</v>
      </c>
      <c r="E4309">
        <v>7000</v>
      </c>
      <c r="G4309" s="31" t="s">
        <v>97</v>
      </c>
      <c r="H4309">
        <v>15</v>
      </c>
      <c r="I4309" s="31" t="s">
        <v>100</v>
      </c>
    </row>
    <row r="4310" spans="1:9" x14ac:dyDescent="0.3">
      <c r="A4310">
        <v>4348</v>
      </c>
      <c r="B4310">
        <v>4</v>
      </c>
      <c r="C4310">
        <v>68</v>
      </c>
      <c r="D4310" s="32">
        <v>0.75555555555555554</v>
      </c>
      <c r="E4310">
        <v>9000</v>
      </c>
      <c r="G4310" s="31" t="s">
        <v>102</v>
      </c>
      <c r="H4310">
        <v>15</v>
      </c>
      <c r="I4310" s="31" t="s">
        <v>103</v>
      </c>
    </row>
    <row r="4311" spans="1:9" x14ac:dyDescent="0.3">
      <c r="A4311">
        <v>4349</v>
      </c>
      <c r="B4311">
        <v>2</v>
      </c>
      <c r="C4311">
        <v>68</v>
      </c>
      <c r="D4311" s="32">
        <v>0.73541666666666672</v>
      </c>
      <c r="E4311">
        <v>7000</v>
      </c>
      <c r="G4311" s="31" t="s">
        <v>97</v>
      </c>
      <c r="H4311">
        <v>15</v>
      </c>
      <c r="I4311" s="31" t="s">
        <v>101</v>
      </c>
    </row>
    <row r="4312" spans="1:9" x14ac:dyDescent="0.3">
      <c r="A4312">
        <v>4350</v>
      </c>
      <c r="B4312">
        <v>5</v>
      </c>
      <c r="C4312">
        <v>68</v>
      </c>
      <c r="D4312" s="32">
        <v>0.76736111111111116</v>
      </c>
      <c r="E4312">
        <v>7000</v>
      </c>
      <c r="G4312" s="31" t="s">
        <v>97</v>
      </c>
      <c r="H4312">
        <v>15</v>
      </c>
      <c r="I4312" s="31" t="s">
        <v>105</v>
      </c>
    </row>
    <row r="4313" spans="1:9" x14ac:dyDescent="0.3">
      <c r="A4313">
        <v>4351</v>
      </c>
      <c r="B4313">
        <v>3</v>
      </c>
      <c r="C4313">
        <v>68</v>
      </c>
      <c r="D4313" s="32">
        <v>0.79722222222222228</v>
      </c>
      <c r="E4313">
        <v>7000</v>
      </c>
      <c r="G4313" s="31" t="s">
        <v>97</v>
      </c>
      <c r="H4313">
        <v>16</v>
      </c>
      <c r="I4313" s="31" t="s">
        <v>104</v>
      </c>
    </row>
    <row r="4314" spans="1:9" x14ac:dyDescent="0.3">
      <c r="A4314">
        <v>4352</v>
      </c>
      <c r="B4314">
        <v>6</v>
      </c>
      <c r="C4314">
        <v>68</v>
      </c>
      <c r="D4314" s="32">
        <v>0.77430555555555558</v>
      </c>
      <c r="E4314">
        <v>9000</v>
      </c>
      <c r="G4314" s="31" t="s">
        <v>97</v>
      </c>
      <c r="H4314">
        <v>16</v>
      </c>
      <c r="I4314" s="31" t="s">
        <v>100</v>
      </c>
    </row>
    <row r="4315" spans="1:9" x14ac:dyDescent="0.3">
      <c r="A4315">
        <v>4353</v>
      </c>
      <c r="B4315">
        <v>4</v>
      </c>
      <c r="C4315">
        <v>68</v>
      </c>
      <c r="D4315" s="32">
        <v>0.76875000000000004</v>
      </c>
      <c r="E4315">
        <v>7000</v>
      </c>
      <c r="G4315" s="31" t="s">
        <v>97</v>
      </c>
      <c r="H4315">
        <v>16</v>
      </c>
      <c r="I4315" s="31" t="s">
        <v>103</v>
      </c>
    </row>
    <row r="4316" spans="1:9" x14ac:dyDescent="0.3">
      <c r="A4316">
        <v>4354</v>
      </c>
      <c r="B4316">
        <v>2</v>
      </c>
      <c r="C4316">
        <v>68</v>
      </c>
      <c r="D4316" s="32">
        <v>0.77083333333333337</v>
      </c>
      <c r="E4316">
        <v>7000</v>
      </c>
      <c r="G4316" s="31" t="s">
        <v>97</v>
      </c>
      <c r="H4316">
        <v>16</v>
      </c>
      <c r="I4316" s="31" t="s">
        <v>101</v>
      </c>
    </row>
    <row r="4317" spans="1:9" x14ac:dyDescent="0.3">
      <c r="A4317">
        <v>4355</v>
      </c>
      <c r="B4317">
        <v>5</v>
      </c>
      <c r="C4317">
        <v>68</v>
      </c>
      <c r="D4317" s="32">
        <v>0.78611111111111109</v>
      </c>
      <c r="E4317">
        <v>7000</v>
      </c>
      <c r="G4317" s="31" t="s">
        <v>97</v>
      </c>
      <c r="H4317">
        <v>16</v>
      </c>
      <c r="I4317" s="31" t="s">
        <v>105</v>
      </c>
    </row>
    <row r="4318" spans="1:9" x14ac:dyDescent="0.3">
      <c r="A4318">
        <v>4356</v>
      </c>
      <c r="B4318">
        <v>3</v>
      </c>
      <c r="C4318">
        <v>68</v>
      </c>
      <c r="D4318" s="32">
        <v>0.82499999999999996</v>
      </c>
      <c r="E4318">
        <v>7000</v>
      </c>
      <c r="G4318" s="31" t="s">
        <v>97</v>
      </c>
      <c r="H4318">
        <v>17</v>
      </c>
      <c r="I4318" s="31" t="s">
        <v>104</v>
      </c>
    </row>
    <row r="4319" spans="1:9" x14ac:dyDescent="0.3">
      <c r="A4319">
        <v>4357</v>
      </c>
      <c r="B4319">
        <v>6</v>
      </c>
      <c r="C4319">
        <v>68</v>
      </c>
      <c r="D4319" s="32">
        <v>0.79027777777777775</v>
      </c>
      <c r="E4319">
        <v>7000</v>
      </c>
      <c r="G4319" s="31" t="s">
        <v>97</v>
      </c>
      <c r="H4319">
        <v>17</v>
      </c>
      <c r="I4319" s="31" t="s">
        <v>100</v>
      </c>
    </row>
    <row r="4320" spans="1:9" x14ac:dyDescent="0.3">
      <c r="A4320">
        <v>4358</v>
      </c>
      <c r="B4320">
        <v>4</v>
      </c>
      <c r="C4320">
        <v>68</v>
      </c>
      <c r="D4320" s="32">
        <v>0.7895833333333333</v>
      </c>
      <c r="E4320">
        <v>7000</v>
      </c>
      <c r="G4320" s="31" t="s">
        <v>102</v>
      </c>
      <c r="H4320">
        <v>17</v>
      </c>
      <c r="I4320" s="31" t="s">
        <v>103</v>
      </c>
    </row>
    <row r="4321" spans="1:9" x14ac:dyDescent="0.3">
      <c r="A4321">
        <v>4359</v>
      </c>
      <c r="B4321">
        <v>2</v>
      </c>
      <c r="C4321">
        <v>68</v>
      </c>
      <c r="D4321" s="32">
        <v>0.79166666666666663</v>
      </c>
      <c r="E4321">
        <v>7000</v>
      </c>
      <c r="G4321" s="31" t="s">
        <v>97</v>
      </c>
      <c r="H4321">
        <v>17</v>
      </c>
      <c r="I4321" s="31" t="s">
        <v>101</v>
      </c>
    </row>
    <row r="4322" spans="1:9" x14ac:dyDescent="0.3">
      <c r="A4322">
        <v>4360</v>
      </c>
      <c r="B4322">
        <v>5</v>
      </c>
      <c r="C4322">
        <v>68</v>
      </c>
      <c r="D4322" s="32">
        <v>0.80694444444444446</v>
      </c>
      <c r="E4322">
        <v>7000</v>
      </c>
      <c r="G4322" s="31" t="s">
        <v>97</v>
      </c>
      <c r="H4322">
        <v>17</v>
      </c>
      <c r="I4322" s="31" t="s">
        <v>105</v>
      </c>
    </row>
    <row r="4323" spans="1:9" x14ac:dyDescent="0.3">
      <c r="A4323">
        <v>4361</v>
      </c>
      <c r="B4323">
        <v>3</v>
      </c>
      <c r="C4323">
        <v>68</v>
      </c>
      <c r="D4323" s="32">
        <v>0.84305555555555556</v>
      </c>
      <c r="E4323">
        <v>7000</v>
      </c>
      <c r="G4323" s="31" t="s">
        <v>97</v>
      </c>
      <c r="H4323">
        <v>18</v>
      </c>
      <c r="I4323" s="31" t="s">
        <v>104</v>
      </c>
    </row>
    <row r="4324" spans="1:9" x14ac:dyDescent="0.3">
      <c r="A4324">
        <v>4362</v>
      </c>
      <c r="B4324">
        <v>6</v>
      </c>
      <c r="C4324">
        <v>68</v>
      </c>
      <c r="D4324" s="32">
        <v>0.80555555555555558</v>
      </c>
      <c r="E4324">
        <v>7000</v>
      </c>
      <c r="G4324" s="31" t="s">
        <v>97</v>
      </c>
      <c r="H4324">
        <v>18</v>
      </c>
      <c r="I4324" s="31" t="s">
        <v>100</v>
      </c>
    </row>
    <row r="4325" spans="1:9" x14ac:dyDescent="0.3">
      <c r="A4325">
        <v>4363</v>
      </c>
      <c r="B4325">
        <v>4</v>
      </c>
      <c r="C4325">
        <v>68</v>
      </c>
      <c r="D4325" s="32">
        <v>0.80902777777777779</v>
      </c>
      <c r="E4325">
        <v>7000</v>
      </c>
      <c r="G4325" s="31" t="s">
        <v>97</v>
      </c>
      <c r="H4325">
        <v>18</v>
      </c>
      <c r="I4325" s="31" t="s">
        <v>103</v>
      </c>
    </row>
    <row r="4326" spans="1:9" x14ac:dyDescent="0.3">
      <c r="A4326">
        <v>4364</v>
      </c>
      <c r="B4326">
        <v>2</v>
      </c>
      <c r="C4326">
        <v>68</v>
      </c>
      <c r="D4326" s="32">
        <v>0.8041666666666667</v>
      </c>
      <c r="E4326">
        <v>7000</v>
      </c>
      <c r="G4326" s="31" t="s">
        <v>102</v>
      </c>
      <c r="H4326">
        <v>18</v>
      </c>
      <c r="I4326" s="31" t="s">
        <v>101</v>
      </c>
    </row>
    <row r="4327" spans="1:9" x14ac:dyDescent="0.3">
      <c r="A4327">
        <v>4365</v>
      </c>
      <c r="B4327">
        <v>5</v>
      </c>
      <c r="C4327">
        <v>68</v>
      </c>
      <c r="D4327" s="32">
        <v>0.8354166666666667</v>
      </c>
      <c r="E4327">
        <v>7000</v>
      </c>
      <c r="G4327" s="31" t="s">
        <v>102</v>
      </c>
      <c r="H4327">
        <v>18</v>
      </c>
      <c r="I4327" s="31" t="s">
        <v>105</v>
      </c>
    </row>
    <row r="4328" spans="1:9" x14ac:dyDescent="0.3">
      <c r="A4328">
        <v>4366</v>
      </c>
      <c r="B4328">
        <v>3</v>
      </c>
      <c r="C4328">
        <v>68</v>
      </c>
      <c r="D4328" s="32"/>
      <c r="E4328">
        <v>7000</v>
      </c>
      <c r="G4328" s="31" t="s">
        <v>102</v>
      </c>
      <c r="H4328">
        <v>19</v>
      </c>
      <c r="I4328" s="31" t="s">
        <v>104</v>
      </c>
    </row>
    <row r="4329" spans="1:9" x14ac:dyDescent="0.3">
      <c r="A4329">
        <v>4367</v>
      </c>
      <c r="B4329">
        <v>6</v>
      </c>
      <c r="C4329">
        <v>68</v>
      </c>
      <c r="D4329" s="32">
        <v>0.83958333333333335</v>
      </c>
      <c r="E4329">
        <v>7000</v>
      </c>
      <c r="G4329" s="31" t="s">
        <v>97</v>
      </c>
      <c r="H4329">
        <v>19</v>
      </c>
      <c r="I4329" s="31" t="s">
        <v>100</v>
      </c>
    </row>
    <row r="4330" spans="1:9" x14ac:dyDescent="0.3">
      <c r="A4330">
        <v>4368</v>
      </c>
      <c r="B4330">
        <v>4</v>
      </c>
      <c r="C4330">
        <v>68</v>
      </c>
      <c r="D4330" s="32">
        <v>0.83472222222222225</v>
      </c>
      <c r="E4330">
        <v>7000</v>
      </c>
      <c r="G4330" s="31" t="s">
        <v>102</v>
      </c>
      <c r="H4330">
        <v>19</v>
      </c>
      <c r="I4330" s="31" t="s">
        <v>103</v>
      </c>
    </row>
    <row r="4331" spans="1:9" x14ac:dyDescent="0.3">
      <c r="A4331">
        <v>4369</v>
      </c>
      <c r="B4331">
        <v>2</v>
      </c>
      <c r="C4331">
        <v>68</v>
      </c>
      <c r="D4331" s="32">
        <v>0.82499999999999996</v>
      </c>
      <c r="E4331">
        <v>7000</v>
      </c>
      <c r="G4331" s="31" t="s">
        <v>102</v>
      </c>
      <c r="H4331">
        <v>19</v>
      </c>
      <c r="I4331" s="31" t="s">
        <v>101</v>
      </c>
    </row>
    <row r="4332" spans="1:9" x14ac:dyDescent="0.3">
      <c r="A4332">
        <v>4370</v>
      </c>
      <c r="B4332">
        <v>6</v>
      </c>
      <c r="C4332">
        <v>68</v>
      </c>
      <c r="D4332" s="32"/>
      <c r="E4332">
        <v>7000</v>
      </c>
      <c r="G4332" s="31" t="s">
        <v>102</v>
      </c>
      <c r="H4332">
        <v>20</v>
      </c>
      <c r="I4332" s="31" t="s">
        <v>100</v>
      </c>
    </row>
    <row r="4333" spans="1:9" x14ac:dyDescent="0.3">
      <c r="A4333">
        <v>4371</v>
      </c>
      <c r="B4333">
        <v>2</v>
      </c>
      <c r="C4333">
        <v>68</v>
      </c>
      <c r="D4333" s="32">
        <v>0.84305555555555556</v>
      </c>
      <c r="E4333">
        <v>7000</v>
      </c>
      <c r="G4333" s="31" t="s">
        <v>97</v>
      </c>
      <c r="H4333">
        <v>20</v>
      </c>
      <c r="I4333" s="31" t="s">
        <v>101</v>
      </c>
    </row>
    <row r="4334" spans="1:9" x14ac:dyDescent="0.3">
      <c r="A4334">
        <v>4372</v>
      </c>
      <c r="B4334">
        <v>3</v>
      </c>
      <c r="C4334">
        <v>69</v>
      </c>
      <c r="D4334" s="32">
        <v>0.43194444444444446</v>
      </c>
      <c r="E4334">
        <v>7000</v>
      </c>
      <c r="G4334" s="31" t="s">
        <v>102</v>
      </c>
      <c r="H4334">
        <v>4</v>
      </c>
      <c r="I4334" s="31" t="s">
        <v>104</v>
      </c>
    </row>
    <row r="4335" spans="1:9" x14ac:dyDescent="0.3">
      <c r="A4335">
        <v>4373</v>
      </c>
      <c r="B4335">
        <v>7</v>
      </c>
      <c r="C4335">
        <v>69</v>
      </c>
      <c r="D4335" s="32">
        <v>0.43958333333333333</v>
      </c>
      <c r="E4335">
        <v>7000</v>
      </c>
      <c r="G4335" s="31" t="s">
        <v>102</v>
      </c>
      <c r="H4335">
        <v>4</v>
      </c>
      <c r="I4335" s="31" t="s">
        <v>98</v>
      </c>
    </row>
    <row r="4336" spans="1:9" x14ac:dyDescent="0.3">
      <c r="A4336">
        <v>4374</v>
      </c>
      <c r="B4336">
        <v>6</v>
      </c>
      <c r="C4336">
        <v>69</v>
      </c>
      <c r="D4336" s="32">
        <v>0.4375</v>
      </c>
      <c r="E4336">
        <v>7000</v>
      </c>
      <c r="G4336" s="31" t="s">
        <v>102</v>
      </c>
      <c r="H4336">
        <v>4</v>
      </c>
      <c r="I4336" s="31" t="s">
        <v>100</v>
      </c>
    </row>
    <row r="4337" spans="1:9" x14ac:dyDescent="0.3">
      <c r="A4337">
        <v>4375</v>
      </c>
      <c r="B4337">
        <v>4</v>
      </c>
      <c r="C4337">
        <v>69</v>
      </c>
      <c r="D4337" s="32">
        <v>0.44305555555555554</v>
      </c>
      <c r="E4337">
        <v>7000</v>
      </c>
      <c r="G4337" s="31" t="s">
        <v>102</v>
      </c>
      <c r="H4337">
        <v>4</v>
      </c>
      <c r="I4337" s="31" t="s">
        <v>103</v>
      </c>
    </row>
    <row r="4338" spans="1:9" x14ac:dyDescent="0.3">
      <c r="A4338">
        <v>4376</v>
      </c>
      <c r="B4338">
        <v>2</v>
      </c>
      <c r="C4338">
        <v>69</v>
      </c>
      <c r="D4338" s="32">
        <v>0.44444444444444442</v>
      </c>
      <c r="E4338">
        <v>9000</v>
      </c>
      <c r="F4338">
        <v>2000</v>
      </c>
      <c r="G4338" s="31" t="s">
        <v>102</v>
      </c>
      <c r="H4338">
        <v>4</v>
      </c>
      <c r="I4338" s="31" t="s">
        <v>101</v>
      </c>
    </row>
    <row r="4339" spans="1:9" x14ac:dyDescent="0.3">
      <c r="A4339">
        <v>4377</v>
      </c>
      <c r="B4339">
        <v>5</v>
      </c>
      <c r="C4339">
        <v>69</v>
      </c>
      <c r="D4339" s="32">
        <v>0.43263888888888891</v>
      </c>
      <c r="E4339">
        <v>7000</v>
      </c>
      <c r="G4339" s="31" t="s">
        <v>102</v>
      </c>
      <c r="H4339">
        <v>4</v>
      </c>
      <c r="I4339" s="31" t="s">
        <v>105</v>
      </c>
    </row>
    <row r="4340" spans="1:9" x14ac:dyDescent="0.3">
      <c r="A4340">
        <v>4378</v>
      </c>
      <c r="B4340">
        <v>3</v>
      </c>
      <c r="C4340">
        <v>69</v>
      </c>
      <c r="D4340" s="32">
        <v>0.45277777777777778</v>
      </c>
      <c r="E4340">
        <v>7000</v>
      </c>
      <c r="G4340" s="31" t="s">
        <v>97</v>
      </c>
      <c r="H4340">
        <v>5</v>
      </c>
      <c r="I4340" s="31" t="s">
        <v>104</v>
      </c>
    </row>
    <row r="4341" spans="1:9" x14ac:dyDescent="0.3">
      <c r="A4341">
        <v>4379</v>
      </c>
      <c r="B4341">
        <v>7</v>
      </c>
      <c r="C4341">
        <v>69</v>
      </c>
      <c r="D4341" s="32">
        <v>0.46597222222222223</v>
      </c>
      <c r="E4341">
        <v>9000</v>
      </c>
      <c r="F4341">
        <v>3000</v>
      </c>
      <c r="G4341" s="31" t="s">
        <v>102</v>
      </c>
      <c r="H4341">
        <v>5</v>
      </c>
      <c r="I4341" s="31" t="s">
        <v>98</v>
      </c>
    </row>
    <row r="4342" spans="1:9" x14ac:dyDescent="0.3">
      <c r="A4342">
        <v>4380</v>
      </c>
      <c r="B4342">
        <v>6</v>
      </c>
      <c r="C4342">
        <v>69</v>
      </c>
      <c r="D4342" s="32">
        <v>0.45555555555555555</v>
      </c>
      <c r="E4342">
        <v>7000</v>
      </c>
      <c r="G4342" s="31" t="s">
        <v>97</v>
      </c>
      <c r="H4342">
        <v>5</v>
      </c>
      <c r="I4342" s="31" t="s">
        <v>100</v>
      </c>
    </row>
    <row r="4343" spans="1:9" x14ac:dyDescent="0.3">
      <c r="A4343">
        <v>4381</v>
      </c>
      <c r="B4343">
        <v>4</v>
      </c>
      <c r="C4343">
        <v>69</v>
      </c>
      <c r="D4343" s="32">
        <v>0.46041666666666664</v>
      </c>
      <c r="E4343">
        <v>7000</v>
      </c>
      <c r="G4343" s="31" t="s">
        <v>102</v>
      </c>
      <c r="H4343">
        <v>5</v>
      </c>
      <c r="I4343" s="31" t="s">
        <v>103</v>
      </c>
    </row>
    <row r="4344" spans="1:9" x14ac:dyDescent="0.3">
      <c r="A4344">
        <v>4382</v>
      </c>
      <c r="B4344">
        <v>2</v>
      </c>
      <c r="C4344">
        <v>69</v>
      </c>
      <c r="D4344" s="32">
        <v>0.46388888888888891</v>
      </c>
      <c r="E4344">
        <v>7000</v>
      </c>
      <c r="G4344" s="31" t="s">
        <v>102</v>
      </c>
      <c r="H4344">
        <v>5</v>
      </c>
      <c r="I4344" s="31" t="s">
        <v>101</v>
      </c>
    </row>
    <row r="4345" spans="1:9" x14ac:dyDescent="0.3">
      <c r="A4345">
        <v>4383</v>
      </c>
      <c r="B4345">
        <v>5</v>
      </c>
      <c r="C4345">
        <v>69</v>
      </c>
      <c r="D4345" s="32">
        <v>0.45347222222222222</v>
      </c>
      <c r="E4345">
        <v>7000</v>
      </c>
      <c r="G4345" s="31" t="s">
        <v>97</v>
      </c>
      <c r="H4345">
        <v>5</v>
      </c>
      <c r="I4345" s="31" t="s">
        <v>105</v>
      </c>
    </row>
    <row r="4346" spans="1:9" x14ac:dyDescent="0.3">
      <c r="A4346">
        <v>4384</v>
      </c>
      <c r="B4346">
        <v>3</v>
      </c>
      <c r="C4346">
        <v>69</v>
      </c>
      <c r="D4346" s="32">
        <v>0.47499999999999998</v>
      </c>
      <c r="E4346">
        <v>7000</v>
      </c>
      <c r="G4346" s="31" t="s">
        <v>102</v>
      </c>
      <c r="H4346">
        <v>6</v>
      </c>
      <c r="I4346" s="31" t="s">
        <v>104</v>
      </c>
    </row>
    <row r="4347" spans="1:9" x14ac:dyDescent="0.3">
      <c r="A4347">
        <v>4385</v>
      </c>
      <c r="B4347">
        <v>7</v>
      </c>
      <c r="C4347">
        <v>69</v>
      </c>
      <c r="D4347" s="32">
        <v>0.49861111111111112</v>
      </c>
      <c r="E4347">
        <v>7000</v>
      </c>
      <c r="G4347" s="31" t="s">
        <v>102</v>
      </c>
      <c r="H4347">
        <v>6</v>
      </c>
      <c r="I4347" s="31" t="s">
        <v>98</v>
      </c>
    </row>
    <row r="4348" spans="1:9" x14ac:dyDescent="0.3">
      <c r="A4348">
        <v>4386</v>
      </c>
      <c r="B4348">
        <v>6</v>
      </c>
      <c r="C4348">
        <v>69</v>
      </c>
      <c r="D4348" s="32">
        <v>0.4777777777777778</v>
      </c>
      <c r="E4348">
        <v>7000</v>
      </c>
      <c r="G4348" s="31" t="s">
        <v>97</v>
      </c>
      <c r="H4348">
        <v>6</v>
      </c>
      <c r="I4348" s="31" t="s">
        <v>100</v>
      </c>
    </row>
    <row r="4349" spans="1:9" x14ac:dyDescent="0.3">
      <c r="A4349">
        <v>4387</v>
      </c>
      <c r="B4349">
        <v>4</v>
      </c>
      <c r="C4349">
        <v>69</v>
      </c>
      <c r="D4349" s="32">
        <v>0.47986111111111113</v>
      </c>
      <c r="E4349">
        <v>7000</v>
      </c>
      <c r="F4349">
        <v>2000</v>
      </c>
      <c r="G4349" s="31" t="s">
        <v>97</v>
      </c>
      <c r="H4349">
        <v>6</v>
      </c>
      <c r="I4349" s="31" t="s">
        <v>103</v>
      </c>
    </row>
    <row r="4350" spans="1:9" x14ac:dyDescent="0.3">
      <c r="A4350">
        <v>4388</v>
      </c>
      <c r="B4350">
        <v>2</v>
      </c>
      <c r="C4350">
        <v>69</v>
      </c>
      <c r="D4350" s="32">
        <v>0.4861111111111111</v>
      </c>
      <c r="E4350">
        <v>7000</v>
      </c>
      <c r="G4350" s="31" t="s">
        <v>102</v>
      </c>
      <c r="H4350">
        <v>6</v>
      </c>
      <c r="I4350" s="31" t="s">
        <v>101</v>
      </c>
    </row>
    <row r="4351" spans="1:9" x14ac:dyDescent="0.3">
      <c r="A4351">
        <v>4389</v>
      </c>
      <c r="B4351">
        <v>5</v>
      </c>
      <c r="C4351">
        <v>69</v>
      </c>
      <c r="D4351" s="32">
        <v>0.47708333333333336</v>
      </c>
      <c r="E4351">
        <v>7000</v>
      </c>
      <c r="G4351" s="31" t="s">
        <v>97</v>
      </c>
      <c r="H4351">
        <v>6</v>
      </c>
      <c r="I4351" s="31" t="s">
        <v>105</v>
      </c>
    </row>
    <row r="4352" spans="1:9" x14ac:dyDescent="0.3">
      <c r="A4352">
        <v>4390</v>
      </c>
      <c r="B4352">
        <v>3</v>
      </c>
      <c r="C4352">
        <v>69</v>
      </c>
      <c r="D4352" s="32">
        <v>0.50416666666666665</v>
      </c>
      <c r="E4352">
        <v>7000</v>
      </c>
      <c r="F4352">
        <v>1000</v>
      </c>
      <c r="G4352" s="31" t="s">
        <v>102</v>
      </c>
      <c r="H4352">
        <v>7</v>
      </c>
      <c r="I4352" s="31" t="s">
        <v>104</v>
      </c>
    </row>
    <row r="4353" spans="1:9" x14ac:dyDescent="0.3">
      <c r="A4353">
        <v>4391</v>
      </c>
      <c r="B4353">
        <v>7</v>
      </c>
      <c r="C4353">
        <v>69</v>
      </c>
      <c r="D4353" s="32">
        <v>0.52777777777777779</v>
      </c>
      <c r="E4353">
        <v>7000</v>
      </c>
      <c r="G4353" s="31" t="s">
        <v>97</v>
      </c>
      <c r="H4353">
        <v>7</v>
      </c>
      <c r="I4353" s="31" t="s">
        <v>98</v>
      </c>
    </row>
    <row r="4354" spans="1:9" x14ac:dyDescent="0.3">
      <c r="A4354">
        <v>4392</v>
      </c>
      <c r="B4354">
        <v>6</v>
      </c>
      <c r="C4354">
        <v>69</v>
      </c>
      <c r="D4354" s="32">
        <v>0.50138888888888888</v>
      </c>
      <c r="E4354">
        <v>9000</v>
      </c>
      <c r="G4354" s="31" t="s">
        <v>97</v>
      </c>
      <c r="H4354">
        <v>7</v>
      </c>
      <c r="I4354" s="31" t="s">
        <v>100</v>
      </c>
    </row>
    <row r="4355" spans="1:9" x14ac:dyDescent="0.3">
      <c r="A4355">
        <v>4393</v>
      </c>
      <c r="B4355">
        <v>4</v>
      </c>
      <c r="C4355">
        <v>69</v>
      </c>
      <c r="D4355" s="32">
        <v>0.49583333333333335</v>
      </c>
      <c r="E4355">
        <v>7000</v>
      </c>
      <c r="G4355" s="31" t="s">
        <v>97</v>
      </c>
      <c r="H4355">
        <v>7</v>
      </c>
      <c r="I4355" s="31" t="s">
        <v>103</v>
      </c>
    </row>
    <row r="4356" spans="1:9" x14ac:dyDescent="0.3">
      <c r="A4356">
        <v>4394</v>
      </c>
      <c r="B4356">
        <v>2</v>
      </c>
      <c r="C4356">
        <v>69</v>
      </c>
      <c r="D4356" s="32">
        <v>0.50624999999999998</v>
      </c>
      <c r="E4356">
        <v>7000</v>
      </c>
      <c r="G4356" s="31" t="s">
        <v>97</v>
      </c>
      <c r="H4356">
        <v>7</v>
      </c>
      <c r="I4356" s="31" t="s">
        <v>101</v>
      </c>
    </row>
    <row r="4357" spans="1:9" x14ac:dyDescent="0.3">
      <c r="A4357">
        <v>4395</v>
      </c>
      <c r="B4357">
        <v>5</v>
      </c>
      <c r="C4357">
        <v>69</v>
      </c>
      <c r="D4357" s="32">
        <v>0.50347222222222221</v>
      </c>
      <c r="E4357">
        <v>7000</v>
      </c>
      <c r="G4357" s="31" t="s">
        <v>97</v>
      </c>
      <c r="H4357">
        <v>7</v>
      </c>
      <c r="I4357" s="31" t="s">
        <v>105</v>
      </c>
    </row>
    <row r="4358" spans="1:9" x14ac:dyDescent="0.3">
      <c r="A4358">
        <v>4396</v>
      </c>
      <c r="B4358">
        <v>3</v>
      </c>
      <c r="C4358">
        <v>69</v>
      </c>
      <c r="D4358" s="32">
        <v>0.52638888888888891</v>
      </c>
      <c r="E4358">
        <v>7000</v>
      </c>
      <c r="F4358">
        <v>3000</v>
      </c>
      <c r="G4358" s="31" t="s">
        <v>102</v>
      </c>
      <c r="H4358">
        <v>8</v>
      </c>
      <c r="I4358" s="31" t="s">
        <v>104</v>
      </c>
    </row>
    <row r="4359" spans="1:9" x14ac:dyDescent="0.3">
      <c r="A4359">
        <v>4397</v>
      </c>
      <c r="B4359">
        <v>7</v>
      </c>
      <c r="C4359">
        <v>69</v>
      </c>
      <c r="D4359" s="32">
        <v>0.55972222222222223</v>
      </c>
      <c r="E4359">
        <v>7000</v>
      </c>
      <c r="G4359" s="31" t="s">
        <v>97</v>
      </c>
      <c r="H4359">
        <v>8</v>
      </c>
      <c r="I4359" s="31" t="s">
        <v>98</v>
      </c>
    </row>
    <row r="4360" spans="1:9" x14ac:dyDescent="0.3">
      <c r="A4360">
        <v>4398</v>
      </c>
      <c r="B4360">
        <v>6</v>
      </c>
      <c r="C4360">
        <v>69</v>
      </c>
      <c r="D4360" s="32">
        <v>0.52569444444444446</v>
      </c>
      <c r="E4360">
        <v>9000</v>
      </c>
      <c r="F4360">
        <v>1000</v>
      </c>
      <c r="G4360" s="31" t="s">
        <v>102</v>
      </c>
      <c r="H4360">
        <v>8</v>
      </c>
      <c r="I4360" s="31" t="s">
        <v>100</v>
      </c>
    </row>
    <row r="4361" spans="1:9" x14ac:dyDescent="0.3">
      <c r="A4361">
        <v>4399</v>
      </c>
      <c r="B4361">
        <v>4</v>
      </c>
      <c r="C4361">
        <v>69</v>
      </c>
      <c r="D4361" s="32">
        <v>0.55069444444444449</v>
      </c>
      <c r="E4361">
        <v>7000</v>
      </c>
      <c r="G4361" s="31" t="s">
        <v>97</v>
      </c>
      <c r="H4361">
        <v>8</v>
      </c>
      <c r="I4361" s="31" t="s">
        <v>103</v>
      </c>
    </row>
    <row r="4362" spans="1:9" x14ac:dyDescent="0.3">
      <c r="A4362">
        <v>4400</v>
      </c>
      <c r="B4362">
        <v>2</v>
      </c>
      <c r="C4362">
        <v>69</v>
      </c>
      <c r="D4362" s="32">
        <v>0.54305555555555551</v>
      </c>
      <c r="E4362">
        <v>7000</v>
      </c>
      <c r="G4362" s="31" t="s">
        <v>102</v>
      </c>
      <c r="H4362">
        <v>8</v>
      </c>
      <c r="I4362" s="31" t="s">
        <v>101</v>
      </c>
    </row>
    <row r="4363" spans="1:9" x14ac:dyDescent="0.3">
      <c r="A4363">
        <v>4401</v>
      </c>
      <c r="B4363">
        <v>5</v>
      </c>
      <c r="C4363">
        <v>69</v>
      </c>
      <c r="D4363" s="32">
        <v>0.52361111111111114</v>
      </c>
      <c r="E4363">
        <v>7000</v>
      </c>
      <c r="G4363" s="31" t="s">
        <v>102</v>
      </c>
      <c r="H4363">
        <v>8</v>
      </c>
      <c r="I4363" s="31" t="s">
        <v>105</v>
      </c>
    </row>
    <row r="4364" spans="1:9" x14ac:dyDescent="0.3">
      <c r="A4364">
        <v>4402</v>
      </c>
      <c r="B4364">
        <v>3</v>
      </c>
      <c r="C4364">
        <v>69</v>
      </c>
      <c r="D4364" s="32">
        <v>0.54861111111111116</v>
      </c>
      <c r="E4364">
        <v>7000</v>
      </c>
      <c r="F4364">
        <v>3000</v>
      </c>
      <c r="G4364" s="31" t="s">
        <v>102</v>
      </c>
      <c r="H4364">
        <v>9</v>
      </c>
      <c r="I4364" s="31" t="s">
        <v>104</v>
      </c>
    </row>
    <row r="4365" spans="1:9" x14ac:dyDescent="0.3">
      <c r="A4365">
        <v>4403</v>
      </c>
      <c r="B4365">
        <v>7</v>
      </c>
      <c r="C4365">
        <v>69</v>
      </c>
      <c r="D4365" s="32">
        <v>0.58125000000000004</v>
      </c>
      <c r="E4365">
        <v>7000</v>
      </c>
      <c r="G4365" s="31" t="s">
        <v>97</v>
      </c>
      <c r="H4365">
        <v>9</v>
      </c>
      <c r="I4365" s="31" t="s">
        <v>98</v>
      </c>
    </row>
    <row r="4366" spans="1:9" x14ac:dyDescent="0.3">
      <c r="A4366">
        <v>4404</v>
      </c>
      <c r="B4366">
        <v>6</v>
      </c>
      <c r="C4366">
        <v>69</v>
      </c>
      <c r="D4366" s="32">
        <v>0.54166666666666663</v>
      </c>
      <c r="E4366">
        <v>7000</v>
      </c>
      <c r="F4366">
        <v>1000</v>
      </c>
      <c r="G4366" s="31" t="s">
        <v>97</v>
      </c>
      <c r="H4366">
        <v>9</v>
      </c>
      <c r="I4366" s="31" t="s">
        <v>100</v>
      </c>
    </row>
    <row r="4367" spans="1:9" x14ac:dyDescent="0.3">
      <c r="A4367">
        <v>4405</v>
      </c>
      <c r="B4367">
        <v>4</v>
      </c>
      <c r="C4367">
        <v>69</v>
      </c>
      <c r="D4367" s="32">
        <v>0.57986111111111116</v>
      </c>
      <c r="E4367">
        <v>7000</v>
      </c>
      <c r="G4367" s="31" t="s">
        <v>97</v>
      </c>
      <c r="H4367">
        <v>9</v>
      </c>
      <c r="I4367" s="31" t="s">
        <v>103</v>
      </c>
    </row>
    <row r="4368" spans="1:9" x14ac:dyDescent="0.3">
      <c r="A4368">
        <v>4406</v>
      </c>
      <c r="B4368">
        <v>2</v>
      </c>
      <c r="C4368">
        <v>69</v>
      </c>
      <c r="D4368" s="32">
        <v>0.57430555555555551</v>
      </c>
      <c r="E4368">
        <v>7000</v>
      </c>
      <c r="F4368">
        <v>2000</v>
      </c>
      <c r="G4368" s="31" t="s">
        <v>102</v>
      </c>
      <c r="H4368">
        <v>9</v>
      </c>
      <c r="I4368" s="31" t="s">
        <v>101</v>
      </c>
    </row>
    <row r="4369" spans="1:9" x14ac:dyDescent="0.3">
      <c r="A4369">
        <v>4407</v>
      </c>
      <c r="B4369">
        <v>5</v>
      </c>
      <c r="C4369">
        <v>69</v>
      </c>
      <c r="D4369" s="32">
        <v>0.55277777777777781</v>
      </c>
      <c r="E4369">
        <v>7000</v>
      </c>
      <c r="G4369" s="31" t="s">
        <v>97</v>
      </c>
      <c r="H4369">
        <v>9</v>
      </c>
      <c r="I4369" s="31" t="s">
        <v>105</v>
      </c>
    </row>
    <row r="4370" spans="1:9" x14ac:dyDescent="0.3">
      <c r="A4370">
        <v>4408</v>
      </c>
      <c r="B4370">
        <v>3</v>
      </c>
      <c r="C4370">
        <v>69</v>
      </c>
      <c r="D4370" s="32">
        <v>0.56666666666666665</v>
      </c>
      <c r="E4370">
        <v>7000</v>
      </c>
      <c r="G4370" s="31" t="s">
        <v>97</v>
      </c>
      <c r="H4370">
        <v>10</v>
      </c>
      <c r="I4370" s="31" t="s">
        <v>104</v>
      </c>
    </row>
    <row r="4371" spans="1:9" x14ac:dyDescent="0.3">
      <c r="A4371">
        <v>4409</v>
      </c>
      <c r="B4371">
        <v>7</v>
      </c>
      <c r="C4371">
        <v>69</v>
      </c>
      <c r="D4371" s="32">
        <v>0.62291666666666667</v>
      </c>
      <c r="E4371">
        <v>7000</v>
      </c>
      <c r="G4371" s="31" t="s">
        <v>102</v>
      </c>
      <c r="H4371">
        <v>10</v>
      </c>
      <c r="I4371" s="31" t="s">
        <v>98</v>
      </c>
    </row>
    <row r="4372" spans="1:9" x14ac:dyDescent="0.3">
      <c r="A4372">
        <v>4410</v>
      </c>
      <c r="B4372">
        <v>6</v>
      </c>
      <c r="C4372">
        <v>69</v>
      </c>
      <c r="D4372" s="32">
        <v>0.59236111111111112</v>
      </c>
      <c r="E4372">
        <v>7000</v>
      </c>
      <c r="G4372" s="31" t="s">
        <v>97</v>
      </c>
      <c r="H4372">
        <v>10</v>
      </c>
      <c r="I4372" s="31" t="s">
        <v>100</v>
      </c>
    </row>
    <row r="4373" spans="1:9" x14ac:dyDescent="0.3">
      <c r="A4373">
        <v>4411</v>
      </c>
      <c r="B4373">
        <v>4</v>
      </c>
      <c r="C4373">
        <v>69</v>
      </c>
      <c r="D4373" s="32">
        <v>0.60416666666666663</v>
      </c>
      <c r="E4373">
        <v>7000</v>
      </c>
      <c r="G4373" s="31" t="s">
        <v>102</v>
      </c>
      <c r="H4373">
        <v>10</v>
      </c>
      <c r="I4373" s="31" t="s">
        <v>103</v>
      </c>
    </row>
    <row r="4374" spans="1:9" x14ac:dyDescent="0.3">
      <c r="A4374">
        <v>4412</v>
      </c>
      <c r="B4374">
        <v>2</v>
      </c>
      <c r="C4374">
        <v>69</v>
      </c>
      <c r="D4374" s="32">
        <v>0.58819444444444446</v>
      </c>
      <c r="E4374">
        <v>7000</v>
      </c>
      <c r="G4374" s="31" t="s">
        <v>97</v>
      </c>
      <c r="H4374">
        <v>10</v>
      </c>
      <c r="I4374" s="31" t="s">
        <v>101</v>
      </c>
    </row>
    <row r="4375" spans="1:9" x14ac:dyDescent="0.3">
      <c r="A4375">
        <v>4413</v>
      </c>
      <c r="B4375">
        <v>5</v>
      </c>
      <c r="C4375">
        <v>69</v>
      </c>
      <c r="D4375" s="32">
        <v>0.5708333333333333</v>
      </c>
      <c r="E4375">
        <v>7000</v>
      </c>
      <c r="G4375" s="31" t="s">
        <v>97</v>
      </c>
      <c r="H4375">
        <v>10</v>
      </c>
      <c r="I4375" s="31" t="s">
        <v>105</v>
      </c>
    </row>
    <row r="4376" spans="1:9" x14ac:dyDescent="0.3">
      <c r="A4376">
        <v>4414</v>
      </c>
      <c r="B4376">
        <v>3</v>
      </c>
      <c r="C4376">
        <v>69</v>
      </c>
      <c r="D4376" s="32">
        <v>0.5805555555555556</v>
      </c>
      <c r="E4376">
        <v>7000</v>
      </c>
      <c r="G4376" s="31" t="s">
        <v>102</v>
      </c>
      <c r="H4376">
        <v>11</v>
      </c>
      <c r="I4376" s="31" t="s">
        <v>104</v>
      </c>
    </row>
    <row r="4377" spans="1:9" x14ac:dyDescent="0.3">
      <c r="A4377">
        <v>4415</v>
      </c>
      <c r="B4377">
        <v>7</v>
      </c>
      <c r="C4377">
        <v>69</v>
      </c>
      <c r="D4377" s="32">
        <v>0.63472222222222219</v>
      </c>
      <c r="E4377">
        <v>4500</v>
      </c>
      <c r="G4377" s="31" t="s">
        <v>102</v>
      </c>
      <c r="H4377">
        <v>11</v>
      </c>
      <c r="I4377" s="31" t="s">
        <v>98</v>
      </c>
    </row>
    <row r="4378" spans="1:9" x14ac:dyDescent="0.3">
      <c r="A4378">
        <v>4416</v>
      </c>
      <c r="B4378">
        <v>6</v>
      </c>
      <c r="C4378">
        <v>69</v>
      </c>
      <c r="D4378" s="32">
        <v>0.625</v>
      </c>
      <c r="E4378">
        <v>7000</v>
      </c>
      <c r="G4378" s="31" t="s">
        <v>102</v>
      </c>
      <c r="H4378">
        <v>11</v>
      </c>
      <c r="I4378" s="31" t="s">
        <v>100</v>
      </c>
    </row>
    <row r="4379" spans="1:9" x14ac:dyDescent="0.3">
      <c r="A4379">
        <v>4417</v>
      </c>
      <c r="B4379">
        <v>4</v>
      </c>
      <c r="C4379">
        <v>69</v>
      </c>
      <c r="D4379" s="32">
        <v>0.61458333333333337</v>
      </c>
      <c r="E4379">
        <v>7000</v>
      </c>
      <c r="G4379" s="31" t="s">
        <v>97</v>
      </c>
      <c r="H4379">
        <v>11</v>
      </c>
      <c r="I4379" s="31" t="s">
        <v>103</v>
      </c>
    </row>
    <row r="4380" spans="1:9" x14ac:dyDescent="0.3">
      <c r="A4380">
        <v>4418</v>
      </c>
      <c r="B4380">
        <v>2</v>
      </c>
      <c r="C4380">
        <v>69</v>
      </c>
      <c r="D4380" s="32">
        <v>0.60833333333333328</v>
      </c>
      <c r="E4380">
        <v>7000</v>
      </c>
      <c r="G4380" s="31" t="s">
        <v>97</v>
      </c>
      <c r="H4380">
        <v>11</v>
      </c>
      <c r="I4380" s="31" t="s">
        <v>101</v>
      </c>
    </row>
    <row r="4381" spans="1:9" x14ac:dyDescent="0.3">
      <c r="A4381">
        <v>4419</v>
      </c>
      <c r="B4381">
        <v>5</v>
      </c>
      <c r="C4381">
        <v>69</v>
      </c>
      <c r="D4381" s="32">
        <v>0.58888888888888891</v>
      </c>
      <c r="E4381">
        <v>9000</v>
      </c>
      <c r="F4381">
        <v>1000</v>
      </c>
      <c r="G4381" s="31" t="s">
        <v>97</v>
      </c>
      <c r="H4381">
        <v>11</v>
      </c>
      <c r="I4381" s="31" t="s">
        <v>105</v>
      </c>
    </row>
    <row r="4382" spans="1:9" x14ac:dyDescent="0.3">
      <c r="A4382">
        <v>4420</v>
      </c>
      <c r="B4382">
        <v>3</v>
      </c>
      <c r="C4382">
        <v>69</v>
      </c>
      <c r="D4382" s="32">
        <v>0.61527777777777781</v>
      </c>
      <c r="E4382">
        <v>7000</v>
      </c>
      <c r="G4382" s="31" t="s">
        <v>97</v>
      </c>
      <c r="H4382">
        <v>12</v>
      </c>
      <c r="I4382" s="31" t="s">
        <v>104</v>
      </c>
    </row>
    <row r="4383" spans="1:9" x14ac:dyDescent="0.3">
      <c r="A4383">
        <v>4421</v>
      </c>
      <c r="B4383">
        <v>7</v>
      </c>
      <c r="C4383">
        <v>69</v>
      </c>
      <c r="D4383" s="32">
        <v>0.68194444444444446</v>
      </c>
      <c r="E4383">
        <v>7000</v>
      </c>
      <c r="G4383" s="31" t="s">
        <v>102</v>
      </c>
      <c r="H4383">
        <v>12</v>
      </c>
      <c r="I4383" s="31" t="s">
        <v>98</v>
      </c>
    </row>
    <row r="4384" spans="1:9" x14ac:dyDescent="0.3">
      <c r="A4384">
        <v>4422</v>
      </c>
      <c r="B4384">
        <v>6</v>
      </c>
      <c r="C4384">
        <v>69</v>
      </c>
      <c r="D4384" s="32">
        <v>0.65972222222222221</v>
      </c>
      <c r="E4384">
        <v>7000</v>
      </c>
      <c r="G4384" s="31" t="s">
        <v>102</v>
      </c>
      <c r="H4384">
        <v>12</v>
      </c>
      <c r="I4384" s="31" t="s">
        <v>100</v>
      </c>
    </row>
    <row r="4385" spans="1:9" x14ac:dyDescent="0.3">
      <c r="A4385">
        <v>4423</v>
      </c>
      <c r="B4385">
        <v>4</v>
      </c>
      <c r="C4385">
        <v>69</v>
      </c>
      <c r="D4385" s="32">
        <v>0.64930555555555558</v>
      </c>
      <c r="E4385">
        <v>9000</v>
      </c>
      <c r="F4385">
        <v>500</v>
      </c>
      <c r="G4385" s="31" t="s">
        <v>102</v>
      </c>
      <c r="H4385">
        <v>12</v>
      </c>
      <c r="I4385" s="31" t="s">
        <v>103</v>
      </c>
    </row>
    <row r="4386" spans="1:9" x14ac:dyDescent="0.3">
      <c r="A4386">
        <v>4424</v>
      </c>
      <c r="B4386">
        <v>2</v>
      </c>
      <c r="C4386">
        <v>69</v>
      </c>
      <c r="D4386" s="32">
        <v>0.6381944444444444</v>
      </c>
      <c r="E4386">
        <v>7000</v>
      </c>
      <c r="G4386" s="31" t="s">
        <v>97</v>
      </c>
      <c r="H4386">
        <v>12</v>
      </c>
      <c r="I4386" s="31" t="s">
        <v>101</v>
      </c>
    </row>
    <row r="4387" spans="1:9" x14ac:dyDescent="0.3">
      <c r="A4387">
        <v>4425</v>
      </c>
      <c r="B4387">
        <v>5</v>
      </c>
      <c r="C4387">
        <v>69</v>
      </c>
      <c r="D4387" s="32">
        <v>0.60416666666666663</v>
      </c>
      <c r="E4387">
        <v>7000</v>
      </c>
      <c r="G4387" s="31" t="s">
        <v>102</v>
      </c>
      <c r="H4387">
        <v>12</v>
      </c>
      <c r="I4387" s="31" t="s">
        <v>105</v>
      </c>
    </row>
    <row r="4388" spans="1:9" x14ac:dyDescent="0.3">
      <c r="A4388">
        <v>4426</v>
      </c>
      <c r="B4388">
        <v>3</v>
      </c>
      <c r="C4388">
        <v>69</v>
      </c>
      <c r="D4388" s="32">
        <v>0.65347222222222223</v>
      </c>
      <c r="E4388">
        <v>7000</v>
      </c>
      <c r="G4388" s="31" t="s">
        <v>97</v>
      </c>
      <c r="H4388">
        <v>13</v>
      </c>
      <c r="I4388" s="31" t="s">
        <v>104</v>
      </c>
    </row>
    <row r="4389" spans="1:9" x14ac:dyDescent="0.3">
      <c r="A4389">
        <v>4427</v>
      </c>
      <c r="B4389">
        <v>7</v>
      </c>
      <c r="C4389">
        <v>69</v>
      </c>
      <c r="D4389" s="32">
        <v>0.70902777777777781</v>
      </c>
      <c r="E4389">
        <v>7000</v>
      </c>
      <c r="G4389" s="31" t="s">
        <v>97</v>
      </c>
      <c r="H4389">
        <v>13</v>
      </c>
      <c r="I4389" s="31" t="s">
        <v>98</v>
      </c>
    </row>
    <row r="4390" spans="1:9" x14ac:dyDescent="0.3">
      <c r="A4390">
        <v>4428</v>
      </c>
      <c r="B4390">
        <v>6</v>
      </c>
      <c r="C4390">
        <v>69</v>
      </c>
      <c r="D4390" s="32">
        <v>0.71388888888888891</v>
      </c>
      <c r="E4390">
        <v>7000</v>
      </c>
      <c r="G4390" s="31" t="s">
        <v>97</v>
      </c>
      <c r="H4390">
        <v>13</v>
      </c>
      <c r="I4390" s="31" t="s">
        <v>100</v>
      </c>
    </row>
    <row r="4391" spans="1:9" x14ac:dyDescent="0.3">
      <c r="A4391">
        <v>4429</v>
      </c>
      <c r="B4391">
        <v>4</v>
      </c>
      <c r="C4391">
        <v>69</v>
      </c>
      <c r="D4391" s="32">
        <v>0.68819444444444444</v>
      </c>
      <c r="E4391">
        <v>7000</v>
      </c>
      <c r="G4391" s="31" t="s">
        <v>97</v>
      </c>
      <c r="H4391">
        <v>13</v>
      </c>
      <c r="I4391" s="31" t="s">
        <v>103</v>
      </c>
    </row>
    <row r="4392" spans="1:9" x14ac:dyDescent="0.3">
      <c r="A4392">
        <v>4430</v>
      </c>
      <c r="B4392">
        <v>2</v>
      </c>
      <c r="C4392">
        <v>69</v>
      </c>
      <c r="D4392" s="32">
        <v>0.67569444444444449</v>
      </c>
      <c r="E4392">
        <v>7000</v>
      </c>
      <c r="G4392" s="31" t="s">
        <v>102</v>
      </c>
      <c r="H4392">
        <v>13</v>
      </c>
      <c r="I4392" s="31" t="s">
        <v>101</v>
      </c>
    </row>
    <row r="4393" spans="1:9" x14ac:dyDescent="0.3">
      <c r="A4393">
        <v>4431</v>
      </c>
      <c r="B4393">
        <v>5</v>
      </c>
      <c r="C4393">
        <v>69</v>
      </c>
      <c r="D4393" s="32">
        <v>0.625</v>
      </c>
      <c r="E4393">
        <v>7000</v>
      </c>
      <c r="G4393" s="31" t="s">
        <v>97</v>
      </c>
      <c r="H4393">
        <v>13</v>
      </c>
      <c r="I4393" s="31" t="s">
        <v>105</v>
      </c>
    </row>
    <row r="4394" spans="1:9" x14ac:dyDescent="0.3">
      <c r="A4394">
        <v>4432</v>
      </c>
      <c r="B4394">
        <v>3</v>
      </c>
      <c r="C4394">
        <v>69</v>
      </c>
      <c r="D4394" s="32">
        <v>0.70833333333333337</v>
      </c>
      <c r="E4394">
        <v>7000</v>
      </c>
      <c r="F4394">
        <v>1000</v>
      </c>
      <c r="G4394" s="31" t="s">
        <v>102</v>
      </c>
      <c r="H4394">
        <v>14</v>
      </c>
      <c r="I4394" s="31" t="s">
        <v>104</v>
      </c>
    </row>
    <row r="4395" spans="1:9" x14ac:dyDescent="0.3">
      <c r="A4395">
        <v>4433</v>
      </c>
      <c r="B4395">
        <v>7</v>
      </c>
      <c r="C4395">
        <v>69</v>
      </c>
      <c r="D4395" s="32">
        <v>0.74930555555555556</v>
      </c>
      <c r="E4395">
        <v>7000</v>
      </c>
      <c r="F4395">
        <v>700</v>
      </c>
      <c r="G4395" s="31" t="s">
        <v>102</v>
      </c>
      <c r="H4395">
        <v>14</v>
      </c>
      <c r="I4395" s="31" t="s">
        <v>98</v>
      </c>
    </row>
    <row r="4396" spans="1:9" x14ac:dyDescent="0.3">
      <c r="A4396">
        <v>4434</v>
      </c>
      <c r="B4396">
        <v>6</v>
      </c>
      <c r="C4396">
        <v>69</v>
      </c>
      <c r="D4396" s="32">
        <v>0.72986111111111107</v>
      </c>
      <c r="E4396">
        <v>7000</v>
      </c>
      <c r="G4396" s="31" t="s">
        <v>97</v>
      </c>
      <c r="H4396">
        <v>14</v>
      </c>
      <c r="I4396" s="31" t="s">
        <v>100</v>
      </c>
    </row>
    <row r="4397" spans="1:9" x14ac:dyDescent="0.3">
      <c r="A4397">
        <v>4435</v>
      </c>
      <c r="B4397">
        <v>4</v>
      </c>
      <c r="C4397">
        <v>69</v>
      </c>
      <c r="D4397" s="32">
        <v>0.71944444444444444</v>
      </c>
      <c r="E4397">
        <v>7000</v>
      </c>
      <c r="G4397" s="31" t="s">
        <v>102</v>
      </c>
      <c r="H4397">
        <v>14</v>
      </c>
      <c r="I4397" s="31" t="s">
        <v>103</v>
      </c>
    </row>
    <row r="4398" spans="1:9" x14ac:dyDescent="0.3">
      <c r="A4398">
        <v>4436</v>
      </c>
      <c r="B4398">
        <v>2</v>
      </c>
      <c r="C4398">
        <v>69</v>
      </c>
      <c r="D4398" s="32">
        <v>0.72916666666666663</v>
      </c>
      <c r="E4398">
        <v>7000</v>
      </c>
      <c r="G4398" s="31" t="s">
        <v>102</v>
      </c>
      <c r="H4398">
        <v>14</v>
      </c>
      <c r="I4398" s="31" t="s">
        <v>101</v>
      </c>
    </row>
    <row r="4399" spans="1:9" x14ac:dyDescent="0.3">
      <c r="A4399">
        <v>4437</v>
      </c>
      <c r="B4399">
        <v>5</v>
      </c>
      <c r="C4399">
        <v>69</v>
      </c>
      <c r="D4399" s="32">
        <v>0.64722222222222225</v>
      </c>
      <c r="E4399">
        <v>7000</v>
      </c>
      <c r="G4399" s="31" t="s">
        <v>97</v>
      </c>
      <c r="H4399">
        <v>14</v>
      </c>
      <c r="I4399" s="31" t="s">
        <v>105</v>
      </c>
    </row>
    <row r="4400" spans="1:9" x14ac:dyDescent="0.3">
      <c r="A4400">
        <v>4438</v>
      </c>
      <c r="B4400">
        <v>3</v>
      </c>
      <c r="C4400">
        <v>69</v>
      </c>
      <c r="D4400" s="32">
        <v>0.74375000000000002</v>
      </c>
      <c r="E4400">
        <v>7000</v>
      </c>
      <c r="G4400" s="31" t="s">
        <v>97</v>
      </c>
      <c r="H4400">
        <v>15</v>
      </c>
      <c r="I4400" s="31" t="s">
        <v>104</v>
      </c>
    </row>
    <row r="4401" spans="1:9" x14ac:dyDescent="0.3">
      <c r="A4401">
        <v>4439</v>
      </c>
      <c r="B4401">
        <v>7</v>
      </c>
      <c r="C4401">
        <v>69</v>
      </c>
      <c r="D4401" s="32">
        <v>0.76736111111111116</v>
      </c>
      <c r="E4401">
        <v>7000</v>
      </c>
      <c r="G4401" s="31" t="s">
        <v>102</v>
      </c>
      <c r="H4401">
        <v>15</v>
      </c>
      <c r="I4401" s="31" t="s">
        <v>98</v>
      </c>
    </row>
    <row r="4402" spans="1:9" x14ac:dyDescent="0.3">
      <c r="A4402">
        <v>4440</v>
      </c>
      <c r="B4402">
        <v>6</v>
      </c>
      <c r="C4402">
        <v>69</v>
      </c>
      <c r="D4402" s="32">
        <v>0.75</v>
      </c>
      <c r="E4402">
        <v>7000</v>
      </c>
      <c r="F4402">
        <v>1000</v>
      </c>
      <c r="G4402" s="31" t="s">
        <v>97</v>
      </c>
      <c r="H4402">
        <v>15</v>
      </c>
      <c r="I4402" s="31" t="s">
        <v>100</v>
      </c>
    </row>
    <row r="4403" spans="1:9" x14ac:dyDescent="0.3">
      <c r="A4403">
        <v>4441</v>
      </c>
      <c r="B4403">
        <v>4</v>
      </c>
      <c r="C4403">
        <v>69</v>
      </c>
      <c r="D4403" s="32">
        <v>0.73611111111111116</v>
      </c>
      <c r="E4403">
        <v>7000</v>
      </c>
      <c r="G4403" s="31" t="s">
        <v>102</v>
      </c>
      <c r="H4403">
        <v>15</v>
      </c>
      <c r="I4403" s="31" t="s">
        <v>103</v>
      </c>
    </row>
    <row r="4404" spans="1:9" x14ac:dyDescent="0.3">
      <c r="A4404">
        <v>4442</v>
      </c>
      <c r="B4404">
        <v>2</v>
      </c>
      <c r="C4404">
        <v>69</v>
      </c>
      <c r="D4404" s="32">
        <v>0.75347222222222221</v>
      </c>
      <c r="E4404">
        <v>7000</v>
      </c>
      <c r="G4404" s="31" t="s">
        <v>102</v>
      </c>
      <c r="H4404">
        <v>15</v>
      </c>
      <c r="I4404" s="31" t="s">
        <v>101</v>
      </c>
    </row>
    <row r="4405" spans="1:9" x14ac:dyDescent="0.3">
      <c r="A4405">
        <v>4443</v>
      </c>
      <c r="B4405">
        <v>5</v>
      </c>
      <c r="C4405">
        <v>69</v>
      </c>
      <c r="D4405" s="32">
        <v>0.68611111111111112</v>
      </c>
      <c r="E4405">
        <v>7000</v>
      </c>
      <c r="G4405" s="31" t="s">
        <v>97</v>
      </c>
      <c r="H4405">
        <v>15</v>
      </c>
      <c r="I4405" s="31" t="s">
        <v>105</v>
      </c>
    </row>
    <row r="4406" spans="1:9" x14ac:dyDescent="0.3">
      <c r="A4406">
        <v>4444</v>
      </c>
      <c r="B4406">
        <v>3</v>
      </c>
      <c r="C4406">
        <v>69</v>
      </c>
      <c r="D4406" s="32">
        <v>0.76249999999999996</v>
      </c>
      <c r="E4406">
        <v>7000</v>
      </c>
      <c r="G4406" s="31" t="s">
        <v>102</v>
      </c>
      <c r="H4406">
        <v>16</v>
      </c>
      <c r="I4406" s="31" t="s">
        <v>104</v>
      </c>
    </row>
    <row r="4407" spans="1:9" x14ac:dyDescent="0.3">
      <c r="A4407">
        <v>4445</v>
      </c>
      <c r="B4407">
        <v>7</v>
      </c>
      <c r="C4407">
        <v>69</v>
      </c>
      <c r="D4407" s="32">
        <v>0.79861111111111116</v>
      </c>
      <c r="E4407">
        <v>7000</v>
      </c>
      <c r="G4407" s="31" t="s">
        <v>102</v>
      </c>
      <c r="H4407">
        <v>16</v>
      </c>
      <c r="I4407" s="31" t="s">
        <v>98</v>
      </c>
    </row>
    <row r="4408" spans="1:9" x14ac:dyDescent="0.3">
      <c r="A4408">
        <v>4446</v>
      </c>
      <c r="B4408">
        <v>6</v>
      </c>
      <c r="C4408">
        <v>69</v>
      </c>
      <c r="D4408" s="32">
        <v>0.77500000000000002</v>
      </c>
      <c r="E4408">
        <v>7000</v>
      </c>
      <c r="G4408" s="31" t="s">
        <v>97</v>
      </c>
      <c r="H4408">
        <v>16</v>
      </c>
      <c r="I4408" s="31" t="s">
        <v>100</v>
      </c>
    </row>
    <row r="4409" spans="1:9" x14ac:dyDescent="0.3">
      <c r="A4409">
        <v>4447</v>
      </c>
      <c r="B4409">
        <v>4</v>
      </c>
      <c r="C4409">
        <v>69</v>
      </c>
      <c r="D4409" s="32">
        <v>0.76388888888888884</v>
      </c>
      <c r="E4409">
        <v>7000</v>
      </c>
      <c r="G4409" s="31" t="s">
        <v>97</v>
      </c>
      <c r="H4409">
        <v>16</v>
      </c>
      <c r="I4409" s="31" t="s">
        <v>103</v>
      </c>
    </row>
    <row r="4410" spans="1:9" x14ac:dyDescent="0.3">
      <c r="A4410">
        <v>4448</v>
      </c>
      <c r="B4410">
        <v>2</v>
      </c>
      <c r="C4410">
        <v>69</v>
      </c>
      <c r="D4410" s="32">
        <v>0.78819444444444442</v>
      </c>
      <c r="E4410">
        <v>7000</v>
      </c>
      <c r="F4410">
        <v>1000</v>
      </c>
      <c r="G4410" s="31" t="s">
        <v>102</v>
      </c>
      <c r="H4410">
        <v>16</v>
      </c>
      <c r="I4410" s="31" t="s">
        <v>101</v>
      </c>
    </row>
    <row r="4411" spans="1:9" x14ac:dyDescent="0.3">
      <c r="A4411">
        <v>4449</v>
      </c>
      <c r="B4411">
        <v>5</v>
      </c>
      <c r="C4411">
        <v>69</v>
      </c>
      <c r="D4411" s="32">
        <v>0.70902777777777781</v>
      </c>
      <c r="E4411">
        <v>7000</v>
      </c>
      <c r="G4411" s="31" t="s">
        <v>97</v>
      </c>
      <c r="H4411">
        <v>16</v>
      </c>
      <c r="I4411" s="31" t="s">
        <v>105</v>
      </c>
    </row>
    <row r="4412" spans="1:9" x14ac:dyDescent="0.3">
      <c r="A4412">
        <v>4450</v>
      </c>
      <c r="B4412">
        <v>3</v>
      </c>
      <c r="C4412">
        <v>69</v>
      </c>
      <c r="D4412" s="32">
        <v>0.79652777777777772</v>
      </c>
      <c r="E4412">
        <v>9000</v>
      </c>
      <c r="F4412">
        <v>900</v>
      </c>
      <c r="G4412" s="31" t="s">
        <v>97</v>
      </c>
      <c r="H4412">
        <v>17</v>
      </c>
      <c r="I4412" s="31" t="s">
        <v>104</v>
      </c>
    </row>
    <row r="4413" spans="1:9" x14ac:dyDescent="0.3">
      <c r="A4413">
        <v>4451</v>
      </c>
      <c r="B4413">
        <v>7</v>
      </c>
      <c r="C4413">
        <v>69</v>
      </c>
      <c r="D4413" s="32">
        <v>0.82638888888888884</v>
      </c>
      <c r="E4413">
        <v>7000</v>
      </c>
      <c r="G4413" s="31" t="s">
        <v>102</v>
      </c>
      <c r="H4413">
        <v>17</v>
      </c>
      <c r="I4413" s="31" t="s">
        <v>98</v>
      </c>
    </row>
    <row r="4414" spans="1:9" x14ac:dyDescent="0.3">
      <c r="A4414">
        <v>4452</v>
      </c>
      <c r="B4414">
        <v>6</v>
      </c>
      <c r="C4414">
        <v>69</v>
      </c>
      <c r="D4414" s="32">
        <v>0.79166666666666663</v>
      </c>
      <c r="E4414">
        <v>9000</v>
      </c>
      <c r="G4414" s="31" t="s">
        <v>97</v>
      </c>
      <c r="H4414">
        <v>17</v>
      </c>
      <c r="I4414" s="31" t="s">
        <v>100</v>
      </c>
    </row>
    <row r="4415" spans="1:9" x14ac:dyDescent="0.3">
      <c r="A4415">
        <v>4453</v>
      </c>
      <c r="B4415">
        <v>4</v>
      </c>
      <c r="C4415">
        <v>69</v>
      </c>
      <c r="D4415" s="32">
        <v>0.78749999999999998</v>
      </c>
      <c r="E4415">
        <v>7000</v>
      </c>
      <c r="G4415" s="31" t="s">
        <v>102</v>
      </c>
      <c r="H4415">
        <v>17</v>
      </c>
      <c r="I4415" s="31" t="s">
        <v>103</v>
      </c>
    </row>
    <row r="4416" spans="1:9" x14ac:dyDescent="0.3">
      <c r="A4416">
        <v>4454</v>
      </c>
      <c r="B4416">
        <v>2</v>
      </c>
      <c r="C4416">
        <v>69</v>
      </c>
      <c r="D4416" s="32">
        <v>0.80833333333333335</v>
      </c>
      <c r="E4416">
        <v>7000</v>
      </c>
      <c r="G4416" s="31" t="s">
        <v>102</v>
      </c>
      <c r="H4416">
        <v>17</v>
      </c>
      <c r="I4416" s="31" t="s">
        <v>101</v>
      </c>
    </row>
    <row r="4417" spans="1:9" x14ac:dyDescent="0.3">
      <c r="A4417">
        <v>4455</v>
      </c>
      <c r="B4417">
        <v>5</v>
      </c>
      <c r="C4417">
        <v>69</v>
      </c>
      <c r="D4417" s="32">
        <v>0.73958333333333337</v>
      </c>
      <c r="E4417">
        <v>7000</v>
      </c>
      <c r="G4417" s="31" t="s">
        <v>102</v>
      </c>
      <c r="H4417">
        <v>17</v>
      </c>
      <c r="I4417" s="31" t="s">
        <v>105</v>
      </c>
    </row>
    <row r="4418" spans="1:9" x14ac:dyDescent="0.3">
      <c r="A4418">
        <v>4456</v>
      </c>
      <c r="B4418">
        <v>3</v>
      </c>
      <c r="C4418">
        <v>69</v>
      </c>
      <c r="D4418" s="32">
        <v>0.81666666666666665</v>
      </c>
      <c r="E4418">
        <v>7000</v>
      </c>
      <c r="G4418" s="31" t="s">
        <v>97</v>
      </c>
      <c r="H4418">
        <v>18</v>
      </c>
      <c r="I4418" s="31" t="s">
        <v>104</v>
      </c>
    </row>
    <row r="4419" spans="1:9" x14ac:dyDescent="0.3">
      <c r="A4419">
        <v>4457</v>
      </c>
      <c r="B4419">
        <v>6</v>
      </c>
      <c r="C4419">
        <v>69</v>
      </c>
      <c r="D4419" s="32">
        <v>0.79861111111111116</v>
      </c>
      <c r="E4419">
        <v>4500</v>
      </c>
      <c r="G4419" s="31" t="s">
        <v>97</v>
      </c>
      <c r="H4419">
        <v>18</v>
      </c>
      <c r="I4419" s="31" t="s">
        <v>100</v>
      </c>
    </row>
    <row r="4420" spans="1:9" x14ac:dyDescent="0.3">
      <c r="A4420">
        <v>4458</v>
      </c>
      <c r="B4420">
        <v>4</v>
      </c>
      <c r="C4420">
        <v>69</v>
      </c>
      <c r="D4420" s="32">
        <v>0.7993055555555556</v>
      </c>
      <c r="E4420">
        <v>7000</v>
      </c>
      <c r="G4420" s="31" t="s">
        <v>97</v>
      </c>
      <c r="H4420">
        <v>18</v>
      </c>
      <c r="I4420" s="31" t="s">
        <v>103</v>
      </c>
    </row>
    <row r="4421" spans="1:9" x14ac:dyDescent="0.3">
      <c r="A4421">
        <v>4459</v>
      </c>
      <c r="B4421">
        <v>2</v>
      </c>
      <c r="C4421">
        <v>69</v>
      </c>
      <c r="D4421" s="32">
        <v>0.82986111111111116</v>
      </c>
      <c r="E4421">
        <v>7000</v>
      </c>
      <c r="G4421" s="31" t="s">
        <v>97</v>
      </c>
      <c r="H4421">
        <v>18</v>
      </c>
      <c r="I4421" s="31" t="s">
        <v>101</v>
      </c>
    </row>
    <row r="4422" spans="1:9" x14ac:dyDescent="0.3">
      <c r="A4422">
        <v>4460</v>
      </c>
      <c r="B4422">
        <v>5</v>
      </c>
      <c r="C4422">
        <v>69</v>
      </c>
      <c r="D4422" s="32">
        <v>0.78541666666666665</v>
      </c>
      <c r="E4422">
        <v>9000</v>
      </c>
      <c r="F4422">
        <v>5000</v>
      </c>
      <c r="G4422" s="31" t="s">
        <v>102</v>
      </c>
      <c r="H4422">
        <v>18</v>
      </c>
      <c r="I4422" s="31" t="s">
        <v>105</v>
      </c>
    </row>
    <row r="4423" spans="1:9" x14ac:dyDescent="0.3">
      <c r="A4423">
        <v>4461</v>
      </c>
      <c r="B4423">
        <v>3</v>
      </c>
      <c r="C4423">
        <v>69</v>
      </c>
      <c r="D4423" s="32"/>
      <c r="E4423">
        <v>7000</v>
      </c>
      <c r="G4423" s="31" t="s">
        <v>97</v>
      </c>
      <c r="H4423">
        <v>19</v>
      </c>
      <c r="I4423" s="31" t="s">
        <v>104</v>
      </c>
    </row>
    <row r="4424" spans="1:9" x14ac:dyDescent="0.3">
      <c r="A4424">
        <v>4462</v>
      </c>
      <c r="B4424">
        <v>6</v>
      </c>
      <c r="C4424">
        <v>69</v>
      </c>
      <c r="D4424" s="32">
        <v>0.81597222222222221</v>
      </c>
      <c r="E4424">
        <v>7000</v>
      </c>
      <c r="G4424" s="31" t="s">
        <v>97</v>
      </c>
      <c r="H4424">
        <v>19</v>
      </c>
      <c r="I4424" s="31" t="s">
        <v>100</v>
      </c>
    </row>
    <row r="4425" spans="1:9" x14ac:dyDescent="0.3">
      <c r="A4425">
        <v>4463</v>
      </c>
      <c r="B4425">
        <v>4</v>
      </c>
      <c r="C4425">
        <v>69</v>
      </c>
      <c r="D4425" s="32">
        <v>0.81944444444444442</v>
      </c>
      <c r="E4425">
        <v>7000</v>
      </c>
      <c r="G4425" s="31" t="s">
        <v>97</v>
      </c>
      <c r="H4425">
        <v>19</v>
      </c>
      <c r="I4425" s="31" t="s">
        <v>103</v>
      </c>
    </row>
    <row r="4426" spans="1:9" x14ac:dyDescent="0.3">
      <c r="A4426">
        <v>4464</v>
      </c>
      <c r="B4426">
        <v>5</v>
      </c>
      <c r="C4426">
        <v>69</v>
      </c>
      <c r="D4426" s="32"/>
      <c r="E4426">
        <v>7000</v>
      </c>
      <c r="G4426" s="31" t="s">
        <v>102</v>
      </c>
      <c r="H4426">
        <v>19</v>
      </c>
      <c r="I4426" s="31" t="s">
        <v>105</v>
      </c>
    </row>
    <row r="4427" spans="1:9" x14ac:dyDescent="0.3">
      <c r="A4427">
        <v>4465</v>
      </c>
      <c r="B4427">
        <v>4</v>
      </c>
      <c r="C4427">
        <v>69</v>
      </c>
      <c r="D4427" s="32"/>
      <c r="E4427">
        <v>7000</v>
      </c>
      <c r="G4427" s="31" t="s">
        <v>97</v>
      </c>
      <c r="H4427">
        <v>20</v>
      </c>
      <c r="I4427" s="31" t="s">
        <v>103</v>
      </c>
    </row>
    <row r="4428" spans="1:9" x14ac:dyDescent="0.3">
      <c r="A4428">
        <v>4466</v>
      </c>
      <c r="B4428">
        <v>5</v>
      </c>
      <c r="C4428">
        <v>69</v>
      </c>
      <c r="D4428" s="32"/>
      <c r="E4428">
        <v>7000</v>
      </c>
      <c r="G4428" s="31" t="s">
        <v>97</v>
      </c>
      <c r="H4428">
        <v>20</v>
      </c>
      <c r="I4428" s="31" t="s">
        <v>105</v>
      </c>
    </row>
    <row r="4429" spans="1:9" x14ac:dyDescent="0.3">
      <c r="A4429">
        <v>4467</v>
      </c>
      <c r="B4429">
        <v>4</v>
      </c>
      <c r="C4429">
        <v>70</v>
      </c>
      <c r="D4429" s="32">
        <v>0.47152777777777777</v>
      </c>
      <c r="E4429">
        <v>7000</v>
      </c>
      <c r="G4429" s="31" t="s">
        <v>102</v>
      </c>
      <c r="H4429">
        <v>4</v>
      </c>
      <c r="I4429" s="31" t="s">
        <v>103</v>
      </c>
    </row>
    <row r="4430" spans="1:9" x14ac:dyDescent="0.3">
      <c r="A4430">
        <v>4468</v>
      </c>
      <c r="B4430">
        <v>2</v>
      </c>
      <c r="C4430">
        <v>70</v>
      </c>
      <c r="D4430" s="32">
        <v>0.48333333333333334</v>
      </c>
      <c r="E4430">
        <v>7000</v>
      </c>
      <c r="G4430" s="31" t="s">
        <v>97</v>
      </c>
      <c r="H4430">
        <v>4</v>
      </c>
      <c r="I4430" s="31" t="s">
        <v>101</v>
      </c>
    </row>
    <row r="4431" spans="1:9" x14ac:dyDescent="0.3">
      <c r="A4431">
        <v>4469</v>
      </c>
      <c r="B4431">
        <v>5</v>
      </c>
      <c r="C4431">
        <v>70</v>
      </c>
      <c r="D4431" s="32">
        <v>0.5131944444444444</v>
      </c>
      <c r="E4431">
        <v>7000</v>
      </c>
      <c r="G4431" s="31" t="s">
        <v>97</v>
      </c>
      <c r="H4431">
        <v>4</v>
      </c>
      <c r="I4431" s="31" t="s">
        <v>105</v>
      </c>
    </row>
    <row r="4432" spans="1:9" x14ac:dyDescent="0.3">
      <c r="A4432">
        <v>4470</v>
      </c>
      <c r="B4432">
        <v>4</v>
      </c>
      <c r="C4432">
        <v>70</v>
      </c>
      <c r="D4432" s="32">
        <v>0.49652777777777779</v>
      </c>
      <c r="E4432">
        <v>7000</v>
      </c>
      <c r="G4432" s="31" t="s">
        <v>97</v>
      </c>
      <c r="H4432">
        <v>5</v>
      </c>
      <c r="I4432" s="31" t="s">
        <v>103</v>
      </c>
    </row>
    <row r="4433" spans="1:9" x14ac:dyDescent="0.3">
      <c r="A4433">
        <v>4471</v>
      </c>
      <c r="B4433">
        <v>2</v>
      </c>
      <c r="C4433">
        <v>70</v>
      </c>
      <c r="D4433" s="32">
        <v>0.51041666666666663</v>
      </c>
      <c r="E4433">
        <v>7000</v>
      </c>
      <c r="G4433" s="31" t="s">
        <v>102</v>
      </c>
      <c r="H4433">
        <v>5</v>
      </c>
      <c r="I4433" s="31" t="s">
        <v>101</v>
      </c>
    </row>
    <row r="4434" spans="1:9" x14ac:dyDescent="0.3">
      <c r="A4434">
        <v>4472</v>
      </c>
      <c r="B4434">
        <v>5</v>
      </c>
      <c r="C4434">
        <v>70</v>
      </c>
      <c r="D4434" s="32">
        <v>0.5131944444444444</v>
      </c>
      <c r="E4434">
        <v>7000</v>
      </c>
      <c r="G4434" s="31" t="s">
        <v>97</v>
      </c>
      <c r="H4434">
        <v>5</v>
      </c>
      <c r="I4434" s="31" t="s">
        <v>105</v>
      </c>
    </row>
    <row r="4435" spans="1:9" x14ac:dyDescent="0.3">
      <c r="A4435">
        <v>4473</v>
      </c>
      <c r="B4435">
        <v>4</v>
      </c>
      <c r="C4435">
        <v>70</v>
      </c>
      <c r="D4435" s="32">
        <v>0.51180555555555551</v>
      </c>
      <c r="E4435">
        <v>7000</v>
      </c>
      <c r="G4435" s="31" t="s">
        <v>102</v>
      </c>
      <c r="H4435">
        <v>6</v>
      </c>
      <c r="I4435" s="31" t="s">
        <v>103</v>
      </c>
    </row>
    <row r="4436" spans="1:9" x14ac:dyDescent="0.3">
      <c r="A4436">
        <v>4474</v>
      </c>
      <c r="B4436">
        <v>2</v>
      </c>
      <c r="C4436">
        <v>70</v>
      </c>
      <c r="D4436" s="32">
        <v>0.52708333333333335</v>
      </c>
      <c r="E4436">
        <v>7000</v>
      </c>
      <c r="F4436">
        <v>1000</v>
      </c>
      <c r="G4436" s="31" t="s">
        <v>102</v>
      </c>
      <c r="H4436">
        <v>6</v>
      </c>
      <c r="I4436" s="31" t="s">
        <v>101</v>
      </c>
    </row>
    <row r="4437" spans="1:9" x14ac:dyDescent="0.3">
      <c r="A4437">
        <v>4475</v>
      </c>
      <c r="B4437">
        <v>5</v>
      </c>
      <c r="C4437">
        <v>70</v>
      </c>
      <c r="D4437" s="32">
        <v>0.53055555555555556</v>
      </c>
      <c r="E4437">
        <v>7000</v>
      </c>
      <c r="G4437" s="31" t="s">
        <v>102</v>
      </c>
      <c r="H4437">
        <v>6</v>
      </c>
      <c r="I4437" s="31" t="s">
        <v>105</v>
      </c>
    </row>
    <row r="4438" spans="1:9" x14ac:dyDescent="0.3">
      <c r="A4438">
        <v>4476</v>
      </c>
      <c r="B4438">
        <v>4</v>
      </c>
      <c r="C4438">
        <v>70</v>
      </c>
      <c r="D4438" s="32">
        <v>0.53402777777777777</v>
      </c>
      <c r="E4438">
        <v>7000</v>
      </c>
      <c r="G4438" s="31" t="s">
        <v>97</v>
      </c>
      <c r="H4438">
        <v>7</v>
      </c>
      <c r="I4438" s="31" t="s">
        <v>103</v>
      </c>
    </row>
    <row r="4439" spans="1:9" x14ac:dyDescent="0.3">
      <c r="A4439">
        <v>4477</v>
      </c>
      <c r="B4439">
        <v>2</v>
      </c>
      <c r="C4439">
        <v>70</v>
      </c>
      <c r="D4439" s="32">
        <v>0.55833333333333335</v>
      </c>
      <c r="E4439">
        <v>7000</v>
      </c>
      <c r="F4439">
        <v>200</v>
      </c>
      <c r="G4439" s="31" t="s">
        <v>102</v>
      </c>
      <c r="H4439">
        <v>7</v>
      </c>
      <c r="I4439" s="31" t="s">
        <v>101</v>
      </c>
    </row>
    <row r="4440" spans="1:9" x14ac:dyDescent="0.3">
      <c r="A4440">
        <v>4478</v>
      </c>
      <c r="B4440">
        <v>5</v>
      </c>
      <c r="C4440">
        <v>70</v>
      </c>
      <c r="D4440" s="32">
        <v>0.55972222222222223</v>
      </c>
      <c r="E4440">
        <v>9000</v>
      </c>
      <c r="G4440" s="31" t="s">
        <v>97</v>
      </c>
      <c r="H4440">
        <v>7</v>
      </c>
      <c r="I4440" s="31" t="s">
        <v>105</v>
      </c>
    </row>
    <row r="4441" spans="1:9" x14ac:dyDescent="0.3">
      <c r="A4441">
        <v>4479</v>
      </c>
      <c r="B4441">
        <v>4</v>
      </c>
      <c r="C4441">
        <v>70</v>
      </c>
      <c r="D4441" s="32">
        <v>0.55347222222222225</v>
      </c>
      <c r="E4441">
        <v>7000</v>
      </c>
      <c r="G4441" s="31" t="s">
        <v>97</v>
      </c>
      <c r="H4441">
        <v>8</v>
      </c>
      <c r="I4441" s="31" t="s">
        <v>103</v>
      </c>
    </row>
    <row r="4442" spans="1:9" x14ac:dyDescent="0.3">
      <c r="A4442">
        <v>4480</v>
      </c>
      <c r="B4442">
        <v>2</v>
      </c>
      <c r="C4442">
        <v>70</v>
      </c>
      <c r="D4442" s="32">
        <v>0.57638888888888884</v>
      </c>
      <c r="E4442">
        <v>7000</v>
      </c>
      <c r="G4442" s="31" t="s">
        <v>97</v>
      </c>
      <c r="H4442">
        <v>8</v>
      </c>
      <c r="I4442" s="31" t="s">
        <v>101</v>
      </c>
    </row>
    <row r="4443" spans="1:9" x14ac:dyDescent="0.3">
      <c r="A4443">
        <v>4481</v>
      </c>
      <c r="B4443">
        <v>5</v>
      </c>
      <c r="C4443">
        <v>70</v>
      </c>
      <c r="D4443" s="32">
        <v>0.58680555555555558</v>
      </c>
      <c r="E4443">
        <v>7000</v>
      </c>
      <c r="G4443" s="31" t="s">
        <v>97</v>
      </c>
      <c r="H4443">
        <v>8</v>
      </c>
      <c r="I4443" s="31" t="s">
        <v>105</v>
      </c>
    </row>
    <row r="4444" spans="1:9" x14ac:dyDescent="0.3">
      <c r="A4444">
        <v>4482</v>
      </c>
      <c r="B4444">
        <v>4</v>
      </c>
      <c r="C4444">
        <v>70</v>
      </c>
      <c r="D4444" s="32">
        <v>0.58333333333333337</v>
      </c>
      <c r="E4444">
        <v>9000</v>
      </c>
      <c r="G4444" s="31" t="s">
        <v>97</v>
      </c>
      <c r="H4444">
        <v>9</v>
      </c>
      <c r="I4444" s="31" t="s">
        <v>103</v>
      </c>
    </row>
    <row r="4445" spans="1:9" x14ac:dyDescent="0.3">
      <c r="A4445">
        <v>4483</v>
      </c>
      <c r="B4445">
        <v>2</v>
      </c>
      <c r="C4445">
        <v>70</v>
      </c>
      <c r="D4445" s="32">
        <v>0.59722222222222221</v>
      </c>
      <c r="E4445">
        <v>7000</v>
      </c>
      <c r="G4445" s="31" t="s">
        <v>102</v>
      </c>
      <c r="H4445">
        <v>9</v>
      </c>
      <c r="I4445" s="31" t="s">
        <v>101</v>
      </c>
    </row>
    <row r="4446" spans="1:9" x14ac:dyDescent="0.3">
      <c r="A4446">
        <v>4484</v>
      </c>
      <c r="B4446">
        <v>5</v>
      </c>
      <c r="C4446">
        <v>70</v>
      </c>
      <c r="D4446" s="32">
        <v>0.60763888888888884</v>
      </c>
      <c r="E4446">
        <v>7000</v>
      </c>
      <c r="G4446" s="31" t="s">
        <v>97</v>
      </c>
      <c r="H4446">
        <v>9</v>
      </c>
      <c r="I4446" s="31" t="s">
        <v>105</v>
      </c>
    </row>
    <row r="4447" spans="1:9" x14ac:dyDescent="0.3">
      <c r="A4447">
        <v>4485</v>
      </c>
      <c r="B4447">
        <v>4</v>
      </c>
      <c r="C4447">
        <v>70</v>
      </c>
      <c r="D4447" s="32">
        <v>0.61250000000000004</v>
      </c>
      <c r="E4447">
        <v>7000</v>
      </c>
      <c r="G4447" s="31" t="s">
        <v>102</v>
      </c>
      <c r="H4447">
        <v>10</v>
      </c>
      <c r="I4447" s="31" t="s">
        <v>103</v>
      </c>
    </row>
    <row r="4448" spans="1:9" x14ac:dyDescent="0.3">
      <c r="A4448">
        <v>4486</v>
      </c>
      <c r="B4448">
        <v>2</v>
      </c>
      <c r="C4448">
        <v>70</v>
      </c>
      <c r="D4448" s="32">
        <v>0.64583333333333337</v>
      </c>
      <c r="E4448">
        <v>7000</v>
      </c>
      <c r="G4448" s="31" t="s">
        <v>102</v>
      </c>
      <c r="H4448">
        <v>10</v>
      </c>
      <c r="I4448" s="31" t="s">
        <v>101</v>
      </c>
    </row>
    <row r="4449" spans="1:9" x14ac:dyDescent="0.3">
      <c r="A4449">
        <v>4487</v>
      </c>
      <c r="B4449">
        <v>5</v>
      </c>
      <c r="C4449">
        <v>70</v>
      </c>
      <c r="D4449" s="32">
        <v>0.66874999999999996</v>
      </c>
      <c r="E4449">
        <v>7000</v>
      </c>
      <c r="F4449">
        <v>1000</v>
      </c>
      <c r="G4449" s="31" t="s">
        <v>102</v>
      </c>
      <c r="H4449">
        <v>10</v>
      </c>
      <c r="I4449" s="31" t="s">
        <v>105</v>
      </c>
    </row>
    <row r="4450" spans="1:9" x14ac:dyDescent="0.3">
      <c r="A4450">
        <v>4488</v>
      </c>
      <c r="B4450">
        <v>3</v>
      </c>
      <c r="C4450">
        <v>71</v>
      </c>
      <c r="D4450" s="32">
        <v>0.45555555555555555</v>
      </c>
      <c r="E4450">
        <v>7000</v>
      </c>
      <c r="F4450">
        <v>1000</v>
      </c>
      <c r="G4450" s="31" t="s">
        <v>97</v>
      </c>
      <c r="H4450">
        <v>4</v>
      </c>
      <c r="I4450" s="31" t="s">
        <v>104</v>
      </c>
    </row>
    <row r="4451" spans="1:9" x14ac:dyDescent="0.3">
      <c r="A4451">
        <v>4489</v>
      </c>
      <c r="B4451">
        <v>6</v>
      </c>
      <c r="C4451">
        <v>71</v>
      </c>
      <c r="D4451" s="32">
        <v>0.4465277777777778</v>
      </c>
      <c r="E4451">
        <v>7000</v>
      </c>
      <c r="G4451" s="31" t="s">
        <v>102</v>
      </c>
      <c r="H4451">
        <v>4</v>
      </c>
      <c r="I4451" s="31" t="s">
        <v>100</v>
      </c>
    </row>
    <row r="4452" spans="1:9" x14ac:dyDescent="0.3">
      <c r="A4452">
        <v>4490</v>
      </c>
      <c r="B4452">
        <v>2</v>
      </c>
      <c r="C4452">
        <v>71</v>
      </c>
      <c r="D4452" s="32">
        <v>0.43611111111111112</v>
      </c>
      <c r="E4452">
        <v>7000</v>
      </c>
      <c r="F4452">
        <v>1000</v>
      </c>
      <c r="G4452" s="31" t="s">
        <v>102</v>
      </c>
      <c r="H4452">
        <v>4</v>
      </c>
      <c r="I4452" s="31" t="s">
        <v>101</v>
      </c>
    </row>
    <row r="4453" spans="1:9" x14ac:dyDescent="0.3">
      <c r="A4453">
        <v>4491</v>
      </c>
      <c r="B4453">
        <v>3</v>
      </c>
      <c r="C4453">
        <v>71</v>
      </c>
      <c r="D4453" s="32">
        <v>0.49027777777777776</v>
      </c>
      <c r="E4453">
        <v>9000</v>
      </c>
      <c r="G4453" s="31" t="s">
        <v>97</v>
      </c>
      <c r="H4453">
        <v>5</v>
      </c>
      <c r="I4453" s="31" t="s">
        <v>104</v>
      </c>
    </row>
    <row r="4454" spans="1:9" x14ac:dyDescent="0.3">
      <c r="A4454">
        <v>4492</v>
      </c>
      <c r="B4454">
        <v>6</v>
      </c>
      <c r="C4454">
        <v>71</v>
      </c>
      <c r="D4454" s="32">
        <v>0.49305555555555558</v>
      </c>
      <c r="E4454">
        <v>7000</v>
      </c>
      <c r="G4454" s="31" t="s">
        <v>97</v>
      </c>
      <c r="H4454">
        <v>5</v>
      </c>
      <c r="I4454" s="31" t="s">
        <v>100</v>
      </c>
    </row>
    <row r="4455" spans="1:9" x14ac:dyDescent="0.3">
      <c r="A4455">
        <v>4493</v>
      </c>
      <c r="B4455">
        <v>2</v>
      </c>
      <c r="C4455">
        <v>71</v>
      </c>
      <c r="D4455" s="32">
        <v>0.44791666666666669</v>
      </c>
      <c r="E4455">
        <v>7000</v>
      </c>
      <c r="G4455" s="31" t="s">
        <v>102</v>
      </c>
      <c r="H4455">
        <v>5</v>
      </c>
      <c r="I4455" s="31" t="s">
        <v>101</v>
      </c>
    </row>
    <row r="4456" spans="1:9" x14ac:dyDescent="0.3">
      <c r="A4456">
        <v>4494</v>
      </c>
      <c r="B4456">
        <v>3</v>
      </c>
      <c r="C4456">
        <v>71</v>
      </c>
      <c r="D4456" s="32">
        <v>0.51111111111111107</v>
      </c>
      <c r="E4456">
        <v>7000</v>
      </c>
      <c r="G4456" s="31" t="s">
        <v>102</v>
      </c>
      <c r="H4456">
        <v>6</v>
      </c>
      <c r="I4456" s="31" t="s">
        <v>104</v>
      </c>
    </row>
    <row r="4457" spans="1:9" x14ac:dyDescent="0.3">
      <c r="A4457">
        <v>4495</v>
      </c>
      <c r="B4457">
        <v>6</v>
      </c>
      <c r="C4457">
        <v>71</v>
      </c>
      <c r="D4457" s="32">
        <v>0.51388888888888884</v>
      </c>
      <c r="E4457">
        <v>7000</v>
      </c>
      <c r="F4457">
        <v>2000</v>
      </c>
      <c r="G4457" s="31" t="s">
        <v>97</v>
      </c>
      <c r="H4457">
        <v>6</v>
      </c>
      <c r="I4457" s="31" t="s">
        <v>100</v>
      </c>
    </row>
    <row r="4458" spans="1:9" x14ac:dyDescent="0.3">
      <c r="A4458">
        <v>4496</v>
      </c>
      <c r="B4458">
        <v>2</v>
      </c>
      <c r="C4458">
        <v>71</v>
      </c>
      <c r="D4458" s="32">
        <v>0.47361111111111109</v>
      </c>
      <c r="E4458">
        <v>7000</v>
      </c>
      <c r="G4458" s="31" t="s">
        <v>102</v>
      </c>
      <c r="H4458">
        <v>6</v>
      </c>
      <c r="I4458" s="31" t="s">
        <v>101</v>
      </c>
    </row>
    <row r="4459" spans="1:9" x14ac:dyDescent="0.3">
      <c r="A4459">
        <v>4497</v>
      </c>
      <c r="B4459">
        <v>3</v>
      </c>
      <c r="C4459">
        <v>71</v>
      </c>
      <c r="D4459" s="32">
        <v>0.52361111111111114</v>
      </c>
      <c r="E4459">
        <v>7000</v>
      </c>
      <c r="F4459">
        <v>1000</v>
      </c>
      <c r="G4459" s="31" t="s">
        <v>102</v>
      </c>
      <c r="H4459">
        <v>7</v>
      </c>
      <c r="I4459" s="31" t="s">
        <v>104</v>
      </c>
    </row>
    <row r="4460" spans="1:9" x14ac:dyDescent="0.3">
      <c r="A4460">
        <v>4498</v>
      </c>
      <c r="B4460">
        <v>6</v>
      </c>
      <c r="C4460">
        <v>71</v>
      </c>
      <c r="D4460" s="32">
        <v>0.55069444444444449</v>
      </c>
      <c r="E4460">
        <v>7000</v>
      </c>
      <c r="G4460" s="31" t="s">
        <v>102</v>
      </c>
      <c r="H4460">
        <v>7</v>
      </c>
      <c r="I4460" s="31" t="s">
        <v>100</v>
      </c>
    </row>
    <row r="4461" spans="1:9" x14ac:dyDescent="0.3">
      <c r="A4461">
        <v>4499</v>
      </c>
      <c r="B4461">
        <v>2</v>
      </c>
      <c r="C4461">
        <v>71</v>
      </c>
      <c r="D4461" s="32">
        <v>0.49513888888888891</v>
      </c>
      <c r="E4461">
        <v>7000</v>
      </c>
      <c r="G4461" s="31" t="s">
        <v>97</v>
      </c>
      <c r="H4461">
        <v>7</v>
      </c>
      <c r="I4461" s="31" t="s">
        <v>101</v>
      </c>
    </row>
    <row r="4462" spans="1:9" x14ac:dyDescent="0.3">
      <c r="A4462">
        <v>4500</v>
      </c>
      <c r="B4462">
        <v>3</v>
      </c>
      <c r="C4462">
        <v>71</v>
      </c>
      <c r="D4462" s="32">
        <v>0.55069444444444449</v>
      </c>
      <c r="E4462">
        <v>7000</v>
      </c>
      <c r="G4462" s="31" t="s">
        <v>97</v>
      </c>
      <c r="H4462">
        <v>8</v>
      </c>
      <c r="I4462" s="31" t="s">
        <v>104</v>
      </c>
    </row>
    <row r="4463" spans="1:9" x14ac:dyDescent="0.3">
      <c r="A4463">
        <v>4501</v>
      </c>
      <c r="B4463">
        <v>6</v>
      </c>
      <c r="C4463">
        <v>71</v>
      </c>
      <c r="D4463" s="32">
        <v>0.63958333333333328</v>
      </c>
      <c r="E4463">
        <v>7000</v>
      </c>
      <c r="G4463" s="31" t="s">
        <v>97</v>
      </c>
      <c r="H4463">
        <v>8</v>
      </c>
      <c r="I4463" s="31" t="s">
        <v>100</v>
      </c>
    </row>
    <row r="4464" spans="1:9" x14ac:dyDescent="0.3">
      <c r="A4464">
        <v>17251</v>
      </c>
      <c r="B4464">
        <v>5</v>
      </c>
      <c r="C4464">
        <v>277</v>
      </c>
      <c r="D4464" s="32"/>
      <c r="E4464">
        <v>10000</v>
      </c>
      <c r="G4464" s="31" t="s">
        <v>97</v>
      </c>
      <c r="H4464">
        <v>15</v>
      </c>
      <c r="I4464" s="31" t="s">
        <v>105</v>
      </c>
    </row>
    <row r="4465" spans="1:9" x14ac:dyDescent="0.3">
      <c r="A4465">
        <v>4502</v>
      </c>
      <c r="B4465">
        <v>2</v>
      </c>
      <c r="C4465">
        <v>71</v>
      </c>
      <c r="D4465" s="32">
        <v>0.5229166666666667</v>
      </c>
      <c r="E4465">
        <v>9000</v>
      </c>
      <c r="F4465">
        <v>1000</v>
      </c>
      <c r="G4465" s="31" t="s">
        <v>102</v>
      </c>
      <c r="H4465">
        <v>8</v>
      </c>
      <c r="I4465" s="31" t="s">
        <v>101</v>
      </c>
    </row>
    <row r="4466" spans="1:9" x14ac:dyDescent="0.3">
      <c r="A4466">
        <v>4503</v>
      </c>
      <c r="B4466">
        <v>3</v>
      </c>
      <c r="C4466">
        <v>71</v>
      </c>
      <c r="D4466" s="32">
        <v>0.57152777777777775</v>
      </c>
      <c r="E4466">
        <v>7000</v>
      </c>
      <c r="F4466">
        <v>2000</v>
      </c>
      <c r="G4466" s="31" t="s">
        <v>102</v>
      </c>
      <c r="H4466">
        <v>9</v>
      </c>
      <c r="I4466" s="31" t="s">
        <v>104</v>
      </c>
    </row>
    <row r="4467" spans="1:9" x14ac:dyDescent="0.3">
      <c r="A4467">
        <v>4504</v>
      </c>
      <c r="B4467">
        <v>6</v>
      </c>
      <c r="C4467">
        <v>71</v>
      </c>
      <c r="D4467" s="32">
        <v>0.65625</v>
      </c>
      <c r="E4467">
        <v>7000</v>
      </c>
      <c r="G4467" s="31" t="s">
        <v>102</v>
      </c>
      <c r="H4467">
        <v>9</v>
      </c>
      <c r="I4467" s="31" t="s">
        <v>100</v>
      </c>
    </row>
    <row r="4468" spans="1:9" x14ac:dyDescent="0.3">
      <c r="A4468">
        <v>4505</v>
      </c>
      <c r="B4468">
        <v>2</v>
      </c>
      <c r="C4468">
        <v>71</v>
      </c>
      <c r="D4468" s="32">
        <v>0.53680555555555554</v>
      </c>
      <c r="E4468">
        <v>7000</v>
      </c>
      <c r="F4468">
        <v>3000</v>
      </c>
      <c r="G4468" s="31" t="s">
        <v>97</v>
      </c>
      <c r="H4468">
        <v>9</v>
      </c>
      <c r="I4468" s="31" t="s">
        <v>101</v>
      </c>
    </row>
    <row r="4469" spans="1:9" x14ac:dyDescent="0.3">
      <c r="A4469">
        <v>4506</v>
      </c>
      <c r="B4469">
        <v>3</v>
      </c>
      <c r="C4469">
        <v>71</v>
      </c>
      <c r="D4469" s="32">
        <v>0.62638888888888888</v>
      </c>
      <c r="E4469">
        <v>7000</v>
      </c>
      <c r="G4469" s="31" t="s">
        <v>102</v>
      </c>
      <c r="H4469">
        <v>10</v>
      </c>
      <c r="I4469" s="31" t="s">
        <v>104</v>
      </c>
    </row>
    <row r="4470" spans="1:9" x14ac:dyDescent="0.3">
      <c r="A4470">
        <v>4507</v>
      </c>
      <c r="B4470">
        <v>6</v>
      </c>
      <c r="C4470">
        <v>71</v>
      </c>
      <c r="D4470" s="32">
        <v>0.67708333333333337</v>
      </c>
      <c r="E4470">
        <v>7000</v>
      </c>
      <c r="G4470" s="31" t="s">
        <v>102</v>
      </c>
      <c r="H4470">
        <v>10</v>
      </c>
      <c r="I4470" s="31" t="s">
        <v>100</v>
      </c>
    </row>
    <row r="4471" spans="1:9" x14ac:dyDescent="0.3">
      <c r="A4471">
        <v>4508</v>
      </c>
      <c r="B4471">
        <v>2</v>
      </c>
      <c r="C4471">
        <v>71</v>
      </c>
      <c r="D4471" s="32">
        <v>0.56666666666666665</v>
      </c>
      <c r="E4471">
        <v>7000</v>
      </c>
      <c r="G4471" s="31" t="s">
        <v>102</v>
      </c>
      <c r="H4471">
        <v>10</v>
      </c>
      <c r="I4471" s="31" t="s">
        <v>101</v>
      </c>
    </row>
    <row r="4472" spans="1:9" x14ac:dyDescent="0.3">
      <c r="A4472">
        <v>4509</v>
      </c>
      <c r="B4472">
        <v>3</v>
      </c>
      <c r="C4472">
        <v>71</v>
      </c>
      <c r="D4472" s="32">
        <v>0.64375000000000004</v>
      </c>
      <c r="E4472">
        <v>7000</v>
      </c>
      <c r="G4472" s="31" t="s">
        <v>102</v>
      </c>
      <c r="H4472">
        <v>11</v>
      </c>
      <c r="I4472" s="31" t="s">
        <v>104</v>
      </c>
    </row>
    <row r="4473" spans="1:9" x14ac:dyDescent="0.3">
      <c r="A4473">
        <v>4510</v>
      </c>
      <c r="B4473">
        <v>6</v>
      </c>
      <c r="C4473">
        <v>71</v>
      </c>
      <c r="D4473" s="32">
        <v>0.69722222222222219</v>
      </c>
      <c r="E4473">
        <v>7000</v>
      </c>
      <c r="G4473" s="31" t="s">
        <v>102</v>
      </c>
      <c r="H4473">
        <v>11</v>
      </c>
      <c r="I4473" s="31" t="s">
        <v>100</v>
      </c>
    </row>
    <row r="4474" spans="1:9" x14ac:dyDescent="0.3">
      <c r="A4474">
        <v>4511</v>
      </c>
      <c r="B4474">
        <v>2</v>
      </c>
      <c r="C4474">
        <v>71</v>
      </c>
      <c r="D4474" s="32">
        <v>0.60069444444444442</v>
      </c>
      <c r="E4474">
        <v>7000</v>
      </c>
      <c r="G4474" s="31" t="s">
        <v>102</v>
      </c>
      <c r="H4474">
        <v>11</v>
      </c>
      <c r="I4474" s="31" t="s">
        <v>101</v>
      </c>
    </row>
    <row r="4475" spans="1:9" x14ac:dyDescent="0.3">
      <c r="A4475">
        <v>4512</v>
      </c>
      <c r="B4475">
        <v>3</v>
      </c>
      <c r="C4475">
        <v>71</v>
      </c>
      <c r="D4475" s="32">
        <v>0.67361111111111116</v>
      </c>
      <c r="E4475">
        <v>7000</v>
      </c>
      <c r="G4475" s="31" t="s">
        <v>97</v>
      </c>
      <c r="H4475">
        <v>12</v>
      </c>
      <c r="I4475" s="31" t="s">
        <v>104</v>
      </c>
    </row>
    <row r="4476" spans="1:9" x14ac:dyDescent="0.3">
      <c r="A4476">
        <v>4513</v>
      </c>
      <c r="B4476">
        <v>6</v>
      </c>
      <c r="C4476">
        <v>71</v>
      </c>
      <c r="D4476" s="32">
        <v>0.71875</v>
      </c>
      <c r="E4476">
        <v>7000</v>
      </c>
      <c r="G4476" s="31" t="s">
        <v>97</v>
      </c>
      <c r="H4476">
        <v>12</v>
      </c>
      <c r="I4476" s="31" t="s">
        <v>100</v>
      </c>
    </row>
    <row r="4477" spans="1:9" x14ac:dyDescent="0.3">
      <c r="A4477">
        <v>4514</v>
      </c>
      <c r="B4477">
        <v>2</v>
      </c>
      <c r="C4477">
        <v>71</v>
      </c>
      <c r="D4477" s="32"/>
      <c r="E4477">
        <v>7000</v>
      </c>
      <c r="G4477" s="31" t="s">
        <v>97</v>
      </c>
      <c r="H4477">
        <v>12</v>
      </c>
      <c r="I4477" s="31" t="s">
        <v>101</v>
      </c>
    </row>
    <row r="4478" spans="1:9" x14ac:dyDescent="0.3">
      <c r="A4478">
        <v>4515</v>
      </c>
      <c r="B4478">
        <v>3</v>
      </c>
      <c r="C4478">
        <v>71</v>
      </c>
      <c r="D4478" s="32">
        <v>0.70208333333333328</v>
      </c>
      <c r="E4478">
        <v>7000</v>
      </c>
      <c r="G4478" s="31" t="s">
        <v>102</v>
      </c>
      <c r="H4478">
        <v>13</v>
      </c>
      <c r="I4478" s="31" t="s">
        <v>104</v>
      </c>
    </row>
    <row r="4479" spans="1:9" x14ac:dyDescent="0.3">
      <c r="A4479">
        <v>4516</v>
      </c>
      <c r="B4479">
        <v>6</v>
      </c>
      <c r="C4479">
        <v>71</v>
      </c>
      <c r="D4479" s="32">
        <v>0.73888888888888893</v>
      </c>
      <c r="E4479">
        <v>7000</v>
      </c>
      <c r="G4479" s="31" t="s">
        <v>97</v>
      </c>
      <c r="H4479">
        <v>13</v>
      </c>
      <c r="I4479" s="31" t="s">
        <v>100</v>
      </c>
    </row>
    <row r="4480" spans="1:9" x14ac:dyDescent="0.3">
      <c r="A4480">
        <v>4517</v>
      </c>
      <c r="B4480">
        <v>2</v>
      </c>
      <c r="C4480">
        <v>71</v>
      </c>
      <c r="D4480" s="32">
        <v>0.73124999999999996</v>
      </c>
      <c r="E4480">
        <v>7000</v>
      </c>
      <c r="G4480" s="31" t="s">
        <v>102</v>
      </c>
      <c r="H4480">
        <v>13</v>
      </c>
      <c r="I4480" s="31" t="s">
        <v>101</v>
      </c>
    </row>
    <row r="4481" spans="1:9" x14ac:dyDescent="0.3">
      <c r="A4481">
        <v>4518</v>
      </c>
      <c r="B4481">
        <v>3</v>
      </c>
      <c r="C4481">
        <v>71</v>
      </c>
      <c r="D4481" s="32">
        <v>0.73124999999999996</v>
      </c>
      <c r="E4481">
        <v>7000</v>
      </c>
      <c r="G4481" s="31" t="s">
        <v>102</v>
      </c>
      <c r="H4481">
        <v>14</v>
      </c>
      <c r="I4481" s="31" t="s">
        <v>104</v>
      </c>
    </row>
    <row r="4482" spans="1:9" x14ac:dyDescent="0.3">
      <c r="A4482">
        <v>4519</v>
      </c>
      <c r="B4482">
        <v>6</v>
      </c>
      <c r="C4482">
        <v>71</v>
      </c>
      <c r="D4482" s="32">
        <v>0.75902777777777775</v>
      </c>
      <c r="E4482">
        <v>7000</v>
      </c>
      <c r="G4482" s="31" t="s">
        <v>97</v>
      </c>
      <c r="H4482">
        <v>14</v>
      </c>
      <c r="I4482" s="31" t="s">
        <v>100</v>
      </c>
    </row>
    <row r="4483" spans="1:9" x14ac:dyDescent="0.3">
      <c r="A4483">
        <v>4520</v>
      </c>
      <c r="B4483">
        <v>2</v>
      </c>
      <c r="C4483">
        <v>71</v>
      </c>
      <c r="D4483" s="32">
        <v>0.74375000000000002</v>
      </c>
      <c r="E4483">
        <v>7000</v>
      </c>
      <c r="G4483" s="31" t="s">
        <v>102</v>
      </c>
      <c r="H4483">
        <v>14</v>
      </c>
      <c r="I4483" s="31" t="s">
        <v>101</v>
      </c>
    </row>
    <row r="4484" spans="1:9" x14ac:dyDescent="0.3">
      <c r="A4484">
        <v>4521</v>
      </c>
      <c r="B4484">
        <v>3</v>
      </c>
      <c r="C4484">
        <v>71</v>
      </c>
      <c r="D4484" s="32">
        <v>0.75347222222222221</v>
      </c>
      <c r="E4484">
        <v>7000</v>
      </c>
      <c r="G4484" s="31" t="s">
        <v>102</v>
      </c>
      <c r="H4484">
        <v>15</v>
      </c>
      <c r="I4484" s="31" t="s">
        <v>104</v>
      </c>
    </row>
    <row r="4485" spans="1:9" x14ac:dyDescent="0.3">
      <c r="A4485">
        <v>4522</v>
      </c>
      <c r="B4485">
        <v>6</v>
      </c>
      <c r="C4485">
        <v>71</v>
      </c>
      <c r="D4485" s="32">
        <v>0.76944444444444449</v>
      </c>
      <c r="E4485">
        <v>7000</v>
      </c>
      <c r="G4485" s="31" t="s">
        <v>97</v>
      </c>
      <c r="H4485">
        <v>15</v>
      </c>
      <c r="I4485" s="31" t="s">
        <v>100</v>
      </c>
    </row>
    <row r="4486" spans="1:9" x14ac:dyDescent="0.3">
      <c r="A4486">
        <v>4523</v>
      </c>
      <c r="B4486">
        <v>2</v>
      </c>
      <c r="C4486">
        <v>71</v>
      </c>
      <c r="D4486" s="32">
        <v>0.75694444444444442</v>
      </c>
      <c r="E4486">
        <v>7000</v>
      </c>
      <c r="G4486" s="31" t="s">
        <v>102</v>
      </c>
      <c r="H4486">
        <v>15</v>
      </c>
      <c r="I4486" s="31" t="s">
        <v>101</v>
      </c>
    </row>
    <row r="4487" spans="1:9" x14ac:dyDescent="0.3">
      <c r="A4487">
        <v>4524</v>
      </c>
      <c r="B4487">
        <v>3</v>
      </c>
      <c r="C4487">
        <v>71</v>
      </c>
      <c r="D4487" s="32">
        <v>0.77986111111111112</v>
      </c>
      <c r="E4487">
        <v>7000</v>
      </c>
      <c r="G4487" s="31" t="s">
        <v>97</v>
      </c>
      <c r="H4487">
        <v>16</v>
      </c>
      <c r="I4487" s="31" t="s">
        <v>104</v>
      </c>
    </row>
    <row r="4488" spans="1:9" x14ac:dyDescent="0.3">
      <c r="A4488">
        <v>4525</v>
      </c>
      <c r="B4488">
        <v>6</v>
      </c>
      <c r="C4488">
        <v>71</v>
      </c>
      <c r="D4488" s="32">
        <v>0.78472222222222221</v>
      </c>
      <c r="E4488">
        <v>7000</v>
      </c>
      <c r="G4488" s="31" t="s">
        <v>97</v>
      </c>
      <c r="H4488">
        <v>16</v>
      </c>
      <c r="I4488" s="31" t="s">
        <v>100</v>
      </c>
    </row>
    <row r="4489" spans="1:9" x14ac:dyDescent="0.3">
      <c r="A4489">
        <v>4526</v>
      </c>
      <c r="B4489">
        <v>2</v>
      </c>
      <c r="C4489">
        <v>71</v>
      </c>
      <c r="D4489" s="32">
        <v>0.76736111111111116</v>
      </c>
      <c r="E4489">
        <v>7000</v>
      </c>
      <c r="G4489" s="31" t="s">
        <v>97</v>
      </c>
      <c r="H4489">
        <v>16</v>
      </c>
      <c r="I4489" s="31" t="s">
        <v>101</v>
      </c>
    </row>
    <row r="4490" spans="1:9" x14ac:dyDescent="0.3">
      <c r="A4490">
        <v>4527</v>
      </c>
      <c r="B4490">
        <v>3</v>
      </c>
      <c r="C4490">
        <v>71</v>
      </c>
      <c r="D4490" s="32">
        <v>0.80208333333333337</v>
      </c>
      <c r="E4490">
        <v>7000</v>
      </c>
      <c r="G4490" s="31" t="s">
        <v>97</v>
      </c>
      <c r="H4490">
        <v>17</v>
      </c>
      <c r="I4490" s="31" t="s">
        <v>104</v>
      </c>
    </row>
    <row r="4491" spans="1:9" x14ac:dyDescent="0.3">
      <c r="A4491">
        <v>4528</v>
      </c>
      <c r="B4491">
        <v>6</v>
      </c>
      <c r="C4491">
        <v>71</v>
      </c>
      <c r="D4491" s="32">
        <v>0.80208333333333337</v>
      </c>
      <c r="E4491">
        <v>7000</v>
      </c>
      <c r="F4491">
        <v>1000</v>
      </c>
      <c r="G4491" s="31" t="s">
        <v>97</v>
      </c>
      <c r="H4491">
        <v>17</v>
      </c>
      <c r="I4491" s="31" t="s">
        <v>100</v>
      </c>
    </row>
    <row r="4492" spans="1:9" x14ac:dyDescent="0.3">
      <c r="A4492">
        <v>4529</v>
      </c>
      <c r="B4492">
        <v>2</v>
      </c>
      <c r="C4492">
        <v>71</v>
      </c>
      <c r="D4492" s="32">
        <v>0.79097222222222219</v>
      </c>
      <c r="E4492">
        <v>7000</v>
      </c>
      <c r="G4492" s="31" t="s">
        <v>102</v>
      </c>
      <c r="H4492">
        <v>17</v>
      </c>
      <c r="I4492" s="31" t="s">
        <v>101</v>
      </c>
    </row>
    <row r="4493" spans="1:9" x14ac:dyDescent="0.3">
      <c r="A4493">
        <v>4530</v>
      </c>
      <c r="B4493">
        <v>3</v>
      </c>
      <c r="C4493">
        <v>71</v>
      </c>
      <c r="D4493" s="32">
        <v>0.82361111111111107</v>
      </c>
      <c r="E4493">
        <v>7000</v>
      </c>
      <c r="G4493" s="31" t="s">
        <v>97</v>
      </c>
      <c r="H4493">
        <v>18</v>
      </c>
      <c r="I4493" s="31" t="s">
        <v>104</v>
      </c>
    </row>
    <row r="4494" spans="1:9" x14ac:dyDescent="0.3">
      <c r="A4494">
        <v>4531</v>
      </c>
      <c r="B4494">
        <v>6</v>
      </c>
      <c r="C4494">
        <v>71</v>
      </c>
      <c r="D4494" s="32">
        <v>0.81805555555555554</v>
      </c>
      <c r="E4494">
        <v>7000</v>
      </c>
      <c r="G4494" s="31" t="s">
        <v>97</v>
      </c>
      <c r="H4494">
        <v>18</v>
      </c>
      <c r="I4494" s="31" t="s">
        <v>100</v>
      </c>
    </row>
    <row r="4495" spans="1:9" x14ac:dyDescent="0.3">
      <c r="A4495">
        <v>4532</v>
      </c>
      <c r="B4495">
        <v>2</v>
      </c>
      <c r="C4495">
        <v>71</v>
      </c>
      <c r="D4495" s="32">
        <v>0.80208333333333337</v>
      </c>
      <c r="E4495">
        <v>7000</v>
      </c>
      <c r="G4495" s="31" t="s">
        <v>97</v>
      </c>
      <c r="H4495">
        <v>18</v>
      </c>
      <c r="I4495" s="31" t="s">
        <v>101</v>
      </c>
    </row>
    <row r="4496" spans="1:9" x14ac:dyDescent="0.3">
      <c r="A4496">
        <v>4533</v>
      </c>
      <c r="B4496">
        <v>2</v>
      </c>
      <c r="C4496">
        <v>71</v>
      </c>
      <c r="D4496" s="32">
        <v>0.81736111111111109</v>
      </c>
      <c r="E4496">
        <v>7000</v>
      </c>
      <c r="G4496" s="31" t="s">
        <v>102</v>
      </c>
      <c r="H4496">
        <v>19</v>
      </c>
      <c r="I4496" s="31" t="s">
        <v>101</v>
      </c>
    </row>
    <row r="4497" spans="1:9" x14ac:dyDescent="0.3">
      <c r="A4497">
        <v>4534</v>
      </c>
      <c r="B4497">
        <v>2</v>
      </c>
      <c r="C4497">
        <v>71</v>
      </c>
      <c r="D4497" s="32"/>
      <c r="E4497">
        <v>7000</v>
      </c>
      <c r="G4497" s="31" t="s">
        <v>102</v>
      </c>
      <c r="H4497">
        <v>20</v>
      </c>
      <c r="I4497" s="31" t="s">
        <v>101</v>
      </c>
    </row>
    <row r="4498" spans="1:9" x14ac:dyDescent="0.3">
      <c r="A4498">
        <v>4535</v>
      </c>
      <c r="B4498">
        <v>3</v>
      </c>
      <c r="C4498">
        <v>72</v>
      </c>
      <c r="D4498" s="32">
        <v>0.45208333333333334</v>
      </c>
      <c r="E4498">
        <v>7000</v>
      </c>
      <c r="F4498">
        <v>3000</v>
      </c>
      <c r="G4498" s="31" t="s">
        <v>102</v>
      </c>
      <c r="H4498">
        <v>4</v>
      </c>
      <c r="I4498" s="31" t="s">
        <v>104</v>
      </c>
    </row>
    <row r="4499" spans="1:9" x14ac:dyDescent="0.3">
      <c r="A4499">
        <v>4536</v>
      </c>
      <c r="B4499">
        <v>6</v>
      </c>
      <c r="C4499">
        <v>72</v>
      </c>
      <c r="D4499" s="32">
        <v>0.4861111111111111</v>
      </c>
      <c r="E4499">
        <v>7000</v>
      </c>
      <c r="G4499" s="31" t="s">
        <v>97</v>
      </c>
      <c r="H4499">
        <v>4</v>
      </c>
      <c r="I4499" s="31" t="s">
        <v>100</v>
      </c>
    </row>
    <row r="4500" spans="1:9" x14ac:dyDescent="0.3">
      <c r="A4500">
        <v>4537</v>
      </c>
      <c r="B4500">
        <v>4</v>
      </c>
      <c r="C4500">
        <v>72</v>
      </c>
      <c r="D4500" s="32">
        <v>0.44027777777777777</v>
      </c>
      <c r="E4500">
        <v>7000</v>
      </c>
      <c r="G4500" s="31" t="s">
        <v>102</v>
      </c>
      <c r="H4500">
        <v>4</v>
      </c>
      <c r="I4500" s="31" t="s">
        <v>103</v>
      </c>
    </row>
    <row r="4501" spans="1:9" x14ac:dyDescent="0.3">
      <c r="A4501">
        <v>4538</v>
      </c>
      <c r="B4501">
        <v>5</v>
      </c>
      <c r="C4501">
        <v>72</v>
      </c>
      <c r="D4501" s="32">
        <v>0.45069444444444445</v>
      </c>
      <c r="E4501">
        <v>7000</v>
      </c>
      <c r="G4501" s="31" t="s">
        <v>102</v>
      </c>
      <c r="H4501">
        <v>4</v>
      </c>
      <c r="I4501" s="31" t="s">
        <v>105</v>
      </c>
    </row>
    <row r="4502" spans="1:9" x14ac:dyDescent="0.3">
      <c r="A4502">
        <v>4539</v>
      </c>
      <c r="B4502">
        <v>3</v>
      </c>
      <c r="C4502">
        <v>72</v>
      </c>
      <c r="D4502" s="32">
        <v>0.5083333333333333</v>
      </c>
      <c r="E4502">
        <v>7000</v>
      </c>
      <c r="G4502" s="31" t="s">
        <v>97</v>
      </c>
      <c r="H4502">
        <v>5</v>
      </c>
      <c r="I4502" s="31" t="s">
        <v>104</v>
      </c>
    </row>
    <row r="4503" spans="1:9" x14ac:dyDescent="0.3">
      <c r="A4503">
        <v>4540</v>
      </c>
      <c r="B4503">
        <v>6</v>
      </c>
      <c r="C4503">
        <v>72</v>
      </c>
      <c r="D4503" s="32">
        <v>0.53472222222222221</v>
      </c>
      <c r="E4503">
        <v>9000</v>
      </c>
      <c r="G4503" s="31" t="s">
        <v>97</v>
      </c>
      <c r="H4503">
        <v>5</v>
      </c>
      <c r="I4503" s="31" t="s">
        <v>100</v>
      </c>
    </row>
    <row r="4504" spans="1:9" x14ac:dyDescent="0.3">
      <c r="A4504">
        <v>4541</v>
      </c>
      <c r="B4504">
        <v>4</v>
      </c>
      <c r="C4504">
        <v>72</v>
      </c>
      <c r="D4504" s="32">
        <v>0.45833333333333331</v>
      </c>
      <c r="E4504">
        <v>7000</v>
      </c>
      <c r="G4504" s="31" t="s">
        <v>102</v>
      </c>
      <c r="H4504">
        <v>5</v>
      </c>
      <c r="I4504" s="31" t="s">
        <v>103</v>
      </c>
    </row>
    <row r="4505" spans="1:9" x14ac:dyDescent="0.3">
      <c r="A4505">
        <v>4542</v>
      </c>
      <c r="B4505">
        <v>5</v>
      </c>
      <c r="C4505">
        <v>72</v>
      </c>
      <c r="D4505" s="32">
        <v>0.47083333333333333</v>
      </c>
      <c r="E4505">
        <v>7000</v>
      </c>
      <c r="G4505" s="31" t="s">
        <v>102</v>
      </c>
      <c r="H4505">
        <v>5</v>
      </c>
      <c r="I4505" s="31" t="s">
        <v>105</v>
      </c>
    </row>
    <row r="4506" spans="1:9" x14ac:dyDescent="0.3">
      <c r="A4506">
        <v>4543</v>
      </c>
      <c r="B4506">
        <v>3</v>
      </c>
      <c r="C4506">
        <v>72</v>
      </c>
      <c r="D4506" s="32">
        <v>0.5444444444444444</v>
      </c>
      <c r="E4506">
        <v>7000</v>
      </c>
      <c r="F4506">
        <v>2000</v>
      </c>
      <c r="G4506" s="31" t="s">
        <v>97</v>
      </c>
      <c r="H4506">
        <v>6</v>
      </c>
      <c r="I4506" s="31" t="s">
        <v>104</v>
      </c>
    </row>
    <row r="4507" spans="1:9" x14ac:dyDescent="0.3">
      <c r="A4507">
        <v>4544</v>
      </c>
      <c r="B4507">
        <v>6</v>
      </c>
      <c r="C4507">
        <v>72</v>
      </c>
      <c r="D4507" s="32">
        <v>0.6069444444444444</v>
      </c>
      <c r="E4507">
        <v>7000</v>
      </c>
      <c r="G4507" s="31" t="s">
        <v>102</v>
      </c>
      <c r="H4507">
        <v>6</v>
      </c>
      <c r="I4507" s="31" t="s">
        <v>100</v>
      </c>
    </row>
    <row r="4508" spans="1:9" x14ac:dyDescent="0.3">
      <c r="A4508">
        <v>4545</v>
      </c>
      <c r="B4508">
        <v>4</v>
      </c>
      <c r="C4508">
        <v>72</v>
      </c>
      <c r="D4508" s="32">
        <v>0.51875000000000004</v>
      </c>
      <c r="E4508">
        <v>7000</v>
      </c>
      <c r="G4508" s="31" t="s">
        <v>97</v>
      </c>
      <c r="H4508">
        <v>6</v>
      </c>
      <c r="I4508" s="31" t="s">
        <v>103</v>
      </c>
    </row>
    <row r="4509" spans="1:9" x14ac:dyDescent="0.3">
      <c r="A4509">
        <v>4546</v>
      </c>
      <c r="B4509">
        <v>5</v>
      </c>
      <c r="C4509">
        <v>72</v>
      </c>
      <c r="D4509" s="32"/>
      <c r="E4509">
        <v>7000</v>
      </c>
      <c r="G4509" s="31" t="s">
        <v>102</v>
      </c>
      <c r="H4509">
        <v>6</v>
      </c>
      <c r="I4509" s="31" t="s">
        <v>105</v>
      </c>
    </row>
    <row r="4510" spans="1:9" x14ac:dyDescent="0.3">
      <c r="A4510">
        <v>4547</v>
      </c>
      <c r="B4510">
        <v>3</v>
      </c>
      <c r="C4510">
        <v>72</v>
      </c>
      <c r="D4510" s="32">
        <v>0.57222222222222219</v>
      </c>
      <c r="E4510">
        <v>7000</v>
      </c>
      <c r="G4510" s="31" t="s">
        <v>97</v>
      </c>
      <c r="H4510">
        <v>7</v>
      </c>
      <c r="I4510" s="31" t="s">
        <v>104</v>
      </c>
    </row>
    <row r="4511" spans="1:9" x14ac:dyDescent="0.3">
      <c r="A4511">
        <v>4548</v>
      </c>
      <c r="B4511">
        <v>6</v>
      </c>
      <c r="C4511">
        <v>72</v>
      </c>
      <c r="D4511" s="32">
        <v>0.62083333333333335</v>
      </c>
      <c r="E4511">
        <v>7000</v>
      </c>
      <c r="F4511">
        <v>1000</v>
      </c>
      <c r="G4511" s="31" t="s">
        <v>102</v>
      </c>
      <c r="H4511">
        <v>7</v>
      </c>
      <c r="I4511" s="31" t="s">
        <v>100</v>
      </c>
    </row>
    <row r="4512" spans="1:9" x14ac:dyDescent="0.3">
      <c r="A4512">
        <v>4549</v>
      </c>
      <c r="B4512">
        <v>4</v>
      </c>
      <c r="C4512">
        <v>72</v>
      </c>
      <c r="D4512" s="32">
        <v>0.55763888888888891</v>
      </c>
      <c r="E4512">
        <v>7000</v>
      </c>
      <c r="G4512" s="31" t="s">
        <v>102</v>
      </c>
      <c r="H4512">
        <v>7</v>
      </c>
      <c r="I4512" s="31" t="s">
        <v>103</v>
      </c>
    </row>
    <row r="4513" spans="1:9" x14ac:dyDescent="0.3">
      <c r="A4513">
        <v>4550</v>
      </c>
      <c r="B4513">
        <v>5</v>
      </c>
      <c r="C4513">
        <v>72</v>
      </c>
      <c r="D4513" s="32">
        <v>0.58611111111111114</v>
      </c>
      <c r="E4513">
        <v>7000</v>
      </c>
      <c r="G4513" s="31" t="s">
        <v>97</v>
      </c>
      <c r="H4513">
        <v>7</v>
      </c>
      <c r="I4513" s="31" t="s">
        <v>105</v>
      </c>
    </row>
    <row r="4514" spans="1:9" x14ac:dyDescent="0.3">
      <c r="A4514">
        <v>4551</v>
      </c>
      <c r="B4514">
        <v>3</v>
      </c>
      <c r="C4514">
        <v>72</v>
      </c>
      <c r="D4514" s="32">
        <v>0.61041666666666672</v>
      </c>
      <c r="E4514">
        <v>7000</v>
      </c>
      <c r="G4514" s="31" t="s">
        <v>97</v>
      </c>
      <c r="H4514">
        <v>8</v>
      </c>
      <c r="I4514" s="31" t="s">
        <v>104</v>
      </c>
    </row>
    <row r="4515" spans="1:9" x14ac:dyDescent="0.3">
      <c r="A4515">
        <v>4552</v>
      </c>
      <c r="B4515">
        <v>6</v>
      </c>
      <c r="C4515">
        <v>72</v>
      </c>
      <c r="D4515" s="32">
        <v>0.65486111111111112</v>
      </c>
      <c r="E4515">
        <v>9000</v>
      </c>
      <c r="G4515" s="31" t="s">
        <v>97</v>
      </c>
      <c r="H4515">
        <v>8</v>
      </c>
      <c r="I4515" s="31" t="s">
        <v>100</v>
      </c>
    </row>
    <row r="4516" spans="1:9" x14ac:dyDescent="0.3">
      <c r="A4516">
        <v>4553</v>
      </c>
      <c r="B4516">
        <v>4</v>
      </c>
      <c r="C4516">
        <v>72</v>
      </c>
      <c r="D4516" s="32">
        <v>0.59305555555555556</v>
      </c>
      <c r="E4516">
        <v>7000</v>
      </c>
      <c r="G4516" s="31" t="s">
        <v>102</v>
      </c>
      <c r="H4516">
        <v>8</v>
      </c>
      <c r="I4516" s="31" t="s">
        <v>103</v>
      </c>
    </row>
    <row r="4517" spans="1:9" x14ac:dyDescent="0.3">
      <c r="A4517">
        <v>4554</v>
      </c>
      <c r="B4517">
        <v>5</v>
      </c>
      <c r="C4517">
        <v>72</v>
      </c>
      <c r="D4517" s="32">
        <v>0.64027777777777772</v>
      </c>
      <c r="E4517">
        <v>7000</v>
      </c>
      <c r="F4517">
        <v>700</v>
      </c>
      <c r="G4517" s="31" t="s">
        <v>102</v>
      </c>
      <c r="H4517">
        <v>8</v>
      </c>
      <c r="I4517" s="31" t="s">
        <v>105</v>
      </c>
    </row>
    <row r="4518" spans="1:9" x14ac:dyDescent="0.3">
      <c r="A4518">
        <v>4555</v>
      </c>
      <c r="B4518">
        <v>3</v>
      </c>
      <c r="C4518">
        <v>72</v>
      </c>
      <c r="D4518" s="32">
        <v>0.6381944444444444</v>
      </c>
      <c r="E4518">
        <v>7000</v>
      </c>
      <c r="F4518">
        <v>2400</v>
      </c>
      <c r="G4518" s="31" t="s">
        <v>97</v>
      </c>
      <c r="H4518">
        <v>9</v>
      </c>
      <c r="I4518" s="31" t="s">
        <v>104</v>
      </c>
    </row>
    <row r="4519" spans="1:9" x14ac:dyDescent="0.3">
      <c r="A4519">
        <v>4556</v>
      </c>
      <c r="B4519">
        <v>6</v>
      </c>
      <c r="C4519">
        <v>72</v>
      </c>
      <c r="D4519" s="32">
        <v>0.72291666666666665</v>
      </c>
      <c r="E4519">
        <v>7000</v>
      </c>
      <c r="G4519" s="31" t="s">
        <v>97</v>
      </c>
      <c r="H4519">
        <v>9</v>
      </c>
      <c r="I4519" s="31" t="s">
        <v>100</v>
      </c>
    </row>
    <row r="4520" spans="1:9" x14ac:dyDescent="0.3">
      <c r="A4520">
        <v>4557</v>
      </c>
      <c r="B4520">
        <v>4</v>
      </c>
      <c r="C4520">
        <v>72</v>
      </c>
      <c r="D4520" s="32">
        <v>0.65069444444444446</v>
      </c>
      <c r="E4520">
        <v>9000</v>
      </c>
      <c r="G4520" s="31" t="s">
        <v>97</v>
      </c>
      <c r="H4520">
        <v>9</v>
      </c>
      <c r="I4520" s="31" t="s">
        <v>103</v>
      </c>
    </row>
    <row r="4521" spans="1:9" x14ac:dyDescent="0.3">
      <c r="A4521">
        <v>4558</v>
      </c>
      <c r="B4521">
        <v>5</v>
      </c>
      <c r="C4521">
        <v>72</v>
      </c>
      <c r="D4521" s="32">
        <v>0.6645833333333333</v>
      </c>
      <c r="E4521">
        <v>7000</v>
      </c>
      <c r="G4521" s="31" t="s">
        <v>102</v>
      </c>
      <c r="H4521">
        <v>9</v>
      </c>
      <c r="I4521" s="31" t="s">
        <v>105</v>
      </c>
    </row>
    <row r="4522" spans="1:9" x14ac:dyDescent="0.3">
      <c r="A4522">
        <v>4559</v>
      </c>
      <c r="B4522">
        <v>3</v>
      </c>
      <c r="C4522">
        <v>72</v>
      </c>
      <c r="D4522" s="32">
        <v>0.66388888888888886</v>
      </c>
      <c r="E4522">
        <v>7000</v>
      </c>
      <c r="G4522" s="31" t="s">
        <v>97</v>
      </c>
      <c r="H4522">
        <v>10</v>
      </c>
      <c r="I4522" s="31" t="s">
        <v>104</v>
      </c>
    </row>
    <row r="4523" spans="1:9" x14ac:dyDescent="0.3">
      <c r="A4523">
        <v>4560</v>
      </c>
      <c r="B4523">
        <v>6</v>
      </c>
      <c r="C4523">
        <v>72</v>
      </c>
      <c r="D4523" s="32">
        <v>0.73541666666666672</v>
      </c>
      <c r="E4523">
        <v>7000</v>
      </c>
      <c r="G4523" s="31" t="s">
        <v>102</v>
      </c>
      <c r="H4523">
        <v>10</v>
      </c>
      <c r="I4523" s="31" t="s">
        <v>100</v>
      </c>
    </row>
    <row r="4524" spans="1:9" x14ac:dyDescent="0.3">
      <c r="A4524">
        <v>4561</v>
      </c>
      <c r="B4524">
        <v>4</v>
      </c>
      <c r="C4524">
        <v>72</v>
      </c>
      <c r="D4524" s="32">
        <v>0.6694444444444444</v>
      </c>
      <c r="E4524">
        <v>7000</v>
      </c>
      <c r="G4524" s="31" t="s">
        <v>97</v>
      </c>
      <c r="H4524">
        <v>10</v>
      </c>
      <c r="I4524" s="31" t="s">
        <v>103</v>
      </c>
    </row>
    <row r="4525" spans="1:9" x14ac:dyDescent="0.3">
      <c r="A4525">
        <v>4562</v>
      </c>
      <c r="B4525">
        <v>5</v>
      </c>
      <c r="C4525">
        <v>72</v>
      </c>
      <c r="D4525" s="32">
        <v>0.70208333333333328</v>
      </c>
      <c r="E4525">
        <v>7000</v>
      </c>
      <c r="G4525" s="31" t="s">
        <v>102</v>
      </c>
      <c r="H4525">
        <v>10</v>
      </c>
      <c r="I4525" s="31" t="s">
        <v>105</v>
      </c>
    </row>
    <row r="4526" spans="1:9" x14ac:dyDescent="0.3">
      <c r="A4526">
        <v>4563</v>
      </c>
      <c r="B4526">
        <v>3</v>
      </c>
      <c r="C4526">
        <v>72</v>
      </c>
      <c r="D4526" s="32">
        <v>0.74027777777777781</v>
      </c>
      <c r="E4526">
        <v>7000</v>
      </c>
      <c r="F4526">
        <v>3000</v>
      </c>
      <c r="G4526" s="31" t="s">
        <v>102</v>
      </c>
      <c r="H4526">
        <v>11</v>
      </c>
      <c r="I4526" s="31" t="s">
        <v>104</v>
      </c>
    </row>
    <row r="4527" spans="1:9" x14ac:dyDescent="0.3">
      <c r="A4527">
        <v>4564</v>
      </c>
      <c r="B4527">
        <v>6</v>
      </c>
      <c r="C4527">
        <v>72</v>
      </c>
      <c r="D4527" s="32">
        <v>0.75208333333333333</v>
      </c>
      <c r="E4527">
        <v>7000</v>
      </c>
      <c r="G4527" s="31" t="s">
        <v>97</v>
      </c>
      <c r="H4527">
        <v>11</v>
      </c>
      <c r="I4527" s="31" t="s">
        <v>100</v>
      </c>
    </row>
    <row r="4528" spans="1:9" x14ac:dyDescent="0.3">
      <c r="A4528">
        <v>4565</v>
      </c>
      <c r="B4528">
        <v>4</v>
      </c>
      <c r="C4528">
        <v>72</v>
      </c>
      <c r="D4528" s="32">
        <v>0.71736111111111112</v>
      </c>
      <c r="E4528">
        <v>7000</v>
      </c>
      <c r="G4528" s="31" t="s">
        <v>102</v>
      </c>
      <c r="H4528">
        <v>11</v>
      </c>
      <c r="I4528" s="31" t="s">
        <v>103</v>
      </c>
    </row>
    <row r="4529" spans="1:9" x14ac:dyDescent="0.3">
      <c r="A4529">
        <v>4566</v>
      </c>
      <c r="B4529">
        <v>5</v>
      </c>
      <c r="C4529">
        <v>72</v>
      </c>
      <c r="D4529" s="32">
        <v>0.72569444444444442</v>
      </c>
      <c r="E4529">
        <v>7000</v>
      </c>
      <c r="G4529" s="31" t="s">
        <v>102</v>
      </c>
      <c r="H4529">
        <v>11</v>
      </c>
      <c r="I4529" s="31" t="s">
        <v>105</v>
      </c>
    </row>
    <row r="4530" spans="1:9" x14ac:dyDescent="0.3">
      <c r="A4530">
        <v>4567</v>
      </c>
      <c r="B4530">
        <v>3</v>
      </c>
      <c r="C4530">
        <v>72</v>
      </c>
      <c r="D4530" s="32">
        <v>0.75972222222222219</v>
      </c>
      <c r="E4530">
        <v>7000</v>
      </c>
      <c r="G4530" s="31" t="s">
        <v>97</v>
      </c>
      <c r="H4530">
        <v>12</v>
      </c>
      <c r="I4530" s="31" t="s">
        <v>104</v>
      </c>
    </row>
    <row r="4531" spans="1:9" x14ac:dyDescent="0.3">
      <c r="A4531">
        <v>4568</v>
      </c>
      <c r="B4531">
        <v>6</v>
      </c>
      <c r="C4531">
        <v>72</v>
      </c>
      <c r="D4531" s="32">
        <v>0.77083333333333337</v>
      </c>
      <c r="E4531">
        <v>7000</v>
      </c>
      <c r="G4531" s="31" t="s">
        <v>97</v>
      </c>
      <c r="H4531">
        <v>12</v>
      </c>
      <c r="I4531" s="31" t="s">
        <v>100</v>
      </c>
    </row>
    <row r="4532" spans="1:9" x14ac:dyDescent="0.3">
      <c r="A4532">
        <v>4569</v>
      </c>
      <c r="B4532">
        <v>4</v>
      </c>
      <c r="C4532">
        <v>72</v>
      </c>
      <c r="D4532" s="32">
        <v>0.74027777777777781</v>
      </c>
      <c r="E4532">
        <v>7000</v>
      </c>
      <c r="G4532" s="31" t="s">
        <v>97</v>
      </c>
      <c r="H4532">
        <v>12</v>
      </c>
      <c r="I4532" s="31" t="s">
        <v>103</v>
      </c>
    </row>
    <row r="4533" spans="1:9" x14ac:dyDescent="0.3">
      <c r="A4533">
        <v>4570</v>
      </c>
      <c r="B4533">
        <v>5</v>
      </c>
      <c r="C4533">
        <v>72</v>
      </c>
      <c r="D4533" s="32">
        <v>0.74513888888888891</v>
      </c>
      <c r="E4533">
        <v>7000</v>
      </c>
      <c r="G4533" s="31" t="s">
        <v>97</v>
      </c>
      <c r="H4533">
        <v>12</v>
      </c>
      <c r="I4533" s="31" t="s">
        <v>105</v>
      </c>
    </row>
    <row r="4534" spans="1:9" x14ac:dyDescent="0.3">
      <c r="A4534">
        <v>4571</v>
      </c>
      <c r="B4534">
        <v>3</v>
      </c>
      <c r="C4534">
        <v>72</v>
      </c>
      <c r="D4534" s="32">
        <v>0.79791666666666672</v>
      </c>
      <c r="E4534">
        <v>7000</v>
      </c>
      <c r="G4534" s="31" t="s">
        <v>102</v>
      </c>
      <c r="H4534">
        <v>13</v>
      </c>
      <c r="I4534" s="31" t="s">
        <v>104</v>
      </c>
    </row>
    <row r="4535" spans="1:9" x14ac:dyDescent="0.3">
      <c r="A4535">
        <v>4572</v>
      </c>
      <c r="B4535">
        <v>6</v>
      </c>
      <c r="C4535">
        <v>72</v>
      </c>
      <c r="D4535" s="32">
        <v>0.78472222222222221</v>
      </c>
      <c r="E4535">
        <v>9000</v>
      </c>
      <c r="G4535" s="31" t="s">
        <v>102</v>
      </c>
      <c r="H4535">
        <v>13</v>
      </c>
      <c r="I4535" s="31" t="s">
        <v>100</v>
      </c>
    </row>
    <row r="4536" spans="1:9" x14ac:dyDescent="0.3">
      <c r="A4536">
        <v>4573</v>
      </c>
      <c r="B4536">
        <v>4</v>
      </c>
      <c r="C4536">
        <v>72</v>
      </c>
      <c r="D4536" s="32">
        <v>0.75277777777777777</v>
      </c>
      <c r="E4536">
        <v>7000</v>
      </c>
      <c r="G4536" s="31" t="s">
        <v>97</v>
      </c>
      <c r="H4536">
        <v>13</v>
      </c>
      <c r="I4536" s="31" t="s">
        <v>103</v>
      </c>
    </row>
    <row r="4537" spans="1:9" x14ac:dyDescent="0.3">
      <c r="A4537">
        <v>4574</v>
      </c>
      <c r="B4537">
        <v>5</v>
      </c>
      <c r="C4537">
        <v>72</v>
      </c>
      <c r="D4537" s="32">
        <v>0.77569444444444446</v>
      </c>
      <c r="E4537">
        <v>7000</v>
      </c>
      <c r="F4537">
        <v>1000</v>
      </c>
      <c r="G4537" s="31" t="s">
        <v>102</v>
      </c>
      <c r="H4537">
        <v>13</v>
      </c>
      <c r="I4537" s="31" t="s">
        <v>105</v>
      </c>
    </row>
    <row r="4538" spans="1:9" x14ac:dyDescent="0.3">
      <c r="A4538">
        <v>4575</v>
      </c>
      <c r="B4538">
        <v>3</v>
      </c>
      <c r="C4538">
        <v>72</v>
      </c>
      <c r="D4538" s="32">
        <v>0.82291666666666663</v>
      </c>
      <c r="E4538">
        <v>7000</v>
      </c>
      <c r="G4538" s="31" t="s">
        <v>97</v>
      </c>
      <c r="H4538">
        <v>14</v>
      </c>
      <c r="I4538" s="31" t="s">
        <v>104</v>
      </c>
    </row>
    <row r="4539" spans="1:9" x14ac:dyDescent="0.3">
      <c r="A4539">
        <v>4576</v>
      </c>
      <c r="B4539">
        <v>6</v>
      </c>
      <c r="C4539">
        <v>72</v>
      </c>
      <c r="D4539" s="32">
        <v>0.80277777777777781</v>
      </c>
      <c r="E4539">
        <v>7000</v>
      </c>
      <c r="G4539" s="31" t="s">
        <v>102</v>
      </c>
      <c r="H4539">
        <v>14</v>
      </c>
      <c r="I4539" s="31" t="s">
        <v>100</v>
      </c>
    </row>
    <row r="4540" spans="1:9" x14ac:dyDescent="0.3">
      <c r="A4540">
        <v>4577</v>
      </c>
      <c r="B4540">
        <v>4</v>
      </c>
      <c r="C4540">
        <v>72</v>
      </c>
      <c r="D4540" s="32">
        <v>0.76736111111111116</v>
      </c>
      <c r="E4540">
        <v>7000</v>
      </c>
      <c r="G4540" s="31" t="s">
        <v>97</v>
      </c>
      <c r="H4540">
        <v>14</v>
      </c>
      <c r="I4540" s="31" t="s">
        <v>103</v>
      </c>
    </row>
    <row r="4541" spans="1:9" x14ac:dyDescent="0.3">
      <c r="A4541">
        <v>4578</v>
      </c>
      <c r="B4541">
        <v>5</v>
      </c>
      <c r="C4541">
        <v>72</v>
      </c>
      <c r="D4541" s="32">
        <v>0.79027777777777775</v>
      </c>
      <c r="E4541">
        <v>7000</v>
      </c>
      <c r="G4541" s="31" t="s">
        <v>102</v>
      </c>
      <c r="H4541">
        <v>14</v>
      </c>
      <c r="I4541" s="31" t="s">
        <v>105</v>
      </c>
    </row>
    <row r="4542" spans="1:9" x14ac:dyDescent="0.3">
      <c r="A4542">
        <v>4579</v>
      </c>
      <c r="B4542">
        <v>6</v>
      </c>
      <c r="C4542">
        <v>72</v>
      </c>
      <c r="D4542" s="32">
        <v>0.81944444444444442</v>
      </c>
      <c r="E4542">
        <v>7000</v>
      </c>
      <c r="G4542" s="31" t="s">
        <v>102</v>
      </c>
      <c r="H4542">
        <v>15</v>
      </c>
      <c r="I4542" s="31" t="s">
        <v>100</v>
      </c>
    </row>
    <row r="4543" spans="1:9" x14ac:dyDescent="0.3">
      <c r="A4543">
        <v>4580</v>
      </c>
      <c r="B4543">
        <v>4</v>
      </c>
      <c r="C4543">
        <v>72</v>
      </c>
      <c r="D4543" s="32">
        <v>0.78402777777777777</v>
      </c>
      <c r="E4543">
        <v>9000</v>
      </c>
      <c r="G4543" s="31" t="s">
        <v>97</v>
      </c>
      <c r="H4543">
        <v>15</v>
      </c>
      <c r="I4543" s="31" t="s">
        <v>103</v>
      </c>
    </row>
    <row r="4544" spans="1:9" x14ac:dyDescent="0.3">
      <c r="A4544">
        <v>4581</v>
      </c>
      <c r="B4544">
        <v>5</v>
      </c>
      <c r="C4544">
        <v>72</v>
      </c>
      <c r="D4544" s="32">
        <v>0.81527777777777777</v>
      </c>
      <c r="E4544">
        <v>7000</v>
      </c>
      <c r="G4544" s="31" t="s">
        <v>102</v>
      </c>
      <c r="H4544">
        <v>15</v>
      </c>
      <c r="I4544" s="31" t="s">
        <v>105</v>
      </c>
    </row>
    <row r="4545" spans="1:9" x14ac:dyDescent="0.3">
      <c r="A4545">
        <v>4582</v>
      </c>
      <c r="B4545">
        <v>4</v>
      </c>
      <c r="C4545">
        <v>72</v>
      </c>
      <c r="D4545" s="32">
        <v>0.79722222222222228</v>
      </c>
      <c r="E4545">
        <v>7000</v>
      </c>
      <c r="G4545" s="31" t="s">
        <v>97</v>
      </c>
      <c r="H4545">
        <v>16</v>
      </c>
      <c r="I4545" s="31" t="s">
        <v>103</v>
      </c>
    </row>
    <row r="4546" spans="1:9" x14ac:dyDescent="0.3">
      <c r="A4546">
        <v>4583</v>
      </c>
      <c r="B4546">
        <v>5</v>
      </c>
      <c r="C4546">
        <v>72</v>
      </c>
      <c r="D4546" s="32"/>
      <c r="E4546">
        <v>7000</v>
      </c>
      <c r="G4546" s="31" t="s">
        <v>97</v>
      </c>
      <c r="H4546">
        <v>16</v>
      </c>
      <c r="I4546" s="31" t="s">
        <v>105</v>
      </c>
    </row>
    <row r="4547" spans="1:9" x14ac:dyDescent="0.3">
      <c r="A4547">
        <v>4584</v>
      </c>
      <c r="B4547">
        <v>4</v>
      </c>
      <c r="C4547">
        <v>72</v>
      </c>
      <c r="D4547" s="32">
        <v>0.82499999999999996</v>
      </c>
      <c r="E4547">
        <v>7000</v>
      </c>
      <c r="G4547" s="31" t="s">
        <v>97</v>
      </c>
      <c r="H4547">
        <v>17</v>
      </c>
      <c r="I4547" s="31" t="s">
        <v>103</v>
      </c>
    </row>
    <row r="4548" spans="1:9" x14ac:dyDescent="0.3">
      <c r="A4548">
        <v>4585</v>
      </c>
      <c r="B4548">
        <v>3</v>
      </c>
      <c r="C4548">
        <v>73</v>
      </c>
      <c r="D4548" s="32">
        <v>0.46111111111111114</v>
      </c>
      <c r="E4548">
        <v>7000</v>
      </c>
      <c r="G4548" s="31" t="s">
        <v>97</v>
      </c>
      <c r="H4548">
        <v>4</v>
      </c>
      <c r="I4548" s="31" t="s">
        <v>104</v>
      </c>
    </row>
    <row r="4549" spans="1:9" x14ac:dyDescent="0.3">
      <c r="A4549">
        <v>4586</v>
      </c>
      <c r="B4549">
        <v>1</v>
      </c>
      <c r="C4549">
        <v>73</v>
      </c>
      <c r="D4549" s="32">
        <v>0.45069444444444445</v>
      </c>
      <c r="E4549">
        <v>7000</v>
      </c>
      <c r="G4549" s="31" t="s">
        <v>97</v>
      </c>
      <c r="H4549">
        <v>4</v>
      </c>
      <c r="I4549" s="31" t="s">
        <v>99</v>
      </c>
    </row>
    <row r="4550" spans="1:9" x14ac:dyDescent="0.3">
      <c r="A4550">
        <v>4587</v>
      </c>
      <c r="B4550">
        <v>6</v>
      </c>
      <c r="C4550">
        <v>73</v>
      </c>
      <c r="D4550" s="32">
        <v>0.48888888888888887</v>
      </c>
      <c r="E4550">
        <v>7000</v>
      </c>
      <c r="G4550" s="31" t="s">
        <v>102</v>
      </c>
      <c r="H4550">
        <v>4</v>
      </c>
      <c r="I4550" s="31" t="s">
        <v>100</v>
      </c>
    </row>
    <row r="4551" spans="1:9" x14ac:dyDescent="0.3">
      <c r="A4551">
        <v>4588</v>
      </c>
      <c r="B4551">
        <v>4</v>
      </c>
      <c r="C4551">
        <v>73</v>
      </c>
      <c r="D4551" s="32">
        <v>0.45069444444444445</v>
      </c>
      <c r="E4551">
        <v>7000</v>
      </c>
      <c r="G4551" s="31" t="s">
        <v>102</v>
      </c>
      <c r="H4551">
        <v>4</v>
      </c>
      <c r="I4551" s="31" t="s">
        <v>103</v>
      </c>
    </row>
    <row r="4552" spans="1:9" x14ac:dyDescent="0.3">
      <c r="A4552">
        <v>4589</v>
      </c>
      <c r="B4552">
        <v>2</v>
      </c>
      <c r="C4552">
        <v>73</v>
      </c>
      <c r="D4552" s="32">
        <v>0.45208333333333334</v>
      </c>
      <c r="E4552">
        <v>7000</v>
      </c>
      <c r="G4552" s="31" t="s">
        <v>97</v>
      </c>
      <c r="H4552">
        <v>4</v>
      </c>
      <c r="I4552" s="31" t="s">
        <v>101</v>
      </c>
    </row>
    <row r="4553" spans="1:9" x14ac:dyDescent="0.3">
      <c r="A4553">
        <v>4590</v>
      </c>
      <c r="B4553">
        <v>5</v>
      </c>
      <c r="C4553">
        <v>73</v>
      </c>
      <c r="D4553" s="32">
        <v>0.46875</v>
      </c>
      <c r="E4553">
        <v>7000</v>
      </c>
      <c r="G4553" s="31" t="s">
        <v>97</v>
      </c>
      <c r="H4553">
        <v>4</v>
      </c>
      <c r="I4553" s="31" t="s">
        <v>105</v>
      </c>
    </row>
    <row r="4554" spans="1:9" x14ac:dyDescent="0.3">
      <c r="A4554">
        <v>4591</v>
      </c>
      <c r="B4554">
        <v>3</v>
      </c>
      <c r="C4554">
        <v>73</v>
      </c>
      <c r="D4554" s="32">
        <v>0.51944444444444449</v>
      </c>
      <c r="E4554">
        <v>9000</v>
      </c>
      <c r="F4554">
        <v>2000</v>
      </c>
      <c r="G4554" s="31" t="s">
        <v>97</v>
      </c>
      <c r="H4554">
        <v>5</v>
      </c>
      <c r="I4554" s="31" t="s">
        <v>104</v>
      </c>
    </row>
    <row r="4555" spans="1:9" x14ac:dyDescent="0.3">
      <c r="A4555">
        <v>4592</v>
      </c>
      <c r="B4555">
        <v>1</v>
      </c>
      <c r="C4555">
        <v>73</v>
      </c>
      <c r="D4555" s="32">
        <v>0.48472222222222222</v>
      </c>
      <c r="E4555">
        <v>7000</v>
      </c>
      <c r="F4555">
        <v>2000</v>
      </c>
      <c r="G4555" s="31" t="s">
        <v>102</v>
      </c>
      <c r="H4555">
        <v>5</v>
      </c>
      <c r="I4555" s="31" t="s">
        <v>99</v>
      </c>
    </row>
    <row r="4556" spans="1:9" x14ac:dyDescent="0.3">
      <c r="A4556">
        <v>4593</v>
      </c>
      <c r="B4556">
        <v>6</v>
      </c>
      <c r="C4556">
        <v>73</v>
      </c>
      <c r="D4556" s="32">
        <v>0.5</v>
      </c>
      <c r="E4556">
        <v>7000</v>
      </c>
      <c r="G4556" s="31" t="s">
        <v>102</v>
      </c>
      <c r="H4556">
        <v>5</v>
      </c>
      <c r="I4556" s="31" t="s">
        <v>100</v>
      </c>
    </row>
    <row r="4557" spans="1:9" x14ac:dyDescent="0.3">
      <c r="A4557">
        <v>4594</v>
      </c>
      <c r="B4557">
        <v>4</v>
      </c>
      <c r="C4557">
        <v>73</v>
      </c>
      <c r="D4557" s="32">
        <v>0.47291666666666665</v>
      </c>
      <c r="E4557">
        <v>7000</v>
      </c>
      <c r="G4557" s="31" t="s">
        <v>102</v>
      </c>
      <c r="H4557">
        <v>5</v>
      </c>
      <c r="I4557" s="31" t="s">
        <v>103</v>
      </c>
    </row>
    <row r="4558" spans="1:9" x14ac:dyDescent="0.3">
      <c r="A4558">
        <v>4595</v>
      </c>
      <c r="B4558">
        <v>2</v>
      </c>
      <c r="C4558">
        <v>73</v>
      </c>
      <c r="D4558" s="32">
        <v>0.46597222222222223</v>
      </c>
      <c r="E4558">
        <v>7000</v>
      </c>
      <c r="G4558" s="31" t="s">
        <v>102</v>
      </c>
      <c r="H4558">
        <v>5</v>
      </c>
      <c r="I4558" s="31" t="s">
        <v>101</v>
      </c>
    </row>
    <row r="4559" spans="1:9" x14ac:dyDescent="0.3">
      <c r="A4559">
        <v>4596</v>
      </c>
      <c r="B4559">
        <v>5</v>
      </c>
      <c r="C4559">
        <v>73</v>
      </c>
      <c r="D4559" s="32">
        <v>0.48680555555555555</v>
      </c>
      <c r="E4559">
        <v>7000</v>
      </c>
      <c r="G4559" s="31" t="s">
        <v>97</v>
      </c>
      <c r="H4559">
        <v>5</v>
      </c>
      <c r="I4559" s="31" t="s">
        <v>105</v>
      </c>
    </row>
    <row r="4560" spans="1:9" x14ac:dyDescent="0.3">
      <c r="A4560">
        <v>4597</v>
      </c>
      <c r="B4560">
        <v>3</v>
      </c>
      <c r="C4560">
        <v>73</v>
      </c>
      <c r="D4560" s="32">
        <v>0.5708333333333333</v>
      </c>
      <c r="E4560">
        <v>7000</v>
      </c>
      <c r="G4560" s="31" t="s">
        <v>97</v>
      </c>
      <c r="H4560">
        <v>6</v>
      </c>
      <c r="I4560" s="31" t="s">
        <v>104</v>
      </c>
    </row>
    <row r="4561" spans="1:9" x14ac:dyDescent="0.3">
      <c r="A4561">
        <v>4598</v>
      </c>
      <c r="B4561">
        <v>1</v>
      </c>
      <c r="C4561">
        <v>73</v>
      </c>
      <c r="D4561" s="32">
        <v>0.5083333333333333</v>
      </c>
      <c r="E4561">
        <v>7000</v>
      </c>
      <c r="F4561">
        <v>2000</v>
      </c>
      <c r="G4561" s="31" t="s">
        <v>97</v>
      </c>
      <c r="H4561">
        <v>6</v>
      </c>
      <c r="I4561" s="31" t="s">
        <v>99</v>
      </c>
    </row>
    <row r="4562" spans="1:9" x14ac:dyDescent="0.3">
      <c r="A4562">
        <v>4599</v>
      </c>
      <c r="B4562">
        <v>6</v>
      </c>
      <c r="C4562">
        <v>73</v>
      </c>
      <c r="D4562" s="32">
        <v>0.54513888888888884</v>
      </c>
      <c r="E4562">
        <v>7000</v>
      </c>
      <c r="G4562" s="31" t="s">
        <v>97</v>
      </c>
      <c r="H4562">
        <v>6</v>
      </c>
      <c r="I4562" s="31" t="s">
        <v>100</v>
      </c>
    </row>
    <row r="4563" spans="1:9" x14ac:dyDescent="0.3">
      <c r="A4563">
        <v>4600</v>
      </c>
      <c r="B4563">
        <v>4</v>
      </c>
      <c r="C4563">
        <v>73</v>
      </c>
      <c r="D4563" s="32">
        <v>0.55486111111111114</v>
      </c>
      <c r="E4563">
        <v>9000</v>
      </c>
      <c r="G4563" s="31" t="s">
        <v>102</v>
      </c>
      <c r="H4563">
        <v>6</v>
      </c>
      <c r="I4563" s="31" t="s">
        <v>103</v>
      </c>
    </row>
    <row r="4564" spans="1:9" x14ac:dyDescent="0.3">
      <c r="A4564">
        <v>4601</v>
      </c>
      <c r="B4564">
        <v>2</v>
      </c>
      <c r="C4564">
        <v>73</v>
      </c>
      <c r="D4564" s="32">
        <v>0.5</v>
      </c>
      <c r="E4564">
        <v>7000</v>
      </c>
      <c r="F4564">
        <v>500</v>
      </c>
      <c r="G4564" s="31" t="s">
        <v>97</v>
      </c>
      <c r="H4564">
        <v>6</v>
      </c>
      <c r="I4564" s="31" t="s">
        <v>101</v>
      </c>
    </row>
    <row r="4565" spans="1:9" x14ac:dyDescent="0.3">
      <c r="A4565">
        <v>4602</v>
      </c>
      <c r="B4565">
        <v>5</v>
      </c>
      <c r="C4565">
        <v>73</v>
      </c>
      <c r="D4565" s="32">
        <v>0.51180555555555551</v>
      </c>
      <c r="E4565">
        <v>7000</v>
      </c>
      <c r="G4565" s="31" t="s">
        <v>102</v>
      </c>
      <c r="H4565">
        <v>6</v>
      </c>
      <c r="I4565" s="31" t="s">
        <v>105</v>
      </c>
    </row>
    <row r="4566" spans="1:9" x14ac:dyDescent="0.3">
      <c r="A4566">
        <v>4603</v>
      </c>
      <c r="B4566">
        <v>3</v>
      </c>
      <c r="C4566">
        <v>73</v>
      </c>
      <c r="D4566" s="32">
        <v>0.59652777777777777</v>
      </c>
      <c r="E4566">
        <v>7000</v>
      </c>
      <c r="F4566">
        <v>1000</v>
      </c>
      <c r="G4566" s="31" t="s">
        <v>102</v>
      </c>
      <c r="H4566">
        <v>7</v>
      </c>
      <c r="I4566" s="31" t="s">
        <v>104</v>
      </c>
    </row>
    <row r="4567" spans="1:9" x14ac:dyDescent="0.3">
      <c r="A4567">
        <v>4604</v>
      </c>
      <c r="B4567">
        <v>1</v>
      </c>
      <c r="C4567">
        <v>73</v>
      </c>
      <c r="D4567" s="32">
        <v>0.57916666666666672</v>
      </c>
      <c r="E4567">
        <v>7000</v>
      </c>
      <c r="G4567" s="31" t="s">
        <v>97</v>
      </c>
      <c r="H4567">
        <v>7</v>
      </c>
      <c r="I4567" s="31" t="s">
        <v>99</v>
      </c>
    </row>
    <row r="4568" spans="1:9" x14ac:dyDescent="0.3">
      <c r="A4568">
        <v>4605</v>
      </c>
      <c r="B4568">
        <v>6</v>
      </c>
      <c r="C4568">
        <v>73</v>
      </c>
      <c r="D4568" s="32">
        <v>0.58611111111111114</v>
      </c>
      <c r="E4568">
        <v>7000</v>
      </c>
      <c r="G4568" s="31" t="s">
        <v>102</v>
      </c>
      <c r="H4568">
        <v>7</v>
      </c>
      <c r="I4568" s="31" t="s">
        <v>100</v>
      </c>
    </row>
    <row r="4569" spans="1:9" x14ac:dyDescent="0.3">
      <c r="A4569">
        <v>4606</v>
      </c>
      <c r="B4569">
        <v>4</v>
      </c>
      <c r="C4569">
        <v>73</v>
      </c>
      <c r="D4569" s="32">
        <v>0.56736111111111109</v>
      </c>
      <c r="E4569">
        <v>7000</v>
      </c>
      <c r="G4569" s="31" t="s">
        <v>102</v>
      </c>
      <c r="H4569">
        <v>7</v>
      </c>
      <c r="I4569" s="31" t="s">
        <v>103</v>
      </c>
    </row>
    <row r="4570" spans="1:9" x14ac:dyDescent="0.3">
      <c r="A4570">
        <v>4607</v>
      </c>
      <c r="B4570">
        <v>2</v>
      </c>
      <c r="C4570">
        <v>73</v>
      </c>
      <c r="D4570" s="32">
        <v>0.54791666666666672</v>
      </c>
      <c r="E4570">
        <v>7000</v>
      </c>
      <c r="G4570" s="31" t="s">
        <v>97</v>
      </c>
      <c r="H4570">
        <v>7</v>
      </c>
      <c r="I4570" s="31" t="s">
        <v>101</v>
      </c>
    </row>
    <row r="4571" spans="1:9" x14ac:dyDescent="0.3">
      <c r="A4571">
        <v>4608</v>
      </c>
      <c r="B4571">
        <v>5</v>
      </c>
      <c r="C4571">
        <v>73</v>
      </c>
      <c r="D4571" s="32">
        <v>0.56527777777777777</v>
      </c>
      <c r="E4571">
        <v>7000</v>
      </c>
      <c r="G4571" s="31" t="s">
        <v>97</v>
      </c>
      <c r="H4571">
        <v>7</v>
      </c>
      <c r="I4571" s="31" t="s">
        <v>105</v>
      </c>
    </row>
    <row r="4572" spans="1:9" x14ac:dyDescent="0.3">
      <c r="A4572">
        <v>17252</v>
      </c>
      <c r="B4572">
        <v>3</v>
      </c>
      <c r="C4572">
        <v>277</v>
      </c>
      <c r="D4572" s="32"/>
      <c r="E4572">
        <v>10000</v>
      </c>
      <c r="G4572" s="31" t="s">
        <v>97</v>
      </c>
      <c r="H4572">
        <v>16</v>
      </c>
      <c r="I4572" s="31" t="s">
        <v>104</v>
      </c>
    </row>
    <row r="4573" spans="1:9" x14ac:dyDescent="0.3">
      <c r="A4573">
        <v>4609</v>
      </c>
      <c r="B4573">
        <v>3</v>
      </c>
      <c r="C4573">
        <v>73</v>
      </c>
      <c r="D4573" s="32">
        <v>0.62291666666666667</v>
      </c>
      <c r="E4573">
        <v>7000</v>
      </c>
      <c r="G4573" s="31" t="s">
        <v>97</v>
      </c>
      <c r="H4573">
        <v>8</v>
      </c>
      <c r="I4573" s="31" t="s">
        <v>104</v>
      </c>
    </row>
    <row r="4574" spans="1:9" x14ac:dyDescent="0.3">
      <c r="A4574">
        <v>4610</v>
      </c>
      <c r="B4574">
        <v>1</v>
      </c>
      <c r="C4574">
        <v>73</v>
      </c>
      <c r="D4574" s="32">
        <v>0.62361111111111112</v>
      </c>
      <c r="E4574">
        <v>7000</v>
      </c>
      <c r="G4574" s="31" t="s">
        <v>97</v>
      </c>
      <c r="H4574">
        <v>8</v>
      </c>
      <c r="I4574" s="31" t="s">
        <v>99</v>
      </c>
    </row>
    <row r="4575" spans="1:9" x14ac:dyDescent="0.3">
      <c r="A4575">
        <v>4611</v>
      </c>
      <c r="B4575">
        <v>6</v>
      </c>
      <c r="C4575">
        <v>73</v>
      </c>
      <c r="D4575" s="32">
        <v>0.6118055555555556</v>
      </c>
      <c r="E4575">
        <v>7000</v>
      </c>
      <c r="G4575" s="31" t="s">
        <v>102</v>
      </c>
      <c r="H4575">
        <v>8</v>
      </c>
      <c r="I4575" s="31" t="s">
        <v>100</v>
      </c>
    </row>
    <row r="4576" spans="1:9" x14ac:dyDescent="0.3">
      <c r="A4576">
        <v>4612</v>
      </c>
      <c r="B4576">
        <v>4</v>
      </c>
      <c r="C4576">
        <v>73</v>
      </c>
      <c r="D4576" s="32">
        <v>0.6</v>
      </c>
      <c r="E4576">
        <v>7000</v>
      </c>
      <c r="G4576" s="31" t="s">
        <v>102</v>
      </c>
      <c r="H4576">
        <v>8</v>
      </c>
      <c r="I4576" s="31" t="s">
        <v>103</v>
      </c>
    </row>
    <row r="4577" spans="1:9" x14ac:dyDescent="0.3">
      <c r="A4577">
        <v>4613</v>
      </c>
      <c r="B4577">
        <v>2</v>
      </c>
      <c r="C4577">
        <v>73</v>
      </c>
      <c r="D4577" s="32">
        <v>0.56736111111111109</v>
      </c>
      <c r="E4577">
        <v>7000</v>
      </c>
      <c r="G4577" s="31" t="s">
        <v>97</v>
      </c>
      <c r="H4577">
        <v>8</v>
      </c>
      <c r="I4577" s="31" t="s">
        <v>101</v>
      </c>
    </row>
    <row r="4578" spans="1:9" x14ac:dyDescent="0.3">
      <c r="A4578">
        <v>4614</v>
      </c>
      <c r="B4578">
        <v>5</v>
      </c>
      <c r="C4578">
        <v>73</v>
      </c>
      <c r="D4578" s="32">
        <v>0.58819444444444446</v>
      </c>
      <c r="E4578">
        <v>7000</v>
      </c>
      <c r="G4578" s="31" t="s">
        <v>97</v>
      </c>
      <c r="H4578">
        <v>8</v>
      </c>
      <c r="I4578" s="31" t="s">
        <v>105</v>
      </c>
    </row>
    <row r="4579" spans="1:9" x14ac:dyDescent="0.3">
      <c r="A4579">
        <v>4615</v>
      </c>
      <c r="B4579">
        <v>3</v>
      </c>
      <c r="C4579">
        <v>73</v>
      </c>
      <c r="D4579" s="32">
        <v>0.65277777777777779</v>
      </c>
      <c r="E4579">
        <v>7000</v>
      </c>
      <c r="G4579" s="31" t="s">
        <v>97</v>
      </c>
      <c r="H4579">
        <v>9</v>
      </c>
      <c r="I4579" s="31" t="s">
        <v>104</v>
      </c>
    </row>
    <row r="4580" spans="1:9" x14ac:dyDescent="0.3">
      <c r="A4580">
        <v>4616</v>
      </c>
      <c r="B4580">
        <v>1</v>
      </c>
      <c r="C4580">
        <v>73</v>
      </c>
      <c r="D4580" s="32">
        <v>0.65972222222222221</v>
      </c>
      <c r="E4580">
        <v>7000</v>
      </c>
      <c r="F4580">
        <v>1000</v>
      </c>
      <c r="G4580" s="31" t="s">
        <v>102</v>
      </c>
      <c r="H4580">
        <v>9</v>
      </c>
      <c r="I4580" s="31" t="s">
        <v>99</v>
      </c>
    </row>
    <row r="4581" spans="1:9" x14ac:dyDescent="0.3">
      <c r="A4581">
        <v>4617</v>
      </c>
      <c r="B4581">
        <v>4</v>
      </c>
      <c r="C4581">
        <v>73</v>
      </c>
      <c r="D4581" s="32">
        <v>0.61805555555555558</v>
      </c>
      <c r="E4581">
        <v>7000</v>
      </c>
      <c r="G4581" s="31" t="s">
        <v>102</v>
      </c>
      <c r="H4581">
        <v>9</v>
      </c>
      <c r="I4581" s="31" t="s">
        <v>103</v>
      </c>
    </row>
    <row r="4582" spans="1:9" x14ac:dyDescent="0.3">
      <c r="A4582">
        <v>4618</v>
      </c>
      <c r="B4582">
        <v>2</v>
      </c>
      <c r="C4582">
        <v>73</v>
      </c>
      <c r="D4582" s="32">
        <v>0.6020833333333333</v>
      </c>
      <c r="E4582">
        <v>7000</v>
      </c>
      <c r="F4582">
        <v>1000</v>
      </c>
      <c r="G4582" s="31" t="s">
        <v>102</v>
      </c>
      <c r="H4582">
        <v>9</v>
      </c>
      <c r="I4582" s="31" t="s">
        <v>101</v>
      </c>
    </row>
    <row r="4583" spans="1:9" x14ac:dyDescent="0.3">
      <c r="A4583">
        <v>4619</v>
      </c>
      <c r="B4583">
        <v>5</v>
      </c>
      <c r="C4583">
        <v>73</v>
      </c>
      <c r="D4583" s="32">
        <v>0.6118055555555556</v>
      </c>
      <c r="E4583">
        <v>7000</v>
      </c>
      <c r="G4583" s="31" t="s">
        <v>102</v>
      </c>
      <c r="H4583">
        <v>9</v>
      </c>
      <c r="I4583" s="31" t="s">
        <v>105</v>
      </c>
    </row>
    <row r="4584" spans="1:9" x14ac:dyDescent="0.3">
      <c r="A4584">
        <v>4620</v>
      </c>
      <c r="B4584">
        <v>3</v>
      </c>
      <c r="C4584">
        <v>73</v>
      </c>
      <c r="D4584" s="32">
        <v>0.66736111111111107</v>
      </c>
      <c r="E4584">
        <v>4500</v>
      </c>
      <c r="F4584">
        <v>500</v>
      </c>
      <c r="G4584" s="31" t="s">
        <v>102</v>
      </c>
      <c r="H4584">
        <v>10</v>
      </c>
      <c r="I4584" s="31" t="s">
        <v>104</v>
      </c>
    </row>
    <row r="4585" spans="1:9" x14ac:dyDescent="0.3">
      <c r="A4585">
        <v>4621</v>
      </c>
      <c r="B4585">
        <v>1</v>
      </c>
      <c r="C4585">
        <v>73</v>
      </c>
      <c r="D4585" s="32">
        <v>0.6875</v>
      </c>
      <c r="E4585">
        <v>7000</v>
      </c>
      <c r="F4585">
        <v>1000</v>
      </c>
      <c r="G4585" s="31" t="s">
        <v>102</v>
      </c>
      <c r="H4585">
        <v>10</v>
      </c>
      <c r="I4585" s="31" t="s">
        <v>99</v>
      </c>
    </row>
    <row r="4586" spans="1:9" x14ac:dyDescent="0.3">
      <c r="A4586">
        <v>4622</v>
      </c>
      <c r="B4586">
        <v>4</v>
      </c>
      <c r="C4586">
        <v>73</v>
      </c>
      <c r="D4586" s="32">
        <v>0.62847222222222221</v>
      </c>
      <c r="E4586">
        <v>7000</v>
      </c>
      <c r="G4586" s="31" t="s">
        <v>102</v>
      </c>
      <c r="H4586">
        <v>10</v>
      </c>
      <c r="I4586" s="31" t="s">
        <v>103</v>
      </c>
    </row>
    <row r="4587" spans="1:9" x14ac:dyDescent="0.3">
      <c r="A4587">
        <v>4623</v>
      </c>
      <c r="B4587">
        <v>2</v>
      </c>
      <c r="C4587">
        <v>73</v>
      </c>
      <c r="D4587" s="32">
        <v>0.63749999999999996</v>
      </c>
      <c r="E4587">
        <v>9000</v>
      </c>
      <c r="F4587">
        <v>1000</v>
      </c>
      <c r="G4587" s="31" t="s">
        <v>97</v>
      </c>
      <c r="H4587">
        <v>10</v>
      </c>
      <c r="I4587" s="31" t="s">
        <v>101</v>
      </c>
    </row>
    <row r="4588" spans="1:9" x14ac:dyDescent="0.3">
      <c r="A4588">
        <v>4624</v>
      </c>
      <c r="B4588">
        <v>5</v>
      </c>
      <c r="C4588">
        <v>73</v>
      </c>
      <c r="D4588" s="32">
        <v>0.64930555555555558</v>
      </c>
      <c r="E4588">
        <v>7000</v>
      </c>
      <c r="G4588" s="31" t="s">
        <v>97</v>
      </c>
      <c r="H4588">
        <v>10</v>
      </c>
      <c r="I4588" s="31" t="s">
        <v>105</v>
      </c>
    </row>
    <row r="4589" spans="1:9" x14ac:dyDescent="0.3">
      <c r="A4589">
        <v>4625</v>
      </c>
      <c r="B4589">
        <v>3</v>
      </c>
      <c r="C4589">
        <v>73</v>
      </c>
      <c r="D4589" s="32">
        <v>0.6875</v>
      </c>
      <c r="E4589">
        <v>7000</v>
      </c>
      <c r="G4589" s="31" t="s">
        <v>97</v>
      </c>
      <c r="H4589">
        <v>11</v>
      </c>
      <c r="I4589" s="31" t="s">
        <v>104</v>
      </c>
    </row>
    <row r="4590" spans="1:9" x14ac:dyDescent="0.3">
      <c r="A4590">
        <v>4626</v>
      </c>
      <c r="B4590">
        <v>1</v>
      </c>
      <c r="C4590">
        <v>73</v>
      </c>
      <c r="D4590" s="32">
        <v>0.71388888888888891</v>
      </c>
      <c r="E4590">
        <v>7000</v>
      </c>
      <c r="G4590" s="31" t="s">
        <v>97</v>
      </c>
      <c r="H4590">
        <v>11</v>
      </c>
      <c r="I4590" s="31" t="s">
        <v>99</v>
      </c>
    </row>
    <row r="4591" spans="1:9" x14ac:dyDescent="0.3">
      <c r="A4591">
        <v>4627</v>
      </c>
      <c r="B4591">
        <v>4</v>
      </c>
      <c r="C4591">
        <v>73</v>
      </c>
      <c r="D4591" s="32">
        <v>0.64444444444444449</v>
      </c>
      <c r="E4591">
        <v>7000</v>
      </c>
      <c r="G4591" s="31" t="s">
        <v>102</v>
      </c>
      <c r="H4591">
        <v>11</v>
      </c>
      <c r="I4591" s="31" t="s">
        <v>103</v>
      </c>
    </row>
    <row r="4592" spans="1:9" x14ac:dyDescent="0.3">
      <c r="A4592">
        <v>4628</v>
      </c>
      <c r="B4592">
        <v>2</v>
      </c>
      <c r="C4592">
        <v>73</v>
      </c>
      <c r="D4592" s="32">
        <v>0.66180555555555554</v>
      </c>
      <c r="E4592">
        <v>7000</v>
      </c>
      <c r="G4592" s="31" t="s">
        <v>102</v>
      </c>
      <c r="H4592">
        <v>11</v>
      </c>
      <c r="I4592" s="31" t="s">
        <v>101</v>
      </c>
    </row>
    <row r="4593" spans="1:9" x14ac:dyDescent="0.3">
      <c r="A4593">
        <v>4629</v>
      </c>
      <c r="B4593">
        <v>5</v>
      </c>
      <c r="C4593">
        <v>73</v>
      </c>
      <c r="D4593" s="32">
        <v>0.67638888888888893</v>
      </c>
      <c r="E4593">
        <v>7000</v>
      </c>
      <c r="G4593" s="31" t="s">
        <v>97</v>
      </c>
      <c r="H4593">
        <v>11</v>
      </c>
      <c r="I4593" s="31" t="s">
        <v>105</v>
      </c>
    </row>
    <row r="4594" spans="1:9" x14ac:dyDescent="0.3">
      <c r="A4594">
        <v>4630</v>
      </c>
      <c r="B4594">
        <v>3</v>
      </c>
      <c r="C4594">
        <v>73</v>
      </c>
      <c r="D4594" s="32">
        <v>0.72291666666666665</v>
      </c>
      <c r="E4594">
        <v>7000</v>
      </c>
      <c r="F4594">
        <v>2000</v>
      </c>
      <c r="G4594" s="31" t="s">
        <v>102</v>
      </c>
      <c r="H4594">
        <v>12</v>
      </c>
      <c r="I4594" s="31" t="s">
        <v>104</v>
      </c>
    </row>
    <row r="4595" spans="1:9" x14ac:dyDescent="0.3">
      <c r="A4595">
        <v>4631</v>
      </c>
      <c r="B4595">
        <v>1</v>
      </c>
      <c r="C4595">
        <v>73</v>
      </c>
      <c r="D4595" s="32">
        <v>0.74236111111111114</v>
      </c>
      <c r="E4595">
        <v>7000</v>
      </c>
      <c r="G4595" s="31" t="s">
        <v>97</v>
      </c>
      <c r="H4595">
        <v>12</v>
      </c>
      <c r="I4595" s="31" t="s">
        <v>99</v>
      </c>
    </row>
    <row r="4596" spans="1:9" x14ac:dyDescent="0.3">
      <c r="A4596">
        <v>4632</v>
      </c>
      <c r="B4596">
        <v>4</v>
      </c>
      <c r="C4596">
        <v>73</v>
      </c>
      <c r="D4596" s="32">
        <v>0.65694444444444444</v>
      </c>
      <c r="E4596">
        <v>7000</v>
      </c>
      <c r="G4596" s="31" t="s">
        <v>97</v>
      </c>
      <c r="H4596">
        <v>12</v>
      </c>
      <c r="I4596" s="31" t="s">
        <v>103</v>
      </c>
    </row>
    <row r="4597" spans="1:9" x14ac:dyDescent="0.3">
      <c r="A4597">
        <v>4633</v>
      </c>
      <c r="B4597">
        <v>2</v>
      </c>
      <c r="C4597">
        <v>73</v>
      </c>
      <c r="D4597" s="32">
        <v>0.68263888888888891</v>
      </c>
      <c r="E4597">
        <v>7000</v>
      </c>
      <c r="G4597" s="31" t="s">
        <v>97</v>
      </c>
      <c r="H4597">
        <v>12</v>
      </c>
      <c r="I4597" s="31" t="s">
        <v>101</v>
      </c>
    </row>
    <row r="4598" spans="1:9" x14ac:dyDescent="0.3">
      <c r="A4598">
        <v>4634</v>
      </c>
      <c r="B4598">
        <v>5</v>
      </c>
      <c r="C4598">
        <v>73</v>
      </c>
      <c r="D4598" s="32">
        <v>0.69722222222222219</v>
      </c>
      <c r="E4598">
        <v>9000</v>
      </c>
      <c r="F4598">
        <v>1000</v>
      </c>
      <c r="G4598" s="31" t="s">
        <v>102</v>
      </c>
      <c r="H4598">
        <v>12</v>
      </c>
      <c r="I4598" s="31" t="s">
        <v>105</v>
      </c>
    </row>
    <row r="4599" spans="1:9" x14ac:dyDescent="0.3">
      <c r="A4599">
        <v>4635</v>
      </c>
      <c r="B4599">
        <v>3</v>
      </c>
      <c r="C4599">
        <v>73</v>
      </c>
      <c r="D4599" s="32">
        <v>0.77222222222222225</v>
      </c>
      <c r="E4599">
        <v>7000</v>
      </c>
      <c r="G4599" s="31" t="s">
        <v>97</v>
      </c>
      <c r="H4599">
        <v>13</v>
      </c>
      <c r="I4599" s="31" t="s">
        <v>104</v>
      </c>
    </row>
    <row r="4600" spans="1:9" x14ac:dyDescent="0.3">
      <c r="A4600">
        <v>4636</v>
      </c>
      <c r="B4600">
        <v>1</v>
      </c>
      <c r="C4600">
        <v>73</v>
      </c>
      <c r="D4600" s="32">
        <v>0.75694444444444442</v>
      </c>
      <c r="E4600">
        <v>7000</v>
      </c>
      <c r="G4600" s="31" t="s">
        <v>97</v>
      </c>
      <c r="H4600">
        <v>13</v>
      </c>
      <c r="I4600" s="31" t="s">
        <v>99</v>
      </c>
    </row>
    <row r="4601" spans="1:9" x14ac:dyDescent="0.3">
      <c r="A4601">
        <v>4637</v>
      </c>
      <c r="B4601">
        <v>4</v>
      </c>
      <c r="C4601">
        <v>73</v>
      </c>
      <c r="D4601" s="32">
        <v>0.67083333333333328</v>
      </c>
      <c r="E4601">
        <v>7000</v>
      </c>
      <c r="G4601" s="31" t="s">
        <v>97</v>
      </c>
      <c r="H4601">
        <v>13</v>
      </c>
      <c r="I4601" s="31" t="s">
        <v>103</v>
      </c>
    </row>
    <row r="4602" spans="1:9" x14ac:dyDescent="0.3">
      <c r="A4602">
        <v>4638</v>
      </c>
      <c r="B4602">
        <v>2</v>
      </c>
      <c r="C4602">
        <v>73</v>
      </c>
      <c r="D4602" s="32">
        <v>0.70625000000000004</v>
      </c>
      <c r="E4602">
        <v>7000</v>
      </c>
      <c r="G4602" s="31" t="s">
        <v>97</v>
      </c>
      <c r="H4602">
        <v>13</v>
      </c>
      <c r="I4602" s="31" t="s">
        <v>101</v>
      </c>
    </row>
    <row r="4603" spans="1:9" x14ac:dyDescent="0.3">
      <c r="A4603">
        <v>4639</v>
      </c>
      <c r="B4603">
        <v>5</v>
      </c>
      <c r="C4603">
        <v>73</v>
      </c>
      <c r="D4603" s="32">
        <v>0.72222222222222221</v>
      </c>
      <c r="E4603">
        <v>7000</v>
      </c>
      <c r="F4603">
        <v>1000</v>
      </c>
      <c r="G4603" s="31" t="s">
        <v>102</v>
      </c>
      <c r="H4603">
        <v>13</v>
      </c>
      <c r="I4603" s="31" t="s">
        <v>105</v>
      </c>
    </row>
    <row r="4604" spans="1:9" x14ac:dyDescent="0.3">
      <c r="A4604">
        <v>4640</v>
      </c>
      <c r="B4604">
        <v>3</v>
      </c>
      <c r="C4604">
        <v>73</v>
      </c>
      <c r="D4604" s="32">
        <v>0.79305555555555551</v>
      </c>
      <c r="E4604">
        <v>7000</v>
      </c>
      <c r="F4604">
        <v>2000</v>
      </c>
      <c r="G4604" s="31" t="s">
        <v>102</v>
      </c>
      <c r="H4604">
        <v>14</v>
      </c>
      <c r="I4604" s="31" t="s">
        <v>104</v>
      </c>
    </row>
    <row r="4605" spans="1:9" x14ac:dyDescent="0.3">
      <c r="A4605">
        <v>4641</v>
      </c>
      <c r="B4605">
        <v>1</v>
      </c>
      <c r="C4605">
        <v>73</v>
      </c>
      <c r="D4605" s="32">
        <v>0.77986111111111112</v>
      </c>
      <c r="E4605">
        <v>7000</v>
      </c>
      <c r="G4605" s="31" t="s">
        <v>97</v>
      </c>
      <c r="H4605">
        <v>14</v>
      </c>
      <c r="I4605" s="31" t="s">
        <v>99</v>
      </c>
    </row>
    <row r="4606" spans="1:9" x14ac:dyDescent="0.3">
      <c r="A4606">
        <v>4642</v>
      </c>
      <c r="B4606">
        <v>4</v>
      </c>
      <c r="C4606">
        <v>73</v>
      </c>
      <c r="D4606" s="32">
        <v>0.68680555555555556</v>
      </c>
      <c r="E4606">
        <v>7000</v>
      </c>
      <c r="F4606">
        <v>500</v>
      </c>
      <c r="G4606" s="31" t="s">
        <v>102</v>
      </c>
      <c r="H4606">
        <v>14</v>
      </c>
      <c r="I4606" s="31" t="s">
        <v>103</v>
      </c>
    </row>
    <row r="4607" spans="1:9" x14ac:dyDescent="0.3">
      <c r="A4607">
        <v>4643</v>
      </c>
      <c r="B4607">
        <v>2</v>
      </c>
      <c r="C4607">
        <v>73</v>
      </c>
      <c r="D4607" s="32">
        <v>0.71944444444444444</v>
      </c>
      <c r="E4607">
        <v>7000</v>
      </c>
      <c r="F4607">
        <v>500</v>
      </c>
      <c r="G4607" s="31" t="s">
        <v>97</v>
      </c>
      <c r="H4607">
        <v>14</v>
      </c>
      <c r="I4607" s="31" t="s">
        <v>101</v>
      </c>
    </row>
    <row r="4608" spans="1:9" x14ac:dyDescent="0.3">
      <c r="A4608">
        <v>4644</v>
      </c>
      <c r="B4608">
        <v>5</v>
      </c>
      <c r="C4608">
        <v>73</v>
      </c>
      <c r="D4608" s="32">
        <v>0.74583333333333335</v>
      </c>
      <c r="E4608">
        <v>7000</v>
      </c>
      <c r="G4608" s="31" t="s">
        <v>102</v>
      </c>
      <c r="H4608">
        <v>14</v>
      </c>
      <c r="I4608" s="31" t="s">
        <v>105</v>
      </c>
    </row>
    <row r="4609" spans="1:9" x14ac:dyDescent="0.3">
      <c r="A4609">
        <v>4645</v>
      </c>
      <c r="B4609">
        <v>3</v>
      </c>
      <c r="C4609">
        <v>73</v>
      </c>
      <c r="D4609" s="32">
        <v>0.81666666666666665</v>
      </c>
      <c r="E4609">
        <v>7000</v>
      </c>
      <c r="G4609" s="31" t="s">
        <v>102</v>
      </c>
      <c r="H4609">
        <v>15</v>
      </c>
      <c r="I4609" s="31" t="s">
        <v>104</v>
      </c>
    </row>
    <row r="4610" spans="1:9" x14ac:dyDescent="0.3">
      <c r="A4610">
        <v>4646</v>
      </c>
      <c r="B4610">
        <v>1</v>
      </c>
      <c r="C4610">
        <v>73</v>
      </c>
      <c r="D4610" s="32">
        <v>0.80625000000000002</v>
      </c>
      <c r="E4610">
        <v>7000</v>
      </c>
      <c r="G4610" s="31" t="s">
        <v>102</v>
      </c>
      <c r="H4610">
        <v>15</v>
      </c>
      <c r="I4610" s="31" t="s">
        <v>99</v>
      </c>
    </row>
    <row r="4611" spans="1:9" x14ac:dyDescent="0.3">
      <c r="A4611">
        <v>4647</v>
      </c>
      <c r="B4611">
        <v>4</v>
      </c>
      <c r="C4611">
        <v>73</v>
      </c>
      <c r="D4611" s="32">
        <v>0.72777777777777775</v>
      </c>
      <c r="E4611">
        <v>7000</v>
      </c>
      <c r="G4611" s="31" t="s">
        <v>97</v>
      </c>
      <c r="H4611">
        <v>15</v>
      </c>
      <c r="I4611" s="31" t="s">
        <v>103</v>
      </c>
    </row>
    <row r="4612" spans="1:9" x14ac:dyDescent="0.3">
      <c r="A4612">
        <v>4648</v>
      </c>
      <c r="B4612">
        <v>2</v>
      </c>
      <c r="C4612">
        <v>73</v>
      </c>
      <c r="D4612" s="32">
        <v>0.73750000000000004</v>
      </c>
      <c r="E4612">
        <v>7000</v>
      </c>
      <c r="F4612">
        <v>1500</v>
      </c>
      <c r="G4612" s="31" t="s">
        <v>102</v>
      </c>
      <c r="H4612">
        <v>15</v>
      </c>
      <c r="I4612" s="31" t="s">
        <v>101</v>
      </c>
    </row>
    <row r="4613" spans="1:9" x14ac:dyDescent="0.3">
      <c r="A4613">
        <v>4649</v>
      </c>
      <c r="B4613">
        <v>5</v>
      </c>
      <c r="C4613">
        <v>73</v>
      </c>
      <c r="D4613" s="32">
        <v>0.77013888888888893</v>
      </c>
      <c r="E4613">
        <v>7000</v>
      </c>
      <c r="G4613" s="31" t="s">
        <v>102</v>
      </c>
      <c r="H4613">
        <v>15</v>
      </c>
      <c r="I4613" s="31" t="s">
        <v>105</v>
      </c>
    </row>
    <row r="4614" spans="1:9" x14ac:dyDescent="0.3">
      <c r="A4614">
        <v>4650</v>
      </c>
      <c r="B4614">
        <v>3</v>
      </c>
      <c r="C4614">
        <v>73</v>
      </c>
      <c r="D4614" s="32">
        <v>0.83819444444444446</v>
      </c>
      <c r="E4614">
        <v>7000</v>
      </c>
      <c r="G4614" s="31" t="s">
        <v>97</v>
      </c>
      <c r="H4614">
        <v>16</v>
      </c>
      <c r="I4614" s="31" t="s">
        <v>104</v>
      </c>
    </row>
    <row r="4615" spans="1:9" x14ac:dyDescent="0.3">
      <c r="A4615">
        <v>4651</v>
      </c>
      <c r="B4615">
        <v>1</v>
      </c>
      <c r="C4615">
        <v>73</v>
      </c>
      <c r="D4615" s="32"/>
      <c r="E4615">
        <v>7000</v>
      </c>
      <c r="G4615" s="31" t="s">
        <v>102</v>
      </c>
      <c r="H4615">
        <v>16</v>
      </c>
      <c r="I4615" s="31" t="s">
        <v>99</v>
      </c>
    </row>
    <row r="4616" spans="1:9" x14ac:dyDescent="0.3">
      <c r="A4616">
        <v>4652</v>
      </c>
      <c r="B4616">
        <v>4</v>
      </c>
      <c r="C4616">
        <v>73</v>
      </c>
      <c r="D4616" s="32">
        <v>0.76388888888888884</v>
      </c>
      <c r="E4616">
        <v>7000</v>
      </c>
      <c r="G4616" s="31" t="s">
        <v>102</v>
      </c>
      <c r="H4616">
        <v>16</v>
      </c>
      <c r="I4616" s="31" t="s">
        <v>103</v>
      </c>
    </row>
    <row r="4617" spans="1:9" x14ac:dyDescent="0.3">
      <c r="A4617">
        <v>4653</v>
      </c>
      <c r="B4617">
        <v>2</v>
      </c>
      <c r="C4617">
        <v>73</v>
      </c>
      <c r="D4617" s="32">
        <v>0.76180555555555551</v>
      </c>
      <c r="E4617">
        <v>7000</v>
      </c>
      <c r="G4617" s="31" t="s">
        <v>97</v>
      </c>
      <c r="H4617">
        <v>16</v>
      </c>
      <c r="I4617" s="31" t="s">
        <v>101</v>
      </c>
    </row>
    <row r="4618" spans="1:9" x14ac:dyDescent="0.3">
      <c r="A4618">
        <v>4654</v>
      </c>
      <c r="B4618">
        <v>5</v>
      </c>
      <c r="C4618">
        <v>73</v>
      </c>
      <c r="D4618" s="32">
        <v>0.80555555555555558</v>
      </c>
      <c r="E4618">
        <v>7000</v>
      </c>
      <c r="G4618" s="31" t="s">
        <v>97</v>
      </c>
      <c r="H4618">
        <v>16</v>
      </c>
      <c r="I4618" s="31" t="s">
        <v>105</v>
      </c>
    </row>
    <row r="4619" spans="1:9" x14ac:dyDescent="0.3">
      <c r="A4619">
        <v>4655</v>
      </c>
      <c r="B4619">
        <v>4</v>
      </c>
      <c r="C4619">
        <v>73</v>
      </c>
      <c r="D4619" s="32">
        <v>0.8</v>
      </c>
      <c r="E4619">
        <v>7000</v>
      </c>
      <c r="G4619" s="31" t="s">
        <v>102</v>
      </c>
      <c r="H4619">
        <v>17</v>
      </c>
      <c r="I4619" s="31" t="s">
        <v>103</v>
      </c>
    </row>
    <row r="4620" spans="1:9" x14ac:dyDescent="0.3">
      <c r="A4620">
        <v>4656</v>
      </c>
      <c r="B4620">
        <v>2</v>
      </c>
      <c r="C4620">
        <v>73</v>
      </c>
      <c r="D4620" s="32">
        <v>0.78194444444444444</v>
      </c>
      <c r="E4620">
        <v>9000</v>
      </c>
      <c r="F4620">
        <v>1000</v>
      </c>
      <c r="G4620" s="31" t="s">
        <v>102</v>
      </c>
      <c r="H4620">
        <v>17</v>
      </c>
      <c r="I4620" s="31" t="s">
        <v>101</v>
      </c>
    </row>
    <row r="4621" spans="1:9" x14ac:dyDescent="0.3">
      <c r="A4621">
        <v>4657</v>
      </c>
      <c r="B4621">
        <v>5</v>
      </c>
      <c r="C4621">
        <v>73</v>
      </c>
      <c r="D4621" s="32">
        <v>0.80555555555555558</v>
      </c>
      <c r="E4621">
        <v>7000</v>
      </c>
      <c r="G4621" s="31" t="s">
        <v>97</v>
      </c>
      <c r="H4621">
        <v>17</v>
      </c>
      <c r="I4621" s="31" t="s">
        <v>105</v>
      </c>
    </row>
    <row r="4622" spans="1:9" x14ac:dyDescent="0.3">
      <c r="A4622">
        <v>4658</v>
      </c>
      <c r="B4622">
        <v>4</v>
      </c>
      <c r="C4622">
        <v>73</v>
      </c>
      <c r="D4622" s="32">
        <v>0.83888888888888891</v>
      </c>
      <c r="E4622">
        <v>9000</v>
      </c>
      <c r="G4622" s="31" t="s">
        <v>97</v>
      </c>
      <c r="H4622">
        <v>18</v>
      </c>
      <c r="I4622" s="31" t="s">
        <v>103</v>
      </c>
    </row>
    <row r="4623" spans="1:9" x14ac:dyDescent="0.3">
      <c r="A4623">
        <v>4659</v>
      </c>
      <c r="B4623">
        <v>2</v>
      </c>
      <c r="C4623">
        <v>73</v>
      </c>
      <c r="D4623" s="32">
        <v>0.79305555555555551</v>
      </c>
      <c r="E4623">
        <v>7000</v>
      </c>
      <c r="F4623">
        <v>1000</v>
      </c>
      <c r="G4623" s="31" t="s">
        <v>102</v>
      </c>
      <c r="H4623">
        <v>18</v>
      </c>
      <c r="I4623" s="31" t="s">
        <v>101</v>
      </c>
    </row>
    <row r="4624" spans="1:9" x14ac:dyDescent="0.3">
      <c r="A4624">
        <v>4660</v>
      </c>
      <c r="B4624">
        <v>5</v>
      </c>
      <c r="C4624">
        <v>73</v>
      </c>
      <c r="D4624" s="32"/>
      <c r="E4624">
        <v>7000</v>
      </c>
      <c r="G4624" s="31" t="s">
        <v>97</v>
      </c>
      <c r="H4624">
        <v>18</v>
      </c>
      <c r="I4624" s="31" t="s">
        <v>105</v>
      </c>
    </row>
    <row r="4625" spans="1:9" x14ac:dyDescent="0.3">
      <c r="A4625">
        <v>4661</v>
      </c>
      <c r="B4625">
        <v>2</v>
      </c>
      <c r="C4625">
        <v>73</v>
      </c>
      <c r="D4625" s="32">
        <v>0.80833333333333335</v>
      </c>
      <c r="E4625">
        <v>9000</v>
      </c>
      <c r="F4625">
        <v>1000</v>
      </c>
      <c r="G4625" s="31" t="s">
        <v>102</v>
      </c>
      <c r="H4625">
        <v>19</v>
      </c>
      <c r="I4625" s="31" t="s">
        <v>101</v>
      </c>
    </row>
    <row r="4626" spans="1:9" x14ac:dyDescent="0.3">
      <c r="A4626">
        <v>4662</v>
      </c>
      <c r="B4626">
        <v>2</v>
      </c>
      <c r="C4626">
        <v>73</v>
      </c>
      <c r="D4626" s="32">
        <v>0.83680555555555558</v>
      </c>
      <c r="E4626">
        <v>7000</v>
      </c>
      <c r="G4626" s="31" t="s">
        <v>102</v>
      </c>
      <c r="H4626">
        <v>20</v>
      </c>
      <c r="I4626" s="31" t="s">
        <v>101</v>
      </c>
    </row>
    <row r="4627" spans="1:9" x14ac:dyDescent="0.3">
      <c r="A4627">
        <v>4663</v>
      </c>
      <c r="B4627">
        <v>3</v>
      </c>
      <c r="C4627">
        <v>74</v>
      </c>
      <c r="D4627" s="32">
        <v>0.45555555555555555</v>
      </c>
      <c r="E4627">
        <v>7000</v>
      </c>
      <c r="F4627">
        <v>1500</v>
      </c>
      <c r="G4627" s="31" t="s">
        <v>97</v>
      </c>
      <c r="H4627">
        <v>4</v>
      </c>
      <c r="I4627" s="31" t="s">
        <v>104</v>
      </c>
    </row>
    <row r="4628" spans="1:9" x14ac:dyDescent="0.3">
      <c r="A4628">
        <v>4664</v>
      </c>
      <c r="B4628">
        <v>7</v>
      </c>
      <c r="C4628">
        <v>74</v>
      </c>
      <c r="D4628" s="32">
        <v>0.61944444444444446</v>
      </c>
      <c r="E4628">
        <v>7000</v>
      </c>
      <c r="G4628" s="31" t="s">
        <v>97</v>
      </c>
      <c r="H4628">
        <v>4</v>
      </c>
      <c r="I4628" s="31" t="s">
        <v>98</v>
      </c>
    </row>
    <row r="4629" spans="1:9" x14ac:dyDescent="0.3">
      <c r="A4629">
        <v>4665</v>
      </c>
      <c r="B4629">
        <v>1</v>
      </c>
      <c r="C4629">
        <v>74</v>
      </c>
      <c r="D4629" s="32">
        <v>0.4548611111111111</v>
      </c>
      <c r="E4629">
        <v>7000</v>
      </c>
      <c r="G4629" s="31" t="s">
        <v>102</v>
      </c>
      <c r="H4629">
        <v>4</v>
      </c>
      <c r="I4629" s="31" t="s">
        <v>99</v>
      </c>
    </row>
    <row r="4630" spans="1:9" x14ac:dyDescent="0.3">
      <c r="A4630">
        <v>4666</v>
      </c>
      <c r="B4630">
        <v>6</v>
      </c>
      <c r="C4630">
        <v>74</v>
      </c>
      <c r="D4630" s="32">
        <v>0.46875</v>
      </c>
      <c r="E4630">
        <v>7000</v>
      </c>
      <c r="G4630" s="31" t="s">
        <v>97</v>
      </c>
      <c r="H4630">
        <v>4</v>
      </c>
      <c r="I4630" s="31" t="s">
        <v>100</v>
      </c>
    </row>
    <row r="4631" spans="1:9" x14ac:dyDescent="0.3">
      <c r="A4631">
        <v>4667</v>
      </c>
      <c r="B4631">
        <v>4</v>
      </c>
      <c r="C4631">
        <v>74</v>
      </c>
      <c r="D4631" s="32">
        <v>0.49583333333333335</v>
      </c>
      <c r="E4631">
        <v>7000</v>
      </c>
      <c r="G4631" s="31" t="s">
        <v>97</v>
      </c>
      <c r="H4631">
        <v>4</v>
      </c>
      <c r="I4631" s="31" t="s">
        <v>103</v>
      </c>
    </row>
    <row r="4632" spans="1:9" x14ac:dyDescent="0.3">
      <c r="A4632">
        <v>4668</v>
      </c>
      <c r="B4632">
        <v>2</v>
      </c>
      <c r="C4632">
        <v>74</v>
      </c>
      <c r="D4632" s="32">
        <v>0.46041666666666664</v>
      </c>
      <c r="E4632">
        <v>7000</v>
      </c>
      <c r="G4632" s="31" t="s">
        <v>97</v>
      </c>
      <c r="H4632">
        <v>4</v>
      </c>
      <c r="I4632" s="31" t="s">
        <v>101</v>
      </c>
    </row>
    <row r="4633" spans="1:9" x14ac:dyDescent="0.3">
      <c r="A4633">
        <v>4669</v>
      </c>
      <c r="B4633">
        <v>5</v>
      </c>
      <c r="C4633">
        <v>74</v>
      </c>
      <c r="D4633" s="32">
        <v>0.44444444444444442</v>
      </c>
      <c r="E4633">
        <v>7000</v>
      </c>
      <c r="F4633">
        <v>1000</v>
      </c>
      <c r="G4633" s="31" t="s">
        <v>102</v>
      </c>
      <c r="H4633">
        <v>4</v>
      </c>
      <c r="I4633" s="31" t="s">
        <v>105</v>
      </c>
    </row>
    <row r="4634" spans="1:9" x14ac:dyDescent="0.3">
      <c r="A4634">
        <v>4670</v>
      </c>
      <c r="B4634">
        <v>3</v>
      </c>
      <c r="C4634">
        <v>74</v>
      </c>
      <c r="D4634" s="32">
        <v>0.48680555555555555</v>
      </c>
      <c r="E4634">
        <v>7000</v>
      </c>
      <c r="F4634">
        <v>2000</v>
      </c>
      <c r="G4634" s="31" t="s">
        <v>97</v>
      </c>
      <c r="H4634">
        <v>5</v>
      </c>
      <c r="I4634" s="31" t="s">
        <v>104</v>
      </c>
    </row>
    <row r="4635" spans="1:9" x14ac:dyDescent="0.3">
      <c r="A4635">
        <v>4671</v>
      </c>
      <c r="B4635">
        <v>7</v>
      </c>
      <c r="C4635">
        <v>74</v>
      </c>
      <c r="D4635" s="32">
        <v>0.70763888888888893</v>
      </c>
      <c r="E4635">
        <v>7000</v>
      </c>
      <c r="G4635" s="31" t="s">
        <v>97</v>
      </c>
      <c r="H4635">
        <v>5</v>
      </c>
      <c r="I4635" s="31" t="s">
        <v>98</v>
      </c>
    </row>
    <row r="4636" spans="1:9" x14ac:dyDescent="0.3">
      <c r="A4636">
        <v>4672</v>
      </c>
      <c r="B4636">
        <v>1</v>
      </c>
      <c r="C4636">
        <v>74</v>
      </c>
      <c r="D4636" s="32">
        <v>0.51458333333333328</v>
      </c>
      <c r="E4636">
        <v>7000</v>
      </c>
      <c r="G4636" s="31" t="s">
        <v>102</v>
      </c>
      <c r="H4636">
        <v>5</v>
      </c>
      <c r="I4636" s="31" t="s">
        <v>99</v>
      </c>
    </row>
    <row r="4637" spans="1:9" x14ac:dyDescent="0.3">
      <c r="A4637">
        <v>4673</v>
      </c>
      <c r="B4637">
        <v>6</v>
      </c>
      <c r="C4637">
        <v>74</v>
      </c>
      <c r="D4637" s="32">
        <v>0.48194444444444445</v>
      </c>
      <c r="E4637">
        <v>7000</v>
      </c>
      <c r="G4637" s="31" t="s">
        <v>97</v>
      </c>
      <c r="H4637">
        <v>5</v>
      </c>
      <c r="I4637" s="31" t="s">
        <v>100</v>
      </c>
    </row>
    <row r="4638" spans="1:9" x14ac:dyDescent="0.3">
      <c r="A4638">
        <v>4674</v>
      </c>
      <c r="B4638">
        <v>4</v>
      </c>
      <c r="C4638">
        <v>74</v>
      </c>
      <c r="D4638" s="32">
        <v>0.53402777777777777</v>
      </c>
      <c r="E4638">
        <v>7000</v>
      </c>
      <c r="G4638" s="31" t="s">
        <v>102</v>
      </c>
      <c r="H4638">
        <v>5</v>
      </c>
      <c r="I4638" s="31" t="s">
        <v>103</v>
      </c>
    </row>
    <row r="4639" spans="1:9" x14ac:dyDescent="0.3">
      <c r="A4639">
        <v>4675</v>
      </c>
      <c r="B4639">
        <v>2</v>
      </c>
      <c r="C4639">
        <v>74</v>
      </c>
      <c r="D4639" s="32">
        <v>0.50347222222222221</v>
      </c>
      <c r="E4639">
        <v>7000</v>
      </c>
      <c r="G4639" s="31" t="s">
        <v>97</v>
      </c>
      <c r="H4639">
        <v>5</v>
      </c>
      <c r="I4639" s="31" t="s">
        <v>101</v>
      </c>
    </row>
    <row r="4640" spans="1:9" x14ac:dyDescent="0.3">
      <c r="A4640">
        <v>4676</v>
      </c>
      <c r="B4640">
        <v>5</v>
      </c>
      <c r="C4640">
        <v>74</v>
      </c>
      <c r="D4640" s="32">
        <v>0.46527777777777779</v>
      </c>
      <c r="E4640">
        <v>7000</v>
      </c>
      <c r="G4640" s="31" t="s">
        <v>97</v>
      </c>
      <c r="H4640">
        <v>5</v>
      </c>
      <c r="I4640" s="31" t="s">
        <v>105</v>
      </c>
    </row>
    <row r="4641" spans="1:9" x14ac:dyDescent="0.3">
      <c r="A4641">
        <v>4677</v>
      </c>
      <c r="B4641">
        <v>3</v>
      </c>
      <c r="C4641">
        <v>74</v>
      </c>
      <c r="D4641" s="32">
        <v>0.5229166666666667</v>
      </c>
      <c r="E4641">
        <v>7000</v>
      </c>
      <c r="F4641">
        <v>1000</v>
      </c>
      <c r="G4641" s="31" t="s">
        <v>102</v>
      </c>
      <c r="H4641">
        <v>6</v>
      </c>
      <c r="I4641" s="31" t="s">
        <v>104</v>
      </c>
    </row>
    <row r="4642" spans="1:9" x14ac:dyDescent="0.3">
      <c r="A4642">
        <v>4678</v>
      </c>
      <c r="B4642">
        <v>7</v>
      </c>
      <c r="C4642">
        <v>74</v>
      </c>
      <c r="D4642" s="32">
        <v>0.80277777777777781</v>
      </c>
      <c r="E4642">
        <v>7000</v>
      </c>
      <c r="G4642" s="31" t="s">
        <v>97</v>
      </c>
      <c r="H4642">
        <v>6</v>
      </c>
      <c r="I4642" s="31" t="s">
        <v>98</v>
      </c>
    </row>
    <row r="4643" spans="1:9" x14ac:dyDescent="0.3">
      <c r="A4643">
        <v>4679</v>
      </c>
      <c r="B4643">
        <v>1</v>
      </c>
      <c r="C4643">
        <v>74</v>
      </c>
      <c r="D4643" s="32">
        <v>0.5395833333333333</v>
      </c>
      <c r="E4643">
        <v>7000</v>
      </c>
      <c r="G4643" s="31" t="s">
        <v>97</v>
      </c>
      <c r="H4643">
        <v>6</v>
      </c>
      <c r="I4643" s="31" t="s">
        <v>99</v>
      </c>
    </row>
    <row r="4644" spans="1:9" x14ac:dyDescent="0.3">
      <c r="A4644">
        <v>4680</v>
      </c>
      <c r="B4644">
        <v>6</v>
      </c>
      <c r="C4644">
        <v>74</v>
      </c>
      <c r="D4644" s="32">
        <v>0.50208333333333333</v>
      </c>
      <c r="E4644">
        <v>7000</v>
      </c>
      <c r="F4644">
        <v>1000</v>
      </c>
      <c r="G4644" s="31" t="s">
        <v>97</v>
      </c>
      <c r="H4644">
        <v>6</v>
      </c>
      <c r="I4644" s="31" t="s">
        <v>100</v>
      </c>
    </row>
    <row r="4645" spans="1:9" x14ac:dyDescent="0.3">
      <c r="A4645">
        <v>4681</v>
      </c>
      <c r="B4645">
        <v>4</v>
      </c>
      <c r="C4645">
        <v>74</v>
      </c>
      <c r="D4645" s="32">
        <v>0.56944444444444442</v>
      </c>
      <c r="E4645">
        <v>7000</v>
      </c>
      <c r="G4645" s="31" t="s">
        <v>97</v>
      </c>
      <c r="H4645">
        <v>6</v>
      </c>
      <c r="I4645" s="31" t="s">
        <v>103</v>
      </c>
    </row>
    <row r="4646" spans="1:9" x14ac:dyDescent="0.3">
      <c r="A4646">
        <v>4682</v>
      </c>
      <c r="B4646">
        <v>2</v>
      </c>
      <c r="C4646">
        <v>74</v>
      </c>
      <c r="D4646" s="32">
        <v>0.52708333333333335</v>
      </c>
      <c r="E4646">
        <v>7000</v>
      </c>
      <c r="G4646" s="31" t="s">
        <v>97</v>
      </c>
      <c r="H4646">
        <v>6</v>
      </c>
      <c r="I4646" s="31" t="s">
        <v>101</v>
      </c>
    </row>
    <row r="4647" spans="1:9" x14ac:dyDescent="0.3">
      <c r="A4647">
        <v>4683</v>
      </c>
      <c r="B4647">
        <v>5</v>
      </c>
      <c r="C4647">
        <v>74</v>
      </c>
      <c r="D4647" s="32">
        <v>0.48402777777777778</v>
      </c>
      <c r="E4647">
        <v>7000</v>
      </c>
      <c r="F4647">
        <v>2000</v>
      </c>
      <c r="G4647" s="31" t="s">
        <v>102</v>
      </c>
      <c r="H4647">
        <v>6</v>
      </c>
      <c r="I4647" s="31" t="s">
        <v>105</v>
      </c>
    </row>
    <row r="4648" spans="1:9" x14ac:dyDescent="0.3">
      <c r="A4648">
        <v>4684</v>
      </c>
      <c r="B4648">
        <v>3</v>
      </c>
      <c r="C4648">
        <v>74</v>
      </c>
      <c r="D4648" s="32">
        <v>0.55277777777777781</v>
      </c>
      <c r="E4648">
        <v>7000</v>
      </c>
      <c r="G4648" s="31" t="s">
        <v>102</v>
      </c>
      <c r="H4648">
        <v>7</v>
      </c>
      <c r="I4648" s="31" t="s">
        <v>104</v>
      </c>
    </row>
    <row r="4649" spans="1:9" x14ac:dyDescent="0.3">
      <c r="A4649">
        <v>4685</v>
      </c>
      <c r="B4649">
        <v>7</v>
      </c>
      <c r="C4649">
        <v>74</v>
      </c>
      <c r="D4649" s="32">
        <v>0.82222222222222219</v>
      </c>
      <c r="E4649">
        <v>7000</v>
      </c>
      <c r="G4649" s="31" t="s">
        <v>97</v>
      </c>
      <c r="H4649">
        <v>7</v>
      </c>
      <c r="I4649" s="31" t="s">
        <v>98</v>
      </c>
    </row>
    <row r="4650" spans="1:9" x14ac:dyDescent="0.3">
      <c r="A4650">
        <v>4686</v>
      </c>
      <c r="B4650">
        <v>1</v>
      </c>
      <c r="C4650">
        <v>74</v>
      </c>
      <c r="D4650" s="32">
        <v>0.57777777777777772</v>
      </c>
      <c r="E4650">
        <v>7000</v>
      </c>
      <c r="G4650" s="31" t="s">
        <v>97</v>
      </c>
      <c r="H4650">
        <v>7</v>
      </c>
      <c r="I4650" s="31" t="s">
        <v>99</v>
      </c>
    </row>
    <row r="4651" spans="1:9" x14ac:dyDescent="0.3">
      <c r="A4651">
        <v>4687</v>
      </c>
      <c r="B4651">
        <v>6</v>
      </c>
      <c r="C4651">
        <v>74</v>
      </c>
      <c r="D4651" s="32">
        <v>0.53125</v>
      </c>
      <c r="E4651">
        <v>7000</v>
      </c>
      <c r="G4651" s="31" t="s">
        <v>97</v>
      </c>
      <c r="H4651">
        <v>7</v>
      </c>
      <c r="I4651" s="31" t="s">
        <v>100</v>
      </c>
    </row>
    <row r="4652" spans="1:9" x14ac:dyDescent="0.3">
      <c r="A4652">
        <v>4688</v>
      </c>
      <c r="B4652">
        <v>4</v>
      </c>
      <c r="C4652">
        <v>74</v>
      </c>
      <c r="D4652" s="32">
        <v>0.58888888888888891</v>
      </c>
      <c r="E4652">
        <v>7000</v>
      </c>
      <c r="G4652" s="31" t="s">
        <v>97</v>
      </c>
      <c r="H4652">
        <v>7</v>
      </c>
      <c r="I4652" s="31" t="s">
        <v>103</v>
      </c>
    </row>
    <row r="4653" spans="1:9" x14ac:dyDescent="0.3">
      <c r="A4653">
        <v>4689</v>
      </c>
      <c r="B4653">
        <v>2</v>
      </c>
      <c r="C4653">
        <v>74</v>
      </c>
      <c r="D4653" s="32">
        <v>0.54305555555555551</v>
      </c>
      <c r="E4653">
        <v>7000</v>
      </c>
      <c r="F4653">
        <v>1000</v>
      </c>
      <c r="G4653" s="31" t="s">
        <v>102</v>
      </c>
      <c r="H4653">
        <v>7</v>
      </c>
      <c r="I4653" s="31" t="s">
        <v>101</v>
      </c>
    </row>
    <row r="4654" spans="1:9" x14ac:dyDescent="0.3">
      <c r="A4654">
        <v>4690</v>
      </c>
      <c r="B4654">
        <v>5</v>
      </c>
      <c r="C4654">
        <v>74</v>
      </c>
      <c r="D4654" s="32">
        <v>0.49791666666666667</v>
      </c>
      <c r="E4654">
        <v>7000</v>
      </c>
      <c r="G4654" s="31" t="s">
        <v>97</v>
      </c>
      <c r="H4654">
        <v>7</v>
      </c>
      <c r="I4654" s="31" t="s">
        <v>105</v>
      </c>
    </row>
    <row r="4655" spans="1:9" x14ac:dyDescent="0.3">
      <c r="A4655">
        <v>4691</v>
      </c>
      <c r="B4655">
        <v>3</v>
      </c>
      <c r="C4655">
        <v>74</v>
      </c>
      <c r="D4655" s="32">
        <v>0.59027777777777779</v>
      </c>
      <c r="E4655">
        <v>7000</v>
      </c>
      <c r="G4655" s="31" t="s">
        <v>102</v>
      </c>
      <c r="H4655">
        <v>8</v>
      </c>
      <c r="I4655" s="31" t="s">
        <v>104</v>
      </c>
    </row>
    <row r="4656" spans="1:9" x14ac:dyDescent="0.3">
      <c r="A4656">
        <v>4692</v>
      </c>
      <c r="B4656">
        <v>1</v>
      </c>
      <c r="C4656">
        <v>74</v>
      </c>
      <c r="D4656" s="32">
        <v>0.63888888888888884</v>
      </c>
      <c r="E4656">
        <v>7000</v>
      </c>
      <c r="F4656">
        <v>1000</v>
      </c>
      <c r="G4656" s="31" t="s">
        <v>102</v>
      </c>
      <c r="H4656">
        <v>8</v>
      </c>
      <c r="I4656" s="31" t="s">
        <v>99</v>
      </c>
    </row>
    <row r="4657" spans="1:9" x14ac:dyDescent="0.3">
      <c r="A4657">
        <v>4693</v>
      </c>
      <c r="B4657">
        <v>6</v>
      </c>
      <c r="C4657">
        <v>74</v>
      </c>
      <c r="D4657" s="32">
        <v>0.5541666666666667</v>
      </c>
      <c r="E4657">
        <v>7000</v>
      </c>
      <c r="G4657" s="31" t="s">
        <v>97</v>
      </c>
      <c r="H4657">
        <v>8</v>
      </c>
      <c r="I4657" s="31" t="s">
        <v>100</v>
      </c>
    </row>
    <row r="4658" spans="1:9" x14ac:dyDescent="0.3">
      <c r="A4658">
        <v>4694</v>
      </c>
      <c r="B4658">
        <v>4</v>
      </c>
      <c r="C4658">
        <v>74</v>
      </c>
      <c r="D4658" s="32">
        <v>0.60347222222222219</v>
      </c>
      <c r="E4658">
        <v>7000</v>
      </c>
      <c r="G4658" s="31" t="s">
        <v>97</v>
      </c>
      <c r="H4658">
        <v>8</v>
      </c>
      <c r="I4658" s="31" t="s">
        <v>103</v>
      </c>
    </row>
    <row r="4659" spans="1:9" x14ac:dyDescent="0.3">
      <c r="A4659">
        <v>4695</v>
      </c>
      <c r="B4659">
        <v>2</v>
      </c>
      <c r="C4659">
        <v>74</v>
      </c>
      <c r="D4659" s="32">
        <v>0.55972222222222223</v>
      </c>
      <c r="E4659">
        <v>7000</v>
      </c>
      <c r="G4659" s="31" t="s">
        <v>102</v>
      </c>
      <c r="H4659">
        <v>8</v>
      </c>
      <c r="I4659" s="31" t="s">
        <v>101</v>
      </c>
    </row>
    <row r="4660" spans="1:9" x14ac:dyDescent="0.3">
      <c r="A4660">
        <v>4696</v>
      </c>
      <c r="B4660">
        <v>5</v>
      </c>
      <c r="C4660">
        <v>74</v>
      </c>
      <c r="D4660" s="32">
        <v>0.5444444444444444</v>
      </c>
      <c r="E4660">
        <v>7000</v>
      </c>
      <c r="G4660" s="31" t="s">
        <v>97</v>
      </c>
      <c r="H4660">
        <v>8</v>
      </c>
      <c r="I4660" s="31" t="s">
        <v>105</v>
      </c>
    </row>
    <row r="4661" spans="1:9" x14ac:dyDescent="0.3">
      <c r="A4661">
        <v>4697</v>
      </c>
      <c r="B4661">
        <v>3</v>
      </c>
      <c r="C4661">
        <v>74</v>
      </c>
      <c r="D4661" s="32">
        <v>0.62847222222222221</v>
      </c>
      <c r="E4661">
        <v>7000</v>
      </c>
      <c r="F4661">
        <v>1000</v>
      </c>
      <c r="G4661" s="31" t="s">
        <v>102</v>
      </c>
      <c r="H4661">
        <v>9</v>
      </c>
      <c r="I4661" s="31" t="s">
        <v>104</v>
      </c>
    </row>
    <row r="4662" spans="1:9" x14ac:dyDescent="0.3">
      <c r="A4662">
        <v>4698</v>
      </c>
      <c r="B4662">
        <v>1</v>
      </c>
      <c r="C4662">
        <v>74</v>
      </c>
      <c r="D4662" s="32">
        <v>0.65277777777777779</v>
      </c>
      <c r="E4662">
        <v>7000</v>
      </c>
      <c r="G4662" s="31" t="s">
        <v>97</v>
      </c>
      <c r="H4662">
        <v>9</v>
      </c>
      <c r="I4662" s="31" t="s">
        <v>99</v>
      </c>
    </row>
    <row r="4663" spans="1:9" x14ac:dyDescent="0.3">
      <c r="A4663">
        <v>4699</v>
      </c>
      <c r="B4663">
        <v>6</v>
      </c>
      <c r="C4663">
        <v>74</v>
      </c>
      <c r="D4663" s="32">
        <v>0.59722222222222221</v>
      </c>
      <c r="E4663">
        <v>7000</v>
      </c>
      <c r="F4663">
        <v>1000</v>
      </c>
      <c r="G4663" s="31" t="s">
        <v>102</v>
      </c>
      <c r="H4663">
        <v>9</v>
      </c>
      <c r="I4663" s="31" t="s">
        <v>100</v>
      </c>
    </row>
    <row r="4664" spans="1:9" x14ac:dyDescent="0.3">
      <c r="A4664">
        <v>4700</v>
      </c>
      <c r="B4664">
        <v>4</v>
      </c>
      <c r="C4664">
        <v>74</v>
      </c>
      <c r="D4664" s="32">
        <v>0.63055555555555554</v>
      </c>
      <c r="E4664">
        <v>7000</v>
      </c>
      <c r="G4664" s="31" t="s">
        <v>102</v>
      </c>
      <c r="H4664">
        <v>9</v>
      </c>
      <c r="I4664" s="31" t="s">
        <v>103</v>
      </c>
    </row>
    <row r="4665" spans="1:9" x14ac:dyDescent="0.3">
      <c r="A4665">
        <v>4701</v>
      </c>
      <c r="B4665">
        <v>2</v>
      </c>
      <c r="C4665">
        <v>74</v>
      </c>
      <c r="D4665" s="32">
        <v>0.58194444444444449</v>
      </c>
      <c r="E4665">
        <v>7000</v>
      </c>
      <c r="G4665" s="31" t="s">
        <v>97</v>
      </c>
      <c r="H4665">
        <v>9</v>
      </c>
      <c r="I4665" s="31" t="s">
        <v>101</v>
      </c>
    </row>
    <row r="4666" spans="1:9" x14ac:dyDescent="0.3">
      <c r="A4666">
        <v>4702</v>
      </c>
      <c r="B4666">
        <v>5</v>
      </c>
      <c r="C4666">
        <v>74</v>
      </c>
      <c r="D4666" s="32">
        <v>0.5625</v>
      </c>
      <c r="E4666">
        <v>7000</v>
      </c>
      <c r="G4666" s="31" t="s">
        <v>97</v>
      </c>
      <c r="H4666">
        <v>9</v>
      </c>
      <c r="I4666" s="31" t="s">
        <v>105</v>
      </c>
    </row>
    <row r="4667" spans="1:9" x14ac:dyDescent="0.3">
      <c r="A4667">
        <v>4703</v>
      </c>
      <c r="B4667">
        <v>3</v>
      </c>
      <c r="C4667">
        <v>74</v>
      </c>
      <c r="D4667" s="32">
        <v>0.69652777777777775</v>
      </c>
      <c r="E4667">
        <v>7000</v>
      </c>
      <c r="G4667" s="31" t="s">
        <v>97</v>
      </c>
      <c r="H4667">
        <v>10</v>
      </c>
      <c r="I4667" s="31" t="s">
        <v>104</v>
      </c>
    </row>
    <row r="4668" spans="1:9" x14ac:dyDescent="0.3">
      <c r="A4668">
        <v>4704</v>
      </c>
      <c r="B4668">
        <v>1</v>
      </c>
      <c r="C4668">
        <v>74</v>
      </c>
      <c r="D4668" s="32">
        <v>0.68055555555555558</v>
      </c>
      <c r="E4668">
        <v>7000</v>
      </c>
      <c r="G4668" s="31" t="s">
        <v>97</v>
      </c>
      <c r="H4668">
        <v>10</v>
      </c>
      <c r="I4668" s="31" t="s">
        <v>99</v>
      </c>
    </row>
    <row r="4669" spans="1:9" x14ac:dyDescent="0.3">
      <c r="A4669">
        <v>4705</v>
      </c>
      <c r="B4669">
        <v>6</v>
      </c>
      <c r="C4669">
        <v>74</v>
      </c>
      <c r="D4669" s="32">
        <v>0.62708333333333333</v>
      </c>
      <c r="E4669">
        <v>7000</v>
      </c>
      <c r="G4669" s="31" t="s">
        <v>97</v>
      </c>
      <c r="H4669">
        <v>10</v>
      </c>
      <c r="I4669" s="31" t="s">
        <v>100</v>
      </c>
    </row>
    <row r="4670" spans="1:9" x14ac:dyDescent="0.3">
      <c r="A4670">
        <v>4706</v>
      </c>
      <c r="B4670">
        <v>4</v>
      </c>
      <c r="C4670">
        <v>74</v>
      </c>
      <c r="D4670" s="32">
        <v>0.68958333333333333</v>
      </c>
      <c r="E4670">
        <v>9000</v>
      </c>
      <c r="G4670" s="31" t="s">
        <v>97</v>
      </c>
      <c r="H4670">
        <v>10</v>
      </c>
      <c r="I4670" s="31" t="s">
        <v>103</v>
      </c>
    </row>
    <row r="4671" spans="1:9" x14ac:dyDescent="0.3">
      <c r="A4671">
        <v>4707</v>
      </c>
      <c r="B4671">
        <v>2</v>
      </c>
      <c r="C4671">
        <v>74</v>
      </c>
      <c r="D4671" s="32">
        <v>0.69861111111111107</v>
      </c>
      <c r="E4671">
        <v>7000</v>
      </c>
      <c r="G4671" s="31" t="s">
        <v>102</v>
      </c>
      <c r="H4671">
        <v>10</v>
      </c>
      <c r="I4671" s="31" t="s">
        <v>101</v>
      </c>
    </row>
    <row r="4672" spans="1:9" x14ac:dyDescent="0.3">
      <c r="A4672">
        <v>4708</v>
      </c>
      <c r="B4672">
        <v>5</v>
      </c>
      <c r="C4672">
        <v>74</v>
      </c>
      <c r="D4672" s="32">
        <v>0.57847222222222228</v>
      </c>
      <c r="E4672">
        <v>7000</v>
      </c>
      <c r="G4672" s="31" t="s">
        <v>102</v>
      </c>
      <c r="H4672">
        <v>10</v>
      </c>
      <c r="I4672" s="31" t="s">
        <v>105</v>
      </c>
    </row>
    <row r="4673" spans="1:9" x14ac:dyDescent="0.3">
      <c r="A4673">
        <v>4709</v>
      </c>
      <c r="B4673">
        <v>3</v>
      </c>
      <c r="C4673">
        <v>74</v>
      </c>
      <c r="D4673" s="32">
        <v>0.71527777777777779</v>
      </c>
      <c r="E4673">
        <v>7000</v>
      </c>
      <c r="G4673" s="31" t="s">
        <v>97</v>
      </c>
      <c r="H4673">
        <v>11</v>
      </c>
      <c r="I4673" s="31" t="s">
        <v>104</v>
      </c>
    </row>
    <row r="4674" spans="1:9" x14ac:dyDescent="0.3">
      <c r="A4674">
        <v>4710</v>
      </c>
      <c r="B4674">
        <v>1</v>
      </c>
      <c r="C4674">
        <v>74</v>
      </c>
      <c r="D4674" s="32">
        <v>0.75</v>
      </c>
      <c r="E4674">
        <v>7000</v>
      </c>
      <c r="G4674" s="31" t="s">
        <v>97</v>
      </c>
      <c r="H4674">
        <v>11</v>
      </c>
      <c r="I4674" s="31" t="s">
        <v>99</v>
      </c>
    </row>
    <row r="4675" spans="1:9" x14ac:dyDescent="0.3">
      <c r="A4675">
        <v>4711</v>
      </c>
      <c r="B4675">
        <v>6</v>
      </c>
      <c r="C4675">
        <v>74</v>
      </c>
      <c r="D4675" s="32">
        <v>0.67013888888888884</v>
      </c>
      <c r="E4675">
        <v>7000</v>
      </c>
      <c r="F4675">
        <v>1000</v>
      </c>
      <c r="G4675" s="31" t="s">
        <v>102</v>
      </c>
      <c r="H4675">
        <v>11</v>
      </c>
      <c r="I4675" s="31" t="s">
        <v>100</v>
      </c>
    </row>
    <row r="4676" spans="1:9" x14ac:dyDescent="0.3">
      <c r="A4676">
        <v>4712</v>
      </c>
      <c r="B4676">
        <v>4</v>
      </c>
      <c r="C4676">
        <v>74</v>
      </c>
      <c r="D4676" s="32">
        <v>0.70208333333333328</v>
      </c>
      <c r="E4676">
        <v>9000</v>
      </c>
      <c r="G4676" s="31" t="s">
        <v>97</v>
      </c>
      <c r="H4676">
        <v>11</v>
      </c>
      <c r="I4676" s="31" t="s">
        <v>103</v>
      </c>
    </row>
    <row r="4677" spans="1:9" x14ac:dyDescent="0.3">
      <c r="A4677">
        <v>4713</v>
      </c>
      <c r="B4677">
        <v>2</v>
      </c>
      <c r="C4677">
        <v>74</v>
      </c>
      <c r="D4677" s="32">
        <v>0.71875</v>
      </c>
      <c r="E4677">
        <v>7000</v>
      </c>
      <c r="G4677" s="31" t="s">
        <v>97</v>
      </c>
      <c r="H4677">
        <v>11</v>
      </c>
      <c r="I4677" s="31" t="s">
        <v>101</v>
      </c>
    </row>
    <row r="4678" spans="1:9" x14ac:dyDescent="0.3">
      <c r="A4678">
        <v>4714</v>
      </c>
      <c r="B4678">
        <v>5</v>
      </c>
      <c r="C4678">
        <v>74</v>
      </c>
      <c r="D4678" s="32">
        <v>0.59722222222222221</v>
      </c>
      <c r="E4678">
        <v>7000</v>
      </c>
      <c r="G4678" s="31" t="s">
        <v>97</v>
      </c>
      <c r="H4678">
        <v>11</v>
      </c>
      <c r="I4678" s="31" t="s">
        <v>105</v>
      </c>
    </row>
    <row r="4679" spans="1:9" x14ac:dyDescent="0.3">
      <c r="A4679">
        <v>4715</v>
      </c>
      <c r="B4679">
        <v>3</v>
      </c>
      <c r="C4679">
        <v>74</v>
      </c>
      <c r="D4679" s="32">
        <v>0.77569444444444446</v>
      </c>
      <c r="E4679">
        <v>7000</v>
      </c>
      <c r="G4679" s="31" t="s">
        <v>97</v>
      </c>
      <c r="H4679">
        <v>12</v>
      </c>
      <c r="I4679" s="31" t="s">
        <v>104</v>
      </c>
    </row>
    <row r="4680" spans="1:9" x14ac:dyDescent="0.3">
      <c r="A4680">
        <v>4716</v>
      </c>
      <c r="B4680">
        <v>1</v>
      </c>
      <c r="C4680">
        <v>74</v>
      </c>
      <c r="D4680" s="32">
        <v>0.8</v>
      </c>
      <c r="E4680">
        <v>7000</v>
      </c>
      <c r="G4680" s="31" t="s">
        <v>97</v>
      </c>
      <c r="H4680">
        <v>12</v>
      </c>
      <c r="I4680" s="31" t="s">
        <v>99</v>
      </c>
    </row>
    <row r="4681" spans="1:9" x14ac:dyDescent="0.3">
      <c r="A4681">
        <v>4717</v>
      </c>
      <c r="B4681">
        <v>6</v>
      </c>
      <c r="C4681">
        <v>74</v>
      </c>
      <c r="D4681" s="32">
        <v>0.6875</v>
      </c>
      <c r="E4681">
        <v>7000</v>
      </c>
      <c r="G4681" s="31" t="s">
        <v>97</v>
      </c>
      <c r="H4681">
        <v>12</v>
      </c>
      <c r="I4681" s="31" t="s">
        <v>100</v>
      </c>
    </row>
    <row r="4682" spans="1:9" x14ac:dyDescent="0.3">
      <c r="A4682">
        <v>4718</v>
      </c>
      <c r="B4682">
        <v>4</v>
      </c>
      <c r="C4682">
        <v>74</v>
      </c>
      <c r="D4682" s="32">
        <v>0.77500000000000002</v>
      </c>
      <c r="E4682">
        <v>7000</v>
      </c>
      <c r="G4682" s="31" t="s">
        <v>102</v>
      </c>
      <c r="H4682">
        <v>12</v>
      </c>
      <c r="I4682" s="31" t="s">
        <v>103</v>
      </c>
    </row>
    <row r="4683" spans="1:9" x14ac:dyDescent="0.3">
      <c r="A4683">
        <v>4719</v>
      </c>
      <c r="B4683">
        <v>2</v>
      </c>
      <c r="C4683">
        <v>74</v>
      </c>
      <c r="D4683" s="32">
        <v>0.78541666666666665</v>
      </c>
      <c r="E4683">
        <v>9000</v>
      </c>
      <c r="F4683">
        <v>1000</v>
      </c>
      <c r="G4683" s="31" t="s">
        <v>102</v>
      </c>
      <c r="H4683">
        <v>12</v>
      </c>
      <c r="I4683" s="31" t="s">
        <v>101</v>
      </c>
    </row>
    <row r="4684" spans="1:9" x14ac:dyDescent="0.3">
      <c r="A4684">
        <v>4720</v>
      </c>
      <c r="B4684">
        <v>5</v>
      </c>
      <c r="C4684">
        <v>74</v>
      </c>
      <c r="D4684" s="32">
        <v>0.62569444444444444</v>
      </c>
      <c r="E4684">
        <v>7000</v>
      </c>
      <c r="G4684" s="31" t="s">
        <v>102</v>
      </c>
      <c r="H4684">
        <v>12</v>
      </c>
      <c r="I4684" s="31" t="s">
        <v>105</v>
      </c>
    </row>
    <row r="4685" spans="1:9" x14ac:dyDescent="0.3">
      <c r="A4685">
        <v>4721</v>
      </c>
      <c r="B4685">
        <v>3</v>
      </c>
      <c r="C4685">
        <v>74</v>
      </c>
      <c r="D4685" s="32">
        <v>0.81041666666666667</v>
      </c>
      <c r="E4685">
        <v>7000</v>
      </c>
      <c r="F4685">
        <v>600</v>
      </c>
      <c r="G4685" s="31" t="s">
        <v>97</v>
      </c>
      <c r="H4685">
        <v>13</v>
      </c>
      <c r="I4685" s="31" t="s">
        <v>104</v>
      </c>
    </row>
    <row r="4686" spans="1:9" x14ac:dyDescent="0.3">
      <c r="A4686">
        <v>4722</v>
      </c>
      <c r="B4686">
        <v>1</v>
      </c>
      <c r="C4686">
        <v>74</v>
      </c>
      <c r="D4686" s="32"/>
      <c r="E4686">
        <v>7000</v>
      </c>
      <c r="G4686" s="31" t="s">
        <v>97</v>
      </c>
      <c r="H4686">
        <v>13</v>
      </c>
      <c r="I4686" s="31" t="s">
        <v>99</v>
      </c>
    </row>
    <row r="4687" spans="1:9" x14ac:dyDescent="0.3">
      <c r="A4687">
        <v>4723</v>
      </c>
      <c r="B4687">
        <v>6</v>
      </c>
      <c r="C4687">
        <v>74</v>
      </c>
      <c r="D4687" s="32">
        <v>0.70486111111111116</v>
      </c>
      <c r="E4687">
        <v>7000</v>
      </c>
      <c r="G4687" s="31" t="s">
        <v>97</v>
      </c>
      <c r="H4687">
        <v>13</v>
      </c>
      <c r="I4687" s="31" t="s">
        <v>100</v>
      </c>
    </row>
    <row r="4688" spans="1:9" x14ac:dyDescent="0.3">
      <c r="A4688">
        <v>4724</v>
      </c>
      <c r="B4688">
        <v>2</v>
      </c>
      <c r="C4688">
        <v>74</v>
      </c>
      <c r="D4688" s="32">
        <v>0.80763888888888891</v>
      </c>
      <c r="E4688">
        <v>7000</v>
      </c>
      <c r="G4688" s="31" t="s">
        <v>97</v>
      </c>
      <c r="H4688">
        <v>13</v>
      </c>
      <c r="I4688" s="31" t="s">
        <v>101</v>
      </c>
    </row>
    <row r="4689" spans="1:9" x14ac:dyDescent="0.3">
      <c r="A4689">
        <v>4725</v>
      </c>
      <c r="B4689">
        <v>5</v>
      </c>
      <c r="C4689">
        <v>74</v>
      </c>
      <c r="D4689" s="32">
        <v>0.64930555555555558</v>
      </c>
      <c r="E4689">
        <v>7000</v>
      </c>
      <c r="G4689" s="31" t="s">
        <v>102</v>
      </c>
      <c r="H4689">
        <v>13</v>
      </c>
      <c r="I4689" s="31" t="s">
        <v>105</v>
      </c>
    </row>
    <row r="4690" spans="1:9" x14ac:dyDescent="0.3">
      <c r="A4690">
        <v>4726</v>
      </c>
      <c r="B4690">
        <v>6</v>
      </c>
      <c r="C4690">
        <v>74</v>
      </c>
      <c r="D4690" s="32">
        <v>0.72499999999999998</v>
      </c>
      <c r="E4690">
        <v>7000</v>
      </c>
      <c r="G4690" s="31" t="s">
        <v>97</v>
      </c>
      <c r="H4690">
        <v>14</v>
      </c>
      <c r="I4690" s="31" t="s">
        <v>100</v>
      </c>
    </row>
    <row r="4691" spans="1:9" x14ac:dyDescent="0.3">
      <c r="A4691">
        <v>4727</v>
      </c>
      <c r="B4691">
        <v>2</v>
      </c>
      <c r="C4691">
        <v>74</v>
      </c>
      <c r="D4691" s="32">
        <v>0.82430555555555551</v>
      </c>
      <c r="E4691">
        <v>7000</v>
      </c>
      <c r="G4691" s="31" t="s">
        <v>102</v>
      </c>
      <c r="H4691">
        <v>14</v>
      </c>
      <c r="I4691" s="31" t="s">
        <v>101</v>
      </c>
    </row>
    <row r="4692" spans="1:9" x14ac:dyDescent="0.3">
      <c r="A4692">
        <v>4728</v>
      </c>
      <c r="B4692">
        <v>5</v>
      </c>
      <c r="C4692">
        <v>74</v>
      </c>
      <c r="D4692" s="32">
        <v>0.67777777777777781</v>
      </c>
      <c r="E4692">
        <v>7000</v>
      </c>
      <c r="G4692" s="31" t="s">
        <v>102</v>
      </c>
      <c r="H4692">
        <v>14</v>
      </c>
      <c r="I4692" s="31" t="s">
        <v>105</v>
      </c>
    </row>
    <row r="4693" spans="1:9" x14ac:dyDescent="0.3">
      <c r="A4693">
        <v>4729</v>
      </c>
      <c r="B4693">
        <v>6</v>
      </c>
      <c r="C4693">
        <v>74</v>
      </c>
      <c r="D4693" s="32">
        <v>0.74722222222222223</v>
      </c>
      <c r="E4693">
        <v>7000</v>
      </c>
      <c r="G4693" s="31" t="s">
        <v>97</v>
      </c>
      <c r="H4693">
        <v>15</v>
      </c>
      <c r="I4693" s="31" t="s">
        <v>100</v>
      </c>
    </row>
    <row r="4694" spans="1:9" x14ac:dyDescent="0.3">
      <c r="A4694">
        <v>4730</v>
      </c>
      <c r="B4694">
        <v>5</v>
      </c>
      <c r="C4694">
        <v>74</v>
      </c>
      <c r="D4694" s="32">
        <v>0.7055555555555556</v>
      </c>
      <c r="E4694">
        <v>7000</v>
      </c>
      <c r="G4694" s="31" t="s">
        <v>97</v>
      </c>
      <c r="H4694">
        <v>15</v>
      </c>
      <c r="I4694" s="31" t="s">
        <v>105</v>
      </c>
    </row>
    <row r="4695" spans="1:9" x14ac:dyDescent="0.3">
      <c r="A4695">
        <v>4731</v>
      </c>
      <c r="B4695">
        <v>6</v>
      </c>
      <c r="C4695">
        <v>74</v>
      </c>
      <c r="D4695" s="32">
        <v>0.76388888888888884</v>
      </c>
      <c r="E4695">
        <v>7000</v>
      </c>
      <c r="G4695" s="31" t="s">
        <v>97</v>
      </c>
      <c r="H4695">
        <v>16</v>
      </c>
      <c r="I4695" s="31" t="s">
        <v>100</v>
      </c>
    </row>
    <row r="4696" spans="1:9" x14ac:dyDescent="0.3">
      <c r="A4696">
        <v>4732</v>
      </c>
      <c r="B4696">
        <v>5</v>
      </c>
      <c r="C4696">
        <v>74</v>
      </c>
      <c r="D4696" s="32">
        <v>0.73541666666666672</v>
      </c>
      <c r="E4696">
        <v>7000</v>
      </c>
      <c r="G4696" s="31" t="s">
        <v>102</v>
      </c>
      <c r="H4696">
        <v>16</v>
      </c>
      <c r="I4696" s="31" t="s">
        <v>105</v>
      </c>
    </row>
    <row r="4697" spans="1:9" x14ac:dyDescent="0.3">
      <c r="A4697">
        <v>4733</v>
      </c>
      <c r="B4697">
        <v>6</v>
      </c>
      <c r="C4697">
        <v>74</v>
      </c>
      <c r="D4697" s="32">
        <v>0.78472222222222221</v>
      </c>
      <c r="E4697">
        <v>7000</v>
      </c>
      <c r="G4697" s="31" t="s">
        <v>97</v>
      </c>
      <c r="H4697">
        <v>17</v>
      </c>
      <c r="I4697" s="31" t="s">
        <v>100</v>
      </c>
    </row>
    <row r="4698" spans="1:9" x14ac:dyDescent="0.3">
      <c r="A4698">
        <v>4734</v>
      </c>
      <c r="B4698">
        <v>5</v>
      </c>
      <c r="C4698">
        <v>74</v>
      </c>
      <c r="D4698" s="32">
        <v>0.75416666666666665</v>
      </c>
      <c r="E4698">
        <v>7000</v>
      </c>
      <c r="G4698" s="31" t="s">
        <v>97</v>
      </c>
      <c r="H4698">
        <v>17</v>
      </c>
      <c r="I4698" s="31" t="s">
        <v>105</v>
      </c>
    </row>
    <row r="4699" spans="1:9" x14ac:dyDescent="0.3">
      <c r="A4699">
        <v>4735</v>
      </c>
      <c r="B4699">
        <v>6</v>
      </c>
      <c r="C4699">
        <v>74</v>
      </c>
      <c r="D4699" s="32">
        <v>0.79583333333333328</v>
      </c>
      <c r="E4699">
        <v>7000</v>
      </c>
      <c r="F4699">
        <v>1000</v>
      </c>
      <c r="G4699" s="31" t="s">
        <v>102</v>
      </c>
      <c r="H4699">
        <v>18</v>
      </c>
      <c r="I4699" s="31" t="s">
        <v>100</v>
      </c>
    </row>
    <row r="4700" spans="1:9" x14ac:dyDescent="0.3">
      <c r="A4700">
        <v>4736</v>
      </c>
      <c r="B4700">
        <v>5</v>
      </c>
      <c r="C4700">
        <v>74</v>
      </c>
      <c r="D4700" s="32">
        <v>0.77083333333333337</v>
      </c>
      <c r="E4700">
        <v>7000</v>
      </c>
      <c r="G4700" s="31" t="s">
        <v>102</v>
      </c>
      <c r="H4700">
        <v>18</v>
      </c>
      <c r="I4700" s="31" t="s">
        <v>105</v>
      </c>
    </row>
    <row r="4701" spans="1:9" x14ac:dyDescent="0.3">
      <c r="A4701">
        <v>4737</v>
      </c>
      <c r="B4701">
        <v>6</v>
      </c>
      <c r="C4701">
        <v>74</v>
      </c>
      <c r="D4701" s="32">
        <v>0.81805555555555554</v>
      </c>
      <c r="E4701">
        <v>7000</v>
      </c>
      <c r="G4701" s="31" t="s">
        <v>97</v>
      </c>
      <c r="H4701">
        <v>19</v>
      </c>
      <c r="I4701" s="31" t="s">
        <v>100</v>
      </c>
    </row>
    <row r="4702" spans="1:9" x14ac:dyDescent="0.3">
      <c r="A4702">
        <v>4738</v>
      </c>
      <c r="B4702">
        <v>5</v>
      </c>
      <c r="C4702">
        <v>74</v>
      </c>
      <c r="D4702" s="32">
        <v>0.78749999999999998</v>
      </c>
      <c r="E4702">
        <v>7000</v>
      </c>
      <c r="G4702" s="31" t="s">
        <v>97</v>
      </c>
      <c r="H4702">
        <v>19</v>
      </c>
      <c r="I4702" s="31" t="s">
        <v>105</v>
      </c>
    </row>
    <row r="4703" spans="1:9" x14ac:dyDescent="0.3">
      <c r="A4703">
        <v>4739</v>
      </c>
      <c r="B4703">
        <v>5</v>
      </c>
      <c r="C4703">
        <v>74</v>
      </c>
      <c r="D4703" s="32">
        <v>0.80069444444444449</v>
      </c>
      <c r="E4703">
        <v>7000</v>
      </c>
      <c r="F4703">
        <v>2000</v>
      </c>
      <c r="G4703" s="31" t="s">
        <v>102</v>
      </c>
      <c r="H4703">
        <v>20</v>
      </c>
      <c r="I4703" s="31" t="s">
        <v>105</v>
      </c>
    </row>
    <row r="4704" spans="1:9" x14ac:dyDescent="0.3">
      <c r="A4704">
        <v>4740</v>
      </c>
      <c r="B4704">
        <v>5</v>
      </c>
      <c r="C4704">
        <v>74</v>
      </c>
      <c r="D4704" s="32">
        <v>0.82361111111111107</v>
      </c>
      <c r="E4704">
        <v>7000</v>
      </c>
      <c r="G4704" s="31" t="s">
        <v>97</v>
      </c>
      <c r="H4704">
        <v>21</v>
      </c>
      <c r="I4704" s="31" t="s">
        <v>105</v>
      </c>
    </row>
    <row r="4705" spans="1:9" x14ac:dyDescent="0.3">
      <c r="A4705">
        <v>4741</v>
      </c>
      <c r="B4705">
        <v>5</v>
      </c>
      <c r="C4705">
        <v>74</v>
      </c>
      <c r="D4705" s="32"/>
      <c r="E4705">
        <v>7000</v>
      </c>
      <c r="F4705">
        <v>1000</v>
      </c>
      <c r="G4705" s="31" t="s">
        <v>97</v>
      </c>
      <c r="H4705">
        <v>22</v>
      </c>
      <c r="I4705" s="31" t="s">
        <v>105</v>
      </c>
    </row>
    <row r="4706" spans="1:9" x14ac:dyDescent="0.3">
      <c r="A4706">
        <v>4742</v>
      </c>
      <c r="B4706">
        <v>3</v>
      </c>
      <c r="C4706">
        <v>75</v>
      </c>
      <c r="D4706" s="32">
        <v>0.43541666666666667</v>
      </c>
      <c r="E4706">
        <v>7000</v>
      </c>
      <c r="F4706">
        <v>2000</v>
      </c>
      <c r="G4706" s="31" t="s">
        <v>102</v>
      </c>
      <c r="H4706">
        <v>4</v>
      </c>
      <c r="I4706" s="31" t="s">
        <v>104</v>
      </c>
    </row>
    <row r="4707" spans="1:9" x14ac:dyDescent="0.3">
      <c r="A4707">
        <v>4743</v>
      </c>
      <c r="B4707">
        <v>7</v>
      </c>
      <c r="C4707">
        <v>75</v>
      </c>
      <c r="D4707" s="32">
        <v>0.43888888888888888</v>
      </c>
      <c r="E4707">
        <v>7000</v>
      </c>
      <c r="G4707" s="31" t="s">
        <v>97</v>
      </c>
      <c r="H4707">
        <v>4</v>
      </c>
      <c r="I4707" s="31" t="s">
        <v>98</v>
      </c>
    </row>
    <row r="4708" spans="1:9" x14ac:dyDescent="0.3">
      <c r="A4708">
        <v>4744</v>
      </c>
      <c r="B4708">
        <v>1</v>
      </c>
      <c r="C4708">
        <v>75</v>
      </c>
      <c r="D4708" s="32">
        <v>0.47152777777777777</v>
      </c>
      <c r="E4708">
        <v>7000</v>
      </c>
      <c r="G4708" s="31" t="s">
        <v>97</v>
      </c>
      <c r="H4708">
        <v>4</v>
      </c>
      <c r="I4708" s="31" t="s">
        <v>99</v>
      </c>
    </row>
    <row r="4709" spans="1:9" x14ac:dyDescent="0.3">
      <c r="A4709">
        <v>4745</v>
      </c>
      <c r="B4709">
        <v>6</v>
      </c>
      <c r="C4709">
        <v>75</v>
      </c>
      <c r="D4709" s="32">
        <v>0.49583333333333335</v>
      </c>
      <c r="E4709">
        <v>7000</v>
      </c>
      <c r="G4709" s="31" t="s">
        <v>102</v>
      </c>
      <c r="H4709">
        <v>4</v>
      </c>
      <c r="I4709" s="31" t="s">
        <v>100</v>
      </c>
    </row>
    <row r="4710" spans="1:9" x14ac:dyDescent="0.3">
      <c r="A4710">
        <v>4746</v>
      </c>
      <c r="B4710">
        <v>4</v>
      </c>
      <c r="C4710">
        <v>75</v>
      </c>
      <c r="D4710" s="32">
        <v>0.43541666666666667</v>
      </c>
      <c r="E4710">
        <v>7000</v>
      </c>
      <c r="G4710" s="31" t="s">
        <v>102</v>
      </c>
      <c r="H4710">
        <v>4</v>
      </c>
      <c r="I4710" s="31" t="s">
        <v>103</v>
      </c>
    </row>
    <row r="4711" spans="1:9" x14ac:dyDescent="0.3">
      <c r="A4711">
        <v>4747</v>
      </c>
      <c r="B4711">
        <v>2</v>
      </c>
      <c r="C4711">
        <v>75</v>
      </c>
      <c r="D4711" s="32">
        <v>0.44236111111111109</v>
      </c>
      <c r="E4711">
        <v>7000</v>
      </c>
      <c r="G4711" s="31" t="s">
        <v>97</v>
      </c>
      <c r="H4711">
        <v>4</v>
      </c>
      <c r="I4711" s="31" t="s">
        <v>101</v>
      </c>
    </row>
    <row r="4712" spans="1:9" x14ac:dyDescent="0.3">
      <c r="A4712">
        <v>4748</v>
      </c>
      <c r="B4712">
        <v>5</v>
      </c>
      <c r="C4712">
        <v>75</v>
      </c>
      <c r="D4712" s="32">
        <v>0.43680555555555556</v>
      </c>
      <c r="E4712">
        <v>7000</v>
      </c>
      <c r="G4712" s="31" t="s">
        <v>102</v>
      </c>
      <c r="H4712">
        <v>4</v>
      </c>
      <c r="I4712" s="31" t="s">
        <v>105</v>
      </c>
    </row>
    <row r="4713" spans="1:9" x14ac:dyDescent="0.3">
      <c r="A4713">
        <v>4749</v>
      </c>
      <c r="B4713">
        <v>3</v>
      </c>
      <c r="C4713">
        <v>75</v>
      </c>
      <c r="D4713" s="32">
        <v>0.4513888888888889</v>
      </c>
      <c r="E4713">
        <v>7000</v>
      </c>
      <c r="F4713">
        <v>700</v>
      </c>
      <c r="G4713" s="31" t="s">
        <v>97</v>
      </c>
      <c r="H4713">
        <v>5</v>
      </c>
      <c r="I4713" s="31" t="s">
        <v>104</v>
      </c>
    </row>
    <row r="4714" spans="1:9" x14ac:dyDescent="0.3">
      <c r="A4714">
        <v>4750</v>
      </c>
      <c r="B4714">
        <v>7</v>
      </c>
      <c r="C4714">
        <v>75</v>
      </c>
      <c r="D4714" s="32">
        <v>0.47222222222222221</v>
      </c>
      <c r="E4714">
        <v>9000</v>
      </c>
      <c r="G4714" s="31" t="s">
        <v>97</v>
      </c>
      <c r="H4714">
        <v>5</v>
      </c>
      <c r="I4714" s="31" t="s">
        <v>98</v>
      </c>
    </row>
    <row r="4715" spans="1:9" x14ac:dyDescent="0.3">
      <c r="A4715">
        <v>4751</v>
      </c>
      <c r="B4715">
        <v>1</v>
      </c>
      <c r="C4715">
        <v>75</v>
      </c>
      <c r="D4715" s="32">
        <v>0.50416666666666665</v>
      </c>
      <c r="E4715">
        <v>7000</v>
      </c>
      <c r="F4715">
        <v>3000</v>
      </c>
      <c r="G4715" s="31" t="s">
        <v>102</v>
      </c>
      <c r="H4715">
        <v>5</v>
      </c>
      <c r="I4715" s="31" t="s">
        <v>99</v>
      </c>
    </row>
    <row r="4716" spans="1:9" x14ac:dyDescent="0.3">
      <c r="A4716">
        <v>4752</v>
      </c>
      <c r="B4716">
        <v>6</v>
      </c>
      <c r="C4716">
        <v>75</v>
      </c>
      <c r="D4716" s="32">
        <v>0.51180555555555551</v>
      </c>
      <c r="E4716">
        <v>7000</v>
      </c>
      <c r="G4716" s="31" t="s">
        <v>102</v>
      </c>
      <c r="H4716">
        <v>5</v>
      </c>
      <c r="I4716" s="31" t="s">
        <v>100</v>
      </c>
    </row>
    <row r="4717" spans="1:9" x14ac:dyDescent="0.3">
      <c r="A4717">
        <v>4753</v>
      </c>
      <c r="B4717">
        <v>4</v>
      </c>
      <c r="C4717">
        <v>75</v>
      </c>
      <c r="D4717" s="32">
        <v>0.46597222222222223</v>
      </c>
      <c r="E4717">
        <v>7000</v>
      </c>
      <c r="G4717" s="31" t="s">
        <v>102</v>
      </c>
      <c r="H4717">
        <v>5</v>
      </c>
      <c r="I4717" s="31" t="s">
        <v>103</v>
      </c>
    </row>
    <row r="4718" spans="1:9" x14ac:dyDescent="0.3">
      <c r="A4718">
        <v>4754</v>
      </c>
      <c r="B4718">
        <v>2</v>
      </c>
      <c r="C4718">
        <v>75</v>
      </c>
      <c r="D4718" s="32">
        <v>0.47916666666666669</v>
      </c>
      <c r="E4718">
        <v>7000</v>
      </c>
      <c r="G4718" s="31" t="s">
        <v>102</v>
      </c>
      <c r="H4718">
        <v>5</v>
      </c>
      <c r="I4718" s="31" t="s">
        <v>101</v>
      </c>
    </row>
    <row r="4719" spans="1:9" x14ac:dyDescent="0.3">
      <c r="A4719">
        <v>4755</v>
      </c>
      <c r="B4719">
        <v>5</v>
      </c>
      <c r="C4719">
        <v>75</v>
      </c>
      <c r="D4719" s="32">
        <v>0.46319444444444446</v>
      </c>
      <c r="E4719">
        <v>9000</v>
      </c>
      <c r="F4719">
        <v>1000</v>
      </c>
      <c r="G4719" s="31" t="s">
        <v>102</v>
      </c>
      <c r="H4719">
        <v>5</v>
      </c>
      <c r="I4719" s="31" t="s">
        <v>105</v>
      </c>
    </row>
    <row r="4720" spans="1:9" x14ac:dyDescent="0.3">
      <c r="A4720">
        <v>4756</v>
      </c>
      <c r="B4720">
        <v>3</v>
      </c>
      <c r="C4720">
        <v>75</v>
      </c>
      <c r="D4720" s="32">
        <v>0.47638888888888886</v>
      </c>
      <c r="E4720">
        <v>7000</v>
      </c>
      <c r="G4720" s="31" t="s">
        <v>97</v>
      </c>
      <c r="H4720">
        <v>6</v>
      </c>
      <c r="I4720" s="31" t="s">
        <v>104</v>
      </c>
    </row>
    <row r="4721" spans="1:9" x14ac:dyDescent="0.3">
      <c r="A4721">
        <v>4757</v>
      </c>
      <c r="B4721">
        <v>7</v>
      </c>
      <c r="C4721">
        <v>75</v>
      </c>
      <c r="D4721" s="32">
        <v>0.58750000000000002</v>
      </c>
      <c r="E4721">
        <v>7000</v>
      </c>
      <c r="G4721" s="31" t="s">
        <v>97</v>
      </c>
      <c r="H4721">
        <v>6</v>
      </c>
      <c r="I4721" s="31" t="s">
        <v>98</v>
      </c>
    </row>
    <row r="4722" spans="1:9" x14ac:dyDescent="0.3">
      <c r="A4722">
        <v>4758</v>
      </c>
      <c r="B4722">
        <v>1</v>
      </c>
      <c r="C4722">
        <v>75</v>
      </c>
      <c r="D4722" s="32">
        <v>0.53611111111111109</v>
      </c>
      <c r="E4722">
        <v>7000</v>
      </c>
      <c r="G4722" s="31" t="s">
        <v>97</v>
      </c>
      <c r="H4722">
        <v>6</v>
      </c>
      <c r="I4722" s="31" t="s">
        <v>99</v>
      </c>
    </row>
    <row r="4723" spans="1:9" x14ac:dyDescent="0.3">
      <c r="A4723">
        <v>4759</v>
      </c>
      <c r="B4723">
        <v>6</v>
      </c>
      <c r="C4723">
        <v>75</v>
      </c>
      <c r="D4723" s="32">
        <v>0.52777777777777779</v>
      </c>
      <c r="E4723">
        <v>7000</v>
      </c>
      <c r="F4723">
        <v>2000</v>
      </c>
      <c r="G4723" s="31" t="s">
        <v>102</v>
      </c>
      <c r="H4723">
        <v>6</v>
      </c>
      <c r="I4723" s="31" t="s">
        <v>100</v>
      </c>
    </row>
    <row r="4724" spans="1:9" x14ac:dyDescent="0.3">
      <c r="A4724">
        <v>4760</v>
      </c>
      <c r="B4724">
        <v>4</v>
      </c>
      <c r="C4724">
        <v>75</v>
      </c>
      <c r="D4724" s="32">
        <v>0.54027777777777775</v>
      </c>
      <c r="E4724">
        <v>7000</v>
      </c>
      <c r="G4724" s="31" t="s">
        <v>102</v>
      </c>
      <c r="H4724">
        <v>6</v>
      </c>
      <c r="I4724" s="31" t="s">
        <v>103</v>
      </c>
    </row>
    <row r="4725" spans="1:9" x14ac:dyDescent="0.3">
      <c r="A4725">
        <v>4761</v>
      </c>
      <c r="B4725">
        <v>2</v>
      </c>
      <c r="C4725">
        <v>75</v>
      </c>
      <c r="D4725" s="32">
        <v>0.49791666666666667</v>
      </c>
      <c r="E4725">
        <v>7000</v>
      </c>
      <c r="F4725">
        <v>1000</v>
      </c>
      <c r="G4725" s="31" t="s">
        <v>102</v>
      </c>
      <c r="H4725">
        <v>6</v>
      </c>
      <c r="I4725" s="31" t="s">
        <v>101</v>
      </c>
    </row>
    <row r="4726" spans="1:9" x14ac:dyDescent="0.3">
      <c r="A4726">
        <v>4762</v>
      </c>
      <c r="B4726">
        <v>5</v>
      </c>
      <c r="C4726">
        <v>75</v>
      </c>
      <c r="D4726" s="32">
        <v>0.4909722222222222</v>
      </c>
      <c r="E4726">
        <v>7000</v>
      </c>
      <c r="G4726" s="31" t="s">
        <v>102</v>
      </c>
      <c r="H4726">
        <v>6</v>
      </c>
      <c r="I4726" s="31" t="s">
        <v>105</v>
      </c>
    </row>
    <row r="4727" spans="1:9" x14ac:dyDescent="0.3">
      <c r="A4727">
        <v>4763</v>
      </c>
      <c r="B4727">
        <v>3</v>
      </c>
      <c r="C4727">
        <v>75</v>
      </c>
      <c r="D4727" s="32">
        <v>0.52222222222222225</v>
      </c>
      <c r="E4727">
        <v>7000</v>
      </c>
      <c r="G4727" s="31" t="s">
        <v>97</v>
      </c>
      <c r="H4727">
        <v>7</v>
      </c>
      <c r="I4727" s="31" t="s">
        <v>104</v>
      </c>
    </row>
    <row r="4728" spans="1:9" x14ac:dyDescent="0.3">
      <c r="A4728">
        <v>4764</v>
      </c>
      <c r="B4728">
        <v>7</v>
      </c>
      <c r="C4728">
        <v>75</v>
      </c>
      <c r="D4728" s="32">
        <v>0.61944444444444446</v>
      </c>
      <c r="E4728">
        <v>7000</v>
      </c>
      <c r="G4728" s="31" t="s">
        <v>102</v>
      </c>
      <c r="H4728">
        <v>7</v>
      </c>
      <c r="I4728" s="31" t="s">
        <v>98</v>
      </c>
    </row>
    <row r="4729" spans="1:9" x14ac:dyDescent="0.3">
      <c r="A4729">
        <v>4765</v>
      </c>
      <c r="B4729">
        <v>1</v>
      </c>
      <c r="C4729">
        <v>75</v>
      </c>
      <c r="D4729" s="32">
        <v>0.55833333333333335</v>
      </c>
      <c r="E4729">
        <v>7000</v>
      </c>
      <c r="F4729">
        <v>1000</v>
      </c>
      <c r="G4729" s="31" t="s">
        <v>97</v>
      </c>
      <c r="H4729">
        <v>7</v>
      </c>
      <c r="I4729" s="31" t="s">
        <v>99</v>
      </c>
    </row>
    <row r="4730" spans="1:9" x14ac:dyDescent="0.3">
      <c r="A4730">
        <v>4766</v>
      </c>
      <c r="B4730">
        <v>6</v>
      </c>
      <c r="C4730">
        <v>75</v>
      </c>
      <c r="D4730" s="32">
        <v>0.55069444444444449</v>
      </c>
      <c r="E4730">
        <v>7000</v>
      </c>
      <c r="G4730" s="31" t="s">
        <v>97</v>
      </c>
      <c r="H4730">
        <v>7</v>
      </c>
      <c r="I4730" s="31" t="s">
        <v>100</v>
      </c>
    </row>
    <row r="4731" spans="1:9" x14ac:dyDescent="0.3">
      <c r="A4731">
        <v>4767</v>
      </c>
      <c r="B4731">
        <v>4</v>
      </c>
      <c r="C4731">
        <v>75</v>
      </c>
      <c r="D4731" s="32">
        <v>0.56527777777777777</v>
      </c>
      <c r="E4731">
        <v>7000</v>
      </c>
      <c r="G4731" s="31" t="s">
        <v>97</v>
      </c>
      <c r="H4731">
        <v>7</v>
      </c>
      <c r="I4731" s="31" t="s">
        <v>103</v>
      </c>
    </row>
    <row r="4732" spans="1:9" x14ac:dyDescent="0.3">
      <c r="A4732">
        <v>4768</v>
      </c>
      <c r="B4732">
        <v>2</v>
      </c>
      <c r="C4732">
        <v>75</v>
      </c>
      <c r="D4732" s="32">
        <v>0.55208333333333337</v>
      </c>
      <c r="E4732">
        <v>7000</v>
      </c>
      <c r="G4732" s="31" t="s">
        <v>97</v>
      </c>
      <c r="H4732">
        <v>7</v>
      </c>
      <c r="I4732" s="31" t="s">
        <v>101</v>
      </c>
    </row>
    <row r="4733" spans="1:9" x14ac:dyDescent="0.3">
      <c r="A4733">
        <v>4769</v>
      </c>
      <c r="B4733">
        <v>5</v>
      </c>
      <c r="C4733">
        <v>75</v>
      </c>
      <c r="D4733" s="32">
        <v>0.51180555555555551</v>
      </c>
      <c r="E4733">
        <v>7000</v>
      </c>
      <c r="G4733" s="31" t="s">
        <v>97</v>
      </c>
      <c r="H4733">
        <v>7</v>
      </c>
      <c r="I4733" s="31" t="s">
        <v>105</v>
      </c>
    </row>
    <row r="4734" spans="1:9" x14ac:dyDescent="0.3">
      <c r="A4734">
        <v>4770</v>
      </c>
      <c r="B4734">
        <v>3</v>
      </c>
      <c r="C4734">
        <v>75</v>
      </c>
      <c r="D4734" s="32">
        <v>0.55763888888888891</v>
      </c>
      <c r="E4734">
        <v>7000</v>
      </c>
      <c r="G4734" s="31" t="s">
        <v>97</v>
      </c>
      <c r="H4734">
        <v>8</v>
      </c>
      <c r="I4734" s="31" t="s">
        <v>104</v>
      </c>
    </row>
    <row r="4735" spans="1:9" x14ac:dyDescent="0.3">
      <c r="A4735">
        <v>4771</v>
      </c>
      <c r="B4735">
        <v>7</v>
      </c>
      <c r="C4735">
        <v>75</v>
      </c>
      <c r="D4735" s="32">
        <v>0.66041666666666665</v>
      </c>
      <c r="E4735">
        <v>7000</v>
      </c>
      <c r="G4735" s="31" t="s">
        <v>102</v>
      </c>
      <c r="H4735">
        <v>8</v>
      </c>
      <c r="I4735" s="31" t="s">
        <v>98</v>
      </c>
    </row>
    <row r="4736" spans="1:9" x14ac:dyDescent="0.3">
      <c r="A4736">
        <v>4772</v>
      </c>
      <c r="B4736">
        <v>1</v>
      </c>
      <c r="C4736">
        <v>75</v>
      </c>
      <c r="D4736" s="32">
        <v>0.58819444444444446</v>
      </c>
      <c r="E4736">
        <v>7000</v>
      </c>
      <c r="G4736" s="31" t="s">
        <v>97</v>
      </c>
      <c r="H4736">
        <v>8</v>
      </c>
      <c r="I4736" s="31" t="s">
        <v>99</v>
      </c>
    </row>
    <row r="4737" spans="1:9" x14ac:dyDescent="0.3">
      <c r="A4737">
        <v>4773</v>
      </c>
      <c r="B4737">
        <v>6</v>
      </c>
      <c r="C4737">
        <v>75</v>
      </c>
      <c r="D4737" s="32">
        <v>0.56111111111111112</v>
      </c>
      <c r="E4737">
        <v>7000</v>
      </c>
      <c r="G4737" s="31" t="s">
        <v>102</v>
      </c>
      <c r="H4737">
        <v>8</v>
      </c>
      <c r="I4737" s="31" t="s">
        <v>100</v>
      </c>
    </row>
    <row r="4738" spans="1:9" x14ac:dyDescent="0.3">
      <c r="A4738">
        <v>4774</v>
      </c>
      <c r="B4738">
        <v>4</v>
      </c>
      <c r="C4738">
        <v>75</v>
      </c>
      <c r="D4738" s="32">
        <v>0.57986111111111116</v>
      </c>
      <c r="E4738">
        <v>7000</v>
      </c>
      <c r="G4738" s="31" t="s">
        <v>97</v>
      </c>
      <c r="H4738">
        <v>8</v>
      </c>
      <c r="I4738" s="31" t="s">
        <v>103</v>
      </c>
    </row>
    <row r="4739" spans="1:9" x14ac:dyDescent="0.3">
      <c r="A4739">
        <v>4775</v>
      </c>
      <c r="B4739">
        <v>2</v>
      </c>
      <c r="C4739">
        <v>75</v>
      </c>
      <c r="D4739" s="32">
        <v>0.5805555555555556</v>
      </c>
      <c r="E4739">
        <v>7000</v>
      </c>
      <c r="G4739" s="31" t="s">
        <v>102</v>
      </c>
      <c r="H4739">
        <v>8</v>
      </c>
      <c r="I4739" s="31" t="s">
        <v>101</v>
      </c>
    </row>
    <row r="4740" spans="1:9" x14ac:dyDescent="0.3">
      <c r="A4740">
        <v>4776</v>
      </c>
      <c r="B4740">
        <v>5</v>
      </c>
      <c r="C4740">
        <v>75</v>
      </c>
      <c r="D4740" s="32">
        <v>0.53263888888888888</v>
      </c>
      <c r="E4740">
        <v>7000</v>
      </c>
      <c r="G4740" s="31" t="s">
        <v>102</v>
      </c>
      <c r="H4740">
        <v>8</v>
      </c>
      <c r="I4740" s="31" t="s">
        <v>105</v>
      </c>
    </row>
    <row r="4741" spans="1:9" x14ac:dyDescent="0.3">
      <c r="A4741">
        <v>4777</v>
      </c>
      <c r="B4741">
        <v>3</v>
      </c>
      <c r="C4741">
        <v>75</v>
      </c>
      <c r="D4741" s="32">
        <v>0.59097222222222223</v>
      </c>
      <c r="E4741">
        <v>7000</v>
      </c>
      <c r="G4741" s="31" t="s">
        <v>102</v>
      </c>
      <c r="H4741">
        <v>9</v>
      </c>
      <c r="I4741" s="31" t="s">
        <v>104</v>
      </c>
    </row>
    <row r="4742" spans="1:9" x14ac:dyDescent="0.3">
      <c r="A4742">
        <v>4778</v>
      </c>
      <c r="B4742">
        <v>7</v>
      </c>
      <c r="C4742">
        <v>75</v>
      </c>
      <c r="D4742" s="32">
        <v>0.72638888888888886</v>
      </c>
      <c r="E4742">
        <v>7000</v>
      </c>
      <c r="G4742" s="31" t="s">
        <v>102</v>
      </c>
      <c r="H4742">
        <v>9</v>
      </c>
      <c r="I4742" s="31" t="s">
        <v>98</v>
      </c>
    </row>
    <row r="4743" spans="1:9" x14ac:dyDescent="0.3">
      <c r="A4743">
        <v>4779</v>
      </c>
      <c r="B4743">
        <v>1</v>
      </c>
      <c r="C4743">
        <v>75</v>
      </c>
      <c r="D4743" s="32">
        <v>0.64166666666666672</v>
      </c>
      <c r="E4743">
        <v>7000</v>
      </c>
      <c r="F4743">
        <v>100</v>
      </c>
      <c r="G4743" s="31" t="s">
        <v>102</v>
      </c>
      <c r="H4743">
        <v>9</v>
      </c>
      <c r="I4743" s="31" t="s">
        <v>99</v>
      </c>
    </row>
    <row r="4744" spans="1:9" x14ac:dyDescent="0.3">
      <c r="A4744">
        <v>4780</v>
      </c>
      <c r="B4744">
        <v>6</v>
      </c>
      <c r="C4744">
        <v>75</v>
      </c>
      <c r="D4744" s="32">
        <v>0.58194444444444449</v>
      </c>
      <c r="E4744">
        <v>7000</v>
      </c>
      <c r="G4744" s="31" t="s">
        <v>102</v>
      </c>
      <c r="H4744">
        <v>9</v>
      </c>
      <c r="I4744" s="31" t="s">
        <v>100</v>
      </c>
    </row>
    <row r="4745" spans="1:9" x14ac:dyDescent="0.3">
      <c r="A4745">
        <v>4781</v>
      </c>
      <c r="B4745">
        <v>4</v>
      </c>
      <c r="C4745">
        <v>75</v>
      </c>
      <c r="D4745" s="32">
        <v>0.59930555555555554</v>
      </c>
      <c r="E4745">
        <v>7000</v>
      </c>
      <c r="G4745" s="31" t="s">
        <v>97</v>
      </c>
      <c r="H4745">
        <v>9</v>
      </c>
      <c r="I4745" s="31" t="s">
        <v>103</v>
      </c>
    </row>
    <row r="4746" spans="1:9" x14ac:dyDescent="0.3">
      <c r="A4746">
        <v>4782</v>
      </c>
      <c r="B4746">
        <v>2</v>
      </c>
      <c r="C4746">
        <v>75</v>
      </c>
      <c r="D4746" s="32">
        <v>0.59930555555555554</v>
      </c>
      <c r="E4746">
        <v>7000</v>
      </c>
      <c r="G4746" s="31" t="s">
        <v>102</v>
      </c>
      <c r="H4746">
        <v>9</v>
      </c>
      <c r="I4746" s="31" t="s">
        <v>101</v>
      </c>
    </row>
    <row r="4747" spans="1:9" x14ac:dyDescent="0.3">
      <c r="A4747">
        <v>4783</v>
      </c>
      <c r="B4747">
        <v>5</v>
      </c>
      <c r="C4747">
        <v>75</v>
      </c>
      <c r="D4747" s="32">
        <v>0.54583333333333328</v>
      </c>
      <c r="E4747">
        <v>7000</v>
      </c>
      <c r="G4747" s="31" t="s">
        <v>102</v>
      </c>
      <c r="H4747">
        <v>9</v>
      </c>
      <c r="I4747" s="31" t="s">
        <v>105</v>
      </c>
    </row>
    <row r="4748" spans="1:9" x14ac:dyDescent="0.3">
      <c r="A4748">
        <v>4784</v>
      </c>
      <c r="B4748">
        <v>3</v>
      </c>
      <c r="C4748">
        <v>75</v>
      </c>
      <c r="D4748" s="32">
        <v>0.61875000000000002</v>
      </c>
      <c r="E4748">
        <v>7000</v>
      </c>
      <c r="G4748" s="31" t="s">
        <v>102</v>
      </c>
      <c r="H4748">
        <v>10</v>
      </c>
      <c r="I4748" s="31" t="s">
        <v>104</v>
      </c>
    </row>
    <row r="4749" spans="1:9" x14ac:dyDescent="0.3">
      <c r="A4749">
        <v>4785</v>
      </c>
      <c r="B4749">
        <v>7</v>
      </c>
      <c r="C4749">
        <v>75</v>
      </c>
      <c r="D4749" s="32">
        <v>0.75277777777777777</v>
      </c>
      <c r="E4749">
        <v>7000</v>
      </c>
      <c r="G4749" s="31" t="s">
        <v>102</v>
      </c>
      <c r="H4749">
        <v>10</v>
      </c>
      <c r="I4749" s="31" t="s">
        <v>98</v>
      </c>
    </row>
    <row r="4750" spans="1:9" x14ac:dyDescent="0.3">
      <c r="A4750">
        <v>4786</v>
      </c>
      <c r="B4750">
        <v>1</v>
      </c>
      <c r="C4750">
        <v>75</v>
      </c>
      <c r="D4750" s="32">
        <v>0.67152777777777772</v>
      </c>
      <c r="E4750">
        <v>7000</v>
      </c>
      <c r="G4750" s="31" t="s">
        <v>97</v>
      </c>
      <c r="H4750">
        <v>10</v>
      </c>
      <c r="I4750" s="31" t="s">
        <v>99</v>
      </c>
    </row>
    <row r="4751" spans="1:9" x14ac:dyDescent="0.3">
      <c r="A4751">
        <v>4787</v>
      </c>
      <c r="B4751">
        <v>6</v>
      </c>
      <c r="C4751">
        <v>75</v>
      </c>
      <c r="D4751" s="32">
        <v>0.59375</v>
      </c>
      <c r="E4751">
        <v>7000</v>
      </c>
      <c r="G4751" s="31" t="s">
        <v>97</v>
      </c>
      <c r="H4751">
        <v>10</v>
      </c>
      <c r="I4751" s="31" t="s">
        <v>100</v>
      </c>
    </row>
    <row r="4752" spans="1:9" x14ac:dyDescent="0.3">
      <c r="A4752">
        <v>4788</v>
      </c>
      <c r="B4752">
        <v>4</v>
      </c>
      <c r="C4752">
        <v>75</v>
      </c>
      <c r="D4752" s="32">
        <v>0.6479166666666667</v>
      </c>
      <c r="E4752">
        <v>9000</v>
      </c>
      <c r="F4752">
        <v>3000</v>
      </c>
      <c r="G4752" s="31" t="s">
        <v>97</v>
      </c>
      <c r="H4752">
        <v>10</v>
      </c>
      <c r="I4752" s="31" t="s">
        <v>103</v>
      </c>
    </row>
    <row r="4753" spans="1:9" x14ac:dyDescent="0.3">
      <c r="A4753">
        <v>4789</v>
      </c>
      <c r="B4753">
        <v>2</v>
      </c>
      <c r="C4753">
        <v>75</v>
      </c>
      <c r="D4753" s="32">
        <v>0.6333333333333333</v>
      </c>
      <c r="E4753">
        <v>7000</v>
      </c>
      <c r="G4753" s="31" t="s">
        <v>102</v>
      </c>
      <c r="H4753">
        <v>10</v>
      </c>
      <c r="I4753" s="31" t="s">
        <v>101</v>
      </c>
    </row>
    <row r="4754" spans="1:9" x14ac:dyDescent="0.3">
      <c r="A4754">
        <v>4790</v>
      </c>
      <c r="B4754">
        <v>5</v>
      </c>
      <c r="C4754">
        <v>75</v>
      </c>
      <c r="D4754" s="32">
        <v>0.83333333333333337</v>
      </c>
      <c r="E4754">
        <v>7000</v>
      </c>
      <c r="G4754" s="31" t="s">
        <v>102</v>
      </c>
      <c r="H4754">
        <v>10</v>
      </c>
      <c r="I4754" s="31" t="s">
        <v>105</v>
      </c>
    </row>
    <row r="4755" spans="1:9" x14ac:dyDescent="0.3">
      <c r="A4755">
        <v>4791</v>
      </c>
      <c r="B4755">
        <v>3</v>
      </c>
      <c r="C4755">
        <v>75</v>
      </c>
      <c r="D4755" s="32">
        <v>0.64722222222222225</v>
      </c>
      <c r="E4755">
        <v>7000</v>
      </c>
      <c r="G4755" s="31" t="s">
        <v>97</v>
      </c>
      <c r="H4755">
        <v>11</v>
      </c>
      <c r="I4755" s="31" t="s">
        <v>104</v>
      </c>
    </row>
    <row r="4756" spans="1:9" x14ac:dyDescent="0.3">
      <c r="A4756">
        <v>4792</v>
      </c>
      <c r="B4756">
        <v>7</v>
      </c>
      <c r="C4756">
        <v>75</v>
      </c>
      <c r="D4756" s="32">
        <v>0.79236111111111107</v>
      </c>
      <c r="E4756">
        <v>7000</v>
      </c>
      <c r="F4756">
        <v>1000</v>
      </c>
      <c r="G4756" s="31" t="s">
        <v>102</v>
      </c>
      <c r="H4756">
        <v>11</v>
      </c>
      <c r="I4756" s="31" t="s">
        <v>98</v>
      </c>
    </row>
    <row r="4757" spans="1:9" x14ac:dyDescent="0.3">
      <c r="A4757">
        <v>4793</v>
      </c>
      <c r="B4757">
        <v>1</v>
      </c>
      <c r="C4757">
        <v>75</v>
      </c>
      <c r="D4757" s="32">
        <v>0.69513888888888886</v>
      </c>
      <c r="E4757">
        <v>7000</v>
      </c>
      <c r="G4757" s="31" t="s">
        <v>102</v>
      </c>
      <c r="H4757">
        <v>11</v>
      </c>
      <c r="I4757" s="31" t="s">
        <v>99</v>
      </c>
    </row>
    <row r="4758" spans="1:9" x14ac:dyDescent="0.3">
      <c r="A4758">
        <v>4794</v>
      </c>
      <c r="B4758">
        <v>6</v>
      </c>
      <c r="C4758">
        <v>75</v>
      </c>
      <c r="D4758" s="32">
        <v>0.6118055555555556</v>
      </c>
      <c r="E4758">
        <v>7000</v>
      </c>
      <c r="F4758">
        <v>1000</v>
      </c>
      <c r="G4758" s="31" t="s">
        <v>97</v>
      </c>
      <c r="H4758">
        <v>11</v>
      </c>
      <c r="I4758" s="31" t="s">
        <v>100</v>
      </c>
    </row>
    <row r="4759" spans="1:9" x14ac:dyDescent="0.3">
      <c r="A4759">
        <v>4795</v>
      </c>
      <c r="B4759">
        <v>4</v>
      </c>
      <c r="C4759">
        <v>75</v>
      </c>
      <c r="D4759" s="32">
        <v>0.6743055555555556</v>
      </c>
      <c r="E4759">
        <v>7000</v>
      </c>
      <c r="G4759" s="31" t="s">
        <v>102</v>
      </c>
      <c r="H4759">
        <v>11</v>
      </c>
      <c r="I4759" s="31" t="s">
        <v>103</v>
      </c>
    </row>
    <row r="4760" spans="1:9" x14ac:dyDescent="0.3">
      <c r="A4760">
        <v>4796</v>
      </c>
      <c r="B4760">
        <v>2</v>
      </c>
      <c r="C4760">
        <v>75</v>
      </c>
      <c r="D4760" s="32">
        <v>0.70694444444444449</v>
      </c>
      <c r="E4760">
        <v>9000</v>
      </c>
      <c r="G4760" s="31" t="s">
        <v>102</v>
      </c>
      <c r="H4760">
        <v>11</v>
      </c>
      <c r="I4760" s="31" t="s">
        <v>101</v>
      </c>
    </row>
    <row r="4761" spans="1:9" x14ac:dyDescent="0.3">
      <c r="A4761">
        <v>4797</v>
      </c>
      <c r="B4761">
        <v>5</v>
      </c>
      <c r="C4761">
        <v>75</v>
      </c>
      <c r="D4761" s="32">
        <v>0.63958333333333328</v>
      </c>
      <c r="E4761">
        <v>7000</v>
      </c>
      <c r="G4761" s="31" t="s">
        <v>102</v>
      </c>
      <c r="H4761">
        <v>11</v>
      </c>
      <c r="I4761" s="31" t="s">
        <v>105</v>
      </c>
    </row>
    <row r="4762" spans="1:9" x14ac:dyDescent="0.3">
      <c r="A4762">
        <v>4798</v>
      </c>
      <c r="B4762">
        <v>3</v>
      </c>
      <c r="C4762">
        <v>75</v>
      </c>
      <c r="D4762" s="32">
        <v>0.67500000000000004</v>
      </c>
      <c r="E4762">
        <v>7000</v>
      </c>
      <c r="F4762">
        <v>2000</v>
      </c>
      <c r="G4762" s="31" t="s">
        <v>102</v>
      </c>
      <c r="H4762">
        <v>12</v>
      </c>
      <c r="I4762" s="31" t="s">
        <v>104</v>
      </c>
    </row>
    <row r="4763" spans="1:9" x14ac:dyDescent="0.3">
      <c r="A4763">
        <v>4799</v>
      </c>
      <c r="B4763">
        <v>7</v>
      </c>
      <c r="C4763">
        <v>75</v>
      </c>
      <c r="D4763" s="32">
        <v>0.80972222222222223</v>
      </c>
      <c r="E4763">
        <v>7000</v>
      </c>
      <c r="G4763" s="31" t="s">
        <v>97</v>
      </c>
      <c r="H4763">
        <v>12</v>
      </c>
      <c r="I4763" s="31" t="s">
        <v>98</v>
      </c>
    </row>
    <row r="4764" spans="1:9" x14ac:dyDescent="0.3">
      <c r="A4764">
        <v>4800</v>
      </c>
      <c r="B4764">
        <v>1</v>
      </c>
      <c r="C4764">
        <v>75</v>
      </c>
      <c r="D4764" s="32">
        <v>0.73472222222222228</v>
      </c>
      <c r="E4764">
        <v>7000</v>
      </c>
      <c r="G4764" s="31" t="s">
        <v>102</v>
      </c>
      <c r="H4764">
        <v>12</v>
      </c>
      <c r="I4764" s="31" t="s">
        <v>99</v>
      </c>
    </row>
    <row r="4765" spans="1:9" x14ac:dyDescent="0.3">
      <c r="A4765">
        <v>4801</v>
      </c>
      <c r="B4765">
        <v>6</v>
      </c>
      <c r="C4765">
        <v>75</v>
      </c>
      <c r="D4765" s="32">
        <v>0.62916666666666665</v>
      </c>
      <c r="E4765">
        <v>7000</v>
      </c>
      <c r="G4765" s="31" t="s">
        <v>102</v>
      </c>
      <c r="H4765">
        <v>12</v>
      </c>
      <c r="I4765" s="31" t="s">
        <v>100</v>
      </c>
    </row>
    <row r="4766" spans="1:9" x14ac:dyDescent="0.3">
      <c r="A4766">
        <v>4802</v>
      </c>
      <c r="B4766">
        <v>4</v>
      </c>
      <c r="C4766">
        <v>75</v>
      </c>
      <c r="D4766" s="32">
        <v>0.69722222222222219</v>
      </c>
      <c r="E4766">
        <v>7000</v>
      </c>
      <c r="F4766">
        <v>500</v>
      </c>
      <c r="G4766" s="31" t="s">
        <v>102</v>
      </c>
      <c r="H4766">
        <v>12</v>
      </c>
      <c r="I4766" s="31" t="s">
        <v>103</v>
      </c>
    </row>
    <row r="4767" spans="1:9" x14ac:dyDescent="0.3">
      <c r="A4767">
        <v>4803</v>
      </c>
      <c r="B4767">
        <v>2</v>
      </c>
      <c r="C4767">
        <v>75</v>
      </c>
      <c r="D4767" s="32">
        <v>0.73124999999999996</v>
      </c>
      <c r="E4767">
        <v>7000</v>
      </c>
      <c r="G4767" s="31" t="s">
        <v>97</v>
      </c>
      <c r="H4767">
        <v>12</v>
      </c>
      <c r="I4767" s="31" t="s">
        <v>101</v>
      </c>
    </row>
    <row r="4768" spans="1:9" x14ac:dyDescent="0.3">
      <c r="A4768">
        <v>4804</v>
      </c>
      <c r="B4768">
        <v>5</v>
      </c>
      <c r="C4768">
        <v>75</v>
      </c>
      <c r="D4768" s="32">
        <v>0.66319444444444442</v>
      </c>
      <c r="E4768">
        <v>7000</v>
      </c>
      <c r="G4768" s="31" t="s">
        <v>97</v>
      </c>
      <c r="H4768">
        <v>12</v>
      </c>
      <c r="I4768" s="31" t="s">
        <v>105</v>
      </c>
    </row>
    <row r="4769" spans="1:9" x14ac:dyDescent="0.3">
      <c r="A4769">
        <v>4805</v>
      </c>
      <c r="B4769">
        <v>3</v>
      </c>
      <c r="C4769">
        <v>75</v>
      </c>
      <c r="D4769" s="32">
        <v>0.68194444444444446</v>
      </c>
      <c r="E4769">
        <v>7000</v>
      </c>
      <c r="G4769" s="31" t="s">
        <v>97</v>
      </c>
      <c r="H4769">
        <v>13</v>
      </c>
      <c r="I4769" s="31" t="s">
        <v>104</v>
      </c>
    </row>
    <row r="4770" spans="1:9" x14ac:dyDescent="0.3">
      <c r="A4770">
        <v>4806</v>
      </c>
      <c r="B4770">
        <v>7</v>
      </c>
      <c r="C4770">
        <v>75</v>
      </c>
      <c r="D4770" s="32">
        <v>0.82916666666666672</v>
      </c>
      <c r="E4770">
        <v>7000</v>
      </c>
      <c r="F4770">
        <v>2000</v>
      </c>
      <c r="G4770" s="31" t="s">
        <v>102</v>
      </c>
      <c r="H4770">
        <v>13</v>
      </c>
      <c r="I4770" s="31" t="s">
        <v>98</v>
      </c>
    </row>
    <row r="4771" spans="1:9" x14ac:dyDescent="0.3">
      <c r="A4771">
        <v>4807</v>
      </c>
      <c r="B4771">
        <v>1</v>
      </c>
      <c r="C4771">
        <v>75</v>
      </c>
      <c r="D4771" s="32">
        <v>0.7729166666666667</v>
      </c>
      <c r="E4771">
        <v>7000</v>
      </c>
      <c r="G4771" s="31" t="s">
        <v>102</v>
      </c>
      <c r="H4771">
        <v>13</v>
      </c>
      <c r="I4771" s="31" t="s">
        <v>99</v>
      </c>
    </row>
    <row r="4772" spans="1:9" x14ac:dyDescent="0.3">
      <c r="A4772">
        <v>4808</v>
      </c>
      <c r="B4772">
        <v>6</v>
      </c>
      <c r="C4772">
        <v>75</v>
      </c>
      <c r="D4772" s="32">
        <v>0.66527777777777775</v>
      </c>
      <c r="E4772">
        <v>7000</v>
      </c>
      <c r="G4772" s="31" t="s">
        <v>97</v>
      </c>
      <c r="H4772">
        <v>13</v>
      </c>
      <c r="I4772" s="31" t="s">
        <v>100</v>
      </c>
    </row>
    <row r="4773" spans="1:9" x14ac:dyDescent="0.3">
      <c r="A4773">
        <v>4809</v>
      </c>
      <c r="B4773">
        <v>4</v>
      </c>
      <c r="C4773">
        <v>75</v>
      </c>
      <c r="D4773" s="32">
        <v>0.74861111111111112</v>
      </c>
      <c r="E4773">
        <v>7000</v>
      </c>
      <c r="G4773" s="31" t="s">
        <v>102</v>
      </c>
      <c r="H4773">
        <v>13</v>
      </c>
      <c r="I4773" s="31" t="s">
        <v>103</v>
      </c>
    </row>
    <row r="4774" spans="1:9" x14ac:dyDescent="0.3">
      <c r="A4774">
        <v>4810</v>
      </c>
      <c r="B4774">
        <v>2</v>
      </c>
      <c r="C4774">
        <v>75</v>
      </c>
      <c r="D4774" s="32">
        <v>0.73888888888888893</v>
      </c>
      <c r="E4774">
        <v>4500</v>
      </c>
      <c r="F4774">
        <v>700</v>
      </c>
      <c r="G4774" s="31" t="s">
        <v>102</v>
      </c>
      <c r="H4774">
        <v>13</v>
      </c>
      <c r="I4774" s="31" t="s">
        <v>101</v>
      </c>
    </row>
    <row r="4775" spans="1:9" x14ac:dyDescent="0.3">
      <c r="A4775">
        <v>4811</v>
      </c>
      <c r="B4775">
        <v>5</v>
      </c>
      <c r="C4775">
        <v>75</v>
      </c>
      <c r="D4775" s="32">
        <v>0.68263888888888891</v>
      </c>
      <c r="E4775">
        <v>7000</v>
      </c>
      <c r="G4775" s="31" t="s">
        <v>102</v>
      </c>
      <c r="H4775">
        <v>13</v>
      </c>
      <c r="I4775" s="31" t="s">
        <v>105</v>
      </c>
    </row>
    <row r="4776" spans="1:9" x14ac:dyDescent="0.3">
      <c r="A4776">
        <v>4812</v>
      </c>
      <c r="B4776">
        <v>3</v>
      </c>
      <c r="C4776">
        <v>75</v>
      </c>
      <c r="D4776" s="32">
        <v>0.70138888888888884</v>
      </c>
      <c r="E4776">
        <v>7000</v>
      </c>
      <c r="G4776" s="31" t="s">
        <v>97</v>
      </c>
      <c r="H4776">
        <v>14</v>
      </c>
      <c r="I4776" s="31" t="s">
        <v>104</v>
      </c>
    </row>
    <row r="4777" spans="1:9" x14ac:dyDescent="0.3">
      <c r="A4777">
        <v>4813</v>
      </c>
      <c r="B4777">
        <v>7</v>
      </c>
      <c r="C4777">
        <v>75</v>
      </c>
      <c r="D4777" s="32">
        <v>0.84027777777777779</v>
      </c>
      <c r="E4777">
        <v>7000</v>
      </c>
      <c r="G4777" s="31" t="s">
        <v>102</v>
      </c>
      <c r="H4777">
        <v>14</v>
      </c>
      <c r="I4777" s="31" t="s">
        <v>98</v>
      </c>
    </row>
    <row r="4778" spans="1:9" x14ac:dyDescent="0.3">
      <c r="A4778">
        <v>4814</v>
      </c>
      <c r="B4778">
        <v>1</v>
      </c>
      <c r="C4778">
        <v>75</v>
      </c>
      <c r="D4778" s="32">
        <v>0.79374999999999996</v>
      </c>
      <c r="E4778">
        <v>7000</v>
      </c>
      <c r="F4778">
        <v>1000</v>
      </c>
      <c r="G4778" s="31" t="s">
        <v>102</v>
      </c>
      <c r="H4778">
        <v>14</v>
      </c>
      <c r="I4778" s="31" t="s">
        <v>99</v>
      </c>
    </row>
    <row r="4779" spans="1:9" x14ac:dyDescent="0.3">
      <c r="A4779">
        <v>4815</v>
      </c>
      <c r="B4779">
        <v>6</v>
      </c>
      <c r="C4779">
        <v>75</v>
      </c>
      <c r="D4779" s="32">
        <v>0.6875</v>
      </c>
      <c r="E4779">
        <v>9000</v>
      </c>
      <c r="F4779">
        <v>2000</v>
      </c>
      <c r="G4779" s="31" t="s">
        <v>97</v>
      </c>
      <c r="H4779">
        <v>14</v>
      </c>
      <c r="I4779" s="31" t="s">
        <v>100</v>
      </c>
    </row>
    <row r="4780" spans="1:9" x14ac:dyDescent="0.3">
      <c r="A4780">
        <v>4816</v>
      </c>
      <c r="B4780">
        <v>4</v>
      </c>
      <c r="C4780">
        <v>75</v>
      </c>
      <c r="D4780" s="32">
        <v>0.76875000000000004</v>
      </c>
      <c r="E4780">
        <v>7000</v>
      </c>
      <c r="G4780" s="31" t="s">
        <v>97</v>
      </c>
      <c r="H4780">
        <v>14</v>
      </c>
      <c r="I4780" s="31" t="s">
        <v>103</v>
      </c>
    </row>
    <row r="4781" spans="1:9" x14ac:dyDescent="0.3">
      <c r="A4781">
        <v>4817</v>
      </c>
      <c r="B4781">
        <v>2</v>
      </c>
      <c r="C4781">
        <v>75</v>
      </c>
      <c r="D4781" s="32">
        <v>0.76249999999999996</v>
      </c>
      <c r="E4781">
        <v>7000</v>
      </c>
      <c r="F4781">
        <v>1000</v>
      </c>
      <c r="G4781" s="31" t="s">
        <v>102</v>
      </c>
      <c r="H4781">
        <v>14</v>
      </c>
      <c r="I4781" s="31" t="s">
        <v>101</v>
      </c>
    </row>
    <row r="4782" spans="1:9" x14ac:dyDescent="0.3">
      <c r="A4782">
        <v>4818</v>
      </c>
      <c r="B4782">
        <v>5</v>
      </c>
      <c r="C4782">
        <v>75</v>
      </c>
      <c r="D4782" s="32">
        <v>0.7</v>
      </c>
      <c r="E4782">
        <v>7000</v>
      </c>
      <c r="F4782">
        <v>5800</v>
      </c>
      <c r="G4782" s="31" t="s">
        <v>97</v>
      </c>
      <c r="H4782">
        <v>14</v>
      </c>
      <c r="I4782" s="31" t="s">
        <v>105</v>
      </c>
    </row>
    <row r="4783" spans="1:9" x14ac:dyDescent="0.3">
      <c r="A4783">
        <v>4819</v>
      </c>
      <c r="B4783">
        <v>3</v>
      </c>
      <c r="C4783">
        <v>75</v>
      </c>
      <c r="D4783" s="32">
        <v>0.72152777777777777</v>
      </c>
      <c r="E4783">
        <v>7000</v>
      </c>
      <c r="G4783" s="31" t="s">
        <v>97</v>
      </c>
      <c r="H4783">
        <v>15</v>
      </c>
      <c r="I4783" s="31" t="s">
        <v>104</v>
      </c>
    </row>
    <row r="4784" spans="1:9" x14ac:dyDescent="0.3">
      <c r="A4784">
        <v>4820</v>
      </c>
      <c r="B4784">
        <v>1</v>
      </c>
      <c r="C4784">
        <v>75</v>
      </c>
      <c r="D4784" s="32">
        <v>0.41666666666666669</v>
      </c>
      <c r="E4784">
        <v>7000</v>
      </c>
      <c r="G4784" s="31" t="s">
        <v>102</v>
      </c>
      <c r="H4784">
        <v>15</v>
      </c>
      <c r="I4784" s="31" t="s">
        <v>99</v>
      </c>
    </row>
    <row r="4785" spans="1:9" x14ac:dyDescent="0.3">
      <c r="A4785">
        <v>4821</v>
      </c>
      <c r="B4785">
        <v>6</v>
      </c>
      <c r="C4785">
        <v>75</v>
      </c>
      <c r="D4785" s="32">
        <v>0.7</v>
      </c>
      <c r="E4785">
        <v>7000</v>
      </c>
      <c r="F4785">
        <v>3000</v>
      </c>
      <c r="G4785" s="31" t="s">
        <v>102</v>
      </c>
      <c r="H4785">
        <v>15</v>
      </c>
      <c r="I4785" s="31" t="s">
        <v>100</v>
      </c>
    </row>
    <row r="4786" spans="1:9" x14ac:dyDescent="0.3">
      <c r="A4786">
        <v>4822</v>
      </c>
      <c r="B4786">
        <v>4</v>
      </c>
      <c r="C4786">
        <v>75</v>
      </c>
      <c r="D4786" s="32">
        <v>0.77847222222222223</v>
      </c>
      <c r="E4786">
        <v>7000</v>
      </c>
      <c r="G4786" s="31" t="s">
        <v>97</v>
      </c>
      <c r="H4786">
        <v>15</v>
      </c>
      <c r="I4786" s="31" t="s">
        <v>103</v>
      </c>
    </row>
    <row r="4787" spans="1:9" x14ac:dyDescent="0.3">
      <c r="A4787">
        <v>4823</v>
      </c>
      <c r="B4787">
        <v>2</v>
      </c>
      <c r="C4787">
        <v>75</v>
      </c>
      <c r="D4787" s="32">
        <v>0.80763888888888891</v>
      </c>
      <c r="E4787">
        <v>7000</v>
      </c>
      <c r="G4787" s="31" t="s">
        <v>97</v>
      </c>
      <c r="H4787">
        <v>15</v>
      </c>
      <c r="I4787" s="31" t="s">
        <v>101</v>
      </c>
    </row>
    <row r="4788" spans="1:9" x14ac:dyDescent="0.3">
      <c r="A4788">
        <v>4824</v>
      </c>
      <c r="B4788">
        <v>5</v>
      </c>
      <c r="C4788">
        <v>75</v>
      </c>
      <c r="D4788" s="32">
        <v>0.72361111111111109</v>
      </c>
      <c r="E4788">
        <v>7000</v>
      </c>
      <c r="G4788" s="31" t="s">
        <v>97</v>
      </c>
      <c r="H4788">
        <v>15</v>
      </c>
      <c r="I4788" s="31" t="s">
        <v>105</v>
      </c>
    </row>
    <row r="4789" spans="1:9" x14ac:dyDescent="0.3">
      <c r="A4789">
        <v>4825</v>
      </c>
      <c r="B4789">
        <v>3</v>
      </c>
      <c r="C4789">
        <v>75</v>
      </c>
      <c r="D4789" s="32">
        <v>0.74791666666666667</v>
      </c>
      <c r="E4789">
        <v>7000</v>
      </c>
      <c r="G4789" s="31" t="s">
        <v>102</v>
      </c>
      <c r="H4789">
        <v>16</v>
      </c>
      <c r="I4789" s="31" t="s">
        <v>104</v>
      </c>
    </row>
    <row r="4790" spans="1:9" x14ac:dyDescent="0.3">
      <c r="A4790">
        <v>4826</v>
      </c>
      <c r="B4790">
        <v>6</v>
      </c>
      <c r="C4790">
        <v>75</v>
      </c>
      <c r="D4790" s="32">
        <v>0.73402777777777772</v>
      </c>
      <c r="E4790">
        <v>7000</v>
      </c>
      <c r="G4790" s="31" t="s">
        <v>97</v>
      </c>
      <c r="H4790">
        <v>16</v>
      </c>
      <c r="I4790" s="31" t="s">
        <v>100</v>
      </c>
    </row>
    <row r="4791" spans="1:9" x14ac:dyDescent="0.3">
      <c r="A4791">
        <v>4827</v>
      </c>
      <c r="B4791">
        <v>4</v>
      </c>
      <c r="C4791">
        <v>75</v>
      </c>
      <c r="D4791" s="32">
        <v>0.79513888888888884</v>
      </c>
      <c r="E4791">
        <v>9000</v>
      </c>
      <c r="F4791">
        <v>1000</v>
      </c>
      <c r="G4791" s="31" t="s">
        <v>97</v>
      </c>
      <c r="H4791">
        <v>16</v>
      </c>
      <c r="I4791" s="31" t="s">
        <v>103</v>
      </c>
    </row>
    <row r="4792" spans="1:9" x14ac:dyDescent="0.3">
      <c r="A4792">
        <v>4828</v>
      </c>
      <c r="B4792">
        <v>2</v>
      </c>
      <c r="C4792">
        <v>75</v>
      </c>
      <c r="D4792" s="32">
        <v>0.8256944444444444</v>
      </c>
      <c r="E4792">
        <v>7000</v>
      </c>
      <c r="G4792" s="31" t="s">
        <v>97</v>
      </c>
      <c r="H4792">
        <v>16</v>
      </c>
      <c r="I4792" s="31" t="s">
        <v>101</v>
      </c>
    </row>
    <row r="4793" spans="1:9" x14ac:dyDescent="0.3">
      <c r="A4793">
        <v>4829</v>
      </c>
      <c r="B4793">
        <v>5</v>
      </c>
      <c r="C4793">
        <v>75</v>
      </c>
      <c r="D4793" s="32">
        <v>0.75138888888888888</v>
      </c>
      <c r="E4793">
        <v>7000</v>
      </c>
      <c r="G4793" s="31" t="s">
        <v>97</v>
      </c>
      <c r="H4793">
        <v>16</v>
      </c>
      <c r="I4793" s="31" t="s">
        <v>105</v>
      </c>
    </row>
    <row r="4794" spans="1:9" x14ac:dyDescent="0.3">
      <c r="A4794">
        <v>4830</v>
      </c>
      <c r="B4794">
        <v>3</v>
      </c>
      <c r="C4794">
        <v>75</v>
      </c>
      <c r="D4794" s="32">
        <v>0.76875000000000004</v>
      </c>
      <c r="E4794">
        <v>7000</v>
      </c>
      <c r="G4794" s="31" t="s">
        <v>97</v>
      </c>
      <c r="H4794">
        <v>17</v>
      </c>
      <c r="I4794" s="31" t="s">
        <v>104</v>
      </c>
    </row>
    <row r="4795" spans="1:9" x14ac:dyDescent="0.3">
      <c r="A4795">
        <v>4831</v>
      </c>
      <c r="B4795">
        <v>6</v>
      </c>
      <c r="C4795">
        <v>75</v>
      </c>
      <c r="D4795" s="32">
        <v>0.74375000000000002</v>
      </c>
      <c r="E4795">
        <v>7000</v>
      </c>
      <c r="G4795" s="31" t="s">
        <v>102</v>
      </c>
      <c r="H4795">
        <v>17</v>
      </c>
      <c r="I4795" s="31" t="s">
        <v>100</v>
      </c>
    </row>
    <row r="4796" spans="1:9" x14ac:dyDescent="0.3">
      <c r="A4796">
        <v>4832</v>
      </c>
      <c r="B4796">
        <v>4</v>
      </c>
      <c r="C4796">
        <v>75</v>
      </c>
      <c r="D4796" s="32">
        <v>0.81527777777777777</v>
      </c>
      <c r="E4796">
        <v>7000</v>
      </c>
      <c r="G4796" s="31" t="s">
        <v>102</v>
      </c>
      <c r="H4796">
        <v>17</v>
      </c>
      <c r="I4796" s="31" t="s">
        <v>103</v>
      </c>
    </row>
    <row r="4797" spans="1:9" x14ac:dyDescent="0.3">
      <c r="A4797">
        <v>4833</v>
      </c>
      <c r="B4797">
        <v>2</v>
      </c>
      <c r="C4797">
        <v>75</v>
      </c>
      <c r="D4797" s="32">
        <v>0.84027777777777779</v>
      </c>
      <c r="E4797">
        <v>7000</v>
      </c>
      <c r="G4797" s="31" t="s">
        <v>102</v>
      </c>
      <c r="H4797">
        <v>17</v>
      </c>
      <c r="I4797" s="31" t="s">
        <v>101</v>
      </c>
    </row>
    <row r="4798" spans="1:9" x14ac:dyDescent="0.3">
      <c r="A4798">
        <v>4834</v>
      </c>
      <c r="B4798">
        <v>5</v>
      </c>
      <c r="C4798">
        <v>75</v>
      </c>
      <c r="D4798" s="32">
        <v>0.77569444444444446</v>
      </c>
      <c r="E4798">
        <v>7000</v>
      </c>
      <c r="G4798" s="31" t="s">
        <v>102</v>
      </c>
      <c r="H4798">
        <v>17</v>
      </c>
      <c r="I4798" s="31" t="s">
        <v>105</v>
      </c>
    </row>
    <row r="4799" spans="1:9" x14ac:dyDescent="0.3">
      <c r="A4799">
        <v>4835</v>
      </c>
      <c r="B4799">
        <v>3</v>
      </c>
      <c r="C4799">
        <v>75</v>
      </c>
      <c r="D4799" s="32">
        <v>0.79166666666666663</v>
      </c>
      <c r="E4799">
        <v>7000</v>
      </c>
      <c r="G4799" s="31" t="s">
        <v>97</v>
      </c>
      <c r="H4799">
        <v>18</v>
      </c>
      <c r="I4799" s="31" t="s">
        <v>104</v>
      </c>
    </row>
    <row r="4800" spans="1:9" x14ac:dyDescent="0.3">
      <c r="A4800">
        <v>4836</v>
      </c>
      <c r="B4800">
        <v>6</v>
      </c>
      <c r="C4800">
        <v>75</v>
      </c>
      <c r="D4800" s="32">
        <v>0.75972222222222219</v>
      </c>
      <c r="E4800">
        <v>7000</v>
      </c>
      <c r="G4800" s="31" t="s">
        <v>97</v>
      </c>
      <c r="H4800">
        <v>18</v>
      </c>
      <c r="I4800" s="31" t="s">
        <v>100</v>
      </c>
    </row>
    <row r="4801" spans="1:9" x14ac:dyDescent="0.3">
      <c r="A4801">
        <v>4837</v>
      </c>
      <c r="B4801">
        <v>4</v>
      </c>
      <c r="C4801">
        <v>75</v>
      </c>
      <c r="D4801" s="32">
        <v>0.82708333333333328</v>
      </c>
      <c r="E4801">
        <v>7000</v>
      </c>
      <c r="G4801" s="31" t="s">
        <v>97</v>
      </c>
      <c r="H4801">
        <v>18</v>
      </c>
      <c r="I4801" s="31" t="s">
        <v>103</v>
      </c>
    </row>
    <row r="4802" spans="1:9" x14ac:dyDescent="0.3">
      <c r="A4802">
        <v>4838</v>
      </c>
      <c r="B4802">
        <v>5</v>
      </c>
      <c r="C4802">
        <v>75</v>
      </c>
      <c r="D4802" s="32">
        <v>0.79166666666666663</v>
      </c>
      <c r="E4802">
        <v>7000</v>
      </c>
      <c r="G4802" s="31" t="s">
        <v>102</v>
      </c>
      <c r="H4802">
        <v>18</v>
      </c>
      <c r="I4802" s="31" t="s">
        <v>105</v>
      </c>
    </row>
    <row r="4803" spans="1:9" x14ac:dyDescent="0.3">
      <c r="A4803">
        <v>4839</v>
      </c>
      <c r="B4803">
        <v>3</v>
      </c>
      <c r="C4803">
        <v>75</v>
      </c>
      <c r="D4803" s="32">
        <v>0.81180555555555556</v>
      </c>
      <c r="E4803">
        <v>7000</v>
      </c>
      <c r="G4803" s="31" t="s">
        <v>102</v>
      </c>
      <c r="H4803">
        <v>19</v>
      </c>
      <c r="I4803" s="31" t="s">
        <v>104</v>
      </c>
    </row>
    <row r="4804" spans="1:9" x14ac:dyDescent="0.3">
      <c r="A4804">
        <v>4840</v>
      </c>
      <c r="B4804">
        <v>6</v>
      </c>
      <c r="C4804">
        <v>75</v>
      </c>
      <c r="D4804" s="32">
        <v>0.78055555555555556</v>
      </c>
      <c r="E4804">
        <v>7000</v>
      </c>
      <c r="G4804" s="31" t="s">
        <v>97</v>
      </c>
      <c r="H4804">
        <v>19</v>
      </c>
      <c r="I4804" s="31" t="s">
        <v>100</v>
      </c>
    </row>
    <row r="4805" spans="1:9" x14ac:dyDescent="0.3">
      <c r="A4805">
        <v>4841</v>
      </c>
      <c r="B4805">
        <v>5</v>
      </c>
      <c r="C4805">
        <v>75</v>
      </c>
      <c r="D4805" s="32">
        <v>0.81180555555555556</v>
      </c>
      <c r="E4805">
        <v>7000</v>
      </c>
      <c r="G4805" s="31" t="s">
        <v>97</v>
      </c>
      <c r="H4805">
        <v>19</v>
      </c>
      <c r="I4805" s="31" t="s">
        <v>105</v>
      </c>
    </row>
    <row r="4806" spans="1:9" x14ac:dyDescent="0.3">
      <c r="A4806">
        <v>4842</v>
      </c>
      <c r="B4806">
        <v>3</v>
      </c>
      <c r="C4806">
        <v>75</v>
      </c>
      <c r="D4806" s="32">
        <v>0.83333333333333337</v>
      </c>
      <c r="E4806">
        <v>7000</v>
      </c>
      <c r="G4806" s="31" t="s">
        <v>102</v>
      </c>
      <c r="H4806">
        <v>20</v>
      </c>
      <c r="I4806" s="31" t="s">
        <v>104</v>
      </c>
    </row>
    <row r="4807" spans="1:9" x14ac:dyDescent="0.3">
      <c r="A4807">
        <v>4843</v>
      </c>
      <c r="B4807">
        <v>6</v>
      </c>
      <c r="C4807">
        <v>75</v>
      </c>
      <c r="D4807" s="32">
        <v>0.79652777777777772</v>
      </c>
      <c r="E4807">
        <v>7000</v>
      </c>
      <c r="G4807" s="31" t="s">
        <v>97</v>
      </c>
      <c r="H4807">
        <v>20</v>
      </c>
      <c r="I4807" s="31" t="s">
        <v>100</v>
      </c>
    </row>
    <row r="4808" spans="1:9" x14ac:dyDescent="0.3">
      <c r="A4808">
        <v>4844</v>
      </c>
      <c r="B4808">
        <v>5</v>
      </c>
      <c r="C4808">
        <v>75</v>
      </c>
      <c r="D4808" s="32">
        <v>0.83333333333333337</v>
      </c>
      <c r="E4808">
        <v>7000</v>
      </c>
      <c r="G4808" s="31" t="s">
        <v>97</v>
      </c>
      <c r="H4808">
        <v>20</v>
      </c>
      <c r="I4808" s="31" t="s">
        <v>105</v>
      </c>
    </row>
    <row r="4809" spans="1:9" x14ac:dyDescent="0.3">
      <c r="A4809">
        <v>4845</v>
      </c>
      <c r="B4809">
        <v>6</v>
      </c>
      <c r="C4809">
        <v>75</v>
      </c>
      <c r="D4809" s="32">
        <v>0.81597222222222221</v>
      </c>
      <c r="E4809">
        <v>7000</v>
      </c>
      <c r="G4809" s="31" t="s">
        <v>97</v>
      </c>
      <c r="H4809">
        <v>21</v>
      </c>
      <c r="I4809" s="31" t="s">
        <v>100</v>
      </c>
    </row>
    <row r="4810" spans="1:9" x14ac:dyDescent="0.3">
      <c r="A4810">
        <v>4846</v>
      </c>
      <c r="B4810">
        <v>1</v>
      </c>
      <c r="C4810">
        <v>76</v>
      </c>
      <c r="D4810" s="32">
        <v>0.45</v>
      </c>
      <c r="E4810">
        <v>7000</v>
      </c>
      <c r="F4810">
        <v>2500</v>
      </c>
      <c r="G4810" s="31" t="s">
        <v>102</v>
      </c>
      <c r="H4810">
        <v>4</v>
      </c>
      <c r="I4810" s="31" t="s">
        <v>99</v>
      </c>
    </row>
    <row r="4811" spans="1:9" x14ac:dyDescent="0.3">
      <c r="A4811">
        <v>4847</v>
      </c>
      <c r="B4811">
        <v>6</v>
      </c>
      <c r="C4811">
        <v>76</v>
      </c>
      <c r="D4811" s="32">
        <v>0.44930555555555557</v>
      </c>
      <c r="E4811">
        <v>7000</v>
      </c>
      <c r="G4811" s="31" t="s">
        <v>102</v>
      </c>
      <c r="H4811">
        <v>4</v>
      </c>
      <c r="I4811" s="31" t="s">
        <v>100</v>
      </c>
    </row>
    <row r="4812" spans="1:9" x14ac:dyDescent="0.3">
      <c r="A4812">
        <v>4848</v>
      </c>
      <c r="B4812">
        <v>4</v>
      </c>
      <c r="C4812">
        <v>76</v>
      </c>
      <c r="D4812" s="32">
        <v>0.46041666666666664</v>
      </c>
      <c r="E4812">
        <v>9000</v>
      </c>
      <c r="G4812" s="31" t="s">
        <v>102</v>
      </c>
      <c r="H4812">
        <v>4</v>
      </c>
      <c r="I4812" s="31" t="s">
        <v>103</v>
      </c>
    </row>
    <row r="4813" spans="1:9" x14ac:dyDescent="0.3">
      <c r="A4813">
        <v>4849</v>
      </c>
      <c r="B4813">
        <v>5</v>
      </c>
      <c r="C4813">
        <v>76</v>
      </c>
      <c r="D4813" s="32">
        <v>0.4513888888888889</v>
      </c>
      <c r="E4813">
        <v>7000</v>
      </c>
      <c r="F4813">
        <v>1000</v>
      </c>
      <c r="G4813" s="31" t="s">
        <v>102</v>
      </c>
      <c r="H4813">
        <v>4</v>
      </c>
      <c r="I4813" s="31" t="s">
        <v>105</v>
      </c>
    </row>
    <row r="4814" spans="1:9" x14ac:dyDescent="0.3">
      <c r="A4814">
        <v>4850</v>
      </c>
      <c r="B4814">
        <v>1</v>
      </c>
      <c r="C4814">
        <v>76</v>
      </c>
      <c r="D4814" s="32">
        <v>0.49166666666666664</v>
      </c>
      <c r="E4814">
        <v>7000</v>
      </c>
      <c r="G4814" s="31" t="s">
        <v>97</v>
      </c>
      <c r="H4814">
        <v>5</v>
      </c>
      <c r="I4814" s="31" t="s">
        <v>99</v>
      </c>
    </row>
    <row r="4815" spans="1:9" x14ac:dyDescent="0.3">
      <c r="A4815">
        <v>4851</v>
      </c>
      <c r="B4815">
        <v>6</v>
      </c>
      <c r="C4815">
        <v>76</v>
      </c>
      <c r="D4815" s="32">
        <v>0.52222222222222225</v>
      </c>
      <c r="E4815">
        <v>7000</v>
      </c>
      <c r="G4815" s="31" t="s">
        <v>97</v>
      </c>
      <c r="H4815">
        <v>5</v>
      </c>
      <c r="I4815" s="31" t="s">
        <v>100</v>
      </c>
    </row>
    <row r="4816" spans="1:9" x14ac:dyDescent="0.3">
      <c r="A4816">
        <v>4852</v>
      </c>
      <c r="B4816">
        <v>4</v>
      </c>
      <c r="C4816">
        <v>76</v>
      </c>
      <c r="D4816" s="32">
        <v>0.49027777777777776</v>
      </c>
      <c r="E4816">
        <v>7000</v>
      </c>
      <c r="G4816" s="31" t="s">
        <v>97</v>
      </c>
      <c r="H4816">
        <v>5</v>
      </c>
      <c r="I4816" s="31" t="s">
        <v>103</v>
      </c>
    </row>
    <row r="4817" spans="1:9" x14ac:dyDescent="0.3">
      <c r="A4817">
        <v>4853</v>
      </c>
      <c r="B4817">
        <v>5</v>
      </c>
      <c r="C4817">
        <v>76</v>
      </c>
      <c r="D4817" s="32">
        <v>0.49444444444444446</v>
      </c>
      <c r="E4817">
        <v>7000</v>
      </c>
      <c r="G4817" s="31" t="s">
        <v>102</v>
      </c>
      <c r="H4817">
        <v>5</v>
      </c>
      <c r="I4817" s="31" t="s">
        <v>105</v>
      </c>
    </row>
    <row r="4818" spans="1:9" x14ac:dyDescent="0.3">
      <c r="A4818">
        <v>4854</v>
      </c>
      <c r="B4818">
        <v>1</v>
      </c>
      <c r="C4818">
        <v>76</v>
      </c>
      <c r="D4818" s="32">
        <v>0.52222222222222225</v>
      </c>
      <c r="E4818">
        <v>7000</v>
      </c>
      <c r="G4818" s="31" t="s">
        <v>97</v>
      </c>
      <c r="H4818">
        <v>6</v>
      </c>
      <c r="I4818" s="31" t="s">
        <v>99</v>
      </c>
    </row>
    <row r="4819" spans="1:9" x14ac:dyDescent="0.3">
      <c r="A4819">
        <v>4855</v>
      </c>
      <c r="B4819">
        <v>6</v>
      </c>
      <c r="C4819">
        <v>76</v>
      </c>
      <c r="D4819" s="32">
        <v>0.71527777777777779</v>
      </c>
      <c r="E4819">
        <v>9000</v>
      </c>
      <c r="G4819" s="31" t="s">
        <v>102</v>
      </c>
      <c r="H4819">
        <v>6</v>
      </c>
      <c r="I4819" s="31" t="s">
        <v>100</v>
      </c>
    </row>
    <row r="4820" spans="1:9" x14ac:dyDescent="0.3">
      <c r="A4820">
        <v>4856</v>
      </c>
      <c r="B4820">
        <v>4</v>
      </c>
      <c r="C4820">
        <v>76</v>
      </c>
      <c r="D4820" s="32">
        <v>0.5131944444444444</v>
      </c>
      <c r="E4820">
        <v>7000</v>
      </c>
      <c r="G4820" s="31" t="s">
        <v>97</v>
      </c>
      <c r="H4820">
        <v>6</v>
      </c>
      <c r="I4820" s="31" t="s">
        <v>103</v>
      </c>
    </row>
    <row r="4821" spans="1:9" x14ac:dyDescent="0.3">
      <c r="A4821">
        <v>4857</v>
      </c>
      <c r="B4821">
        <v>5</v>
      </c>
      <c r="C4821">
        <v>76</v>
      </c>
      <c r="D4821" s="32">
        <v>0.53472222222222221</v>
      </c>
      <c r="E4821">
        <v>7000</v>
      </c>
      <c r="G4821" s="31" t="s">
        <v>102</v>
      </c>
      <c r="H4821">
        <v>6</v>
      </c>
      <c r="I4821" s="31" t="s">
        <v>105</v>
      </c>
    </row>
    <row r="4822" spans="1:9" x14ac:dyDescent="0.3">
      <c r="A4822">
        <v>4858</v>
      </c>
      <c r="B4822">
        <v>1</v>
      </c>
      <c r="C4822">
        <v>76</v>
      </c>
      <c r="D4822" s="32">
        <v>0.56180555555555556</v>
      </c>
      <c r="E4822">
        <v>7000</v>
      </c>
      <c r="G4822" s="31" t="s">
        <v>97</v>
      </c>
      <c r="H4822">
        <v>7</v>
      </c>
      <c r="I4822" s="31" t="s">
        <v>99</v>
      </c>
    </row>
    <row r="4823" spans="1:9" x14ac:dyDescent="0.3">
      <c r="A4823">
        <v>4859</v>
      </c>
      <c r="B4823">
        <v>6</v>
      </c>
      <c r="C4823">
        <v>76</v>
      </c>
      <c r="D4823" s="32">
        <v>0.77916666666666667</v>
      </c>
      <c r="E4823">
        <v>7000</v>
      </c>
      <c r="G4823" s="31" t="s">
        <v>97</v>
      </c>
      <c r="H4823">
        <v>7</v>
      </c>
      <c r="I4823" s="31" t="s">
        <v>100</v>
      </c>
    </row>
    <row r="4824" spans="1:9" x14ac:dyDescent="0.3">
      <c r="A4824">
        <v>4860</v>
      </c>
      <c r="B4824">
        <v>4</v>
      </c>
      <c r="C4824">
        <v>76</v>
      </c>
      <c r="D4824" s="32">
        <v>0.52708333333333335</v>
      </c>
      <c r="E4824">
        <v>7000</v>
      </c>
      <c r="G4824" s="31" t="s">
        <v>102</v>
      </c>
      <c r="H4824">
        <v>7</v>
      </c>
      <c r="I4824" s="31" t="s">
        <v>103</v>
      </c>
    </row>
    <row r="4825" spans="1:9" x14ac:dyDescent="0.3">
      <c r="A4825">
        <v>4861</v>
      </c>
      <c r="B4825">
        <v>5</v>
      </c>
      <c r="C4825">
        <v>76</v>
      </c>
      <c r="D4825" s="32">
        <v>0.55625000000000002</v>
      </c>
      <c r="E4825">
        <v>7000</v>
      </c>
      <c r="G4825" s="31" t="s">
        <v>102</v>
      </c>
      <c r="H4825">
        <v>7</v>
      </c>
      <c r="I4825" s="31" t="s">
        <v>105</v>
      </c>
    </row>
    <row r="4826" spans="1:9" x14ac:dyDescent="0.3">
      <c r="A4826">
        <v>4862</v>
      </c>
      <c r="B4826">
        <v>1</v>
      </c>
      <c r="C4826">
        <v>76</v>
      </c>
      <c r="D4826" s="32">
        <v>0.62847222222222221</v>
      </c>
      <c r="E4826">
        <v>7000</v>
      </c>
      <c r="F4826">
        <v>3000</v>
      </c>
      <c r="G4826" s="31" t="s">
        <v>97</v>
      </c>
      <c r="H4826">
        <v>8</v>
      </c>
      <c r="I4826" s="31" t="s">
        <v>99</v>
      </c>
    </row>
    <row r="4827" spans="1:9" x14ac:dyDescent="0.3">
      <c r="A4827">
        <v>4863</v>
      </c>
      <c r="B4827">
        <v>4</v>
      </c>
      <c r="C4827">
        <v>76</v>
      </c>
      <c r="D4827" s="32">
        <v>0.55277777777777781</v>
      </c>
      <c r="E4827">
        <v>7000</v>
      </c>
      <c r="G4827" s="31" t="s">
        <v>102</v>
      </c>
      <c r="H4827">
        <v>8</v>
      </c>
      <c r="I4827" s="31" t="s">
        <v>103</v>
      </c>
    </row>
    <row r="4828" spans="1:9" x14ac:dyDescent="0.3">
      <c r="A4828">
        <v>4864</v>
      </c>
      <c r="B4828">
        <v>5</v>
      </c>
      <c r="C4828">
        <v>76</v>
      </c>
      <c r="D4828" s="32">
        <v>0.41666666666666669</v>
      </c>
      <c r="E4828">
        <v>7000</v>
      </c>
      <c r="G4828" s="31" t="s">
        <v>97</v>
      </c>
      <c r="H4828">
        <v>8</v>
      </c>
      <c r="I4828" s="31" t="s">
        <v>105</v>
      </c>
    </row>
    <row r="4829" spans="1:9" x14ac:dyDescent="0.3">
      <c r="A4829">
        <v>4865</v>
      </c>
      <c r="B4829">
        <v>1</v>
      </c>
      <c r="C4829">
        <v>76</v>
      </c>
      <c r="D4829" s="32">
        <v>0.6743055555555556</v>
      </c>
      <c r="E4829">
        <v>9000</v>
      </c>
      <c r="G4829" s="31" t="s">
        <v>97</v>
      </c>
      <c r="H4829">
        <v>9</v>
      </c>
      <c r="I4829" s="31" t="s">
        <v>99</v>
      </c>
    </row>
    <row r="4830" spans="1:9" x14ac:dyDescent="0.3">
      <c r="A4830">
        <v>4866</v>
      </c>
      <c r="B4830">
        <v>4</v>
      </c>
      <c r="C4830">
        <v>76</v>
      </c>
      <c r="D4830" s="32">
        <v>0.56874999999999998</v>
      </c>
      <c r="E4830">
        <v>7000</v>
      </c>
      <c r="F4830">
        <v>3000</v>
      </c>
      <c r="G4830" s="31" t="s">
        <v>102</v>
      </c>
      <c r="H4830">
        <v>9</v>
      </c>
      <c r="I4830" s="31" t="s">
        <v>103</v>
      </c>
    </row>
    <row r="4831" spans="1:9" x14ac:dyDescent="0.3">
      <c r="A4831">
        <v>4867</v>
      </c>
      <c r="B4831">
        <v>5</v>
      </c>
      <c r="C4831">
        <v>76</v>
      </c>
      <c r="D4831" s="32">
        <v>0.65486111111111112</v>
      </c>
      <c r="E4831">
        <v>7000</v>
      </c>
      <c r="G4831" s="31" t="s">
        <v>97</v>
      </c>
      <c r="H4831">
        <v>9</v>
      </c>
      <c r="I4831" s="31" t="s">
        <v>105</v>
      </c>
    </row>
    <row r="4832" spans="1:9" x14ac:dyDescent="0.3">
      <c r="A4832">
        <v>4868</v>
      </c>
      <c r="B4832">
        <v>1</v>
      </c>
      <c r="C4832">
        <v>76</v>
      </c>
      <c r="D4832" s="32">
        <v>0.72777777777777775</v>
      </c>
      <c r="E4832">
        <v>7000</v>
      </c>
      <c r="F4832">
        <v>1200</v>
      </c>
      <c r="G4832" s="31" t="s">
        <v>102</v>
      </c>
      <c r="H4832">
        <v>10</v>
      </c>
      <c r="I4832" s="31" t="s">
        <v>99</v>
      </c>
    </row>
    <row r="4833" spans="1:9" x14ac:dyDescent="0.3">
      <c r="A4833">
        <v>4869</v>
      </c>
      <c r="B4833">
        <v>4</v>
      </c>
      <c r="C4833">
        <v>76</v>
      </c>
      <c r="D4833" s="32">
        <v>0.67500000000000004</v>
      </c>
      <c r="E4833">
        <v>9000</v>
      </c>
      <c r="F4833">
        <v>1000</v>
      </c>
      <c r="G4833" s="31" t="s">
        <v>97</v>
      </c>
      <c r="H4833">
        <v>10</v>
      </c>
      <c r="I4833" s="31" t="s">
        <v>103</v>
      </c>
    </row>
    <row r="4834" spans="1:9" x14ac:dyDescent="0.3">
      <c r="A4834">
        <v>4870</v>
      </c>
      <c r="B4834">
        <v>5</v>
      </c>
      <c r="C4834">
        <v>76</v>
      </c>
      <c r="D4834" s="32">
        <v>0.68402777777777779</v>
      </c>
      <c r="E4834">
        <v>7000</v>
      </c>
      <c r="G4834" s="31" t="s">
        <v>97</v>
      </c>
      <c r="H4834">
        <v>10</v>
      </c>
      <c r="I4834" s="31" t="s">
        <v>105</v>
      </c>
    </row>
    <row r="4835" spans="1:9" x14ac:dyDescent="0.3">
      <c r="A4835">
        <v>4871</v>
      </c>
      <c r="B4835">
        <v>1</v>
      </c>
      <c r="C4835">
        <v>76</v>
      </c>
      <c r="D4835" s="32">
        <v>0.76944444444444449</v>
      </c>
      <c r="E4835">
        <v>7000</v>
      </c>
      <c r="G4835" s="31" t="s">
        <v>102</v>
      </c>
      <c r="H4835">
        <v>11</v>
      </c>
      <c r="I4835" s="31" t="s">
        <v>99</v>
      </c>
    </row>
    <row r="4836" spans="1:9" x14ac:dyDescent="0.3">
      <c r="A4836">
        <v>4872</v>
      </c>
      <c r="B4836">
        <v>4</v>
      </c>
      <c r="C4836">
        <v>76</v>
      </c>
      <c r="D4836" s="32">
        <v>0.82638888888888884</v>
      </c>
      <c r="E4836">
        <v>7000</v>
      </c>
      <c r="G4836" s="31" t="s">
        <v>97</v>
      </c>
      <c r="H4836">
        <v>11</v>
      </c>
      <c r="I4836" s="31" t="s">
        <v>103</v>
      </c>
    </row>
    <row r="4837" spans="1:9" x14ac:dyDescent="0.3">
      <c r="A4837">
        <v>4873</v>
      </c>
      <c r="B4837">
        <v>5</v>
      </c>
      <c r="C4837">
        <v>76</v>
      </c>
      <c r="D4837" s="32">
        <v>0.70416666666666672</v>
      </c>
      <c r="E4837">
        <v>7000</v>
      </c>
      <c r="G4837" s="31" t="s">
        <v>97</v>
      </c>
      <c r="H4837">
        <v>11</v>
      </c>
      <c r="I4837" s="31" t="s">
        <v>105</v>
      </c>
    </row>
    <row r="4838" spans="1:9" x14ac:dyDescent="0.3">
      <c r="A4838">
        <v>4874</v>
      </c>
      <c r="B4838">
        <v>1</v>
      </c>
      <c r="C4838">
        <v>76</v>
      </c>
      <c r="D4838" s="32">
        <v>0.80208333333333337</v>
      </c>
      <c r="E4838">
        <v>7000</v>
      </c>
      <c r="G4838" s="31" t="s">
        <v>102</v>
      </c>
      <c r="H4838">
        <v>12</v>
      </c>
      <c r="I4838" s="31" t="s">
        <v>99</v>
      </c>
    </row>
    <row r="4839" spans="1:9" x14ac:dyDescent="0.3">
      <c r="A4839">
        <v>4875</v>
      </c>
      <c r="B4839">
        <v>4</v>
      </c>
      <c r="C4839">
        <v>76</v>
      </c>
      <c r="D4839" s="32">
        <v>0.74583333333333335</v>
      </c>
      <c r="E4839">
        <v>7000</v>
      </c>
      <c r="G4839" s="31" t="s">
        <v>102</v>
      </c>
      <c r="H4839">
        <v>12</v>
      </c>
      <c r="I4839" s="31" t="s">
        <v>103</v>
      </c>
    </row>
    <row r="4840" spans="1:9" x14ac:dyDescent="0.3">
      <c r="A4840">
        <v>4876</v>
      </c>
      <c r="B4840">
        <v>5</v>
      </c>
      <c r="C4840">
        <v>76</v>
      </c>
      <c r="D4840" s="32">
        <v>0.72986111111111107</v>
      </c>
      <c r="E4840">
        <v>9000</v>
      </c>
      <c r="G4840" s="31" t="s">
        <v>97</v>
      </c>
      <c r="H4840">
        <v>12</v>
      </c>
      <c r="I4840" s="31" t="s">
        <v>105</v>
      </c>
    </row>
    <row r="4841" spans="1:9" x14ac:dyDescent="0.3">
      <c r="A4841">
        <v>4877</v>
      </c>
      <c r="B4841">
        <v>1</v>
      </c>
      <c r="C4841">
        <v>76</v>
      </c>
      <c r="D4841" s="32">
        <v>0.83333333333333337</v>
      </c>
      <c r="E4841">
        <v>7000</v>
      </c>
      <c r="G4841" s="31" t="s">
        <v>102</v>
      </c>
      <c r="H4841">
        <v>13</v>
      </c>
      <c r="I4841" s="31" t="s">
        <v>99</v>
      </c>
    </row>
    <row r="4842" spans="1:9" x14ac:dyDescent="0.3">
      <c r="A4842">
        <v>4878</v>
      </c>
      <c r="B4842">
        <v>4</v>
      </c>
      <c r="C4842">
        <v>76</v>
      </c>
      <c r="D4842" s="32">
        <v>0.76597222222222228</v>
      </c>
      <c r="E4842">
        <v>7000</v>
      </c>
      <c r="G4842" s="31" t="s">
        <v>97</v>
      </c>
      <c r="H4842">
        <v>13</v>
      </c>
      <c r="I4842" s="31" t="s">
        <v>103</v>
      </c>
    </row>
    <row r="4843" spans="1:9" x14ac:dyDescent="0.3">
      <c r="A4843">
        <v>4879</v>
      </c>
      <c r="B4843">
        <v>5</v>
      </c>
      <c r="C4843">
        <v>76</v>
      </c>
      <c r="D4843" s="32">
        <v>0.76249999999999996</v>
      </c>
      <c r="E4843">
        <v>7000</v>
      </c>
      <c r="G4843" s="31" t="s">
        <v>102</v>
      </c>
      <c r="H4843">
        <v>13</v>
      </c>
      <c r="I4843" s="31" t="s">
        <v>105</v>
      </c>
    </row>
    <row r="4844" spans="1:9" x14ac:dyDescent="0.3">
      <c r="A4844">
        <v>4880</v>
      </c>
      <c r="B4844">
        <v>4</v>
      </c>
      <c r="C4844">
        <v>76</v>
      </c>
      <c r="D4844" s="32">
        <v>0.78472222222222221</v>
      </c>
      <c r="E4844">
        <v>7000</v>
      </c>
      <c r="G4844" s="31" t="s">
        <v>97</v>
      </c>
      <c r="H4844">
        <v>14</v>
      </c>
      <c r="I4844" s="31" t="s">
        <v>103</v>
      </c>
    </row>
    <row r="4845" spans="1:9" x14ac:dyDescent="0.3">
      <c r="A4845">
        <v>4881</v>
      </c>
      <c r="B4845">
        <v>5</v>
      </c>
      <c r="C4845">
        <v>76</v>
      </c>
      <c r="D4845" s="32">
        <v>0.78263888888888888</v>
      </c>
      <c r="E4845">
        <v>7000</v>
      </c>
      <c r="G4845" s="31" t="s">
        <v>102</v>
      </c>
      <c r="H4845">
        <v>14</v>
      </c>
      <c r="I4845" s="31" t="s">
        <v>105</v>
      </c>
    </row>
    <row r="4846" spans="1:9" x14ac:dyDescent="0.3">
      <c r="A4846">
        <v>4882</v>
      </c>
      <c r="B4846">
        <v>4</v>
      </c>
      <c r="C4846">
        <v>76</v>
      </c>
      <c r="D4846" s="32">
        <v>0.8</v>
      </c>
      <c r="E4846">
        <v>7000</v>
      </c>
      <c r="G4846" s="31" t="s">
        <v>97</v>
      </c>
      <c r="H4846">
        <v>15</v>
      </c>
      <c r="I4846" s="31" t="s">
        <v>103</v>
      </c>
    </row>
    <row r="4847" spans="1:9" x14ac:dyDescent="0.3">
      <c r="A4847">
        <v>4883</v>
      </c>
      <c r="B4847">
        <v>5</v>
      </c>
      <c r="C4847">
        <v>76</v>
      </c>
      <c r="D4847" s="32">
        <v>0.81041666666666667</v>
      </c>
      <c r="E4847">
        <v>7000</v>
      </c>
      <c r="G4847" s="31" t="s">
        <v>97</v>
      </c>
      <c r="H4847">
        <v>15</v>
      </c>
      <c r="I4847" s="31" t="s">
        <v>105</v>
      </c>
    </row>
    <row r="4848" spans="1:9" x14ac:dyDescent="0.3">
      <c r="A4848">
        <v>4884</v>
      </c>
      <c r="B4848">
        <v>4</v>
      </c>
      <c r="C4848">
        <v>76</v>
      </c>
      <c r="D4848" s="32">
        <v>0.81319444444444444</v>
      </c>
      <c r="E4848">
        <v>7000</v>
      </c>
      <c r="G4848" s="31" t="s">
        <v>97</v>
      </c>
      <c r="H4848">
        <v>16</v>
      </c>
      <c r="I4848" s="31" t="s">
        <v>103</v>
      </c>
    </row>
    <row r="4849" spans="1:9" x14ac:dyDescent="0.3">
      <c r="A4849">
        <v>4885</v>
      </c>
      <c r="B4849">
        <v>5</v>
      </c>
      <c r="C4849">
        <v>76</v>
      </c>
      <c r="D4849" s="32"/>
      <c r="E4849">
        <v>9000</v>
      </c>
      <c r="G4849" s="31" t="s">
        <v>97</v>
      </c>
      <c r="H4849">
        <v>16</v>
      </c>
      <c r="I4849" s="31" t="s">
        <v>105</v>
      </c>
    </row>
    <row r="4850" spans="1:9" x14ac:dyDescent="0.3">
      <c r="A4850">
        <v>4886</v>
      </c>
      <c r="B4850">
        <v>4</v>
      </c>
      <c r="C4850">
        <v>76</v>
      </c>
      <c r="D4850" s="32">
        <v>0.83333333333333337</v>
      </c>
      <c r="E4850">
        <v>9000</v>
      </c>
      <c r="G4850" s="31" t="s">
        <v>102</v>
      </c>
      <c r="H4850">
        <v>17</v>
      </c>
      <c r="I4850" s="31" t="s">
        <v>103</v>
      </c>
    </row>
    <row r="4851" spans="1:9" x14ac:dyDescent="0.3">
      <c r="A4851">
        <v>4887</v>
      </c>
      <c r="B4851">
        <v>3</v>
      </c>
      <c r="C4851">
        <v>77</v>
      </c>
      <c r="D4851" s="32">
        <v>0.45208333333333334</v>
      </c>
      <c r="E4851">
        <v>9000</v>
      </c>
      <c r="F4851">
        <v>1000</v>
      </c>
      <c r="G4851" s="31" t="s">
        <v>102</v>
      </c>
      <c r="H4851">
        <v>4</v>
      </c>
      <c r="I4851" s="31" t="s">
        <v>104</v>
      </c>
    </row>
    <row r="4852" spans="1:9" x14ac:dyDescent="0.3">
      <c r="A4852">
        <v>4888</v>
      </c>
      <c r="B4852">
        <v>1</v>
      </c>
      <c r="C4852">
        <v>77</v>
      </c>
      <c r="D4852" s="32">
        <v>0.45277777777777778</v>
      </c>
      <c r="E4852">
        <v>7000</v>
      </c>
      <c r="G4852" s="31" t="s">
        <v>97</v>
      </c>
      <c r="H4852">
        <v>4</v>
      </c>
      <c r="I4852" s="31" t="s">
        <v>99</v>
      </c>
    </row>
    <row r="4853" spans="1:9" x14ac:dyDescent="0.3">
      <c r="A4853">
        <v>4889</v>
      </c>
      <c r="B4853">
        <v>6</v>
      </c>
      <c r="C4853">
        <v>77</v>
      </c>
      <c r="D4853" s="32">
        <v>0.50277777777777777</v>
      </c>
      <c r="E4853">
        <v>7000</v>
      </c>
      <c r="G4853" s="31" t="s">
        <v>97</v>
      </c>
      <c r="H4853">
        <v>4</v>
      </c>
      <c r="I4853" s="31" t="s">
        <v>100</v>
      </c>
    </row>
    <row r="4854" spans="1:9" x14ac:dyDescent="0.3">
      <c r="A4854">
        <v>4890</v>
      </c>
      <c r="B4854">
        <v>2</v>
      </c>
      <c r="C4854">
        <v>77</v>
      </c>
      <c r="D4854" s="32">
        <v>0.43055555555555558</v>
      </c>
      <c r="E4854">
        <v>7000</v>
      </c>
      <c r="G4854" s="31" t="s">
        <v>102</v>
      </c>
      <c r="H4854">
        <v>4</v>
      </c>
      <c r="I4854" s="31" t="s">
        <v>101</v>
      </c>
    </row>
    <row r="4855" spans="1:9" x14ac:dyDescent="0.3">
      <c r="A4855">
        <v>4891</v>
      </c>
      <c r="B4855">
        <v>3</v>
      </c>
      <c r="C4855">
        <v>77</v>
      </c>
      <c r="D4855" s="32">
        <v>0.48194444444444445</v>
      </c>
      <c r="E4855">
        <v>9000</v>
      </c>
      <c r="G4855" s="31" t="s">
        <v>97</v>
      </c>
      <c r="H4855">
        <v>5</v>
      </c>
      <c r="I4855" s="31" t="s">
        <v>104</v>
      </c>
    </row>
    <row r="4856" spans="1:9" x14ac:dyDescent="0.3">
      <c r="A4856">
        <v>4892</v>
      </c>
      <c r="B4856">
        <v>1</v>
      </c>
      <c r="C4856">
        <v>77</v>
      </c>
      <c r="D4856" s="32">
        <v>0.47638888888888886</v>
      </c>
      <c r="E4856">
        <v>7000</v>
      </c>
      <c r="G4856" s="31" t="s">
        <v>97</v>
      </c>
      <c r="H4856">
        <v>5</v>
      </c>
      <c r="I4856" s="31" t="s">
        <v>99</v>
      </c>
    </row>
    <row r="4857" spans="1:9" x14ac:dyDescent="0.3">
      <c r="A4857">
        <v>4893</v>
      </c>
      <c r="B4857">
        <v>6</v>
      </c>
      <c r="C4857">
        <v>77</v>
      </c>
      <c r="D4857" s="32">
        <v>0.62013888888888891</v>
      </c>
      <c r="E4857">
        <v>47000</v>
      </c>
      <c r="F4857">
        <v>2900</v>
      </c>
      <c r="G4857" s="31" t="s">
        <v>102</v>
      </c>
      <c r="H4857">
        <v>5</v>
      </c>
      <c r="I4857" s="31" t="s">
        <v>100</v>
      </c>
    </row>
    <row r="4858" spans="1:9" x14ac:dyDescent="0.3">
      <c r="A4858">
        <v>4894</v>
      </c>
      <c r="B4858">
        <v>3</v>
      </c>
      <c r="C4858">
        <v>77</v>
      </c>
      <c r="D4858" s="32">
        <v>0.5083333333333333</v>
      </c>
      <c r="E4858">
        <v>7000</v>
      </c>
      <c r="G4858" s="31" t="s">
        <v>102</v>
      </c>
      <c r="H4858">
        <v>6</v>
      </c>
      <c r="I4858" s="31" t="s">
        <v>104</v>
      </c>
    </row>
    <row r="4859" spans="1:9" x14ac:dyDescent="0.3">
      <c r="A4859">
        <v>4895</v>
      </c>
      <c r="B4859">
        <v>1</v>
      </c>
      <c r="C4859">
        <v>77</v>
      </c>
      <c r="D4859" s="32">
        <v>0.5083333333333333</v>
      </c>
      <c r="E4859">
        <v>7000</v>
      </c>
      <c r="G4859" s="31" t="s">
        <v>102</v>
      </c>
      <c r="H4859">
        <v>6</v>
      </c>
      <c r="I4859" s="31" t="s">
        <v>99</v>
      </c>
    </row>
    <row r="4860" spans="1:9" x14ac:dyDescent="0.3">
      <c r="A4860">
        <v>4896</v>
      </c>
      <c r="B4860">
        <v>6</v>
      </c>
      <c r="C4860">
        <v>77</v>
      </c>
      <c r="D4860" s="32">
        <v>0.64236111111111116</v>
      </c>
      <c r="E4860">
        <v>7000</v>
      </c>
      <c r="G4860" s="31" t="s">
        <v>97</v>
      </c>
      <c r="H4860">
        <v>6</v>
      </c>
      <c r="I4860" s="31" t="s">
        <v>100</v>
      </c>
    </row>
    <row r="4861" spans="1:9" x14ac:dyDescent="0.3">
      <c r="A4861">
        <v>4897</v>
      </c>
      <c r="B4861">
        <v>3</v>
      </c>
      <c r="C4861">
        <v>77</v>
      </c>
      <c r="D4861" s="32">
        <v>0.53611111111111109</v>
      </c>
      <c r="E4861">
        <v>9000</v>
      </c>
      <c r="F4861">
        <v>2000</v>
      </c>
      <c r="G4861" s="31" t="s">
        <v>102</v>
      </c>
      <c r="H4861">
        <v>7</v>
      </c>
      <c r="I4861" s="31" t="s">
        <v>104</v>
      </c>
    </row>
    <row r="4862" spans="1:9" x14ac:dyDescent="0.3">
      <c r="A4862">
        <v>4898</v>
      </c>
      <c r="B4862">
        <v>1</v>
      </c>
      <c r="C4862">
        <v>77</v>
      </c>
      <c r="D4862" s="32">
        <v>0.54652777777777772</v>
      </c>
      <c r="E4862">
        <v>7000</v>
      </c>
      <c r="G4862" s="31" t="s">
        <v>102</v>
      </c>
      <c r="H4862">
        <v>7</v>
      </c>
      <c r="I4862" s="31" t="s">
        <v>99</v>
      </c>
    </row>
    <row r="4863" spans="1:9" x14ac:dyDescent="0.3">
      <c r="A4863">
        <v>4899</v>
      </c>
      <c r="B4863">
        <v>6</v>
      </c>
      <c r="C4863">
        <v>77</v>
      </c>
      <c r="D4863" s="32">
        <v>0.65416666666666667</v>
      </c>
      <c r="E4863">
        <v>7000</v>
      </c>
      <c r="G4863" s="31" t="s">
        <v>102</v>
      </c>
      <c r="H4863">
        <v>7</v>
      </c>
      <c r="I4863" s="31" t="s">
        <v>100</v>
      </c>
    </row>
    <row r="4864" spans="1:9" x14ac:dyDescent="0.3">
      <c r="A4864">
        <v>4900</v>
      </c>
      <c r="B4864">
        <v>3</v>
      </c>
      <c r="C4864">
        <v>77</v>
      </c>
      <c r="D4864" s="32">
        <v>0.55902777777777779</v>
      </c>
      <c r="E4864">
        <v>7000</v>
      </c>
      <c r="F4864">
        <v>1000</v>
      </c>
      <c r="G4864" s="31" t="s">
        <v>102</v>
      </c>
      <c r="H4864">
        <v>8</v>
      </c>
      <c r="I4864" s="31" t="s">
        <v>104</v>
      </c>
    </row>
    <row r="4865" spans="1:9" x14ac:dyDescent="0.3">
      <c r="A4865">
        <v>4901</v>
      </c>
      <c r="B4865">
        <v>1</v>
      </c>
      <c r="C4865">
        <v>77</v>
      </c>
      <c r="D4865" s="32">
        <v>0.56666666666666665</v>
      </c>
      <c r="E4865">
        <v>7000</v>
      </c>
      <c r="G4865" s="31" t="s">
        <v>102</v>
      </c>
      <c r="H4865">
        <v>8</v>
      </c>
      <c r="I4865" s="31" t="s">
        <v>99</v>
      </c>
    </row>
    <row r="4866" spans="1:9" x14ac:dyDescent="0.3">
      <c r="A4866">
        <v>4902</v>
      </c>
      <c r="B4866">
        <v>6</v>
      </c>
      <c r="C4866">
        <v>77</v>
      </c>
      <c r="D4866" s="32">
        <v>0.66874999999999996</v>
      </c>
      <c r="E4866">
        <v>7000</v>
      </c>
      <c r="G4866" s="31" t="s">
        <v>97</v>
      </c>
      <c r="H4866">
        <v>8</v>
      </c>
      <c r="I4866" s="31" t="s">
        <v>100</v>
      </c>
    </row>
    <row r="4867" spans="1:9" x14ac:dyDescent="0.3">
      <c r="A4867">
        <v>4903</v>
      </c>
      <c r="B4867">
        <v>3</v>
      </c>
      <c r="C4867">
        <v>77</v>
      </c>
      <c r="D4867" s="32">
        <v>0.57986111111111116</v>
      </c>
      <c r="E4867">
        <v>7000</v>
      </c>
      <c r="G4867" s="31" t="s">
        <v>97</v>
      </c>
      <c r="H4867">
        <v>9</v>
      </c>
      <c r="I4867" s="31" t="s">
        <v>104</v>
      </c>
    </row>
    <row r="4868" spans="1:9" x14ac:dyDescent="0.3">
      <c r="A4868">
        <v>4904</v>
      </c>
      <c r="B4868">
        <v>1</v>
      </c>
      <c r="C4868">
        <v>77</v>
      </c>
      <c r="D4868" s="32">
        <v>0.59791666666666665</v>
      </c>
      <c r="E4868">
        <v>7000</v>
      </c>
      <c r="F4868">
        <v>1000</v>
      </c>
      <c r="G4868" s="31" t="s">
        <v>102</v>
      </c>
      <c r="H4868">
        <v>9</v>
      </c>
      <c r="I4868" s="31" t="s">
        <v>99</v>
      </c>
    </row>
    <row r="4869" spans="1:9" x14ac:dyDescent="0.3">
      <c r="A4869">
        <v>4905</v>
      </c>
      <c r="B4869">
        <v>6</v>
      </c>
      <c r="C4869">
        <v>77</v>
      </c>
      <c r="D4869" s="32">
        <v>0.69513888888888886</v>
      </c>
      <c r="E4869">
        <v>7000</v>
      </c>
      <c r="F4869">
        <v>1000</v>
      </c>
      <c r="G4869" s="31" t="s">
        <v>102</v>
      </c>
      <c r="H4869">
        <v>9</v>
      </c>
      <c r="I4869" s="31" t="s">
        <v>100</v>
      </c>
    </row>
    <row r="4870" spans="1:9" x14ac:dyDescent="0.3">
      <c r="A4870">
        <v>4906</v>
      </c>
      <c r="B4870">
        <v>3</v>
      </c>
      <c r="C4870">
        <v>77</v>
      </c>
      <c r="D4870" s="32">
        <v>0.60624999999999996</v>
      </c>
      <c r="E4870">
        <v>7000</v>
      </c>
      <c r="F4870">
        <v>3000</v>
      </c>
      <c r="G4870" s="31" t="s">
        <v>97</v>
      </c>
      <c r="H4870">
        <v>10</v>
      </c>
      <c r="I4870" s="31" t="s">
        <v>104</v>
      </c>
    </row>
    <row r="4871" spans="1:9" x14ac:dyDescent="0.3">
      <c r="A4871">
        <v>4907</v>
      </c>
      <c r="B4871">
        <v>1</v>
      </c>
      <c r="C4871">
        <v>77</v>
      </c>
      <c r="D4871" s="32">
        <v>0.62430555555555556</v>
      </c>
      <c r="E4871">
        <v>7000</v>
      </c>
      <c r="F4871">
        <v>500</v>
      </c>
      <c r="G4871" s="31" t="s">
        <v>102</v>
      </c>
      <c r="H4871">
        <v>10</v>
      </c>
      <c r="I4871" s="31" t="s">
        <v>99</v>
      </c>
    </row>
    <row r="4872" spans="1:9" x14ac:dyDescent="0.3">
      <c r="A4872">
        <v>4908</v>
      </c>
      <c r="B4872">
        <v>6</v>
      </c>
      <c r="C4872">
        <v>77</v>
      </c>
      <c r="D4872" s="32">
        <v>0.7104166666666667</v>
      </c>
      <c r="E4872">
        <v>4500</v>
      </c>
      <c r="G4872" s="31" t="s">
        <v>102</v>
      </c>
      <c r="H4872">
        <v>10</v>
      </c>
      <c r="I4872" s="31" t="s">
        <v>100</v>
      </c>
    </row>
    <row r="4873" spans="1:9" x14ac:dyDescent="0.3">
      <c r="A4873">
        <v>4909</v>
      </c>
      <c r="B4873">
        <v>3</v>
      </c>
      <c r="C4873">
        <v>77</v>
      </c>
      <c r="D4873" s="32">
        <v>0.62777777777777777</v>
      </c>
      <c r="E4873">
        <v>7000</v>
      </c>
      <c r="G4873" s="31" t="s">
        <v>97</v>
      </c>
      <c r="H4873">
        <v>11</v>
      </c>
      <c r="I4873" s="31" t="s">
        <v>104</v>
      </c>
    </row>
    <row r="4874" spans="1:9" x14ac:dyDescent="0.3">
      <c r="A4874">
        <v>4910</v>
      </c>
      <c r="B4874">
        <v>1</v>
      </c>
      <c r="C4874">
        <v>77</v>
      </c>
      <c r="D4874" s="32">
        <v>0.65416666666666667</v>
      </c>
      <c r="E4874">
        <v>7000</v>
      </c>
      <c r="G4874" s="31" t="s">
        <v>102</v>
      </c>
      <c r="H4874">
        <v>11</v>
      </c>
      <c r="I4874" s="31" t="s">
        <v>99</v>
      </c>
    </row>
    <row r="4875" spans="1:9" x14ac:dyDescent="0.3">
      <c r="A4875">
        <v>4911</v>
      </c>
      <c r="B4875">
        <v>6</v>
      </c>
      <c r="C4875">
        <v>77</v>
      </c>
      <c r="D4875" s="32">
        <v>0.71736111111111112</v>
      </c>
      <c r="E4875">
        <v>4500</v>
      </c>
      <c r="G4875" s="31" t="s">
        <v>102</v>
      </c>
      <c r="H4875">
        <v>11</v>
      </c>
      <c r="I4875" s="31" t="s">
        <v>100</v>
      </c>
    </row>
    <row r="4876" spans="1:9" x14ac:dyDescent="0.3">
      <c r="A4876">
        <v>4912</v>
      </c>
      <c r="B4876">
        <v>3</v>
      </c>
      <c r="C4876">
        <v>77</v>
      </c>
      <c r="D4876" s="32">
        <v>0.65902777777777777</v>
      </c>
      <c r="E4876">
        <v>9000</v>
      </c>
      <c r="G4876" s="31" t="s">
        <v>97</v>
      </c>
      <c r="H4876">
        <v>12</v>
      </c>
      <c r="I4876" s="31" t="s">
        <v>104</v>
      </c>
    </row>
    <row r="4877" spans="1:9" x14ac:dyDescent="0.3">
      <c r="A4877">
        <v>4913</v>
      </c>
      <c r="B4877">
        <v>1</v>
      </c>
      <c r="C4877">
        <v>77</v>
      </c>
      <c r="D4877" s="32">
        <v>0.69513888888888886</v>
      </c>
      <c r="E4877">
        <v>7000</v>
      </c>
      <c r="G4877" s="31" t="s">
        <v>97</v>
      </c>
      <c r="H4877">
        <v>12</v>
      </c>
      <c r="I4877" s="31" t="s">
        <v>99</v>
      </c>
    </row>
    <row r="4878" spans="1:9" x14ac:dyDescent="0.3">
      <c r="A4878">
        <v>4914</v>
      </c>
      <c r="B4878">
        <v>6</v>
      </c>
      <c r="C4878">
        <v>77</v>
      </c>
      <c r="D4878" s="32">
        <v>0.73541666666666672</v>
      </c>
      <c r="E4878">
        <v>7000</v>
      </c>
      <c r="G4878" s="31" t="s">
        <v>102</v>
      </c>
      <c r="H4878">
        <v>12</v>
      </c>
      <c r="I4878" s="31" t="s">
        <v>100</v>
      </c>
    </row>
    <row r="4879" spans="1:9" x14ac:dyDescent="0.3">
      <c r="A4879">
        <v>4915</v>
      </c>
      <c r="B4879">
        <v>3</v>
      </c>
      <c r="C4879">
        <v>77</v>
      </c>
      <c r="D4879" s="32">
        <v>0.67847222222222225</v>
      </c>
      <c r="E4879">
        <v>7000</v>
      </c>
      <c r="F4879">
        <v>1000</v>
      </c>
      <c r="G4879" s="31" t="s">
        <v>97</v>
      </c>
      <c r="H4879">
        <v>13</v>
      </c>
      <c r="I4879" s="31" t="s">
        <v>104</v>
      </c>
    </row>
    <row r="4880" spans="1:9" x14ac:dyDescent="0.3">
      <c r="A4880">
        <v>4916</v>
      </c>
      <c r="B4880">
        <v>1</v>
      </c>
      <c r="C4880">
        <v>77</v>
      </c>
      <c r="D4880" s="32">
        <v>0.73611111111111116</v>
      </c>
      <c r="E4880">
        <v>7000</v>
      </c>
      <c r="G4880" s="31" t="s">
        <v>102</v>
      </c>
      <c r="H4880">
        <v>13</v>
      </c>
      <c r="I4880" s="31" t="s">
        <v>99</v>
      </c>
    </row>
    <row r="4881" spans="1:9" x14ac:dyDescent="0.3">
      <c r="A4881">
        <v>4917</v>
      </c>
      <c r="B4881">
        <v>6</v>
      </c>
      <c r="C4881">
        <v>77</v>
      </c>
      <c r="D4881" s="32">
        <v>0.75555555555555554</v>
      </c>
      <c r="E4881">
        <v>7000</v>
      </c>
      <c r="G4881" s="31" t="s">
        <v>97</v>
      </c>
      <c r="H4881">
        <v>13</v>
      </c>
      <c r="I4881" s="31" t="s">
        <v>100</v>
      </c>
    </row>
    <row r="4882" spans="1:9" x14ac:dyDescent="0.3">
      <c r="A4882">
        <v>4918</v>
      </c>
      <c r="B4882">
        <v>3</v>
      </c>
      <c r="C4882">
        <v>77</v>
      </c>
      <c r="D4882" s="32">
        <v>0.70486111111111116</v>
      </c>
      <c r="E4882">
        <v>9000</v>
      </c>
      <c r="G4882" s="31" t="s">
        <v>97</v>
      </c>
      <c r="H4882">
        <v>14</v>
      </c>
      <c r="I4882" s="31" t="s">
        <v>104</v>
      </c>
    </row>
    <row r="4883" spans="1:9" x14ac:dyDescent="0.3">
      <c r="A4883">
        <v>4919</v>
      </c>
      <c r="B4883">
        <v>1</v>
      </c>
      <c r="C4883">
        <v>77</v>
      </c>
      <c r="D4883" s="32">
        <v>0.77222222222222225</v>
      </c>
      <c r="E4883">
        <v>7000</v>
      </c>
      <c r="G4883" s="31" t="s">
        <v>102</v>
      </c>
      <c r="H4883">
        <v>14</v>
      </c>
      <c r="I4883" s="31" t="s">
        <v>99</v>
      </c>
    </row>
    <row r="4884" spans="1:9" x14ac:dyDescent="0.3">
      <c r="A4884">
        <v>4920</v>
      </c>
      <c r="B4884">
        <v>6</v>
      </c>
      <c r="C4884">
        <v>77</v>
      </c>
      <c r="D4884" s="32">
        <v>0.77638888888888891</v>
      </c>
      <c r="E4884">
        <v>7000</v>
      </c>
      <c r="G4884" s="31" t="s">
        <v>102</v>
      </c>
      <c r="H4884">
        <v>14</v>
      </c>
      <c r="I4884" s="31" t="s">
        <v>100</v>
      </c>
    </row>
    <row r="4885" spans="1:9" x14ac:dyDescent="0.3">
      <c r="A4885">
        <v>4921</v>
      </c>
      <c r="B4885">
        <v>3</v>
      </c>
      <c r="C4885">
        <v>77</v>
      </c>
      <c r="D4885" s="32">
        <v>0.73124999999999996</v>
      </c>
      <c r="E4885">
        <v>7000</v>
      </c>
      <c r="G4885" s="31" t="s">
        <v>97</v>
      </c>
      <c r="H4885">
        <v>15</v>
      </c>
      <c r="I4885" s="31" t="s">
        <v>104</v>
      </c>
    </row>
    <row r="4886" spans="1:9" x14ac:dyDescent="0.3">
      <c r="A4886">
        <v>4922</v>
      </c>
      <c r="B4886">
        <v>1</v>
      </c>
      <c r="C4886">
        <v>77</v>
      </c>
      <c r="D4886" s="32">
        <v>0.79791666666666672</v>
      </c>
      <c r="E4886">
        <v>7000</v>
      </c>
      <c r="G4886" s="31" t="s">
        <v>97</v>
      </c>
      <c r="H4886">
        <v>15</v>
      </c>
      <c r="I4886" s="31" t="s">
        <v>99</v>
      </c>
    </row>
    <row r="4887" spans="1:9" x14ac:dyDescent="0.3">
      <c r="A4887">
        <v>4923</v>
      </c>
      <c r="B4887">
        <v>6</v>
      </c>
      <c r="C4887">
        <v>77</v>
      </c>
      <c r="D4887" s="32">
        <v>0.79652777777777772</v>
      </c>
      <c r="E4887">
        <v>7000</v>
      </c>
      <c r="G4887" s="31" t="s">
        <v>102</v>
      </c>
      <c r="H4887">
        <v>15</v>
      </c>
      <c r="I4887" s="31" t="s">
        <v>100</v>
      </c>
    </row>
    <row r="4888" spans="1:9" x14ac:dyDescent="0.3">
      <c r="A4888">
        <v>4924</v>
      </c>
      <c r="B4888">
        <v>3</v>
      </c>
      <c r="C4888">
        <v>77</v>
      </c>
      <c r="D4888" s="32">
        <v>0.76041666666666663</v>
      </c>
      <c r="E4888">
        <v>7000</v>
      </c>
      <c r="F4888">
        <v>1000</v>
      </c>
      <c r="G4888" s="31" t="s">
        <v>102</v>
      </c>
      <c r="H4888">
        <v>16</v>
      </c>
      <c r="I4888" s="31" t="s">
        <v>104</v>
      </c>
    </row>
    <row r="4889" spans="1:9" x14ac:dyDescent="0.3">
      <c r="A4889">
        <v>4925</v>
      </c>
      <c r="B4889">
        <v>1</v>
      </c>
      <c r="C4889">
        <v>77</v>
      </c>
      <c r="D4889" s="32">
        <v>0.82291666666666663</v>
      </c>
      <c r="E4889">
        <v>9000</v>
      </c>
      <c r="G4889" s="31" t="s">
        <v>102</v>
      </c>
      <c r="H4889">
        <v>16</v>
      </c>
      <c r="I4889" s="31" t="s">
        <v>99</v>
      </c>
    </row>
    <row r="4890" spans="1:9" x14ac:dyDescent="0.3">
      <c r="A4890">
        <v>4926</v>
      </c>
      <c r="B4890">
        <v>6</v>
      </c>
      <c r="C4890">
        <v>77</v>
      </c>
      <c r="D4890" s="32">
        <v>0.81180555555555556</v>
      </c>
      <c r="E4890">
        <v>7000</v>
      </c>
      <c r="G4890" s="31" t="s">
        <v>97</v>
      </c>
      <c r="H4890">
        <v>16</v>
      </c>
      <c r="I4890" s="31" t="s">
        <v>100</v>
      </c>
    </row>
    <row r="4891" spans="1:9" x14ac:dyDescent="0.3">
      <c r="A4891">
        <v>4927</v>
      </c>
      <c r="B4891">
        <v>3</v>
      </c>
      <c r="C4891">
        <v>77</v>
      </c>
      <c r="D4891" s="32">
        <v>0.78055555555555556</v>
      </c>
      <c r="E4891">
        <v>7000</v>
      </c>
      <c r="F4891">
        <v>1000</v>
      </c>
      <c r="G4891" s="31" t="s">
        <v>102</v>
      </c>
      <c r="H4891">
        <v>17</v>
      </c>
      <c r="I4891" s="31" t="s">
        <v>104</v>
      </c>
    </row>
    <row r="4892" spans="1:9" x14ac:dyDescent="0.3">
      <c r="A4892">
        <v>4928</v>
      </c>
      <c r="B4892">
        <v>1</v>
      </c>
      <c r="C4892">
        <v>77</v>
      </c>
      <c r="D4892" s="32">
        <v>0.84583333333333333</v>
      </c>
      <c r="E4892">
        <v>7000</v>
      </c>
      <c r="G4892" s="31" t="s">
        <v>102</v>
      </c>
      <c r="H4892">
        <v>17</v>
      </c>
      <c r="I4892" s="31" t="s">
        <v>99</v>
      </c>
    </row>
    <row r="4893" spans="1:9" x14ac:dyDescent="0.3">
      <c r="A4893">
        <v>4929</v>
      </c>
      <c r="B4893">
        <v>3</v>
      </c>
      <c r="C4893">
        <v>77</v>
      </c>
      <c r="D4893" s="32">
        <v>0.80486111111111114</v>
      </c>
      <c r="E4893">
        <v>7000</v>
      </c>
      <c r="G4893" s="31" t="s">
        <v>102</v>
      </c>
      <c r="H4893">
        <v>18</v>
      </c>
      <c r="I4893" s="31" t="s">
        <v>104</v>
      </c>
    </row>
    <row r="4894" spans="1:9" x14ac:dyDescent="0.3">
      <c r="A4894">
        <v>4930</v>
      </c>
      <c r="B4894">
        <v>3</v>
      </c>
      <c r="C4894">
        <v>77</v>
      </c>
      <c r="D4894" s="32">
        <v>0.82777777777777772</v>
      </c>
      <c r="E4894">
        <v>7000</v>
      </c>
      <c r="G4894" s="31" t="s">
        <v>102</v>
      </c>
      <c r="H4894">
        <v>19</v>
      </c>
      <c r="I4894" s="31" t="s">
        <v>104</v>
      </c>
    </row>
    <row r="4895" spans="1:9" x14ac:dyDescent="0.3">
      <c r="A4895">
        <v>4931</v>
      </c>
      <c r="B4895">
        <v>3</v>
      </c>
      <c r="C4895">
        <v>77</v>
      </c>
      <c r="D4895" s="32">
        <v>0.85138888888888886</v>
      </c>
      <c r="E4895">
        <v>7000</v>
      </c>
      <c r="G4895" s="31" t="s">
        <v>102</v>
      </c>
      <c r="H4895">
        <v>20</v>
      </c>
      <c r="I4895" s="31" t="s">
        <v>104</v>
      </c>
    </row>
    <row r="4896" spans="1:9" x14ac:dyDescent="0.3">
      <c r="A4896">
        <v>4932</v>
      </c>
      <c r="B4896">
        <v>3</v>
      </c>
      <c r="C4896">
        <v>78</v>
      </c>
      <c r="D4896" s="32">
        <v>0.44444444444444442</v>
      </c>
      <c r="E4896">
        <v>7000</v>
      </c>
      <c r="F4896">
        <v>1000</v>
      </c>
      <c r="G4896" s="31" t="s">
        <v>102</v>
      </c>
      <c r="H4896">
        <v>4</v>
      </c>
      <c r="I4896" s="31" t="s">
        <v>104</v>
      </c>
    </row>
    <row r="4897" spans="1:9" x14ac:dyDescent="0.3">
      <c r="A4897">
        <v>4933</v>
      </c>
      <c r="B4897">
        <v>4</v>
      </c>
      <c r="C4897">
        <v>78</v>
      </c>
      <c r="D4897" s="32">
        <v>0.47638888888888886</v>
      </c>
      <c r="E4897">
        <v>7000</v>
      </c>
      <c r="G4897" s="31" t="s">
        <v>102</v>
      </c>
      <c r="H4897">
        <v>4</v>
      </c>
      <c r="I4897" s="31" t="s">
        <v>103</v>
      </c>
    </row>
    <row r="4898" spans="1:9" x14ac:dyDescent="0.3">
      <c r="A4898">
        <v>4934</v>
      </c>
      <c r="B4898">
        <v>5</v>
      </c>
      <c r="C4898">
        <v>78</v>
      </c>
      <c r="D4898" s="32">
        <v>0.44583333333333336</v>
      </c>
      <c r="E4898">
        <v>7000</v>
      </c>
      <c r="G4898" s="31" t="s">
        <v>97</v>
      </c>
      <c r="H4898">
        <v>4</v>
      </c>
      <c r="I4898" s="31" t="s">
        <v>105</v>
      </c>
    </row>
    <row r="4899" spans="1:9" x14ac:dyDescent="0.3">
      <c r="A4899">
        <v>4935</v>
      </c>
      <c r="B4899">
        <v>3</v>
      </c>
      <c r="C4899">
        <v>78</v>
      </c>
      <c r="D4899" s="32">
        <v>0.47361111111111109</v>
      </c>
      <c r="E4899">
        <v>7000</v>
      </c>
      <c r="G4899" s="31" t="s">
        <v>102</v>
      </c>
      <c r="H4899">
        <v>5</v>
      </c>
      <c r="I4899" s="31" t="s">
        <v>104</v>
      </c>
    </row>
    <row r="4900" spans="1:9" x14ac:dyDescent="0.3">
      <c r="A4900">
        <v>4936</v>
      </c>
      <c r="B4900">
        <v>4</v>
      </c>
      <c r="C4900">
        <v>78</v>
      </c>
      <c r="D4900" s="32">
        <v>0.51736111111111116</v>
      </c>
      <c r="E4900">
        <v>7000</v>
      </c>
      <c r="G4900" s="31" t="s">
        <v>102</v>
      </c>
      <c r="H4900">
        <v>5</v>
      </c>
      <c r="I4900" s="31" t="s">
        <v>103</v>
      </c>
    </row>
    <row r="4901" spans="1:9" x14ac:dyDescent="0.3">
      <c r="A4901">
        <v>4937</v>
      </c>
      <c r="B4901">
        <v>5</v>
      </c>
      <c r="C4901">
        <v>78</v>
      </c>
      <c r="D4901" s="32">
        <v>0.5083333333333333</v>
      </c>
      <c r="E4901">
        <v>7000</v>
      </c>
      <c r="F4901">
        <v>3000</v>
      </c>
      <c r="G4901" s="31" t="s">
        <v>102</v>
      </c>
      <c r="H4901">
        <v>5</v>
      </c>
      <c r="I4901" s="31" t="s">
        <v>105</v>
      </c>
    </row>
    <row r="4902" spans="1:9" x14ac:dyDescent="0.3">
      <c r="A4902">
        <v>4938</v>
      </c>
      <c r="B4902">
        <v>3</v>
      </c>
      <c r="C4902">
        <v>78</v>
      </c>
      <c r="D4902" s="32">
        <v>0.49930555555555556</v>
      </c>
      <c r="E4902">
        <v>7000</v>
      </c>
      <c r="G4902" s="31" t="s">
        <v>97</v>
      </c>
      <c r="H4902">
        <v>6</v>
      </c>
      <c r="I4902" s="31" t="s">
        <v>104</v>
      </c>
    </row>
    <row r="4903" spans="1:9" x14ac:dyDescent="0.3">
      <c r="A4903">
        <v>4939</v>
      </c>
      <c r="B4903">
        <v>4</v>
      </c>
      <c r="C4903">
        <v>78</v>
      </c>
      <c r="D4903" s="32">
        <v>0.53680555555555554</v>
      </c>
      <c r="E4903">
        <v>7000</v>
      </c>
      <c r="G4903" s="31" t="s">
        <v>97</v>
      </c>
      <c r="H4903">
        <v>6</v>
      </c>
      <c r="I4903" s="31" t="s">
        <v>103</v>
      </c>
    </row>
    <row r="4904" spans="1:9" x14ac:dyDescent="0.3">
      <c r="A4904">
        <v>4940</v>
      </c>
      <c r="B4904">
        <v>5</v>
      </c>
      <c r="C4904">
        <v>78</v>
      </c>
      <c r="D4904" s="32">
        <v>0.56874999999999998</v>
      </c>
      <c r="E4904">
        <v>42000</v>
      </c>
      <c r="G4904" s="31" t="s">
        <v>102</v>
      </c>
      <c r="H4904">
        <v>6</v>
      </c>
      <c r="I4904" s="31" t="s">
        <v>105</v>
      </c>
    </row>
    <row r="4905" spans="1:9" x14ac:dyDescent="0.3">
      <c r="A4905">
        <v>4941</v>
      </c>
      <c r="B4905">
        <v>3</v>
      </c>
      <c r="C4905">
        <v>78</v>
      </c>
      <c r="D4905" s="32">
        <v>0.52013888888888893</v>
      </c>
      <c r="E4905">
        <v>7000</v>
      </c>
      <c r="F4905">
        <v>2000</v>
      </c>
      <c r="G4905" s="31" t="s">
        <v>97</v>
      </c>
      <c r="H4905">
        <v>7</v>
      </c>
      <c r="I4905" s="31" t="s">
        <v>104</v>
      </c>
    </row>
    <row r="4906" spans="1:9" x14ac:dyDescent="0.3">
      <c r="A4906">
        <v>4942</v>
      </c>
      <c r="B4906">
        <v>4</v>
      </c>
      <c r="C4906">
        <v>78</v>
      </c>
      <c r="D4906" s="32">
        <v>0.57291666666666663</v>
      </c>
      <c r="E4906">
        <v>7000</v>
      </c>
      <c r="G4906" s="31" t="s">
        <v>102</v>
      </c>
      <c r="H4906">
        <v>7</v>
      </c>
      <c r="I4906" s="31" t="s">
        <v>103</v>
      </c>
    </row>
    <row r="4907" spans="1:9" x14ac:dyDescent="0.3">
      <c r="A4907">
        <v>4943</v>
      </c>
      <c r="B4907">
        <v>5</v>
      </c>
      <c r="C4907">
        <v>78</v>
      </c>
      <c r="D4907" s="32">
        <v>0.67500000000000004</v>
      </c>
      <c r="E4907">
        <v>7000</v>
      </c>
      <c r="G4907" s="31" t="s">
        <v>97</v>
      </c>
      <c r="H4907">
        <v>7</v>
      </c>
      <c r="I4907" s="31" t="s">
        <v>105</v>
      </c>
    </row>
    <row r="4908" spans="1:9" x14ac:dyDescent="0.3">
      <c r="A4908">
        <v>4944</v>
      </c>
      <c r="B4908">
        <v>3</v>
      </c>
      <c r="C4908">
        <v>78</v>
      </c>
      <c r="D4908" s="32">
        <v>0.55000000000000004</v>
      </c>
      <c r="E4908">
        <v>7000</v>
      </c>
      <c r="G4908" s="31" t="s">
        <v>102</v>
      </c>
      <c r="H4908">
        <v>8</v>
      </c>
      <c r="I4908" s="31" t="s">
        <v>104</v>
      </c>
    </row>
    <row r="4909" spans="1:9" x14ac:dyDescent="0.3">
      <c r="A4909">
        <v>4945</v>
      </c>
      <c r="B4909">
        <v>4</v>
      </c>
      <c r="C4909">
        <v>78</v>
      </c>
      <c r="D4909" s="32">
        <v>0.59097222222222223</v>
      </c>
      <c r="E4909">
        <v>9000</v>
      </c>
      <c r="G4909" s="31" t="s">
        <v>97</v>
      </c>
      <c r="H4909">
        <v>8</v>
      </c>
      <c r="I4909" s="31" t="s">
        <v>103</v>
      </c>
    </row>
    <row r="4910" spans="1:9" x14ac:dyDescent="0.3">
      <c r="A4910">
        <v>4946</v>
      </c>
      <c r="B4910">
        <v>5</v>
      </c>
      <c r="C4910">
        <v>78</v>
      </c>
      <c r="D4910" s="32">
        <v>0.73750000000000004</v>
      </c>
      <c r="E4910">
        <v>42000</v>
      </c>
      <c r="G4910" s="31" t="s">
        <v>102</v>
      </c>
      <c r="H4910">
        <v>8</v>
      </c>
      <c r="I4910" s="31" t="s">
        <v>105</v>
      </c>
    </row>
    <row r="4911" spans="1:9" x14ac:dyDescent="0.3">
      <c r="A4911">
        <v>4947</v>
      </c>
      <c r="B4911">
        <v>3</v>
      </c>
      <c r="C4911">
        <v>78</v>
      </c>
      <c r="D4911" s="32">
        <v>0.5854166666666667</v>
      </c>
      <c r="E4911">
        <v>9000</v>
      </c>
      <c r="G4911" s="31" t="s">
        <v>97</v>
      </c>
      <c r="H4911">
        <v>9</v>
      </c>
      <c r="I4911" s="31" t="s">
        <v>104</v>
      </c>
    </row>
    <row r="4912" spans="1:9" x14ac:dyDescent="0.3">
      <c r="A4912">
        <v>4948</v>
      </c>
      <c r="B4912">
        <v>4</v>
      </c>
      <c r="C4912">
        <v>78</v>
      </c>
      <c r="D4912" s="32">
        <v>0.61805555555555558</v>
      </c>
      <c r="E4912">
        <v>7000</v>
      </c>
      <c r="G4912" s="31" t="s">
        <v>102</v>
      </c>
      <c r="H4912">
        <v>9</v>
      </c>
      <c r="I4912" s="31" t="s">
        <v>103</v>
      </c>
    </row>
    <row r="4913" spans="1:9" x14ac:dyDescent="0.3">
      <c r="A4913">
        <v>4949</v>
      </c>
      <c r="B4913">
        <v>3</v>
      </c>
      <c r="C4913">
        <v>78</v>
      </c>
      <c r="D4913" s="32">
        <v>0.60972222222222228</v>
      </c>
      <c r="E4913">
        <v>9000</v>
      </c>
      <c r="G4913" s="31" t="s">
        <v>102</v>
      </c>
      <c r="H4913">
        <v>10</v>
      </c>
      <c r="I4913" s="31" t="s">
        <v>104</v>
      </c>
    </row>
    <row r="4914" spans="1:9" x14ac:dyDescent="0.3">
      <c r="A4914">
        <v>4950</v>
      </c>
      <c r="B4914">
        <v>4</v>
      </c>
      <c r="C4914">
        <v>78</v>
      </c>
      <c r="D4914" s="32">
        <v>0.64097222222222228</v>
      </c>
      <c r="E4914">
        <v>7000</v>
      </c>
      <c r="G4914" s="31" t="s">
        <v>97</v>
      </c>
      <c r="H4914">
        <v>10</v>
      </c>
      <c r="I4914" s="31" t="s">
        <v>103</v>
      </c>
    </row>
    <row r="4915" spans="1:9" x14ac:dyDescent="0.3">
      <c r="A4915">
        <v>4951</v>
      </c>
      <c r="B4915">
        <v>3</v>
      </c>
      <c r="C4915">
        <v>78</v>
      </c>
      <c r="D4915" s="32">
        <v>0.62847222222222221</v>
      </c>
      <c r="E4915">
        <v>7000</v>
      </c>
      <c r="G4915" s="31" t="s">
        <v>97</v>
      </c>
      <c r="H4915">
        <v>11</v>
      </c>
      <c r="I4915" s="31" t="s">
        <v>104</v>
      </c>
    </row>
    <row r="4916" spans="1:9" x14ac:dyDescent="0.3">
      <c r="A4916">
        <v>4952</v>
      </c>
      <c r="B4916">
        <v>4</v>
      </c>
      <c r="C4916">
        <v>78</v>
      </c>
      <c r="D4916" s="32">
        <v>0.68958333333333333</v>
      </c>
      <c r="E4916">
        <v>7000</v>
      </c>
      <c r="G4916" s="31" t="s">
        <v>97</v>
      </c>
      <c r="H4916">
        <v>11</v>
      </c>
      <c r="I4916" s="31" t="s">
        <v>103</v>
      </c>
    </row>
    <row r="4917" spans="1:9" x14ac:dyDescent="0.3">
      <c r="A4917">
        <v>4953</v>
      </c>
      <c r="B4917">
        <v>3</v>
      </c>
      <c r="C4917">
        <v>78</v>
      </c>
      <c r="D4917" s="32">
        <v>0.66874999999999996</v>
      </c>
      <c r="E4917">
        <v>7000</v>
      </c>
      <c r="G4917" s="31" t="s">
        <v>102</v>
      </c>
      <c r="H4917">
        <v>12</v>
      </c>
      <c r="I4917" s="31" t="s">
        <v>104</v>
      </c>
    </row>
    <row r="4918" spans="1:9" x14ac:dyDescent="0.3">
      <c r="A4918">
        <v>4954</v>
      </c>
      <c r="B4918">
        <v>4</v>
      </c>
      <c r="C4918">
        <v>78</v>
      </c>
      <c r="D4918" s="32">
        <v>0.70694444444444449</v>
      </c>
      <c r="E4918">
        <v>7000</v>
      </c>
      <c r="G4918" s="31" t="s">
        <v>97</v>
      </c>
      <c r="H4918">
        <v>12</v>
      </c>
      <c r="I4918" s="31" t="s">
        <v>103</v>
      </c>
    </row>
    <row r="4919" spans="1:9" x14ac:dyDescent="0.3">
      <c r="A4919">
        <v>4955</v>
      </c>
      <c r="B4919">
        <v>3</v>
      </c>
      <c r="C4919">
        <v>78</v>
      </c>
      <c r="D4919" s="32">
        <v>0.68958333333333333</v>
      </c>
      <c r="E4919">
        <v>7000</v>
      </c>
      <c r="F4919">
        <v>2000</v>
      </c>
      <c r="G4919" s="31" t="s">
        <v>102</v>
      </c>
      <c r="H4919">
        <v>13</v>
      </c>
      <c r="I4919" s="31" t="s">
        <v>104</v>
      </c>
    </row>
    <row r="4920" spans="1:9" x14ac:dyDescent="0.3">
      <c r="A4920">
        <v>4956</v>
      </c>
      <c r="B4920">
        <v>4</v>
      </c>
      <c r="C4920">
        <v>78</v>
      </c>
      <c r="D4920" s="32">
        <v>0.72361111111111109</v>
      </c>
      <c r="E4920">
        <v>7000</v>
      </c>
      <c r="G4920" s="31" t="s">
        <v>102</v>
      </c>
      <c r="H4920">
        <v>13</v>
      </c>
      <c r="I4920" s="31" t="s">
        <v>103</v>
      </c>
    </row>
    <row r="4921" spans="1:9" x14ac:dyDescent="0.3">
      <c r="A4921">
        <v>4957</v>
      </c>
      <c r="B4921">
        <v>3</v>
      </c>
      <c r="C4921">
        <v>78</v>
      </c>
      <c r="D4921" s="32">
        <v>0.7319444444444444</v>
      </c>
      <c r="E4921">
        <v>7000</v>
      </c>
      <c r="G4921" s="31" t="s">
        <v>102</v>
      </c>
      <c r="H4921">
        <v>14</v>
      </c>
      <c r="I4921" s="31" t="s">
        <v>104</v>
      </c>
    </row>
    <row r="4922" spans="1:9" x14ac:dyDescent="0.3">
      <c r="A4922">
        <v>4958</v>
      </c>
      <c r="B4922">
        <v>4</v>
      </c>
      <c r="C4922">
        <v>78</v>
      </c>
      <c r="D4922" s="32">
        <v>0.73541666666666672</v>
      </c>
      <c r="E4922">
        <v>7000</v>
      </c>
      <c r="G4922" s="31" t="s">
        <v>97</v>
      </c>
      <c r="H4922">
        <v>14</v>
      </c>
      <c r="I4922" s="31" t="s">
        <v>103</v>
      </c>
    </row>
    <row r="4923" spans="1:9" x14ac:dyDescent="0.3">
      <c r="A4923">
        <v>4959</v>
      </c>
      <c r="B4923">
        <v>3</v>
      </c>
      <c r="C4923">
        <v>79</v>
      </c>
      <c r="D4923" s="32">
        <v>0.50069444444444444</v>
      </c>
      <c r="E4923">
        <v>7000</v>
      </c>
      <c r="G4923" s="31" t="s">
        <v>102</v>
      </c>
      <c r="H4923">
        <v>4</v>
      </c>
      <c r="I4923" s="31" t="s">
        <v>104</v>
      </c>
    </row>
    <row r="4924" spans="1:9" x14ac:dyDescent="0.3">
      <c r="A4924">
        <v>4960</v>
      </c>
      <c r="B4924">
        <v>1</v>
      </c>
      <c r="C4924">
        <v>79</v>
      </c>
      <c r="D4924" s="32">
        <v>0.45208333333333334</v>
      </c>
      <c r="E4924">
        <v>9000</v>
      </c>
      <c r="G4924" s="31" t="s">
        <v>97</v>
      </c>
      <c r="H4924">
        <v>4</v>
      </c>
      <c r="I4924" s="31" t="s">
        <v>99</v>
      </c>
    </row>
    <row r="4925" spans="1:9" x14ac:dyDescent="0.3">
      <c r="A4925">
        <v>4961</v>
      </c>
      <c r="B4925">
        <v>6</v>
      </c>
      <c r="C4925">
        <v>79</v>
      </c>
      <c r="D4925" s="32">
        <v>0.55000000000000004</v>
      </c>
      <c r="E4925">
        <v>7000</v>
      </c>
      <c r="G4925" s="31" t="s">
        <v>97</v>
      </c>
      <c r="H4925">
        <v>4</v>
      </c>
      <c r="I4925" s="31" t="s">
        <v>100</v>
      </c>
    </row>
    <row r="4926" spans="1:9" x14ac:dyDescent="0.3">
      <c r="A4926">
        <v>4962</v>
      </c>
      <c r="B4926">
        <v>4</v>
      </c>
      <c r="C4926">
        <v>79</v>
      </c>
      <c r="D4926" s="32">
        <v>0.44722222222222224</v>
      </c>
      <c r="E4926">
        <v>7000</v>
      </c>
      <c r="G4926" s="31" t="s">
        <v>102</v>
      </c>
      <c r="H4926">
        <v>4</v>
      </c>
      <c r="I4926" s="31" t="s">
        <v>103</v>
      </c>
    </row>
    <row r="4927" spans="1:9" x14ac:dyDescent="0.3">
      <c r="A4927">
        <v>4963</v>
      </c>
      <c r="B4927">
        <v>2</v>
      </c>
      <c r="C4927">
        <v>79</v>
      </c>
      <c r="D4927" s="32">
        <v>0.45347222222222222</v>
      </c>
      <c r="E4927">
        <v>7000</v>
      </c>
      <c r="G4927" s="31" t="s">
        <v>97</v>
      </c>
      <c r="H4927">
        <v>4</v>
      </c>
      <c r="I4927" s="31" t="s">
        <v>101</v>
      </c>
    </row>
    <row r="4928" spans="1:9" x14ac:dyDescent="0.3">
      <c r="A4928">
        <v>4964</v>
      </c>
      <c r="B4928">
        <v>5</v>
      </c>
      <c r="C4928">
        <v>79</v>
      </c>
      <c r="D4928" s="32">
        <v>0.52847222222222223</v>
      </c>
      <c r="E4928">
        <v>7000</v>
      </c>
      <c r="F4928">
        <v>500</v>
      </c>
      <c r="G4928" s="31" t="s">
        <v>102</v>
      </c>
      <c r="H4928">
        <v>4</v>
      </c>
      <c r="I4928" s="31" t="s">
        <v>105</v>
      </c>
    </row>
    <row r="4929" spans="1:9" x14ac:dyDescent="0.3">
      <c r="A4929">
        <v>4965</v>
      </c>
      <c r="B4929">
        <v>3</v>
      </c>
      <c r="C4929">
        <v>79</v>
      </c>
      <c r="D4929" s="32">
        <v>0.53611111111111109</v>
      </c>
      <c r="E4929">
        <v>7000</v>
      </c>
      <c r="G4929" s="31" t="s">
        <v>97</v>
      </c>
      <c r="H4929">
        <v>5</v>
      </c>
      <c r="I4929" s="31" t="s">
        <v>104</v>
      </c>
    </row>
    <row r="4930" spans="1:9" x14ac:dyDescent="0.3">
      <c r="A4930">
        <v>4966</v>
      </c>
      <c r="B4930">
        <v>1</v>
      </c>
      <c r="C4930">
        <v>79</v>
      </c>
      <c r="D4930" s="32">
        <v>0.55625000000000002</v>
      </c>
      <c r="E4930">
        <v>7000</v>
      </c>
      <c r="G4930" s="31" t="s">
        <v>102</v>
      </c>
      <c r="H4930">
        <v>5</v>
      </c>
      <c r="I4930" s="31" t="s">
        <v>99</v>
      </c>
    </row>
    <row r="4931" spans="1:9" x14ac:dyDescent="0.3">
      <c r="A4931">
        <v>4967</v>
      </c>
      <c r="B4931">
        <v>6</v>
      </c>
      <c r="C4931">
        <v>79</v>
      </c>
      <c r="D4931" s="32">
        <v>0.58680555555555558</v>
      </c>
      <c r="E4931">
        <v>7000</v>
      </c>
      <c r="G4931" s="31" t="s">
        <v>97</v>
      </c>
      <c r="H4931">
        <v>5</v>
      </c>
      <c r="I4931" s="31" t="s">
        <v>100</v>
      </c>
    </row>
    <row r="4932" spans="1:9" x14ac:dyDescent="0.3">
      <c r="A4932">
        <v>4968</v>
      </c>
      <c r="B4932">
        <v>4</v>
      </c>
      <c r="C4932">
        <v>79</v>
      </c>
      <c r="D4932" s="32">
        <v>0.5229166666666667</v>
      </c>
      <c r="E4932">
        <v>9000</v>
      </c>
      <c r="G4932" s="31" t="s">
        <v>97</v>
      </c>
      <c r="H4932">
        <v>5</v>
      </c>
      <c r="I4932" s="31" t="s">
        <v>103</v>
      </c>
    </row>
    <row r="4933" spans="1:9" x14ac:dyDescent="0.3">
      <c r="A4933">
        <v>4969</v>
      </c>
      <c r="B4933">
        <v>2</v>
      </c>
      <c r="C4933">
        <v>79</v>
      </c>
      <c r="D4933" s="32">
        <v>0.56319444444444444</v>
      </c>
      <c r="E4933">
        <v>7000</v>
      </c>
      <c r="G4933" s="31" t="s">
        <v>102</v>
      </c>
      <c r="H4933">
        <v>5</v>
      </c>
      <c r="I4933" s="31" t="s">
        <v>101</v>
      </c>
    </row>
    <row r="4934" spans="1:9" x14ac:dyDescent="0.3">
      <c r="A4934">
        <v>4970</v>
      </c>
      <c r="B4934">
        <v>5</v>
      </c>
      <c r="C4934">
        <v>79</v>
      </c>
      <c r="D4934" s="32">
        <v>0.56111111111111112</v>
      </c>
      <c r="E4934">
        <v>7000</v>
      </c>
      <c r="G4934" s="31" t="s">
        <v>102</v>
      </c>
      <c r="H4934">
        <v>5</v>
      </c>
      <c r="I4934" s="31" t="s">
        <v>105</v>
      </c>
    </row>
    <row r="4935" spans="1:9" x14ac:dyDescent="0.3">
      <c r="A4935">
        <v>4971</v>
      </c>
      <c r="B4935">
        <v>3</v>
      </c>
      <c r="C4935">
        <v>79</v>
      </c>
      <c r="D4935" s="32">
        <v>0.6020833333333333</v>
      </c>
      <c r="E4935">
        <v>7000</v>
      </c>
      <c r="F4935">
        <v>2000</v>
      </c>
      <c r="G4935" s="31" t="s">
        <v>102</v>
      </c>
      <c r="H4935">
        <v>6</v>
      </c>
      <c r="I4935" s="31" t="s">
        <v>104</v>
      </c>
    </row>
    <row r="4936" spans="1:9" x14ac:dyDescent="0.3">
      <c r="A4936">
        <v>4972</v>
      </c>
      <c r="B4936">
        <v>1</v>
      </c>
      <c r="C4936">
        <v>79</v>
      </c>
      <c r="D4936" s="32">
        <v>0.62361111111111112</v>
      </c>
      <c r="E4936">
        <v>7000</v>
      </c>
      <c r="G4936" s="31" t="s">
        <v>102</v>
      </c>
      <c r="H4936">
        <v>6</v>
      </c>
      <c r="I4936" s="31" t="s">
        <v>99</v>
      </c>
    </row>
    <row r="4937" spans="1:9" x14ac:dyDescent="0.3">
      <c r="A4937">
        <v>4973</v>
      </c>
      <c r="B4937">
        <v>6</v>
      </c>
      <c r="C4937">
        <v>79</v>
      </c>
      <c r="D4937" s="32">
        <v>0.59722222222222221</v>
      </c>
      <c r="E4937">
        <v>7000</v>
      </c>
      <c r="G4937" s="31" t="s">
        <v>97</v>
      </c>
      <c r="H4937">
        <v>6</v>
      </c>
      <c r="I4937" s="31" t="s">
        <v>100</v>
      </c>
    </row>
    <row r="4938" spans="1:9" x14ac:dyDescent="0.3">
      <c r="A4938">
        <v>4974</v>
      </c>
      <c r="B4938">
        <v>4</v>
      </c>
      <c r="C4938">
        <v>79</v>
      </c>
      <c r="D4938" s="32">
        <v>0.54652777777777772</v>
      </c>
      <c r="E4938">
        <v>7000</v>
      </c>
      <c r="G4938" s="31" t="s">
        <v>97</v>
      </c>
      <c r="H4938">
        <v>6</v>
      </c>
      <c r="I4938" s="31" t="s">
        <v>103</v>
      </c>
    </row>
    <row r="4939" spans="1:9" x14ac:dyDescent="0.3">
      <c r="A4939">
        <v>4975</v>
      </c>
      <c r="B4939">
        <v>2</v>
      </c>
      <c r="C4939">
        <v>79</v>
      </c>
      <c r="D4939" s="32">
        <v>0.59930555555555554</v>
      </c>
      <c r="E4939">
        <v>7000</v>
      </c>
      <c r="G4939" s="31" t="s">
        <v>97</v>
      </c>
      <c r="H4939">
        <v>6</v>
      </c>
      <c r="I4939" s="31" t="s">
        <v>101</v>
      </c>
    </row>
    <row r="4940" spans="1:9" x14ac:dyDescent="0.3">
      <c r="A4940">
        <v>4976</v>
      </c>
      <c r="B4940">
        <v>5</v>
      </c>
      <c r="C4940">
        <v>79</v>
      </c>
      <c r="D4940" s="32">
        <v>0.58402777777777781</v>
      </c>
      <c r="E4940">
        <v>7000</v>
      </c>
      <c r="F4940">
        <v>1000</v>
      </c>
      <c r="G4940" s="31" t="s">
        <v>102</v>
      </c>
      <c r="H4940">
        <v>6</v>
      </c>
      <c r="I4940" s="31" t="s">
        <v>105</v>
      </c>
    </row>
    <row r="4941" spans="1:9" x14ac:dyDescent="0.3">
      <c r="A4941">
        <v>4977</v>
      </c>
      <c r="B4941">
        <v>3</v>
      </c>
      <c r="C4941">
        <v>79</v>
      </c>
      <c r="D4941" s="32">
        <v>0.68263888888888891</v>
      </c>
      <c r="E4941">
        <v>7000</v>
      </c>
      <c r="G4941" s="31" t="s">
        <v>97</v>
      </c>
      <c r="H4941">
        <v>7</v>
      </c>
      <c r="I4941" s="31" t="s">
        <v>104</v>
      </c>
    </row>
    <row r="4942" spans="1:9" x14ac:dyDescent="0.3">
      <c r="A4942">
        <v>4978</v>
      </c>
      <c r="B4942">
        <v>1</v>
      </c>
      <c r="C4942">
        <v>79</v>
      </c>
      <c r="D4942" s="32">
        <v>0.6645833333333333</v>
      </c>
      <c r="E4942">
        <v>7000</v>
      </c>
      <c r="F4942">
        <v>2000</v>
      </c>
      <c r="G4942" s="31" t="s">
        <v>97</v>
      </c>
      <c r="H4942">
        <v>7</v>
      </c>
      <c r="I4942" s="31" t="s">
        <v>99</v>
      </c>
    </row>
    <row r="4943" spans="1:9" x14ac:dyDescent="0.3">
      <c r="A4943">
        <v>4979</v>
      </c>
      <c r="B4943">
        <v>6</v>
      </c>
      <c r="C4943">
        <v>79</v>
      </c>
      <c r="D4943" s="32">
        <v>0.6118055555555556</v>
      </c>
      <c r="E4943">
        <v>7000</v>
      </c>
      <c r="G4943" s="31" t="s">
        <v>97</v>
      </c>
      <c r="H4943">
        <v>7</v>
      </c>
      <c r="I4943" s="31" t="s">
        <v>100</v>
      </c>
    </row>
    <row r="4944" spans="1:9" x14ac:dyDescent="0.3">
      <c r="A4944">
        <v>4980</v>
      </c>
      <c r="B4944">
        <v>4</v>
      </c>
      <c r="C4944">
        <v>79</v>
      </c>
      <c r="D4944" s="32">
        <v>0.57013888888888886</v>
      </c>
      <c r="E4944">
        <v>7000</v>
      </c>
      <c r="G4944" s="31" t="s">
        <v>97</v>
      </c>
      <c r="H4944">
        <v>7</v>
      </c>
      <c r="I4944" s="31" t="s">
        <v>103</v>
      </c>
    </row>
    <row r="4945" spans="1:9" x14ac:dyDescent="0.3">
      <c r="A4945">
        <v>4981</v>
      </c>
      <c r="B4945">
        <v>2</v>
      </c>
      <c r="C4945">
        <v>79</v>
      </c>
      <c r="D4945" s="32">
        <v>0.63611111111111107</v>
      </c>
      <c r="E4945">
        <v>9000</v>
      </c>
      <c r="G4945" s="31" t="s">
        <v>97</v>
      </c>
      <c r="H4945">
        <v>7</v>
      </c>
      <c r="I4945" s="31" t="s">
        <v>101</v>
      </c>
    </row>
    <row r="4946" spans="1:9" x14ac:dyDescent="0.3">
      <c r="A4946">
        <v>4982</v>
      </c>
      <c r="B4946">
        <v>5</v>
      </c>
      <c r="C4946">
        <v>79</v>
      </c>
      <c r="D4946" s="32">
        <v>0.60763888888888884</v>
      </c>
      <c r="E4946">
        <v>7000</v>
      </c>
      <c r="G4946" s="31" t="s">
        <v>102</v>
      </c>
      <c r="H4946">
        <v>7</v>
      </c>
      <c r="I4946" s="31" t="s">
        <v>105</v>
      </c>
    </row>
    <row r="4947" spans="1:9" x14ac:dyDescent="0.3">
      <c r="A4947">
        <v>4983</v>
      </c>
      <c r="B4947">
        <v>3</v>
      </c>
      <c r="C4947">
        <v>79</v>
      </c>
      <c r="D4947" s="32">
        <v>0.70277777777777772</v>
      </c>
      <c r="E4947">
        <v>7000</v>
      </c>
      <c r="G4947" s="31" t="s">
        <v>102</v>
      </c>
      <c r="H4947">
        <v>8</v>
      </c>
      <c r="I4947" s="31" t="s">
        <v>104</v>
      </c>
    </row>
    <row r="4948" spans="1:9" x14ac:dyDescent="0.3">
      <c r="A4948">
        <v>4984</v>
      </c>
      <c r="B4948">
        <v>1</v>
      </c>
      <c r="C4948">
        <v>79</v>
      </c>
      <c r="D4948" s="32">
        <v>0.71527777777777779</v>
      </c>
      <c r="E4948">
        <v>7000</v>
      </c>
      <c r="F4948">
        <v>500</v>
      </c>
      <c r="G4948" s="31" t="s">
        <v>97</v>
      </c>
      <c r="H4948">
        <v>8</v>
      </c>
      <c r="I4948" s="31" t="s">
        <v>99</v>
      </c>
    </row>
    <row r="4949" spans="1:9" x14ac:dyDescent="0.3">
      <c r="A4949">
        <v>4985</v>
      </c>
      <c r="B4949">
        <v>6</v>
      </c>
      <c r="C4949">
        <v>79</v>
      </c>
      <c r="D4949" s="32">
        <v>0.67152777777777772</v>
      </c>
      <c r="E4949">
        <v>7000</v>
      </c>
      <c r="G4949" s="31" t="s">
        <v>97</v>
      </c>
      <c r="H4949">
        <v>8</v>
      </c>
      <c r="I4949" s="31" t="s">
        <v>100</v>
      </c>
    </row>
    <row r="4950" spans="1:9" x14ac:dyDescent="0.3">
      <c r="A4950">
        <v>4986</v>
      </c>
      <c r="B4950">
        <v>4</v>
      </c>
      <c r="C4950">
        <v>79</v>
      </c>
      <c r="D4950" s="32">
        <v>0.62708333333333333</v>
      </c>
      <c r="E4950">
        <v>7000</v>
      </c>
      <c r="G4950" s="31" t="s">
        <v>102</v>
      </c>
      <c r="H4950">
        <v>8</v>
      </c>
      <c r="I4950" s="31" t="s">
        <v>103</v>
      </c>
    </row>
    <row r="4951" spans="1:9" x14ac:dyDescent="0.3">
      <c r="A4951">
        <v>4987</v>
      </c>
      <c r="B4951">
        <v>2</v>
      </c>
      <c r="C4951">
        <v>79</v>
      </c>
      <c r="D4951" s="32">
        <v>0.66111111111111109</v>
      </c>
      <c r="E4951">
        <v>9000</v>
      </c>
      <c r="G4951" s="31" t="s">
        <v>102</v>
      </c>
      <c r="H4951">
        <v>8</v>
      </c>
      <c r="I4951" s="31" t="s">
        <v>101</v>
      </c>
    </row>
    <row r="4952" spans="1:9" x14ac:dyDescent="0.3">
      <c r="A4952">
        <v>4988</v>
      </c>
      <c r="B4952">
        <v>5</v>
      </c>
      <c r="C4952">
        <v>79</v>
      </c>
      <c r="D4952" s="32">
        <v>0.6479166666666667</v>
      </c>
      <c r="E4952">
        <v>7000</v>
      </c>
      <c r="G4952" s="31" t="s">
        <v>102</v>
      </c>
      <c r="H4952">
        <v>8</v>
      </c>
      <c r="I4952" s="31" t="s">
        <v>105</v>
      </c>
    </row>
    <row r="4953" spans="1:9" x14ac:dyDescent="0.3">
      <c r="A4953">
        <v>4989</v>
      </c>
      <c r="B4953">
        <v>3</v>
      </c>
      <c r="C4953">
        <v>79</v>
      </c>
      <c r="D4953" s="32">
        <v>0.73958333333333337</v>
      </c>
      <c r="E4953">
        <v>7000</v>
      </c>
      <c r="G4953" s="31" t="s">
        <v>102</v>
      </c>
      <c r="H4953">
        <v>9</v>
      </c>
      <c r="I4953" s="31" t="s">
        <v>104</v>
      </c>
    </row>
    <row r="4954" spans="1:9" x14ac:dyDescent="0.3">
      <c r="A4954">
        <v>4990</v>
      </c>
      <c r="B4954">
        <v>1</v>
      </c>
      <c r="C4954">
        <v>79</v>
      </c>
      <c r="D4954" s="32">
        <v>0.75972222222222219</v>
      </c>
      <c r="E4954">
        <v>7000</v>
      </c>
      <c r="F4954">
        <v>1000</v>
      </c>
      <c r="G4954" s="31" t="s">
        <v>102</v>
      </c>
      <c r="H4954">
        <v>9</v>
      </c>
      <c r="I4954" s="31" t="s">
        <v>99</v>
      </c>
    </row>
    <row r="4955" spans="1:9" x14ac:dyDescent="0.3">
      <c r="A4955">
        <v>4991</v>
      </c>
      <c r="B4955">
        <v>6</v>
      </c>
      <c r="C4955">
        <v>79</v>
      </c>
      <c r="D4955" s="32">
        <v>0.68125000000000002</v>
      </c>
      <c r="E4955">
        <v>7000</v>
      </c>
      <c r="G4955" s="31" t="s">
        <v>102</v>
      </c>
      <c r="H4955">
        <v>9</v>
      </c>
      <c r="I4955" s="31" t="s">
        <v>100</v>
      </c>
    </row>
    <row r="4956" spans="1:9" x14ac:dyDescent="0.3">
      <c r="A4956">
        <v>4992</v>
      </c>
      <c r="B4956">
        <v>4</v>
      </c>
      <c r="C4956">
        <v>79</v>
      </c>
      <c r="D4956" s="32">
        <v>0.68333333333333335</v>
      </c>
      <c r="E4956">
        <v>7000</v>
      </c>
      <c r="G4956" s="31" t="s">
        <v>102</v>
      </c>
      <c r="H4956">
        <v>9</v>
      </c>
      <c r="I4956" s="31" t="s">
        <v>103</v>
      </c>
    </row>
    <row r="4957" spans="1:9" x14ac:dyDescent="0.3">
      <c r="A4957">
        <v>4993</v>
      </c>
      <c r="B4957">
        <v>2</v>
      </c>
      <c r="C4957">
        <v>79</v>
      </c>
      <c r="D4957" s="32">
        <v>0.69861111111111107</v>
      </c>
      <c r="E4957">
        <v>7000</v>
      </c>
      <c r="G4957" s="31" t="s">
        <v>97</v>
      </c>
      <c r="H4957">
        <v>9</v>
      </c>
      <c r="I4957" s="31" t="s">
        <v>101</v>
      </c>
    </row>
    <row r="4958" spans="1:9" x14ac:dyDescent="0.3">
      <c r="A4958">
        <v>4994</v>
      </c>
      <c r="B4958">
        <v>5</v>
      </c>
      <c r="C4958">
        <v>79</v>
      </c>
      <c r="D4958" s="32">
        <v>0.66388888888888886</v>
      </c>
      <c r="E4958">
        <v>7000</v>
      </c>
      <c r="G4958" s="31" t="s">
        <v>97</v>
      </c>
      <c r="H4958">
        <v>9</v>
      </c>
      <c r="I4958" s="31" t="s">
        <v>105</v>
      </c>
    </row>
    <row r="4959" spans="1:9" x14ac:dyDescent="0.3">
      <c r="A4959">
        <v>4995</v>
      </c>
      <c r="B4959">
        <v>3</v>
      </c>
      <c r="C4959">
        <v>79</v>
      </c>
      <c r="D4959" s="32">
        <v>0.76180555555555551</v>
      </c>
      <c r="E4959">
        <v>7000</v>
      </c>
      <c r="G4959" s="31" t="s">
        <v>102</v>
      </c>
      <c r="H4959">
        <v>10</v>
      </c>
      <c r="I4959" s="31" t="s">
        <v>104</v>
      </c>
    </row>
    <row r="4960" spans="1:9" x14ac:dyDescent="0.3">
      <c r="A4960">
        <v>4996</v>
      </c>
      <c r="B4960">
        <v>1</v>
      </c>
      <c r="C4960">
        <v>79</v>
      </c>
      <c r="D4960" s="32">
        <v>0.78819444444444442</v>
      </c>
      <c r="E4960">
        <v>7000</v>
      </c>
      <c r="F4960">
        <v>2000</v>
      </c>
      <c r="G4960" s="31" t="s">
        <v>102</v>
      </c>
      <c r="H4960">
        <v>10</v>
      </c>
      <c r="I4960" s="31" t="s">
        <v>99</v>
      </c>
    </row>
    <row r="4961" spans="1:9" x14ac:dyDescent="0.3">
      <c r="A4961">
        <v>4997</v>
      </c>
      <c r="B4961">
        <v>4</v>
      </c>
      <c r="C4961">
        <v>79</v>
      </c>
      <c r="D4961" s="32">
        <v>0.72430555555555554</v>
      </c>
      <c r="E4961">
        <v>7000</v>
      </c>
      <c r="G4961" s="31" t="s">
        <v>102</v>
      </c>
      <c r="H4961">
        <v>10</v>
      </c>
      <c r="I4961" s="31" t="s">
        <v>103</v>
      </c>
    </row>
    <row r="4962" spans="1:9" x14ac:dyDescent="0.3">
      <c r="A4962">
        <v>4998</v>
      </c>
      <c r="B4962">
        <v>2</v>
      </c>
      <c r="C4962">
        <v>79</v>
      </c>
      <c r="D4962" s="32">
        <v>0.72916666666666663</v>
      </c>
      <c r="E4962">
        <v>7000</v>
      </c>
      <c r="F4962">
        <v>1000</v>
      </c>
      <c r="G4962" s="31" t="s">
        <v>97</v>
      </c>
      <c r="H4962">
        <v>10</v>
      </c>
      <c r="I4962" s="31" t="s">
        <v>101</v>
      </c>
    </row>
    <row r="4963" spans="1:9" x14ac:dyDescent="0.3">
      <c r="A4963">
        <v>4999</v>
      </c>
      <c r="B4963">
        <v>5</v>
      </c>
      <c r="C4963">
        <v>79</v>
      </c>
      <c r="D4963" s="32">
        <v>0.7319444444444444</v>
      </c>
      <c r="E4963">
        <v>7000</v>
      </c>
      <c r="G4963" s="31" t="s">
        <v>97</v>
      </c>
      <c r="H4963">
        <v>10</v>
      </c>
      <c r="I4963" s="31" t="s">
        <v>105</v>
      </c>
    </row>
    <row r="4964" spans="1:9" x14ac:dyDescent="0.3">
      <c r="A4964">
        <v>5000</v>
      </c>
      <c r="B4964">
        <v>3</v>
      </c>
      <c r="C4964">
        <v>79</v>
      </c>
      <c r="D4964" s="32">
        <v>0.7944444444444444</v>
      </c>
      <c r="E4964">
        <v>7000</v>
      </c>
      <c r="F4964">
        <v>1000</v>
      </c>
      <c r="G4964" s="31" t="s">
        <v>102</v>
      </c>
      <c r="H4964">
        <v>11</v>
      </c>
      <c r="I4964" s="31" t="s">
        <v>104</v>
      </c>
    </row>
    <row r="4965" spans="1:9" x14ac:dyDescent="0.3">
      <c r="A4965">
        <v>5001</v>
      </c>
      <c r="B4965">
        <v>1</v>
      </c>
      <c r="C4965">
        <v>79</v>
      </c>
      <c r="D4965" s="32">
        <v>0.81805555555555554</v>
      </c>
      <c r="E4965">
        <v>7000</v>
      </c>
      <c r="G4965" s="31" t="s">
        <v>102</v>
      </c>
      <c r="H4965">
        <v>11</v>
      </c>
      <c r="I4965" s="31" t="s">
        <v>99</v>
      </c>
    </row>
    <row r="4966" spans="1:9" x14ac:dyDescent="0.3">
      <c r="A4966">
        <v>5002</v>
      </c>
      <c r="B4966">
        <v>4</v>
      </c>
      <c r="C4966">
        <v>79</v>
      </c>
      <c r="D4966" s="32">
        <v>0.77222222222222225</v>
      </c>
      <c r="E4966">
        <v>7000</v>
      </c>
      <c r="F4966">
        <v>1000</v>
      </c>
      <c r="G4966" s="31" t="s">
        <v>102</v>
      </c>
      <c r="H4966">
        <v>11</v>
      </c>
      <c r="I4966" s="31" t="s">
        <v>103</v>
      </c>
    </row>
    <row r="4967" spans="1:9" x14ac:dyDescent="0.3">
      <c r="A4967">
        <v>5003</v>
      </c>
      <c r="B4967">
        <v>2</v>
      </c>
      <c r="C4967">
        <v>79</v>
      </c>
      <c r="D4967" s="32">
        <v>0.77361111111111114</v>
      </c>
      <c r="E4967">
        <v>7000</v>
      </c>
      <c r="G4967" s="31" t="s">
        <v>102</v>
      </c>
      <c r="H4967">
        <v>11</v>
      </c>
      <c r="I4967" s="31" t="s">
        <v>101</v>
      </c>
    </row>
    <row r="4968" spans="1:9" x14ac:dyDescent="0.3">
      <c r="A4968">
        <v>5004</v>
      </c>
      <c r="B4968">
        <v>5</v>
      </c>
      <c r="C4968">
        <v>79</v>
      </c>
      <c r="D4968" s="32">
        <v>0.7583333333333333</v>
      </c>
      <c r="E4968">
        <v>7000</v>
      </c>
      <c r="G4968" s="31" t="s">
        <v>102</v>
      </c>
      <c r="H4968">
        <v>11</v>
      </c>
      <c r="I4968" s="31" t="s">
        <v>105</v>
      </c>
    </row>
    <row r="4969" spans="1:9" x14ac:dyDescent="0.3">
      <c r="A4969">
        <v>5005</v>
      </c>
      <c r="B4969">
        <v>3</v>
      </c>
      <c r="C4969">
        <v>79</v>
      </c>
      <c r="D4969" s="32">
        <v>0.83125000000000004</v>
      </c>
      <c r="E4969">
        <v>9000</v>
      </c>
      <c r="G4969" s="31" t="s">
        <v>97</v>
      </c>
      <c r="H4969">
        <v>12</v>
      </c>
      <c r="I4969" s="31" t="s">
        <v>104</v>
      </c>
    </row>
    <row r="4970" spans="1:9" x14ac:dyDescent="0.3">
      <c r="A4970">
        <v>5006</v>
      </c>
      <c r="B4970">
        <v>4</v>
      </c>
      <c r="C4970">
        <v>79</v>
      </c>
      <c r="D4970" s="32">
        <v>0.78541666666666665</v>
      </c>
      <c r="E4970">
        <v>7000</v>
      </c>
      <c r="G4970" s="31" t="s">
        <v>97</v>
      </c>
      <c r="H4970">
        <v>12</v>
      </c>
      <c r="I4970" s="31" t="s">
        <v>103</v>
      </c>
    </row>
    <row r="4971" spans="1:9" x14ac:dyDescent="0.3">
      <c r="A4971">
        <v>5007</v>
      </c>
      <c r="B4971">
        <v>2</v>
      </c>
      <c r="C4971">
        <v>79</v>
      </c>
      <c r="D4971" s="32">
        <v>0.78749999999999998</v>
      </c>
      <c r="E4971">
        <v>7000</v>
      </c>
      <c r="G4971" s="31" t="s">
        <v>97</v>
      </c>
      <c r="H4971">
        <v>12</v>
      </c>
      <c r="I4971" s="31" t="s">
        <v>101</v>
      </c>
    </row>
    <row r="4972" spans="1:9" x14ac:dyDescent="0.3">
      <c r="A4972">
        <v>5008</v>
      </c>
      <c r="B4972">
        <v>5</v>
      </c>
      <c r="C4972">
        <v>79</v>
      </c>
      <c r="D4972" s="32">
        <v>0.77847222222222223</v>
      </c>
      <c r="E4972">
        <v>7000</v>
      </c>
      <c r="G4972" s="31" t="s">
        <v>97</v>
      </c>
      <c r="H4972">
        <v>12</v>
      </c>
      <c r="I4972" s="31" t="s">
        <v>105</v>
      </c>
    </row>
    <row r="4973" spans="1:9" x14ac:dyDescent="0.3">
      <c r="A4973">
        <v>5009</v>
      </c>
      <c r="B4973">
        <v>4</v>
      </c>
      <c r="C4973">
        <v>79</v>
      </c>
      <c r="D4973" s="32">
        <v>0.79791666666666672</v>
      </c>
      <c r="E4973">
        <v>7000</v>
      </c>
      <c r="G4973" s="31" t="s">
        <v>102</v>
      </c>
      <c r="H4973">
        <v>13</v>
      </c>
      <c r="I4973" s="31" t="s">
        <v>103</v>
      </c>
    </row>
    <row r="4974" spans="1:9" x14ac:dyDescent="0.3">
      <c r="A4974">
        <v>5010</v>
      </c>
      <c r="B4974">
        <v>2</v>
      </c>
      <c r="C4974">
        <v>79</v>
      </c>
      <c r="D4974" s="32">
        <v>0.8</v>
      </c>
      <c r="E4974">
        <v>7000</v>
      </c>
      <c r="G4974" s="31" t="s">
        <v>97</v>
      </c>
      <c r="H4974">
        <v>13</v>
      </c>
      <c r="I4974" s="31" t="s">
        <v>101</v>
      </c>
    </row>
    <row r="4975" spans="1:9" x14ac:dyDescent="0.3">
      <c r="A4975">
        <v>5011</v>
      </c>
      <c r="B4975">
        <v>5</v>
      </c>
      <c r="C4975">
        <v>79</v>
      </c>
      <c r="D4975" s="32">
        <v>0.80208333333333337</v>
      </c>
      <c r="E4975">
        <v>7000</v>
      </c>
      <c r="G4975" s="31" t="s">
        <v>97</v>
      </c>
      <c r="H4975">
        <v>13</v>
      </c>
      <c r="I4975" s="31" t="s">
        <v>105</v>
      </c>
    </row>
    <row r="4976" spans="1:9" x14ac:dyDescent="0.3">
      <c r="A4976">
        <v>5012</v>
      </c>
      <c r="B4976">
        <v>2</v>
      </c>
      <c r="C4976">
        <v>79</v>
      </c>
      <c r="D4976" s="32">
        <v>0.82361111111111107</v>
      </c>
      <c r="E4976">
        <v>7000</v>
      </c>
      <c r="G4976" s="31" t="s">
        <v>97</v>
      </c>
      <c r="H4976">
        <v>14</v>
      </c>
      <c r="I4976" s="31" t="s">
        <v>101</v>
      </c>
    </row>
    <row r="4977" spans="1:9" x14ac:dyDescent="0.3">
      <c r="A4977">
        <v>5013</v>
      </c>
      <c r="B4977">
        <v>5</v>
      </c>
      <c r="C4977">
        <v>79</v>
      </c>
      <c r="D4977" s="32">
        <v>0.82152777777777775</v>
      </c>
      <c r="E4977">
        <v>7000</v>
      </c>
      <c r="G4977" s="31" t="s">
        <v>97</v>
      </c>
      <c r="H4977">
        <v>14</v>
      </c>
      <c r="I4977" s="31" t="s">
        <v>105</v>
      </c>
    </row>
    <row r="4978" spans="1:9" x14ac:dyDescent="0.3">
      <c r="A4978">
        <v>5014</v>
      </c>
      <c r="B4978">
        <v>3</v>
      </c>
      <c r="C4978">
        <v>80</v>
      </c>
      <c r="D4978" s="32">
        <v>0.46736111111111112</v>
      </c>
      <c r="E4978">
        <v>7000</v>
      </c>
      <c r="G4978" s="31" t="s">
        <v>97</v>
      </c>
      <c r="H4978">
        <v>4</v>
      </c>
      <c r="I4978" s="31" t="s">
        <v>104</v>
      </c>
    </row>
    <row r="4979" spans="1:9" x14ac:dyDescent="0.3">
      <c r="A4979">
        <v>5015</v>
      </c>
      <c r="B4979">
        <v>1</v>
      </c>
      <c r="C4979">
        <v>80</v>
      </c>
      <c r="D4979" s="32">
        <v>0.4465277777777778</v>
      </c>
      <c r="E4979">
        <v>7000</v>
      </c>
      <c r="F4979">
        <v>1000</v>
      </c>
      <c r="G4979" s="31" t="s">
        <v>97</v>
      </c>
      <c r="H4979">
        <v>4</v>
      </c>
      <c r="I4979" s="31" t="s">
        <v>99</v>
      </c>
    </row>
    <row r="4980" spans="1:9" x14ac:dyDescent="0.3">
      <c r="A4980">
        <v>5016</v>
      </c>
      <c r="B4980">
        <v>6</v>
      </c>
      <c r="C4980">
        <v>80</v>
      </c>
      <c r="D4980" s="32">
        <v>0.44444444444444442</v>
      </c>
      <c r="E4980">
        <v>7000</v>
      </c>
      <c r="G4980" s="31" t="s">
        <v>102</v>
      </c>
      <c r="H4980">
        <v>4</v>
      </c>
      <c r="I4980" s="31" t="s">
        <v>100</v>
      </c>
    </row>
    <row r="4981" spans="1:9" x14ac:dyDescent="0.3">
      <c r="A4981">
        <v>5017</v>
      </c>
      <c r="B4981">
        <v>4</v>
      </c>
      <c r="C4981">
        <v>80</v>
      </c>
      <c r="D4981" s="32">
        <v>0.45347222222222222</v>
      </c>
      <c r="E4981">
        <v>7000</v>
      </c>
      <c r="G4981" s="31" t="s">
        <v>102</v>
      </c>
      <c r="H4981">
        <v>4</v>
      </c>
      <c r="I4981" s="31" t="s">
        <v>103</v>
      </c>
    </row>
    <row r="4982" spans="1:9" x14ac:dyDescent="0.3">
      <c r="A4982">
        <v>5018</v>
      </c>
      <c r="B4982">
        <v>2</v>
      </c>
      <c r="C4982">
        <v>80</v>
      </c>
      <c r="D4982" s="32">
        <v>0.46388888888888891</v>
      </c>
      <c r="E4982">
        <v>7000</v>
      </c>
      <c r="F4982">
        <v>1500</v>
      </c>
      <c r="G4982" s="31" t="s">
        <v>97</v>
      </c>
      <c r="H4982">
        <v>4</v>
      </c>
      <c r="I4982" s="31" t="s">
        <v>101</v>
      </c>
    </row>
    <row r="4983" spans="1:9" x14ac:dyDescent="0.3">
      <c r="A4983">
        <v>5019</v>
      </c>
      <c r="B4983">
        <v>5</v>
      </c>
      <c r="C4983">
        <v>80</v>
      </c>
      <c r="D4983" s="32">
        <v>0.46736111111111112</v>
      </c>
      <c r="E4983">
        <v>7000</v>
      </c>
      <c r="G4983" s="31" t="s">
        <v>97</v>
      </c>
      <c r="H4983">
        <v>4</v>
      </c>
      <c r="I4983" s="31" t="s">
        <v>105</v>
      </c>
    </row>
    <row r="4984" spans="1:9" x14ac:dyDescent="0.3">
      <c r="A4984">
        <v>5020</v>
      </c>
      <c r="B4984">
        <v>3</v>
      </c>
      <c r="C4984">
        <v>80</v>
      </c>
      <c r="D4984" s="32">
        <v>0.49305555555555558</v>
      </c>
      <c r="E4984">
        <v>7000</v>
      </c>
      <c r="F4984">
        <v>1000</v>
      </c>
      <c r="G4984" s="31" t="s">
        <v>102</v>
      </c>
      <c r="H4984">
        <v>5</v>
      </c>
      <c r="I4984" s="31" t="s">
        <v>104</v>
      </c>
    </row>
    <row r="4985" spans="1:9" x14ac:dyDescent="0.3">
      <c r="A4985">
        <v>5021</v>
      </c>
      <c r="B4985">
        <v>1</v>
      </c>
      <c r="C4985">
        <v>80</v>
      </c>
      <c r="D4985" s="32">
        <v>0.48125000000000001</v>
      </c>
      <c r="E4985">
        <v>7000</v>
      </c>
      <c r="F4985">
        <v>2000</v>
      </c>
      <c r="G4985" s="31" t="s">
        <v>102</v>
      </c>
      <c r="H4985">
        <v>5</v>
      </c>
      <c r="I4985" s="31" t="s">
        <v>99</v>
      </c>
    </row>
    <row r="4986" spans="1:9" x14ac:dyDescent="0.3">
      <c r="A4986">
        <v>5022</v>
      </c>
      <c r="B4986">
        <v>6</v>
      </c>
      <c r="C4986">
        <v>80</v>
      </c>
      <c r="D4986" s="32">
        <v>0.45833333333333331</v>
      </c>
      <c r="E4986">
        <v>7000</v>
      </c>
      <c r="F4986">
        <v>1000</v>
      </c>
      <c r="G4986" s="31" t="s">
        <v>102</v>
      </c>
      <c r="H4986">
        <v>5</v>
      </c>
      <c r="I4986" s="31" t="s">
        <v>100</v>
      </c>
    </row>
    <row r="4987" spans="1:9" x14ac:dyDescent="0.3">
      <c r="A4987">
        <v>5023</v>
      </c>
      <c r="B4987">
        <v>4</v>
      </c>
      <c r="C4987">
        <v>80</v>
      </c>
      <c r="D4987" s="32">
        <v>0.47638888888888886</v>
      </c>
      <c r="E4987">
        <v>7000</v>
      </c>
      <c r="G4987" s="31" t="s">
        <v>97</v>
      </c>
      <c r="H4987">
        <v>5</v>
      </c>
      <c r="I4987" s="31" t="s">
        <v>103</v>
      </c>
    </row>
    <row r="4988" spans="1:9" x14ac:dyDescent="0.3">
      <c r="A4988">
        <v>5024</v>
      </c>
      <c r="B4988">
        <v>2</v>
      </c>
      <c r="C4988">
        <v>80</v>
      </c>
      <c r="D4988" s="32">
        <v>0.5180555555555556</v>
      </c>
      <c r="E4988">
        <v>7000</v>
      </c>
      <c r="G4988" s="31" t="s">
        <v>97</v>
      </c>
      <c r="H4988">
        <v>5</v>
      </c>
      <c r="I4988" s="31" t="s">
        <v>101</v>
      </c>
    </row>
    <row r="4989" spans="1:9" x14ac:dyDescent="0.3">
      <c r="A4989">
        <v>5025</v>
      </c>
      <c r="B4989">
        <v>5</v>
      </c>
      <c r="C4989">
        <v>80</v>
      </c>
      <c r="D4989" s="32">
        <v>0.51458333333333328</v>
      </c>
      <c r="E4989">
        <v>7000</v>
      </c>
      <c r="F4989">
        <v>1000</v>
      </c>
      <c r="G4989" s="31" t="s">
        <v>102</v>
      </c>
      <c r="H4989">
        <v>5</v>
      </c>
      <c r="I4989" s="31" t="s">
        <v>105</v>
      </c>
    </row>
    <row r="4990" spans="1:9" x14ac:dyDescent="0.3">
      <c r="A4990">
        <v>5026</v>
      </c>
      <c r="B4990">
        <v>3</v>
      </c>
      <c r="C4990">
        <v>80</v>
      </c>
      <c r="D4990" s="32">
        <v>0.54791666666666672</v>
      </c>
      <c r="E4990">
        <v>7000</v>
      </c>
      <c r="F4990">
        <v>1500</v>
      </c>
      <c r="G4990" s="31" t="s">
        <v>97</v>
      </c>
      <c r="H4990">
        <v>6</v>
      </c>
      <c r="I4990" s="31" t="s">
        <v>104</v>
      </c>
    </row>
    <row r="4991" spans="1:9" x14ac:dyDescent="0.3">
      <c r="A4991">
        <v>5027</v>
      </c>
      <c r="B4991">
        <v>1</v>
      </c>
      <c r="C4991">
        <v>80</v>
      </c>
      <c r="D4991" s="32">
        <v>0.54722222222222228</v>
      </c>
      <c r="E4991">
        <v>7000</v>
      </c>
      <c r="G4991" s="31" t="s">
        <v>102</v>
      </c>
      <c r="H4991">
        <v>6</v>
      </c>
      <c r="I4991" s="31" t="s">
        <v>99</v>
      </c>
    </row>
    <row r="4992" spans="1:9" x14ac:dyDescent="0.3">
      <c r="A4992">
        <v>5028</v>
      </c>
      <c r="B4992">
        <v>6</v>
      </c>
      <c r="C4992">
        <v>80</v>
      </c>
      <c r="D4992" s="32">
        <v>0.47361111111111109</v>
      </c>
      <c r="E4992">
        <v>9000</v>
      </c>
      <c r="G4992" s="31" t="s">
        <v>97</v>
      </c>
      <c r="H4992">
        <v>6</v>
      </c>
      <c r="I4992" s="31" t="s">
        <v>100</v>
      </c>
    </row>
    <row r="4993" spans="1:9" x14ac:dyDescent="0.3">
      <c r="A4993">
        <v>5029</v>
      </c>
      <c r="B4993">
        <v>4</v>
      </c>
      <c r="C4993">
        <v>80</v>
      </c>
      <c r="D4993" s="32">
        <v>0.5131944444444444</v>
      </c>
      <c r="E4993">
        <v>7000</v>
      </c>
      <c r="G4993" s="31" t="s">
        <v>97</v>
      </c>
      <c r="H4993">
        <v>6</v>
      </c>
      <c r="I4993" s="31" t="s">
        <v>103</v>
      </c>
    </row>
    <row r="4994" spans="1:9" x14ac:dyDescent="0.3">
      <c r="A4994">
        <v>5030</v>
      </c>
      <c r="B4994">
        <v>2</v>
      </c>
      <c r="C4994">
        <v>80</v>
      </c>
      <c r="D4994" s="32">
        <v>0.56527777777777777</v>
      </c>
      <c r="E4994">
        <v>7000</v>
      </c>
      <c r="G4994" s="31" t="s">
        <v>97</v>
      </c>
      <c r="H4994">
        <v>6</v>
      </c>
      <c r="I4994" s="31" t="s">
        <v>101</v>
      </c>
    </row>
    <row r="4995" spans="1:9" x14ac:dyDescent="0.3">
      <c r="A4995">
        <v>5031</v>
      </c>
      <c r="B4995">
        <v>5</v>
      </c>
      <c r="C4995">
        <v>80</v>
      </c>
      <c r="D4995" s="32">
        <v>0.52916666666666667</v>
      </c>
      <c r="E4995">
        <v>7000</v>
      </c>
      <c r="F4995">
        <v>2000</v>
      </c>
      <c r="G4995" s="31" t="s">
        <v>102</v>
      </c>
      <c r="H4995">
        <v>6</v>
      </c>
      <c r="I4995" s="31" t="s">
        <v>105</v>
      </c>
    </row>
    <row r="4996" spans="1:9" x14ac:dyDescent="0.3">
      <c r="A4996">
        <v>5032</v>
      </c>
      <c r="B4996">
        <v>3</v>
      </c>
      <c r="C4996">
        <v>80</v>
      </c>
      <c r="D4996" s="32">
        <v>0.56944444444444442</v>
      </c>
      <c r="E4996">
        <v>7000</v>
      </c>
      <c r="G4996" s="31" t="s">
        <v>97</v>
      </c>
      <c r="H4996">
        <v>7</v>
      </c>
      <c r="I4996" s="31" t="s">
        <v>104</v>
      </c>
    </row>
    <row r="4997" spans="1:9" x14ac:dyDescent="0.3">
      <c r="A4997">
        <v>5033</v>
      </c>
      <c r="B4997">
        <v>1</v>
      </c>
      <c r="C4997">
        <v>80</v>
      </c>
      <c r="D4997" s="32">
        <v>0.58333333333333337</v>
      </c>
      <c r="E4997">
        <v>7000</v>
      </c>
      <c r="G4997" s="31" t="s">
        <v>102</v>
      </c>
      <c r="H4997">
        <v>7</v>
      </c>
      <c r="I4997" s="31" t="s">
        <v>99</v>
      </c>
    </row>
    <row r="4998" spans="1:9" x14ac:dyDescent="0.3">
      <c r="A4998">
        <v>5034</v>
      </c>
      <c r="B4998">
        <v>6</v>
      </c>
      <c r="C4998">
        <v>80</v>
      </c>
      <c r="D4998" s="32">
        <v>0.49861111111111112</v>
      </c>
      <c r="E4998">
        <v>9000</v>
      </c>
      <c r="G4998" s="31" t="s">
        <v>97</v>
      </c>
      <c r="H4998">
        <v>7</v>
      </c>
      <c r="I4998" s="31" t="s">
        <v>100</v>
      </c>
    </row>
    <row r="4999" spans="1:9" x14ac:dyDescent="0.3">
      <c r="A4999">
        <v>5035</v>
      </c>
      <c r="B4999">
        <v>4</v>
      </c>
      <c r="C4999">
        <v>80</v>
      </c>
      <c r="D4999" s="32">
        <v>0.54791666666666672</v>
      </c>
      <c r="E4999">
        <v>7000</v>
      </c>
      <c r="G4999" s="31" t="s">
        <v>102</v>
      </c>
      <c r="H4999">
        <v>7</v>
      </c>
      <c r="I4999" s="31" t="s">
        <v>103</v>
      </c>
    </row>
    <row r="5000" spans="1:9" x14ac:dyDescent="0.3">
      <c r="A5000">
        <v>5036</v>
      </c>
      <c r="B5000">
        <v>2</v>
      </c>
      <c r="C5000">
        <v>80</v>
      </c>
      <c r="D5000" s="32">
        <v>0.67013888888888884</v>
      </c>
      <c r="E5000">
        <v>7000</v>
      </c>
      <c r="G5000" s="31" t="s">
        <v>97</v>
      </c>
      <c r="H5000">
        <v>7</v>
      </c>
      <c r="I5000" s="31" t="s">
        <v>101</v>
      </c>
    </row>
    <row r="5001" spans="1:9" x14ac:dyDescent="0.3">
      <c r="A5001">
        <v>5037</v>
      </c>
      <c r="B5001">
        <v>5</v>
      </c>
      <c r="C5001">
        <v>80</v>
      </c>
      <c r="D5001" s="32">
        <v>0.54652777777777772</v>
      </c>
      <c r="E5001">
        <v>7000</v>
      </c>
      <c r="F5001">
        <v>2000</v>
      </c>
      <c r="G5001" s="31" t="s">
        <v>102</v>
      </c>
      <c r="H5001">
        <v>7</v>
      </c>
      <c r="I5001" s="31" t="s">
        <v>105</v>
      </c>
    </row>
    <row r="5002" spans="1:9" x14ac:dyDescent="0.3">
      <c r="A5002">
        <v>5038</v>
      </c>
      <c r="B5002">
        <v>3</v>
      </c>
      <c r="C5002">
        <v>80</v>
      </c>
      <c r="D5002" s="32">
        <v>0.62013888888888891</v>
      </c>
      <c r="E5002">
        <v>7000</v>
      </c>
      <c r="G5002" s="31" t="s">
        <v>97</v>
      </c>
      <c r="H5002">
        <v>8</v>
      </c>
      <c r="I5002" s="31" t="s">
        <v>104</v>
      </c>
    </row>
    <row r="5003" spans="1:9" x14ac:dyDescent="0.3">
      <c r="A5003">
        <v>5039</v>
      </c>
      <c r="B5003">
        <v>1</v>
      </c>
      <c r="C5003">
        <v>80</v>
      </c>
      <c r="D5003" s="32">
        <v>0.67013888888888884</v>
      </c>
      <c r="E5003">
        <v>7000</v>
      </c>
      <c r="G5003" s="31" t="s">
        <v>97</v>
      </c>
      <c r="H5003">
        <v>8</v>
      </c>
      <c r="I5003" s="31" t="s">
        <v>99</v>
      </c>
    </row>
    <row r="5004" spans="1:9" x14ac:dyDescent="0.3">
      <c r="A5004">
        <v>5040</v>
      </c>
      <c r="B5004">
        <v>6</v>
      </c>
      <c r="C5004">
        <v>80</v>
      </c>
      <c r="D5004" s="32">
        <v>0.51111111111111107</v>
      </c>
      <c r="E5004">
        <v>9000</v>
      </c>
      <c r="F5004">
        <v>1000</v>
      </c>
      <c r="G5004" s="31" t="s">
        <v>102</v>
      </c>
      <c r="H5004">
        <v>8</v>
      </c>
      <c r="I5004" s="31" t="s">
        <v>100</v>
      </c>
    </row>
    <row r="5005" spans="1:9" x14ac:dyDescent="0.3">
      <c r="A5005">
        <v>5041</v>
      </c>
      <c r="B5005">
        <v>4</v>
      </c>
      <c r="C5005">
        <v>80</v>
      </c>
      <c r="D5005" s="32">
        <v>0.56180555555555556</v>
      </c>
      <c r="E5005">
        <v>7000</v>
      </c>
      <c r="G5005" s="31" t="s">
        <v>97</v>
      </c>
      <c r="H5005">
        <v>8</v>
      </c>
      <c r="I5005" s="31" t="s">
        <v>103</v>
      </c>
    </row>
    <row r="5006" spans="1:9" x14ac:dyDescent="0.3">
      <c r="A5006">
        <v>5042</v>
      </c>
      <c r="B5006">
        <v>2</v>
      </c>
      <c r="C5006">
        <v>80</v>
      </c>
      <c r="D5006" s="32">
        <v>0.68819444444444444</v>
      </c>
      <c r="E5006">
        <v>7000</v>
      </c>
      <c r="G5006" s="31" t="s">
        <v>102</v>
      </c>
      <c r="H5006">
        <v>8</v>
      </c>
      <c r="I5006" s="31" t="s">
        <v>101</v>
      </c>
    </row>
    <row r="5007" spans="1:9" x14ac:dyDescent="0.3">
      <c r="A5007">
        <v>5043</v>
      </c>
      <c r="B5007">
        <v>5</v>
      </c>
      <c r="C5007">
        <v>80</v>
      </c>
      <c r="D5007" s="32">
        <v>0.56805555555555554</v>
      </c>
      <c r="E5007">
        <v>7000</v>
      </c>
      <c r="G5007" s="31" t="s">
        <v>102</v>
      </c>
      <c r="H5007">
        <v>8</v>
      </c>
      <c r="I5007" s="31" t="s">
        <v>105</v>
      </c>
    </row>
    <row r="5008" spans="1:9" x14ac:dyDescent="0.3">
      <c r="A5008">
        <v>5044</v>
      </c>
      <c r="B5008">
        <v>3</v>
      </c>
      <c r="C5008">
        <v>80</v>
      </c>
      <c r="D5008" s="32">
        <v>0.67361111111111116</v>
      </c>
      <c r="E5008">
        <v>7000</v>
      </c>
      <c r="G5008" s="31" t="s">
        <v>102</v>
      </c>
      <c r="H5008">
        <v>9</v>
      </c>
      <c r="I5008" s="31" t="s">
        <v>104</v>
      </c>
    </row>
    <row r="5009" spans="1:9" x14ac:dyDescent="0.3">
      <c r="A5009">
        <v>5045</v>
      </c>
      <c r="B5009">
        <v>1</v>
      </c>
      <c r="C5009">
        <v>80</v>
      </c>
      <c r="D5009" s="32">
        <v>0.68472222222222223</v>
      </c>
      <c r="E5009">
        <v>7000</v>
      </c>
      <c r="G5009" s="31" t="s">
        <v>102</v>
      </c>
      <c r="H5009">
        <v>9</v>
      </c>
      <c r="I5009" s="31" t="s">
        <v>99</v>
      </c>
    </row>
    <row r="5010" spans="1:9" x14ac:dyDescent="0.3">
      <c r="A5010">
        <v>5046</v>
      </c>
      <c r="B5010">
        <v>6</v>
      </c>
      <c r="C5010">
        <v>80</v>
      </c>
      <c r="D5010" s="32">
        <v>0.5229166666666667</v>
      </c>
      <c r="E5010">
        <v>7000</v>
      </c>
      <c r="F5010">
        <v>1000</v>
      </c>
      <c r="G5010" s="31" t="s">
        <v>102</v>
      </c>
      <c r="H5010">
        <v>9</v>
      </c>
      <c r="I5010" s="31" t="s">
        <v>100</v>
      </c>
    </row>
    <row r="5011" spans="1:9" x14ac:dyDescent="0.3">
      <c r="A5011">
        <v>5047</v>
      </c>
      <c r="B5011">
        <v>4</v>
      </c>
      <c r="C5011">
        <v>80</v>
      </c>
      <c r="D5011" s="32">
        <v>0.58125000000000004</v>
      </c>
      <c r="E5011">
        <v>7000</v>
      </c>
      <c r="G5011" s="31" t="s">
        <v>102</v>
      </c>
      <c r="H5011">
        <v>9</v>
      </c>
      <c r="I5011" s="31" t="s">
        <v>103</v>
      </c>
    </row>
    <row r="5012" spans="1:9" x14ac:dyDescent="0.3">
      <c r="A5012">
        <v>5048</v>
      </c>
      <c r="B5012">
        <v>2</v>
      </c>
      <c r="C5012">
        <v>80</v>
      </c>
      <c r="D5012" s="32">
        <v>0.69930555555555551</v>
      </c>
      <c r="E5012">
        <v>7000</v>
      </c>
      <c r="G5012" s="31" t="s">
        <v>102</v>
      </c>
      <c r="H5012">
        <v>9</v>
      </c>
      <c r="I5012" s="31" t="s">
        <v>101</v>
      </c>
    </row>
    <row r="5013" spans="1:9" x14ac:dyDescent="0.3">
      <c r="A5013">
        <v>5049</v>
      </c>
      <c r="B5013">
        <v>5</v>
      </c>
      <c r="C5013">
        <v>80</v>
      </c>
      <c r="D5013" s="32">
        <v>0.58958333333333335</v>
      </c>
      <c r="E5013">
        <v>7000</v>
      </c>
      <c r="G5013" s="31" t="s">
        <v>102</v>
      </c>
      <c r="H5013">
        <v>9</v>
      </c>
      <c r="I5013" s="31" t="s">
        <v>105</v>
      </c>
    </row>
    <row r="5014" spans="1:9" x14ac:dyDescent="0.3">
      <c r="A5014">
        <v>5050</v>
      </c>
      <c r="B5014">
        <v>3</v>
      </c>
      <c r="C5014">
        <v>80</v>
      </c>
      <c r="D5014" s="32">
        <v>0.71527777777777779</v>
      </c>
      <c r="E5014">
        <v>9000</v>
      </c>
      <c r="G5014" s="31" t="s">
        <v>102</v>
      </c>
      <c r="H5014">
        <v>10</v>
      </c>
      <c r="I5014" s="31" t="s">
        <v>104</v>
      </c>
    </row>
    <row r="5015" spans="1:9" x14ac:dyDescent="0.3">
      <c r="A5015">
        <v>5051</v>
      </c>
      <c r="B5015">
        <v>1</v>
      </c>
      <c r="C5015">
        <v>80</v>
      </c>
      <c r="D5015" s="32">
        <v>0.6958333333333333</v>
      </c>
      <c r="E5015">
        <v>7000</v>
      </c>
      <c r="G5015" s="31" t="s">
        <v>102</v>
      </c>
      <c r="H5015">
        <v>10</v>
      </c>
      <c r="I5015" s="31" t="s">
        <v>99</v>
      </c>
    </row>
    <row r="5016" spans="1:9" x14ac:dyDescent="0.3">
      <c r="A5016">
        <v>5052</v>
      </c>
      <c r="B5016">
        <v>6</v>
      </c>
      <c r="C5016">
        <v>80</v>
      </c>
      <c r="D5016" s="32">
        <v>0.59722222222222221</v>
      </c>
      <c r="E5016">
        <v>7000</v>
      </c>
      <c r="G5016" s="31" t="s">
        <v>97</v>
      </c>
      <c r="H5016">
        <v>10</v>
      </c>
      <c r="I5016" s="31" t="s">
        <v>100</v>
      </c>
    </row>
    <row r="5017" spans="1:9" x14ac:dyDescent="0.3">
      <c r="A5017">
        <v>5053</v>
      </c>
      <c r="B5017">
        <v>4</v>
      </c>
      <c r="C5017">
        <v>80</v>
      </c>
      <c r="D5017" s="32">
        <v>0.67083333333333328</v>
      </c>
      <c r="E5017">
        <v>7000</v>
      </c>
      <c r="G5017" s="31" t="s">
        <v>97</v>
      </c>
      <c r="H5017">
        <v>10</v>
      </c>
      <c r="I5017" s="31" t="s">
        <v>103</v>
      </c>
    </row>
    <row r="5018" spans="1:9" x14ac:dyDescent="0.3">
      <c r="A5018">
        <v>5054</v>
      </c>
      <c r="B5018">
        <v>2</v>
      </c>
      <c r="C5018">
        <v>80</v>
      </c>
      <c r="D5018" s="32">
        <v>0.72361111111111109</v>
      </c>
      <c r="E5018">
        <v>7000</v>
      </c>
      <c r="G5018" s="31" t="s">
        <v>97</v>
      </c>
      <c r="H5018">
        <v>10</v>
      </c>
      <c r="I5018" s="31" t="s">
        <v>101</v>
      </c>
    </row>
    <row r="5019" spans="1:9" x14ac:dyDescent="0.3">
      <c r="A5019">
        <v>5055</v>
      </c>
      <c r="B5019">
        <v>5</v>
      </c>
      <c r="C5019">
        <v>80</v>
      </c>
      <c r="D5019" s="32">
        <v>0.61041666666666672</v>
      </c>
      <c r="E5019">
        <v>7000</v>
      </c>
      <c r="G5019" s="31" t="s">
        <v>97</v>
      </c>
      <c r="H5019">
        <v>10</v>
      </c>
      <c r="I5019" s="31" t="s">
        <v>105</v>
      </c>
    </row>
    <row r="5020" spans="1:9" x14ac:dyDescent="0.3">
      <c r="A5020">
        <v>5056</v>
      </c>
      <c r="B5020">
        <v>3</v>
      </c>
      <c r="C5020">
        <v>80</v>
      </c>
      <c r="D5020" s="32">
        <v>0.73958333333333337</v>
      </c>
      <c r="E5020">
        <v>7000</v>
      </c>
      <c r="F5020">
        <v>500</v>
      </c>
      <c r="G5020" s="31" t="s">
        <v>97</v>
      </c>
      <c r="H5020">
        <v>11</v>
      </c>
      <c r="I5020" s="31" t="s">
        <v>104</v>
      </c>
    </row>
    <row r="5021" spans="1:9" x14ac:dyDescent="0.3">
      <c r="A5021">
        <v>5057</v>
      </c>
      <c r="B5021">
        <v>1</v>
      </c>
      <c r="C5021">
        <v>80</v>
      </c>
      <c r="D5021" s="32">
        <v>0.72638888888888886</v>
      </c>
      <c r="E5021">
        <v>7000</v>
      </c>
      <c r="G5021" s="31" t="s">
        <v>97</v>
      </c>
      <c r="H5021">
        <v>11</v>
      </c>
      <c r="I5021" s="31" t="s">
        <v>99</v>
      </c>
    </row>
    <row r="5022" spans="1:9" x14ac:dyDescent="0.3">
      <c r="A5022">
        <v>5058</v>
      </c>
      <c r="B5022">
        <v>6</v>
      </c>
      <c r="C5022">
        <v>80</v>
      </c>
      <c r="D5022" s="32">
        <v>0.62222222222222223</v>
      </c>
      <c r="E5022">
        <v>9000</v>
      </c>
      <c r="G5022" s="31" t="s">
        <v>102</v>
      </c>
      <c r="H5022">
        <v>11</v>
      </c>
      <c r="I5022" s="31" t="s">
        <v>100</v>
      </c>
    </row>
    <row r="5023" spans="1:9" x14ac:dyDescent="0.3">
      <c r="A5023">
        <v>5059</v>
      </c>
      <c r="B5023">
        <v>4</v>
      </c>
      <c r="C5023">
        <v>80</v>
      </c>
      <c r="D5023" s="32">
        <v>0.68680555555555556</v>
      </c>
      <c r="E5023">
        <v>7000</v>
      </c>
      <c r="G5023" s="31" t="s">
        <v>102</v>
      </c>
      <c r="H5023">
        <v>11</v>
      </c>
      <c r="I5023" s="31" t="s">
        <v>103</v>
      </c>
    </row>
    <row r="5024" spans="1:9" x14ac:dyDescent="0.3">
      <c r="A5024">
        <v>5060</v>
      </c>
      <c r="B5024">
        <v>2</v>
      </c>
      <c r="C5024">
        <v>80</v>
      </c>
      <c r="D5024" s="32">
        <v>0.73958333333333337</v>
      </c>
      <c r="E5024">
        <v>7000</v>
      </c>
      <c r="G5024" s="31" t="s">
        <v>102</v>
      </c>
      <c r="H5024">
        <v>11</v>
      </c>
      <c r="I5024" s="31" t="s">
        <v>101</v>
      </c>
    </row>
    <row r="5025" spans="1:9" x14ac:dyDescent="0.3">
      <c r="A5025">
        <v>5061</v>
      </c>
      <c r="B5025">
        <v>5</v>
      </c>
      <c r="C5025">
        <v>80</v>
      </c>
      <c r="D5025" s="32">
        <v>0.63055555555555554</v>
      </c>
      <c r="E5025">
        <v>7000</v>
      </c>
      <c r="F5025">
        <v>1000</v>
      </c>
      <c r="G5025" s="31" t="s">
        <v>102</v>
      </c>
      <c r="H5025">
        <v>11</v>
      </c>
      <c r="I5025" s="31" t="s">
        <v>105</v>
      </c>
    </row>
    <row r="5026" spans="1:9" x14ac:dyDescent="0.3">
      <c r="A5026">
        <v>5062</v>
      </c>
      <c r="B5026">
        <v>3</v>
      </c>
      <c r="C5026">
        <v>80</v>
      </c>
      <c r="D5026" s="32">
        <v>0.75555555555555554</v>
      </c>
      <c r="E5026">
        <v>7000</v>
      </c>
      <c r="G5026" s="31" t="s">
        <v>102</v>
      </c>
      <c r="H5026">
        <v>12</v>
      </c>
      <c r="I5026" s="31" t="s">
        <v>104</v>
      </c>
    </row>
    <row r="5027" spans="1:9" x14ac:dyDescent="0.3">
      <c r="A5027">
        <v>5063</v>
      </c>
      <c r="B5027">
        <v>1</v>
      </c>
      <c r="C5027">
        <v>80</v>
      </c>
      <c r="D5027" s="32">
        <v>0.80138888888888893</v>
      </c>
      <c r="E5027">
        <v>7000</v>
      </c>
      <c r="G5027" s="31" t="s">
        <v>97</v>
      </c>
      <c r="H5027">
        <v>12</v>
      </c>
      <c r="I5027" s="31" t="s">
        <v>99</v>
      </c>
    </row>
    <row r="5028" spans="1:9" x14ac:dyDescent="0.3">
      <c r="A5028">
        <v>5064</v>
      </c>
      <c r="B5028">
        <v>6</v>
      </c>
      <c r="C5028">
        <v>80</v>
      </c>
      <c r="D5028" s="32">
        <v>0.64444444444444449</v>
      </c>
      <c r="E5028">
        <v>7000</v>
      </c>
      <c r="G5028" s="31" t="s">
        <v>102</v>
      </c>
      <c r="H5028">
        <v>12</v>
      </c>
      <c r="I5028" s="31" t="s">
        <v>100</v>
      </c>
    </row>
    <row r="5029" spans="1:9" x14ac:dyDescent="0.3">
      <c r="A5029">
        <v>5065</v>
      </c>
      <c r="B5029">
        <v>4</v>
      </c>
      <c r="C5029">
        <v>80</v>
      </c>
      <c r="D5029" s="32">
        <v>0.69652777777777775</v>
      </c>
      <c r="E5029">
        <v>7000</v>
      </c>
      <c r="G5029" s="31" t="s">
        <v>102</v>
      </c>
      <c r="H5029">
        <v>12</v>
      </c>
      <c r="I5029" s="31" t="s">
        <v>103</v>
      </c>
    </row>
    <row r="5030" spans="1:9" x14ac:dyDescent="0.3">
      <c r="A5030">
        <v>5066</v>
      </c>
      <c r="B5030">
        <v>2</v>
      </c>
      <c r="C5030">
        <v>80</v>
      </c>
      <c r="D5030" s="32">
        <v>0.75</v>
      </c>
      <c r="E5030">
        <v>7000</v>
      </c>
      <c r="G5030" s="31" t="s">
        <v>102</v>
      </c>
      <c r="H5030">
        <v>12</v>
      </c>
      <c r="I5030" s="31" t="s">
        <v>101</v>
      </c>
    </row>
    <row r="5031" spans="1:9" x14ac:dyDescent="0.3">
      <c r="A5031">
        <v>5067</v>
      </c>
      <c r="B5031">
        <v>5</v>
      </c>
      <c r="C5031">
        <v>80</v>
      </c>
      <c r="D5031" s="32">
        <v>0.66388888888888886</v>
      </c>
      <c r="E5031">
        <v>7000</v>
      </c>
      <c r="G5031" s="31" t="s">
        <v>102</v>
      </c>
      <c r="H5031">
        <v>12</v>
      </c>
      <c r="I5031" s="31" t="s">
        <v>105</v>
      </c>
    </row>
    <row r="5032" spans="1:9" x14ac:dyDescent="0.3">
      <c r="A5032">
        <v>5068</v>
      </c>
      <c r="B5032">
        <v>3</v>
      </c>
      <c r="C5032">
        <v>80</v>
      </c>
      <c r="D5032" s="32">
        <v>0.77569444444444446</v>
      </c>
      <c r="E5032">
        <v>7000</v>
      </c>
      <c r="G5032" s="31" t="s">
        <v>97</v>
      </c>
      <c r="H5032">
        <v>13</v>
      </c>
      <c r="I5032" s="31" t="s">
        <v>104</v>
      </c>
    </row>
    <row r="5033" spans="1:9" x14ac:dyDescent="0.3">
      <c r="A5033">
        <v>5069</v>
      </c>
      <c r="B5033">
        <v>1</v>
      </c>
      <c r="C5033">
        <v>80</v>
      </c>
      <c r="D5033" s="32">
        <v>0.83750000000000002</v>
      </c>
      <c r="E5033">
        <v>7000</v>
      </c>
      <c r="G5033" s="31" t="s">
        <v>102</v>
      </c>
      <c r="H5033">
        <v>13</v>
      </c>
      <c r="I5033" s="31" t="s">
        <v>99</v>
      </c>
    </row>
    <row r="5034" spans="1:9" x14ac:dyDescent="0.3">
      <c r="A5034">
        <v>5070</v>
      </c>
      <c r="B5034">
        <v>6</v>
      </c>
      <c r="C5034">
        <v>80</v>
      </c>
      <c r="D5034" s="32"/>
      <c r="E5034">
        <v>7000</v>
      </c>
      <c r="G5034" s="31" t="s">
        <v>97</v>
      </c>
      <c r="H5034">
        <v>13</v>
      </c>
      <c r="I5034" s="31" t="s">
        <v>100</v>
      </c>
    </row>
    <row r="5035" spans="1:9" x14ac:dyDescent="0.3">
      <c r="A5035">
        <v>5071</v>
      </c>
      <c r="B5035">
        <v>4</v>
      </c>
      <c r="C5035">
        <v>80</v>
      </c>
      <c r="D5035" s="32">
        <v>0.72013888888888888</v>
      </c>
      <c r="E5035">
        <v>9000</v>
      </c>
      <c r="G5035" s="31" t="s">
        <v>97</v>
      </c>
      <c r="H5035">
        <v>13</v>
      </c>
      <c r="I5035" s="31" t="s">
        <v>103</v>
      </c>
    </row>
    <row r="5036" spans="1:9" x14ac:dyDescent="0.3">
      <c r="A5036">
        <v>5072</v>
      </c>
      <c r="B5036">
        <v>2</v>
      </c>
      <c r="C5036">
        <v>80</v>
      </c>
      <c r="D5036" s="32">
        <v>0.75555555555555554</v>
      </c>
      <c r="E5036">
        <v>7000</v>
      </c>
      <c r="G5036" s="31" t="s">
        <v>102</v>
      </c>
      <c r="H5036">
        <v>13</v>
      </c>
      <c r="I5036" s="31" t="s">
        <v>101</v>
      </c>
    </row>
    <row r="5037" spans="1:9" x14ac:dyDescent="0.3">
      <c r="A5037">
        <v>5073</v>
      </c>
      <c r="B5037">
        <v>5</v>
      </c>
      <c r="C5037">
        <v>80</v>
      </c>
      <c r="D5037" s="32">
        <v>0.68541666666666667</v>
      </c>
      <c r="E5037">
        <v>7000</v>
      </c>
      <c r="G5037" s="31" t="s">
        <v>97</v>
      </c>
      <c r="H5037">
        <v>13</v>
      </c>
      <c r="I5037" s="31" t="s">
        <v>105</v>
      </c>
    </row>
    <row r="5038" spans="1:9" x14ac:dyDescent="0.3">
      <c r="A5038">
        <v>5074</v>
      </c>
      <c r="B5038">
        <v>3</v>
      </c>
      <c r="C5038">
        <v>80</v>
      </c>
      <c r="D5038" s="32">
        <v>0.78611111111111109</v>
      </c>
      <c r="E5038">
        <v>7000</v>
      </c>
      <c r="G5038" s="31" t="s">
        <v>97</v>
      </c>
      <c r="H5038">
        <v>14</v>
      </c>
      <c r="I5038" s="31" t="s">
        <v>104</v>
      </c>
    </row>
    <row r="5039" spans="1:9" x14ac:dyDescent="0.3">
      <c r="A5039">
        <v>5075</v>
      </c>
      <c r="B5039">
        <v>6</v>
      </c>
      <c r="C5039">
        <v>80</v>
      </c>
      <c r="D5039" s="32">
        <v>0.70694444444444449</v>
      </c>
      <c r="E5039">
        <v>7000</v>
      </c>
      <c r="G5039" s="31" t="s">
        <v>102</v>
      </c>
      <c r="H5039">
        <v>14</v>
      </c>
      <c r="I5039" s="31" t="s">
        <v>100</v>
      </c>
    </row>
    <row r="5040" spans="1:9" x14ac:dyDescent="0.3">
      <c r="A5040">
        <v>5076</v>
      </c>
      <c r="B5040">
        <v>4</v>
      </c>
      <c r="C5040">
        <v>80</v>
      </c>
      <c r="D5040" s="32">
        <v>0.73611111111111116</v>
      </c>
      <c r="E5040">
        <v>7000</v>
      </c>
      <c r="G5040" s="31" t="s">
        <v>102</v>
      </c>
      <c r="H5040">
        <v>14</v>
      </c>
      <c r="I5040" s="31" t="s">
        <v>103</v>
      </c>
    </row>
    <row r="5041" spans="1:9" x14ac:dyDescent="0.3">
      <c r="A5041">
        <v>5077</v>
      </c>
      <c r="B5041">
        <v>2</v>
      </c>
      <c r="C5041">
        <v>80</v>
      </c>
      <c r="D5041" s="32">
        <v>0.79861111111111116</v>
      </c>
      <c r="E5041">
        <v>7000</v>
      </c>
      <c r="G5041" s="31" t="s">
        <v>97</v>
      </c>
      <c r="H5041">
        <v>14</v>
      </c>
      <c r="I5041" s="31" t="s">
        <v>101</v>
      </c>
    </row>
    <row r="5042" spans="1:9" x14ac:dyDescent="0.3">
      <c r="A5042">
        <v>5078</v>
      </c>
      <c r="B5042">
        <v>5</v>
      </c>
      <c r="C5042">
        <v>80</v>
      </c>
      <c r="D5042" s="32">
        <v>0.71944444444444444</v>
      </c>
      <c r="E5042">
        <v>9000</v>
      </c>
      <c r="F5042">
        <v>2000</v>
      </c>
      <c r="G5042" s="31" t="s">
        <v>102</v>
      </c>
      <c r="H5042">
        <v>14</v>
      </c>
      <c r="I5042" s="31" t="s">
        <v>105</v>
      </c>
    </row>
    <row r="5043" spans="1:9" x14ac:dyDescent="0.3">
      <c r="A5043">
        <v>5079</v>
      </c>
      <c r="B5043">
        <v>3</v>
      </c>
      <c r="C5043">
        <v>80</v>
      </c>
      <c r="D5043" s="32">
        <v>0.80763888888888891</v>
      </c>
      <c r="E5043">
        <v>7000</v>
      </c>
      <c r="G5043" s="31" t="s">
        <v>102</v>
      </c>
      <c r="H5043">
        <v>15</v>
      </c>
      <c r="I5043" s="31" t="s">
        <v>104</v>
      </c>
    </row>
    <row r="5044" spans="1:9" x14ac:dyDescent="0.3">
      <c r="A5044">
        <v>5080</v>
      </c>
      <c r="B5044">
        <v>6</v>
      </c>
      <c r="C5044">
        <v>80</v>
      </c>
      <c r="D5044" s="32">
        <v>0.73055555555555551</v>
      </c>
      <c r="E5044">
        <v>9000</v>
      </c>
      <c r="G5044" s="31" t="s">
        <v>97</v>
      </c>
      <c r="H5044">
        <v>15</v>
      </c>
      <c r="I5044" s="31" t="s">
        <v>100</v>
      </c>
    </row>
    <row r="5045" spans="1:9" x14ac:dyDescent="0.3">
      <c r="A5045">
        <v>5081</v>
      </c>
      <c r="B5045">
        <v>4</v>
      </c>
      <c r="C5045">
        <v>80</v>
      </c>
      <c r="D5045" s="32">
        <v>0.75138888888888888</v>
      </c>
      <c r="E5045">
        <v>7000</v>
      </c>
      <c r="G5045" s="31" t="s">
        <v>97</v>
      </c>
      <c r="H5045">
        <v>15</v>
      </c>
      <c r="I5045" s="31" t="s">
        <v>103</v>
      </c>
    </row>
    <row r="5046" spans="1:9" x14ac:dyDescent="0.3">
      <c r="A5046">
        <v>5082</v>
      </c>
      <c r="B5046">
        <v>2</v>
      </c>
      <c r="C5046">
        <v>80</v>
      </c>
      <c r="D5046" s="32">
        <v>0.81041666666666667</v>
      </c>
      <c r="E5046">
        <v>7000</v>
      </c>
      <c r="G5046" s="31" t="s">
        <v>102</v>
      </c>
      <c r="H5046">
        <v>15</v>
      </c>
      <c r="I5046" s="31" t="s">
        <v>101</v>
      </c>
    </row>
    <row r="5047" spans="1:9" x14ac:dyDescent="0.3">
      <c r="A5047">
        <v>5083</v>
      </c>
      <c r="B5047">
        <v>5</v>
      </c>
      <c r="C5047">
        <v>80</v>
      </c>
      <c r="D5047" s="32">
        <v>0.7368055555555556</v>
      </c>
      <c r="E5047">
        <v>7000</v>
      </c>
      <c r="G5047" s="31" t="s">
        <v>97</v>
      </c>
      <c r="H5047">
        <v>15</v>
      </c>
      <c r="I5047" s="31" t="s">
        <v>105</v>
      </c>
    </row>
    <row r="5048" spans="1:9" x14ac:dyDescent="0.3">
      <c r="A5048">
        <v>5084</v>
      </c>
      <c r="B5048">
        <v>3</v>
      </c>
      <c r="C5048">
        <v>80</v>
      </c>
      <c r="D5048" s="32">
        <v>0.82847222222222228</v>
      </c>
      <c r="E5048">
        <v>7000</v>
      </c>
      <c r="G5048" s="31" t="s">
        <v>97</v>
      </c>
      <c r="H5048">
        <v>16</v>
      </c>
      <c r="I5048" s="31" t="s">
        <v>104</v>
      </c>
    </row>
    <row r="5049" spans="1:9" x14ac:dyDescent="0.3">
      <c r="A5049">
        <v>5085</v>
      </c>
      <c r="B5049">
        <v>6</v>
      </c>
      <c r="C5049">
        <v>80</v>
      </c>
      <c r="D5049" s="32">
        <v>0.74583333333333335</v>
      </c>
      <c r="E5049">
        <v>7000</v>
      </c>
      <c r="G5049" s="31" t="s">
        <v>102</v>
      </c>
      <c r="H5049">
        <v>16</v>
      </c>
      <c r="I5049" s="31" t="s">
        <v>100</v>
      </c>
    </row>
    <row r="5050" spans="1:9" x14ac:dyDescent="0.3">
      <c r="A5050">
        <v>5086</v>
      </c>
      <c r="B5050">
        <v>4</v>
      </c>
      <c r="C5050">
        <v>80</v>
      </c>
      <c r="D5050" s="32">
        <v>0.76388888888888884</v>
      </c>
      <c r="E5050">
        <v>7000</v>
      </c>
      <c r="G5050" s="31" t="s">
        <v>97</v>
      </c>
      <c r="H5050">
        <v>16</v>
      </c>
      <c r="I5050" s="31" t="s">
        <v>103</v>
      </c>
    </row>
    <row r="5051" spans="1:9" x14ac:dyDescent="0.3">
      <c r="A5051">
        <v>5087</v>
      </c>
      <c r="B5051">
        <v>2</v>
      </c>
      <c r="C5051">
        <v>80</v>
      </c>
      <c r="D5051" s="32">
        <v>0.8305555555555556</v>
      </c>
      <c r="E5051">
        <v>7000</v>
      </c>
      <c r="G5051" s="31" t="s">
        <v>97</v>
      </c>
      <c r="H5051">
        <v>16</v>
      </c>
      <c r="I5051" s="31" t="s">
        <v>101</v>
      </c>
    </row>
    <row r="5052" spans="1:9" x14ac:dyDescent="0.3">
      <c r="A5052">
        <v>5088</v>
      </c>
      <c r="B5052">
        <v>5</v>
      </c>
      <c r="C5052">
        <v>80</v>
      </c>
      <c r="D5052" s="32">
        <v>0.75694444444444442</v>
      </c>
      <c r="E5052">
        <v>7000</v>
      </c>
      <c r="G5052" s="31" t="s">
        <v>97</v>
      </c>
      <c r="H5052">
        <v>16</v>
      </c>
      <c r="I5052" s="31" t="s">
        <v>105</v>
      </c>
    </row>
    <row r="5053" spans="1:9" x14ac:dyDescent="0.3">
      <c r="A5053">
        <v>5089</v>
      </c>
      <c r="B5053">
        <v>3</v>
      </c>
      <c r="C5053">
        <v>80</v>
      </c>
      <c r="D5053" s="32">
        <v>0.84652777777777777</v>
      </c>
      <c r="E5053">
        <v>9000</v>
      </c>
      <c r="G5053" s="31" t="s">
        <v>97</v>
      </c>
      <c r="H5053">
        <v>17</v>
      </c>
      <c r="I5053" s="31" t="s">
        <v>104</v>
      </c>
    </row>
    <row r="5054" spans="1:9" x14ac:dyDescent="0.3">
      <c r="A5054">
        <v>5090</v>
      </c>
      <c r="B5054">
        <v>6</v>
      </c>
      <c r="C5054">
        <v>80</v>
      </c>
      <c r="D5054" s="32">
        <v>0.77083333333333337</v>
      </c>
      <c r="E5054">
        <v>7000</v>
      </c>
      <c r="G5054" s="31" t="s">
        <v>97</v>
      </c>
      <c r="H5054">
        <v>17</v>
      </c>
      <c r="I5054" s="31" t="s">
        <v>100</v>
      </c>
    </row>
    <row r="5055" spans="1:9" x14ac:dyDescent="0.3">
      <c r="A5055">
        <v>5091</v>
      </c>
      <c r="B5055">
        <v>4</v>
      </c>
      <c r="C5055">
        <v>80</v>
      </c>
      <c r="D5055" s="32">
        <v>0.77847222222222223</v>
      </c>
      <c r="E5055">
        <v>9000</v>
      </c>
      <c r="G5055" s="31" t="s">
        <v>97</v>
      </c>
      <c r="H5055">
        <v>17</v>
      </c>
      <c r="I5055" s="31" t="s">
        <v>103</v>
      </c>
    </row>
    <row r="5056" spans="1:9" x14ac:dyDescent="0.3">
      <c r="A5056">
        <v>5092</v>
      </c>
      <c r="B5056">
        <v>2</v>
      </c>
      <c r="C5056">
        <v>80</v>
      </c>
      <c r="D5056" s="32">
        <v>0.84791666666666665</v>
      </c>
      <c r="E5056">
        <v>7000</v>
      </c>
      <c r="G5056" s="31" t="s">
        <v>97</v>
      </c>
      <c r="H5056">
        <v>17</v>
      </c>
      <c r="I5056" s="31" t="s">
        <v>101</v>
      </c>
    </row>
    <row r="5057" spans="1:9" x14ac:dyDescent="0.3">
      <c r="A5057">
        <v>5093</v>
      </c>
      <c r="B5057">
        <v>5</v>
      </c>
      <c r="C5057">
        <v>80</v>
      </c>
      <c r="D5057" s="32">
        <v>0.78402777777777777</v>
      </c>
      <c r="E5057">
        <v>7000</v>
      </c>
      <c r="G5057" s="31" t="s">
        <v>97</v>
      </c>
      <c r="H5057">
        <v>17</v>
      </c>
      <c r="I5057" s="31" t="s">
        <v>105</v>
      </c>
    </row>
    <row r="5058" spans="1:9" x14ac:dyDescent="0.3">
      <c r="A5058">
        <v>5094</v>
      </c>
      <c r="B5058">
        <v>6</v>
      </c>
      <c r="C5058">
        <v>80</v>
      </c>
      <c r="D5058" s="32">
        <v>0.7895833333333333</v>
      </c>
      <c r="E5058">
        <v>7000</v>
      </c>
      <c r="G5058" s="31" t="s">
        <v>97</v>
      </c>
      <c r="H5058">
        <v>18</v>
      </c>
      <c r="I5058" s="31" t="s">
        <v>100</v>
      </c>
    </row>
    <row r="5059" spans="1:9" x14ac:dyDescent="0.3">
      <c r="A5059">
        <v>5095</v>
      </c>
      <c r="B5059">
        <v>4</v>
      </c>
      <c r="C5059">
        <v>80</v>
      </c>
      <c r="D5059" s="32">
        <v>0.79305555555555551</v>
      </c>
      <c r="E5059">
        <v>7000</v>
      </c>
      <c r="G5059" s="31" t="s">
        <v>97</v>
      </c>
      <c r="H5059">
        <v>18</v>
      </c>
      <c r="I5059" s="31" t="s">
        <v>103</v>
      </c>
    </row>
    <row r="5060" spans="1:9" x14ac:dyDescent="0.3">
      <c r="A5060">
        <v>5096</v>
      </c>
      <c r="B5060">
        <v>5</v>
      </c>
      <c r="C5060">
        <v>80</v>
      </c>
      <c r="D5060" s="32">
        <v>0.8</v>
      </c>
      <c r="E5060">
        <v>7000</v>
      </c>
      <c r="G5060" s="31" t="s">
        <v>97</v>
      </c>
      <c r="H5060">
        <v>18</v>
      </c>
      <c r="I5060" s="31" t="s">
        <v>105</v>
      </c>
    </row>
    <row r="5061" spans="1:9" x14ac:dyDescent="0.3">
      <c r="A5061">
        <v>5097</v>
      </c>
      <c r="B5061">
        <v>4</v>
      </c>
      <c r="C5061">
        <v>80</v>
      </c>
      <c r="D5061" s="32">
        <v>0.80972222222222223</v>
      </c>
      <c r="E5061">
        <v>7000</v>
      </c>
      <c r="G5061" s="31" t="s">
        <v>102</v>
      </c>
      <c r="H5061">
        <v>19</v>
      </c>
      <c r="I5061" s="31" t="s">
        <v>103</v>
      </c>
    </row>
    <row r="5062" spans="1:9" x14ac:dyDescent="0.3">
      <c r="A5062">
        <v>5098</v>
      </c>
      <c r="B5062">
        <v>5</v>
      </c>
      <c r="C5062">
        <v>80</v>
      </c>
      <c r="D5062" s="32">
        <v>0.82013888888888886</v>
      </c>
      <c r="E5062">
        <v>7000</v>
      </c>
      <c r="G5062" s="31" t="s">
        <v>97</v>
      </c>
      <c r="H5062">
        <v>19</v>
      </c>
      <c r="I5062" s="31" t="s">
        <v>105</v>
      </c>
    </row>
    <row r="5063" spans="1:9" x14ac:dyDescent="0.3">
      <c r="A5063">
        <v>5099</v>
      </c>
      <c r="B5063">
        <v>4</v>
      </c>
      <c r="C5063">
        <v>80</v>
      </c>
      <c r="D5063" s="32">
        <v>0.82638888888888884</v>
      </c>
      <c r="E5063">
        <v>7000</v>
      </c>
      <c r="G5063" s="31" t="s">
        <v>97</v>
      </c>
      <c r="H5063">
        <v>20</v>
      </c>
      <c r="I5063" s="31" t="s">
        <v>103</v>
      </c>
    </row>
    <row r="5064" spans="1:9" x14ac:dyDescent="0.3">
      <c r="A5064">
        <v>5100</v>
      </c>
      <c r="B5064">
        <v>5</v>
      </c>
      <c r="C5064">
        <v>80</v>
      </c>
      <c r="D5064" s="32">
        <v>0.85555555555555551</v>
      </c>
      <c r="E5064">
        <v>7000</v>
      </c>
      <c r="G5064" s="31" t="s">
        <v>102</v>
      </c>
      <c r="H5064">
        <v>20</v>
      </c>
      <c r="I5064" s="31" t="s">
        <v>105</v>
      </c>
    </row>
    <row r="5065" spans="1:9" x14ac:dyDescent="0.3">
      <c r="A5065">
        <v>5101</v>
      </c>
      <c r="B5065">
        <v>4</v>
      </c>
      <c r="C5065">
        <v>80</v>
      </c>
      <c r="D5065" s="32">
        <v>0.84444444444444444</v>
      </c>
      <c r="E5065">
        <v>7000</v>
      </c>
      <c r="G5065" s="31" t="s">
        <v>97</v>
      </c>
      <c r="H5065">
        <v>21</v>
      </c>
      <c r="I5065" s="31" t="s">
        <v>103</v>
      </c>
    </row>
    <row r="5066" spans="1:9" x14ac:dyDescent="0.3">
      <c r="A5066">
        <v>5102</v>
      </c>
      <c r="B5066">
        <v>3</v>
      </c>
      <c r="C5066">
        <v>81</v>
      </c>
      <c r="D5066" s="32">
        <v>0.43611111111111112</v>
      </c>
      <c r="E5066">
        <v>7000</v>
      </c>
      <c r="G5066" s="31" t="s">
        <v>102</v>
      </c>
      <c r="H5066">
        <v>4</v>
      </c>
      <c r="I5066" s="31" t="s">
        <v>104</v>
      </c>
    </row>
    <row r="5067" spans="1:9" x14ac:dyDescent="0.3">
      <c r="A5067">
        <v>5103</v>
      </c>
      <c r="B5067">
        <v>1</v>
      </c>
      <c r="C5067">
        <v>81</v>
      </c>
      <c r="D5067" s="32">
        <v>0.4465277777777778</v>
      </c>
      <c r="E5067">
        <v>7000</v>
      </c>
      <c r="G5067" s="31" t="s">
        <v>102</v>
      </c>
      <c r="H5067">
        <v>4</v>
      </c>
      <c r="I5067" s="31" t="s">
        <v>99</v>
      </c>
    </row>
    <row r="5068" spans="1:9" x14ac:dyDescent="0.3">
      <c r="A5068">
        <v>5104</v>
      </c>
      <c r="B5068">
        <v>6</v>
      </c>
      <c r="C5068">
        <v>81</v>
      </c>
      <c r="D5068" s="32">
        <v>0.44722222222222224</v>
      </c>
      <c r="E5068">
        <v>9000</v>
      </c>
      <c r="F5068">
        <v>1000</v>
      </c>
      <c r="G5068" s="31" t="s">
        <v>102</v>
      </c>
      <c r="H5068">
        <v>4</v>
      </c>
      <c r="I5068" s="31" t="s">
        <v>100</v>
      </c>
    </row>
    <row r="5069" spans="1:9" x14ac:dyDescent="0.3">
      <c r="A5069">
        <v>5105</v>
      </c>
      <c r="B5069">
        <v>4</v>
      </c>
      <c r="C5069">
        <v>81</v>
      </c>
      <c r="D5069" s="32">
        <v>0.44513888888888886</v>
      </c>
      <c r="E5069">
        <v>7000</v>
      </c>
      <c r="G5069" s="31" t="s">
        <v>97</v>
      </c>
      <c r="H5069">
        <v>4</v>
      </c>
      <c r="I5069" s="31" t="s">
        <v>103</v>
      </c>
    </row>
    <row r="5070" spans="1:9" x14ac:dyDescent="0.3">
      <c r="A5070">
        <v>5106</v>
      </c>
      <c r="B5070">
        <v>2</v>
      </c>
      <c r="C5070">
        <v>81</v>
      </c>
      <c r="D5070" s="32">
        <v>0.43541666666666667</v>
      </c>
      <c r="E5070">
        <v>7000</v>
      </c>
      <c r="G5070" s="31" t="s">
        <v>102</v>
      </c>
      <c r="H5070">
        <v>4</v>
      </c>
      <c r="I5070" s="31" t="s">
        <v>101</v>
      </c>
    </row>
    <row r="5071" spans="1:9" x14ac:dyDescent="0.3">
      <c r="A5071">
        <v>5107</v>
      </c>
      <c r="B5071">
        <v>5</v>
      </c>
      <c r="C5071">
        <v>81</v>
      </c>
      <c r="D5071" s="32">
        <v>0.44513888888888886</v>
      </c>
      <c r="E5071">
        <v>7000</v>
      </c>
      <c r="G5071" s="31" t="s">
        <v>97</v>
      </c>
      <c r="H5071">
        <v>4</v>
      </c>
      <c r="I5071" s="31" t="s">
        <v>105</v>
      </c>
    </row>
    <row r="5072" spans="1:9" x14ac:dyDescent="0.3">
      <c r="A5072">
        <v>5108</v>
      </c>
      <c r="B5072">
        <v>3</v>
      </c>
      <c r="C5072">
        <v>81</v>
      </c>
      <c r="D5072" s="32">
        <v>0.47361111111111109</v>
      </c>
      <c r="E5072">
        <v>7000</v>
      </c>
      <c r="F5072">
        <v>7000</v>
      </c>
      <c r="G5072" s="31" t="s">
        <v>97</v>
      </c>
      <c r="H5072">
        <v>5</v>
      </c>
      <c r="I5072" s="31" t="s">
        <v>104</v>
      </c>
    </row>
    <row r="5073" spans="1:9" x14ac:dyDescent="0.3">
      <c r="A5073">
        <v>5109</v>
      </c>
      <c r="B5073">
        <v>1</v>
      </c>
      <c r="C5073">
        <v>81</v>
      </c>
      <c r="D5073" s="32">
        <v>0.45624999999999999</v>
      </c>
      <c r="E5073">
        <v>7000</v>
      </c>
      <c r="F5073">
        <v>500</v>
      </c>
      <c r="G5073" s="31" t="s">
        <v>102</v>
      </c>
      <c r="H5073">
        <v>5</v>
      </c>
      <c r="I5073" s="31" t="s">
        <v>99</v>
      </c>
    </row>
    <row r="5074" spans="1:9" x14ac:dyDescent="0.3">
      <c r="A5074">
        <v>5110</v>
      </c>
      <c r="B5074">
        <v>6</v>
      </c>
      <c r="C5074">
        <v>81</v>
      </c>
      <c r="D5074" s="32">
        <v>0.47847222222222224</v>
      </c>
      <c r="E5074">
        <v>7000</v>
      </c>
      <c r="G5074" s="31" t="s">
        <v>97</v>
      </c>
      <c r="H5074">
        <v>5</v>
      </c>
      <c r="I5074" s="31" t="s">
        <v>100</v>
      </c>
    </row>
    <row r="5075" spans="1:9" x14ac:dyDescent="0.3">
      <c r="A5075">
        <v>5111</v>
      </c>
      <c r="B5075">
        <v>4</v>
      </c>
      <c r="C5075">
        <v>81</v>
      </c>
      <c r="D5075" s="32">
        <v>0.46250000000000002</v>
      </c>
      <c r="E5075">
        <v>7000</v>
      </c>
      <c r="G5075" s="31" t="s">
        <v>102</v>
      </c>
      <c r="H5075">
        <v>5</v>
      </c>
      <c r="I5075" s="31" t="s">
        <v>103</v>
      </c>
    </row>
    <row r="5076" spans="1:9" x14ac:dyDescent="0.3">
      <c r="A5076">
        <v>5112</v>
      </c>
      <c r="B5076">
        <v>2</v>
      </c>
      <c r="C5076">
        <v>81</v>
      </c>
      <c r="D5076" s="32">
        <v>0.45694444444444443</v>
      </c>
      <c r="E5076">
        <v>7000</v>
      </c>
      <c r="G5076" s="31" t="s">
        <v>102</v>
      </c>
      <c r="H5076">
        <v>5</v>
      </c>
      <c r="I5076" s="31" t="s">
        <v>101</v>
      </c>
    </row>
    <row r="5077" spans="1:9" x14ac:dyDescent="0.3">
      <c r="A5077">
        <v>5113</v>
      </c>
      <c r="B5077">
        <v>5</v>
      </c>
      <c r="C5077">
        <v>81</v>
      </c>
      <c r="D5077" s="32">
        <v>0.46736111111111112</v>
      </c>
      <c r="E5077">
        <v>7000</v>
      </c>
      <c r="G5077" s="31" t="s">
        <v>97</v>
      </c>
      <c r="H5077">
        <v>5</v>
      </c>
      <c r="I5077" s="31" t="s">
        <v>105</v>
      </c>
    </row>
    <row r="5078" spans="1:9" x14ac:dyDescent="0.3">
      <c r="A5078">
        <v>5114</v>
      </c>
      <c r="B5078">
        <v>3</v>
      </c>
      <c r="C5078">
        <v>81</v>
      </c>
      <c r="D5078" s="32">
        <v>0.50416666666666665</v>
      </c>
      <c r="E5078">
        <v>9000</v>
      </c>
      <c r="F5078">
        <v>1000</v>
      </c>
      <c r="G5078" s="31" t="s">
        <v>102</v>
      </c>
      <c r="H5078">
        <v>6</v>
      </c>
      <c r="I5078" s="31" t="s">
        <v>104</v>
      </c>
    </row>
    <row r="5079" spans="1:9" x14ac:dyDescent="0.3">
      <c r="A5079">
        <v>5115</v>
      </c>
      <c r="B5079">
        <v>1</v>
      </c>
      <c r="C5079">
        <v>81</v>
      </c>
      <c r="D5079" s="32">
        <v>0.4909722222222222</v>
      </c>
      <c r="E5079">
        <v>7000</v>
      </c>
      <c r="G5079" s="31" t="s">
        <v>102</v>
      </c>
      <c r="H5079">
        <v>6</v>
      </c>
      <c r="I5079" s="31" t="s">
        <v>99</v>
      </c>
    </row>
    <row r="5080" spans="1:9" x14ac:dyDescent="0.3">
      <c r="A5080">
        <v>5116</v>
      </c>
      <c r="B5080">
        <v>6</v>
      </c>
      <c r="C5080">
        <v>81</v>
      </c>
      <c r="D5080" s="32">
        <v>0.49791666666666667</v>
      </c>
      <c r="E5080">
        <v>7000</v>
      </c>
      <c r="F5080">
        <v>1000</v>
      </c>
      <c r="G5080" s="31" t="s">
        <v>97</v>
      </c>
      <c r="H5080">
        <v>6</v>
      </c>
      <c r="I5080" s="31" t="s">
        <v>100</v>
      </c>
    </row>
    <row r="5081" spans="1:9" x14ac:dyDescent="0.3">
      <c r="A5081">
        <v>5117</v>
      </c>
      <c r="B5081">
        <v>4</v>
      </c>
      <c r="C5081">
        <v>81</v>
      </c>
      <c r="D5081" s="32">
        <v>0.48819444444444443</v>
      </c>
      <c r="E5081">
        <v>7000</v>
      </c>
      <c r="G5081" s="31" t="s">
        <v>97</v>
      </c>
      <c r="H5081">
        <v>6</v>
      </c>
      <c r="I5081" s="31" t="s">
        <v>103</v>
      </c>
    </row>
    <row r="5082" spans="1:9" x14ac:dyDescent="0.3">
      <c r="A5082">
        <v>5118</v>
      </c>
      <c r="B5082">
        <v>2</v>
      </c>
      <c r="C5082">
        <v>81</v>
      </c>
      <c r="D5082" s="32">
        <v>0.49166666666666664</v>
      </c>
      <c r="E5082">
        <v>7000</v>
      </c>
      <c r="G5082" s="31" t="s">
        <v>102</v>
      </c>
      <c r="H5082">
        <v>6</v>
      </c>
      <c r="I5082" s="31" t="s">
        <v>101</v>
      </c>
    </row>
    <row r="5083" spans="1:9" x14ac:dyDescent="0.3">
      <c r="A5083">
        <v>5119</v>
      </c>
      <c r="B5083">
        <v>5</v>
      </c>
      <c r="C5083">
        <v>81</v>
      </c>
      <c r="D5083" s="32">
        <v>0.4826388888888889</v>
      </c>
      <c r="E5083">
        <v>7000</v>
      </c>
      <c r="G5083" s="31" t="s">
        <v>97</v>
      </c>
      <c r="H5083">
        <v>6</v>
      </c>
      <c r="I5083" s="31" t="s">
        <v>105</v>
      </c>
    </row>
    <row r="5084" spans="1:9" x14ac:dyDescent="0.3">
      <c r="A5084">
        <v>5120</v>
      </c>
      <c r="B5084">
        <v>3</v>
      </c>
      <c r="C5084">
        <v>81</v>
      </c>
      <c r="D5084" s="32">
        <v>0.5395833333333333</v>
      </c>
      <c r="E5084">
        <v>7000</v>
      </c>
      <c r="F5084">
        <v>1000</v>
      </c>
      <c r="G5084" s="31" t="s">
        <v>102</v>
      </c>
      <c r="H5084">
        <v>7</v>
      </c>
      <c r="I5084" s="31" t="s">
        <v>104</v>
      </c>
    </row>
    <row r="5085" spans="1:9" x14ac:dyDescent="0.3">
      <c r="A5085">
        <v>5121</v>
      </c>
      <c r="B5085">
        <v>1</v>
      </c>
      <c r="C5085">
        <v>81</v>
      </c>
      <c r="D5085" s="32">
        <v>0.50416666666666665</v>
      </c>
      <c r="E5085">
        <v>7000</v>
      </c>
      <c r="G5085" s="31" t="s">
        <v>102</v>
      </c>
      <c r="H5085">
        <v>7</v>
      </c>
      <c r="I5085" s="31" t="s">
        <v>99</v>
      </c>
    </row>
    <row r="5086" spans="1:9" x14ac:dyDescent="0.3">
      <c r="A5086">
        <v>5122</v>
      </c>
      <c r="B5086">
        <v>6</v>
      </c>
      <c r="C5086">
        <v>81</v>
      </c>
      <c r="D5086" s="32">
        <v>0.52083333333333337</v>
      </c>
      <c r="E5086">
        <v>7000</v>
      </c>
      <c r="G5086" s="31" t="s">
        <v>102</v>
      </c>
      <c r="H5086">
        <v>7</v>
      </c>
      <c r="I5086" s="31" t="s">
        <v>100</v>
      </c>
    </row>
    <row r="5087" spans="1:9" x14ac:dyDescent="0.3">
      <c r="A5087">
        <v>5123</v>
      </c>
      <c r="B5087">
        <v>4</v>
      </c>
      <c r="C5087">
        <v>81</v>
      </c>
      <c r="D5087" s="32">
        <v>0.50208333333333333</v>
      </c>
      <c r="E5087">
        <v>7000</v>
      </c>
      <c r="G5087" s="31" t="s">
        <v>97</v>
      </c>
      <c r="H5087">
        <v>7</v>
      </c>
      <c r="I5087" s="31" t="s">
        <v>103</v>
      </c>
    </row>
    <row r="5088" spans="1:9" x14ac:dyDescent="0.3">
      <c r="A5088">
        <v>5124</v>
      </c>
      <c r="B5088">
        <v>2</v>
      </c>
      <c r="C5088">
        <v>81</v>
      </c>
      <c r="D5088" s="32">
        <v>0.50555555555555554</v>
      </c>
      <c r="E5088">
        <v>7000</v>
      </c>
      <c r="G5088" s="31" t="s">
        <v>97</v>
      </c>
      <c r="H5088">
        <v>7</v>
      </c>
      <c r="I5088" s="31" t="s">
        <v>101</v>
      </c>
    </row>
    <row r="5089" spans="1:9" x14ac:dyDescent="0.3">
      <c r="A5089">
        <v>5125</v>
      </c>
      <c r="B5089">
        <v>5</v>
      </c>
      <c r="C5089">
        <v>81</v>
      </c>
      <c r="D5089" s="32">
        <v>0.50416666666666665</v>
      </c>
      <c r="E5089">
        <v>7000</v>
      </c>
      <c r="G5089" s="31" t="s">
        <v>97</v>
      </c>
      <c r="H5089">
        <v>7</v>
      </c>
      <c r="I5089" s="31" t="s">
        <v>105</v>
      </c>
    </row>
    <row r="5090" spans="1:9" x14ac:dyDescent="0.3">
      <c r="A5090">
        <v>5126</v>
      </c>
      <c r="B5090">
        <v>3</v>
      </c>
      <c r="C5090">
        <v>81</v>
      </c>
      <c r="D5090" s="32">
        <v>0.56458333333333333</v>
      </c>
      <c r="E5090">
        <v>7000</v>
      </c>
      <c r="F5090">
        <v>1000</v>
      </c>
      <c r="G5090" s="31" t="s">
        <v>102</v>
      </c>
      <c r="H5090">
        <v>8</v>
      </c>
      <c r="I5090" s="31" t="s">
        <v>104</v>
      </c>
    </row>
    <row r="5091" spans="1:9" x14ac:dyDescent="0.3">
      <c r="A5091">
        <v>5127</v>
      </c>
      <c r="B5091">
        <v>1</v>
      </c>
      <c r="C5091">
        <v>81</v>
      </c>
      <c r="D5091" s="32">
        <v>0.52847222222222223</v>
      </c>
      <c r="E5091">
        <v>7000</v>
      </c>
      <c r="G5091" s="31" t="s">
        <v>97</v>
      </c>
      <c r="H5091">
        <v>8</v>
      </c>
      <c r="I5091" s="31" t="s">
        <v>99</v>
      </c>
    </row>
    <row r="5092" spans="1:9" x14ac:dyDescent="0.3">
      <c r="A5092">
        <v>5128</v>
      </c>
      <c r="B5092">
        <v>6</v>
      </c>
      <c r="C5092">
        <v>81</v>
      </c>
      <c r="D5092" s="32">
        <v>0.54305555555555551</v>
      </c>
      <c r="E5092">
        <v>7000</v>
      </c>
      <c r="G5092" s="31" t="s">
        <v>97</v>
      </c>
      <c r="H5092">
        <v>8</v>
      </c>
      <c r="I5092" s="31" t="s">
        <v>100</v>
      </c>
    </row>
    <row r="5093" spans="1:9" x14ac:dyDescent="0.3">
      <c r="A5093">
        <v>5129</v>
      </c>
      <c r="B5093">
        <v>4</v>
      </c>
      <c r="C5093">
        <v>81</v>
      </c>
      <c r="D5093" s="32">
        <v>0.52152777777777781</v>
      </c>
      <c r="E5093">
        <v>7000</v>
      </c>
      <c r="G5093" s="31" t="s">
        <v>97</v>
      </c>
      <c r="H5093">
        <v>8</v>
      </c>
      <c r="I5093" s="31" t="s">
        <v>103</v>
      </c>
    </row>
    <row r="5094" spans="1:9" x14ac:dyDescent="0.3">
      <c r="A5094">
        <v>5130</v>
      </c>
      <c r="B5094">
        <v>2</v>
      </c>
      <c r="C5094">
        <v>81</v>
      </c>
      <c r="D5094" s="32">
        <v>0.52708333333333335</v>
      </c>
      <c r="E5094">
        <v>7000</v>
      </c>
      <c r="G5094" s="31" t="s">
        <v>97</v>
      </c>
      <c r="H5094">
        <v>8</v>
      </c>
      <c r="I5094" s="31" t="s">
        <v>101</v>
      </c>
    </row>
    <row r="5095" spans="1:9" x14ac:dyDescent="0.3">
      <c r="A5095">
        <v>5131</v>
      </c>
      <c r="B5095">
        <v>5</v>
      </c>
      <c r="C5095">
        <v>81</v>
      </c>
      <c r="D5095" s="32">
        <v>0.52222222222222225</v>
      </c>
      <c r="E5095">
        <v>7000</v>
      </c>
      <c r="G5095" s="31" t="s">
        <v>97</v>
      </c>
      <c r="H5095">
        <v>8</v>
      </c>
      <c r="I5095" s="31" t="s">
        <v>105</v>
      </c>
    </row>
    <row r="5096" spans="1:9" x14ac:dyDescent="0.3">
      <c r="A5096">
        <v>5132</v>
      </c>
      <c r="B5096">
        <v>3</v>
      </c>
      <c r="C5096">
        <v>81</v>
      </c>
      <c r="D5096" s="32">
        <v>0.59652777777777777</v>
      </c>
      <c r="E5096">
        <v>7000</v>
      </c>
      <c r="G5096" s="31" t="s">
        <v>97</v>
      </c>
      <c r="H5096">
        <v>9</v>
      </c>
      <c r="I5096" s="31" t="s">
        <v>104</v>
      </c>
    </row>
    <row r="5097" spans="1:9" x14ac:dyDescent="0.3">
      <c r="A5097">
        <v>5133</v>
      </c>
      <c r="B5097">
        <v>1</v>
      </c>
      <c r="C5097">
        <v>81</v>
      </c>
      <c r="D5097" s="32">
        <v>0.55138888888888893</v>
      </c>
      <c r="E5097">
        <v>7000</v>
      </c>
      <c r="F5097">
        <v>1000</v>
      </c>
      <c r="G5097" s="31" t="s">
        <v>97</v>
      </c>
      <c r="H5097">
        <v>9</v>
      </c>
      <c r="I5097" s="31" t="s">
        <v>99</v>
      </c>
    </row>
    <row r="5098" spans="1:9" x14ac:dyDescent="0.3">
      <c r="A5098">
        <v>5134</v>
      </c>
      <c r="B5098">
        <v>6</v>
      </c>
      <c r="C5098">
        <v>81</v>
      </c>
      <c r="D5098" s="32">
        <v>0.56666666666666665</v>
      </c>
      <c r="E5098">
        <v>7000</v>
      </c>
      <c r="G5098" s="31" t="s">
        <v>97</v>
      </c>
      <c r="H5098">
        <v>9</v>
      </c>
      <c r="I5098" s="31" t="s">
        <v>100</v>
      </c>
    </row>
    <row r="5099" spans="1:9" x14ac:dyDescent="0.3">
      <c r="A5099">
        <v>5135</v>
      </c>
      <c r="B5099">
        <v>4</v>
      </c>
      <c r="C5099">
        <v>81</v>
      </c>
      <c r="D5099" s="32">
        <v>0.55972222222222223</v>
      </c>
      <c r="E5099">
        <v>7000</v>
      </c>
      <c r="G5099" s="31" t="s">
        <v>97</v>
      </c>
      <c r="H5099">
        <v>9</v>
      </c>
      <c r="I5099" s="31" t="s">
        <v>103</v>
      </c>
    </row>
    <row r="5100" spans="1:9" x14ac:dyDescent="0.3">
      <c r="A5100">
        <v>5136</v>
      </c>
      <c r="B5100">
        <v>2</v>
      </c>
      <c r="C5100">
        <v>81</v>
      </c>
      <c r="D5100" s="32">
        <v>0.55347222222222225</v>
      </c>
      <c r="E5100">
        <v>7000</v>
      </c>
      <c r="G5100" s="31" t="s">
        <v>102</v>
      </c>
      <c r="H5100">
        <v>9</v>
      </c>
      <c r="I5100" s="31" t="s">
        <v>101</v>
      </c>
    </row>
    <row r="5101" spans="1:9" x14ac:dyDescent="0.3">
      <c r="A5101">
        <v>5137</v>
      </c>
      <c r="B5101">
        <v>5</v>
      </c>
      <c r="C5101">
        <v>81</v>
      </c>
      <c r="D5101" s="32">
        <v>0.54374999999999996</v>
      </c>
      <c r="E5101">
        <v>7000</v>
      </c>
      <c r="G5101" s="31" t="s">
        <v>97</v>
      </c>
      <c r="H5101">
        <v>9</v>
      </c>
      <c r="I5101" s="31" t="s">
        <v>105</v>
      </c>
    </row>
    <row r="5102" spans="1:9" x14ac:dyDescent="0.3">
      <c r="A5102">
        <v>5138</v>
      </c>
      <c r="B5102">
        <v>3</v>
      </c>
      <c r="C5102">
        <v>81</v>
      </c>
      <c r="D5102" s="32">
        <v>0.6166666666666667</v>
      </c>
      <c r="E5102">
        <v>7000</v>
      </c>
      <c r="G5102" s="31" t="s">
        <v>97</v>
      </c>
      <c r="H5102">
        <v>10</v>
      </c>
      <c r="I5102" s="31" t="s">
        <v>104</v>
      </c>
    </row>
    <row r="5103" spans="1:9" x14ac:dyDescent="0.3">
      <c r="A5103">
        <v>5139</v>
      </c>
      <c r="B5103">
        <v>1</v>
      </c>
      <c r="C5103">
        <v>81</v>
      </c>
      <c r="D5103" s="32">
        <v>0.6118055555555556</v>
      </c>
      <c r="E5103">
        <v>7000</v>
      </c>
      <c r="G5103" s="31" t="s">
        <v>102</v>
      </c>
      <c r="H5103">
        <v>10</v>
      </c>
      <c r="I5103" s="31" t="s">
        <v>99</v>
      </c>
    </row>
    <row r="5104" spans="1:9" x14ac:dyDescent="0.3">
      <c r="A5104">
        <v>5140</v>
      </c>
      <c r="B5104">
        <v>6</v>
      </c>
      <c r="C5104">
        <v>81</v>
      </c>
      <c r="D5104" s="32">
        <v>0.58333333333333337</v>
      </c>
      <c r="E5104">
        <v>7000</v>
      </c>
      <c r="F5104">
        <v>1000</v>
      </c>
      <c r="G5104" s="31" t="s">
        <v>97</v>
      </c>
      <c r="H5104">
        <v>10</v>
      </c>
      <c r="I5104" s="31" t="s">
        <v>100</v>
      </c>
    </row>
    <row r="5105" spans="1:9" x14ac:dyDescent="0.3">
      <c r="A5105">
        <v>5141</v>
      </c>
      <c r="B5105">
        <v>4</v>
      </c>
      <c r="C5105">
        <v>81</v>
      </c>
      <c r="D5105" s="32">
        <v>0.58472222222222225</v>
      </c>
      <c r="E5105">
        <v>7000</v>
      </c>
      <c r="F5105">
        <v>500</v>
      </c>
      <c r="G5105" s="31" t="s">
        <v>102</v>
      </c>
      <c r="H5105">
        <v>10</v>
      </c>
      <c r="I5105" s="31" t="s">
        <v>103</v>
      </c>
    </row>
    <row r="5106" spans="1:9" x14ac:dyDescent="0.3">
      <c r="A5106">
        <v>5142</v>
      </c>
      <c r="B5106">
        <v>2</v>
      </c>
      <c r="C5106">
        <v>81</v>
      </c>
      <c r="D5106" s="32">
        <v>0.5805555555555556</v>
      </c>
      <c r="E5106">
        <v>7000</v>
      </c>
      <c r="G5106" s="31" t="s">
        <v>97</v>
      </c>
      <c r="H5106">
        <v>10</v>
      </c>
      <c r="I5106" s="31" t="s">
        <v>101</v>
      </c>
    </row>
    <row r="5107" spans="1:9" x14ac:dyDescent="0.3">
      <c r="A5107">
        <v>5143</v>
      </c>
      <c r="B5107">
        <v>5</v>
      </c>
      <c r="C5107">
        <v>81</v>
      </c>
      <c r="D5107" s="32">
        <v>0.56527777777777777</v>
      </c>
      <c r="E5107">
        <v>7000</v>
      </c>
      <c r="G5107" s="31" t="s">
        <v>97</v>
      </c>
      <c r="H5107">
        <v>10</v>
      </c>
      <c r="I5107" s="31" t="s">
        <v>105</v>
      </c>
    </row>
    <row r="5108" spans="1:9" x14ac:dyDescent="0.3">
      <c r="A5108">
        <v>5144</v>
      </c>
      <c r="B5108">
        <v>3</v>
      </c>
      <c r="C5108">
        <v>81</v>
      </c>
      <c r="D5108" s="32">
        <v>0.63402777777777775</v>
      </c>
      <c r="E5108">
        <v>7000</v>
      </c>
      <c r="F5108">
        <v>2000</v>
      </c>
      <c r="G5108" s="31" t="s">
        <v>102</v>
      </c>
      <c r="H5108">
        <v>11</v>
      </c>
      <c r="I5108" s="31" t="s">
        <v>104</v>
      </c>
    </row>
    <row r="5109" spans="1:9" x14ac:dyDescent="0.3">
      <c r="A5109">
        <v>5145</v>
      </c>
      <c r="B5109">
        <v>1</v>
      </c>
      <c r="C5109">
        <v>81</v>
      </c>
      <c r="D5109" s="32">
        <v>0.6430555555555556</v>
      </c>
      <c r="E5109">
        <v>7000</v>
      </c>
      <c r="G5109" s="31" t="s">
        <v>102</v>
      </c>
      <c r="H5109">
        <v>11</v>
      </c>
      <c r="I5109" s="31" t="s">
        <v>99</v>
      </c>
    </row>
    <row r="5110" spans="1:9" x14ac:dyDescent="0.3">
      <c r="A5110">
        <v>5146</v>
      </c>
      <c r="B5110">
        <v>6</v>
      </c>
      <c r="C5110">
        <v>81</v>
      </c>
      <c r="D5110" s="32">
        <v>0.60416666666666663</v>
      </c>
      <c r="E5110">
        <v>7000</v>
      </c>
      <c r="G5110" s="31" t="s">
        <v>97</v>
      </c>
      <c r="H5110">
        <v>11</v>
      </c>
      <c r="I5110" s="31" t="s">
        <v>100</v>
      </c>
    </row>
    <row r="5111" spans="1:9" x14ac:dyDescent="0.3">
      <c r="A5111">
        <v>5147</v>
      </c>
      <c r="B5111">
        <v>4</v>
      </c>
      <c r="C5111">
        <v>81</v>
      </c>
      <c r="D5111" s="32">
        <v>0.60555555555555551</v>
      </c>
      <c r="E5111">
        <v>7000</v>
      </c>
      <c r="G5111" s="31" t="s">
        <v>102</v>
      </c>
      <c r="H5111">
        <v>11</v>
      </c>
      <c r="I5111" s="31" t="s">
        <v>103</v>
      </c>
    </row>
    <row r="5112" spans="1:9" x14ac:dyDescent="0.3">
      <c r="A5112">
        <v>5148</v>
      </c>
      <c r="B5112">
        <v>2</v>
      </c>
      <c r="C5112">
        <v>81</v>
      </c>
      <c r="D5112" s="32">
        <v>0.60486111111111107</v>
      </c>
      <c r="E5112">
        <v>7000</v>
      </c>
      <c r="F5112">
        <v>2700</v>
      </c>
      <c r="G5112" s="31" t="s">
        <v>102</v>
      </c>
      <c r="H5112">
        <v>11</v>
      </c>
      <c r="I5112" s="31" t="s">
        <v>101</v>
      </c>
    </row>
    <row r="5113" spans="1:9" x14ac:dyDescent="0.3">
      <c r="A5113">
        <v>5149</v>
      </c>
      <c r="B5113">
        <v>5</v>
      </c>
      <c r="C5113">
        <v>81</v>
      </c>
      <c r="D5113" s="32">
        <v>0.6020833333333333</v>
      </c>
      <c r="E5113">
        <v>7000</v>
      </c>
      <c r="G5113" s="31" t="s">
        <v>97</v>
      </c>
      <c r="H5113">
        <v>11</v>
      </c>
      <c r="I5113" s="31" t="s">
        <v>105</v>
      </c>
    </row>
    <row r="5114" spans="1:9" x14ac:dyDescent="0.3">
      <c r="A5114">
        <v>5150</v>
      </c>
      <c r="B5114">
        <v>3</v>
      </c>
      <c r="C5114">
        <v>81</v>
      </c>
      <c r="D5114" s="32">
        <v>0.65625</v>
      </c>
      <c r="E5114">
        <v>9000</v>
      </c>
      <c r="G5114" s="31" t="s">
        <v>97</v>
      </c>
      <c r="H5114">
        <v>12</v>
      </c>
      <c r="I5114" s="31" t="s">
        <v>104</v>
      </c>
    </row>
    <row r="5115" spans="1:9" x14ac:dyDescent="0.3">
      <c r="A5115">
        <v>5151</v>
      </c>
      <c r="B5115">
        <v>1</v>
      </c>
      <c r="C5115">
        <v>81</v>
      </c>
      <c r="D5115" s="32">
        <v>0.66527777777777775</v>
      </c>
      <c r="E5115">
        <v>7000</v>
      </c>
      <c r="G5115" s="31" t="s">
        <v>102</v>
      </c>
      <c r="H5115">
        <v>12</v>
      </c>
      <c r="I5115" s="31" t="s">
        <v>99</v>
      </c>
    </row>
    <row r="5116" spans="1:9" x14ac:dyDescent="0.3">
      <c r="A5116">
        <v>5152</v>
      </c>
      <c r="B5116">
        <v>6</v>
      </c>
      <c r="C5116">
        <v>81</v>
      </c>
      <c r="D5116" s="32">
        <v>0.65138888888888891</v>
      </c>
      <c r="E5116">
        <v>7000</v>
      </c>
      <c r="G5116" s="31" t="s">
        <v>97</v>
      </c>
      <c r="H5116">
        <v>12</v>
      </c>
      <c r="I5116" s="31" t="s">
        <v>100</v>
      </c>
    </row>
    <row r="5117" spans="1:9" x14ac:dyDescent="0.3">
      <c r="A5117">
        <v>5153</v>
      </c>
      <c r="B5117">
        <v>4</v>
      </c>
      <c r="C5117">
        <v>81</v>
      </c>
      <c r="D5117" s="32">
        <v>0.62152777777777779</v>
      </c>
      <c r="E5117">
        <v>7000</v>
      </c>
      <c r="G5117" s="31" t="s">
        <v>102</v>
      </c>
      <c r="H5117">
        <v>12</v>
      </c>
      <c r="I5117" s="31" t="s">
        <v>103</v>
      </c>
    </row>
    <row r="5118" spans="1:9" x14ac:dyDescent="0.3">
      <c r="A5118">
        <v>5154</v>
      </c>
      <c r="B5118">
        <v>2</v>
      </c>
      <c r="C5118">
        <v>81</v>
      </c>
      <c r="D5118" s="32">
        <v>0.64166666666666672</v>
      </c>
      <c r="E5118">
        <v>7000</v>
      </c>
      <c r="G5118" s="31" t="s">
        <v>102</v>
      </c>
      <c r="H5118">
        <v>12</v>
      </c>
      <c r="I5118" s="31" t="s">
        <v>101</v>
      </c>
    </row>
    <row r="5119" spans="1:9" x14ac:dyDescent="0.3">
      <c r="A5119">
        <v>5155</v>
      </c>
      <c r="B5119">
        <v>5</v>
      </c>
      <c r="C5119">
        <v>81</v>
      </c>
      <c r="D5119" s="32">
        <v>0.63055555555555554</v>
      </c>
      <c r="E5119">
        <v>9000</v>
      </c>
      <c r="F5119">
        <v>1000</v>
      </c>
      <c r="G5119" s="31" t="s">
        <v>102</v>
      </c>
      <c r="H5119">
        <v>12</v>
      </c>
      <c r="I5119" s="31" t="s">
        <v>105</v>
      </c>
    </row>
    <row r="5120" spans="1:9" x14ac:dyDescent="0.3">
      <c r="A5120">
        <v>5156</v>
      </c>
      <c r="B5120">
        <v>3</v>
      </c>
      <c r="C5120">
        <v>81</v>
      </c>
      <c r="D5120" s="32">
        <v>0.68680555555555556</v>
      </c>
      <c r="E5120">
        <v>7000</v>
      </c>
      <c r="F5120">
        <v>2000</v>
      </c>
      <c r="G5120" s="31" t="s">
        <v>102</v>
      </c>
      <c r="H5120">
        <v>13</v>
      </c>
      <c r="I5120" s="31" t="s">
        <v>104</v>
      </c>
    </row>
    <row r="5121" spans="1:9" x14ac:dyDescent="0.3">
      <c r="A5121">
        <v>5157</v>
      </c>
      <c r="B5121">
        <v>1</v>
      </c>
      <c r="C5121">
        <v>81</v>
      </c>
      <c r="D5121" s="32">
        <v>0.68888888888888888</v>
      </c>
      <c r="E5121">
        <v>7000</v>
      </c>
      <c r="G5121" s="31" t="s">
        <v>97</v>
      </c>
      <c r="H5121">
        <v>13</v>
      </c>
      <c r="I5121" s="31" t="s">
        <v>99</v>
      </c>
    </row>
    <row r="5122" spans="1:9" x14ac:dyDescent="0.3">
      <c r="A5122">
        <v>5158</v>
      </c>
      <c r="B5122">
        <v>6</v>
      </c>
      <c r="C5122">
        <v>81</v>
      </c>
      <c r="D5122" s="32">
        <v>0.72291666666666665</v>
      </c>
      <c r="E5122">
        <v>7000</v>
      </c>
      <c r="G5122" s="31" t="s">
        <v>102</v>
      </c>
      <c r="H5122">
        <v>13</v>
      </c>
      <c r="I5122" s="31" t="s">
        <v>100</v>
      </c>
    </row>
    <row r="5123" spans="1:9" x14ac:dyDescent="0.3">
      <c r="A5123">
        <v>5159</v>
      </c>
      <c r="B5123">
        <v>4</v>
      </c>
      <c r="C5123">
        <v>81</v>
      </c>
      <c r="D5123" s="32">
        <v>0.64097222222222228</v>
      </c>
      <c r="E5123">
        <v>7000</v>
      </c>
      <c r="G5123" s="31" t="s">
        <v>102</v>
      </c>
      <c r="H5123">
        <v>13</v>
      </c>
      <c r="I5123" s="31" t="s">
        <v>103</v>
      </c>
    </row>
    <row r="5124" spans="1:9" x14ac:dyDescent="0.3">
      <c r="A5124">
        <v>5160</v>
      </c>
      <c r="B5124">
        <v>2</v>
      </c>
      <c r="C5124">
        <v>81</v>
      </c>
      <c r="D5124" s="32">
        <v>0.6694444444444444</v>
      </c>
      <c r="E5124">
        <v>7000</v>
      </c>
      <c r="G5124" s="31" t="s">
        <v>102</v>
      </c>
      <c r="H5124">
        <v>13</v>
      </c>
      <c r="I5124" s="31" t="s">
        <v>101</v>
      </c>
    </row>
    <row r="5125" spans="1:9" x14ac:dyDescent="0.3">
      <c r="A5125">
        <v>5161</v>
      </c>
      <c r="B5125">
        <v>5</v>
      </c>
      <c r="C5125">
        <v>81</v>
      </c>
      <c r="D5125" s="32">
        <v>0.64861111111111114</v>
      </c>
      <c r="E5125">
        <v>7000</v>
      </c>
      <c r="G5125" s="31" t="s">
        <v>97</v>
      </c>
      <c r="H5125">
        <v>13</v>
      </c>
      <c r="I5125" s="31" t="s">
        <v>105</v>
      </c>
    </row>
    <row r="5126" spans="1:9" x14ac:dyDescent="0.3">
      <c r="A5126">
        <v>5162</v>
      </c>
      <c r="B5126">
        <v>3</v>
      </c>
      <c r="C5126">
        <v>81</v>
      </c>
      <c r="D5126" s="32">
        <v>0.71250000000000002</v>
      </c>
      <c r="E5126">
        <v>7000</v>
      </c>
      <c r="F5126">
        <v>2300</v>
      </c>
      <c r="G5126" s="31" t="s">
        <v>102</v>
      </c>
      <c r="H5126">
        <v>14</v>
      </c>
      <c r="I5126" s="31" t="s">
        <v>104</v>
      </c>
    </row>
    <row r="5127" spans="1:9" x14ac:dyDescent="0.3">
      <c r="A5127">
        <v>5163</v>
      </c>
      <c r="B5127">
        <v>1</v>
      </c>
      <c r="C5127">
        <v>81</v>
      </c>
      <c r="D5127" s="32">
        <v>0.71388888888888891</v>
      </c>
      <c r="E5127">
        <v>7000</v>
      </c>
      <c r="G5127" s="31" t="s">
        <v>97</v>
      </c>
      <c r="H5127">
        <v>14</v>
      </c>
      <c r="I5127" s="31" t="s">
        <v>99</v>
      </c>
    </row>
    <row r="5128" spans="1:9" x14ac:dyDescent="0.3">
      <c r="A5128">
        <v>5164</v>
      </c>
      <c r="B5128">
        <v>6</v>
      </c>
      <c r="C5128">
        <v>81</v>
      </c>
      <c r="D5128" s="32">
        <v>0.7368055555555556</v>
      </c>
      <c r="E5128">
        <v>7000</v>
      </c>
      <c r="G5128" s="31" t="s">
        <v>102</v>
      </c>
      <c r="H5128">
        <v>14</v>
      </c>
      <c r="I5128" s="31" t="s">
        <v>100</v>
      </c>
    </row>
    <row r="5129" spans="1:9" x14ac:dyDescent="0.3">
      <c r="A5129">
        <v>5165</v>
      </c>
      <c r="B5129">
        <v>4</v>
      </c>
      <c r="C5129">
        <v>81</v>
      </c>
      <c r="D5129" s="32">
        <v>0.6694444444444444</v>
      </c>
      <c r="E5129">
        <v>7000</v>
      </c>
      <c r="G5129" s="31" t="s">
        <v>102</v>
      </c>
      <c r="H5129">
        <v>14</v>
      </c>
      <c r="I5129" s="31" t="s">
        <v>103</v>
      </c>
    </row>
    <row r="5130" spans="1:9" x14ac:dyDescent="0.3">
      <c r="A5130">
        <v>5166</v>
      </c>
      <c r="B5130">
        <v>2</v>
      </c>
      <c r="C5130">
        <v>81</v>
      </c>
      <c r="D5130" s="32">
        <v>0.70138888888888884</v>
      </c>
      <c r="E5130">
        <v>7000</v>
      </c>
      <c r="G5130" s="31" t="s">
        <v>97</v>
      </c>
      <c r="H5130">
        <v>14</v>
      </c>
      <c r="I5130" s="31" t="s">
        <v>101</v>
      </c>
    </row>
    <row r="5131" spans="1:9" x14ac:dyDescent="0.3">
      <c r="A5131">
        <v>5167</v>
      </c>
      <c r="B5131">
        <v>5</v>
      </c>
      <c r="C5131">
        <v>81</v>
      </c>
      <c r="D5131" s="32">
        <v>0.66874999999999996</v>
      </c>
      <c r="E5131">
        <v>7000</v>
      </c>
      <c r="G5131" s="31" t="s">
        <v>102</v>
      </c>
      <c r="H5131">
        <v>14</v>
      </c>
      <c r="I5131" s="31" t="s">
        <v>105</v>
      </c>
    </row>
    <row r="5132" spans="1:9" x14ac:dyDescent="0.3">
      <c r="A5132">
        <v>5168</v>
      </c>
      <c r="B5132">
        <v>3</v>
      </c>
      <c r="C5132">
        <v>81</v>
      </c>
      <c r="D5132" s="32">
        <v>0.73819444444444449</v>
      </c>
      <c r="E5132">
        <v>7000</v>
      </c>
      <c r="F5132">
        <v>1500</v>
      </c>
      <c r="G5132" s="31" t="s">
        <v>97</v>
      </c>
      <c r="H5132">
        <v>15</v>
      </c>
      <c r="I5132" s="31" t="s">
        <v>104</v>
      </c>
    </row>
    <row r="5133" spans="1:9" x14ac:dyDescent="0.3">
      <c r="A5133">
        <v>5169</v>
      </c>
      <c r="B5133">
        <v>1</v>
      </c>
      <c r="C5133">
        <v>81</v>
      </c>
      <c r="D5133" s="32">
        <v>0.75138888888888888</v>
      </c>
      <c r="E5133">
        <v>7000</v>
      </c>
      <c r="G5133" s="31" t="s">
        <v>102</v>
      </c>
      <c r="H5133">
        <v>15</v>
      </c>
      <c r="I5133" s="31" t="s">
        <v>99</v>
      </c>
    </row>
    <row r="5134" spans="1:9" x14ac:dyDescent="0.3">
      <c r="A5134">
        <v>5170</v>
      </c>
      <c r="B5134">
        <v>6</v>
      </c>
      <c r="C5134">
        <v>81</v>
      </c>
      <c r="D5134" s="32">
        <v>0.75486111111111109</v>
      </c>
      <c r="E5134">
        <v>7000</v>
      </c>
      <c r="G5134" s="31" t="s">
        <v>97</v>
      </c>
      <c r="H5134">
        <v>15</v>
      </c>
      <c r="I5134" s="31" t="s">
        <v>100</v>
      </c>
    </row>
    <row r="5135" spans="1:9" x14ac:dyDescent="0.3">
      <c r="A5135">
        <v>5171</v>
      </c>
      <c r="B5135">
        <v>4</v>
      </c>
      <c r="C5135">
        <v>81</v>
      </c>
      <c r="D5135" s="32">
        <v>0.70972222222222225</v>
      </c>
      <c r="E5135">
        <v>7000</v>
      </c>
      <c r="G5135" s="31" t="s">
        <v>102</v>
      </c>
      <c r="H5135">
        <v>15</v>
      </c>
      <c r="I5135" s="31" t="s">
        <v>103</v>
      </c>
    </row>
    <row r="5136" spans="1:9" x14ac:dyDescent="0.3">
      <c r="A5136">
        <v>5172</v>
      </c>
      <c r="B5136">
        <v>2</v>
      </c>
      <c r="C5136">
        <v>81</v>
      </c>
      <c r="D5136" s="32">
        <v>0.72361111111111109</v>
      </c>
      <c r="E5136">
        <v>9000</v>
      </c>
      <c r="G5136" s="31" t="s">
        <v>97</v>
      </c>
      <c r="H5136">
        <v>15</v>
      </c>
      <c r="I5136" s="31" t="s">
        <v>101</v>
      </c>
    </row>
    <row r="5137" spans="1:9" x14ac:dyDescent="0.3">
      <c r="A5137">
        <v>5173</v>
      </c>
      <c r="B5137">
        <v>5</v>
      </c>
      <c r="C5137">
        <v>81</v>
      </c>
      <c r="D5137" s="32">
        <v>0.69236111111111109</v>
      </c>
      <c r="E5137">
        <v>7000</v>
      </c>
      <c r="G5137" s="31" t="s">
        <v>97</v>
      </c>
      <c r="H5137">
        <v>15</v>
      </c>
      <c r="I5137" s="31" t="s">
        <v>105</v>
      </c>
    </row>
    <row r="5138" spans="1:9" x14ac:dyDescent="0.3">
      <c r="A5138">
        <v>5174</v>
      </c>
      <c r="B5138">
        <v>3</v>
      </c>
      <c r="C5138">
        <v>81</v>
      </c>
      <c r="D5138" s="32">
        <v>0.7631944444444444</v>
      </c>
      <c r="E5138">
        <v>7000</v>
      </c>
      <c r="G5138" s="31" t="s">
        <v>97</v>
      </c>
      <c r="H5138">
        <v>16</v>
      </c>
      <c r="I5138" s="31" t="s">
        <v>104</v>
      </c>
    </row>
    <row r="5139" spans="1:9" x14ac:dyDescent="0.3">
      <c r="A5139">
        <v>5175</v>
      </c>
      <c r="B5139">
        <v>1</v>
      </c>
      <c r="C5139">
        <v>81</v>
      </c>
      <c r="D5139" s="32">
        <v>0.78472222222222221</v>
      </c>
      <c r="E5139">
        <v>7000</v>
      </c>
      <c r="G5139" s="31" t="s">
        <v>97</v>
      </c>
      <c r="H5139">
        <v>16</v>
      </c>
      <c r="I5139" s="31" t="s">
        <v>99</v>
      </c>
    </row>
    <row r="5140" spans="1:9" x14ac:dyDescent="0.3">
      <c r="A5140">
        <v>5176</v>
      </c>
      <c r="B5140">
        <v>6</v>
      </c>
      <c r="C5140">
        <v>81</v>
      </c>
      <c r="D5140" s="32">
        <v>0.7729166666666667</v>
      </c>
      <c r="E5140">
        <v>7000</v>
      </c>
      <c r="G5140" s="31" t="s">
        <v>97</v>
      </c>
      <c r="H5140">
        <v>16</v>
      </c>
      <c r="I5140" s="31" t="s">
        <v>100</v>
      </c>
    </row>
    <row r="5141" spans="1:9" x14ac:dyDescent="0.3">
      <c r="A5141">
        <v>5177</v>
      </c>
      <c r="B5141">
        <v>4</v>
      </c>
      <c r="C5141">
        <v>81</v>
      </c>
      <c r="D5141" s="32">
        <v>0.72986111111111107</v>
      </c>
      <c r="E5141">
        <v>9000</v>
      </c>
      <c r="G5141" s="31" t="s">
        <v>102</v>
      </c>
      <c r="H5141">
        <v>16</v>
      </c>
      <c r="I5141" s="31" t="s">
        <v>103</v>
      </c>
    </row>
    <row r="5142" spans="1:9" x14ac:dyDescent="0.3">
      <c r="A5142">
        <v>5178</v>
      </c>
      <c r="B5142">
        <v>2</v>
      </c>
      <c r="C5142">
        <v>81</v>
      </c>
      <c r="D5142" s="32">
        <v>0.74652777777777779</v>
      </c>
      <c r="E5142">
        <v>7000</v>
      </c>
      <c r="G5142" s="31" t="s">
        <v>97</v>
      </c>
      <c r="H5142">
        <v>16</v>
      </c>
      <c r="I5142" s="31" t="s">
        <v>101</v>
      </c>
    </row>
    <row r="5143" spans="1:9" x14ac:dyDescent="0.3">
      <c r="A5143">
        <v>5179</v>
      </c>
      <c r="B5143">
        <v>5</v>
      </c>
      <c r="C5143">
        <v>81</v>
      </c>
      <c r="D5143" s="32">
        <v>0.71319444444444446</v>
      </c>
      <c r="E5143">
        <v>7000</v>
      </c>
      <c r="G5143" s="31" t="s">
        <v>97</v>
      </c>
      <c r="H5143">
        <v>16</v>
      </c>
      <c r="I5143" s="31" t="s">
        <v>105</v>
      </c>
    </row>
    <row r="5144" spans="1:9" x14ac:dyDescent="0.3">
      <c r="A5144">
        <v>5180</v>
      </c>
      <c r="B5144">
        <v>3</v>
      </c>
      <c r="C5144">
        <v>81</v>
      </c>
      <c r="D5144" s="32">
        <v>0.79166666666666663</v>
      </c>
      <c r="E5144">
        <v>7000</v>
      </c>
      <c r="G5144" s="31" t="s">
        <v>102</v>
      </c>
      <c r="H5144">
        <v>17</v>
      </c>
      <c r="I5144" s="31" t="s">
        <v>104</v>
      </c>
    </row>
    <row r="5145" spans="1:9" x14ac:dyDescent="0.3">
      <c r="A5145">
        <v>5181</v>
      </c>
      <c r="B5145">
        <v>1</v>
      </c>
      <c r="C5145">
        <v>81</v>
      </c>
      <c r="D5145" s="32">
        <v>0.80277777777777781</v>
      </c>
      <c r="E5145">
        <v>7000</v>
      </c>
      <c r="G5145" s="31" t="s">
        <v>97</v>
      </c>
      <c r="H5145">
        <v>17</v>
      </c>
      <c r="I5145" s="31" t="s">
        <v>99</v>
      </c>
    </row>
    <row r="5146" spans="1:9" x14ac:dyDescent="0.3">
      <c r="A5146">
        <v>5182</v>
      </c>
      <c r="B5146">
        <v>6</v>
      </c>
      <c r="C5146">
        <v>81</v>
      </c>
      <c r="D5146" s="32">
        <v>0.7895833333333333</v>
      </c>
      <c r="E5146">
        <v>7000</v>
      </c>
      <c r="G5146" s="31" t="s">
        <v>97</v>
      </c>
      <c r="H5146">
        <v>17</v>
      </c>
      <c r="I5146" s="31" t="s">
        <v>100</v>
      </c>
    </row>
    <row r="5147" spans="1:9" x14ac:dyDescent="0.3">
      <c r="A5147">
        <v>5183</v>
      </c>
      <c r="B5147">
        <v>4</v>
      </c>
      <c r="C5147">
        <v>81</v>
      </c>
      <c r="D5147" s="32">
        <v>0.74652777777777779</v>
      </c>
      <c r="E5147">
        <v>7000</v>
      </c>
      <c r="G5147" s="31" t="s">
        <v>102</v>
      </c>
      <c r="H5147">
        <v>17</v>
      </c>
      <c r="I5147" s="31" t="s">
        <v>103</v>
      </c>
    </row>
    <row r="5148" spans="1:9" x14ac:dyDescent="0.3">
      <c r="A5148">
        <v>5184</v>
      </c>
      <c r="B5148">
        <v>2</v>
      </c>
      <c r="C5148">
        <v>81</v>
      </c>
      <c r="D5148" s="32">
        <v>0.77708333333333335</v>
      </c>
      <c r="E5148">
        <v>7000</v>
      </c>
      <c r="F5148">
        <v>1000</v>
      </c>
      <c r="G5148" s="31" t="s">
        <v>97</v>
      </c>
      <c r="H5148">
        <v>17</v>
      </c>
      <c r="I5148" s="31" t="s">
        <v>101</v>
      </c>
    </row>
    <row r="5149" spans="1:9" x14ac:dyDescent="0.3">
      <c r="A5149">
        <v>5185</v>
      </c>
      <c r="B5149">
        <v>5</v>
      </c>
      <c r="C5149">
        <v>81</v>
      </c>
      <c r="D5149" s="32">
        <v>0.73819444444444449</v>
      </c>
      <c r="E5149">
        <v>7000</v>
      </c>
      <c r="G5149" s="31" t="s">
        <v>102</v>
      </c>
      <c r="H5149">
        <v>17</v>
      </c>
      <c r="I5149" s="31" t="s">
        <v>105</v>
      </c>
    </row>
    <row r="5150" spans="1:9" x14ac:dyDescent="0.3">
      <c r="A5150">
        <v>5186</v>
      </c>
      <c r="B5150">
        <v>3</v>
      </c>
      <c r="C5150">
        <v>81</v>
      </c>
      <c r="D5150" s="32">
        <v>0.8125</v>
      </c>
      <c r="E5150">
        <v>7000</v>
      </c>
      <c r="G5150" s="31" t="s">
        <v>97</v>
      </c>
      <c r="H5150">
        <v>18</v>
      </c>
      <c r="I5150" s="31" t="s">
        <v>104</v>
      </c>
    </row>
    <row r="5151" spans="1:9" x14ac:dyDescent="0.3">
      <c r="A5151">
        <v>5187</v>
      </c>
      <c r="B5151">
        <v>1</v>
      </c>
      <c r="C5151">
        <v>81</v>
      </c>
      <c r="D5151" s="32">
        <v>0.83333333333333337</v>
      </c>
      <c r="E5151">
        <v>7000</v>
      </c>
      <c r="G5151" s="31" t="s">
        <v>102</v>
      </c>
      <c r="H5151">
        <v>18</v>
      </c>
      <c r="I5151" s="31" t="s">
        <v>99</v>
      </c>
    </row>
    <row r="5152" spans="1:9" x14ac:dyDescent="0.3">
      <c r="A5152">
        <v>5188</v>
      </c>
      <c r="B5152">
        <v>6</v>
      </c>
      <c r="C5152">
        <v>81</v>
      </c>
      <c r="D5152" s="32">
        <v>0.81180555555555556</v>
      </c>
      <c r="E5152">
        <v>7000</v>
      </c>
      <c r="G5152" s="31" t="s">
        <v>102</v>
      </c>
      <c r="H5152">
        <v>18</v>
      </c>
      <c r="I5152" s="31" t="s">
        <v>100</v>
      </c>
    </row>
    <row r="5153" spans="1:9" x14ac:dyDescent="0.3">
      <c r="A5153">
        <v>5189</v>
      </c>
      <c r="B5153">
        <v>4</v>
      </c>
      <c r="C5153">
        <v>81</v>
      </c>
      <c r="D5153" s="32">
        <v>0.75972222222222219</v>
      </c>
      <c r="E5153">
        <v>7000</v>
      </c>
      <c r="G5153" s="31" t="s">
        <v>102</v>
      </c>
      <c r="H5153">
        <v>18</v>
      </c>
      <c r="I5153" s="31" t="s">
        <v>103</v>
      </c>
    </row>
    <row r="5154" spans="1:9" x14ac:dyDescent="0.3">
      <c r="A5154">
        <v>5190</v>
      </c>
      <c r="B5154">
        <v>2</v>
      </c>
      <c r="C5154">
        <v>81</v>
      </c>
      <c r="D5154" s="32">
        <v>0.7944444444444444</v>
      </c>
      <c r="E5154">
        <v>7000</v>
      </c>
      <c r="F5154">
        <v>1000</v>
      </c>
      <c r="G5154" s="31" t="s">
        <v>102</v>
      </c>
      <c r="H5154">
        <v>18</v>
      </c>
      <c r="I5154" s="31" t="s">
        <v>101</v>
      </c>
    </row>
    <row r="5155" spans="1:9" x14ac:dyDescent="0.3">
      <c r="A5155">
        <v>5191</v>
      </c>
      <c r="B5155">
        <v>5</v>
      </c>
      <c r="C5155">
        <v>81</v>
      </c>
      <c r="D5155" s="32">
        <v>0.76875000000000004</v>
      </c>
      <c r="E5155">
        <v>7000</v>
      </c>
      <c r="F5155">
        <v>3000</v>
      </c>
      <c r="G5155" s="31" t="s">
        <v>102</v>
      </c>
      <c r="H5155">
        <v>18</v>
      </c>
      <c r="I5155" s="31" t="s">
        <v>105</v>
      </c>
    </row>
    <row r="5156" spans="1:9" x14ac:dyDescent="0.3">
      <c r="A5156">
        <v>5192</v>
      </c>
      <c r="B5156">
        <v>3</v>
      </c>
      <c r="C5156">
        <v>81</v>
      </c>
      <c r="D5156" s="32">
        <v>0.82916666666666672</v>
      </c>
      <c r="E5156">
        <v>7000</v>
      </c>
      <c r="G5156" s="31" t="s">
        <v>97</v>
      </c>
      <c r="H5156">
        <v>19</v>
      </c>
      <c r="I5156" s="31" t="s">
        <v>104</v>
      </c>
    </row>
    <row r="5157" spans="1:9" x14ac:dyDescent="0.3">
      <c r="A5157">
        <v>5193</v>
      </c>
      <c r="B5157">
        <v>4</v>
      </c>
      <c r="C5157">
        <v>81</v>
      </c>
      <c r="D5157" s="32">
        <v>0.77361111111111114</v>
      </c>
      <c r="E5157">
        <v>7000</v>
      </c>
      <c r="G5157" s="31" t="s">
        <v>102</v>
      </c>
      <c r="H5157">
        <v>19</v>
      </c>
      <c r="I5157" s="31" t="s">
        <v>103</v>
      </c>
    </row>
    <row r="5158" spans="1:9" x14ac:dyDescent="0.3">
      <c r="A5158">
        <v>5194</v>
      </c>
      <c r="B5158">
        <v>2</v>
      </c>
      <c r="C5158">
        <v>81</v>
      </c>
      <c r="D5158" s="32">
        <v>0.81874999999999998</v>
      </c>
      <c r="E5158">
        <v>9000</v>
      </c>
      <c r="G5158" s="31" t="s">
        <v>102</v>
      </c>
      <c r="H5158">
        <v>19</v>
      </c>
      <c r="I5158" s="31" t="s">
        <v>101</v>
      </c>
    </row>
    <row r="5159" spans="1:9" x14ac:dyDescent="0.3">
      <c r="A5159">
        <v>5195</v>
      </c>
      <c r="B5159">
        <v>5</v>
      </c>
      <c r="C5159">
        <v>81</v>
      </c>
      <c r="D5159" s="32">
        <v>0.79305555555555551</v>
      </c>
      <c r="E5159">
        <v>7000</v>
      </c>
      <c r="F5159">
        <v>1000</v>
      </c>
      <c r="G5159" s="31" t="s">
        <v>102</v>
      </c>
      <c r="H5159">
        <v>19</v>
      </c>
      <c r="I5159" s="31" t="s">
        <v>105</v>
      </c>
    </row>
    <row r="5160" spans="1:9" x14ac:dyDescent="0.3">
      <c r="A5160">
        <v>5196</v>
      </c>
      <c r="B5160">
        <v>3</v>
      </c>
      <c r="C5160">
        <v>81</v>
      </c>
      <c r="D5160" s="32"/>
      <c r="E5160">
        <v>7000</v>
      </c>
      <c r="G5160" s="31" t="s">
        <v>102</v>
      </c>
      <c r="H5160">
        <v>20</v>
      </c>
      <c r="I5160" s="31" t="s">
        <v>104</v>
      </c>
    </row>
    <row r="5161" spans="1:9" x14ac:dyDescent="0.3">
      <c r="A5161">
        <v>5197</v>
      </c>
      <c r="B5161">
        <v>4</v>
      </c>
      <c r="C5161">
        <v>81</v>
      </c>
      <c r="D5161" s="32">
        <v>0.79305555555555551</v>
      </c>
      <c r="E5161">
        <v>7000</v>
      </c>
      <c r="G5161" s="31" t="s">
        <v>102</v>
      </c>
      <c r="H5161">
        <v>20</v>
      </c>
      <c r="I5161" s="31" t="s">
        <v>103</v>
      </c>
    </row>
    <row r="5162" spans="1:9" x14ac:dyDescent="0.3">
      <c r="A5162">
        <v>5198</v>
      </c>
      <c r="B5162">
        <v>5</v>
      </c>
      <c r="C5162">
        <v>81</v>
      </c>
      <c r="D5162" s="32">
        <v>0.81944444444444442</v>
      </c>
      <c r="E5162">
        <v>7000</v>
      </c>
      <c r="G5162" s="31" t="s">
        <v>97</v>
      </c>
      <c r="H5162">
        <v>20</v>
      </c>
      <c r="I5162" s="31" t="s">
        <v>105</v>
      </c>
    </row>
    <row r="5163" spans="1:9" x14ac:dyDescent="0.3">
      <c r="A5163">
        <v>5199</v>
      </c>
      <c r="B5163">
        <v>4</v>
      </c>
      <c r="C5163">
        <v>81</v>
      </c>
      <c r="D5163" s="32">
        <v>0.8041666666666667</v>
      </c>
      <c r="E5163">
        <v>7000</v>
      </c>
      <c r="G5163" s="31" t="s">
        <v>97</v>
      </c>
      <c r="H5163">
        <v>21</v>
      </c>
      <c r="I5163" s="31" t="s">
        <v>103</v>
      </c>
    </row>
    <row r="5164" spans="1:9" x14ac:dyDescent="0.3">
      <c r="A5164">
        <v>5200</v>
      </c>
      <c r="B5164">
        <v>5</v>
      </c>
      <c r="C5164">
        <v>81</v>
      </c>
      <c r="D5164" s="32"/>
      <c r="E5164">
        <v>7000</v>
      </c>
      <c r="G5164" s="31" t="s">
        <v>102</v>
      </c>
      <c r="H5164">
        <v>21</v>
      </c>
      <c r="I5164" s="31" t="s">
        <v>105</v>
      </c>
    </row>
    <row r="5165" spans="1:9" x14ac:dyDescent="0.3">
      <c r="A5165">
        <v>5201</v>
      </c>
      <c r="B5165">
        <v>4</v>
      </c>
      <c r="C5165">
        <v>81</v>
      </c>
      <c r="D5165" s="32">
        <v>0.82361111111111107</v>
      </c>
      <c r="E5165">
        <v>7000</v>
      </c>
      <c r="G5165" s="31" t="s">
        <v>102</v>
      </c>
      <c r="H5165">
        <v>22</v>
      </c>
      <c r="I5165" s="31" t="s">
        <v>103</v>
      </c>
    </row>
    <row r="5166" spans="1:9" x14ac:dyDescent="0.3">
      <c r="A5166">
        <v>5202</v>
      </c>
      <c r="B5166">
        <v>5</v>
      </c>
      <c r="C5166">
        <v>81</v>
      </c>
      <c r="D5166" s="32"/>
      <c r="E5166">
        <v>7000</v>
      </c>
      <c r="G5166" s="31" t="s">
        <v>97</v>
      </c>
      <c r="H5166">
        <v>22</v>
      </c>
      <c r="I5166" s="31" t="s">
        <v>105</v>
      </c>
    </row>
    <row r="5167" spans="1:9" x14ac:dyDescent="0.3">
      <c r="A5167">
        <v>5203</v>
      </c>
      <c r="B5167">
        <v>3</v>
      </c>
      <c r="C5167">
        <v>82</v>
      </c>
      <c r="D5167" s="32">
        <v>0.47291666666666665</v>
      </c>
      <c r="E5167">
        <v>7000</v>
      </c>
      <c r="G5167" s="31" t="s">
        <v>97</v>
      </c>
      <c r="H5167">
        <v>4</v>
      </c>
      <c r="I5167" s="31" t="s">
        <v>104</v>
      </c>
    </row>
    <row r="5168" spans="1:9" x14ac:dyDescent="0.3">
      <c r="A5168">
        <v>5204</v>
      </c>
      <c r="B5168">
        <v>1</v>
      </c>
      <c r="C5168">
        <v>82</v>
      </c>
      <c r="D5168" s="32">
        <v>0.46736111111111112</v>
      </c>
      <c r="E5168">
        <v>9000</v>
      </c>
      <c r="F5168">
        <v>1000</v>
      </c>
      <c r="G5168" s="31" t="s">
        <v>97</v>
      </c>
      <c r="H5168">
        <v>4</v>
      </c>
      <c r="I5168" s="31" t="s">
        <v>99</v>
      </c>
    </row>
    <row r="5169" spans="1:9" x14ac:dyDescent="0.3">
      <c r="A5169">
        <v>5205</v>
      </c>
      <c r="B5169">
        <v>4</v>
      </c>
      <c r="C5169">
        <v>82</v>
      </c>
      <c r="D5169" s="32">
        <v>0.4548611111111111</v>
      </c>
      <c r="E5169">
        <v>7000</v>
      </c>
      <c r="F5169">
        <v>1000</v>
      </c>
      <c r="G5169" s="31" t="s">
        <v>97</v>
      </c>
      <c r="H5169">
        <v>4</v>
      </c>
      <c r="I5169" s="31" t="s">
        <v>103</v>
      </c>
    </row>
    <row r="5170" spans="1:9" x14ac:dyDescent="0.3">
      <c r="A5170">
        <v>5206</v>
      </c>
      <c r="B5170">
        <v>5</v>
      </c>
      <c r="C5170">
        <v>82</v>
      </c>
      <c r="D5170" s="32">
        <v>0.46041666666666664</v>
      </c>
      <c r="E5170">
        <v>7000</v>
      </c>
      <c r="G5170" s="31" t="s">
        <v>97</v>
      </c>
      <c r="H5170">
        <v>4</v>
      </c>
      <c r="I5170" s="31" t="s">
        <v>105</v>
      </c>
    </row>
    <row r="5171" spans="1:9" x14ac:dyDescent="0.3">
      <c r="A5171">
        <v>5207</v>
      </c>
      <c r="B5171">
        <v>3</v>
      </c>
      <c r="C5171">
        <v>82</v>
      </c>
      <c r="D5171" s="32">
        <v>0.50486111111111109</v>
      </c>
      <c r="E5171">
        <v>7000</v>
      </c>
      <c r="G5171" s="31" t="s">
        <v>97</v>
      </c>
      <c r="H5171">
        <v>5</v>
      </c>
      <c r="I5171" s="31" t="s">
        <v>104</v>
      </c>
    </row>
    <row r="5172" spans="1:9" x14ac:dyDescent="0.3">
      <c r="A5172">
        <v>5208</v>
      </c>
      <c r="B5172">
        <v>1</v>
      </c>
      <c r="C5172">
        <v>82</v>
      </c>
      <c r="D5172" s="32">
        <v>0.56319444444444444</v>
      </c>
      <c r="E5172">
        <v>7000</v>
      </c>
      <c r="G5172" s="31" t="s">
        <v>97</v>
      </c>
      <c r="H5172">
        <v>5</v>
      </c>
      <c r="I5172" s="31" t="s">
        <v>99</v>
      </c>
    </row>
    <row r="5173" spans="1:9" x14ac:dyDescent="0.3">
      <c r="A5173">
        <v>5209</v>
      </c>
      <c r="B5173">
        <v>4</v>
      </c>
      <c r="C5173">
        <v>82</v>
      </c>
      <c r="D5173" s="32">
        <v>0.47430555555555554</v>
      </c>
      <c r="E5173">
        <v>7000</v>
      </c>
      <c r="F5173">
        <v>1000</v>
      </c>
      <c r="G5173" s="31" t="s">
        <v>102</v>
      </c>
      <c r="H5173">
        <v>5</v>
      </c>
      <c r="I5173" s="31" t="s">
        <v>103</v>
      </c>
    </row>
    <row r="5174" spans="1:9" x14ac:dyDescent="0.3">
      <c r="A5174">
        <v>5210</v>
      </c>
      <c r="B5174">
        <v>5</v>
      </c>
      <c r="C5174">
        <v>82</v>
      </c>
      <c r="D5174" s="32">
        <v>0.48749999999999999</v>
      </c>
      <c r="E5174">
        <v>7000</v>
      </c>
      <c r="G5174" s="31" t="s">
        <v>97</v>
      </c>
      <c r="H5174">
        <v>5</v>
      </c>
      <c r="I5174" s="31" t="s">
        <v>105</v>
      </c>
    </row>
    <row r="5175" spans="1:9" x14ac:dyDescent="0.3">
      <c r="A5175">
        <v>5211</v>
      </c>
      <c r="B5175">
        <v>3</v>
      </c>
      <c r="C5175">
        <v>82</v>
      </c>
      <c r="D5175" s="32">
        <v>0.59166666666666667</v>
      </c>
      <c r="E5175">
        <v>7000</v>
      </c>
      <c r="G5175" s="31" t="s">
        <v>97</v>
      </c>
      <c r="H5175">
        <v>6</v>
      </c>
      <c r="I5175" s="31" t="s">
        <v>104</v>
      </c>
    </row>
    <row r="5176" spans="1:9" x14ac:dyDescent="0.3">
      <c r="A5176">
        <v>5212</v>
      </c>
      <c r="B5176">
        <v>1</v>
      </c>
      <c r="C5176">
        <v>82</v>
      </c>
      <c r="D5176" s="32">
        <v>0.61111111111111116</v>
      </c>
      <c r="E5176">
        <v>7000</v>
      </c>
      <c r="G5176" s="31" t="s">
        <v>102</v>
      </c>
      <c r="H5176">
        <v>6</v>
      </c>
      <c r="I5176" s="31" t="s">
        <v>99</v>
      </c>
    </row>
    <row r="5177" spans="1:9" x14ac:dyDescent="0.3">
      <c r="A5177">
        <v>5213</v>
      </c>
      <c r="B5177">
        <v>4</v>
      </c>
      <c r="C5177">
        <v>82</v>
      </c>
      <c r="D5177" s="32">
        <v>0.60972222222222228</v>
      </c>
      <c r="E5177">
        <v>9000</v>
      </c>
      <c r="G5177" s="31" t="s">
        <v>97</v>
      </c>
      <c r="H5177">
        <v>6</v>
      </c>
      <c r="I5177" s="31" t="s">
        <v>103</v>
      </c>
    </row>
    <row r="5178" spans="1:9" x14ac:dyDescent="0.3">
      <c r="A5178">
        <v>5214</v>
      </c>
      <c r="B5178">
        <v>5</v>
      </c>
      <c r="C5178">
        <v>82</v>
      </c>
      <c r="D5178" s="32">
        <v>0.51666666666666672</v>
      </c>
      <c r="E5178">
        <v>9000</v>
      </c>
      <c r="F5178">
        <v>1000</v>
      </c>
      <c r="G5178" s="31" t="s">
        <v>102</v>
      </c>
      <c r="H5178">
        <v>6</v>
      </c>
      <c r="I5178" s="31" t="s">
        <v>105</v>
      </c>
    </row>
    <row r="5179" spans="1:9" x14ac:dyDescent="0.3">
      <c r="A5179">
        <v>5215</v>
      </c>
      <c r="B5179">
        <v>3</v>
      </c>
      <c r="C5179">
        <v>82</v>
      </c>
      <c r="D5179" s="32">
        <v>0.70833333333333337</v>
      </c>
      <c r="E5179">
        <v>9000</v>
      </c>
      <c r="F5179">
        <v>2900</v>
      </c>
      <c r="G5179" s="31" t="s">
        <v>102</v>
      </c>
      <c r="H5179">
        <v>7</v>
      </c>
      <c r="I5179" s="31" t="s">
        <v>104</v>
      </c>
    </row>
    <row r="5180" spans="1:9" x14ac:dyDescent="0.3">
      <c r="A5180">
        <v>5216</v>
      </c>
      <c r="B5180">
        <v>1</v>
      </c>
      <c r="C5180">
        <v>82</v>
      </c>
      <c r="D5180" s="32">
        <v>0.69791666666666663</v>
      </c>
      <c r="E5180">
        <v>7000</v>
      </c>
      <c r="G5180" s="31" t="s">
        <v>102</v>
      </c>
      <c r="H5180">
        <v>7</v>
      </c>
      <c r="I5180" s="31" t="s">
        <v>99</v>
      </c>
    </row>
    <row r="5181" spans="1:9" x14ac:dyDescent="0.3">
      <c r="A5181">
        <v>5217</v>
      </c>
      <c r="B5181">
        <v>4</v>
      </c>
      <c r="C5181">
        <v>82</v>
      </c>
      <c r="D5181" s="32">
        <v>0.65277777777777779</v>
      </c>
      <c r="E5181">
        <v>7000</v>
      </c>
      <c r="F5181">
        <v>1000</v>
      </c>
      <c r="G5181" s="31" t="s">
        <v>102</v>
      </c>
      <c r="H5181">
        <v>7</v>
      </c>
      <c r="I5181" s="31" t="s">
        <v>103</v>
      </c>
    </row>
    <row r="5182" spans="1:9" x14ac:dyDescent="0.3">
      <c r="A5182">
        <v>5218</v>
      </c>
      <c r="B5182">
        <v>5</v>
      </c>
      <c r="C5182">
        <v>82</v>
      </c>
      <c r="D5182" s="32">
        <v>0.57638888888888884</v>
      </c>
      <c r="E5182">
        <v>7000</v>
      </c>
      <c r="G5182" s="31" t="s">
        <v>97</v>
      </c>
      <c r="H5182">
        <v>7</v>
      </c>
      <c r="I5182" s="31" t="s">
        <v>105</v>
      </c>
    </row>
    <row r="5183" spans="1:9" x14ac:dyDescent="0.3">
      <c r="A5183">
        <v>5219</v>
      </c>
      <c r="B5183">
        <v>3</v>
      </c>
      <c r="C5183">
        <v>82</v>
      </c>
      <c r="D5183" s="32">
        <v>0.7993055555555556</v>
      </c>
      <c r="E5183">
        <v>9000</v>
      </c>
      <c r="G5183" s="31" t="s">
        <v>97</v>
      </c>
      <c r="H5183">
        <v>8</v>
      </c>
      <c r="I5183" s="31" t="s">
        <v>104</v>
      </c>
    </row>
    <row r="5184" spans="1:9" x14ac:dyDescent="0.3">
      <c r="A5184">
        <v>5220</v>
      </c>
      <c r="B5184">
        <v>1</v>
      </c>
      <c r="C5184">
        <v>82</v>
      </c>
      <c r="D5184" s="32">
        <v>0.7631944444444444</v>
      </c>
      <c r="E5184">
        <v>7000</v>
      </c>
      <c r="F5184">
        <v>2000</v>
      </c>
      <c r="G5184" s="31" t="s">
        <v>97</v>
      </c>
      <c r="H5184">
        <v>8</v>
      </c>
      <c r="I5184" s="31" t="s">
        <v>99</v>
      </c>
    </row>
    <row r="5185" spans="1:9" x14ac:dyDescent="0.3">
      <c r="A5185">
        <v>5221</v>
      </c>
      <c r="B5185">
        <v>4</v>
      </c>
      <c r="C5185">
        <v>82</v>
      </c>
      <c r="D5185" s="32">
        <v>0.71736111111111112</v>
      </c>
      <c r="E5185">
        <v>7000</v>
      </c>
      <c r="F5185">
        <v>1000</v>
      </c>
      <c r="G5185" s="31" t="s">
        <v>102</v>
      </c>
      <c r="H5185">
        <v>8</v>
      </c>
      <c r="I5185" s="31" t="s">
        <v>103</v>
      </c>
    </row>
    <row r="5186" spans="1:9" x14ac:dyDescent="0.3">
      <c r="A5186">
        <v>5222</v>
      </c>
      <c r="B5186">
        <v>5</v>
      </c>
      <c r="C5186">
        <v>82</v>
      </c>
      <c r="D5186" s="32">
        <v>0.60069444444444442</v>
      </c>
      <c r="E5186">
        <v>7000</v>
      </c>
      <c r="G5186" s="31" t="s">
        <v>97</v>
      </c>
      <c r="H5186">
        <v>8</v>
      </c>
      <c r="I5186" s="31" t="s">
        <v>105</v>
      </c>
    </row>
    <row r="5187" spans="1:9" x14ac:dyDescent="0.3">
      <c r="A5187">
        <v>5223</v>
      </c>
      <c r="B5187">
        <v>1</v>
      </c>
      <c r="C5187">
        <v>82</v>
      </c>
      <c r="D5187" s="32">
        <v>0.79722222222222228</v>
      </c>
      <c r="E5187">
        <v>9000</v>
      </c>
      <c r="G5187" s="31" t="s">
        <v>97</v>
      </c>
      <c r="H5187">
        <v>9</v>
      </c>
      <c r="I5187" s="31" t="s">
        <v>99</v>
      </c>
    </row>
    <row r="5188" spans="1:9" x14ac:dyDescent="0.3">
      <c r="A5188">
        <v>5224</v>
      </c>
      <c r="B5188">
        <v>4</v>
      </c>
      <c r="C5188">
        <v>82</v>
      </c>
      <c r="D5188" s="32">
        <v>0.77986111111111112</v>
      </c>
      <c r="E5188">
        <v>9000</v>
      </c>
      <c r="G5188" s="31" t="s">
        <v>102</v>
      </c>
      <c r="H5188">
        <v>9</v>
      </c>
      <c r="I5188" s="31" t="s">
        <v>103</v>
      </c>
    </row>
    <row r="5189" spans="1:9" x14ac:dyDescent="0.3">
      <c r="A5189">
        <v>5225</v>
      </c>
      <c r="B5189">
        <v>5</v>
      </c>
      <c r="C5189">
        <v>82</v>
      </c>
      <c r="D5189" s="32">
        <v>0.67569444444444449</v>
      </c>
      <c r="E5189">
        <v>7000</v>
      </c>
      <c r="G5189" s="31" t="s">
        <v>102</v>
      </c>
      <c r="H5189">
        <v>9</v>
      </c>
      <c r="I5189" s="31" t="s">
        <v>105</v>
      </c>
    </row>
    <row r="5190" spans="1:9" x14ac:dyDescent="0.3">
      <c r="A5190">
        <v>5226</v>
      </c>
      <c r="B5190">
        <v>4</v>
      </c>
      <c r="C5190">
        <v>82</v>
      </c>
      <c r="D5190" s="32">
        <v>0.81319444444444444</v>
      </c>
      <c r="E5190">
        <v>9000</v>
      </c>
      <c r="F5190">
        <v>1000</v>
      </c>
      <c r="G5190" s="31" t="s">
        <v>102</v>
      </c>
      <c r="H5190">
        <v>10</v>
      </c>
      <c r="I5190" s="31" t="s">
        <v>103</v>
      </c>
    </row>
    <row r="5191" spans="1:9" x14ac:dyDescent="0.3">
      <c r="A5191">
        <v>5227</v>
      </c>
      <c r="B5191">
        <v>5</v>
      </c>
      <c r="C5191">
        <v>82</v>
      </c>
      <c r="D5191" s="32">
        <v>0.7270833333333333</v>
      </c>
      <c r="E5191">
        <v>7000</v>
      </c>
      <c r="G5191" s="31" t="s">
        <v>102</v>
      </c>
      <c r="H5191">
        <v>10</v>
      </c>
      <c r="I5191" s="31" t="s">
        <v>105</v>
      </c>
    </row>
    <row r="5192" spans="1:9" x14ac:dyDescent="0.3">
      <c r="A5192">
        <v>5228</v>
      </c>
      <c r="B5192">
        <v>5</v>
      </c>
      <c r="C5192">
        <v>82</v>
      </c>
      <c r="D5192" s="32">
        <v>0.78055555555555556</v>
      </c>
      <c r="E5192">
        <v>7000</v>
      </c>
      <c r="G5192" s="31" t="s">
        <v>97</v>
      </c>
      <c r="H5192">
        <v>11</v>
      </c>
      <c r="I5192" s="31" t="s">
        <v>105</v>
      </c>
    </row>
    <row r="5193" spans="1:9" x14ac:dyDescent="0.3">
      <c r="A5193">
        <v>5229</v>
      </c>
      <c r="B5193">
        <v>1</v>
      </c>
      <c r="C5193">
        <v>83</v>
      </c>
      <c r="D5193" s="32">
        <v>0.4548611111111111</v>
      </c>
      <c r="E5193">
        <v>9000</v>
      </c>
      <c r="F5193">
        <v>2000</v>
      </c>
      <c r="G5193" s="31" t="s">
        <v>97</v>
      </c>
      <c r="H5193">
        <v>4</v>
      </c>
      <c r="I5193" s="31" t="s">
        <v>99</v>
      </c>
    </row>
    <row r="5194" spans="1:9" x14ac:dyDescent="0.3">
      <c r="A5194">
        <v>5230</v>
      </c>
      <c r="B5194">
        <v>4</v>
      </c>
      <c r="C5194">
        <v>83</v>
      </c>
      <c r="D5194" s="32">
        <v>0.44027777777777777</v>
      </c>
      <c r="E5194">
        <v>7000</v>
      </c>
      <c r="G5194" s="31" t="s">
        <v>97</v>
      </c>
      <c r="H5194">
        <v>4</v>
      </c>
      <c r="I5194" s="31" t="s">
        <v>103</v>
      </c>
    </row>
    <row r="5195" spans="1:9" x14ac:dyDescent="0.3">
      <c r="A5195">
        <v>5231</v>
      </c>
      <c r="B5195">
        <v>2</v>
      </c>
      <c r="C5195">
        <v>83</v>
      </c>
      <c r="D5195" s="32">
        <v>0.4513888888888889</v>
      </c>
      <c r="E5195">
        <v>7000</v>
      </c>
      <c r="G5195" s="31" t="s">
        <v>97</v>
      </c>
      <c r="H5195">
        <v>4</v>
      </c>
      <c r="I5195" s="31" t="s">
        <v>101</v>
      </c>
    </row>
    <row r="5196" spans="1:9" x14ac:dyDescent="0.3">
      <c r="A5196">
        <v>5232</v>
      </c>
      <c r="B5196">
        <v>5</v>
      </c>
      <c r="C5196">
        <v>83</v>
      </c>
      <c r="D5196" s="32">
        <v>0.4513888888888889</v>
      </c>
      <c r="E5196">
        <v>7000</v>
      </c>
      <c r="G5196" s="31" t="s">
        <v>97</v>
      </c>
      <c r="H5196">
        <v>4</v>
      </c>
      <c r="I5196" s="31" t="s">
        <v>105</v>
      </c>
    </row>
    <row r="5197" spans="1:9" x14ac:dyDescent="0.3">
      <c r="A5197">
        <v>5233</v>
      </c>
      <c r="B5197">
        <v>1</v>
      </c>
      <c r="C5197">
        <v>83</v>
      </c>
      <c r="D5197" s="32">
        <v>0.47083333333333333</v>
      </c>
      <c r="E5197">
        <v>7000</v>
      </c>
      <c r="G5197" s="31" t="s">
        <v>102</v>
      </c>
      <c r="H5197">
        <v>5</v>
      </c>
      <c r="I5197" s="31" t="s">
        <v>99</v>
      </c>
    </row>
    <row r="5198" spans="1:9" x14ac:dyDescent="0.3">
      <c r="A5198">
        <v>5234</v>
      </c>
      <c r="B5198">
        <v>4</v>
      </c>
      <c r="C5198">
        <v>83</v>
      </c>
      <c r="D5198" s="32">
        <v>0.46805555555555556</v>
      </c>
      <c r="E5198">
        <v>7000</v>
      </c>
      <c r="G5198" s="31" t="s">
        <v>102</v>
      </c>
      <c r="H5198">
        <v>5</v>
      </c>
      <c r="I5198" s="31" t="s">
        <v>103</v>
      </c>
    </row>
    <row r="5199" spans="1:9" x14ac:dyDescent="0.3">
      <c r="A5199">
        <v>5235</v>
      </c>
      <c r="B5199">
        <v>2</v>
      </c>
      <c r="C5199">
        <v>83</v>
      </c>
      <c r="D5199" s="32">
        <v>0.47013888888888888</v>
      </c>
      <c r="E5199">
        <v>7000</v>
      </c>
      <c r="G5199" s="31" t="s">
        <v>102</v>
      </c>
      <c r="H5199">
        <v>5</v>
      </c>
      <c r="I5199" s="31" t="s">
        <v>101</v>
      </c>
    </row>
    <row r="5200" spans="1:9" x14ac:dyDescent="0.3">
      <c r="A5200">
        <v>5236</v>
      </c>
      <c r="B5200">
        <v>5</v>
      </c>
      <c r="C5200">
        <v>83</v>
      </c>
      <c r="D5200" s="32">
        <v>0.47222222222222221</v>
      </c>
      <c r="E5200">
        <v>7000</v>
      </c>
      <c r="G5200" s="31" t="s">
        <v>102</v>
      </c>
      <c r="H5200">
        <v>5</v>
      </c>
      <c r="I5200" s="31" t="s">
        <v>105</v>
      </c>
    </row>
    <row r="5201" spans="1:9" x14ac:dyDescent="0.3">
      <c r="A5201">
        <v>5237</v>
      </c>
      <c r="B5201">
        <v>1</v>
      </c>
      <c r="C5201">
        <v>83</v>
      </c>
      <c r="D5201" s="32">
        <v>0.50972222222222219</v>
      </c>
      <c r="E5201">
        <v>7000</v>
      </c>
      <c r="G5201" s="31" t="s">
        <v>97</v>
      </c>
      <c r="H5201">
        <v>6</v>
      </c>
      <c r="I5201" s="31" t="s">
        <v>99</v>
      </c>
    </row>
    <row r="5202" spans="1:9" x14ac:dyDescent="0.3">
      <c r="A5202">
        <v>5238</v>
      </c>
      <c r="B5202">
        <v>4</v>
      </c>
      <c r="C5202">
        <v>83</v>
      </c>
      <c r="D5202" s="32">
        <v>0.49444444444444446</v>
      </c>
      <c r="E5202">
        <v>7000</v>
      </c>
      <c r="G5202" s="31" t="s">
        <v>102</v>
      </c>
      <c r="H5202">
        <v>6</v>
      </c>
      <c r="I5202" s="31" t="s">
        <v>103</v>
      </c>
    </row>
    <row r="5203" spans="1:9" x14ac:dyDescent="0.3">
      <c r="A5203">
        <v>5239</v>
      </c>
      <c r="B5203">
        <v>2</v>
      </c>
      <c r="C5203">
        <v>83</v>
      </c>
      <c r="D5203" s="32">
        <v>0.50347222222222221</v>
      </c>
      <c r="E5203">
        <v>7000</v>
      </c>
      <c r="G5203" s="31" t="s">
        <v>102</v>
      </c>
      <c r="H5203">
        <v>6</v>
      </c>
      <c r="I5203" s="31" t="s">
        <v>101</v>
      </c>
    </row>
    <row r="5204" spans="1:9" x14ac:dyDescent="0.3">
      <c r="A5204">
        <v>5240</v>
      </c>
      <c r="B5204">
        <v>5</v>
      </c>
      <c r="C5204">
        <v>83</v>
      </c>
      <c r="D5204" s="32">
        <v>0.49305555555555558</v>
      </c>
      <c r="E5204">
        <v>7000</v>
      </c>
      <c r="F5204">
        <v>1000</v>
      </c>
      <c r="G5204" s="31" t="s">
        <v>102</v>
      </c>
      <c r="H5204">
        <v>6</v>
      </c>
      <c r="I5204" s="31" t="s">
        <v>105</v>
      </c>
    </row>
    <row r="5205" spans="1:9" x14ac:dyDescent="0.3">
      <c r="A5205">
        <v>5241</v>
      </c>
      <c r="B5205">
        <v>1</v>
      </c>
      <c r="C5205">
        <v>83</v>
      </c>
      <c r="D5205" s="32">
        <v>0.55138888888888893</v>
      </c>
      <c r="E5205">
        <v>7000</v>
      </c>
      <c r="G5205" s="31" t="s">
        <v>102</v>
      </c>
      <c r="H5205">
        <v>7</v>
      </c>
      <c r="I5205" s="31" t="s">
        <v>99</v>
      </c>
    </row>
    <row r="5206" spans="1:9" x14ac:dyDescent="0.3">
      <c r="A5206">
        <v>5242</v>
      </c>
      <c r="B5206">
        <v>4</v>
      </c>
      <c r="C5206">
        <v>83</v>
      </c>
      <c r="D5206" s="32">
        <v>0.51944444444444449</v>
      </c>
      <c r="E5206">
        <v>7000</v>
      </c>
      <c r="G5206" s="31" t="s">
        <v>102</v>
      </c>
      <c r="H5206">
        <v>7</v>
      </c>
      <c r="I5206" s="31" t="s">
        <v>103</v>
      </c>
    </row>
    <row r="5207" spans="1:9" x14ac:dyDescent="0.3">
      <c r="A5207">
        <v>5243</v>
      </c>
      <c r="B5207">
        <v>2</v>
      </c>
      <c r="C5207">
        <v>83</v>
      </c>
      <c r="D5207" s="32">
        <v>0.54305555555555551</v>
      </c>
      <c r="E5207">
        <v>7000</v>
      </c>
      <c r="G5207" s="31" t="s">
        <v>97</v>
      </c>
      <c r="H5207">
        <v>7</v>
      </c>
      <c r="I5207" s="31" t="s">
        <v>101</v>
      </c>
    </row>
    <row r="5208" spans="1:9" x14ac:dyDescent="0.3">
      <c r="A5208">
        <v>5244</v>
      </c>
      <c r="B5208">
        <v>5</v>
      </c>
      <c r="C5208">
        <v>83</v>
      </c>
      <c r="D5208" s="32">
        <v>0.51736111111111116</v>
      </c>
      <c r="E5208">
        <v>7000</v>
      </c>
      <c r="G5208" s="31" t="s">
        <v>97</v>
      </c>
      <c r="H5208">
        <v>7</v>
      </c>
      <c r="I5208" s="31" t="s">
        <v>105</v>
      </c>
    </row>
    <row r="5209" spans="1:9" x14ac:dyDescent="0.3">
      <c r="A5209">
        <v>5245</v>
      </c>
      <c r="B5209">
        <v>1</v>
      </c>
      <c r="C5209">
        <v>83</v>
      </c>
      <c r="D5209" s="32">
        <v>0.57013888888888886</v>
      </c>
      <c r="E5209">
        <v>7000</v>
      </c>
      <c r="G5209" s="31" t="s">
        <v>102</v>
      </c>
      <c r="H5209">
        <v>8</v>
      </c>
      <c r="I5209" s="31" t="s">
        <v>99</v>
      </c>
    </row>
    <row r="5210" spans="1:9" x14ac:dyDescent="0.3">
      <c r="A5210">
        <v>5246</v>
      </c>
      <c r="B5210">
        <v>4</v>
      </c>
      <c r="C5210">
        <v>83</v>
      </c>
      <c r="D5210" s="32">
        <v>0.55277777777777781</v>
      </c>
      <c r="E5210">
        <v>7000</v>
      </c>
      <c r="G5210" s="31" t="s">
        <v>102</v>
      </c>
      <c r="H5210">
        <v>8</v>
      </c>
      <c r="I5210" s="31" t="s">
        <v>103</v>
      </c>
    </row>
    <row r="5211" spans="1:9" x14ac:dyDescent="0.3">
      <c r="A5211">
        <v>5247</v>
      </c>
      <c r="B5211">
        <v>2</v>
      </c>
      <c r="C5211">
        <v>83</v>
      </c>
      <c r="D5211" s="32">
        <v>0.57986111111111116</v>
      </c>
      <c r="E5211">
        <v>7000</v>
      </c>
      <c r="G5211" s="31" t="s">
        <v>97</v>
      </c>
      <c r="H5211">
        <v>8</v>
      </c>
      <c r="I5211" s="31" t="s">
        <v>101</v>
      </c>
    </row>
    <row r="5212" spans="1:9" x14ac:dyDescent="0.3">
      <c r="A5212">
        <v>5248</v>
      </c>
      <c r="B5212">
        <v>5</v>
      </c>
      <c r="C5212">
        <v>83</v>
      </c>
      <c r="D5212" s="32">
        <v>0.54097222222222219</v>
      </c>
      <c r="E5212">
        <v>7000</v>
      </c>
      <c r="G5212" s="31" t="s">
        <v>102</v>
      </c>
      <c r="H5212">
        <v>8</v>
      </c>
      <c r="I5212" s="31" t="s">
        <v>105</v>
      </c>
    </row>
    <row r="5213" spans="1:9" x14ac:dyDescent="0.3">
      <c r="A5213">
        <v>5249</v>
      </c>
      <c r="B5213">
        <v>1</v>
      </c>
      <c r="C5213">
        <v>83</v>
      </c>
      <c r="D5213" s="32">
        <v>0.61875000000000002</v>
      </c>
      <c r="E5213">
        <v>7000</v>
      </c>
      <c r="G5213" s="31" t="s">
        <v>97</v>
      </c>
      <c r="H5213">
        <v>9</v>
      </c>
      <c r="I5213" s="31" t="s">
        <v>99</v>
      </c>
    </row>
    <row r="5214" spans="1:9" x14ac:dyDescent="0.3">
      <c r="A5214">
        <v>5250</v>
      </c>
      <c r="B5214">
        <v>4</v>
      </c>
      <c r="C5214">
        <v>83</v>
      </c>
      <c r="D5214" s="32">
        <v>0.57222222222222219</v>
      </c>
      <c r="E5214">
        <v>7000</v>
      </c>
      <c r="G5214" s="31" t="s">
        <v>102</v>
      </c>
      <c r="H5214">
        <v>9</v>
      </c>
      <c r="I5214" s="31" t="s">
        <v>103</v>
      </c>
    </row>
    <row r="5215" spans="1:9" x14ac:dyDescent="0.3">
      <c r="A5215">
        <v>5251</v>
      </c>
      <c r="B5215">
        <v>2</v>
      </c>
      <c r="C5215">
        <v>83</v>
      </c>
      <c r="D5215" s="32">
        <v>0.67291666666666672</v>
      </c>
      <c r="E5215">
        <v>7000</v>
      </c>
      <c r="G5215" s="31" t="s">
        <v>102</v>
      </c>
      <c r="H5215">
        <v>9</v>
      </c>
      <c r="I5215" s="31" t="s">
        <v>101</v>
      </c>
    </row>
    <row r="5216" spans="1:9" x14ac:dyDescent="0.3">
      <c r="A5216">
        <v>5252</v>
      </c>
      <c r="B5216">
        <v>5</v>
      </c>
      <c r="C5216">
        <v>83</v>
      </c>
      <c r="D5216" s="32">
        <v>0.61041666666666672</v>
      </c>
      <c r="E5216">
        <v>7000</v>
      </c>
      <c r="F5216">
        <v>1000</v>
      </c>
      <c r="G5216" s="31" t="s">
        <v>102</v>
      </c>
      <c r="H5216">
        <v>9</v>
      </c>
      <c r="I5216" s="31" t="s">
        <v>105</v>
      </c>
    </row>
    <row r="5217" spans="1:9" x14ac:dyDescent="0.3">
      <c r="A5217">
        <v>5253</v>
      </c>
      <c r="B5217">
        <v>1</v>
      </c>
      <c r="C5217">
        <v>83</v>
      </c>
      <c r="D5217" s="32">
        <v>0.66666666666666663</v>
      </c>
      <c r="E5217">
        <v>7000</v>
      </c>
      <c r="G5217" s="31" t="s">
        <v>102</v>
      </c>
      <c r="H5217">
        <v>10</v>
      </c>
      <c r="I5217" s="31" t="s">
        <v>99</v>
      </c>
    </row>
    <row r="5218" spans="1:9" x14ac:dyDescent="0.3">
      <c r="A5218">
        <v>5254</v>
      </c>
      <c r="B5218">
        <v>4</v>
      </c>
      <c r="C5218">
        <v>83</v>
      </c>
      <c r="D5218" s="32">
        <v>0.625</v>
      </c>
      <c r="E5218">
        <v>7000</v>
      </c>
      <c r="G5218" s="31" t="s">
        <v>97</v>
      </c>
      <c r="H5218">
        <v>10</v>
      </c>
      <c r="I5218" s="31" t="s">
        <v>103</v>
      </c>
    </row>
    <row r="5219" spans="1:9" x14ac:dyDescent="0.3">
      <c r="A5219">
        <v>5255</v>
      </c>
      <c r="B5219">
        <v>2</v>
      </c>
      <c r="C5219">
        <v>83</v>
      </c>
      <c r="D5219" s="32">
        <v>0.69374999999999998</v>
      </c>
      <c r="E5219">
        <v>7000</v>
      </c>
      <c r="F5219">
        <v>2000</v>
      </c>
      <c r="G5219" s="31" t="s">
        <v>97</v>
      </c>
      <c r="H5219">
        <v>10</v>
      </c>
      <c r="I5219" s="31" t="s">
        <v>101</v>
      </c>
    </row>
    <row r="5220" spans="1:9" x14ac:dyDescent="0.3">
      <c r="A5220">
        <v>5256</v>
      </c>
      <c r="B5220">
        <v>5</v>
      </c>
      <c r="C5220">
        <v>83</v>
      </c>
      <c r="D5220" s="32">
        <v>0.63402777777777775</v>
      </c>
      <c r="E5220">
        <v>7000</v>
      </c>
      <c r="G5220" s="31" t="s">
        <v>97</v>
      </c>
      <c r="H5220">
        <v>10</v>
      </c>
      <c r="I5220" s="31" t="s">
        <v>105</v>
      </c>
    </row>
    <row r="5221" spans="1:9" x14ac:dyDescent="0.3">
      <c r="A5221">
        <v>5257</v>
      </c>
      <c r="B5221">
        <v>1</v>
      </c>
      <c r="C5221">
        <v>83</v>
      </c>
      <c r="D5221" s="32">
        <v>0.68541666666666667</v>
      </c>
      <c r="E5221">
        <v>7000</v>
      </c>
      <c r="G5221" s="31" t="s">
        <v>102</v>
      </c>
      <c r="H5221">
        <v>11</v>
      </c>
      <c r="I5221" s="31" t="s">
        <v>99</v>
      </c>
    </row>
    <row r="5222" spans="1:9" x14ac:dyDescent="0.3">
      <c r="A5222">
        <v>5258</v>
      </c>
      <c r="B5222">
        <v>4</v>
      </c>
      <c r="C5222">
        <v>83</v>
      </c>
      <c r="D5222" s="32">
        <v>0.66319444444444442</v>
      </c>
      <c r="E5222">
        <v>7000</v>
      </c>
      <c r="F5222">
        <v>500</v>
      </c>
      <c r="G5222" s="31" t="s">
        <v>102</v>
      </c>
      <c r="H5222">
        <v>11</v>
      </c>
      <c r="I5222" s="31" t="s">
        <v>103</v>
      </c>
    </row>
    <row r="5223" spans="1:9" x14ac:dyDescent="0.3">
      <c r="A5223">
        <v>5259</v>
      </c>
      <c r="B5223">
        <v>2</v>
      </c>
      <c r="C5223">
        <v>83</v>
      </c>
      <c r="D5223" s="32">
        <v>0.71527777777777779</v>
      </c>
      <c r="E5223">
        <v>7000</v>
      </c>
      <c r="G5223" s="31" t="s">
        <v>97</v>
      </c>
      <c r="H5223">
        <v>11</v>
      </c>
      <c r="I5223" s="31" t="s">
        <v>101</v>
      </c>
    </row>
    <row r="5224" spans="1:9" x14ac:dyDescent="0.3">
      <c r="A5224">
        <v>5260</v>
      </c>
      <c r="B5224">
        <v>5</v>
      </c>
      <c r="C5224">
        <v>83</v>
      </c>
      <c r="D5224" s="32">
        <v>0.66597222222222219</v>
      </c>
      <c r="E5224">
        <v>7000</v>
      </c>
      <c r="G5224" s="31" t="s">
        <v>97</v>
      </c>
      <c r="H5224">
        <v>11</v>
      </c>
      <c r="I5224" s="31" t="s">
        <v>105</v>
      </c>
    </row>
    <row r="5225" spans="1:9" x14ac:dyDescent="0.3">
      <c r="A5225">
        <v>5261</v>
      </c>
      <c r="B5225">
        <v>1</v>
      </c>
      <c r="C5225">
        <v>83</v>
      </c>
      <c r="D5225" s="32">
        <v>0.71527777777777779</v>
      </c>
      <c r="E5225">
        <v>7000</v>
      </c>
      <c r="G5225" s="31" t="s">
        <v>97</v>
      </c>
      <c r="H5225">
        <v>12</v>
      </c>
      <c r="I5225" s="31" t="s">
        <v>99</v>
      </c>
    </row>
    <row r="5226" spans="1:9" x14ac:dyDescent="0.3">
      <c r="A5226">
        <v>5262</v>
      </c>
      <c r="B5226">
        <v>4</v>
      </c>
      <c r="C5226">
        <v>83</v>
      </c>
      <c r="D5226" s="32">
        <v>0.68194444444444446</v>
      </c>
      <c r="E5226">
        <v>7000</v>
      </c>
      <c r="G5226" s="31" t="s">
        <v>97</v>
      </c>
      <c r="H5226">
        <v>12</v>
      </c>
      <c r="I5226" s="31" t="s">
        <v>103</v>
      </c>
    </row>
    <row r="5227" spans="1:9" x14ac:dyDescent="0.3">
      <c r="A5227">
        <v>5263</v>
      </c>
      <c r="B5227">
        <v>2</v>
      </c>
      <c r="C5227">
        <v>83</v>
      </c>
      <c r="D5227" s="32">
        <v>0.74513888888888891</v>
      </c>
      <c r="E5227">
        <v>7000</v>
      </c>
      <c r="G5227" s="31" t="s">
        <v>102</v>
      </c>
      <c r="H5227">
        <v>12</v>
      </c>
      <c r="I5227" s="31" t="s">
        <v>101</v>
      </c>
    </row>
    <row r="5228" spans="1:9" x14ac:dyDescent="0.3">
      <c r="A5228">
        <v>5264</v>
      </c>
      <c r="B5228">
        <v>5</v>
      </c>
      <c r="C5228">
        <v>83</v>
      </c>
      <c r="D5228" s="32">
        <v>0.68541666666666667</v>
      </c>
      <c r="E5228">
        <v>7000</v>
      </c>
      <c r="G5228" s="31" t="s">
        <v>97</v>
      </c>
      <c r="H5228">
        <v>12</v>
      </c>
      <c r="I5228" s="31" t="s">
        <v>105</v>
      </c>
    </row>
    <row r="5229" spans="1:9" x14ac:dyDescent="0.3">
      <c r="A5229">
        <v>5265</v>
      </c>
      <c r="B5229">
        <v>1</v>
      </c>
      <c r="C5229">
        <v>83</v>
      </c>
      <c r="D5229" s="32">
        <v>0.74652777777777779</v>
      </c>
      <c r="E5229">
        <v>7000</v>
      </c>
      <c r="G5229" s="31" t="s">
        <v>102</v>
      </c>
      <c r="H5229">
        <v>13</v>
      </c>
      <c r="I5229" s="31" t="s">
        <v>99</v>
      </c>
    </row>
    <row r="5230" spans="1:9" x14ac:dyDescent="0.3">
      <c r="A5230">
        <v>5266</v>
      </c>
      <c r="B5230">
        <v>4</v>
      </c>
      <c r="C5230">
        <v>83</v>
      </c>
      <c r="D5230" s="32">
        <v>0.69444444444444442</v>
      </c>
      <c r="E5230">
        <v>7000</v>
      </c>
      <c r="G5230" s="31" t="s">
        <v>97</v>
      </c>
      <c r="H5230">
        <v>13</v>
      </c>
      <c r="I5230" s="31" t="s">
        <v>103</v>
      </c>
    </row>
    <row r="5231" spans="1:9" x14ac:dyDescent="0.3">
      <c r="A5231">
        <v>5267</v>
      </c>
      <c r="B5231">
        <v>2</v>
      </c>
      <c r="C5231">
        <v>83</v>
      </c>
      <c r="D5231" s="32">
        <v>0.77708333333333335</v>
      </c>
      <c r="E5231">
        <v>7000</v>
      </c>
      <c r="G5231" s="31" t="s">
        <v>97</v>
      </c>
      <c r="H5231">
        <v>13</v>
      </c>
      <c r="I5231" s="31" t="s">
        <v>101</v>
      </c>
    </row>
    <row r="5232" spans="1:9" x14ac:dyDescent="0.3">
      <c r="A5232">
        <v>5268</v>
      </c>
      <c r="B5232">
        <v>5</v>
      </c>
      <c r="C5232">
        <v>83</v>
      </c>
      <c r="D5232" s="32">
        <v>0.71250000000000002</v>
      </c>
      <c r="E5232">
        <v>7000</v>
      </c>
      <c r="F5232">
        <v>2000</v>
      </c>
      <c r="G5232" s="31" t="s">
        <v>102</v>
      </c>
      <c r="H5232">
        <v>13</v>
      </c>
      <c r="I5232" s="31" t="s">
        <v>105</v>
      </c>
    </row>
    <row r="5233" spans="1:9" x14ac:dyDescent="0.3">
      <c r="A5233">
        <v>5269</v>
      </c>
      <c r="B5233">
        <v>1</v>
      </c>
      <c r="C5233">
        <v>83</v>
      </c>
      <c r="D5233" s="32">
        <v>0.8</v>
      </c>
      <c r="E5233">
        <v>7000</v>
      </c>
      <c r="G5233" s="31" t="s">
        <v>102</v>
      </c>
      <c r="H5233">
        <v>14</v>
      </c>
      <c r="I5233" s="31" t="s">
        <v>99</v>
      </c>
    </row>
    <row r="5234" spans="1:9" x14ac:dyDescent="0.3">
      <c r="A5234">
        <v>5270</v>
      </c>
      <c r="B5234">
        <v>4</v>
      </c>
      <c r="C5234">
        <v>83</v>
      </c>
      <c r="D5234" s="32">
        <v>0.71180555555555558</v>
      </c>
      <c r="E5234">
        <v>7000</v>
      </c>
      <c r="F5234">
        <v>500</v>
      </c>
      <c r="G5234" s="31" t="s">
        <v>102</v>
      </c>
      <c r="H5234">
        <v>14</v>
      </c>
      <c r="I5234" s="31" t="s">
        <v>103</v>
      </c>
    </row>
    <row r="5235" spans="1:9" x14ac:dyDescent="0.3">
      <c r="A5235">
        <v>5271</v>
      </c>
      <c r="B5235">
        <v>2</v>
      </c>
      <c r="C5235">
        <v>83</v>
      </c>
      <c r="D5235" s="32">
        <v>0.79791666666666672</v>
      </c>
      <c r="E5235">
        <v>7000</v>
      </c>
      <c r="G5235" s="31" t="s">
        <v>102</v>
      </c>
      <c r="H5235">
        <v>14</v>
      </c>
      <c r="I5235" s="31" t="s">
        <v>101</v>
      </c>
    </row>
    <row r="5236" spans="1:9" x14ac:dyDescent="0.3">
      <c r="A5236">
        <v>5272</v>
      </c>
      <c r="B5236">
        <v>5</v>
      </c>
      <c r="C5236">
        <v>83</v>
      </c>
      <c r="D5236" s="32">
        <v>0.75</v>
      </c>
      <c r="E5236">
        <v>7000</v>
      </c>
      <c r="G5236" s="31" t="s">
        <v>97</v>
      </c>
      <c r="H5236">
        <v>14</v>
      </c>
      <c r="I5236" s="31" t="s">
        <v>105</v>
      </c>
    </row>
    <row r="5237" spans="1:9" x14ac:dyDescent="0.3">
      <c r="A5237">
        <v>5273</v>
      </c>
      <c r="B5237">
        <v>1</v>
      </c>
      <c r="C5237">
        <v>83</v>
      </c>
      <c r="D5237" s="32">
        <v>0.82708333333333328</v>
      </c>
      <c r="E5237">
        <v>7000</v>
      </c>
      <c r="G5237" s="31" t="s">
        <v>97</v>
      </c>
      <c r="H5237">
        <v>15</v>
      </c>
      <c r="I5237" s="31" t="s">
        <v>99</v>
      </c>
    </row>
    <row r="5238" spans="1:9" x14ac:dyDescent="0.3">
      <c r="A5238">
        <v>5274</v>
      </c>
      <c r="B5238">
        <v>4</v>
      </c>
      <c r="C5238">
        <v>83</v>
      </c>
      <c r="D5238" s="32">
        <v>0.74930555555555556</v>
      </c>
      <c r="E5238">
        <v>7000</v>
      </c>
      <c r="G5238" s="31" t="s">
        <v>97</v>
      </c>
      <c r="H5238">
        <v>15</v>
      </c>
      <c r="I5238" s="31" t="s">
        <v>103</v>
      </c>
    </row>
    <row r="5239" spans="1:9" x14ac:dyDescent="0.3">
      <c r="A5239">
        <v>5275</v>
      </c>
      <c r="B5239">
        <v>2</v>
      </c>
      <c r="C5239">
        <v>83</v>
      </c>
      <c r="D5239" s="32">
        <v>0.81666666666666665</v>
      </c>
      <c r="E5239">
        <v>7000</v>
      </c>
      <c r="G5239" s="31" t="s">
        <v>102</v>
      </c>
      <c r="H5239">
        <v>15</v>
      </c>
      <c r="I5239" s="31" t="s">
        <v>101</v>
      </c>
    </row>
    <row r="5240" spans="1:9" x14ac:dyDescent="0.3">
      <c r="A5240">
        <v>5276</v>
      </c>
      <c r="B5240">
        <v>5</v>
      </c>
      <c r="C5240">
        <v>83</v>
      </c>
      <c r="D5240" s="32">
        <v>0.79652777777777772</v>
      </c>
      <c r="E5240">
        <v>7000</v>
      </c>
      <c r="F5240">
        <v>1000</v>
      </c>
      <c r="G5240" s="31" t="s">
        <v>97</v>
      </c>
      <c r="H5240">
        <v>15</v>
      </c>
      <c r="I5240" s="31" t="s">
        <v>105</v>
      </c>
    </row>
    <row r="5241" spans="1:9" x14ac:dyDescent="0.3">
      <c r="A5241">
        <v>5277</v>
      </c>
      <c r="B5241">
        <v>4</v>
      </c>
      <c r="C5241">
        <v>83</v>
      </c>
      <c r="D5241" s="32">
        <v>0.79652777777777772</v>
      </c>
      <c r="E5241">
        <v>7000</v>
      </c>
      <c r="G5241" s="31" t="s">
        <v>102</v>
      </c>
      <c r="H5241">
        <v>16</v>
      </c>
      <c r="I5241" s="31" t="s">
        <v>103</v>
      </c>
    </row>
    <row r="5242" spans="1:9" x14ac:dyDescent="0.3">
      <c r="A5242">
        <v>5278</v>
      </c>
      <c r="B5242">
        <v>5</v>
      </c>
      <c r="C5242">
        <v>83</v>
      </c>
      <c r="D5242" s="32">
        <v>0.8208333333333333</v>
      </c>
      <c r="E5242">
        <v>7000</v>
      </c>
      <c r="G5242" s="31" t="s">
        <v>102</v>
      </c>
      <c r="H5242">
        <v>16</v>
      </c>
      <c r="I5242" s="31" t="s">
        <v>105</v>
      </c>
    </row>
    <row r="5243" spans="1:9" x14ac:dyDescent="0.3">
      <c r="A5243">
        <v>5279</v>
      </c>
      <c r="B5243">
        <v>4</v>
      </c>
      <c r="C5243">
        <v>83</v>
      </c>
      <c r="D5243" s="32"/>
      <c r="E5243">
        <v>7000</v>
      </c>
      <c r="G5243" s="31" t="s">
        <v>97</v>
      </c>
      <c r="H5243">
        <v>17</v>
      </c>
      <c r="I5243" s="31" t="s">
        <v>103</v>
      </c>
    </row>
    <row r="5244" spans="1:9" x14ac:dyDescent="0.3">
      <c r="A5244">
        <v>5280</v>
      </c>
      <c r="B5244">
        <v>3</v>
      </c>
      <c r="C5244">
        <v>84</v>
      </c>
      <c r="D5244" s="32">
        <v>0.44722222222222224</v>
      </c>
      <c r="E5244">
        <v>9000</v>
      </c>
      <c r="G5244" s="31" t="s">
        <v>97</v>
      </c>
      <c r="H5244">
        <v>4</v>
      </c>
      <c r="I5244" s="31" t="s">
        <v>104</v>
      </c>
    </row>
    <row r="5245" spans="1:9" x14ac:dyDescent="0.3">
      <c r="A5245">
        <v>5281</v>
      </c>
      <c r="B5245">
        <v>6</v>
      </c>
      <c r="C5245">
        <v>84</v>
      </c>
      <c r="D5245" s="32">
        <v>0.43958333333333333</v>
      </c>
      <c r="E5245">
        <v>7000</v>
      </c>
      <c r="F5245">
        <v>3000</v>
      </c>
      <c r="G5245" s="31" t="s">
        <v>102</v>
      </c>
      <c r="H5245">
        <v>4</v>
      </c>
      <c r="I5245" s="31" t="s">
        <v>100</v>
      </c>
    </row>
    <row r="5246" spans="1:9" x14ac:dyDescent="0.3">
      <c r="A5246">
        <v>5282</v>
      </c>
      <c r="B5246">
        <v>2</v>
      </c>
      <c r="C5246">
        <v>84</v>
      </c>
      <c r="D5246" s="32">
        <v>0.44236111111111109</v>
      </c>
      <c r="E5246">
        <v>7000</v>
      </c>
      <c r="G5246" s="31" t="s">
        <v>97</v>
      </c>
      <c r="H5246">
        <v>4</v>
      </c>
      <c r="I5246" s="31" t="s">
        <v>101</v>
      </c>
    </row>
    <row r="5247" spans="1:9" x14ac:dyDescent="0.3">
      <c r="A5247">
        <v>5283</v>
      </c>
      <c r="B5247">
        <v>5</v>
      </c>
      <c r="C5247">
        <v>84</v>
      </c>
      <c r="D5247" s="32">
        <v>0.43958333333333333</v>
      </c>
      <c r="E5247">
        <v>7000</v>
      </c>
      <c r="G5247" s="31" t="s">
        <v>97</v>
      </c>
      <c r="H5247">
        <v>4</v>
      </c>
      <c r="I5247" s="31" t="s">
        <v>105</v>
      </c>
    </row>
    <row r="5248" spans="1:9" x14ac:dyDescent="0.3">
      <c r="A5248">
        <v>5284</v>
      </c>
      <c r="B5248">
        <v>3</v>
      </c>
      <c r="C5248">
        <v>84</v>
      </c>
      <c r="D5248" s="32">
        <v>0.46875</v>
      </c>
      <c r="E5248">
        <v>7000</v>
      </c>
      <c r="G5248" s="31" t="s">
        <v>97</v>
      </c>
      <c r="H5248">
        <v>5</v>
      </c>
      <c r="I5248" s="31" t="s">
        <v>104</v>
      </c>
    </row>
    <row r="5249" spans="1:9" x14ac:dyDescent="0.3">
      <c r="A5249">
        <v>5285</v>
      </c>
      <c r="B5249">
        <v>6</v>
      </c>
      <c r="C5249">
        <v>84</v>
      </c>
      <c r="D5249" s="32">
        <v>0.45902777777777776</v>
      </c>
      <c r="E5249">
        <v>7000</v>
      </c>
      <c r="G5249" s="31" t="s">
        <v>102</v>
      </c>
      <c r="H5249">
        <v>5</v>
      </c>
      <c r="I5249" s="31" t="s">
        <v>100</v>
      </c>
    </row>
    <row r="5250" spans="1:9" x14ac:dyDescent="0.3">
      <c r="A5250">
        <v>5286</v>
      </c>
      <c r="B5250">
        <v>2</v>
      </c>
      <c r="C5250">
        <v>84</v>
      </c>
      <c r="D5250" s="32">
        <v>0.46458333333333335</v>
      </c>
      <c r="E5250">
        <v>7000</v>
      </c>
      <c r="F5250">
        <v>3000</v>
      </c>
      <c r="G5250" s="31" t="s">
        <v>97</v>
      </c>
      <c r="H5250">
        <v>5</v>
      </c>
      <c r="I5250" s="31" t="s">
        <v>101</v>
      </c>
    </row>
    <row r="5251" spans="1:9" x14ac:dyDescent="0.3">
      <c r="A5251">
        <v>5287</v>
      </c>
      <c r="B5251">
        <v>5</v>
      </c>
      <c r="C5251">
        <v>84</v>
      </c>
      <c r="D5251" s="32">
        <v>0.4548611111111111</v>
      </c>
      <c r="E5251">
        <v>7000</v>
      </c>
      <c r="G5251" s="31" t="s">
        <v>97</v>
      </c>
      <c r="H5251">
        <v>5</v>
      </c>
      <c r="I5251" s="31" t="s">
        <v>105</v>
      </c>
    </row>
    <row r="5252" spans="1:9" x14ac:dyDescent="0.3">
      <c r="A5252">
        <v>5288</v>
      </c>
      <c r="B5252">
        <v>3</v>
      </c>
      <c r="C5252">
        <v>84</v>
      </c>
      <c r="D5252" s="32">
        <v>0.51111111111111107</v>
      </c>
      <c r="E5252">
        <v>7000</v>
      </c>
      <c r="G5252" s="31" t="s">
        <v>97</v>
      </c>
      <c r="H5252">
        <v>6</v>
      </c>
      <c r="I5252" s="31" t="s">
        <v>104</v>
      </c>
    </row>
    <row r="5253" spans="1:9" x14ac:dyDescent="0.3">
      <c r="A5253">
        <v>5289</v>
      </c>
      <c r="B5253">
        <v>6</v>
      </c>
      <c r="C5253">
        <v>84</v>
      </c>
      <c r="D5253" s="32">
        <v>0.47361111111111109</v>
      </c>
      <c r="E5253">
        <v>7000</v>
      </c>
      <c r="G5253" s="31" t="s">
        <v>97</v>
      </c>
      <c r="H5253">
        <v>6</v>
      </c>
      <c r="I5253" s="31" t="s">
        <v>100</v>
      </c>
    </row>
    <row r="5254" spans="1:9" x14ac:dyDescent="0.3">
      <c r="A5254">
        <v>5290</v>
      </c>
      <c r="B5254">
        <v>2</v>
      </c>
      <c r="C5254">
        <v>84</v>
      </c>
      <c r="D5254" s="32">
        <v>0.4777777777777778</v>
      </c>
      <c r="E5254">
        <v>7000</v>
      </c>
      <c r="F5254">
        <v>2000</v>
      </c>
      <c r="G5254" s="31" t="s">
        <v>97</v>
      </c>
      <c r="H5254">
        <v>6</v>
      </c>
      <c r="I5254" s="31" t="s">
        <v>101</v>
      </c>
    </row>
    <row r="5255" spans="1:9" x14ac:dyDescent="0.3">
      <c r="A5255">
        <v>5291</v>
      </c>
      <c r="B5255">
        <v>5</v>
      </c>
      <c r="C5255">
        <v>84</v>
      </c>
      <c r="D5255" s="32">
        <v>0.4826388888888889</v>
      </c>
      <c r="E5255">
        <v>9000</v>
      </c>
      <c r="F5255">
        <v>1000</v>
      </c>
      <c r="G5255" s="31" t="s">
        <v>102</v>
      </c>
      <c r="H5255">
        <v>6</v>
      </c>
      <c r="I5255" s="31" t="s">
        <v>105</v>
      </c>
    </row>
    <row r="5256" spans="1:9" x14ac:dyDescent="0.3">
      <c r="A5256">
        <v>5292</v>
      </c>
      <c r="B5256">
        <v>3</v>
      </c>
      <c r="C5256">
        <v>84</v>
      </c>
      <c r="D5256" s="32">
        <v>0.59791666666666665</v>
      </c>
      <c r="E5256">
        <v>7000</v>
      </c>
      <c r="G5256" s="31" t="s">
        <v>97</v>
      </c>
      <c r="H5256">
        <v>7</v>
      </c>
      <c r="I5256" s="31" t="s">
        <v>104</v>
      </c>
    </row>
    <row r="5257" spans="1:9" x14ac:dyDescent="0.3">
      <c r="A5257">
        <v>5293</v>
      </c>
      <c r="B5257">
        <v>6</v>
      </c>
      <c r="C5257">
        <v>84</v>
      </c>
      <c r="D5257" s="32">
        <v>0.49791666666666667</v>
      </c>
      <c r="E5257">
        <v>9000</v>
      </c>
      <c r="G5257" s="31" t="s">
        <v>97</v>
      </c>
      <c r="H5257">
        <v>7</v>
      </c>
      <c r="I5257" s="31" t="s">
        <v>100</v>
      </c>
    </row>
    <row r="5258" spans="1:9" x14ac:dyDescent="0.3">
      <c r="A5258">
        <v>5294</v>
      </c>
      <c r="B5258">
        <v>2</v>
      </c>
      <c r="C5258">
        <v>84</v>
      </c>
      <c r="D5258" s="32">
        <v>0.50277777777777777</v>
      </c>
      <c r="E5258">
        <v>7000</v>
      </c>
      <c r="G5258" s="31" t="s">
        <v>97</v>
      </c>
      <c r="H5258">
        <v>7</v>
      </c>
      <c r="I5258" s="31" t="s">
        <v>101</v>
      </c>
    </row>
    <row r="5259" spans="1:9" x14ac:dyDescent="0.3">
      <c r="A5259">
        <v>5295</v>
      </c>
      <c r="B5259">
        <v>5</v>
      </c>
      <c r="C5259">
        <v>84</v>
      </c>
      <c r="D5259" s="32">
        <v>0.52500000000000002</v>
      </c>
      <c r="E5259">
        <v>7000</v>
      </c>
      <c r="G5259" s="31" t="s">
        <v>102</v>
      </c>
      <c r="H5259">
        <v>7</v>
      </c>
      <c r="I5259" s="31" t="s">
        <v>105</v>
      </c>
    </row>
    <row r="5260" spans="1:9" x14ac:dyDescent="0.3">
      <c r="A5260">
        <v>5296</v>
      </c>
      <c r="B5260">
        <v>3</v>
      </c>
      <c r="C5260">
        <v>84</v>
      </c>
      <c r="D5260" s="32">
        <v>0.70972222222222225</v>
      </c>
      <c r="E5260">
        <v>7000</v>
      </c>
      <c r="F5260">
        <v>2000</v>
      </c>
      <c r="G5260" s="31" t="s">
        <v>97</v>
      </c>
      <c r="H5260">
        <v>8</v>
      </c>
      <c r="I5260" s="31" t="s">
        <v>104</v>
      </c>
    </row>
    <row r="5261" spans="1:9" x14ac:dyDescent="0.3">
      <c r="A5261">
        <v>5297</v>
      </c>
      <c r="B5261">
        <v>6</v>
      </c>
      <c r="C5261">
        <v>84</v>
      </c>
      <c r="D5261" s="32">
        <v>0.53541666666666665</v>
      </c>
      <c r="E5261">
        <v>7000</v>
      </c>
      <c r="G5261" s="31" t="s">
        <v>102</v>
      </c>
      <c r="H5261">
        <v>8</v>
      </c>
      <c r="I5261" s="31" t="s">
        <v>100</v>
      </c>
    </row>
    <row r="5262" spans="1:9" x14ac:dyDescent="0.3">
      <c r="A5262">
        <v>5298</v>
      </c>
      <c r="B5262">
        <v>2</v>
      </c>
      <c r="C5262">
        <v>84</v>
      </c>
      <c r="D5262" s="32"/>
      <c r="E5262">
        <v>7000</v>
      </c>
      <c r="G5262" s="31" t="s">
        <v>97</v>
      </c>
      <c r="H5262">
        <v>8</v>
      </c>
      <c r="I5262" s="31" t="s">
        <v>101</v>
      </c>
    </row>
    <row r="5263" spans="1:9" x14ac:dyDescent="0.3">
      <c r="A5263">
        <v>5299</v>
      </c>
      <c r="B5263">
        <v>5</v>
      </c>
      <c r="C5263">
        <v>84</v>
      </c>
      <c r="D5263" s="32">
        <v>0.60277777777777775</v>
      </c>
      <c r="E5263">
        <v>7000</v>
      </c>
      <c r="G5263" s="31" t="s">
        <v>102</v>
      </c>
      <c r="H5263">
        <v>8</v>
      </c>
      <c r="I5263" s="31" t="s">
        <v>105</v>
      </c>
    </row>
    <row r="5264" spans="1:9" x14ac:dyDescent="0.3">
      <c r="A5264">
        <v>5300</v>
      </c>
      <c r="B5264">
        <v>3</v>
      </c>
      <c r="C5264">
        <v>84</v>
      </c>
      <c r="D5264" s="32">
        <v>0.65347222222222223</v>
      </c>
      <c r="E5264">
        <v>7000</v>
      </c>
      <c r="G5264" s="31" t="s">
        <v>97</v>
      </c>
      <c r="H5264">
        <v>9</v>
      </c>
      <c r="I5264" s="31" t="s">
        <v>104</v>
      </c>
    </row>
    <row r="5265" spans="1:9" x14ac:dyDescent="0.3">
      <c r="A5265">
        <v>5301</v>
      </c>
      <c r="B5265">
        <v>6</v>
      </c>
      <c r="C5265">
        <v>84</v>
      </c>
      <c r="D5265" s="32">
        <v>0.55347222222222225</v>
      </c>
      <c r="E5265">
        <v>9000</v>
      </c>
      <c r="F5265">
        <v>1000</v>
      </c>
      <c r="G5265" s="31" t="s">
        <v>102</v>
      </c>
      <c r="H5265">
        <v>9</v>
      </c>
      <c r="I5265" s="31" t="s">
        <v>100</v>
      </c>
    </row>
    <row r="5266" spans="1:9" x14ac:dyDescent="0.3">
      <c r="A5266">
        <v>5302</v>
      </c>
      <c r="B5266">
        <v>2</v>
      </c>
      <c r="C5266">
        <v>84</v>
      </c>
      <c r="D5266" s="32">
        <v>0.55833333333333335</v>
      </c>
      <c r="E5266">
        <v>7000</v>
      </c>
      <c r="F5266">
        <v>1000</v>
      </c>
      <c r="G5266" s="31" t="s">
        <v>97</v>
      </c>
      <c r="H5266">
        <v>9</v>
      </c>
      <c r="I5266" s="31" t="s">
        <v>101</v>
      </c>
    </row>
    <row r="5267" spans="1:9" x14ac:dyDescent="0.3">
      <c r="A5267">
        <v>5303</v>
      </c>
      <c r="B5267">
        <v>5</v>
      </c>
      <c r="C5267">
        <v>84</v>
      </c>
      <c r="D5267" s="32">
        <v>0.61944444444444446</v>
      </c>
      <c r="E5267">
        <v>7000</v>
      </c>
      <c r="G5267" s="31" t="s">
        <v>97</v>
      </c>
      <c r="H5267">
        <v>9</v>
      </c>
      <c r="I5267" s="31" t="s">
        <v>105</v>
      </c>
    </row>
    <row r="5268" spans="1:9" x14ac:dyDescent="0.3">
      <c r="A5268">
        <v>5304</v>
      </c>
      <c r="B5268">
        <v>3</v>
      </c>
      <c r="C5268">
        <v>84</v>
      </c>
      <c r="D5268" s="32">
        <v>0.67986111111111114</v>
      </c>
      <c r="E5268">
        <v>9000</v>
      </c>
      <c r="F5268">
        <v>2000</v>
      </c>
      <c r="G5268" s="31" t="s">
        <v>102</v>
      </c>
      <c r="H5268">
        <v>10</v>
      </c>
      <c r="I5268" s="31" t="s">
        <v>104</v>
      </c>
    </row>
    <row r="5269" spans="1:9" x14ac:dyDescent="0.3">
      <c r="A5269">
        <v>5305</v>
      </c>
      <c r="B5269">
        <v>6</v>
      </c>
      <c r="C5269">
        <v>84</v>
      </c>
      <c r="D5269" s="32">
        <v>0.5708333333333333</v>
      </c>
      <c r="E5269">
        <v>7000</v>
      </c>
      <c r="G5269" s="31" t="s">
        <v>102</v>
      </c>
      <c r="H5269">
        <v>10</v>
      </c>
      <c r="I5269" s="31" t="s">
        <v>100</v>
      </c>
    </row>
    <row r="5270" spans="1:9" x14ac:dyDescent="0.3">
      <c r="A5270">
        <v>5306</v>
      </c>
      <c r="B5270">
        <v>2</v>
      </c>
      <c r="C5270">
        <v>84</v>
      </c>
      <c r="D5270" s="32">
        <v>0.5708333333333333</v>
      </c>
      <c r="E5270">
        <v>7000</v>
      </c>
      <c r="G5270" s="31" t="s">
        <v>97</v>
      </c>
      <c r="H5270">
        <v>10</v>
      </c>
      <c r="I5270" s="31" t="s">
        <v>101</v>
      </c>
    </row>
    <row r="5271" spans="1:9" x14ac:dyDescent="0.3">
      <c r="A5271">
        <v>5307</v>
      </c>
      <c r="B5271">
        <v>5</v>
      </c>
      <c r="C5271">
        <v>84</v>
      </c>
      <c r="D5271" s="32">
        <v>0.64375000000000004</v>
      </c>
      <c r="E5271">
        <v>7000</v>
      </c>
      <c r="F5271">
        <v>1000</v>
      </c>
      <c r="G5271" s="31" t="s">
        <v>102</v>
      </c>
      <c r="H5271">
        <v>10</v>
      </c>
      <c r="I5271" s="31" t="s">
        <v>105</v>
      </c>
    </row>
    <row r="5272" spans="1:9" x14ac:dyDescent="0.3">
      <c r="A5272">
        <v>5308</v>
      </c>
      <c r="B5272">
        <v>3</v>
      </c>
      <c r="C5272">
        <v>84</v>
      </c>
      <c r="D5272" s="32">
        <v>0.69236111111111109</v>
      </c>
      <c r="E5272">
        <v>7000</v>
      </c>
      <c r="G5272" s="31" t="s">
        <v>102</v>
      </c>
      <c r="H5272">
        <v>11</v>
      </c>
      <c r="I5272" s="31" t="s">
        <v>104</v>
      </c>
    </row>
    <row r="5273" spans="1:9" x14ac:dyDescent="0.3">
      <c r="A5273">
        <v>5309</v>
      </c>
      <c r="B5273">
        <v>6</v>
      </c>
      <c r="C5273">
        <v>84</v>
      </c>
      <c r="D5273" s="32">
        <v>0.65208333333333335</v>
      </c>
      <c r="E5273">
        <v>7000</v>
      </c>
      <c r="G5273" s="31" t="s">
        <v>102</v>
      </c>
      <c r="H5273">
        <v>11</v>
      </c>
      <c r="I5273" s="31" t="s">
        <v>100</v>
      </c>
    </row>
    <row r="5274" spans="1:9" x14ac:dyDescent="0.3">
      <c r="A5274">
        <v>5310</v>
      </c>
      <c r="B5274">
        <v>2</v>
      </c>
      <c r="C5274">
        <v>84</v>
      </c>
      <c r="D5274" s="32">
        <v>0.60486111111111107</v>
      </c>
      <c r="E5274">
        <v>7000</v>
      </c>
      <c r="G5274" s="31" t="s">
        <v>97</v>
      </c>
      <c r="H5274">
        <v>11</v>
      </c>
      <c r="I5274" s="31" t="s">
        <v>101</v>
      </c>
    </row>
    <row r="5275" spans="1:9" x14ac:dyDescent="0.3">
      <c r="A5275">
        <v>5311</v>
      </c>
      <c r="B5275">
        <v>5</v>
      </c>
      <c r="C5275">
        <v>84</v>
      </c>
      <c r="D5275" s="32">
        <v>0.67152777777777772</v>
      </c>
      <c r="E5275">
        <v>7000</v>
      </c>
      <c r="F5275">
        <v>1000</v>
      </c>
      <c r="G5275" s="31" t="s">
        <v>102</v>
      </c>
      <c r="H5275">
        <v>11</v>
      </c>
      <c r="I5275" s="31" t="s">
        <v>105</v>
      </c>
    </row>
    <row r="5276" spans="1:9" x14ac:dyDescent="0.3">
      <c r="A5276">
        <v>5312</v>
      </c>
      <c r="B5276">
        <v>3</v>
      </c>
      <c r="C5276">
        <v>84</v>
      </c>
      <c r="D5276" s="32">
        <v>0.74444444444444446</v>
      </c>
      <c r="E5276">
        <v>7000</v>
      </c>
      <c r="G5276" s="31" t="s">
        <v>102</v>
      </c>
      <c r="H5276">
        <v>12</v>
      </c>
      <c r="I5276" s="31" t="s">
        <v>104</v>
      </c>
    </row>
    <row r="5277" spans="1:9" x14ac:dyDescent="0.3">
      <c r="A5277">
        <v>5313</v>
      </c>
      <c r="B5277">
        <v>6</v>
      </c>
      <c r="C5277">
        <v>84</v>
      </c>
      <c r="D5277" s="32">
        <v>0.67013888888888884</v>
      </c>
      <c r="E5277">
        <v>9000</v>
      </c>
      <c r="F5277">
        <v>1000</v>
      </c>
      <c r="G5277" s="31" t="s">
        <v>102</v>
      </c>
      <c r="H5277">
        <v>12</v>
      </c>
      <c r="I5277" s="31" t="s">
        <v>100</v>
      </c>
    </row>
    <row r="5278" spans="1:9" x14ac:dyDescent="0.3">
      <c r="A5278">
        <v>5314</v>
      </c>
      <c r="B5278">
        <v>2</v>
      </c>
      <c r="C5278">
        <v>84</v>
      </c>
      <c r="D5278" s="32">
        <v>0.65555555555555556</v>
      </c>
      <c r="E5278">
        <v>7000</v>
      </c>
      <c r="G5278" s="31" t="s">
        <v>97</v>
      </c>
      <c r="H5278">
        <v>12</v>
      </c>
      <c r="I5278" s="31" t="s">
        <v>101</v>
      </c>
    </row>
    <row r="5279" spans="1:9" x14ac:dyDescent="0.3">
      <c r="A5279">
        <v>5315</v>
      </c>
      <c r="B5279">
        <v>5</v>
      </c>
      <c r="C5279">
        <v>84</v>
      </c>
      <c r="D5279" s="32">
        <v>0.69166666666666665</v>
      </c>
      <c r="E5279">
        <v>7000</v>
      </c>
      <c r="G5279" s="31" t="s">
        <v>97</v>
      </c>
      <c r="H5279">
        <v>12</v>
      </c>
      <c r="I5279" s="31" t="s">
        <v>105</v>
      </c>
    </row>
    <row r="5280" spans="1:9" x14ac:dyDescent="0.3">
      <c r="A5280">
        <v>5316</v>
      </c>
      <c r="B5280">
        <v>3</v>
      </c>
      <c r="C5280">
        <v>84</v>
      </c>
      <c r="D5280" s="32">
        <v>0.76736111111111116</v>
      </c>
      <c r="E5280">
        <v>7000</v>
      </c>
      <c r="G5280" s="31" t="s">
        <v>97</v>
      </c>
      <c r="H5280">
        <v>13</v>
      </c>
      <c r="I5280" s="31" t="s">
        <v>104</v>
      </c>
    </row>
    <row r="5281" spans="1:9" x14ac:dyDescent="0.3">
      <c r="A5281">
        <v>5317</v>
      </c>
      <c r="B5281">
        <v>6</v>
      </c>
      <c r="C5281">
        <v>84</v>
      </c>
      <c r="D5281" s="32">
        <v>0.7104166666666667</v>
      </c>
      <c r="E5281">
        <v>7000</v>
      </c>
      <c r="G5281" s="31" t="s">
        <v>102</v>
      </c>
      <c r="H5281">
        <v>13</v>
      </c>
      <c r="I5281" s="31" t="s">
        <v>100</v>
      </c>
    </row>
    <row r="5282" spans="1:9" x14ac:dyDescent="0.3">
      <c r="A5282">
        <v>5318</v>
      </c>
      <c r="B5282">
        <v>2</v>
      </c>
      <c r="C5282">
        <v>84</v>
      </c>
      <c r="D5282" s="32">
        <v>0.6791666666666667</v>
      </c>
      <c r="E5282">
        <v>7000</v>
      </c>
      <c r="G5282" s="31" t="s">
        <v>97</v>
      </c>
      <c r="H5282">
        <v>13</v>
      </c>
      <c r="I5282" s="31" t="s">
        <v>101</v>
      </c>
    </row>
    <row r="5283" spans="1:9" x14ac:dyDescent="0.3">
      <c r="A5283">
        <v>5319</v>
      </c>
      <c r="B5283">
        <v>5</v>
      </c>
      <c r="C5283">
        <v>84</v>
      </c>
      <c r="D5283" s="32">
        <v>0.73472222222222228</v>
      </c>
      <c r="E5283">
        <v>7000</v>
      </c>
      <c r="G5283" s="31" t="s">
        <v>102</v>
      </c>
      <c r="H5283">
        <v>13</v>
      </c>
      <c r="I5283" s="31" t="s">
        <v>105</v>
      </c>
    </row>
    <row r="5284" spans="1:9" x14ac:dyDescent="0.3">
      <c r="A5284">
        <v>5320</v>
      </c>
      <c r="B5284">
        <v>3</v>
      </c>
      <c r="C5284">
        <v>84</v>
      </c>
      <c r="D5284" s="32">
        <v>0.78333333333333333</v>
      </c>
      <c r="E5284">
        <v>7000</v>
      </c>
      <c r="F5284">
        <v>1000</v>
      </c>
      <c r="G5284" s="31" t="s">
        <v>97</v>
      </c>
      <c r="H5284">
        <v>14</v>
      </c>
      <c r="I5284" s="31" t="s">
        <v>104</v>
      </c>
    </row>
    <row r="5285" spans="1:9" x14ac:dyDescent="0.3">
      <c r="A5285">
        <v>5321</v>
      </c>
      <c r="B5285">
        <v>6</v>
      </c>
      <c r="C5285">
        <v>84</v>
      </c>
      <c r="D5285" s="32">
        <v>0.72916666666666663</v>
      </c>
      <c r="E5285">
        <v>7000</v>
      </c>
      <c r="G5285" s="31" t="s">
        <v>102</v>
      </c>
      <c r="H5285">
        <v>14</v>
      </c>
      <c r="I5285" s="31" t="s">
        <v>100</v>
      </c>
    </row>
    <row r="5286" spans="1:9" x14ac:dyDescent="0.3">
      <c r="A5286">
        <v>5322</v>
      </c>
      <c r="B5286">
        <v>2</v>
      </c>
      <c r="C5286">
        <v>84</v>
      </c>
      <c r="D5286" s="32">
        <v>0.69722222222222219</v>
      </c>
      <c r="E5286">
        <v>7000</v>
      </c>
      <c r="F5286">
        <v>3000</v>
      </c>
      <c r="G5286" s="31" t="s">
        <v>102</v>
      </c>
      <c r="H5286">
        <v>14</v>
      </c>
      <c r="I5286" s="31" t="s">
        <v>101</v>
      </c>
    </row>
    <row r="5287" spans="1:9" x14ac:dyDescent="0.3">
      <c r="A5287">
        <v>5323</v>
      </c>
      <c r="B5287">
        <v>5</v>
      </c>
      <c r="C5287">
        <v>84</v>
      </c>
      <c r="D5287" s="32">
        <v>0.75208333333333333</v>
      </c>
      <c r="E5287">
        <v>7000</v>
      </c>
      <c r="G5287" s="31" t="s">
        <v>97</v>
      </c>
      <c r="H5287">
        <v>14</v>
      </c>
      <c r="I5287" s="31" t="s">
        <v>105</v>
      </c>
    </row>
    <row r="5288" spans="1:9" x14ac:dyDescent="0.3">
      <c r="A5288">
        <v>5324</v>
      </c>
      <c r="B5288">
        <v>3</v>
      </c>
      <c r="C5288">
        <v>84</v>
      </c>
      <c r="D5288" s="32">
        <v>0.81111111111111112</v>
      </c>
      <c r="E5288">
        <v>7000</v>
      </c>
      <c r="G5288" s="31" t="s">
        <v>97</v>
      </c>
      <c r="H5288">
        <v>15</v>
      </c>
      <c r="I5288" s="31" t="s">
        <v>104</v>
      </c>
    </row>
    <row r="5289" spans="1:9" x14ac:dyDescent="0.3">
      <c r="A5289">
        <v>5325</v>
      </c>
      <c r="B5289">
        <v>6</v>
      </c>
      <c r="C5289">
        <v>84</v>
      </c>
      <c r="D5289" s="32">
        <v>0.75</v>
      </c>
      <c r="E5289">
        <v>7000</v>
      </c>
      <c r="G5289" s="31" t="s">
        <v>102</v>
      </c>
      <c r="H5289">
        <v>15</v>
      </c>
      <c r="I5289" s="31" t="s">
        <v>100</v>
      </c>
    </row>
    <row r="5290" spans="1:9" x14ac:dyDescent="0.3">
      <c r="A5290">
        <v>5326</v>
      </c>
      <c r="B5290">
        <v>2</v>
      </c>
      <c r="C5290">
        <v>84</v>
      </c>
      <c r="D5290" s="32">
        <v>0.71388888888888891</v>
      </c>
      <c r="E5290">
        <v>7000</v>
      </c>
      <c r="G5290" s="31" t="s">
        <v>97</v>
      </c>
      <c r="H5290">
        <v>15</v>
      </c>
      <c r="I5290" s="31" t="s">
        <v>101</v>
      </c>
    </row>
    <row r="5291" spans="1:9" x14ac:dyDescent="0.3">
      <c r="A5291">
        <v>5327</v>
      </c>
      <c r="B5291">
        <v>5</v>
      </c>
      <c r="C5291">
        <v>84</v>
      </c>
      <c r="D5291" s="32">
        <v>0.78055555555555556</v>
      </c>
      <c r="E5291">
        <v>7000</v>
      </c>
      <c r="G5291" s="31" t="s">
        <v>102</v>
      </c>
      <c r="H5291">
        <v>15</v>
      </c>
      <c r="I5291" s="31" t="s">
        <v>105</v>
      </c>
    </row>
    <row r="5292" spans="1:9" x14ac:dyDescent="0.3">
      <c r="A5292">
        <v>5328</v>
      </c>
      <c r="B5292">
        <v>3</v>
      </c>
      <c r="C5292">
        <v>84</v>
      </c>
      <c r="D5292" s="32">
        <v>0.83402777777777781</v>
      </c>
      <c r="E5292">
        <v>7000</v>
      </c>
      <c r="G5292" s="31" t="s">
        <v>102</v>
      </c>
      <c r="H5292">
        <v>16</v>
      </c>
      <c r="I5292" s="31" t="s">
        <v>104</v>
      </c>
    </row>
    <row r="5293" spans="1:9" x14ac:dyDescent="0.3">
      <c r="A5293">
        <v>5329</v>
      </c>
      <c r="B5293">
        <v>6</v>
      </c>
      <c r="C5293">
        <v>84</v>
      </c>
      <c r="D5293" s="32">
        <v>0.77222222222222225</v>
      </c>
      <c r="E5293">
        <v>7000</v>
      </c>
      <c r="G5293" s="31" t="s">
        <v>97</v>
      </c>
      <c r="H5293">
        <v>16</v>
      </c>
      <c r="I5293" s="31" t="s">
        <v>100</v>
      </c>
    </row>
    <row r="5294" spans="1:9" x14ac:dyDescent="0.3">
      <c r="A5294">
        <v>5330</v>
      </c>
      <c r="B5294">
        <v>2</v>
      </c>
      <c r="C5294">
        <v>84</v>
      </c>
      <c r="D5294" s="32">
        <v>0.74513888888888891</v>
      </c>
      <c r="E5294">
        <v>7000</v>
      </c>
      <c r="G5294" s="31" t="s">
        <v>97</v>
      </c>
      <c r="H5294">
        <v>16</v>
      </c>
      <c r="I5294" s="31" t="s">
        <v>101</v>
      </c>
    </row>
    <row r="5295" spans="1:9" x14ac:dyDescent="0.3">
      <c r="A5295">
        <v>5331</v>
      </c>
      <c r="B5295">
        <v>5</v>
      </c>
      <c r="C5295">
        <v>84</v>
      </c>
      <c r="D5295" s="32">
        <v>0.80208333333333337</v>
      </c>
      <c r="E5295">
        <v>7000</v>
      </c>
      <c r="G5295" s="31" t="s">
        <v>97</v>
      </c>
      <c r="H5295">
        <v>16</v>
      </c>
      <c r="I5295" s="31" t="s">
        <v>105</v>
      </c>
    </row>
    <row r="5296" spans="1:9" x14ac:dyDescent="0.3">
      <c r="A5296">
        <v>5332</v>
      </c>
      <c r="B5296">
        <v>6</v>
      </c>
      <c r="C5296">
        <v>84</v>
      </c>
      <c r="D5296" s="32">
        <v>0.79722222222222228</v>
      </c>
      <c r="E5296">
        <v>7000</v>
      </c>
      <c r="G5296" s="31" t="s">
        <v>102</v>
      </c>
      <c r="H5296">
        <v>17</v>
      </c>
      <c r="I5296" s="31" t="s">
        <v>100</v>
      </c>
    </row>
    <row r="5297" spans="1:9" x14ac:dyDescent="0.3">
      <c r="A5297">
        <v>5333</v>
      </c>
      <c r="B5297">
        <v>2</v>
      </c>
      <c r="C5297">
        <v>84</v>
      </c>
      <c r="D5297" s="32">
        <v>0.76944444444444449</v>
      </c>
      <c r="E5297">
        <v>7000</v>
      </c>
      <c r="G5297" s="31" t="s">
        <v>97</v>
      </c>
      <c r="H5297">
        <v>17</v>
      </c>
      <c r="I5297" s="31" t="s">
        <v>101</v>
      </c>
    </row>
    <row r="5298" spans="1:9" x14ac:dyDescent="0.3">
      <c r="A5298">
        <v>5334</v>
      </c>
      <c r="B5298">
        <v>5</v>
      </c>
      <c r="C5298">
        <v>84</v>
      </c>
      <c r="D5298" s="32">
        <v>0.82222222222222219</v>
      </c>
      <c r="E5298">
        <v>7000</v>
      </c>
      <c r="G5298" s="31" t="s">
        <v>97</v>
      </c>
      <c r="H5298">
        <v>17</v>
      </c>
      <c r="I5298" s="31" t="s">
        <v>105</v>
      </c>
    </row>
    <row r="5299" spans="1:9" x14ac:dyDescent="0.3">
      <c r="A5299">
        <v>5335</v>
      </c>
      <c r="B5299">
        <v>6</v>
      </c>
      <c r="C5299">
        <v>84</v>
      </c>
      <c r="D5299" s="32">
        <v>0.81388888888888888</v>
      </c>
      <c r="E5299">
        <v>7000</v>
      </c>
      <c r="F5299">
        <v>3000</v>
      </c>
      <c r="G5299" s="31" t="s">
        <v>102</v>
      </c>
      <c r="H5299">
        <v>18</v>
      </c>
      <c r="I5299" s="31" t="s">
        <v>100</v>
      </c>
    </row>
    <row r="5300" spans="1:9" x14ac:dyDescent="0.3">
      <c r="A5300">
        <v>5336</v>
      </c>
      <c r="B5300">
        <v>2</v>
      </c>
      <c r="C5300">
        <v>84</v>
      </c>
      <c r="D5300" s="32">
        <v>0.78541666666666665</v>
      </c>
      <c r="E5300">
        <v>7000</v>
      </c>
      <c r="G5300" s="31" t="s">
        <v>102</v>
      </c>
      <c r="H5300">
        <v>18</v>
      </c>
      <c r="I5300" s="31" t="s">
        <v>101</v>
      </c>
    </row>
    <row r="5301" spans="1:9" x14ac:dyDescent="0.3">
      <c r="A5301">
        <v>5337</v>
      </c>
      <c r="B5301">
        <v>6</v>
      </c>
      <c r="C5301">
        <v>84</v>
      </c>
      <c r="D5301" s="32">
        <v>0.82986111111111116</v>
      </c>
      <c r="E5301">
        <v>7000</v>
      </c>
      <c r="G5301" s="31" t="s">
        <v>102</v>
      </c>
      <c r="H5301">
        <v>19</v>
      </c>
      <c r="I5301" s="31" t="s">
        <v>100</v>
      </c>
    </row>
    <row r="5302" spans="1:9" x14ac:dyDescent="0.3">
      <c r="A5302">
        <v>5338</v>
      </c>
      <c r="B5302">
        <v>2</v>
      </c>
      <c r="C5302">
        <v>84</v>
      </c>
      <c r="D5302" s="32">
        <v>0.80486111111111114</v>
      </c>
      <c r="E5302">
        <v>7000</v>
      </c>
      <c r="G5302" s="31" t="s">
        <v>97</v>
      </c>
      <c r="H5302">
        <v>19</v>
      </c>
      <c r="I5302" s="31" t="s">
        <v>101</v>
      </c>
    </row>
    <row r="5303" spans="1:9" x14ac:dyDescent="0.3">
      <c r="A5303">
        <v>5339</v>
      </c>
      <c r="B5303">
        <v>2</v>
      </c>
      <c r="C5303">
        <v>84</v>
      </c>
      <c r="D5303" s="32">
        <v>0.82291666666666663</v>
      </c>
      <c r="E5303">
        <v>7000</v>
      </c>
      <c r="G5303" s="31" t="s">
        <v>97</v>
      </c>
      <c r="H5303">
        <v>20</v>
      </c>
      <c r="I5303" s="31" t="s">
        <v>101</v>
      </c>
    </row>
    <row r="5304" spans="1:9" x14ac:dyDescent="0.3">
      <c r="A5304">
        <v>5340</v>
      </c>
      <c r="B5304">
        <v>3</v>
      </c>
      <c r="C5304">
        <v>85</v>
      </c>
      <c r="D5304" s="32">
        <v>0.45277777777777778</v>
      </c>
      <c r="E5304">
        <v>7000</v>
      </c>
      <c r="F5304">
        <v>1000</v>
      </c>
      <c r="G5304" s="31" t="s">
        <v>97</v>
      </c>
      <c r="H5304">
        <v>4</v>
      </c>
      <c r="I5304" s="31" t="s">
        <v>104</v>
      </c>
    </row>
    <row r="5305" spans="1:9" x14ac:dyDescent="0.3">
      <c r="A5305">
        <v>5341</v>
      </c>
      <c r="B5305">
        <v>1</v>
      </c>
      <c r="C5305">
        <v>85</v>
      </c>
      <c r="D5305" s="32">
        <v>0.45833333333333331</v>
      </c>
      <c r="E5305">
        <v>7000</v>
      </c>
      <c r="F5305">
        <v>4500</v>
      </c>
      <c r="G5305" s="31" t="s">
        <v>102</v>
      </c>
      <c r="H5305">
        <v>4</v>
      </c>
      <c r="I5305" s="31" t="s">
        <v>99</v>
      </c>
    </row>
    <row r="5306" spans="1:9" x14ac:dyDescent="0.3">
      <c r="A5306">
        <v>5342</v>
      </c>
      <c r="B5306">
        <v>6</v>
      </c>
      <c r="C5306">
        <v>85</v>
      </c>
      <c r="D5306" s="32">
        <v>0.57499999999999996</v>
      </c>
      <c r="E5306">
        <v>7000</v>
      </c>
      <c r="G5306" s="31" t="s">
        <v>97</v>
      </c>
      <c r="H5306">
        <v>4</v>
      </c>
      <c r="I5306" s="31" t="s">
        <v>100</v>
      </c>
    </row>
    <row r="5307" spans="1:9" x14ac:dyDescent="0.3">
      <c r="A5307">
        <v>5343</v>
      </c>
      <c r="B5307">
        <v>4</v>
      </c>
      <c r="C5307">
        <v>85</v>
      </c>
      <c r="D5307" s="32">
        <v>0.46458333333333335</v>
      </c>
      <c r="E5307">
        <v>7000</v>
      </c>
      <c r="F5307">
        <v>1000</v>
      </c>
      <c r="G5307" s="31" t="s">
        <v>102</v>
      </c>
      <c r="H5307">
        <v>4</v>
      </c>
      <c r="I5307" s="31" t="s">
        <v>103</v>
      </c>
    </row>
    <row r="5308" spans="1:9" x14ac:dyDescent="0.3">
      <c r="A5308">
        <v>5344</v>
      </c>
      <c r="B5308">
        <v>2</v>
      </c>
      <c r="C5308">
        <v>85</v>
      </c>
      <c r="D5308" s="32">
        <v>0.51875000000000004</v>
      </c>
      <c r="E5308">
        <v>7000</v>
      </c>
      <c r="G5308" s="31" t="s">
        <v>97</v>
      </c>
      <c r="H5308">
        <v>4</v>
      </c>
      <c r="I5308" s="31" t="s">
        <v>101</v>
      </c>
    </row>
    <row r="5309" spans="1:9" x14ac:dyDescent="0.3">
      <c r="A5309">
        <v>5345</v>
      </c>
      <c r="B5309">
        <v>5</v>
      </c>
      <c r="C5309">
        <v>85</v>
      </c>
      <c r="D5309" s="32">
        <v>0.57986111111111116</v>
      </c>
      <c r="E5309">
        <v>7000</v>
      </c>
      <c r="G5309" s="31" t="s">
        <v>102</v>
      </c>
      <c r="H5309">
        <v>4</v>
      </c>
      <c r="I5309" s="31" t="s">
        <v>105</v>
      </c>
    </row>
    <row r="5310" spans="1:9" x14ac:dyDescent="0.3">
      <c r="A5310">
        <v>5346</v>
      </c>
      <c r="B5310">
        <v>3</v>
      </c>
      <c r="C5310">
        <v>85</v>
      </c>
      <c r="D5310" s="32">
        <v>0.47916666666666669</v>
      </c>
      <c r="E5310">
        <v>7000</v>
      </c>
      <c r="G5310" s="31" t="s">
        <v>97</v>
      </c>
      <c r="H5310">
        <v>5</v>
      </c>
      <c r="I5310" s="31" t="s">
        <v>104</v>
      </c>
    </row>
    <row r="5311" spans="1:9" x14ac:dyDescent="0.3">
      <c r="A5311">
        <v>5347</v>
      </c>
      <c r="B5311">
        <v>1</v>
      </c>
      <c r="C5311">
        <v>85</v>
      </c>
      <c r="D5311" s="32">
        <v>0.4909722222222222</v>
      </c>
      <c r="E5311">
        <v>7000</v>
      </c>
      <c r="G5311" s="31" t="s">
        <v>97</v>
      </c>
      <c r="H5311">
        <v>5</v>
      </c>
      <c r="I5311" s="31" t="s">
        <v>99</v>
      </c>
    </row>
    <row r="5312" spans="1:9" x14ac:dyDescent="0.3">
      <c r="A5312">
        <v>5348</v>
      </c>
      <c r="B5312">
        <v>6</v>
      </c>
      <c r="C5312">
        <v>85</v>
      </c>
      <c r="D5312" s="32">
        <v>0.59583333333333333</v>
      </c>
      <c r="E5312">
        <v>7000</v>
      </c>
      <c r="G5312" s="31" t="s">
        <v>102</v>
      </c>
      <c r="H5312">
        <v>5</v>
      </c>
      <c r="I5312" s="31" t="s">
        <v>100</v>
      </c>
    </row>
    <row r="5313" spans="1:9" x14ac:dyDescent="0.3">
      <c r="A5313">
        <v>5349</v>
      </c>
      <c r="B5313">
        <v>4</v>
      </c>
      <c r="C5313">
        <v>85</v>
      </c>
      <c r="D5313" s="32">
        <v>0.48680555555555555</v>
      </c>
      <c r="E5313">
        <v>7000</v>
      </c>
      <c r="G5313" s="31" t="s">
        <v>102</v>
      </c>
      <c r="H5313">
        <v>5</v>
      </c>
      <c r="I5313" s="31" t="s">
        <v>103</v>
      </c>
    </row>
    <row r="5314" spans="1:9" x14ac:dyDescent="0.3">
      <c r="A5314">
        <v>5350</v>
      </c>
      <c r="B5314">
        <v>2</v>
      </c>
      <c r="C5314">
        <v>85</v>
      </c>
      <c r="D5314" s="32">
        <v>0.54374999999999996</v>
      </c>
      <c r="E5314">
        <v>7000</v>
      </c>
      <c r="G5314" s="31" t="s">
        <v>102</v>
      </c>
      <c r="H5314">
        <v>5</v>
      </c>
      <c r="I5314" s="31" t="s">
        <v>101</v>
      </c>
    </row>
    <row r="5315" spans="1:9" x14ac:dyDescent="0.3">
      <c r="A5315">
        <v>5351</v>
      </c>
      <c r="B5315">
        <v>5</v>
      </c>
      <c r="C5315">
        <v>85</v>
      </c>
      <c r="D5315" s="32">
        <v>0.6069444444444444</v>
      </c>
      <c r="E5315">
        <v>7000</v>
      </c>
      <c r="G5315" s="31" t="s">
        <v>97</v>
      </c>
      <c r="H5315">
        <v>5</v>
      </c>
      <c r="I5315" s="31" t="s">
        <v>105</v>
      </c>
    </row>
    <row r="5316" spans="1:9" x14ac:dyDescent="0.3">
      <c r="A5316">
        <v>5352</v>
      </c>
      <c r="B5316">
        <v>3</v>
      </c>
      <c r="C5316">
        <v>85</v>
      </c>
      <c r="D5316" s="32">
        <v>0.50555555555555554</v>
      </c>
      <c r="E5316">
        <v>7000</v>
      </c>
      <c r="F5316">
        <v>6000</v>
      </c>
      <c r="G5316" s="31" t="s">
        <v>102</v>
      </c>
      <c r="H5316">
        <v>6</v>
      </c>
      <c r="I5316" s="31" t="s">
        <v>104</v>
      </c>
    </row>
    <row r="5317" spans="1:9" x14ac:dyDescent="0.3">
      <c r="A5317">
        <v>5353</v>
      </c>
      <c r="B5317">
        <v>1</v>
      </c>
      <c r="C5317">
        <v>85</v>
      </c>
      <c r="D5317" s="32">
        <v>0.5131944444444444</v>
      </c>
      <c r="E5317">
        <v>7000</v>
      </c>
      <c r="G5317" s="31" t="s">
        <v>97</v>
      </c>
      <c r="H5317">
        <v>6</v>
      </c>
      <c r="I5317" s="31" t="s">
        <v>99</v>
      </c>
    </row>
    <row r="5318" spans="1:9" x14ac:dyDescent="0.3">
      <c r="A5318">
        <v>5354</v>
      </c>
      <c r="B5318">
        <v>6</v>
      </c>
      <c r="C5318">
        <v>85</v>
      </c>
      <c r="D5318" s="32">
        <v>0.61111111111111116</v>
      </c>
      <c r="E5318">
        <v>7000</v>
      </c>
      <c r="G5318" s="31" t="s">
        <v>97</v>
      </c>
      <c r="H5318">
        <v>6</v>
      </c>
      <c r="I5318" s="31" t="s">
        <v>100</v>
      </c>
    </row>
    <row r="5319" spans="1:9" x14ac:dyDescent="0.3">
      <c r="A5319">
        <v>5355</v>
      </c>
      <c r="B5319">
        <v>4</v>
      </c>
      <c r="C5319">
        <v>85</v>
      </c>
      <c r="D5319" s="32">
        <v>0.51180555555555551</v>
      </c>
      <c r="E5319">
        <v>7000</v>
      </c>
      <c r="G5319" s="31" t="s">
        <v>97</v>
      </c>
      <c r="H5319">
        <v>6</v>
      </c>
      <c r="I5319" s="31" t="s">
        <v>103</v>
      </c>
    </row>
    <row r="5320" spans="1:9" x14ac:dyDescent="0.3">
      <c r="A5320">
        <v>5356</v>
      </c>
      <c r="B5320">
        <v>2</v>
      </c>
      <c r="C5320">
        <v>85</v>
      </c>
      <c r="D5320" s="32">
        <v>0.69791666666666663</v>
      </c>
      <c r="E5320">
        <v>7000</v>
      </c>
      <c r="G5320" s="31" t="s">
        <v>97</v>
      </c>
      <c r="H5320">
        <v>6</v>
      </c>
      <c r="I5320" s="31" t="s">
        <v>101</v>
      </c>
    </row>
    <row r="5321" spans="1:9" x14ac:dyDescent="0.3">
      <c r="A5321">
        <v>5357</v>
      </c>
      <c r="B5321">
        <v>5</v>
      </c>
      <c r="C5321">
        <v>85</v>
      </c>
      <c r="D5321" s="32">
        <v>0.64444444444444449</v>
      </c>
      <c r="E5321">
        <v>9000</v>
      </c>
      <c r="F5321">
        <v>1000</v>
      </c>
      <c r="G5321" s="31" t="s">
        <v>102</v>
      </c>
      <c r="H5321">
        <v>6</v>
      </c>
      <c r="I5321" s="31" t="s">
        <v>105</v>
      </c>
    </row>
    <row r="5322" spans="1:9" x14ac:dyDescent="0.3">
      <c r="A5322">
        <v>5358</v>
      </c>
      <c r="B5322">
        <v>3</v>
      </c>
      <c r="C5322">
        <v>85</v>
      </c>
      <c r="D5322" s="32">
        <v>0.52847222222222223</v>
      </c>
      <c r="E5322">
        <v>7000</v>
      </c>
      <c r="F5322">
        <v>2000</v>
      </c>
      <c r="G5322" s="31" t="s">
        <v>102</v>
      </c>
      <c r="H5322">
        <v>7</v>
      </c>
      <c r="I5322" s="31" t="s">
        <v>104</v>
      </c>
    </row>
    <row r="5323" spans="1:9" x14ac:dyDescent="0.3">
      <c r="A5323">
        <v>5359</v>
      </c>
      <c r="B5323">
        <v>1</v>
      </c>
      <c r="C5323">
        <v>85</v>
      </c>
      <c r="D5323" s="32">
        <v>0.53125</v>
      </c>
      <c r="E5323">
        <v>7000</v>
      </c>
      <c r="G5323" s="31" t="s">
        <v>97</v>
      </c>
      <c r="H5323">
        <v>7</v>
      </c>
      <c r="I5323" s="31" t="s">
        <v>99</v>
      </c>
    </row>
    <row r="5324" spans="1:9" x14ac:dyDescent="0.3">
      <c r="A5324">
        <v>5360</v>
      </c>
      <c r="B5324">
        <v>6</v>
      </c>
      <c r="C5324">
        <v>85</v>
      </c>
      <c r="D5324" s="32">
        <v>0.69513888888888886</v>
      </c>
      <c r="E5324">
        <v>7000</v>
      </c>
      <c r="G5324" s="31" t="s">
        <v>102</v>
      </c>
      <c r="H5324">
        <v>7</v>
      </c>
      <c r="I5324" s="31" t="s">
        <v>100</v>
      </c>
    </row>
    <row r="5325" spans="1:9" x14ac:dyDescent="0.3">
      <c r="A5325">
        <v>5361</v>
      </c>
      <c r="B5325">
        <v>4</v>
      </c>
      <c r="C5325">
        <v>85</v>
      </c>
      <c r="D5325" s="32">
        <v>0.53749999999999998</v>
      </c>
      <c r="E5325">
        <v>7000</v>
      </c>
      <c r="G5325" s="31" t="s">
        <v>102</v>
      </c>
      <c r="H5325">
        <v>7</v>
      </c>
      <c r="I5325" s="31" t="s">
        <v>103</v>
      </c>
    </row>
    <row r="5326" spans="1:9" x14ac:dyDescent="0.3">
      <c r="A5326">
        <v>5362</v>
      </c>
      <c r="B5326">
        <v>2</v>
      </c>
      <c r="C5326">
        <v>85</v>
      </c>
      <c r="D5326" s="32">
        <v>0.75624999999999998</v>
      </c>
      <c r="E5326">
        <v>7000</v>
      </c>
      <c r="G5326" s="31" t="s">
        <v>97</v>
      </c>
      <c r="H5326">
        <v>7</v>
      </c>
      <c r="I5326" s="31" t="s">
        <v>101</v>
      </c>
    </row>
    <row r="5327" spans="1:9" x14ac:dyDescent="0.3">
      <c r="A5327">
        <v>5363</v>
      </c>
      <c r="B5327">
        <v>5</v>
      </c>
      <c r="C5327">
        <v>85</v>
      </c>
      <c r="D5327" s="32">
        <v>0.71111111111111114</v>
      </c>
      <c r="E5327">
        <v>7000</v>
      </c>
      <c r="G5327" s="31" t="s">
        <v>102</v>
      </c>
      <c r="H5327">
        <v>7</v>
      </c>
      <c r="I5327" s="31" t="s">
        <v>105</v>
      </c>
    </row>
    <row r="5328" spans="1:9" x14ac:dyDescent="0.3">
      <c r="A5328">
        <v>5364</v>
      </c>
      <c r="B5328">
        <v>3</v>
      </c>
      <c r="C5328">
        <v>85</v>
      </c>
      <c r="D5328" s="32">
        <v>0.55208333333333337</v>
      </c>
      <c r="E5328">
        <v>7000</v>
      </c>
      <c r="G5328" s="31" t="s">
        <v>97</v>
      </c>
      <c r="H5328">
        <v>8</v>
      </c>
      <c r="I5328" s="31" t="s">
        <v>104</v>
      </c>
    </row>
    <row r="5329" spans="1:9" x14ac:dyDescent="0.3">
      <c r="A5329">
        <v>5365</v>
      </c>
      <c r="B5329">
        <v>1</v>
      </c>
      <c r="C5329">
        <v>85</v>
      </c>
      <c r="D5329" s="32">
        <v>0.55902777777777779</v>
      </c>
      <c r="E5329">
        <v>7000</v>
      </c>
      <c r="G5329" s="31" t="s">
        <v>97</v>
      </c>
      <c r="H5329">
        <v>8</v>
      </c>
      <c r="I5329" s="31" t="s">
        <v>99</v>
      </c>
    </row>
    <row r="5330" spans="1:9" x14ac:dyDescent="0.3">
      <c r="A5330">
        <v>5366</v>
      </c>
      <c r="B5330">
        <v>6</v>
      </c>
      <c r="C5330">
        <v>85</v>
      </c>
      <c r="D5330" s="32">
        <v>0.72013888888888888</v>
      </c>
      <c r="E5330">
        <v>7000</v>
      </c>
      <c r="G5330" s="31" t="s">
        <v>97</v>
      </c>
      <c r="H5330">
        <v>8</v>
      </c>
      <c r="I5330" s="31" t="s">
        <v>100</v>
      </c>
    </row>
    <row r="5331" spans="1:9" x14ac:dyDescent="0.3">
      <c r="A5331">
        <v>5367</v>
      </c>
      <c r="B5331">
        <v>4</v>
      </c>
      <c r="C5331">
        <v>85</v>
      </c>
      <c r="D5331" s="32">
        <v>0.55902777777777779</v>
      </c>
      <c r="E5331">
        <v>7000</v>
      </c>
      <c r="G5331" s="31" t="s">
        <v>97</v>
      </c>
      <c r="H5331">
        <v>8</v>
      </c>
      <c r="I5331" s="31" t="s">
        <v>103</v>
      </c>
    </row>
    <row r="5332" spans="1:9" x14ac:dyDescent="0.3">
      <c r="A5332">
        <v>5368</v>
      </c>
      <c r="B5332">
        <v>2</v>
      </c>
      <c r="C5332">
        <v>85</v>
      </c>
      <c r="D5332" s="32">
        <v>0.78194444444444444</v>
      </c>
      <c r="E5332">
        <v>7000</v>
      </c>
      <c r="G5332" s="31" t="s">
        <v>102</v>
      </c>
      <c r="H5332">
        <v>8</v>
      </c>
      <c r="I5332" s="31" t="s">
        <v>101</v>
      </c>
    </row>
    <row r="5333" spans="1:9" x14ac:dyDescent="0.3">
      <c r="A5333">
        <v>5369</v>
      </c>
      <c r="B5333">
        <v>5</v>
      </c>
      <c r="C5333">
        <v>85</v>
      </c>
      <c r="D5333" s="32">
        <v>0.76111111111111107</v>
      </c>
      <c r="E5333">
        <v>7000</v>
      </c>
      <c r="G5333" s="31" t="s">
        <v>102</v>
      </c>
      <c r="H5333">
        <v>8</v>
      </c>
      <c r="I5333" s="31" t="s">
        <v>105</v>
      </c>
    </row>
    <row r="5334" spans="1:9" x14ac:dyDescent="0.3">
      <c r="A5334">
        <v>5370</v>
      </c>
      <c r="B5334">
        <v>3</v>
      </c>
      <c r="C5334">
        <v>85</v>
      </c>
      <c r="D5334" s="32">
        <v>0.58263888888888893</v>
      </c>
      <c r="E5334">
        <v>7000</v>
      </c>
      <c r="G5334" s="31" t="s">
        <v>97</v>
      </c>
      <c r="H5334">
        <v>9</v>
      </c>
      <c r="I5334" s="31" t="s">
        <v>104</v>
      </c>
    </row>
    <row r="5335" spans="1:9" x14ac:dyDescent="0.3">
      <c r="A5335">
        <v>5371</v>
      </c>
      <c r="B5335">
        <v>1</v>
      </c>
      <c r="C5335">
        <v>85</v>
      </c>
      <c r="D5335" s="32">
        <v>0.58263888888888893</v>
      </c>
      <c r="E5335">
        <v>7000</v>
      </c>
      <c r="G5335" s="31" t="s">
        <v>97</v>
      </c>
      <c r="H5335">
        <v>9</v>
      </c>
      <c r="I5335" s="31" t="s">
        <v>99</v>
      </c>
    </row>
    <row r="5336" spans="1:9" x14ac:dyDescent="0.3">
      <c r="A5336">
        <v>5372</v>
      </c>
      <c r="B5336">
        <v>6</v>
      </c>
      <c r="C5336">
        <v>85</v>
      </c>
      <c r="D5336" s="32">
        <v>0.73958333333333337</v>
      </c>
      <c r="E5336">
        <v>7000</v>
      </c>
      <c r="G5336" s="31" t="s">
        <v>97</v>
      </c>
      <c r="H5336">
        <v>9</v>
      </c>
      <c r="I5336" s="31" t="s">
        <v>100</v>
      </c>
    </row>
    <row r="5337" spans="1:9" x14ac:dyDescent="0.3">
      <c r="A5337">
        <v>5373</v>
      </c>
      <c r="B5337">
        <v>4</v>
      </c>
      <c r="C5337">
        <v>85</v>
      </c>
      <c r="D5337" s="32">
        <v>0.58611111111111114</v>
      </c>
      <c r="E5337">
        <v>7000</v>
      </c>
      <c r="G5337" s="31" t="s">
        <v>97</v>
      </c>
      <c r="H5337">
        <v>9</v>
      </c>
      <c r="I5337" s="31" t="s">
        <v>103</v>
      </c>
    </row>
    <row r="5338" spans="1:9" x14ac:dyDescent="0.3">
      <c r="A5338">
        <v>5374</v>
      </c>
      <c r="B5338">
        <v>2</v>
      </c>
      <c r="C5338">
        <v>85</v>
      </c>
      <c r="D5338" s="32">
        <v>0.7993055555555556</v>
      </c>
      <c r="E5338">
        <v>7000</v>
      </c>
      <c r="G5338" s="31" t="s">
        <v>102</v>
      </c>
      <c r="H5338">
        <v>9</v>
      </c>
      <c r="I5338" s="31" t="s">
        <v>101</v>
      </c>
    </row>
    <row r="5339" spans="1:9" x14ac:dyDescent="0.3">
      <c r="A5339">
        <v>5375</v>
      </c>
      <c r="B5339">
        <v>5</v>
      </c>
      <c r="C5339">
        <v>85</v>
      </c>
      <c r="D5339" s="32">
        <v>0.79027777777777775</v>
      </c>
      <c r="E5339">
        <v>7000</v>
      </c>
      <c r="G5339" s="31" t="s">
        <v>97</v>
      </c>
      <c r="H5339">
        <v>9</v>
      </c>
      <c r="I5339" s="31" t="s">
        <v>105</v>
      </c>
    </row>
    <row r="5340" spans="1:9" x14ac:dyDescent="0.3">
      <c r="A5340">
        <v>5376</v>
      </c>
      <c r="B5340">
        <v>3</v>
      </c>
      <c r="C5340">
        <v>85</v>
      </c>
      <c r="D5340" s="32">
        <v>0.6069444444444444</v>
      </c>
      <c r="E5340">
        <v>9000</v>
      </c>
      <c r="F5340">
        <v>2000</v>
      </c>
      <c r="G5340" s="31" t="s">
        <v>102</v>
      </c>
      <c r="H5340">
        <v>10</v>
      </c>
      <c r="I5340" s="31" t="s">
        <v>104</v>
      </c>
    </row>
    <row r="5341" spans="1:9" x14ac:dyDescent="0.3">
      <c r="A5341">
        <v>5377</v>
      </c>
      <c r="B5341">
        <v>1</v>
      </c>
      <c r="C5341">
        <v>85</v>
      </c>
      <c r="D5341" s="32">
        <v>0.62847222222222221</v>
      </c>
      <c r="E5341">
        <v>7000</v>
      </c>
      <c r="F5341">
        <v>1000</v>
      </c>
      <c r="G5341" s="31" t="s">
        <v>102</v>
      </c>
      <c r="H5341">
        <v>10</v>
      </c>
      <c r="I5341" s="31" t="s">
        <v>99</v>
      </c>
    </row>
    <row r="5342" spans="1:9" x14ac:dyDescent="0.3">
      <c r="A5342">
        <v>5378</v>
      </c>
      <c r="B5342">
        <v>6</v>
      </c>
      <c r="C5342">
        <v>85</v>
      </c>
      <c r="D5342" s="32">
        <v>0.76388888888888884</v>
      </c>
      <c r="E5342">
        <v>7000</v>
      </c>
      <c r="G5342" s="31" t="s">
        <v>102</v>
      </c>
      <c r="H5342">
        <v>10</v>
      </c>
      <c r="I5342" s="31" t="s">
        <v>100</v>
      </c>
    </row>
    <row r="5343" spans="1:9" x14ac:dyDescent="0.3">
      <c r="A5343">
        <v>5379</v>
      </c>
      <c r="B5343">
        <v>4</v>
      </c>
      <c r="C5343">
        <v>85</v>
      </c>
      <c r="D5343" s="32">
        <v>0.60902777777777772</v>
      </c>
      <c r="E5343">
        <v>7000</v>
      </c>
      <c r="G5343" s="31" t="s">
        <v>97</v>
      </c>
      <c r="H5343">
        <v>10</v>
      </c>
      <c r="I5343" s="31" t="s">
        <v>103</v>
      </c>
    </row>
    <row r="5344" spans="1:9" x14ac:dyDescent="0.3">
      <c r="A5344">
        <v>5380</v>
      </c>
      <c r="B5344">
        <v>2</v>
      </c>
      <c r="C5344">
        <v>85</v>
      </c>
      <c r="D5344" s="32">
        <v>0.8208333333333333</v>
      </c>
      <c r="E5344">
        <v>7000</v>
      </c>
      <c r="G5344" s="31" t="s">
        <v>102</v>
      </c>
      <c r="H5344">
        <v>10</v>
      </c>
      <c r="I5344" s="31" t="s">
        <v>101</v>
      </c>
    </row>
    <row r="5345" spans="1:9" x14ac:dyDescent="0.3">
      <c r="A5345">
        <v>5381</v>
      </c>
      <c r="B5345">
        <v>5</v>
      </c>
      <c r="C5345">
        <v>85</v>
      </c>
      <c r="D5345" s="32">
        <v>0.81180555555555556</v>
      </c>
      <c r="E5345">
        <v>7000</v>
      </c>
      <c r="G5345" s="31" t="s">
        <v>97</v>
      </c>
      <c r="H5345">
        <v>10</v>
      </c>
      <c r="I5345" s="31" t="s">
        <v>105</v>
      </c>
    </row>
    <row r="5346" spans="1:9" x14ac:dyDescent="0.3">
      <c r="A5346">
        <v>5382</v>
      </c>
      <c r="B5346">
        <v>3</v>
      </c>
      <c r="C5346">
        <v>85</v>
      </c>
      <c r="D5346" s="32">
        <v>0.67361111111111116</v>
      </c>
      <c r="E5346">
        <v>9000</v>
      </c>
      <c r="G5346" s="31" t="s">
        <v>97</v>
      </c>
      <c r="H5346">
        <v>11</v>
      </c>
      <c r="I5346" s="31" t="s">
        <v>104</v>
      </c>
    </row>
    <row r="5347" spans="1:9" x14ac:dyDescent="0.3">
      <c r="A5347">
        <v>5383</v>
      </c>
      <c r="B5347">
        <v>1</v>
      </c>
      <c r="C5347">
        <v>85</v>
      </c>
      <c r="D5347" s="32">
        <v>0.67152777777777772</v>
      </c>
      <c r="E5347">
        <v>4500</v>
      </c>
      <c r="F5347">
        <v>500</v>
      </c>
      <c r="G5347" s="31" t="s">
        <v>102</v>
      </c>
      <c r="H5347">
        <v>11</v>
      </c>
      <c r="I5347" s="31" t="s">
        <v>99</v>
      </c>
    </row>
    <row r="5348" spans="1:9" x14ac:dyDescent="0.3">
      <c r="A5348">
        <v>5384</v>
      </c>
      <c r="B5348">
        <v>6</v>
      </c>
      <c r="C5348">
        <v>85</v>
      </c>
      <c r="D5348" s="32">
        <v>0.78888888888888886</v>
      </c>
      <c r="E5348">
        <v>7000</v>
      </c>
      <c r="G5348" s="31" t="s">
        <v>97</v>
      </c>
      <c r="H5348">
        <v>11</v>
      </c>
      <c r="I5348" s="31" t="s">
        <v>100</v>
      </c>
    </row>
    <row r="5349" spans="1:9" x14ac:dyDescent="0.3">
      <c r="A5349">
        <v>5385</v>
      </c>
      <c r="B5349">
        <v>4</v>
      </c>
      <c r="C5349">
        <v>85</v>
      </c>
      <c r="D5349" s="32">
        <v>0.62152777777777779</v>
      </c>
      <c r="E5349">
        <v>7000</v>
      </c>
      <c r="G5349" s="31" t="s">
        <v>102</v>
      </c>
      <c r="H5349">
        <v>11</v>
      </c>
      <c r="I5349" s="31" t="s">
        <v>103</v>
      </c>
    </row>
    <row r="5350" spans="1:9" x14ac:dyDescent="0.3">
      <c r="A5350">
        <v>5386</v>
      </c>
      <c r="B5350">
        <v>5</v>
      </c>
      <c r="C5350">
        <v>85</v>
      </c>
      <c r="D5350" s="32">
        <v>0.82986111111111116</v>
      </c>
      <c r="E5350">
        <v>7000</v>
      </c>
      <c r="G5350" s="31" t="s">
        <v>97</v>
      </c>
      <c r="H5350">
        <v>11</v>
      </c>
      <c r="I5350" s="31" t="s">
        <v>105</v>
      </c>
    </row>
    <row r="5351" spans="1:9" x14ac:dyDescent="0.3">
      <c r="A5351">
        <v>5387</v>
      </c>
      <c r="B5351">
        <v>3</v>
      </c>
      <c r="C5351">
        <v>85</v>
      </c>
      <c r="D5351" s="32">
        <v>0.72013888888888888</v>
      </c>
      <c r="E5351">
        <v>7000</v>
      </c>
      <c r="G5351" s="31" t="s">
        <v>102</v>
      </c>
      <c r="H5351">
        <v>12</v>
      </c>
      <c r="I5351" s="31" t="s">
        <v>104</v>
      </c>
    </row>
    <row r="5352" spans="1:9" x14ac:dyDescent="0.3">
      <c r="A5352">
        <v>5388</v>
      </c>
      <c r="B5352">
        <v>1</v>
      </c>
      <c r="C5352">
        <v>85</v>
      </c>
      <c r="D5352" s="32">
        <v>0.69236111111111109</v>
      </c>
      <c r="E5352">
        <v>7000</v>
      </c>
      <c r="G5352" s="31" t="s">
        <v>102</v>
      </c>
      <c r="H5352">
        <v>12</v>
      </c>
      <c r="I5352" s="31" t="s">
        <v>99</v>
      </c>
    </row>
    <row r="5353" spans="1:9" x14ac:dyDescent="0.3">
      <c r="A5353">
        <v>5389</v>
      </c>
      <c r="B5353">
        <v>6</v>
      </c>
      <c r="C5353">
        <v>85</v>
      </c>
      <c r="D5353" s="32">
        <v>0.80833333333333335</v>
      </c>
      <c r="E5353">
        <v>7000</v>
      </c>
      <c r="G5353" s="31" t="s">
        <v>102</v>
      </c>
      <c r="H5353">
        <v>12</v>
      </c>
      <c r="I5353" s="31" t="s">
        <v>100</v>
      </c>
    </row>
    <row r="5354" spans="1:9" x14ac:dyDescent="0.3">
      <c r="A5354">
        <v>5390</v>
      </c>
      <c r="B5354">
        <v>4</v>
      </c>
      <c r="C5354">
        <v>85</v>
      </c>
      <c r="D5354" s="32">
        <v>0.68125000000000002</v>
      </c>
      <c r="E5354">
        <v>7000</v>
      </c>
      <c r="G5354" s="31" t="s">
        <v>102</v>
      </c>
      <c r="H5354">
        <v>12</v>
      </c>
      <c r="I5354" s="31" t="s">
        <v>103</v>
      </c>
    </row>
    <row r="5355" spans="1:9" x14ac:dyDescent="0.3">
      <c r="A5355">
        <v>5391</v>
      </c>
      <c r="B5355">
        <v>5</v>
      </c>
      <c r="C5355">
        <v>85</v>
      </c>
      <c r="D5355" s="32"/>
      <c r="E5355">
        <v>7000</v>
      </c>
      <c r="G5355" s="31" t="s">
        <v>97</v>
      </c>
      <c r="H5355">
        <v>12</v>
      </c>
      <c r="I5355" s="31" t="s">
        <v>105</v>
      </c>
    </row>
    <row r="5356" spans="1:9" x14ac:dyDescent="0.3">
      <c r="A5356">
        <v>5392</v>
      </c>
      <c r="B5356">
        <v>3</v>
      </c>
      <c r="C5356">
        <v>85</v>
      </c>
      <c r="D5356" s="32">
        <v>0.74444444444444446</v>
      </c>
      <c r="E5356">
        <v>9000</v>
      </c>
      <c r="F5356">
        <v>1700</v>
      </c>
      <c r="G5356" s="31" t="s">
        <v>102</v>
      </c>
      <c r="H5356">
        <v>13</v>
      </c>
      <c r="I5356" s="31" t="s">
        <v>104</v>
      </c>
    </row>
    <row r="5357" spans="1:9" x14ac:dyDescent="0.3">
      <c r="A5357">
        <v>5393</v>
      </c>
      <c r="B5357">
        <v>1</v>
      </c>
      <c r="C5357">
        <v>85</v>
      </c>
      <c r="D5357" s="32">
        <v>0.75555555555555554</v>
      </c>
      <c r="E5357">
        <v>7000</v>
      </c>
      <c r="F5357">
        <v>2000</v>
      </c>
      <c r="G5357" s="31" t="s">
        <v>102</v>
      </c>
      <c r="H5357">
        <v>13</v>
      </c>
      <c r="I5357" s="31" t="s">
        <v>99</v>
      </c>
    </row>
    <row r="5358" spans="1:9" x14ac:dyDescent="0.3">
      <c r="A5358">
        <v>5394</v>
      </c>
      <c r="B5358">
        <v>4</v>
      </c>
      <c r="C5358">
        <v>85</v>
      </c>
      <c r="D5358" s="32">
        <v>0.70833333333333337</v>
      </c>
      <c r="E5358">
        <v>7000</v>
      </c>
      <c r="F5358">
        <v>500</v>
      </c>
      <c r="G5358" s="31" t="s">
        <v>102</v>
      </c>
      <c r="H5358">
        <v>13</v>
      </c>
      <c r="I5358" s="31" t="s">
        <v>103</v>
      </c>
    </row>
    <row r="5359" spans="1:9" x14ac:dyDescent="0.3">
      <c r="A5359">
        <v>5395</v>
      </c>
      <c r="B5359">
        <v>3</v>
      </c>
      <c r="C5359">
        <v>85</v>
      </c>
      <c r="D5359" s="32">
        <v>0.77222222222222225</v>
      </c>
      <c r="E5359">
        <v>7000</v>
      </c>
      <c r="G5359" s="31" t="s">
        <v>102</v>
      </c>
      <c r="H5359">
        <v>14</v>
      </c>
      <c r="I5359" s="31" t="s">
        <v>104</v>
      </c>
    </row>
    <row r="5360" spans="1:9" x14ac:dyDescent="0.3">
      <c r="A5360">
        <v>5396</v>
      </c>
      <c r="B5360">
        <v>1</v>
      </c>
      <c r="C5360">
        <v>85</v>
      </c>
      <c r="D5360" s="32">
        <v>0.78749999999999998</v>
      </c>
      <c r="E5360">
        <v>9000</v>
      </c>
      <c r="G5360" s="31" t="s">
        <v>102</v>
      </c>
      <c r="H5360">
        <v>14</v>
      </c>
      <c r="I5360" s="31" t="s">
        <v>99</v>
      </c>
    </row>
    <row r="5361" spans="1:9" x14ac:dyDescent="0.3">
      <c r="A5361">
        <v>5397</v>
      </c>
      <c r="B5361">
        <v>4</v>
      </c>
      <c r="C5361">
        <v>85</v>
      </c>
      <c r="D5361" s="32">
        <v>0.76736111111111116</v>
      </c>
      <c r="E5361">
        <v>7000</v>
      </c>
      <c r="F5361">
        <v>1000</v>
      </c>
      <c r="G5361" s="31" t="s">
        <v>97</v>
      </c>
      <c r="H5361">
        <v>14</v>
      </c>
      <c r="I5361" s="31" t="s">
        <v>103</v>
      </c>
    </row>
    <row r="5362" spans="1:9" x14ac:dyDescent="0.3">
      <c r="A5362">
        <v>5398</v>
      </c>
      <c r="B5362">
        <v>3</v>
      </c>
      <c r="C5362">
        <v>85</v>
      </c>
      <c r="D5362" s="32">
        <v>0.79722222222222228</v>
      </c>
      <c r="E5362">
        <v>7000</v>
      </c>
      <c r="G5362" s="31" t="s">
        <v>97</v>
      </c>
      <c r="H5362">
        <v>15</v>
      </c>
      <c r="I5362" s="31" t="s">
        <v>104</v>
      </c>
    </row>
    <row r="5363" spans="1:9" x14ac:dyDescent="0.3">
      <c r="A5363">
        <v>5399</v>
      </c>
      <c r="B5363">
        <v>1</v>
      </c>
      <c r="C5363">
        <v>85</v>
      </c>
      <c r="D5363" s="32">
        <v>0.8125</v>
      </c>
      <c r="E5363">
        <v>7000</v>
      </c>
      <c r="G5363" s="31" t="s">
        <v>97</v>
      </c>
      <c r="H5363">
        <v>15</v>
      </c>
      <c r="I5363" s="31" t="s">
        <v>99</v>
      </c>
    </row>
    <row r="5364" spans="1:9" x14ac:dyDescent="0.3">
      <c r="A5364">
        <v>5400</v>
      </c>
      <c r="B5364">
        <v>4</v>
      </c>
      <c r="C5364">
        <v>85</v>
      </c>
      <c r="D5364" s="32">
        <v>0.78125</v>
      </c>
      <c r="E5364">
        <v>7000</v>
      </c>
      <c r="G5364" s="31" t="s">
        <v>97</v>
      </c>
      <c r="H5364">
        <v>15</v>
      </c>
      <c r="I5364" s="31" t="s">
        <v>103</v>
      </c>
    </row>
    <row r="5365" spans="1:9" x14ac:dyDescent="0.3">
      <c r="A5365">
        <v>5401</v>
      </c>
      <c r="B5365">
        <v>3</v>
      </c>
      <c r="C5365">
        <v>85</v>
      </c>
      <c r="D5365" s="32">
        <v>0.82222222222222219</v>
      </c>
      <c r="E5365">
        <v>7000</v>
      </c>
      <c r="G5365" s="31" t="s">
        <v>102</v>
      </c>
      <c r="H5365">
        <v>16</v>
      </c>
      <c r="I5365" s="31" t="s">
        <v>104</v>
      </c>
    </row>
    <row r="5366" spans="1:9" x14ac:dyDescent="0.3">
      <c r="A5366">
        <v>5402</v>
      </c>
      <c r="B5366">
        <v>1</v>
      </c>
      <c r="C5366">
        <v>85</v>
      </c>
      <c r="D5366" s="32"/>
      <c r="E5366">
        <v>7000</v>
      </c>
      <c r="G5366" s="31" t="s">
        <v>97</v>
      </c>
      <c r="H5366">
        <v>16</v>
      </c>
      <c r="I5366" s="31" t="s">
        <v>99</v>
      </c>
    </row>
    <row r="5367" spans="1:9" x14ac:dyDescent="0.3">
      <c r="A5367">
        <v>5403</v>
      </c>
      <c r="B5367">
        <v>4</v>
      </c>
      <c r="C5367">
        <v>85</v>
      </c>
      <c r="D5367" s="32">
        <v>0.80208333333333337</v>
      </c>
      <c r="E5367">
        <v>7000</v>
      </c>
      <c r="G5367" s="31" t="s">
        <v>97</v>
      </c>
      <c r="H5367">
        <v>16</v>
      </c>
      <c r="I5367" s="31" t="s">
        <v>103</v>
      </c>
    </row>
    <row r="5368" spans="1:9" x14ac:dyDescent="0.3">
      <c r="A5368">
        <v>5404</v>
      </c>
      <c r="B5368">
        <v>4</v>
      </c>
      <c r="C5368">
        <v>85</v>
      </c>
      <c r="D5368" s="32">
        <v>0.81944444444444442</v>
      </c>
      <c r="E5368">
        <v>7000</v>
      </c>
      <c r="G5368" s="31" t="s">
        <v>97</v>
      </c>
      <c r="H5368">
        <v>17</v>
      </c>
      <c r="I5368" s="31" t="s">
        <v>103</v>
      </c>
    </row>
    <row r="5369" spans="1:9" x14ac:dyDescent="0.3">
      <c r="A5369">
        <v>5405</v>
      </c>
      <c r="B5369">
        <v>1</v>
      </c>
      <c r="C5369">
        <v>85</v>
      </c>
      <c r="D5369" s="32"/>
      <c r="E5369">
        <v>7000</v>
      </c>
      <c r="G5369" s="31" t="s">
        <v>97</v>
      </c>
      <c r="H5369">
        <v>25</v>
      </c>
      <c r="I5369" s="31" t="s">
        <v>99</v>
      </c>
    </row>
    <row r="5370" spans="1:9" x14ac:dyDescent="0.3">
      <c r="A5370">
        <v>5406</v>
      </c>
      <c r="B5370">
        <v>3</v>
      </c>
      <c r="C5370">
        <v>86</v>
      </c>
      <c r="D5370" s="32">
        <v>0.4375</v>
      </c>
      <c r="E5370">
        <v>9000</v>
      </c>
      <c r="F5370">
        <v>3000</v>
      </c>
      <c r="G5370" s="31" t="s">
        <v>97</v>
      </c>
      <c r="H5370">
        <v>4</v>
      </c>
      <c r="I5370" s="31" t="s">
        <v>104</v>
      </c>
    </row>
    <row r="5371" spans="1:9" x14ac:dyDescent="0.3">
      <c r="A5371">
        <v>5407</v>
      </c>
      <c r="B5371">
        <v>7</v>
      </c>
      <c r="C5371">
        <v>86</v>
      </c>
      <c r="D5371" s="32">
        <v>0.57222222222222219</v>
      </c>
      <c r="E5371">
        <v>7000</v>
      </c>
      <c r="G5371" s="31" t="s">
        <v>97</v>
      </c>
      <c r="H5371">
        <v>4</v>
      </c>
      <c r="I5371" s="31" t="s">
        <v>98</v>
      </c>
    </row>
    <row r="5372" spans="1:9" x14ac:dyDescent="0.3">
      <c r="A5372">
        <v>5408</v>
      </c>
      <c r="B5372">
        <v>1</v>
      </c>
      <c r="C5372">
        <v>86</v>
      </c>
      <c r="D5372" s="32">
        <v>0.44722222222222224</v>
      </c>
      <c r="E5372">
        <v>7000</v>
      </c>
      <c r="G5372" s="31" t="s">
        <v>97</v>
      </c>
      <c r="H5372">
        <v>4</v>
      </c>
      <c r="I5372" s="31" t="s">
        <v>99</v>
      </c>
    </row>
    <row r="5373" spans="1:9" x14ac:dyDescent="0.3">
      <c r="A5373">
        <v>5409</v>
      </c>
      <c r="B5373">
        <v>6</v>
      </c>
      <c r="C5373">
        <v>86</v>
      </c>
      <c r="D5373" s="32">
        <v>0.45833333333333331</v>
      </c>
      <c r="E5373">
        <v>7000</v>
      </c>
      <c r="G5373" s="31" t="s">
        <v>97</v>
      </c>
      <c r="H5373">
        <v>4</v>
      </c>
      <c r="I5373" s="31" t="s">
        <v>100</v>
      </c>
    </row>
    <row r="5374" spans="1:9" x14ac:dyDescent="0.3">
      <c r="A5374">
        <v>5410</v>
      </c>
      <c r="B5374">
        <v>4</v>
      </c>
      <c r="C5374">
        <v>86</v>
      </c>
      <c r="D5374" s="32">
        <v>0.45208333333333334</v>
      </c>
      <c r="E5374">
        <v>7000</v>
      </c>
      <c r="G5374" s="31" t="s">
        <v>102</v>
      </c>
      <c r="H5374">
        <v>4</v>
      </c>
      <c r="I5374" s="31" t="s">
        <v>103</v>
      </c>
    </row>
    <row r="5375" spans="1:9" x14ac:dyDescent="0.3">
      <c r="A5375">
        <v>5411</v>
      </c>
      <c r="B5375">
        <v>2</v>
      </c>
      <c r="C5375">
        <v>86</v>
      </c>
      <c r="D5375" s="32">
        <v>0.50624999999999998</v>
      </c>
      <c r="E5375">
        <v>7000</v>
      </c>
      <c r="G5375" s="31" t="s">
        <v>97</v>
      </c>
      <c r="H5375">
        <v>4</v>
      </c>
      <c r="I5375" s="31" t="s">
        <v>101</v>
      </c>
    </row>
    <row r="5376" spans="1:9" x14ac:dyDescent="0.3">
      <c r="A5376">
        <v>5412</v>
      </c>
      <c r="B5376">
        <v>5</v>
      </c>
      <c r="C5376">
        <v>86</v>
      </c>
      <c r="D5376" s="32">
        <v>0.44444444444444442</v>
      </c>
      <c r="E5376">
        <v>7000</v>
      </c>
      <c r="F5376">
        <v>3000</v>
      </c>
      <c r="G5376" s="31" t="s">
        <v>102</v>
      </c>
      <c r="H5376">
        <v>4</v>
      </c>
      <c r="I5376" s="31" t="s">
        <v>105</v>
      </c>
    </row>
    <row r="5377" spans="1:9" x14ac:dyDescent="0.3">
      <c r="A5377">
        <v>5413</v>
      </c>
      <c r="B5377">
        <v>3</v>
      </c>
      <c r="C5377">
        <v>86</v>
      </c>
      <c r="D5377" s="32">
        <v>0.45902777777777776</v>
      </c>
      <c r="E5377">
        <v>7000</v>
      </c>
      <c r="G5377" s="31" t="s">
        <v>102</v>
      </c>
      <c r="H5377">
        <v>5</v>
      </c>
      <c r="I5377" s="31" t="s">
        <v>104</v>
      </c>
    </row>
    <row r="5378" spans="1:9" x14ac:dyDescent="0.3">
      <c r="A5378">
        <v>5414</v>
      </c>
      <c r="B5378">
        <v>7</v>
      </c>
      <c r="C5378">
        <v>86</v>
      </c>
      <c r="D5378" s="32">
        <v>0.59375</v>
      </c>
      <c r="E5378">
        <v>7000</v>
      </c>
      <c r="G5378" s="31" t="s">
        <v>102</v>
      </c>
      <c r="H5378">
        <v>5</v>
      </c>
      <c r="I5378" s="31" t="s">
        <v>98</v>
      </c>
    </row>
    <row r="5379" spans="1:9" x14ac:dyDescent="0.3">
      <c r="A5379">
        <v>5415</v>
      </c>
      <c r="B5379">
        <v>1</v>
      </c>
      <c r="C5379">
        <v>86</v>
      </c>
      <c r="D5379" s="32">
        <v>0.47708333333333336</v>
      </c>
      <c r="E5379">
        <v>7000</v>
      </c>
      <c r="G5379" s="31" t="s">
        <v>97</v>
      </c>
      <c r="H5379">
        <v>5</v>
      </c>
      <c r="I5379" s="31" t="s">
        <v>99</v>
      </c>
    </row>
    <row r="5380" spans="1:9" x14ac:dyDescent="0.3">
      <c r="A5380">
        <v>5416</v>
      </c>
      <c r="B5380">
        <v>6</v>
      </c>
      <c r="C5380">
        <v>86</v>
      </c>
      <c r="D5380" s="32">
        <v>0.47708333333333336</v>
      </c>
      <c r="E5380">
        <v>7000</v>
      </c>
      <c r="G5380" s="31" t="s">
        <v>97</v>
      </c>
      <c r="H5380">
        <v>5</v>
      </c>
      <c r="I5380" s="31" t="s">
        <v>100</v>
      </c>
    </row>
    <row r="5381" spans="1:9" x14ac:dyDescent="0.3">
      <c r="A5381">
        <v>5417</v>
      </c>
      <c r="B5381">
        <v>4</v>
      </c>
      <c r="C5381">
        <v>86</v>
      </c>
      <c r="D5381" s="32">
        <v>0.47222222222222221</v>
      </c>
      <c r="E5381">
        <v>9000</v>
      </c>
      <c r="G5381" s="31" t="s">
        <v>97</v>
      </c>
      <c r="H5381">
        <v>5</v>
      </c>
      <c r="I5381" s="31" t="s">
        <v>103</v>
      </c>
    </row>
    <row r="5382" spans="1:9" x14ac:dyDescent="0.3">
      <c r="A5382">
        <v>5418</v>
      </c>
      <c r="B5382">
        <v>2</v>
      </c>
      <c r="C5382">
        <v>86</v>
      </c>
      <c r="D5382" s="32">
        <v>0.54722222222222228</v>
      </c>
      <c r="E5382">
        <v>7000</v>
      </c>
      <c r="G5382" s="31" t="s">
        <v>97</v>
      </c>
      <c r="H5382">
        <v>5</v>
      </c>
      <c r="I5382" s="31" t="s">
        <v>101</v>
      </c>
    </row>
    <row r="5383" spans="1:9" x14ac:dyDescent="0.3">
      <c r="A5383">
        <v>5419</v>
      </c>
      <c r="B5383">
        <v>5</v>
      </c>
      <c r="C5383">
        <v>86</v>
      </c>
      <c r="D5383" s="32">
        <v>0.46041666666666664</v>
      </c>
      <c r="E5383">
        <v>7000</v>
      </c>
      <c r="G5383" s="31" t="s">
        <v>97</v>
      </c>
      <c r="H5383">
        <v>5</v>
      </c>
      <c r="I5383" s="31" t="s">
        <v>105</v>
      </c>
    </row>
    <row r="5384" spans="1:9" x14ac:dyDescent="0.3">
      <c r="A5384">
        <v>5420</v>
      </c>
      <c r="B5384">
        <v>3</v>
      </c>
      <c r="C5384">
        <v>86</v>
      </c>
      <c r="D5384" s="32">
        <v>0.4909722222222222</v>
      </c>
      <c r="E5384">
        <v>7000</v>
      </c>
      <c r="F5384">
        <v>1000</v>
      </c>
      <c r="G5384" s="31" t="s">
        <v>102</v>
      </c>
      <c r="H5384">
        <v>6</v>
      </c>
      <c r="I5384" s="31" t="s">
        <v>104</v>
      </c>
    </row>
    <row r="5385" spans="1:9" x14ac:dyDescent="0.3">
      <c r="A5385">
        <v>5421</v>
      </c>
      <c r="B5385">
        <v>7</v>
      </c>
      <c r="C5385">
        <v>86</v>
      </c>
      <c r="D5385" s="32">
        <v>0.62291666666666667</v>
      </c>
      <c r="E5385">
        <v>7000</v>
      </c>
      <c r="G5385" s="31" t="s">
        <v>102</v>
      </c>
      <c r="H5385">
        <v>6</v>
      </c>
      <c r="I5385" s="31" t="s">
        <v>98</v>
      </c>
    </row>
    <row r="5386" spans="1:9" x14ac:dyDescent="0.3">
      <c r="A5386">
        <v>5422</v>
      </c>
      <c r="B5386">
        <v>1</v>
      </c>
      <c r="C5386">
        <v>86</v>
      </c>
      <c r="D5386" s="32">
        <v>0.49166666666666664</v>
      </c>
      <c r="E5386">
        <v>7000</v>
      </c>
      <c r="G5386" s="31" t="s">
        <v>97</v>
      </c>
      <c r="H5386">
        <v>6</v>
      </c>
      <c r="I5386" s="31" t="s">
        <v>99</v>
      </c>
    </row>
    <row r="5387" spans="1:9" x14ac:dyDescent="0.3">
      <c r="A5387">
        <v>5423</v>
      </c>
      <c r="B5387">
        <v>6</v>
      </c>
      <c r="C5387">
        <v>86</v>
      </c>
      <c r="D5387" s="32">
        <v>0.4909722222222222</v>
      </c>
      <c r="E5387">
        <v>7000</v>
      </c>
      <c r="F5387">
        <v>1000</v>
      </c>
      <c r="G5387" s="31" t="s">
        <v>97</v>
      </c>
      <c r="H5387">
        <v>6</v>
      </c>
      <c r="I5387" s="31" t="s">
        <v>100</v>
      </c>
    </row>
    <row r="5388" spans="1:9" x14ac:dyDescent="0.3">
      <c r="A5388">
        <v>5424</v>
      </c>
      <c r="B5388">
        <v>4</v>
      </c>
      <c r="C5388">
        <v>86</v>
      </c>
      <c r="D5388" s="32">
        <v>0.48749999999999999</v>
      </c>
      <c r="E5388">
        <v>7000</v>
      </c>
      <c r="G5388" s="31" t="s">
        <v>97</v>
      </c>
      <c r="H5388">
        <v>6</v>
      </c>
      <c r="I5388" s="31" t="s">
        <v>103</v>
      </c>
    </row>
    <row r="5389" spans="1:9" x14ac:dyDescent="0.3">
      <c r="A5389">
        <v>5425</v>
      </c>
      <c r="B5389">
        <v>2</v>
      </c>
      <c r="C5389">
        <v>86</v>
      </c>
      <c r="D5389" s="32">
        <v>0.57361111111111107</v>
      </c>
      <c r="E5389">
        <v>7000</v>
      </c>
      <c r="G5389" s="31" t="s">
        <v>97</v>
      </c>
      <c r="H5389">
        <v>6</v>
      </c>
      <c r="I5389" s="31" t="s">
        <v>101</v>
      </c>
    </row>
    <row r="5390" spans="1:9" x14ac:dyDescent="0.3">
      <c r="A5390">
        <v>5426</v>
      </c>
      <c r="B5390">
        <v>5</v>
      </c>
      <c r="C5390">
        <v>86</v>
      </c>
      <c r="D5390" s="32">
        <v>0.47916666666666669</v>
      </c>
      <c r="E5390">
        <v>7000</v>
      </c>
      <c r="G5390" s="31" t="s">
        <v>97</v>
      </c>
      <c r="H5390">
        <v>6</v>
      </c>
      <c r="I5390" s="31" t="s">
        <v>105</v>
      </c>
    </row>
    <row r="5391" spans="1:9" x14ac:dyDescent="0.3">
      <c r="A5391">
        <v>5427</v>
      </c>
      <c r="B5391">
        <v>3</v>
      </c>
      <c r="C5391">
        <v>86</v>
      </c>
      <c r="D5391" s="32">
        <v>0.53263888888888888</v>
      </c>
      <c r="E5391">
        <v>7000</v>
      </c>
      <c r="F5391">
        <v>3000</v>
      </c>
      <c r="G5391" s="31" t="s">
        <v>102</v>
      </c>
      <c r="H5391">
        <v>7</v>
      </c>
      <c r="I5391" s="31" t="s">
        <v>104</v>
      </c>
    </row>
    <row r="5392" spans="1:9" x14ac:dyDescent="0.3">
      <c r="A5392">
        <v>5428</v>
      </c>
      <c r="B5392">
        <v>7</v>
      </c>
      <c r="C5392">
        <v>86</v>
      </c>
      <c r="D5392" s="32">
        <v>0.69027777777777777</v>
      </c>
      <c r="E5392">
        <v>9000</v>
      </c>
      <c r="F5392">
        <v>1000</v>
      </c>
      <c r="G5392" s="31" t="s">
        <v>97</v>
      </c>
      <c r="H5392">
        <v>7</v>
      </c>
      <c r="I5392" s="31" t="s">
        <v>98</v>
      </c>
    </row>
    <row r="5393" spans="1:9" x14ac:dyDescent="0.3">
      <c r="A5393">
        <v>5429</v>
      </c>
      <c r="B5393">
        <v>1</v>
      </c>
      <c r="C5393">
        <v>86</v>
      </c>
      <c r="D5393" s="32">
        <v>0.5229166666666667</v>
      </c>
      <c r="E5393">
        <v>9000</v>
      </c>
      <c r="G5393" s="31" t="s">
        <v>97</v>
      </c>
      <c r="H5393">
        <v>7</v>
      </c>
      <c r="I5393" s="31" t="s">
        <v>99</v>
      </c>
    </row>
    <row r="5394" spans="1:9" x14ac:dyDescent="0.3">
      <c r="A5394">
        <v>5430</v>
      </c>
      <c r="B5394">
        <v>6</v>
      </c>
      <c r="C5394">
        <v>86</v>
      </c>
      <c r="D5394" s="32">
        <v>0.50902777777777775</v>
      </c>
      <c r="E5394">
        <v>7000</v>
      </c>
      <c r="G5394" s="31" t="s">
        <v>97</v>
      </c>
      <c r="H5394">
        <v>7</v>
      </c>
      <c r="I5394" s="31" t="s">
        <v>100</v>
      </c>
    </row>
    <row r="5395" spans="1:9" x14ac:dyDescent="0.3">
      <c r="A5395">
        <v>5431</v>
      </c>
      <c r="B5395">
        <v>4</v>
      </c>
      <c r="C5395">
        <v>86</v>
      </c>
      <c r="D5395" s="32">
        <v>0.51249999999999996</v>
      </c>
      <c r="E5395">
        <v>7000</v>
      </c>
      <c r="G5395" s="31" t="s">
        <v>97</v>
      </c>
      <c r="H5395">
        <v>7</v>
      </c>
      <c r="I5395" s="31" t="s">
        <v>103</v>
      </c>
    </row>
    <row r="5396" spans="1:9" x14ac:dyDescent="0.3">
      <c r="A5396">
        <v>5432</v>
      </c>
      <c r="B5396">
        <v>2</v>
      </c>
      <c r="C5396">
        <v>86</v>
      </c>
      <c r="D5396" s="32">
        <v>0.60763888888888884</v>
      </c>
      <c r="E5396">
        <v>7000</v>
      </c>
      <c r="G5396" s="31" t="s">
        <v>102</v>
      </c>
      <c r="H5396">
        <v>7</v>
      </c>
      <c r="I5396" s="31" t="s">
        <v>101</v>
      </c>
    </row>
    <row r="5397" spans="1:9" x14ac:dyDescent="0.3">
      <c r="A5397">
        <v>5433</v>
      </c>
      <c r="B5397">
        <v>5</v>
      </c>
      <c r="C5397">
        <v>86</v>
      </c>
      <c r="D5397" s="32">
        <v>0.49513888888888891</v>
      </c>
      <c r="E5397">
        <v>7000</v>
      </c>
      <c r="G5397" s="31" t="s">
        <v>97</v>
      </c>
      <c r="H5397">
        <v>7</v>
      </c>
      <c r="I5397" s="31" t="s">
        <v>105</v>
      </c>
    </row>
    <row r="5398" spans="1:9" x14ac:dyDescent="0.3">
      <c r="A5398">
        <v>5434</v>
      </c>
      <c r="B5398">
        <v>3</v>
      </c>
      <c r="C5398">
        <v>86</v>
      </c>
      <c r="D5398" s="32">
        <v>0.54097222222222219</v>
      </c>
      <c r="E5398">
        <v>7000</v>
      </c>
      <c r="F5398">
        <v>1000</v>
      </c>
      <c r="G5398" s="31" t="s">
        <v>102</v>
      </c>
      <c r="H5398">
        <v>8</v>
      </c>
      <c r="I5398" s="31" t="s">
        <v>104</v>
      </c>
    </row>
    <row r="5399" spans="1:9" x14ac:dyDescent="0.3">
      <c r="A5399">
        <v>5435</v>
      </c>
      <c r="B5399">
        <v>7</v>
      </c>
      <c r="C5399">
        <v>86</v>
      </c>
      <c r="D5399" s="32">
        <v>0.70694444444444449</v>
      </c>
      <c r="E5399">
        <v>7000</v>
      </c>
      <c r="G5399" s="31" t="s">
        <v>102</v>
      </c>
      <c r="H5399">
        <v>8</v>
      </c>
      <c r="I5399" s="31" t="s">
        <v>98</v>
      </c>
    </row>
    <row r="5400" spans="1:9" x14ac:dyDescent="0.3">
      <c r="A5400">
        <v>5436</v>
      </c>
      <c r="B5400">
        <v>1</v>
      </c>
      <c r="C5400">
        <v>86</v>
      </c>
      <c r="D5400" s="32">
        <v>0.55486111111111114</v>
      </c>
      <c r="E5400">
        <v>9000</v>
      </c>
      <c r="G5400" s="31" t="s">
        <v>97</v>
      </c>
      <c r="H5400">
        <v>8</v>
      </c>
      <c r="I5400" s="31" t="s">
        <v>99</v>
      </c>
    </row>
    <row r="5401" spans="1:9" x14ac:dyDescent="0.3">
      <c r="A5401">
        <v>5437</v>
      </c>
      <c r="B5401">
        <v>6</v>
      </c>
      <c r="C5401">
        <v>86</v>
      </c>
      <c r="D5401" s="32">
        <v>0.53819444444444442</v>
      </c>
      <c r="E5401">
        <v>9000</v>
      </c>
      <c r="G5401" s="31" t="s">
        <v>102</v>
      </c>
      <c r="H5401">
        <v>8</v>
      </c>
      <c r="I5401" s="31" t="s">
        <v>100</v>
      </c>
    </row>
    <row r="5402" spans="1:9" x14ac:dyDescent="0.3">
      <c r="A5402">
        <v>5438</v>
      </c>
      <c r="B5402">
        <v>4</v>
      </c>
      <c r="C5402">
        <v>86</v>
      </c>
      <c r="D5402" s="32">
        <v>0.52986111111111112</v>
      </c>
      <c r="E5402">
        <v>7000</v>
      </c>
      <c r="G5402" s="31" t="s">
        <v>102</v>
      </c>
      <c r="H5402">
        <v>8</v>
      </c>
      <c r="I5402" s="31" t="s">
        <v>103</v>
      </c>
    </row>
    <row r="5403" spans="1:9" x14ac:dyDescent="0.3">
      <c r="A5403">
        <v>5439</v>
      </c>
      <c r="B5403">
        <v>2</v>
      </c>
      <c r="C5403">
        <v>86</v>
      </c>
      <c r="D5403" s="32">
        <v>0.63749999999999996</v>
      </c>
      <c r="E5403">
        <v>7000</v>
      </c>
      <c r="G5403" s="31" t="s">
        <v>97</v>
      </c>
      <c r="H5403">
        <v>8</v>
      </c>
      <c r="I5403" s="31" t="s">
        <v>101</v>
      </c>
    </row>
    <row r="5404" spans="1:9" x14ac:dyDescent="0.3">
      <c r="A5404">
        <v>5440</v>
      </c>
      <c r="B5404">
        <v>5</v>
      </c>
      <c r="C5404">
        <v>86</v>
      </c>
      <c r="D5404" s="32">
        <v>0.52222222222222225</v>
      </c>
      <c r="E5404">
        <v>7000</v>
      </c>
      <c r="G5404" s="31" t="s">
        <v>102</v>
      </c>
      <c r="H5404">
        <v>8</v>
      </c>
      <c r="I5404" s="31" t="s">
        <v>105</v>
      </c>
    </row>
    <row r="5405" spans="1:9" x14ac:dyDescent="0.3">
      <c r="A5405">
        <v>5441</v>
      </c>
      <c r="B5405">
        <v>3</v>
      </c>
      <c r="C5405">
        <v>86</v>
      </c>
      <c r="D5405" s="32">
        <v>0.55972222222222223</v>
      </c>
      <c r="E5405">
        <v>7000</v>
      </c>
      <c r="F5405">
        <v>2000</v>
      </c>
      <c r="G5405" s="31" t="s">
        <v>102</v>
      </c>
      <c r="H5405">
        <v>9</v>
      </c>
      <c r="I5405" s="31" t="s">
        <v>104</v>
      </c>
    </row>
    <row r="5406" spans="1:9" x14ac:dyDescent="0.3">
      <c r="A5406">
        <v>5442</v>
      </c>
      <c r="B5406">
        <v>7</v>
      </c>
      <c r="C5406">
        <v>86</v>
      </c>
      <c r="D5406" s="32">
        <v>0.73263888888888884</v>
      </c>
      <c r="E5406">
        <v>7000</v>
      </c>
      <c r="G5406" s="31" t="s">
        <v>102</v>
      </c>
      <c r="H5406">
        <v>9</v>
      </c>
      <c r="I5406" s="31" t="s">
        <v>98</v>
      </c>
    </row>
    <row r="5407" spans="1:9" x14ac:dyDescent="0.3">
      <c r="A5407">
        <v>5443</v>
      </c>
      <c r="B5407">
        <v>1</v>
      </c>
      <c r="C5407">
        <v>86</v>
      </c>
      <c r="D5407" s="32">
        <v>0.60902777777777772</v>
      </c>
      <c r="E5407">
        <v>7000</v>
      </c>
      <c r="G5407" s="31" t="s">
        <v>97</v>
      </c>
      <c r="H5407">
        <v>9</v>
      </c>
      <c r="I5407" s="31" t="s">
        <v>99</v>
      </c>
    </row>
    <row r="5408" spans="1:9" x14ac:dyDescent="0.3">
      <c r="A5408">
        <v>5444</v>
      </c>
      <c r="B5408">
        <v>6</v>
      </c>
      <c r="C5408">
        <v>86</v>
      </c>
      <c r="D5408" s="32">
        <v>0.56180555555555556</v>
      </c>
      <c r="E5408">
        <v>7000</v>
      </c>
      <c r="G5408" s="31" t="s">
        <v>102</v>
      </c>
      <c r="H5408">
        <v>9</v>
      </c>
      <c r="I5408" s="31" t="s">
        <v>100</v>
      </c>
    </row>
    <row r="5409" spans="1:9" x14ac:dyDescent="0.3">
      <c r="A5409">
        <v>5445</v>
      </c>
      <c r="B5409">
        <v>4</v>
      </c>
      <c r="C5409">
        <v>86</v>
      </c>
      <c r="D5409" s="32">
        <v>0.5493055555555556</v>
      </c>
      <c r="E5409">
        <v>7000</v>
      </c>
      <c r="G5409" s="31" t="s">
        <v>102</v>
      </c>
      <c r="H5409">
        <v>9</v>
      </c>
      <c r="I5409" s="31" t="s">
        <v>103</v>
      </c>
    </row>
    <row r="5410" spans="1:9" x14ac:dyDescent="0.3">
      <c r="A5410">
        <v>5446</v>
      </c>
      <c r="B5410">
        <v>2</v>
      </c>
      <c r="C5410">
        <v>86</v>
      </c>
      <c r="D5410" s="32">
        <v>0.66805555555555551</v>
      </c>
      <c r="E5410">
        <v>9000</v>
      </c>
      <c r="G5410" s="31" t="s">
        <v>102</v>
      </c>
      <c r="H5410">
        <v>9</v>
      </c>
      <c r="I5410" s="31" t="s">
        <v>101</v>
      </c>
    </row>
    <row r="5411" spans="1:9" x14ac:dyDescent="0.3">
      <c r="A5411">
        <v>5447</v>
      </c>
      <c r="B5411">
        <v>5</v>
      </c>
      <c r="C5411">
        <v>86</v>
      </c>
      <c r="D5411" s="32">
        <v>0.55000000000000004</v>
      </c>
      <c r="E5411">
        <v>7000</v>
      </c>
      <c r="G5411" s="31" t="s">
        <v>97</v>
      </c>
      <c r="H5411">
        <v>9</v>
      </c>
      <c r="I5411" s="31" t="s">
        <v>105</v>
      </c>
    </row>
    <row r="5412" spans="1:9" x14ac:dyDescent="0.3">
      <c r="A5412">
        <v>5448</v>
      </c>
      <c r="B5412">
        <v>3</v>
      </c>
      <c r="C5412">
        <v>86</v>
      </c>
      <c r="D5412" s="32">
        <v>0.58472222222222225</v>
      </c>
      <c r="E5412">
        <v>7000</v>
      </c>
      <c r="F5412">
        <v>1000</v>
      </c>
      <c r="G5412" s="31" t="s">
        <v>102</v>
      </c>
      <c r="H5412">
        <v>10</v>
      </c>
      <c r="I5412" s="31" t="s">
        <v>104</v>
      </c>
    </row>
    <row r="5413" spans="1:9" x14ac:dyDescent="0.3">
      <c r="A5413">
        <v>5449</v>
      </c>
      <c r="B5413">
        <v>7</v>
      </c>
      <c r="C5413">
        <v>86</v>
      </c>
      <c r="D5413" s="32">
        <v>0.7729166666666667</v>
      </c>
      <c r="E5413">
        <v>7000</v>
      </c>
      <c r="G5413" s="31" t="s">
        <v>102</v>
      </c>
      <c r="H5413">
        <v>10</v>
      </c>
      <c r="I5413" s="31" t="s">
        <v>98</v>
      </c>
    </row>
    <row r="5414" spans="1:9" x14ac:dyDescent="0.3">
      <c r="A5414">
        <v>5450</v>
      </c>
      <c r="B5414">
        <v>1</v>
      </c>
      <c r="C5414">
        <v>86</v>
      </c>
      <c r="D5414" s="32">
        <v>0.64583333333333337</v>
      </c>
      <c r="E5414">
        <v>7000</v>
      </c>
      <c r="F5414">
        <v>1000</v>
      </c>
      <c r="G5414" s="31" t="s">
        <v>102</v>
      </c>
      <c r="H5414">
        <v>10</v>
      </c>
      <c r="I5414" s="31" t="s">
        <v>99</v>
      </c>
    </row>
    <row r="5415" spans="1:9" x14ac:dyDescent="0.3">
      <c r="A5415">
        <v>5451</v>
      </c>
      <c r="B5415">
        <v>6</v>
      </c>
      <c r="C5415">
        <v>86</v>
      </c>
      <c r="D5415" s="32">
        <v>0.58888888888888891</v>
      </c>
      <c r="E5415">
        <v>7000</v>
      </c>
      <c r="G5415" s="31" t="s">
        <v>102</v>
      </c>
      <c r="H5415">
        <v>10</v>
      </c>
      <c r="I5415" s="31" t="s">
        <v>100</v>
      </c>
    </row>
    <row r="5416" spans="1:9" x14ac:dyDescent="0.3">
      <c r="A5416">
        <v>5452</v>
      </c>
      <c r="B5416">
        <v>4</v>
      </c>
      <c r="C5416">
        <v>86</v>
      </c>
      <c r="D5416" s="32">
        <v>0.56736111111111109</v>
      </c>
      <c r="E5416">
        <v>7000</v>
      </c>
      <c r="G5416" s="31" t="s">
        <v>102</v>
      </c>
      <c r="H5416">
        <v>10</v>
      </c>
      <c r="I5416" s="31" t="s">
        <v>103</v>
      </c>
    </row>
    <row r="5417" spans="1:9" x14ac:dyDescent="0.3">
      <c r="A5417">
        <v>5453</v>
      </c>
      <c r="B5417">
        <v>2</v>
      </c>
      <c r="C5417">
        <v>86</v>
      </c>
      <c r="D5417" s="32">
        <v>0.68125000000000002</v>
      </c>
      <c r="E5417">
        <v>7000</v>
      </c>
      <c r="G5417" s="31" t="s">
        <v>102</v>
      </c>
      <c r="H5417">
        <v>10</v>
      </c>
      <c r="I5417" s="31" t="s">
        <v>101</v>
      </c>
    </row>
    <row r="5418" spans="1:9" x14ac:dyDescent="0.3">
      <c r="A5418">
        <v>5454</v>
      </c>
      <c r="B5418">
        <v>5</v>
      </c>
      <c r="C5418">
        <v>86</v>
      </c>
      <c r="D5418" s="32">
        <v>0.57499999999999996</v>
      </c>
      <c r="E5418">
        <v>7000</v>
      </c>
      <c r="G5418" s="31" t="s">
        <v>97</v>
      </c>
      <c r="H5418">
        <v>10</v>
      </c>
      <c r="I5418" s="31" t="s">
        <v>105</v>
      </c>
    </row>
    <row r="5419" spans="1:9" x14ac:dyDescent="0.3">
      <c r="A5419">
        <v>5455</v>
      </c>
      <c r="B5419">
        <v>3</v>
      </c>
      <c r="C5419">
        <v>86</v>
      </c>
      <c r="D5419" s="32">
        <v>0.6118055555555556</v>
      </c>
      <c r="E5419">
        <v>7000</v>
      </c>
      <c r="F5419">
        <v>1000</v>
      </c>
      <c r="G5419" s="31" t="s">
        <v>102</v>
      </c>
      <c r="H5419">
        <v>11</v>
      </c>
      <c r="I5419" s="31" t="s">
        <v>104</v>
      </c>
    </row>
    <row r="5420" spans="1:9" x14ac:dyDescent="0.3">
      <c r="A5420">
        <v>5456</v>
      </c>
      <c r="B5420">
        <v>7</v>
      </c>
      <c r="C5420">
        <v>86</v>
      </c>
      <c r="D5420" s="32">
        <v>0.80972222222222223</v>
      </c>
      <c r="E5420">
        <v>7000</v>
      </c>
      <c r="G5420" s="31" t="s">
        <v>102</v>
      </c>
      <c r="H5420">
        <v>11</v>
      </c>
      <c r="I5420" s="31" t="s">
        <v>98</v>
      </c>
    </row>
    <row r="5421" spans="1:9" x14ac:dyDescent="0.3">
      <c r="A5421">
        <v>5457</v>
      </c>
      <c r="B5421">
        <v>1</v>
      </c>
      <c r="C5421">
        <v>86</v>
      </c>
      <c r="D5421" s="32">
        <v>0.67152777777777772</v>
      </c>
      <c r="E5421">
        <v>7000</v>
      </c>
      <c r="G5421" s="31" t="s">
        <v>97</v>
      </c>
      <c r="H5421">
        <v>11</v>
      </c>
      <c r="I5421" s="31" t="s">
        <v>99</v>
      </c>
    </row>
    <row r="5422" spans="1:9" x14ac:dyDescent="0.3">
      <c r="A5422">
        <v>5458</v>
      </c>
      <c r="B5422">
        <v>6</v>
      </c>
      <c r="C5422">
        <v>86</v>
      </c>
      <c r="D5422" s="32">
        <v>0.61388888888888893</v>
      </c>
      <c r="E5422">
        <v>7000</v>
      </c>
      <c r="G5422" s="31" t="s">
        <v>97</v>
      </c>
      <c r="H5422">
        <v>11</v>
      </c>
      <c r="I5422" s="31" t="s">
        <v>100</v>
      </c>
    </row>
    <row r="5423" spans="1:9" x14ac:dyDescent="0.3">
      <c r="A5423">
        <v>5459</v>
      </c>
      <c r="B5423">
        <v>4</v>
      </c>
      <c r="C5423">
        <v>86</v>
      </c>
      <c r="D5423" s="32">
        <v>0.63958333333333328</v>
      </c>
      <c r="E5423">
        <v>7000</v>
      </c>
      <c r="G5423" s="31" t="s">
        <v>97</v>
      </c>
      <c r="H5423">
        <v>11</v>
      </c>
      <c r="I5423" s="31" t="s">
        <v>103</v>
      </c>
    </row>
    <row r="5424" spans="1:9" x14ac:dyDescent="0.3">
      <c r="A5424">
        <v>5460</v>
      </c>
      <c r="B5424">
        <v>2</v>
      </c>
      <c r="C5424">
        <v>86</v>
      </c>
      <c r="D5424" s="32">
        <v>0.7055555555555556</v>
      </c>
      <c r="E5424">
        <v>7000</v>
      </c>
      <c r="F5424">
        <v>1000</v>
      </c>
      <c r="G5424" s="31" t="s">
        <v>102</v>
      </c>
      <c r="H5424">
        <v>11</v>
      </c>
      <c r="I5424" s="31" t="s">
        <v>101</v>
      </c>
    </row>
    <row r="5425" spans="1:9" x14ac:dyDescent="0.3">
      <c r="A5425">
        <v>5461</v>
      </c>
      <c r="B5425">
        <v>5</v>
      </c>
      <c r="C5425">
        <v>86</v>
      </c>
      <c r="D5425" s="32">
        <v>0.60347222222222219</v>
      </c>
      <c r="E5425">
        <v>9000</v>
      </c>
      <c r="F5425">
        <v>3000</v>
      </c>
      <c r="G5425" s="31" t="s">
        <v>102</v>
      </c>
      <c r="H5425">
        <v>11</v>
      </c>
      <c r="I5425" s="31" t="s">
        <v>105</v>
      </c>
    </row>
    <row r="5426" spans="1:9" x14ac:dyDescent="0.3">
      <c r="A5426">
        <v>5462</v>
      </c>
      <c r="B5426">
        <v>3</v>
      </c>
      <c r="C5426">
        <v>86</v>
      </c>
      <c r="D5426" s="32">
        <v>0.64027777777777772</v>
      </c>
      <c r="E5426">
        <v>7000</v>
      </c>
      <c r="F5426">
        <v>700</v>
      </c>
      <c r="G5426" s="31" t="s">
        <v>102</v>
      </c>
      <c r="H5426">
        <v>12</v>
      </c>
      <c r="I5426" s="31" t="s">
        <v>104</v>
      </c>
    </row>
    <row r="5427" spans="1:9" x14ac:dyDescent="0.3">
      <c r="A5427">
        <v>5463</v>
      </c>
      <c r="B5427">
        <v>7</v>
      </c>
      <c r="C5427">
        <v>86</v>
      </c>
      <c r="D5427" s="32">
        <v>0.83333333333333337</v>
      </c>
      <c r="E5427">
        <v>7000</v>
      </c>
      <c r="G5427" s="31" t="s">
        <v>102</v>
      </c>
      <c r="H5427">
        <v>12</v>
      </c>
      <c r="I5427" s="31" t="s">
        <v>98</v>
      </c>
    </row>
    <row r="5428" spans="1:9" x14ac:dyDescent="0.3">
      <c r="A5428">
        <v>5464</v>
      </c>
      <c r="B5428">
        <v>1</v>
      </c>
      <c r="C5428">
        <v>86</v>
      </c>
      <c r="D5428" s="32">
        <v>0.69513888888888886</v>
      </c>
      <c r="E5428">
        <v>7000</v>
      </c>
      <c r="G5428" s="31" t="s">
        <v>97</v>
      </c>
      <c r="H5428">
        <v>12</v>
      </c>
      <c r="I5428" s="31" t="s">
        <v>99</v>
      </c>
    </row>
    <row r="5429" spans="1:9" x14ac:dyDescent="0.3">
      <c r="A5429">
        <v>5465</v>
      </c>
      <c r="B5429">
        <v>6</v>
      </c>
      <c r="C5429">
        <v>86</v>
      </c>
      <c r="D5429" s="32">
        <v>0.63680555555555551</v>
      </c>
      <c r="E5429">
        <v>7000</v>
      </c>
      <c r="G5429" s="31" t="s">
        <v>97</v>
      </c>
      <c r="H5429">
        <v>12</v>
      </c>
      <c r="I5429" s="31" t="s">
        <v>100</v>
      </c>
    </row>
    <row r="5430" spans="1:9" x14ac:dyDescent="0.3">
      <c r="A5430">
        <v>5466</v>
      </c>
      <c r="B5430">
        <v>4</v>
      </c>
      <c r="C5430">
        <v>86</v>
      </c>
      <c r="D5430" s="32">
        <v>0.66111111111111109</v>
      </c>
      <c r="E5430">
        <v>7000</v>
      </c>
      <c r="G5430" s="31" t="s">
        <v>102</v>
      </c>
      <c r="H5430">
        <v>12</v>
      </c>
      <c r="I5430" s="31" t="s">
        <v>103</v>
      </c>
    </row>
    <row r="5431" spans="1:9" x14ac:dyDescent="0.3">
      <c r="A5431">
        <v>5467</v>
      </c>
      <c r="B5431">
        <v>2</v>
      </c>
      <c r="C5431">
        <v>86</v>
      </c>
      <c r="D5431" s="32">
        <v>0.75763888888888886</v>
      </c>
      <c r="E5431">
        <v>7000</v>
      </c>
      <c r="G5431" s="31" t="s">
        <v>97</v>
      </c>
      <c r="H5431">
        <v>12</v>
      </c>
      <c r="I5431" s="31" t="s">
        <v>101</v>
      </c>
    </row>
    <row r="5432" spans="1:9" x14ac:dyDescent="0.3">
      <c r="A5432">
        <v>5468</v>
      </c>
      <c r="B5432">
        <v>5</v>
      </c>
      <c r="C5432">
        <v>86</v>
      </c>
      <c r="D5432" s="32">
        <v>0.625</v>
      </c>
      <c r="E5432">
        <v>7000</v>
      </c>
      <c r="G5432" s="31" t="s">
        <v>97</v>
      </c>
      <c r="H5432">
        <v>12</v>
      </c>
      <c r="I5432" s="31" t="s">
        <v>105</v>
      </c>
    </row>
    <row r="5433" spans="1:9" x14ac:dyDescent="0.3">
      <c r="A5433">
        <v>5469</v>
      </c>
      <c r="B5433">
        <v>3</v>
      </c>
      <c r="C5433">
        <v>86</v>
      </c>
      <c r="D5433" s="32">
        <v>0.67361111111111116</v>
      </c>
      <c r="E5433">
        <v>9000</v>
      </c>
      <c r="F5433">
        <v>1000</v>
      </c>
      <c r="G5433" s="31" t="s">
        <v>102</v>
      </c>
      <c r="H5433">
        <v>13</v>
      </c>
      <c r="I5433" s="31" t="s">
        <v>104</v>
      </c>
    </row>
    <row r="5434" spans="1:9" x14ac:dyDescent="0.3">
      <c r="A5434">
        <v>5470</v>
      </c>
      <c r="B5434">
        <v>7</v>
      </c>
      <c r="C5434">
        <v>86</v>
      </c>
      <c r="D5434" s="32"/>
      <c r="E5434">
        <v>7000</v>
      </c>
      <c r="G5434" s="31" t="s">
        <v>97</v>
      </c>
      <c r="H5434">
        <v>13</v>
      </c>
      <c r="I5434" s="31" t="s">
        <v>98</v>
      </c>
    </row>
    <row r="5435" spans="1:9" x14ac:dyDescent="0.3">
      <c r="A5435">
        <v>5471</v>
      </c>
      <c r="B5435">
        <v>1</v>
      </c>
      <c r="C5435">
        <v>86</v>
      </c>
      <c r="D5435" s="32">
        <v>0.72152777777777777</v>
      </c>
      <c r="E5435">
        <v>9000</v>
      </c>
      <c r="G5435" s="31" t="s">
        <v>97</v>
      </c>
      <c r="H5435">
        <v>13</v>
      </c>
      <c r="I5435" s="31" t="s">
        <v>99</v>
      </c>
    </row>
    <row r="5436" spans="1:9" x14ac:dyDescent="0.3">
      <c r="A5436">
        <v>5472</v>
      </c>
      <c r="B5436">
        <v>6</v>
      </c>
      <c r="C5436">
        <v>86</v>
      </c>
      <c r="D5436" s="32">
        <v>0.65972222222222221</v>
      </c>
      <c r="E5436">
        <v>7000</v>
      </c>
      <c r="G5436" s="31" t="s">
        <v>97</v>
      </c>
      <c r="H5436">
        <v>13</v>
      </c>
      <c r="I5436" s="31" t="s">
        <v>100</v>
      </c>
    </row>
    <row r="5437" spans="1:9" x14ac:dyDescent="0.3">
      <c r="A5437">
        <v>5473</v>
      </c>
      <c r="B5437">
        <v>4</v>
      </c>
      <c r="C5437">
        <v>86</v>
      </c>
      <c r="D5437" s="32"/>
      <c r="E5437">
        <v>7000</v>
      </c>
      <c r="G5437" s="31" t="s">
        <v>97</v>
      </c>
      <c r="H5437">
        <v>13</v>
      </c>
      <c r="I5437" s="31" t="s">
        <v>103</v>
      </c>
    </row>
    <row r="5438" spans="1:9" x14ac:dyDescent="0.3">
      <c r="A5438">
        <v>5474</v>
      </c>
      <c r="B5438">
        <v>2</v>
      </c>
      <c r="C5438">
        <v>86</v>
      </c>
      <c r="D5438" s="32">
        <v>0.77569444444444446</v>
      </c>
      <c r="E5438">
        <v>7000</v>
      </c>
      <c r="G5438" s="31" t="s">
        <v>97</v>
      </c>
      <c r="H5438">
        <v>13</v>
      </c>
      <c r="I5438" s="31" t="s">
        <v>101</v>
      </c>
    </row>
    <row r="5439" spans="1:9" x14ac:dyDescent="0.3">
      <c r="A5439">
        <v>5475</v>
      </c>
      <c r="B5439">
        <v>5</v>
      </c>
      <c r="C5439">
        <v>86</v>
      </c>
      <c r="D5439" s="32">
        <v>0.64513888888888893</v>
      </c>
      <c r="E5439">
        <v>7000</v>
      </c>
      <c r="G5439" s="31" t="s">
        <v>102</v>
      </c>
      <c r="H5439">
        <v>13</v>
      </c>
      <c r="I5439" s="31" t="s">
        <v>105</v>
      </c>
    </row>
    <row r="5440" spans="1:9" x14ac:dyDescent="0.3">
      <c r="A5440">
        <v>5476</v>
      </c>
      <c r="B5440">
        <v>3</v>
      </c>
      <c r="C5440">
        <v>86</v>
      </c>
      <c r="D5440" s="32">
        <v>0.70763888888888893</v>
      </c>
      <c r="E5440">
        <v>7000</v>
      </c>
      <c r="F5440">
        <v>1000</v>
      </c>
      <c r="G5440" s="31" t="s">
        <v>102</v>
      </c>
      <c r="H5440">
        <v>14</v>
      </c>
      <c r="I5440" s="31" t="s">
        <v>104</v>
      </c>
    </row>
    <row r="5441" spans="1:9" x14ac:dyDescent="0.3">
      <c r="A5441">
        <v>5477</v>
      </c>
      <c r="B5441">
        <v>1</v>
      </c>
      <c r="C5441">
        <v>86</v>
      </c>
      <c r="D5441" s="32">
        <v>0.75347222222222221</v>
      </c>
      <c r="E5441">
        <v>7000</v>
      </c>
      <c r="F5441">
        <v>1000</v>
      </c>
      <c r="G5441" s="31" t="s">
        <v>102</v>
      </c>
      <c r="H5441">
        <v>14</v>
      </c>
      <c r="I5441" s="31" t="s">
        <v>99</v>
      </c>
    </row>
    <row r="5442" spans="1:9" x14ac:dyDescent="0.3">
      <c r="A5442">
        <v>5478</v>
      </c>
      <c r="B5442">
        <v>6</v>
      </c>
      <c r="C5442">
        <v>86</v>
      </c>
      <c r="D5442" s="32">
        <v>0.6875</v>
      </c>
      <c r="E5442">
        <v>7000</v>
      </c>
      <c r="G5442" s="31" t="s">
        <v>97</v>
      </c>
      <c r="H5442">
        <v>14</v>
      </c>
      <c r="I5442" s="31" t="s">
        <v>100</v>
      </c>
    </row>
    <row r="5443" spans="1:9" x14ac:dyDescent="0.3">
      <c r="A5443">
        <v>5479</v>
      </c>
      <c r="B5443">
        <v>4</v>
      </c>
      <c r="C5443">
        <v>86</v>
      </c>
      <c r="D5443" s="32">
        <v>0.72986111111111107</v>
      </c>
      <c r="E5443">
        <v>7000</v>
      </c>
      <c r="G5443" s="31" t="s">
        <v>102</v>
      </c>
      <c r="H5443">
        <v>14</v>
      </c>
      <c r="I5443" s="31" t="s">
        <v>103</v>
      </c>
    </row>
    <row r="5444" spans="1:9" x14ac:dyDescent="0.3">
      <c r="A5444">
        <v>5480</v>
      </c>
      <c r="B5444">
        <v>2</v>
      </c>
      <c r="C5444">
        <v>86</v>
      </c>
      <c r="D5444" s="32">
        <v>0.79513888888888884</v>
      </c>
      <c r="E5444">
        <v>7000</v>
      </c>
      <c r="G5444" s="31" t="s">
        <v>97</v>
      </c>
      <c r="H5444">
        <v>14</v>
      </c>
      <c r="I5444" s="31" t="s">
        <v>101</v>
      </c>
    </row>
    <row r="5445" spans="1:9" x14ac:dyDescent="0.3">
      <c r="A5445">
        <v>5481</v>
      </c>
      <c r="B5445">
        <v>5</v>
      </c>
      <c r="C5445">
        <v>86</v>
      </c>
      <c r="D5445" s="32">
        <v>0.66527777777777775</v>
      </c>
      <c r="E5445">
        <v>7000</v>
      </c>
      <c r="F5445">
        <v>2000</v>
      </c>
      <c r="G5445" s="31" t="s">
        <v>97</v>
      </c>
      <c r="H5445">
        <v>14</v>
      </c>
      <c r="I5445" s="31" t="s">
        <v>105</v>
      </c>
    </row>
    <row r="5446" spans="1:9" x14ac:dyDescent="0.3">
      <c r="A5446">
        <v>5482</v>
      </c>
      <c r="B5446">
        <v>3</v>
      </c>
      <c r="C5446">
        <v>86</v>
      </c>
      <c r="D5446" s="32">
        <v>0.72847222222222219</v>
      </c>
      <c r="E5446">
        <v>7000</v>
      </c>
      <c r="G5446" s="31" t="s">
        <v>102</v>
      </c>
      <c r="H5446">
        <v>15</v>
      </c>
      <c r="I5446" s="31" t="s">
        <v>104</v>
      </c>
    </row>
    <row r="5447" spans="1:9" x14ac:dyDescent="0.3">
      <c r="A5447">
        <v>5483</v>
      </c>
      <c r="B5447">
        <v>1</v>
      </c>
      <c r="C5447">
        <v>86</v>
      </c>
      <c r="D5447" s="32">
        <v>0.78541666666666665</v>
      </c>
      <c r="E5447">
        <v>7000</v>
      </c>
      <c r="G5447" s="31" t="s">
        <v>102</v>
      </c>
      <c r="H5447">
        <v>15</v>
      </c>
      <c r="I5447" s="31" t="s">
        <v>99</v>
      </c>
    </row>
    <row r="5448" spans="1:9" x14ac:dyDescent="0.3">
      <c r="A5448">
        <v>5484</v>
      </c>
      <c r="B5448">
        <v>6</v>
      </c>
      <c r="C5448">
        <v>86</v>
      </c>
      <c r="D5448" s="32">
        <v>0.72638888888888886</v>
      </c>
      <c r="E5448">
        <v>7000</v>
      </c>
      <c r="G5448" s="31" t="s">
        <v>97</v>
      </c>
      <c r="H5448">
        <v>15</v>
      </c>
      <c r="I5448" s="31" t="s">
        <v>100</v>
      </c>
    </row>
    <row r="5449" spans="1:9" x14ac:dyDescent="0.3">
      <c r="A5449">
        <v>5485</v>
      </c>
      <c r="B5449">
        <v>4</v>
      </c>
      <c r="C5449">
        <v>86</v>
      </c>
      <c r="D5449" s="32">
        <v>0.75694444444444442</v>
      </c>
      <c r="E5449">
        <v>7000</v>
      </c>
      <c r="F5449">
        <v>1000</v>
      </c>
      <c r="G5449" s="31" t="s">
        <v>102</v>
      </c>
      <c r="H5449">
        <v>15</v>
      </c>
      <c r="I5449" s="31" t="s">
        <v>103</v>
      </c>
    </row>
    <row r="5450" spans="1:9" x14ac:dyDescent="0.3">
      <c r="A5450">
        <v>5486</v>
      </c>
      <c r="B5450">
        <v>2</v>
      </c>
      <c r="C5450">
        <v>86</v>
      </c>
      <c r="D5450" s="32">
        <v>0.81527777777777777</v>
      </c>
      <c r="E5450">
        <v>9000</v>
      </c>
      <c r="G5450" s="31" t="s">
        <v>97</v>
      </c>
      <c r="H5450">
        <v>15</v>
      </c>
      <c r="I5450" s="31" t="s">
        <v>101</v>
      </c>
    </row>
    <row r="5451" spans="1:9" x14ac:dyDescent="0.3">
      <c r="A5451">
        <v>5487</v>
      </c>
      <c r="B5451">
        <v>5</v>
      </c>
      <c r="C5451">
        <v>86</v>
      </c>
      <c r="D5451" s="32">
        <v>0.68472222222222223</v>
      </c>
      <c r="E5451">
        <v>7000</v>
      </c>
      <c r="G5451" s="31" t="s">
        <v>102</v>
      </c>
      <c r="H5451">
        <v>15</v>
      </c>
      <c r="I5451" s="31" t="s">
        <v>105</v>
      </c>
    </row>
    <row r="5452" spans="1:9" x14ac:dyDescent="0.3">
      <c r="A5452">
        <v>5488</v>
      </c>
      <c r="B5452">
        <v>3</v>
      </c>
      <c r="C5452">
        <v>86</v>
      </c>
      <c r="D5452" s="32">
        <v>0.74791666666666667</v>
      </c>
      <c r="E5452">
        <v>7000</v>
      </c>
      <c r="G5452" s="31" t="s">
        <v>97</v>
      </c>
      <c r="H5452">
        <v>16</v>
      </c>
      <c r="I5452" s="31" t="s">
        <v>104</v>
      </c>
    </row>
    <row r="5453" spans="1:9" x14ac:dyDescent="0.3">
      <c r="A5453">
        <v>5489</v>
      </c>
      <c r="B5453">
        <v>1</v>
      </c>
      <c r="C5453">
        <v>86</v>
      </c>
      <c r="D5453" s="32">
        <v>0.82777777777777772</v>
      </c>
      <c r="E5453">
        <v>7000</v>
      </c>
      <c r="G5453" s="31" t="s">
        <v>97</v>
      </c>
      <c r="H5453">
        <v>16</v>
      </c>
      <c r="I5453" s="31" t="s">
        <v>99</v>
      </c>
    </row>
    <row r="5454" spans="1:9" x14ac:dyDescent="0.3">
      <c r="A5454">
        <v>5490</v>
      </c>
      <c r="B5454">
        <v>6</v>
      </c>
      <c r="C5454">
        <v>86</v>
      </c>
      <c r="D5454" s="32">
        <v>0.73750000000000004</v>
      </c>
      <c r="E5454">
        <v>7000</v>
      </c>
      <c r="G5454" s="31" t="s">
        <v>97</v>
      </c>
      <c r="H5454">
        <v>16</v>
      </c>
      <c r="I5454" s="31" t="s">
        <v>100</v>
      </c>
    </row>
    <row r="5455" spans="1:9" x14ac:dyDescent="0.3">
      <c r="A5455">
        <v>5491</v>
      </c>
      <c r="B5455">
        <v>4</v>
      </c>
      <c r="C5455">
        <v>86</v>
      </c>
      <c r="D5455" s="32">
        <v>0.77569444444444446</v>
      </c>
      <c r="E5455">
        <v>7000</v>
      </c>
      <c r="G5455" s="31" t="s">
        <v>97</v>
      </c>
      <c r="H5455">
        <v>16</v>
      </c>
      <c r="I5455" s="31" t="s">
        <v>103</v>
      </c>
    </row>
    <row r="5456" spans="1:9" x14ac:dyDescent="0.3">
      <c r="A5456">
        <v>5492</v>
      </c>
      <c r="B5456">
        <v>5</v>
      </c>
      <c r="C5456">
        <v>86</v>
      </c>
      <c r="D5456" s="32">
        <v>0.7319444444444444</v>
      </c>
      <c r="E5456">
        <v>7000</v>
      </c>
      <c r="G5456" s="31" t="s">
        <v>102</v>
      </c>
      <c r="H5456">
        <v>16</v>
      </c>
      <c r="I5456" s="31" t="s">
        <v>105</v>
      </c>
    </row>
    <row r="5457" spans="1:9" x14ac:dyDescent="0.3">
      <c r="A5457">
        <v>5493</v>
      </c>
      <c r="B5457">
        <v>3</v>
      </c>
      <c r="C5457">
        <v>86</v>
      </c>
      <c r="D5457" s="32">
        <v>0.76944444444444449</v>
      </c>
      <c r="E5457">
        <v>7000</v>
      </c>
      <c r="F5457">
        <v>100</v>
      </c>
      <c r="G5457" s="31" t="s">
        <v>97</v>
      </c>
      <c r="H5457">
        <v>17</v>
      </c>
      <c r="I5457" s="31" t="s">
        <v>104</v>
      </c>
    </row>
    <row r="5458" spans="1:9" x14ac:dyDescent="0.3">
      <c r="A5458">
        <v>5494</v>
      </c>
      <c r="B5458">
        <v>6</v>
      </c>
      <c r="C5458">
        <v>86</v>
      </c>
      <c r="D5458" s="32">
        <v>0.75138888888888888</v>
      </c>
      <c r="E5458">
        <v>7000</v>
      </c>
      <c r="G5458" s="31" t="s">
        <v>97</v>
      </c>
      <c r="H5458">
        <v>17</v>
      </c>
      <c r="I5458" s="31" t="s">
        <v>100</v>
      </c>
    </row>
    <row r="5459" spans="1:9" x14ac:dyDescent="0.3">
      <c r="A5459">
        <v>5495</v>
      </c>
      <c r="B5459">
        <v>4</v>
      </c>
      <c r="C5459">
        <v>86</v>
      </c>
      <c r="D5459" s="32">
        <v>0.7895833333333333</v>
      </c>
      <c r="E5459">
        <v>7000</v>
      </c>
      <c r="G5459" s="31" t="s">
        <v>97</v>
      </c>
      <c r="H5459">
        <v>17</v>
      </c>
      <c r="I5459" s="31" t="s">
        <v>103</v>
      </c>
    </row>
    <row r="5460" spans="1:9" x14ac:dyDescent="0.3">
      <c r="A5460">
        <v>5496</v>
      </c>
      <c r="B5460">
        <v>5</v>
      </c>
      <c r="C5460">
        <v>86</v>
      </c>
      <c r="D5460" s="32">
        <v>0.75138888888888888</v>
      </c>
      <c r="E5460">
        <v>7000</v>
      </c>
      <c r="F5460">
        <v>2000</v>
      </c>
      <c r="G5460" s="31" t="s">
        <v>102</v>
      </c>
      <c r="H5460">
        <v>17</v>
      </c>
      <c r="I5460" s="31" t="s">
        <v>105</v>
      </c>
    </row>
    <row r="5461" spans="1:9" x14ac:dyDescent="0.3">
      <c r="A5461">
        <v>5497</v>
      </c>
      <c r="B5461">
        <v>3</v>
      </c>
      <c r="C5461">
        <v>86</v>
      </c>
      <c r="D5461" s="32">
        <v>0.79583333333333328</v>
      </c>
      <c r="E5461">
        <v>7000</v>
      </c>
      <c r="F5461">
        <v>2000</v>
      </c>
      <c r="G5461" s="31" t="s">
        <v>102</v>
      </c>
      <c r="H5461">
        <v>18</v>
      </c>
      <c r="I5461" s="31" t="s">
        <v>104</v>
      </c>
    </row>
    <row r="5462" spans="1:9" x14ac:dyDescent="0.3">
      <c r="A5462">
        <v>5498</v>
      </c>
      <c r="B5462">
        <v>6</v>
      </c>
      <c r="C5462">
        <v>86</v>
      </c>
      <c r="D5462" s="32">
        <v>0.77500000000000002</v>
      </c>
      <c r="E5462">
        <v>9000</v>
      </c>
      <c r="G5462" s="31" t="s">
        <v>97</v>
      </c>
      <c r="H5462">
        <v>18</v>
      </c>
      <c r="I5462" s="31" t="s">
        <v>100</v>
      </c>
    </row>
    <row r="5463" spans="1:9" x14ac:dyDescent="0.3">
      <c r="A5463">
        <v>5499</v>
      </c>
      <c r="B5463">
        <v>4</v>
      </c>
      <c r="C5463">
        <v>86</v>
      </c>
      <c r="D5463" s="32">
        <v>0.80625000000000002</v>
      </c>
      <c r="E5463">
        <v>7000</v>
      </c>
      <c r="F5463">
        <v>500</v>
      </c>
      <c r="G5463" s="31" t="s">
        <v>102</v>
      </c>
      <c r="H5463">
        <v>18</v>
      </c>
      <c r="I5463" s="31" t="s">
        <v>103</v>
      </c>
    </row>
    <row r="5464" spans="1:9" x14ac:dyDescent="0.3">
      <c r="A5464">
        <v>5500</v>
      </c>
      <c r="B5464">
        <v>5</v>
      </c>
      <c r="C5464">
        <v>86</v>
      </c>
      <c r="D5464" s="32">
        <v>0.77013888888888893</v>
      </c>
      <c r="E5464">
        <v>7000</v>
      </c>
      <c r="G5464" s="31" t="s">
        <v>102</v>
      </c>
      <c r="H5464">
        <v>18</v>
      </c>
      <c r="I5464" s="31" t="s">
        <v>105</v>
      </c>
    </row>
    <row r="5465" spans="1:9" x14ac:dyDescent="0.3">
      <c r="A5465">
        <v>5501</v>
      </c>
      <c r="B5465">
        <v>3</v>
      </c>
      <c r="C5465">
        <v>86</v>
      </c>
      <c r="D5465" s="32">
        <v>0.82013888888888886</v>
      </c>
      <c r="E5465">
        <v>7000</v>
      </c>
      <c r="G5465" s="31" t="s">
        <v>102</v>
      </c>
      <c r="H5465">
        <v>19</v>
      </c>
      <c r="I5465" s="31" t="s">
        <v>104</v>
      </c>
    </row>
    <row r="5466" spans="1:9" x14ac:dyDescent="0.3">
      <c r="A5466">
        <v>5502</v>
      </c>
      <c r="B5466">
        <v>6</v>
      </c>
      <c r="C5466">
        <v>86</v>
      </c>
      <c r="D5466" s="32">
        <v>0.78680555555555554</v>
      </c>
      <c r="E5466">
        <v>7000</v>
      </c>
      <c r="G5466" s="31" t="s">
        <v>97</v>
      </c>
      <c r="H5466">
        <v>19</v>
      </c>
      <c r="I5466" s="31" t="s">
        <v>100</v>
      </c>
    </row>
    <row r="5467" spans="1:9" x14ac:dyDescent="0.3">
      <c r="A5467">
        <v>5503</v>
      </c>
      <c r="B5467">
        <v>4</v>
      </c>
      <c r="C5467">
        <v>86</v>
      </c>
      <c r="D5467" s="32">
        <v>0.82777777777777772</v>
      </c>
      <c r="E5467">
        <v>7000</v>
      </c>
      <c r="F5467">
        <v>500</v>
      </c>
      <c r="G5467" s="31" t="s">
        <v>102</v>
      </c>
      <c r="H5467">
        <v>19</v>
      </c>
      <c r="I5467" s="31" t="s">
        <v>103</v>
      </c>
    </row>
    <row r="5468" spans="1:9" x14ac:dyDescent="0.3">
      <c r="A5468">
        <v>5504</v>
      </c>
      <c r="B5468">
        <v>5</v>
      </c>
      <c r="C5468">
        <v>86</v>
      </c>
      <c r="D5468" s="32">
        <v>0.7993055555555556</v>
      </c>
      <c r="E5468">
        <v>7000</v>
      </c>
      <c r="F5468">
        <v>1000</v>
      </c>
      <c r="G5468" s="31" t="s">
        <v>102</v>
      </c>
      <c r="H5468">
        <v>19</v>
      </c>
      <c r="I5468" s="31" t="s">
        <v>105</v>
      </c>
    </row>
    <row r="5469" spans="1:9" x14ac:dyDescent="0.3">
      <c r="A5469">
        <v>5505</v>
      </c>
      <c r="B5469">
        <v>5</v>
      </c>
      <c r="C5469">
        <v>86</v>
      </c>
      <c r="D5469" s="32">
        <v>0.82638888888888884</v>
      </c>
      <c r="E5469">
        <v>7000</v>
      </c>
      <c r="G5469" s="31" t="s">
        <v>97</v>
      </c>
      <c r="H5469">
        <v>20</v>
      </c>
      <c r="I5469" s="31" t="s">
        <v>105</v>
      </c>
    </row>
    <row r="5470" spans="1:9" x14ac:dyDescent="0.3">
      <c r="A5470">
        <v>5506</v>
      </c>
      <c r="B5470">
        <v>3</v>
      </c>
      <c r="C5470">
        <v>87</v>
      </c>
      <c r="D5470" s="32">
        <v>0.43402777777777779</v>
      </c>
      <c r="E5470">
        <v>7000</v>
      </c>
      <c r="F5470">
        <v>1000</v>
      </c>
      <c r="G5470" s="31" t="s">
        <v>102</v>
      </c>
      <c r="H5470">
        <v>4</v>
      </c>
      <c r="I5470" s="31" t="s">
        <v>104</v>
      </c>
    </row>
    <row r="5471" spans="1:9" x14ac:dyDescent="0.3">
      <c r="A5471">
        <v>5507</v>
      </c>
      <c r="B5471">
        <v>7</v>
      </c>
      <c r="C5471">
        <v>87</v>
      </c>
      <c r="D5471" s="32">
        <v>0.43194444444444446</v>
      </c>
      <c r="E5471">
        <v>7000</v>
      </c>
      <c r="F5471">
        <v>2000</v>
      </c>
      <c r="G5471" s="31" t="s">
        <v>102</v>
      </c>
      <c r="H5471">
        <v>4</v>
      </c>
      <c r="I5471" s="31" t="s">
        <v>98</v>
      </c>
    </row>
    <row r="5472" spans="1:9" x14ac:dyDescent="0.3">
      <c r="A5472">
        <v>5508</v>
      </c>
      <c r="B5472">
        <v>1</v>
      </c>
      <c r="C5472">
        <v>87</v>
      </c>
      <c r="D5472" s="32">
        <v>0.44930555555555557</v>
      </c>
      <c r="E5472">
        <v>7000</v>
      </c>
      <c r="F5472">
        <v>3000</v>
      </c>
      <c r="G5472" s="31" t="s">
        <v>102</v>
      </c>
      <c r="H5472">
        <v>4</v>
      </c>
      <c r="I5472" s="31" t="s">
        <v>99</v>
      </c>
    </row>
    <row r="5473" spans="1:9" x14ac:dyDescent="0.3">
      <c r="A5473">
        <v>5509</v>
      </c>
      <c r="B5473">
        <v>6</v>
      </c>
      <c r="C5473">
        <v>87</v>
      </c>
      <c r="D5473" s="32">
        <v>0.44166666666666665</v>
      </c>
      <c r="E5473">
        <v>7000</v>
      </c>
      <c r="G5473" s="31" t="s">
        <v>97</v>
      </c>
      <c r="H5473">
        <v>4</v>
      </c>
      <c r="I5473" s="31" t="s">
        <v>100</v>
      </c>
    </row>
    <row r="5474" spans="1:9" x14ac:dyDescent="0.3">
      <c r="A5474">
        <v>5510</v>
      </c>
      <c r="B5474">
        <v>4</v>
      </c>
      <c r="C5474">
        <v>87</v>
      </c>
      <c r="D5474" s="32">
        <v>0.44097222222222221</v>
      </c>
      <c r="E5474">
        <v>7000</v>
      </c>
      <c r="G5474" s="31" t="s">
        <v>102</v>
      </c>
      <c r="H5474">
        <v>4</v>
      </c>
      <c r="I5474" s="31" t="s">
        <v>103</v>
      </c>
    </row>
    <row r="5475" spans="1:9" x14ac:dyDescent="0.3">
      <c r="A5475">
        <v>5511</v>
      </c>
      <c r="B5475">
        <v>2</v>
      </c>
      <c r="C5475">
        <v>87</v>
      </c>
      <c r="D5475" s="32">
        <v>0.45069444444444445</v>
      </c>
      <c r="E5475">
        <v>7000</v>
      </c>
      <c r="G5475" s="31" t="s">
        <v>102</v>
      </c>
      <c r="H5475">
        <v>4</v>
      </c>
      <c r="I5475" s="31" t="s">
        <v>101</v>
      </c>
    </row>
    <row r="5476" spans="1:9" x14ac:dyDescent="0.3">
      <c r="A5476">
        <v>5512</v>
      </c>
      <c r="B5476">
        <v>5</v>
      </c>
      <c r="C5476">
        <v>87</v>
      </c>
      <c r="D5476" s="32">
        <v>0.44027777777777777</v>
      </c>
      <c r="E5476">
        <v>7000</v>
      </c>
      <c r="G5476" s="31" t="s">
        <v>97</v>
      </c>
      <c r="H5476">
        <v>4</v>
      </c>
      <c r="I5476" s="31" t="s">
        <v>105</v>
      </c>
    </row>
    <row r="5477" spans="1:9" x14ac:dyDescent="0.3">
      <c r="A5477">
        <v>5513</v>
      </c>
      <c r="B5477">
        <v>3</v>
      </c>
      <c r="C5477">
        <v>87</v>
      </c>
      <c r="D5477" s="32">
        <v>0.47569444444444442</v>
      </c>
      <c r="E5477">
        <v>7000</v>
      </c>
      <c r="F5477">
        <v>1500</v>
      </c>
      <c r="G5477" s="31" t="s">
        <v>97</v>
      </c>
      <c r="H5477">
        <v>5</v>
      </c>
      <c r="I5477" s="31" t="s">
        <v>104</v>
      </c>
    </row>
    <row r="5478" spans="1:9" x14ac:dyDescent="0.3">
      <c r="A5478">
        <v>5514</v>
      </c>
      <c r="B5478">
        <v>7</v>
      </c>
      <c r="C5478">
        <v>87</v>
      </c>
      <c r="D5478" s="32">
        <v>0.49583333333333335</v>
      </c>
      <c r="E5478">
        <v>9000</v>
      </c>
      <c r="G5478" s="31" t="s">
        <v>97</v>
      </c>
      <c r="H5478">
        <v>5</v>
      </c>
      <c r="I5478" s="31" t="s">
        <v>98</v>
      </c>
    </row>
    <row r="5479" spans="1:9" x14ac:dyDescent="0.3">
      <c r="A5479">
        <v>5515</v>
      </c>
      <c r="B5479">
        <v>1</v>
      </c>
      <c r="C5479">
        <v>87</v>
      </c>
      <c r="D5479" s="32">
        <v>0.47916666666666669</v>
      </c>
      <c r="E5479">
        <v>7000</v>
      </c>
      <c r="G5479" s="31" t="s">
        <v>97</v>
      </c>
      <c r="H5479">
        <v>5</v>
      </c>
      <c r="I5479" s="31" t="s">
        <v>99</v>
      </c>
    </row>
    <row r="5480" spans="1:9" x14ac:dyDescent="0.3">
      <c r="A5480">
        <v>5516</v>
      </c>
      <c r="B5480">
        <v>6</v>
      </c>
      <c r="C5480">
        <v>87</v>
      </c>
      <c r="D5480" s="32">
        <v>0.45694444444444443</v>
      </c>
      <c r="E5480">
        <v>7000</v>
      </c>
      <c r="G5480" s="31" t="s">
        <v>102</v>
      </c>
      <c r="H5480">
        <v>5</v>
      </c>
      <c r="I5480" s="31" t="s">
        <v>100</v>
      </c>
    </row>
    <row r="5481" spans="1:9" x14ac:dyDescent="0.3">
      <c r="A5481">
        <v>5517</v>
      </c>
      <c r="B5481">
        <v>4</v>
      </c>
      <c r="C5481">
        <v>87</v>
      </c>
      <c r="D5481" s="32">
        <v>0.45694444444444443</v>
      </c>
      <c r="E5481">
        <v>7000</v>
      </c>
      <c r="G5481" s="31" t="s">
        <v>97</v>
      </c>
      <c r="H5481">
        <v>5</v>
      </c>
      <c r="I5481" s="31" t="s">
        <v>103</v>
      </c>
    </row>
    <row r="5482" spans="1:9" x14ac:dyDescent="0.3">
      <c r="A5482">
        <v>5518</v>
      </c>
      <c r="B5482">
        <v>2</v>
      </c>
      <c r="C5482">
        <v>87</v>
      </c>
      <c r="D5482" s="32">
        <v>0.46875</v>
      </c>
      <c r="E5482">
        <v>7000</v>
      </c>
      <c r="G5482" s="31" t="s">
        <v>97</v>
      </c>
      <c r="H5482">
        <v>5</v>
      </c>
      <c r="I5482" s="31" t="s">
        <v>101</v>
      </c>
    </row>
    <row r="5483" spans="1:9" x14ac:dyDescent="0.3">
      <c r="A5483">
        <v>5519</v>
      </c>
      <c r="B5483">
        <v>5</v>
      </c>
      <c r="C5483">
        <v>87</v>
      </c>
      <c r="D5483" s="32">
        <v>0.46250000000000002</v>
      </c>
      <c r="E5483">
        <v>7000</v>
      </c>
      <c r="G5483" s="31" t="s">
        <v>97</v>
      </c>
      <c r="H5483">
        <v>5</v>
      </c>
      <c r="I5483" s="31" t="s">
        <v>105</v>
      </c>
    </row>
    <row r="5484" spans="1:9" x14ac:dyDescent="0.3">
      <c r="A5484">
        <v>5520</v>
      </c>
      <c r="B5484">
        <v>3</v>
      </c>
      <c r="C5484">
        <v>87</v>
      </c>
      <c r="D5484" s="32">
        <v>0.50208333333333333</v>
      </c>
      <c r="E5484">
        <v>7000</v>
      </c>
      <c r="F5484">
        <v>2000</v>
      </c>
      <c r="G5484" s="31" t="s">
        <v>97</v>
      </c>
      <c r="H5484">
        <v>6</v>
      </c>
      <c r="I5484" s="31" t="s">
        <v>104</v>
      </c>
    </row>
    <row r="5485" spans="1:9" x14ac:dyDescent="0.3">
      <c r="A5485">
        <v>5521</v>
      </c>
      <c r="B5485">
        <v>7</v>
      </c>
      <c r="C5485">
        <v>87</v>
      </c>
      <c r="D5485" s="32">
        <v>0.56805555555555554</v>
      </c>
      <c r="E5485">
        <v>7000</v>
      </c>
      <c r="G5485" s="31" t="s">
        <v>97</v>
      </c>
      <c r="H5485">
        <v>6</v>
      </c>
      <c r="I5485" s="31" t="s">
        <v>98</v>
      </c>
    </row>
    <row r="5486" spans="1:9" x14ac:dyDescent="0.3">
      <c r="A5486">
        <v>5522</v>
      </c>
      <c r="B5486">
        <v>1</v>
      </c>
      <c r="C5486">
        <v>87</v>
      </c>
      <c r="D5486" s="32">
        <v>0.49861111111111112</v>
      </c>
      <c r="E5486">
        <v>9000</v>
      </c>
      <c r="G5486" s="31" t="s">
        <v>97</v>
      </c>
      <c r="H5486">
        <v>6</v>
      </c>
      <c r="I5486" s="31" t="s">
        <v>99</v>
      </c>
    </row>
    <row r="5487" spans="1:9" x14ac:dyDescent="0.3">
      <c r="A5487">
        <v>5523</v>
      </c>
      <c r="B5487">
        <v>6</v>
      </c>
      <c r="C5487">
        <v>87</v>
      </c>
      <c r="D5487" s="32">
        <v>0.47569444444444442</v>
      </c>
      <c r="E5487">
        <v>7000</v>
      </c>
      <c r="F5487">
        <v>1000</v>
      </c>
      <c r="G5487" s="31" t="s">
        <v>102</v>
      </c>
      <c r="H5487">
        <v>6</v>
      </c>
      <c r="I5487" s="31" t="s">
        <v>100</v>
      </c>
    </row>
    <row r="5488" spans="1:9" x14ac:dyDescent="0.3">
      <c r="A5488">
        <v>5524</v>
      </c>
      <c r="B5488">
        <v>4</v>
      </c>
      <c r="C5488">
        <v>87</v>
      </c>
      <c r="D5488" s="32">
        <v>0.47638888888888886</v>
      </c>
      <c r="E5488">
        <v>7000</v>
      </c>
      <c r="G5488" s="31" t="s">
        <v>97</v>
      </c>
      <c r="H5488">
        <v>6</v>
      </c>
      <c r="I5488" s="31" t="s">
        <v>103</v>
      </c>
    </row>
    <row r="5489" spans="1:9" x14ac:dyDescent="0.3">
      <c r="A5489">
        <v>5525</v>
      </c>
      <c r="B5489">
        <v>2</v>
      </c>
      <c r="C5489">
        <v>87</v>
      </c>
      <c r="D5489" s="32">
        <v>0.52152777777777781</v>
      </c>
      <c r="E5489">
        <v>7000</v>
      </c>
      <c r="G5489" s="31" t="s">
        <v>97</v>
      </c>
      <c r="H5489">
        <v>6</v>
      </c>
      <c r="I5489" s="31" t="s">
        <v>101</v>
      </c>
    </row>
    <row r="5490" spans="1:9" x14ac:dyDescent="0.3">
      <c r="A5490">
        <v>5526</v>
      </c>
      <c r="B5490">
        <v>5</v>
      </c>
      <c r="C5490">
        <v>87</v>
      </c>
      <c r="D5490" s="32">
        <v>0.49305555555555558</v>
      </c>
      <c r="E5490">
        <v>7000</v>
      </c>
      <c r="F5490">
        <v>1000</v>
      </c>
      <c r="G5490" s="31" t="s">
        <v>97</v>
      </c>
      <c r="H5490">
        <v>6</v>
      </c>
      <c r="I5490" s="31" t="s">
        <v>105</v>
      </c>
    </row>
    <row r="5491" spans="1:9" x14ac:dyDescent="0.3">
      <c r="A5491">
        <v>5527</v>
      </c>
      <c r="B5491">
        <v>3</v>
      </c>
      <c r="C5491">
        <v>87</v>
      </c>
      <c r="D5491" s="32">
        <v>0.53055555555555556</v>
      </c>
      <c r="E5491">
        <v>7000</v>
      </c>
      <c r="G5491" s="31" t="s">
        <v>102</v>
      </c>
      <c r="H5491">
        <v>7</v>
      </c>
      <c r="I5491" s="31" t="s">
        <v>104</v>
      </c>
    </row>
    <row r="5492" spans="1:9" x14ac:dyDescent="0.3">
      <c r="A5492">
        <v>5528</v>
      </c>
      <c r="B5492">
        <v>7</v>
      </c>
      <c r="C5492">
        <v>87</v>
      </c>
      <c r="D5492" s="32">
        <v>0.59166666666666667</v>
      </c>
      <c r="E5492">
        <v>7000</v>
      </c>
      <c r="G5492" s="31" t="s">
        <v>102</v>
      </c>
      <c r="H5492">
        <v>7</v>
      </c>
      <c r="I5492" s="31" t="s">
        <v>98</v>
      </c>
    </row>
    <row r="5493" spans="1:9" x14ac:dyDescent="0.3">
      <c r="A5493">
        <v>5529</v>
      </c>
      <c r="B5493">
        <v>1</v>
      </c>
      <c r="C5493">
        <v>87</v>
      </c>
      <c r="D5493" s="32">
        <v>0.51736111111111116</v>
      </c>
      <c r="E5493">
        <v>7000</v>
      </c>
      <c r="G5493" s="31" t="s">
        <v>97</v>
      </c>
      <c r="H5493">
        <v>7</v>
      </c>
      <c r="I5493" s="31" t="s">
        <v>99</v>
      </c>
    </row>
    <row r="5494" spans="1:9" x14ac:dyDescent="0.3">
      <c r="A5494">
        <v>5530</v>
      </c>
      <c r="B5494">
        <v>6</v>
      </c>
      <c r="C5494">
        <v>87</v>
      </c>
      <c r="D5494" s="32">
        <v>0.49513888888888891</v>
      </c>
      <c r="E5494">
        <v>7000</v>
      </c>
      <c r="G5494" s="31" t="s">
        <v>97</v>
      </c>
      <c r="H5494">
        <v>7</v>
      </c>
      <c r="I5494" s="31" t="s">
        <v>100</v>
      </c>
    </row>
    <row r="5495" spans="1:9" x14ac:dyDescent="0.3">
      <c r="A5495">
        <v>5531</v>
      </c>
      <c r="B5495">
        <v>4</v>
      </c>
      <c r="C5495">
        <v>87</v>
      </c>
      <c r="D5495" s="32">
        <v>0.48958333333333331</v>
      </c>
      <c r="E5495">
        <v>7000</v>
      </c>
      <c r="G5495" s="31" t="s">
        <v>102</v>
      </c>
      <c r="H5495">
        <v>7</v>
      </c>
      <c r="I5495" s="31" t="s">
        <v>103</v>
      </c>
    </row>
    <row r="5496" spans="1:9" x14ac:dyDescent="0.3">
      <c r="A5496">
        <v>5532</v>
      </c>
      <c r="B5496">
        <v>2</v>
      </c>
      <c r="C5496">
        <v>87</v>
      </c>
      <c r="D5496" s="32">
        <v>0.54374999999999996</v>
      </c>
      <c r="E5496">
        <v>9000</v>
      </c>
      <c r="F5496">
        <v>1000</v>
      </c>
      <c r="G5496" s="31" t="s">
        <v>102</v>
      </c>
      <c r="H5496">
        <v>7</v>
      </c>
      <c r="I5496" s="31" t="s">
        <v>101</v>
      </c>
    </row>
    <row r="5497" spans="1:9" x14ac:dyDescent="0.3">
      <c r="A5497">
        <v>5533</v>
      </c>
      <c r="B5497">
        <v>5</v>
      </c>
      <c r="C5497">
        <v>87</v>
      </c>
      <c r="D5497" s="32">
        <v>0.51527777777777772</v>
      </c>
      <c r="E5497">
        <v>7000</v>
      </c>
      <c r="G5497" s="31" t="s">
        <v>102</v>
      </c>
      <c r="H5497">
        <v>7</v>
      </c>
      <c r="I5497" s="31" t="s">
        <v>105</v>
      </c>
    </row>
    <row r="5498" spans="1:9" x14ac:dyDescent="0.3">
      <c r="A5498">
        <v>5534</v>
      </c>
      <c r="B5498">
        <v>3</v>
      </c>
      <c r="C5498">
        <v>87</v>
      </c>
      <c r="D5498" s="32">
        <v>0.55694444444444446</v>
      </c>
      <c r="E5498">
        <v>7000</v>
      </c>
      <c r="G5498" s="31" t="s">
        <v>102</v>
      </c>
      <c r="H5498">
        <v>8</v>
      </c>
      <c r="I5498" s="31" t="s">
        <v>104</v>
      </c>
    </row>
    <row r="5499" spans="1:9" x14ac:dyDescent="0.3">
      <c r="A5499">
        <v>5535</v>
      </c>
      <c r="B5499">
        <v>7</v>
      </c>
      <c r="C5499">
        <v>87</v>
      </c>
      <c r="D5499" s="32">
        <v>0.61805555555555558</v>
      </c>
      <c r="E5499">
        <v>7000</v>
      </c>
      <c r="G5499" s="31" t="s">
        <v>102</v>
      </c>
      <c r="H5499">
        <v>8</v>
      </c>
      <c r="I5499" s="31" t="s">
        <v>98</v>
      </c>
    </row>
    <row r="5500" spans="1:9" x14ac:dyDescent="0.3">
      <c r="A5500">
        <v>5536</v>
      </c>
      <c r="B5500">
        <v>1</v>
      </c>
      <c r="C5500">
        <v>87</v>
      </c>
      <c r="D5500" s="32">
        <v>0.52847222222222223</v>
      </c>
      <c r="E5500">
        <v>7000</v>
      </c>
      <c r="F5500">
        <v>2000</v>
      </c>
      <c r="G5500" s="31" t="s">
        <v>102</v>
      </c>
      <c r="H5500">
        <v>8</v>
      </c>
      <c r="I5500" s="31" t="s">
        <v>99</v>
      </c>
    </row>
    <row r="5501" spans="1:9" x14ac:dyDescent="0.3">
      <c r="A5501">
        <v>5537</v>
      </c>
      <c r="B5501">
        <v>6</v>
      </c>
      <c r="C5501">
        <v>87</v>
      </c>
      <c r="D5501" s="32">
        <v>0.51111111111111107</v>
      </c>
      <c r="E5501">
        <v>7000</v>
      </c>
      <c r="G5501" s="31" t="s">
        <v>97</v>
      </c>
      <c r="H5501">
        <v>8</v>
      </c>
      <c r="I5501" s="31" t="s">
        <v>100</v>
      </c>
    </row>
    <row r="5502" spans="1:9" x14ac:dyDescent="0.3">
      <c r="A5502">
        <v>5538</v>
      </c>
      <c r="B5502">
        <v>4</v>
      </c>
      <c r="C5502">
        <v>87</v>
      </c>
      <c r="D5502" s="32">
        <v>0.51597222222222228</v>
      </c>
      <c r="E5502">
        <v>7000</v>
      </c>
      <c r="G5502" s="31" t="s">
        <v>97</v>
      </c>
      <c r="H5502">
        <v>8</v>
      </c>
      <c r="I5502" s="31" t="s">
        <v>103</v>
      </c>
    </row>
    <row r="5503" spans="1:9" x14ac:dyDescent="0.3">
      <c r="A5503">
        <v>5539</v>
      </c>
      <c r="B5503">
        <v>2</v>
      </c>
      <c r="C5503">
        <v>87</v>
      </c>
      <c r="D5503" s="32">
        <v>0.57222222222222219</v>
      </c>
      <c r="E5503">
        <v>7000</v>
      </c>
      <c r="G5503" s="31" t="s">
        <v>102</v>
      </c>
      <c r="H5503">
        <v>8</v>
      </c>
      <c r="I5503" s="31" t="s">
        <v>101</v>
      </c>
    </row>
    <row r="5504" spans="1:9" x14ac:dyDescent="0.3">
      <c r="A5504">
        <v>5540</v>
      </c>
      <c r="B5504">
        <v>5</v>
      </c>
      <c r="C5504">
        <v>87</v>
      </c>
      <c r="D5504" s="32">
        <v>0.54097222222222219</v>
      </c>
      <c r="E5504">
        <v>7000</v>
      </c>
      <c r="G5504" s="31" t="s">
        <v>97</v>
      </c>
      <c r="H5504">
        <v>8</v>
      </c>
      <c r="I5504" s="31" t="s">
        <v>105</v>
      </c>
    </row>
    <row r="5505" spans="1:9" x14ac:dyDescent="0.3">
      <c r="A5505">
        <v>5541</v>
      </c>
      <c r="B5505">
        <v>3</v>
      </c>
      <c r="C5505">
        <v>87</v>
      </c>
      <c r="D5505" s="32">
        <v>0.5805555555555556</v>
      </c>
      <c r="E5505">
        <v>7000</v>
      </c>
      <c r="F5505">
        <v>2000</v>
      </c>
      <c r="G5505" s="31" t="s">
        <v>102</v>
      </c>
      <c r="H5505">
        <v>9</v>
      </c>
      <c r="I5505" s="31" t="s">
        <v>104</v>
      </c>
    </row>
    <row r="5506" spans="1:9" x14ac:dyDescent="0.3">
      <c r="A5506">
        <v>5542</v>
      </c>
      <c r="B5506">
        <v>7</v>
      </c>
      <c r="C5506">
        <v>87</v>
      </c>
      <c r="D5506" s="32">
        <v>0.66319444444444442</v>
      </c>
      <c r="E5506">
        <v>7000</v>
      </c>
      <c r="G5506" s="31" t="s">
        <v>102</v>
      </c>
      <c r="H5506">
        <v>9</v>
      </c>
      <c r="I5506" s="31" t="s">
        <v>98</v>
      </c>
    </row>
    <row r="5507" spans="1:9" x14ac:dyDescent="0.3">
      <c r="A5507">
        <v>5543</v>
      </c>
      <c r="B5507">
        <v>1</v>
      </c>
      <c r="C5507">
        <v>87</v>
      </c>
      <c r="D5507" s="32">
        <v>0.55555555555555558</v>
      </c>
      <c r="E5507">
        <v>4500</v>
      </c>
      <c r="G5507" s="31" t="s">
        <v>97</v>
      </c>
      <c r="H5507">
        <v>9</v>
      </c>
      <c r="I5507" s="31" t="s">
        <v>99</v>
      </c>
    </row>
    <row r="5508" spans="1:9" x14ac:dyDescent="0.3">
      <c r="A5508">
        <v>5544</v>
      </c>
      <c r="B5508">
        <v>6</v>
      </c>
      <c r="C5508">
        <v>87</v>
      </c>
      <c r="D5508" s="32">
        <v>0.52361111111111114</v>
      </c>
      <c r="E5508">
        <v>7000</v>
      </c>
      <c r="F5508">
        <v>1000</v>
      </c>
      <c r="G5508" s="31" t="s">
        <v>97</v>
      </c>
      <c r="H5508">
        <v>9</v>
      </c>
      <c r="I5508" s="31" t="s">
        <v>100</v>
      </c>
    </row>
    <row r="5509" spans="1:9" x14ac:dyDescent="0.3">
      <c r="A5509">
        <v>5545</v>
      </c>
      <c r="B5509">
        <v>4</v>
      </c>
      <c r="C5509">
        <v>87</v>
      </c>
      <c r="D5509" s="32">
        <v>0.53333333333333333</v>
      </c>
      <c r="E5509">
        <v>7000</v>
      </c>
      <c r="G5509" s="31" t="s">
        <v>102</v>
      </c>
      <c r="H5509">
        <v>9</v>
      </c>
      <c r="I5509" s="31" t="s">
        <v>103</v>
      </c>
    </row>
    <row r="5510" spans="1:9" x14ac:dyDescent="0.3">
      <c r="A5510">
        <v>5546</v>
      </c>
      <c r="B5510">
        <v>2</v>
      </c>
      <c r="C5510">
        <v>87</v>
      </c>
      <c r="D5510" s="32">
        <v>0.59513888888888888</v>
      </c>
      <c r="E5510">
        <v>7000</v>
      </c>
      <c r="F5510">
        <v>700</v>
      </c>
      <c r="G5510" s="31" t="s">
        <v>102</v>
      </c>
      <c r="H5510">
        <v>9</v>
      </c>
      <c r="I5510" s="31" t="s">
        <v>101</v>
      </c>
    </row>
    <row r="5511" spans="1:9" x14ac:dyDescent="0.3">
      <c r="A5511">
        <v>5547</v>
      </c>
      <c r="B5511">
        <v>5</v>
      </c>
      <c r="C5511">
        <v>87</v>
      </c>
      <c r="D5511" s="32">
        <v>0.55972222222222223</v>
      </c>
      <c r="E5511">
        <v>7000</v>
      </c>
      <c r="G5511" s="31" t="s">
        <v>97</v>
      </c>
      <c r="H5511">
        <v>9</v>
      </c>
      <c r="I5511" s="31" t="s">
        <v>105</v>
      </c>
    </row>
    <row r="5512" spans="1:9" x14ac:dyDescent="0.3">
      <c r="A5512">
        <v>5548</v>
      </c>
      <c r="B5512">
        <v>3</v>
      </c>
      <c r="C5512">
        <v>87</v>
      </c>
      <c r="D5512" s="32">
        <v>0.59930555555555554</v>
      </c>
      <c r="E5512">
        <v>7000</v>
      </c>
      <c r="F5512">
        <v>1000</v>
      </c>
      <c r="G5512" s="31" t="s">
        <v>102</v>
      </c>
      <c r="H5512">
        <v>10</v>
      </c>
      <c r="I5512" s="31" t="s">
        <v>104</v>
      </c>
    </row>
    <row r="5513" spans="1:9" x14ac:dyDescent="0.3">
      <c r="A5513">
        <v>5549</v>
      </c>
      <c r="B5513">
        <v>7</v>
      </c>
      <c r="C5513">
        <v>87</v>
      </c>
      <c r="D5513" s="32">
        <v>0.68125000000000002</v>
      </c>
      <c r="E5513">
        <v>7000</v>
      </c>
      <c r="G5513" s="31" t="s">
        <v>97</v>
      </c>
      <c r="H5513">
        <v>10</v>
      </c>
      <c r="I5513" s="31" t="s">
        <v>98</v>
      </c>
    </row>
    <row r="5514" spans="1:9" x14ac:dyDescent="0.3">
      <c r="A5514">
        <v>5550</v>
      </c>
      <c r="B5514">
        <v>1</v>
      </c>
      <c r="C5514">
        <v>87</v>
      </c>
      <c r="D5514" s="32">
        <v>0.58263888888888893</v>
      </c>
      <c r="E5514">
        <v>9000</v>
      </c>
      <c r="G5514" s="31" t="s">
        <v>97</v>
      </c>
      <c r="H5514">
        <v>10</v>
      </c>
      <c r="I5514" s="31" t="s">
        <v>99</v>
      </c>
    </row>
    <row r="5515" spans="1:9" x14ac:dyDescent="0.3">
      <c r="A5515">
        <v>5551</v>
      </c>
      <c r="B5515">
        <v>6</v>
      </c>
      <c r="C5515">
        <v>87</v>
      </c>
      <c r="D5515" s="32">
        <v>0.54027777777777775</v>
      </c>
      <c r="E5515">
        <v>7000</v>
      </c>
      <c r="G5515" s="31" t="s">
        <v>97</v>
      </c>
      <c r="H5515">
        <v>10</v>
      </c>
      <c r="I5515" s="31" t="s">
        <v>100</v>
      </c>
    </row>
    <row r="5516" spans="1:9" x14ac:dyDescent="0.3">
      <c r="A5516">
        <v>5552</v>
      </c>
      <c r="B5516">
        <v>4</v>
      </c>
      <c r="C5516">
        <v>87</v>
      </c>
      <c r="D5516" s="32">
        <v>0.60555555555555551</v>
      </c>
      <c r="E5516">
        <v>7000</v>
      </c>
      <c r="F5516">
        <v>1000</v>
      </c>
      <c r="G5516" s="31" t="s">
        <v>102</v>
      </c>
      <c r="H5516">
        <v>10</v>
      </c>
      <c r="I5516" s="31" t="s">
        <v>103</v>
      </c>
    </row>
    <row r="5517" spans="1:9" x14ac:dyDescent="0.3">
      <c r="A5517">
        <v>5553</v>
      </c>
      <c r="B5517">
        <v>2</v>
      </c>
      <c r="C5517">
        <v>87</v>
      </c>
      <c r="D5517" s="32">
        <v>0.65069444444444446</v>
      </c>
      <c r="E5517">
        <v>7000</v>
      </c>
      <c r="F5517">
        <v>1500</v>
      </c>
      <c r="G5517" s="31" t="s">
        <v>102</v>
      </c>
      <c r="H5517">
        <v>10</v>
      </c>
      <c r="I5517" s="31" t="s">
        <v>101</v>
      </c>
    </row>
    <row r="5518" spans="1:9" x14ac:dyDescent="0.3">
      <c r="A5518">
        <v>5554</v>
      </c>
      <c r="B5518">
        <v>5</v>
      </c>
      <c r="C5518">
        <v>87</v>
      </c>
      <c r="D5518" s="32">
        <v>0.58611111111111114</v>
      </c>
      <c r="E5518">
        <v>7000</v>
      </c>
      <c r="G5518" s="31" t="s">
        <v>102</v>
      </c>
      <c r="H5518">
        <v>10</v>
      </c>
      <c r="I5518" s="31" t="s">
        <v>105</v>
      </c>
    </row>
    <row r="5519" spans="1:9" x14ac:dyDescent="0.3">
      <c r="A5519">
        <v>5555</v>
      </c>
      <c r="B5519">
        <v>3</v>
      </c>
      <c r="C5519">
        <v>87</v>
      </c>
      <c r="D5519" s="32">
        <v>0.61805555555555558</v>
      </c>
      <c r="E5519">
        <v>9000</v>
      </c>
      <c r="G5519" s="31" t="s">
        <v>97</v>
      </c>
      <c r="H5519">
        <v>11</v>
      </c>
      <c r="I5519" s="31" t="s">
        <v>104</v>
      </c>
    </row>
    <row r="5520" spans="1:9" x14ac:dyDescent="0.3">
      <c r="A5520">
        <v>5556</v>
      </c>
      <c r="B5520">
        <v>7</v>
      </c>
      <c r="C5520">
        <v>87</v>
      </c>
      <c r="D5520" s="32">
        <v>0.7055555555555556</v>
      </c>
      <c r="E5520">
        <v>7000</v>
      </c>
      <c r="G5520" s="31" t="s">
        <v>97</v>
      </c>
      <c r="H5520">
        <v>11</v>
      </c>
      <c r="I5520" s="31" t="s">
        <v>98</v>
      </c>
    </row>
    <row r="5521" spans="1:9" x14ac:dyDescent="0.3">
      <c r="A5521">
        <v>5557</v>
      </c>
      <c r="B5521">
        <v>1</v>
      </c>
      <c r="C5521">
        <v>87</v>
      </c>
      <c r="D5521" s="32">
        <v>0.61527777777777781</v>
      </c>
      <c r="E5521">
        <v>7000</v>
      </c>
      <c r="G5521" s="31" t="s">
        <v>102</v>
      </c>
      <c r="H5521">
        <v>11</v>
      </c>
      <c r="I5521" s="31" t="s">
        <v>99</v>
      </c>
    </row>
    <row r="5522" spans="1:9" x14ac:dyDescent="0.3">
      <c r="A5522">
        <v>5558</v>
      </c>
      <c r="B5522">
        <v>6</v>
      </c>
      <c r="C5522">
        <v>87</v>
      </c>
      <c r="D5522" s="32">
        <v>0.56111111111111112</v>
      </c>
      <c r="E5522">
        <v>7000</v>
      </c>
      <c r="G5522" s="31" t="s">
        <v>102</v>
      </c>
      <c r="H5522">
        <v>11</v>
      </c>
      <c r="I5522" s="31" t="s">
        <v>100</v>
      </c>
    </row>
    <row r="5523" spans="1:9" x14ac:dyDescent="0.3">
      <c r="A5523">
        <v>5559</v>
      </c>
      <c r="B5523">
        <v>4</v>
      </c>
      <c r="C5523">
        <v>87</v>
      </c>
      <c r="D5523" s="32">
        <v>0.62847222222222221</v>
      </c>
      <c r="E5523">
        <v>7000</v>
      </c>
      <c r="G5523" s="31" t="s">
        <v>97</v>
      </c>
      <c r="H5523">
        <v>11</v>
      </c>
      <c r="I5523" s="31" t="s">
        <v>103</v>
      </c>
    </row>
    <row r="5524" spans="1:9" x14ac:dyDescent="0.3">
      <c r="A5524">
        <v>5560</v>
      </c>
      <c r="B5524">
        <v>2</v>
      </c>
      <c r="C5524">
        <v>87</v>
      </c>
      <c r="D5524" s="32">
        <v>0.66805555555555551</v>
      </c>
      <c r="E5524">
        <v>7000</v>
      </c>
      <c r="G5524" s="31" t="s">
        <v>102</v>
      </c>
      <c r="H5524">
        <v>11</v>
      </c>
      <c r="I5524" s="31" t="s">
        <v>101</v>
      </c>
    </row>
    <row r="5525" spans="1:9" x14ac:dyDescent="0.3">
      <c r="A5525">
        <v>5561</v>
      </c>
      <c r="B5525">
        <v>5</v>
      </c>
      <c r="C5525">
        <v>87</v>
      </c>
      <c r="D5525" s="32">
        <v>0.61597222222222225</v>
      </c>
      <c r="E5525">
        <v>7000</v>
      </c>
      <c r="G5525" s="31" t="s">
        <v>102</v>
      </c>
      <c r="H5525">
        <v>11</v>
      </c>
      <c r="I5525" s="31" t="s">
        <v>105</v>
      </c>
    </row>
    <row r="5526" spans="1:9" x14ac:dyDescent="0.3">
      <c r="A5526">
        <v>5562</v>
      </c>
      <c r="B5526">
        <v>3</v>
      </c>
      <c r="C5526">
        <v>87</v>
      </c>
      <c r="D5526" s="32">
        <v>0.6381944444444444</v>
      </c>
      <c r="E5526">
        <v>7000</v>
      </c>
      <c r="G5526" s="31" t="s">
        <v>97</v>
      </c>
      <c r="H5526">
        <v>12</v>
      </c>
      <c r="I5526" s="31" t="s">
        <v>104</v>
      </c>
    </row>
    <row r="5527" spans="1:9" x14ac:dyDescent="0.3">
      <c r="A5527">
        <v>5563</v>
      </c>
      <c r="B5527">
        <v>7</v>
      </c>
      <c r="C5527">
        <v>87</v>
      </c>
      <c r="D5527" s="32">
        <v>0.72361111111111109</v>
      </c>
      <c r="E5527">
        <v>7000</v>
      </c>
      <c r="F5527">
        <v>2000</v>
      </c>
      <c r="G5527" s="31" t="s">
        <v>97</v>
      </c>
      <c r="H5527">
        <v>12</v>
      </c>
      <c r="I5527" s="31" t="s">
        <v>98</v>
      </c>
    </row>
    <row r="5528" spans="1:9" x14ac:dyDescent="0.3">
      <c r="A5528">
        <v>5564</v>
      </c>
      <c r="B5528">
        <v>1</v>
      </c>
      <c r="C5528">
        <v>87</v>
      </c>
      <c r="D5528" s="32">
        <v>0.65069444444444446</v>
      </c>
      <c r="E5528">
        <v>9000</v>
      </c>
      <c r="F5528">
        <v>1000</v>
      </c>
      <c r="G5528" s="31" t="s">
        <v>102</v>
      </c>
      <c r="H5528">
        <v>12</v>
      </c>
      <c r="I5528" s="31" t="s">
        <v>99</v>
      </c>
    </row>
    <row r="5529" spans="1:9" x14ac:dyDescent="0.3">
      <c r="A5529">
        <v>5565</v>
      </c>
      <c r="B5529">
        <v>6</v>
      </c>
      <c r="C5529">
        <v>87</v>
      </c>
      <c r="D5529" s="32">
        <v>0.57430555555555551</v>
      </c>
      <c r="E5529">
        <v>7000</v>
      </c>
      <c r="G5529" s="31" t="s">
        <v>102</v>
      </c>
      <c r="H5529">
        <v>12</v>
      </c>
      <c r="I5529" s="31" t="s">
        <v>100</v>
      </c>
    </row>
    <row r="5530" spans="1:9" x14ac:dyDescent="0.3">
      <c r="A5530">
        <v>5566</v>
      </c>
      <c r="B5530">
        <v>4</v>
      </c>
      <c r="C5530">
        <v>87</v>
      </c>
      <c r="D5530" s="32">
        <v>0.66666666666666663</v>
      </c>
      <c r="E5530">
        <v>7000</v>
      </c>
      <c r="G5530" s="31" t="s">
        <v>97</v>
      </c>
      <c r="H5530">
        <v>12</v>
      </c>
      <c r="I5530" s="31" t="s">
        <v>103</v>
      </c>
    </row>
    <row r="5531" spans="1:9" x14ac:dyDescent="0.3">
      <c r="A5531">
        <v>5567</v>
      </c>
      <c r="B5531">
        <v>2</v>
      </c>
      <c r="C5531">
        <v>87</v>
      </c>
      <c r="D5531" s="32">
        <v>0.6875</v>
      </c>
      <c r="E5531">
        <v>7000</v>
      </c>
      <c r="G5531" s="31" t="s">
        <v>97</v>
      </c>
      <c r="H5531">
        <v>12</v>
      </c>
      <c r="I5531" s="31" t="s">
        <v>101</v>
      </c>
    </row>
    <row r="5532" spans="1:9" x14ac:dyDescent="0.3">
      <c r="A5532">
        <v>5568</v>
      </c>
      <c r="B5532">
        <v>5</v>
      </c>
      <c r="C5532">
        <v>87</v>
      </c>
      <c r="D5532" s="32">
        <v>0.70625000000000004</v>
      </c>
      <c r="E5532">
        <v>7000</v>
      </c>
      <c r="G5532" s="31" t="s">
        <v>97</v>
      </c>
      <c r="H5532">
        <v>12</v>
      </c>
      <c r="I5532" s="31" t="s">
        <v>105</v>
      </c>
    </row>
    <row r="5533" spans="1:9" x14ac:dyDescent="0.3">
      <c r="A5533">
        <v>5569</v>
      </c>
      <c r="B5533">
        <v>3</v>
      </c>
      <c r="C5533">
        <v>87</v>
      </c>
      <c r="D5533" s="32">
        <v>0.67638888888888893</v>
      </c>
      <c r="E5533">
        <v>7000</v>
      </c>
      <c r="G5533" s="31" t="s">
        <v>102</v>
      </c>
      <c r="H5533">
        <v>13</v>
      </c>
      <c r="I5533" s="31" t="s">
        <v>104</v>
      </c>
    </row>
    <row r="5534" spans="1:9" x14ac:dyDescent="0.3">
      <c r="A5534">
        <v>5570</v>
      </c>
      <c r="B5534">
        <v>7</v>
      </c>
      <c r="C5534">
        <v>87</v>
      </c>
      <c r="D5534" s="32">
        <v>0.74930555555555556</v>
      </c>
      <c r="E5534">
        <v>7000</v>
      </c>
      <c r="G5534" s="31" t="s">
        <v>102</v>
      </c>
      <c r="H5534">
        <v>13</v>
      </c>
      <c r="I5534" s="31" t="s">
        <v>98</v>
      </c>
    </row>
    <row r="5535" spans="1:9" x14ac:dyDescent="0.3">
      <c r="A5535">
        <v>5571</v>
      </c>
      <c r="B5535">
        <v>1</v>
      </c>
      <c r="C5535">
        <v>87</v>
      </c>
      <c r="D5535" s="32">
        <v>0.66319444444444442</v>
      </c>
      <c r="E5535">
        <v>4500</v>
      </c>
      <c r="G5535" s="31" t="s">
        <v>102</v>
      </c>
      <c r="H5535">
        <v>13</v>
      </c>
      <c r="I5535" s="31" t="s">
        <v>99</v>
      </c>
    </row>
    <row r="5536" spans="1:9" x14ac:dyDescent="0.3">
      <c r="A5536">
        <v>5572</v>
      </c>
      <c r="B5536">
        <v>6</v>
      </c>
      <c r="C5536">
        <v>87</v>
      </c>
      <c r="D5536" s="32">
        <v>0.59861111111111109</v>
      </c>
      <c r="E5536">
        <v>7000</v>
      </c>
      <c r="G5536" s="31" t="s">
        <v>102</v>
      </c>
      <c r="H5536">
        <v>13</v>
      </c>
      <c r="I5536" s="31" t="s">
        <v>100</v>
      </c>
    </row>
    <row r="5537" spans="1:9" x14ac:dyDescent="0.3">
      <c r="A5537">
        <v>5573</v>
      </c>
      <c r="B5537">
        <v>4</v>
      </c>
      <c r="C5537">
        <v>87</v>
      </c>
      <c r="D5537" s="32">
        <v>0.68055555555555558</v>
      </c>
      <c r="E5537">
        <v>7000</v>
      </c>
      <c r="G5537" s="31" t="s">
        <v>102</v>
      </c>
      <c r="H5537">
        <v>13</v>
      </c>
      <c r="I5537" s="31" t="s">
        <v>103</v>
      </c>
    </row>
    <row r="5538" spans="1:9" x14ac:dyDescent="0.3">
      <c r="A5538">
        <v>5574</v>
      </c>
      <c r="B5538">
        <v>2</v>
      </c>
      <c r="C5538">
        <v>87</v>
      </c>
      <c r="D5538" s="32">
        <v>0.71250000000000002</v>
      </c>
      <c r="E5538">
        <v>7000</v>
      </c>
      <c r="G5538" s="31" t="s">
        <v>102</v>
      </c>
      <c r="H5538">
        <v>13</v>
      </c>
      <c r="I5538" s="31" t="s">
        <v>101</v>
      </c>
    </row>
    <row r="5539" spans="1:9" x14ac:dyDescent="0.3">
      <c r="A5539">
        <v>5575</v>
      </c>
      <c r="B5539">
        <v>5</v>
      </c>
      <c r="C5539">
        <v>87</v>
      </c>
      <c r="D5539" s="32">
        <v>0.73263888888888884</v>
      </c>
      <c r="E5539">
        <v>7000</v>
      </c>
      <c r="F5539">
        <v>3000</v>
      </c>
      <c r="G5539" s="31" t="s">
        <v>102</v>
      </c>
      <c r="H5539">
        <v>13</v>
      </c>
      <c r="I5539" s="31" t="s">
        <v>105</v>
      </c>
    </row>
    <row r="5540" spans="1:9" x14ac:dyDescent="0.3">
      <c r="A5540">
        <v>5576</v>
      </c>
      <c r="B5540">
        <v>3</v>
      </c>
      <c r="C5540">
        <v>87</v>
      </c>
      <c r="D5540" s="32">
        <v>0.73402777777777772</v>
      </c>
      <c r="E5540">
        <v>7000</v>
      </c>
      <c r="G5540" s="31" t="s">
        <v>102</v>
      </c>
      <c r="H5540">
        <v>14</v>
      </c>
      <c r="I5540" s="31" t="s">
        <v>104</v>
      </c>
    </row>
    <row r="5541" spans="1:9" x14ac:dyDescent="0.3">
      <c r="A5541">
        <v>5577</v>
      </c>
      <c r="B5541">
        <v>7</v>
      </c>
      <c r="C5541">
        <v>87</v>
      </c>
      <c r="D5541" s="32">
        <v>0.8</v>
      </c>
      <c r="E5541">
        <v>7000</v>
      </c>
      <c r="G5541" s="31" t="s">
        <v>102</v>
      </c>
      <c r="H5541">
        <v>14</v>
      </c>
      <c r="I5541" s="31" t="s">
        <v>98</v>
      </c>
    </row>
    <row r="5542" spans="1:9" x14ac:dyDescent="0.3">
      <c r="A5542">
        <v>5578</v>
      </c>
      <c r="B5542">
        <v>1</v>
      </c>
      <c r="C5542">
        <v>87</v>
      </c>
      <c r="D5542" s="32">
        <v>0.70416666666666672</v>
      </c>
      <c r="E5542">
        <v>7000</v>
      </c>
      <c r="G5542" s="31" t="s">
        <v>102</v>
      </c>
      <c r="H5542">
        <v>14</v>
      </c>
      <c r="I5542" s="31" t="s">
        <v>99</v>
      </c>
    </row>
    <row r="5543" spans="1:9" x14ac:dyDescent="0.3">
      <c r="A5543">
        <v>5579</v>
      </c>
      <c r="B5543">
        <v>6</v>
      </c>
      <c r="C5543">
        <v>87</v>
      </c>
      <c r="D5543" s="32">
        <v>0.64861111111111114</v>
      </c>
      <c r="E5543">
        <v>7000</v>
      </c>
      <c r="G5543" s="31" t="s">
        <v>97</v>
      </c>
      <c r="H5543">
        <v>14</v>
      </c>
      <c r="I5543" s="31" t="s">
        <v>100</v>
      </c>
    </row>
    <row r="5544" spans="1:9" x14ac:dyDescent="0.3">
      <c r="A5544">
        <v>5580</v>
      </c>
      <c r="B5544">
        <v>4</v>
      </c>
      <c r="C5544">
        <v>87</v>
      </c>
      <c r="D5544" s="32">
        <v>0.69652777777777775</v>
      </c>
      <c r="E5544">
        <v>9000</v>
      </c>
      <c r="G5544" s="31" t="s">
        <v>102</v>
      </c>
      <c r="H5544">
        <v>14</v>
      </c>
      <c r="I5544" s="31" t="s">
        <v>103</v>
      </c>
    </row>
    <row r="5545" spans="1:9" x14ac:dyDescent="0.3">
      <c r="A5545">
        <v>5581</v>
      </c>
      <c r="B5545">
        <v>2</v>
      </c>
      <c r="C5545">
        <v>87</v>
      </c>
      <c r="D5545" s="32">
        <v>0.79305555555555551</v>
      </c>
      <c r="E5545">
        <v>9000</v>
      </c>
      <c r="G5545" s="31" t="s">
        <v>97</v>
      </c>
      <c r="H5545">
        <v>14</v>
      </c>
      <c r="I5545" s="31" t="s">
        <v>101</v>
      </c>
    </row>
    <row r="5546" spans="1:9" x14ac:dyDescent="0.3">
      <c r="A5546">
        <v>5582</v>
      </c>
      <c r="B5546">
        <v>5</v>
      </c>
      <c r="C5546">
        <v>87</v>
      </c>
      <c r="D5546" s="32">
        <v>0.7631944444444444</v>
      </c>
      <c r="E5546">
        <v>7000</v>
      </c>
      <c r="G5546" s="31" t="s">
        <v>97</v>
      </c>
      <c r="H5546">
        <v>14</v>
      </c>
      <c r="I5546" s="31" t="s">
        <v>105</v>
      </c>
    </row>
    <row r="5547" spans="1:9" x14ac:dyDescent="0.3">
      <c r="A5547">
        <v>5583</v>
      </c>
      <c r="B5547">
        <v>3</v>
      </c>
      <c r="C5547">
        <v>87</v>
      </c>
      <c r="D5547" s="32">
        <v>0.75277777777777777</v>
      </c>
      <c r="E5547">
        <v>7000</v>
      </c>
      <c r="G5547" s="31" t="s">
        <v>97</v>
      </c>
      <c r="H5547">
        <v>15</v>
      </c>
      <c r="I5547" s="31" t="s">
        <v>104</v>
      </c>
    </row>
    <row r="5548" spans="1:9" x14ac:dyDescent="0.3">
      <c r="A5548">
        <v>5584</v>
      </c>
      <c r="B5548">
        <v>7</v>
      </c>
      <c r="C5548">
        <v>87</v>
      </c>
      <c r="D5548" s="32">
        <v>0.81388888888888888</v>
      </c>
      <c r="E5548">
        <v>7000</v>
      </c>
      <c r="G5548" s="31" t="s">
        <v>97</v>
      </c>
      <c r="H5548">
        <v>15</v>
      </c>
      <c r="I5548" s="31" t="s">
        <v>98</v>
      </c>
    </row>
    <row r="5549" spans="1:9" x14ac:dyDescent="0.3">
      <c r="A5549">
        <v>5585</v>
      </c>
      <c r="B5549">
        <v>1</v>
      </c>
      <c r="C5549">
        <v>87</v>
      </c>
      <c r="D5549" s="32">
        <v>0.73750000000000004</v>
      </c>
      <c r="E5549">
        <v>7000</v>
      </c>
      <c r="G5549" s="31" t="s">
        <v>97</v>
      </c>
      <c r="H5549">
        <v>15</v>
      </c>
      <c r="I5549" s="31" t="s">
        <v>99</v>
      </c>
    </row>
    <row r="5550" spans="1:9" x14ac:dyDescent="0.3">
      <c r="A5550">
        <v>5586</v>
      </c>
      <c r="B5550">
        <v>6</v>
      </c>
      <c r="C5550">
        <v>87</v>
      </c>
      <c r="D5550" s="32">
        <v>0.70625000000000004</v>
      </c>
      <c r="E5550">
        <v>7000</v>
      </c>
      <c r="G5550" s="31" t="s">
        <v>97</v>
      </c>
      <c r="H5550">
        <v>15</v>
      </c>
      <c r="I5550" s="31" t="s">
        <v>100</v>
      </c>
    </row>
    <row r="5551" spans="1:9" x14ac:dyDescent="0.3">
      <c r="A5551">
        <v>5587</v>
      </c>
      <c r="B5551">
        <v>4</v>
      </c>
      <c r="C5551">
        <v>87</v>
      </c>
      <c r="D5551" s="32">
        <v>0.70972222222222225</v>
      </c>
      <c r="E5551">
        <v>7000</v>
      </c>
      <c r="G5551" s="31" t="s">
        <v>97</v>
      </c>
      <c r="H5551">
        <v>15</v>
      </c>
      <c r="I5551" s="31" t="s">
        <v>103</v>
      </c>
    </row>
    <row r="5552" spans="1:9" x14ac:dyDescent="0.3">
      <c r="A5552">
        <v>5588</v>
      </c>
      <c r="B5552">
        <v>2</v>
      </c>
      <c r="C5552">
        <v>87</v>
      </c>
      <c r="D5552" s="32">
        <v>0.81527777777777777</v>
      </c>
      <c r="E5552">
        <v>7000</v>
      </c>
      <c r="G5552" s="31" t="s">
        <v>102</v>
      </c>
      <c r="H5552">
        <v>15</v>
      </c>
      <c r="I5552" s="31" t="s">
        <v>101</v>
      </c>
    </row>
    <row r="5553" spans="1:9" x14ac:dyDescent="0.3">
      <c r="A5553">
        <v>5589</v>
      </c>
      <c r="B5553">
        <v>5</v>
      </c>
      <c r="C5553">
        <v>87</v>
      </c>
      <c r="D5553" s="32">
        <v>0.78888888888888886</v>
      </c>
      <c r="E5553">
        <v>7000</v>
      </c>
      <c r="G5553" s="31" t="s">
        <v>102</v>
      </c>
      <c r="H5553">
        <v>15</v>
      </c>
      <c r="I5553" s="31" t="s">
        <v>105</v>
      </c>
    </row>
    <row r="5554" spans="1:9" x14ac:dyDescent="0.3">
      <c r="A5554">
        <v>5590</v>
      </c>
      <c r="B5554">
        <v>3</v>
      </c>
      <c r="C5554">
        <v>87</v>
      </c>
      <c r="D5554" s="32">
        <v>0.7680555555555556</v>
      </c>
      <c r="E5554">
        <v>7000</v>
      </c>
      <c r="G5554" s="31" t="s">
        <v>97</v>
      </c>
      <c r="H5554">
        <v>16</v>
      </c>
      <c r="I5554" s="31" t="s">
        <v>104</v>
      </c>
    </row>
    <row r="5555" spans="1:9" x14ac:dyDescent="0.3">
      <c r="A5555">
        <v>5591</v>
      </c>
      <c r="B5555">
        <v>7</v>
      </c>
      <c r="C5555">
        <v>87</v>
      </c>
      <c r="D5555" s="32">
        <v>0.83472222222222225</v>
      </c>
      <c r="E5555">
        <v>7000</v>
      </c>
      <c r="G5555" s="31" t="s">
        <v>97</v>
      </c>
      <c r="H5555">
        <v>16</v>
      </c>
      <c r="I5555" s="31" t="s">
        <v>98</v>
      </c>
    </row>
    <row r="5556" spans="1:9" x14ac:dyDescent="0.3">
      <c r="A5556">
        <v>5592</v>
      </c>
      <c r="B5556">
        <v>1</v>
      </c>
      <c r="C5556">
        <v>87</v>
      </c>
      <c r="D5556" s="32">
        <v>0.77222222222222225</v>
      </c>
      <c r="E5556">
        <v>7000</v>
      </c>
      <c r="G5556" s="31" t="s">
        <v>102</v>
      </c>
      <c r="H5556">
        <v>16</v>
      </c>
      <c r="I5556" s="31" t="s">
        <v>99</v>
      </c>
    </row>
    <row r="5557" spans="1:9" x14ac:dyDescent="0.3">
      <c r="A5557">
        <v>5593</v>
      </c>
      <c r="B5557">
        <v>6</v>
      </c>
      <c r="C5557">
        <v>87</v>
      </c>
      <c r="D5557" s="32">
        <v>0.7319444444444444</v>
      </c>
      <c r="E5557">
        <v>7000</v>
      </c>
      <c r="G5557" s="31" t="s">
        <v>102</v>
      </c>
      <c r="H5557">
        <v>16</v>
      </c>
      <c r="I5557" s="31" t="s">
        <v>100</v>
      </c>
    </row>
    <row r="5558" spans="1:9" x14ac:dyDescent="0.3">
      <c r="A5558">
        <v>5594</v>
      </c>
      <c r="B5558">
        <v>4</v>
      </c>
      <c r="C5558">
        <v>87</v>
      </c>
      <c r="D5558" s="32">
        <v>0.72013888888888888</v>
      </c>
      <c r="E5558">
        <v>7000</v>
      </c>
      <c r="G5558" s="31" t="s">
        <v>97</v>
      </c>
      <c r="H5558">
        <v>16</v>
      </c>
      <c r="I5558" s="31" t="s">
        <v>103</v>
      </c>
    </row>
    <row r="5559" spans="1:9" x14ac:dyDescent="0.3">
      <c r="A5559">
        <v>5595</v>
      </c>
      <c r="B5559">
        <v>2</v>
      </c>
      <c r="C5559">
        <v>87</v>
      </c>
      <c r="D5559" s="32">
        <v>0.83333333333333337</v>
      </c>
      <c r="E5559">
        <v>7000</v>
      </c>
      <c r="G5559" s="31" t="s">
        <v>102</v>
      </c>
      <c r="H5559">
        <v>16</v>
      </c>
      <c r="I5559" s="31" t="s">
        <v>101</v>
      </c>
    </row>
    <row r="5560" spans="1:9" x14ac:dyDescent="0.3">
      <c r="A5560">
        <v>5596</v>
      </c>
      <c r="B5560">
        <v>5</v>
      </c>
      <c r="C5560">
        <v>87</v>
      </c>
      <c r="D5560" s="32">
        <v>0.80555555555555558</v>
      </c>
      <c r="E5560">
        <v>7000</v>
      </c>
      <c r="G5560" s="31" t="s">
        <v>102</v>
      </c>
      <c r="H5560">
        <v>16</v>
      </c>
      <c r="I5560" s="31" t="s">
        <v>105</v>
      </c>
    </row>
    <row r="5561" spans="1:9" x14ac:dyDescent="0.3">
      <c r="A5561">
        <v>5597</v>
      </c>
      <c r="B5561">
        <v>3</v>
      </c>
      <c r="C5561">
        <v>87</v>
      </c>
      <c r="D5561" s="32">
        <v>0.7944444444444444</v>
      </c>
      <c r="E5561">
        <v>7000</v>
      </c>
      <c r="G5561" s="31" t="s">
        <v>97</v>
      </c>
      <c r="H5561">
        <v>17</v>
      </c>
      <c r="I5561" s="31" t="s">
        <v>104</v>
      </c>
    </row>
    <row r="5562" spans="1:9" x14ac:dyDescent="0.3">
      <c r="A5562">
        <v>5598</v>
      </c>
      <c r="B5562">
        <v>1</v>
      </c>
      <c r="C5562">
        <v>87</v>
      </c>
      <c r="D5562" s="32">
        <v>0.78541666666666665</v>
      </c>
      <c r="E5562">
        <v>7000</v>
      </c>
      <c r="F5562">
        <v>1000</v>
      </c>
      <c r="G5562" s="31" t="s">
        <v>102</v>
      </c>
      <c r="H5562">
        <v>17</v>
      </c>
      <c r="I5562" s="31" t="s">
        <v>99</v>
      </c>
    </row>
    <row r="5563" spans="1:9" x14ac:dyDescent="0.3">
      <c r="A5563">
        <v>5599</v>
      </c>
      <c r="B5563">
        <v>6</v>
      </c>
      <c r="C5563">
        <v>87</v>
      </c>
      <c r="D5563" s="32">
        <v>0.75069444444444444</v>
      </c>
      <c r="E5563">
        <v>7000</v>
      </c>
      <c r="G5563" s="31" t="s">
        <v>102</v>
      </c>
      <c r="H5563">
        <v>17</v>
      </c>
      <c r="I5563" s="31" t="s">
        <v>100</v>
      </c>
    </row>
    <row r="5564" spans="1:9" x14ac:dyDescent="0.3">
      <c r="A5564">
        <v>5600</v>
      </c>
      <c r="B5564">
        <v>4</v>
      </c>
      <c r="C5564">
        <v>87</v>
      </c>
      <c r="D5564" s="32">
        <v>0.73750000000000004</v>
      </c>
      <c r="E5564">
        <v>7000</v>
      </c>
      <c r="G5564" s="31" t="s">
        <v>102</v>
      </c>
      <c r="H5564">
        <v>17</v>
      </c>
      <c r="I5564" s="31" t="s">
        <v>103</v>
      </c>
    </row>
    <row r="5565" spans="1:9" x14ac:dyDescent="0.3">
      <c r="A5565">
        <v>5601</v>
      </c>
      <c r="B5565">
        <v>5</v>
      </c>
      <c r="C5565">
        <v>87</v>
      </c>
      <c r="D5565" s="32">
        <v>0.8256944444444444</v>
      </c>
      <c r="E5565">
        <v>7000</v>
      </c>
      <c r="G5565" s="31" t="s">
        <v>97</v>
      </c>
      <c r="H5565">
        <v>17</v>
      </c>
      <c r="I5565" s="31" t="s">
        <v>105</v>
      </c>
    </row>
    <row r="5566" spans="1:9" x14ac:dyDescent="0.3">
      <c r="A5566">
        <v>5602</v>
      </c>
      <c r="B5566">
        <v>3</v>
      </c>
      <c r="C5566">
        <v>87</v>
      </c>
      <c r="D5566" s="32">
        <v>0.82152777777777775</v>
      </c>
      <c r="E5566">
        <v>7000</v>
      </c>
      <c r="G5566" s="31" t="s">
        <v>97</v>
      </c>
      <c r="H5566">
        <v>18</v>
      </c>
      <c r="I5566" s="31" t="s">
        <v>104</v>
      </c>
    </row>
    <row r="5567" spans="1:9" x14ac:dyDescent="0.3">
      <c r="A5567">
        <v>5603</v>
      </c>
      <c r="B5567">
        <v>1</v>
      </c>
      <c r="C5567">
        <v>87</v>
      </c>
      <c r="D5567" s="32">
        <v>0.81805555555555554</v>
      </c>
      <c r="E5567">
        <v>9000</v>
      </c>
      <c r="F5567">
        <v>2500</v>
      </c>
      <c r="G5567" s="31" t="s">
        <v>97</v>
      </c>
      <c r="H5567">
        <v>18</v>
      </c>
      <c r="I5567" s="31" t="s">
        <v>99</v>
      </c>
    </row>
    <row r="5568" spans="1:9" x14ac:dyDescent="0.3">
      <c r="A5568">
        <v>5604</v>
      </c>
      <c r="B5568">
        <v>6</v>
      </c>
      <c r="C5568">
        <v>87</v>
      </c>
      <c r="D5568" s="32">
        <v>0.77013888888888893</v>
      </c>
      <c r="E5568">
        <v>7000</v>
      </c>
      <c r="G5568" s="31" t="s">
        <v>97</v>
      </c>
      <c r="H5568">
        <v>18</v>
      </c>
      <c r="I5568" s="31" t="s">
        <v>100</v>
      </c>
    </row>
    <row r="5569" spans="1:9" x14ac:dyDescent="0.3">
      <c r="A5569">
        <v>5605</v>
      </c>
      <c r="B5569">
        <v>4</v>
      </c>
      <c r="C5569">
        <v>87</v>
      </c>
      <c r="D5569" s="32">
        <v>0.77569444444444446</v>
      </c>
      <c r="E5569">
        <v>7000</v>
      </c>
      <c r="G5569" s="31" t="s">
        <v>102</v>
      </c>
      <c r="H5569">
        <v>18</v>
      </c>
      <c r="I5569" s="31" t="s">
        <v>103</v>
      </c>
    </row>
    <row r="5570" spans="1:9" x14ac:dyDescent="0.3">
      <c r="A5570">
        <v>5606</v>
      </c>
      <c r="B5570">
        <v>3</v>
      </c>
      <c r="C5570">
        <v>87</v>
      </c>
      <c r="D5570" s="32"/>
      <c r="E5570">
        <v>7000</v>
      </c>
      <c r="G5570" s="31" t="s">
        <v>97</v>
      </c>
      <c r="H5570">
        <v>19</v>
      </c>
      <c r="I5570" s="31" t="s">
        <v>104</v>
      </c>
    </row>
    <row r="5571" spans="1:9" x14ac:dyDescent="0.3">
      <c r="A5571">
        <v>5607</v>
      </c>
      <c r="B5571">
        <v>1</v>
      </c>
      <c r="C5571">
        <v>87</v>
      </c>
      <c r="D5571" s="32">
        <v>0.83333333333333337</v>
      </c>
      <c r="E5571">
        <v>7000</v>
      </c>
      <c r="G5571" s="31" t="s">
        <v>97</v>
      </c>
      <c r="H5571">
        <v>19</v>
      </c>
      <c r="I5571" s="31" t="s">
        <v>99</v>
      </c>
    </row>
    <row r="5572" spans="1:9" x14ac:dyDescent="0.3">
      <c r="A5572">
        <v>5608</v>
      </c>
      <c r="B5572">
        <v>6</v>
      </c>
      <c r="C5572">
        <v>87</v>
      </c>
      <c r="D5572" s="32">
        <v>0.78680555555555554</v>
      </c>
      <c r="E5572">
        <v>7000</v>
      </c>
      <c r="F5572">
        <v>1000</v>
      </c>
      <c r="G5572" s="31" t="s">
        <v>102</v>
      </c>
      <c r="H5572">
        <v>19</v>
      </c>
      <c r="I5572" s="31" t="s">
        <v>100</v>
      </c>
    </row>
    <row r="5573" spans="1:9" x14ac:dyDescent="0.3">
      <c r="A5573">
        <v>5609</v>
      </c>
      <c r="B5573">
        <v>4</v>
      </c>
      <c r="C5573">
        <v>87</v>
      </c>
      <c r="D5573" s="32">
        <v>0.83472222222222225</v>
      </c>
      <c r="E5573">
        <v>7000</v>
      </c>
      <c r="G5573" s="31" t="s">
        <v>102</v>
      </c>
      <c r="H5573">
        <v>19</v>
      </c>
      <c r="I5573" s="31" t="s">
        <v>103</v>
      </c>
    </row>
    <row r="5574" spans="1:9" x14ac:dyDescent="0.3">
      <c r="A5574">
        <v>5610</v>
      </c>
      <c r="B5574">
        <v>6</v>
      </c>
      <c r="C5574">
        <v>87</v>
      </c>
      <c r="D5574" s="32">
        <v>0.79583333333333328</v>
      </c>
      <c r="E5574">
        <v>7000</v>
      </c>
      <c r="G5574" s="31" t="s">
        <v>97</v>
      </c>
      <c r="H5574">
        <v>20</v>
      </c>
      <c r="I5574" s="31" t="s">
        <v>100</v>
      </c>
    </row>
    <row r="5575" spans="1:9" x14ac:dyDescent="0.3">
      <c r="A5575">
        <v>5611</v>
      </c>
      <c r="B5575">
        <v>6</v>
      </c>
      <c r="C5575">
        <v>87</v>
      </c>
      <c r="D5575" s="32">
        <v>0.81944444444444442</v>
      </c>
      <c r="E5575">
        <v>7000</v>
      </c>
      <c r="G5575" s="31" t="s">
        <v>102</v>
      </c>
      <c r="H5575">
        <v>21</v>
      </c>
      <c r="I5575" s="31" t="s">
        <v>100</v>
      </c>
    </row>
    <row r="5576" spans="1:9" x14ac:dyDescent="0.3">
      <c r="A5576">
        <v>5612</v>
      </c>
      <c r="B5576">
        <v>3</v>
      </c>
      <c r="C5576">
        <v>88</v>
      </c>
      <c r="D5576" s="32">
        <v>0.55138888888888893</v>
      </c>
      <c r="E5576">
        <v>7000</v>
      </c>
      <c r="G5576" s="31" t="s">
        <v>102</v>
      </c>
      <c r="H5576">
        <v>4</v>
      </c>
      <c r="I5576" s="31" t="s">
        <v>104</v>
      </c>
    </row>
    <row r="5577" spans="1:9" x14ac:dyDescent="0.3">
      <c r="A5577">
        <v>5613</v>
      </c>
      <c r="B5577">
        <v>1</v>
      </c>
      <c r="C5577">
        <v>88</v>
      </c>
      <c r="D5577" s="32">
        <v>0.46250000000000002</v>
      </c>
      <c r="E5577">
        <v>7000</v>
      </c>
      <c r="G5577" s="31" t="s">
        <v>97</v>
      </c>
      <c r="H5577">
        <v>4</v>
      </c>
      <c r="I5577" s="31" t="s">
        <v>99</v>
      </c>
    </row>
    <row r="5578" spans="1:9" x14ac:dyDescent="0.3">
      <c r="A5578">
        <v>5614</v>
      </c>
      <c r="B5578">
        <v>6</v>
      </c>
      <c r="C5578">
        <v>88</v>
      </c>
      <c r="D5578" s="32">
        <v>0.51597222222222228</v>
      </c>
      <c r="E5578">
        <v>7000</v>
      </c>
      <c r="F5578">
        <v>2500</v>
      </c>
      <c r="G5578" s="31" t="s">
        <v>97</v>
      </c>
      <c r="H5578">
        <v>4</v>
      </c>
      <c r="I5578" s="31" t="s">
        <v>100</v>
      </c>
    </row>
    <row r="5579" spans="1:9" x14ac:dyDescent="0.3">
      <c r="A5579">
        <v>5615</v>
      </c>
      <c r="B5579">
        <v>2</v>
      </c>
      <c r="C5579">
        <v>88</v>
      </c>
      <c r="D5579" s="32">
        <v>0.4826388888888889</v>
      </c>
      <c r="E5579">
        <v>7000</v>
      </c>
      <c r="G5579" s="31" t="s">
        <v>102</v>
      </c>
      <c r="H5579">
        <v>4</v>
      </c>
      <c r="I5579" s="31" t="s">
        <v>101</v>
      </c>
    </row>
    <row r="5580" spans="1:9" x14ac:dyDescent="0.3">
      <c r="A5580">
        <v>5616</v>
      </c>
      <c r="B5580">
        <v>5</v>
      </c>
      <c r="C5580">
        <v>88</v>
      </c>
      <c r="D5580" s="32">
        <v>0.46041666666666664</v>
      </c>
      <c r="E5580">
        <v>7000</v>
      </c>
      <c r="G5580" s="31" t="s">
        <v>97</v>
      </c>
      <c r="H5580">
        <v>4</v>
      </c>
      <c r="I5580" s="31" t="s">
        <v>105</v>
      </c>
    </row>
    <row r="5581" spans="1:9" x14ac:dyDescent="0.3">
      <c r="A5581">
        <v>5617</v>
      </c>
      <c r="B5581">
        <v>3</v>
      </c>
      <c r="C5581">
        <v>88</v>
      </c>
      <c r="D5581" s="32">
        <v>0.57638888888888884</v>
      </c>
      <c r="E5581">
        <v>7000</v>
      </c>
      <c r="G5581" s="31" t="s">
        <v>102</v>
      </c>
      <c r="H5581">
        <v>5</v>
      </c>
      <c r="I5581" s="31" t="s">
        <v>104</v>
      </c>
    </row>
    <row r="5582" spans="1:9" x14ac:dyDescent="0.3">
      <c r="A5582">
        <v>5618</v>
      </c>
      <c r="B5582">
        <v>1</v>
      </c>
      <c r="C5582">
        <v>88</v>
      </c>
      <c r="D5582" s="32">
        <v>0.55069444444444449</v>
      </c>
      <c r="E5582">
        <v>7000</v>
      </c>
      <c r="G5582" s="31" t="s">
        <v>102</v>
      </c>
      <c r="H5582">
        <v>5</v>
      </c>
      <c r="I5582" s="31" t="s">
        <v>99</v>
      </c>
    </row>
    <row r="5583" spans="1:9" x14ac:dyDescent="0.3">
      <c r="A5583">
        <v>5619</v>
      </c>
      <c r="B5583">
        <v>2</v>
      </c>
      <c r="C5583">
        <v>88</v>
      </c>
      <c r="D5583" s="32">
        <v>0.65763888888888888</v>
      </c>
      <c r="E5583">
        <v>7000</v>
      </c>
      <c r="G5583" s="31" t="s">
        <v>102</v>
      </c>
      <c r="H5583">
        <v>5</v>
      </c>
      <c r="I5583" s="31" t="s">
        <v>101</v>
      </c>
    </row>
    <row r="5584" spans="1:9" x14ac:dyDescent="0.3">
      <c r="A5584">
        <v>5620</v>
      </c>
      <c r="B5584">
        <v>5</v>
      </c>
      <c r="C5584">
        <v>88</v>
      </c>
      <c r="D5584" s="32">
        <v>0.60555555555555551</v>
      </c>
      <c r="E5584">
        <v>7000</v>
      </c>
      <c r="G5584" s="31" t="s">
        <v>97</v>
      </c>
      <c r="H5584">
        <v>5</v>
      </c>
      <c r="I5584" s="31" t="s">
        <v>105</v>
      </c>
    </row>
    <row r="5585" spans="1:9" x14ac:dyDescent="0.3">
      <c r="A5585">
        <v>5621</v>
      </c>
      <c r="B5585">
        <v>3</v>
      </c>
      <c r="C5585">
        <v>88</v>
      </c>
      <c r="D5585" s="32">
        <v>0.6166666666666667</v>
      </c>
      <c r="E5585">
        <v>7000</v>
      </c>
      <c r="G5585" s="31" t="s">
        <v>102</v>
      </c>
      <c r="H5585">
        <v>6</v>
      </c>
      <c r="I5585" s="31" t="s">
        <v>104</v>
      </c>
    </row>
    <row r="5586" spans="1:9" x14ac:dyDescent="0.3">
      <c r="A5586">
        <v>5622</v>
      </c>
      <c r="B5586">
        <v>1</v>
      </c>
      <c r="C5586">
        <v>88</v>
      </c>
      <c r="D5586" s="32">
        <v>0.62916666666666665</v>
      </c>
      <c r="E5586">
        <v>7000</v>
      </c>
      <c r="F5586">
        <v>2000</v>
      </c>
      <c r="G5586" s="31" t="s">
        <v>97</v>
      </c>
      <c r="H5586">
        <v>6</v>
      </c>
      <c r="I5586" s="31" t="s">
        <v>99</v>
      </c>
    </row>
    <row r="5587" spans="1:9" x14ac:dyDescent="0.3">
      <c r="A5587">
        <v>5623</v>
      </c>
      <c r="B5587">
        <v>2</v>
      </c>
      <c r="C5587">
        <v>88</v>
      </c>
      <c r="D5587" s="32">
        <v>0.6791666666666667</v>
      </c>
      <c r="E5587">
        <v>7000</v>
      </c>
      <c r="F5587">
        <v>1900</v>
      </c>
      <c r="G5587" s="31" t="s">
        <v>97</v>
      </c>
      <c r="H5587">
        <v>6</v>
      </c>
      <c r="I5587" s="31" t="s">
        <v>101</v>
      </c>
    </row>
    <row r="5588" spans="1:9" x14ac:dyDescent="0.3">
      <c r="A5588">
        <v>5624</v>
      </c>
      <c r="B5588">
        <v>5</v>
      </c>
      <c r="C5588">
        <v>88</v>
      </c>
      <c r="D5588" s="32">
        <v>0.66527777777777775</v>
      </c>
      <c r="E5588">
        <v>42000</v>
      </c>
      <c r="G5588" s="31" t="s">
        <v>97</v>
      </c>
      <c r="H5588">
        <v>6</v>
      </c>
      <c r="I5588" s="31" t="s">
        <v>105</v>
      </c>
    </row>
    <row r="5589" spans="1:9" x14ac:dyDescent="0.3">
      <c r="A5589">
        <v>5625</v>
      </c>
      <c r="B5589">
        <v>3</v>
      </c>
      <c r="C5589">
        <v>88</v>
      </c>
      <c r="D5589" s="32">
        <v>0.6430555555555556</v>
      </c>
      <c r="E5589">
        <v>7000</v>
      </c>
      <c r="G5589" s="31" t="s">
        <v>97</v>
      </c>
      <c r="H5589">
        <v>7</v>
      </c>
      <c r="I5589" s="31" t="s">
        <v>104</v>
      </c>
    </row>
    <row r="5590" spans="1:9" x14ac:dyDescent="0.3">
      <c r="A5590">
        <v>5626</v>
      </c>
      <c r="B5590">
        <v>1</v>
      </c>
      <c r="C5590">
        <v>88</v>
      </c>
      <c r="D5590" s="32">
        <v>0.64652777777777781</v>
      </c>
      <c r="E5590">
        <v>7000</v>
      </c>
      <c r="F5590">
        <v>1000</v>
      </c>
      <c r="G5590" s="31" t="s">
        <v>102</v>
      </c>
      <c r="H5590">
        <v>7</v>
      </c>
      <c r="I5590" s="31" t="s">
        <v>99</v>
      </c>
    </row>
    <row r="5591" spans="1:9" x14ac:dyDescent="0.3">
      <c r="A5591">
        <v>5627</v>
      </c>
      <c r="B5591">
        <v>2</v>
      </c>
      <c r="C5591">
        <v>88</v>
      </c>
      <c r="D5591" s="32">
        <v>0.72569444444444442</v>
      </c>
      <c r="E5591">
        <v>7000</v>
      </c>
      <c r="G5591" s="31" t="s">
        <v>102</v>
      </c>
      <c r="H5591">
        <v>7</v>
      </c>
      <c r="I5591" s="31" t="s">
        <v>101</v>
      </c>
    </row>
    <row r="5592" spans="1:9" x14ac:dyDescent="0.3">
      <c r="A5592">
        <v>5628</v>
      </c>
      <c r="B5592">
        <v>5</v>
      </c>
      <c r="C5592">
        <v>88</v>
      </c>
      <c r="D5592" s="32"/>
      <c r="E5592">
        <v>7000</v>
      </c>
      <c r="G5592" s="31" t="s">
        <v>102</v>
      </c>
      <c r="H5592">
        <v>7</v>
      </c>
      <c r="I5592" s="31" t="s">
        <v>105</v>
      </c>
    </row>
    <row r="5593" spans="1:9" x14ac:dyDescent="0.3">
      <c r="A5593">
        <v>5629</v>
      </c>
      <c r="B5593">
        <v>3</v>
      </c>
      <c r="C5593">
        <v>88</v>
      </c>
      <c r="D5593" s="32">
        <v>0.66111111111111109</v>
      </c>
      <c r="E5593">
        <v>7000</v>
      </c>
      <c r="G5593" s="31" t="s">
        <v>97</v>
      </c>
      <c r="H5593">
        <v>8</v>
      </c>
      <c r="I5593" s="31" t="s">
        <v>104</v>
      </c>
    </row>
    <row r="5594" spans="1:9" x14ac:dyDescent="0.3">
      <c r="A5594">
        <v>5630</v>
      </c>
      <c r="B5594">
        <v>1</v>
      </c>
      <c r="C5594">
        <v>88</v>
      </c>
      <c r="D5594" s="32">
        <v>0.67013888888888884</v>
      </c>
      <c r="E5594">
        <v>7000</v>
      </c>
      <c r="F5594">
        <v>700</v>
      </c>
      <c r="G5594" s="31" t="s">
        <v>97</v>
      </c>
      <c r="H5594">
        <v>8</v>
      </c>
      <c r="I5594" s="31" t="s">
        <v>99</v>
      </c>
    </row>
    <row r="5595" spans="1:9" x14ac:dyDescent="0.3">
      <c r="A5595">
        <v>5631</v>
      </c>
      <c r="B5595">
        <v>2</v>
      </c>
      <c r="C5595">
        <v>88</v>
      </c>
      <c r="D5595" s="32">
        <v>0.75347222222222221</v>
      </c>
      <c r="E5595">
        <v>7000</v>
      </c>
      <c r="G5595" s="31" t="s">
        <v>102</v>
      </c>
      <c r="H5595">
        <v>8</v>
      </c>
      <c r="I5595" s="31" t="s">
        <v>101</v>
      </c>
    </row>
    <row r="5596" spans="1:9" x14ac:dyDescent="0.3">
      <c r="A5596">
        <v>5632</v>
      </c>
      <c r="B5596">
        <v>5</v>
      </c>
      <c r="C5596">
        <v>88</v>
      </c>
      <c r="D5596" s="32"/>
      <c r="E5596">
        <v>7000</v>
      </c>
      <c r="G5596" s="31" t="s">
        <v>97</v>
      </c>
      <c r="H5596">
        <v>8</v>
      </c>
      <c r="I5596" s="31" t="s">
        <v>105</v>
      </c>
    </row>
    <row r="5597" spans="1:9" x14ac:dyDescent="0.3">
      <c r="A5597">
        <v>5633</v>
      </c>
      <c r="B5597">
        <v>3</v>
      </c>
      <c r="C5597">
        <v>88</v>
      </c>
      <c r="D5597" s="32">
        <v>0.68125000000000002</v>
      </c>
      <c r="E5597">
        <v>7000</v>
      </c>
      <c r="G5597" s="31" t="s">
        <v>97</v>
      </c>
      <c r="H5597">
        <v>9</v>
      </c>
      <c r="I5597" s="31" t="s">
        <v>104</v>
      </c>
    </row>
    <row r="5598" spans="1:9" x14ac:dyDescent="0.3">
      <c r="A5598">
        <v>5634</v>
      </c>
      <c r="B5598">
        <v>1</v>
      </c>
      <c r="C5598">
        <v>88</v>
      </c>
      <c r="D5598" s="32">
        <v>0.6958333333333333</v>
      </c>
      <c r="E5598">
        <v>7000</v>
      </c>
      <c r="F5598">
        <v>1000</v>
      </c>
      <c r="G5598" s="31" t="s">
        <v>102</v>
      </c>
      <c r="H5598">
        <v>9</v>
      </c>
      <c r="I5598" s="31" t="s">
        <v>99</v>
      </c>
    </row>
    <row r="5599" spans="1:9" x14ac:dyDescent="0.3">
      <c r="A5599">
        <v>5635</v>
      </c>
      <c r="B5599">
        <v>2</v>
      </c>
      <c r="C5599">
        <v>88</v>
      </c>
      <c r="D5599" s="32">
        <v>0.76597222222222228</v>
      </c>
      <c r="E5599">
        <v>7000</v>
      </c>
      <c r="G5599" s="31" t="s">
        <v>102</v>
      </c>
      <c r="H5599">
        <v>9</v>
      </c>
      <c r="I5599" s="31" t="s">
        <v>101</v>
      </c>
    </row>
    <row r="5600" spans="1:9" x14ac:dyDescent="0.3">
      <c r="A5600">
        <v>5636</v>
      </c>
      <c r="B5600">
        <v>5</v>
      </c>
      <c r="C5600">
        <v>88</v>
      </c>
      <c r="D5600" s="32">
        <v>0.74513888888888891</v>
      </c>
      <c r="E5600">
        <v>7000</v>
      </c>
      <c r="G5600" s="31" t="s">
        <v>97</v>
      </c>
      <c r="H5600">
        <v>9</v>
      </c>
      <c r="I5600" s="31" t="s">
        <v>105</v>
      </c>
    </row>
    <row r="5601" spans="1:9" x14ac:dyDescent="0.3">
      <c r="A5601">
        <v>5637</v>
      </c>
      <c r="B5601">
        <v>3</v>
      </c>
      <c r="C5601">
        <v>88</v>
      </c>
      <c r="D5601" s="32">
        <v>0.73402777777777772</v>
      </c>
      <c r="E5601">
        <v>7000</v>
      </c>
      <c r="G5601" s="31" t="s">
        <v>102</v>
      </c>
      <c r="H5601">
        <v>10</v>
      </c>
      <c r="I5601" s="31" t="s">
        <v>104</v>
      </c>
    </row>
    <row r="5602" spans="1:9" x14ac:dyDescent="0.3">
      <c r="A5602">
        <v>5638</v>
      </c>
      <c r="B5602">
        <v>1</v>
      </c>
      <c r="C5602">
        <v>88</v>
      </c>
      <c r="D5602" s="32">
        <v>0.73472222222222228</v>
      </c>
      <c r="E5602">
        <v>7000</v>
      </c>
      <c r="G5602" s="31" t="s">
        <v>97</v>
      </c>
      <c r="H5602">
        <v>10</v>
      </c>
      <c r="I5602" s="31" t="s">
        <v>99</v>
      </c>
    </row>
    <row r="5603" spans="1:9" x14ac:dyDescent="0.3">
      <c r="A5603">
        <v>5639</v>
      </c>
      <c r="B5603">
        <v>2</v>
      </c>
      <c r="C5603">
        <v>88</v>
      </c>
      <c r="D5603" s="32">
        <v>0.78541666666666665</v>
      </c>
      <c r="E5603">
        <v>9000</v>
      </c>
      <c r="G5603" s="31" t="s">
        <v>97</v>
      </c>
      <c r="H5603">
        <v>10</v>
      </c>
      <c r="I5603" s="31" t="s">
        <v>101</v>
      </c>
    </row>
    <row r="5604" spans="1:9" x14ac:dyDescent="0.3">
      <c r="A5604">
        <v>5640</v>
      </c>
      <c r="B5604">
        <v>5</v>
      </c>
      <c r="C5604">
        <v>88</v>
      </c>
      <c r="D5604" s="32">
        <v>0.77152777777777781</v>
      </c>
      <c r="E5604">
        <v>7000</v>
      </c>
      <c r="G5604" s="31" t="s">
        <v>97</v>
      </c>
      <c r="H5604">
        <v>10</v>
      </c>
      <c r="I5604" s="31" t="s">
        <v>105</v>
      </c>
    </row>
    <row r="5605" spans="1:9" x14ac:dyDescent="0.3">
      <c r="A5605">
        <v>5641</v>
      </c>
      <c r="B5605">
        <v>3</v>
      </c>
      <c r="C5605">
        <v>88</v>
      </c>
      <c r="D5605" s="32">
        <v>0.74930555555555556</v>
      </c>
      <c r="E5605">
        <v>7000</v>
      </c>
      <c r="G5605" s="31" t="s">
        <v>102</v>
      </c>
      <c r="H5605">
        <v>11</v>
      </c>
      <c r="I5605" s="31" t="s">
        <v>104</v>
      </c>
    </row>
    <row r="5606" spans="1:9" x14ac:dyDescent="0.3">
      <c r="A5606">
        <v>5642</v>
      </c>
      <c r="B5606">
        <v>1</v>
      </c>
      <c r="C5606">
        <v>88</v>
      </c>
      <c r="D5606" s="32">
        <v>0.79791666666666672</v>
      </c>
      <c r="E5606">
        <v>7000</v>
      </c>
      <c r="F5606">
        <v>500</v>
      </c>
      <c r="G5606" s="31" t="s">
        <v>102</v>
      </c>
      <c r="H5606">
        <v>11</v>
      </c>
      <c r="I5606" s="31" t="s">
        <v>99</v>
      </c>
    </row>
    <row r="5607" spans="1:9" x14ac:dyDescent="0.3">
      <c r="A5607">
        <v>5643</v>
      </c>
      <c r="B5607">
        <v>2</v>
      </c>
      <c r="C5607">
        <v>88</v>
      </c>
      <c r="D5607" s="32">
        <v>0.8041666666666667</v>
      </c>
      <c r="E5607">
        <v>7000</v>
      </c>
      <c r="F5607">
        <v>2000</v>
      </c>
      <c r="G5607" s="31" t="s">
        <v>102</v>
      </c>
      <c r="H5607">
        <v>11</v>
      </c>
      <c r="I5607" s="31" t="s">
        <v>101</v>
      </c>
    </row>
    <row r="5608" spans="1:9" x14ac:dyDescent="0.3">
      <c r="A5608">
        <v>5644</v>
      </c>
      <c r="B5608">
        <v>5</v>
      </c>
      <c r="C5608">
        <v>88</v>
      </c>
      <c r="D5608" s="32">
        <v>0.79374999999999996</v>
      </c>
      <c r="E5608">
        <v>7000</v>
      </c>
      <c r="G5608" s="31" t="s">
        <v>102</v>
      </c>
      <c r="H5608">
        <v>11</v>
      </c>
      <c r="I5608" s="31" t="s">
        <v>105</v>
      </c>
    </row>
    <row r="5609" spans="1:9" x14ac:dyDescent="0.3">
      <c r="A5609">
        <v>5645</v>
      </c>
      <c r="B5609">
        <v>3</v>
      </c>
      <c r="C5609">
        <v>88</v>
      </c>
      <c r="D5609" s="32">
        <v>0.77430555555555558</v>
      </c>
      <c r="E5609">
        <v>7000</v>
      </c>
      <c r="F5609">
        <v>1000</v>
      </c>
      <c r="G5609" s="31" t="s">
        <v>102</v>
      </c>
      <c r="H5609">
        <v>12</v>
      </c>
      <c r="I5609" s="31" t="s">
        <v>104</v>
      </c>
    </row>
    <row r="5610" spans="1:9" x14ac:dyDescent="0.3">
      <c r="A5610">
        <v>5646</v>
      </c>
      <c r="B5610">
        <v>1</v>
      </c>
      <c r="C5610">
        <v>88</v>
      </c>
      <c r="D5610" s="32">
        <v>0.81319444444444444</v>
      </c>
      <c r="E5610">
        <v>7000</v>
      </c>
      <c r="G5610" s="31" t="s">
        <v>97</v>
      </c>
      <c r="H5610">
        <v>12</v>
      </c>
      <c r="I5610" s="31" t="s">
        <v>99</v>
      </c>
    </row>
    <row r="5611" spans="1:9" x14ac:dyDescent="0.3">
      <c r="A5611">
        <v>5647</v>
      </c>
      <c r="B5611">
        <v>2</v>
      </c>
      <c r="C5611">
        <v>88</v>
      </c>
      <c r="D5611" s="32"/>
      <c r="E5611">
        <v>7000</v>
      </c>
      <c r="G5611" s="31" t="s">
        <v>102</v>
      </c>
      <c r="H5611">
        <v>12</v>
      </c>
      <c r="I5611" s="31" t="s">
        <v>101</v>
      </c>
    </row>
    <row r="5612" spans="1:9" x14ac:dyDescent="0.3">
      <c r="A5612">
        <v>5648</v>
      </c>
      <c r="B5612">
        <v>5</v>
      </c>
      <c r="C5612">
        <v>88</v>
      </c>
      <c r="D5612" s="32">
        <v>0.81111111111111112</v>
      </c>
      <c r="E5612">
        <v>7000</v>
      </c>
      <c r="G5612" s="31" t="s">
        <v>97</v>
      </c>
      <c r="H5612">
        <v>12</v>
      </c>
      <c r="I5612" s="31" t="s">
        <v>105</v>
      </c>
    </row>
    <row r="5613" spans="1:9" x14ac:dyDescent="0.3">
      <c r="A5613">
        <v>5649</v>
      </c>
      <c r="B5613">
        <v>3</v>
      </c>
      <c r="C5613">
        <v>88</v>
      </c>
      <c r="D5613" s="32">
        <v>0.78819444444444442</v>
      </c>
      <c r="E5613">
        <v>7000</v>
      </c>
      <c r="G5613" s="31" t="s">
        <v>102</v>
      </c>
      <c r="H5613">
        <v>13</v>
      </c>
      <c r="I5613" s="31" t="s">
        <v>104</v>
      </c>
    </row>
    <row r="5614" spans="1:9" x14ac:dyDescent="0.3">
      <c r="A5614">
        <v>5650</v>
      </c>
      <c r="B5614">
        <v>5</v>
      </c>
      <c r="C5614">
        <v>88</v>
      </c>
      <c r="D5614" s="32"/>
      <c r="E5614">
        <v>7000</v>
      </c>
      <c r="G5614" s="31" t="s">
        <v>102</v>
      </c>
      <c r="H5614">
        <v>13</v>
      </c>
      <c r="I5614" s="31" t="s">
        <v>105</v>
      </c>
    </row>
    <row r="5615" spans="1:9" x14ac:dyDescent="0.3">
      <c r="A5615">
        <v>5651</v>
      </c>
      <c r="B5615">
        <v>3</v>
      </c>
      <c r="C5615">
        <v>89</v>
      </c>
      <c r="D5615" s="32">
        <v>0.48958333333333331</v>
      </c>
      <c r="E5615">
        <v>7000</v>
      </c>
      <c r="G5615" s="31" t="s">
        <v>97</v>
      </c>
      <c r="H5615">
        <v>4</v>
      </c>
      <c r="I5615" s="31" t="s">
        <v>104</v>
      </c>
    </row>
    <row r="5616" spans="1:9" x14ac:dyDescent="0.3">
      <c r="A5616">
        <v>5652</v>
      </c>
      <c r="B5616">
        <v>1</v>
      </c>
      <c r="C5616">
        <v>89</v>
      </c>
      <c r="D5616" s="32">
        <v>0.46527777777777779</v>
      </c>
      <c r="E5616">
        <v>7000</v>
      </c>
      <c r="G5616" s="31" t="s">
        <v>102</v>
      </c>
      <c r="H5616">
        <v>4</v>
      </c>
      <c r="I5616" s="31" t="s">
        <v>99</v>
      </c>
    </row>
    <row r="5617" spans="1:9" x14ac:dyDescent="0.3">
      <c r="A5617">
        <v>5653</v>
      </c>
      <c r="B5617">
        <v>4</v>
      </c>
      <c r="C5617">
        <v>89</v>
      </c>
      <c r="D5617" s="32">
        <v>0.46597222222222223</v>
      </c>
      <c r="E5617">
        <v>7000</v>
      </c>
      <c r="G5617" s="31" t="s">
        <v>97</v>
      </c>
      <c r="H5617">
        <v>4</v>
      </c>
      <c r="I5617" s="31" t="s">
        <v>103</v>
      </c>
    </row>
    <row r="5618" spans="1:9" x14ac:dyDescent="0.3">
      <c r="A5618">
        <v>5654</v>
      </c>
      <c r="B5618">
        <v>2</v>
      </c>
      <c r="C5618">
        <v>89</v>
      </c>
      <c r="D5618" s="32">
        <v>0.46111111111111114</v>
      </c>
      <c r="E5618">
        <v>7000</v>
      </c>
      <c r="F5618">
        <v>1000</v>
      </c>
      <c r="G5618" s="31" t="s">
        <v>102</v>
      </c>
      <c r="H5618">
        <v>4</v>
      </c>
      <c r="I5618" s="31" t="s">
        <v>101</v>
      </c>
    </row>
    <row r="5619" spans="1:9" x14ac:dyDescent="0.3">
      <c r="A5619">
        <v>5655</v>
      </c>
      <c r="B5619">
        <v>3</v>
      </c>
      <c r="C5619">
        <v>89</v>
      </c>
      <c r="D5619" s="32">
        <v>0.53055555555555556</v>
      </c>
      <c r="E5619">
        <v>7000</v>
      </c>
      <c r="F5619">
        <v>1500</v>
      </c>
      <c r="G5619" s="31" t="s">
        <v>97</v>
      </c>
      <c r="H5619">
        <v>5</v>
      </c>
      <c r="I5619" s="31" t="s">
        <v>104</v>
      </c>
    </row>
    <row r="5620" spans="1:9" x14ac:dyDescent="0.3">
      <c r="A5620">
        <v>5656</v>
      </c>
      <c r="B5620">
        <v>1</v>
      </c>
      <c r="C5620">
        <v>89</v>
      </c>
      <c r="D5620" s="32">
        <v>0.48958333333333331</v>
      </c>
      <c r="E5620">
        <v>9000</v>
      </c>
      <c r="F5620">
        <v>1000</v>
      </c>
      <c r="G5620" s="31" t="s">
        <v>97</v>
      </c>
      <c r="H5620">
        <v>5</v>
      </c>
      <c r="I5620" s="31" t="s">
        <v>99</v>
      </c>
    </row>
    <row r="5621" spans="1:9" x14ac:dyDescent="0.3">
      <c r="A5621">
        <v>5657</v>
      </c>
      <c r="B5621">
        <v>4</v>
      </c>
      <c r="C5621">
        <v>89</v>
      </c>
      <c r="D5621" s="32">
        <v>0.47430555555555554</v>
      </c>
      <c r="E5621">
        <v>7000</v>
      </c>
      <c r="G5621" s="31" t="s">
        <v>102</v>
      </c>
      <c r="H5621">
        <v>5</v>
      </c>
      <c r="I5621" s="31" t="s">
        <v>103</v>
      </c>
    </row>
    <row r="5622" spans="1:9" x14ac:dyDescent="0.3">
      <c r="A5622">
        <v>5658</v>
      </c>
      <c r="B5622">
        <v>2</v>
      </c>
      <c r="C5622">
        <v>89</v>
      </c>
      <c r="D5622" s="32">
        <v>0.49583333333333335</v>
      </c>
      <c r="E5622">
        <v>7000</v>
      </c>
      <c r="G5622" s="31" t="s">
        <v>102</v>
      </c>
      <c r="H5622">
        <v>5</v>
      </c>
      <c r="I5622" s="31" t="s">
        <v>101</v>
      </c>
    </row>
    <row r="5623" spans="1:9" x14ac:dyDescent="0.3">
      <c r="A5623">
        <v>5659</v>
      </c>
      <c r="B5623">
        <v>3</v>
      </c>
      <c r="C5623">
        <v>89</v>
      </c>
      <c r="D5623" s="32">
        <v>0.55625000000000002</v>
      </c>
      <c r="E5623">
        <v>7000</v>
      </c>
      <c r="F5623">
        <v>2000</v>
      </c>
      <c r="G5623" s="31" t="s">
        <v>97</v>
      </c>
      <c r="H5623">
        <v>6</v>
      </c>
      <c r="I5623" s="31" t="s">
        <v>104</v>
      </c>
    </row>
    <row r="5624" spans="1:9" x14ac:dyDescent="0.3">
      <c r="A5624">
        <v>5660</v>
      </c>
      <c r="B5624">
        <v>1</v>
      </c>
      <c r="C5624">
        <v>89</v>
      </c>
      <c r="D5624" s="32">
        <v>0.57152777777777775</v>
      </c>
      <c r="E5624">
        <v>7000</v>
      </c>
      <c r="G5624" s="31" t="s">
        <v>102</v>
      </c>
      <c r="H5624">
        <v>6</v>
      </c>
      <c r="I5624" s="31" t="s">
        <v>99</v>
      </c>
    </row>
    <row r="5625" spans="1:9" x14ac:dyDescent="0.3">
      <c r="A5625">
        <v>5661</v>
      </c>
      <c r="B5625">
        <v>4</v>
      </c>
      <c r="C5625">
        <v>89</v>
      </c>
      <c r="D5625" s="32">
        <v>0.54236111111111107</v>
      </c>
      <c r="E5625">
        <v>7000</v>
      </c>
      <c r="G5625" s="31" t="s">
        <v>97</v>
      </c>
      <c r="H5625">
        <v>6</v>
      </c>
      <c r="I5625" s="31" t="s">
        <v>103</v>
      </c>
    </row>
    <row r="5626" spans="1:9" x14ac:dyDescent="0.3">
      <c r="A5626">
        <v>5662</v>
      </c>
      <c r="B5626">
        <v>2</v>
      </c>
      <c r="C5626">
        <v>89</v>
      </c>
      <c r="D5626" s="32">
        <v>0.54791666666666672</v>
      </c>
      <c r="E5626">
        <v>7000</v>
      </c>
      <c r="G5626" s="31" t="s">
        <v>97</v>
      </c>
      <c r="H5626">
        <v>6</v>
      </c>
      <c r="I5626" s="31" t="s">
        <v>101</v>
      </c>
    </row>
    <row r="5627" spans="1:9" x14ac:dyDescent="0.3">
      <c r="A5627">
        <v>5663</v>
      </c>
      <c r="B5627">
        <v>3</v>
      </c>
      <c r="C5627">
        <v>89</v>
      </c>
      <c r="D5627" s="32">
        <v>0.58263888888888893</v>
      </c>
      <c r="E5627">
        <v>7000</v>
      </c>
      <c r="G5627" s="31" t="s">
        <v>97</v>
      </c>
      <c r="H5627">
        <v>7</v>
      </c>
      <c r="I5627" s="31" t="s">
        <v>104</v>
      </c>
    </row>
    <row r="5628" spans="1:9" x14ac:dyDescent="0.3">
      <c r="A5628">
        <v>5664</v>
      </c>
      <c r="B5628">
        <v>1</v>
      </c>
      <c r="C5628">
        <v>89</v>
      </c>
      <c r="D5628" s="32">
        <v>0.59861111111111109</v>
      </c>
      <c r="E5628">
        <v>7000</v>
      </c>
      <c r="G5628" s="31" t="s">
        <v>97</v>
      </c>
      <c r="H5628">
        <v>7</v>
      </c>
      <c r="I5628" s="31" t="s">
        <v>99</v>
      </c>
    </row>
    <row r="5629" spans="1:9" x14ac:dyDescent="0.3">
      <c r="A5629">
        <v>5665</v>
      </c>
      <c r="B5629">
        <v>4</v>
      </c>
      <c r="C5629">
        <v>89</v>
      </c>
      <c r="D5629" s="32">
        <v>0.57499999999999996</v>
      </c>
      <c r="E5629">
        <v>7000</v>
      </c>
      <c r="G5629" s="31" t="s">
        <v>102</v>
      </c>
      <c r="H5629">
        <v>7</v>
      </c>
      <c r="I5629" s="31" t="s">
        <v>103</v>
      </c>
    </row>
    <row r="5630" spans="1:9" x14ac:dyDescent="0.3">
      <c r="A5630">
        <v>5666</v>
      </c>
      <c r="B5630">
        <v>2</v>
      </c>
      <c r="C5630">
        <v>89</v>
      </c>
      <c r="D5630" s="32">
        <v>0.55833333333333335</v>
      </c>
      <c r="E5630">
        <v>7000</v>
      </c>
      <c r="G5630" s="31" t="s">
        <v>102</v>
      </c>
      <c r="H5630">
        <v>7</v>
      </c>
      <c r="I5630" s="31" t="s">
        <v>101</v>
      </c>
    </row>
    <row r="5631" spans="1:9" x14ac:dyDescent="0.3">
      <c r="A5631">
        <v>5667</v>
      </c>
      <c r="B5631">
        <v>3</v>
      </c>
      <c r="C5631">
        <v>89</v>
      </c>
      <c r="D5631" s="32">
        <v>0.62708333333333333</v>
      </c>
      <c r="E5631">
        <v>7000</v>
      </c>
      <c r="F5631">
        <v>2000</v>
      </c>
      <c r="G5631" s="31" t="s">
        <v>97</v>
      </c>
      <c r="H5631">
        <v>8</v>
      </c>
      <c r="I5631" s="31" t="s">
        <v>104</v>
      </c>
    </row>
    <row r="5632" spans="1:9" x14ac:dyDescent="0.3">
      <c r="A5632">
        <v>5668</v>
      </c>
      <c r="B5632">
        <v>1</v>
      </c>
      <c r="C5632">
        <v>89</v>
      </c>
      <c r="D5632" s="32">
        <v>0.6381944444444444</v>
      </c>
      <c r="E5632">
        <v>7000</v>
      </c>
      <c r="G5632" s="31" t="s">
        <v>102</v>
      </c>
      <c r="H5632">
        <v>8</v>
      </c>
      <c r="I5632" s="31" t="s">
        <v>99</v>
      </c>
    </row>
    <row r="5633" spans="1:9" x14ac:dyDescent="0.3">
      <c r="A5633">
        <v>5669</v>
      </c>
      <c r="B5633">
        <v>4</v>
      </c>
      <c r="C5633">
        <v>89</v>
      </c>
      <c r="D5633" s="32">
        <v>0.62152777777777779</v>
      </c>
      <c r="E5633">
        <v>7000</v>
      </c>
      <c r="G5633" s="31" t="s">
        <v>97</v>
      </c>
      <c r="H5633">
        <v>8</v>
      </c>
      <c r="I5633" s="31" t="s">
        <v>103</v>
      </c>
    </row>
    <row r="5634" spans="1:9" x14ac:dyDescent="0.3">
      <c r="A5634">
        <v>5670</v>
      </c>
      <c r="B5634">
        <v>2</v>
      </c>
      <c r="C5634">
        <v>89</v>
      </c>
      <c r="D5634" s="32">
        <v>0.62291666666666667</v>
      </c>
      <c r="E5634">
        <v>7000</v>
      </c>
      <c r="F5634">
        <v>2000</v>
      </c>
      <c r="G5634" s="31" t="s">
        <v>97</v>
      </c>
      <c r="H5634">
        <v>8</v>
      </c>
      <c r="I5634" s="31" t="s">
        <v>101</v>
      </c>
    </row>
    <row r="5635" spans="1:9" x14ac:dyDescent="0.3">
      <c r="A5635">
        <v>5671</v>
      </c>
      <c r="B5635">
        <v>3</v>
      </c>
      <c r="C5635">
        <v>89</v>
      </c>
      <c r="D5635" s="32">
        <v>0.69861111111111107</v>
      </c>
      <c r="E5635">
        <v>9000</v>
      </c>
      <c r="F5635">
        <v>2000</v>
      </c>
      <c r="G5635" s="31" t="s">
        <v>102</v>
      </c>
      <c r="H5635">
        <v>9</v>
      </c>
      <c r="I5635" s="31" t="s">
        <v>104</v>
      </c>
    </row>
    <row r="5636" spans="1:9" x14ac:dyDescent="0.3">
      <c r="A5636">
        <v>5672</v>
      </c>
      <c r="B5636">
        <v>1</v>
      </c>
      <c r="C5636">
        <v>89</v>
      </c>
      <c r="D5636" s="32">
        <v>0.69305555555555554</v>
      </c>
      <c r="E5636">
        <v>7000</v>
      </c>
      <c r="G5636" s="31" t="s">
        <v>97</v>
      </c>
      <c r="H5636">
        <v>9</v>
      </c>
      <c r="I5636" s="31" t="s">
        <v>99</v>
      </c>
    </row>
    <row r="5637" spans="1:9" x14ac:dyDescent="0.3">
      <c r="A5637">
        <v>5673</v>
      </c>
      <c r="B5637">
        <v>4</v>
      </c>
      <c r="C5637">
        <v>89</v>
      </c>
      <c r="D5637" s="32">
        <v>0.63888888888888884</v>
      </c>
      <c r="E5637">
        <v>7000</v>
      </c>
      <c r="G5637" s="31" t="s">
        <v>97</v>
      </c>
      <c r="H5637">
        <v>9</v>
      </c>
      <c r="I5637" s="31" t="s">
        <v>103</v>
      </c>
    </row>
    <row r="5638" spans="1:9" x14ac:dyDescent="0.3">
      <c r="A5638">
        <v>5674</v>
      </c>
      <c r="B5638">
        <v>2</v>
      </c>
      <c r="C5638">
        <v>89</v>
      </c>
      <c r="D5638" s="32">
        <v>0.64583333333333337</v>
      </c>
      <c r="E5638">
        <v>7000</v>
      </c>
      <c r="G5638" s="31" t="s">
        <v>102</v>
      </c>
      <c r="H5638">
        <v>9</v>
      </c>
      <c r="I5638" s="31" t="s">
        <v>101</v>
      </c>
    </row>
    <row r="5639" spans="1:9" x14ac:dyDescent="0.3">
      <c r="A5639">
        <v>5675</v>
      </c>
      <c r="B5639">
        <v>3</v>
      </c>
      <c r="C5639">
        <v>89</v>
      </c>
      <c r="D5639" s="32">
        <v>0.72152777777777777</v>
      </c>
      <c r="E5639">
        <v>7000</v>
      </c>
      <c r="G5639" s="31" t="s">
        <v>102</v>
      </c>
      <c r="H5639">
        <v>10</v>
      </c>
      <c r="I5639" s="31" t="s">
        <v>104</v>
      </c>
    </row>
    <row r="5640" spans="1:9" x14ac:dyDescent="0.3">
      <c r="A5640">
        <v>5676</v>
      </c>
      <c r="B5640">
        <v>1</v>
      </c>
      <c r="C5640">
        <v>89</v>
      </c>
      <c r="D5640" s="32">
        <v>0.72152777777777777</v>
      </c>
      <c r="E5640">
        <v>7000</v>
      </c>
      <c r="G5640" s="31" t="s">
        <v>102</v>
      </c>
      <c r="H5640">
        <v>10</v>
      </c>
      <c r="I5640" s="31" t="s">
        <v>99</v>
      </c>
    </row>
    <row r="5641" spans="1:9" x14ac:dyDescent="0.3">
      <c r="A5641">
        <v>5677</v>
      </c>
      <c r="B5641">
        <v>4</v>
      </c>
      <c r="C5641">
        <v>89</v>
      </c>
      <c r="D5641" s="32">
        <v>0.6694444444444444</v>
      </c>
      <c r="E5641">
        <v>7000</v>
      </c>
      <c r="G5641" s="31" t="s">
        <v>97</v>
      </c>
      <c r="H5641">
        <v>10</v>
      </c>
      <c r="I5641" s="31" t="s">
        <v>103</v>
      </c>
    </row>
    <row r="5642" spans="1:9" x14ac:dyDescent="0.3">
      <c r="A5642">
        <v>5678</v>
      </c>
      <c r="B5642">
        <v>2</v>
      </c>
      <c r="C5642">
        <v>89</v>
      </c>
      <c r="D5642" s="32">
        <v>0.66527777777777775</v>
      </c>
      <c r="E5642">
        <v>7000</v>
      </c>
      <c r="G5642" s="31" t="s">
        <v>97</v>
      </c>
      <c r="H5642">
        <v>10</v>
      </c>
      <c r="I5642" s="31" t="s">
        <v>101</v>
      </c>
    </row>
    <row r="5643" spans="1:9" x14ac:dyDescent="0.3">
      <c r="A5643">
        <v>5679</v>
      </c>
      <c r="B5643">
        <v>3</v>
      </c>
      <c r="C5643">
        <v>89</v>
      </c>
      <c r="D5643" s="32">
        <v>0.74097222222222225</v>
      </c>
      <c r="E5643">
        <v>7000</v>
      </c>
      <c r="G5643" s="31" t="s">
        <v>102</v>
      </c>
      <c r="H5643">
        <v>11</v>
      </c>
      <c r="I5643" s="31" t="s">
        <v>104</v>
      </c>
    </row>
    <row r="5644" spans="1:9" x14ac:dyDescent="0.3">
      <c r="A5644">
        <v>5680</v>
      </c>
      <c r="B5644">
        <v>1</v>
      </c>
      <c r="C5644">
        <v>89</v>
      </c>
      <c r="D5644" s="32">
        <v>0.74375000000000002</v>
      </c>
      <c r="E5644">
        <v>7000</v>
      </c>
      <c r="F5644">
        <v>1000</v>
      </c>
      <c r="G5644" s="31" t="s">
        <v>97</v>
      </c>
      <c r="H5644">
        <v>11</v>
      </c>
      <c r="I5644" s="31" t="s">
        <v>99</v>
      </c>
    </row>
    <row r="5645" spans="1:9" x14ac:dyDescent="0.3">
      <c r="A5645">
        <v>5681</v>
      </c>
      <c r="B5645">
        <v>4</v>
      </c>
      <c r="C5645">
        <v>89</v>
      </c>
      <c r="D5645" s="32">
        <v>0.6791666666666667</v>
      </c>
      <c r="E5645">
        <v>7000</v>
      </c>
      <c r="G5645" s="31" t="s">
        <v>102</v>
      </c>
      <c r="H5645">
        <v>11</v>
      </c>
      <c r="I5645" s="31" t="s">
        <v>103</v>
      </c>
    </row>
    <row r="5646" spans="1:9" x14ac:dyDescent="0.3">
      <c r="A5646">
        <v>5682</v>
      </c>
      <c r="B5646">
        <v>2</v>
      </c>
      <c r="C5646">
        <v>89</v>
      </c>
      <c r="D5646" s="32">
        <v>0.68958333333333333</v>
      </c>
      <c r="E5646">
        <v>7000</v>
      </c>
      <c r="G5646" s="31" t="s">
        <v>102</v>
      </c>
      <c r="H5646">
        <v>11</v>
      </c>
      <c r="I5646" s="31" t="s">
        <v>101</v>
      </c>
    </row>
    <row r="5647" spans="1:9" x14ac:dyDescent="0.3">
      <c r="A5647">
        <v>5683</v>
      </c>
      <c r="B5647">
        <v>3</v>
      </c>
      <c r="C5647">
        <v>89</v>
      </c>
      <c r="D5647" s="32">
        <v>0.76597222222222228</v>
      </c>
      <c r="E5647">
        <v>7000</v>
      </c>
      <c r="G5647" s="31" t="s">
        <v>97</v>
      </c>
      <c r="H5647">
        <v>12</v>
      </c>
      <c r="I5647" s="31" t="s">
        <v>104</v>
      </c>
    </row>
    <row r="5648" spans="1:9" x14ac:dyDescent="0.3">
      <c r="A5648">
        <v>5684</v>
      </c>
      <c r="B5648">
        <v>1</v>
      </c>
      <c r="C5648">
        <v>89</v>
      </c>
      <c r="D5648" s="32">
        <v>0.76458333333333328</v>
      </c>
      <c r="E5648">
        <v>7000</v>
      </c>
      <c r="G5648" s="31" t="s">
        <v>97</v>
      </c>
      <c r="H5648">
        <v>12</v>
      </c>
      <c r="I5648" s="31" t="s">
        <v>99</v>
      </c>
    </row>
    <row r="5649" spans="1:9" x14ac:dyDescent="0.3">
      <c r="A5649">
        <v>5685</v>
      </c>
      <c r="B5649">
        <v>4</v>
      </c>
      <c r="C5649">
        <v>89</v>
      </c>
      <c r="D5649" s="32">
        <v>0.69374999999999998</v>
      </c>
      <c r="E5649">
        <v>7000</v>
      </c>
      <c r="G5649" s="31" t="s">
        <v>102</v>
      </c>
      <c r="H5649">
        <v>12</v>
      </c>
      <c r="I5649" s="31" t="s">
        <v>103</v>
      </c>
    </row>
    <row r="5650" spans="1:9" x14ac:dyDescent="0.3">
      <c r="A5650">
        <v>5686</v>
      </c>
      <c r="B5650">
        <v>2</v>
      </c>
      <c r="C5650">
        <v>89</v>
      </c>
      <c r="D5650" s="32">
        <v>0.72013888888888888</v>
      </c>
      <c r="E5650">
        <v>7000</v>
      </c>
      <c r="G5650" s="31" t="s">
        <v>102</v>
      </c>
      <c r="H5650">
        <v>12</v>
      </c>
      <c r="I5650" s="31" t="s">
        <v>101</v>
      </c>
    </row>
    <row r="5651" spans="1:9" x14ac:dyDescent="0.3">
      <c r="A5651">
        <v>5687</v>
      </c>
      <c r="B5651">
        <v>3</v>
      </c>
      <c r="C5651">
        <v>89</v>
      </c>
      <c r="D5651" s="32">
        <v>0.77916666666666667</v>
      </c>
      <c r="E5651">
        <v>7000</v>
      </c>
      <c r="G5651" s="31" t="s">
        <v>102</v>
      </c>
      <c r="H5651">
        <v>13</v>
      </c>
      <c r="I5651" s="31" t="s">
        <v>104</v>
      </c>
    </row>
    <row r="5652" spans="1:9" x14ac:dyDescent="0.3">
      <c r="A5652">
        <v>5688</v>
      </c>
      <c r="B5652">
        <v>1</v>
      </c>
      <c r="C5652">
        <v>89</v>
      </c>
      <c r="D5652" s="32">
        <v>0.79027777777777775</v>
      </c>
      <c r="E5652">
        <v>7000</v>
      </c>
      <c r="G5652" s="31" t="s">
        <v>97</v>
      </c>
      <c r="H5652">
        <v>13</v>
      </c>
      <c r="I5652" s="31" t="s">
        <v>99</v>
      </c>
    </row>
    <row r="5653" spans="1:9" x14ac:dyDescent="0.3">
      <c r="A5653">
        <v>5689</v>
      </c>
      <c r="B5653">
        <v>4</v>
      </c>
      <c r="C5653">
        <v>89</v>
      </c>
      <c r="D5653" s="32">
        <v>0.73333333333333328</v>
      </c>
      <c r="E5653">
        <v>7000</v>
      </c>
      <c r="G5653" s="31" t="s">
        <v>97</v>
      </c>
      <c r="H5653">
        <v>13</v>
      </c>
      <c r="I5653" s="31" t="s">
        <v>103</v>
      </c>
    </row>
    <row r="5654" spans="1:9" x14ac:dyDescent="0.3">
      <c r="A5654">
        <v>5690</v>
      </c>
      <c r="B5654">
        <v>2</v>
      </c>
      <c r="C5654">
        <v>89</v>
      </c>
      <c r="D5654" s="32">
        <v>0.74027777777777781</v>
      </c>
      <c r="E5654">
        <v>7000</v>
      </c>
      <c r="G5654" s="31" t="s">
        <v>97</v>
      </c>
      <c r="H5654">
        <v>13</v>
      </c>
      <c r="I5654" s="31" t="s">
        <v>101</v>
      </c>
    </row>
    <row r="5655" spans="1:9" x14ac:dyDescent="0.3">
      <c r="A5655">
        <v>5691</v>
      </c>
      <c r="B5655">
        <v>3</v>
      </c>
      <c r="C5655">
        <v>89</v>
      </c>
      <c r="D5655" s="32">
        <v>0.81874999999999998</v>
      </c>
      <c r="E5655">
        <v>7000</v>
      </c>
      <c r="G5655" s="31" t="s">
        <v>102</v>
      </c>
      <c r="H5655">
        <v>14</v>
      </c>
      <c r="I5655" s="31" t="s">
        <v>104</v>
      </c>
    </row>
    <row r="5656" spans="1:9" x14ac:dyDescent="0.3">
      <c r="A5656">
        <v>5692</v>
      </c>
      <c r="B5656">
        <v>1</v>
      </c>
      <c r="C5656">
        <v>89</v>
      </c>
      <c r="D5656" s="32">
        <v>0.82638888888888884</v>
      </c>
      <c r="E5656">
        <v>7000</v>
      </c>
      <c r="F5656">
        <v>1000</v>
      </c>
      <c r="G5656" s="31" t="s">
        <v>97</v>
      </c>
      <c r="H5656">
        <v>14</v>
      </c>
      <c r="I5656" s="31" t="s">
        <v>99</v>
      </c>
    </row>
    <row r="5657" spans="1:9" x14ac:dyDescent="0.3">
      <c r="A5657">
        <v>5693</v>
      </c>
      <c r="B5657">
        <v>4</v>
      </c>
      <c r="C5657">
        <v>89</v>
      </c>
      <c r="D5657" s="32">
        <v>0.74305555555555558</v>
      </c>
      <c r="E5657">
        <v>7000</v>
      </c>
      <c r="G5657" s="31" t="s">
        <v>102</v>
      </c>
      <c r="H5657">
        <v>14</v>
      </c>
      <c r="I5657" s="31" t="s">
        <v>103</v>
      </c>
    </row>
    <row r="5658" spans="1:9" x14ac:dyDescent="0.3">
      <c r="A5658">
        <v>5694</v>
      </c>
      <c r="B5658">
        <v>2</v>
      </c>
      <c r="C5658">
        <v>89</v>
      </c>
      <c r="D5658" s="32">
        <v>0.76388888888888884</v>
      </c>
      <c r="E5658">
        <v>7000</v>
      </c>
      <c r="G5658" s="31" t="s">
        <v>97</v>
      </c>
      <c r="H5658">
        <v>14</v>
      </c>
      <c r="I5658" s="31" t="s">
        <v>101</v>
      </c>
    </row>
    <row r="5659" spans="1:9" x14ac:dyDescent="0.3">
      <c r="A5659">
        <v>5695</v>
      </c>
      <c r="B5659">
        <v>4</v>
      </c>
      <c r="C5659">
        <v>89</v>
      </c>
      <c r="D5659" s="32">
        <v>0.7631944444444444</v>
      </c>
      <c r="E5659">
        <v>7000</v>
      </c>
      <c r="G5659" s="31" t="s">
        <v>97</v>
      </c>
      <c r="H5659">
        <v>15</v>
      </c>
      <c r="I5659" s="31" t="s">
        <v>103</v>
      </c>
    </row>
    <row r="5660" spans="1:9" x14ac:dyDescent="0.3">
      <c r="A5660">
        <v>5696</v>
      </c>
      <c r="B5660">
        <v>2</v>
      </c>
      <c r="C5660">
        <v>89</v>
      </c>
      <c r="D5660" s="32">
        <v>0.7895833333333333</v>
      </c>
      <c r="E5660">
        <v>7000</v>
      </c>
      <c r="F5660">
        <v>2000</v>
      </c>
      <c r="G5660" s="31" t="s">
        <v>97</v>
      </c>
      <c r="H5660">
        <v>15</v>
      </c>
      <c r="I5660" s="31" t="s">
        <v>101</v>
      </c>
    </row>
    <row r="5661" spans="1:9" x14ac:dyDescent="0.3">
      <c r="A5661">
        <v>5697</v>
      </c>
      <c r="B5661">
        <v>4</v>
      </c>
      <c r="C5661">
        <v>89</v>
      </c>
      <c r="D5661" s="32">
        <v>0.78611111111111109</v>
      </c>
      <c r="E5661">
        <v>7000</v>
      </c>
      <c r="G5661" s="31" t="s">
        <v>102</v>
      </c>
      <c r="H5661">
        <v>16</v>
      </c>
      <c r="I5661" s="31" t="s">
        <v>103</v>
      </c>
    </row>
    <row r="5662" spans="1:9" x14ac:dyDescent="0.3">
      <c r="A5662">
        <v>5698</v>
      </c>
      <c r="B5662">
        <v>2</v>
      </c>
      <c r="C5662">
        <v>89</v>
      </c>
      <c r="D5662" s="32"/>
      <c r="E5662">
        <v>7000</v>
      </c>
      <c r="G5662" s="31" t="s">
        <v>102</v>
      </c>
      <c r="H5662">
        <v>16</v>
      </c>
      <c r="I5662" s="31" t="s">
        <v>101</v>
      </c>
    </row>
    <row r="5663" spans="1:9" x14ac:dyDescent="0.3">
      <c r="A5663">
        <v>5699</v>
      </c>
      <c r="B5663">
        <v>4</v>
      </c>
      <c r="C5663">
        <v>89</v>
      </c>
      <c r="D5663" s="32">
        <v>0.80625000000000002</v>
      </c>
      <c r="E5663">
        <v>7000</v>
      </c>
      <c r="G5663" s="31" t="s">
        <v>97</v>
      </c>
      <c r="H5663">
        <v>17</v>
      </c>
      <c r="I5663" s="31" t="s">
        <v>103</v>
      </c>
    </row>
    <row r="5664" spans="1:9" x14ac:dyDescent="0.3">
      <c r="A5664">
        <v>5700</v>
      </c>
      <c r="B5664">
        <v>1</v>
      </c>
      <c r="C5664">
        <v>90</v>
      </c>
      <c r="D5664" s="32">
        <v>0.43402777777777779</v>
      </c>
      <c r="E5664">
        <v>7000</v>
      </c>
      <c r="G5664" s="31" t="s">
        <v>102</v>
      </c>
      <c r="H5664">
        <v>4</v>
      </c>
      <c r="I5664" s="31" t="s">
        <v>99</v>
      </c>
    </row>
    <row r="5665" spans="1:9" x14ac:dyDescent="0.3">
      <c r="A5665">
        <v>5701</v>
      </c>
      <c r="B5665">
        <v>6</v>
      </c>
      <c r="C5665">
        <v>90</v>
      </c>
      <c r="D5665" s="32">
        <v>0.44444444444444442</v>
      </c>
      <c r="E5665">
        <v>7000</v>
      </c>
      <c r="G5665" s="31" t="s">
        <v>97</v>
      </c>
      <c r="H5665">
        <v>4</v>
      </c>
      <c r="I5665" s="31" t="s">
        <v>100</v>
      </c>
    </row>
    <row r="5666" spans="1:9" x14ac:dyDescent="0.3">
      <c r="A5666">
        <v>5702</v>
      </c>
      <c r="B5666">
        <v>4</v>
      </c>
      <c r="C5666">
        <v>90</v>
      </c>
      <c r="D5666" s="32">
        <v>0.46041666666666664</v>
      </c>
      <c r="E5666">
        <v>9000</v>
      </c>
      <c r="G5666" s="31" t="s">
        <v>102</v>
      </c>
      <c r="H5666">
        <v>4</v>
      </c>
      <c r="I5666" s="31" t="s">
        <v>103</v>
      </c>
    </row>
    <row r="5667" spans="1:9" x14ac:dyDescent="0.3">
      <c r="A5667">
        <v>5703</v>
      </c>
      <c r="B5667">
        <v>5</v>
      </c>
      <c r="C5667">
        <v>90</v>
      </c>
      <c r="D5667" s="32">
        <v>0.4513888888888889</v>
      </c>
      <c r="E5667">
        <v>7000</v>
      </c>
      <c r="G5667" s="31" t="s">
        <v>102</v>
      </c>
      <c r="H5667">
        <v>4</v>
      </c>
      <c r="I5667" s="31" t="s">
        <v>105</v>
      </c>
    </row>
    <row r="5668" spans="1:9" x14ac:dyDescent="0.3">
      <c r="A5668">
        <v>5704</v>
      </c>
      <c r="B5668">
        <v>1</v>
      </c>
      <c r="C5668">
        <v>90</v>
      </c>
      <c r="D5668" s="32">
        <v>0.46111111111111114</v>
      </c>
      <c r="E5668">
        <v>7000</v>
      </c>
      <c r="F5668">
        <v>1000</v>
      </c>
      <c r="G5668" s="31" t="s">
        <v>102</v>
      </c>
      <c r="H5668">
        <v>5</v>
      </c>
      <c r="I5668" s="31" t="s">
        <v>99</v>
      </c>
    </row>
    <row r="5669" spans="1:9" x14ac:dyDescent="0.3">
      <c r="A5669">
        <v>5705</v>
      </c>
      <c r="B5669">
        <v>6</v>
      </c>
      <c r="C5669">
        <v>90</v>
      </c>
      <c r="D5669" s="32">
        <v>0.48819444444444443</v>
      </c>
      <c r="E5669">
        <v>7000</v>
      </c>
      <c r="F5669">
        <v>1000</v>
      </c>
      <c r="G5669" s="31" t="s">
        <v>102</v>
      </c>
      <c r="H5669">
        <v>5</v>
      </c>
      <c r="I5669" s="31" t="s">
        <v>100</v>
      </c>
    </row>
    <row r="5670" spans="1:9" x14ac:dyDescent="0.3">
      <c r="A5670">
        <v>5706</v>
      </c>
      <c r="B5670">
        <v>4</v>
      </c>
      <c r="C5670">
        <v>90</v>
      </c>
      <c r="D5670" s="32">
        <v>0.49722222222222223</v>
      </c>
      <c r="E5670">
        <v>7000</v>
      </c>
      <c r="G5670" s="31" t="s">
        <v>97</v>
      </c>
      <c r="H5670">
        <v>5</v>
      </c>
      <c r="I5670" s="31" t="s">
        <v>103</v>
      </c>
    </row>
    <row r="5671" spans="1:9" x14ac:dyDescent="0.3">
      <c r="A5671">
        <v>5707</v>
      </c>
      <c r="B5671">
        <v>5</v>
      </c>
      <c r="C5671">
        <v>90</v>
      </c>
      <c r="D5671" s="32">
        <v>0.47291666666666665</v>
      </c>
      <c r="E5671">
        <v>7000</v>
      </c>
      <c r="G5671" s="31" t="s">
        <v>97</v>
      </c>
      <c r="H5671">
        <v>5</v>
      </c>
      <c r="I5671" s="31" t="s">
        <v>105</v>
      </c>
    </row>
    <row r="5672" spans="1:9" x14ac:dyDescent="0.3">
      <c r="A5672">
        <v>5708</v>
      </c>
      <c r="B5672">
        <v>1</v>
      </c>
      <c r="C5672">
        <v>90</v>
      </c>
      <c r="D5672" s="32">
        <v>0.50347222222222221</v>
      </c>
      <c r="E5672">
        <v>4500</v>
      </c>
      <c r="F5672">
        <v>500</v>
      </c>
      <c r="G5672" s="31" t="s">
        <v>102</v>
      </c>
      <c r="H5672">
        <v>6</v>
      </c>
      <c r="I5672" s="31" t="s">
        <v>99</v>
      </c>
    </row>
    <row r="5673" spans="1:9" x14ac:dyDescent="0.3">
      <c r="A5673">
        <v>5709</v>
      </c>
      <c r="B5673">
        <v>6</v>
      </c>
      <c r="C5673">
        <v>90</v>
      </c>
      <c r="D5673" s="32">
        <v>0.53402777777777777</v>
      </c>
      <c r="E5673">
        <v>7000</v>
      </c>
      <c r="G5673" s="31" t="s">
        <v>97</v>
      </c>
      <c r="H5673">
        <v>6</v>
      </c>
      <c r="I5673" s="31" t="s">
        <v>100</v>
      </c>
    </row>
    <row r="5674" spans="1:9" x14ac:dyDescent="0.3">
      <c r="A5674">
        <v>5710</v>
      </c>
      <c r="B5674">
        <v>4</v>
      </c>
      <c r="C5674">
        <v>90</v>
      </c>
      <c r="D5674" s="32">
        <v>0.52569444444444446</v>
      </c>
      <c r="E5674">
        <v>9000</v>
      </c>
      <c r="G5674" s="31" t="s">
        <v>102</v>
      </c>
      <c r="H5674">
        <v>6</v>
      </c>
      <c r="I5674" s="31" t="s">
        <v>103</v>
      </c>
    </row>
    <row r="5675" spans="1:9" x14ac:dyDescent="0.3">
      <c r="A5675">
        <v>5711</v>
      </c>
      <c r="B5675">
        <v>5</v>
      </c>
      <c r="C5675">
        <v>90</v>
      </c>
      <c r="D5675" s="32">
        <v>0.52013888888888893</v>
      </c>
      <c r="E5675">
        <v>9000</v>
      </c>
      <c r="F5675">
        <v>1000</v>
      </c>
      <c r="G5675" s="31" t="s">
        <v>102</v>
      </c>
      <c r="H5675">
        <v>6</v>
      </c>
      <c r="I5675" s="31" t="s">
        <v>105</v>
      </c>
    </row>
    <row r="5676" spans="1:9" x14ac:dyDescent="0.3">
      <c r="A5676">
        <v>5712</v>
      </c>
      <c r="B5676">
        <v>1</v>
      </c>
      <c r="C5676">
        <v>90</v>
      </c>
      <c r="D5676" s="32">
        <v>0.54652777777777772</v>
      </c>
      <c r="E5676">
        <v>7000</v>
      </c>
      <c r="G5676" s="31" t="s">
        <v>97</v>
      </c>
      <c r="H5676">
        <v>7</v>
      </c>
      <c r="I5676" s="31" t="s">
        <v>99</v>
      </c>
    </row>
    <row r="5677" spans="1:9" x14ac:dyDescent="0.3">
      <c r="A5677">
        <v>5713</v>
      </c>
      <c r="B5677">
        <v>6</v>
      </c>
      <c r="C5677">
        <v>90</v>
      </c>
      <c r="D5677" s="32">
        <v>0.56041666666666667</v>
      </c>
      <c r="E5677">
        <v>7000</v>
      </c>
      <c r="G5677" s="31" t="s">
        <v>97</v>
      </c>
      <c r="H5677">
        <v>7</v>
      </c>
      <c r="I5677" s="31" t="s">
        <v>100</v>
      </c>
    </row>
    <row r="5678" spans="1:9" x14ac:dyDescent="0.3">
      <c r="A5678">
        <v>5714</v>
      </c>
      <c r="B5678">
        <v>4</v>
      </c>
      <c r="C5678">
        <v>90</v>
      </c>
      <c r="D5678" s="32">
        <v>0.54027777777777775</v>
      </c>
      <c r="E5678">
        <v>7000</v>
      </c>
      <c r="F5678">
        <v>2000</v>
      </c>
      <c r="G5678" s="31" t="s">
        <v>97</v>
      </c>
      <c r="H5678">
        <v>7</v>
      </c>
      <c r="I5678" s="31" t="s">
        <v>103</v>
      </c>
    </row>
    <row r="5679" spans="1:9" x14ac:dyDescent="0.3">
      <c r="A5679">
        <v>5715</v>
      </c>
      <c r="B5679">
        <v>5</v>
      </c>
      <c r="C5679">
        <v>90</v>
      </c>
      <c r="D5679" s="32">
        <v>0.54236111111111107</v>
      </c>
      <c r="E5679">
        <v>7000</v>
      </c>
      <c r="F5679">
        <v>1000</v>
      </c>
      <c r="G5679" s="31" t="s">
        <v>97</v>
      </c>
      <c r="H5679">
        <v>7</v>
      </c>
      <c r="I5679" s="31" t="s">
        <v>105</v>
      </c>
    </row>
    <row r="5680" spans="1:9" x14ac:dyDescent="0.3">
      <c r="A5680">
        <v>5716</v>
      </c>
      <c r="B5680">
        <v>1</v>
      </c>
      <c r="C5680">
        <v>90</v>
      </c>
      <c r="D5680" s="32">
        <v>0.57499999999999996</v>
      </c>
      <c r="E5680">
        <v>7000</v>
      </c>
      <c r="G5680" s="31" t="s">
        <v>97</v>
      </c>
      <c r="H5680">
        <v>8</v>
      </c>
      <c r="I5680" s="31" t="s">
        <v>99</v>
      </c>
    </row>
    <row r="5681" spans="1:9" x14ac:dyDescent="0.3">
      <c r="A5681">
        <v>5717</v>
      </c>
      <c r="B5681">
        <v>6</v>
      </c>
      <c r="C5681">
        <v>90</v>
      </c>
      <c r="D5681" s="32">
        <v>0.59583333333333333</v>
      </c>
      <c r="E5681">
        <v>7000</v>
      </c>
      <c r="G5681" s="31" t="s">
        <v>102</v>
      </c>
      <c r="H5681">
        <v>8</v>
      </c>
      <c r="I5681" s="31" t="s">
        <v>100</v>
      </c>
    </row>
    <row r="5682" spans="1:9" x14ac:dyDescent="0.3">
      <c r="A5682">
        <v>5718</v>
      </c>
      <c r="B5682">
        <v>4</v>
      </c>
      <c r="C5682">
        <v>90</v>
      </c>
      <c r="D5682" s="32">
        <v>0.56388888888888888</v>
      </c>
      <c r="E5682">
        <v>7000</v>
      </c>
      <c r="G5682" s="31" t="s">
        <v>97</v>
      </c>
      <c r="H5682">
        <v>8</v>
      </c>
      <c r="I5682" s="31" t="s">
        <v>103</v>
      </c>
    </row>
    <row r="5683" spans="1:9" x14ac:dyDescent="0.3">
      <c r="A5683">
        <v>5719</v>
      </c>
      <c r="B5683">
        <v>5</v>
      </c>
      <c r="C5683">
        <v>90</v>
      </c>
      <c r="D5683" s="32">
        <v>0.56736111111111109</v>
      </c>
      <c r="E5683">
        <v>7000</v>
      </c>
      <c r="G5683" s="31" t="s">
        <v>97</v>
      </c>
      <c r="H5683">
        <v>8</v>
      </c>
      <c r="I5683" s="31" t="s">
        <v>105</v>
      </c>
    </row>
    <row r="5684" spans="1:9" x14ac:dyDescent="0.3">
      <c r="A5684">
        <v>5720</v>
      </c>
      <c r="B5684">
        <v>1</v>
      </c>
      <c r="C5684">
        <v>90</v>
      </c>
      <c r="D5684" s="32">
        <v>0.62569444444444444</v>
      </c>
      <c r="E5684">
        <v>7000</v>
      </c>
      <c r="G5684" s="31" t="s">
        <v>102</v>
      </c>
      <c r="H5684">
        <v>9</v>
      </c>
      <c r="I5684" s="31" t="s">
        <v>99</v>
      </c>
    </row>
    <row r="5685" spans="1:9" x14ac:dyDescent="0.3">
      <c r="A5685">
        <v>5721</v>
      </c>
      <c r="B5685">
        <v>6</v>
      </c>
      <c r="C5685">
        <v>90</v>
      </c>
      <c r="D5685" s="32">
        <v>0.62777777777777777</v>
      </c>
      <c r="E5685">
        <v>7000</v>
      </c>
      <c r="G5685" s="31" t="s">
        <v>97</v>
      </c>
      <c r="H5685">
        <v>9</v>
      </c>
      <c r="I5685" s="31" t="s">
        <v>100</v>
      </c>
    </row>
    <row r="5686" spans="1:9" x14ac:dyDescent="0.3">
      <c r="A5686">
        <v>5722</v>
      </c>
      <c r="B5686">
        <v>4</v>
      </c>
      <c r="C5686">
        <v>90</v>
      </c>
      <c r="D5686" s="32">
        <v>0.57499999999999996</v>
      </c>
      <c r="E5686">
        <v>7000</v>
      </c>
      <c r="G5686" s="31" t="s">
        <v>102</v>
      </c>
      <c r="H5686">
        <v>9</v>
      </c>
      <c r="I5686" s="31" t="s">
        <v>103</v>
      </c>
    </row>
    <row r="5687" spans="1:9" x14ac:dyDescent="0.3">
      <c r="A5687">
        <v>5723</v>
      </c>
      <c r="B5687">
        <v>5</v>
      </c>
      <c r="C5687">
        <v>90</v>
      </c>
      <c r="D5687" s="32">
        <v>0.59583333333333333</v>
      </c>
      <c r="E5687">
        <v>7000</v>
      </c>
      <c r="G5687" s="31" t="s">
        <v>97</v>
      </c>
      <c r="H5687">
        <v>9</v>
      </c>
      <c r="I5687" s="31" t="s">
        <v>105</v>
      </c>
    </row>
    <row r="5688" spans="1:9" x14ac:dyDescent="0.3">
      <c r="A5688">
        <v>5724</v>
      </c>
      <c r="B5688">
        <v>1</v>
      </c>
      <c r="C5688">
        <v>90</v>
      </c>
      <c r="D5688" s="32">
        <v>0.65138888888888891</v>
      </c>
      <c r="E5688">
        <v>7000</v>
      </c>
      <c r="G5688" s="31" t="s">
        <v>97</v>
      </c>
      <c r="H5688">
        <v>10</v>
      </c>
      <c r="I5688" s="31" t="s">
        <v>99</v>
      </c>
    </row>
    <row r="5689" spans="1:9" x14ac:dyDescent="0.3">
      <c r="A5689">
        <v>5725</v>
      </c>
      <c r="B5689">
        <v>6</v>
      </c>
      <c r="C5689">
        <v>90</v>
      </c>
      <c r="D5689" s="32">
        <v>0.65833333333333333</v>
      </c>
      <c r="E5689">
        <v>9000</v>
      </c>
      <c r="G5689" s="31" t="s">
        <v>97</v>
      </c>
      <c r="H5689">
        <v>10</v>
      </c>
      <c r="I5689" s="31" t="s">
        <v>100</v>
      </c>
    </row>
    <row r="5690" spans="1:9" x14ac:dyDescent="0.3">
      <c r="A5690">
        <v>5726</v>
      </c>
      <c r="B5690">
        <v>4</v>
      </c>
      <c r="C5690">
        <v>90</v>
      </c>
      <c r="D5690" s="32">
        <v>0.59305555555555556</v>
      </c>
      <c r="E5690">
        <v>7000</v>
      </c>
      <c r="G5690" s="31" t="s">
        <v>102</v>
      </c>
      <c r="H5690">
        <v>10</v>
      </c>
      <c r="I5690" s="31" t="s">
        <v>103</v>
      </c>
    </row>
    <row r="5691" spans="1:9" x14ac:dyDescent="0.3">
      <c r="A5691">
        <v>5727</v>
      </c>
      <c r="B5691">
        <v>5</v>
      </c>
      <c r="C5691">
        <v>90</v>
      </c>
      <c r="D5691" s="32">
        <v>0.62152777777777779</v>
      </c>
      <c r="E5691">
        <v>7000</v>
      </c>
      <c r="G5691" s="31" t="s">
        <v>97</v>
      </c>
      <c r="H5691">
        <v>10</v>
      </c>
      <c r="I5691" s="31" t="s">
        <v>105</v>
      </c>
    </row>
    <row r="5692" spans="1:9" x14ac:dyDescent="0.3">
      <c r="A5692">
        <v>5728</v>
      </c>
      <c r="B5692">
        <v>1</v>
      </c>
      <c r="C5692">
        <v>90</v>
      </c>
      <c r="D5692" s="32">
        <v>0.67777777777777781</v>
      </c>
      <c r="E5692">
        <v>7000</v>
      </c>
      <c r="F5692">
        <v>2000</v>
      </c>
      <c r="G5692" s="31" t="s">
        <v>97</v>
      </c>
      <c r="H5692">
        <v>11</v>
      </c>
      <c r="I5692" s="31" t="s">
        <v>99</v>
      </c>
    </row>
    <row r="5693" spans="1:9" x14ac:dyDescent="0.3">
      <c r="A5693">
        <v>5729</v>
      </c>
      <c r="B5693">
        <v>6</v>
      </c>
      <c r="C5693">
        <v>90</v>
      </c>
      <c r="D5693" s="32">
        <v>0.70208333333333328</v>
      </c>
      <c r="E5693">
        <v>7000</v>
      </c>
      <c r="F5693">
        <v>3000</v>
      </c>
      <c r="G5693" s="31" t="s">
        <v>102</v>
      </c>
      <c r="H5693">
        <v>11</v>
      </c>
      <c r="I5693" s="31" t="s">
        <v>100</v>
      </c>
    </row>
    <row r="5694" spans="1:9" x14ac:dyDescent="0.3">
      <c r="A5694">
        <v>5730</v>
      </c>
      <c r="B5694">
        <v>4</v>
      </c>
      <c r="C5694">
        <v>90</v>
      </c>
      <c r="D5694" s="32">
        <v>0.62013888888888891</v>
      </c>
      <c r="E5694">
        <v>9000</v>
      </c>
      <c r="G5694" s="31" t="s">
        <v>102</v>
      </c>
      <c r="H5694">
        <v>11</v>
      </c>
      <c r="I5694" s="31" t="s">
        <v>103</v>
      </c>
    </row>
    <row r="5695" spans="1:9" x14ac:dyDescent="0.3">
      <c r="A5695">
        <v>5731</v>
      </c>
      <c r="B5695">
        <v>5</v>
      </c>
      <c r="C5695">
        <v>90</v>
      </c>
      <c r="D5695" s="32">
        <v>0.64513888888888893</v>
      </c>
      <c r="E5695">
        <v>9000</v>
      </c>
      <c r="G5695" s="31" t="s">
        <v>102</v>
      </c>
      <c r="H5695">
        <v>11</v>
      </c>
      <c r="I5695" s="31" t="s">
        <v>105</v>
      </c>
    </row>
    <row r="5696" spans="1:9" x14ac:dyDescent="0.3">
      <c r="A5696">
        <v>5732</v>
      </c>
      <c r="B5696">
        <v>1</v>
      </c>
      <c r="C5696">
        <v>90</v>
      </c>
      <c r="D5696" s="32">
        <v>0.7006944444444444</v>
      </c>
      <c r="E5696">
        <v>7000</v>
      </c>
      <c r="G5696" s="31" t="s">
        <v>102</v>
      </c>
      <c r="H5696">
        <v>12</v>
      </c>
      <c r="I5696" s="31" t="s">
        <v>99</v>
      </c>
    </row>
    <row r="5697" spans="1:9" x14ac:dyDescent="0.3">
      <c r="A5697">
        <v>5733</v>
      </c>
      <c r="B5697">
        <v>6</v>
      </c>
      <c r="C5697">
        <v>90</v>
      </c>
      <c r="D5697" s="32">
        <v>0.72291666666666665</v>
      </c>
      <c r="E5697">
        <v>7000</v>
      </c>
      <c r="F5697">
        <v>1000</v>
      </c>
      <c r="G5697" s="31" t="s">
        <v>102</v>
      </c>
      <c r="H5697">
        <v>12</v>
      </c>
      <c r="I5697" s="31" t="s">
        <v>100</v>
      </c>
    </row>
    <row r="5698" spans="1:9" x14ac:dyDescent="0.3">
      <c r="A5698">
        <v>5734</v>
      </c>
      <c r="B5698">
        <v>4</v>
      </c>
      <c r="C5698">
        <v>90</v>
      </c>
      <c r="D5698" s="32">
        <v>0.63194444444444442</v>
      </c>
      <c r="E5698">
        <v>7000</v>
      </c>
      <c r="F5698">
        <v>500</v>
      </c>
      <c r="G5698" s="31" t="s">
        <v>102</v>
      </c>
      <c r="H5698">
        <v>12</v>
      </c>
      <c r="I5698" s="31" t="s">
        <v>103</v>
      </c>
    </row>
    <row r="5699" spans="1:9" x14ac:dyDescent="0.3">
      <c r="A5699">
        <v>5735</v>
      </c>
      <c r="B5699">
        <v>5</v>
      </c>
      <c r="C5699">
        <v>90</v>
      </c>
      <c r="D5699" s="32">
        <v>0.67291666666666672</v>
      </c>
      <c r="E5699">
        <v>7000</v>
      </c>
      <c r="G5699" s="31" t="s">
        <v>97</v>
      </c>
      <c r="H5699">
        <v>12</v>
      </c>
      <c r="I5699" s="31" t="s">
        <v>105</v>
      </c>
    </row>
    <row r="5700" spans="1:9" x14ac:dyDescent="0.3">
      <c r="A5700">
        <v>5736</v>
      </c>
      <c r="B5700">
        <v>1</v>
      </c>
      <c r="C5700">
        <v>90</v>
      </c>
      <c r="D5700" s="32">
        <v>0.72777777777777775</v>
      </c>
      <c r="E5700">
        <v>9000</v>
      </c>
      <c r="G5700" s="31" t="s">
        <v>97</v>
      </c>
      <c r="H5700">
        <v>13</v>
      </c>
      <c r="I5700" s="31" t="s">
        <v>99</v>
      </c>
    </row>
    <row r="5701" spans="1:9" x14ac:dyDescent="0.3">
      <c r="A5701">
        <v>5737</v>
      </c>
      <c r="B5701">
        <v>6</v>
      </c>
      <c r="C5701">
        <v>90</v>
      </c>
      <c r="D5701" s="32">
        <v>0.73819444444444449</v>
      </c>
      <c r="E5701">
        <v>7000</v>
      </c>
      <c r="G5701" s="31" t="s">
        <v>97</v>
      </c>
      <c r="H5701">
        <v>13</v>
      </c>
      <c r="I5701" s="31" t="s">
        <v>100</v>
      </c>
    </row>
    <row r="5702" spans="1:9" x14ac:dyDescent="0.3">
      <c r="A5702">
        <v>5738</v>
      </c>
      <c r="B5702">
        <v>4</v>
      </c>
      <c r="C5702">
        <v>90</v>
      </c>
      <c r="D5702" s="32">
        <v>0.66249999999999998</v>
      </c>
      <c r="E5702">
        <v>7000</v>
      </c>
      <c r="G5702" s="31" t="s">
        <v>102</v>
      </c>
      <c r="H5702">
        <v>13</v>
      </c>
      <c r="I5702" s="31" t="s">
        <v>103</v>
      </c>
    </row>
    <row r="5703" spans="1:9" x14ac:dyDescent="0.3">
      <c r="A5703">
        <v>5739</v>
      </c>
      <c r="B5703">
        <v>5</v>
      </c>
      <c r="C5703">
        <v>90</v>
      </c>
      <c r="D5703" s="32">
        <v>0.70902777777777781</v>
      </c>
      <c r="E5703">
        <v>7000</v>
      </c>
      <c r="F5703">
        <v>5900</v>
      </c>
      <c r="G5703" s="31" t="s">
        <v>102</v>
      </c>
      <c r="H5703">
        <v>13</v>
      </c>
      <c r="I5703" s="31" t="s">
        <v>105</v>
      </c>
    </row>
    <row r="5704" spans="1:9" x14ac:dyDescent="0.3">
      <c r="A5704">
        <v>5740</v>
      </c>
      <c r="B5704">
        <v>1</v>
      </c>
      <c r="C5704">
        <v>90</v>
      </c>
      <c r="D5704" s="32">
        <v>0.76249999999999996</v>
      </c>
      <c r="E5704">
        <v>7000</v>
      </c>
      <c r="G5704" s="31" t="s">
        <v>97</v>
      </c>
      <c r="H5704">
        <v>14</v>
      </c>
      <c r="I5704" s="31" t="s">
        <v>99</v>
      </c>
    </row>
    <row r="5705" spans="1:9" x14ac:dyDescent="0.3">
      <c r="A5705">
        <v>5741</v>
      </c>
      <c r="B5705">
        <v>6</v>
      </c>
      <c r="C5705">
        <v>90</v>
      </c>
      <c r="D5705" s="32">
        <v>0.75138888888888888</v>
      </c>
      <c r="E5705">
        <v>7000</v>
      </c>
      <c r="G5705" s="31" t="s">
        <v>102</v>
      </c>
      <c r="H5705">
        <v>14</v>
      </c>
      <c r="I5705" s="31" t="s">
        <v>100</v>
      </c>
    </row>
    <row r="5706" spans="1:9" x14ac:dyDescent="0.3">
      <c r="A5706">
        <v>5742</v>
      </c>
      <c r="B5706">
        <v>4</v>
      </c>
      <c r="C5706">
        <v>90</v>
      </c>
      <c r="D5706" s="32">
        <v>0.69722222222222219</v>
      </c>
      <c r="E5706">
        <v>7000</v>
      </c>
      <c r="G5706" s="31" t="s">
        <v>102</v>
      </c>
      <c r="H5706">
        <v>14</v>
      </c>
      <c r="I5706" s="31" t="s">
        <v>103</v>
      </c>
    </row>
    <row r="5707" spans="1:9" x14ac:dyDescent="0.3">
      <c r="A5707">
        <v>5743</v>
      </c>
      <c r="B5707">
        <v>5</v>
      </c>
      <c r="C5707">
        <v>90</v>
      </c>
      <c r="D5707" s="32">
        <v>0.74097222222222225</v>
      </c>
      <c r="E5707">
        <v>7000</v>
      </c>
      <c r="G5707" s="31" t="s">
        <v>102</v>
      </c>
      <c r="H5707">
        <v>14</v>
      </c>
      <c r="I5707" s="31" t="s">
        <v>105</v>
      </c>
    </row>
    <row r="5708" spans="1:9" x14ac:dyDescent="0.3">
      <c r="A5708">
        <v>5744</v>
      </c>
      <c r="B5708">
        <v>1</v>
      </c>
      <c r="C5708">
        <v>90</v>
      </c>
      <c r="D5708" s="32">
        <v>0.78541666666666665</v>
      </c>
      <c r="E5708">
        <v>7000</v>
      </c>
      <c r="F5708">
        <v>1000</v>
      </c>
      <c r="G5708" s="31" t="s">
        <v>97</v>
      </c>
      <c r="H5708">
        <v>15</v>
      </c>
      <c r="I5708" s="31" t="s">
        <v>99</v>
      </c>
    </row>
    <row r="5709" spans="1:9" x14ac:dyDescent="0.3">
      <c r="A5709">
        <v>5745</v>
      </c>
      <c r="B5709">
        <v>6</v>
      </c>
      <c r="C5709">
        <v>90</v>
      </c>
      <c r="D5709" s="32">
        <v>0.70138888888888884</v>
      </c>
      <c r="E5709">
        <v>9000</v>
      </c>
      <c r="G5709" s="31" t="s">
        <v>102</v>
      </c>
      <c r="H5709">
        <v>15</v>
      </c>
      <c r="I5709" s="31" t="s">
        <v>100</v>
      </c>
    </row>
    <row r="5710" spans="1:9" x14ac:dyDescent="0.3">
      <c r="A5710">
        <v>5746</v>
      </c>
      <c r="B5710">
        <v>4</v>
      </c>
      <c r="C5710">
        <v>90</v>
      </c>
      <c r="D5710" s="32">
        <v>0.70347222222222228</v>
      </c>
      <c r="E5710">
        <v>4500</v>
      </c>
      <c r="G5710" s="31" t="s">
        <v>97</v>
      </c>
      <c r="H5710">
        <v>15</v>
      </c>
      <c r="I5710" s="31" t="s">
        <v>103</v>
      </c>
    </row>
    <row r="5711" spans="1:9" x14ac:dyDescent="0.3">
      <c r="A5711">
        <v>5747</v>
      </c>
      <c r="B5711">
        <v>5</v>
      </c>
      <c r="C5711">
        <v>90</v>
      </c>
      <c r="D5711" s="32">
        <v>0.76249999999999996</v>
      </c>
      <c r="E5711">
        <v>7000</v>
      </c>
      <c r="G5711" s="31" t="s">
        <v>102</v>
      </c>
      <c r="H5711">
        <v>15</v>
      </c>
      <c r="I5711" s="31" t="s">
        <v>105</v>
      </c>
    </row>
    <row r="5712" spans="1:9" x14ac:dyDescent="0.3">
      <c r="A5712">
        <v>5748</v>
      </c>
      <c r="B5712">
        <v>1</v>
      </c>
      <c r="C5712">
        <v>90</v>
      </c>
      <c r="D5712" s="32">
        <v>0.82638888888888884</v>
      </c>
      <c r="E5712">
        <v>7000</v>
      </c>
      <c r="G5712" s="31" t="s">
        <v>97</v>
      </c>
      <c r="H5712">
        <v>16</v>
      </c>
      <c r="I5712" s="31" t="s">
        <v>99</v>
      </c>
    </row>
    <row r="5713" spans="1:9" x14ac:dyDescent="0.3">
      <c r="A5713">
        <v>5749</v>
      </c>
      <c r="B5713">
        <v>6</v>
      </c>
      <c r="C5713">
        <v>90</v>
      </c>
      <c r="D5713" s="32">
        <v>0.78472222222222221</v>
      </c>
      <c r="E5713">
        <v>7000</v>
      </c>
      <c r="G5713" s="31" t="s">
        <v>97</v>
      </c>
      <c r="H5713">
        <v>16</v>
      </c>
      <c r="I5713" s="31" t="s">
        <v>100</v>
      </c>
    </row>
    <row r="5714" spans="1:9" x14ac:dyDescent="0.3">
      <c r="A5714">
        <v>5750</v>
      </c>
      <c r="B5714">
        <v>4</v>
      </c>
      <c r="C5714">
        <v>90</v>
      </c>
      <c r="D5714" s="32">
        <v>0.72499999999999998</v>
      </c>
      <c r="E5714">
        <v>7000</v>
      </c>
      <c r="G5714" s="31" t="s">
        <v>97</v>
      </c>
      <c r="H5714">
        <v>16</v>
      </c>
      <c r="I5714" s="31" t="s">
        <v>103</v>
      </c>
    </row>
    <row r="5715" spans="1:9" x14ac:dyDescent="0.3">
      <c r="A5715">
        <v>5751</v>
      </c>
      <c r="B5715">
        <v>5</v>
      </c>
      <c r="C5715">
        <v>90</v>
      </c>
      <c r="D5715" s="32">
        <v>0.79097222222222219</v>
      </c>
      <c r="E5715">
        <v>7000</v>
      </c>
      <c r="G5715" s="31" t="s">
        <v>102</v>
      </c>
      <c r="H5715">
        <v>16</v>
      </c>
      <c r="I5715" s="31" t="s">
        <v>105</v>
      </c>
    </row>
    <row r="5716" spans="1:9" x14ac:dyDescent="0.3">
      <c r="A5716">
        <v>5752</v>
      </c>
      <c r="B5716">
        <v>1</v>
      </c>
      <c r="C5716">
        <v>90</v>
      </c>
      <c r="D5716" s="32"/>
      <c r="E5716">
        <v>7000</v>
      </c>
      <c r="G5716" s="31" t="s">
        <v>102</v>
      </c>
      <c r="H5716">
        <v>17</v>
      </c>
      <c r="I5716" s="31" t="s">
        <v>99</v>
      </c>
    </row>
    <row r="5717" spans="1:9" x14ac:dyDescent="0.3">
      <c r="A5717">
        <v>5753</v>
      </c>
      <c r="B5717">
        <v>6</v>
      </c>
      <c r="C5717">
        <v>90</v>
      </c>
      <c r="D5717" s="32">
        <v>0.80972222222222223</v>
      </c>
      <c r="E5717">
        <v>7000</v>
      </c>
      <c r="G5717" s="31" t="s">
        <v>102</v>
      </c>
      <c r="H5717">
        <v>17</v>
      </c>
      <c r="I5717" s="31" t="s">
        <v>100</v>
      </c>
    </row>
    <row r="5718" spans="1:9" x14ac:dyDescent="0.3">
      <c r="A5718">
        <v>5754</v>
      </c>
      <c r="B5718">
        <v>4</v>
      </c>
      <c r="C5718">
        <v>90</v>
      </c>
      <c r="D5718" s="32">
        <v>0.78055555555555556</v>
      </c>
      <c r="E5718">
        <v>7000</v>
      </c>
      <c r="G5718" s="31" t="s">
        <v>102</v>
      </c>
      <c r="H5718">
        <v>17</v>
      </c>
      <c r="I5718" s="31" t="s">
        <v>103</v>
      </c>
    </row>
    <row r="5719" spans="1:9" x14ac:dyDescent="0.3">
      <c r="A5719">
        <v>5755</v>
      </c>
      <c r="B5719">
        <v>5</v>
      </c>
      <c r="C5719">
        <v>90</v>
      </c>
      <c r="D5719" s="32">
        <v>0.81597222222222221</v>
      </c>
      <c r="E5719">
        <v>7000</v>
      </c>
      <c r="G5719" s="31" t="s">
        <v>102</v>
      </c>
      <c r="H5719">
        <v>17</v>
      </c>
      <c r="I5719" s="31" t="s">
        <v>105</v>
      </c>
    </row>
    <row r="5720" spans="1:9" x14ac:dyDescent="0.3">
      <c r="A5720">
        <v>5756</v>
      </c>
      <c r="B5720">
        <v>4</v>
      </c>
      <c r="C5720">
        <v>90</v>
      </c>
      <c r="D5720" s="32">
        <v>0.78819444444444442</v>
      </c>
      <c r="E5720">
        <v>7000</v>
      </c>
      <c r="G5720" s="31" t="s">
        <v>97</v>
      </c>
      <c r="H5720">
        <v>18</v>
      </c>
      <c r="I5720" s="31" t="s">
        <v>103</v>
      </c>
    </row>
    <row r="5721" spans="1:9" x14ac:dyDescent="0.3">
      <c r="A5721">
        <v>5757</v>
      </c>
      <c r="B5721">
        <v>4</v>
      </c>
      <c r="C5721">
        <v>90</v>
      </c>
      <c r="D5721" s="32">
        <v>0.80208333333333337</v>
      </c>
      <c r="E5721">
        <v>7000</v>
      </c>
      <c r="G5721" s="31" t="s">
        <v>102</v>
      </c>
      <c r="H5721">
        <v>19</v>
      </c>
      <c r="I5721" s="31" t="s">
        <v>103</v>
      </c>
    </row>
    <row r="5722" spans="1:9" x14ac:dyDescent="0.3">
      <c r="A5722">
        <v>5758</v>
      </c>
      <c r="B5722">
        <v>4</v>
      </c>
      <c r="C5722">
        <v>90</v>
      </c>
      <c r="D5722" s="32">
        <v>0.81597222222222221</v>
      </c>
      <c r="E5722">
        <v>7000</v>
      </c>
      <c r="G5722" s="31" t="s">
        <v>97</v>
      </c>
      <c r="H5722">
        <v>20</v>
      </c>
      <c r="I5722" s="31" t="s">
        <v>103</v>
      </c>
    </row>
    <row r="5723" spans="1:9" x14ac:dyDescent="0.3">
      <c r="A5723">
        <v>5759</v>
      </c>
      <c r="B5723">
        <v>3</v>
      </c>
      <c r="C5723">
        <v>91</v>
      </c>
      <c r="D5723" s="32">
        <v>0.50138888888888888</v>
      </c>
      <c r="E5723">
        <v>7000</v>
      </c>
      <c r="F5723">
        <v>3700</v>
      </c>
      <c r="G5723" s="31" t="s">
        <v>102</v>
      </c>
      <c r="H5723">
        <v>4</v>
      </c>
      <c r="I5723" s="31" t="s">
        <v>104</v>
      </c>
    </row>
    <row r="5724" spans="1:9" x14ac:dyDescent="0.3">
      <c r="A5724">
        <v>5760</v>
      </c>
      <c r="B5724">
        <v>7</v>
      </c>
      <c r="C5724">
        <v>91</v>
      </c>
      <c r="D5724" s="32">
        <v>0.46041666666666664</v>
      </c>
      <c r="E5724">
        <v>7000</v>
      </c>
      <c r="F5724">
        <v>2000</v>
      </c>
      <c r="G5724" s="31" t="s">
        <v>102</v>
      </c>
      <c r="H5724">
        <v>4</v>
      </c>
      <c r="I5724" s="31" t="s">
        <v>98</v>
      </c>
    </row>
    <row r="5725" spans="1:9" x14ac:dyDescent="0.3">
      <c r="A5725">
        <v>5761</v>
      </c>
      <c r="B5725">
        <v>1</v>
      </c>
      <c r="C5725">
        <v>91</v>
      </c>
      <c r="D5725" s="32">
        <v>0.48680555555555555</v>
      </c>
      <c r="E5725">
        <v>7000</v>
      </c>
      <c r="G5725" s="31" t="s">
        <v>102</v>
      </c>
      <c r="H5725">
        <v>4</v>
      </c>
      <c r="I5725" s="31" t="s">
        <v>99</v>
      </c>
    </row>
    <row r="5726" spans="1:9" x14ac:dyDescent="0.3">
      <c r="A5726">
        <v>5762</v>
      </c>
      <c r="B5726">
        <v>6</v>
      </c>
      <c r="C5726">
        <v>91</v>
      </c>
      <c r="D5726" s="32">
        <v>0.47916666666666669</v>
      </c>
      <c r="E5726">
        <v>7000</v>
      </c>
      <c r="G5726" s="31" t="s">
        <v>102</v>
      </c>
      <c r="H5726">
        <v>4</v>
      </c>
      <c r="I5726" s="31" t="s">
        <v>100</v>
      </c>
    </row>
    <row r="5727" spans="1:9" x14ac:dyDescent="0.3">
      <c r="A5727">
        <v>5763</v>
      </c>
      <c r="B5727">
        <v>4</v>
      </c>
      <c r="C5727">
        <v>91</v>
      </c>
      <c r="D5727" s="32">
        <v>0.46597222222222223</v>
      </c>
      <c r="E5727">
        <v>7000</v>
      </c>
      <c r="G5727" s="31" t="s">
        <v>102</v>
      </c>
      <c r="H5727">
        <v>4</v>
      </c>
      <c r="I5727" s="31" t="s">
        <v>103</v>
      </c>
    </row>
    <row r="5728" spans="1:9" x14ac:dyDescent="0.3">
      <c r="A5728">
        <v>5764</v>
      </c>
      <c r="B5728">
        <v>5</v>
      </c>
      <c r="C5728">
        <v>91</v>
      </c>
      <c r="D5728" s="32">
        <v>0.49027777777777776</v>
      </c>
      <c r="E5728">
        <v>7000</v>
      </c>
      <c r="G5728" s="31" t="s">
        <v>97</v>
      </c>
      <c r="H5728">
        <v>4</v>
      </c>
      <c r="I5728" s="31" t="s">
        <v>105</v>
      </c>
    </row>
    <row r="5729" spans="1:9" x14ac:dyDescent="0.3">
      <c r="A5729">
        <v>5765</v>
      </c>
      <c r="B5729">
        <v>3</v>
      </c>
      <c r="C5729">
        <v>91</v>
      </c>
      <c r="D5729" s="32">
        <v>0.53680555555555554</v>
      </c>
      <c r="E5729">
        <v>7000</v>
      </c>
      <c r="F5729">
        <v>1000</v>
      </c>
      <c r="G5729" s="31" t="s">
        <v>102</v>
      </c>
      <c r="H5729">
        <v>5</v>
      </c>
      <c r="I5729" s="31" t="s">
        <v>104</v>
      </c>
    </row>
    <row r="5730" spans="1:9" x14ac:dyDescent="0.3">
      <c r="A5730">
        <v>5766</v>
      </c>
      <c r="B5730">
        <v>7</v>
      </c>
      <c r="C5730">
        <v>91</v>
      </c>
      <c r="D5730" s="32">
        <v>0.49027777777777776</v>
      </c>
      <c r="E5730">
        <v>7000</v>
      </c>
      <c r="G5730" s="31" t="s">
        <v>102</v>
      </c>
      <c r="H5730">
        <v>5</v>
      </c>
      <c r="I5730" s="31" t="s">
        <v>98</v>
      </c>
    </row>
    <row r="5731" spans="1:9" x14ac:dyDescent="0.3">
      <c r="A5731">
        <v>5767</v>
      </c>
      <c r="B5731">
        <v>1</v>
      </c>
      <c r="C5731">
        <v>91</v>
      </c>
      <c r="D5731" s="32">
        <v>0.52569444444444446</v>
      </c>
      <c r="E5731">
        <v>7000</v>
      </c>
      <c r="G5731" s="31" t="s">
        <v>97</v>
      </c>
      <c r="H5731">
        <v>5</v>
      </c>
      <c r="I5731" s="31" t="s">
        <v>99</v>
      </c>
    </row>
    <row r="5732" spans="1:9" x14ac:dyDescent="0.3">
      <c r="A5732">
        <v>5768</v>
      </c>
      <c r="B5732">
        <v>6</v>
      </c>
      <c r="C5732">
        <v>91</v>
      </c>
      <c r="D5732" s="32">
        <v>0.71319444444444446</v>
      </c>
      <c r="E5732">
        <v>7000</v>
      </c>
      <c r="G5732" s="31" t="s">
        <v>102</v>
      </c>
      <c r="H5732">
        <v>5</v>
      </c>
      <c r="I5732" s="31" t="s">
        <v>100</v>
      </c>
    </row>
    <row r="5733" spans="1:9" x14ac:dyDescent="0.3">
      <c r="A5733">
        <v>5769</v>
      </c>
      <c r="B5733">
        <v>4</v>
      </c>
      <c r="C5733">
        <v>91</v>
      </c>
      <c r="D5733" s="32">
        <v>0.49652777777777779</v>
      </c>
      <c r="E5733">
        <v>7000</v>
      </c>
      <c r="G5733" s="31" t="s">
        <v>102</v>
      </c>
      <c r="H5733">
        <v>5</v>
      </c>
      <c r="I5733" s="31" t="s">
        <v>103</v>
      </c>
    </row>
    <row r="5734" spans="1:9" x14ac:dyDescent="0.3">
      <c r="A5734">
        <v>5770</v>
      </c>
      <c r="B5734">
        <v>5</v>
      </c>
      <c r="C5734">
        <v>91</v>
      </c>
      <c r="D5734" s="32">
        <v>0.51388888888888884</v>
      </c>
      <c r="E5734">
        <v>7000</v>
      </c>
      <c r="F5734">
        <v>1000</v>
      </c>
      <c r="G5734" s="31" t="s">
        <v>102</v>
      </c>
      <c r="H5734">
        <v>5</v>
      </c>
      <c r="I5734" s="31" t="s">
        <v>105</v>
      </c>
    </row>
    <row r="5735" spans="1:9" x14ac:dyDescent="0.3">
      <c r="A5735">
        <v>5771</v>
      </c>
      <c r="B5735">
        <v>3</v>
      </c>
      <c r="C5735">
        <v>91</v>
      </c>
      <c r="D5735" s="32">
        <v>0.56388888888888888</v>
      </c>
      <c r="E5735">
        <v>7000</v>
      </c>
      <c r="F5735">
        <v>4000</v>
      </c>
      <c r="G5735" s="31" t="s">
        <v>97</v>
      </c>
      <c r="H5735">
        <v>6</v>
      </c>
      <c r="I5735" s="31" t="s">
        <v>104</v>
      </c>
    </row>
    <row r="5736" spans="1:9" x14ac:dyDescent="0.3">
      <c r="A5736">
        <v>5772</v>
      </c>
      <c r="B5736">
        <v>7</v>
      </c>
      <c r="C5736">
        <v>91</v>
      </c>
      <c r="D5736" s="32">
        <v>0.55069444444444449</v>
      </c>
      <c r="E5736">
        <v>7000</v>
      </c>
      <c r="F5736">
        <v>3000</v>
      </c>
      <c r="G5736" s="31" t="s">
        <v>102</v>
      </c>
      <c r="H5736">
        <v>6</v>
      </c>
      <c r="I5736" s="31" t="s">
        <v>98</v>
      </c>
    </row>
    <row r="5737" spans="1:9" x14ac:dyDescent="0.3">
      <c r="A5737">
        <v>5773</v>
      </c>
      <c r="B5737">
        <v>1</v>
      </c>
      <c r="C5737">
        <v>91</v>
      </c>
      <c r="D5737" s="32">
        <v>0.65069444444444446</v>
      </c>
      <c r="E5737">
        <v>7000</v>
      </c>
      <c r="G5737" s="31" t="s">
        <v>102</v>
      </c>
      <c r="H5737">
        <v>6</v>
      </c>
      <c r="I5737" s="31" t="s">
        <v>99</v>
      </c>
    </row>
    <row r="5738" spans="1:9" x14ac:dyDescent="0.3">
      <c r="A5738">
        <v>5774</v>
      </c>
      <c r="B5738">
        <v>6</v>
      </c>
      <c r="C5738">
        <v>91</v>
      </c>
      <c r="D5738" s="32">
        <v>0.73819444444444449</v>
      </c>
      <c r="E5738">
        <v>7000</v>
      </c>
      <c r="G5738" s="31" t="s">
        <v>97</v>
      </c>
      <c r="H5738">
        <v>6</v>
      </c>
      <c r="I5738" s="31" t="s">
        <v>100</v>
      </c>
    </row>
    <row r="5739" spans="1:9" x14ac:dyDescent="0.3">
      <c r="A5739">
        <v>5775</v>
      </c>
      <c r="B5739">
        <v>4</v>
      </c>
      <c r="C5739">
        <v>91</v>
      </c>
      <c r="D5739" s="32">
        <v>0.57777777777777772</v>
      </c>
      <c r="E5739">
        <v>7000</v>
      </c>
      <c r="G5739" s="31" t="s">
        <v>97</v>
      </c>
      <c r="H5739">
        <v>6</v>
      </c>
      <c r="I5739" s="31" t="s">
        <v>103</v>
      </c>
    </row>
    <row r="5740" spans="1:9" x14ac:dyDescent="0.3">
      <c r="A5740">
        <v>5776</v>
      </c>
      <c r="B5740">
        <v>5</v>
      </c>
      <c r="C5740">
        <v>91</v>
      </c>
      <c r="D5740" s="32">
        <v>0.5444444444444444</v>
      </c>
      <c r="E5740">
        <v>7000</v>
      </c>
      <c r="G5740" s="31" t="s">
        <v>102</v>
      </c>
      <c r="H5740">
        <v>6</v>
      </c>
      <c r="I5740" s="31" t="s">
        <v>105</v>
      </c>
    </row>
    <row r="5741" spans="1:9" x14ac:dyDescent="0.3">
      <c r="A5741">
        <v>5777</v>
      </c>
      <c r="B5741">
        <v>3</v>
      </c>
      <c r="C5741">
        <v>91</v>
      </c>
      <c r="D5741" s="32">
        <v>0.58819444444444446</v>
      </c>
      <c r="E5741">
        <v>7000</v>
      </c>
      <c r="G5741" s="31" t="s">
        <v>97</v>
      </c>
      <c r="H5741">
        <v>7</v>
      </c>
      <c r="I5741" s="31" t="s">
        <v>104</v>
      </c>
    </row>
    <row r="5742" spans="1:9" x14ac:dyDescent="0.3">
      <c r="A5742">
        <v>5778</v>
      </c>
      <c r="B5742">
        <v>7</v>
      </c>
      <c r="C5742">
        <v>91</v>
      </c>
      <c r="D5742" s="32">
        <v>0.59652777777777777</v>
      </c>
      <c r="E5742">
        <v>7000</v>
      </c>
      <c r="G5742" s="31" t="s">
        <v>102</v>
      </c>
      <c r="H5742">
        <v>7</v>
      </c>
      <c r="I5742" s="31" t="s">
        <v>98</v>
      </c>
    </row>
    <row r="5743" spans="1:9" x14ac:dyDescent="0.3">
      <c r="A5743">
        <v>5779</v>
      </c>
      <c r="B5743">
        <v>1</v>
      </c>
      <c r="C5743">
        <v>91</v>
      </c>
      <c r="D5743" s="32">
        <v>0.6791666666666667</v>
      </c>
      <c r="E5743">
        <v>7000</v>
      </c>
      <c r="G5743" s="31" t="s">
        <v>97</v>
      </c>
      <c r="H5743">
        <v>7</v>
      </c>
      <c r="I5743" s="31" t="s">
        <v>99</v>
      </c>
    </row>
    <row r="5744" spans="1:9" x14ac:dyDescent="0.3">
      <c r="A5744">
        <v>5780</v>
      </c>
      <c r="B5744">
        <v>6</v>
      </c>
      <c r="C5744">
        <v>91</v>
      </c>
      <c r="D5744" s="32">
        <v>0.75902777777777775</v>
      </c>
      <c r="E5744">
        <v>7000</v>
      </c>
      <c r="G5744" s="31" t="s">
        <v>102</v>
      </c>
      <c r="H5744">
        <v>7</v>
      </c>
      <c r="I5744" s="31" t="s">
        <v>100</v>
      </c>
    </row>
    <row r="5745" spans="1:9" x14ac:dyDescent="0.3">
      <c r="A5745">
        <v>5781</v>
      </c>
      <c r="B5745">
        <v>4</v>
      </c>
      <c r="C5745">
        <v>91</v>
      </c>
      <c r="D5745" s="32">
        <v>0.65069444444444446</v>
      </c>
      <c r="E5745">
        <v>7000</v>
      </c>
      <c r="G5745" s="31" t="s">
        <v>102</v>
      </c>
      <c r="H5745">
        <v>7</v>
      </c>
      <c r="I5745" s="31" t="s">
        <v>103</v>
      </c>
    </row>
    <row r="5746" spans="1:9" x14ac:dyDescent="0.3">
      <c r="A5746">
        <v>5782</v>
      </c>
      <c r="B5746">
        <v>5</v>
      </c>
      <c r="C5746">
        <v>91</v>
      </c>
      <c r="D5746" s="32">
        <v>0.60347222222222219</v>
      </c>
      <c r="E5746">
        <v>7000</v>
      </c>
      <c r="G5746" s="31" t="s">
        <v>102</v>
      </c>
      <c r="H5746">
        <v>7</v>
      </c>
      <c r="I5746" s="31" t="s">
        <v>105</v>
      </c>
    </row>
    <row r="5747" spans="1:9" x14ac:dyDescent="0.3">
      <c r="A5747">
        <v>5783</v>
      </c>
      <c r="B5747">
        <v>3</v>
      </c>
      <c r="C5747">
        <v>91</v>
      </c>
      <c r="D5747" s="32">
        <v>0.62013888888888891</v>
      </c>
      <c r="E5747">
        <v>9000</v>
      </c>
      <c r="G5747" s="31" t="s">
        <v>97</v>
      </c>
      <c r="H5747">
        <v>8</v>
      </c>
      <c r="I5747" s="31" t="s">
        <v>104</v>
      </c>
    </row>
    <row r="5748" spans="1:9" x14ac:dyDescent="0.3">
      <c r="A5748">
        <v>5784</v>
      </c>
      <c r="B5748">
        <v>7</v>
      </c>
      <c r="C5748">
        <v>91</v>
      </c>
      <c r="D5748" s="32">
        <v>0.66666666666666663</v>
      </c>
      <c r="E5748">
        <v>7000</v>
      </c>
      <c r="G5748" s="31" t="s">
        <v>102</v>
      </c>
      <c r="H5748">
        <v>8</v>
      </c>
      <c r="I5748" s="31" t="s">
        <v>98</v>
      </c>
    </row>
    <row r="5749" spans="1:9" x14ac:dyDescent="0.3">
      <c r="A5749">
        <v>5785</v>
      </c>
      <c r="B5749">
        <v>1</v>
      </c>
      <c r="C5749">
        <v>91</v>
      </c>
      <c r="D5749" s="32">
        <v>0.72430555555555554</v>
      </c>
      <c r="E5749">
        <v>7000</v>
      </c>
      <c r="F5749">
        <v>1000</v>
      </c>
      <c r="G5749" s="31" t="s">
        <v>102</v>
      </c>
      <c r="H5749">
        <v>8</v>
      </c>
      <c r="I5749" s="31" t="s">
        <v>99</v>
      </c>
    </row>
    <row r="5750" spans="1:9" x14ac:dyDescent="0.3">
      <c r="A5750">
        <v>5786</v>
      </c>
      <c r="B5750">
        <v>6</v>
      </c>
      <c r="C5750">
        <v>91</v>
      </c>
      <c r="D5750" s="32">
        <v>0.78055555555555556</v>
      </c>
      <c r="E5750">
        <v>7000</v>
      </c>
      <c r="G5750" s="31" t="s">
        <v>102</v>
      </c>
      <c r="H5750">
        <v>8</v>
      </c>
      <c r="I5750" s="31" t="s">
        <v>100</v>
      </c>
    </row>
    <row r="5751" spans="1:9" x14ac:dyDescent="0.3">
      <c r="A5751">
        <v>5787</v>
      </c>
      <c r="B5751">
        <v>4</v>
      </c>
      <c r="C5751">
        <v>91</v>
      </c>
      <c r="D5751" s="32">
        <v>0.66249999999999998</v>
      </c>
      <c r="E5751">
        <v>7000</v>
      </c>
      <c r="G5751" s="31" t="s">
        <v>102</v>
      </c>
      <c r="H5751">
        <v>8</v>
      </c>
      <c r="I5751" s="31" t="s">
        <v>103</v>
      </c>
    </row>
    <row r="5752" spans="1:9" x14ac:dyDescent="0.3">
      <c r="A5752">
        <v>5788</v>
      </c>
      <c r="B5752">
        <v>5</v>
      </c>
      <c r="C5752">
        <v>91</v>
      </c>
      <c r="D5752" s="32">
        <v>0.66180555555555554</v>
      </c>
      <c r="E5752">
        <v>9000</v>
      </c>
      <c r="G5752" s="31" t="s">
        <v>102</v>
      </c>
      <c r="H5752">
        <v>8</v>
      </c>
      <c r="I5752" s="31" t="s">
        <v>105</v>
      </c>
    </row>
    <row r="5753" spans="1:9" x14ac:dyDescent="0.3">
      <c r="A5753">
        <v>5789</v>
      </c>
      <c r="B5753">
        <v>3</v>
      </c>
      <c r="C5753">
        <v>91</v>
      </c>
      <c r="D5753" s="32">
        <v>0.70347222222222228</v>
      </c>
      <c r="E5753">
        <v>7000</v>
      </c>
      <c r="G5753" s="31" t="s">
        <v>102</v>
      </c>
      <c r="H5753">
        <v>9</v>
      </c>
      <c r="I5753" s="31" t="s">
        <v>104</v>
      </c>
    </row>
    <row r="5754" spans="1:9" x14ac:dyDescent="0.3">
      <c r="A5754">
        <v>5790</v>
      </c>
      <c r="B5754">
        <v>7</v>
      </c>
      <c r="C5754">
        <v>91</v>
      </c>
      <c r="D5754" s="32">
        <v>0.6791666666666667</v>
      </c>
      <c r="E5754">
        <v>7000</v>
      </c>
      <c r="G5754" s="31" t="s">
        <v>102</v>
      </c>
      <c r="H5754">
        <v>9</v>
      </c>
      <c r="I5754" s="31" t="s">
        <v>98</v>
      </c>
    </row>
    <row r="5755" spans="1:9" x14ac:dyDescent="0.3">
      <c r="A5755">
        <v>5791</v>
      </c>
      <c r="B5755">
        <v>6</v>
      </c>
      <c r="C5755">
        <v>91</v>
      </c>
      <c r="D5755" s="32">
        <v>0.79722222222222228</v>
      </c>
      <c r="E5755">
        <v>7000</v>
      </c>
      <c r="G5755" s="31" t="s">
        <v>97</v>
      </c>
      <c r="H5755">
        <v>9</v>
      </c>
      <c r="I5755" s="31" t="s">
        <v>100</v>
      </c>
    </row>
    <row r="5756" spans="1:9" x14ac:dyDescent="0.3">
      <c r="A5756">
        <v>5792</v>
      </c>
      <c r="B5756">
        <v>4</v>
      </c>
      <c r="C5756">
        <v>91</v>
      </c>
      <c r="D5756" s="32">
        <v>0.68680555555555556</v>
      </c>
      <c r="E5756">
        <v>7000</v>
      </c>
      <c r="G5756" s="31" t="s">
        <v>97</v>
      </c>
      <c r="H5756">
        <v>9</v>
      </c>
      <c r="I5756" s="31" t="s">
        <v>103</v>
      </c>
    </row>
    <row r="5757" spans="1:9" x14ac:dyDescent="0.3">
      <c r="A5757">
        <v>5793</v>
      </c>
      <c r="B5757">
        <v>5</v>
      </c>
      <c r="C5757">
        <v>91</v>
      </c>
      <c r="D5757" s="32">
        <v>0.68680555555555556</v>
      </c>
      <c r="E5757">
        <v>7000</v>
      </c>
      <c r="G5757" s="31" t="s">
        <v>97</v>
      </c>
      <c r="H5757">
        <v>9</v>
      </c>
      <c r="I5757" s="31" t="s">
        <v>105</v>
      </c>
    </row>
    <row r="5758" spans="1:9" x14ac:dyDescent="0.3">
      <c r="A5758">
        <v>5794</v>
      </c>
      <c r="B5758">
        <v>3</v>
      </c>
      <c r="C5758">
        <v>91</v>
      </c>
      <c r="D5758" s="32">
        <v>0.73402777777777772</v>
      </c>
      <c r="E5758">
        <v>9000</v>
      </c>
      <c r="G5758" s="31" t="s">
        <v>97</v>
      </c>
      <c r="H5758">
        <v>10</v>
      </c>
      <c r="I5758" s="31" t="s">
        <v>104</v>
      </c>
    </row>
    <row r="5759" spans="1:9" x14ac:dyDescent="0.3">
      <c r="A5759">
        <v>5795</v>
      </c>
      <c r="B5759">
        <v>7</v>
      </c>
      <c r="C5759">
        <v>91</v>
      </c>
      <c r="D5759" s="32">
        <v>0.7</v>
      </c>
      <c r="E5759">
        <v>7000</v>
      </c>
      <c r="G5759" s="31" t="s">
        <v>97</v>
      </c>
      <c r="H5759">
        <v>10</v>
      </c>
      <c r="I5759" s="31" t="s">
        <v>98</v>
      </c>
    </row>
    <row r="5760" spans="1:9" x14ac:dyDescent="0.3">
      <c r="A5760">
        <v>5796</v>
      </c>
      <c r="B5760">
        <v>4</v>
      </c>
      <c r="C5760">
        <v>91</v>
      </c>
      <c r="D5760" s="32">
        <v>0.70694444444444449</v>
      </c>
      <c r="E5760">
        <v>7000</v>
      </c>
      <c r="G5760" s="31" t="s">
        <v>102</v>
      </c>
      <c r="H5760">
        <v>10</v>
      </c>
      <c r="I5760" s="31" t="s">
        <v>103</v>
      </c>
    </row>
    <row r="5761" spans="1:9" x14ac:dyDescent="0.3">
      <c r="A5761">
        <v>5797</v>
      </c>
      <c r="B5761">
        <v>5</v>
      </c>
      <c r="C5761">
        <v>91</v>
      </c>
      <c r="D5761" s="32">
        <v>0.71319444444444446</v>
      </c>
      <c r="E5761">
        <v>7000</v>
      </c>
      <c r="F5761">
        <v>5900</v>
      </c>
      <c r="G5761" s="31" t="s">
        <v>102</v>
      </c>
      <c r="H5761">
        <v>10</v>
      </c>
      <c r="I5761" s="31" t="s">
        <v>105</v>
      </c>
    </row>
    <row r="5762" spans="1:9" x14ac:dyDescent="0.3">
      <c r="A5762">
        <v>5798</v>
      </c>
      <c r="B5762">
        <v>3</v>
      </c>
      <c r="C5762">
        <v>91</v>
      </c>
      <c r="D5762" s="32">
        <v>0.75555555555555554</v>
      </c>
      <c r="E5762">
        <v>7000</v>
      </c>
      <c r="F5762">
        <v>1000</v>
      </c>
      <c r="G5762" s="31" t="s">
        <v>97</v>
      </c>
      <c r="H5762">
        <v>11</v>
      </c>
      <c r="I5762" s="31" t="s">
        <v>104</v>
      </c>
    </row>
    <row r="5763" spans="1:9" x14ac:dyDescent="0.3">
      <c r="A5763">
        <v>5799</v>
      </c>
      <c r="B5763">
        <v>7</v>
      </c>
      <c r="C5763">
        <v>91</v>
      </c>
      <c r="D5763" s="32">
        <v>0.72916666666666663</v>
      </c>
      <c r="E5763">
        <v>7000</v>
      </c>
      <c r="G5763" s="31" t="s">
        <v>102</v>
      </c>
      <c r="H5763">
        <v>11</v>
      </c>
      <c r="I5763" s="31" t="s">
        <v>98</v>
      </c>
    </row>
    <row r="5764" spans="1:9" x14ac:dyDescent="0.3">
      <c r="A5764">
        <v>5800</v>
      </c>
      <c r="B5764">
        <v>4</v>
      </c>
      <c r="C5764">
        <v>91</v>
      </c>
      <c r="D5764" s="32">
        <v>0.73888888888888893</v>
      </c>
      <c r="E5764">
        <v>7000</v>
      </c>
      <c r="G5764" s="31" t="s">
        <v>102</v>
      </c>
      <c r="H5764">
        <v>11</v>
      </c>
      <c r="I5764" s="31" t="s">
        <v>103</v>
      </c>
    </row>
    <row r="5765" spans="1:9" x14ac:dyDescent="0.3">
      <c r="A5765">
        <v>5801</v>
      </c>
      <c r="B5765">
        <v>5</v>
      </c>
      <c r="C5765">
        <v>91</v>
      </c>
      <c r="D5765" s="32">
        <v>0.73472222222222228</v>
      </c>
      <c r="E5765">
        <v>7000</v>
      </c>
      <c r="G5765" s="31" t="s">
        <v>97</v>
      </c>
      <c r="H5765">
        <v>11</v>
      </c>
      <c r="I5765" s="31" t="s">
        <v>105</v>
      </c>
    </row>
    <row r="5766" spans="1:9" x14ac:dyDescent="0.3">
      <c r="A5766">
        <v>5802</v>
      </c>
      <c r="B5766">
        <v>3</v>
      </c>
      <c r="C5766">
        <v>91</v>
      </c>
      <c r="D5766" s="32">
        <v>0.78611111111111109</v>
      </c>
      <c r="E5766">
        <v>7000</v>
      </c>
      <c r="F5766">
        <v>1000</v>
      </c>
      <c r="G5766" s="31" t="s">
        <v>102</v>
      </c>
      <c r="H5766">
        <v>12</v>
      </c>
      <c r="I5766" s="31" t="s">
        <v>104</v>
      </c>
    </row>
    <row r="5767" spans="1:9" x14ac:dyDescent="0.3">
      <c r="A5767">
        <v>5803</v>
      </c>
      <c r="B5767">
        <v>7</v>
      </c>
      <c r="C5767">
        <v>91</v>
      </c>
      <c r="D5767" s="32">
        <v>0.76458333333333328</v>
      </c>
      <c r="E5767">
        <v>7000</v>
      </c>
      <c r="G5767" s="31" t="s">
        <v>97</v>
      </c>
      <c r="H5767">
        <v>12</v>
      </c>
      <c r="I5767" s="31" t="s">
        <v>98</v>
      </c>
    </row>
    <row r="5768" spans="1:9" x14ac:dyDescent="0.3">
      <c r="A5768">
        <v>5804</v>
      </c>
      <c r="B5768">
        <v>4</v>
      </c>
      <c r="C5768">
        <v>91</v>
      </c>
      <c r="D5768" s="32">
        <v>0.75416666666666665</v>
      </c>
      <c r="E5768">
        <v>7000</v>
      </c>
      <c r="G5768" s="31" t="s">
        <v>102</v>
      </c>
      <c r="H5768">
        <v>12</v>
      </c>
      <c r="I5768" s="31" t="s">
        <v>103</v>
      </c>
    </row>
    <row r="5769" spans="1:9" x14ac:dyDescent="0.3">
      <c r="A5769">
        <v>5805</v>
      </c>
      <c r="B5769">
        <v>5</v>
      </c>
      <c r="C5769">
        <v>91</v>
      </c>
      <c r="D5769" s="32">
        <v>0.75624999999999998</v>
      </c>
      <c r="E5769">
        <v>7000</v>
      </c>
      <c r="G5769" s="31" t="s">
        <v>102</v>
      </c>
      <c r="H5769">
        <v>12</v>
      </c>
      <c r="I5769" s="31" t="s">
        <v>105</v>
      </c>
    </row>
    <row r="5770" spans="1:9" x14ac:dyDescent="0.3">
      <c r="A5770">
        <v>5806</v>
      </c>
      <c r="B5770">
        <v>3</v>
      </c>
      <c r="C5770">
        <v>91</v>
      </c>
      <c r="D5770" s="32">
        <v>0.8125</v>
      </c>
      <c r="E5770">
        <v>7000</v>
      </c>
      <c r="G5770" s="31" t="s">
        <v>97</v>
      </c>
      <c r="H5770">
        <v>13</v>
      </c>
      <c r="I5770" s="31" t="s">
        <v>104</v>
      </c>
    </row>
    <row r="5771" spans="1:9" x14ac:dyDescent="0.3">
      <c r="A5771">
        <v>5807</v>
      </c>
      <c r="B5771">
        <v>7</v>
      </c>
      <c r="C5771">
        <v>91</v>
      </c>
      <c r="D5771" s="32">
        <v>0.83194444444444449</v>
      </c>
      <c r="E5771">
        <v>7000</v>
      </c>
      <c r="G5771" s="31" t="s">
        <v>97</v>
      </c>
      <c r="H5771">
        <v>13</v>
      </c>
      <c r="I5771" s="31" t="s">
        <v>98</v>
      </c>
    </row>
    <row r="5772" spans="1:9" x14ac:dyDescent="0.3">
      <c r="A5772">
        <v>5808</v>
      </c>
      <c r="B5772">
        <v>4</v>
      </c>
      <c r="C5772">
        <v>91</v>
      </c>
      <c r="D5772" s="32">
        <v>0.77777777777777779</v>
      </c>
      <c r="E5772">
        <v>7000</v>
      </c>
      <c r="G5772" s="31" t="s">
        <v>97</v>
      </c>
      <c r="H5772">
        <v>13</v>
      </c>
      <c r="I5772" s="31" t="s">
        <v>103</v>
      </c>
    </row>
    <row r="5773" spans="1:9" x14ac:dyDescent="0.3">
      <c r="A5773">
        <v>5809</v>
      </c>
      <c r="B5773">
        <v>5</v>
      </c>
      <c r="C5773">
        <v>91</v>
      </c>
      <c r="D5773" s="32">
        <v>0.77708333333333335</v>
      </c>
      <c r="E5773">
        <v>7000</v>
      </c>
      <c r="G5773" s="31" t="s">
        <v>102</v>
      </c>
      <c r="H5773">
        <v>13</v>
      </c>
      <c r="I5773" s="31" t="s">
        <v>105</v>
      </c>
    </row>
    <row r="5774" spans="1:9" x14ac:dyDescent="0.3">
      <c r="A5774">
        <v>5810</v>
      </c>
      <c r="B5774">
        <v>5</v>
      </c>
      <c r="C5774">
        <v>91</v>
      </c>
      <c r="D5774" s="32">
        <v>0.79722222222222228</v>
      </c>
      <c r="E5774">
        <v>7000</v>
      </c>
      <c r="G5774" s="31" t="s">
        <v>102</v>
      </c>
      <c r="H5774">
        <v>14</v>
      </c>
      <c r="I5774" s="31" t="s">
        <v>105</v>
      </c>
    </row>
    <row r="5775" spans="1:9" x14ac:dyDescent="0.3">
      <c r="A5775">
        <v>5811</v>
      </c>
      <c r="B5775">
        <v>3</v>
      </c>
      <c r="C5775">
        <v>92</v>
      </c>
      <c r="D5775" s="32">
        <v>0.46041666666666664</v>
      </c>
      <c r="E5775">
        <v>7000</v>
      </c>
      <c r="F5775">
        <v>2000</v>
      </c>
      <c r="G5775" s="31" t="s">
        <v>102</v>
      </c>
      <c r="H5775">
        <v>4</v>
      </c>
      <c r="I5775" s="31" t="s">
        <v>104</v>
      </c>
    </row>
    <row r="5776" spans="1:9" x14ac:dyDescent="0.3">
      <c r="A5776">
        <v>5812</v>
      </c>
      <c r="B5776">
        <v>1</v>
      </c>
      <c r="C5776">
        <v>92</v>
      </c>
      <c r="D5776" s="32">
        <v>0.47986111111111113</v>
      </c>
      <c r="E5776">
        <v>7000</v>
      </c>
      <c r="G5776" s="31" t="s">
        <v>102</v>
      </c>
      <c r="H5776">
        <v>4</v>
      </c>
      <c r="I5776" s="31" t="s">
        <v>99</v>
      </c>
    </row>
    <row r="5777" spans="1:9" x14ac:dyDescent="0.3">
      <c r="A5777">
        <v>5813</v>
      </c>
      <c r="B5777">
        <v>6</v>
      </c>
      <c r="C5777">
        <v>92</v>
      </c>
      <c r="D5777" s="32">
        <v>0.48402777777777778</v>
      </c>
      <c r="E5777">
        <v>9000</v>
      </c>
      <c r="F5777">
        <v>1000</v>
      </c>
      <c r="G5777" s="31" t="s">
        <v>102</v>
      </c>
      <c r="H5777">
        <v>4</v>
      </c>
      <c r="I5777" s="31" t="s">
        <v>100</v>
      </c>
    </row>
    <row r="5778" spans="1:9" x14ac:dyDescent="0.3">
      <c r="A5778">
        <v>5814</v>
      </c>
      <c r="B5778">
        <v>4</v>
      </c>
      <c r="C5778">
        <v>92</v>
      </c>
      <c r="D5778" s="32">
        <v>0.48402777777777778</v>
      </c>
      <c r="E5778">
        <v>7000</v>
      </c>
      <c r="G5778" s="31" t="s">
        <v>102</v>
      </c>
      <c r="H5778">
        <v>4</v>
      </c>
      <c r="I5778" s="31" t="s">
        <v>103</v>
      </c>
    </row>
    <row r="5779" spans="1:9" x14ac:dyDescent="0.3">
      <c r="A5779">
        <v>5815</v>
      </c>
      <c r="B5779">
        <v>5</v>
      </c>
      <c r="C5779">
        <v>92</v>
      </c>
      <c r="D5779" s="32">
        <v>0.49166666666666664</v>
      </c>
      <c r="E5779">
        <v>7000</v>
      </c>
      <c r="F5779">
        <v>1000</v>
      </c>
      <c r="G5779" s="31" t="s">
        <v>102</v>
      </c>
      <c r="H5779">
        <v>4</v>
      </c>
      <c r="I5779" s="31" t="s">
        <v>105</v>
      </c>
    </row>
    <row r="5780" spans="1:9" x14ac:dyDescent="0.3">
      <c r="A5780">
        <v>5816</v>
      </c>
      <c r="B5780">
        <v>3</v>
      </c>
      <c r="C5780">
        <v>92</v>
      </c>
      <c r="D5780" s="32">
        <v>0.53055555555555556</v>
      </c>
      <c r="E5780">
        <v>7000</v>
      </c>
      <c r="F5780">
        <v>3000</v>
      </c>
      <c r="G5780" s="31" t="s">
        <v>102</v>
      </c>
      <c r="H5780">
        <v>5</v>
      </c>
      <c r="I5780" s="31" t="s">
        <v>104</v>
      </c>
    </row>
    <row r="5781" spans="1:9" x14ac:dyDescent="0.3">
      <c r="A5781">
        <v>5817</v>
      </c>
      <c r="B5781">
        <v>1</v>
      </c>
      <c r="C5781">
        <v>92</v>
      </c>
      <c r="D5781" s="32">
        <v>0.5395833333333333</v>
      </c>
      <c r="E5781">
        <v>7000</v>
      </c>
      <c r="G5781" s="31" t="s">
        <v>97</v>
      </c>
      <c r="H5781">
        <v>5</v>
      </c>
      <c r="I5781" s="31" t="s">
        <v>99</v>
      </c>
    </row>
    <row r="5782" spans="1:9" x14ac:dyDescent="0.3">
      <c r="A5782">
        <v>5818</v>
      </c>
      <c r="B5782">
        <v>6</v>
      </c>
      <c r="C5782">
        <v>92</v>
      </c>
      <c r="D5782" s="32">
        <v>0.5</v>
      </c>
      <c r="E5782">
        <v>7000</v>
      </c>
      <c r="G5782" s="31" t="s">
        <v>102</v>
      </c>
      <c r="H5782">
        <v>5</v>
      </c>
      <c r="I5782" s="31" t="s">
        <v>100</v>
      </c>
    </row>
    <row r="5783" spans="1:9" x14ac:dyDescent="0.3">
      <c r="A5783">
        <v>5819</v>
      </c>
      <c r="B5783">
        <v>4</v>
      </c>
      <c r="C5783">
        <v>92</v>
      </c>
      <c r="D5783" s="32">
        <v>0.54097222222222219</v>
      </c>
      <c r="E5783">
        <v>7000</v>
      </c>
      <c r="G5783" s="31" t="s">
        <v>97</v>
      </c>
      <c r="H5783">
        <v>5</v>
      </c>
      <c r="I5783" s="31" t="s">
        <v>103</v>
      </c>
    </row>
    <row r="5784" spans="1:9" x14ac:dyDescent="0.3">
      <c r="A5784">
        <v>5820</v>
      </c>
      <c r="B5784">
        <v>5</v>
      </c>
      <c r="C5784">
        <v>92</v>
      </c>
      <c r="D5784" s="32">
        <v>0.52500000000000002</v>
      </c>
      <c r="E5784">
        <v>7000</v>
      </c>
      <c r="G5784" s="31" t="s">
        <v>102</v>
      </c>
      <c r="H5784">
        <v>5</v>
      </c>
      <c r="I5784" s="31" t="s">
        <v>105</v>
      </c>
    </row>
    <row r="5785" spans="1:9" x14ac:dyDescent="0.3">
      <c r="A5785">
        <v>5821</v>
      </c>
      <c r="B5785">
        <v>3</v>
      </c>
      <c r="C5785">
        <v>92</v>
      </c>
      <c r="D5785" s="32">
        <v>0.56111111111111112</v>
      </c>
      <c r="E5785">
        <v>7000</v>
      </c>
      <c r="G5785" s="31" t="s">
        <v>97</v>
      </c>
      <c r="H5785">
        <v>6</v>
      </c>
      <c r="I5785" s="31" t="s">
        <v>104</v>
      </c>
    </row>
    <row r="5786" spans="1:9" x14ac:dyDescent="0.3">
      <c r="A5786">
        <v>5822</v>
      </c>
      <c r="B5786">
        <v>1</v>
      </c>
      <c r="C5786">
        <v>92</v>
      </c>
      <c r="D5786" s="32">
        <v>0.56527777777777777</v>
      </c>
      <c r="E5786">
        <v>7000</v>
      </c>
      <c r="G5786" s="31" t="s">
        <v>102</v>
      </c>
      <c r="H5786">
        <v>6</v>
      </c>
      <c r="I5786" s="31" t="s">
        <v>99</v>
      </c>
    </row>
    <row r="5787" spans="1:9" x14ac:dyDescent="0.3">
      <c r="A5787">
        <v>5823</v>
      </c>
      <c r="B5787">
        <v>6</v>
      </c>
      <c r="C5787">
        <v>92</v>
      </c>
      <c r="D5787" s="32">
        <v>0.50972222222222219</v>
      </c>
      <c r="E5787">
        <v>7000</v>
      </c>
      <c r="F5787">
        <v>1000</v>
      </c>
      <c r="G5787" s="31" t="s">
        <v>102</v>
      </c>
      <c r="H5787">
        <v>6</v>
      </c>
      <c r="I5787" s="31" t="s">
        <v>100</v>
      </c>
    </row>
    <row r="5788" spans="1:9" x14ac:dyDescent="0.3">
      <c r="A5788">
        <v>5824</v>
      </c>
      <c r="B5788">
        <v>4</v>
      </c>
      <c r="C5788">
        <v>92</v>
      </c>
      <c r="D5788" s="32">
        <v>0.57222222222222219</v>
      </c>
      <c r="E5788">
        <v>7000</v>
      </c>
      <c r="G5788" s="31" t="s">
        <v>97</v>
      </c>
      <c r="H5788">
        <v>6</v>
      </c>
      <c r="I5788" s="31" t="s">
        <v>103</v>
      </c>
    </row>
    <row r="5789" spans="1:9" x14ac:dyDescent="0.3">
      <c r="A5789">
        <v>5825</v>
      </c>
      <c r="B5789">
        <v>5</v>
      </c>
      <c r="C5789">
        <v>92</v>
      </c>
      <c r="D5789" s="32">
        <v>0.55000000000000004</v>
      </c>
      <c r="E5789">
        <v>7000</v>
      </c>
      <c r="G5789" s="31" t="s">
        <v>102</v>
      </c>
      <c r="H5789">
        <v>6</v>
      </c>
      <c r="I5789" s="31" t="s">
        <v>105</v>
      </c>
    </row>
    <row r="5790" spans="1:9" x14ac:dyDescent="0.3">
      <c r="A5790">
        <v>5826</v>
      </c>
      <c r="B5790">
        <v>3</v>
      </c>
      <c r="C5790">
        <v>92</v>
      </c>
      <c r="D5790" s="32">
        <v>0.59027777777777779</v>
      </c>
      <c r="E5790">
        <v>7000</v>
      </c>
      <c r="G5790" s="31" t="s">
        <v>97</v>
      </c>
      <c r="H5790">
        <v>7</v>
      </c>
      <c r="I5790" s="31" t="s">
        <v>104</v>
      </c>
    </row>
    <row r="5791" spans="1:9" x14ac:dyDescent="0.3">
      <c r="A5791">
        <v>5827</v>
      </c>
      <c r="B5791">
        <v>1</v>
      </c>
      <c r="C5791">
        <v>92</v>
      </c>
      <c r="D5791" s="32">
        <v>0.62291666666666667</v>
      </c>
      <c r="E5791">
        <v>7000</v>
      </c>
      <c r="G5791" s="31" t="s">
        <v>97</v>
      </c>
      <c r="H5791">
        <v>7</v>
      </c>
      <c r="I5791" s="31" t="s">
        <v>99</v>
      </c>
    </row>
    <row r="5792" spans="1:9" x14ac:dyDescent="0.3">
      <c r="A5792">
        <v>5828</v>
      </c>
      <c r="B5792">
        <v>6</v>
      </c>
      <c r="C5792">
        <v>92</v>
      </c>
      <c r="D5792" s="32">
        <v>0.55000000000000004</v>
      </c>
      <c r="E5792">
        <v>7000</v>
      </c>
      <c r="G5792" s="31" t="s">
        <v>97</v>
      </c>
      <c r="H5792">
        <v>7</v>
      </c>
      <c r="I5792" s="31" t="s">
        <v>100</v>
      </c>
    </row>
    <row r="5793" spans="1:9" x14ac:dyDescent="0.3">
      <c r="A5793">
        <v>5829</v>
      </c>
      <c r="B5793">
        <v>4</v>
      </c>
      <c r="C5793">
        <v>92</v>
      </c>
      <c r="D5793" s="32">
        <v>0.61041666666666672</v>
      </c>
      <c r="E5793">
        <v>7000</v>
      </c>
      <c r="G5793" s="31" t="s">
        <v>102</v>
      </c>
      <c r="H5793">
        <v>7</v>
      </c>
      <c r="I5793" s="31" t="s">
        <v>103</v>
      </c>
    </row>
    <row r="5794" spans="1:9" x14ac:dyDescent="0.3">
      <c r="A5794">
        <v>5830</v>
      </c>
      <c r="B5794">
        <v>5</v>
      </c>
      <c r="C5794">
        <v>92</v>
      </c>
      <c r="D5794" s="32">
        <v>0.58333333333333337</v>
      </c>
      <c r="E5794">
        <v>7000</v>
      </c>
      <c r="F5794">
        <v>2000</v>
      </c>
      <c r="G5794" s="31" t="s">
        <v>102</v>
      </c>
      <c r="H5794">
        <v>7</v>
      </c>
      <c r="I5794" s="31" t="s">
        <v>105</v>
      </c>
    </row>
    <row r="5795" spans="1:9" x14ac:dyDescent="0.3">
      <c r="A5795">
        <v>5831</v>
      </c>
      <c r="B5795">
        <v>3</v>
      </c>
      <c r="C5795">
        <v>92</v>
      </c>
      <c r="D5795" s="32">
        <v>0.61944444444444446</v>
      </c>
      <c r="E5795">
        <v>7000</v>
      </c>
      <c r="G5795" s="31" t="s">
        <v>102</v>
      </c>
      <c r="H5795">
        <v>8</v>
      </c>
      <c r="I5795" s="31" t="s">
        <v>104</v>
      </c>
    </row>
    <row r="5796" spans="1:9" x14ac:dyDescent="0.3">
      <c r="A5796">
        <v>5832</v>
      </c>
      <c r="B5796">
        <v>1</v>
      </c>
      <c r="C5796">
        <v>92</v>
      </c>
      <c r="D5796" s="32">
        <v>0.67500000000000004</v>
      </c>
      <c r="E5796">
        <v>7000</v>
      </c>
      <c r="G5796" s="31" t="s">
        <v>97</v>
      </c>
      <c r="H5796">
        <v>8</v>
      </c>
      <c r="I5796" s="31" t="s">
        <v>99</v>
      </c>
    </row>
    <row r="5797" spans="1:9" x14ac:dyDescent="0.3">
      <c r="A5797">
        <v>5833</v>
      </c>
      <c r="B5797">
        <v>6</v>
      </c>
      <c r="C5797">
        <v>92</v>
      </c>
      <c r="D5797" s="32">
        <v>0.57152777777777775</v>
      </c>
      <c r="E5797">
        <v>7000</v>
      </c>
      <c r="G5797" s="31" t="s">
        <v>97</v>
      </c>
      <c r="H5797">
        <v>8</v>
      </c>
      <c r="I5797" s="31" t="s">
        <v>100</v>
      </c>
    </row>
    <row r="5798" spans="1:9" x14ac:dyDescent="0.3">
      <c r="A5798">
        <v>5834</v>
      </c>
      <c r="B5798">
        <v>4</v>
      </c>
      <c r="C5798">
        <v>92</v>
      </c>
      <c r="D5798" s="32">
        <v>0.64097222222222228</v>
      </c>
      <c r="E5798">
        <v>7000</v>
      </c>
      <c r="G5798" s="31" t="s">
        <v>102</v>
      </c>
      <c r="H5798">
        <v>8</v>
      </c>
      <c r="I5798" s="31" t="s">
        <v>103</v>
      </c>
    </row>
    <row r="5799" spans="1:9" x14ac:dyDescent="0.3">
      <c r="A5799">
        <v>5835</v>
      </c>
      <c r="B5799">
        <v>5</v>
      </c>
      <c r="C5799">
        <v>92</v>
      </c>
      <c r="D5799" s="32">
        <v>0.6069444444444444</v>
      </c>
      <c r="E5799">
        <v>7000</v>
      </c>
      <c r="G5799" s="31" t="s">
        <v>102</v>
      </c>
      <c r="H5799">
        <v>8</v>
      </c>
      <c r="I5799" s="31" t="s">
        <v>105</v>
      </c>
    </row>
    <row r="5800" spans="1:9" x14ac:dyDescent="0.3">
      <c r="A5800">
        <v>5836</v>
      </c>
      <c r="B5800">
        <v>3</v>
      </c>
      <c r="C5800">
        <v>92</v>
      </c>
      <c r="D5800" s="32">
        <v>0.65694444444444444</v>
      </c>
      <c r="E5800">
        <v>7000</v>
      </c>
      <c r="F5800">
        <v>3000</v>
      </c>
      <c r="G5800" s="31" t="s">
        <v>102</v>
      </c>
      <c r="H5800">
        <v>9</v>
      </c>
      <c r="I5800" s="31" t="s">
        <v>104</v>
      </c>
    </row>
    <row r="5801" spans="1:9" x14ac:dyDescent="0.3">
      <c r="A5801">
        <v>5837</v>
      </c>
      <c r="B5801">
        <v>1</v>
      </c>
      <c r="C5801">
        <v>92</v>
      </c>
      <c r="D5801" s="32">
        <v>0.71597222222222223</v>
      </c>
      <c r="E5801">
        <v>7000</v>
      </c>
      <c r="G5801" s="31" t="s">
        <v>102</v>
      </c>
      <c r="H5801">
        <v>9</v>
      </c>
      <c r="I5801" s="31" t="s">
        <v>99</v>
      </c>
    </row>
    <row r="5802" spans="1:9" x14ac:dyDescent="0.3">
      <c r="A5802">
        <v>5838</v>
      </c>
      <c r="B5802">
        <v>6</v>
      </c>
      <c r="C5802">
        <v>92</v>
      </c>
      <c r="D5802" s="32">
        <v>0.58819444444444446</v>
      </c>
      <c r="E5802">
        <v>7000</v>
      </c>
      <c r="G5802" s="31" t="s">
        <v>97</v>
      </c>
      <c r="H5802">
        <v>9</v>
      </c>
      <c r="I5802" s="31" t="s">
        <v>100</v>
      </c>
    </row>
    <row r="5803" spans="1:9" x14ac:dyDescent="0.3">
      <c r="A5803">
        <v>5839</v>
      </c>
      <c r="B5803">
        <v>4</v>
      </c>
      <c r="C5803">
        <v>92</v>
      </c>
      <c r="D5803" s="32">
        <v>0.65138888888888891</v>
      </c>
      <c r="E5803">
        <v>7000</v>
      </c>
      <c r="G5803" s="31" t="s">
        <v>97</v>
      </c>
      <c r="H5803">
        <v>9</v>
      </c>
      <c r="I5803" s="31" t="s">
        <v>103</v>
      </c>
    </row>
    <row r="5804" spans="1:9" x14ac:dyDescent="0.3">
      <c r="A5804">
        <v>5840</v>
      </c>
      <c r="B5804">
        <v>5</v>
      </c>
      <c r="C5804">
        <v>92</v>
      </c>
      <c r="D5804" s="32">
        <v>0.63402777777777775</v>
      </c>
      <c r="E5804">
        <v>7000</v>
      </c>
      <c r="G5804" s="31" t="s">
        <v>97</v>
      </c>
      <c r="H5804">
        <v>9</v>
      </c>
      <c r="I5804" s="31" t="s">
        <v>105</v>
      </c>
    </row>
    <row r="5805" spans="1:9" x14ac:dyDescent="0.3">
      <c r="A5805">
        <v>5841</v>
      </c>
      <c r="B5805">
        <v>3</v>
      </c>
      <c r="C5805">
        <v>92</v>
      </c>
      <c r="D5805" s="32">
        <v>0.6791666666666667</v>
      </c>
      <c r="E5805">
        <v>7000</v>
      </c>
      <c r="F5805">
        <v>1000</v>
      </c>
      <c r="G5805" s="31" t="s">
        <v>102</v>
      </c>
      <c r="H5805">
        <v>10</v>
      </c>
      <c r="I5805" s="31" t="s">
        <v>104</v>
      </c>
    </row>
    <row r="5806" spans="1:9" x14ac:dyDescent="0.3">
      <c r="A5806">
        <v>5842</v>
      </c>
      <c r="B5806">
        <v>1</v>
      </c>
      <c r="C5806">
        <v>92</v>
      </c>
      <c r="D5806" s="32">
        <v>0.7319444444444444</v>
      </c>
      <c r="E5806">
        <v>7000</v>
      </c>
      <c r="F5806">
        <v>3000</v>
      </c>
      <c r="G5806" s="31" t="s">
        <v>97</v>
      </c>
      <c r="H5806">
        <v>10</v>
      </c>
      <c r="I5806" s="31" t="s">
        <v>99</v>
      </c>
    </row>
    <row r="5807" spans="1:9" x14ac:dyDescent="0.3">
      <c r="A5807">
        <v>5843</v>
      </c>
      <c r="B5807">
        <v>6</v>
      </c>
      <c r="C5807">
        <v>92</v>
      </c>
      <c r="D5807" s="32">
        <v>0.62638888888888888</v>
      </c>
      <c r="E5807">
        <v>7000</v>
      </c>
      <c r="G5807" s="31" t="s">
        <v>102</v>
      </c>
      <c r="H5807">
        <v>10</v>
      </c>
      <c r="I5807" s="31" t="s">
        <v>100</v>
      </c>
    </row>
    <row r="5808" spans="1:9" x14ac:dyDescent="0.3">
      <c r="A5808">
        <v>5844</v>
      </c>
      <c r="B5808">
        <v>4</v>
      </c>
      <c r="C5808">
        <v>92</v>
      </c>
      <c r="D5808" s="32">
        <v>0.66388888888888886</v>
      </c>
      <c r="E5808">
        <v>7000</v>
      </c>
      <c r="G5808" s="31" t="s">
        <v>97</v>
      </c>
      <c r="H5808">
        <v>10</v>
      </c>
      <c r="I5808" s="31" t="s">
        <v>103</v>
      </c>
    </row>
    <row r="5809" spans="1:9" x14ac:dyDescent="0.3">
      <c r="A5809">
        <v>5845</v>
      </c>
      <c r="B5809">
        <v>5</v>
      </c>
      <c r="C5809">
        <v>92</v>
      </c>
      <c r="D5809" s="32">
        <v>0.65694444444444444</v>
      </c>
      <c r="E5809">
        <v>7000</v>
      </c>
      <c r="G5809" s="31" t="s">
        <v>97</v>
      </c>
      <c r="H5809">
        <v>10</v>
      </c>
      <c r="I5809" s="31" t="s">
        <v>105</v>
      </c>
    </row>
    <row r="5810" spans="1:9" x14ac:dyDescent="0.3">
      <c r="A5810">
        <v>5846</v>
      </c>
      <c r="B5810">
        <v>3</v>
      </c>
      <c r="C5810">
        <v>92</v>
      </c>
      <c r="D5810" s="32">
        <v>0.70347222222222228</v>
      </c>
      <c r="E5810">
        <v>7000</v>
      </c>
      <c r="G5810" s="31" t="s">
        <v>102</v>
      </c>
      <c r="H5810">
        <v>11</v>
      </c>
      <c r="I5810" s="31" t="s">
        <v>104</v>
      </c>
    </row>
    <row r="5811" spans="1:9" x14ac:dyDescent="0.3">
      <c r="A5811">
        <v>5847</v>
      </c>
      <c r="B5811">
        <v>1</v>
      </c>
      <c r="C5811">
        <v>92</v>
      </c>
      <c r="D5811" s="32">
        <v>0.77708333333333335</v>
      </c>
      <c r="E5811">
        <v>7000</v>
      </c>
      <c r="G5811" s="31" t="s">
        <v>97</v>
      </c>
      <c r="H5811">
        <v>11</v>
      </c>
      <c r="I5811" s="31" t="s">
        <v>99</v>
      </c>
    </row>
    <row r="5812" spans="1:9" x14ac:dyDescent="0.3">
      <c r="A5812">
        <v>5848</v>
      </c>
      <c r="B5812">
        <v>6</v>
      </c>
      <c r="C5812">
        <v>92</v>
      </c>
      <c r="D5812" s="32">
        <v>0.65694444444444444</v>
      </c>
      <c r="E5812">
        <v>7000</v>
      </c>
      <c r="G5812" s="31" t="s">
        <v>97</v>
      </c>
      <c r="H5812">
        <v>11</v>
      </c>
      <c r="I5812" s="31" t="s">
        <v>100</v>
      </c>
    </row>
    <row r="5813" spans="1:9" x14ac:dyDescent="0.3">
      <c r="A5813">
        <v>5849</v>
      </c>
      <c r="B5813">
        <v>4</v>
      </c>
      <c r="C5813">
        <v>92</v>
      </c>
      <c r="D5813" s="32">
        <v>0.68958333333333333</v>
      </c>
      <c r="E5813">
        <v>7000</v>
      </c>
      <c r="G5813" s="31" t="s">
        <v>97</v>
      </c>
      <c r="H5813">
        <v>11</v>
      </c>
      <c r="I5813" s="31" t="s">
        <v>103</v>
      </c>
    </row>
    <row r="5814" spans="1:9" x14ac:dyDescent="0.3">
      <c r="A5814">
        <v>5850</v>
      </c>
      <c r="B5814">
        <v>5</v>
      </c>
      <c r="C5814">
        <v>92</v>
      </c>
      <c r="D5814" s="32">
        <v>0.68472222222222223</v>
      </c>
      <c r="E5814">
        <v>7000</v>
      </c>
      <c r="G5814" s="31" t="s">
        <v>102</v>
      </c>
      <c r="H5814">
        <v>11</v>
      </c>
      <c r="I5814" s="31" t="s">
        <v>105</v>
      </c>
    </row>
    <row r="5815" spans="1:9" x14ac:dyDescent="0.3">
      <c r="A5815">
        <v>5851</v>
      </c>
      <c r="B5815">
        <v>3</v>
      </c>
      <c r="C5815">
        <v>92</v>
      </c>
      <c r="D5815" s="32">
        <v>0.73611111111111116</v>
      </c>
      <c r="E5815">
        <v>9000</v>
      </c>
      <c r="F5815">
        <v>1000</v>
      </c>
      <c r="G5815" s="31" t="s">
        <v>102</v>
      </c>
      <c r="H5815">
        <v>12</v>
      </c>
      <c r="I5815" s="31" t="s">
        <v>104</v>
      </c>
    </row>
    <row r="5816" spans="1:9" x14ac:dyDescent="0.3">
      <c r="A5816">
        <v>5852</v>
      </c>
      <c r="B5816">
        <v>1</v>
      </c>
      <c r="C5816">
        <v>92</v>
      </c>
      <c r="D5816" s="32">
        <v>0.7944444444444444</v>
      </c>
      <c r="E5816">
        <v>7000</v>
      </c>
      <c r="G5816" s="31" t="s">
        <v>102</v>
      </c>
      <c r="H5816">
        <v>12</v>
      </c>
      <c r="I5816" s="31" t="s">
        <v>99</v>
      </c>
    </row>
    <row r="5817" spans="1:9" x14ac:dyDescent="0.3">
      <c r="A5817">
        <v>5853</v>
      </c>
      <c r="B5817">
        <v>6</v>
      </c>
      <c r="C5817">
        <v>92</v>
      </c>
      <c r="D5817" s="32">
        <v>0.67569444444444449</v>
      </c>
      <c r="E5817">
        <v>7000</v>
      </c>
      <c r="G5817" s="31" t="s">
        <v>97</v>
      </c>
      <c r="H5817">
        <v>12</v>
      </c>
      <c r="I5817" s="31" t="s">
        <v>100</v>
      </c>
    </row>
    <row r="5818" spans="1:9" x14ac:dyDescent="0.3">
      <c r="A5818">
        <v>5854</v>
      </c>
      <c r="B5818">
        <v>4</v>
      </c>
      <c r="C5818">
        <v>92</v>
      </c>
      <c r="D5818" s="32">
        <v>0.70972222222222225</v>
      </c>
      <c r="E5818">
        <v>7000</v>
      </c>
      <c r="G5818" s="31" t="s">
        <v>102</v>
      </c>
      <c r="H5818">
        <v>12</v>
      </c>
      <c r="I5818" s="31" t="s">
        <v>103</v>
      </c>
    </row>
    <row r="5819" spans="1:9" x14ac:dyDescent="0.3">
      <c r="A5819">
        <v>5855</v>
      </c>
      <c r="B5819">
        <v>5</v>
      </c>
      <c r="C5819">
        <v>92</v>
      </c>
      <c r="D5819" s="32">
        <v>0.70972222222222225</v>
      </c>
      <c r="E5819">
        <v>7000</v>
      </c>
      <c r="G5819" s="31" t="s">
        <v>102</v>
      </c>
      <c r="H5819">
        <v>12</v>
      </c>
      <c r="I5819" s="31" t="s">
        <v>105</v>
      </c>
    </row>
    <row r="5820" spans="1:9" x14ac:dyDescent="0.3">
      <c r="A5820">
        <v>5856</v>
      </c>
      <c r="B5820">
        <v>3</v>
      </c>
      <c r="C5820">
        <v>92</v>
      </c>
      <c r="D5820" s="32">
        <v>0.76458333333333328</v>
      </c>
      <c r="E5820">
        <v>7000</v>
      </c>
      <c r="G5820" s="31" t="s">
        <v>97</v>
      </c>
      <c r="H5820">
        <v>13</v>
      </c>
      <c r="I5820" s="31" t="s">
        <v>104</v>
      </c>
    </row>
    <row r="5821" spans="1:9" x14ac:dyDescent="0.3">
      <c r="A5821">
        <v>5857</v>
      </c>
      <c r="B5821">
        <v>1</v>
      </c>
      <c r="C5821">
        <v>92</v>
      </c>
      <c r="D5821" s="32">
        <v>0.8125</v>
      </c>
      <c r="E5821">
        <v>7000</v>
      </c>
      <c r="F5821">
        <v>1000</v>
      </c>
      <c r="G5821" s="31" t="s">
        <v>102</v>
      </c>
      <c r="H5821">
        <v>13</v>
      </c>
      <c r="I5821" s="31" t="s">
        <v>99</v>
      </c>
    </row>
    <row r="5822" spans="1:9" x14ac:dyDescent="0.3">
      <c r="A5822">
        <v>5858</v>
      </c>
      <c r="B5822">
        <v>6</v>
      </c>
      <c r="C5822">
        <v>92</v>
      </c>
      <c r="D5822" s="32">
        <v>0.70694444444444449</v>
      </c>
      <c r="E5822">
        <v>7000</v>
      </c>
      <c r="G5822" s="31" t="s">
        <v>97</v>
      </c>
      <c r="H5822">
        <v>13</v>
      </c>
      <c r="I5822" s="31" t="s">
        <v>100</v>
      </c>
    </row>
    <row r="5823" spans="1:9" x14ac:dyDescent="0.3">
      <c r="A5823">
        <v>5859</v>
      </c>
      <c r="B5823">
        <v>4</v>
      </c>
      <c r="C5823">
        <v>92</v>
      </c>
      <c r="D5823" s="32">
        <v>0.7270833333333333</v>
      </c>
      <c r="E5823">
        <v>7000</v>
      </c>
      <c r="G5823" s="31" t="s">
        <v>102</v>
      </c>
      <c r="H5823">
        <v>13</v>
      </c>
      <c r="I5823" s="31" t="s">
        <v>103</v>
      </c>
    </row>
    <row r="5824" spans="1:9" x14ac:dyDescent="0.3">
      <c r="A5824">
        <v>5860</v>
      </c>
      <c r="B5824">
        <v>5</v>
      </c>
      <c r="C5824">
        <v>92</v>
      </c>
      <c r="D5824" s="32">
        <v>0.74513888888888891</v>
      </c>
      <c r="E5824">
        <v>7000</v>
      </c>
      <c r="G5824" s="31" t="s">
        <v>97</v>
      </c>
      <c r="H5824">
        <v>13</v>
      </c>
      <c r="I5824" s="31" t="s">
        <v>105</v>
      </c>
    </row>
    <row r="5825" spans="1:9" x14ac:dyDescent="0.3">
      <c r="A5825">
        <v>5861</v>
      </c>
      <c r="B5825">
        <v>3</v>
      </c>
      <c r="C5825">
        <v>92</v>
      </c>
      <c r="D5825" s="32">
        <v>0.78472222222222221</v>
      </c>
      <c r="E5825">
        <v>7000</v>
      </c>
      <c r="G5825" s="31" t="s">
        <v>97</v>
      </c>
      <c r="H5825">
        <v>14</v>
      </c>
      <c r="I5825" s="31" t="s">
        <v>104</v>
      </c>
    </row>
    <row r="5826" spans="1:9" x14ac:dyDescent="0.3">
      <c r="A5826">
        <v>5862</v>
      </c>
      <c r="B5826">
        <v>1</v>
      </c>
      <c r="C5826">
        <v>92</v>
      </c>
      <c r="D5826" s="32"/>
      <c r="E5826">
        <v>7000</v>
      </c>
      <c r="G5826" s="31" t="s">
        <v>102</v>
      </c>
      <c r="H5826">
        <v>14</v>
      </c>
      <c r="I5826" s="31" t="s">
        <v>99</v>
      </c>
    </row>
    <row r="5827" spans="1:9" x14ac:dyDescent="0.3">
      <c r="A5827">
        <v>5863</v>
      </c>
      <c r="B5827">
        <v>6</v>
      </c>
      <c r="C5827">
        <v>92</v>
      </c>
      <c r="D5827" s="32">
        <v>0.73750000000000004</v>
      </c>
      <c r="E5827">
        <v>7000</v>
      </c>
      <c r="G5827" s="31" t="s">
        <v>102</v>
      </c>
      <c r="H5827">
        <v>14</v>
      </c>
      <c r="I5827" s="31" t="s">
        <v>100</v>
      </c>
    </row>
    <row r="5828" spans="1:9" x14ac:dyDescent="0.3">
      <c r="A5828">
        <v>5864</v>
      </c>
      <c r="B5828">
        <v>4</v>
      </c>
      <c r="C5828">
        <v>92</v>
      </c>
      <c r="D5828" s="32">
        <v>0.7631944444444444</v>
      </c>
      <c r="E5828">
        <v>7000</v>
      </c>
      <c r="G5828" s="31" t="s">
        <v>102</v>
      </c>
      <c r="H5828">
        <v>14</v>
      </c>
      <c r="I5828" s="31" t="s">
        <v>103</v>
      </c>
    </row>
    <row r="5829" spans="1:9" x14ac:dyDescent="0.3">
      <c r="A5829">
        <v>5865</v>
      </c>
      <c r="B5829">
        <v>5</v>
      </c>
      <c r="C5829">
        <v>92</v>
      </c>
      <c r="D5829" s="32">
        <v>0.74513888888888891</v>
      </c>
      <c r="E5829">
        <v>7000</v>
      </c>
      <c r="G5829" s="31" t="s">
        <v>97</v>
      </c>
      <c r="H5829">
        <v>14</v>
      </c>
      <c r="I5829" s="31" t="s">
        <v>105</v>
      </c>
    </row>
    <row r="5830" spans="1:9" x14ac:dyDescent="0.3">
      <c r="A5830">
        <v>5866</v>
      </c>
      <c r="B5830">
        <v>3</v>
      </c>
      <c r="C5830">
        <v>92</v>
      </c>
      <c r="D5830" s="32">
        <v>0.79861111111111116</v>
      </c>
      <c r="E5830">
        <v>7000</v>
      </c>
      <c r="F5830">
        <v>2000</v>
      </c>
      <c r="G5830" s="31" t="s">
        <v>102</v>
      </c>
      <c r="H5830">
        <v>15</v>
      </c>
      <c r="I5830" s="31" t="s">
        <v>104</v>
      </c>
    </row>
    <row r="5831" spans="1:9" x14ac:dyDescent="0.3">
      <c r="A5831">
        <v>5867</v>
      </c>
      <c r="B5831">
        <v>6</v>
      </c>
      <c r="C5831">
        <v>92</v>
      </c>
      <c r="D5831" s="32">
        <v>0.75</v>
      </c>
      <c r="E5831">
        <v>7000</v>
      </c>
      <c r="G5831" s="31" t="s">
        <v>97</v>
      </c>
      <c r="H5831">
        <v>15</v>
      </c>
      <c r="I5831" s="31" t="s">
        <v>100</v>
      </c>
    </row>
    <row r="5832" spans="1:9" x14ac:dyDescent="0.3">
      <c r="A5832">
        <v>5868</v>
      </c>
      <c r="B5832">
        <v>4</v>
      </c>
      <c r="C5832">
        <v>92</v>
      </c>
      <c r="D5832" s="32">
        <v>0.78611111111111109</v>
      </c>
      <c r="E5832">
        <v>7000</v>
      </c>
      <c r="G5832" s="31" t="s">
        <v>102</v>
      </c>
      <c r="H5832">
        <v>15</v>
      </c>
      <c r="I5832" s="31" t="s">
        <v>103</v>
      </c>
    </row>
    <row r="5833" spans="1:9" x14ac:dyDescent="0.3">
      <c r="A5833">
        <v>5869</v>
      </c>
      <c r="B5833">
        <v>5</v>
      </c>
      <c r="C5833">
        <v>92</v>
      </c>
      <c r="D5833" s="32">
        <v>0.76666666666666672</v>
      </c>
      <c r="E5833">
        <v>7000</v>
      </c>
      <c r="G5833" s="31" t="s">
        <v>102</v>
      </c>
      <c r="H5833">
        <v>15</v>
      </c>
      <c r="I5833" s="31" t="s">
        <v>105</v>
      </c>
    </row>
    <row r="5834" spans="1:9" x14ac:dyDescent="0.3">
      <c r="A5834">
        <v>5870</v>
      </c>
      <c r="B5834">
        <v>3</v>
      </c>
      <c r="C5834">
        <v>92</v>
      </c>
      <c r="D5834" s="32">
        <v>0.82152777777777775</v>
      </c>
      <c r="E5834">
        <v>7000</v>
      </c>
      <c r="G5834" s="31" t="s">
        <v>97</v>
      </c>
      <c r="H5834">
        <v>16</v>
      </c>
      <c r="I5834" s="31" t="s">
        <v>104</v>
      </c>
    </row>
    <row r="5835" spans="1:9" x14ac:dyDescent="0.3">
      <c r="A5835">
        <v>5871</v>
      </c>
      <c r="B5835">
        <v>6</v>
      </c>
      <c r="C5835">
        <v>92</v>
      </c>
      <c r="D5835" s="32">
        <v>0.78333333333333333</v>
      </c>
      <c r="E5835">
        <v>7000</v>
      </c>
      <c r="G5835" s="31" t="s">
        <v>97</v>
      </c>
      <c r="H5835">
        <v>16</v>
      </c>
      <c r="I5835" s="31" t="s">
        <v>100</v>
      </c>
    </row>
    <row r="5836" spans="1:9" x14ac:dyDescent="0.3">
      <c r="A5836">
        <v>5872</v>
      </c>
      <c r="B5836">
        <v>4</v>
      </c>
      <c r="C5836">
        <v>92</v>
      </c>
      <c r="D5836" s="32">
        <v>0.80208333333333337</v>
      </c>
      <c r="E5836">
        <v>7000</v>
      </c>
      <c r="G5836" s="31" t="s">
        <v>102</v>
      </c>
      <c r="H5836">
        <v>16</v>
      </c>
      <c r="I5836" s="31" t="s">
        <v>103</v>
      </c>
    </row>
    <row r="5837" spans="1:9" x14ac:dyDescent="0.3">
      <c r="A5837">
        <v>5873</v>
      </c>
      <c r="B5837">
        <v>5</v>
      </c>
      <c r="C5837">
        <v>92</v>
      </c>
      <c r="D5837" s="32">
        <v>0.79374999999999996</v>
      </c>
      <c r="E5837">
        <v>7000</v>
      </c>
      <c r="G5837" s="31" t="s">
        <v>97</v>
      </c>
      <c r="H5837">
        <v>16</v>
      </c>
      <c r="I5837" s="31" t="s">
        <v>105</v>
      </c>
    </row>
    <row r="5838" spans="1:9" x14ac:dyDescent="0.3">
      <c r="A5838">
        <v>5874</v>
      </c>
      <c r="B5838">
        <v>6</v>
      </c>
      <c r="C5838">
        <v>92</v>
      </c>
      <c r="D5838" s="32">
        <v>0.79583333333333328</v>
      </c>
      <c r="E5838">
        <v>7000</v>
      </c>
      <c r="G5838" s="31" t="s">
        <v>102</v>
      </c>
      <c r="H5838">
        <v>17</v>
      </c>
      <c r="I5838" s="31" t="s">
        <v>100</v>
      </c>
    </row>
    <row r="5839" spans="1:9" x14ac:dyDescent="0.3">
      <c r="A5839">
        <v>5875</v>
      </c>
      <c r="B5839">
        <v>4</v>
      </c>
      <c r="C5839">
        <v>92</v>
      </c>
      <c r="D5839" s="32"/>
      <c r="E5839">
        <v>7000</v>
      </c>
      <c r="G5839" s="31" t="s">
        <v>97</v>
      </c>
      <c r="H5839">
        <v>17</v>
      </c>
      <c r="I5839" s="31" t="s">
        <v>103</v>
      </c>
    </row>
    <row r="5840" spans="1:9" x14ac:dyDescent="0.3">
      <c r="A5840">
        <v>5876</v>
      </c>
      <c r="B5840">
        <v>5</v>
      </c>
      <c r="C5840">
        <v>92</v>
      </c>
      <c r="D5840" s="32"/>
      <c r="E5840">
        <v>7000</v>
      </c>
      <c r="G5840" s="31" t="s">
        <v>102</v>
      </c>
      <c r="H5840">
        <v>17</v>
      </c>
      <c r="I5840" s="31" t="s">
        <v>105</v>
      </c>
    </row>
    <row r="5841" spans="1:9" x14ac:dyDescent="0.3">
      <c r="A5841">
        <v>5877</v>
      </c>
      <c r="B5841">
        <v>6</v>
      </c>
      <c r="C5841">
        <v>92</v>
      </c>
      <c r="D5841" s="32">
        <v>0.81458333333333333</v>
      </c>
      <c r="E5841">
        <v>7000</v>
      </c>
      <c r="G5841" s="31" t="s">
        <v>97</v>
      </c>
      <c r="H5841">
        <v>18</v>
      </c>
      <c r="I5841" s="31" t="s">
        <v>100</v>
      </c>
    </row>
    <row r="5842" spans="1:9" x14ac:dyDescent="0.3">
      <c r="A5842">
        <v>5878</v>
      </c>
      <c r="B5842">
        <v>3</v>
      </c>
      <c r="C5842">
        <v>93</v>
      </c>
      <c r="D5842" s="32">
        <v>0.44236111111111109</v>
      </c>
      <c r="E5842">
        <v>9000</v>
      </c>
      <c r="G5842" s="31" t="s">
        <v>97</v>
      </c>
      <c r="H5842">
        <v>4</v>
      </c>
      <c r="I5842" s="31" t="s">
        <v>104</v>
      </c>
    </row>
    <row r="5843" spans="1:9" x14ac:dyDescent="0.3">
      <c r="A5843">
        <v>5879</v>
      </c>
      <c r="B5843">
        <v>1</v>
      </c>
      <c r="C5843">
        <v>93</v>
      </c>
      <c r="D5843" s="32">
        <v>0.45208333333333334</v>
      </c>
      <c r="E5843">
        <v>9000</v>
      </c>
      <c r="G5843" s="31" t="s">
        <v>97</v>
      </c>
      <c r="H5843">
        <v>4</v>
      </c>
      <c r="I5843" s="31" t="s">
        <v>99</v>
      </c>
    </row>
    <row r="5844" spans="1:9" x14ac:dyDescent="0.3">
      <c r="A5844">
        <v>5880</v>
      </c>
      <c r="B5844">
        <v>6</v>
      </c>
      <c r="C5844">
        <v>93</v>
      </c>
      <c r="D5844" s="32">
        <v>0.45833333333333331</v>
      </c>
      <c r="E5844">
        <v>7000</v>
      </c>
      <c r="G5844" s="31" t="s">
        <v>97</v>
      </c>
      <c r="H5844">
        <v>4</v>
      </c>
      <c r="I5844" s="31" t="s">
        <v>100</v>
      </c>
    </row>
    <row r="5845" spans="1:9" x14ac:dyDescent="0.3">
      <c r="A5845">
        <v>5881</v>
      </c>
      <c r="B5845">
        <v>4</v>
      </c>
      <c r="C5845">
        <v>93</v>
      </c>
      <c r="D5845" s="32">
        <v>0.47083333333333333</v>
      </c>
      <c r="E5845">
        <v>7000</v>
      </c>
      <c r="G5845" s="31" t="s">
        <v>97</v>
      </c>
      <c r="H5845">
        <v>4</v>
      </c>
      <c r="I5845" s="31" t="s">
        <v>103</v>
      </c>
    </row>
    <row r="5846" spans="1:9" x14ac:dyDescent="0.3">
      <c r="A5846">
        <v>5882</v>
      </c>
      <c r="B5846">
        <v>5</v>
      </c>
      <c r="C5846">
        <v>93</v>
      </c>
      <c r="D5846" s="32">
        <v>0.44722222222222224</v>
      </c>
      <c r="E5846">
        <v>7000</v>
      </c>
      <c r="G5846" s="31" t="s">
        <v>97</v>
      </c>
      <c r="H5846">
        <v>4</v>
      </c>
      <c r="I5846" s="31" t="s">
        <v>105</v>
      </c>
    </row>
    <row r="5847" spans="1:9" x14ac:dyDescent="0.3">
      <c r="A5847">
        <v>5883</v>
      </c>
      <c r="B5847">
        <v>3</v>
      </c>
      <c r="C5847">
        <v>93</v>
      </c>
      <c r="D5847" s="32">
        <v>0.47430555555555554</v>
      </c>
      <c r="E5847">
        <v>9000</v>
      </c>
      <c r="G5847" s="31" t="s">
        <v>97</v>
      </c>
      <c r="H5847">
        <v>5</v>
      </c>
      <c r="I5847" s="31" t="s">
        <v>104</v>
      </c>
    </row>
    <row r="5848" spans="1:9" x14ac:dyDescent="0.3">
      <c r="A5848">
        <v>5884</v>
      </c>
      <c r="B5848">
        <v>1</v>
      </c>
      <c r="C5848">
        <v>93</v>
      </c>
      <c r="D5848" s="32">
        <v>0.48541666666666666</v>
      </c>
      <c r="E5848">
        <v>7000</v>
      </c>
      <c r="F5848">
        <v>4000</v>
      </c>
      <c r="G5848" s="31" t="s">
        <v>102</v>
      </c>
      <c r="H5848">
        <v>5</v>
      </c>
      <c r="I5848" s="31" t="s">
        <v>99</v>
      </c>
    </row>
    <row r="5849" spans="1:9" x14ac:dyDescent="0.3">
      <c r="A5849">
        <v>5885</v>
      </c>
      <c r="B5849">
        <v>6</v>
      </c>
      <c r="C5849">
        <v>93</v>
      </c>
      <c r="D5849" s="32">
        <v>0.48402777777777778</v>
      </c>
      <c r="E5849">
        <v>7000</v>
      </c>
      <c r="G5849" s="31" t="s">
        <v>102</v>
      </c>
      <c r="H5849">
        <v>5</v>
      </c>
      <c r="I5849" s="31" t="s">
        <v>100</v>
      </c>
    </row>
    <row r="5850" spans="1:9" x14ac:dyDescent="0.3">
      <c r="A5850">
        <v>5886</v>
      </c>
      <c r="B5850">
        <v>4</v>
      </c>
      <c r="C5850">
        <v>93</v>
      </c>
      <c r="D5850" s="32">
        <v>0.50277777777777777</v>
      </c>
      <c r="E5850">
        <v>7000</v>
      </c>
      <c r="G5850" s="31" t="s">
        <v>102</v>
      </c>
      <c r="H5850">
        <v>5</v>
      </c>
      <c r="I5850" s="31" t="s">
        <v>103</v>
      </c>
    </row>
    <row r="5851" spans="1:9" x14ac:dyDescent="0.3">
      <c r="A5851">
        <v>5887</v>
      </c>
      <c r="B5851">
        <v>5</v>
      </c>
      <c r="C5851">
        <v>93</v>
      </c>
      <c r="D5851" s="32">
        <v>0.46666666666666667</v>
      </c>
      <c r="E5851">
        <v>9000</v>
      </c>
      <c r="F5851">
        <v>1000</v>
      </c>
      <c r="G5851" s="31" t="s">
        <v>97</v>
      </c>
      <c r="H5851">
        <v>5</v>
      </c>
      <c r="I5851" s="31" t="s">
        <v>105</v>
      </c>
    </row>
    <row r="5852" spans="1:9" x14ac:dyDescent="0.3">
      <c r="A5852">
        <v>5888</v>
      </c>
      <c r="B5852">
        <v>3</v>
      </c>
      <c r="C5852">
        <v>93</v>
      </c>
      <c r="D5852" s="32">
        <v>0.49305555555555558</v>
      </c>
      <c r="E5852">
        <v>7000</v>
      </c>
      <c r="G5852" s="31" t="s">
        <v>97</v>
      </c>
      <c r="H5852">
        <v>6</v>
      </c>
      <c r="I5852" s="31" t="s">
        <v>104</v>
      </c>
    </row>
    <row r="5853" spans="1:9" x14ac:dyDescent="0.3">
      <c r="A5853">
        <v>5889</v>
      </c>
      <c r="B5853">
        <v>1</v>
      </c>
      <c r="C5853">
        <v>93</v>
      </c>
      <c r="D5853" s="32">
        <v>0.51041666666666663</v>
      </c>
      <c r="E5853">
        <v>7000</v>
      </c>
      <c r="G5853" s="31" t="s">
        <v>97</v>
      </c>
      <c r="H5853">
        <v>6</v>
      </c>
      <c r="I5853" s="31" t="s">
        <v>99</v>
      </c>
    </row>
    <row r="5854" spans="1:9" x14ac:dyDescent="0.3">
      <c r="A5854">
        <v>5890</v>
      </c>
      <c r="B5854">
        <v>6</v>
      </c>
      <c r="C5854">
        <v>93</v>
      </c>
      <c r="D5854" s="32">
        <v>0.5</v>
      </c>
      <c r="E5854">
        <v>7000</v>
      </c>
      <c r="G5854" s="31" t="s">
        <v>102</v>
      </c>
      <c r="H5854">
        <v>6</v>
      </c>
      <c r="I5854" s="31" t="s">
        <v>100</v>
      </c>
    </row>
    <row r="5855" spans="1:9" x14ac:dyDescent="0.3">
      <c r="A5855">
        <v>5891</v>
      </c>
      <c r="B5855">
        <v>4</v>
      </c>
      <c r="C5855">
        <v>93</v>
      </c>
      <c r="D5855" s="32">
        <v>0.52847222222222223</v>
      </c>
      <c r="E5855">
        <v>7000</v>
      </c>
      <c r="G5855" s="31" t="s">
        <v>97</v>
      </c>
      <c r="H5855">
        <v>6</v>
      </c>
      <c r="I5855" s="31" t="s">
        <v>103</v>
      </c>
    </row>
    <row r="5856" spans="1:9" x14ac:dyDescent="0.3">
      <c r="A5856">
        <v>5892</v>
      </c>
      <c r="B5856">
        <v>5</v>
      </c>
      <c r="C5856">
        <v>93</v>
      </c>
      <c r="D5856" s="32">
        <v>0.51527777777777772</v>
      </c>
      <c r="E5856">
        <v>7000</v>
      </c>
      <c r="G5856" s="31" t="s">
        <v>97</v>
      </c>
      <c r="H5856">
        <v>6</v>
      </c>
      <c r="I5856" s="31" t="s">
        <v>105</v>
      </c>
    </row>
    <row r="5857" spans="1:9" x14ac:dyDescent="0.3">
      <c r="A5857">
        <v>5893</v>
      </c>
      <c r="B5857">
        <v>3</v>
      </c>
      <c r="C5857">
        <v>93</v>
      </c>
      <c r="D5857" s="32">
        <v>0.52638888888888891</v>
      </c>
      <c r="E5857">
        <v>7000</v>
      </c>
      <c r="F5857">
        <v>1500</v>
      </c>
      <c r="G5857" s="31" t="s">
        <v>102</v>
      </c>
      <c r="H5857">
        <v>7</v>
      </c>
      <c r="I5857" s="31" t="s">
        <v>104</v>
      </c>
    </row>
    <row r="5858" spans="1:9" x14ac:dyDescent="0.3">
      <c r="A5858">
        <v>5894</v>
      </c>
      <c r="B5858">
        <v>1</v>
      </c>
      <c r="C5858">
        <v>93</v>
      </c>
      <c r="D5858" s="32">
        <v>0.52777777777777779</v>
      </c>
      <c r="E5858">
        <v>7000</v>
      </c>
      <c r="G5858" s="31" t="s">
        <v>97</v>
      </c>
      <c r="H5858">
        <v>7</v>
      </c>
      <c r="I5858" s="31" t="s">
        <v>99</v>
      </c>
    </row>
    <row r="5859" spans="1:9" x14ac:dyDescent="0.3">
      <c r="A5859">
        <v>5895</v>
      </c>
      <c r="B5859">
        <v>6</v>
      </c>
      <c r="C5859">
        <v>93</v>
      </c>
      <c r="D5859" s="32">
        <v>0.52777777777777779</v>
      </c>
      <c r="E5859">
        <v>7000</v>
      </c>
      <c r="F5859">
        <v>3000</v>
      </c>
      <c r="G5859" s="31" t="s">
        <v>97</v>
      </c>
      <c r="H5859">
        <v>7</v>
      </c>
      <c r="I5859" s="31" t="s">
        <v>100</v>
      </c>
    </row>
    <row r="5860" spans="1:9" x14ac:dyDescent="0.3">
      <c r="A5860">
        <v>5896</v>
      </c>
      <c r="B5860">
        <v>4</v>
      </c>
      <c r="C5860">
        <v>93</v>
      </c>
      <c r="D5860" s="32">
        <v>0.55277777777777781</v>
      </c>
      <c r="E5860">
        <v>7000</v>
      </c>
      <c r="G5860" s="31" t="s">
        <v>97</v>
      </c>
      <c r="H5860">
        <v>7</v>
      </c>
      <c r="I5860" s="31" t="s">
        <v>103</v>
      </c>
    </row>
    <row r="5861" spans="1:9" x14ac:dyDescent="0.3">
      <c r="A5861">
        <v>5897</v>
      </c>
      <c r="B5861">
        <v>5</v>
      </c>
      <c r="C5861">
        <v>93</v>
      </c>
      <c r="D5861" s="32">
        <v>0.53819444444444442</v>
      </c>
      <c r="E5861">
        <v>7000</v>
      </c>
      <c r="F5861">
        <v>2000</v>
      </c>
      <c r="G5861" s="31" t="s">
        <v>102</v>
      </c>
      <c r="H5861">
        <v>7</v>
      </c>
      <c r="I5861" s="31" t="s">
        <v>105</v>
      </c>
    </row>
    <row r="5862" spans="1:9" x14ac:dyDescent="0.3">
      <c r="A5862">
        <v>5898</v>
      </c>
      <c r="B5862">
        <v>3</v>
      </c>
      <c r="C5862">
        <v>93</v>
      </c>
      <c r="D5862" s="32">
        <v>0.55625000000000002</v>
      </c>
      <c r="E5862">
        <v>7000</v>
      </c>
      <c r="F5862">
        <v>1000</v>
      </c>
      <c r="G5862" s="31" t="s">
        <v>97</v>
      </c>
      <c r="H5862">
        <v>8</v>
      </c>
      <c r="I5862" s="31" t="s">
        <v>104</v>
      </c>
    </row>
    <row r="5863" spans="1:9" x14ac:dyDescent="0.3">
      <c r="A5863">
        <v>5899</v>
      </c>
      <c r="B5863">
        <v>1</v>
      </c>
      <c r="C5863">
        <v>93</v>
      </c>
      <c r="D5863" s="32">
        <v>0.54652777777777772</v>
      </c>
      <c r="E5863">
        <v>7000</v>
      </c>
      <c r="G5863" s="31" t="s">
        <v>102</v>
      </c>
      <c r="H5863">
        <v>8</v>
      </c>
      <c r="I5863" s="31" t="s">
        <v>99</v>
      </c>
    </row>
    <row r="5864" spans="1:9" x14ac:dyDescent="0.3">
      <c r="A5864">
        <v>5900</v>
      </c>
      <c r="B5864">
        <v>6</v>
      </c>
      <c r="C5864">
        <v>93</v>
      </c>
      <c r="D5864" s="32">
        <v>0.5625</v>
      </c>
      <c r="E5864">
        <v>7000</v>
      </c>
      <c r="G5864" s="31" t="s">
        <v>102</v>
      </c>
      <c r="H5864">
        <v>8</v>
      </c>
      <c r="I5864" s="31" t="s">
        <v>100</v>
      </c>
    </row>
    <row r="5865" spans="1:9" x14ac:dyDescent="0.3">
      <c r="A5865">
        <v>5901</v>
      </c>
      <c r="B5865">
        <v>4</v>
      </c>
      <c r="C5865">
        <v>93</v>
      </c>
      <c r="D5865" s="32">
        <v>0.57638888888888884</v>
      </c>
      <c r="E5865">
        <v>7000</v>
      </c>
      <c r="G5865" s="31" t="s">
        <v>102</v>
      </c>
      <c r="H5865">
        <v>8</v>
      </c>
      <c r="I5865" s="31" t="s">
        <v>103</v>
      </c>
    </row>
    <row r="5866" spans="1:9" x14ac:dyDescent="0.3">
      <c r="A5866">
        <v>5902</v>
      </c>
      <c r="B5866">
        <v>5</v>
      </c>
      <c r="C5866">
        <v>93</v>
      </c>
      <c r="D5866" s="32">
        <v>0.5625</v>
      </c>
      <c r="E5866">
        <v>7000</v>
      </c>
      <c r="G5866" s="31" t="s">
        <v>97</v>
      </c>
      <c r="H5866">
        <v>8</v>
      </c>
      <c r="I5866" s="31" t="s">
        <v>105</v>
      </c>
    </row>
    <row r="5867" spans="1:9" x14ac:dyDescent="0.3">
      <c r="A5867">
        <v>5903</v>
      </c>
      <c r="B5867">
        <v>3</v>
      </c>
      <c r="C5867">
        <v>93</v>
      </c>
      <c r="D5867" s="32">
        <v>0.5854166666666667</v>
      </c>
      <c r="E5867">
        <v>7000</v>
      </c>
      <c r="F5867">
        <v>1000</v>
      </c>
      <c r="G5867" s="31" t="s">
        <v>102</v>
      </c>
      <c r="H5867">
        <v>9</v>
      </c>
      <c r="I5867" s="31" t="s">
        <v>104</v>
      </c>
    </row>
    <row r="5868" spans="1:9" x14ac:dyDescent="0.3">
      <c r="A5868">
        <v>5904</v>
      </c>
      <c r="B5868">
        <v>1</v>
      </c>
      <c r="C5868">
        <v>93</v>
      </c>
      <c r="D5868" s="32">
        <v>0.5708333333333333</v>
      </c>
      <c r="E5868">
        <v>7000</v>
      </c>
      <c r="G5868" s="31" t="s">
        <v>97</v>
      </c>
      <c r="H5868">
        <v>9</v>
      </c>
      <c r="I5868" s="31" t="s">
        <v>99</v>
      </c>
    </row>
    <row r="5869" spans="1:9" x14ac:dyDescent="0.3">
      <c r="A5869">
        <v>5905</v>
      </c>
      <c r="B5869">
        <v>6</v>
      </c>
      <c r="C5869">
        <v>93</v>
      </c>
      <c r="D5869" s="32">
        <v>0.58263888888888893</v>
      </c>
      <c r="E5869">
        <v>7000</v>
      </c>
      <c r="G5869" s="31" t="s">
        <v>97</v>
      </c>
      <c r="H5869">
        <v>9</v>
      </c>
      <c r="I5869" s="31" t="s">
        <v>100</v>
      </c>
    </row>
    <row r="5870" spans="1:9" x14ac:dyDescent="0.3">
      <c r="A5870">
        <v>5906</v>
      </c>
      <c r="B5870">
        <v>4</v>
      </c>
      <c r="C5870">
        <v>93</v>
      </c>
      <c r="D5870" s="32">
        <v>0.59652777777777777</v>
      </c>
      <c r="E5870">
        <v>7000</v>
      </c>
      <c r="F5870">
        <v>1000</v>
      </c>
      <c r="G5870" s="31" t="s">
        <v>97</v>
      </c>
      <c r="H5870">
        <v>9</v>
      </c>
      <c r="I5870" s="31" t="s">
        <v>103</v>
      </c>
    </row>
    <row r="5871" spans="1:9" x14ac:dyDescent="0.3">
      <c r="A5871">
        <v>5907</v>
      </c>
      <c r="B5871">
        <v>5</v>
      </c>
      <c r="C5871">
        <v>93</v>
      </c>
      <c r="D5871" s="32">
        <v>0.59444444444444444</v>
      </c>
      <c r="E5871">
        <v>7000</v>
      </c>
      <c r="G5871" s="31" t="s">
        <v>102</v>
      </c>
      <c r="H5871">
        <v>9</v>
      </c>
      <c r="I5871" s="31" t="s">
        <v>105</v>
      </c>
    </row>
    <row r="5872" spans="1:9" x14ac:dyDescent="0.3">
      <c r="A5872">
        <v>5908</v>
      </c>
      <c r="B5872">
        <v>3</v>
      </c>
      <c r="C5872">
        <v>93</v>
      </c>
      <c r="D5872" s="32">
        <v>0.61111111111111116</v>
      </c>
      <c r="E5872">
        <v>7000</v>
      </c>
      <c r="F5872">
        <v>2000</v>
      </c>
      <c r="G5872" s="31" t="s">
        <v>97</v>
      </c>
      <c r="H5872">
        <v>10</v>
      </c>
      <c r="I5872" s="31" t="s">
        <v>104</v>
      </c>
    </row>
    <row r="5873" spans="1:9" x14ac:dyDescent="0.3">
      <c r="A5873">
        <v>5909</v>
      </c>
      <c r="B5873">
        <v>1</v>
      </c>
      <c r="C5873">
        <v>93</v>
      </c>
      <c r="D5873" s="32">
        <v>0.6069444444444444</v>
      </c>
      <c r="E5873">
        <v>7000</v>
      </c>
      <c r="G5873" s="31" t="s">
        <v>102</v>
      </c>
      <c r="H5873">
        <v>10</v>
      </c>
      <c r="I5873" s="31" t="s">
        <v>99</v>
      </c>
    </row>
    <row r="5874" spans="1:9" x14ac:dyDescent="0.3">
      <c r="A5874">
        <v>5910</v>
      </c>
      <c r="B5874">
        <v>6</v>
      </c>
      <c r="C5874">
        <v>93</v>
      </c>
      <c r="D5874" s="32">
        <v>0.59791666666666665</v>
      </c>
      <c r="E5874">
        <v>7000</v>
      </c>
      <c r="G5874" s="31" t="s">
        <v>102</v>
      </c>
      <c r="H5874">
        <v>10</v>
      </c>
      <c r="I5874" s="31" t="s">
        <v>100</v>
      </c>
    </row>
    <row r="5875" spans="1:9" x14ac:dyDescent="0.3">
      <c r="A5875">
        <v>5911</v>
      </c>
      <c r="B5875">
        <v>4</v>
      </c>
      <c r="C5875">
        <v>93</v>
      </c>
      <c r="D5875" s="32">
        <v>0.61805555555555558</v>
      </c>
      <c r="E5875">
        <v>7000</v>
      </c>
      <c r="G5875" s="31" t="s">
        <v>97</v>
      </c>
      <c r="H5875">
        <v>10</v>
      </c>
      <c r="I5875" s="31" t="s">
        <v>103</v>
      </c>
    </row>
    <row r="5876" spans="1:9" x14ac:dyDescent="0.3">
      <c r="A5876">
        <v>5912</v>
      </c>
      <c r="B5876">
        <v>5</v>
      </c>
      <c r="C5876">
        <v>93</v>
      </c>
      <c r="D5876" s="32">
        <v>0.62361111111111112</v>
      </c>
      <c r="E5876">
        <v>7000</v>
      </c>
      <c r="G5876" s="31" t="s">
        <v>97</v>
      </c>
      <c r="H5876">
        <v>10</v>
      </c>
      <c r="I5876" s="31" t="s">
        <v>105</v>
      </c>
    </row>
    <row r="5877" spans="1:9" x14ac:dyDescent="0.3">
      <c r="A5877">
        <v>5913</v>
      </c>
      <c r="B5877">
        <v>3</v>
      </c>
      <c r="C5877">
        <v>93</v>
      </c>
      <c r="D5877" s="32">
        <v>0.64652777777777781</v>
      </c>
      <c r="E5877">
        <v>7000</v>
      </c>
      <c r="F5877">
        <v>2000</v>
      </c>
      <c r="G5877" s="31" t="s">
        <v>97</v>
      </c>
      <c r="H5877">
        <v>11</v>
      </c>
      <c r="I5877" s="31" t="s">
        <v>104</v>
      </c>
    </row>
    <row r="5878" spans="1:9" x14ac:dyDescent="0.3">
      <c r="A5878">
        <v>5914</v>
      </c>
      <c r="B5878">
        <v>1</v>
      </c>
      <c r="C5878">
        <v>93</v>
      </c>
      <c r="D5878" s="32">
        <v>0.64583333333333337</v>
      </c>
      <c r="E5878">
        <v>7000</v>
      </c>
      <c r="G5878" s="31" t="s">
        <v>97</v>
      </c>
      <c r="H5878">
        <v>11</v>
      </c>
      <c r="I5878" s="31" t="s">
        <v>99</v>
      </c>
    </row>
    <row r="5879" spans="1:9" x14ac:dyDescent="0.3">
      <c r="A5879">
        <v>5915</v>
      </c>
      <c r="B5879">
        <v>6</v>
      </c>
      <c r="C5879">
        <v>93</v>
      </c>
      <c r="D5879" s="32">
        <v>0.61805555555555558</v>
      </c>
      <c r="E5879">
        <v>7000</v>
      </c>
      <c r="G5879" s="31" t="s">
        <v>102</v>
      </c>
      <c r="H5879">
        <v>11</v>
      </c>
      <c r="I5879" s="31" t="s">
        <v>100</v>
      </c>
    </row>
    <row r="5880" spans="1:9" x14ac:dyDescent="0.3">
      <c r="A5880">
        <v>5916</v>
      </c>
      <c r="B5880">
        <v>4</v>
      </c>
      <c r="C5880">
        <v>93</v>
      </c>
      <c r="D5880" s="32">
        <v>0.65555555555555556</v>
      </c>
      <c r="E5880">
        <v>7000</v>
      </c>
      <c r="G5880" s="31" t="s">
        <v>97</v>
      </c>
      <c r="H5880">
        <v>11</v>
      </c>
      <c r="I5880" s="31" t="s">
        <v>103</v>
      </c>
    </row>
    <row r="5881" spans="1:9" x14ac:dyDescent="0.3">
      <c r="A5881">
        <v>5917</v>
      </c>
      <c r="B5881">
        <v>5</v>
      </c>
      <c r="C5881">
        <v>93</v>
      </c>
      <c r="D5881" s="32">
        <v>0.65138888888888891</v>
      </c>
      <c r="E5881">
        <v>7000</v>
      </c>
      <c r="F5881">
        <v>3000</v>
      </c>
      <c r="G5881" s="31" t="s">
        <v>102</v>
      </c>
      <c r="H5881">
        <v>11</v>
      </c>
      <c r="I5881" s="31" t="s">
        <v>105</v>
      </c>
    </row>
    <row r="5882" spans="1:9" x14ac:dyDescent="0.3">
      <c r="A5882">
        <v>5918</v>
      </c>
      <c r="B5882">
        <v>3</v>
      </c>
      <c r="C5882">
        <v>93</v>
      </c>
      <c r="D5882" s="32">
        <v>0.6694444444444444</v>
      </c>
      <c r="E5882">
        <v>7000</v>
      </c>
      <c r="F5882">
        <v>1000</v>
      </c>
      <c r="G5882" s="31" t="s">
        <v>102</v>
      </c>
      <c r="H5882">
        <v>12</v>
      </c>
      <c r="I5882" s="31" t="s">
        <v>104</v>
      </c>
    </row>
    <row r="5883" spans="1:9" x14ac:dyDescent="0.3">
      <c r="A5883">
        <v>5919</v>
      </c>
      <c r="B5883">
        <v>1</v>
      </c>
      <c r="C5883">
        <v>93</v>
      </c>
      <c r="D5883" s="32">
        <v>0.66111111111111109</v>
      </c>
      <c r="E5883">
        <v>7000</v>
      </c>
      <c r="G5883" s="31" t="s">
        <v>102</v>
      </c>
      <c r="H5883">
        <v>12</v>
      </c>
      <c r="I5883" s="31" t="s">
        <v>99</v>
      </c>
    </row>
    <row r="5884" spans="1:9" x14ac:dyDescent="0.3">
      <c r="A5884">
        <v>5920</v>
      </c>
      <c r="B5884">
        <v>6</v>
      </c>
      <c r="C5884">
        <v>93</v>
      </c>
      <c r="D5884" s="32">
        <v>0.65555555555555556</v>
      </c>
      <c r="E5884">
        <v>7000</v>
      </c>
      <c r="G5884" s="31" t="s">
        <v>102</v>
      </c>
      <c r="H5884">
        <v>12</v>
      </c>
      <c r="I5884" s="31" t="s">
        <v>100</v>
      </c>
    </row>
    <row r="5885" spans="1:9" x14ac:dyDescent="0.3">
      <c r="A5885">
        <v>5921</v>
      </c>
      <c r="B5885">
        <v>4</v>
      </c>
      <c r="C5885">
        <v>93</v>
      </c>
      <c r="D5885" s="32">
        <v>0.67569444444444449</v>
      </c>
      <c r="E5885">
        <v>7000</v>
      </c>
      <c r="G5885" s="31" t="s">
        <v>97</v>
      </c>
      <c r="H5885">
        <v>12</v>
      </c>
      <c r="I5885" s="31" t="s">
        <v>103</v>
      </c>
    </row>
    <row r="5886" spans="1:9" x14ac:dyDescent="0.3">
      <c r="A5886">
        <v>5922</v>
      </c>
      <c r="B5886">
        <v>5</v>
      </c>
      <c r="C5886">
        <v>93</v>
      </c>
      <c r="D5886" s="32">
        <v>0.68958333333333333</v>
      </c>
      <c r="E5886">
        <v>7000</v>
      </c>
      <c r="G5886" s="31" t="s">
        <v>97</v>
      </c>
      <c r="H5886">
        <v>12</v>
      </c>
      <c r="I5886" s="31" t="s">
        <v>105</v>
      </c>
    </row>
    <row r="5887" spans="1:9" x14ac:dyDescent="0.3">
      <c r="A5887">
        <v>5923</v>
      </c>
      <c r="B5887">
        <v>3</v>
      </c>
      <c r="C5887">
        <v>93</v>
      </c>
      <c r="D5887" s="32">
        <v>0.69027777777777777</v>
      </c>
      <c r="E5887">
        <v>7000</v>
      </c>
      <c r="F5887">
        <v>1000</v>
      </c>
      <c r="G5887" s="31" t="s">
        <v>102</v>
      </c>
      <c r="H5887">
        <v>13</v>
      </c>
      <c r="I5887" s="31" t="s">
        <v>104</v>
      </c>
    </row>
    <row r="5888" spans="1:9" x14ac:dyDescent="0.3">
      <c r="A5888">
        <v>5924</v>
      </c>
      <c r="B5888">
        <v>1</v>
      </c>
      <c r="C5888">
        <v>93</v>
      </c>
      <c r="D5888" s="32">
        <v>0.68958333333333333</v>
      </c>
      <c r="E5888">
        <v>7000</v>
      </c>
      <c r="G5888" s="31" t="s">
        <v>102</v>
      </c>
      <c r="H5888">
        <v>13</v>
      </c>
      <c r="I5888" s="31" t="s">
        <v>99</v>
      </c>
    </row>
    <row r="5889" spans="1:9" x14ac:dyDescent="0.3">
      <c r="A5889">
        <v>5925</v>
      </c>
      <c r="B5889">
        <v>6</v>
      </c>
      <c r="C5889">
        <v>93</v>
      </c>
      <c r="D5889" s="32">
        <v>0.6791666666666667</v>
      </c>
      <c r="E5889">
        <v>7000</v>
      </c>
      <c r="G5889" s="31" t="s">
        <v>102</v>
      </c>
      <c r="H5889">
        <v>13</v>
      </c>
      <c r="I5889" s="31" t="s">
        <v>100</v>
      </c>
    </row>
    <row r="5890" spans="1:9" x14ac:dyDescent="0.3">
      <c r="A5890">
        <v>5926</v>
      </c>
      <c r="B5890">
        <v>4</v>
      </c>
      <c r="C5890">
        <v>93</v>
      </c>
      <c r="D5890" s="32">
        <v>0.71180555555555558</v>
      </c>
      <c r="E5890">
        <v>7000</v>
      </c>
      <c r="G5890" s="31" t="s">
        <v>97</v>
      </c>
      <c r="H5890">
        <v>13</v>
      </c>
      <c r="I5890" s="31" t="s">
        <v>103</v>
      </c>
    </row>
    <row r="5891" spans="1:9" x14ac:dyDescent="0.3">
      <c r="A5891">
        <v>5927</v>
      </c>
      <c r="B5891">
        <v>5</v>
      </c>
      <c r="C5891">
        <v>93</v>
      </c>
      <c r="D5891" s="32">
        <v>0.71736111111111112</v>
      </c>
      <c r="E5891">
        <v>7000</v>
      </c>
      <c r="G5891" s="31" t="s">
        <v>97</v>
      </c>
      <c r="H5891">
        <v>13</v>
      </c>
      <c r="I5891" s="31" t="s">
        <v>105</v>
      </c>
    </row>
    <row r="5892" spans="1:9" x14ac:dyDescent="0.3">
      <c r="A5892">
        <v>5928</v>
      </c>
      <c r="B5892">
        <v>3</v>
      </c>
      <c r="C5892">
        <v>93</v>
      </c>
      <c r="D5892" s="32">
        <v>0.70972222222222225</v>
      </c>
      <c r="E5892">
        <v>7000</v>
      </c>
      <c r="F5892">
        <v>1000</v>
      </c>
      <c r="G5892" s="31" t="s">
        <v>97</v>
      </c>
      <c r="H5892">
        <v>14</v>
      </c>
      <c r="I5892" s="31" t="s">
        <v>104</v>
      </c>
    </row>
    <row r="5893" spans="1:9" x14ac:dyDescent="0.3">
      <c r="A5893">
        <v>5929</v>
      </c>
      <c r="B5893">
        <v>1</v>
      </c>
      <c r="C5893">
        <v>93</v>
      </c>
      <c r="D5893" s="32">
        <v>0.70625000000000004</v>
      </c>
      <c r="E5893">
        <v>7000</v>
      </c>
      <c r="G5893" s="31" t="s">
        <v>97</v>
      </c>
      <c r="H5893">
        <v>14</v>
      </c>
      <c r="I5893" s="31" t="s">
        <v>99</v>
      </c>
    </row>
    <row r="5894" spans="1:9" x14ac:dyDescent="0.3">
      <c r="A5894">
        <v>5930</v>
      </c>
      <c r="B5894">
        <v>6</v>
      </c>
      <c r="C5894">
        <v>93</v>
      </c>
      <c r="D5894" s="32">
        <v>0.69652777777777775</v>
      </c>
      <c r="E5894">
        <v>7000</v>
      </c>
      <c r="F5894">
        <v>1000</v>
      </c>
      <c r="G5894" s="31" t="s">
        <v>102</v>
      </c>
      <c r="H5894">
        <v>14</v>
      </c>
      <c r="I5894" s="31" t="s">
        <v>100</v>
      </c>
    </row>
    <row r="5895" spans="1:9" x14ac:dyDescent="0.3">
      <c r="A5895">
        <v>5931</v>
      </c>
      <c r="B5895">
        <v>4</v>
      </c>
      <c r="C5895">
        <v>93</v>
      </c>
      <c r="D5895" s="32">
        <v>0.72986111111111107</v>
      </c>
      <c r="E5895">
        <v>7000</v>
      </c>
      <c r="G5895" s="31" t="s">
        <v>102</v>
      </c>
      <c r="H5895">
        <v>14</v>
      </c>
      <c r="I5895" s="31" t="s">
        <v>103</v>
      </c>
    </row>
    <row r="5896" spans="1:9" x14ac:dyDescent="0.3">
      <c r="A5896">
        <v>5932</v>
      </c>
      <c r="B5896">
        <v>5</v>
      </c>
      <c r="C5896">
        <v>93</v>
      </c>
      <c r="D5896" s="32">
        <v>0.74375000000000002</v>
      </c>
      <c r="E5896">
        <v>7000</v>
      </c>
      <c r="G5896" s="31" t="s">
        <v>102</v>
      </c>
      <c r="H5896">
        <v>14</v>
      </c>
      <c r="I5896" s="31" t="s">
        <v>105</v>
      </c>
    </row>
    <row r="5897" spans="1:9" x14ac:dyDescent="0.3">
      <c r="A5897">
        <v>5933</v>
      </c>
      <c r="B5897">
        <v>3</v>
      </c>
      <c r="C5897">
        <v>93</v>
      </c>
      <c r="D5897" s="32">
        <v>0.72986111111111107</v>
      </c>
      <c r="E5897">
        <v>7000</v>
      </c>
      <c r="G5897" s="31" t="s">
        <v>102</v>
      </c>
      <c r="H5897">
        <v>15</v>
      </c>
      <c r="I5897" s="31" t="s">
        <v>104</v>
      </c>
    </row>
    <row r="5898" spans="1:9" x14ac:dyDescent="0.3">
      <c r="A5898">
        <v>5934</v>
      </c>
      <c r="B5898">
        <v>1</v>
      </c>
      <c r="C5898">
        <v>93</v>
      </c>
      <c r="D5898" s="32">
        <v>0.7270833333333333</v>
      </c>
      <c r="E5898">
        <v>7000</v>
      </c>
      <c r="G5898" s="31" t="s">
        <v>102</v>
      </c>
      <c r="H5898">
        <v>15</v>
      </c>
      <c r="I5898" s="31" t="s">
        <v>99</v>
      </c>
    </row>
    <row r="5899" spans="1:9" x14ac:dyDescent="0.3">
      <c r="A5899">
        <v>5935</v>
      </c>
      <c r="B5899">
        <v>6</v>
      </c>
      <c r="C5899">
        <v>93</v>
      </c>
      <c r="D5899" s="32">
        <v>0.71180555555555558</v>
      </c>
      <c r="E5899">
        <v>7000</v>
      </c>
      <c r="G5899" s="31" t="s">
        <v>97</v>
      </c>
      <c r="H5899">
        <v>15</v>
      </c>
      <c r="I5899" s="31" t="s">
        <v>100</v>
      </c>
    </row>
    <row r="5900" spans="1:9" x14ac:dyDescent="0.3">
      <c r="A5900">
        <v>5936</v>
      </c>
      <c r="B5900">
        <v>4</v>
      </c>
      <c r="C5900">
        <v>93</v>
      </c>
      <c r="D5900" s="32">
        <v>0.74930555555555556</v>
      </c>
      <c r="E5900">
        <v>7000</v>
      </c>
      <c r="G5900" s="31" t="s">
        <v>102</v>
      </c>
      <c r="H5900">
        <v>15</v>
      </c>
      <c r="I5900" s="31" t="s">
        <v>103</v>
      </c>
    </row>
    <row r="5901" spans="1:9" x14ac:dyDescent="0.3">
      <c r="A5901">
        <v>5937</v>
      </c>
      <c r="B5901">
        <v>5</v>
      </c>
      <c r="C5901">
        <v>93</v>
      </c>
      <c r="D5901" s="32">
        <v>0.76944444444444449</v>
      </c>
      <c r="E5901">
        <v>7000</v>
      </c>
      <c r="G5901" s="31" t="s">
        <v>97</v>
      </c>
      <c r="H5901">
        <v>15</v>
      </c>
      <c r="I5901" s="31" t="s">
        <v>105</v>
      </c>
    </row>
    <row r="5902" spans="1:9" x14ac:dyDescent="0.3">
      <c r="A5902">
        <v>5938</v>
      </c>
      <c r="B5902">
        <v>3</v>
      </c>
      <c r="C5902">
        <v>93</v>
      </c>
      <c r="D5902" s="32">
        <v>0.74861111111111112</v>
      </c>
      <c r="E5902">
        <v>7000</v>
      </c>
      <c r="G5902" s="31" t="s">
        <v>97</v>
      </c>
      <c r="H5902">
        <v>16</v>
      </c>
      <c r="I5902" s="31" t="s">
        <v>104</v>
      </c>
    </row>
    <row r="5903" spans="1:9" x14ac:dyDescent="0.3">
      <c r="A5903">
        <v>5939</v>
      </c>
      <c r="B5903">
        <v>1</v>
      </c>
      <c r="C5903">
        <v>93</v>
      </c>
      <c r="D5903" s="32">
        <v>0.75277777777777777</v>
      </c>
      <c r="E5903">
        <v>7000</v>
      </c>
      <c r="G5903" s="31" t="s">
        <v>102</v>
      </c>
      <c r="H5903">
        <v>16</v>
      </c>
      <c r="I5903" s="31" t="s">
        <v>99</v>
      </c>
    </row>
    <row r="5904" spans="1:9" x14ac:dyDescent="0.3">
      <c r="A5904">
        <v>5940</v>
      </c>
      <c r="B5904">
        <v>6</v>
      </c>
      <c r="C5904">
        <v>93</v>
      </c>
      <c r="D5904" s="32">
        <v>0.72569444444444442</v>
      </c>
      <c r="E5904">
        <v>7000</v>
      </c>
      <c r="G5904" s="31" t="s">
        <v>102</v>
      </c>
      <c r="H5904">
        <v>16</v>
      </c>
      <c r="I5904" s="31" t="s">
        <v>100</v>
      </c>
    </row>
    <row r="5905" spans="1:9" x14ac:dyDescent="0.3">
      <c r="A5905">
        <v>5941</v>
      </c>
      <c r="B5905">
        <v>4</v>
      </c>
      <c r="C5905">
        <v>93</v>
      </c>
      <c r="D5905" s="32">
        <v>0.76875000000000004</v>
      </c>
      <c r="E5905">
        <v>7000</v>
      </c>
      <c r="G5905" s="31" t="s">
        <v>97</v>
      </c>
      <c r="H5905">
        <v>16</v>
      </c>
      <c r="I5905" s="31" t="s">
        <v>103</v>
      </c>
    </row>
    <row r="5906" spans="1:9" x14ac:dyDescent="0.3">
      <c r="A5906">
        <v>5942</v>
      </c>
      <c r="B5906">
        <v>5</v>
      </c>
      <c r="C5906">
        <v>93</v>
      </c>
      <c r="D5906" s="32">
        <v>0.79305555555555551</v>
      </c>
      <c r="E5906">
        <v>7000</v>
      </c>
      <c r="G5906" s="31" t="s">
        <v>102</v>
      </c>
      <c r="H5906">
        <v>16</v>
      </c>
      <c r="I5906" s="31" t="s">
        <v>105</v>
      </c>
    </row>
    <row r="5907" spans="1:9" x14ac:dyDescent="0.3">
      <c r="A5907">
        <v>5943</v>
      </c>
      <c r="B5907">
        <v>3</v>
      </c>
      <c r="C5907">
        <v>93</v>
      </c>
      <c r="D5907" s="32">
        <v>0.76875000000000004</v>
      </c>
      <c r="E5907">
        <v>7000</v>
      </c>
      <c r="G5907" s="31" t="s">
        <v>97</v>
      </c>
      <c r="H5907">
        <v>17</v>
      </c>
      <c r="I5907" s="31" t="s">
        <v>104</v>
      </c>
    </row>
    <row r="5908" spans="1:9" x14ac:dyDescent="0.3">
      <c r="A5908">
        <v>5944</v>
      </c>
      <c r="B5908">
        <v>1</v>
      </c>
      <c r="C5908">
        <v>93</v>
      </c>
      <c r="D5908" s="32">
        <v>0.78680555555555554</v>
      </c>
      <c r="E5908">
        <v>7000</v>
      </c>
      <c r="G5908" s="31" t="s">
        <v>97</v>
      </c>
      <c r="H5908">
        <v>17</v>
      </c>
      <c r="I5908" s="31" t="s">
        <v>99</v>
      </c>
    </row>
    <row r="5909" spans="1:9" x14ac:dyDescent="0.3">
      <c r="A5909">
        <v>5945</v>
      </c>
      <c r="B5909">
        <v>6</v>
      </c>
      <c r="C5909">
        <v>93</v>
      </c>
      <c r="D5909" s="32">
        <v>0.74375000000000002</v>
      </c>
      <c r="E5909">
        <v>7000</v>
      </c>
      <c r="G5909" s="31" t="s">
        <v>97</v>
      </c>
      <c r="H5909">
        <v>17</v>
      </c>
      <c r="I5909" s="31" t="s">
        <v>100</v>
      </c>
    </row>
    <row r="5910" spans="1:9" x14ac:dyDescent="0.3">
      <c r="A5910">
        <v>5946</v>
      </c>
      <c r="B5910">
        <v>4</v>
      </c>
      <c r="C5910">
        <v>93</v>
      </c>
      <c r="D5910" s="32">
        <v>0.79791666666666672</v>
      </c>
      <c r="E5910">
        <v>7000</v>
      </c>
      <c r="G5910" s="31" t="s">
        <v>102</v>
      </c>
      <c r="H5910">
        <v>17</v>
      </c>
      <c r="I5910" s="31" t="s">
        <v>103</v>
      </c>
    </row>
    <row r="5911" spans="1:9" x14ac:dyDescent="0.3">
      <c r="A5911">
        <v>5947</v>
      </c>
      <c r="B5911">
        <v>5</v>
      </c>
      <c r="C5911">
        <v>93</v>
      </c>
      <c r="D5911" s="32">
        <v>0.81944444444444442</v>
      </c>
      <c r="E5911">
        <v>7000</v>
      </c>
      <c r="G5911" s="31" t="s">
        <v>102</v>
      </c>
      <c r="H5911">
        <v>17</v>
      </c>
      <c r="I5911" s="31" t="s">
        <v>105</v>
      </c>
    </row>
    <row r="5912" spans="1:9" x14ac:dyDescent="0.3">
      <c r="A5912">
        <v>5948</v>
      </c>
      <c r="B5912">
        <v>3</v>
      </c>
      <c r="C5912">
        <v>93</v>
      </c>
      <c r="D5912" s="32">
        <v>0.79236111111111107</v>
      </c>
      <c r="E5912">
        <v>9000</v>
      </c>
      <c r="F5912">
        <v>1000</v>
      </c>
      <c r="G5912" s="31" t="s">
        <v>102</v>
      </c>
      <c r="H5912">
        <v>18</v>
      </c>
      <c r="I5912" s="31" t="s">
        <v>104</v>
      </c>
    </row>
    <row r="5913" spans="1:9" x14ac:dyDescent="0.3">
      <c r="A5913">
        <v>5949</v>
      </c>
      <c r="B5913">
        <v>1</v>
      </c>
      <c r="C5913">
        <v>93</v>
      </c>
      <c r="D5913" s="32">
        <v>0.80763888888888891</v>
      </c>
      <c r="E5913">
        <v>7000</v>
      </c>
      <c r="G5913" s="31" t="s">
        <v>102</v>
      </c>
      <c r="H5913">
        <v>18</v>
      </c>
      <c r="I5913" s="31" t="s">
        <v>99</v>
      </c>
    </row>
    <row r="5914" spans="1:9" x14ac:dyDescent="0.3">
      <c r="A5914">
        <v>5950</v>
      </c>
      <c r="B5914">
        <v>6</v>
      </c>
      <c r="C5914">
        <v>93</v>
      </c>
      <c r="D5914" s="32">
        <v>0.76041666666666663</v>
      </c>
      <c r="E5914">
        <v>7000</v>
      </c>
      <c r="G5914" s="31" t="s">
        <v>102</v>
      </c>
      <c r="H5914">
        <v>18</v>
      </c>
      <c r="I5914" s="31" t="s">
        <v>100</v>
      </c>
    </row>
    <row r="5915" spans="1:9" x14ac:dyDescent="0.3">
      <c r="A5915">
        <v>5951</v>
      </c>
      <c r="B5915">
        <v>4</v>
      </c>
      <c r="C5915">
        <v>93</v>
      </c>
      <c r="D5915" s="32">
        <v>0.81527777777777777</v>
      </c>
      <c r="E5915">
        <v>7000</v>
      </c>
      <c r="G5915" s="31" t="s">
        <v>97</v>
      </c>
      <c r="H5915">
        <v>18</v>
      </c>
      <c r="I5915" s="31" t="s">
        <v>103</v>
      </c>
    </row>
    <row r="5916" spans="1:9" x14ac:dyDescent="0.3">
      <c r="A5916">
        <v>5952</v>
      </c>
      <c r="B5916">
        <v>5</v>
      </c>
      <c r="C5916">
        <v>93</v>
      </c>
      <c r="D5916" s="32">
        <v>0.84027777777777779</v>
      </c>
      <c r="E5916">
        <v>7000</v>
      </c>
      <c r="G5916" s="31" t="s">
        <v>102</v>
      </c>
      <c r="H5916">
        <v>18</v>
      </c>
      <c r="I5916" s="31" t="s">
        <v>105</v>
      </c>
    </row>
    <row r="5917" spans="1:9" x14ac:dyDescent="0.3">
      <c r="A5917">
        <v>5953</v>
      </c>
      <c r="B5917">
        <v>3</v>
      </c>
      <c r="C5917">
        <v>93</v>
      </c>
      <c r="D5917" s="32">
        <v>0.8125</v>
      </c>
      <c r="E5917">
        <v>7000</v>
      </c>
      <c r="G5917" s="31" t="s">
        <v>97</v>
      </c>
      <c r="H5917">
        <v>19</v>
      </c>
      <c r="I5917" s="31" t="s">
        <v>104</v>
      </c>
    </row>
    <row r="5918" spans="1:9" x14ac:dyDescent="0.3">
      <c r="A5918">
        <v>5954</v>
      </c>
      <c r="B5918">
        <v>1</v>
      </c>
      <c r="C5918">
        <v>93</v>
      </c>
      <c r="D5918" s="32">
        <v>0.81944444444444442</v>
      </c>
      <c r="E5918">
        <v>7000</v>
      </c>
      <c r="F5918">
        <v>3000</v>
      </c>
      <c r="G5918" s="31" t="s">
        <v>102</v>
      </c>
      <c r="H5918">
        <v>19</v>
      </c>
      <c r="I5918" s="31" t="s">
        <v>99</v>
      </c>
    </row>
    <row r="5919" spans="1:9" x14ac:dyDescent="0.3">
      <c r="A5919">
        <v>5955</v>
      </c>
      <c r="B5919">
        <v>6</v>
      </c>
      <c r="C5919">
        <v>93</v>
      </c>
      <c r="D5919" s="32">
        <v>0.79791666666666672</v>
      </c>
      <c r="E5919">
        <v>7000</v>
      </c>
      <c r="G5919" s="31" t="s">
        <v>97</v>
      </c>
      <c r="H5919">
        <v>19</v>
      </c>
      <c r="I5919" s="31" t="s">
        <v>100</v>
      </c>
    </row>
    <row r="5920" spans="1:9" x14ac:dyDescent="0.3">
      <c r="A5920">
        <v>5956</v>
      </c>
      <c r="B5920">
        <v>4</v>
      </c>
      <c r="C5920">
        <v>93</v>
      </c>
      <c r="D5920" s="32">
        <v>0.83333333333333337</v>
      </c>
      <c r="E5920">
        <v>7000</v>
      </c>
      <c r="G5920" s="31" t="s">
        <v>102</v>
      </c>
      <c r="H5920">
        <v>19</v>
      </c>
      <c r="I5920" s="31" t="s">
        <v>103</v>
      </c>
    </row>
    <row r="5921" spans="1:9" x14ac:dyDescent="0.3">
      <c r="A5921">
        <v>5957</v>
      </c>
      <c r="B5921">
        <v>3</v>
      </c>
      <c r="C5921">
        <v>93</v>
      </c>
      <c r="D5921" s="32">
        <v>0.84027777777777779</v>
      </c>
      <c r="E5921">
        <v>7000</v>
      </c>
      <c r="G5921" s="31" t="s">
        <v>102</v>
      </c>
      <c r="H5921">
        <v>20</v>
      </c>
      <c r="I5921" s="31" t="s">
        <v>104</v>
      </c>
    </row>
    <row r="5922" spans="1:9" x14ac:dyDescent="0.3">
      <c r="A5922">
        <v>5958</v>
      </c>
      <c r="B5922">
        <v>6</v>
      </c>
      <c r="C5922">
        <v>93</v>
      </c>
      <c r="D5922" s="32">
        <v>0.80486111111111114</v>
      </c>
      <c r="E5922">
        <v>7000</v>
      </c>
      <c r="G5922" s="31" t="s">
        <v>97</v>
      </c>
      <c r="H5922">
        <v>20</v>
      </c>
      <c r="I5922" s="31" t="s">
        <v>100</v>
      </c>
    </row>
    <row r="5923" spans="1:9" x14ac:dyDescent="0.3">
      <c r="A5923">
        <v>5959</v>
      </c>
      <c r="B5923">
        <v>3</v>
      </c>
      <c r="C5923">
        <v>94</v>
      </c>
      <c r="D5923" s="32">
        <v>0.4597222222222222</v>
      </c>
      <c r="E5923">
        <v>7000</v>
      </c>
      <c r="G5923" s="31" t="s">
        <v>97</v>
      </c>
      <c r="H5923">
        <v>4</v>
      </c>
      <c r="I5923" s="31" t="s">
        <v>104</v>
      </c>
    </row>
    <row r="5924" spans="1:9" x14ac:dyDescent="0.3">
      <c r="A5924">
        <v>5960</v>
      </c>
      <c r="B5924">
        <v>1</v>
      </c>
      <c r="C5924">
        <v>94</v>
      </c>
      <c r="D5924" s="32">
        <v>0.49861111111111112</v>
      </c>
      <c r="E5924">
        <v>7000</v>
      </c>
      <c r="G5924" s="31" t="s">
        <v>97</v>
      </c>
      <c r="H5924">
        <v>4</v>
      </c>
      <c r="I5924" s="31" t="s">
        <v>99</v>
      </c>
    </row>
    <row r="5925" spans="1:9" x14ac:dyDescent="0.3">
      <c r="A5925">
        <v>5961</v>
      </c>
      <c r="B5925">
        <v>4</v>
      </c>
      <c r="C5925">
        <v>94</v>
      </c>
      <c r="D5925" s="32">
        <v>0.49861111111111112</v>
      </c>
      <c r="E5925">
        <v>7000</v>
      </c>
      <c r="G5925" s="31" t="s">
        <v>97</v>
      </c>
      <c r="H5925">
        <v>4</v>
      </c>
      <c r="I5925" s="31" t="s">
        <v>103</v>
      </c>
    </row>
    <row r="5926" spans="1:9" x14ac:dyDescent="0.3">
      <c r="A5926">
        <v>5962</v>
      </c>
      <c r="B5926">
        <v>5</v>
      </c>
      <c r="C5926">
        <v>94</v>
      </c>
      <c r="D5926" s="32">
        <v>0.51388888888888884</v>
      </c>
      <c r="E5926">
        <v>7000</v>
      </c>
      <c r="G5926" s="31" t="s">
        <v>102</v>
      </c>
      <c r="H5926">
        <v>4</v>
      </c>
      <c r="I5926" s="31" t="s">
        <v>105</v>
      </c>
    </row>
    <row r="5927" spans="1:9" x14ac:dyDescent="0.3">
      <c r="A5927">
        <v>5963</v>
      </c>
      <c r="B5927">
        <v>3</v>
      </c>
      <c r="C5927">
        <v>94</v>
      </c>
      <c r="D5927" s="32">
        <v>0.47152777777777777</v>
      </c>
      <c r="E5927">
        <v>7000</v>
      </c>
      <c r="G5927" s="31" t="s">
        <v>97</v>
      </c>
      <c r="H5927">
        <v>5</v>
      </c>
      <c r="I5927" s="31" t="s">
        <v>104</v>
      </c>
    </row>
    <row r="5928" spans="1:9" x14ac:dyDescent="0.3">
      <c r="A5928">
        <v>5964</v>
      </c>
      <c r="B5928">
        <v>1</v>
      </c>
      <c r="C5928">
        <v>94</v>
      </c>
      <c r="D5928" s="32">
        <v>0.5708333333333333</v>
      </c>
      <c r="E5928">
        <v>7000</v>
      </c>
      <c r="G5928" s="31" t="s">
        <v>97</v>
      </c>
      <c r="H5928">
        <v>5</v>
      </c>
      <c r="I5928" s="31" t="s">
        <v>99</v>
      </c>
    </row>
    <row r="5929" spans="1:9" x14ac:dyDescent="0.3">
      <c r="A5929">
        <v>5965</v>
      </c>
      <c r="B5929">
        <v>4</v>
      </c>
      <c r="C5929">
        <v>94</v>
      </c>
      <c r="D5929" s="32">
        <v>0.56736111111111109</v>
      </c>
      <c r="E5929">
        <v>9000</v>
      </c>
      <c r="G5929" s="31" t="s">
        <v>102</v>
      </c>
      <c r="H5929">
        <v>5</v>
      </c>
      <c r="I5929" s="31" t="s">
        <v>103</v>
      </c>
    </row>
    <row r="5930" spans="1:9" x14ac:dyDescent="0.3">
      <c r="A5930">
        <v>5966</v>
      </c>
      <c r="B5930">
        <v>5</v>
      </c>
      <c r="C5930">
        <v>94</v>
      </c>
      <c r="D5930" s="32">
        <v>0.53611111111111109</v>
      </c>
      <c r="E5930">
        <v>7000</v>
      </c>
      <c r="F5930">
        <v>1000</v>
      </c>
      <c r="G5930" s="31" t="s">
        <v>97</v>
      </c>
      <c r="H5930">
        <v>5</v>
      </c>
      <c r="I5930" s="31" t="s">
        <v>105</v>
      </c>
    </row>
    <row r="5931" spans="1:9" x14ac:dyDescent="0.3">
      <c r="A5931">
        <v>5967</v>
      </c>
      <c r="B5931">
        <v>3</v>
      </c>
      <c r="C5931">
        <v>94</v>
      </c>
      <c r="D5931" s="32">
        <v>0.54513888888888884</v>
      </c>
      <c r="E5931">
        <v>7000</v>
      </c>
      <c r="G5931" s="31" t="s">
        <v>97</v>
      </c>
      <c r="H5931">
        <v>6</v>
      </c>
      <c r="I5931" s="31" t="s">
        <v>104</v>
      </c>
    </row>
    <row r="5932" spans="1:9" x14ac:dyDescent="0.3">
      <c r="A5932">
        <v>5968</v>
      </c>
      <c r="B5932">
        <v>1</v>
      </c>
      <c r="C5932">
        <v>94</v>
      </c>
      <c r="D5932" s="32">
        <v>0.59722222222222221</v>
      </c>
      <c r="E5932">
        <v>7000</v>
      </c>
      <c r="G5932" s="31" t="s">
        <v>97</v>
      </c>
      <c r="H5932">
        <v>6</v>
      </c>
      <c r="I5932" s="31" t="s">
        <v>99</v>
      </c>
    </row>
    <row r="5933" spans="1:9" x14ac:dyDescent="0.3">
      <c r="A5933">
        <v>5969</v>
      </c>
      <c r="B5933">
        <v>4</v>
      </c>
      <c r="C5933">
        <v>94</v>
      </c>
      <c r="D5933" s="32">
        <v>0.58125000000000004</v>
      </c>
      <c r="E5933">
        <v>7000</v>
      </c>
      <c r="G5933" s="31" t="s">
        <v>102</v>
      </c>
      <c r="H5933">
        <v>6</v>
      </c>
      <c r="I5933" s="31" t="s">
        <v>103</v>
      </c>
    </row>
    <row r="5934" spans="1:9" x14ac:dyDescent="0.3">
      <c r="A5934">
        <v>5970</v>
      </c>
      <c r="B5934">
        <v>5</v>
      </c>
      <c r="C5934">
        <v>94</v>
      </c>
      <c r="D5934" s="32">
        <v>0.56874999999999998</v>
      </c>
      <c r="E5934">
        <v>7000</v>
      </c>
      <c r="G5934" s="31" t="s">
        <v>97</v>
      </c>
      <c r="H5934">
        <v>6</v>
      </c>
      <c r="I5934" s="31" t="s">
        <v>105</v>
      </c>
    </row>
    <row r="5935" spans="1:9" x14ac:dyDescent="0.3">
      <c r="A5935">
        <v>5971</v>
      </c>
      <c r="B5935">
        <v>3</v>
      </c>
      <c r="C5935">
        <v>94</v>
      </c>
      <c r="D5935" s="32">
        <v>0.57847222222222228</v>
      </c>
      <c r="E5935">
        <v>7000</v>
      </c>
      <c r="G5935" s="31" t="s">
        <v>97</v>
      </c>
      <c r="H5935">
        <v>7</v>
      </c>
      <c r="I5935" s="31" t="s">
        <v>104</v>
      </c>
    </row>
    <row r="5936" spans="1:9" x14ac:dyDescent="0.3">
      <c r="A5936">
        <v>5972</v>
      </c>
      <c r="B5936">
        <v>1</v>
      </c>
      <c r="C5936">
        <v>94</v>
      </c>
      <c r="D5936" s="32">
        <v>0.64027777777777772</v>
      </c>
      <c r="E5936">
        <v>7000</v>
      </c>
      <c r="G5936" s="31" t="s">
        <v>97</v>
      </c>
      <c r="H5936">
        <v>7</v>
      </c>
      <c r="I5936" s="31" t="s">
        <v>99</v>
      </c>
    </row>
    <row r="5937" spans="1:9" x14ac:dyDescent="0.3">
      <c r="A5937">
        <v>5973</v>
      </c>
      <c r="B5937">
        <v>4</v>
      </c>
      <c r="C5937">
        <v>94</v>
      </c>
      <c r="D5937" s="32">
        <v>0.60972222222222228</v>
      </c>
      <c r="E5937">
        <v>7000</v>
      </c>
      <c r="G5937" s="31" t="s">
        <v>102</v>
      </c>
      <c r="H5937">
        <v>7</v>
      </c>
      <c r="I5937" s="31" t="s">
        <v>103</v>
      </c>
    </row>
    <row r="5938" spans="1:9" x14ac:dyDescent="0.3">
      <c r="A5938">
        <v>5974</v>
      </c>
      <c r="B5938">
        <v>5</v>
      </c>
      <c r="C5938">
        <v>94</v>
      </c>
      <c r="D5938" s="32">
        <v>0.59583333333333333</v>
      </c>
      <c r="E5938">
        <v>9000</v>
      </c>
      <c r="G5938" s="31" t="s">
        <v>102</v>
      </c>
      <c r="H5938">
        <v>7</v>
      </c>
      <c r="I5938" s="31" t="s">
        <v>105</v>
      </c>
    </row>
    <row r="5939" spans="1:9" x14ac:dyDescent="0.3">
      <c r="A5939">
        <v>5975</v>
      </c>
      <c r="B5939">
        <v>3</v>
      </c>
      <c r="C5939">
        <v>94</v>
      </c>
      <c r="D5939" s="32">
        <v>0.62152777777777779</v>
      </c>
      <c r="E5939">
        <v>7000</v>
      </c>
      <c r="G5939" s="31" t="s">
        <v>97</v>
      </c>
      <c r="H5939">
        <v>8</v>
      </c>
      <c r="I5939" s="31" t="s">
        <v>104</v>
      </c>
    </row>
    <row r="5940" spans="1:9" x14ac:dyDescent="0.3">
      <c r="A5940">
        <v>5976</v>
      </c>
      <c r="B5940">
        <v>1</v>
      </c>
      <c r="C5940">
        <v>94</v>
      </c>
      <c r="D5940" s="32">
        <v>0.66874999999999996</v>
      </c>
      <c r="E5940">
        <v>7000</v>
      </c>
      <c r="G5940" s="31" t="s">
        <v>102</v>
      </c>
      <c r="H5940">
        <v>8</v>
      </c>
      <c r="I5940" s="31" t="s">
        <v>99</v>
      </c>
    </row>
    <row r="5941" spans="1:9" x14ac:dyDescent="0.3">
      <c r="A5941">
        <v>5977</v>
      </c>
      <c r="B5941">
        <v>4</v>
      </c>
      <c r="C5941">
        <v>94</v>
      </c>
      <c r="D5941" s="32">
        <v>0.62013888888888891</v>
      </c>
      <c r="E5941">
        <v>7000</v>
      </c>
      <c r="G5941" s="31" t="s">
        <v>97</v>
      </c>
      <c r="H5941">
        <v>8</v>
      </c>
      <c r="I5941" s="31" t="s">
        <v>103</v>
      </c>
    </row>
    <row r="5942" spans="1:9" x14ac:dyDescent="0.3">
      <c r="A5942">
        <v>5978</v>
      </c>
      <c r="B5942">
        <v>5</v>
      </c>
      <c r="C5942">
        <v>94</v>
      </c>
      <c r="D5942" s="32">
        <v>0.62777777777777777</v>
      </c>
      <c r="E5942">
        <v>7000</v>
      </c>
      <c r="F5942">
        <v>2700</v>
      </c>
      <c r="G5942" s="31" t="s">
        <v>97</v>
      </c>
      <c r="H5942">
        <v>8</v>
      </c>
      <c r="I5942" s="31" t="s">
        <v>105</v>
      </c>
    </row>
    <row r="5943" spans="1:9" x14ac:dyDescent="0.3">
      <c r="A5943">
        <v>5979</v>
      </c>
      <c r="B5943">
        <v>3</v>
      </c>
      <c r="C5943">
        <v>94</v>
      </c>
      <c r="D5943" s="32">
        <v>0.65625</v>
      </c>
      <c r="E5943">
        <v>7000</v>
      </c>
      <c r="G5943" s="31" t="s">
        <v>102</v>
      </c>
      <c r="H5943">
        <v>9</v>
      </c>
      <c r="I5943" s="31" t="s">
        <v>104</v>
      </c>
    </row>
    <row r="5944" spans="1:9" x14ac:dyDescent="0.3">
      <c r="A5944">
        <v>5980</v>
      </c>
      <c r="B5944">
        <v>1</v>
      </c>
      <c r="C5944">
        <v>94</v>
      </c>
      <c r="D5944" s="32">
        <v>0.68819444444444444</v>
      </c>
      <c r="E5944">
        <v>9000</v>
      </c>
      <c r="G5944" s="31" t="s">
        <v>97</v>
      </c>
      <c r="H5944">
        <v>9</v>
      </c>
      <c r="I5944" s="31" t="s">
        <v>99</v>
      </c>
    </row>
    <row r="5945" spans="1:9" x14ac:dyDescent="0.3">
      <c r="A5945">
        <v>5981</v>
      </c>
      <c r="B5945">
        <v>4</v>
      </c>
      <c r="C5945">
        <v>94</v>
      </c>
      <c r="D5945" s="32">
        <v>0.64236111111111116</v>
      </c>
      <c r="E5945">
        <v>7000</v>
      </c>
      <c r="G5945" s="31" t="s">
        <v>97</v>
      </c>
      <c r="H5945">
        <v>9</v>
      </c>
      <c r="I5945" s="31" t="s">
        <v>103</v>
      </c>
    </row>
    <row r="5946" spans="1:9" x14ac:dyDescent="0.3">
      <c r="A5946">
        <v>5982</v>
      </c>
      <c r="B5946">
        <v>5</v>
      </c>
      <c r="C5946">
        <v>94</v>
      </c>
      <c r="D5946" s="32">
        <v>0.65763888888888888</v>
      </c>
      <c r="E5946">
        <v>7000</v>
      </c>
      <c r="G5946" s="31" t="s">
        <v>102</v>
      </c>
      <c r="H5946">
        <v>9</v>
      </c>
      <c r="I5946" s="31" t="s">
        <v>105</v>
      </c>
    </row>
    <row r="5947" spans="1:9" x14ac:dyDescent="0.3">
      <c r="A5947">
        <v>5983</v>
      </c>
      <c r="B5947">
        <v>3</v>
      </c>
      <c r="C5947">
        <v>94</v>
      </c>
      <c r="D5947" s="32">
        <v>0.67847222222222225</v>
      </c>
      <c r="E5947">
        <v>7000</v>
      </c>
      <c r="G5947" s="31" t="s">
        <v>97</v>
      </c>
      <c r="H5947">
        <v>10</v>
      </c>
      <c r="I5947" s="31" t="s">
        <v>104</v>
      </c>
    </row>
    <row r="5948" spans="1:9" x14ac:dyDescent="0.3">
      <c r="A5948">
        <v>5984</v>
      </c>
      <c r="B5948">
        <v>1</v>
      </c>
      <c r="C5948">
        <v>94</v>
      </c>
      <c r="D5948" s="32">
        <v>0.72569444444444442</v>
      </c>
      <c r="E5948">
        <v>7000</v>
      </c>
      <c r="F5948">
        <v>2000</v>
      </c>
      <c r="G5948" s="31" t="s">
        <v>102</v>
      </c>
      <c r="H5948">
        <v>10</v>
      </c>
      <c r="I5948" s="31" t="s">
        <v>99</v>
      </c>
    </row>
    <row r="5949" spans="1:9" x14ac:dyDescent="0.3">
      <c r="A5949">
        <v>5985</v>
      </c>
      <c r="B5949">
        <v>4</v>
      </c>
      <c r="C5949">
        <v>94</v>
      </c>
      <c r="D5949" s="32">
        <v>0.66180555555555554</v>
      </c>
      <c r="E5949">
        <v>9000</v>
      </c>
      <c r="G5949" s="31" t="s">
        <v>102</v>
      </c>
      <c r="H5949">
        <v>10</v>
      </c>
      <c r="I5949" s="31" t="s">
        <v>103</v>
      </c>
    </row>
    <row r="5950" spans="1:9" x14ac:dyDescent="0.3">
      <c r="A5950">
        <v>5986</v>
      </c>
      <c r="B5950">
        <v>5</v>
      </c>
      <c r="C5950">
        <v>94</v>
      </c>
      <c r="D5950" s="32">
        <v>0.67708333333333337</v>
      </c>
      <c r="E5950">
        <v>7000</v>
      </c>
      <c r="G5950" s="31" t="s">
        <v>97</v>
      </c>
      <c r="H5950">
        <v>10</v>
      </c>
      <c r="I5950" s="31" t="s">
        <v>105</v>
      </c>
    </row>
    <row r="5951" spans="1:9" x14ac:dyDescent="0.3">
      <c r="A5951">
        <v>5987</v>
      </c>
      <c r="B5951">
        <v>3</v>
      </c>
      <c r="C5951">
        <v>94</v>
      </c>
      <c r="D5951" s="32">
        <v>0.69861111111111107</v>
      </c>
      <c r="E5951">
        <v>7000</v>
      </c>
      <c r="G5951" s="31" t="s">
        <v>97</v>
      </c>
      <c r="H5951">
        <v>11</v>
      </c>
      <c r="I5951" s="31" t="s">
        <v>104</v>
      </c>
    </row>
    <row r="5952" spans="1:9" x14ac:dyDescent="0.3">
      <c r="A5952">
        <v>5988</v>
      </c>
      <c r="B5952">
        <v>1</v>
      </c>
      <c r="C5952">
        <v>94</v>
      </c>
      <c r="D5952" s="32">
        <v>0.75347222222222221</v>
      </c>
      <c r="E5952">
        <v>7000</v>
      </c>
      <c r="G5952" s="31" t="s">
        <v>97</v>
      </c>
      <c r="H5952">
        <v>11</v>
      </c>
      <c r="I5952" s="31" t="s">
        <v>99</v>
      </c>
    </row>
    <row r="5953" spans="1:9" x14ac:dyDescent="0.3">
      <c r="A5953">
        <v>5989</v>
      </c>
      <c r="B5953">
        <v>4</v>
      </c>
      <c r="C5953">
        <v>94</v>
      </c>
      <c r="D5953" s="32">
        <v>0.68333333333333335</v>
      </c>
      <c r="E5953">
        <v>7000</v>
      </c>
      <c r="G5953" s="31" t="s">
        <v>102</v>
      </c>
      <c r="H5953">
        <v>11</v>
      </c>
      <c r="I5953" s="31" t="s">
        <v>103</v>
      </c>
    </row>
    <row r="5954" spans="1:9" x14ac:dyDescent="0.3">
      <c r="A5954">
        <v>5990</v>
      </c>
      <c r="B5954">
        <v>5</v>
      </c>
      <c r="C5954">
        <v>94</v>
      </c>
      <c r="D5954" s="32">
        <v>0.70138888888888884</v>
      </c>
      <c r="E5954">
        <v>7000</v>
      </c>
      <c r="F5954">
        <v>1000</v>
      </c>
      <c r="G5954" s="31" t="s">
        <v>102</v>
      </c>
      <c r="H5954">
        <v>11</v>
      </c>
      <c r="I5954" s="31" t="s">
        <v>105</v>
      </c>
    </row>
    <row r="5955" spans="1:9" x14ac:dyDescent="0.3">
      <c r="A5955">
        <v>5991</v>
      </c>
      <c r="B5955">
        <v>3</v>
      </c>
      <c r="C5955">
        <v>94</v>
      </c>
      <c r="D5955" s="32">
        <v>0.72638888888888886</v>
      </c>
      <c r="E5955">
        <v>7000</v>
      </c>
      <c r="G5955" s="31" t="s">
        <v>97</v>
      </c>
      <c r="H5955">
        <v>12</v>
      </c>
      <c r="I5955" s="31" t="s">
        <v>104</v>
      </c>
    </row>
    <row r="5956" spans="1:9" x14ac:dyDescent="0.3">
      <c r="A5956">
        <v>5992</v>
      </c>
      <c r="B5956">
        <v>1</v>
      </c>
      <c r="C5956">
        <v>94</v>
      </c>
      <c r="D5956" s="32">
        <v>0.78055555555555556</v>
      </c>
      <c r="E5956">
        <v>7000</v>
      </c>
      <c r="G5956" s="31" t="s">
        <v>102</v>
      </c>
      <c r="H5956">
        <v>12</v>
      </c>
      <c r="I5956" s="31" t="s">
        <v>99</v>
      </c>
    </row>
    <row r="5957" spans="1:9" x14ac:dyDescent="0.3">
      <c r="A5957">
        <v>5993</v>
      </c>
      <c r="B5957">
        <v>4</v>
      </c>
      <c r="C5957">
        <v>94</v>
      </c>
      <c r="D5957" s="32">
        <v>0.70347222222222228</v>
      </c>
      <c r="E5957">
        <v>7000</v>
      </c>
      <c r="G5957" s="31" t="s">
        <v>102</v>
      </c>
      <c r="H5957">
        <v>12</v>
      </c>
      <c r="I5957" s="31" t="s">
        <v>103</v>
      </c>
    </row>
    <row r="5958" spans="1:9" x14ac:dyDescent="0.3">
      <c r="A5958">
        <v>5994</v>
      </c>
      <c r="B5958">
        <v>5</v>
      </c>
      <c r="C5958">
        <v>94</v>
      </c>
      <c r="D5958" s="32">
        <v>0.73402777777777772</v>
      </c>
      <c r="E5958">
        <v>7000</v>
      </c>
      <c r="F5958">
        <v>1000</v>
      </c>
      <c r="G5958" s="31" t="s">
        <v>102</v>
      </c>
      <c r="H5958">
        <v>12</v>
      </c>
      <c r="I5958" s="31" t="s">
        <v>105</v>
      </c>
    </row>
    <row r="5959" spans="1:9" x14ac:dyDescent="0.3">
      <c r="A5959">
        <v>5995</v>
      </c>
      <c r="B5959">
        <v>3</v>
      </c>
      <c r="C5959">
        <v>94</v>
      </c>
      <c r="D5959" s="32">
        <v>0.75138888888888888</v>
      </c>
      <c r="E5959">
        <v>7000</v>
      </c>
      <c r="G5959" s="31" t="s">
        <v>97</v>
      </c>
      <c r="H5959">
        <v>13</v>
      </c>
      <c r="I5959" s="31" t="s">
        <v>104</v>
      </c>
    </row>
    <row r="5960" spans="1:9" x14ac:dyDescent="0.3">
      <c r="A5960">
        <v>5996</v>
      </c>
      <c r="B5960">
        <v>1</v>
      </c>
      <c r="C5960">
        <v>94</v>
      </c>
      <c r="D5960" s="32">
        <v>0.80208333333333337</v>
      </c>
      <c r="E5960">
        <v>7000</v>
      </c>
      <c r="G5960" s="31" t="s">
        <v>97</v>
      </c>
      <c r="H5960">
        <v>13</v>
      </c>
      <c r="I5960" s="31" t="s">
        <v>99</v>
      </c>
    </row>
    <row r="5961" spans="1:9" x14ac:dyDescent="0.3">
      <c r="A5961">
        <v>5997</v>
      </c>
      <c r="B5961">
        <v>4</v>
      </c>
      <c r="C5961">
        <v>94</v>
      </c>
      <c r="D5961" s="32">
        <v>0.72777777777777775</v>
      </c>
      <c r="E5961">
        <v>7000</v>
      </c>
      <c r="G5961" s="31" t="s">
        <v>97</v>
      </c>
      <c r="H5961">
        <v>13</v>
      </c>
      <c r="I5961" s="31" t="s">
        <v>103</v>
      </c>
    </row>
    <row r="5962" spans="1:9" x14ac:dyDescent="0.3">
      <c r="A5962">
        <v>5998</v>
      </c>
      <c r="B5962">
        <v>5</v>
      </c>
      <c r="C5962">
        <v>94</v>
      </c>
      <c r="D5962" s="32">
        <v>0.76111111111111107</v>
      </c>
      <c r="E5962">
        <v>7000</v>
      </c>
      <c r="G5962" s="31" t="s">
        <v>102</v>
      </c>
      <c r="H5962">
        <v>13</v>
      </c>
      <c r="I5962" s="31" t="s">
        <v>105</v>
      </c>
    </row>
    <row r="5963" spans="1:9" x14ac:dyDescent="0.3">
      <c r="A5963">
        <v>5999</v>
      </c>
      <c r="B5963">
        <v>3</v>
      </c>
      <c r="C5963">
        <v>94</v>
      </c>
      <c r="D5963" s="32">
        <v>0.78125</v>
      </c>
      <c r="E5963">
        <v>7000</v>
      </c>
      <c r="G5963" s="31" t="s">
        <v>97</v>
      </c>
      <c r="H5963">
        <v>14</v>
      </c>
      <c r="I5963" s="31" t="s">
        <v>104</v>
      </c>
    </row>
    <row r="5964" spans="1:9" x14ac:dyDescent="0.3">
      <c r="A5964">
        <v>6000</v>
      </c>
      <c r="B5964">
        <v>1</v>
      </c>
      <c r="C5964">
        <v>94</v>
      </c>
      <c r="D5964" s="32">
        <v>0.82847222222222228</v>
      </c>
      <c r="E5964">
        <v>7000</v>
      </c>
      <c r="G5964" s="31" t="s">
        <v>102</v>
      </c>
      <c r="H5964">
        <v>14</v>
      </c>
      <c r="I5964" s="31" t="s">
        <v>99</v>
      </c>
    </row>
    <row r="5965" spans="1:9" x14ac:dyDescent="0.3">
      <c r="A5965">
        <v>6001</v>
      </c>
      <c r="B5965">
        <v>4</v>
      </c>
      <c r="C5965">
        <v>94</v>
      </c>
      <c r="D5965" s="32">
        <v>0.74444444444444446</v>
      </c>
      <c r="E5965">
        <v>7000</v>
      </c>
      <c r="G5965" s="31" t="s">
        <v>102</v>
      </c>
      <c r="H5965">
        <v>14</v>
      </c>
      <c r="I5965" s="31" t="s">
        <v>103</v>
      </c>
    </row>
    <row r="5966" spans="1:9" x14ac:dyDescent="0.3">
      <c r="A5966">
        <v>6002</v>
      </c>
      <c r="B5966">
        <v>5</v>
      </c>
      <c r="C5966">
        <v>94</v>
      </c>
      <c r="D5966" s="32">
        <v>0.78055555555555556</v>
      </c>
      <c r="E5966">
        <v>7000</v>
      </c>
      <c r="F5966">
        <v>1000</v>
      </c>
      <c r="G5966" s="31" t="s">
        <v>97</v>
      </c>
      <c r="H5966">
        <v>14</v>
      </c>
      <c r="I5966" s="31" t="s">
        <v>105</v>
      </c>
    </row>
    <row r="5967" spans="1:9" x14ac:dyDescent="0.3">
      <c r="A5967">
        <v>6003</v>
      </c>
      <c r="B5967">
        <v>3</v>
      </c>
      <c r="C5967">
        <v>94</v>
      </c>
      <c r="D5967" s="32">
        <v>0.7993055555555556</v>
      </c>
      <c r="E5967">
        <v>7000</v>
      </c>
      <c r="G5967" s="31" t="s">
        <v>97</v>
      </c>
      <c r="H5967">
        <v>15</v>
      </c>
      <c r="I5967" s="31" t="s">
        <v>104</v>
      </c>
    </row>
    <row r="5968" spans="1:9" x14ac:dyDescent="0.3">
      <c r="A5968">
        <v>6004</v>
      </c>
      <c r="B5968">
        <v>4</v>
      </c>
      <c r="C5968">
        <v>94</v>
      </c>
      <c r="D5968" s="32">
        <v>0.77361111111111114</v>
      </c>
      <c r="E5968">
        <v>7000</v>
      </c>
      <c r="G5968" s="31" t="s">
        <v>102</v>
      </c>
      <c r="H5968">
        <v>15</v>
      </c>
      <c r="I5968" s="31" t="s">
        <v>103</v>
      </c>
    </row>
    <row r="5969" spans="1:9" x14ac:dyDescent="0.3">
      <c r="A5969">
        <v>6005</v>
      </c>
      <c r="B5969">
        <v>5</v>
      </c>
      <c r="C5969">
        <v>94</v>
      </c>
      <c r="D5969" s="32">
        <v>0.80555555555555558</v>
      </c>
      <c r="E5969">
        <v>7000</v>
      </c>
      <c r="G5969" s="31" t="s">
        <v>97</v>
      </c>
      <c r="H5969">
        <v>15</v>
      </c>
      <c r="I5969" s="31" t="s">
        <v>105</v>
      </c>
    </row>
    <row r="5970" spans="1:9" x14ac:dyDescent="0.3">
      <c r="A5970">
        <v>6006</v>
      </c>
      <c r="B5970">
        <v>3</v>
      </c>
      <c r="C5970">
        <v>94</v>
      </c>
      <c r="D5970" s="32">
        <v>0.8125</v>
      </c>
      <c r="E5970">
        <v>7000</v>
      </c>
      <c r="G5970" s="31" t="s">
        <v>102</v>
      </c>
      <c r="H5970">
        <v>16</v>
      </c>
      <c r="I5970" s="31" t="s">
        <v>104</v>
      </c>
    </row>
    <row r="5971" spans="1:9" x14ac:dyDescent="0.3">
      <c r="A5971">
        <v>6007</v>
      </c>
      <c r="B5971">
        <v>4</v>
      </c>
      <c r="C5971">
        <v>94</v>
      </c>
      <c r="D5971" s="32">
        <v>0.79861111111111116</v>
      </c>
      <c r="E5971">
        <v>7000</v>
      </c>
      <c r="G5971" s="31" t="s">
        <v>102</v>
      </c>
      <c r="H5971">
        <v>16</v>
      </c>
      <c r="I5971" s="31" t="s">
        <v>103</v>
      </c>
    </row>
    <row r="5972" spans="1:9" x14ac:dyDescent="0.3">
      <c r="A5972">
        <v>6008</v>
      </c>
      <c r="B5972">
        <v>3</v>
      </c>
      <c r="C5972">
        <v>94</v>
      </c>
      <c r="D5972" s="32">
        <v>0.84097222222222223</v>
      </c>
      <c r="E5972">
        <v>7000</v>
      </c>
      <c r="G5972" s="31" t="s">
        <v>102</v>
      </c>
      <c r="H5972">
        <v>17</v>
      </c>
      <c r="I5972" s="31" t="s">
        <v>104</v>
      </c>
    </row>
    <row r="5973" spans="1:9" x14ac:dyDescent="0.3">
      <c r="A5973">
        <v>6009</v>
      </c>
      <c r="B5973">
        <v>4</v>
      </c>
      <c r="C5973">
        <v>94</v>
      </c>
      <c r="D5973" s="32">
        <v>0.81180555555555556</v>
      </c>
      <c r="E5973">
        <v>9000</v>
      </c>
      <c r="G5973" s="31" t="s">
        <v>102</v>
      </c>
      <c r="H5973">
        <v>17</v>
      </c>
      <c r="I5973" s="31" t="s">
        <v>103</v>
      </c>
    </row>
    <row r="5974" spans="1:9" x14ac:dyDescent="0.3">
      <c r="A5974">
        <v>6010</v>
      </c>
      <c r="B5974">
        <v>3</v>
      </c>
      <c r="C5974">
        <v>95</v>
      </c>
      <c r="D5974" s="32">
        <v>0.4548611111111111</v>
      </c>
      <c r="E5974">
        <v>9000</v>
      </c>
      <c r="G5974" s="31" t="s">
        <v>97</v>
      </c>
      <c r="H5974">
        <v>4</v>
      </c>
      <c r="I5974" s="31" t="s">
        <v>104</v>
      </c>
    </row>
    <row r="5975" spans="1:9" x14ac:dyDescent="0.3">
      <c r="A5975">
        <v>6011</v>
      </c>
      <c r="B5975">
        <v>1</v>
      </c>
      <c r="C5975">
        <v>95</v>
      </c>
      <c r="D5975" s="32">
        <v>0.4465277777777778</v>
      </c>
      <c r="E5975">
        <v>7000</v>
      </c>
      <c r="G5975" s="31" t="s">
        <v>102</v>
      </c>
      <c r="H5975">
        <v>4</v>
      </c>
      <c r="I5975" s="31" t="s">
        <v>99</v>
      </c>
    </row>
    <row r="5976" spans="1:9" x14ac:dyDescent="0.3">
      <c r="A5976">
        <v>6012</v>
      </c>
      <c r="B5976">
        <v>5</v>
      </c>
      <c r="C5976">
        <v>95</v>
      </c>
      <c r="D5976" s="32">
        <v>0.47708333333333336</v>
      </c>
      <c r="E5976">
        <v>7000</v>
      </c>
      <c r="G5976" s="31" t="s">
        <v>97</v>
      </c>
      <c r="H5976">
        <v>4</v>
      </c>
      <c r="I5976" s="31" t="s">
        <v>105</v>
      </c>
    </row>
    <row r="5977" spans="1:9" x14ac:dyDescent="0.3">
      <c r="A5977">
        <v>6013</v>
      </c>
      <c r="B5977">
        <v>3</v>
      </c>
      <c r="C5977">
        <v>95</v>
      </c>
      <c r="D5977" s="32">
        <v>0.49583333333333335</v>
      </c>
      <c r="E5977">
        <v>7000</v>
      </c>
      <c r="F5977">
        <v>7000</v>
      </c>
      <c r="G5977" s="31" t="s">
        <v>97</v>
      </c>
      <c r="H5977">
        <v>5</v>
      </c>
      <c r="I5977" s="31" t="s">
        <v>104</v>
      </c>
    </row>
    <row r="5978" spans="1:9" x14ac:dyDescent="0.3">
      <c r="A5978">
        <v>6014</v>
      </c>
      <c r="B5978">
        <v>1</v>
      </c>
      <c r="C5978">
        <v>95</v>
      </c>
      <c r="D5978" s="32">
        <v>0.53611111111111109</v>
      </c>
      <c r="E5978">
        <v>7000</v>
      </c>
      <c r="G5978" s="31" t="s">
        <v>97</v>
      </c>
      <c r="H5978">
        <v>5</v>
      </c>
      <c r="I5978" s="31" t="s">
        <v>99</v>
      </c>
    </row>
    <row r="5979" spans="1:9" x14ac:dyDescent="0.3">
      <c r="A5979">
        <v>6015</v>
      </c>
      <c r="B5979">
        <v>5</v>
      </c>
      <c r="C5979">
        <v>95</v>
      </c>
      <c r="D5979" s="32">
        <v>0.53055555555555556</v>
      </c>
      <c r="E5979">
        <v>7000</v>
      </c>
      <c r="G5979" s="31" t="s">
        <v>97</v>
      </c>
      <c r="H5979">
        <v>5</v>
      </c>
      <c r="I5979" s="31" t="s">
        <v>105</v>
      </c>
    </row>
    <row r="5980" spans="1:9" x14ac:dyDescent="0.3">
      <c r="A5980">
        <v>6016</v>
      </c>
      <c r="B5980">
        <v>3</v>
      </c>
      <c r="C5980">
        <v>95</v>
      </c>
      <c r="D5980" s="32">
        <v>0.53055555555555556</v>
      </c>
      <c r="E5980">
        <v>7000</v>
      </c>
      <c r="F5980">
        <v>1900</v>
      </c>
      <c r="G5980" s="31" t="s">
        <v>97</v>
      </c>
      <c r="H5980">
        <v>6</v>
      </c>
      <c r="I5980" s="31" t="s">
        <v>104</v>
      </c>
    </row>
    <row r="5981" spans="1:9" x14ac:dyDescent="0.3">
      <c r="A5981">
        <v>6017</v>
      </c>
      <c r="B5981">
        <v>1</v>
      </c>
      <c r="C5981">
        <v>95</v>
      </c>
      <c r="D5981" s="32">
        <v>0.57986111111111116</v>
      </c>
      <c r="E5981">
        <v>7000</v>
      </c>
      <c r="G5981" s="31" t="s">
        <v>97</v>
      </c>
      <c r="H5981">
        <v>6</v>
      </c>
      <c r="I5981" s="31" t="s">
        <v>99</v>
      </c>
    </row>
    <row r="5982" spans="1:9" x14ac:dyDescent="0.3">
      <c r="A5982">
        <v>6018</v>
      </c>
      <c r="B5982">
        <v>5</v>
      </c>
      <c r="C5982">
        <v>95</v>
      </c>
      <c r="D5982" s="32">
        <v>0.57986111111111116</v>
      </c>
      <c r="E5982">
        <v>7000</v>
      </c>
      <c r="F5982">
        <v>1000</v>
      </c>
      <c r="G5982" s="31" t="s">
        <v>97</v>
      </c>
      <c r="H5982">
        <v>6</v>
      </c>
      <c r="I5982" s="31" t="s">
        <v>105</v>
      </c>
    </row>
    <row r="5983" spans="1:9" x14ac:dyDescent="0.3">
      <c r="A5983">
        <v>6019</v>
      </c>
      <c r="B5983">
        <v>3</v>
      </c>
      <c r="C5983">
        <v>95</v>
      </c>
      <c r="D5983" s="32">
        <v>0.65416666666666667</v>
      </c>
      <c r="E5983">
        <v>7000</v>
      </c>
      <c r="G5983" s="31" t="s">
        <v>97</v>
      </c>
      <c r="H5983">
        <v>7</v>
      </c>
      <c r="I5983" s="31" t="s">
        <v>104</v>
      </c>
    </row>
    <row r="5984" spans="1:9" x14ac:dyDescent="0.3">
      <c r="A5984">
        <v>6020</v>
      </c>
      <c r="B5984">
        <v>1</v>
      </c>
      <c r="C5984">
        <v>95</v>
      </c>
      <c r="D5984" s="32">
        <v>0.66874999999999996</v>
      </c>
      <c r="E5984">
        <v>7000</v>
      </c>
      <c r="F5984">
        <v>1000</v>
      </c>
      <c r="G5984" s="31" t="s">
        <v>102</v>
      </c>
      <c r="H5984">
        <v>7</v>
      </c>
      <c r="I5984" s="31" t="s">
        <v>99</v>
      </c>
    </row>
    <row r="5985" spans="1:9" x14ac:dyDescent="0.3">
      <c r="A5985">
        <v>6021</v>
      </c>
      <c r="B5985">
        <v>5</v>
      </c>
      <c r="C5985">
        <v>95</v>
      </c>
      <c r="D5985" s="32">
        <v>0.63055555555555554</v>
      </c>
      <c r="E5985">
        <v>7000</v>
      </c>
      <c r="G5985" s="31" t="s">
        <v>97</v>
      </c>
      <c r="H5985">
        <v>7</v>
      </c>
      <c r="I5985" s="31" t="s">
        <v>105</v>
      </c>
    </row>
    <row r="5986" spans="1:9" x14ac:dyDescent="0.3">
      <c r="A5986">
        <v>6022</v>
      </c>
      <c r="B5986">
        <v>3</v>
      </c>
      <c r="C5986">
        <v>95</v>
      </c>
      <c r="D5986" s="32">
        <v>0.67013888888888884</v>
      </c>
      <c r="E5986">
        <v>7000</v>
      </c>
      <c r="G5986" s="31" t="s">
        <v>97</v>
      </c>
      <c r="H5986">
        <v>8</v>
      </c>
      <c r="I5986" s="31" t="s">
        <v>104</v>
      </c>
    </row>
    <row r="5987" spans="1:9" x14ac:dyDescent="0.3">
      <c r="A5987">
        <v>6023</v>
      </c>
      <c r="B5987">
        <v>1</v>
      </c>
      <c r="C5987">
        <v>95</v>
      </c>
      <c r="D5987" s="32">
        <v>0.68333333333333335</v>
      </c>
      <c r="E5987">
        <v>7000</v>
      </c>
      <c r="F5987">
        <v>1000</v>
      </c>
      <c r="G5987" s="31" t="s">
        <v>102</v>
      </c>
      <c r="H5987">
        <v>8</v>
      </c>
      <c r="I5987" s="31" t="s">
        <v>99</v>
      </c>
    </row>
    <row r="5988" spans="1:9" x14ac:dyDescent="0.3">
      <c r="A5988">
        <v>6024</v>
      </c>
      <c r="B5988">
        <v>5</v>
      </c>
      <c r="C5988">
        <v>95</v>
      </c>
      <c r="D5988" s="32">
        <v>0.65763888888888888</v>
      </c>
      <c r="E5988">
        <v>7000</v>
      </c>
      <c r="F5988">
        <v>3000</v>
      </c>
      <c r="G5988" s="31" t="s">
        <v>102</v>
      </c>
      <c r="H5988">
        <v>8</v>
      </c>
      <c r="I5988" s="31" t="s">
        <v>105</v>
      </c>
    </row>
    <row r="5989" spans="1:9" x14ac:dyDescent="0.3">
      <c r="A5989">
        <v>6025</v>
      </c>
      <c r="B5989">
        <v>3</v>
      </c>
      <c r="C5989">
        <v>95</v>
      </c>
      <c r="D5989" s="32">
        <v>0.68888888888888888</v>
      </c>
      <c r="E5989">
        <v>7000</v>
      </c>
      <c r="F5989">
        <v>1000</v>
      </c>
      <c r="G5989" s="31" t="s">
        <v>102</v>
      </c>
      <c r="H5989">
        <v>9</v>
      </c>
      <c r="I5989" s="31" t="s">
        <v>104</v>
      </c>
    </row>
    <row r="5990" spans="1:9" x14ac:dyDescent="0.3">
      <c r="A5990">
        <v>6026</v>
      </c>
      <c r="B5990">
        <v>1</v>
      </c>
      <c r="C5990">
        <v>95</v>
      </c>
      <c r="D5990" s="32">
        <v>0.69374999999999998</v>
      </c>
      <c r="E5990">
        <v>7000</v>
      </c>
      <c r="F5990">
        <v>3000</v>
      </c>
      <c r="G5990" s="31" t="s">
        <v>102</v>
      </c>
      <c r="H5990">
        <v>9</v>
      </c>
      <c r="I5990" s="31" t="s">
        <v>99</v>
      </c>
    </row>
    <row r="5991" spans="1:9" x14ac:dyDescent="0.3">
      <c r="A5991">
        <v>6027</v>
      </c>
      <c r="B5991">
        <v>5</v>
      </c>
      <c r="C5991">
        <v>95</v>
      </c>
      <c r="D5991" s="32">
        <v>0.67638888888888893</v>
      </c>
      <c r="E5991">
        <v>7000</v>
      </c>
      <c r="F5991">
        <v>1000</v>
      </c>
      <c r="G5991" s="31" t="s">
        <v>102</v>
      </c>
      <c r="H5991">
        <v>9</v>
      </c>
      <c r="I5991" s="31" t="s">
        <v>105</v>
      </c>
    </row>
    <row r="5992" spans="1:9" x14ac:dyDescent="0.3">
      <c r="A5992">
        <v>6028</v>
      </c>
      <c r="B5992">
        <v>3</v>
      </c>
      <c r="C5992">
        <v>95</v>
      </c>
      <c r="D5992" s="32">
        <v>0.71736111111111112</v>
      </c>
      <c r="E5992">
        <v>7000</v>
      </c>
      <c r="G5992" s="31" t="s">
        <v>102</v>
      </c>
      <c r="H5992">
        <v>10</v>
      </c>
      <c r="I5992" s="31" t="s">
        <v>104</v>
      </c>
    </row>
    <row r="5993" spans="1:9" x14ac:dyDescent="0.3">
      <c r="A5993">
        <v>6029</v>
      </c>
      <c r="B5993">
        <v>1</v>
      </c>
      <c r="C5993">
        <v>95</v>
      </c>
      <c r="D5993" s="32">
        <v>0.71319444444444446</v>
      </c>
      <c r="E5993">
        <v>9000</v>
      </c>
      <c r="F5993">
        <v>1000</v>
      </c>
      <c r="G5993" s="31" t="s">
        <v>97</v>
      </c>
      <c r="H5993">
        <v>10</v>
      </c>
      <c r="I5993" s="31" t="s">
        <v>99</v>
      </c>
    </row>
    <row r="5994" spans="1:9" x14ac:dyDescent="0.3">
      <c r="A5994">
        <v>6030</v>
      </c>
      <c r="B5994">
        <v>5</v>
      </c>
      <c r="C5994">
        <v>95</v>
      </c>
      <c r="D5994" s="32">
        <v>0.68958333333333333</v>
      </c>
      <c r="E5994">
        <v>7000</v>
      </c>
      <c r="G5994" s="31" t="s">
        <v>97</v>
      </c>
      <c r="H5994">
        <v>10</v>
      </c>
      <c r="I5994" s="31" t="s">
        <v>105</v>
      </c>
    </row>
    <row r="5995" spans="1:9" x14ac:dyDescent="0.3">
      <c r="A5995">
        <v>6031</v>
      </c>
      <c r="B5995">
        <v>3</v>
      </c>
      <c r="C5995">
        <v>95</v>
      </c>
      <c r="D5995" s="32">
        <v>0.74930555555555556</v>
      </c>
      <c r="E5995">
        <v>7000</v>
      </c>
      <c r="G5995" s="31" t="s">
        <v>102</v>
      </c>
      <c r="H5995">
        <v>11</v>
      </c>
      <c r="I5995" s="31" t="s">
        <v>104</v>
      </c>
    </row>
    <row r="5996" spans="1:9" x14ac:dyDescent="0.3">
      <c r="A5996">
        <v>6032</v>
      </c>
      <c r="B5996">
        <v>1</v>
      </c>
      <c r="C5996">
        <v>95</v>
      </c>
      <c r="D5996" s="32">
        <v>0.74236111111111114</v>
      </c>
      <c r="E5996">
        <v>7000</v>
      </c>
      <c r="G5996" s="31" t="s">
        <v>97</v>
      </c>
      <c r="H5996">
        <v>11</v>
      </c>
      <c r="I5996" s="31" t="s">
        <v>99</v>
      </c>
    </row>
    <row r="5997" spans="1:9" x14ac:dyDescent="0.3">
      <c r="A5997">
        <v>6033</v>
      </c>
      <c r="B5997">
        <v>5</v>
      </c>
      <c r="C5997">
        <v>95</v>
      </c>
      <c r="D5997" s="32">
        <v>0.71388888888888891</v>
      </c>
      <c r="E5997">
        <v>7000</v>
      </c>
      <c r="G5997" s="31" t="s">
        <v>97</v>
      </c>
      <c r="H5997">
        <v>11</v>
      </c>
      <c r="I5997" s="31" t="s">
        <v>105</v>
      </c>
    </row>
    <row r="5998" spans="1:9" x14ac:dyDescent="0.3">
      <c r="A5998">
        <v>6034</v>
      </c>
      <c r="B5998">
        <v>3</v>
      </c>
      <c r="C5998">
        <v>95</v>
      </c>
      <c r="D5998" s="32">
        <v>0.76388888888888884</v>
      </c>
      <c r="E5998">
        <v>7000</v>
      </c>
      <c r="G5998" s="31" t="s">
        <v>102</v>
      </c>
      <c r="H5998">
        <v>12</v>
      </c>
      <c r="I5998" s="31" t="s">
        <v>104</v>
      </c>
    </row>
    <row r="5999" spans="1:9" x14ac:dyDescent="0.3">
      <c r="A5999">
        <v>6035</v>
      </c>
      <c r="B5999">
        <v>1</v>
      </c>
      <c r="C5999">
        <v>95</v>
      </c>
      <c r="D5999" s="32">
        <v>0.76666666666666672</v>
      </c>
      <c r="E5999">
        <v>9000</v>
      </c>
      <c r="G5999" s="31" t="s">
        <v>97</v>
      </c>
      <c r="H5999">
        <v>12</v>
      </c>
      <c r="I5999" s="31" t="s">
        <v>99</v>
      </c>
    </row>
    <row r="6000" spans="1:9" x14ac:dyDescent="0.3">
      <c r="A6000">
        <v>6036</v>
      </c>
      <c r="B6000">
        <v>5</v>
      </c>
      <c r="C6000">
        <v>95</v>
      </c>
      <c r="D6000" s="32">
        <v>0.75624999999999998</v>
      </c>
      <c r="E6000">
        <v>7000</v>
      </c>
      <c r="F6000">
        <v>1000</v>
      </c>
      <c r="G6000" s="31" t="s">
        <v>102</v>
      </c>
      <c r="H6000">
        <v>12</v>
      </c>
      <c r="I6000" s="31" t="s">
        <v>105</v>
      </c>
    </row>
    <row r="6001" spans="1:9" x14ac:dyDescent="0.3">
      <c r="A6001">
        <v>6037</v>
      </c>
      <c r="B6001">
        <v>3</v>
      </c>
      <c r="C6001">
        <v>95</v>
      </c>
      <c r="D6001" s="32">
        <v>0.78819444444444442</v>
      </c>
      <c r="E6001">
        <v>7000</v>
      </c>
      <c r="G6001" s="31" t="s">
        <v>97</v>
      </c>
      <c r="H6001">
        <v>13</v>
      </c>
      <c r="I6001" s="31" t="s">
        <v>104</v>
      </c>
    </row>
    <row r="6002" spans="1:9" x14ac:dyDescent="0.3">
      <c r="A6002">
        <v>6038</v>
      </c>
      <c r="B6002">
        <v>1</v>
      </c>
      <c r="C6002">
        <v>95</v>
      </c>
      <c r="D6002" s="32">
        <v>0.78194444444444444</v>
      </c>
      <c r="E6002">
        <v>7000</v>
      </c>
      <c r="G6002" s="31" t="s">
        <v>102</v>
      </c>
      <c r="H6002">
        <v>13</v>
      </c>
      <c r="I6002" s="31" t="s">
        <v>99</v>
      </c>
    </row>
    <row r="6003" spans="1:9" x14ac:dyDescent="0.3">
      <c r="A6003">
        <v>6039</v>
      </c>
      <c r="B6003">
        <v>5</v>
      </c>
      <c r="C6003">
        <v>95</v>
      </c>
      <c r="D6003" s="32">
        <v>0.77152777777777781</v>
      </c>
      <c r="E6003">
        <v>7000</v>
      </c>
      <c r="G6003" s="31" t="s">
        <v>102</v>
      </c>
      <c r="H6003">
        <v>13</v>
      </c>
      <c r="I6003" s="31" t="s">
        <v>105</v>
      </c>
    </row>
    <row r="6004" spans="1:9" x14ac:dyDescent="0.3">
      <c r="A6004">
        <v>6040</v>
      </c>
      <c r="B6004">
        <v>3</v>
      </c>
      <c r="C6004">
        <v>95</v>
      </c>
      <c r="D6004" s="32">
        <v>0.80555555555555558</v>
      </c>
      <c r="E6004">
        <v>7000</v>
      </c>
      <c r="G6004" s="31" t="s">
        <v>102</v>
      </c>
      <c r="H6004">
        <v>14</v>
      </c>
      <c r="I6004" s="31" t="s">
        <v>104</v>
      </c>
    </row>
    <row r="6005" spans="1:9" x14ac:dyDescent="0.3">
      <c r="A6005">
        <v>6041</v>
      </c>
      <c r="B6005">
        <v>1</v>
      </c>
      <c r="C6005">
        <v>95</v>
      </c>
      <c r="D6005" s="32">
        <v>0.80763888888888891</v>
      </c>
      <c r="E6005">
        <v>7000</v>
      </c>
      <c r="G6005" s="31" t="s">
        <v>102</v>
      </c>
      <c r="H6005">
        <v>14</v>
      </c>
      <c r="I6005" s="31" t="s">
        <v>99</v>
      </c>
    </row>
    <row r="6006" spans="1:9" x14ac:dyDescent="0.3">
      <c r="A6006">
        <v>6042</v>
      </c>
      <c r="B6006">
        <v>5</v>
      </c>
      <c r="C6006">
        <v>95</v>
      </c>
      <c r="D6006" s="32">
        <v>0.80138888888888893</v>
      </c>
      <c r="E6006">
        <v>7000</v>
      </c>
      <c r="G6006" s="31" t="s">
        <v>97</v>
      </c>
      <c r="H6006">
        <v>14</v>
      </c>
      <c r="I6006" s="31" t="s">
        <v>105</v>
      </c>
    </row>
    <row r="6007" spans="1:9" x14ac:dyDescent="0.3">
      <c r="A6007">
        <v>6043</v>
      </c>
      <c r="B6007">
        <v>3</v>
      </c>
      <c r="C6007">
        <v>95</v>
      </c>
      <c r="D6007" s="32">
        <v>0.82847222222222228</v>
      </c>
      <c r="E6007">
        <v>7000</v>
      </c>
      <c r="G6007" s="31" t="s">
        <v>102</v>
      </c>
      <c r="H6007">
        <v>15</v>
      </c>
      <c r="I6007" s="31" t="s">
        <v>104</v>
      </c>
    </row>
    <row r="6008" spans="1:9" x14ac:dyDescent="0.3">
      <c r="A6008">
        <v>6044</v>
      </c>
      <c r="B6008">
        <v>1</v>
      </c>
      <c r="C6008">
        <v>95</v>
      </c>
      <c r="D6008" s="32"/>
      <c r="E6008">
        <v>9000</v>
      </c>
      <c r="G6008" s="31" t="s">
        <v>97</v>
      </c>
      <c r="H6008">
        <v>15</v>
      </c>
      <c r="I6008" s="31" t="s">
        <v>99</v>
      </c>
    </row>
    <row r="6009" spans="1:9" x14ac:dyDescent="0.3">
      <c r="A6009">
        <v>6045</v>
      </c>
      <c r="B6009">
        <v>5</v>
      </c>
      <c r="C6009">
        <v>95</v>
      </c>
      <c r="D6009" s="32">
        <v>0.82499999999999996</v>
      </c>
      <c r="E6009">
        <v>7000</v>
      </c>
      <c r="G6009" s="31" t="s">
        <v>102</v>
      </c>
      <c r="H6009">
        <v>15</v>
      </c>
      <c r="I6009" s="31" t="s">
        <v>105</v>
      </c>
    </row>
    <row r="6010" spans="1:9" x14ac:dyDescent="0.3">
      <c r="A6010">
        <v>6046</v>
      </c>
      <c r="B6010">
        <v>3</v>
      </c>
      <c r="C6010">
        <v>95</v>
      </c>
      <c r="D6010" s="32"/>
      <c r="E6010">
        <v>7000</v>
      </c>
      <c r="G6010" s="31" t="s">
        <v>97</v>
      </c>
      <c r="H6010">
        <v>16</v>
      </c>
      <c r="I6010" s="31" t="s">
        <v>104</v>
      </c>
    </row>
    <row r="6011" spans="1:9" x14ac:dyDescent="0.3">
      <c r="A6011">
        <v>6047</v>
      </c>
      <c r="B6011">
        <v>5</v>
      </c>
      <c r="C6011">
        <v>95</v>
      </c>
      <c r="D6011" s="32"/>
      <c r="E6011">
        <v>7000</v>
      </c>
      <c r="G6011" s="31" t="s">
        <v>97</v>
      </c>
      <c r="H6011">
        <v>16</v>
      </c>
      <c r="I6011" s="31" t="s">
        <v>105</v>
      </c>
    </row>
    <row r="6012" spans="1:9" x14ac:dyDescent="0.3">
      <c r="A6012">
        <v>6048</v>
      </c>
      <c r="B6012">
        <v>1</v>
      </c>
      <c r="C6012">
        <v>96</v>
      </c>
      <c r="D6012" s="32">
        <v>0.4548611111111111</v>
      </c>
      <c r="E6012">
        <v>7000</v>
      </c>
      <c r="G6012" s="31" t="s">
        <v>102</v>
      </c>
      <c r="H6012">
        <v>4</v>
      </c>
      <c r="I6012" s="31" t="s">
        <v>99</v>
      </c>
    </row>
    <row r="6013" spans="1:9" x14ac:dyDescent="0.3">
      <c r="A6013">
        <v>6049</v>
      </c>
      <c r="B6013">
        <v>4</v>
      </c>
      <c r="C6013">
        <v>96</v>
      </c>
      <c r="D6013" s="32">
        <v>0.47152777777777777</v>
      </c>
      <c r="E6013">
        <v>7000</v>
      </c>
      <c r="G6013" s="31" t="s">
        <v>102</v>
      </c>
      <c r="H6013">
        <v>4</v>
      </c>
      <c r="I6013" s="31" t="s">
        <v>103</v>
      </c>
    </row>
    <row r="6014" spans="1:9" x14ac:dyDescent="0.3">
      <c r="A6014">
        <v>6050</v>
      </c>
      <c r="B6014">
        <v>2</v>
      </c>
      <c r="C6014">
        <v>96</v>
      </c>
      <c r="D6014" s="32">
        <v>0.46527777777777779</v>
      </c>
      <c r="E6014">
        <v>7000</v>
      </c>
      <c r="G6014" s="31" t="s">
        <v>102</v>
      </c>
      <c r="H6014">
        <v>4</v>
      </c>
      <c r="I6014" s="31" t="s">
        <v>101</v>
      </c>
    </row>
    <row r="6015" spans="1:9" x14ac:dyDescent="0.3">
      <c r="A6015">
        <v>6051</v>
      </c>
      <c r="B6015">
        <v>1</v>
      </c>
      <c r="C6015">
        <v>96</v>
      </c>
      <c r="D6015" s="32">
        <v>0.48333333333333334</v>
      </c>
      <c r="E6015">
        <v>7000</v>
      </c>
      <c r="G6015" s="31" t="s">
        <v>97</v>
      </c>
      <c r="H6015">
        <v>5</v>
      </c>
      <c r="I6015" s="31" t="s">
        <v>99</v>
      </c>
    </row>
    <row r="6016" spans="1:9" x14ac:dyDescent="0.3">
      <c r="A6016">
        <v>6052</v>
      </c>
      <c r="B6016">
        <v>4</v>
      </c>
      <c r="C6016">
        <v>96</v>
      </c>
      <c r="D6016" s="32">
        <v>0.4909722222222222</v>
      </c>
      <c r="E6016">
        <v>7000</v>
      </c>
      <c r="F6016">
        <v>3000</v>
      </c>
      <c r="G6016" s="31" t="s">
        <v>97</v>
      </c>
      <c r="H6016">
        <v>5</v>
      </c>
      <c r="I6016" s="31" t="s">
        <v>103</v>
      </c>
    </row>
    <row r="6017" spans="1:9" x14ac:dyDescent="0.3">
      <c r="A6017">
        <v>6053</v>
      </c>
      <c r="B6017">
        <v>2</v>
      </c>
      <c r="C6017">
        <v>96</v>
      </c>
      <c r="D6017" s="32">
        <v>0.49583333333333335</v>
      </c>
      <c r="E6017">
        <v>7000</v>
      </c>
      <c r="G6017" s="31" t="s">
        <v>97</v>
      </c>
      <c r="H6017">
        <v>5</v>
      </c>
      <c r="I6017" s="31" t="s">
        <v>101</v>
      </c>
    </row>
    <row r="6018" spans="1:9" x14ac:dyDescent="0.3">
      <c r="A6018">
        <v>6054</v>
      </c>
      <c r="B6018">
        <v>1</v>
      </c>
      <c r="C6018">
        <v>96</v>
      </c>
      <c r="D6018" s="32">
        <v>0.51180555555555551</v>
      </c>
      <c r="E6018">
        <v>9000</v>
      </c>
      <c r="F6018">
        <v>1000</v>
      </c>
      <c r="G6018" s="31" t="s">
        <v>102</v>
      </c>
      <c r="H6018">
        <v>6</v>
      </c>
      <c r="I6018" s="31" t="s">
        <v>99</v>
      </c>
    </row>
    <row r="6019" spans="1:9" x14ac:dyDescent="0.3">
      <c r="A6019">
        <v>6055</v>
      </c>
      <c r="B6019">
        <v>4</v>
      </c>
      <c r="C6019">
        <v>96</v>
      </c>
      <c r="D6019" s="32">
        <v>0.50902777777777775</v>
      </c>
      <c r="E6019">
        <v>7000</v>
      </c>
      <c r="F6019">
        <v>1000</v>
      </c>
      <c r="G6019" s="31" t="s">
        <v>97</v>
      </c>
      <c r="H6019">
        <v>6</v>
      </c>
      <c r="I6019" s="31" t="s">
        <v>103</v>
      </c>
    </row>
    <row r="6020" spans="1:9" x14ac:dyDescent="0.3">
      <c r="A6020">
        <v>6056</v>
      </c>
      <c r="B6020">
        <v>2</v>
      </c>
      <c r="C6020">
        <v>96</v>
      </c>
      <c r="D6020" s="32">
        <v>0.52222222222222225</v>
      </c>
      <c r="E6020">
        <v>7000</v>
      </c>
      <c r="G6020" s="31" t="s">
        <v>97</v>
      </c>
      <c r="H6020">
        <v>6</v>
      </c>
      <c r="I6020" s="31" t="s">
        <v>101</v>
      </c>
    </row>
    <row r="6021" spans="1:9" x14ac:dyDescent="0.3">
      <c r="A6021">
        <v>6057</v>
      </c>
      <c r="B6021">
        <v>1</v>
      </c>
      <c r="C6021">
        <v>96</v>
      </c>
      <c r="D6021" s="32">
        <v>0.53749999999999998</v>
      </c>
      <c r="E6021">
        <v>7000</v>
      </c>
      <c r="G6021" s="31" t="s">
        <v>102</v>
      </c>
      <c r="H6021">
        <v>7</v>
      </c>
      <c r="I6021" s="31" t="s">
        <v>99</v>
      </c>
    </row>
    <row r="6022" spans="1:9" x14ac:dyDescent="0.3">
      <c r="A6022">
        <v>6058</v>
      </c>
      <c r="B6022">
        <v>4</v>
      </c>
      <c r="C6022">
        <v>96</v>
      </c>
      <c r="D6022" s="32">
        <v>0.52222222222222225</v>
      </c>
      <c r="E6022">
        <v>7000</v>
      </c>
      <c r="G6022" s="31" t="s">
        <v>97</v>
      </c>
      <c r="H6022">
        <v>7</v>
      </c>
      <c r="I6022" s="31" t="s">
        <v>103</v>
      </c>
    </row>
    <row r="6023" spans="1:9" x14ac:dyDescent="0.3">
      <c r="A6023">
        <v>6059</v>
      </c>
      <c r="B6023">
        <v>2</v>
      </c>
      <c r="C6023">
        <v>96</v>
      </c>
      <c r="D6023" s="32">
        <v>0.54236111111111107</v>
      </c>
      <c r="E6023">
        <v>7000</v>
      </c>
      <c r="F6023">
        <v>3000</v>
      </c>
      <c r="G6023" s="31" t="s">
        <v>97</v>
      </c>
      <c r="H6023">
        <v>7</v>
      </c>
      <c r="I6023" s="31" t="s">
        <v>101</v>
      </c>
    </row>
    <row r="6024" spans="1:9" x14ac:dyDescent="0.3">
      <c r="A6024">
        <v>6060</v>
      </c>
      <c r="B6024">
        <v>1</v>
      </c>
      <c r="C6024">
        <v>96</v>
      </c>
      <c r="D6024" s="32">
        <v>0.56041666666666667</v>
      </c>
      <c r="E6024">
        <v>7000</v>
      </c>
      <c r="G6024" s="31" t="s">
        <v>102</v>
      </c>
      <c r="H6024">
        <v>8</v>
      </c>
      <c r="I6024" s="31" t="s">
        <v>99</v>
      </c>
    </row>
    <row r="6025" spans="1:9" x14ac:dyDescent="0.3">
      <c r="A6025">
        <v>6061</v>
      </c>
      <c r="B6025">
        <v>4</v>
      </c>
      <c r="C6025">
        <v>96</v>
      </c>
      <c r="D6025" s="32">
        <v>0.5395833333333333</v>
      </c>
      <c r="E6025">
        <v>7000</v>
      </c>
      <c r="G6025" s="31" t="s">
        <v>97</v>
      </c>
      <c r="H6025">
        <v>8</v>
      </c>
      <c r="I6025" s="31" t="s">
        <v>103</v>
      </c>
    </row>
    <row r="6026" spans="1:9" x14ac:dyDescent="0.3">
      <c r="A6026">
        <v>6062</v>
      </c>
      <c r="B6026">
        <v>2</v>
      </c>
      <c r="C6026">
        <v>96</v>
      </c>
      <c r="D6026" s="32">
        <v>0.59652777777777777</v>
      </c>
      <c r="E6026">
        <v>7000</v>
      </c>
      <c r="G6026" s="31" t="s">
        <v>97</v>
      </c>
      <c r="H6026">
        <v>8</v>
      </c>
      <c r="I6026" s="31" t="s">
        <v>101</v>
      </c>
    </row>
    <row r="6027" spans="1:9" x14ac:dyDescent="0.3">
      <c r="A6027">
        <v>6063</v>
      </c>
      <c r="B6027">
        <v>1</v>
      </c>
      <c r="C6027">
        <v>96</v>
      </c>
      <c r="D6027" s="32">
        <v>0.61111111111111116</v>
      </c>
      <c r="E6027">
        <v>7000</v>
      </c>
      <c r="G6027" s="31" t="s">
        <v>102</v>
      </c>
      <c r="H6027">
        <v>9</v>
      </c>
      <c r="I6027" s="31" t="s">
        <v>99</v>
      </c>
    </row>
    <row r="6028" spans="1:9" x14ac:dyDescent="0.3">
      <c r="A6028">
        <v>6064</v>
      </c>
      <c r="B6028">
        <v>4</v>
      </c>
      <c r="C6028">
        <v>96</v>
      </c>
      <c r="D6028" s="32">
        <v>0.59861111111111109</v>
      </c>
      <c r="E6028">
        <v>7000</v>
      </c>
      <c r="G6028" s="31" t="s">
        <v>97</v>
      </c>
      <c r="H6028">
        <v>9</v>
      </c>
      <c r="I6028" s="31" t="s">
        <v>103</v>
      </c>
    </row>
    <row r="6029" spans="1:9" x14ac:dyDescent="0.3">
      <c r="A6029">
        <v>6065</v>
      </c>
      <c r="B6029">
        <v>2</v>
      </c>
      <c r="C6029">
        <v>96</v>
      </c>
      <c r="D6029" s="32">
        <v>0.61319444444444449</v>
      </c>
      <c r="E6029">
        <v>7000</v>
      </c>
      <c r="G6029" s="31" t="s">
        <v>97</v>
      </c>
      <c r="H6029">
        <v>9</v>
      </c>
      <c r="I6029" s="31" t="s">
        <v>101</v>
      </c>
    </row>
    <row r="6030" spans="1:9" x14ac:dyDescent="0.3">
      <c r="A6030">
        <v>6066</v>
      </c>
      <c r="B6030">
        <v>1</v>
      </c>
      <c r="C6030">
        <v>96</v>
      </c>
      <c r="D6030" s="32">
        <v>0.65763888888888888</v>
      </c>
      <c r="E6030">
        <v>7000</v>
      </c>
      <c r="G6030" s="31" t="s">
        <v>102</v>
      </c>
      <c r="H6030">
        <v>10</v>
      </c>
      <c r="I6030" s="31" t="s">
        <v>99</v>
      </c>
    </row>
    <row r="6031" spans="1:9" x14ac:dyDescent="0.3">
      <c r="A6031">
        <v>6067</v>
      </c>
      <c r="B6031">
        <v>4</v>
      </c>
      <c r="C6031">
        <v>96</v>
      </c>
      <c r="D6031" s="32">
        <v>0.63055555555555554</v>
      </c>
      <c r="E6031">
        <v>7000</v>
      </c>
      <c r="G6031" s="31" t="s">
        <v>97</v>
      </c>
      <c r="H6031">
        <v>10</v>
      </c>
      <c r="I6031" s="31" t="s">
        <v>103</v>
      </c>
    </row>
    <row r="6032" spans="1:9" x14ac:dyDescent="0.3">
      <c r="A6032">
        <v>6068</v>
      </c>
      <c r="B6032">
        <v>2</v>
      </c>
      <c r="C6032">
        <v>96</v>
      </c>
      <c r="D6032" s="32">
        <v>0.64166666666666672</v>
      </c>
      <c r="E6032">
        <v>7000</v>
      </c>
      <c r="G6032" s="31" t="s">
        <v>102</v>
      </c>
      <c r="H6032">
        <v>10</v>
      </c>
      <c r="I6032" s="31" t="s">
        <v>101</v>
      </c>
    </row>
    <row r="6033" spans="1:9" x14ac:dyDescent="0.3">
      <c r="A6033">
        <v>6069</v>
      </c>
      <c r="B6033">
        <v>1</v>
      </c>
      <c r="C6033">
        <v>96</v>
      </c>
      <c r="D6033" s="32">
        <v>0.7</v>
      </c>
      <c r="E6033">
        <v>9000</v>
      </c>
      <c r="F6033">
        <v>2000</v>
      </c>
      <c r="G6033" s="31" t="s">
        <v>102</v>
      </c>
      <c r="H6033">
        <v>11</v>
      </c>
      <c r="I6033" s="31" t="s">
        <v>99</v>
      </c>
    </row>
    <row r="6034" spans="1:9" x14ac:dyDescent="0.3">
      <c r="A6034">
        <v>6070</v>
      </c>
      <c r="B6034">
        <v>4</v>
      </c>
      <c r="C6034">
        <v>96</v>
      </c>
      <c r="D6034" s="32">
        <v>0.64583333333333337</v>
      </c>
      <c r="E6034">
        <v>7000</v>
      </c>
      <c r="G6034" s="31" t="s">
        <v>102</v>
      </c>
      <c r="H6034">
        <v>11</v>
      </c>
      <c r="I6034" s="31" t="s">
        <v>103</v>
      </c>
    </row>
    <row r="6035" spans="1:9" x14ac:dyDescent="0.3">
      <c r="A6035">
        <v>6071</v>
      </c>
      <c r="B6035">
        <v>2</v>
      </c>
      <c r="C6035">
        <v>96</v>
      </c>
      <c r="D6035" s="32">
        <v>0.66527777777777775</v>
      </c>
      <c r="E6035">
        <v>7000</v>
      </c>
      <c r="G6035" s="31" t="s">
        <v>102</v>
      </c>
      <c r="H6035">
        <v>11</v>
      </c>
      <c r="I6035" s="31" t="s">
        <v>101</v>
      </c>
    </row>
    <row r="6036" spans="1:9" x14ac:dyDescent="0.3">
      <c r="A6036">
        <v>6072</v>
      </c>
      <c r="B6036">
        <v>1</v>
      </c>
      <c r="C6036">
        <v>96</v>
      </c>
      <c r="D6036" s="32">
        <v>0.72777777777777775</v>
      </c>
      <c r="E6036">
        <v>7000</v>
      </c>
      <c r="G6036" s="31" t="s">
        <v>97</v>
      </c>
      <c r="H6036">
        <v>12</v>
      </c>
      <c r="I6036" s="31" t="s">
        <v>99</v>
      </c>
    </row>
    <row r="6037" spans="1:9" x14ac:dyDescent="0.3">
      <c r="A6037">
        <v>6073</v>
      </c>
      <c r="B6037">
        <v>4</v>
      </c>
      <c r="C6037">
        <v>96</v>
      </c>
      <c r="D6037" s="32">
        <v>0.66805555555555551</v>
      </c>
      <c r="E6037">
        <v>7000</v>
      </c>
      <c r="G6037" s="31" t="s">
        <v>102</v>
      </c>
      <c r="H6037">
        <v>12</v>
      </c>
      <c r="I6037" s="31" t="s">
        <v>103</v>
      </c>
    </row>
    <row r="6038" spans="1:9" x14ac:dyDescent="0.3">
      <c r="A6038">
        <v>6074</v>
      </c>
      <c r="B6038">
        <v>2</v>
      </c>
      <c r="C6038">
        <v>96</v>
      </c>
      <c r="D6038" s="32">
        <v>0.68194444444444446</v>
      </c>
      <c r="E6038">
        <v>7000</v>
      </c>
      <c r="G6038" s="31" t="s">
        <v>97</v>
      </c>
      <c r="H6038">
        <v>12</v>
      </c>
      <c r="I6038" s="31" t="s">
        <v>101</v>
      </c>
    </row>
    <row r="6039" spans="1:9" x14ac:dyDescent="0.3">
      <c r="A6039">
        <v>6075</v>
      </c>
      <c r="B6039">
        <v>1</v>
      </c>
      <c r="C6039">
        <v>96</v>
      </c>
      <c r="D6039" s="32">
        <v>0.74236111111111114</v>
      </c>
      <c r="E6039">
        <v>7000</v>
      </c>
      <c r="F6039">
        <v>1000</v>
      </c>
      <c r="G6039" s="31" t="s">
        <v>102</v>
      </c>
      <c r="H6039">
        <v>13</v>
      </c>
      <c r="I6039" s="31" t="s">
        <v>99</v>
      </c>
    </row>
    <row r="6040" spans="1:9" x14ac:dyDescent="0.3">
      <c r="A6040">
        <v>6076</v>
      </c>
      <c r="B6040">
        <v>4</v>
      </c>
      <c r="C6040">
        <v>96</v>
      </c>
      <c r="D6040" s="32">
        <v>0.68333333333333335</v>
      </c>
      <c r="E6040">
        <v>7000</v>
      </c>
      <c r="G6040" s="31" t="s">
        <v>102</v>
      </c>
      <c r="H6040">
        <v>13</v>
      </c>
      <c r="I6040" s="31" t="s">
        <v>103</v>
      </c>
    </row>
    <row r="6041" spans="1:9" x14ac:dyDescent="0.3">
      <c r="A6041">
        <v>6077</v>
      </c>
      <c r="B6041">
        <v>2</v>
      </c>
      <c r="C6041">
        <v>96</v>
      </c>
      <c r="D6041" s="32">
        <v>0.69930555555555551</v>
      </c>
      <c r="E6041">
        <v>9000</v>
      </c>
      <c r="G6041" s="31" t="s">
        <v>102</v>
      </c>
      <c r="H6041">
        <v>13</v>
      </c>
      <c r="I6041" s="31" t="s">
        <v>101</v>
      </c>
    </row>
    <row r="6042" spans="1:9" x14ac:dyDescent="0.3">
      <c r="A6042">
        <v>6078</v>
      </c>
      <c r="B6042">
        <v>1</v>
      </c>
      <c r="C6042">
        <v>96</v>
      </c>
      <c r="D6042" s="32">
        <v>0.77708333333333335</v>
      </c>
      <c r="E6042">
        <v>7000</v>
      </c>
      <c r="F6042">
        <v>1500</v>
      </c>
      <c r="G6042" s="31" t="s">
        <v>102</v>
      </c>
      <c r="H6042">
        <v>14</v>
      </c>
      <c r="I6042" s="31" t="s">
        <v>99</v>
      </c>
    </row>
    <row r="6043" spans="1:9" x14ac:dyDescent="0.3">
      <c r="A6043">
        <v>6079</v>
      </c>
      <c r="B6043">
        <v>4</v>
      </c>
      <c r="C6043">
        <v>96</v>
      </c>
      <c r="D6043" s="32">
        <v>0.70694444444444449</v>
      </c>
      <c r="E6043">
        <v>7000</v>
      </c>
      <c r="G6043" s="31" t="s">
        <v>102</v>
      </c>
      <c r="H6043">
        <v>14</v>
      </c>
      <c r="I6043" s="31" t="s">
        <v>103</v>
      </c>
    </row>
    <row r="6044" spans="1:9" x14ac:dyDescent="0.3">
      <c r="A6044">
        <v>6080</v>
      </c>
      <c r="B6044">
        <v>2</v>
      </c>
      <c r="C6044">
        <v>96</v>
      </c>
      <c r="D6044" s="32">
        <v>0.72222222222222221</v>
      </c>
      <c r="E6044">
        <v>9000</v>
      </c>
      <c r="G6044" s="31" t="s">
        <v>97</v>
      </c>
      <c r="H6044">
        <v>14</v>
      </c>
      <c r="I6044" s="31" t="s">
        <v>101</v>
      </c>
    </row>
    <row r="6045" spans="1:9" x14ac:dyDescent="0.3">
      <c r="A6045">
        <v>6081</v>
      </c>
      <c r="B6045">
        <v>1</v>
      </c>
      <c r="C6045">
        <v>96</v>
      </c>
      <c r="D6045" s="32">
        <v>0.79097222222222219</v>
      </c>
      <c r="E6045">
        <v>7000</v>
      </c>
      <c r="G6045" s="31" t="s">
        <v>102</v>
      </c>
      <c r="H6045">
        <v>15</v>
      </c>
      <c r="I6045" s="31" t="s">
        <v>99</v>
      </c>
    </row>
    <row r="6046" spans="1:9" x14ac:dyDescent="0.3">
      <c r="A6046">
        <v>6082</v>
      </c>
      <c r="B6046">
        <v>4</v>
      </c>
      <c r="C6046">
        <v>96</v>
      </c>
      <c r="D6046" s="32">
        <v>0.7319444444444444</v>
      </c>
      <c r="E6046">
        <v>7000</v>
      </c>
      <c r="G6046" s="31" t="s">
        <v>97</v>
      </c>
      <c r="H6046">
        <v>15</v>
      </c>
      <c r="I6046" s="31" t="s">
        <v>103</v>
      </c>
    </row>
    <row r="6047" spans="1:9" x14ac:dyDescent="0.3">
      <c r="A6047">
        <v>6083</v>
      </c>
      <c r="B6047">
        <v>2</v>
      </c>
      <c r="C6047">
        <v>96</v>
      </c>
      <c r="D6047" s="32">
        <v>0.73888888888888893</v>
      </c>
      <c r="E6047">
        <v>7000</v>
      </c>
      <c r="G6047" s="31" t="s">
        <v>97</v>
      </c>
      <c r="H6047">
        <v>15</v>
      </c>
      <c r="I6047" s="31" t="s">
        <v>101</v>
      </c>
    </row>
    <row r="6048" spans="1:9" x14ac:dyDescent="0.3">
      <c r="A6048">
        <v>6084</v>
      </c>
      <c r="B6048">
        <v>1</v>
      </c>
      <c r="C6048">
        <v>96</v>
      </c>
      <c r="D6048" s="32">
        <v>0.81666666666666665</v>
      </c>
      <c r="E6048">
        <v>9000</v>
      </c>
      <c r="G6048" s="31" t="s">
        <v>102</v>
      </c>
      <c r="H6048">
        <v>16</v>
      </c>
      <c r="I6048" s="31" t="s">
        <v>99</v>
      </c>
    </row>
    <row r="6049" spans="1:9" x14ac:dyDescent="0.3">
      <c r="A6049">
        <v>6085</v>
      </c>
      <c r="B6049">
        <v>4</v>
      </c>
      <c r="C6049">
        <v>96</v>
      </c>
      <c r="D6049" s="32">
        <v>0.75763888888888886</v>
      </c>
      <c r="E6049">
        <v>7000</v>
      </c>
      <c r="G6049" s="31" t="s">
        <v>97</v>
      </c>
      <c r="H6049">
        <v>16</v>
      </c>
      <c r="I6049" s="31" t="s">
        <v>103</v>
      </c>
    </row>
    <row r="6050" spans="1:9" x14ac:dyDescent="0.3">
      <c r="A6050">
        <v>6086</v>
      </c>
      <c r="B6050">
        <v>2</v>
      </c>
      <c r="C6050">
        <v>96</v>
      </c>
      <c r="D6050" s="32">
        <v>0.75972222222222219</v>
      </c>
      <c r="E6050">
        <v>7000</v>
      </c>
      <c r="G6050" s="31" t="s">
        <v>102</v>
      </c>
      <c r="H6050">
        <v>16</v>
      </c>
      <c r="I6050" s="31" t="s">
        <v>101</v>
      </c>
    </row>
    <row r="6051" spans="1:9" x14ac:dyDescent="0.3">
      <c r="A6051">
        <v>6087</v>
      </c>
      <c r="B6051">
        <v>1</v>
      </c>
      <c r="C6051">
        <v>96</v>
      </c>
      <c r="D6051" s="32">
        <v>0.83611111111111114</v>
      </c>
      <c r="E6051">
        <v>7000</v>
      </c>
      <c r="G6051" s="31" t="s">
        <v>102</v>
      </c>
      <c r="H6051">
        <v>17</v>
      </c>
      <c r="I6051" s="31" t="s">
        <v>99</v>
      </c>
    </row>
    <row r="6052" spans="1:9" x14ac:dyDescent="0.3">
      <c r="A6052">
        <v>6088</v>
      </c>
      <c r="B6052">
        <v>4</v>
      </c>
      <c r="C6052">
        <v>96</v>
      </c>
      <c r="D6052" s="32">
        <v>0.77569444444444446</v>
      </c>
      <c r="E6052">
        <v>7000</v>
      </c>
      <c r="G6052" s="31" t="s">
        <v>102</v>
      </c>
      <c r="H6052">
        <v>17</v>
      </c>
      <c r="I6052" s="31" t="s">
        <v>103</v>
      </c>
    </row>
    <row r="6053" spans="1:9" x14ac:dyDescent="0.3">
      <c r="A6053">
        <v>6089</v>
      </c>
      <c r="B6053">
        <v>2</v>
      </c>
      <c r="C6053">
        <v>96</v>
      </c>
      <c r="D6053" s="32">
        <v>0.78541666666666665</v>
      </c>
      <c r="E6053">
        <v>7000</v>
      </c>
      <c r="F6053">
        <v>1000</v>
      </c>
      <c r="G6053" s="31" t="s">
        <v>102</v>
      </c>
      <c r="H6053">
        <v>17</v>
      </c>
      <c r="I6053" s="31" t="s">
        <v>101</v>
      </c>
    </row>
    <row r="6054" spans="1:9" x14ac:dyDescent="0.3">
      <c r="A6054">
        <v>6090</v>
      </c>
      <c r="B6054">
        <v>4</v>
      </c>
      <c r="C6054">
        <v>96</v>
      </c>
      <c r="D6054" s="32">
        <v>0.79513888888888884</v>
      </c>
      <c r="E6054">
        <v>7000</v>
      </c>
      <c r="G6054" s="31" t="s">
        <v>97</v>
      </c>
      <c r="H6054">
        <v>18</v>
      </c>
      <c r="I6054" s="31" t="s">
        <v>103</v>
      </c>
    </row>
    <row r="6055" spans="1:9" x14ac:dyDescent="0.3">
      <c r="A6055">
        <v>6091</v>
      </c>
      <c r="B6055">
        <v>2</v>
      </c>
      <c r="C6055">
        <v>96</v>
      </c>
      <c r="D6055" s="32">
        <v>0.80069444444444449</v>
      </c>
      <c r="E6055">
        <v>7000</v>
      </c>
      <c r="G6055" s="31" t="s">
        <v>97</v>
      </c>
      <c r="H6055">
        <v>18</v>
      </c>
      <c r="I6055" s="31" t="s">
        <v>101</v>
      </c>
    </row>
    <row r="6056" spans="1:9" x14ac:dyDescent="0.3">
      <c r="A6056">
        <v>6092</v>
      </c>
      <c r="B6056">
        <v>4</v>
      </c>
      <c r="C6056">
        <v>96</v>
      </c>
      <c r="D6056" s="32">
        <v>0.81666666666666665</v>
      </c>
      <c r="E6056">
        <v>7000</v>
      </c>
      <c r="G6056" s="31" t="s">
        <v>102</v>
      </c>
      <c r="H6056">
        <v>19</v>
      </c>
      <c r="I6056" s="31" t="s">
        <v>103</v>
      </c>
    </row>
    <row r="6057" spans="1:9" x14ac:dyDescent="0.3">
      <c r="A6057">
        <v>6093</v>
      </c>
      <c r="B6057">
        <v>2</v>
      </c>
      <c r="C6057">
        <v>96</v>
      </c>
      <c r="D6057" s="32">
        <v>0.82291666666666663</v>
      </c>
      <c r="E6057">
        <v>7000</v>
      </c>
      <c r="G6057" s="31" t="s">
        <v>102</v>
      </c>
      <c r="H6057">
        <v>19</v>
      </c>
      <c r="I6057" s="31" t="s">
        <v>101</v>
      </c>
    </row>
    <row r="6058" spans="1:9" x14ac:dyDescent="0.3">
      <c r="A6058">
        <v>6094</v>
      </c>
      <c r="B6058">
        <v>4</v>
      </c>
      <c r="C6058">
        <v>96</v>
      </c>
      <c r="D6058" s="32">
        <v>0.83194444444444449</v>
      </c>
      <c r="E6058">
        <v>7000</v>
      </c>
      <c r="G6058" s="31" t="s">
        <v>102</v>
      </c>
      <c r="H6058">
        <v>20</v>
      </c>
      <c r="I6058" s="31" t="s">
        <v>103</v>
      </c>
    </row>
    <row r="6059" spans="1:9" x14ac:dyDescent="0.3">
      <c r="A6059">
        <v>6095</v>
      </c>
      <c r="B6059">
        <v>2</v>
      </c>
      <c r="C6059">
        <v>96</v>
      </c>
      <c r="D6059" s="32"/>
      <c r="E6059">
        <v>7000</v>
      </c>
      <c r="G6059" s="31" t="s">
        <v>97</v>
      </c>
      <c r="H6059">
        <v>20</v>
      </c>
      <c r="I6059" s="31" t="s">
        <v>101</v>
      </c>
    </row>
    <row r="6060" spans="1:9" x14ac:dyDescent="0.3">
      <c r="A6060">
        <v>6096</v>
      </c>
      <c r="B6060">
        <v>3</v>
      </c>
      <c r="C6060">
        <v>97</v>
      </c>
      <c r="D6060" s="32">
        <v>0.52222222222222225</v>
      </c>
      <c r="E6060">
        <v>35000</v>
      </c>
      <c r="G6060" s="31" t="s">
        <v>102</v>
      </c>
      <c r="H6060">
        <v>4</v>
      </c>
      <c r="I6060" s="31" t="s">
        <v>104</v>
      </c>
    </row>
    <row r="6061" spans="1:9" x14ac:dyDescent="0.3">
      <c r="A6061">
        <v>6097</v>
      </c>
      <c r="B6061">
        <v>1</v>
      </c>
      <c r="C6061">
        <v>97</v>
      </c>
      <c r="D6061" s="32">
        <v>0.44791666666666669</v>
      </c>
      <c r="E6061">
        <v>9000</v>
      </c>
      <c r="F6061">
        <v>2000</v>
      </c>
      <c r="G6061" s="31" t="s">
        <v>102</v>
      </c>
      <c r="H6061">
        <v>4</v>
      </c>
      <c r="I6061" s="31" t="s">
        <v>99</v>
      </c>
    </row>
    <row r="6062" spans="1:9" x14ac:dyDescent="0.3">
      <c r="A6062">
        <v>6098</v>
      </c>
      <c r="B6062">
        <v>6</v>
      </c>
      <c r="C6062">
        <v>97</v>
      </c>
      <c r="D6062" s="32"/>
      <c r="E6062">
        <v>7000</v>
      </c>
      <c r="G6062" s="31" t="s">
        <v>97</v>
      </c>
      <c r="H6062">
        <v>4</v>
      </c>
      <c r="I6062" s="31" t="s">
        <v>100</v>
      </c>
    </row>
    <row r="6063" spans="1:9" x14ac:dyDescent="0.3">
      <c r="A6063">
        <v>6099</v>
      </c>
      <c r="B6063">
        <v>4</v>
      </c>
      <c r="C6063">
        <v>97</v>
      </c>
      <c r="D6063" s="32">
        <v>0.43888888888888888</v>
      </c>
      <c r="E6063">
        <v>7000</v>
      </c>
      <c r="G6063" s="31" t="s">
        <v>102</v>
      </c>
      <c r="H6063">
        <v>4</v>
      </c>
      <c r="I6063" s="31" t="s">
        <v>103</v>
      </c>
    </row>
    <row r="6064" spans="1:9" x14ac:dyDescent="0.3">
      <c r="A6064">
        <v>6100</v>
      </c>
      <c r="B6064">
        <v>2</v>
      </c>
      <c r="C6064">
        <v>97</v>
      </c>
      <c r="D6064" s="32">
        <v>0.45763888888888887</v>
      </c>
      <c r="E6064">
        <v>7000</v>
      </c>
      <c r="F6064">
        <v>3000</v>
      </c>
      <c r="G6064" s="31" t="s">
        <v>102</v>
      </c>
      <c r="H6064">
        <v>4</v>
      </c>
      <c r="I6064" s="31" t="s">
        <v>101</v>
      </c>
    </row>
    <row r="6065" spans="1:9" x14ac:dyDescent="0.3">
      <c r="A6065">
        <v>6101</v>
      </c>
      <c r="B6065">
        <v>5</v>
      </c>
      <c r="C6065">
        <v>97</v>
      </c>
      <c r="D6065" s="32">
        <v>0.45</v>
      </c>
      <c r="E6065">
        <v>9000</v>
      </c>
      <c r="F6065">
        <v>1000</v>
      </c>
      <c r="G6065" s="31" t="s">
        <v>102</v>
      </c>
      <c r="H6065">
        <v>4</v>
      </c>
      <c r="I6065" s="31" t="s">
        <v>105</v>
      </c>
    </row>
    <row r="6066" spans="1:9" x14ac:dyDescent="0.3">
      <c r="A6066">
        <v>6102</v>
      </c>
      <c r="B6066">
        <v>3</v>
      </c>
      <c r="C6066">
        <v>97</v>
      </c>
      <c r="D6066" s="32">
        <v>0.5708333333333333</v>
      </c>
      <c r="E6066">
        <v>7000</v>
      </c>
      <c r="G6066" s="31" t="s">
        <v>97</v>
      </c>
      <c r="H6066">
        <v>5</v>
      </c>
      <c r="I6066" s="31" t="s">
        <v>104</v>
      </c>
    </row>
    <row r="6067" spans="1:9" x14ac:dyDescent="0.3">
      <c r="A6067">
        <v>6103</v>
      </c>
      <c r="B6067">
        <v>1</v>
      </c>
      <c r="C6067">
        <v>97</v>
      </c>
      <c r="D6067" s="32">
        <v>0.53125</v>
      </c>
      <c r="E6067">
        <v>7000</v>
      </c>
      <c r="F6067">
        <v>1000</v>
      </c>
      <c r="G6067" s="31" t="s">
        <v>102</v>
      </c>
      <c r="H6067">
        <v>5</v>
      </c>
      <c r="I6067" s="31" t="s">
        <v>99</v>
      </c>
    </row>
    <row r="6068" spans="1:9" x14ac:dyDescent="0.3">
      <c r="A6068">
        <v>6104</v>
      </c>
      <c r="B6068">
        <v>6</v>
      </c>
      <c r="C6068">
        <v>97</v>
      </c>
      <c r="D6068" s="32">
        <v>0.45208333333333334</v>
      </c>
      <c r="E6068">
        <v>7000</v>
      </c>
      <c r="F6068">
        <v>1000</v>
      </c>
      <c r="G6068" s="31" t="s">
        <v>102</v>
      </c>
      <c r="H6068">
        <v>5</v>
      </c>
      <c r="I6068" s="31" t="s">
        <v>100</v>
      </c>
    </row>
    <row r="6069" spans="1:9" x14ac:dyDescent="0.3">
      <c r="A6069">
        <v>6105</v>
      </c>
      <c r="B6069">
        <v>4</v>
      </c>
      <c r="C6069">
        <v>97</v>
      </c>
      <c r="D6069" s="32">
        <v>0.5</v>
      </c>
      <c r="E6069">
        <v>7000</v>
      </c>
      <c r="F6069">
        <v>1000</v>
      </c>
      <c r="G6069" s="31" t="s">
        <v>102</v>
      </c>
      <c r="H6069">
        <v>5</v>
      </c>
      <c r="I6069" s="31" t="s">
        <v>103</v>
      </c>
    </row>
    <row r="6070" spans="1:9" x14ac:dyDescent="0.3">
      <c r="A6070">
        <v>6106</v>
      </c>
      <c r="B6070">
        <v>2</v>
      </c>
      <c r="C6070">
        <v>97</v>
      </c>
      <c r="D6070" s="32">
        <v>0.52847222222222223</v>
      </c>
      <c r="E6070">
        <v>7000</v>
      </c>
      <c r="G6070" s="31" t="s">
        <v>97</v>
      </c>
      <c r="H6070">
        <v>5</v>
      </c>
      <c r="I6070" s="31" t="s">
        <v>101</v>
      </c>
    </row>
    <row r="6071" spans="1:9" x14ac:dyDescent="0.3">
      <c r="A6071">
        <v>6107</v>
      </c>
      <c r="B6071">
        <v>5</v>
      </c>
      <c r="C6071">
        <v>97</v>
      </c>
      <c r="D6071" s="32">
        <v>0.46875</v>
      </c>
      <c r="E6071">
        <v>7000</v>
      </c>
      <c r="G6071" s="31" t="s">
        <v>97</v>
      </c>
      <c r="H6071">
        <v>5</v>
      </c>
      <c r="I6071" s="31" t="s">
        <v>105</v>
      </c>
    </row>
    <row r="6072" spans="1:9" x14ac:dyDescent="0.3">
      <c r="A6072">
        <v>6108</v>
      </c>
      <c r="B6072">
        <v>3</v>
      </c>
      <c r="C6072">
        <v>97</v>
      </c>
      <c r="D6072" s="32">
        <v>0.6</v>
      </c>
      <c r="E6072">
        <v>7000</v>
      </c>
      <c r="F6072">
        <v>1000</v>
      </c>
      <c r="G6072" s="31" t="s">
        <v>97</v>
      </c>
      <c r="H6072">
        <v>6</v>
      </c>
      <c r="I6072" s="31" t="s">
        <v>104</v>
      </c>
    </row>
    <row r="6073" spans="1:9" x14ac:dyDescent="0.3">
      <c r="A6073">
        <v>6109</v>
      </c>
      <c r="B6073">
        <v>1</v>
      </c>
      <c r="C6073">
        <v>97</v>
      </c>
      <c r="D6073" s="32">
        <v>0.59166666666666667</v>
      </c>
      <c r="E6073">
        <v>7000</v>
      </c>
      <c r="F6073">
        <v>1000</v>
      </c>
      <c r="G6073" s="31" t="s">
        <v>102</v>
      </c>
      <c r="H6073">
        <v>6</v>
      </c>
      <c r="I6073" s="31" t="s">
        <v>99</v>
      </c>
    </row>
    <row r="6074" spans="1:9" x14ac:dyDescent="0.3">
      <c r="A6074">
        <v>6110</v>
      </c>
      <c r="B6074">
        <v>6</v>
      </c>
      <c r="C6074">
        <v>97</v>
      </c>
      <c r="D6074" s="32">
        <v>0.47083333333333333</v>
      </c>
      <c r="E6074">
        <v>7000</v>
      </c>
      <c r="G6074" s="31" t="s">
        <v>102</v>
      </c>
      <c r="H6074">
        <v>6</v>
      </c>
      <c r="I6074" s="31" t="s">
        <v>100</v>
      </c>
    </row>
    <row r="6075" spans="1:9" x14ac:dyDescent="0.3">
      <c r="A6075">
        <v>6111</v>
      </c>
      <c r="B6075">
        <v>4</v>
      </c>
      <c r="C6075">
        <v>97</v>
      </c>
      <c r="D6075" s="32">
        <v>0.50763888888888886</v>
      </c>
      <c r="E6075">
        <v>7000</v>
      </c>
      <c r="G6075" s="31" t="s">
        <v>97</v>
      </c>
      <c r="H6075">
        <v>6</v>
      </c>
      <c r="I6075" s="31" t="s">
        <v>103</v>
      </c>
    </row>
    <row r="6076" spans="1:9" x14ac:dyDescent="0.3">
      <c r="A6076">
        <v>6112</v>
      </c>
      <c r="B6076">
        <v>2</v>
      </c>
      <c r="C6076">
        <v>97</v>
      </c>
      <c r="D6076" s="32">
        <v>0.5625</v>
      </c>
      <c r="E6076">
        <v>7000</v>
      </c>
      <c r="G6076" s="31" t="s">
        <v>97</v>
      </c>
      <c r="H6076">
        <v>6</v>
      </c>
      <c r="I6076" s="31" t="s">
        <v>101</v>
      </c>
    </row>
    <row r="6077" spans="1:9" x14ac:dyDescent="0.3">
      <c r="A6077">
        <v>6113</v>
      </c>
      <c r="B6077">
        <v>5</v>
      </c>
      <c r="C6077">
        <v>97</v>
      </c>
      <c r="D6077" s="32">
        <v>0.50277777777777777</v>
      </c>
      <c r="E6077">
        <v>7000</v>
      </c>
      <c r="G6077" s="31" t="s">
        <v>97</v>
      </c>
      <c r="H6077">
        <v>6</v>
      </c>
      <c r="I6077" s="31" t="s">
        <v>105</v>
      </c>
    </row>
    <row r="6078" spans="1:9" x14ac:dyDescent="0.3">
      <c r="A6078">
        <v>6114</v>
      </c>
      <c r="B6078">
        <v>3</v>
      </c>
      <c r="C6078">
        <v>97</v>
      </c>
      <c r="D6078" s="32">
        <v>0.63402777777777775</v>
      </c>
      <c r="E6078">
        <v>7000</v>
      </c>
      <c r="G6078" s="31" t="s">
        <v>97</v>
      </c>
      <c r="H6078">
        <v>7</v>
      </c>
      <c r="I6078" s="31" t="s">
        <v>104</v>
      </c>
    </row>
    <row r="6079" spans="1:9" x14ac:dyDescent="0.3">
      <c r="A6079">
        <v>6115</v>
      </c>
      <c r="B6079">
        <v>1</v>
      </c>
      <c r="C6079">
        <v>97</v>
      </c>
      <c r="D6079" s="32">
        <v>0.60972222222222228</v>
      </c>
      <c r="E6079">
        <v>7000</v>
      </c>
      <c r="G6079" s="31" t="s">
        <v>97</v>
      </c>
      <c r="H6079">
        <v>7</v>
      </c>
      <c r="I6079" s="31" t="s">
        <v>99</v>
      </c>
    </row>
    <row r="6080" spans="1:9" x14ac:dyDescent="0.3">
      <c r="A6080">
        <v>6116</v>
      </c>
      <c r="B6080">
        <v>6</v>
      </c>
      <c r="C6080">
        <v>97</v>
      </c>
      <c r="D6080" s="32">
        <v>0.6</v>
      </c>
      <c r="E6080">
        <v>7000</v>
      </c>
      <c r="G6080" s="31" t="s">
        <v>97</v>
      </c>
      <c r="H6080">
        <v>7</v>
      </c>
      <c r="I6080" s="31" t="s">
        <v>100</v>
      </c>
    </row>
    <row r="6081" spans="1:9" x14ac:dyDescent="0.3">
      <c r="A6081">
        <v>6117</v>
      </c>
      <c r="B6081">
        <v>4</v>
      </c>
      <c r="C6081">
        <v>97</v>
      </c>
      <c r="D6081" s="32">
        <v>0.57986111111111116</v>
      </c>
      <c r="E6081">
        <v>7000</v>
      </c>
      <c r="G6081" s="31" t="s">
        <v>97</v>
      </c>
      <c r="H6081">
        <v>7</v>
      </c>
      <c r="I6081" s="31" t="s">
        <v>103</v>
      </c>
    </row>
    <row r="6082" spans="1:9" x14ac:dyDescent="0.3">
      <c r="A6082">
        <v>6118</v>
      </c>
      <c r="B6082">
        <v>2</v>
      </c>
      <c r="C6082">
        <v>97</v>
      </c>
      <c r="D6082" s="32">
        <v>0.6020833333333333</v>
      </c>
      <c r="E6082">
        <v>7000</v>
      </c>
      <c r="G6082" s="31" t="s">
        <v>102</v>
      </c>
      <c r="H6082">
        <v>7</v>
      </c>
      <c r="I6082" s="31" t="s">
        <v>101</v>
      </c>
    </row>
    <row r="6083" spans="1:9" x14ac:dyDescent="0.3">
      <c r="A6083">
        <v>6119</v>
      </c>
      <c r="B6083">
        <v>5</v>
      </c>
      <c r="C6083">
        <v>97</v>
      </c>
      <c r="D6083" s="32">
        <v>0.52638888888888891</v>
      </c>
      <c r="E6083">
        <v>7000</v>
      </c>
      <c r="G6083" s="31" t="s">
        <v>102</v>
      </c>
      <c r="H6083">
        <v>7</v>
      </c>
      <c r="I6083" s="31" t="s">
        <v>105</v>
      </c>
    </row>
    <row r="6084" spans="1:9" x14ac:dyDescent="0.3">
      <c r="A6084">
        <v>6120</v>
      </c>
      <c r="B6084">
        <v>3</v>
      </c>
      <c r="C6084">
        <v>97</v>
      </c>
      <c r="D6084" s="32">
        <v>0.64444444444444449</v>
      </c>
      <c r="E6084">
        <v>7000</v>
      </c>
      <c r="F6084">
        <v>1000</v>
      </c>
      <c r="G6084" s="31" t="s">
        <v>102</v>
      </c>
      <c r="H6084">
        <v>8</v>
      </c>
      <c r="I6084" s="31" t="s">
        <v>104</v>
      </c>
    </row>
    <row r="6085" spans="1:9" x14ac:dyDescent="0.3">
      <c r="A6085">
        <v>6121</v>
      </c>
      <c r="B6085">
        <v>1</v>
      </c>
      <c r="C6085">
        <v>97</v>
      </c>
      <c r="D6085" s="32">
        <v>0.62847222222222221</v>
      </c>
      <c r="E6085">
        <v>7000</v>
      </c>
      <c r="G6085" s="31" t="s">
        <v>97</v>
      </c>
      <c r="H6085">
        <v>8</v>
      </c>
      <c r="I6085" s="31" t="s">
        <v>99</v>
      </c>
    </row>
    <row r="6086" spans="1:9" x14ac:dyDescent="0.3">
      <c r="A6086">
        <v>6122</v>
      </c>
      <c r="B6086">
        <v>6</v>
      </c>
      <c r="C6086">
        <v>97</v>
      </c>
      <c r="D6086" s="32">
        <v>0.62083333333333335</v>
      </c>
      <c r="E6086">
        <v>9000</v>
      </c>
      <c r="G6086" s="31" t="s">
        <v>97</v>
      </c>
      <c r="H6086">
        <v>8</v>
      </c>
      <c r="I6086" s="31" t="s">
        <v>100</v>
      </c>
    </row>
    <row r="6087" spans="1:9" x14ac:dyDescent="0.3">
      <c r="A6087">
        <v>6123</v>
      </c>
      <c r="B6087">
        <v>4</v>
      </c>
      <c r="C6087">
        <v>97</v>
      </c>
      <c r="D6087" s="32">
        <v>0.60416666666666663</v>
      </c>
      <c r="E6087">
        <v>7000</v>
      </c>
      <c r="G6087" s="31" t="s">
        <v>97</v>
      </c>
      <c r="H6087">
        <v>8</v>
      </c>
      <c r="I6087" s="31" t="s">
        <v>103</v>
      </c>
    </row>
    <row r="6088" spans="1:9" x14ac:dyDescent="0.3">
      <c r="A6088">
        <v>6124</v>
      </c>
      <c r="B6088">
        <v>2</v>
      </c>
      <c r="C6088">
        <v>97</v>
      </c>
      <c r="D6088" s="32">
        <v>0.63194444444444442</v>
      </c>
      <c r="E6088">
        <v>7000</v>
      </c>
      <c r="G6088" s="31" t="s">
        <v>102</v>
      </c>
      <c r="H6088">
        <v>8</v>
      </c>
      <c r="I6088" s="31" t="s">
        <v>101</v>
      </c>
    </row>
    <row r="6089" spans="1:9" x14ac:dyDescent="0.3">
      <c r="A6089">
        <v>6125</v>
      </c>
      <c r="B6089">
        <v>5</v>
      </c>
      <c r="C6089">
        <v>97</v>
      </c>
      <c r="D6089" s="32">
        <v>0.55138888888888893</v>
      </c>
      <c r="E6089">
        <v>7000</v>
      </c>
      <c r="G6089" s="31" t="s">
        <v>102</v>
      </c>
      <c r="H6089">
        <v>8</v>
      </c>
      <c r="I6089" s="31" t="s">
        <v>105</v>
      </c>
    </row>
    <row r="6090" spans="1:9" x14ac:dyDescent="0.3">
      <c r="A6090">
        <v>6126</v>
      </c>
      <c r="B6090">
        <v>3</v>
      </c>
      <c r="C6090">
        <v>97</v>
      </c>
      <c r="D6090" s="32">
        <v>0.71597222222222223</v>
      </c>
      <c r="E6090">
        <v>7000</v>
      </c>
      <c r="F6090">
        <v>2000</v>
      </c>
      <c r="G6090" s="31" t="s">
        <v>97</v>
      </c>
      <c r="H6090">
        <v>9</v>
      </c>
      <c r="I6090" s="31" t="s">
        <v>104</v>
      </c>
    </row>
    <row r="6091" spans="1:9" x14ac:dyDescent="0.3">
      <c r="A6091">
        <v>6127</v>
      </c>
      <c r="B6091">
        <v>1</v>
      </c>
      <c r="C6091">
        <v>97</v>
      </c>
      <c r="D6091" s="32">
        <v>0.65</v>
      </c>
      <c r="E6091">
        <v>7000</v>
      </c>
      <c r="G6091" s="31" t="s">
        <v>97</v>
      </c>
      <c r="H6091">
        <v>9</v>
      </c>
      <c r="I6091" s="31" t="s">
        <v>99</v>
      </c>
    </row>
    <row r="6092" spans="1:9" x14ac:dyDescent="0.3">
      <c r="A6092">
        <v>6128</v>
      </c>
      <c r="B6092">
        <v>6</v>
      </c>
      <c r="C6092">
        <v>97</v>
      </c>
      <c r="D6092" s="32">
        <v>0.65972222222222221</v>
      </c>
      <c r="E6092">
        <v>7000</v>
      </c>
      <c r="G6092" s="31" t="s">
        <v>102</v>
      </c>
      <c r="H6092">
        <v>9</v>
      </c>
      <c r="I6092" s="31" t="s">
        <v>100</v>
      </c>
    </row>
    <row r="6093" spans="1:9" x14ac:dyDescent="0.3">
      <c r="A6093">
        <v>6129</v>
      </c>
      <c r="B6093">
        <v>4</v>
      </c>
      <c r="C6093">
        <v>97</v>
      </c>
      <c r="D6093" s="32">
        <v>0.63472222222222219</v>
      </c>
      <c r="E6093">
        <v>7000</v>
      </c>
      <c r="G6093" s="31" t="s">
        <v>97</v>
      </c>
      <c r="H6093">
        <v>9</v>
      </c>
      <c r="I6093" s="31" t="s">
        <v>103</v>
      </c>
    </row>
    <row r="6094" spans="1:9" x14ac:dyDescent="0.3">
      <c r="A6094">
        <v>6130</v>
      </c>
      <c r="B6094">
        <v>2</v>
      </c>
      <c r="C6094">
        <v>97</v>
      </c>
      <c r="D6094" s="32">
        <v>0.64652777777777781</v>
      </c>
      <c r="E6094">
        <v>7000</v>
      </c>
      <c r="G6094" s="31" t="s">
        <v>97</v>
      </c>
      <c r="H6094">
        <v>9</v>
      </c>
      <c r="I6094" s="31" t="s">
        <v>101</v>
      </c>
    </row>
    <row r="6095" spans="1:9" x14ac:dyDescent="0.3">
      <c r="A6095">
        <v>6131</v>
      </c>
      <c r="B6095">
        <v>5</v>
      </c>
      <c r="C6095">
        <v>97</v>
      </c>
      <c r="D6095" s="32">
        <v>0.57916666666666672</v>
      </c>
      <c r="E6095">
        <v>7000</v>
      </c>
      <c r="G6095" s="31" t="s">
        <v>97</v>
      </c>
      <c r="H6095">
        <v>9</v>
      </c>
      <c r="I6095" s="31" t="s">
        <v>105</v>
      </c>
    </row>
    <row r="6096" spans="1:9" x14ac:dyDescent="0.3">
      <c r="A6096">
        <v>6132</v>
      </c>
      <c r="B6096">
        <v>3</v>
      </c>
      <c r="C6096">
        <v>97</v>
      </c>
      <c r="D6096" s="32">
        <v>0.74236111111111114</v>
      </c>
      <c r="E6096">
        <v>7000</v>
      </c>
      <c r="F6096">
        <v>2000</v>
      </c>
      <c r="G6096" s="31" t="s">
        <v>97</v>
      </c>
      <c r="H6096">
        <v>10</v>
      </c>
      <c r="I6096" s="31" t="s">
        <v>104</v>
      </c>
    </row>
    <row r="6097" spans="1:9" x14ac:dyDescent="0.3">
      <c r="A6097">
        <v>6133</v>
      </c>
      <c r="B6097">
        <v>1</v>
      </c>
      <c r="C6097">
        <v>97</v>
      </c>
      <c r="D6097" s="32">
        <v>0.72569444444444442</v>
      </c>
      <c r="E6097">
        <v>9000</v>
      </c>
      <c r="G6097" s="31" t="s">
        <v>97</v>
      </c>
      <c r="H6097">
        <v>10</v>
      </c>
      <c r="I6097" s="31" t="s">
        <v>99</v>
      </c>
    </row>
    <row r="6098" spans="1:9" x14ac:dyDescent="0.3">
      <c r="A6098">
        <v>6134</v>
      </c>
      <c r="B6098">
        <v>6</v>
      </c>
      <c r="C6098">
        <v>97</v>
      </c>
      <c r="D6098" s="32">
        <v>0.67777777777777781</v>
      </c>
      <c r="E6098">
        <v>7000</v>
      </c>
      <c r="G6098" s="31" t="s">
        <v>97</v>
      </c>
      <c r="H6098">
        <v>10</v>
      </c>
      <c r="I6098" s="31" t="s">
        <v>100</v>
      </c>
    </row>
    <row r="6099" spans="1:9" x14ac:dyDescent="0.3">
      <c r="A6099">
        <v>6135</v>
      </c>
      <c r="B6099">
        <v>4</v>
      </c>
      <c r="C6099">
        <v>97</v>
      </c>
      <c r="D6099" s="32">
        <v>0.65555555555555556</v>
      </c>
      <c r="E6099">
        <v>7000</v>
      </c>
      <c r="G6099" s="31" t="s">
        <v>97</v>
      </c>
      <c r="H6099">
        <v>10</v>
      </c>
      <c r="I6099" s="31" t="s">
        <v>103</v>
      </c>
    </row>
    <row r="6100" spans="1:9" x14ac:dyDescent="0.3">
      <c r="A6100">
        <v>6136</v>
      </c>
      <c r="B6100">
        <v>2</v>
      </c>
      <c r="C6100">
        <v>97</v>
      </c>
      <c r="D6100" s="32">
        <v>0.67569444444444449</v>
      </c>
      <c r="E6100">
        <v>7000</v>
      </c>
      <c r="G6100" s="31" t="s">
        <v>102</v>
      </c>
      <c r="H6100">
        <v>10</v>
      </c>
      <c r="I6100" s="31" t="s">
        <v>101</v>
      </c>
    </row>
    <row r="6101" spans="1:9" x14ac:dyDescent="0.3">
      <c r="A6101">
        <v>6137</v>
      </c>
      <c r="B6101">
        <v>5</v>
      </c>
      <c r="C6101">
        <v>97</v>
      </c>
      <c r="D6101" s="32">
        <v>0.63402777777777775</v>
      </c>
      <c r="E6101">
        <v>7000</v>
      </c>
      <c r="F6101">
        <v>2000</v>
      </c>
      <c r="G6101" s="31" t="s">
        <v>102</v>
      </c>
      <c r="H6101">
        <v>10</v>
      </c>
      <c r="I6101" s="31" t="s">
        <v>105</v>
      </c>
    </row>
    <row r="6102" spans="1:9" x14ac:dyDescent="0.3">
      <c r="A6102">
        <v>6138</v>
      </c>
      <c r="B6102">
        <v>3</v>
      </c>
      <c r="C6102">
        <v>97</v>
      </c>
      <c r="D6102" s="32">
        <v>0.76041666666666663</v>
      </c>
      <c r="E6102">
        <v>9000</v>
      </c>
      <c r="F6102">
        <v>4000</v>
      </c>
      <c r="G6102" s="31" t="s">
        <v>97</v>
      </c>
      <c r="H6102">
        <v>11</v>
      </c>
      <c r="I6102" s="31" t="s">
        <v>104</v>
      </c>
    </row>
    <row r="6103" spans="1:9" x14ac:dyDescent="0.3">
      <c r="A6103">
        <v>6139</v>
      </c>
      <c r="B6103">
        <v>1</v>
      </c>
      <c r="C6103">
        <v>97</v>
      </c>
      <c r="D6103" s="32">
        <v>0.75624999999999998</v>
      </c>
      <c r="E6103">
        <v>7000</v>
      </c>
      <c r="G6103" s="31" t="s">
        <v>97</v>
      </c>
      <c r="H6103">
        <v>11</v>
      </c>
      <c r="I6103" s="31" t="s">
        <v>99</v>
      </c>
    </row>
    <row r="6104" spans="1:9" x14ac:dyDescent="0.3">
      <c r="A6104">
        <v>6140</v>
      </c>
      <c r="B6104">
        <v>6</v>
      </c>
      <c r="C6104">
        <v>97</v>
      </c>
      <c r="D6104" s="32">
        <v>0.70138888888888884</v>
      </c>
      <c r="E6104">
        <v>7000</v>
      </c>
      <c r="G6104" s="31" t="s">
        <v>97</v>
      </c>
      <c r="H6104">
        <v>11</v>
      </c>
      <c r="I6104" s="31" t="s">
        <v>100</v>
      </c>
    </row>
    <row r="6105" spans="1:9" x14ac:dyDescent="0.3">
      <c r="A6105">
        <v>6141</v>
      </c>
      <c r="B6105">
        <v>4</v>
      </c>
      <c r="C6105">
        <v>97</v>
      </c>
      <c r="D6105" s="32">
        <v>0.67638888888888893</v>
      </c>
      <c r="E6105">
        <v>9000</v>
      </c>
      <c r="F6105">
        <v>1000</v>
      </c>
      <c r="G6105" s="31" t="s">
        <v>97</v>
      </c>
      <c r="H6105">
        <v>11</v>
      </c>
      <c r="I6105" s="31" t="s">
        <v>103</v>
      </c>
    </row>
    <row r="6106" spans="1:9" x14ac:dyDescent="0.3">
      <c r="A6106">
        <v>6142</v>
      </c>
      <c r="B6106">
        <v>2</v>
      </c>
      <c r="C6106">
        <v>97</v>
      </c>
      <c r="D6106" s="32">
        <v>0.68958333333333333</v>
      </c>
      <c r="E6106">
        <v>7000</v>
      </c>
      <c r="G6106" s="31" t="s">
        <v>102</v>
      </c>
      <c r="H6106">
        <v>11</v>
      </c>
      <c r="I6106" s="31" t="s">
        <v>101</v>
      </c>
    </row>
    <row r="6107" spans="1:9" x14ac:dyDescent="0.3">
      <c r="A6107">
        <v>6143</v>
      </c>
      <c r="B6107">
        <v>5</v>
      </c>
      <c r="C6107">
        <v>97</v>
      </c>
      <c r="D6107" s="32">
        <v>0.65763888888888888</v>
      </c>
      <c r="E6107">
        <v>7000</v>
      </c>
      <c r="G6107" s="31" t="s">
        <v>97</v>
      </c>
      <c r="H6107">
        <v>11</v>
      </c>
      <c r="I6107" s="31" t="s">
        <v>105</v>
      </c>
    </row>
    <row r="6108" spans="1:9" x14ac:dyDescent="0.3">
      <c r="A6108">
        <v>6144</v>
      </c>
      <c r="B6108">
        <v>3</v>
      </c>
      <c r="C6108">
        <v>97</v>
      </c>
      <c r="D6108" s="32">
        <v>0.8125</v>
      </c>
      <c r="E6108">
        <v>7000</v>
      </c>
      <c r="G6108" s="31" t="s">
        <v>97</v>
      </c>
      <c r="H6108">
        <v>12</v>
      </c>
      <c r="I6108" s="31" t="s">
        <v>104</v>
      </c>
    </row>
    <row r="6109" spans="1:9" x14ac:dyDescent="0.3">
      <c r="A6109">
        <v>6145</v>
      </c>
      <c r="B6109">
        <v>1</v>
      </c>
      <c r="C6109">
        <v>97</v>
      </c>
      <c r="D6109" s="32">
        <v>0.78749999999999998</v>
      </c>
      <c r="E6109">
        <v>7000</v>
      </c>
      <c r="G6109" s="31" t="s">
        <v>97</v>
      </c>
      <c r="H6109">
        <v>12</v>
      </c>
      <c r="I6109" s="31" t="s">
        <v>99</v>
      </c>
    </row>
    <row r="6110" spans="1:9" x14ac:dyDescent="0.3">
      <c r="A6110">
        <v>6146</v>
      </c>
      <c r="B6110">
        <v>6</v>
      </c>
      <c r="C6110">
        <v>97</v>
      </c>
      <c r="D6110" s="32">
        <v>0.71736111111111112</v>
      </c>
      <c r="E6110">
        <v>7000</v>
      </c>
      <c r="G6110" s="31" t="s">
        <v>97</v>
      </c>
      <c r="H6110">
        <v>12</v>
      </c>
      <c r="I6110" s="31" t="s">
        <v>100</v>
      </c>
    </row>
    <row r="6111" spans="1:9" x14ac:dyDescent="0.3">
      <c r="A6111">
        <v>6147</v>
      </c>
      <c r="B6111">
        <v>4</v>
      </c>
      <c r="C6111">
        <v>97</v>
      </c>
      <c r="D6111" s="32">
        <v>0.72361111111111109</v>
      </c>
      <c r="E6111">
        <v>7000</v>
      </c>
      <c r="G6111" s="31" t="s">
        <v>102</v>
      </c>
      <c r="H6111">
        <v>12</v>
      </c>
      <c r="I6111" s="31" t="s">
        <v>103</v>
      </c>
    </row>
    <row r="6112" spans="1:9" x14ac:dyDescent="0.3">
      <c r="A6112">
        <v>6148</v>
      </c>
      <c r="B6112">
        <v>2</v>
      </c>
      <c r="C6112">
        <v>97</v>
      </c>
      <c r="D6112" s="32">
        <v>0.74027777777777781</v>
      </c>
      <c r="E6112">
        <v>7000</v>
      </c>
      <c r="G6112" s="31" t="s">
        <v>97</v>
      </c>
      <c r="H6112">
        <v>12</v>
      </c>
      <c r="I6112" s="31" t="s">
        <v>101</v>
      </c>
    </row>
    <row r="6113" spans="1:9" x14ac:dyDescent="0.3">
      <c r="A6113">
        <v>6149</v>
      </c>
      <c r="B6113">
        <v>5</v>
      </c>
      <c r="C6113">
        <v>97</v>
      </c>
      <c r="D6113" s="32">
        <v>0.67777777777777781</v>
      </c>
      <c r="E6113">
        <v>7000</v>
      </c>
      <c r="F6113">
        <v>1000</v>
      </c>
      <c r="G6113" s="31" t="s">
        <v>102</v>
      </c>
      <c r="H6113">
        <v>12</v>
      </c>
      <c r="I6113" s="31" t="s">
        <v>105</v>
      </c>
    </row>
    <row r="6114" spans="1:9" x14ac:dyDescent="0.3">
      <c r="A6114">
        <v>6150</v>
      </c>
      <c r="B6114">
        <v>3</v>
      </c>
      <c r="C6114">
        <v>97</v>
      </c>
      <c r="D6114" s="32">
        <v>0.83333333333333337</v>
      </c>
      <c r="E6114">
        <v>7000</v>
      </c>
      <c r="G6114" s="31" t="s">
        <v>97</v>
      </c>
      <c r="H6114">
        <v>13</v>
      </c>
      <c r="I6114" s="31" t="s">
        <v>104</v>
      </c>
    </row>
    <row r="6115" spans="1:9" x14ac:dyDescent="0.3">
      <c r="A6115">
        <v>6151</v>
      </c>
      <c r="B6115">
        <v>1</v>
      </c>
      <c r="C6115">
        <v>97</v>
      </c>
      <c r="D6115" s="32">
        <v>0.81319444444444444</v>
      </c>
      <c r="E6115">
        <v>7000</v>
      </c>
      <c r="F6115">
        <v>5000</v>
      </c>
      <c r="G6115" s="31" t="s">
        <v>102</v>
      </c>
      <c r="H6115">
        <v>13</v>
      </c>
      <c r="I6115" s="31" t="s">
        <v>99</v>
      </c>
    </row>
    <row r="6116" spans="1:9" x14ac:dyDescent="0.3">
      <c r="A6116">
        <v>6152</v>
      </c>
      <c r="B6116">
        <v>6</v>
      </c>
      <c r="C6116">
        <v>97</v>
      </c>
      <c r="D6116" s="32">
        <v>0.76249999999999996</v>
      </c>
      <c r="E6116">
        <v>7000</v>
      </c>
      <c r="G6116" s="31" t="s">
        <v>97</v>
      </c>
      <c r="H6116">
        <v>13</v>
      </c>
      <c r="I6116" s="31" t="s">
        <v>100</v>
      </c>
    </row>
    <row r="6117" spans="1:9" x14ac:dyDescent="0.3">
      <c r="A6117">
        <v>6153</v>
      </c>
      <c r="B6117">
        <v>4</v>
      </c>
      <c r="C6117">
        <v>97</v>
      </c>
      <c r="D6117" s="32">
        <v>0.76875000000000004</v>
      </c>
      <c r="E6117">
        <v>7000</v>
      </c>
      <c r="G6117" s="31" t="s">
        <v>97</v>
      </c>
      <c r="H6117">
        <v>13</v>
      </c>
      <c r="I6117" s="31" t="s">
        <v>103</v>
      </c>
    </row>
    <row r="6118" spans="1:9" x14ac:dyDescent="0.3">
      <c r="A6118">
        <v>6154</v>
      </c>
      <c r="B6118">
        <v>2</v>
      </c>
      <c r="C6118">
        <v>97</v>
      </c>
      <c r="D6118" s="32">
        <v>0.79513888888888884</v>
      </c>
      <c r="E6118">
        <v>7000</v>
      </c>
      <c r="F6118">
        <v>700</v>
      </c>
      <c r="G6118" s="31" t="s">
        <v>97</v>
      </c>
      <c r="H6118">
        <v>13</v>
      </c>
      <c r="I6118" s="31" t="s">
        <v>101</v>
      </c>
    </row>
    <row r="6119" spans="1:9" x14ac:dyDescent="0.3">
      <c r="A6119">
        <v>6155</v>
      </c>
      <c r="B6119">
        <v>5</v>
      </c>
      <c r="C6119">
        <v>97</v>
      </c>
      <c r="D6119" s="32">
        <v>0.74305555555555558</v>
      </c>
      <c r="E6119">
        <v>7000</v>
      </c>
      <c r="G6119" s="31" t="s">
        <v>97</v>
      </c>
      <c r="H6119">
        <v>13</v>
      </c>
      <c r="I6119" s="31" t="s">
        <v>105</v>
      </c>
    </row>
    <row r="6120" spans="1:9" x14ac:dyDescent="0.3">
      <c r="A6120">
        <v>6156</v>
      </c>
      <c r="B6120">
        <v>3</v>
      </c>
      <c r="C6120">
        <v>97</v>
      </c>
      <c r="D6120" s="32">
        <v>0.83333333333333337</v>
      </c>
      <c r="E6120">
        <v>7000</v>
      </c>
      <c r="G6120" s="31" t="s">
        <v>97</v>
      </c>
      <c r="H6120">
        <v>14</v>
      </c>
      <c r="I6120" s="31" t="s">
        <v>104</v>
      </c>
    </row>
    <row r="6121" spans="1:9" x14ac:dyDescent="0.3">
      <c r="A6121">
        <v>6157</v>
      </c>
      <c r="B6121">
        <v>1</v>
      </c>
      <c r="C6121">
        <v>97</v>
      </c>
      <c r="D6121" s="32">
        <v>0.84722222222222221</v>
      </c>
      <c r="E6121">
        <v>7000</v>
      </c>
      <c r="G6121" s="31" t="s">
        <v>97</v>
      </c>
      <c r="H6121">
        <v>14</v>
      </c>
      <c r="I6121" s="31" t="s">
        <v>99</v>
      </c>
    </row>
    <row r="6122" spans="1:9" x14ac:dyDescent="0.3">
      <c r="A6122">
        <v>6158</v>
      </c>
      <c r="B6122">
        <v>6</v>
      </c>
      <c r="C6122">
        <v>97</v>
      </c>
      <c r="D6122" s="32">
        <v>0.78055555555555556</v>
      </c>
      <c r="E6122">
        <v>7000</v>
      </c>
      <c r="G6122" s="31" t="s">
        <v>97</v>
      </c>
      <c r="H6122">
        <v>14</v>
      </c>
      <c r="I6122" s="31" t="s">
        <v>100</v>
      </c>
    </row>
    <row r="6123" spans="1:9" x14ac:dyDescent="0.3">
      <c r="A6123">
        <v>6159</v>
      </c>
      <c r="B6123">
        <v>4</v>
      </c>
      <c r="C6123">
        <v>97</v>
      </c>
      <c r="D6123" s="32">
        <v>0.79166666666666663</v>
      </c>
      <c r="E6123">
        <v>7000</v>
      </c>
      <c r="G6123" s="31" t="s">
        <v>97</v>
      </c>
      <c r="H6123">
        <v>14</v>
      </c>
      <c r="I6123" s="31" t="s">
        <v>103</v>
      </c>
    </row>
    <row r="6124" spans="1:9" x14ac:dyDescent="0.3">
      <c r="A6124">
        <v>6160</v>
      </c>
      <c r="B6124">
        <v>2</v>
      </c>
      <c r="C6124">
        <v>97</v>
      </c>
      <c r="D6124" s="32">
        <v>0.82430555555555551</v>
      </c>
      <c r="E6124">
        <v>7000</v>
      </c>
      <c r="G6124" s="31" t="s">
        <v>102</v>
      </c>
      <c r="H6124">
        <v>14</v>
      </c>
      <c r="I6124" s="31" t="s">
        <v>101</v>
      </c>
    </row>
    <row r="6125" spans="1:9" x14ac:dyDescent="0.3">
      <c r="A6125">
        <v>6161</v>
      </c>
      <c r="B6125">
        <v>5</v>
      </c>
      <c r="C6125">
        <v>97</v>
      </c>
      <c r="D6125" s="32">
        <v>0.76944444444444449</v>
      </c>
      <c r="E6125">
        <v>7000</v>
      </c>
      <c r="G6125" s="31" t="s">
        <v>97</v>
      </c>
      <c r="H6125">
        <v>14</v>
      </c>
      <c r="I6125" s="31" t="s">
        <v>105</v>
      </c>
    </row>
    <row r="6126" spans="1:9" x14ac:dyDescent="0.3">
      <c r="A6126">
        <v>6162</v>
      </c>
      <c r="B6126">
        <v>6</v>
      </c>
      <c r="C6126">
        <v>97</v>
      </c>
      <c r="D6126" s="32">
        <v>0.80486111111111114</v>
      </c>
      <c r="E6126">
        <v>7000</v>
      </c>
      <c r="G6126" s="31" t="s">
        <v>102</v>
      </c>
      <c r="H6126">
        <v>15</v>
      </c>
      <c r="I6126" s="31" t="s">
        <v>100</v>
      </c>
    </row>
    <row r="6127" spans="1:9" x14ac:dyDescent="0.3">
      <c r="A6127">
        <v>6163</v>
      </c>
      <c r="B6127">
        <v>4</v>
      </c>
      <c r="C6127">
        <v>97</v>
      </c>
      <c r="D6127" s="32">
        <v>0.80625000000000002</v>
      </c>
      <c r="E6127">
        <v>7000</v>
      </c>
      <c r="G6127" s="31" t="s">
        <v>97</v>
      </c>
      <c r="H6127">
        <v>15</v>
      </c>
      <c r="I6127" s="31" t="s">
        <v>103</v>
      </c>
    </row>
    <row r="6128" spans="1:9" x14ac:dyDescent="0.3">
      <c r="A6128">
        <v>6164</v>
      </c>
      <c r="B6128">
        <v>5</v>
      </c>
      <c r="C6128">
        <v>97</v>
      </c>
      <c r="D6128" s="32">
        <v>0.79513888888888884</v>
      </c>
      <c r="E6128">
        <v>7000</v>
      </c>
      <c r="G6128" s="31" t="s">
        <v>97</v>
      </c>
      <c r="H6128">
        <v>15</v>
      </c>
      <c r="I6128" s="31" t="s">
        <v>105</v>
      </c>
    </row>
    <row r="6129" spans="1:9" x14ac:dyDescent="0.3">
      <c r="A6129">
        <v>6165</v>
      </c>
      <c r="B6129">
        <v>5</v>
      </c>
      <c r="C6129">
        <v>97</v>
      </c>
      <c r="D6129" s="32">
        <v>0.81597222222222221</v>
      </c>
      <c r="E6129">
        <v>7000</v>
      </c>
      <c r="G6129" s="31" t="s">
        <v>102</v>
      </c>
      <c r="H6129">
        <v>16</v>
      </c>
      <c r="I6129" s="31" t="s">
        <v>105</v>
      </c>
    </row>
    <row r="6130" spans="1:9" x14ac:dyDescent="0.3">
      <c r="A6130">
        <v>6166</v>
      </c>
      <c r="B6130">
        <v>5</v>
      </c>
      <c r="C6130">
        <v>97</v>
      </c>
      <c r="D6130" s="32">
        <v>0.83333333333333337</v>
      </c>
      <c r="E6130">
        <v>7000</v>
      </c>
      <c r="G6130" s="31" t="s">
        <v>97</v>
      </c>
      <c r="H6130">
        <v>17</v>
      </c>
      <c r="I6130" s="31" t="s">
        <v>105</v>
      </c>
    </row>
    <row r="6131" spans="1:9" x14ac:dyDescent="0.3">
      <c r="A6131">
        <v>6167</v>
      </c>
      <c r="B6131">
        <v>3</v>
      </c>
      <c r="C6131">
        <v>98</v>
      </c>
      <c r="D6131" s="32">
        <v>0.44027777777777777</v>
      </c>
      <c r="E6131">
        <v>7000</v>
      </c>
      <c r="F6131">
        <v>3000</v>
      </c>
      <c r="G6131" s="31" t="s">
        <v>102</v>
      </c>
      <c r="H6131">
        <v>4</v>
      </c>
      <c r="I6131" s="31" t="s">
        <v>104</v>
      </c>
    </row>
    <row r="6132" spans="1:9" x14ac:dyDescent="0.3">
      <c r="A6132">
        <v>6168</v>
      </c>
      <c r="B6132">
        <v>6</v>
      </c>
      <c r="C6132">
        <v>98</v>
      </c>
      <c r="D6132" s="32">
        <v>0.45763888888888887</v>
      </c>
      <c r="E6132">
        <v>7000</v>
      </c>
      <c r="G6132" s="31" t="s">
        <v>97</v>
      </c>
      <c r="H6132">
        <v>4</v>
      </c>
      <c r="I6132" s="31" t="s">
        <v>100</v>
      </c>
    </row>
    <row r="6133" spans="1:9" x14ac:dyDescent="0.3">
      <c r="A6133">
        <v>6169</v>
      </c>
      <c r="B6133">
        <v>4</v>
      </c>
      <c r="C6133">
        <v>98</v>
      </c>
      <c r="D6133" s="32">
        <v>0.43541666666666667</v>
      </c>
      <c r="E6133">
        <v>7000</v>
      </c>
      <c r="G6133" s="31" t="s">
        <v>102</v>
      </c>
      <c r="H6133">
        <v>4</v>
      </c>
      <c r="I6133" s="31" t="s">
        <v>103</v>
      </c>
    </row>
    <row r="6134" spans="1:9" x14ac:dyDescent="0.3">
      <c r="A6134">
        <v>6170</v>
      </c>
      <c r="B6134">
        <v>2</v>
      </c>
      <c r="C6134">
        <v>98</v>
      </c>
      <c r="D6134" s="32">
        <v>0.45</v>
      </c>
      <c r="E6134">
        <v>7000</v>
      </c>
      <c r="F6134">
        <v>1000</v>
      </c>
      <c r="G6134" s="31" t="s">
        <v>97</v>
      </c>
      <c r="H6134">
        <v>4</v>
      </c>
      <c r="I6134" s="31" t="s">
        <v>101</v>
      </c>
    </row>
    <row r="6135" spans="1:9" x14ac:dyDescent="0.3">
      <c r="A6135">
        <v>6171</v>
      </c>
      <c r="B6135">
        <v>5</v>
      </c>
      <c r="C6135">
        <v>98</v>
      </c>
      <c r="D6135" s="32">
        <v>0.47916666666666669</v>
      </c>
      <c r="E6135">
        <v>7000</v>
      </c>
      <c r="G6135" s="31" t="s">
        <v>97</v>
      </c>
      <c r="H6135">
        <v>4</v>
      </c>
      <c r="I6135" s="31" t="s">
        <v>105</v>
      </c>
    </row>
    <row r="6136" spans="1:9" x14ac:dyDescent="0.3">
      <c r="A6136">
        <v>6172</v>
      </c>
      <c r="B6136">
        <v>3</v>
      </c>
      <c r="C6136">
        <v>98</v>
      </c>
      <c r="D6136" s="32">
        <v>0.47361111111111109</v>
      </c>
      <c r="E6136">
        <v>7000</v>
      </c>
      <c r="G6136" s="31" t="s">
        <v>97</v>
      </c>
      <c r="H6136">
        <v>5</v>
      </c>
      <c r="I6136" s="31" t="s">
        <v>104</v>
      </c>
    </row>
    <row r="6137" spans="1:9" x14ac:dyDescent="0.3">
      <c r="A6137">
        <v>6173</v>
      </c>
      <c r="B6137">
        <v>6</v>
      </c>
      <c r="C6137">
        <v>98</v>
      </c>
      <c r="D6137" s="32">
        <v>0.48125000000000001</v>
      </c>
      <c r="E6137">
        <v>9000</v>
      </c>
      <c r="G6137" s="31" t="s">
        <v>97</v>
      </c>
      <c r="H6137">
        <v>5</v>
      </c>
      <c r="I6137" s="31" t="s">
        <v>100</v>
      </c>
    </row>
    <row r="6138" spans="1:9" x14ac:dyDescent="0.3">
      <c r="A6138">
        <v>6174</v>
      </c>
      <c r="B6138">
        <v>4</v>
      </c>
      <c r="C6138">
        <v>98</v>
      </c>
      <c r="D6138" s="32">
        <v>0.45624999999999999</v>
      </c>
      <c r="E6138">
        <v>7000</v>
      </c>
      <c r="G6138" s="31" t="s">
        <v>102</v>
      </c>
      <c r="H6138">
        <v>5</v>
      </c>
      <c r="I6138" s="31" t="s">
        <v>103</v>
      </c>
    </row>
    <row r="6139" spans="1:9" x14ac:dyDescent="0.3">
      <c r="A6139">
        <v>6175</v>
      </c>
      <c r="B6139">
        <v>2</v>
      </c>
      <c r="C6139">
        <v>98</v>
      </c>
      <c r="D6139" s="32">
        <v>0.50208333333333333</v>
      </c>
      <c r="E6139">
        <v>7000</v>
      </c>
      <c r="F6139">
        <v>2700</v>
      </c>
      <c r="G6139" s="31" t="s">
        <v>97</v>
      </c>
      <c r="H6139">
        <v>5</v>
      </c>
      <c r="I6139" s="31" t="s">
        <v>101</v>
      </c>
    </row>
    <row r="6140" spans="1:9" x14ac:dyDescent="0.3">
      <c r="A6140">
        <v>6176</v>
      </c>
      <c r="B6140">
        <v>5</v>
      </c>
      <c r="C6140">
        <v>98</v>
      </c>
      <c r="D6140" s="32">
        <v>0.50972222222222219</v>
      </c>
      <c r="E6140">
        <v>7000</v>
      </c>
      <c r="G6140" s="31" t="s">
        <v>102</v>
      </c>
      <c r="H6140">
        <v>5</v>
      </c>
      <c r="I6140" s="31" t="s">
        <v>105</v>
      </c>
    </row>
    <row r="6141" spans="1:9" x14ac:dyDescent="0.3">
      <c r="A6141">
        <v>6177</v>
      </c>
      <c r="B6141">
        <v>3</v>
      </c>
      <c r="C6141">
        <v>98</v>
      </c>
      <c r="D6141" s="32">
        <v>0.49791666666666667</v>
      </c>
      <c r="E6141">
        <v>7000</v>
      </c>
      <c r="G6141" s="31" t="s">
        <v>97</v>
      </c>
      <c r="H6141">
        <v>6</v>
      </c>
      <c r="I6141" s="31" t="s">
        <v>104</v>
      </c>
    </row>
    <row r="6142" spans="1:9" x14ac:dyDescent="0.3">
      <c r="A6142">
        <v>6178</v>
      </c>
      <c r="B6142">
        <v>6</v>
      </c>
      <c r="C6142">
        <v>98</v>
      </c>
      <c r="D6142" s="32">
        <v>0.5</v>
      </c>
      <c r="E6142">
        <v>7000</v>
      </c>
      <c r="G6142" s="31" t="s">
        <v>97</v>
      </c>
      <c r="H6142">
        <v>6</v>
      </c>
      <c r="I6142" s="31" t="s">
        <v>100</v>
      </c>
    </row>
    <row r="6143" spans="1:9" x14ac:dyDescent="0.3">
      <c r="A6143">
        <v>6179</v>
      </c>
      <c r="B6143">
        <v>4</v>
      </c>
      <c r="C6143">
        <v>98</v>
      </c>
      <c r="D6143" s="32">
        <v>0.5</v>
      </c>
      <c r="E6143">
        <v>9000</v>
      </c>
      <c r="G6143" s="31" t="s">
        <v>102</v>
      </c>
      <c r="H6143">
        <v>6</v>
      </c>
      <c r="I6143" s="31" t="s">
        <v>103</v>
      </c>
    </row>
    <row r="6144" spans="1:9" x14ac:dyDescent="0.3">
      <c r="A6144">
        <v>6180</v>
      </c>
      <c r="B6144">
        <v>2</v>
      </c>
      <c r="C6144">
        <v>98</v>
      </c>
      <c r="D6144" s="32">
        <v>0.53819444444444442</v>
      </c>
      <c r="E6144">
        <v>9000</v>
      </c>
      <c r="F6144">
        <v>1000</v>
      </c>
      <c r="G6144" s="31" t="s">
        <v>102</v>
      </c>
      <c r="H6144">
        <v>6</v>
      </c>
      <c r="I6144" s="31" t="s">
        <v>101</v>
      </c>
    </row>
    <row r="6145" spans="1:9" x14ac:dyDescent="0.3">
      <c r="A6145">
        <v>6181</v>
      </c>
      <c r="B6145">
        <v>5</v>
      </c>
      <c r="C6145">
        <v>98</v>
      </c>
      <c r="D6145" s="32">
        <v>0.53055555555555556</v>
      </c>
      <c r="E6145">
        <v>7000</v>
      </c>
      <c r="G6145" s="31" t="s">
        <v>102</v>
      </c>
      <c r="H6145">
        <v>6</v>
      </c>
      <c r="I6145" s="31" t="s">
        <v>105</v>
      </c>
    </row>
    <row r="6146" spans="1:9" x14ac:dyDescent="0.3">
      <c r="A6146">
        <v>6182</v>
      </c>
      <c r="B6146">
        <v>3</v>
      </c>
      <c r="C6146">
        <v>98</v>
      </c>
      <c r="D6146" s="32">
        <v>0.53055555555555556</v>
      </c>
      <c r="E6146">
        <v>9000</v>
      </c>
      <c r="G6146" s="31" t="s">
        <v>97</v>
      </c>
      <c r="H6146">
        <v>7</v>
      </c>
      <c r="I6146" s="31" t="s">
        <v>104</v>
      </c>
    </row>
    <row r="6147" spans="1:9" x14ac:dyDescent="0.3">
      <c r="A6147">
        <v>6183</v>
      </c>
      <c r="B6147">
        <v>6</v>
      </c>
      <c r="C6147">
        <v>98</v>
      </c>
      <c r="D6147" s="32">
        <v>0.52083333333333337</v>
      </c>
      <c r="E6147">
        <v>7000</v>
      </c>
      <c r="G6147" s="31" t="s">
        <v>97</v>
      </c>
      <c r="H6147">
        <v>7</v>
      </c>
      <c r="I6147" s="31" t="s">
        <v>100</v>
      </c>
    </row>
    <row r="6148" spans="1:9" x14ac:dyDescent="0.3">
      <c r="A6148">
        <v>6184</v>
      </c>
      <c r="B6148">
        <v>4</v>
      </c>
      <c r="C6148">
        <v>98</v>
      </c>
      <c r="D6148" s="32">
        <v>0.52361111111111114</v>
      </c>
      <c r="E6148">
        <v>7000</v>
      </c>
      <c r="G6148" s="31" t="s">
        <v>102</v>
      </c>
      <c r="H6148">
        <v>7</v>
      </c>
      <c r="I6148" s="31" t="s">
        <v>103</v>
      </c>
    </row>
    <row r="6149" spans="1:9" x14ac:dyDescent="0.3">
      <c r="A6149">
        <v>6185</v>
      </c>
      <c r="B6149">
        <v>2</v>
      </c>
      <c r="C6149">
        <v>98</v>
      </c>
      <c r="D6149" s="32">
        <v>0.56874999999999998</v>
      </c>
      <c r="E6149">
        <v>7000</v>
      </c>
      <c r="G6149" s="31" t="s">
        <v>102</v>
      </c>
      <c r="H6149">
        <v>7</v>
      </c>
      <c r="I6149" s="31" t="s">
        <v>101</v>
      </c>
    </row>
    <row r="6150" spans="1:9" x14ac:dyDescent="0.3">
      <c r="A6150">
        <v>6186</v>
      </c>
      <c r="B6150">
        <v>5</v>
      </c>
      <c r="C6150">
        <v>98</v>
      </c>
      <c r="D6150" s="32">
        <v>0.55625000000000002</v>
      </c>
      <c r="E6150">
        <v>7000</v>
      </c>
      <c r="F6150">
        <v>500</v>
      </c>
      <c r="G6150" s="31" t="s">
        <v>102</v>
      </c>
      <c r="H6150">
        <v>7</v>
      </c>
      <c r="I6150" s="31" t="s">
        <v>105</v>
      </c>
    </row>
    <row r="6151" spans="1:9" x14ac:dyDescent="0.3">
      <c r="A6151">
        <v>6187</v>
      </c>
      <c r="B6151">
        <v>3</v>
      </c>
      <c r="C6151">
        <v>98</v>
      </c>
      <c r="D6151" s="32">
        <v>0.56805555555555554</v>
      </c>
      <c r="E6151">
        <v>7000</v>
      </c>
      <c r="G6151" s="31" t="s">
        <v>102</v>
      </c>
      <c r="H6151">
        <v>8</v>
      </c>
      <c r="I6151" s="31" t="s">
        <v>104</v>
      </c>
    </row>
    <row r="6152" spans="1:9" x14ac:dyDescent="0.3">
      <c r="A6152">
        <v>6188</v>
      </c>
      <c r="B6152">
        <v>6</v>
      </c>
      <c r="C6152">
        <v>98</v>
      </c>
      <c r="D6152" s="32">
        <v>0.5444444444444444</v>
      </c>
      <c r="E6152">
        <v>9000</v>
      </c>
      <c r="G6152" s="31" t="s">
        <v>97</v>
      </c>
      <c r="H6152">
        <v>8</v>
      </c>
      <c r="I6152" s="31" t="s">
        <v>100</v>
      </c>
    </row>
    <row r="6153" spans="1:9" x14ac:dyDescent="0.3">
      <c r="A6153">
        <v>6189</v>
      </c>
      <c r="B6153">
        <v>4</v>
      </c>
      <c r="C6153">
        <v>98</v>
      </c>
      <c r="D6153" s="32">
        <v>0.55625000000000002</v>
      </c>
      <c r="E6153">
        <v>7000</v>
      </c>
      <c r="G6153" s="31" t="s">
        <v>97</v>
      </c>
      <c r="H6153">
        <v>8</v>
      </c>
      <c r="I6153" s="31" t="s">
        <v>103</v>
      </c>
    </row>
    <row r="6154" spans="1:9" x14ac:dyDescent="0.3">
      <c r="A6154">
        <v>6190</v>
      </c>
      <c r="B6154">
        <v>2</v>
      </c>
      <c r="C6154">
        <v>98</v>
      </c>
      <c r="D6154" s="32">
        <v>0.58333333333333337</v>
      </c>
      <c r="E6154">
        <v>7000</v>
      </c>
      <c r="G6154" s="31" t="s">
        <v>97</v>
      </c>
      <c r="H6154">
        <v>8</v>
      </c>
      <c r="I6154" s="31" t="s">
        <v>101</v>
      </c>
    </row>
    <row r="6155" spans="1:9" x14ac:dyDescent="0.3">
      <c r="A6155">
        <v>6191</v>
      </c>
      <c r="B6155">
        <v>5</v>
      </c>
      <c r="C6155">
        <v>98</v>
      </c>
      <c r="D6155" s="32">
        <v>0.58958333333333335</v>
      </c>
      <c r="E6155">
        <v>7000</v>
      </c>
      <c r="G6155" s="31" t="s">
        <v>102</v>
      </c>
      <c r="H6155">
        <v>8</v>
      </c>
      <c r="I6155" s="31" t="s">
        <v>105</v>
      </c>
    </row>
    <row r="6156" spans="1:9" x14ac:dyDescent="0.3">
      <c r="A6156">
        <v>6192</v>
      </c>
      <c r="B6156">
        <v>3</v>
      </c>
      <c r="C6156">
        <v>98</v>
      </c>
      <c r="D6156" s="32">
        <v>0.60069444444444442</v>
      </c>
      <c r="E6156">
        <v>7000</v>
      </c>
      <c r="G6156" s="31" t="s">
        <v>102</v>
      </c>
      <c r="H6156">
        <v>9</v>
      </c>
      <c r="I6156" s="31" t="s">
        <v>104</v>
      </c>
    </row>
    <row r="6157" spans="1:9" x14ac:dyDescent="0.3">
      <c r="A6157">
        <v>6193</v>
      </c>
      <c r="B6157">
        <v>6</v>
      </c>
      <c r="C6157">
        <v>98</v>
      </c>
      <c r="D6157" s="32">
        <v>0.62638888888888888</v>
      </c>
      <c r="E6157">
        <v>7000</v>
      </c>
      <c r="F6157">
        <v>1000</v>
      </c>
      <c r="G6157" s="31" t="s">
        <v>97</v>
      </c>
      <c r="H6157">
        <v>9</v>
      </c>
      <c r="I6157" s="31" t="s">
        <v>100</v>
      </c>
    </row>
    <row r="6158" spans="1:9" x14ac:dyDescent="0.3">
      <c r="A6158">
        <v>6194</v>
      </c>
      <c r="B6158">
        <v>4</v>
      </c>
      <c r="C6158">
        <v>98</v>
      </c>
      <c r="D6158" s="32">
        <v>0.57708333333333328</v>
      </c>
      <c r="E6158">
        <v>7000</v>
      </c>
      <c r="G6158" s="31" t="s">
        <v>97</v>
      </c>
      <c r="H6158">
        <v>9</v>
      </c>
      <c r="I6158" s="31" t="s">
        <v>103</v>
      </c>
    </row>
    <row r="6159" spans="1:9" x14ac:dyDescent="0.3">
      <c r="A6159">
        <v>6195</v>
      </c>
      <c r="B6159">
        <v>2</v>
      </c>
      <c r="C6159">
        <v>98</v>
      </c>
      <c r="D6159" s="32">
        <v>0.60624999999999996</v>
      </c>
      <c r="E6159">
        <v>7000</v>
      </c>
      <c r="G6159" s="31" t="s">
        <v>102</v>
      </c>
      <c r="H6159">
        <v>9</v>
      </c>
      <c r="I6159" s="31" t="s">
        <v>101</v>
      </c>
    </row>
    <row r="6160" spans="1:9" x14ac:dyDescent="0.3">
      <c r="A6160">
        <v>6196</v>
      </c>
      <c r="B6160">
        <v>5</v>
      </c>
      <c r="C6160">
        <v>98</v>
      </c>
      <c r="D6160" s="32">
        <v>0.61388888888888893</v>
      </c>
      <c r="E6160">
        <v>7000</v>
      </c>
      <c r="G6160" s="31" t="s">
        <v>102</v>
      </c>
      <c r="H6160">
        <v>9</v>
      </c>
      <c r="I6160" s="31" t="s">
        <v>105</v>
      </c>
    </row>
    <row r="6161" spans="1:9" x14ac:dyDescent="0.3">
      <c r="A6161">
        <v>6197</v>
      </c>
      <c r="B6161">
        <v>3</v>
      </c>
      <c r="C6161">
        <v>98</v>
      </c>
      <c r="D6161" s="32">
        <v>0.6381944444444444</v>
      </c>
      <c r="E6161">
        <v>9000</v>
      </c>
      <c r="G6161" s="31" t="s">
        <v>97</v>
      </c>
      <c r="H6161">
        <v>10</v>
      </c>
      <c r="I6161" s="31" t="s">
        <v>104</v>
      </c>
    </row>
    <row r="6162" spans="1:9" x14ac:dyDescent="0.3">
      <c r="A6162">
        <v>6198</v>
      </c>
      <c r="B6162">
        <v>6</v>
      </c>
      <c r="C6162">
        <v>98</v>
      </c>
      <c r="D6162" s="32">
        <v>0.64652777777777781</v>
      </c>
      <c r="E6162">
        <v>7000</v>
      </c>
      <c r="F6162">
        <v>1000</v>
      </c>
      <c r="G6162" s="31" t="s">
        <v>97</v>
      </c>
      <c r="H6162">
        <v>10</v>
      </c>
      <c r="I6162" s="31" t="s">
        <v>100</v>
      </c>
    </row>
    <row r="6163" spans="1:9" x14ac:dyDescent="0.3">
      <c r="A6163">
        <v>6199</v>
      </c>
      <c r="B6163">
        <v>4</v>
      </c>
      <c r="C6163">
        <v>98</v>
      </c>
      <c r="D6163" s="32">
        <v>0.59861111111111109</v>
      </c>
      <c r="E6163">
        <v>7000</v>
      </c>
      <c r="G6163" s="31" t="s">
        <v>102</v>
      </c>
      <c r="H6163">
        <v>10</v>
      </c>
      <c r="I6163" s="31" t="s">
        <v>103</v>
      </c>
    </row>
    <row r="6164" spans="1:9" x14ac:dyDescent="0.3">
      <c r="A6164">
        <v>6200</v>
      </c>
      <c r="B6164">
        <v>2</v>
      </c>
      <c r="C6164">
        <v>98</v>
      </c>
      <c r="D6164" s="32">
        <v>0.63472222222222219</v>
      </c>
      <c r="E6164">
        <v>7000</v>
      </c>
      <c r="G6164" s="31" t="s">
        <v>102</v>
      </c>
      <c r="H6164">
        <v>10</v>
      </c>
      <c r="I6164" s="31" t="s">
        <v>101</v>
      </c>
    </row>
    <row r="6165" spans="1:9" x14ac:dyDescent="0.3">
      <c r="A6165">
        <v>6201</v>
      </c>
      <c r="B6165">
        <v>5</v>
      </c>
      <c r="C6165">
        <v>98</v>
      </c>
      <c r="D6165" s="32">
        <v>0.63055555555555554</v>
      </c>
      <c r="E6165">
        <v>7000</v>
      </c>
      <c r="G6165" s="31" t="s">
        <v>102</v>
      </c>
      <c r="H6165">
        <v>10</v>
      </c>
      <c r="I6165" s="31" t="s">
        <v>105</v>
      </c>
    </row>
    <row r="6166" spans="1:9" x14ac:dyDescent="0.3">
      <c r="A6166">
        <v>6202</v>
      </c>
      <c r="B6166">
        <v>3</v>
      </c>
      <c r="C6166">
        <v>98</v>
      </c>
      <c r="D6166" s="32">
        <v>0.65972222222222221</v>
      </c>
      <c r="E6166">
        <v>7000</v>
      </c>
      <c r="G6166" s="31" t="s">
        <v>102</v>
      </c>
      <c r="H6166">
        <v>11</v>
      </c>
      <c r="I6166" s="31" t="s">
        <v>104</v>
      </c>
    </row>
    <row r="6167" spans="1:9" x14ac:dyDescent="0.3">
      <c r="A6167">
        <v>6203</v>
      </c>
      <c r="B6167">
        <v>6</v>
      </c>
      <c r="C6167">
        <v>98</v>
      </c>
      <c r="D6167" s="32">
        <v>0.67013888888888884</v>
      </c>
      <c r="E6167">
        <v>7000</v>
      </c>
      <c r="G6167" s="31" t="s">
        <v>97</v>
      </c>
      <c r="H6167">
        <v>11</v>
      </c>
      <c r="I6167" s="31" t="s">
        <v>100</v>
      </c>
    </row>
    <row r="6168" spans="1:9" x14ac:dyDescent="0.3">
      <c r="A6168">
        <v>6204</v>
      </c>
      <c r="B6168">
        <v>4</v>
      </c>
      <c r="C6168">
        <v>98</v>
      </c>
      <c r="D6168" s="32">
        <v>0.61527777777777781</v>
      </c>
      <c r="E6168">
        <v>9000</v>
      </c>
      <c r="G6168" s="31" t="s">
        <v>102</v>
      </c>
      <c r="H6168">
        <v>11</v>
      </c>
      <c r="I6168" s="31" t="s">
        <v>103</v>
      </c>
    </row>
    <row r="6169" spans="1:9" x14ac:dyDescent="0.3">
      <c r="A6169">
        <v>6205</v>
      </c>
      <c r="B6169">
        <v>2</v>
      </c>
      <c r="C6169">
        <v>98</v>
      </c>
      <c r="D6169" s="32">
        <v>0.6791666666666667</v>
      </c>
      <c r="E6169">
        <v>7000</v>
      </c>
      <c r="G6169" s="31" t="s">
        <v>102</v>
      </c>
      <c r="H6169">
        <v>11</v>
      </c>
      <c r="I6169" s="31" t="s">
        <v>101</v>
      </c>
    </row>
    <row r="6170" spans="1:9" x14ac:dyDescent="0.3">
      <c r="A6170">
        <v>6206</v>
      </c>
      <c r="B6170">
        <v>5</v>
      </c>
      <c r="C6170">
        <v>98</v>
      </c>
      <c r="D6170" s="32">
        <v>0.65833333333333333</v>
      </c>
      <c r="E6170">
        <v>7000</v>
      </c>
      <c r="G6170" s="31" t="s">
        <v>102</v>
      </c>
      <c r="H6170">
        <v>11</v>
      </c>
      <c r="I6170" s="31" t="s">
        <v>105</v>
      </c>
    </row>
    <row r="6171" spans="1:9" x14ac:dyDescent="0.3">
      <c r="A6171">
        <v>6207</v>
      </c>
      <c r="B6171">
        <v>3</v>
      </c>
      <c r="C6171">
        <v>98</v>
      </c>
      <c r="D6171" s="32">
        <v>0.69236111111111109</v>
      </c>
      <c r="E6171">
        <v>7000</v>
      </c>
      <c r="F6171">
        <v>2000</v>
      </c>
      <c r="G6171" s="31" t="s">
        <v>97</v>
      </c>
      <c r="H6171">
        <v>12</v>
      </c>
      <c r="I6171" s="31" t="s">
        <v>104</v>
      </c>
    </row>
    <row r="6172" spans="1:9" x14ac:dyDescent="0.3">
      <c r="A6172">
        <v>6208</v>
      </c>
      <c r="B6172">
        <v>6</v>
      </c>
      <c r="C6172">
        <v>98</v>
      </c>
      <c r="D6172" s="32">
        <v>0.68611111111111112</v>
      </c>
      <c r="E6172">
        <v>7000</v>
      </c>
      <c r="G6172" s="31" t="s">
        <v>102</v>
      </c>
      <c r="H6172">
        <v>12</v>
      </c>
      <c r="I6172" s="31" t="s">
        <v>100</v>
      </c>
    </row>
    <row r="6173" spans="1:9" x14ac:dyDescent="0.3">
      <c r="A6173">
        <v>6209</v>
      </c>
      <c r="B6173">
        <v>4</v>
      </c>
      <c r="C6173">
        <v>98</v>
      </c>
      <c r="D6173" s="32">
        <v>0.63958333333333328</v>
      </c>
      <c r="E6173">
        <v>7000</v>
      </c>
      <c r="G6173" s="31" t="s">
        <v>97</v>
      </c>
      <c r="H6173">
        <v>12</v>
      </c>
      <c r="I6173" s="31" t="s">
        <v>103</v>
      </c>
    </row>
    <row r="6174" spans="1:9" x14ac:dyDescent="0.3">
      <c r="A6174">
        <v>6210</v>
      </c>
      <c r="B6174">
        <v>2</v>
      </c>
      <c r="C6174">
        <v>98</v>
      </c>
      <c r="D6174" s="32">
        <v>0.70208333333333328</v>
      </c>
      <c r="E6174">
        <v>7000</v>
      </c>
      <c r="G6174" s="31" t="s">
        <v>102</v>
      </c>
      <c r="H6174">
        <v>12</v>
      </c>
      <c r="I6174" s="31" t="s">
        <v>101</v>
      </c>
    </row>
    <row r="6175" spans="1:9" x14ac:dyDescent="0.3">
      <c r="A6175">
        <v>6211</v>
      </c>
      <c r="B6175">
        <v>5</v>
      </c>
      <c r="C6175">
        <v>98</v>
      </c>
      <c r="D6175" s="32">
        <v>0.69444444444444442</v>
      </c>
      <c r="E6175">
        <v>7000</v>
      </c>
      <c r="G6175" s="31" t="s">
        <v>97</v>
      </c>
      <c r="H6175">
        <v>12</v>
      </c>
      <c r="I6175" s="31" t="s">
        <v>105</v>
      </c>
    </row>
    <row r="6176" spans="1:9" x14ac:dyDescent="0.3">
      <c r="A6176">
        <v>6212</v>
      </c>
      <c r="B6176">
        <v>3</v>
      </c>
      <c r="C6176">
        <v>98</v>
      </c>
      <c r="D6176" s="32">
        <v>0.72013888888888888</v>
      </c>
      <c r="E6176">
        <v>7000</v>
      </c>
      <c r="F6176">
        <v>1000</v>
      </c>
      <c r="G6176" s="31" t="s">
        <v>97</v>
      </c>
      <c r="H6176">
        <v>13</v>
      </c>
      <c r="I6176" s="31" t="s">
        <v>104</v>
      </c>
    </row>
    <row r="6177" spans="1:9" x14ac:dyDescent="0.3">
      <c r="A6177">
        <v>6213</v>
      </c>
      <c r="B6177">
        <v>6</v>
      </c>
      <c r="C6177">
        <v>98</v>
      </c>
      <c r="D6177" s="32">
        <v>0.69930555555555551</v>
      </c>
      <c r="E6177">
        <v>7000</v>
      </c>
      <c r="G6177" s="31" t="s">
        <v>102</v>
      </c>
      <c r="H6177">
        <v>13</v>
      </c>
      <c r="I6177" s="31" t="s">
        <v>100</v>
      </c>
    </row>
    <row r="6178" spans="1:9" x14ac:dyDescent="0.3">
      <c r="A6178">
        <v>6214</v>
      </c>
      <c r="B6178">
        <v>4</v>
      </c>
      <c r="C6178">
        <v>98</v>
      </c>
      <c r="D6178" s="32">
        <v>0.65625</v>
      </c>
      <c r="E6178">
        <v>7000</v>
      </c>
      <c r="G6178" s="31" t="s">
        <v>97</v>
      </c>
      <c r="H6178">
        <v>13</v>
      </c>
      <c r="I6178" s="31" t="s">
        <v>103</v>
      </c>
    </row>
    <row r="6179" spans="1:9" x14ac:dyDescent="0.3">
      <c r="A6179">
        <v>6215</v>
      </c>
      <c r="B6179">
        <v>2</v>
      </c>
      <c r="C6179">
        <v>98</v>
      </c>
      <c r="D6179" s="32">
        <v>0.73611111111111116</v>
      </c>
      <c r="E6179">
        <v>7000</v>
      </c>
      <c r="G6179" s="31" t="s">
        <v>102</v>
      </c>
      <c r="H6179">
        <v>13</v>
      </c>
      <c r="I6179" s="31" t="s">
        <v>101</v>
      </c>
    </row>
    <row r="6180" spans="1:9" x14ac:dyDescent="0.3">
      <c r="A6180">
        <v>6216</v>
      </c>
      <c r="B6180">
        <v>5</v>
      </c>
      <c r="C6180">
        <v>98</v>
      </c>
      <c r="D6180" s="32">
        <v>0.72013888888888888</v>
      </c>
      <c r="E6180">
        <v>7000</v>
      </c>
      <c r="G6180" s="31" t="s">
        <v>102</v>
      </c>
      <c r="H6180">
        <v>13</v>
      </c>
      <c r="I6180" s="31" t="s">
        <v>105</v>
      </c>
    </row>
    <row r="6181" spans="1:9" x14ac:dyDescent="0.3">
      <c r="A6181">
        <v>6217</v>
      </c>
      <c r="B6181">
        <v>3</v>
      </c>
      <c r="C6181">
        <v>98</v>
      </c>
      <c r="D6181" s="32">
        <v>0.75416666666666665</v>
      </c>
      <c r="E6181">
        <v>7000</v>
      </c>
      <c r="G6181" s="31" t="s">
        <v>102</v>
      </c>
      <c r="H6181">
        <v>14</v>
      </c>
      <c r="I6181" s="31" t="s">
        <v>104</v>
      </c>
    </row>
    <row r="6182" spans="1:9" x14ac:dyDescent="0.3">
      <c r="A6182">
        <v>6218</v>
      </c>
      <c r="B6182">
        <v>6</v>
      </c>
      <c r="C6182">
        <v>98</v>
      </c>
      <c r="D6182" s="32">
        <v>0.72638888888888886</v>
      </c>
      <c r="E6182">
        <v>7000</v>
      </c>
      <c r="G6182" s="31" t="s">
        <v>97</v>
      </c>
      <c r="H6182">
        <v>14</v>
      </c>
      <c r="I6182" s="31" t="s">
        <v>100</v>
      </c>
    </row>
    <row r="6183" spans="1:9" x14ac:dyDescent="0.3">
      <c r="A6183">
        <v>6219</v>
      </c>
      <c r="B6183">
        <v>4</v>
      </c>
      <c r="C6183">
        <v>98</v>
      </c>
      <c r="D6183" s="32">
        <v>0.68888888888888888</v>
      </c>
      <c r="E6183">
        <v>9000</v>
      </c>
      <c r="F6183">
        <v>3000</v>
      </c>
      <c r="G6183" s="31" t="s">
        <v>97</v>
      </c>
      <c r="H6183">
        <v>14</v>
      </c>
      <c r="I6183" s="31" t="s">
        <v>103</v>
      </c>
    </row>
    <row r="6184" spans="1:9" x14ac:dyDescent="0.3">
      <c r="A6184">
        <v>6220</v>
      </c>
      <c r="B6184">
        <v>2</v>
      </c>
      <c r="C6184">
        <v>98</v>
      </c>
      <c r="D6184" s="32">
        <v>0.75624999999999998</v>
      </c>
      <c r="E6184">
        <v>7000</v>
      </c>
      <c r="G6184" s="31" t="s">
        <v>102</v>
      </c>
      <c r="H6184">
        <v>14</v>
      </c>
      <c r="I6184" s="31" t="s">
        <v>101</v>
      </c>
    </row>
    <row r="6185" spans="1:9" x14ac:dyDescent="0.3">
      <c r="A6185">
        <v>6221</v>
      </c>
      <c r="B6185">
        <v>5</v>
      </c>
      <c r="C6185">
        <v>98</v>
      </c>
      <c r="D6185" s="32">
        <v>0.75555555555555554</v>
      </c>
      <c r="E6185">
        <v>7000</v>
      </c>
      <c r="G6185" s="31" t="s">
        <v>97</v>
      </c>
      <c r="H6185">
        <v>14</v>
      </c>
      <c r="I6185" s="31" t="s">
        <v>105</v>
      </c>
    </row>
    <row r="6186" spans="1:9" x14ac:dyDescent="0.3">
      <c r="A6186">
        <v>6222</v>
      </c>
      <c r="B6186">
        <v>3</v>
      </c>
      <c r="C6186">
        <v>98</v>
      </c>
      <c r="D6186" s="32">
        <v>0.77847222222222223</v>
      </c>
      <c r="E6186">
        <v>7000</v>
      </c>
      <c r="G6186" s="31" t="s">
        <v>102</v>
      </c>
      <c r="H6186">
        <v>15</v>
      </c>
      <c r="I6186" s="31" t="s">
        <v>104</v>
      </c>
    </row>
    <row r="6187" spans="1:9" x14ac:dyDescent="0.3">
      <c r="A6187">
        <v>6223</v>
      </c>
      <c r="B6187">
        <v>6</v>
      </c>
      <c r="C6187">
        <v>98</v>
      </c>
      <c r="D6187" s="32">
        <v>0.74722222222222223</v>
      </c>
      <c r="E6187">
        <v>7000</v>
      </c>
      <c r="G6187" s="31" t="s">
        <v>102</v>
      </c>
      <c r="H6187">
        <v>15</v>
      </c>
      <c r="I6187" s="31" t="s">
        <v>100</v>
      </c>
    </row>
    <row r="6188" spans="1:9" x14ac:dyDescent="0.3">
      <c r="A6188">
        <v>6224</v>
      </c>
      <c r="B6188">
        <v>4</v>
      </c>
      <c r="C6188">
        <v>98</v>
      </c>
      <c r="D6188" s="32">
        <v>0.71111111111111114</v>
      </c>
      <c r="E6188">
        <v>7000</v>
      </c>
      <c r="G6188" s="31" t="s">
        <v>97</v>
      </c>
      <c r="H6188">
        <v>15</v>
      </c>
      <c r="I6188" s="31" t="s">
        <v>103</v>
      </c>
    </row>
    <row r="6189" spans="1:9" x14ac:dyDescent="0.3">
      <c r="A6189">
        <v>6225</v>
      </c>
      <c r="B6189">
        <v>2</v>
      </c>
      <c r="C6189">
        <v>98</v>
      </c>
      <c r="D6189" s="32">
        <v>0.78402777777777777</v>
      </c>
      <c r="E6189">
        <v>7000</v>
      </c>
      <c r="G6189" s="31" t="s">
        <v>97</v>
      </c>
      <c r="H6189">
        <v>15</v>
      </c>
      <c r="I6189" s="31" t="s">
        <v>101</v>
      </c>
    </row>
    <row r="6190" spans="1:9" x14ac:dyDescent="0.3">
      <c r="A6190">
        <v>6226</v>
      </c>
      <c r="B6190">
        <v>5</v>
      </c>
      <c r="C6190">
        <v>98</v>
      </c>
      <c r="D6190" s="32">
        <v>0.78055555555555556</v>
      </c>
      <c r="E6190">
        <v>7000</v>
      </c>
      <c r="F6190">
        <v>3000</v>
      </c>
      <c r="G6190" s="31" t="s">
        <v>102</v>
      </c>
      <c r="H6190">
        <v>15</v>
      </c>
      <c r="I6190" s="31" t="s">
        <v>105</v>
      </c>
    </row>
    <row r="6191" spans="1:9" x14ac:dyDescent="0.3">
      <c r="A6191">
        <v>6227</v>
      </c>
      <c r="B6191">
        <v>3</v>
      </c>
      <c r="C6191">
        <v>98</v>
      </c>
      <c r="D6191" s="32">
        <v>0.80347222222222225</v>
      </c>
      <c r="E6191">
        <v>7000</v>
      </c>
      <c r="G6191" s="31" t="s">
        <v>102</v>
      </c>
      <c r="H6191">
        <v>16</v>
      </c>
      <c r="I6191" s="31" t="s">
        <v>104</v>
      </c>
    </row>
    <row r="6192" spans="1:9" x14ac:dyDescent="0.3">
      <c r="A6192">
        <v>6228</v>
      </c>
      <c r="B6192">
        <v>6</v>
      </c>
      <c r="C6192">
        <v>98</v>
      </c>
      <c r="D6192" s="32">
        <v>0.6875</v>
      </c>
      <c r="E6192">
        <v>7000</v>
      </c>
      <c r="G6192" s="31" t="s">
        <v>97</v>
      </c>
      <c r="H6192">
        <v>16</v>
      </c>
      <c r="I6192" s="31" t="s">
        <v>100</v>
      </c>
    </row>
    <row r="6193" spans="1:9" x14ac:dyDescent="0.3">
      <c r="A6193">
        <v>6229</v>
      </c>
      <c r="B6193">
        <v>4</v>
      </c>
      <c r="C6193">
        <v>98</v>
      </c>
      <c r="D6193" s="32">
        <v>0.74236111111111114</v>
      </c>
      <c r="E6193">
        <v>7000</v>
      </c>
      <c r="G6193" s="31" t="s">
        <v>97</v>
      </c>
      <c r="H6193">
        <v>16</v>
      </c>
      <c r="I6193" s="31" t="s">
        <v>103</v>
      </c>
    </row>
    <row r="6194" spans="1:9" x14ac:dyDescent="0.3">
      <c r="A6194">
        <v>6230</v>
      </c>
      <c r="B6194">
        <v>2</v>
      </c>
      <c r="C6194">
        <v>98</v>
      </c>
      <c r="D6194" s="32">
        <v>0.8125</v>
      </c>
      <c r="E6194">
        <v>7000</v>
      </c>
      <c r="G6194" s="31" t="s">
        <v>102</v>
      </c>
      <c r="H6194">
        <v>16</v>
      </c>
      <c r="I6194" s="31" t="s">
        <v>101</v>
      </c>
    </row>
    <row r="6195" spans="1:9" x14ac:dyDescent="0.3">
      <c r="A6195">
        <v>6231</v>
      </c>
      <c r="B6195">
        <v>5</v>
      </c>
      <c r="C6195">
        <v>98</v>
      </c>
      <c r="D6195" s="32">
        <v>0.80694444444444446</v>
      </c>
      <c r="E6195">
        <v>7000</v>
      </c>
      <c r="G6195" s="31" t="s">
        <v>102</v>
      </c>
      <c r="H6195">
        <v>16</v>
      </c>
      <c r="I6195" s="31" t="s">
        <v>105</v>
      </c>
    </row>
    <row r="6196" spans="1:9" x14ac:dyDescent="0.3">
      <c r="A6196">
        <v>6232</v>
      </c>
      <c r="B6196">
        <v>3</v>
      </c>
      <c r="C6196">
        <v>98</v>
      </c>
      <c r="D6196" s="32">
        <v>0.82361111111111107</v>
      </c>
      <c r="E6196">
        <v>7000</v>
      </c>
      <c r="G6196" s="31" t="s">
        <v>97</v>
      </c>
      <c r="H6196">
        <v>17</v>
      </c>
      <c r="I6196" s="31" t="s">
        <v>104</v>
      </c>
    </row>
    <row r="6197" spans="1:9" x14ac:dyDescent="0.3">
      <c r="A6197">
        <v>6233</v>
      </c>
      <c r="B6197">
        <v>6</v>
      </c>
      <c r="C6197">
        <v>98</v>
      </c>
      <c r="D6197" s="32">
        <v>0.79583333333333328</v>
      </c>
      <c r="E6197">
        <v>7000</v>
      </c>
      <c r="G6197" s="31" t="s">
        <v>102</v>
      </c>
      <c r="H6197">
        <v>17</v>
      </c>
      <c r="I6197" s="31" t="s">
        <v>100</v>
      </c>
    </row>
    <row r="6198" spans="1:9" x14ac:dyDescent="0.3">
      <c r="A6198">
        <v>6234</v>
      </c>
      <c r="B6198">
        <v>4</v>
      </c>
      <c r="C6198">
        <v>98</v>
      </c>
      <c r="D6198" s="32">
        <v>0.76249999999999996</v>
      </c>
      <c r="E6198">
        <v>7000</v>
      </c>
      <c r="G6198" s="31" t="s">
        <v>97</v>
      </c>
      <c r="H6198">
        <v>17</v>
      </c>
      <c r="I6198" s="31" t="s">
        <v>103</v>
      </c>
    </row>
    <row r="6199" spans="1:9" x14ac:dyDescent="0.3">
      <c r="A6199">
        <v>6235</v>
      </c>
      <c r="B6199">
        <v>2</v>
      </c>
      <c r="C6199">
        <v>98</v>
      </c>
      <c r="D6199" s="32"/>
      <c r="E6199">
        <v>7000</v>
      </c>
      <c r="G6199" s="31" t="s">
        <v>97</v>
      </c>
      <c r="H6199">
        <v>17</v>
      </c>
      <c r="I6199" s="31" t="s">
        <v>101</v>
      </c>
    </row>
    <row r="6200" spans="1:9" x14ac:dyDescent="0.3">
      <c r="A6200">
        <v>6236</v>
      </c>
      <c r="B6200">
        <v>5</v>
      </c>
      <c r="C6200">
        <v>98</v>
      </c>
      <c r="D6200" s="32">
        <v>0.83333333333333337</v>
      </c>
      <c r="E6200">
        <v>7000</v>
      </c>
      <c r="G6200" s="31" t="s">
        <v>102</v>
      </c>
      <c r="H6200">
        <v>17</v>
      </c>
      <c r="I6200" s="31" t="s">
        <v>105</v>
      </c>
    </row>
    <row r="6201" spans="1:9" x14ac:dyDescent="0.3">
      <c r="A6201">
        <v>6237</v>
      </c>
      <c r="B6201">
        <v>3</v>
      </c>
      <c r="C6201">
        <v>98</v>
      </c>
      <c r="D6201" s="32"/>
      <c r="E6201">
        <v>7000</v>
      </c>
      <c r="G6201" s="31" t="s">
        <v>102</v>
      </c>
      <c r="H6201">
        <v>18</v>
      </c>
      <c r="I6201" s="31" t="s">
        <v>104</v>
      </c>
    </row>
    <row r="6202" spans="1:9" x14ac:dyDescent="0.3">
      <c r="A6202">
        <v>6238</v>
      </c>
      <c r="B6202">
        <v>6</v>
      </c>
      <c r="C6202">
        <v>98</v>
      </c>
      <c r="D6202" s="32">
        <v>0.81388888888888888</v>
      </c>
      <c r="E6202">
        <v>7000</v>
      </c>
      <c r="G6202" s="31" t="s">
        <v>102</v>
      </c>
      <c r="H6202">
        <v>18</v>
      </c>
      <c r="I6202" s="31" t="s">
        <v>100</v>
      </c>
    </row>
    <row r="6203" spans="1:9" x14ac:dyDescent="0.3">
      <c r="A6203">
        <v>6239</v>
      </c>
      <c r="B6203">
        <v>4</v>
      </c>
      <c r="C6203">
        <v>98</v>
      </c>
      <c r="D6203" s="32">
        <v>0.78402777777777777</v>
      </c>
      <c r="E6203">
        <v>7000</v>
      </c>
      <c r="G6203" s="31" t="s">
        <v>97</v>
      </c>
      <c r="H6203">
        <v>18</v>
      </c>
      <c r="I6203" s="31" t="s">
        <v>103</v>
      </c>
    </row>
    <row r="6204" spans="1:9" x14ac:dyDescent="0.3">
      <c r="A6204">
        <v>6240</v>
      </c>
      <c r="B6204">
        <v>4</v>
      </c>
      <c r="C6204">
        <v>98</v>
      </c>
      <c r="D6204" s="32">
        <v>0.80208333333333337</v>
      </c>
      <c r="E6204">
        <v>7000</v>
      </c>
      <c r="G6204" s="31" t="s">
        <v>97</v>
      </c>
      <c r="H6204">
        <v>19</v>
      </c>
      <c r="I6204" s="31" t="s">
        <v>103</v>
      </c>
    </row>
    <row r="6205" spans="1:9" x14ac:dyDescent="0.3">
      <c r="A6205">
        <v>6241</v>
      </c>
      <c r="B6205">
        <v>4</v>
      </c>
      <c r="C6205">
        <v>98</v>
      </c>
      <c r="D6205" s="32">
        <v>0.81944444444444442</v>
      </c>
      <c r="E6205">
        <v>7000</v>
      </c>
      <c r="G6205" s="31" t="s">
        <v>102</v>
      </c>
      <c r="H6205">
        <v>20</v>
      </c>
      <c r="I6205" s="31" t="s">
        <v>103</v>
      </c>
    </row>
    <row r="6206" spans="1:9" x14ac:dyDescent="0.3">
      <c r="A6206">
        <v>6242</v>
      </c>
      <c r="B6206">
        <v>4</v>
      </c>
      <c r="C6206">
        <v>98</v>
      </c>
      <c r="D6206" s="32">
        <v>0.83819444444444446</v>
      </c>
      <c r="E6206">
        <v>7000</v>
      </c>
      <c r="G6206" s="31" t="s">
        <v>102</v>
      </c>
      <c r="H6206">
        <v>21</v>
      </c>
      <c r="I6206" s="31" t="s">
        <v>103</v>
      </c>
    </row>
    <row r="6207" spans="1:9" x14ac:dyDescent="0.3">
      <c r="A6207">
        <v>6243</v>
      </c>
      <c r="B6207">
        <v>3</v>
      </c>
      <c r="C6207">
        <v>99</v>
      </c>
      <c r="D6207" s="32">
        <v>0.4465277777777778</v>
      </c>
      <c r="E6207">
        <v>7000</v>
      </c>
      <c r="G6207" s="31" t="s">
        <v>97</v>
      </c>
      <c r="H6207">
        <v>4</v>
      </c>
      <c r="I6207" s="31" t="s">
        <v>104</v>
      </c>
    </row>
    <row r="6208" spans="1:9" x14ac:dyDescent="0.3">
      <c r="A6208">
        <v>6244</v>
      </c>
      <c r="B6208">
        <v>7</v>
      </c>
      <c r="C6208">
        <v>99</v>
      </c>
      <c r="D6208" s="32">
        <v>0.4548611111111111</v>
      </c>
      <c r="E6208">
        <v>9000</v>
      </c>
      <c r="F6208">
        <v>1000</v>
      </c>
      <c r="G6208" s="31" t="s">
        <v>97</v>
      </c>
      <c r="H6208">
        <v>4</v>
      </c>
      <c r="I6208" s="31" t="s">
        <v>98</v>
      </c>
    </row>
    <row r="6209" spans="1:9" x14ac:dyDescent="0.3">
      <c r="A6209">
        <v>6245</v>
      </c>
      <c r="B6209">
        <v>1</v>
      </c>
      <c r="C6209">
        <v>99</v>
      </c>
      <c r="D6209" s="32">
        <v>0.4777777777777778</v>
      </c>
      <c r="E6209">
        <v>7000</v>
      </c>
      <c r="F6209">
        <v>1000</v>
      </c>
      <c r="G6209" s="31" t="s">
        <v>102</v>
      </c>
      <c r="H6209">
        <v>4</v>
      </c>
      <c r="I6209" s="31" t="s">
        <v>99</v>
      </c>
    </row>
    <row r="6210" spans="1:9" x14ac:dyDescent="0.3">
      <c r="A6210">
        <v>6246</v>
      </c>
      <c r="B6210">
        <v>4</v>
      </c>
      <c r="C6210">
        <v>99</v>
      </c>
      <c r="D6210" s="32">
        <v>0.44444444444444442</v>
      </c>
      <c r="E6210">
        <v>7000</v>
      </c>
      <c r="G6210" s="31" t="s">
        <v>97</v>
      </c>
      <c r="H6210">
        <v>4</v>
      </c>
      <c r="I6210" s="31" t="s">
        <v>103</v>
      </c>
    </row>
    <row r="6211" spans="1:9" x14ac:dyDescent="0.3">
      <c r="A6211">
        <v>6247</v>
      </c>
      <c r="B6211">
        <v>2</v>
      </c>
      <c r="C6211">
        <v>99</v>
      </c>
      <c r="D6211" s="32">
        <v>0.43958333333333333</v>
      </c>
      <c r="E6211">
        <v>7000</v>
      </c>
      <c r="F6211">
        <v>1500</v>
      </c>
      <c r="G6211" s="31" t="s">
        <v>102</v>
      </c>
      <c r="H6211">
        <v>4</v>
      </c>
      <c r="I6211" s="31" t="s">
        <v>101</v>
      </c>
    </row>
    <row r="6212" spans="1:9" x14ac:dyDescent="0.3">
      <c r="A6212">
        <v>6248</v>
      </c>
      <c r="B6212">
        <v>5</v>
      </c>
      <c r="C6212">
        <v>99</v>
      </c>
      <c r="D6212" s="32">
        <v>0.44791666666666669</v>
      </c>
      <c r="E6212">
        <v>7000</v>
      </c>
      <c r="G6212" s="31" t="s">
        <v>97</v>
      </c>
      <c r="H6212">
        <v>4</v>
      </c>
      <c r="I6212" s="31" t="s">
        <v>105</v>
      </c>
    </row>
    <row r="6213" spans="1:9" x14ac:dyDescent="0.3">
      <c r="A6213">
        <v>6249</v>
      </c>
      <c r="B6213">
        <v>3</v>
      </c>
      <c r="C6213">
        <v>99</v>
      </c>
      <c r="D6213" s="32">
        <v>0.47708333333333336</v>
      </c>
      <c r="E6213">
        <v>7000</v>
      </c>
      <c r="F6213">
        <v>1000</v>
      </c>
      <c r="G6213" s="31" t="s">
        <v>102</v>
      </c>
      <c r="H6213">
        <v>5</v>
      </c>
      <c r="I6213" s="31" t="s">
        <v>104</v>
      </c>
    </row>
    <row r="6214" spans="1:9" x14ac:dyDescent="0.3">
      <c r="A6214">
        <v>6250</v>
      </c>
      <c r="B6214">
        <v>7</v>
      </c>
      <c r="C6214">
        <v>99</v>
      </c>
      <c r="D6214" s="32">
        <v>0.48888888888888887</v>
      </c>
      <c r="E6214">
        <v>7000</v>
      </c>
      <c r="F6214">
        <v>2000</v>
      </c>
      <c r="G6214" s="31" t="s">
        <v>97</v>
      </c>
      <c r="H6214">
        <v>5</v>
      </c>
      <c r="I6214" s="31" t="s">
        <v>98</v>
      </c>
    </row>
    <row r="6215" spans="1:9" x14ac:dyDescent="0.3">
      <c r="A6215">
        <v>6251</v>
      </c>
      <c r="B6215">
        <v>1</v>
      </c>
      <c r="C6215">
        <v>99</v>
      </c>
      <c r="D6215" s="32">
        <v>0.52500000000000002</v>
      </c>
      <c r="E6215">
        <v>9000</v>
      </c>
      <c r="G6215" s="31" t="s">
        <v>102</v>
      </c>
      <c r="H6215">
        <v>5</v>
      </c>
      <c r="I6215" s="31" t="s">
        <v>99</v>
      </c>
    </row>
    <row r="6216" spans="1:9" x14ac:dyDescent="0.3">
      <c r="A6216">
        <v>6252</v>
      </c>
      <c r="B6216">
        <v>4</v>
      </c>
      <c r="C6216">
        <v>99</v>
      </c>
      <c r="D6216" s="32">
        <v>0.46875</v>
      </c>
      <c r="E6216">
        <v>7000</v>
      </c>
      <c r="G6216" s="31" t="s">
        <v>97</v>
      </c>
      <c r="H6216">
        <v>5</v>
      </c>
      <c r="I6216" s="31" t="s">
        <v>103</v>
      </c>
    </row>
    <row r="6217" spans="1:9" x14ac:dyDescent="0.3">
      <c r="A6217">
        <v>6253</v>
      </c>
      <c r="B6217">
        <v>2</v>
      </c>
      <c r="C6217">
        <v>99</v>
      </c>
      <c r="D6217" s="32">
        <v>0.47986111111111113</v>
      </c>
      <c r="E6217">
        <v>7000</v>
      </c>
      <c r="F6217">
        <v>500</v>
      </c>
      <c r="G6217" s="31" t="s">
        <v>102</v>
      </c>
      <c r="H6217">
        <v>5</v>
      </c>
      <c r="I6217" s="31" t="s">
        <v>101</v>
      </c>
    </row>
    <row r="6218" spans="1:9" x14ac:dyDescent="0.3">
      <c r="A6218">
        <v>6254</v>
      </c>
      <c r="B6218">
        <v>5</v>
      </c>
      <c r="C6218">
        <v>99</v>
      </c>
      <c r="D6218" s="32">
        <v>0.47638888888888886</v>
      </c>
      <c r="E6218">
        <v>7000</v>
      </c>
      <c r="G6218" s="31" t="s">
        <v>102</v>
      </c>
      <c r="H6218">
        <v>5</v>
      </c>
      <c r="I6218" s="31" t="s">
        <v>105</v>
      </c>
    </row>
    <row r="6219" spans="1:9" x14ac:dyDescent="0.3">
      <c r="A6219">
        <v>6255</v>
      </c>
      <c r="B6219">
        <v>3</v>
      </c>
      <c r="C6219">
        <v>99</v>
      </c>
      <c r="D6219" s="32">
        <v>0.50069444444444444</v>
      </c>
      <c r="E6219">
        <v>7000</v>
      </c>
      <c r="F6219">
        <v>3000</v>
      </c>
      <c r="G6219" s="31" t="s">
        <v>102</v>
      </c>
      <c r="H6219">
        <v>6</v>
      </c>
      <c r="I6219" s="31" t="s">
        <v>104</v>
      </c>
    </row>
    <row r="6220" spans="1:9" x14ac:dyDescent="0.3">
      <c r="A6220">
        <v>6256</v>
      </c>
      <c r="B6220">
        <v>7</v>
      </c>
      <c r="C6220">
        <v>99</v>
      </c>
      <c r="D6220" s="32">
        <v>0.53333333333333333</v>
      </c>
      <c r="E6220">
        <v>7000</v>
      </c>
      <c r="F6220">
        <v>1000</v>
      </c>
      <c r="G6220" s="31" t="s">
        <v>102</v>
      </c>
      <c r="H6220">
        <v>6</v>
      </c>
      <c r="I6220" s="31" t="s">
        <v>98</v>
      </c>
    </row>
    <row r="6221" spans="1:9" x14ac:dyDescent="0.3">
      <c r="A6221">
        <v>6257</v>
      </c>
      <c r="B6221">
        <v>1</v>
      </c>
      <c r="C6221">
        <v>99</v>
      </c>
      <c r="D6221" s="32">
        <v>0.54583333333333328</v>
      </c>
      <c r="E6221">
        <v>7000</v>
      </c>
      <c r="F6221">
        <v>2000</v>
      </c>
      <c r="G6221" s="31" t="s">
        <v>102</v>
      </c>
      <c r="H6221">
        <v>6</v>
      </c>
      <c r="I6221" s="31" t="s">
        <v>99</v>
      </c>
    </row>
    <row r="6222" spans="1:9" x14ac:dyDescent="0.3">
      <c r="A6222">
        <v>6258</v>
      </c>
      <c r="B6222">
        <v>4</v>
      </c>
      <c r="C6222">
        <v>99</v>
      </c>
      <c r="D6222" s="32">
        <v>0.48680555555555555</v>
      </c>
      <c r="E6222">
        <v>7000</v>
      </c>
      <c r="G6222" s="31" t="s">
        <v>97</v>
      </c>
      <c r="H6222">
        <v>6</v>
      </c>
      <c r="I6222" s="31" t="s">
        <v>103</v>
      </c>
    </row>
    <row r="6223" spans="1:9" x14ac:dyDescent="0.3">
      <c r="A6223">
        <v>6259</v>
      </c>
      <c r="B6223">
        <v>2</v>
      </c>
      <c r="C6223">
        <v>99</v>
      </c>
      <c r="D6223" s="32">
        <v>0.53194444444444444</v>
      </c>
      <c r="E6223">
        <v>9000</v>
      </c>
      <c r="G6223" s="31" t="s">
        <v>97</v>
      </c>
      <c r="H6223">
        <v>6</v>
      </c>
      <c r="I6223" s="31" t="s">
        <v>101</v>
      </c>
    </row>
    <row r="6224" spans="1:9" x14ac:dyDescent="0.3">
      <c r="A6224">
        <v>6260</v>
      </c>
      <c r="B6224">
        <v>5</v>
      </c>
      <c r="C6224">
        <v>99</v>
      </c>
      <c r="D6224" s="32">
        <v>0.50138888888888888</v>
      </c>
      <c r="E6224">
        <v>7000</v>
      </c>
      <c r="G6224" s="31" t="s">
        <v>97</v>
      </c>
      <c r="H6224">
        <v>6</v>
      </c>
      <c r="I6224" s="31" t="s">
        <v>105</v>
      </c>
    </row>
    <row r="6225" spans="1:9" x14ac:dyDescent="0.3">
      <c r="A6225">
        <v>6261</v>
      </c>
      <c r="B6225">
        <v>3</v>
      </c>
      <c r="C6225">
        <v>99</v>
      </c>
      <c r="D6225" s="32">
        <v>0.52500000000000002</v>
      </c>
      <c r="E6225">
        <v>7000</v>
      </c>
      <c r="G6225" s="31" t="s">
        <v>102</v>
      </c>
      <c r="H6225">
        <v>7</v>
      </c>
      <c r="I6225" s="31" t="s">
        <v>104</v>
      </c>
    </row>
    <row r="6226" spans="1:9" x14ac:dyDescent="0.3">
      <c r="A6226">
        <v>6262</v>
      </c>
      <c r="B6226">
        <v>7</v>
      </c>
      <c r="C6226">
        <v>99</v>
      </c>
      <c r="D6226" s="32">
        <v>0.56388888888888888</v>
      </c>
      <c r="E6226">
        <v>7000</v>
      </c>
      <c r="F6226">
        <v>2000</v>
      </c>
      <c r="G6226" s="31" t="s">
        <v>97</v>
      </c>
      <c r="H6226">
        <v>7</v>
      </c>
      <c r="I6226" s="31" t="s">
        <v>98</v>
      </c>
    </row>
    <row r="6227" spans="1:9" x14ac:dyDescent="0.3">
      <c r="A6227">
        <v>6263</v>
      </c>
      <c r="B6227">
        <v>1</v>
      </c>
      <c r="C6227">
        <v>99</v>
      </c>
      <c r="D6227" s="32">
        <v>0.57708333333333328</v>
      </c>
      <c r="E6227">
        <v>7000</v>
      </c>
      <c r="G6227" s="31" t="s">
        <v>102</v>
      </c>
      <c r="H6227">
        <v>7</v>
      </c>
      <c r="I6227" s="31" t="s">
        <v>99</v>
      </c>
    </row>
    <row r="6228" spans="1:9" x14ac:dyDescent="0.3">
      <c r="A6228">
        <v>6264</v>
      </c>
      <c r="B6228">
        <v>4</v>
      </c>
      <c r="C6228">
        <v>99</v>
      </c>
      <c r="D6228" s="32">
        <v>0.52777777777777779</v>
      </c>
      <c r="E6228">
        <v>7000</v>
      </c>
      <c r="G6228" s="31" t="s">
        <v>102</v>
      </c>
      <c r="H6228">
        <v>7</v>
      </c>
      <c r="I6228" s="31" t="s">
        <v>103</v>
      </c>
    </row>
    <row r="6229" spans="1:9" x14ac:dyDescent="0.3">
      <c r="A6229">
        <v>6265</v>
      </c>
      <c r="B6229">
        <v>2</v>
      </c>
      <c r="C6229">
        <v>99</v>
      </c>
      <c r="D6229" s="32">
        <v>0.55902777777777779</v>
      </c>
      <c r="E6229">
        <v>7000</v>
      </c>
      <c r="F6229">
        <v>1000</v>
      </c>
      <c r="G6229" s="31" t="s">
        <v>102</v>
      </c>
      <c r="H6229">
        <v>7</v>
      </c>
      <c r="I6229" s="31" t="s">
        <v>101</v>
      </c>
    </row>
    <row r="6230" spans="1:9" x14ac:dyDescent="0.3">
      <c r="A6230">
        <v>6266</v>
      </c>
      <c r="B6230">
        <v>5</v>
      </c>
      <c r="C6230">
        <v>99</v>
      </c>
      <c r="D6230" s="32">
        <v>0.55138888888888893</v>
      </c>
      <c r="E6230">
        <v>7000</v>
      </c>
      <c r="G6230" s="31" t="s">
        <v>102</v>
      </c>
      <c r="H6230">
        <v>7</v>
      </c>
      <c r="I6230" s="31" t="s">
        <v>105</v>
      </c>
    </row>
    <row r="6231" spans="1:9" x14ac:dyDescent="0.3">
      <c r="A6231">
        <v>6267</v>
      </c>
      <c r="B6231">
        <v>3</v>
      </c>
      <c r="C6231">
        <v>99</v>
      </c>
      <c r="D6231" s="32">
        <v>0.56597222222222221</v>
      </c>
      <c r="E6231">
        <v>7000</v>
      </c>
      <c r="F6231">
        <v>2000</v>
      </c>
      <c r="G6231" s="31" t="s">
        <v>97</v>
      </c>
      <c r="H6231">
        <v>8</v>
      </c>
      <c r="I6231" s="31" t="s">
        <v>104</v>
      </c>
    </row>
    <row r="6232" spans="1:9" x14ac:dyDescent="0.3">
      <c r="A6232">
        <v>6268</v>
      </c>
      <c r="B6232">
        <v>7</v>
      </c>
      <c r="C6232">
        <v>99</v>
      </c>
      <c r="D6232" s="32">
        <v>0.59861111111111109</v>
      </c>
      <c r="E6232">
        <v>9000</v>
      </c>
      <c r="F6232">
        <v>1000</v>
      </c>
      <c r="G6232" s="31" t="s">
        <v>102</v>
      </c>
      <c r="H6232">
        <v>8</v>
      </c>
      <c r="I6232" s="31" t="s">
        <v>98</v>
      </c>
    </row>
    <row r="6233" spans="1:9" x14ac:dyDescent="0.3">
      <c r="A6233">
        <v>6269</v>
      </c>
      <c r="B6233">
        <v>1</v>
      </c>
      <c r="C6233">
        <v>99</v>
      </c>
      <c r="D6233" s="32">
        <v>0.62083333333333335</v>
      </c>
      <c r="E6233">
        <v>7000</v>
      </c>
      <c r="G6233" s="31" t="s">
        <v>97</v>
      </c>
      <c r="H6233">
        <v>8</v>
      </c>
      <c r="I6233" s="31" t="s">
        <v>99</v>
      </c>
    </row>
    <row r="6234" spans="1:9" x14ac:dyDescent="0.3">
      <c r="A6234">
        <v>6270</v>
      </c>
      <c r="B6234">
        <v>4</v>
      </c>
      <c r="C6234">
        <v>99</v>
      </c>
      <c r="D6234" s="32">
        <v>0.54861111111111116</v>
      </c>
      <c r="E6234">
        <v>7000</v>
      </c>
      <c r="G6234" s="31" t="s">
        <v>97</v>
      </c>
      <c r="H6234">
        <v>8</v>
      </c>
      <c r="I6234" s="31" t="s">
        <v>103</v>
      </c>
    </row>
    <row r="6235" spans="1:9" x14ac:dyDescent="0.3">
      <c r="A6235">
        <v>6271</v>
      </c>
      <c r="B6235">
        <v>2</v>
      </c>
      <c r="C6235">
        <v>99</v>
      </c>
      <c r="D6235" s="32">
        <v>0.59861111111111109</v>
      </c>
      <c r="E6235">
        <v>7000</v>
      </c>
      <c r="G6235" s="31" t="s">
        <v>97</v>
      </c>
      <c r="H6235">
        <v>8</v>
      </c>
      <c r="I6235" s="31" t="s">
        <v>101</v>
      </c>
    </row>
    <row r="6236" spans="1:9" x14ac:dyDescent="0.3">
      <c r="A6236">
        <v>6272</v>
      </c>
      <c r="B6236">
        <v>5</v>
      </c>
      <c r="C6236">
        <v>99</v>
      </c>
      <c r="D6236" s="32">
        <v>0.58263888888888893</v>
      </c>
      <c r="E6236">
        <v>7000</v>
      </c>
      <c r="G6236" s="31" t="s">
        <v>102</v>
      </c>
      <c r="H6236">
        <v>8</v>
      </c>
      <c r="I6236" s="31" t="s">
        <v>105</v>
      </c>
    </row>
    <row r="6237" spans="1:9" x14ac:dyDescent="0.3">
      <c r="A6237">
        <v>6273</v>
      </c>
      <c r="B6237">
        <v>3</v>
      </c>
      <c r="C6237">
        <v>99</v>
      </c>
      <c r="D6237" s="32">
        <v>0.59166666666666667</v>
      </c>
      <c r="E6237">
        <v>9000</v>
      </c>
      <c r="F6237">
        <v>1000</v>
      </c>
      <c r="G6237" s="31" t="s">
        <v>102</v>
      </c>
      <c r="H6237">
        <v>9</v>
      </c>
      <c r="I6237" s="31" t="s">
        <v>104</v>
      </c>
    </row>
    <row r="6238" spans="1:9" x14ac:dyDescent="0.3">
      <c r="A6238">
        <v>6274</v>
      </c>
      <c r="B6238">
        <v>7</v>
      </c>
      <c r="C6238">
        <v>99</v>
      </c>
      <c r="D6238" s="32">
        <v>0.625</v>
      </c>
      <c r="E6238">
        <v>7000</v>
      </c>
      <c r="G6238" s="31" t="s">
        <v>97</v>
      </c>
      <c r="H6238">
        <v>9</v>
      </c>
      <c r="I6238" s="31" t="s">
        <v>98</v>
      </c>
    </row>
    <row r="6239" spans="1:9" x14ac:dyDescent="0.3">
      <c r="A6239">
        <v>6275</v>
      </c>
      <c r="B6239">
        <v>1</v>
      </c>
      <c r="C6239">
        <v>99</v>
      </c>
      <c r="D6239" s="32">
        <v>0.6479166666666667</v>
      </c>
      <c r="E6239">
        <v>7000</v>
      </c>
      <c r="G6239" s="31" t="s">
        <v>102</v>
      </c>
      <c r="H6239">
        <v>9</v>
      </c>
      <c r="I6239" s="31" t="s">
        <v>99</v>
      </c>
    </row>
    <row r="6240" spans="1:9" x14ac:dyDescent="0.3">
      <c r="A6240">
        <v>6276</v>
      </c>
      <c r="B6240">
        <v>4</v>
      </c>
      <c r="C6240">
        <v>99</v>
      </c>
      <c r="D6240" s="32">
        <v>0.5756944444444444</v>
      </c>
      <c r="E6240">
        <v>7000</v>
      </c>
      <c r="G6240" s="31" t="s">
        <v>97</v>
      </c>
      <c r="H6240">
        <v>9</v>
      </c>
      <c r="I6240" s="31" t="s">
        <v>103</v>
      </c>
    </row>
    <row r="6241" spans="1:9" x14ac:dyDescent="0.3">
      <c r="A6241">
        <v>6277</v>
      </c>
      <c r="B6241">
        <v>2</v>
      </c>
      <c r="C6241">
        <v>99</v>
      </c>
      <c r="D6241" s="32">
        <v>0.64027777777777772</v>
      </c>
      <c r="E6241">
        <v>7000</v>
      </c>
      <c r="G6241" s="31" t="s">
        <v>97</v>
      </c>
      <c r="H6241">
        <v>9</v>
      </c>
      <c r="I6241" s="31" t="s">
        <v>101</v>
      </c>
    </row>
    <row r="6242" spans="1:9" x14ac:dyDescent="0.3">
      <c r="A6242">
        <v>6278</v>
      </c>
      <c r="B6242">
        <v>5</v>
      </c>
      <c r="C6242">
        <v>99</v>
      </c>
      <c r="D6242" s="32">
        <v>0.61111111111111116</v>
      </c>
      <c r="E6242">
        <v>7000</v>
      </c>
      <c r="G6242" s="31" t="s">
        <v>97</v>
      </c>
      <c r="H6242">
        <v>9</v>
      </c>
      <c r="I6242" s="31" t="s">
        <v>105</v>
      </c>
    </row>
    <row r="6243" spans="1:9" x14ac:dyDescent="0.3">
      <c r="A6243">
        <v>6279</v>
      </c>
      <c r="B6243">
        <v>3</v>
      </c>
      <c r="C6243">
        <v>99</v>
      </c>
      <c r="D6243" s="32">
        <v>0.63055555555555554</v>
      </c>
      <c r="E6243">
        <v>9000</v>
      </c>
      <c r="F6243">
        <v>1500</v>
      </c>
      <c r="G6243" s="31" t="s">
        <v>102</v>
      </c>
      <c r="H6243">
        <v>10</v>
      </c>
      <c r="I6243" s="31" t="s">
        <v>104</v>
      </c>
    </row>
    <row r="6244" spans="1:9" x14ac:dyDescent="0.3">
      <c r="A6244">
        <v>6280</v>
      </c>
      <c r="B6244">
        <v>7</v>
      </c>
      <c r="C6244">
        <v>99</v>
      </c>
      <c r="D6244" s="32">
        <v>0.6479166666666667</v>
      </c>
      <c r="E6244">
        <v>7000</v>
      </c>
      <c r="G6244" s="31" t="s">
        <v>102</v>
      </c>
      <c r="H6244">
        <v>10</v>
      </c>
      <c r="I6244" s="31" t="s">
        <v>98</v>
      </c>
    </row>
    <row r="6245" spans="1:9" x14ac:dyDescent="0.3">
      <c r="A6245">
        <v>6281</v>
      </c>
      <c r="B6245">
        <v>1</v>
      </c>
      <c r="C6245">
        <v>99</v>
      </c>
      <c r="D6245" s="32">
        <v>0.66249999999999998</v>
      </c>
      <c r="E6245">
        <v>7000</v>
      </c>
      <c r="F6245">
        <v>1000</v>
      </c>
      <c r="G6245" s="31" t="s">
        <v>102</v>
      </c>
      <c r="H6245">
        <v>10</v>
      </c>
      <c r="I6245" s="31" t="s">
        <v>99</v>
      </c>
    </row>
    <row r="6246" spans="1:9" x14ac:dyDescent="0.3">
      <c r="A6246">
        <v>6282</v>
      </c>
      <c r="B6246">
        <v>4</v>
      </c>
      <c r="C6246">
        <v>99</v>
      </c>
      <c r="D6246" s="32">
        <v>0.59513888888888888</v>
      </c>
      <c r="E6246">
        <v>7000</v>
      </c>
      <c r="G6246" s="31" t="s">
        <v>102</v>
      </c>
      <c r="H6246">
        <v>10</v>
      </c>
      <c r="I6246" s="31" t="s">
        <v>103</v>
      </c>
    </row>
    <row r="6247" spans="1:9" x14ac:dyDescent="0.3">
      <c r="A6247">
        <v>6283</v>
      </c>
      <c r="B6247">
        <v>2</v>
      </c>
      <c r="C6247">
        <v>99</v>
      </c>
      <c r="D6247" s="32">
        <v>0.67777777777777781</v>
      </c>
      <c r="E6247">
        <v>7000</v>
      </c>
      <c r="F6247">
        <v>2000</v>
      </c>
      <c r="G6247" s="31" t="s">
        <v>97</v>
      </c>
      <c r="H6247">
        <v>10</v>
      </c>
      <c r="I6247" s="31" t="s">
        <v>101</v>
      </c>
    </row>
    <row r="6248" spans="1:9" x14ac:dyDescent="0.3">
      <c r="A6248">
        <v>6284</v>
      </c>
      <c r="B6248">
        <v>5</v>
      </c>
      <c r="C6248">
        <v>99</v>
      </c>
      <c r="D6248" s="32">
        <v>0.66666666666666663</v>
      </c>
      <c r="E6248">
        <v>7000</v>
      </c>
      <c r="G6248" s="31" t="s">
        <v>97</v>
      </c>
      <c r="H6248">
        <v>10</v>
      </c>
      <c r="I6248" s="31" t="s">
        <v>105</v>
      </c>
    </row>
    <row r="6249" spans="1:9" x14ac:dyDescent="0.3">
      <c r="A6249">
        <v>6285</v>
      </c>
      <c r="B6249">
        <v>3</v>
      </c>
      <c r="C6249">
        <v>99</v>
      </c>
      <c r="D6249" s="32">
        <v>0.65416666666666667</v>
      </c>
      <c r="E6249">
        <v>7000</v>
      </c>
      <c r="G6249" s="31" t="s">
        <v>102</v>
      </c>
      <c r="H6249">
        <v>11</v>
      </c>
      <c r="I6249" s="31" t="s">
        <v>104</v>
      </c>
    </row>
    <row r="6250" spans="1:9" x14ac:dyDescent="0.3">
      <c r="A6250">
        <v>6286</v>
      </c>
      <c r="B6250">
        <v>7</v>
      </c>
      <c r="C6250">
        <v>99</v>
      </c>
      <c r="D6250" s="32">
        <v>0.68125000000000002</v>
      </c>
      <c r="E6250">
        <v>7000</v>
      </c>
      <c r="F6250">
        <v>2000</v>
      </c>
      <c r="G6250" s="31" t="s">
        <v>102</v>
      </c>
      <c r="H6250">
        <v>11</v>
      </c>
      <c r="I6250" s="31" t="s">
        <v>98</v>
      </c>
    </row>
    <row r="6251" spans="1:9" x14ac:dyDescent="0.3">
      <c r="A6251">
        <v>6287</v>
      </c>
      <c r="B6251">
        <v>1</v>
      </c>
      <c r="C6251">
        <v>99</v>
      </c>
      <c r="D6251" s="32">
        <v>0.67986111111111114</v>
      </c>
      <c r="E6251">
        <v>7000</v>
      </c>
      <c r="G6251" s="31" t="s">
        <v>97</v>
      </c>
      <c r="H6251">
        <v>11</v>
      </c>
      <c r="I6251" s="31" t="s">
        <v>99</v>
      </c>
    </row>
    <row r="6252" spans="1:9" x14ac:dyDescent="0.3">
      <c r="A6252">
        <v>6288</v>
      </c>
      <c r="B6252">
        <v>4</v>
      </c>
      <c r="C6252">
        <v>99</v>
      </c>
      <c r="D6252" s="32">
        <v>0.6069444444444444</v>
      </c>
      <c r="E6252">
        <v>7000</v>
      </c>
      <c r="G6252" s="31" t="s">
        <v>102</v>
      </c>
      <c r="H6252">
        <v>11</v>
      </c>
      <c r="I6252" s="31" t="s">
        <v>103</v>
      </c>
    </row>
    <row r="6253" spans="1:9" x14ac:dyDescent="0.3">
      <c r="A6253">
        <v>6289</v>
      </c>
      <c r="B6253">
        <v>2</v>
      </c>
      <c r="C6253">
        <v>99</v>
      </c>
      <c r="D6253" s="32">
        <v>0.70277777777777772</v>
      </c>
      <c r="E6253">
        <v>7000</v>
      </c>
      <c r="G6253" s="31" t="s">
        <v>97</v>
      </c>
      <c r="H6253">
        <v>11</v>
      </c>
      <c r="I6253" s="31" t="s">
        <v>101</v>
      </c>
    </row>
    <row r="6254" spans="1:9" x14ac:dyDescent="0.3">
      <c r="A6254">
        <v>6290</v>
      </c>
      <c r="B6254">
        <v>5</v>
      </c>
      <c r="C6254">
        <v>99</v>
      </c>
      <c r="D6254" s="32">
        <v>0.69305555555555554</v>
      </c>
      <c r="E6254">
        <v>7000</v>
      </c>
      <c r="G6254" s="31" t="s">
        <v>102</v>
      </c>
      <c r="H6254">
        <v>11</v>
      </c>
      <c r="I6254" s="31" t="s">
        <v>105</v>
      </c>
    </row>
    <row r="6255" spans="1:9" x14ac:dyDescent="0.3">
      <c r="A6255">
        <v>6291</v>
      </c>
      <c r="B6255">
        <v>3</v>
      </c>
      <c r="C6255">
        <v>99</v>
      </c>
      <c r="D6255" s="32">
        <v>0.68263888888888891</v>
      </c>
      <c r="E6255">
        <v>7000</v>
      </c>
      <c r="F6255">
        <v>5000</v>
      </c>
      <c r="G6255" s="31" t="s">
        <v>97</v>
      </c>
      <c r="H6255">
        <v>12</v>
      </c>
      <c r="I6255" s="31" t="s">
        <v>104</v>
      </c>
    </row>
    <row r="6256" spans="1:9" x14ac:dyDescent="0.3">
      <c r="A6256">
        <v>6292</v>
      </c>
      <c r="B6256">
        <v>7</v>
      </c>
      <c r="C6256">
        <v>99</v>
      </c>
      <c r="D6256" s="32">
        <v>0.70208333333333328</v>
      </c>
      <c r="E6256">
        <v>7000</v>
      </c>
      <c r="G6256" s="31" t="s">
        <v>97</v>
      </c>
      <c r="H6256">
        <v>12</v>
      </c>
      <c r="I6256" s="31" t="s">
        <v>98</v>
      </c>
    </row>
    <row r="6257" spans="1:9" x14ac:dyDescent="0.3">
      <c r="A6257">
        <v>6293</v>
      </c>
      <c r="B6257">
        <v>1</v>
      </c>
      <c r="C6257">
        <v>99</v>
      </c>
      <c r="D6257" s="32">
        <v>0.70208333333333328</v>
      </c>
      <c r="E6257">
        <v>7000</v>
      </c>
      <c r="G6257" s="31" t="s">
        <v>97</v>
      </c>
      <c r="H6257">
        <v>12</v>
      </c>
      <c r="I6257" s="31" t="s">
        <v>99</v>
      </c>
    </row>
    <row r="6258" spans="1:9" x14ac:dyDescent="0.3">
      <c r="A6258">
        <v>6294</v>
      </c>
      <c r="B6258">
        <v>4</v>
      </c>
      <c r="C6258">
        <v>99</v>
      </c>
      <c r="D6258" s="32">
        <v>0.62152777777777779</v>
      </c>
      <c r="E6258">
        <v>7000</v>
      </c>
      <c r="F6258">
        <v>3000</v>
      </c>
      <c r="G6258" s="31" t="s">
        <v>102</v>
      </c>
      <c r="H6258">
        <v>12</v>
      </c>
      <c r="I6258" s="31" t="s">
        <v>103</v>
      </c>
    </row>
    <row r="6259" spans="1:9" x14ac:dyDescent="0.3">
      <c r="A6259">
        <v>6295</v>
      </c>
      <c r="B6259">
        <v>2</v>
      </c>
      <c r="C6259">
        <v>99</v>
      </c>
      <c r="D6259" s="32">
        <v>0.72430555555555554</v>
      </c>
      <c r="E6259">
        <v>7000</v>
      </c>
      <c r="G6259" s="31" t="s">
        <v>102</v>
      </c>
      <c r="H6259">
        <v>12</v>
      </c>
      <c r="I6259" s="31" t="s">
        <v>101</v>
      </c>
    </row>
    <row r="6260" spans="1:9" x14ac:dyDescent="0.3">
      <c r="A6260">
        <v>6296</v>
      </c>
      <c r="B6260">
        <v>5</v>
      </c>
      <c r="C6260">
        <v>99</v>
      </c>
      <c r="D6260" s="32">
        <v>0.71111111111111114</v>
      </c>
      <c r="E6260">
        <v>7000</v>
      </c>
      <c r="G6260" s="31" t="s">
        <v>102</v>
      </c>
      <c r="H6260">
        <v>12</v>
      </c>
      <c r="I6260" s="31" t="s">
        <v>105</v>
      </c>
    </row>
    <row r="6261" spans="1:9" x14ac:dyDescent="0.3">
      <c r="A6261">
        <v>6297</v>
      </c>
      <c r="B6261">
        <v>3</v>
      </c>
      <c r="C6261">
        <v>99</v>
      </c>
      <c r="D6261" s="32">
        <v>0.71319444444444446</v>
      </c>
      <c r="E6261">
        <v>9000</v>
      </c>
      <c r="F6261">
        <v>1000</v>
      </c>
      <c r="G6261" s="31" t="s">
        <v>102</v>
      </c>
      <c r="H6261">
        <v>13</v>
      </c>
      <c r="I6261" s="31" t="s">
        <v>104</v>
      </c>
    </row>
    <row r="6262" spans="1:9" x14ac:dyDescent="0.3">
      <c r="A6262">
        <v>6298</v>
      </c>
      <c r="B6262">
        <v>7</v>
      </c>
      <c r="C6262">
        <v>99</v>
      </c>
      <c r="D6262" s="32">
        <v>0.72986111111111107</v>
      </c>
      <c r="E6262">
        <v>7000</v>
      </c>
      <c r="G6262" s="31" t="s">
        <v>102</v>
      </c>
      <c r="H6262">
        <v>13</v>
      </c>
      <c r="I6262" s="31" t="s">
        <v>98</v>
      </c>
    </row>
    <row r="6263" spans="1:9" x14ac:dyDescent="0.3">
      <c r="A6263">
        <v>6299</v>
      </c>
      <c r="B6263">
        <v>1</v>
      </c>
      <c r="C6263">
        <v>99</v>
      </c>
      <c r="D6263" s="32">
        <v>0.72569444444444442</v>
      </c>
      <c r="E6263">
        <v>7000</v>
      </c>
      <c r="G6263" s="31" t="s">
        <v>97</v>
      </c>
      <c r="H6263">
        <v>13</v>
      </c>
      <c r="I6263" s="31" t="s">
        <v>99</v>
      </c>
    </row>
    <row r="6264" spans="1:9" x14ac:dyDescent="0.3">
      <c r="A6264">
        <v>6300</v>
      </c>
      <c r="B6264">
        <v>4</v>
      </c>
      <c r="C6264">
        <v>99</v>
      </c>
      <c r="D6264" s="32">
        <v>0.64583333333333337</v>
      </c>
      <c r="E6264">
        <v>7000</v>
      </c>
      <c r="G6264" s="31" t="s">
        <v>102</v>
      </c>
      <c r="H6264">
        <v>13</v>
      </c>
      <c r="I6264" s="31" t="s">
        <v>103</v>
      </c>
    </row>
    <row r="6265" spans="1:9" x14ac:dyDescent="0.3">
      <c r="A6265">
        <v>6301</v>
      </c>
      <c r="B6265">
        <v>2</v>
      </c>
      <c r="C6265">
        <v>99</v>
      </c>
      <c r="D6265" s="32">
        <v>0.74375000000000002</v>
      </c>
      <c r="E6265">
        <v>7000</v>
      </c>
      <c r="G6265" s="31" t="s">
        <v>97</v>
      </c>
      <c r="H6265">
        <v>13</v>
      </c>
      <c r="I6265" s="31" t="s">
        <v>101</v>
      </c>
    </row>
    <row r="6266" spans="1:9" x14ac:dyDescent="0.3">
      <c r="A6266">
        <v>6302</v>
      </c>
      <c r="B6266">
        <v>5</v>
      </c>
      <c r="C6266">
        <v>99</v>
      </c>
      <c r="D6266" s="32">
        <v>0.72361111111111109</v>
      </c>
      <c r="E6266">
        <v>7000</v>
      </c>
      <c r="G6266" s="31" t="s">
        <v>102</v>
      </c>
      <c r="H6266">
        <v>13</v>
      </c>
      <c r="I6266" s="31" t="s">
        <v>105</v>
      </c>
    </row>
    <row r="6267" spans="1:9" x14ac:dyDescent="0.3">
      <c r="A6267">
        <v>6303</v>
      </c>
      <c r="B6267">
        <v>3</v>
      </c>
      <c r="C6267">
        <v>99</v>
      </c>
      <c r="D6267" s="32">
        <v>0.74444444444444446</v>
      </c>
      <c r="E6267">
        <v>7000</v>
      </c>
      <c r="G6267" s="31" t="s">
        <v>97</v>
      </c>
      <c r="H6267">
        <v>14</v>
      </c>
      <c r="I6267" s="31" t="s">
        <v>104</v>
      </c>
    </row>
    <row r="6268" spans="1:9" x14ac:dyDescent="0.3">
      <c r="A6268">
        <v>6304</v>
      </c>
      <c r="B6268">
        <v>7</v>
      </c>
      <c r="C6268">
        <v>99</v>
      </c>
      <c r="D6268" s="32">
        <v>0.75624999999999998</v>
      </c>
      <c r="E6268">
        <v>7000</v>
      </c>
      <c r="G6268" s="31" t="s">
        <v>97</v>
      </c>
      <c r="H6268">
        <v>14</v>
      </c>
      <c r="I6268" s="31" t="s">
        <v>98</v>
      </c>
    </row>
    <row r="6269" spans="1:9" x14ac:dyDescent="0.3">
      <c r="A6269">
        <v>6305</v>
      </c>
      <c r="B6269">
        <v>1</v>
      </c>
      <c r="C6269">
        <v>99</v>
      </c>
      <c r="D6269" s="32">
        <v>0.74861111111111112</v>
      </c>
      <c r="E6269">
        <v>7000</v>
      </c>
      <c r="G6269" s="31" t="s">
        <v>97</v>
      </c>
      <c r="H6269">
        <v>14</v>
      </c>
      <c r="I6269" s="31" t="s">
        <v>99</v>
      </c>
    </row>
    <row r="6270" spans="1:9" x14ac:dyDescent="0.3">
      <c r="A6270">
        <v>6306</v>
      </c>
      <c r="B6270">
        <v>4</v>
      </c>
      <c r="C6270">
        <v>99</v>
      </c>
      <c r="D6270" s="32">
        <v>0.66736111111111107</v>
      </c>
      <c r="E6270">
        <v>9000</v>
      </c>
      <c r="F6270">
        <v>1000</v>
      </c>
      <c r="G6270" s="31" t="s">
        <v>102</v>
      </c>
      <c r="H6270">
        <v>14</v>
      </c>
      <c r="I6270" s="31" t="s">
        <v>103</v>
      </c>
    </row>
    <row r="6271" spans="1:9" x14ac:dyDescent="0.3">
      <c r="A6271">
        <v>6307</v>
      </c>
      <c r="B6271">
        <v>2</v>
      </c>
      <c r="C6271">
        <v>99</v>
      </c>
      <c r="D6271" s="32">
        <v>0.76736111111111116</v>
      </c>
      <c r="E6271">
        <v>7000</v>
      </c>
      <c r="G6271" s="31" t="s">
        <v>102</v>
      </c>
      <c r="H6271">
        <v>14</v>
      </c>
      <c r="I6271" s="31" t="s">
        <v>101</v>
      </c>
    </row>
    <row r="6272" spans="1:9" x14ac:dyDescent="0.3">
      <c r="A6272">
        <v>6308</v>
      </c>
      <c r="B6272">
        <v>5</v>
      </c>
      <c r="C6272">
        <v>99</v>
      </c>
      <c r="D6272" s="32">
        <v>0.74652777777777779</v>
      </c>
      <c r="E6272">
        <v>7000</v>
      </c>
      <c r="G6272" s="31" t="s">
        <v>102</v>
      </c>
      <c r="H6272">
        <v>14</v>
      </c>
      <c r="I6272" s="31" t="s">
        <v>105</v>
      </c>
    </row>
    <row r="6273" spans="1:9" x14ac:dyDescent="0.3">
      <c r="A6273">
        <v>6309</v>
      </c>
      <c r="B6273">
        <v>3</v>
      </c>
      <c r="C6273">
        <v>99</v>
      </c>
      <c r="D6273" s="32">
        <v>0.7680555555555556</v>
      </c>
      <c r="E6273">
        <v>7000</v>
      </c>
      <c r="F6273">
        <v>2000</v>
      </c>
      <c r="G6273" s="31" t="s">
        <v>102</v>
      </c>
      <c r="H6273">
        <v>15</v>
      </c>
      <c r="I6273" s="31" t="s">
        <v>104</v>
      </c>
    </row>
    <row r="6274" spans="1:9" x14ac:dyDescent="0.3">
      <c r="A6274">
        <v>6310</v>
      </c>
      <c r="B6274">
        <v>7</v>
      </c>
      <c r="C6274">
        <v>99</v>
      </c>
      <c r="D6274" s="32">
        <v>0.78125</v>
      </c>
      <c r="E6274">
        <v>7000</v>
      </c>
      <c r="G6274" s="31" t="s">
        <v>102</v>
      </c>
      <c r="H6274">
        <v>15</v>
      </c>
      <c r="I6274" s="31" t="s">
        <v>98</v>
      </c>
    </row>
    <row r="6275" spans="1:9" x14ac:dyDescent="0.3">
      <c r="A6275">
        <v>6311</v>
      </c>
      <c r="B6275">
        <v>1</v>
      </c>
      <c r="C6275">
        <v>99</v>
      </c>
      <c r="D6275" s="32">
        <v>0.76736111111111116</v>
      </c>
      <c r="E6275">
        <v>7000</v>
      </c>
      <c r="G6275" s="31" t="s">
        <v>97</v>
      </c>
      <c r="H6275">
        <v>15</v>
      </c>
      <c r="I6275" s="31" t="s">
        <v>99</v>
      </c>
    </row>
    <row r="6276" spans="1:9" x14ac:dyDescent="0.3">
      <c r="A6276">
        <v>6312</v>
      </c>
      <c r="B6276">
        <v>4</v>
      </c>
      <c r="C6276">
        <v>99</v>
      </c>
      <c r="D6276" s="32">
        <v>0.68472222222222223</v>
      </c>
      <c r="E6276">
        <v>7000</v>
      </c>
      <c r="G6276" s="31" t="s">
        <v>97</v>
      </c>
      <c r="H6276">
        <v>15</v>
      </c>
      <c r="I6276" s="31" t="s">
        <v>103</v>
      </c>
    </row>
    <row r="6277" spans="1:9" x14ac:dyDescent="0.3">
      <c r="A6277">
        <v>6313</v>
      </c>
      <c r="B6277">
        <v>2</v>
      </c>
      <c r="C6277">
        <v>99</v>
      </c>
      <c r="D6277" s="32">
        <v>0.78333333333333333</v>
      </c>
      <c r="E6277">
        <v>7000</v>
      </c>
      <c r="G6277" s="31" t="s">
        <v>102</v>
      </c>
      <c r="H6277">
        <v>15</v>
      </c>
      <c r="I6277" s="31" t="s">
        <v>101</v>
      </c>
    </row>
    <row r="6278" spans="1:9" x14ac:dyDescent="0.3">
      <c r="A6278">
        <v>6314</v>
      </c>
      <c r="B6278">
        <v>5</v>
      </c>
      <c r="C6278">
        <v>99</v>
      </c>
      <c r="D6278" s="32">
        <v>0.76666666666666672</v>
      </c>
      <c r="E6278">
        <v>7000</v>
      </c>
      <c r="F6278">
        <v>1000</v>
      </c>
      <c r="G6278" s="31" t="s">
        <v>102</v>
      </c>
      <c r="H6278">
        <v>15</v>
      </c>
      <c r="I6278" s="31" t="s">
        <v>105</v>
      </c>
    </row>
    <row r="6279" spans="1:9" x14ac:dyDescent="0.3">
      <c r="A6279">
        <v>6315</v>
      </c>
      <c r="B6279">
        <v>3</v>
      </c>
      <c r="C6279">
        <v>99</v>
      </c>
      <c r="D6279" s="32">
        <v>0.7993055555555556</v>
      </c>
      <c r="E6279">
        <v>7000</v>
      </c>
      <c r="G6279" s="31" t="s">
        <v>97</v>
      </c>
      <c r="H6279">
        <v>16</v>
      </c>
      <c r="I6279" s="31" t="s">
        <v>104</v>
      </c>
    </row>
    <row r="6280" spans="1:9" x14ac:dyDescent="0.3">
      <c r="A6280">
        <v>6316</v>
      </c>
      <c r="B6280">
        <v>7</v>
      </c>
      <c r="C6280">
        <v>99</v>
      </c>
      <c r="D6280" s="32">
        <v>0.79305555555555551</v>
      </c>
      <c r="E6280">
        <v>7000</v>
      </c>
      <c r="G6280" s="31" t="s">
        <v>97</v>
      </c>
      <c r="H6280">
        <v>16</v>
      </c>
      <c r="I6280" s="31" t="s">
        <v>98</v>
      </c>
    </row>
    <row r="6281" spans="1:9" x14ac:dyDescent="0.3">
      <c r="A6281">
        <v>6317</v>
      </c>
      <c r="B6281">
        <v>1</v>
      </c>
      <c r="C6281">
        <v>99</v>
      </c>
      <c r="D6281" s="32">
        <v>0.78611111111111109</v>
      </c>
      <c r="E6281">
        <v>7000</v>
      </c>
      <c r="F6281">
        <v>2000</v>
      </c>
      <c r="G6281" s="31" t="s">
        <v>102</v>
      </c>
      <c r="H6281">
        <v>16</v>
      </c>
      <c r="I6281" s="31" t="s">
        <v>99</v>
      </c>
    </row>
    <row r="6282" spans="1:9" x14ac:dyDescent="0.3">
      <c r="A6282">
        <v>6318</v>
      </c>
      <c r="B6282">
        <v>4</v>
      </c>
      <c r="C6282">
        <v>99</v>
      </c>
      <c r="D6282" s="32">
        <v>0.69930555555555551</v>
      </c>
      <c r="E6282">
        <v>7000</v>
      </c>
      <c r="G6282" s="31" t="s">
        <v>97</v>
      </c>
      <c r="H6282">
        <v>16</v>
      </c>
      <c r="I6282" s="31" t="s">
        <v>103</v>
      </c>
    </row>
    <row r="6283" spans="1:9" x14ac:dyDescent="0.3">
      <c r="A6283">
        <v>6319</v>
      </c>
      <c r="B6283">
        <v>2</v>
      </c>
      <c r="C6283">
        <v>99</v>
      </c>
      <c r="D6283" s="32">
        <v>0.8256944444444444</v>
      </c>
      <c r="E6283">
        <v>7000</v>
      </c>
      <c r="G6283" s="31" t="s">
        <v>102</v>
      </c>
      <c r="H6283">
        <v>16</v>
      </c>
      <c r="I6283" s="31" t="s">
        <v>101</v>
      </c>
    </row>
    <row r="6284" spans="1:9" x14ac:dyDescent="0.3">
      <c r="A6284">
        <v>6320</v>
      </c>
      <c r="B6284">
        <v>5</v>
      </c>
      <c r="C6284">
        <v>99</v>
      </c>
      <c r="D6284" s="32">
        <v>0.79305555555555551</v>
      </c>
      <c r="E6284">
        <v>7000</v>
      </c>
      <c r="G6284" s="31" t="s">
        <v>102</v>
      </c>
      <c r="H6284">
        <v>16</v>
      </c>
      <c r="I6284" s="31" t="s">
        <v>105</v>
      </c>
    </row>
    <row r="6285" spans="1:9" x14ac:dyDescent="0.3">
      <c r="A6285">
        <v>6321</v>
      </c>
      <c r="B6285">
        <v>3</v>
      </c>
      <c r="C6285">
        <v>99</v>
      </c>
      <c r="D6285" s="32">
        <v>0.82499999999999996</v>
      </c>
      <c r="E6285">
        <v>7000</v>
      </c>
      <c r="F6285">
        <v>1000</v>
      </c>
      <c r="G6285" s="31" t="s">
        <v>102</v>
      </c>
      <c r="H6285">
        <v>17</v>
      </c>
      <c r="I6285" s="31" t="s">
        <v>104</v>
      </c>
    </row>
    <row r="6286" spans="1:9" x14ac:dyDescent="0.3">
      <c r="A6286">
        <v>6322</v>
      </c>
      <c r="B6286">
        <v>4</v>
      </c>
      <c r="C6286">
        <v>99</v>
      </c>
      <c r="D6286" s="32">
        <v>0.71666666666666667</v>
      </c>
      <c r="E6286">
        <v>7000</v>
      </c>
      <c r="G6286" s="31" t="s">
        <v>102</v>
      </c>
      <c r="H6286">
        <v>17</v>
      </c>
      <c r="I6286" s="31" t="s">
        <v>103</v>
      </c>
    </row>
    <row r="6287" spans="1:9" x14ac:dyDescent="0.3">
      <c r="A6287">
        <v>6323</v>
      </c>
      <c r="B6287">
        <v>2</v>
      </c>
      <c r="C6287">
        <v>99</v>
      </c>
      <c r="D6287" s="32">
        <v>0.84375</v>
      </c>
      <c r="E6287">
        <v>9000</v>
      </c>
      <c r="G6287" s="31" t="s">
        <v>102</v>
      </c>
      <c r="H6287">
        <v>17</v>
      </c>
      <c r="I6287" s="31" t="s">
        <v>101</v>
      </c>
    </row>
    <row r="6288" spans="1:9" x14ac:dyDescent="0.3">
      <c r="A6288">
        <v>6324</v>
      </c>
      <c r="B6288">
        <v>5</v>
      </c>
      <c r="C6288">
        <v>99</v>
      </c>
      <c r="D6288" s="32"/>
      <c r="E6288">
        <v>7000</v>
      </c>
      <c r="F6288">
        <v>1000</v>
      </c>
      <c r="G6288" s="31" t="s">
        <v>97</v>
      </c>
      <c r="H6288">
        <v>17</v>
      </c>
      <c r="I6288" s="31" t="s">
        <v>105</v>
      </c>
    </row>
    <row r="6289" spans="1:9" x14ac:dyDescent="0.3">
      <c r="A6289">
        <v>6325</v>
      </c>
      <c r="B6289">
        <v>4</v>
      </c>
      <c r="C6289">
        <v>99</v>
      </c>
      <c r="D6289" s="32">
        <v>0.74305555555555558</v>
      </c>
      <c r="E6289">
        <v>7000</v>
      </c>
      <c r="G6289" s="31" t="s">
        <v>102</v>
      </c>
      <c r="H6289">
        <v>18</v>
      </c>
      <c r="I6289" s="31" t="s">
        <v>103</v>
      </c>
    </row>
    <row r="6290" spans="1:9" x14ac:dyDescent="0.3">
      <c r="A6290">
        <v>6326</v>
      </c>
      <c r="B6290">
        <v>2</v>
      </c>
      <c r="C6290">
        <v>99</v>
      </c>
      <c r="D6290" s="32"/>
      <c r="E6290">
        <v>9000</v>
      </c>
      <c r="G6290" s="31" t="s">
        <v>102</v>
      </c>
      <c r="H6290">
        <v>18</v>
      </c>
      <c r="I6290" s="31" t="s">
        <v>101</v>
      </c>
    </row>
    <row r="6291" spans="1:9" x14ac:dyDescent="0.3">
      <c r="A6291">
        <v>6327</v>
      </c>
      <c r="B6291">
        <v>4</v>
      </c>
      <c r="C6291">
        <v>99</v>
      </c>
      <c r="D6291" s="32">
        <v>0.76249999999999996</v>
      </c>
      <c r="E6291">
        <v>7000</v>
      </c>
      <c r="G6291" s="31" t="s">
        <v>97</v>
      </c>
      <c r="H6291">
        <v>19</v>
      </c>
      <c r="I6291" s="31" t="s">
        <v>103</v>
      </c>
    </row>
    <row r="6292" spans="1:9" x14ac:dyDescent="0.3">
      <c r="A6292">
        <v>6328</v>
      </c>
      <c r="B6292">
        <v>4</v>
      </c>
      <c r="C6292">
        <v>99</v>
      </c>
      <c r="D6292" s="32"/>
      <c r="E6292">
        <v>7000</v>
      </c>
      <c r="G6292" s="31" t="s">
        <v>102</v>
      </c>
      <c r="H6292">
        <v>20</v>
      </c>
      <c r="I6292" s="31" t="s">
        <v>103</v>
      </c>
    </row>
    <row r="6293" spans="1:9" x14ac:dyDescent="0.3">
      <c r="A6293">
        <v>6329</v>
      </c>
      <c r="B6293">
        <v>3</v>
      </c>
      <c r="C6293">
        <v>100</v>
      </c>
      <c r="D6293" s="32">
        <v>0.45902777777777776</v>
      </c>
      <c r="E6293">
        <v>9000</v>
      </c>
      <c r="F6293">
        <v>1000</v>
      </c>
      <c r="G6293" s="31" t="s">
        <v>102</v>
      </c>
      <c r="H6293">
        <v>4</v>
      </c>
      <c r="I6293" s="31" t="s">
        <v>104</v>
      </c>
    </row>
    <row r="6294" spans="1:9" x14ac:dyDescent="0.3">
      <c r="A6294">
        <v>6330</v>
      </c>
      <c r="B6294">
        <v>1</v>
      </c>
      <c r="C6294">
        <v>100</v>
      </c>
      <c r="D6294" s="32">
        <v>0.48888888888888887</v>
      </c>
      <c r="E6294">
        <v>7000</v>
      </c>
      <c r="G6294" s="31" t="s">
        <v>97</v>
      </c>
      <c r="H6294">
        <v>4</v>
      </c>
      <c r="I6294" s="31" t="s">
        <v>99</v>
      </c>
    </row>
    <row r="6295" spans="1:9" x14ac:dyDescent="0.3">
      <c r="A6295">
        <v>6331</v>
      </c>
      <c r="B6295">
        <v>4</v>
      </c>
      <c r="C6295">
        <v>100</v>
      </c>
      <c r="D6295" s="32">
        <v>0.4597222222222222</v>
      </c>
      <c r="E6295">
        <v>7000</v>
      </c>
      <c r="G6295" s="31" t="s">
        <v>102</v>
      </c>
      <c r="H6295">
        <v>4</v>
      </c>
      <c r="I6295" s="31" t="s">
        <v>103</v>
      </c>
    </row>
    <row r="6296" spans="1:9" x14ac:dyDescent="0.3">
      <c r="A6296">
        <v>6332</v>
      </c>
      <c r="B6296">
        <v>5</v>
      </c>
      <c r="C6296">
        <v>100</v>
      </c>
      <c r="D6296" s="32">
        <v>0.45069444444444445</v>
      </c>
      <c r="E6296">
        <v>7000</v>
      </c>
      <c r="G6296" s="31" t="s">
        <v>97</v>
      </c>
      <c r="H6296">
        <v>4</v>
      </c>
      <c r="I6296" s="31" t="s">
        <v>105</v>
      </c>
    </row>
    <row r="6297" spans="1:9" x14ac:dyDescent="0.3">
      <c r="A6297">
        <v>6333</v>
      </c>
      <c r="B6297">
        <v>3</v>
      </c>
      <c r="C6297">
        <v>100</v>
      </c>
      <c r="D6297" s="32">
        <v>0.48194444444444445</v>
      </c>
      <c r="E6297">
        <v>7000</v>
      </c>
      <c r="F6297">
        <v>2000</v>
      </c>
      <c r="G6297" s="31" t="s">
        <v>102</v>
      </c>
      <c r="H6297">
        <v>5</v>
      </c>
      <c r="I6297" s="31" t="s">
        <v>104</v>
      </c>
    </row>
    <row r="6298" spans="1:9" x14ac:dyDescent="0.3">
      <c r="A6298">
        <v>6334</v>
      </c>
      <c r="B6298">
        <v>1</v>
      </c>
      <c r="C6298">
        <v>100</v>
      </c>
      <c r="D6298" s="32">
        <v>0.51736111111111116</v>
      </c>
      <c r="E6298">
        <v>7000</v>
      </c>
      <c r="G6298" s="31" t="s">
        <v>102</v>
      </c>
      <c r="H6298">
        <v>5</v>
      </c>
      <c r="I6298" s="31" t="s">
        <v>99</v>
      </c>
    </row>
    <row r="6299" spans="1:9" x14ac:dyDescent="0.3">
      <c r="A6299">
        <v>6335</v>
      </c>
      <c r="B6299">
        <v>4</v>
      </c>
      <c r="C6299">
        <v>100</v>
      </c>
      <c r="D6299" s="32">
        <v>0.50347222222222221</v>
      </c>
      <c r="E6299">
        <v>7000</v>
      </c>
      <c r="G6299" s="31" t="s">
        <v>97</v>
      </c>
      <c r="H6299">
        <v>5</v>
      </c>
      <c r="I6299" s="31" t="s">
        <v>103</v>
      </c>
    </row>
    <row r="6300" spans="1:9" x14ac:dyDescent="0.3">
      <c r="A6300">
        <v>6336</v>
      </c>
      <c r="B6300">
        <v>5</v>
      </c>
      <c r="C6300">
        <v>100</v>
      </c>
      <c r="D6300" s="32">
        <v>0.46666666666666667</v>
      </c>
      <c r="E6300">
        <v>7000</v>
      </c>
      <c r="F6300">
        <v>500</v>
      </c>
      <c r="G6300" s="31" t="s">
        <v>102</v>
      </c>
      <c r="H6300">
        <v>5</v>
      </c>
      <c r="I6300" s="31" t="s">
        <v>105</v>
      </c>
    </row>
    <row r="6301" spans="1:9" x14ac:dyDescent="0.3">
      <c r="A6301">
        <v>6337</v>
      </c>
      <c r="B6301">
        <v>3</v>
      </c>
      <c r="C6301">
        <v>100</v>
      </c>
      <c r="D6301" s="32">
        <v>0.52708333333333335</v>
      </c>
      <c r="E6301">
        <v>7000</v>
      </c>
      <c r="G6301" s="31" t="s">
        <v>102</v>
      </c>
      <c r="H6301">
        <v>6</v>
      </c>
      <c r="I6301" s="31" t="s">
        <v>104</v>
      </c>
    </row>
    <row r="6302" spans="1:9" x14ac:dyDescent="0.3">
      <c r="A6302">
        <v>6338</v>
      </c>
      <c r="B6302">
        <v>1</v>
      </c>
      <c r="C6302">
        <v>100</v>
      </c>
      <c r="D6302" s="32">
        <v>0.57430555555555551</v>
      </c>
      <c r="E6302">
        <v>4500</v>
      </c>
      <c r="G6302" s="31" t="s">
        <v>102</v>
      </c>
      <c r="H6302">
        <v>6</v>
      </c>
      <c r="I6302" s="31" t="s">
        <v>99</v>
      </c>
    </row>
    <row r="6303" spans="1:9" x14ac:dyDescent="0.3">
      <c r="A6303">
        <v>6339</v>
      </c>
      <c r="B6303">
        <v>4</v>
      </c>
      <c r="C6303">
        <v>100</v>
      </c>
      <c r="D6303" s="32">
        <v>0.57430555555555551</v>
      </c>
      <c r="E6303">
        <v>7000</v>
      </c>
      <c r="G6303" s="31" t="s">
        <v>102</v>
      </c>
      <c r="H6303">
        <v>6</v>
      </c>
      <c r="I6303" s="31" t="s">
        <v>103</v>
      </c>
    </row>
    <row r="6304" spans="1:9" x14ac:dyDescent="0.3">
      <c r="A6304">
        <v>6340</v>
      </c>
      <c r="B6304">
        <v>5</v>
      </c>
      <c r="C6304">
        <v>100</v>
      </c>
      <c r="D6304" s="32">
        <v>0.49722222222222223</v>
      </c>
      <c r="E6304">
        <v>7000</v>
      </c>
      <c r="G6304" s="31" t="s">
        <v>102</v>
      </c>
      <c r="H6304">
        <v>6</v>
      </c>
      <c r="I6304" s="31" t="s">
        <v>105</v>
      </c>
    </row>
    <row r="6305" spans="1:9" x14ac:dyDescent="0.3">
      <c r="A6305">
        <v>6341</v>
      </c>
      <c r="B6305">
        <v>3</v>
      </c>
      <c r="C6305">
        <v>100</v>
      </c>
      <c r="D6305" s="32">
        <v>0.60624999999999996</v>
      </c>
      <c r="E6305">
        <v>7000</v>
      </c>
      <c r="F6305">
        <v>1500</v>
      </c>
      <c r="G6305" s="31" t="s">
        <v>97</v>
      </c>
      <c r="H6305">
        <v>7</v>
      </c>
      <c r="I6305" s="31" t="s">
        <v>104</v>
      </c>
    </row>
    <row r="6306" spans="1:9" x14ac:dyDescent="0.3">
      <c r="A6306">
        <v>6342</v>
      </c>
      <c r="B6306">
        <v>1</v>
      </c>
      <c r="C6306">
        <v>100</v>
      </c>
      <c r="D6306" s="32">
        <v>0.60902777777777772</v>
      </c>
      <c r="E6306">
        <v>7000</v>
      </c>
      <c r="G6306" s="31" t="s">
        <v>97</v>
      </c>
      <c r="H6306">
        <v>7</v>
      </c>
      <c r="I6306" s="31" t="s">
        <v>99</v>
      </c>
    </row>
    <row r="6307" spans="1:9" x14ac:dyDescent="0.3">
      <c r="A6307">
        <v>6343</v>
      </c>
      <c r="B6307">
        <v>4</v>
      </c>
      <c r="C6307">
        <v>100</v>
      </c>
      <c r="D6307" s="32">
        <v>0.60763888888888884</v>
      </c>
      <c r="E6307">
        <v>7000</v>
      </c>
      <c r="G6307" s="31" t="s">
        <v>102</v>
      </c>
      <c r="H6307">
        <v>7</v>
      </c>
      <c r="I6307" s="31" t="s">
        <v>103</v>
      </c>
    </row>
    <row r="6308" spans="1:9" x14ac:dyDescent="0.3">
      <c r="A6308">
        <v>6344</v>
      </c>
      <c r="B6308">
        <v>5</v>
      </c>
      <c r="C6308">
        <v>100</v>
      </c>
      <c r="D6308" s="32">
        <v>0.53125</v>
      </c>
      <c r="E6308">
        <v>7000</v>
      </c>
      <c r="G6308" s="31" t="s">
        <v>102</v>
      </c>
      <c r="H6308">
        <v>7</v>
      </c>
      <c r="I6308" s="31" t="s">
        <v>105</v>
      </c>
    </row>
    <row r="6309" spans="1:9" x14ac:dyDescent="0.3">
      <c r="A6309">
        <v>6345</v>
      </c>
      <c r="B6309">
        <v>3</v>
      </c>
      <c r="C6309">
        <v>100</v>
      </c>
      <c r="D6309" s="32">
        <v>0.69722222222222219</v>
      </c>
      <c r="E6309">
        <v>7000</v>
      </c>
      <c r="F6309">
        <v>1500</v>
      </c>
      <c r="G6309" s="31" t="s">
        <v>102</v>
      </c>
      <c r="H6309">
        <v>8</v>
      </c>
      <c r="I6309" s="31" t="s">
        <v>104</v>
      </c>
    </row>
    <row r="6310" spans="1:9" x14ac:dyDescent="0.3">
      <c r="A6310">
        <v>6346</v>
      </c>
      <c r="B6310">
        <v>1</v>
      </c>
      <c r="C6310">
        <v>100</v>
      </c>
      <c r="D6310" s="32">
        <v>0.69652777777777775</v>
      </c>
      <c r="E6310">
        <v>7000</v>
      </c>
      <c r="G6310" s="31" t="s">
        <v>102</v>
      </c>
      <c r="H6310">
        <v>8</v>
      </c>
      <c r="I6310" s="31" t="s">
        <v>99</v>
      </c>
    </row>
    <row r="6311" spans="1:9" x14ac:dyDescent="0.3">
      <c r="A6311">
        <v>6347</v>
      </c>
      <c r="B6311">
        <v>4</v>
      </c>
      <c r="C6311">
        <v>100</v>
      </c>
      <c r="D6311" s="32">
        <v>0.64583333333333337</v>
      </c>
      <c r="E6311">
        <v>7000</v>
      </c>
      <c r="G6311" s="31" t="s">
        <v>97</v>
      </c>
      <c r="H6311">
        <v>8</v>
      </c>
      <c r="I6311" s="31" t="s">
        <v>103</v>
      </c>
    </row>
    <row r="6312" spans="1:9" x14ac:dyDescent="0.3">
      <c r="A6312">
        <v>6348</v>
      </c>
      <c r="B6312">
        <v>5</v>
      </c>
      <c r="C6312">
        <v>100</v>
      </c>
      <c r="D6312" s="32">
        <v>0.58333333333333337</v>
      </c>
      <c r="E6312">
        <v>7000</v>
      </c>
      <c r="F6312">
        <v>1000</v>
      </c>
      <c r="G6312" s="31" t="s">
        <v>102</v>
      </c>
      <c r="H6312">
        <v>8</v>
      </c>
      <c r="I6312" s="31" t="s">
        <v>105</v>
      </c>
    </row>
    <row r="6313" spans="1:9" x14ac:dyDescent="0.3">
      <c r="A6313">
        <v>6349</v>
      </c>
      <c r="B6313">
        <v>3</v>
      </c>
      <c r="C6313">
        <v>100</v>
      </c>
      <c r="D6313" s="32">
        <v>0.73958333333333337</v>
      </c>
      <c r="E6313">
        <v>7000</v>
      </c>
      <c r="F6313">
        <v>1500</v>
      </c>
      <c r="G6313" s="31" t="s">
        <v>102</v>
      </c>
      <c r="H6313">
        <v>9</v>
      </c>
      <c r="I6313" s="31" t="s">
        <v>104</v>
      </c>
    </row>
    <row r="6314" spans="1:9" x14ac:dyDescent="0.3">
      <c r="A6314">
        <v>6350</v>
      </c>
      <c r="B6314">
        <v>1</v>
      </c>
      <c r="C6314">
        <v>100</v>
      </c>
      <c r="D6314" s="32">
        <v>0.75138888888888888</v>
      </c>
      <c r="E6314">
        <v>9000</v>
      </c>
      <c r="G6314" s="31" t="s">
        <v>102</v>
      </c>
      <c r="H6314">
        <v>9</v>
      </c>
      <c r="I6314" s="31" t="s">
        <v>99</v>
      </c>
    </row>
    <row r="6315" spans="1:9" x14ac:dyDescent="0.3">
      <c r="A6315">
        <v>6351</v>
      </c>
      <c r="B6315">
        <v>4</v>
      </c>
      <c r="C6315">
        <v>100</v>
      </c>
      <c r="D6315" s="32"/>
      <c r="E6315">
        <v>9000</v>
      </c>
      <c r="G6315" s="31" t="s">
        <v>97</v>
      </c>
      <c r="H6315">
        <v>9</v>
      </c>
      <c r="I6315" s="31" t="s">
        <v>103</v>
      </c>
    </row>
    <row r="6316" spans="1:9" x14ac:dyDescent="0.3">
      <c r="A6316">
        <v>6352</v>
      </c>
      <c r="B6316">
        <v>5</v>
      </c>
      <c r="C6316">
        <v>100</v>
      </c>
      <c r="D6316" s="32">
        <v>0.61805555555555558</v>
      </c>
      <c r="E6316">
        <v>7000</v>
      </c>
      <c r="G6316" s="31" t="s">
        <v>97</v>
      </c>
      <c r="H6316">
        <v>9</v>
      </c>
      <c r="I6316" s="31" t="s">
        <v>105</v>
      </c>
    </row>
    <row r="6317" spans="1:9" x14ac:dyDescent="0.3">
      <c r="A6317">
        <v>6353</v>
      </c>
      <c r="B6317">
        <v>3</v>
      </c>
      <c r="C6317">
        <v>100</v>
      </c>
      <c r="D6317" s="32">
        <v>0.79652777777777772</v>
      </c>
      <c r="E6317">
        <v>7000</v>
      </c>
      <c r="F6317">
        <v>3000</v>
      </c>
      <c r="G6317" s="31" t="s">
        <v>102</v>
      </c>
      <c r="H6317">
        <v>10</v>
      </c>
      <c r="I6317" s="31" t="s">
        <v>104</v>
      </c>
    </row>
    <row r="6318" spans="1:9" x14ac:dyDescent="0.3">
      <c r="A6318">
        <v>6354</v>
      </c>
      <c r="B6318">
        <v>1</v>
      </c>
      <c r="C6318">
        <v>100</v>
      </c>
      <c r="D6318" s="32">
        <v>0.77569444444444446</v>
      </c>
      <c r="E6318">
        <v>7000</v>
      </c>
      <c r="G6318" s="31" t="s">
        <v>97</v>
      </c>
      <c r="H6318">
        <v>10</v>
      </c>
      <c r="I6318" s="31" t="s">
        <v>99</v>
      </c>
    </row>
    <row r="6319" spans="1:9" x14ac:dyDescent="0.3">
      <c r="A6319">
        <v>6355</v>
      </c>
      <c r="B6319">
        <v>4</v>
      </c>
      <c r="C6319">
        <v>100</v>
      </c>
      <c r="D6319" s="32">
        <v>0.74583333333333335</v>
      </c>
      <c r="E6319">
        <v>7000</v>
      </c>
      <c r="F6319">
        <v>500</v>
      </c>
      <c r="G6319" s="31" t="s">
        <v>102</v>
      </c>
      <c r="H6319">
        <v>10</v>
      </c>
      <c r="I6319" s="31" t="s">
        <v>103</v>
      </c>
    </row>
    <row r="6320" spans="1:9" x14ac:dyDescent="0.3">
      <c r="A6320">
        <v>6356</v>
      </c>
      <c r="B6320">
        <v>5</v>
      </c>
      <c r="C6320">
        <v>100</v>
      </c>
      <c r="D6320" s="32">
        <v>0.65833333333333333</v>
      </c>
      <c r="E6320">
        <v>7000</v>
      </c>
      <c r="G6320" s="31" t="s">
        <v>102</v>
      </c>
      <c r="H6320">
        <v>10</v>
      </c>
      <c r="I6320" s="31" t="s">
        <v>105</v>
      </c>
    </row>
    <row r="6321" spans="1:9" x14ac:dyDescent="0.3">
      <c r="A6321">
        <v>6357</v>
      </c>
      <c r="B6321">
        <v>3</v>
      </c>
      <c r="C6321">
        <v>100</v>
      </c>
      <c r="D6321" s="32">
        <v>0.80833333333333335</v>
      </c>
      <c r="E6321">
        <v>7000</v>
      </c>
      <c r="G6321" s="31" t="s">
        <v>97</v>
      </c>
      <c r="H6321">
        <v>11</v>
      </c>
      <c r="I6321" s="31" t="s">
        <v>104</v>
      </c>
    </row>
    <row r="6322" spans="1:9" x14ac:dyDescent="0.3">
      <c r="A6322">
        <v>6358</v>
      </c>
      <c r="B6322">
        <v>4</v>
      </c>
      <c r="C6322">
        <v>100</v>
      </c>
      <c r="D6322" s="32">
        <v>0.76249999999999996</v>
      </c>
      <c r="E6322">
        <v>7000</v>
      </c>
      <c r="F6322">
        <v>1500</v>
      </c>
      <c r="G6322" s="31" t="s">
        <v>97</v>
      </c>
      <c r="H6322">
        <v>11</v>
      </c>
      <c r="I6322" s="31" t="s">
        <v>103</v>
      </c>
    </row>
    <row r="6323" spans="1:9" x14ac:dyDescent="0.3">
      <c r="A6323">
        <v>6359</v>
      </c>
      <c r="B6323">
        <v>5</v>
      </c>
      <c r="C6323">
        <v>100</v>
      </c>
      <c r="D6323" s="32">
        <v>0.68125000000000002</v>
      </c>
      <c r="E6323">
        <v>7000</v>
      </c>
      <c r="G6323" s="31" t="s">
        <v>102</v>
      </c>
      <c r="H6323">
        <v>11</v>
      </c>
      <c r="I6323" s="31" t="s">
        <v>105</v>
      </c>
    </row>
    <row r="6324" spans="1:9" x14ac:dyDescent="0.3">
      <c r="A6324">
        <v>6360</v>
      </c>
      <c r="B6324">
        <v>3</v>
      </c>
      <c r="C6324">
        <v>100</v>
      </c>
      <c r="D6324" s="32">
        <v>0.83611111111111114</v>
      </c>
      <c r="E6324">
        <v>9000</v>
      </c>
      <c r="G6324" s="31" t="s">
        <v>97</v>
      </c>
      <c r="H6324">
        <v>12</v>
      </c>
      <c r="I6324" s="31" t="s">
        <v>104</v>
      </c>
    </row>
    <row r="6325" spans="1:9" x14ac:dyDescent="0.3">
      <c r="A6325">
        <v>6361</v>
      </c>
      <c r="B6325">
        <v>4</v>
      </c>
      <c r="C6325">
        <v>100</v>
      </c>
      <c r="D6325" s="32">
        <v>0.79236111111111107</v>
      </c>
      <c r="E6325">
        <v>7000</v>
      </c>
      <c r="G6325" s="31" t="s">
        <v>97</v>
      </c>
      <c r="H6325">
        <v>12</v>
      </c>
      <c r="I6325" s="31" t="s">
        <v>103</v>
      </c>
    </row>
    <row r="6326" spans="1:9" x14ac:dyDescent="0.3">
      <c r="A6326">
        <v>6362</v>
      </c>
      <c r="B6326">
        <v>5</v>
      </c>
      <c r="C6326">
        <v>100</v>
      </c>
      <c r="D6326" s="32">
        <v>0.71805555555555556</v>
      </c>
      <c r="E6326">
        <v>7000</v>
      </c>
      <c r="F6326">
        <v>2000</v>
      </c>
      <c r="G6326" s="31" t="s">
        <v>97</v>
      </c>
      <c r="H6326">
        <v>12</v>
      </c>
      <c r="I6326" s="31" t="s">
        <v>105</v>
      </c>
    </row>
    <row r="6327" spans="1:9" x14ac:dyDescent="0.3">
      <c r="A6327">
        <v>6363</v>
      </c>
      <c r="B6327">
        <v>4</v>
      </c>
      <c r="C6327">
        <v>100</v>
      </c>
      <c r="D6327" s="32">
        <v>0.81180555555555556</v>
      </c>
      <c r="E6327">
        <v>7000</v>
      </c>
      <c r="G6327" s="31" t="s">
        <v>97</v>
      </c>
      <c r="H6327">
        <v>13</v>
      </c>
      <c r="I6327" s="31" t="s">
        <v>103</v>
      </c>
    </row>
    <row r="6328" spans="1:9" x14ac:dyDescent="0.3">
      <c r="A6328">
        <v>6364</v>
      </c>
      <c r="B6328">
        <v>5</v>
      </c>
      <c r="C6328">
        <v>100</v>
      </c>
      <c r="D6328" s="32">
        <v>0.74375000000000002</v>
      </c>
      <c r="E6328">
        <v>7000</v>
      </c>
      <c r="G6328" s="31" t="s">
        <v>102</v>
      </c>
      <c r="H6328">
        <v>13</v>
      </c>
      <c r="I6328" s="31" t="s">
        <v>105</v>
      </c>
    </row>
    <row r="6329" spans="1:9" x14ac:dyDescent="0.3">
      <c r="A6329">
        <v>6365</v>
      </c>
      <c r="B6329">
        <v>5</v>
      </c>
      <c r="C6329">
        <v>100</v>
      </c>
      <c r="D6329" s="32">
        <v>0.79791666666666672</v>
      </c>
      <c r="E6329">
        <v>7000</v>
      </c>
      <c r="G6329" s="31" t="s">
        <v>102</v>
      </c>
      <c r="H6329">
        <v>14</v>
      </c>
      <c r="I6329" s="31" t="s">
        <v>105</v>
      </c>
    </row>
    <row r="6330" spans="1:9" x14ac:dyDescent="0.3">
      <c r="A6330">
        <v>6366</v>
      </c>
      <c r="B6330">
        <v>5</v>
      </c>
      <c r="C6330">
        <v>100</v>
      </c>
      <c r="D6330" s="32">
        <v>0.81944444444444442</v>
      </c>
      <c r="E6330">
        <v>7000</v>
      </c>
      <c r="G6330" s="31" t="s">
        <v>97</v>
      </c>
      <c r="H6330">
        <v>15</v>
      </c>
      <c r="I6330" s="31" t="s">
        <v>105</v>
      </c>
    </row>
    <row r="6331" spans="1:9" x14ac:dyDescent="0.3">
      <c r="A6331">
        <v>6367</v>
      </c>
      <c r="B6331">
        <v>1</v>
      </c>
      <c r="C6331">
        <v>101</v>
      </c>
      <c r="D6331" s="32">
        <v>0.44583333333333336</v>
      </c>
      <c r="E6331">
        <v>7000</v>
      </c>
      <c r="F6331">
        <v>1000</v>
      </c>
      <c r="G6331" s="31" t="s">
        <v>102</v>
      </c>
      <c r="H6331">
        <v>4</v>
      </c>
      <c r="I6331" s="31" t="s">
        <v>99</v>
      </c>
    </row>
    <row r="6332" spans="1:9" x14ac:dyDescent="0.3">
      <c r="A6332">
        <v>6368</v>
      </c>
      <c r="B6332">
        <v>2</v>
      </c>
      <c r="C6332">
        <v>101</v>
      </c>
      <c r="D6332" s="32">
        <v>0.46597222222222223</v>
      </c>
      <c r="E6332">
        <v>7000</v>
      </c>
      <c r="G6332" s="31" t="s">
        <v>97</v>
      </c>
      <c r="H6332">
        <v>4</v>
      </c>
      <c r="I6332" s="31" t="s">
        <v>101</v>
      </c>
    </row>
    <row r="6333" spans="1:9" x14ac:dyDescent="0.3">
      <c r="A6333">
        <v>6369</v>
      </c>
      <c r="B6333">
        <v>5</v>
      </c>
      <c r="C6333">
        <v>101</v>
      </c>
      <c r="D6333" s="32">
        <v>0.47222222222222221</v>
      </c>
      <c r="E6333">
        <v>7000</v>
      </c>
      <c r="F6333">
        <v>900</v>
      </c>
      <c r="G6333" s="31" t="s">
        <v>102</v>
      </c>
      <c r="H6333">
        <v>4</v>
      </c>
      <c r="I6333" s="31" t="s">
        <v>105</v>
      </c>
    </row>
    <row r="6334" spans="1:9" x14ac:dyDescent="0.3">
      <c r="A6334">
        <v>6370</v>
      </c>
      <c r="B6334">
        <v>1</v>
      </c>
      <c r="C6334">
        <v>101</v>
      </c>
      <c r="D6334" s="32">
        <v>0.47499999999999998</v>
      </c>
      <c r="E6334">
        <v>9000</v>
      </c>
      <c r="F6334">
        <v>1000</v>
      </c>
      <c r="G6334" s="31" t="s">
        <v>102</v>
      </c>
      <c r="H6334">
        <v>5</v>
      </c>
      <c r="I6334" s="31" t="s">
        <v>99</v>
      </c>
    </row>
    <row r="6335" spans="1:9" x14ac:dyDescent="0.3">
      <c r="A6335">
        <v>6371</v>
      </c>
      <c r="B6335">
        <v>2</v>
      </c>
      <c r="C6335">
        <v>101</v>
      </c>
      <c r="D6335" s="32">
        <v>0.47638888888888886</v>
      </c>
      <c r="E6335">
        <v>7000</v>
      </c>
      <c r="F6335">
        <v>1000</v>
      </c>
      <c r="G6335" s="31" t="s">
        <v>97</v>
      </c>
      <c r="H6335">
        <v>5</v>
      </c>
      <c r="I6335" s="31" t="s">
        <v>101</v>
      </c>
    </row>
    <row r="6336" spans="1:9" x14ac:dyDescent="0.3">
      <c r="A6336">
        <v>6372</v>
      </c>
      <c r="B6336">
        <v>5</v>
      </c>
      <c r="C6336">
        <v>101</v>
      </c>
      <c r="D6336" s="32">
        <v>0.49583333333333335</v>
      </c>
      <c r="E6336">
        <v>9000</v>
      </c>
      <c r="G6336" s="31" t="s">
        <v>102</v>
      </c>
      <c r="H6336">
        <v>5</v>
      </c>
      <c r="I6336" s="31" t="s">
        <v>105</v>
      </c>
    </row>
    <row r="6337" spans="1:9" x14ac:dyDescent="0.3">
      <c r="A6337">
        <v>6373</v>
      </c>
      <c r="B6337">
        <v>1</v>
      </c>
      <c r="C6337">
        <v>101</v>
      </c>
      <c r="D6337" s="32">
        <v>0.50277777777777777</v>
      </c>
      <c r="E6337">
        <v>7000</v>
      </c>
      <c r="G6337" s="31" t="s">
        <v>102</v>
      </c>
      <c r="H6337">
        <v>6</v>
      </c>
      <c r="I6337" s="31" t="s">
        <v>99</v>
      </c>
    </row>
    <row r="6338" spans="1:9" x14ac:dyDescent="0.3">
      <c r="A6338">
        <v>6374</v>
      </c>
      <c r="B6338">
        <v>2</v>
      </c>
      <c r="C6338">
        <v>101</v>
      </c>
      <c r="D6338" s="32">
        <v>0.51527777777777772</v>
      </c>
      <c r="E6338">
        <v>7000</v>
      </c>
      <c r="G6338" s="31" t="s">
        <v>102</v>
      </c>
      <c r="H6338">
        <v>6</v>
      </c>
      <c r="I6338" s="31" t="s">
        <v>101</v>
      </c>
    </row>
    <row r="6339" spans="1:9" x14ac:dyDescent="0.3">
      <c r="A6339">
        <v>6375</v>
      </c>
      <c r="B6339">
        <v>5</v>
      </c>
      <c r="C6339">
        <v>101</v>
      </c>
      <c r="D6339" s="32">
        <v>0.52430555555555558</v>
      </c>
      <c r="E6339">
        <v>9000</v>
      </c>
      <c r="F6339">
        <v>2000</v>
      </c>
      <c r="G6339" s="31" t="s">
        <v>102</v>
      </c>
      <c r="H6339">
        <v>6</v>
      </c>
      <c r="I6339" s="31" t="s">
        <v>105</v>
      </c>
    </row>
    <row r="6340" spans="1:9" x14ac:dyDescent="0.3">
      <c r="A6340">
        <v>6376</v>
      </c>
      <c r="B6340">
        <v>1</v>
      </c>
      <c r="C6340">
        <v>101</v>
      </c>
      <c r="D6340" s="32">
        <v>0.53472222222222221</v>
      </c>
      <c r="E6340">
        <v>7000</v>
      </c>
      <c r="F6340">
        <v>1000</v>
      </c>
      <c r="G6340" s="31" t="s">
        <v>102</v>
      </c>
      <c r="H6340">
        <v>7</v>
      </c>
      <c r="I6340" s="31" t="s">
        <v>99</v>
      </c>
    </row>
    <row r="6341" spans="1:9" x14ac:dyDescent="0.3">
      <c r="A6341">
        <v>6377</v>
      </c>
      <c r="B6341">
        <v>2</v>
      </c>
      <c r="C6341">
        <v>101</v>
      </c>
      <c r="D6341" s="32">
        <v>0.54652777777777772</v>
      </c>
      <c r="E6341">
        <v>7000</v>
      </c>
      <c r="G6341" s="31" t="s">
        <v>97</v>
      </c>
      <c r="H6341">
        <v>7</v>
      </c>
      <c r="I6341" s="31" t="s">
        <v>101</v>
      </c>
    </row>
    <row r="6342" spans="1:9" x14ac:dyDescent="0.3">
      <c r="A6342">
        <v>6378</v>
      </c>
      <c r="B6342">
        <v>5</v>
      </c>
      <c r="C6342">
        <v>101</v>
      </c>
      <c r="D6342" s="32">
        <v>0.54374999999999996</v>
      </c>
      <c r="E6342">
        <v>7000</v>
      </c>
      <c r="G6342" s="31" t="s">
        <v>97</v>
      </c>
      <c r="H6342">
        <v>7</v>
      </c>
      <c r="I6342" s="31" t="s">
        <v>105</v>
      </c>
    </row>
    <row r="6343" spans="1:9" x14ac:dyDescent="0.3">
      <c r="A6343">
        <v>6379</v>
      </c>
      <c r="B6343">
        <v>1</v>
      </c>
      <c r="C6343">
        <v>101</v>
      </c>
      <c r="D6343" s="32">
        <v>0.55625000000000002</v>
      </c>
      <c r="E6343">
        <v>7000</v>
      </c>
      <c r="G6343" s="31" t="s">
        <v>102</v>
      </c>
      <c r="H6343">
        <v>8</v>
      </c>
      <c r="I6343" s="31" t="s">
        <v>99</v>
      </c>
    </row>
    <row r="6344" spans="1:9" x14ac:dyDescent="0.3">
      <c r="A6344">
        <v>6380</v>
      </c>
      <c r="B6344">
        <v>2</v>
      </c>
      <c r="C6344">
        <v>101</v>
      </c>
      <c r="D6344" s="32">
        <v>0.57152777777777775</v>
      </c>
      <c r="E6344">
        <v>7000</v>
      </c>
      <c r="G6344" s="31" t="s">
        <v>97</v>
      </c>
      <c r="H6344">
        <v>8</v>
      </c>
      <c r="I6344" s="31" t="s">
        <v>101</v>
      </c>
    </row>
    <row r="6345" spans="1:9" x14ac:dyDescent="0.3">
      <c r="A6345">
        <v>6381</v>
      </c>
      <c r="B6345">
        <v>5</v>
      </c>
      <c r="C6345">
        <v>101</v>
      </c>
      <c r="D6345" s="32">
        <v>0.5756944444444444</v>
      </c>
      <c r="E6345">
        <v>7000</v>
      </c>
      <c r="G6345" s="31" t="s">
        <v>97</v>
      </c>
      <c r="H6345">
        <v>8</v>
      </c>
      <c r="I6345" s="31" t="s">
        <v>105</v>
      </c>
    </row>
    <row r="6346" spans="1:9" x14ac:dyDescent="0.3">
      <c r="A6346">
        <v>6382</v>
      </c>
      <c r="B6346">
        <v>1</v>
      </c>
      <c r="C6346">
        <v>101</v>
      </c>
      <c r="D6346" s="32">
        <v>0.61805555555555558</v>
      </c>
      <c r="E6346">
        <v>7000</v>
      </c>
      <c r="G6346" s="31" t="s">
        <v>97</v>
      </c>
      <c r="H6346">
        <v>9</v>
      </c>
      <c r="I6346" s="31" t="s">
        <v>99</v>
      </c>
    </row>
    <row r="6347" spans="1:9" x14ac:dyDescent="0.3">
      <c r="A6347">
        <v>6383</v>
      </c>
      <c r="B6347">
        <v>2</v>
      </c>
      <c r="C6347">
        <v>101</v>
      </c>
      <c r="D6347" s="32">
        <v>0.61250000000000004</v>
      </c>
      <c r="E6347">
        <v>7000</v>
      </c>
      <c r="G6347" s="31" t="s">
        <v>102</v>
      </c>
      <c r="H6347">
        <v>9</v>
      </c>
      <c r="I6347" s="31" t="s">
        <v>101</v>
      </c>
    </row>
    <row r="6348" spans="1:9" x14ac:dyDescent="0.3">
      <c r="A6348">
        <v>6384</v>
      </c>
      <c r="B6348">
        <v>5</v>
      </c>
      <c r="C6348">
        <v>101</v>
      </c>
      <c r="D6348" s="32">
        <v>0.62013888888888891</v>
      </c>
      <c r="E6348">
        <v>7000</v>
      </c>
      <c r="F6348">
        <v>1100</v>
      </c>
      <c r="G6348" s="31" t="s">
        <v>102</v>
      </c>
      <c r="H6348">
        <v>9</v>
      </c>
      <c r="I6348" s="31" t="s">
        <v>105</v>
      </c>
    </row>
    <row r="6349" spans="1:9" x14ac:dyDescent="0.3">
      <c r="A6349">
        <v>6385</v>
      </c>
      <c r="B6349">
        <v>1</v>
      </c>
      <c r="C6349">
        <v>101</v>
      </c>
      <c r="D6349" s="32">
        <v>0.63680555555555551</v>
      </c>
      <c r="E6349">
        <v>7000</v>
      </c>
      <c r="G6349" s="31" t="s">
        <v>102</v>
      </c>
      <c r="H6349">
        <v>10</v>
      </c>
      <c r="I6349" s="31" t="s">
        <v>99</v>
      </c>
    </row>
    <row r="6350" spans="1:9" x14ac:dyDescent="0.3">
      <c r="A6350">
        <v>6386</v>
      </c>
      <c r="B6350">
        <v>2</v>
      </c>
      <c r="C6350">
        <v>101</v>
      </c>
      <c r="D6350" s="32">
        <v>0.63194444444444442</v>
      </c>
      <c r="E6350">
        <v>7000</v>
      </c>
      <c r="G6350" s="31" t="s">
        <v>97</v>
      </c>
      <c r="H6350">
        <v>10</v>
      </c>
      <c r="I6350" s="31" t="s">
        <v>101</v>
      </c>
    </row>
    <row r="6351" spans="1:9" x14ac:dyDescent="0.3">
      <c r="A6351">
        <v>6387</v>
      </c>
      <c r="B6351">
        <v>5</v>
      </c>
      <c r="C6351">
        <v>101</v>
      </c>
      <c r="D6351" s="32">
        <v>0.64027777777777772</v>
      </c>
      <c r="E6351">
        <v>7000</v>
      </c>
      <c r="G6351" s="31" t="s">
        <v>102</v>
      </c>
      <c r="H6351">
        <v>10</v>
      </c>
      <c r="I6351" s="31" t="s">
        <v>105</v>
      </c>
    </row>
    <row r="6352" spans="1:9" x14ac:dyDescent="0.3">
      <c r="A6352">
        <v>6388</v>
      </c>
      <c r="B6352">
        <v>1</v>
      </c>
      <c r="C6352">
        <v>101</v>
      </c>
      <c r="D6352" s="32">
        <v>0.6645833333333333</v>
      </c>
      <c r="E6352">
        <v>7000</v>
      </c>
      <c r="G6352" s="31" t="s">
        <v>97</v>
      </c>
      <c r="H6352">
        <v>11</v>
      </c>
      <c r="I6352" s="31" t="s">
        <v>99</v>
      </c>
    </row>
    <row r="6353" spans="1:9" x14ac:dyDescent="0.3">
      <c r="A6353">
        <v>6389</v>
      </c>
      <c r="B6353">
        <v>2</v>
      </c>
      <c r="C6353">
        <v>101</v>
      </c>
      <c r="D6353" s="32">
        <v>0.66180555555555554</v>
      </c>
      <c r="E6353">
        <v>7000</v>
      </c>
      <c r="G6353" s="31" t="s">
        <v>97</v>
      </c>
      <c r="H6353">
        <v>11</v>
      </c>
      <c r="I6353" s="31" t="s">
        <v>101</v>
      </c>
    </row>
    <row r="6354" spans="1:9" x14ac:dyDescent="0.3">
      <c r="A6354">
        <v>6390</v>
      </c>
      <c r="B6354">
        <v>5</v>
      </c>
      <c r="C6354">
        <v>101</v>
      </c>
      <c r="D6354" s="32">
        <v>0.65972222222222221</v>
      </c>
      <c r="E6354">
        <v>9000</v>
      </c>
      <c r="F6354">
        <v>1000</v>
      </c>
      <c r="G6354" s="31" t="s">
        <v>97</v>
      </c>
      <c r="H6354">
        <v>11</v>
      </c>
      <c r="I6354" s="31" t="s">
        <v>105</v>
      </c>
    </row>
    <row r="6355" spans="1:9" x14ac:dyDescent="0.3">
      <c r="A6355">
        <v>6391</v>
      </c>
      <c r="B6355">
        <v>1</v>
      </c>
      <c r="C6355">
        <v>101</v>
      </c>
      <c r="D6355" s="32">
        <v>0.68263888888888891</v>
      </c>
      <c r="E6355">
        <v>7000</v>
      </c>
      <c r="G6355" s="31" t="s">
        <v>97</v>
      </c>
      <c r="H6355">
        <v>12</v>
      </c>
      <c r="I6355" s="31" t="s">
        <v>99</v>
      </c>
    </row>
    <row r="6356" spans="1:9" x14ac:dyDescent="0.3">
      <c r="A6356">
        <v>6392</v>
      </c>
      <c r="B6356">
        <v>2</v>
      </c>
      <c r="C6356">
        <v>101</v>
      </c>
      <c r="D6356" s="32">
        <v>0.67083333333333328</v>
      </c>
      <c r="E6356">
        <v>7000</v>
      </c>
      <c r="G6356" s="31" t="s">
        <v>102</v>
      </c>
      <c r="H6356">
        <v>12</v>
      </c>
      <c r="I6356" s="31" t="s">
        <v>101</v>
      </c>
    </row>
    <row r="6357" spans="1:9" x14ac:dyDescent="0.3">
      <c r="A6357">
        <v>6393</v>
      </c>
      <c r="B6357">
        <v>5</v>
      </c>
      <c r="C6357">
        <v>101</v>
      </c>
      <c r="D6357" s="32">
        <v>0.68263888888888891</v>
      </c>
      <c r="E6357">
        <v>7000</v>
      </c>
      <c r="G6357" s="31" t="s">
        <v>102</v>
      </c>
      <c r="H6357">
        <v>12</v>
      </c>
      <c r="I6357" s="31" t="s">
        <v>105</v>
      </c>
    </row>
    <row r="6358" spans="1:9" x14ac:dyDescent="0.3">
      <c r="A6358">
        <v>6394</v>
      </c>
      <c r="B6358">
        <v>1</v>
      </c>
      <c r="C6358">
        <v>101</v>
      </c>
      <c r="D6358" s="32">
        <v>0.7055555555555556</v>
      </c>
      <c r="E6358">
        <v>7000</v>
      </c>
      <c r="G6358" s="31" t="s">
        <v>97</v>
      </c>
      <c r="H6358">
        <v>13</v>
      </c>
      <c r="I6358" s="31" t="s">
        <v>99</v>
      </c>
    </row>
    <row r="6359" spans="1:9" x14ac:dyDescent="0.3">
      <c r="A6359">
        <v>6395</v>
      </c>
      <c r="B6359">
        <v>2</v>
      </c>
      <c r="C6359">
        <v>101</v>
      </c>
      <c r="D6359" s="32">
        <v>0.69236111111111109</v>
      </c>
      <c r="E6359">
        <v>7000</v>
      </c>
      <c r="G6359" s="31" t="s">
        <v>102</v>
      </c>
      <c r="H6359">
        <v>13</v>
      </c>
      <c r="I6359" s="31" t="s">
        <v>101</v>
      </c>
    </row>
    <row r="6360" spans="1:9" x14ac:dyDescent="0.3">
      <c r="A6360">
        <v>6396</v>
      </c>
      <c r="B6360">
        <v>5</v>
      </c>
      <c r="C6360">
        <v>101</v>
      </c>
      <c r="D6360" s="32">
        <v>0.69305555555555554</v>
      </c>
      <c r="E6360">
        <v>7000</v>
      </c>
      <c r="F6360">
        <v>1000</v>
      </c>
      <c r="G6360" s="31" t="s">
        <v>102</v>
      </c>
      <c r="H6360">
        <v>13</v>
      </c>
      <c r="I6360" s="31" t="s">
        <v>105</v>
      </c>
    </row>
    <row r="6361" spans="1:9" x14ac:dyDescent="0.3">
      <c r="A6361">
        <v>6397</v>
      </c>
      <c r="B6361">
        <v>1</v>
      </c>
      <c r="C6361">
        <v>101</v>
      </c>
      <c r="D6361" s="32">
        <v>0.74722222222222223</v>
      </c>
      <c r="E6361">
        <v>7000</v>
      </c>
      <c r="G6361" s="31" t="s">
        <v>102</v>
      </c>
      <c r="H6361">
        <v>14</v>
      </c>
      <c r="I6361" s="31" t="s">
        <v>99</v>
      </c>
    </row>
    <row r="6362" spans="1:9" x14ac:dyDescent="0.3">
      <c r="A6362">
        <v>6398</v>
      </c>
      <c r="B6362">
        <v>2</v>
      </c>
      <c r="C6362">
        <v>101</v>
      </c>
      <c r="D6362" s="32">
        <v>0.70902777777777781</v>
      </c>
      <c r="E6362">
        <v>7000</v>
      </c>
      <c r="G6362" s="31" t="s">
        <v>97</v>
      </c>
      <c r="H6362">
        <v>14</v>
      </c>
      <c r="I6362" s="31" t="s">
        <v>101</v>
      </c>
    </row>
    <row r="6363" spans="1:9" x14ac:dyDescent="0.3">
      <c r="A6363">
        <v>6399</v>
      </c>
      <c r="B6363">
        <v>5</v>
      </c>
      <c r="C6363">
        <v>101</v>
      </c>
      <c r="D6363" s="32">
        <v>0.71388888888888891</v>
      </c>
      <c r="E6363">
        <v>7000</v>
      </c>
      <c r="G6363" s="31" t="s">
        <v>97</v>
      </c>
      <c r="H6363">
        <v>14</v>
      </c>
      <c r="I6363" s="31" t="s">
        <v>105</v>
      </c>
    </row>
    <row r="6364" spans="1:9" x14ac:dyDescent="0.3">
      <c r="A6364">
        <v>6400</v>
      </c>
      <c r="B6364">
        <v>1</v>
      </c>
      <c r="C6364">
        <v>101</v>
      </c>
      <c r="D6364" s="32">
        <v>0.76041666666666663</v>
      </c>
      <c r="E6364">
        <v>7000</v>
      </c>
      <c r="G6364" s="31" t="s">
        <v>102</v>
      </c>
      <c r="H6364">
        <v>15</v>
      </c>
      <c r="I6364" s="31" t="s">
        <v>99</v>
      </c>
    </row>
    <row r="6365" spans="1:9" x14ac:dyDescent="0.3">
      <c r="A6365">
        <v>6401</v>
      </c>
      <c r="B6365">
        <v>2</v>
      </c>
      <c r="C6365">
        <v>101</v>
      </c>
      <c r="D6365" s="32">
        <v>0.74652777777777779</v>
      </c>
      <c r="E6365">
        <v>7000</v>
      </c>
      <c r="G6365" s="31" t="s">
        <v>102</v>
      </c>
      <c r="H6365">
        <v>15</v>
      </c>
      <c r="I6365" s="31" t="s">
        <v>101</v>
      </c>
    </row>
    <row r="6366" spans="1:9" x14ac:dyDescent="0.3">
      <c r="A6366">
        <v>6402</v>
      </c>
      <c r="B6366">
        <v>5</v>
      </c>
      <c r="C6366">
        <v>101</v>
      </c>
      <c r="D6366" s="32">
        <v>0.73888888888888893</v>
      </c>
      <c r="E6366">
        <v>9000</v>
      </c>
      <c r="G6366" s="31" t="s">
        <v>97</v>
      </c>
      <c r="H6366">
        <v>15</v>
      </c>
      <c r="I6366" s="31" t="s">
        <v>105</v>
      </c>
    </row>
    <row r="6367" spans="1:9" x14ac:dyDescent="0.3">
      <c r="A6367">
        <v>6403</v>
      </c>
      <c r="B6367">
        <v>1</v>
      </c>
      <c r="C6367">
        <v>101</v>
      </c>
      <c r="D6367" s="32">
        <v>0.78125</v>
      </c>
      <c r="E6367">
        <v>7000</v>
      </c>
      <c r="G6367" s="31" t="s">
        <v>97</v>
      </c>
      <c r="H6367">
        <v>16</v>
      </c>
      <c r="I6367" s="31" t="s">
        <v>99</v>
      </c>
    </row>
    <row r="6368" spans="1:9" x14ac:dyDescent="0.3">
      <c r="A6368">
        <v>6404</v>
      </c>
      <c r="B6368">
        <v>2</v>
      </c>
      <c r="C6368">
        <v>101</v>
      </c>
      <c r="D6368" s="32">
        <v>0.76527777777777772</v>
      </c>
      <c r="E6368">
        <v>7000</v>
      </c>
      <c r="G6368" s="31" t="s">
        <v>97</v>
      </c>
      <c r="H6368">
        <v>16</v>
      </c>
      <c r="I6368" s="31" t="s">
        <v>101</v>
      </c>
    </row>
    <row r="6369" spans="1:9" x14ac:dyDescent="0.3">
      <c r="A6369">
        <v>6405</v>
      </c>
      <c r="B6369">
        <v>5</v>
      </c>
      <c r="C6369">
        <v>101</v>
      </c>
      <c r="D6369" s="32">
        <v>0.75694444444444442</v>
      </c>
      <c r="E6369">
        <v>7000</v>
      </c>
      <c r="G6369" s="31" t="s">
        <v>102</v>
      </c>
      <c r="H6369">
        <v>16</v>
      </c>
      <c r="I6369" s="31" t="s">
        <v>105</v>
      </c>
    </row>
    <row r="6370" spans="1:9" x14ac:dyDescent="0.3">
      <c r="A6370">
        <v>6406</v>
      </c>
      <c r="B6370">
        <v>1</v>
      </c>
      <c r="C6370">
        <v>101</v>
      </c>
      <c r="D6370" s="32">
        <v>0.79652777777777772</v>
      </c>
      <c r="E6370">
        <v>7000</v>
      </c>
      <c r="G6370" s="31" t="s">
        <v>102</v>
      </c>
      <c r="H6370">
        <v>17</v>
      </c>
      <c r="I6370" s="31" t="s">
        <v>99</v>
      </c>
    </row>
    <row r="6371" spans="1:9" x14ac:dyDescent="0.3">
      <c r="A6371">
        <v>6407</v>
      </c>
      <c r="B6371">
        <v>2</v>
      </c>
      <c r="C6371">
        <v>101</v>
      </c>
      <c r="D6371" s="32">
        <v>0.78472222222222221</v>
      </c>
      <c r="E6371">
        <v>7000</v>
      </c>
      <c r="G6371" s="31" t="s">
        <v>97</v>
      </c>
      <c r="H6371">
        <v>17</v>
      </c>
      <c r="I6371" s="31" t="s">
        <v>101</v>
      </c>
    </row>
    <row r="6372" spans="1:9" x14ac:dyDescent="0.3">
      <c r="A6372">
        <v>6408</v>
      </c>
      <c r="B6372">
        <v>5</v>
      </c>
      <c r="C6372">
        <v>101</v>
      </c>
      <c r="D6372" s="32">
        <v>0.77708333333333335</v>
      </c>
      <c r="E6372">
        <v>7000</v>
      </c>
      <c r="G6372" s="31" t="s">
        <v>97</v>
      </c>
      <c r="H6372">
        <v>17</v>
      </c>
      <c r="I6372" s="31" t="s">
        <v>105</v>
      </c>
    </row>
    <row r="6373" spans="1:9" x14ac:dyDescent="0.3">
      <c r="A6373">
        <v>6409</v>
      </c>
      <c r="B6373">
        <v>1</v>
      </c>
      <c r="C6373">
        <v>101</v>
      </c>
      <c r="D6373" s="32">
        <v>0.82916666666666672</v>
      </c>
      <c r="E6373">
        <v>7000</v>
      </c>
      <c r="F6373">
        <v>1000</v>
      </c>
      <c r="G6373" s="31" t="s">
        <v>102</v>
      </c>
      <c r="H6373">
        <v>18</v>
      </c>
      <c r="I6373" s="31" t="s">
        <v>99</v>
      </c>
    </row>
    <row r="6374" spans="1:9" x14ac:dyDescent="0.3">
      <c r="A6374">
        <v>6410</v>
      </c>
      <c r="B6374">
        <v>2</v>
      </c>
      <c r="C6374">
        <v>101</v>
      </c>
      <c r="D6374" s="32">
        <v>0.81944444444444442</v>
      </c>
      <c r="E6374">
        <v>9000</v>
      </c>
      <c r="G6374" s="31" t="s">
        <v>97</v>
      </c>
      <c r="H6374">
        <v>18</v>
      </c>
      <c r="I6374" s="31" t="s">
        <v>101</v>
      </c>
    </row>
    <row r="6375" spans="1:9" x14ac:dyDescent="0.3">
      <c r="A6375">
        <v>6411</v>
      </c>
      <c r="B6375">
        <v>5</v>
      </c>
      <c r="C6375">
        <v>101</v>
      </c>
      <c r="D6375" s="32">
        <v>0.79861111111111116</v>
      </c>
      <c r="E6375">
        <v>7000</v>
      </c>
      <c r="G6375" s="31" t="s">
        <v>102</v>
      </c>
      <c r="H6375">
        <v>18</v>
      </c>
      <c r="I6375" s="31" t="s">
        <v>105</v>
      </c>
    </row>
    <row r="6376" spans="1:9" x14ac:dyDescent="0.3">
      <c r="A6376">
        <v>6412</v>
      </c>
      <c r="B6376">
        <v>2</v>
      </c>
      <c r="C6376">
        <v>101</v>
      </c>
      <c r="D6376" s="32">
        <v>0.83333333333333337</v>
      </c>
      <c r="E6376">
        <v>7000</v>
      </c>
      <c r="G6376" s="31" t="s">
        <v>97</v>
      </c>
      <c r="H6376">
        <v>19</v>
      </c>
      <c r="I6376" s="31" t="s">
        <v>101</v>
      </c>
    </row>
    <row r="6377" spans="1:9" x14ac:dyDescent="0.3">
      <c r="A6377">
        <v>6413</v>
      </c>
      <c r="B6377">
        <v>5</v>
      </c>
      <c r="C6377">
        <v>101</v>
      </c>
      <c r="D6377" s="32">
        <v>0.81597222222222221</v>
      </c>
      <c r="E6377">
        <v>7000</v>
      </c>
      <c r="F6377">
        <v>1000</v>
      </c>
      <c r="G6377" s="31" t="s">
        <v>97</v>
      </c>
      <c r="H6377">
        <v>19</v>
      </c>
      <c r="I6377" s="31" t="s">
        <v>105</v>
      </c>
    </row>
    <row r="6378" spans="1:9" x14ac:dyDescent="0.3">
      <c r="A6378">
        <v>6414</v>
      </c>
      <c r="B6378">
        <v>5</v>
      </c>
      <c r="C6378">
        <v>101</v>
      </c>
      <c r="D6378" s="32">
        <v>0.84097222222222223</v>
      </c>
      <c r="E6378">
        <v>7000</v>
      </c>
      <c r="G6378" s="31" t="s">
        <v>97</v>
      </c>
      <c r="H6378">
        <v>20</v>
      </c>
      <c r="I6378" s="31" t="s">
        <v>105</v>
      </c>
    </row>
    <row r="6379" spans="1:9" x14ac:dyDescent="0.3">
      <c r="A6379">
        <v>6415</v>
      </c>
      <c r="B6379">
        <v>3</v>
      </c>
      <c r="C6379">
        <v>102</v>
      </c>
      <c r="D6379" s="32">
        <v>0.44444444444444442</v>
      </c>
      <c r="E6379">
        <v>7000</v>
      </c>
      <c r="G6379" s="31" t="s">
        <v>102</v>
      </c>
      <c r="H6379">
        <v>4</v>
      </c>
      <c r="I6379" s="31" t="s">
        <v>104</v>
      </c>
    </row>
    <row r="6380" spans="1:9" x14ac:dyDescent="0.3">
      <c r="A6380">
        <v>6416</v>
      </c>
      <c r="B6380">
        <v>1</v>
      </c>
      <c r="C6380">
        <v>102</v>
      </c>
      <c r="D6380" s="32">
        <v>0.44444444444444442</v>
      </c>
      <c r="E6380">
        <v>7000</v>
      </c>
      <c r="G6380" s="31" t="s">
        <v>102</v>
      </c>
      <c r="H6380">
        <v>4</v>
      </c>
      <c r="I6380" s="31" t="s">
        <v>99</v>
      </c>
    </row>
    <row r="6381" spans="1:9" x14ac:dyDescent="0.3">
      <c r="A6381">
        <v>6417</v>
      </c>
      <c r="B6381">
        <v>4</v>
      </c>
      <c r="C6381">
        <v>102</v>
      </c>
      <c r="D6381" s="32">
        <v>0.44444444444444442</v>
      </c>
      <c r="E6381">
        <v>7000</v>
      </c>
      <c r="G6381" s="31" t="s">
        <v>102</v>
      </c>
      <c r="H6381">
        <v>4</v>
      </c>
      <c r="I6381" s="31" t="s">
        <v>103</v>
      </c>
    </row>
    <row r="6382" spans="1:9" x14ac:dyDescent="0.3">
      <c r="A6382">
        <v>6418</v>
      </c>
      <c r="B6382">
        <v>2</v>
      </c>
      <c r="C6382">
        <v>102</v>
      </c>
      <c r="D6382" s="32">
        <v>0.46041666666666664</v>
      </c>
      <c r="E6382">
        <v>7000</v>
      </c>
      <c r="G6382" s="31" t="s">
        <v>102</v>
      </c>
      <c r="H6382">
        <v>4</v>
      </c>
      <c r="I6382" s="31" t="s">
        <v>101</v>
      </c>
    </row>
    <row r="6383" spans="1:9" x14ac:dyDescent="0.3">
      <c r="A6383">
        <v>6419</v>
      </c>
      <c r="B6383">
        <v>5</v>
      </c>
      <c r="C6383">
        <v>102</v>
      </c>
      <c r="D6383" s="32">
        <v>0.4465277777777778</v>
      </c>
      <c r="E6383">
        <v>7000</v>
      </c>
      <c r="F6383">
        <v>1000</v>
      </c>
      <c r="G6383" s="31" t="s">
        <v>102</v>
      </c>
      <c r="H6383">
        <v>4</v>
      </c>
      <c r="I6383" s="31" t="s">
        <v>105</v>
      </c>
    </row>
    <row r="6384" spans="1:9" x14ac:dyDescent="0.3">
      <c r="A6384">
        <v>6420</v>
      </c>
      <c r="B6384">
        <v>3</v>
      </c>
      <c r="C6384">
        <v>102</v>
      </c>
      <c r="D6384" s="32">
        <v>0.46666666666666667</v>
      </c>
      <c r="E6384">
        <v>7000</v>
      </c>
      <c r="F6384">
        <v>1000</v>
      </c>
      <c r="G6384" s="31" t="s">
        <v>102</v>
      </c>
      <c r="H6384">
        <v>5</v>
      </c>
      <c r="I6384" s="31" t="s">
        <v>104</v>
      </c>
    </row>
    <row r="6385" spans="1:9" x14ac:dyDescent="0.3">
      <c r="A6385">
        <v>6421</v>
      </c>
      <c r="B6385">
        <v>1</v>
      </c>
      <c r="C6385">
        <v>102</v>
      </c>
      <c r="D6385" s="32">
        <v>0.51666666666666672</v>
      </c>
      <c r="E6385">
        <v>7000</v>
      </c>
      <c r="G6385" s="31" t="s">
        <v>102</v>
      </c>
      <c r="H6385">
        <v>5</v>
      </c>
      <c r="I6385" s="31" t="s">
        <v>99</v>
      </c>
    </row>
    <row r="6386" spans="1:9" x14ac:dyDescent="0.3">
      <c r="A6386">
        <v>6422</v>
      </c>
      <c r="B6386">
        <v>4</v>
      </c>
      <c r="C6386">
        <v>102</v>
      </c>
      <c r="D6386" s="32">
        <v>0.46736111111111112</v>
      </c>
      <c r="E6386">
        <v>9000</v>
      </c>
      <c r="F6386">
        <v>1000</v>
      </c>
      <c r="G6386" s="31" t="s">
        <v>102</v>
      </c>
      <c r="H6386">
        <v>5</v>
      </c>
      <c r="I6386" s="31" t="s">
        <v>103</v>
      </c>
    </row>
    <row r="6387" spans="1:9" x14ac:dyDescent="0.3">
      <c r="A6387">
        <v>6423</v>
      </c>
      <c r="B6387">
        <v>2</v>
      </c>
      <c r="C6387">
        <v>102</v>
      </c>
      <c r="D6387" s="32">
        <v>0.51111111111111107</v>
      </c>
      <c r="E6387">
        <v>7000</v>
      </c>
      <c r="G6387" s="31" t="s">
        <v>97</v>
      </c>
      <c r="H6387">
        <v>5</v>
      </c>
      <c r="I6387" s="31" t="s">
        <v>101</v>
      </c>
    </row>
    <row r="6388" spans="1:9" x14ac:dyDescent="0.3">
      <c r="A6388">
        <v>6424</v>
      </c>
      <c r="B6388">
        <v>5</v>
      </c>
      <c r="C6388">
        <v>102</v>
      </c>
      <c r="D6388" s="32">
        <v>0.47916666666666669</v>
      </c>
      <c r="E6388">
        <v>7000</v>
      </c>
      <c r="G6388" s="31" t="s">
        <v>97</v>
      </c>
      <c r="H6388">
        <v>5</v>
      </c>
      <c r="I6388" s="31" t="s">
        <v>105</v>
      </c>
    </row>
    <row r="6389" spans="1:9" x14ac:dyDescent="0.3">
      <c r="A6389">
        <v>6425</v>
      </c>
      <c r="B6389">
        <v>3</v>
      </c>
      <c r="C6389">
        <v>102</v>
      </c>
      <c r="D6389" s="32">
        <v>0.50624999999999998</v>
      </c>
      <c r="E6389">
        <v>7000</v>
      </c>
      <c r="G6389" s="31" t="s">
        <v>102</v>
      </c>
      <c r="H6389">
        <v>6</v>
      </c>
      <c r="I6389" s="31" t="s">
        <v>104</v>
      </c>
    </row>
    <row r="6390" spans="1:9" x14ac:dyDescent="0.3">
      <c r="A6390">
        <v>6426</v>
      </c>
      <c r="B6390">
        <v>1</v>
      </c>
      <c r="C6390">
        <v>102</v>
      </c>
      <c r="D6390" s="32">
        <v>0.5395833333333333</v>
      </c>
      <c r="E6390">
        <v>7000</v>
      </c>
      <c r="G6390" s="31" t="s">
        <v>102</v>
      </c>
      <c r="H6390">
        <v>6</v>
      </c>
      <c r="I6390" s="31" t="s">
        <v>99</v>
      </c>
    </row>
    <row r="6391" spans="1:9" x14ac:dyDescent="0.3">
      <c r="A6391">
        <v>6427</v>
      </c>
      <c r="B6391">
        <v>4</v>
      </c>
      <c r="C6391">
        <v>102</v>
      </c>
      <c r="D6391" s="32">
        <v>0.51736111111111116</v>
      </c>
      <c r="E6391">
        <v>7000</v>
      </c>
      <c r="G6391" s="31" t="s">
        <v>97</v>
      </c>
      <c r="H6391">
        <v>6</v>
      </c>
      <c r="I6391" s="31" t="s">
        <v>103</v>
      </c>
    </row>
    <row r="6392" spans="1:9" x14ac:dyDescent="0.3">
      <c r="A6392">
        <v>6428</v>
      </c>
      <c r="B6392">
        <v>2</v>
      </c>
      <c r="C6392">
        <v>102</v>
      </c>
      <c r="D6392" s="32">
        <v>0.56180555555555556</v>
      </c>
      <c r="E6392">
        <v>9000</v>
      </c>
      <c r="G6392" s="31" t="s">
        <v>97</v>
      </c>
      <c r="H6392">
        <v>6</v>
      </c>
      <c r="I6392" s="31" t="s">
        <v>101</v>
      </c>
    </row>
    <row r="6393" spans="1:9" x14ac:dyDescent="0.3">
      <c r="A6393">
        <v>6429</v>
      </c>
      <c r="B6393">
        <v>5</v>
      </c>
      <c r="C6393">
        <v>102</v>
      </c>
      <c r="D6393" s="32">
        <v>0.50277777777777777</v>
      </c>
      <c r="E6393">
        <v>7000</v>
      </c>
      <c r="F6393">
        <v>6300</v>
      </c>
      <c r="G6393" s="31" t="s">
        <v>102</v>
      </c>
      <c r="H6393">
        <v>6</v>
      </c>
      <c r="I6393" s="31" t="s">
        <v>105</v>
      </c>
    </row>
    <row r="6394" spans="1:9" x14ac:dyDescent="0.3">
      <c r="A6394">
        <v>17253</v>
      </c>
      <c r="B6394">
        <v>2</v>
      </c>
      <c r="C6394">
        <v>277</v>
      </c>
      <c r="D6394" s="32"/>
      <c r="E6394">
        <v>10000</v>
      </c>
      <c r="G6394" s="31" t="s">
        <v>102</v>
      </c>
      <c r="H6394">
        <v>16</v>
      </c>
      <c r="I6394" s="31" t="s">
        <v>98</v>
      </c>
    </row>
    <row r="6395" spans="1:9" x14ac:dyDescent="0.3">
      <c r="A6395">
        <v>6430</v>
      </c>
      <c r="B6395">
        <v>3</v>
      </c>
      <c r="C6395">
        <v>102</v>
      </c>
      <c r="D6395" s="32">
        <v>0.52777777777777779</v>
      </c>
      <c r="E6395">
        <v>7000</v>
      </c>
      <c r="G6395" s="31" t="s">
        <v>102</v>
      </c>
      <c r="H6395">
        <v>7</v>
      </c>
      <c r="I6395" s="31" t="s">
        <v>104</v>
      </c>
    </row>
    <row r="6396" spans="1:9" x14ac:dyDescent="0.3">
      <c r="A6396">
        <v>6431</v>
      </c>
      <c r="B6396">
        <v>1</v>
      </c>
      <c r="C6396">
        <v>102</v>
      </c>
      <c r="D6396" s="32">
        <v>0.57222222222222219</v>
      </c>
      <c r="E6396">
        <v>7000</v>
      </c>
      <c r="G6396" s="31" t="s">
        <v>97</v>
      </c>
      <c r="H6396">
        <v>7</v>
      </c>
      <c r="I6396" s="31" t="s">
        <v>99</v>
      </c>
    </row>
    <row r="6397" spans="1:9" x14ac:dyDescent="0.3">
      <c r="A6397">
        <v>6432</v>
      </c>
      <c r="B6397">
        <v>4</v>
      </c>
      <c r="C6397">
        <v>102</v>
      </c>
      <c r="D6397" s="32">
        <v>0.55555555555555558</v>
      </c>
      <c r="E6397">
        <v>7000</v>
      </c>
      <c r="F6397">
        <v>1000</v>
      </c>
      <c r="G6397" s="31" t="s">
        <v>102</v>
      </c>
      <c r="H6397">
        <v>7</v>
      </c>
      <c r="I6397" s="31" t="s">
        <v>103</v>
      </c>
    </row>
    <row r="6398" spans="1:9" x14ac:dyDescent="0.3">
      <c r="A6398">
        <v>6433</v>
      </c>
      <c r="B6398">
        <v>2</v>
      </c>
      <c r="C6398">
        <v>102</v>
      </c>
      <c r="D6398" s="32">
        <v>0.59513888888888888</v>
      </c>
      <c r="E6398">
        <v>7000</v>
      </c>
      <c r="G6398" s="31" t="s">
        <v>102</v>
      </c>
      <c r="H6398">
        <v>7</v>
      </c>
      <c r="I6398" s="31" t="s">
        <v>101</v>
      </c>
    </row>
    <row r="6399" spans="1:9" x14ac:dyDescent="0.3">
      <c r="A6399">
        <v>6434</v>
      </c>
      <c r="B6399">
        <v>5</v>
      </c>
      <c r="C6399">
        <v>102</v>
      </c>
      <c r="D6399" s="32">
        <v>0.53125</v>
      </c>
      <c r="E6399">
        <v>7000</v>
      </c>
      <c r="F6399">
        <v>1000</v>
      </c>
      <c r="G6399" s="31" t="s">
        <v>102</v>
      </c>
      <c r="H6399">
        <v>7</v>
      </c>
      <c r="I6399" s="31" t="s">
        <v>105</v>
      </c>
    </row>
    <row r="6400" spans="1:9" x14ac:dyDescent="0.3">
      <c r="A6400">
        <v>6435</v>
      </c>
      <c r="B6400">
        <v>3</v>
      </c>
      <c r="C6400">
        <v>102</v>
      </c>
      <c r="D6400" s="32">
        <v>0.55763888888888891</v>
      </c>
      <c r="E6400">
        <v>7000</v>
      </c>
      <c r="F6400">
        <v>1500</v>
      </c>
      <c r="G6400" s="31" t="s">
        <v>97</v>
      </c>
      <c r="H6400">
        <v>8</v>
      </c>
      <c r="I6400" s="31" t="s">
        <v>104</v>
      </c>
    </row>
    <row r="6401" spans="1:9" x14ac:dyDescent="0.3">
      <c r="A6401">
        <v>6436</v>
      </c>
      <c r="B6401">
        <v>1</v>
      </c>
      <c r="C6401">
        <v>102</v>
      </c>
      <c r="D6401" s="32">
        <v>0.59305555555555556</v>
      </c>
      <c r="E6401">
        <v>7000</v>
      </c>
      <c r="G6401" s="31" t="s">
        <v>102</v>
      </c>
      <c r="H6401">
        <v>8</v>
      </c>
      <c r="I6401" s="31" t="s">
        <v>99</v>
      </c>
    </row>
    <row r="6402" spans="1:9" x14ac:dyDescent="0.3">
      <c r="A6402">
        <v>6437</v>
      </c>
      <c r="B6402">
        <v>4</v>
      </c>
      <c r="C6402">
        <v>102</v>
      </c>
      <c r="D6402" s="32">
        <v>0.58402777777777781</v>
      </c>
      <c r="E6402">
        <v>7000</v>
      </c>
      <c r="G6402" s="31" t="s">
        <v>97</v>
      </c>
      <c r="H6402">
        <v>8</v>
      </c>
      <c r="I6402" s="31" t="s">
        <v>103</v>
      </c>
    </row>
    <row r="6403" spans="1:9" x14ac:dyDescent="0.3">
      <c r="A6403">
        <v>6438</v>
      </c>
      <c r="B6403">
        <v>2</v>
      </c>
      <c r="C6403">
        <v>102</v>
      </c>
      <c r="D6403" s="32">
        <v>0.63124999999999998</v>
      </c>
      <c r="E6403">
        <v>7000</v>
      </c>
      <c r="F6403">
        <v>2000</v>
      </c>
      <c r="G6403" s="31" t="s">
        <v>102</v>
      </c>
      <c r="H6403">
        <v>8</v>
      </c>
      <c r="I6403" s="31" t="s">
        <v>101</v>
      </c>
    </row>
    <row r="6404" spans="1:9" x14ac:dyDescent="0.3">
      <c r="A6404">
        <v>6439</v>
      </c>
      <c r="B6404">
        <v>5</v>
      </c>
      <c r="C6404">
        <v>102</v>
      </c>
      <c r="D6404" s="32">
        <v>0.5493055555555556</v>
      </c>
      <c r="E6404">
        <v>7000</v>
      </c>
      <c r="F6404">
        <v>1900</v>
      </c>
      <c r="G6404" s="31" t="s">
        <v>102</v>
      </c>
      <c r="H6404">
        <v>8</v>
      </c>
      <c r="I6404" s="31" t="s">
        <v>105</v>
      </c>
    </row>
    <row r="6405" spans="1:9" x14ac:dyDescent="0.3">
      <c r="A6405">
        <v>6440</v>
      </c>
      <c r="B6405">
        <v>3</v>
      </c>
      <c r="C6405">
        <v>102</v>
      </c>
      <c r="D6405" s="32">
        <v>0.59375</v>
      </c>
      <c r="E6405">
        <v>7000</v>
      </c>
      <c r="G6405" s="31" t="s">
        <v>97</v>
      </c>
      <c r="H6405">
        <v>9</v>
      </c>
      <c r="I6405" s="31" t="s">
        <v>104</v>
      </c>
    </row>
    <row r="6406" spans="1:9" x14ac:dyDescent="0.3">
      <c r="A6406">
        <v>6441</v>
      </c>
      <c r="B6406">
        <v>1</v>
      </c>
      <c r="C6406">
        <v>102</v>
      </c>
      <c r="D6406" s="32">
        <v>0.71597222222222223</v>
      </c>
      <c r="E6406">
        <v>7000</v>
      </c>
      <c r="F6406">
        <v>400</v>
      </c>
      <c r="G6406" s="31" t="s">
        <v>102</v>
      </c>
      <c r="H6406">
        <v>9</v>
      </c>
      <c r="I6406" s="31" t="s">
        <v>99</v>
      </c>
    </row>
    <row r="6407" spans="1:9" x14ac:dyDescent="0.3">
      <c r="A6407">
        <v>6442</v>
      </c>
      <c r="B6407">
        <v>4</v>
      </c>
      <c r="C6407">
        <v>102</v>
      </c>
      <c r="D6407" s="32">
        <v>0.62222222222222223</v>
      </c>
      <c r="E6407">
        <v>7000</v>
      </c>
      <c r="G6407" s="31" t="s">
        <v>97</v>
      </c>
      <c r="H6407">
        <v>9</v>
      </c>
      <c r="I6407" s="31" t="s">
        <v>103</v>
      </c>
    </row>
    <row r="6408" spans="1:9" x14ac:dyDescent="0.3">
      <c r="A6408">
        <v>6443</v>
      </c>
      <c r="B6408">
        <v>2</v>
      </c>
      <c r="C6408">
        <v>102</v>
      </c>
      <c r="D6408" s="32">
        <v>0.70486111111111116</v>
      </c>
      <c r="E6408">
        <v>7000</v>
      </c>
      <c r="G6408" s="31" t="s">
        <v>102</v>
      </c>
      <c r="H6408">
        <v>9</v>
      </c>
      <c r="I6408" s="31" t="s">
        <v>101</v>
      </c>
    </row>
    <row r="6409" spans="1:9" x14ac:dyDescent="0.3">
      <c r="A6409">
        <v>6444</v>
      </c>
      <c r="B6409">
        <v>5</v>
      </c>
      <c r="C6409">
        <v>102</v>
      </c>
      <c r="D6409" s="32">
        <v>0.5756944444444444</v>
      </c>
      <c r="E6409">
        <v>7000</v>
      </c>
      <c r="G6409" s="31" t="s">
        <v>97</v>
      </c>
      <c r="H6409">
        <v>9</v>
      </c>
      <c r="I6409" s="31" t="s">
        <v>105</v>
      </c>
    </row>
    <row r="6410" spans="1:9" x14ac:dyDescent="0.3">
      <c r="A6410">
        <v>6445</v>
      </c>
      <c r="B6410">
        <v>3</v>
      </c>
      <c r="C6410">
        <v>102</v>
      </c>
      <c r="D6410" s="32">
        <v>0.67013888888888884</v>
      </c>
      <c r="E6410">
        <v>7000</v>
      </c>
      <c r="G6410" s="31" t="s">
        <v>97</v>
      </c>
      <c r="H6410">
        <v>10</v>
      </c>
      <c r="I6410" s="31" t="s">
        <v>104</v>
      </c>
    </row>
    <row r="6411" spans="1:9" x14ac:dyDescent="0.3">
      <c r="A6411">
        <v>6446</v>
      </c>
      <c r="B6411">
        <v>1</v>
      </c>
      <c r="C6411">
        <v>102</v>
      </c>
      <c r="D6411" s="32">
        <v>0.75138888888888888</v>
      </c>
      <c r="E6411">
        <v>7000</v>
      </c>
      <c r="G6411" s="31" t="s">
        <v>102</v>
      </c>
      <c r="H6411">
        <v>10</v>
      </c>
      <c r="I6411" s="31" t="s">
        <v>99</v>
      </c>
    </row>
    <row r="6412" spans="1:9" x14ac:dyDescent="0.3">
      <c r="A6412">
        <v>6447</v>
      </c>
      <c r="B6412">
        <v>4</v>
      </c>
      <c r="C6412">
        <v>102</v>
      </c>
      <c r="D6412" s="32">
        <v>0.7104166666666667</v>
      </c>
      <c r="E6412">
        <v>7000</v>
      </c>
      <c r="G6412" s="31" t="s">
        <v>102</v>
      </c>
      <c r="H6412">
        <v>10</v>
      </c>
      <c r="I6412" s="31" t="s">
        <v>103</v>
      </c>
    </row>
    <row r="6413" spans="1:9" x14ac:dyDescent="0.3">
      <c r="A6413">
        <v>6448</v>
      </c>
      <c r="B6413">
        <v>2</v>
      </c>
      <c r="C6413">
        <v>102</v>
      </c>
      <c r="D6413" s="32">
        <v>0.73472222222222228</v>
      </c>
      <c r="E6413">
        <v>7000</v>
      </c>
      <c r="G6413" s="31" t="s">
        <v>102</v>
      </c>
      <c r="H6413">
        <v>10</v>
      </c>
      <c r="I6413" s="31" t="s">
        <v>101</v>
      </c>
    </row>
    <row r="6414" spans="1:9" x14ac:dyDescent="0.3">
      <c r="A6414">
        <v>6449</v>
      </c>
      <c r="B6414">
        <v>5</v>
      </c>
      <c r="C6414">
        <v>102</v>
      </c>
      <c r="D6414" s="32">
        <v>0.59861111111111109</v>
      </c>
      <c r="E6414">
        <v>7000</v>
      </c>
      <c r="G6414" s="31" t="s">
        <v>97</v>
      </c>
      <c r="H6414">
        <v>10</v>
      </c>
      <c r="I6414" s="31" t="s">
        <v>105</v>
      </c>
    </row>
    <row r="6415" spans="1:9" x14ac:dyDescent="0.3">
      <c r="A6415">
        <v>6450</v>
      </c>
      <c r="B6415">
        <v>3</v>
      </c>
      <c r="C6415">
        <v>102</v>
      </c>
      <c r="D6415" s="32">
        <v>0.71597222222222223</v>
      </c>
      <c r="E6415">
        <v>7000</v>
      </c>
      <c r="G6415" s="31" t="s">
        <v>102</v>
      </c>
      <c r="H6415">
        <v>11</v>
      </c>
      <c r="I6415" s="31" t="s">
        <v>104</v>
      </c>
    </row>
    <row r="6416" spans="1:9" x14ac:dyDescent="0.3">
      <c r="A6416">
        <v>6451</v>
      </c>
      <c r="B6416">
        <v>1</v>
      </c>
      <c r="C6416">
        <v>102</v>
      </c>
      <c r="D6416" s="32">
        <v>0.76527777777777772</v>
      </c>
      <c r="E6416">
        <v>7000</v>
      </c>
      <c r="G6416" s="31" t="s">
        <v>102</v>
      </c>
      <c r="H6416">
        <v>11</v>
      </c>
      <c r="I6416" s="31" t="s">
        <v>99</v>
      </c>
    </row>
    <row r="6417" spans="1:9" x14ac:dyDescent="0.3">
      <c r="A6417">
        <v>6452</v>
      </c>
      <c r="B6417">
        <v>4</v>
      </c>
      <c r="C6417">
        <v>102</v>
      </c>
      <c r="D6417" s="32">
        <v>0.72569444444444442</v>
      </c>
      <c r="E6417">
        <v>7000</v>
      </c>
      <c r="F6417">
        <v>700</v>
      </c>
      <c r="G6417" s="31" t="s">
        <v>102</v>
      </c>
      <c r="H6417">
        <v>11</v>
      </c>
      <c r="I6417" s="31" t="s">
        <v>103</v>
      </c>
    </row>
    <row r="6418" spans="1:9" x14ac:dyDescent="0.3">
      <c r="A6418">
        <v>6453</v>
      </c>
      <c r="B6418">
        <v>2</v>
      </c>
      <c r="C6418">
        <v>102</v>
      </c>
      <c r="D6418" s="32">
        <v>0.75555555555555554</v>
      </c>
      <c r="E6418">
        <v>7000</v>
      </c>
      <c r="G6418" s="31" t="s">
        <v>102</v>
      </c>
      <c r="H6418">
        <v>11</v>
      </c>
      <c r="I6418" s="31" t="s">
        <v>101</v>
      </c>
    </row>
    <row r="6419" spans="1:9" x14ac:dyDescent="0.3">
      <c r="A6419">
        <v>6454</v>
      </c>
      <c r="B6419">
        <v>5</v>
      </c>
      <c r="C6419">
        <v>102</v>
      </c>
      <c r="D6419" s="32">
        <v>0.62222222222222223</v>
      </c>
      <c r="E6419">
        <v>7000</v>
      </c>
      <c r="G6419" s="31" t="s">
        <v>97</v>
      </c>
      <c r="H6419">
        <v>11</v>
      </c>
      <c r="I6419" s="31" t="s">
        <v>105</v>
      </c>
    </row>
    <row r="6420" spans="1:9" x14ac:dyDescent="0.3">
      <c r="A6420">
        <v>6455</v>
      </c>
      <c r="B6420">
        <v>3</v>
      </c>
      <c r="C6420">
        <v>102</v>
      </c>
      <c r="D6420" s="32">
        <v>0.74236111111111114</v>
      </c>
      <c r="E6420">
        <v>7000</v>
      </c>
      <c r="F6420">
        <v>1000</v>
      </c>
      <c r="G6420" s="31" t="s">
        <v>97</v>
      </c>
      <c r="H6420">
        <v>12</v>
      </c>
      <c r="I6420" s="31" t="s">
        <v>104</v>
      </c>
    </row>
    <row r="6421" spans="1:9" x14ac:dyDescent="0.3">
      <c r="A6421">
        <v>6456</v>
      </c>
      <c r="B6421">
        <v>1</v>
      </c>
      <c r="C6421">
        <v>102</v>
      </c>
      <c r="D6421" s="32">
        <v>0.79722222222222228</v>
      </c>
      <c r="E6421">
        <v>7000</v>
      </c>
      <c r="G6421" s="31" t="s">
        <v>97</v>
      </c>
      <c r="H6421">
        <v>12</v>
      </c>
      <c r="I6421" s="31" t="s">
        <v>99</v>
      </c>
    </row>
    <row r="6422" spans="1:9" x14ac:dyDescent="0.3">
      <c r="A6422">
        <v>6457</v>
      </c>
      <c r="B6422">
        <v>4</v>
      </c>
      <c r="C6422">
        <v>102</v>
      </c>
      <c r="D6422" s="32">
        <v>0.75694444444444442</v>
      </c>
      <c r="E6422">
        <v>7000</v>
      </c>
      <c r="F6422">
        <v>1000</v>
      </c>
      <c r="G6422" s="31" t="s">
        <v>102</v>
      </c>
      <c r="H6422">
        <v>12</v>
      </c>
      <c r="I6422" s="31" t="s">
        <v>103</v>
      </c>
    </row>
    <row r="6423" spans="1:9" x14ac:dyDescent="0.3">
      <c r="A6423">
        <v>6458</v>
      </c>
      <c r="B6423">
        <v>2</v>
      </c>
      <c r="C6423">
        <v>102</v>
      </c>
      <c r="D6423" s="32">
        <v>0.79166666666666663</v>
      </c>
      <c r="E6423">
        <v>7000</v>
      </c>
      <c r="G6423" s="31" t="s">
        <v>102</v>
      </c>
      <c r="H6423">
        <v>12</v>
      </c>
      <c r="I6423" s="31" t="s">
        <v>101</v>
      </c>
    </row>
    <row r="6424" spans="1:9" x14ac:dyDescent="0.3">
      <c r="A6424">
        <v>6459</v>
      </c>
      <c r="B6424">
        <v>5</v>
      </c>
      <c r="C6424">
        <v>102</v>
      </c>
      <c r="D6424" s="32">
        <v>0.63541666666666663</v>
      </c>
      <c r="E6424">
        <v>7000</v>
      </c>
      <c r="F6424">
        <v>3000</v>
      </c>
      <c r="G6424" s="31" t="s">
        <v>102</v>
      </c>
      <c r="H6424">
        <v>12</v>
      </c>
      <c r="I6424" s="31" t="s">
        <v>105</v>
      </c>
    </row>
    <row r="6425" spans="1:9" x14ac:dyDescent="0.3">
      <c r="A6425">
        <v>6460</v>
      </c>
      <c r="B6425">
        <v>3</v>
      </c>
      <c r="C6425">
        <v>102</v>
      </c>
      <c r="D6425" s="32">
        <v>0.77430555555555558</v>
      </c>
      <c r="E6425">
        <v>7000</v>
      </c>
      <c r="F6425">
        <v>1600</v>
      </c>
      <c r="G6425" s="31" t="s">
        <v>102</v>
      </c>
      <c r="H6425">
        <v>13</v>
      </c>
      <c r="I6425" s="31" t="s">
        <v>104</v>
      </c>
    </row>
    <row r="6426" spans="1:9" x14ac:dyDescent="0.3">
      <c r="A6426">
        <v>6461</v>
      </c>
      <c r="B6426">
        <v>1</v>
      </c>
      <c r="C6426">
        <v>102</v>
      </c>
      <c r="D6426" s="32">
        <v>0.82638888888888884</v>
      </c>
      <c r="E6426">
        <v>9000</v>
      </c>
      <c r="F6426">
        <v>1000</v>
      </c>
      <c r="G6426" s="31" t="s">
        <v>97</v>
      </c>
      <c r="H6426">
        <v>13</v>
      </c>
      <c r="I6426" s="31" t="s">
        <v>99</v>
      </c>
    </row>
    <row r="6427" spans="1:9" x14ac:dyDescent="0.3">
      <c r="A6427">
        <v>6462</v>
      </c>
      <c r="B6427">
        <v>4</v>
      </c>
      <c r="C6427">
        <v>102</v>
      </c>
      <c r="D6427" s="32">
        <v>0.80625000000000002</v>
      </c>
      <c r="E6427">
        <v>7000</v>
      </c>
      <c r="G6427" s="31" t="s">
        <v>97</v>
      </c>
      <c r="H6427">
        <v>13</v>
      </c>
      <c r="I6427" s="31" t="s">
        <v>103</v>
      </c>
    </row>
    <row r="6428" spans="1:9" x14ac:dyDescent="0.3">
      <c r="A6428">
        <v>6463</v>
      </c>
      <c r="B6428">
        <v>2</v>
      </c>
      <c r="C6428">
        <v>102</v>
      </c>
      <c r="D6428" s="32">
        <v>0.80625000000000002</v>
      </c>
      <c r="E6428">
        <v>7000</v>
      </c>
      <c r="G6428" s="31" t="s">
        <v>97</v>
      </c>
      <c r="H6428">
        <v>13</v>
      </c>
      <c r="I6428" s="31" t="s">
        <v>101</v>
      </c>
    </row>
    <row r="6429" spans="1:9" x14ac:dyDescent="0.3">
      <c r="A6429">
        <v>6464</v>
      </c>
      <c r="B6429">
        <v>5</v>
      </c>
      <c r="C6429">
        <v>102</v>
      </c>
      <c r="D6429" s="32">
        <v>0.70694444444444449</v>
      </c>
      <c r="E6429">
        <v>7000</v>
      </c>
      <c r="G6429" s="31" t="s">
        <v>97</v>
      </c>
      <c r="H6429">
        <v>13</v>
      </c>
      <c r="I6429" s="31" t="s">
        <v>105</v>
      </c>
    </row>
    <row r="6430" spans="1:9" x14ac:dyDescent="0.3">
      <c r="A6430">
        <v>6465</v>
      </c>
      <c r="B6430">
        <v>3</v>
      </c>
      <c r="C6430">
        <v>102</v>
      </c>
      <c r="D6430" s="32">
        <v>0.80555555555555558</v>
      </c>
      <c r="E6430">
        <v>9000</v>
      </c>
      <c r="G6430" s="31" t="s">
        <v>97</v>
      </c>
      <c r="H6430">
        <v>14</v>
      </c>
      <c r="I6430" s="31" t="s">
        <v>104</v>
      </c>
    </row>
    <row r="6431" spans="1:9" x14ac:dyDescent="0.3">
      <c r="A6431">
        <v>6466</v>
      </c>
      <c r="B6431">
        <v>1</v>
      </c>
      <c r="C6431">
        <v>102</v>
      </c>
      <c r="D6431" s="32"/>
      <c r="E6431">
        <v>9000</v>
      </c>
      <c r="G6431" s="31" t="s">
        <v>102</v>
      </c>
      <c r="H6431">
        <v>14</v>
      </c>
      <c r="I6431" s="31" t="s">
        <v>99</v>
      </c>
    </row>
    <row r="6432" spans="1:9" x14ac:dyDescent="0.3">
      <c r="A6432">
        <v>6467</v>
      </c>
      <c r="B6432">
        <v>4</v>
      </c>
      <c r="C6432">
        <v>102</v>
      </c>
      <c r="D6432" s="32">
        <v>0.8208333333333333</v>
      </c>
      <c r="E6432">
        <v>7000</v>
      </c>
      <c r="G6432" s="31" t="s">
        <v>97</v>
      </c>
      <c r="H6432">
        <v>14</v>
      </c>
      <c r="I6432" s="31" t="s">
        <v>103</v>
      </c>
    </row>
    <row r="6433" spans="1:9" x14ac:dyDescent="0.3">
      <c r="A6433">
        <v>6468</v>
      </c>
      <c r="B6433">
        <v>2</v>
      </c>
      <c r="C6433">
        <v>102</v>
      </c>
      <c r="D6433" s="32">
        <v>0.8305555555555556</v>
      </c>
      <c r="E6433">
        <v>7000</v>
      </c>
      <c r="G6433" s="31" t="s">
        <v>102</v>
      </c>
      <c r="H6433">
        <v>14</v>
      </c>
      <c r="I6433" s="31" t="s">
        <v>101</v>
      </c>
    </row>
    <row r="6434" spans="1:9" x14ac:dyDescent="0.3">
      <c r="A6434">
        <v>6469</v>
      </c>
      <c r="B6434">
        <v>5</v>
      </c>
      <c r="C6434">
        <v>102</v>
      </c>
      <c r="D6434" s="32">
        <v>0.73124999999999996</v>
      </c>
      <c r="E6434">
        <v>7000</v>
      </c>
      <c r="F6434">
        <v>2000</v>
      </c>
      <c r="G6434" s="31" t="s">
        <v>102</v>
      </c>
      <c r="H6434">
        <v>14</v>
      </c>
      <c r="I6434" s="31" t="s">
        <v>105</v>
      </c>
    </row>
    <row r="6435" spans="1:9" x14ac:dyDescent="0.3">
      <c r="A6435">
        <v>6470</v>
      </c>
      <c r="B6435">
        <v>3</v>
      </c>
      <c r="C6435">
        <v>102</v>
      </c>
      <c r="D6435" s="32">
        <v>0.82291666666666663</v>
      </c>
      <c r="E6435">
        <v>7000</v>
      </c>
      <c r="G6435" s="31" t="s">
        <v>102</v>
      </c>
      <c r="H6435">
        <v>15</v>
      </c>
      <c r="I6435" s="31" t="s">
        <v>104</v>
      </c>
    </row>
    <row r="6436" spans="1:9" x14ac:dyDescent="0.3">
      <c r="A6436">
        <v>6471</v>
      </c>
      <c r="B6436">
        <v>5</v>
      </c>
      <c r="C6436">
        <v>102</v>
      </c>
      <c r="D6436" s="32">
        <v>0.75624999999999998</v>
      </c>
      <c r="E6436">
        <v>7000</v>
      </c>
      <c r="G6436" s="31" t="s">
        <v>102</v>
      </c>
      <c r="H6436">
        <v>15</v>
      </c>
      <c r="I6436" s="31" t="s">
        <v>105</v>
      </c>
    </row>
    <row r="6437" spans="1:9" x14ac:dyDescent="0.3">
      <c r="A6437">
        <v>6472</v>
      </c>
      <c r="B6437">
        <v>3</v>
      </c>
      <c r="C6437">
        <v>102</v>
      </c>
      <c r="D6437" s="32"/>
      <c r="E6437">
        <v>7000</v>
      </c>
      <c r="G6437" s="31" t="s">
        <v>102</v>
      </c>
      <c r="H6437">
        <v>16</v>
      </c>
      <c r="I6437" s="31" t="s">
        <v>104</v>
      </c>
    </row>
    <row r="6438" spans="1:9" x14ac:dyDescent="0.3">
      <c r="A6438">
        <v>6473</v>
      </c>
      <c r="B6438">
        <v>5</v>
      </c>
      <c r="C6438">
        <v>102</v>
      </c>
      <c r="D6438" s="32">
        <v>0.77777777777777779</v>
      </c>
      <c r="E6438">
        <v>7000</v>
      </c>
      <c r="G6438" s="31" t="s">
        <v>97</v>
      </c>
      <c r="H6438">
        <v>16</v>
      </c>
      <c r="I6438" s="31" t="s">
        <v>105</v>
      </c>
    </row>
    <row r="6439" spans="1:9" x14ac:dyDescent="0.3">
      <c r="A6439">
        <v>6474</v>
      </c>
      <c r="B6439">
        <v>5</v>
      </c>
      <c r="C6439">
        <v>102</v>
      </c>
      <c r="D6439" s="32">
        <v>0.80138888888888893</v>
      </c>
      <c r="E6439">
        <v>7000</v>
      </c>
      <c r="G6439" s="31" t="s">
        <v>97</v>
      </c>
      <c r="H6439">
        <v>17</v>
      </c>
      <c r="I6439" s="31" t="s">
        <v>105</v>
      </c>
    </row>
    <row r="6440" spans="1:9" x14ac:dyDescent="0.3">
      <c r="A6440">
        <v>6475</v>
      </c>
      <c r="B6440">
        <v>5</v>
      </c>
      <c r="C6440">
        <v>102</v>
      </c>
      <c r="D6440" s="32">
        <v>0.82777777777777772</v>
      </c>
      <c r="E6440">
        <v>7000</v>
      </c>
      <c r="G6440" s="31" t="s">
        <v>102</v>
      </c>
      <c r="H6440">
        <v>18</v>
      </c>
      <c r="I6440" s="31" t="s">
        <v>105</v>
      </c>
    </row>
    <row r="6441" spans="1:9" x14ac:dyDescent="0.3">
      <c r="A6441">
        <v>6476</v>
      </c>
      <c r="B6441">
        <v>3</v>
      </c>
      <c r="C6441">
        <v>103</v>
      </c>
      <c r="D6441" s="32">
        <v>0.44930555555555557</v>
      </c>
      <c r="E6441">
        <v>7000</v>
      </c>
      <c r="G6441" s="31" t="s">
        <v>97</v>
      </c>
      <c r="H6441">
        <v>4</v>
      </c>
      <c r="I6441" s="31" t="s">
        <v>104</v>
      </c>
    </row>
    <row r="6442" spans="1:9" x14ac:dyDescent="0.3">
      <c r="A6442">
        <v>6477</v>
      </c>
      <c r="B6442">
        <v>1</v>
      </c>
      <c r="C6442">
        <v>103</v>
      </c>
      <c r="D6442" s="32">
        <v>0.45902777777777776</v>
      </c>
      <c r="E6442">
        <v>7000</v>
      </c>
      <c r="G6442" s="31" t="s">
        <v>97</v>
      </c>
      <c r="H6442">
        <v>4</v>
      </c>
      <c r="I6442" s="31" t="s">
        <v>99</v>
      </c>
    </row>
    <row r="6443" spans="1:9" x14ac:dyDescent="0.3">
      <c r="A6443">
        <v>6478</v>
      </c>
      <c r="B6443">
        <v>6</v>
      </c>
      <c r="C6443">
        <v>103</v>
      </c>
      <c r="D6443" s="32">
        <v>0.44583333333333336</v>
      </c>
      <c r="E6443">
        <v>9000</v>
      </c>
      <c r="G6443" s="31" t="s">
        <v>102</v>
      </c>
      <c r="H6443">
        <v>4</v>
      </c>
      <c r="I6443" s="31" t="s">
        <v>100</v>
      </c>
    </row>
    <row r="6444" spans="1:9" x14ac:dyDescent="0.3">
      <c r="A6444">
        <v>6479</v>
      </c>
      <c r="B6444">
        <v>4</v>
      </c>
      <c r="C6444">
        <v>103</v>
      </c>
      <c r="D6444" s="32">
        <v>0.43194444444444446</v>
      </c>
      <c r="E6444">
        <v>7000</v>
      </c>
      <c r="G6444" s="31" t="s">
        <v>102</v>
      </c>
      <c r="H6444">
        <v>4</v>
      </c>
      <c r="I6444" s="31" t="s">
        <v>103</v>
      </c>
    </row>
    <row r="6445" spans="1:9" x14ac:dyDescent="0.3">
      <c r="A6445">
        <v>6480</v>
      </c>
      <c r="B6445">
        <v>2</v>
      </c>
      <c r="C6445">
        <v>103</v>
      </c>
      <c r="D6445" s="32">
        <v>0.44305555555555554</v>
      </c>
      <c r="E6445">
        <v>7000</v>
      </c>
      <c r="G6445" s="31" t="s">
        <v>97</v>
      </c>
      <c r="H6445">
        <v>4</v>
      </c>
      <c r="I6445" s="31" t="s">
        <v>101</v>
      </c>
    </row>
    <row r="6446" spans="1:9" x14ac:dyDescent="0.3">
      <c r="A6446">
        <v>6481</v>
      </c>
      <c r="B6446">
        <v>5</v>
      </c>
      <c r="C6446">
        <v>103</v>
      </c>
      <c r="D6446" s="32">
        <v>0.44027777777777777</v>
      </c>
      <c r="E6446">
        <v>7000</v>
      </c>
      <c r="G6446" s="31" t="s">
        <v>97</v>
      </c>
      <c r="H6446">
        <v>4</v>
      </c>
      <c r="I6446" s="31" t="s">
        <v>105</v>
      </c>
    </row>
    <row r="6447" spans="1:9" x14ac:dyDescent="0.3">
      <c r="A6447">
        <v>6482</v>
      </c>
      <c r="B6447">
        <v>3</v>
      </c>
      <c r="C6447">
        <v>103</v>
      </c>
      <c r="D6447" s="32">
        <v>0.4909722222222222</v>
      </c>
      <c r="E6447">
        <v>7000</v>
      </c>
      <c r="F6447">
        <v>1000</v>
      </c>
      <c r="G6447" s="31" t="s">
        <v>97</v>
      </c>
      <c r="H6447">
        <v>5</v>
      </c>
      <c r="I6447" s="31" t="s">
        <v>104</v>
      </c>
    </row>
    <row r="6448" spans="1:9" x14ac:dyDescent="0.3">
      <c r="A6448">
        <v>6483</v>
      </c>
      <c r="B6448">
        <v>1</v>
      </c>
      <c r="C6448">
        <v>103</v>
      </c>
      <c r="D6448" s="32">
        <v>0.4909722222222222</v>
      </c>
      <c r="E6448">
        <v>9000</v>
      </c>
      <c r="F6448">
        <v>5000</v>
      </c>
      <c r="G6448" s="31" t="s">
        <v>97</v>
      </c>
      <c r="H6448">
        <v>5</v>
      </c>
      <c r="I6448" s="31" t="s">
        <v>99</v>
      </c>
    </row>
    <row r="6449" spans="1:9" x14ac:dyDescent="0.3">
      <c r="A6449">
        <v>6484</v>
      </c>
      <c r="B6449">
        <v>6</v>
      </c>
      <c r="C6449">
        <v>103</v>
      </c>
      <c r="D6449" s="32">
        <v>0.47499999999999998</v>
      </c>
      <c r="E6449">
        <v>7000</v>
      </c>
      <c r="G6449" s="31" t="s">
        <v>97</v>
      </c>
      <c r="H6449">
        <v>5</v>
      </c>
      <c r="I6449" s="31" t="s">
        <v>100</v>
      </c>
    </row>
    <row r="6450" spans="1:9" x14ac:dyDescent="0.3">
      <c r="A6450">
        <v>6485</v>
      </c>
      <c r="B6450">
        <v>4</v>
      </c>
      <c r="C6450">
        <v>103</v>
      </c>
      <c r="D6450" s="32">
        <v>0.45208333333333334</v>
      </c>
      <c r="E6450">
        <v>7000</v>
      </c>
      <c r="G6450" s="31" t="s">
        <v>102</v>
      </c>
      <c r="H6450">
        <v>5</v>
      </c>
      <c r="I6450" s="31" t="s">
        <v>103</v>
      </c>
    </row>
    <row r="6451" spans="1:9" x14ac:dyDescent="0.3">
      <c r="A6451">
        <v>6486</v>
      </c>
      <c r="B6451">
        <v>2</v>
      </c>
      <c r="C6451">
        <v>103</v>
      </c>
      <c r="D6451" s="32">
        <v>0.48055555555555557</v>
      </c>
      <c r="E6451">
        <v>7000</v>
      </c>
      <c r="G6451" s="31" t="s">
        <v>97</v>
      </c>
      <c r="H6451">
        <v>5</v>
      </c>
      <c r="I6451" s="31" t="s">
        <v>101</v>
      </c>
    </row>
    <row r="6452" spans="1:9" x14ac:dyDescent="0.3">
      <c r="A6452">
        <v>6487</v>
      </c>
      <c r="B6452">
        <v>5</v>
      </c>
      <c r="C6452">
        <v>103</v>
      </c>
      <c r="D6452" s="32">
        <v>0.47013888888888888</v>
      </c>
      <c r="E6452">
        <v>7000</v>
      </c>
      <c r="G6452" s="31" t="s">
        <v>102</v>
      </c>
      <c r="H6452">
        <v>5</v>
      </c>
      <c r="I6452" s="31" t="s">
        <v>105</v>
      </c>
    </row>
    <row r="6453" spans="1:9" x14ac:dyDescent="0.3">
      <c r="A6453">
        <v>6488</v>
      </c>
      <c r="B6453">
        <v>3</v>
      </c>
      <c r="C6453">
        <v>103</v>
      </c>
      <c r="D6453" s="32">
        <v>0.52638888888888891</v>
      </c>
      <c r="E6453">
        <v>7000</v>
      </c>
      <c r="G6453" s="31" t="s">
        <v>97</v>
      </c>
      <c r="H6453">
        <v>6</v>
      </c>
      <c r="I6453" s="31" t="s">
        <v>104</v>
      </c>
    </row>
    <row r="6454" spans="1:9" x14ac:dyDescent="0.3">
      <c r="A6454">
        <v>6489</v>
      </c>
      <c r="B6454">
        <v>1</v>
      </c>
      <c r="C6454">
        <v>103</v>
      </c>
      <c r="D6454" s="32">
        <v>0.52777777777777779</v>
      </c>
      <c r="E6454">
        <v>7000</v>
      </c>
      <c r="F6454">
        <v>2000</v>
      </c>
      <c r="G6454" s="31" t="s">
        <v>102</v>
      </c>
      <c r="H6454">
        <v>6</v>
      </c>
      <c r="I6454" s="31" t="s">
        <v>99</v>
      </c>
    </row>
    <row r="6455" spans="1:9" x14ac:dyDescent="0.3">
      <c r="A6455">
        <v>6490</v>
      </c>
      <c r="B6455">
        <v>6</v>
      </c>
      <c r="C6455">
        <v>103</v>
      </c>
      <c r="D6455" s="32">
        <v>0.5</v>
      </c>
      <c r="E6455">
        <v>7000</v>
      </c>
      <c r="G6455" s="31" t="s">
        <v>97</v>
      </c>
      <c r="H6455">
        <v>6</v>
      </c>
      <c r="I6455" s="31" t="s">
        <v>100</v>
      </c>
    </row>
    <row r="6456" spans="1:9" x14ac:dyDescent="0.3">
      <c r="A6456">
        <v>6491</v>
      </c>
      <c r="B6456">
        <v>4</v>
      </c>
      <c r="C6456">
        <v>103</v>
      </c>
      <c r="D6456" s="32">
        <v>0.47986111111111113</v>
      </c>
      <c r="E6456">
        <v>7000</v>
      </c>
      <c r="G6456" s="31" t="s">
        <v>102</v>
      </c>
      <c r="H6456">
        <v>6</v>
      </c>
      <c r="I6456" s="31" t="s">
        <v>103</v>
      </c>
    </row>
    <row r="6457" spans="1:9" x14ac:dyDescent="0.3">
      <c r="A6457">
        <v>6492</v>
      </c>
      <c r="B6457">
        <v>2</v>
      </c>
      <c r="C6457">
        <v>103</v>
      </c>
      <c r="D6457" s="32">
        <v>0.49583333333333335</v>
      </c>
      <c r="E6457">
        <v>7000</v>
      </c>
      <c r="G6457" s="31" t="s">
        <v>102</v>
      </c>
      <c r="H6457">
        <v>6</v>
      </c>
      <c r="I6457" s="31" t="s">
        <v>101</v>
      </c>
    </row>
    <row r="6458" spans="1:9" x14ac:dyDescent="0.3">
      <c r="A6458">
        <v>6493</v>
      </c>
      <c r="B6458">
        <v>5</v>
      </c>
      <c r="C6458">
        <v>103</v>
      </c>
      <c r="D6458" s="32">
        <v>0.49583333333333335</v>
      </c>
      <c r="E6458">
        <v>7000</v>
      </c>
      <c r="G6458" s="31" t="s">
        <v>97</v>
      </c>
      <c r="H6458">
        <v>6</v>
      </c>
      <c r="I6458" s="31" t="s">
        <v>105</v>
      </c>
    </row>
    <row r="6459" spans="1:9" x14ac:dyDescent="0.3">
      <c r="A6459">
        <v>6494</v>
      </c>
      <c r="B6459">
        <v>3</v>
      </c>
      <c r="C6459">
        <v>103</v>
      </c>
      <c r="D6459" s="32">
        <v>0.54722222222222228</v>
      </c>
      <c r="E6459">
        <v>7000</v>
      </c>
      <c r="G6459" s="31" t="s">
        <v>102</v>
      </c>
      <c r="H6459">
        <v>7</v>
      </c>
      <c r="I6459" s="31" t="s">
        <v>104</v>
      </c>
    </row>
    <row r="6460" spans="1:9" x14ac:dyDescent="0.3">
      <c r="A6460">
        <v>6495</v>
      </c>
      <c r="B6460">
        <v>1</v>
      </c>
      <c r="C6460">
        <v>103</v>
      </c>
      <c r="D6460" s="32">
        <v>0.56666666666666665</v>
      </c>
      <c r="E6460">
        <v>7000</v>
      </c>
      <c r="F6460">
        <v>2000</v>
      </c>
      <c r="G6460" s="31" t="s">
        <v>102</v>
      </c>
      <c r="H6460">
        <v>7</v>
      </c>
      <c r="I6460" s="31" t="s">
        <v>99</v>
      </c>
    </row>
    <row r="6461" spans="1:9" x14ac:dyDescent="0.3">
      <c r="A6461">
        <v>6496</v>
      </c>
      <c r="B6461">
        <v>6</v>
      </c>
      <c r="C6461">
        <v>103</v>
      </c>
      <c r="D6461" s="32">
        <v>0.52916666666666667</v>
      </c>
      <c r="E6461">
        <v>7000</v>
      </c>
      <c r="G6461" s="31" t="s">
        <v>97</v>
      </c>
      <c r="H6461">
        <v>7</v>
      </c>
      <c r="I6461" s="31" t="s">
        <v>100</v>
      </c>
    </row>
    <row r="6462" spans="1:9" x14ac:dyDescent="0.3">
      <c r="A6462">
        <v>6497</v>
      </c>
      <c r="B6462">
        <v>4</v>
      </c>
      <c r="C6462">
        <v>103</v>
      </c>
      <c r="D6462" s="32">
        <v>0.50486111111111109</v>
      </c>
      <c r="E6462">
        <v>7000</v>
      </c>
      <c r="G6462" s="31" t="s">
        <v>102</v>
      </c>
      <c r="H6462">
        <v>7</v>
      </c>
      <c r="I6462" s="31" t="s">
        <v>103</v>
      </c>
    </row>
    <row r="6463" spans="1:9" x14ac:dyDescent="0.3">
      <c r="A6463">
        <v>6498</v>
      </c>
      <c r="B6463">
        <v>2</v>
      </c>
      <c r="C6463">
        <v>103</v>
      </c>
      <c r="D6463" s="32">
        <v>0.52222222222222225</v>
      </c>
      <c r="E6463">
        <v>7000</v>
      </c>
      <c r="F6463">
        <v>1000</v>
      </c>
      <c r="G6463" s="31" t="s">
        <v>97</v>
      </c>
      <c r="H6463">
        <v>7</v>
      </c>
      <c r="I6463" s="31" t="s">
        <v>101</v>
      </c>
    </row>
    <row r="6464" spans="1:9" x14ac:dyDescent="0.3">
      <c r="A6464">
        <v>6499</v>
      </c>
      <c r="B6464">
        <v>5</v>
      </c>
      <c r="C6464">
        <v>103</v>
      </c>
      <c r="D6464" s="32">
        <v>0.51388888888888884</v>
      </c>
      <c r="E6464">
        <v>7000</v>
      </c>
      <c r="F6464">
        <v>2000</v>
      </c>
      <c r="G6464" s="31" t="s">
        <v>102</v>
      </c>
      <c r="H6464">
        <v>7</v>
      </c>
      <c r="I6464" s="31" t="s">
        <v>105</v>
      </c>
    </row>
    <row r="6465" spans="1:9" x14ac:dyDescent="0.3">
      <c r="A6465">
        <v>6500</v>
      </c>
      <c r="B6465">
        <v>3</v>
      </c>
      <c r="C6465">
        <v>103</v>
      </c>
      <c r="D6465" s="32">
        <v>0.58125000000000004</v>
      </c>
      <c r="E6465">
        <v>7000</v>
      </c>
      <c r="F6465">
        <v>4000</v>
      </c>
      <c r="G6465" s="31" t="s">
        <v>102</v>
      </c>
      <c r="H6465">
        <v>8</v>
      </c>
      <c r="I6465" s="31" t="s">
        <v>104</v>
      </c>
    </row>
    <row r="6466" spans="1:9" x14ac:dyDescent="0.3">
      <c r="A6466">
        <v>6501</v>
      </c>
      <c r="B6466">
        <v>1</v>
      </c>
      <c r="C6466">
        <v>103</v>
      </c>
      <c r="D6466" s="32">
        <v>0.58611111111111114</v>
      </c>
      <c r="E6466">
        <v>7000</v>
      </c>
      <c r="G6466" s="31" t="s">
        <v>97</v>
      </c>
      <c r="H6466">
        <v>8</v>
      </c>
      <c r="I6466" s="31" t="s">
        <v>99</v>
      </c>
    </row>
    <row r="6467" spans="1:9" x14ac:dyDescent="0.3">
      <c r="A6467">
        <v>6502</v>
      </c>
      <c r="B6467">
        <v>6</v>
      </c>
      <c r="C6467">
        <v>103</v>
      </c>
      <c r="D6467" s="32">
        <v>0.55069444444444449</v>
      </c>
      <c r="E6467">
        <v>7000</v>
      </c>
      <c r="G6467" s="31" t="s">
        <v>102</v>
      </c>
      <c r="H6467">
        <v>8</v>
      </c>
      <c r="I6467" s="31" t="s">
        <v>100</v>
      </c>
    </row>
    <row r="6468" spans="1:9" x14ac:dyDescent="0.3">
      <c r="A6468">
        <v>6503</v>
      </c>
      <c r="B6468">
        <v>4</v>
      </c>
      <c r="C6468">
        <v>103</v>
      </c>
      <c r="D6468" s="32">
        <v>0.5180555555555556</v>
      </c>
      <c r="E6468">
        <v>7000</v>
      </c>
      <c r="G6468" s="31" t="s">
        <v>102</v>
      </c>
      <c r="H6468">
        <v>8</v>
      </c>
      <c r="I6468" s="31" t="s">
        <v>103</v>
      </c>
    </row>
    <row r="6469" spans="1:9" x14ac:dyDescent="0.3">
      <c r="A6469">
        <v>6504</v>
      </c>
      <c r="B6469">
        <v>2</v>
      </c>
      <c r="C6469">
        <v>103</v>
      </c>
      <c r="D6469" s="32">
        <v>0.55763888888888891</v>
      </c>
      <c r="E6469">
        <v>7000</v>
      </c>
      <c r="G6469" s="31" t="s">
        <v>102</v>
      </c>
      <c r="H6469">
        <v>8</v>
      </c>
      <c r="I6469" s="31" t="s">
        <v>101</v>
      </c>
    </row>
    <row r="6470" spans="1:9" x14ac:dyDescent="0.3">
      <c r="A6470">
        <v>6505</v>
      </c>
      <c r="B6470">
        <v>5</v>
      </c>
      <c r="C6470">
        <v>103</v>
      </c>
      <c r="D6470" s="32">
        <v>0.54861111111111116</v>
      </c>
      <c r="E6470">
        <v>7000</v>
      </c>
      <c r="G6470" s="31" t="s">
        <v>102</v>
      </c>
      <c r="H6470">
        <v>8</v>
      </c>
      <c r="I6470" s="31" t="s">
        <v>105</v>
      </c>
    </row>
    <row r="6471" spans="1:9" x14ac:dyDescent="0.3">
      <c r="A6471">
        <v>6506</v>
      </c>
      <c r="B6471">
        <v>3</v>
      </c>
      <c r="C6471">
        <v>103</v>
      </c>
      <c r="D6471" s="32">
        <v>0.61458333333333337</v>
      </c>
      <c r="E6471">
        <v>7000</v>
      </c>
      <c r="G6471" s="31" t="s">
        <v>97</v>
      </c>
      <c r="H6471">
        <v>9</v>
      </c>
      <c r="I6471" s="31" t="s">
        <v>104</v>
      </c>
    </row>
    <row r="6472" spans="1:9" x14ac:dyDescent="0.3">
      <c r="A6472">
        <v>6507</v>
      </c>
      <c r="B6472">
        <v>1</v>
      </c>
      <c r="C6472">
        <v>103</v>
      </c>
      <c r="D6472" s="32">
        <v>0.60347222222222219</v>
      </c>
      <c r="E6472">
        <v>7000</v>
      </c>
      <c r="G6472" s="31" t="s">
        <v>97</v>
      </c>
      <c r="H6472">
        <v>9</v>
      </c>
      <c r="I6472" s="31" t="s">
        <v>99</v>
      </c>
    </row>
    <row r="6473" spans="1:9" x14ac:dyDescent="0.3">
      <c r="A6473">
        <v>6508</v>
      </c>
      <c r="B6473">
        <v>6</v>
      </c>
      <c r="C6473">
        <v>103</v>
      </c>
      <c r="D6473" s="32">
        <v>0.56805555555555554</v>
      </c>
      <c r="E6473">
        <v>7000</v>
      </c>
      <c r="G6473" s="31" t="s">
        <v>102</v>
      </c>
      <c r="H6473">
        <v>9</v>
      </c>
      <c r="I6473" s="31" t="s">
        <v>100</v>
      </c>
    </row>
    <row r="6474" spans="1:9" x14ac:dyDescent="0.3">
      <c r="A6474">
        <v>6509</v>
      </c>
      <c r="B6474">
        <v>4</v>
      </c>
      <c r="C6474">
        <v>103</v>
      </c>
      <c r="D6474" s="32">
        <v>0.53819444444444442</v>
      </c>
      <c r="E6474">
        <v>7000</v>
      </c>
      <c r="G6474" s="31" t="s">
        <v>102</v>
      </c>
      <c r="H6474">
        <v>9</v>
      </c>
      <c r="I6474" s="31" t="s">
        <v>103</v>
      </c>
    </row>
    <row r="6475" spans="1:9" x14ac:dyDescent="0.3">
      <c r="A6475">
        <v>6510</v>
      </c>
      <c r="B6475">
        <v>2</v>
      </c>
      <c r="C6475">
        <v>103</v>
      </c>
      <c r="D6475" s="32">
        <v>0.5854166666666667</v>
      </c>
      <c r="E6475">
        <v>7000</v>
      </c>
      <c r="G6475" s="31" t="s">
        <v>102</v>
      </c>
      <c r="H6475">
        <v>9</v>
      </c>
      <c r="I6475" s="31" t="s">
        <v>101</v>
      </c>
    </row>
    <row r="6476" spans="1:9" x14ac:dyDescent="0.3">
      <c r="A6476">
        <v>6511</v>
      </c>
      <c r="B6476">
        <v>5</v>
      </c>
      <c r="C6476">
        <v>103</v>
      </c>
      <c r="D6476" s="32">
        <v>0.57916666666666672</v>
      </c>
      <c r="E6476">
        <v>7000</v>
      </c>
      <c r="G6476" s="31" t="s">
        <v>102</v>
      </c>
      <c r="H6476">
        <v>9</v>
      </c>
      <c r="I6476" s="31" t="s">
        <v>105</v>
      </c>
    </row>
    <row r="6477" spans="1:9" x14ac:dyDescent="0.3">
      <c r="A6477">
        <v>6512</v>
      </c>
      <c r="B6477">
        <v>3</v>
      </c>
      <c r="C6477">
        <v>103</v>
      </c>
      <c r="D6477" s="32">
        <v>0.64861111111111114</v>
      </c>
      <c r="E6477">
        <v>7000</v>
      </c>
      <c r="F6477">
        <v>2000</v>
      </c>
      <c r="G6477" s="31" t="s">
        <v>97</v>
      </c>
      <c r="H6477">
        <v>10</v>
      </c>
      <c r="I6477" s="31" t="s">
        <v>104</v>
      </c>
    </row>
    <row r="6478" spans="1:9" x14ac:dyDescent="0.3">
      <c r="A6478">
        <v>6513</v>
      </c>
      <c r="B6478">
        <v>1</v>
      </c>
      <c r="C6478">
        <v>103</v>
      </c>
      <c r="D6478" s="32">
        <v>0.63055555555555554</v>
      </c>
      <c r="E6478">
        <v>7000</v>
      </c>
      <c r="F6478">
        <v>4500</v>
      </c>
      <c r="G6478" s="31" t="s">
        <v>102</v>
      </c>
      <c r="H6478">
        <v>10</v>
      </c>
      <c r="I6478" s="31" t="s">
        <v>99</v>
      </c>
    </row>
    <row r="6479" spans="1:9" x14ac:dyDescent="0.3">
      <c r="A6479">
        <v>6514</v>
      </c>
      <c r="B6479">
        <v>6</v>
      </c>
      <c r="C6479">
        <v>103</v>
      </c>
      <c r="D6479" s="32">
        <v>0.59444444444444444</v>
      </c>
      <c r="E6479">
        <v>7000</v>
      </c>
      <c r="G6479" s="31" t="s">
        <v>97</v>
      </c>
      <c r="H6479">
        <v>10</v>
      </c>
      <c r="I6479" s="31" t="s">
        <v>100</v>
      </c>
    </row>
    <row r="6480" spans="1:9" x14ac:dyDescent="0.3">
      <c r="A6480">
        <v>6515</v>
      </c>
      <c r="B6480">
        <v>4</v>
      </c>
      <c r="C6480">
        <v>103</v>
      </c>
      <c r="D6480" s="32">
        <v>0.55763888888888891</v>
      </c>
      <c r="E6480">
        <v>7000</v>
      </c>
      <c r="G6480" s="31" t="s">
        <v>102</v>
      </c>
      <c r="H6480">
        <v>10</v>
      </c>
      <c r="I6480" s="31" t="s">
        <v>103</v>
      </c>
    </row>
    <row r="6481" spans="1:9" x14ac:dyDescent="0.3">
      <c r="A6481">
        <v>6516</v>
      </c>
      <c r="B6481">
        <v>2</v>
      </c>
      <c r="C6481">
        <v>103</v>
      </c>
      <c r="D6481" s="32">
        <v>0.61250000000000004</v>
      </c>
      <c r="E6481">
        <v>7000</v>
      </c>
      <c r="G6481" s="31" t="s">
        <v>102</v>
      </c>
      <c r="H6481">
        <v>10</v>
      </c>
      <c r="I6481" s="31" t="s">
        <v>101</v>
      </c>
    </row>
    <row r="6482" spans="1:9" x14ac:dyDescent="0.3">
      <c r="A6482">
        <v>6517</v>
      </c>
      <c r="B6482">
        <v>5</v>
      </c>
      <c r="C6482">
        <v>103</v>
      </c>
      <c r="D6482" s="32">
        <v>0.62847222222222221</v>
      </c>
      <c r="E6482">
        <v>7000</v>
      </c>
      <c r="G6482" s="31" t="s">
        <v>97</v>
      </c>
      <c r="H6482">
        <v>10</v>
      </c>
      <c r="I6482" s="31" t="s">
        <v>105</v>
      </c>
    </row>
    <row r="6483" spans="1:9" x14ac:dyDescent="0.3">
      <c r="A6483">
        <v>6518</v>
      </c>
      <c r="B6483">
        <v>3</v>
      </c>
      <c r="C6483">
        <v>103</v>
      </c>
      <c r="D6483" s="32">
        <v>0.68611111111111112</v>
      </c>
      <c r="E6483">
        <v>7000</v>
      </c>
      <c r="G6483" s="31" t="s">
        <v>102</v>
      </c>
      <c r="H6483">
        <v>11</v>
      </c>
      <c r="I6483" s="31" t="s">
        <v>104</v>
      </c>
    </row>
    <row r="6484" spans="1:9" x14ac:dyDescent="0.3">
      <c r="A6484">
        <v>6519</v>
      </c>
      <c r="B6484">
        <v>1</v>
      </c>
      <c r="C6484">
        <v>103</v>
      </c>
      <c r="D6484" s="32">
        <v>0.6743055555555556</v>
      </c>
      <c r="E6484">
        <v>7000</v>
      </c>
      <c r="G6484" s="31" t="s">
        <v>97</v>
      </c>
      <c r="H6484">
        <v>11</v>
      </c>
      <c r="I6484" s="31" t="s">
        <v>99</v>
      </c>
    </row>
    <row r="6485" spans="1:9" x14ac:dyDescent="0.3">
      <c r="A6485">
        <v>6520</v>
      </c>
      <c r="B6485">
        <v>6</v>
      </c>
      <c r="C6485">
        <v>103</v>
      </c>
      <c r="D6485" s="32">
        <v>0.65069444444444446</v>
      </c>
      <c r="E6485">
        <v>7000</v>
      </c>
      <c r="G6485" s="31" t="s">
        <v>102</v>
      </c>
      <c r="H6485">
        <v>11</v>
      </c>
      <c r="I6485" s="31" t="s">
        <v>100</v>
      </c>
    </row>
    <row r="6486" spans="1:9" x14ac:dyDescent="0.3">
      <c r="A6486">
        <v>6521</v>
      </c>
      <c r="B6486">
        <v>4</v>
      </c>
      <c r="C6486">
        <v>103</v>
      </c>
      <c r="D6486" s="32">
        <v>0.57916666666666672</v>
      </c>
      <c r="E6486">
        <v>7000</v>
      </c>
      <c r="G6486" s="31" t="s">
        <v>102</v>
      </c>
      <c r="H6486">
        <v>11</v>
      </c>
      <c r="I6486" s="31" t="s">
        <v>103</v>
      </c>
    </row>
    <row r="6487" spans="1:9" x14ac:dyDescent="0.3">
      <c r="A6487">
        <v>6522</v>
      </c>
      <c r="B6487">
        <v>2</v>
      </c>
      <c r="C6487">
        <v>103</v>
      </c>
      <c r="D6487" s="32">
        <v>0.63263888888888886</v>
      </c>
      <c r="E6487">
        <v>7000</v>
      </c>
      <c r="G6487" s="31" t="s">
        <v>102</v>
      </c>
      <c r="H6487">
        <v>11</v>
      </c>
      <c r="I6487" s="31" t="s">
        <v>101</v>
      </c>
    </row>
    <row r="6488" spans="1:9" x14ac:dyDescent="0.3">
      <c r="A6488">
        <v>6523</v>
      </c>
      <c r="B6488">
        <v>5</v>
      </c>
      <c r="C6488">
        <v>103</v>
      </c>
      <c r="D6488" s="32">
        <v>0.65416666666666667</v>
      </c>
      <c r="E6488">
        <v>7000</v>
      </c>
      <c r="G6488" s="31" t="s">
        <v>97</v>
      </c>
      <c r="H6488">
        <v>11</v>
      </c>
      <c r="I6488" s="31" t="s">
        <v>105</v>
      </c>
    </row>
    <row r="6489" spans="1:9" x14ac:dyDescent="0.3">
      <c r="A6489">
        <v>6524</v>
      </c>
      <c r="B6489">
        <v>3</v>
      </c>
      <c r="C6489">
        <v>103</v>
      </c>
      <c r="D6489" s="32">
        <v>0.70694444444444449</v>
      </c>
      <c r="E6489">
        <v>7000</v>
      </c>
      <c r="F6489">
        <v>1000</v>
      </c>
      <c r="G6489" s="31" t="s">
        <v>102</v>
      </c>
      <c r="H6489">
        <v>12</v>
      </c>
      <c r="I6489" s="31" t="s">
        <v>104</v>
      </c>
    </row>
    <row r="6490" spans="1:9" x14ac:dyDescent="0.3">
      <c r="A6490">
        <v>6525</v>
      </c>
      <c r="B6490">
        <v>1</v>
      </c>
      <c r="C6490">
        <v>103</v>
      </c>
      <c r="D6490" s="32">
        <v>0.70277777777777772</v>
      </c>
      <c r="E6490">
        <v>7000</v>
      </c>
      <c r="G6490" s="31" t="s">
        <v>97</v>
      </c>
      <c r="H6490">
        <v>12</v>
      </c>
      <c r="I6490" s="31" t="s">
        <v>99</v>
      </c>
    </row>
    <row r="6491" spans="1:9" x14ac:dyDescent="0.3">
      <c r="A6491">
        <v>6526</v>
      </c>
      <c r="B6491">
        <v>6</v>
      </c>
      <c r="C6491">
        <v>103</v>
      </c>
      <c r="D6491" s="32">
        <v>0.67986111111111114</v>
      </c>
      <c r="E6491">
        <v>7000</v>
      </c>
      <c r="G6491" s="31" t="s">
        <v>97</v>
      </c>
      <c r="H6491">
        <v>12</v>
      </c>
      <c r="I6491" s="31" t="s">
        <v>100</v>
      </c>
    </row>
    <row r="6492" spans="1:9" x14ac:dyDescent="0.3">
      <c r="A6492">
        <v>6527</v>
      </c>
      <c r="B6492">
        <v>4</v>
      </c>
      <c r="C6492">
        <v>103</v>
      </c>
      <c r="D6492" s="32">
        <v>0.6020833333333333</v>
      </c>
      <c r="E6492">
        <v>7000</v>
      </c>
      <c r="G6492" s="31" t="s">
        <v>97</v>
      </c>
      <c r="H6492">
        <v>12</v>
      </c>
      <c r="I6492" s="31" t="s">
        <v>103</v>
      </c>
    </row>
    <row r="6493" spans="1:9" x14ac:dyDescent="0.3">
      <c r="A6493">
        <v>6528</v>
      </c>
      <c r="B6493">
        <v>2</v>
      </c>
      <c r="C6493">
        <v>103</v>
      </c>
      <c r="D6493" s="32">
        <v>0.65555555555555556</v>
      </c>
      <c r="E6493">
        <v>9000</v>
      </c>
      <c r="G6493" s="31" t="s">
        <v>97</v>
      </c>
      <c r="H6493">
        <v>12</v>
      </c>
      <c r="I6493" s="31" t="s">
        <v>101</v>
      </c>
    </row>
    <row r="6494" spans="1:9" x14ac:dyDescent="0.3">
      <c r="A6494">
        <v>6529</v>
      </c>
      <c r="B6494">
        <v>5</v>
      </c>
      <c r="C6494">
        <v>103</v>
      </c>
      <c r="D6494" s="32">
        <v>0.6875</v>
      </c>
      <c r="E6494">
        <v>7000</v>
      </c>
      <c r="G6494" s="31" t="s">
        <v>97</v>
      </c>
      <c r="H6494">
        <v>12</v>
      </c>
      <c r="I6494" s="31" t="s">
        <v>105</v>
      </c>
    </row>
    <row r="6495" spans="1:9" x14ac:dyDescent="0.3">
      <c r="A6495">
        <v>6530</v>
      </c>
      <c r="B6495">
        <v>3</v>
      </c>
      <c r="C6495">
        <v>103</v>
      </c>
      <c r="D6495" s="32">
        <v>0.72152777777777777</v>
      </c>
      <c r="E6495">
        <v>9000</v>
      </c>
      <c r="G6495" s="31" t="s">
        <v>97</v>
      </c>
      <c r="H6495">
        <v>13</v>
      </c>
      <c r="I6495" s="31" t="s">
        <v>104</v>
      </c>
    </row>
    <row r="6496" spans="1:9" x14ac:dyDescent="0.3">
      <c r="A6496">
        <v>6531</v>
      </c>
      <c r="B6496">
        <v>1</v>
      </c>
      <c r="C6496">
        <v>103</v>
      </c>
      <c r="D6496" s="32">
        <v>0.72638888888888886</v>
      </c>
      <c r="E6496">
        <v>7000</v>
      </c>
      <c r="G6496" s="31" t="s">
        <v>102</v>
      </c>
      <c r="H6496">
        <v>13</v>
      </c>
      <c r="I6496" s="31" t="s">
        <v>99</v>
      </c>
    </row>
    <row r="6497" spans="1:9" x14ac:dyDescent="0.3">
      <c r="A6497">
        <v>6532</v>
      </c>
      <c r="B6497">
        <v>6</v>
      </c>
      <c r="C6497">
        <v>103</v>
      </c>
      <c r="D6497" s="32">
        <v>0.70208333333333328</v>
      </c>
      <c r="E6497">
        <v>7000</v>
      </c>
      <c r="G6497" s="31" t="s">
        <v>97</v>
      </c>
      <c r="H6497">
        <v>13</v>
      </c>
      <c r="I6497" s="31" t="s">
        <v>100</v>
      </c>
    </row>
    <row r="6498" spans="1:9" x14ac:dyDescent="0.3">
      <c r="A6498">
        <v>6533</v>
      </c>
      <c r="B6498">
        <v>4</v>
      </c>
      <c r="C6498">
        <v>103</v>
      </c>
      <c r="D6498" s="32">
        <v>0.62569444444444444</v>
      </c>
      <c r="E6498">
        <v>7000</v>
      </c>
      <c r="G6498" s="31" t="s">
        <v>102</v>
      </c>
      <c r="H6498">
        <v>13</v>
      </c>
      <c r="I6498" s="31" t="s">
        <v>103</v>
      </c>
    </row>
    <row r="6499" spans="1:9" x14ac:dyDescent="0.3">
      <c r="A6499">
        <v>6534</v>
      </c>
      <c r="B6499">
        <v>2</v>
      </c>
      <c r="C6499">
        <v>103</v>
      </c>
      <c r="D6499" s="32">
        <v>0.68402777777777779</v>
      </c>
      <c r="E6499">
        <v>7000</v>
      </c>
      <c r="G6499" s="31" t="s">
        <v>102</v>
      </c>
      <c r="H6499">
        <v>13</v>
      </c>
      <c r="I6499" s="31" t="s">
        <v>101</v>
      </c>
    </row>
    <row r="6500" spans="1:9" x14ac:dyDescent="0.3">
      <c r="A6500">
        <v>6535</v>
      </c>
      <c r="B6500">
        <v>5</v>
      </c>
      <c r="C6500">
        <v>103</v>
      </c>
      <c r="D6500" s="32">
        <v>0.70833333333333337</v>
      </c>
      <c r="E6500">
        <v>7000</v>
      </c>
      <c r="G6500" s="31" t="s">
        <v>97</v>
      </c>
      <c r="H6500">
        <v>13</v>
      </c>
      <c r="I6500" s="31" t="s">
        <v>105</v>
      </c>
    </row>
    <row r="6501" spans="1:9" x14ac:dyDescent="0.3">
      <c r="A6501">
        <v>6536</v>
      </c>
      <c r="B6501">
        <v>3</v>
      </c>
      <c r="C6501">
        <v>103</v>
      </c>
      <c r="D6501" s="32">
        <v>0.73750000000000004</v>
      </c>
      <c r="E6501">
        <v>7000</v>
      </c>
      <c r="F6501">
        <v>1600</v>
      </c>
      <c r="G6501" s="31" t="s">
        <v>97</v>
      </c>
      <c r="H6501">
        <v>14</v>
      </c>
      <c r="I6501" s="31" t="s">
        <v>104</v>
      </c>
    </row>
    <row r="6502" spans="1:9" x14ac:dyDescent="0.3">
      <c r="A6502">
        <v>6537</v>
      </c>
      <c r="B6502">
        <v>1</v>
      </c>
      <c r="C6502">
        <v>103</v>
      </c>
      <c r="D6502" s="32">
        <v>0.76458333333333328</v>
      </c>
      <c r="E6502">
        <v>7000</v>
      </c>
      <c r="G6502" s="31" t="s">
        <v>97</v>
      </c>
      <c r="H6502">
        <v>14</v>
      </c>
      <c r="I6502" s="31" t="s">
        <v>99</v>
      </c>
    </row>
    <row r="6503" spans="1:9" x14ac:dyDescent="0.3">
      <c r="A6503">
        <v>6538</v>
      </c>
      <c r="B6503">
        <v>6</v>
      </c>
      <c r="C6503">
        <v>103</v>
      </c>
      <c r="D6503" s="32">
        <v>0.73472222222222228</v>
      </c>
      <c r="E6503">
        <v>7000</v>
      </c>
      <c r="G6503" s="31" t="s">
        <v>102</v>
      </c>
      <c r="H6503">
        <v>14</v>
      </c>
      <c r="I6503" s="31" t="s">
        <v>100</v>
      </c>
    </row>
    <row r="6504" spans="1:9" x14ac:dyDescent="0.3">
      <c r="A6504">
        <v>6539</v>
      </c>
      <c r="B6504">
        <v>4</v>
      </c>
      <c r="C6504">
        <v>103</v>
      </c>
      <c r="D6504" s="32">
        <v>0.65069444444444446</v>
      </c>
      <c r="E6504">
        <v>7000</v>
      </c>
      <c r="G6504" s="31" t="s">
        <v>97</v>
      </c>
      <c r="H6504">
        <v>14</v>
      </c>
      <c r="I6504" s="31" t="s">
        <v>103</v>
      </c>
    </row>
    <row r="6505" spans="1:9" x14ac:dyDescent="0.3">
      <c r="A6505">
        <v>6540</v>
      </c>
      <c r="B6505">
        <v>2</v>
      </c>
      <c r="C6505">
        <v>103</v>
      </c>
      <c r="D6505" s="32">
        <v>0.70625000000000004</v>
      </c>
      <c r="E6505">
        <v>7000</v>
      </c>
      <c r="G6505" s="31" t="s">
        <v>102</v>
      </c>
      <c r="H6505">
        <v>14</v>
      </c>
      <c r="I6505" s="31" t="s">
        <v>101</v>
      </c>
    </row>
    <row r="6506" spans="1:9" x14ac:dyDescent="0.3">
      <c r="A6506">
        <v>6541</v>
      </c>
      <c r="B6506">
        <v>5</v>
      </c>
      <c r="C6506">
        <v>103</v>
      </c>
      <c r="D6506" s="32">
        <v>0.73611111111111116</v>
      </c>
      <c r="E6506">
        <v>7000</v>
      </c>
      <c r="G6506" s="31" t="s">
        <v>97</v>
      </c>
      <c r="H6506">
        <v>14</v>
      </c>
      <c r="I6506" s="31" t="s">
        <v>105</v>
      </c>
    </row>
    <row r="6507" spans="1:9" x14ac:dyDescent="0.3">
      <c r="A6507">
        <v>6542</v>
      </c>
      <c r="B6507">
        <v>3</v>
      </c>
      <c r="C6507">
        <v>103</v>
      </c>
      <c r="D6507" s="32">
        <v>0.76041666666666663</v>
      </c>
      <c r="E6507">
        <v>7000</v>
      </c>
      <c r="G6507" s="31" t="s">
        <v>102</v>
      </c>
      <c r="H6507">
        <v>15</v>
      </c>
      <c r="I6507" s="31" t="s">
        <v>104</v>
      </c>
    </row>
    <row r="6508" spans="1:9" x14ac:dyDescent="0.3">
      <c r="A6508">
        <v>6543</v>
      </c>
      <c r="B6508">
        <v>1</v>
      </c>
      <c r="C6508">
        <v>103</v>
      </c>
      <c r="D6508" s="32"/>
      <c r="E6508">
        <v>7000</v>
      </c>
      <c r="G6508" s="31" t="s">
        <v>97</v>
      </c>
      <c r="H6508">
        <v>15</v>
      </c>
      <c r="I6508" s="31" t="s">
        <v>99</v>
      </c>
    </row>
    <row r="6509" spans="1:9" x14ac:dyDescent="0.3">
      <c r="A6509">
        <v>6544</v>
      </c>
      <c r="B6509">
        <v>6</v>
      </c>
      <c r="C6509">
        <v>103</v>
      </c>
      <c r="D6509" s="32">
        <v>0.75</v>
      </c>
      <c r="E6509">
        <v>7000</v>
      </c>
      <c r="G6509" s="31" t="s">
        <v>102</v>
      </c>
      <c r="H6509">
        <v>15</v>
      </c>
      <c r="I6509" s="31" t="s">
        <v>100</v>
      </c>
    </row>
    <row r="6510" spans="1:9" x14ac:dyDescent="0.3">
      <c r="A6510">
        <v>6545</v>
      </c>
      <c r="B6510">
        <v>4</v>
      </c>
      <c r="C6510">
        <v>103</v>
      </c>
      <c r="D6510" s="32">
        <v>0.68194444444444446</v>
      </c>
      <c r="E6510">
        <v>7000</v>
      </c>
      <c r="G6510" s="31" t="s">
        <v>102</v>
      </c>
      <c r="H6510">
        <v>15</v>
      </c>
      <c r="I6510" s="31" t="s">
        <v>103</v>
      </c>
    </row>
    <row r="6511" spans="1:9" x14ac:dyDescent="0.3">
      <c r="A6511">
        <v>6546</v>
      </c>
      <c r="B6511">
        <v>2</v>
      </c>
      <c r="C6511">
        <v>103</v>
      </c>
      <c r="D6511" s="32">
        <v>0.72152777777777777</v>
      </c>
      <c r="E6511">
        <v>7000</v>
      </c>
      <c r="G6511" s="31" t="s">
        <v>97</v>
      </c>
      <c r="H6511">
        <v>15</v>
      </c>
      <c r="I6511" s="31" t="s">
        <v>101</v>
      </c>
    </row>
    <row r="6512" spans="1:9" x14ac:dyDescent="0.3">
      <c r="A6512">
        <v>6547</v>
      </c>
      <c r="B6512">
        <v>5</v>
      </c>
      <c r="C6512">
        <v>103</v>
      </c>
      <c r="D6512" s="32">
        <v>0.76736111111111116</v>
      </c>
      <c r="E6512">
        <v>7000</v>
      </c>
      <c r="F6512">
        <v>1000</v>
      </c>
      <c r="G6512" s="31" t="s">
        <v>102</v>
      </c>
      <c r="H6512">
        <v>15</v>
      </c>
      <c r="I6512" s="31" t="s">
        <v>105</v>
      </c>
    </row>
    <row r="6513" spans="1:9" x14ac:dyDescent="0.3">
      <c r="A6513">
        <v>6548</v>
      </c>
      <c r="B6513">
        <v>3</v>
      </c>
      <c r="C6513">
        <v>103</v>
      </c>
      <c r="D6513" s="32">
        <v>0.7680555555555556</v>
      </c>
      <c r="E6513">
        <v>7000</v>
      </c>
      <c r="G6513" s="31" t="s">
        <v>102</v>
      </c>
      <c r="H6513">
        <v>16</v>
      </c>
      <c r="I6513" s="31" t="s">
        <v>104</v>
      </c>
    </row>
    <row r="6514" spans="1:9" x14ac:dyDescent="0.3">
      <c r="A6514">
        <v>6549</v>
      </c>
      <c r="B6514">
        <v>6</v>
      </c>
      <c r="C6514">
        <v>103</v>
      </c>
      <c r="D6514" s="32">
        <v>0.77083333333333337</v>
      </c>
      <c r="E6514">
        <v>7000</v>
      </c>
      <c r="F6514">
        <v>3000</v>
      </c>
      <c r="G6514" s="31" t="s">
        <v>97</v>
      </c>
      <c r="H6514">
        <v>16</v>
      </c>
      <c r="I6514" s="31" t="s">
        <v>100</v>
      </c>
    </row>
    <row r="6515" spans="1:9" x14ac:dyDescent="0.3">
      <c r="A6515">
        <v>6550</v>
      </c>
      <c r="B6515">
        <v>4</v>
      </c>
      <c r="C6515">
        <v>103</v>
      </c>
      <c r="D6515" s="32">
        <v>0.625</v>
      </c>
      <c r="E6515">
        <v>7000</v>
      </c>
      <c r="G6515" s="31" t="s">
        <v>102</v>
      </c>
      <c r="H6515">
        <v>16</v>
      </c>
      <c r="I6515" s="31" t="s">
        <v>103</v>
      </c>
    </row>
    <row r="6516" spans="1:9" x14ac:dyDescent="0.3">
      <c r="A6516">
        <v>6551</v>
      </c>
      <c r="B6516">
        <v>2</v>
      </c>
      <c r="C6516">
        <v>103</v>
      </c>
      <c r="D6516" s="32">
        <v>0.75</v>
      </c>
      <c r="E6516">
        <v>7000</v>
      </c>
      <c r="G6516" s="31" t="s">
        <v>102</v>
      </c>
      <c r="H6516">
        <v>16</v>
      </c>
      <c r="I6516" s="31" t="s">
        <v>101</v>
      </c>
    </row>
    <row r="6517" spans="1:9" x14ac:dyDescent="0.3">
      <c r="A6517">
        <v>6552</v>
      </c>
      <c r="B6517">
        <v>5</v>
      </c>
      <c r="C6517">
        <v>103</v>
      </c>
      <c r="D6517" s="32">
        <v>0.77986111111111112</v>
      </c>
      <c r="E6517">
        <v>7000</v>
      </c>
      <c r="F6517">
        <v>2000</v>
      </c>
      <c r="G6517" s="31" t="s">
        <v>102</v>
      </c>
      <c r="H6517">
        <v>16</v>
      </c>
      <c r="I6517" s="31" t="s">
        <v>105</v>
      </c>
    </row>
    <row r="6518" spans="1:9" x14ac:dyDescent="0.3">
      <c r="A6518">
        <v>6553</v>
      </c>
      <c r="B6518">
        <v>3</v>
      </c>
      <c r="C6518">
        <v>103</v>
      </c>
      <c r="D6518" s="32">
        <v>0.78611111111111109</v>
      </c>
      <c r="E6518">
        <v>7000</v>
      </c>
      <c r="F6518">
        <v>1000</v>
      </c>
      <c r="G6518" s="31" t="s">
        <v>102</v>
      </c>
      <c r="H6518">
        <v>17</v>
      </c>
      <c r="I6518" s="31" t="s">
        <v>104</v>
      </c>
    </row>
    <row r="6519" spans="1:9" x14ac:dyDescent="0.3">
      <c r="A6519">
        <v>6554</v>
      </c>
      <c r="B6519">
        <v>6</v>
      </c>
      <c r="C6519">
        <v>103</v>
      </c>
      <c r="D6519" s="32">
        <v>0.79166666666666663</v>
      </c>
      <c r="E6519">
        <v>7000</v>
      </c>
      <c r="G6519" s="31" t="s">
        <v>102</v>
      </c>
      <c r="H6519">
        <v>17</v>
      </c>
      <c r="I6519" s="31" t="s">
        <v>100</v>
      </c>
    </row>
    <row r="6520" spans="1:9" x14ac:dyDescent="0.3">
      <c r="A6520">
        <v>6555</v>
      </c>
      <c r="B6520">
        <v>4</v>
      </c>
      <c r="C6520">
        <v>103</v>
      </c>
      <c r="D6520" s="32">
        <v>0.72013888888888888</v>
      </c>
      <c r="E6520">
        <v>7000</v>
      </c>
      <c r="G6520" s="31" t="s">
        <v>102</v>
      </c>
      <c r="H6520">
        <v>17</v>
      </c>
      <c r="I6520" s="31" t="s">
        <v>103</v>
      </c>
    </row>
    <row r="6521" spans="1:9" x14ac:dyDescent="0.3">
      <c r="A6521">
        <v>6556</v>
      </c>
      <c r="B6521">
        <v>2</v>
      </c>
      <c r="C6521">
        <v>103</v>
      </c>
      <c r="D6521" s="32">
        <v>0.77777777777777779</v>
      </c>
      <c r="E6521">
        <v>7000</v>
      </c>
      <c r="G6521" s="31" t="s">
        <v>102</v>
      </c>
      <c r="H6521">
        <v>17</v>
      </c>
      <c r="I6521" s="31" t="s">
        <v>101</v>
      </c>
    </row>
    <row r="6522" spans="1:9" x14ac:dyDescent="0.3">
      <c r="A6522">
        <v>6557</v>
      </c>
      <c r="B6522">
        <v>5</v>
      </c>
      <c r="C6522">
        <v>103</v>
      </c>
      <c r="D6522" s="32">
        <v>0.79722222222222228</v>
      </c>
      <c r="E6522">
        <v>7000</v>
      </c>
      <c r="G6522" s="31" t="s">
        <v>97</v>
      </c>
      <c r="H6522">
        <v>17</v>
      </c>
      <c r="I6522" s="31" t="s">
        <v>105</v>
      </c>
    </row>
    <row r="6523" spans="1:9" x14ac:dyDescent="0.3">
      <c r="A6523">
        <v>6558</v>
      </c>
      <c r="B6523">
        <v>3</v>
      </c>
      <c r="C6523">
        <v>103</v>
      </c>
      <c r="D6523" s="32">
        <v>0.8208333333333333</v>
      </c>
      <c r="E6523">
        <v>7000</v>
      </c>
      <c r="G6523" s="31" t="s">
        <v>102</v>
      </c>
      <c r="H6523">
        <v>18</v>
      </c>
      <c r="I6523" s="31" t="s">
        <v>104</v>
      </c>
    </row>
    <row r="6524" spans="1:9" x14ac:dyDescent="0.3">
      <c r="A6524">
        <v>6559</v>
      </c>
      <c r="B6524">
        <v>6</v>
      </c>
      <c r="C6524">
        <v>103</v>
      </c>
      <c r="D6524" s="32">
        <v>0.81736111111111109</v>
      </c>
      <c r="E6524">
        <v>7000</v>
      </c>
      <c r="G6524" s="31" t="s">
        <v>102</v>
      </c>
      <c r="H6524">
        <v>18</v>
      </c>
      <c r="I6524" s="31" t="s">
        <v>100</v>
      </c>
    </row>
    <row r="6525" spans="1:9" x14ac:dyDescent="0.3">
      <c r="A6525">
        <v>6560</v>
      </c>
      <c r="B6525">
        <v>4</v>
      </c>
      <c r="C6525">
        <v>103</v>
      </c>
      <c r="D6525" s="32">
        <v>0.74861111111111112</v>
      </c>
      <c r="E6525">
        <v>7000</v>
      </c>
      <c r="F6525">
        <v>2000</v>
      </c>
      <c r="G6525" s="31" t="s">
        <v>97</v>
      </c>
      <c r="H6525">
        <v>18</v>
      </c>
      <c r="I6525" s="31" t="s">
        <v>103</v>
      </c>
    </row>
    <row r="6526" spans="1:9" x14ac:dyDescent="0.3">
      <c r="A6526">
        <v>6561</v>
      </c>
      <c r="B6526">
        <v>2</v>
      </c>
      <c r="C6526">
        <v>103</v>
      </c>
      <c r="D6526" s="32">
        <v>0.80694444444444446</v>
      </c>
      <c r="E6526">
        <v>7000</v>
      </c>
      <c r="G6526" s="31" t="s">
        <v>102</v>
      </c>
      <c r="H6526">
        <v>18</v>
      </c>
      <c r="I6526" s="31" t="s">
        <v>101</v>
      </c>
    </row>
    <row r="6527" spans="1:9" x14ac:dyDescent="0.3">
      <c r="A6527">
        <v>6562</v>
      </c>
      <c r="B6527">
        <v>5</v>
      </c>
      <c r="C6527">
        <v>103</v>
      </c>
      <c r="D6527" s="32">
        <v>0.83333333333333337</v>
      </c>
      <c r="E6527">
        <v>7000</v>
      </c>
      <c r="G6527" s="31" t="s">
        <v>97</v>
      </c>
      <c r="H6527">
        <v>18</v>
      </c>
      <c r="I6527" s="31" t="s">
        <v>105</v>
      </c>
    </row>
    <row r="6528" spans="1:9" x14ac:dyDescent="0.3">
      <c r="A6528">
        <v>6563</v>
      </c>
      <c r="B6528">
        <v>3</v>
      </c>
      <c r="C6528">
        <v>103</v>
      </c>
      <c r="D6528" s="32"/>
      <c r="E6528">
        <v>7000</v>
      </c>
      <c r="G6528" s="31" t="s">
        <v>102</v>
      </c>
      <c r="H6528">
        <v>19</v>
      </c>
      <c r="I6528" s="31" t="s">
        <v>104</v>
      </c>
    </row>
    <row r="6529" spans="1:9" x14ac:dyDescent="0.3">
      <c r="A6529">
        <v>6564</v>
      </c>
      <c r="B6529">
        <v>4</v>
      </c>
      <c r="C6529">
        <v>103</v>
      </c>
      <c r="D6529" s="32">
        <v>0.78125</v>
      </c>
      <c r="E6529">
        <v>7000</v>
      </c>
      <c r="G6529" s="31" t="s">
        <v>97</v>
      </c>
      <c r="H6529">
        <v>19</v>
      </c>
      <c r="I6529" s="31" t="s">
        <v>103</v>
      </c>
    </row>
    <row r="6530" spans="1:9" x14ac:dyDescent="0.3">
      <c r="A6530">
        <v>6565</v>
      </c>
      <c r="B6530">
        <v>4</v>
      </c>
      <c r="C6530">
        <v>103</v>
      </c>
      <c r="D6530" s="32">
        <v>0.79861111111111116</v>
      </c>
      <c r="E6530">
        <v>7000</v>
      </c>
      <c r="G6530" s="31" t="s">
        <v>97</v>
      </c>
      <c r="H6530">
        <v>20</v>
      </c>
      <c r="I6530" s="31" t="s">
        <v>103</v>
      </c>
    </row>
    <row r="6531" spans="1:9" x14ac:dyDescent="0.3">
      <c r="A6531">
        <v>6566</v>
      </c>
      <c r="B6531">
        <v>4</v>
      </c>
      <c r="C6531">
        <v>103</v>
      </c>
      <c r="D6531" s="32">
        <v>0.83333333333333337</v>
      </c>
      <c r="E6531">
        <v>7000</v>
      </c>
      <c r="G6531" s="31" t="s">
        <v>97</v>
      </c>
      <c r="H6531">
        <v>21</v>
      </c>
      <c r="I6531" s="31" t="s">
        <v>103</v>
      </c>
    </row>
    <row r="6532" spans="1:9" x14ac:dyDescent="0.3">
      <c r="A6532">
        <v>6567</v>
      </c>
      <c r="B6532">
        <v>3</v>
      </c>
      <c r="C6532">
        <v>104</v>
      </c>
      <c r="D6532" s="32">
        <v>0.46527777777777779</v>
      </c>
      <c r="E6532">
        <v>7000</v>
      </c>
      <c r="F6532">
        <v>2000</v>
      </c>
      <c r="G6532" s="31" t="s">
        <v>102</v>
      </c>
      <c r="H6532">
        <v>4</v>
      </c>
      <c r="I6532" s="31" t="s">
        <v>104</v>
      </c>
    </row>
    <row r="6533" spans="1:9" x14ac:dyDescent="0.3">
      <c r="A6533">
        <v>6568</v>
      </c>
      <c r="B6533">
        <v>7</v>
      </c>
      <c r="C6533">
        <v>104</v>
      </c>
      <c r="D6533" s="32">
        <v>0.43888888888888888</v>
      </c>
      <c r="E6533">
        <v>7000</v>
      </c>
      <c r="G6533" s="31" t="s">
        <v>97</v>
      </c>
      <c r="H6533">
        <v>4</v>
      </c>
      <c r="I6533" s="31" t="s">
        <v>98</v>
      </c>
    </row>
    <row r="6534" spans="1:9" x14ac:dyDescent="0.3">
      <c r="A6534">
        <v>6569</v>
      </c>
      <c r="B6534">
        <v>1</v>
      </c>
      <c r="C6534">
        <v>104</v>
      </c>
      <c r="D6534" s="32">
        <v>0.44513888888888886</v>
      </c>
      <c r="E6534">
        <v>7000</v>
      </c>
      <c r="G6534" s="31" t="s">
        <v>97</v>
      </c>
      <c r="H6534">
        <v>4</v>
      </c>
      <c r="I6534" s="31" t="s">
        <v>99</v>
      </c>
    </row>
    <row r="6535" spans="1:9" x14ac:dyDescent="0.3">
      <c r="A6535">
        <v>6570</v>
      </c>
      <c r="B6535">
        <v>6</v>
      </c>
      <c r="C6535">
        <v>104</v>
      </c>
      <c r="D6535" s="32">
        <v>0.5</v>
      </c>
      <c r="E6535">
        <v>7000</v>
      </c>
      <c r="G6535" s="31" t="s">
        <v>97</v>
      </c>
      <c r="H6535">
        <v>4</v>
      </c>
      <c r="I6535" s="31" t="s">
        <v>100</v>
      </c>
    </row>
    <row r="6536" spans="1:9" x14ac:dyDescent="0.3">
      <c r="A6536">
        <v>6571</v>
      </c>
      <c r="B6536">
        <v>4</v>
      </c>
      <c r="C6536">
        <v>104</v>
      </c>
      <c r="D6536" s="32">
        <v>0.4375</v>
      </c>
      <c r="E6536">
        <v>7000</v>
      </c>
      <c r="G6536" s="31" t="s">
        <v>102</v>
      </c>
      <c r="H6536">
        <v>4</v>
      </c>
      <c r="I6536" s="31" t="s">
        <v>103</v>
      </c>
    </row>
    <row r="6537" spans="1:9" x14ac:dyDescent="0.3">
      <c r="A6537">
        <v>6572</v>
      </c>
      <c r="B6537">
        <v>2</v>
      </c>
      <c r="C6537">
        <v>104</v>
      </c>
      <c r="D6537" s="32">
        <v>0.44722222222222224</v>
      </c>
      <c r="E6537">
        <v>7000</v>
      </c>
      <c r="G6537" s="31" t="s">
        <v>102</v>
      </c>
      <c r="H6537">
        <v>4</v>
      </c>
      <c r="I6537" s="31" t="s">
        <v>101</v>
      </c>
    </row>
    <row r="6538" spans="1:9" x14ac:dyDescent="0.3">
      <c r="A6538">
        <v>6573</v>
      </c>
      <c r="B6538">
        <v>5</v>
      </c>
      <c r="C6538">
        <v>104</v>
      </c>
      <c r="D6538" s="32">
        <v>0.43958333333333333</v>
      </c>
      <c r="E6538">
        <v>7000</v>
      </c>
      <c r="G6538" s="31" t="s">
        <v>97</v>
      </c>
      <c r="H6538">
        <v>4</v>
      </c>
      <c r="I6538" s="31" t="s">
        <v>105</v>
      </c>
    </row>
    <row r="6539" spans="1:9" x14ac:dyDescent="0.3">
      <c r="A6539">
        <v>6574</v>
      </c>
      <c r="B6539">
        <v>3</v>
      </c>
      <c r="C6539">
        <v>104</v>
      </c>
      <c r="D6539" s="32">
        <v>0.49930555555555556</v>
      </c>
      <c r="E6539">
        <v>7000</v>
      </c>
      <c r="F6539">
        <v>3000</v>
      </c>
      <c r="G6539" s="31" t="s">
        <v>102</v>
      </c>
      <c r="H6539">
        <v>5</v>
      </c>
      <c r="I6539" s="31" t="s">
        <v>104</v>
      </c>
    </row>
    <row r="6540" spans="1:9" x14ac:dyDescent="0.3">
      <c r="A6540">
        <v>6575</v>
      </c>
      <c r="B6540">
        <v>7</v>
      </c>
      <c r="C6540">
        <v>104</v>
      </c>
      <c r="D6540" s="32">
        <v>0.45555555555555555</v>
      </c>
      <c r="E6540">
        <v>7000</v>
      </c>
      <c r="F6540">
        <v>2000</v>
      </c>
      <c r="G6540" s="31" t="s">
        <v>102</v>
      </c>
      <c r="H6540">
        <v>5</v>
      </c>
      <c r="I6540" s="31" t="s">
        <v>98</v>
      </c>
    </row>
    <row r="6541" spans="1:9" x14ac:dyDescent="0.3">
      <c r="A6541">
        <v>6576</v>
      </c>
      <c r="B6541">
        <v>1</v>
      </c>
      <c r="C6541">
        <v>104</v>
      </c>
      <c r="D6541" s="32">
        <v>0.48888888888888887</v>
      </c>
      <c r="E6541">
        <v>7000</v>
      </c>
      <c r="G6541" s="31" t="s">
        <v>97</v>
      </c>
      <c r="H6541">
        <v>5</v>
      </c>
      <c r="I6541" s="31" t="s">
        <v>99</v>
      </c>
    </row>
    <row r="6542" spans="1:9" x14ac:dyDescent="0.3">
      <c r="A6542">
        <v>6577</v>
      </c>
      <c r="B6542">
        <v>6</v>
      </c>
      <c r="C6542">
        <v>104</v>
      </c>
      <c r="D6542" s="32">
        <v>0.52777777777777779</v>
      </c>
      <c r="E6542">
        <v>7000</v>
      </c>
      <c r="F6542">
        <v>1000</v>
      </c>
      <c r="G6542" s="31" t="s">
        <v>97</v>
      </c>
      <c r="H6542">
        <v>5</v>
      </c>
      <c r="I6542" s="31" t="s">
        <v>100</v>
      </c>
    </row>
    <row r="6543" spans="1:9" x14ac:dyDescent="0.3">
      <c r="A6543">
        <v>6578</v>
      </c>
      <c r="B6543">
        <v>4</v>
      </c>
      <c r="C6543">
        <v>104</v>
      </c>
      <c r="D6543" s="32">
        <v>0.45555555555555555</v>
      </c>
      <c r="E6543">
        <v>7000</v>
      </c>
      <c r="G6543" s="31" t="s">
        <v>102</v>
      </c>
      <c r="H6543">
        <v>5</v>
      </c>
      <c r="I6543" s="31" t="s">
        <v>103</v>
      </c>
    </row>
    <row r="6544" spans="1:9" x14ac:dyDescent="0.3">
      <c r="A6544">
        <v>6579</v>
      </c>
      <c r="B6544">
        <v>2</v>
      </c>
      <c r="C6544">
        <v>104</v>
      </c>
      <c r="D6544" s="32">
        <v>0.47083333333333333</v>
      </c>
      <c r="E6544">
        <v>7000</v>
      </c>
      <c r="G6544" s="31" t="s">
        <v>97</v>
      </c>
      <c r="H6544">
        <v>5</v>
      </c>
      <c r="I6544" s="31" t="s">
        <v>101</v>
      </c>
    </row>
    <row r="6545" spans="1:9" x14ac:dyDescent="0.3">
      <c r="A6545">
        <v>6580</v>
      </c>
      <c r="B6545">
        <v>5</v>
      </c>
      <c r="C6545">
        <v>104</v>
      </c>
      <c r="D6545" s="32">
        <v>0.46388888888888891</v>
      </c>
      <c r="E6545">
        <v>7000</v>
      </c>
      <c r="F6545">
        <v>3000</v>
      </c>
      <c r="G6545" s="31" t="s">
        <v>102</v>
      </c>
      <c r="H6545">
        <v>5</v>
      </c>
      <c r="I6545" s="31" t="s">
        <v>105</v>
      </c>
    </row>
    <row r="6546" spans="1:9" x14ac:dyDescent="0.3">
      <c r="A6546">
        <v>6581</v>
      </c>
      <c r="B6546">
        <v>3</v>
      </c>
      <c r="C6546">
        <v>104</v>
      </c>
      <c r="D6546" s="32">
        <v>0.52708333333333335</v>
      </c>
      <c r="E6546">
        <v>7000</v>
      </c>
      <c r="G6546" s="31" t="s">
        <v>102</v>
      </c>
      <c r="H6546">
        <v>6</v>
      </c>
      <c r="I6546" s="31" t="s">
        <v>104</v>
      </c>
    </row>
    <row r="6547" spans="1:9" x14ac:dyDescent="0.3">
      <c r="A6547">
        <v>6582</v>
      </c>
      <c r="B6547">
        <v>7</v>
      </c>
      <c r="C6547">
        <v>104</v>
      </c>
      <c r="D6547" s="32">
        <v>0.47569444444444442</v>
      </c>
      <c r="E6547">
        <v>7000</v>
      </c>
      <c r="G6547" s="31" t="s">
        <v>102</v>
      </c>
      <c r="H6547">
        <v>6</v>
      </c>
      <c r="I6547" s="31" t="s">
        <v>98</v>
      </c>
    </row>
    <row r="6548" spans="1:9" x14ac:dyDescent="0.3">
      <c r="A6548">
        <v>6583</v>
      </c>
      <c r="B6548">
        <v>1</v>
      </c>
      <c r="C6548">
        <v>104</v>
      </c>
      <c r="D6548" s="32">
        <v>0.57291666666666663</v>
      </c>
      <c r="E6548">
        <v>7000</v>
      </c>
      <c r="G6548" s="31" t="s">
        <v>102</v>
      </c>
      <c r="H6548">
        <v>6</v>
      </c>
      <c r="I6548" s="31" t="s">
        <v>99</v>
      </c>
    </row>
    <row r="6549" spans="1:9" x14ac:dyDescent="0.3">
      <c r="A6549">
        <v>6584</v>
      </c>
      <c r="B6549">
        <v>6</v>
      </c>
      <c r="C6549">
        <v>104</v>
      </c>
      <c r="D6549" s="32">
        <v>0.55277777777777781</v>
      </c>
      <c r="E6549">
        <v>7000</v>
      </c>
      <c r="G6549" s="31" t="s">
        <v>97</v>
      </c>
      <c r="H6549">
        <v>6</v>
      </c>
      <c r="I6549" s="31" t="s">
        <v>100</v>
      </c>
    </row>
    <row r="6550" spans="1:9" x14ac:dyDescent="0.3">
      <c r="A6550">
        <v>6585</v>
      </c>
      <c r="B6550">
        <v>4</v>
      </c>
      <c r="C6550">
        <v>104</v>
      </c>
      <c r="D6550" s="32">
        <v>0.47152777777777777</v>
      </c>
      <c r="E6550">
        <v>7000</v>
      </c>
      <c r="G6550" s="31" t="s">
        <v>102</v>
      </c>
      <c r="H6550">
        <v>6</v>
      </c>
      <c r="I6550" s="31" t="s">
        <v>103</v>
      </c>
    </row>
    <row r="6551" spans="1:9" x14ac:dyDescent="0.3">
      <c r="A6551">
        <v>6586</v>
      </c>
      <c r="B6551">
        <v>2</v>
      </c>
      <c r="C6551">
        <v>104</v>
      </c>
      <c r="D6551" s="32">
        <v>0.48749999999999999</v>
      </c>
      <c r="E6551">
        <v>7000</v>
      </c>
      <c r="G6551" s="31" t="s">
        <v>102</v>
      </c>
      <c r="H6551">
        <v>6</v>
      </c>
      <c r="I6551" s="31" t="s">
        <v>101</v>
      </c>
    </row>
    <row r="6552" spans="1:9" x14ac:dyDescent="0.3">
      <c r="A6552">
        <v>6587</v>
      </c>
      <c r="B6552">
        <v>5</v>
      </c>
      <c r="C6552">
        <v>104</v>
      </c>
      <c r="D6552" s="32">
        <v>0.49444444444444446</v>
      </c>
      <c r="E6552">
        <v>7000</v>
      </c>
      <c r="G6552" s="31" t="s">
        <v>97</v>
      </c>
      <c r="H6552">
        <v>6</v>
      </c>
      <c r="I6552" s="31" t="s">
        <v>105</v>
      </c>
    </row>
    <row r="6553" spans="1:9" x14ac:dyDescent="0.3">
      <c r="A6553">
        <v>6588</v>
      </c>
      <c r="B6553">
        <v>3</v>
      </c>
      <c r="C6553">
        <v>104</v>
      </c>
      <c r="D6553" s="32">
        <v>0.55763888888888891</v>
      </c>
      <c r="E6553">
        <v>7000</v>
      </c>
      <c r="G6553" s="31" t="s">
        <v>97</v>
      </c>
      <c r="H6553">
        <v>7</v>
      </c>
      <c r="I6553" s="31" t="s">
        <v>104</v>
      </c>
    </row>
    <row r="6554" spans="1:9" x14ac:dyDescent="0.3">
      <c r="A6554">
        <v>6589</v>
      </c>
      <c r="B6554">
        <v>7</v>
      </c>
      <c r="C6554">
        <v>104</v>
      </c>
      <c r="D6554" s="32">
        <v>0.5229166666666667</v>
      </c>
      <c r="E6554">
        <v>9000</v>
      </c>
      <c r="G6554" s="31" t="s">
        <v>97</v>
      </c>
      <c r="H6554">
        <v>7</v>
      </c>
      <c r="I6554" s="31" t="s">
        <v>98</v>
      </c>
    </row>
    <row r="6555" spans="1:9" x14ac:dyDescent="0.3">
      <c r="A6555">
        <v>6590</v>
      </c>
      <c r="B6555">
        <v>1</v>
      </c>
      <c r="C6555">
        <v>104</v>
      </c>
      <c r="D6555" s="32">
        <v>0.61111111111111116</v>
      </c>
      <c r="E6555">
        <v>7000</v>
      </c>
      <c r="G6555" s="31" t="s">
        <v>102</v>
      </c>
      <c r="H6555">
        <v>7</v>
      </c>
      <c r="I6555" s="31" t="s">
        <v>99</v>
      </c>
    </row>
    <row r="6556" spans="1:9" x14ac:dyDescent="0.3">
      <c r="A6556">
        <v>6591</v>
      </c>
      <c r="B6556">
        <v>6</v>
      </c>
      <c r="C6556">
        <v>104</v>
      </c>
      <c r="D6556" s="32">
        <v>0.56527777777777777</v>
      </c>
      <c r="E6556">
        <v>7000</v>
      </c>
      <c r="G6556" s="31" t="s">
        <v>97</v>
      </c>
      <c r="H6556">
        <v>7</v>
      </c>
      <c r="I6556" s="31" t="s">
        <v>100</v>
      </c>
    </row>
    <row r="6557" spans="1:9" x14ac:dyDescent="0.3">
      <c r="A6557">
        <v>6592</v>
      </c>
      <c r="B6557">
        <v>4</v>
      </c>
      <c r="C6557">
        <v>104</v>
      </c>
      <c r="D6557" s="32">
        <v>0.48125000000000001</v>
      </c>
      <c r="E6557">
        <v>7000</v>
      </c>
      <c r="G6557" s="31" t="s">
        <v>102</v>
      </c>
      <c r="H6557">
        <v>7</v>
      </c>
      <c r="I6557" s="31" t="s">
        <v>103</v>
      </c>
    </row>
    <row r="6558" spans="1:9" x14ac:dyDescent="0.3">
      <c r="A6558">
        <v>6593</v>
      </c>
      <c r="B6558">
        <v>2</v>
      </c>
      <c r="C6558">
        <v>104</v>
      </c>
      <c r="D6558" s="32">
        <v>0.51041666666666663</v>
      </c>
      <c r="E6558">
        <v>7000</v>
      </c>
      <c r="F6558">
        <v>1000</v>
      </c>
      <c r="G6558" s="31" t="s">
        <v>102</v>
      </c>
      <c r="H6558">
        <v>7</v>
      </c>
      <c r="I6558" s="31" t="s">
        <v>101</v>
      </c>
    </row>
    <row r="6559" spans="1:9" x14ac:dyDescent="0.3">
      <c r="A6559">
        <v>6594</v>
      </c>
      <c r="B6559">
        <v>5</v>
      </c>
      <c r="C6559">
        <v>104</v>
      </c>
      <c r="D6559" s="32">
        <v>0.52500000000000002</v>
      </c>
      <c r="E6559">
        <v>7000</v>
      </c>
      <c r="G6559" s="31" t="s">
        <v>97</v>
      </c>
      <c r="H6559">
        <v>7</v>
      </c>
      <c r="I6559" s="31" t="s">
        <v>105</v>
      </c>
    </row>
    <row r="6560" spans="1:9" x14ac:dyDescent="0.3">
      <c r="A6560">
        <v>6595</v>
      </c>
      <c r="B6560">
        <v>3</v>
      </c>
      <c r="C6560">
        <v>104</v>
      </c>
      <c r="D6560" s="32">
        <v>0.58750000000000002</v>
      </c>
      <c r="E6560">
        <v>9000</v>
      </c>
      <c r="G6560" s="31" t="s">
        <v>97</v>
      </c>
      <c r="H6560">
        <v>8</v>
      </c>
      <c r="I6560" s="31" t="s">
        <v>104</v>
      </c>
    </row>
    <row r="6561" spans="1:9" x14ac:dyDescent="0.3">
      <c r="A6561">
        <v>6596</v>
      </c>
      <c r="B6561">
        <v>7</v>
      </c>
      <c r="C6561">
        <v>104</v>
      </c>
      <c r="D6561" s="32">
        <v>0.54236111111111107</v>
      </c>
      <c r="E6561">
        <v>7000</v>
      </c>
      <c r="G6561" s="31" t="s">
        <v>102</v>
      </c>
      <c r="H6561">
        <v>8</v>
      </c>
      <c r="I6561" s="31" t="s">
        <v>98</v>
      </c>
    </row>
    <row r="6562" spans="1:9" x14ac:dyDescent="0.3">
      <c r="A6562">
        <v>6597</v>
      </c>
      <c r="B6562">
        <v>1</v>
      </c>
      <c r="C6562">
        <v>104</v>
      </c>
      <c r="D6562" s="32">
        <v>0.63541666666666663</v>
      </c>
      <c r="E6562">
        <v>7000</v>
      </c>
      <c r="G6562" s="31" t="s">
        <v>102</v>
      </c>
      <c r="H6562">
        <v>8</v>
      </c>
      <c r="I6562" s="31" t="s">
        <v>99</v>
      </c>
    </row>
    <row r="6563" spans="1:9" x14ac:dyDescent="0.3">
      <c r="A6563">
        <v>6598</v>
      </c>
      <c r="B6563">
        <v>6</v>
      </c>
      <c r="C6563">
        <v>104</v>
      </c>
      <c r="D6563" s="32">
        <v>0.58472222222222225</v>
      </c>
      <c r="E6563">
        <v>7000</v>
      </c>
      <c r="G6563" s="31" t="s">
        <v>97</v>
      </c>
      <c r="H6563">
        <v>8</v>
      </c>
      <c r="I6563" s="31" t="s">
        <v>100</v>
      </c>
    </row>
    <row r="6564" spans="1:9" x14ac:dyDescent="0.3">
      <c r="A6564">
        <v>6599</v>
      </c>
      <c r="B6564">
        <v>4</v>
      </c>
      <c r="C6564">
        <v>104</v>
      </c>
      <c r="D6564" s="32">
        <v>0.49652777777777779</v>
      </c>
      <c r="E6564">
        <v>7000</v>
      </c>
      <c r="G6564" s="31" t="s">
        <v>102</v>
      </c>
      <c r="H6564">
        <v>8</v>
      </c>
      <c r="I6564" s="31" t="s">
        <v>103</v>
      </c>
    </row>
    <row r="6565" spans="1:9" x14ac:dyDescent="0.3">
      <c r="A6565">
        <v>6600</v>
      </c>
      <c r="B6565">
        <v>2</v>
      </c>
      <c r="C6565">
        <v>104</v>
      </c>
      <c r="D6565" s="32">
        <v>0.55069444444444449</v>
      </c>
      <c r="E6565">
        <v>9000</v>
      </c>
      <c r="F6565">
        <v>2000</v>
      </c>
      <c r="G6565" s="31" t="s">
        <v>97</v>
      </c>
      <c r="H6565">
        <v>8</v>
      </c>
      <c r="I6565" s="31" t="s">
        <v>101</v>
      </c>
    </row>
    <row r="6566" spans="1:9" x14ac:dyDescent="0.3">
      <c r="A6566">
        <v>6601</v>
      </c>
      <c r="B6566">
        <v>5</v>
      </c>
      <c r="C6566">
        <v>104</v>
      </c>
      <c r="D6566" s="32">
        <v>0.58333333333333337</v>
      </c>
      <c r="E6566">
        <v>7000</v>
      </c>
      <c r="G6566" s="31" t="s">
        <v>102</v>
      </c>
      <c r="H6566">
        <v>8</v>
      </c>
      <c r="I6566" s="31" t="s">
        <v>105</v>
      </c>
    </row>
    <row r="6567" spans="1:9" x14ac:dyDescent="0.3">
      <c r="A6567">
        <v>6602</v>
      </c>
      <c r="B6567">
        <v>3</v>
      </c>
      <c r="C6567">
        <v>104</v>
      </c>
      <c r="D6567" s="32">
        <v>0.60902777777777772</v>
      </c>
      <c r="E6567">
        <v>7000</v>
      </c>
      <c r="G6567" s="31" t="s">
        <v>97</v>
      </c>
      <c r="H6567">
        <v>9</v>
      </c>
      <c r="I6567" s="31" t="s">
        <v>104</v>
      </c>
    </row>
    <row r="6568" spans="1:9" x14ac:dyDescent="0.3">
      <c r="A6568">
        <v>6603</v>
      </c>
      <c r="B6568">
        <v>7</v>
      </c>
      <c r="C6568">
        <v>104</v>
      </c>
      <c r="D6568" s="32">
        <v>0.62083333333333335</v>
      </c>
      <c r="E6568">
        <v>9000</v>
      </c>
      <c r="F6568">
        <v>1000</v>
      </c>
      <c r="G6568" s="31" t="s">
        <v>97</v>
      </c>
      <c r="H6568">
        <v>9</v>
      </c>
      <c r="I6568" s="31" t="s">
        <v>98</v>
      </c>
    </row>
    <row r="6569" spans="1:9" x14ac:dyDescent="0.3">
      <c r="A6569">
        <v>6604</v>
      </c>
      <c r="B6569">
        <v>1</v>
      </c>
      <c r="C6569">
        <v>104</v>
      </c>
      <c r="D6569" s="32">
        <v>0.68125000000000002</v>
      </c>
      <c r="E6569">
        <v>9000</v>
      </c>
      <c r="G6569" s="31" t="s">
        <v>102</v>
      </c>
      <c r="H6569">
        <v>9</v>
      </c>
      <c r="I6569" s="31" t="s">
        <v>99</v>
      </c>
    </row>
    <row r="6570" spans="1:9" x14ac:dyDescent="0.3">
      <c r="A6570">
        <v>6605</v>
      </c>
      <c r="B6570">
        <v>6</v>
      </c>
      <c r="C6570">
        <v>104</v>
      </c>
      <c r="D6570" s="32">
        <v>0.59722222222222221</v>
      </c>
      <c r="E6570">
        <v>7000</v>
      </c>
      <c r="G6570" s="31" t="s">
        <v>102</v>
      </c>
      <c r="H6570">
        <v>9</v>
      </c>
      <c r="I6570" s="31" t="s">
        <v>100</v>
      </c>
    </row>
    <row r="6571" spans="1:9" x14ac:dyDescent="0.3">
      <c r="A6571">
        <v>6606</v>
      </c>
      <c r="B6571">
        <v>4</v>
      </c>
      <c r="C6571">
        <v>104</v>
      </c>
      <c r="D6571" s="32">
        <v>0.52569444444444446</v>
      </c>
      <c r="E6571">
        <v>7000</v>
      </c>
      <c r="G6571" s="31" t="s">
        <v>102</v>
      </c>
      <c r="H6571">
        <v>9</v>
      </c>
      <c r="I6571" s="31" t="s">
        <v>103</v>
      </c>
    </row>
    <row r="6572" spans="1:9" x14ac:dyDescent="0.3">
      <c r="A6572">
        <v>6607</v>
      </c>
      <c r="B6572">
        <v>2</v>
      </c>
      <c r="C6572">
        <v>104</v>
      </c>
      <c r="D6572" s="32">
        <v>0.56736111111111109</v>
      </c>
      <c r="E6572">
        <v>7000</v>
      </c>
      <c r="G6572" s="31" t="s">
        <v>102</v>
      </c>
      <c r="H6572">
        <v>9</v>
      </c>
      <c r="I6572" s="31" t="s">
        <v>101</v>
      </c>
    </row>
    <row r="6573" spans="1:9" x14ac:dyDescent="0.3">
      <c r="A6573">
        <v>6608</v>
      </c>
      <c r="B6573">
        <v>5</v>
      </c>
      <c r="C6573">
        <v>104</v>
      </c>
      <c r="D6573" s="32">
        <v>0.6020833333333333</v>
      </c>
      <c r="E6573">
        <v>7000</v>
      </c>
      <c r="F6573">
        <v>2000</v>
      </c>
      <c r="G6573" s="31" t="s">
        <v>102</v>
      </c>
      <c r="H6573">
        <v>9</v>
      </c>
      <c r="I6573" s="31" t="s">
        <v>105</v>
      </c>
    </row>
    <row r="6574" spans="1:9" x14ac:dyDescent="0.3">
      <c r="A6574">
        <v>6609</v>
      </c>
      <c r="B6574">
        <v>3</v>
      </c>
      <c r="C6574">
        <v>104</v>
      </c>
      <c r="D6574" s="32">
        <v>0.64583333333333337</v>
      </c>
      <c r="E6574">
        <v>7000</v>
      </c>
      <c r="F6574">
        <v>5000</v>
      </c>
      <c r="G6574" s="31" t="s">
        <v>102</v>
      </c>
      <c r="H6574">
        <v>10</v>
      </c>
      <c r="I6574" s="31" t="s">
        <v>104</v>
      </c>
    </row>
    <row r="6575" spans="1:9" x14ac:dyDescent="0.3">
      <c r="A6575">
        <v>6610</v>
      </c>
      <c r="B6575">
        <v>7</v>
      </c>
      <c r="C6575">
        <v>104</v>
      </c>
      <c r="D6575" s="32">
        <v>0.6430555555555556</v>
      </c>
      <c r="E6575">
        <v>7000</v>
      </c>
      <c r="G6575" s="31" t="s">
        <v>102</v>
      </c>
      <c r="H6575">
        <v>10</v>
      </c>
      <c r="I6575" s="31" t="s">
        <v>98</v>
      </c>
    </row>
    <row r="6576" spans="1:9" x14ac:dyDescent="0.3">
      <c r="A6576">
        <v>6611</v>
      </c>
      <c r="B6576">
        <v>1</v>
      </c>
      <c r="C6576">
        <v>104</v>
      </c>
      <c r="D6576" s="32">
        <v>0.75069444444444444</v>
      </c>
      <c r="E6576">
        <v>7000</v>
      </c>
      <c r="F6576">
        <v>1000</v>
      </c>
      <c r="G6576" s="31" t="s">
        <v>102</v>
      </c>
      <c r="H6576">
        <v>10</v>
      </c>
      <c r="I6576" s="31" t="s">
        <v>99</v>
      </c>
    </row>
    <row r="6577" spans="1:9" x14ac:dyDescent="0.3">
      <c r="A6577">
        <v>6612</v>
      </c>
      <c r="B6577">
        <v>6</v>
      </c>
      <c r="C6577">
        <v>104</v>
      </c>
      <c r="D6577" s="32">
        <v>0.65347222222222223</v>
      </c>
      <c r="E6577">
        <v>7000</v>
      </c>
      <c r="F6577">
        <v>2000</v>
      </c>
      <c r="G6577" s="31" t="s">
        <v>102</v>
      </c>
      <c r="H6577">
        <v>10</v>
      </c>
      <c r="I6577" s="31" t="s">
        <v>100</v>
      </c>
    </row>
    <row r="6578" spans="1:9" x14ac:dyDescent="0.3">
      <c r="A6578">
        <v>6613</v>
      </c>
      <c r="B6578">
        <v>4</v>
      </c>
      <c r="C6578">
        <v>104</v>
      </c>
      <c r="D6578" s="32">
        <v>0.54374999999999996</v>
      </c>
      <c r="E6578">
        <v>9000</v>
      </c>
      <c r="G6578" s="31" t="s">
        <v>97</v>
      </c>
      <c r="H6578">
        <v>10</v>
      </c>
      <c r="I6578" s="31" t="s">
        <v>103</v>
      </c>
    </row>
    <row r="6579" spans="1:9" x14ac:dyDescent="0.3">
      <c r="A6579">
        <v>6614</v>
      </c>
      <c r="B6579">
        <v>2</v>
      </c>
      <c r="C6579">
        <v>104</v>
      </c>
      <c r="D6579" s="32">
        <v>0.59791666666666665</v>
      </c>
      <c r="E6579">
        <v>7000</v>
      </c>
      <c r="G6579" s="31" t="s">
        <v>102</v>
      </c>
      <c r="H6579">
        <v>10</v>
      </c>
      <c r="I6579" s="31" t="s">
        <v>101</v>
      </c>
    </row>
    <row r="6580" spans="1:9" x14ac:dyDescent="0.3">
      <c r="A6580">
        <v>6615</v>
      </c>
      <c r="B6580">
        <v>5</v>
      </c>
      <c r="C6580">
        <v>104</v>
      </c>
      <c r="D6580" s="32">
        <v>0.62847222222222221</v>
      </c>
      <c r="E6580">
        <v>7000</v>
      </c>
      <c r="G6580" s="31" t="s">
        <v>102</v>
      </c>
      <c r="H6580">
        <v>10</v>
      </c>
      <c r="I6580" s="31" t="s">
        <v>105</v>
      </c>
    </row>
    <row r="6581" spans="1:9" x14ac:dyDescent="0.3">
      <c r="A6581">
        <v>6616</v>
      </c>
      <c r="B6581">
        <v>3</v>
      </c>
      <c r="C6581">
        <v>104</v>
      </c>
      <c r="D6581" s="32">
        <v>0.65972222222222221</v>
      </c>
      <c r="E6581">
        <v>7000</v>
      </c>
      <c r="G6581" s="31" t="s">
        <v>97</v>
      </c>
      <c r="H6581">
        <v>11</v>
      </c>
      <c r="I6581" s="31" t="s">
        <v>104</v>
      </c>
    </row>
    <row r="6582" spans="1:9" x14ac:dyDescent="0.3">
      <c r="A6582">
        <v>6617</v>
      </c>
      <c r="B6582">
        <v>7</v>
      </c>
      <c r="C6582">
        <v>104</v>
      </c>
      <c r="D6582" s="32">
        <v>0.6743055555555556</v>
      </c>
      <c r="E6582">
        <v>7000</v>
      </c>
      <c r="G6582" s="31" t="s">
        <v>102</v>
      </c>
      <c r="H6582">
        <v>11</v>
      </c>
      <c r="I6582" s="31" t="s">
        <v>98</v>
      </c>
    </row>
    <row r="6583" spans="1:9" x14ac:dyDescent="0.3">
      <c r="A6583">
        <v>6618</v>
      </c>
      <c r="B6583">
        <v>1</v>
      </c>
      <c r="C6583">
        <v>104</v>
      </c>
      <c r="D6583" s="32">
        <v>0.80555555555555558</v>
      </c>
      <c r="E6583">
        <v>7000</v>
      </c>
      <c r="G6583" s="31" t="s">
        <v>102</v>
      </c>
      <c r="H6583">
        <v>11</v>
      </c>
      <c r="I6583" s="31" t="s">
        <v>99</v>
      </c>
    </row>
    <row r="6584" spans="1:9" x14ac:dyDescent="0.3">
      <c r="A6584">
        <v>6619</v>
      </c>
      <c r="B6584">
        <v>6</v>
      </c>
      <c r="C6584">
        <v>104</v>
      </c>
      <c r="D6584" s="32">
        <v>0.66874999999999996</v>
      </c>
      <c r="E6584">
        <v>7000</v>
      </c>
      <c r="G6584" s="31" t="s">
        <v>97</v>
      </c>
      <c r="H6584">
        <v>11</v>
      </c>
      <c r="I6584" s="31" t="s">
        <v>100</v>
      </c>
    </row>
    <row r="6585" spans="1:9" x14ac:dyDescent="0.3">
      <c r="A6585">
        <v>6620</v>
      </c>
      <c r="B6585">
        <v>4</v>
      </c>
      <c r="C6585">
        <v>104</v>
      </c>
      <c r="D6585" s="32">
        <v>0.56111111111111112</v>
      </c>
      <c r="E6585">
        <v>7000</v>
      </c>
      <c r="G6585" s="31" t="s">
        <v>97</v>
      </c>
      <c r="H6585">
        <v>11</v>
      </c>
      <c r="I6585" s="31" t="s">
        <v>103</v>
      </c>
    </row>
    <row r="6586" spans="1:9" x14ac:dyDescent="0.3">
      <c r="A6586">
        <v>6621</v>
      </c>
      <c r="B6586">
        <v>2</v>
      </c>
      <c r="C6586">
        <v>104</v>
      </c>
      <c r="D6586" s="32">
        <v>0.61388888888888893</v>
      </c>
      <c r="E6586">
        <v>7000</v>
      </c>
      <c r="G6586" s="31" t="s">
        <v>102</v>
      </c>
      <c r="H6586">
        <v>11</v>
      </c>
      <c r="I6586" s="31" t="s">
        <v>101</v>
      </c>
    </row>
    <row r="6587" spans="1:9" x14ac:dyDescent="0.3">
      <c r="A6587">
        <v>6622</v>
      </c>
      <c r="B6587">
        <v>5</v>
      </c>
      <c r="C6587">
        <v>104</v>
      </c>
      <c r="D6587" s="32">
        <v>0.65763888888888888</v>
      </c>
      <c r="E6587">
        <v>7000</v>
      </c>
      <c r="F6587">
        <v>3000</v>
      </c>
      <c r="G6587" s="31" t="s">
        <v>102</v>
      </c>
      <c r="H6587">
        <v>11</v>
      </c>
      <c r="I6587" s="31" t="s">
        <v>105</v>
      </c>
    </row>
    <row r="6588" spans="1:9" x14ac:dyDescent="0.3">
      <c r="A6588">
        <v>6623</v>
      </c>
      <c r="B6588">
        <v>3</v>
      </c>
      <c r="C6588">
        <v>104</v>
      </c>
      <c r="D6588" s="32">
        <v>0.70138888888888884</v>
      </c>
      <c r="E6588">
        <v>7000</v>
      </c>
      <c r="G6588" s="31" t="s">
        <v>102</v>
      </c>
      <c r="H6588">
        <v>12</v>
      </c>
      <c r="I6588" s="31" t="s">
        <v>104</v>
      </c>
    </row>
    <row r="6589" spans="1:9" x14ac:dyDescent="0.3">
      <c r="A6589">
        <v>6624</v>
      </c>
      <c r="B6589">
        <v>7</v>
      </c>
      <c r="C6589">
        <v>104</v>
      </c>
      <c r="D6589" s="32">
        <v>0.7631944444444444</v>
      </c>
      <c r="E6589">
        <v>7000</v>
      </c>
      <c r="F6589">
        <v>2000</v>
      </c>
      <c r="G6589" s="31" t="s">
        <v>102</v>
      </c>
      <c r="H6589">
        <v>12</v>
      </c>
      <c r="I6589" s="31" t="s">
        <v>98</v>
      </c>
    </row>
    <row r="6590" spans="1:9" x14ac:dyDescent="0.3">
      <c r="A6590">
        <v>6625</v>
      </c>
      <c r="B6590">
        <v>1</v>
      </c>
      <c r="C6590">
        <v>104</v>
      </c>
      <c r="D6590" s="32"/>
      <c r="E6590">
        <v>7000</v>
      </c>
      <c r="G6590" s="31" t="s">
        <v>97</v>
      </c>
      <c r="H6590">
        <v>12</v>
      </c>
      <c r="I6590" s="31" t="s">
        <v>99</v>
      </c>
    </row>
    <row r="6591" spans="1:9" x14ac:dyDescent="0.3">
      <c r="A6591">
        <v>6626</v>
      </c>
      <c r="B6591">
        <v>6</v>
      </c>
      <c r="C6591">
        <v>104</v>
      </c>
      <c r="D6591" s="32">
        <v>0.68472222222222223</v>
      </c>
      <c r="E6591">
        <v>7000</v>
      </c>
      <c r="G6591" s="31" t="s">
        <v>97</v>
      </c>
      <c r="H6591">
        <v>12</v>
      </c>
      <c r="I6591" s="31" t="s">
        <v>100</v>
      </c>
    </row>
    <row r="6592" spans="1:9" x14ac:dyDescent="0.3">
      <c r="A6592">
        <v>6627</v>
      </c>
      <c r="B6592">
        <v>4</v>
      </c>
      <c r="C6592">
        <v>104</v>
      </c>
      <c r="D6592" s="32">
        <v>0.57847222222222228</v>
      </c>
      <c r="E6592">
        <v>7000</v>
      </c>
      <c r="G6592" s="31" t="s">
        <v>102</v>
      </c>
      <c r="H6592">
        <v>12</v>
      </c>
      <c r="I6592" s="31" t="s">
        <v>103</v>
      </c>
    </row>
    <row r="6593" spans="1:9" x14ac:dyDescent="0.3">
      <c r="A6593">
        <v>6628</v>
      </c>
      <c r="B6593">
        <v>2</v>
      </c>
      <c r="C6593">
        <v>104</v>
      </c>
      <c r="D6593" s="32">
        <v>0.6430555555555556</v>
      </c>
      <c r="E6593">
        <v>7000</v>
      </c>
      <c r="G6593" s="31" t="s">
        <v>97</v>
      </c>
      <c r="H6593">
        <v>12</v>
      </c>
      <c r="I6593" s="31" t="s">
        <v>101</v>
      </c>
    </row>
    <row r="6594" spans="1:9" x14ac:dyDescent="0.3">
      <c r="A6594">
        <v>6629</v>
      </c>
      <c r="B6594">
        <v>5</v>
      </c>
      <c r="C6594">
        <v>104</v>
      </c>
      <c r="D6594" s="32">
        <v>0.6958333333333333</v>
      </c>
      <c r="E6594">
        <v>7000</v>
      </c>
      <c r="G6594" s="31" t="s">
        <v>102</v>
      </c>
      <c r="H6594">
        <v>12</v>
      </c>
      <c r="I6594" s="31" t="s">
        <v>105</v>
      </c>
    </row>
    <row r="6595" spans="1:9" x14ac:dyDescent="0.3">
      <c r="A6595">
        <v>6630</v>
      </c>
      <c r="B6595">
        <v>3</v>
      </c>
      <c r="C6595">
        <v>104</v>
      </c>
      <c r="D6595" s="32">
        <v>0.73402777777777772</v>
      </c>
      <c r="E6595">
        <v>7000</v>
      </c>
      <c r="F6595">
        <v>2000</v>
      </c>
      <c r="G6595" s="31" t="s">
        <v>97</v>
      </c>
      <c r="H6595">
        <v>13</v>
      </c>
      <c r="I6595" s="31" t="s">
        <v>104</v>
      </c>
    </row>
    <row r="6596" spans="1:9" x14ac:dyDescent="0.3">
      <c r="A6596">
        <v>6631</v>
      </c>
      <c r="B6596">
        <v>7</v>
      </c>
      <c r="C6596">
        <v>104</v>
      </c>
      <c r="D6596" s="32">
        <v>0.78749999999999998</v>
      </c>
      <c r="E6596">
        <v>7000</v>
      </c>
      <c r="G6596" s="31" t="s">
        <v>97</v>
      </c>
      <c r="H6596">
        <v>13</v>
      </c>
      <c r="I6596" s="31" t="s">
        <v>98</v>
      </c>
    </row>
    <row r="6597" spans="1:9" x14ac:dyDescent="0.3">
      <c r="A6597">
        <v>6632</v>
      </c>
      <c r="B6597">
        <v>6</v>
      </c>
      <c r="C6597">
        <v>104</v>
      </c>
      <c r="D6597" s="32">
        <v>0.69930555555555551</v>
      </c>
      <c r="E6597">
        <v>7000</v>
      </c>
      <c r="G6597" s="31" t="s">
        <v>97</v>
      </c>
      <c r="H6597">
        <v>13</v>
      </c>
      <c r="I6597" s="31" t="s">
        <v>100</v>
      </c>
    </row>
    <row r="6598" spans="1:9" x14ac:dyDescent="0.3">
      <c r="A6598">
        <v>6633</v>
      </c>
      <c r="B6598">
        <v>4</v>
      </c>
      <c r="C6598">
        <v>104</v>
      </c>
      <c r="D6598" s="32">
        <v>0.62986111111111109</v>
      </c>
      <c r="E6598">
        <v>7000</v>
      </c>
      <c r="G6598" s="31" t="s">
        <v>102</v>
      </c>
      <c r="H6598">
        <v>13</v>
      </c>
      <c r="I6598" s="31" t="s">
        <v>103</v>
      </c>
    </row>
    <row r="6599" spans="1:9" x14ac:dyDescent="0.3">
      <c r="A6599">
        <v>6634</v>
      </c>
      <c r="B6599">
        <v>2</v>
      </c>
      <c r="C6599">
        <v>104</v>
      </c>
      <c r="D6599" s="32">
        <v>0.67569444444444449</v>
      </c>
      <c r="E6599">
        <v>7000</v>
      </c>
      <c r="G6599" s="31" t="s">
        <v>97</v>
      </c>
      <c r="H6599">
        <v>13</v>
      </c>
      <c r="I6599" s="31" t="s">
        <v>101</v>
      </c>
    </row>
    <row r="6600" spans="1:9" x14ac:dyDescent="0.3">
      <c r="A6600">
        <v>6635</v>
      </c>
      <c r="B6600">
        <v>5</v>
      </c>
      <c r="C6600">
        <v>104</v>
      </c>
      <c r="D6600" s="32">
        <v>0.71388888888888891</v>
      </c>
      <c r="E6600">
        <v>7000</v>
      </c>
      <c r="G6600" s="31" t="s">
        <v>97</v>
      </c>
      <c r="H6600">
        <v>13</v>
      </c>
      <c r="I6600" s="31" t="s">
        <v>105</v>
      </c>
    </row>
    <row r="6601" spans="1:9" x14ac:dyDescent="0.3">
      <c r="A6601">
        <v>6636</v>
      </c>
      <c r="B6601">
        <v>3</v>
      </c>
      <c r="C6601">
        <v>104</v>
      </c>
      <c r="D6601" s="32">
        <v>0.76458333333333328</v>
      </c>
      <c r="E6601">
        <v>9000</v>
      </c>
      <c r="G6601" s="31" t="s">
        <v>97</v>
      </c>
      <c r="H6601">
        <v>14</v>
      </c>
      <c r="I6601" s="31" t="s">
        <v>104</v>
      </c>
    </row>
    <row r="6602" spans="1:9" x14ac:dyDescent="0.3">
      <c r="A6602">
        <v>6637</v>
      </c>
      <c r="B6602">
        <v>7</v>
      </c>
      <c r="C6602">
        <v>104</v>
      </c>
      <c r="D6602" s="32">
        <v>0.80208333333333337</v>
      </c>
      <c r="E6602">
        <v>7000</v>
      </c>
      <c r="G6602" s="31" t="s">
        <v>97</v>
      </c>
      <c r="H6602">
        <v>14</v>
      </c>
      <c r="I6602" s="31" t="s">
        <v>98</v>
      </c>
    </row>
    <row r="6603" spans="1:9" x14ac:dyDescent="0.3">
      <c r="A6603">
        <v>6638</v>
      </c>
      <c r="B6603">
        <v>6</v>
      </c>
      <c r="C6603">
        <v>104</v>
      </c>
      <c r="D6603" s="32">
        <v>0.72777777777777775</v>
      </c>
      <c r="E6603">
        <v>7000</v>
      </c>
      <c r="G6603" s="31" t="s">
        <v>102</v>
      </c>
      <c r="H6603">
        <v>14</v>
      </c>
      <c r="I6603" s="31" t="s">
        <v>100</v>
      </c>
    </row>
    <row r="6604" spans="1:9" x14ac:dyDescent="0.3">
      <c r="A6604">
        <v>6639</v>
      </c>
      <c r="B6604">
        <v>4</v>
      </c>
      <c r="C6604">
        <v>104</v>
      </c>
      <c r="D6604" s="32">
        <v>0.66319444444444442</v>
      </c>
      <c r="E6604">
        <v>7000</v>
      </c>
      <c r="G6604" s="31" t="s">
        <v>97</v>
      </c>
      <c r="H6604">
        <v>14</v>
      </c>
      <c r="I6604" s="31" t="s">
        <v>103</v>
      </c>
    </row>
    <row r="6605" spans="1:9" x14ac:dyDescent="0.3">
      <c r="A6605">
        <v>6640</v>
      </c>
      <c r="B6605">
        <v>2</v>
      </c>
      <c r="C6605">
        <v>104</v>
      </c>
      <c r="D6605" s="32">
        <v>0.70902777777777781</v>
      </c>
      <c r="E6605">
        <v>7000</v>
      </c>
      <c r="G6605" s="31" t="s">
        <v>97</v>
      </c>
      <c r="H6605">
        <v>14</v>
      </c>
      <c r="I6605" s="31" t="s">
        <v>101</v>
      </c>
    </row>
    <row r="6606" spans="1:9" x14ac:dyDescent="0.3">
      <c r="A6606">
        <v>6641</v>
      </c>
      <c r="B6606">
        <v>5</v>
      </c>
      <c r="C6606">
        <v>104</v>
      </c>
      <c r="D6606" s="32">
        <v>0.73819444444444449</v>
      </c>
      <c r="E6606">
        <v>7000</v>
      </c>
      <c r="G6606" s="31" t="s">
        <v>102</v>
      </c>
      <c r="H6606">
        <v>14</v>
      </c>
      <c r="I6606" s="31" t="s">
        <v>105</v>
      </c>
    </row>
    <row r="6607" spans="1:9" x14ac:dyDescent="0.3">
      <c r="A6607">
        <v>6642</v>
      </c>
      <c r="B6607">
        <v>3</v>
      </c>
      <c r="C6607">
        <v>104</v>
      </c>
      <c r="D6607" s="32">
        <v>0.78819444444444442</v>
      </c>
      <c r="E6607">
        <v>7000</v>
      </c>
      <c r="G6607" s="31" t="s">
        <v>97</v>
      </c>
      <c r="H6607">
        <v>15</v>
      </c>
      <c r="I6607" s="31" t="s">
        <v>104</v>
      </c>
    </row>
    <row r="6608" spans="1:9" x14ac:dyDescent="0.3">
      <c r="A6608">
        <v>6643</v>
      </c>
      <c r="B6608">
        <v>6</v>
      </c>
      <c r="C6608">
        <v>104</v>
      </c>
      <c r="D6608" s="32">
        <v>0.75069444444444444</v>
      </c>
      <c r="E6608">
        <v>7000</v>
      </c>
      <c r="G6608" s="31" t="s">
        <v>102</v>
      </c>
      <c r="H6608">
        <v>15</v>
      </c>
      <c r="I6608" s="31" t="s">
        <v>100</v>
      </c>
    </row>
    <row r="6609" spans="1:9" x14ac:dyDescent="0.3">
      <c r="A6609">
        <v>6644</v>
      </c>
      <c r="B6609">
        <v>4</v>
      </c>
      <c r="C6609">
        <v>104</v>
      </c>
      <c r="D6609" s="32">
        <v>0.68333333333333335</v>
      </c>
      <c r="E6609">
        <v>7000</v>
      </c>
      <c r="G6609" s="31" t="s">
        <v>102</v>
      </c>
      <c r="H6609">
        <v>15</v>
      </c>
      <c r="I6609" s="31" t="s">
        <v>103</v>
      </c>
    </row>
    <row r="6610" spans="1:9" x14ac:dyDescent="0.3">
      <c r="A6610">
        <v>6645</v>
      </c>
      <c r="B6610">
        <v>2</v>
      </c>
      <c r="C6610">
        <v>104</v>
      </c>
      <c r="D6610" s="32">
        <v>0.73958333333333337</v>
      </c>
      <c r="E6610">
        <v>7000</v>
      </c>
      <c r="G6610" s="31" t="s">
        <v>102</v>
      </c>
      <c r="H6610">
        <v>15</v>
      </c>
      <c r="I6610" s="31" t="s">
        <v>101</v>
      </c>
    </row>
    <row r="6611" spans="1:9" x14ac:dyDescent="0.3">
      <c r="A6611">
        <v>6646</v>
      </c>
      <c r="B6611">
        <v>5</v>
      </c>
      <c r="C6611">
        <v>104</v>
      </c>
      <c r="D6611" s="32">
        <v>0.76597222222222228</v>
      </c>
      <c r="E6611">
        <v>7000</v>
      </c>
      <c r="G6611" s="31" t="s">
        <v>102</v>
      </c>
      <c r="H6611">
        <v>15</v>
      </c>
      <c r="I6611" s="31" t="s">
        <v>105</v>
      </c>
    </row>
    <row r="6612" spans="1:9" x14ac:dyDescent="0.3">
      <c r="A6612">
        <v>6647</v>
      </c>
      <c r="B6612">
        <v>3</v>
      </c>
      <c r="C6612">
        <v>104</v>
      </c>
      <c r="D6612" s="32">
        <v>0.79652777777777772</v>
      </c>
      <c r="E6612">
        <v>7000</v>
      </c>
      <c r="F6612">
        <v>500</v>
      </c>
      <c r="G6612" s="31" t="s">
        <v>102</v>
      </c>
      <c r="H6612">
        <v>16</v>
      </c>
      <c r="I6612" s="31" t="s">
        <v>104</v>
      </c>
    </row>
    <row r="6613" spans="1:9" x14ac:dyDescent="0.3">
      <c r="A6613">
        <v>6648</v>
      </c>
      <c r="B6613">
        <v>6</v>
      </c>
      <c r="C6613">
        <v>104</v>
      </c>
      <c r="D6613" s="32">
        <v>0.81597222222222221</v>
      </c>
      <c r="E6613">
        <v>7000</v>
      </c>
      <c r="G6613" s="31" t="s">
        <v>102</v>
      </c>
      <c r="H6613">
        <v>16</v>
      </c>
      <c r="I6613" s="31" t="s">
        <v>100</v>
      </c>
    </row>
    <row r="6614" spans="1:9" x14ac:dyDescent="0.3">
      <c r="A6614">
        <v>6649</v>
      </c>
      <c r="B6614">
        <v>4</v>
      </c>
      <c r="C6614">
        <v>104</v>
      </c>
      <c r="D6614" s="32">
        <v>0.71805555555555556</v>
      </c>
      <c r="E6614">
        <v>7000</v>
      </c>
      <c r="G6614" s="31" t="s">
        <v>102</v>
      </c>
      <c r="H6614">
        <v>16</v>
      </c>
      <c r="I6614" s="31" t="s">
        <v>103</v>
      </c>
    </row>
    <row r="6615" spans="1:9" x14ac:dyDescent="0.3">
      <c r="A6615">
        <v>6650</v>
      </c>
      <c r="B6615">
        <v>2</v>
      </c>
      <c r="C6615">
        <v>104</v>
      </c>
      <c r="D6615" s="32">
        <v>0.77013888888888893</v>
      </c>
      <c r="E6615">
        <v>7000</v>
      </c>
      <c r="G6615" s="31" t="s">
        <v>102</v>
      </c>
      <c r="H6615">
        <v>16</v>
      </c>
      <c r="I6615" s="31" t="s">
        <v>101</v>
      </c>
    </row>
    <row r="6616" spans="1:9" x14ac:dyDescent="0.3">
      <c r="A6616">
        <v>6651</v>
      </c>
      <c r="B6616">
        <v>5</v>
      </c>
      <c r="C6616">
        <v>104</v>
      </c>
      <c r="D6616" s="32">
        <v>0.79722222222222228</v>
      </c>
      <c r="E6616">
        <v>7000</v>
      </c>
      <c r="G6616" s="31" t="s">
        <v>97</v>
      </c>
      <c r="H6616">
        <v>16</v>
      </c>
      <c r="I6616" s="31" t="s">
        <v>105</v>
      </c>
    </row>
    <row r="6617" spans="1:9" x14ac:dyDescent="0.3">
      <c r="A6617">
        <v>6652</v>
      </c>
      <c r="B6617">
        <v>3</v>
      </c>
      <c r="C6617">
        <v>104</v>
      </c>
      <c r="D6617" s="32">
        <v>0.8208333333333333</v>
      </c>
      <c r="E6617">
        <v>7000</v>
      </c>
      <c r="G6617" s="31" t="s">
        <v>97</v>
      </c>
      <c r="H6617">
        <v>17</v>
      </c>
      <c r="I6617" s="31" t="s">
        <v>104</v>
      </c>
    </row>
    <row r="6618" spans="1:9" x14ac:dyDescent="0.3">
      <c r="A6618">
        <v>6653</v>
      </c>
      <c r="B6618">
        <v>4</v>
      </c>
      <c r="C6618">
        <v>104</v>
      </c>
      <c r="D6618" s="32">
        <v>0.74375000000000002</v>
      </c>
      <c r="E6618">
        <v>7000</v>
      </c>
      <c r="G6618" s="31" t="s">
        <v>102</v>
      </c>
      <c r="H6618">
        <v>17</v>
      </c>
      <c r="I6618" s="31" t="s">
        <v>103</v>
      </c>
    </row>
    <row r="6619" spans="1:9" x14ac:dyDescent="0.3">
      <c r="A6619">
        <v>6654</v>
      </c>
      <c r="B6619">
        <v>2</v>
      </c>
      <c r="C6619">
        <v>104</v>
      </c>
      <c r="D6619" s="32"/>
      <c r="E6619">
        <v>7000</v>
      </c>
      <c r="G6619" s="31" t="s">
        <v>97</v>
      </c>
      <c r="H6619">
        <v>17</v>
      </c>
      <c r="I6619" s="31" t="s">
        <v>101</v>
      </c>
    </row>
    <row r="6620" spans="1:9" x14ac:dyDescent="0.3">
      <c r="A6620">
        <v>6655</v>
      </c>
      <c r="B6620">
        <v>5</v>
      </c>
      <c r="C6620">
        <v>104</v>
      </c>
      <c r="D6620" s="32">
        <v>0.8208333333333333</v>
      </c>
      <c r="E6620">
        <v>7000</v>
      </c>
      <c r="G6620" s="31" t="s">
        <v>102</v>
      </c>
      <c r="H6620">
        <v>17</v>
      </c>
      <c r="I6620" s="31" t="s">
        <v>105</v>
      </c>
    </row>
    <row r="6621" spans="1:9" x14ac:dyDescent="0.3">
      <c r="A6621">
        <v>6656</v>
      </c>
      <c r="B6621">
        <v>4</v>
      </c>
      <c r="C6621">
        <v>104</v>
      </c>
      <c r="D6621" s="32">
        <v>0.77777777777777779</v>
      </c>
      <c r="E6621">
        <v>7000</v>
      </c>
      <c r="G6621" s="31" t="s">
        <v>102</v>
      </c>
      <c r="H6621">
        <v>18</v>
      </c>
      <c r="I6621" s="31" t="s">
        <v>103</v>
      </c>
    </row>
    <row r="6622" spans="1:9" x14ac:dyDescent="0.3">
      <c r="A6622">
        <v>6657</v>
      </c>
      <c r="B6622">
        <v>2</v>
      </c>
      <c r="C6622">
        <v>104</v>
      </c>
      <c r="D6622" s="32">
        <v>0.81041666666666667</v>
      </c>
      <c r="E6622">
        <v>7000</v>
      </c>
      <c r="G6622" s="31" t="s">
        <v>102</v>
      </c>
      <c r="H6622">
        <v>18</v>
      </c>
      <c r="I6622" s="31" t="s">
        <v>101</v>
      </c>
    </row>
    <row r="6623" spans="1:9" x14ac:dyDescent="0.3">
      <c r="A6623">
        <v>6658</v>
      </c>
      <c r="B6623">
        <v>4</v>
      </c>
      <c r="C6623">
        <v>104</v>
      </c>
      <c r="D6623" s="32"/>
      <c r="E6623">
        <v>7000</v>
      </c>
      <c r="G6623" s="31" t="s">
        <v>97</v>
      </c>
      <c r="H6623">
        <v>19</v>
      </c>
      <c r="I6623" s="31" t="s">
        <v>103</v>
      </c>
    </row>
    <row r="6624" spans="1:9" x14ac:dyDescent="0.3">
      <c r="A6624">
        <v>6659</v>
      </c>
      <c r="B6624">
        <v>3</v>
      </c>
      <c r="C6624">
        <v>105</v>
      </c>
      <c r="D6624" s="32">
        <v>0.53263888888888888</v>
      </c>
      <c r="E6624">
        <v>7000</v>
      </c>
      <c r="G6624" s="31" t="s">
        <v>102</v>
      </c>
      <c r="H6624">
        <v>4</v>
      </c>
      <c r="I6624" s="31" t="s">
        <v>104</v>
      </c>
    </row>
    <row r="6625" spans="1:9" x14ac:dyDescent="0.3">
      <c r="A6625">
        <v>6660</v>
      </c>
      <c r="B6625">
        <v>1</v>
      </c>
      <c r="C6625">
        <v>105</v>
      </c>
      <c r="D6625" s="32">
        <v>0.52013888888888893</v>
      </c>
      <c r="E6625">
        <v>7000</v>
      </c>
      <c r="G6625" s="31" t="s">
        <v>102</v>
      </c>
      <c r="H6625">
        <v>4</v>
      </c>
      <c r="I6625" s="31" t="s">
        <v>99</v>
      </c>
    </row>
    <row r="6626" spans="1:9" x14ac:dyDescent="0.3">
      <c r="A6626">
        <v>6661</v>
      </c>
      <c r="B6626">
        <v>4</v>
      </c>
      <c r="C6626">
        <v>105</v>
      </c>
      <c r="D6626" s="32">
        <v>0.44027777777777777</v>
      </c>
      <c r="E6626">
        <v>7000</v>
      </c>
      <c r="G6626" s="31" t="s">
        <v>97</v>
      </c>
      <c r="H6626">
        <v>4</v>
      </c>
      <c r="I6626" s="31" t="s">
        <v>103</v>
      </c>
    </row>
    <row r="6627" spans="1:9" x14ac:dyDescent="0.3">
      <c r="A6627">
        <v>6662</v>
      </c>
      <c r="B6627">
        <v>5</v>
      </c>
      <c r="C6627">
        <v>105</v>
      </c>
      <c r="D6627" s="32">
        <v>0.46875</v>
      </c>
      <c r="E6627">
        <v>7000</v>
      </c>
      <c r="G6627" s="31" t="s">
        <v>97</v>
      </c>
      <c r="H6627">
        <v>4</v>
      </c>
      <c r="I6627" s="31" t="s">
        <v>105</v>
      </c>
    </row>
    <row r="6628" spans="1:9" x14ac:dyDescent="0.3">
      <c r="A6628">
        <v>6663</v>
      </c>
      <c r="B6628">
        <v>3</v>
      </c>
      <c r="C6628">
        <v>105</v>
      </c>
      <c r="D6628" s="32">
        <v>0.55277777777777781</v>
      </c>
      <c r="E6628">
        <v>9000</v>
      </c>
      <c r="F6628">
        <v>1000</v>
      </c>
      <c r="G6628" s="31" t="s">
        <v>102</v>
      </c>
      <c r="H6628">
        <v>5</v>
      </c>
      <c r="I6628" s="31" t="s">
        <v>104</v>
      </c>
    </row>
    <row r="6629" spans="1:9" x14ac:dyDescent="0.3">
      <c r="A6629">
        <v>6664</v>
      </c>
      <c r="B6629">
        <v>1</v>
      </c>
      <c r="C6629">
        <v>105</v>
      </c>
      <c r="D6629" s="32">
        <v>0.57916666666666672</v>
      </c>
      <c r="E6629">
        <v>7000</v>
      </c>
      <c r="F6629">
        <v>2000</v>
      </c>
      <c r="G6629" s="31" t="s">
        <v>102</v>
      </c>
      <c r="H6629">
        <v>5</v>
      </c>
      <c r="I6629" s="31" t="s">
        <v>99</v>
      </c>
    </row>
    <row r="6630" spans="1:9" x14ac:dyDescent="0.3">
      <c r="A6630">
        <v>6665</v>
      </c>
      <c r="B6630">
        <v>4</v>
      </c>
      <c r="C6630">
        <v>105</v>
      </c>
      <c r="D6630" s="32">
        <v>0.54791666666666672</v>
      </c>
      <c r="E6630">
        <v>7000</v>
      </c>
      <c r="G6630" s="31" t="s">
        <v>97</v>
      </c>
      <c r="H6630">
        <v>5</v>
      </c>
      <c r="I6630" s="31" t="s">
        <v>103</v>
      </c>
    </row>
    <row r="6631" spans="1:9" x14ac:dyDescent="0.3">
      <c r="A6631">
        <v>6666</v>
      </c>
      <c r="B6631">
        <v>5</v>
      </c>
      <c r="C6631">
        <v>105</v>
      </c>
      <c r="D6631" s="32">
        <v>0.5395833333333333</v>
      </c>
      <c r="E6631">
        <v>9000</v>
      </c>
      <c r="F6631">
        <v>1000</v>
      </c>
      <c r="G6631" s="31" t="s">
        <v>102</v>
      </c>
      <c r="H6631">
        <v>5</v>
      </c>
      <c r="I6631" s="31" t="s">
        <v>105</v>
      </c>
    </row>
    <row r="6632" spans="1:9" x14ac:dyDescent="0.3">
      <c r="A6632">
        <v>6667</v>
      </c>
      <c r="B6632">
        <v>3</v>
      </c>
      <c r="C6632">
        <v>105</v>
      </c>
      <c r="D6632" s="32">
        <v>0.57499999999999996</v>
      </c>
      <c r="E6632">
        <v>7000</v>
      </c>
      <c r="G6632" s="31" t="s">
        <v>102</v>
      </c>
      <c r="H6632">
        <v>6</v>
      </c>
      <c r="I6632" s="31" t="s">
        <v>104</v>
      </c>
    </row>
    <row r="6633" spans="1:9" x14ac:dyDescent="0.3">
      <c r="A6633">
        <v>6668</v>
      </c>
      <c r="B6633">
        <v>1</v>
      </c>
      <c r="C6633">
        <v>105</v>
      </c>
      <c r="D6633" s="32">
        <v>0.63055555555555554</v>
      </c>
      <c r="E6633">
        <v>7000</v>
      </c>
      <c r="G6633" s="31" t="s">
        <v>97</v>
      </c>
      <c r="H6633">
        <v>6</v>
      </c>
      <c r="I6633" s="31" t="s">
        <v>99</v>
      </c>
    </row>
    <row r="6634" spans="1:9" x14ac:dyDescent="0.3">
      <c r="A6634">
        <v>6669</v>
      </c>
      <c r="B6634">
        <v>4</v>
      </c>
      <c r="C6634">
        <v>105</v>
      </c>
      <c r="D6634" s="32">
        <v>0.66180555555555554</v>
      </c>
      <c r="E6634">
        <v>9000</v>
      </c>
      <c r="G6634" s="31" t="s">
        <v>97</v>
      </c>
      <c r="H6634">
        <v>6</v>
      </c>
      <c r="I6634" s="31" t="s">
        <v>103</v>
      </c>
    </row>
    <row r="6635" spans="1:9" x14ac:dyDescent="0.3">
      <c r="A6635">
        <v>6670</v>
      </c>
      <c r="B6635">
        <v>5</v>
      </c>
      <c r="C6635">
        <v>105</v>
      </c>
      <c r="D6635" s="32">
        <v>0.60277777777777775</v>
      </c>
      <c r="E6635">
        <v>7000</v>
      </c>
      <c r="G6635" s="31" t="s">
        <v>97</v>
      </c>
      <c r="H6635">
        <v>6</v>
      </c>
      <c r="I6635" s="31" t="s">
        <v>105</v>
      </c>
    </row>
    <row r="6636" spans="1:9" x14ac:dyDescent="0.3">
      <c r="A6636">
        <v>6671</v>
      </c>
      <c r="B6636">
        <v>3</v>
      </c>
      <c r="C6636">
        <v>105</v>
      </c>
      <c r="D6636" s="32">
        <v>0.68055555555555558</v>
      </c>
      <c r="E6636">
        <v>7000</v>
      </c>
      <c r="F6636">
        <v>2000</v>
      </c>
      <c r="G6636" s="31" t="s">
        <v>102</v>
      </c>
      <c r="H6636">
        <v>7</v>
      </c>
      <c r="I6636" s="31" t="s">
        <v>104</v>
      </c>
    </row>
    <row r="6637" spans="1:9" x14ac:dyDescent="0.3">
      <c r="A6637">
        <v>6672</v>
      </c>
      <c r="B6637">
        <v>1</v>
      </c>
      <c r="C6637">
        <v>105</v>
      </c>
      <c r="D6637" s="32">
        <v>0.67569444444444449</v>
      </c>
      <c r="E6637">
        <v>7000</v>
      </c>
      <c r="G6637" s="31" t="s">
        <v>102</v>
      </c>
      <c r="H6637">
        <v>7</v>
      </c>
      <c r="I6637" s="31" t="s">
        <v>99</v>
      </c>
    </row>
    <row r="6638" spans="1:9" x14ac:dyDescent="0.3">
      <c r="A6638">
        <v>6673</v>
      </c>
      <c r="B6638">
        <v>4</v>
      </c>
      <c r="C6638">
        <v>105</v>
      </c>
      <c r="D6638" s="32">
        <v>0.67847222222222225</v>
      </c>
      <c r="E6638">
        <v>7000</v>
      </c>
      <c r="G6638" s="31" t="s">
        <v>102</v>
      </c>
      <c r="H6638">
        <v>7</v>
      </c>
      <c r="I6638" s="31" t="s">
        <v>103</v>
      </c>
    </row>
    <row r="6639" spans="1:9" x14ac:dyDescent="0.3">
      <c r="A6639">
        <v>6674</v>
      </c>
      <c r="B6639">
        <v>5</v>
      </c>
      <c r="C6639">
        <v>105</v>
      </c>
      <c r="D6639" s="32">
        <v>0.6333333333333333</v>
      </c>
      <c r="E6639">
        <v>7000</v>
      </c>
      <c r="F6639">
        <v>1000</v>
      </c>
      <c r="G6639" s="31" t="s">
        <v>97</v>
      </c>
      <c r="H6639">
        <v>7</v>
      </c>
      <c r="I6639" s="31" t="s">
        <v>105</v>
      </c>
    </row>
    <row r="6640" spans="1:9" x14ac:dyDescent="0.3">
      <c r="A6640">
        <v>6675</v>
      </c>
      <c r="B6640">
        <v>3</v>
      </c>
      <c r="C6640">
        <v>105</v>
      </c>
      <c r="D6640" s="32">
        <v>0.71111111111111114</v>
      </c>
      <c r="E6640">
        <v>7000</v>
      </c>
      <c r="F6640">
        <v>1000</v>
      </c>
      <c r="G6640" s="31" t="s">
        <v>102</v>
      </c>
      <c r="H6640">
        <v>8</v>
      </c>
      <c r="I6640" s="31" t="s">
        <v>104</v>
      </c>
    </row>
    <row r="6641" spans="1:9" x14ac:dyDescent="0.3">
      <c r="A6641">
        <v>6676</v>
      </c>
      <c r="B6641">
        <v>1</v>
      </c>
      <c r="C6641">
        <v>105</v>
      </c>
      <c r="D6641" s="32">
        <v>0.69374999999999998</v>
      </c>
      <c r="E6641">
        <v>7000</v>
      </c>
      <c r="G6641" s="31" t="s">
        <v>102</v>
      </c>
      <c r="H6641">
        <v>8</v>
      </c>
      <c r="I6641" s="31" t="s">
        <v>99</v>
      </c>
    </row>
    <row r="6642" spans="1:9" x14ac:dyDescent="0.3">
      <c r="A6642">
        <v>6677</v>
      </c>
      <c r="B6642">
        <v>4</v>
      </c>
      <c r="C6642">
        <v>105</v>
      </c>
      <c r="D6642" s="32">
        <v>0.69791666666666663</v>
      </c>
      <c r="E6642">
        <v>9000</v>
      </c>
      <c r="G6642" s="31" t="s">
        <v>102</v>
      </c>
      <c r="H6642">
        <v>8</v>
      </c>
      <c r="I6642" s="31" t="s">
        <v>103</v>
      </c>
    </row>
    <row r="6643" spans="1:9" x14ac:dyDescent="0.3">
      <c r="A6643">
        <v>6678</v>
      </c>
      <c r="B6643">
        <v>5</v>
      </c>
      <c r="C6643">
        <v>105</v>
      </c>
      <c r="D6643" s="32">
        <v>0.67152777777777772</v>
      </c>
      <c r="E6643">
        <v>7000</v>
      </c>
      <c r="G6643" s="31" t="s">
        <v>97</v>
      </c>
      <c r="H6643">
        <v>8</v>
      </c>
      <c r="I6643" s="31" t="s">
        <v>105</v>
      </c>
    </row>
    <row r="6644" spans="1:9" x14ac:dyDescent="0.3">
      <c r="A6644">
        <v>6679</v>
      </c>
      <c r="B6644">
        <v>3</v>
      </c>
      <c r="C6644">
        <v>105</v>
      </c>
      <c r="D6644" s="32">
        <v>0.72916666666666663</v>
      </c>
      <c r="E6644">
        <v>7000</v>
      </c>
      <c r="F6644">
        <v>1000</v>
      </c>
      <c r="G6644" s="31" t="s">
        <v>102</v>
      </c>
      <c r="H6644">
        <v>9</v>
      </c>
      <c r="I6644" s="31" t="s">
        <v>104</v>
      </c>
    </row>
    <row r="6645" spans="1:9" x14ac:dyDescent="0.3">
      <c r="A6645">
        <v>6680</v>
      </c>
      <c r="B6645">
        <v>1</v>
      </c>
      <c r="C6645">
        <v>105</v>
      </c>
      <c r="D6645" s="32">
        <v>0.70902777777777781</v>
      </c>
      <c r="E6645">
        <v>7000</v>
      </c>
      <c r="F6645">
        <v>1000</v>
      </c>
      <c r="G6645" s="31" t="s">
        <v>102</v>
      </c>
      <c r="H6645">
        <v>9</v>
      </c>
      <c r="I6645" s="31" t="s">
        <v>99</v>
      </c>
    </row>
    <row r="6646" spans="1:9" x14ac:dyDescent="0.3">
      <c r="A6646">
        <v>6681</v>
      </c>
      <c r="B6646">
        <v>4</v>
      </c>
      <c r="C6646">
        <v>105</v>
      </c>
      <c r="D6646" s="32">
        <v>0.72638888888888886</v>
      </c>
      <c r="E6646">
        <v>7000</v>
      </c>
      <c r="G6646" s="31" t="s">
        <v>102</v>
      </c>
      <c r="H6646">
        <v>9</v>
      </c>
      <c r="I6646" s="31" t="s">
        <v>103</v>
      </c>
    </row>
    <row r="6647" spans="1:9" x14ac:dyDescent="0.3">
      <c r="A6647">
        <v>6682</v>
      </c>
      <c r="B6647">
        <v>5</v>
      </c>
      <c r="C6647">
        <v>105</v>
      </c>
      <c r="D6647" s="32">
        <v>0.72013888888888888</v>
      </c>
      <c r="E6647">
        <v>7000</v>
      </c>
      <c r="G6647" s="31" t="s">
        <v>97</v>
      </c>
      <c r="H6647">
        <v>9</v>
      </c>
      <c r="I6647" s="31" t="s">
        <v>105</v>
      </c>
    </row>
    <row r="6648" spans="1:9" x14ac:dyDescent="0.3">
      <c r="A6648">
        <v>6683</v>
      </c>
      <c r="B6648">
        <v>3</v>
      </c>
      <c r="C6648">
        <v>105</v>
      </c>
      <c r="D6648" s="32">
        <v>0.76458333333333328</v>
      </c>
      <c r="E6648">
        <v>7000</v>
      </c>
      <c r="G6648" s="31" t="s">
        <v>97</v>
      </c>
      <c r="H6648">
        <v>10</v>
      </c>
      <c r="I6648" s="31" t="s">
        <v>104</v>
      </c>
    </row>
    <row r="6649" spans="1:9" x14ac:dyDescent="0.3">
      <c r="A6649">
        <v>6684</v>
      </c>
      <c r="B6649">
        <v>1</v>
      </c>
      <c r="C6649">
        <v>105</v>
      </c>
      <c r="D6649" s="32">
        <v>0.77847222222222223</v>
      </c>
      <c r="E6649">
        <v>7000</v>
      </c>
      <c r="G6649" s="31" t="s">
        <v>97</v>
      </c>
      <c r="H6649">
        <v>10</v>
      </c>
      <c r="I6649" s="31" t="s">
        <v>99</v>
      </c>
    </row>
    <row r="6650" spans="1:9" x14ac:dyDescent="0.3">
      <c r="A6650">
        <v>6685</v>
      </c>
      <c r="B6650">
        <v>4</v>
      </c>
      <c r="C6650">
        <v>105</v>
      </c>
      <c r="D6650" s="32">
        <v>0.75</v>
      </c>
      <c r="E6650">
        <v>7000</v>
      </c>
      <c r="G6650" s="31" t="s">
        <v>97</v>
      </c>
      <c r="H6650">
        <v>10</v>
      </c>
      <c r="I6650" s="31" t="s">
        <v>103</v>
      </c>
    </row>
    <row r="6651" spans="1:9" x14ac:dyDescent="0.3">
      <c r="A6651">
        <v>6686</v>
      </c>
      <c r="B6651">
        <v>5</v>
      </c>
      <c r="C6651">
        <v>105</v>
      </c>
      <c r="D6651" s="32">
        <v>0.74513888888888891</v>
      </c>
      <c r="E6651">
        <v>7000</v>
      </c>
      <c r="G6651" s="31" t="s">
        <v>102</v>
      </c>
      <c r="H6651">
        <v>10</v>
      </c>
      <c r="I6651" s="31" t="s">
        <v>105</v>
      </c>
    </row>
    <row r="6652" spans="1:9" x14ac:dyDescent="0.3">
      <c r="A6652">
        <v>6687</v>
      </c>
      <c r="B6652">
        <v>3</v>
      </c>
      <c r="C6652">
        <v>105</v>
      </c>
      <c r="D6652" s="32">
        <v>0.7944444444444444</v>
      </c>
      <c r="E6652">
        <v>9000</v>
      </c>
      <c r="F6652">
        <v>1000</v>
      </c>
      <c r="G6652" s="31" t="s">
        <v>102</v>
      </c>
      <c r="H6652">
        <v>11</v>
      </c>
      <c r="I6652" s="31" t="s">
        <v>104</v>
      </c>
    </row>
    <row r="6653" spans="1:9" x14ac:dyDescent="0.3">
      <c r="A6653">
        <v>6688</v>
      </c>
      <c r="B6653">
        <v>5</v>
      </c>
      <c r="C6653">
        <v>105</v>
      </c>
      <c r="D6653" s="32">
        <v>0.77916666666666667</v>
      </c>
      <c r="E6653">
        <v>7000</v>
      </c>
      <c r="G6653" s="31" t="s">
        <v>97</v>
      </c>
      <c r="H6653">
        <v>11</v>
      </c>
      <c r="I6653" s="31" t="s">
        <v>105</v>
      </c>
    </row>
    <row r="6654" spans="1:9" x14ac:dyDescent="0.3">
      <c r="A6654">
        <v>6689</v>
      </c>
      <c r="B6654">
        <v>3</v>
      </c>
      <c r="C6654">
        <v>105</v>
      </c>
      <c r="D6654" s="32">
        <v>0.84166666666666667</v>
      </c>
      <c r="E6654">
        <v>7000</v>
      </c>
      <c r="G6654" s="31" t="s">
        <v>97</v>
      </c>
      <c r="H6654">
        <v>12</v>
      </c>
      <c r="I6654" s="31" t="s">
        <v>104</v>
      </c>
    </row>
    <row r="6655" spans="1:9" x14ac:dyDescent="0.3">
      <c r="A6655">
        <v>6690</v>
      </c>
      <c r="B6655">
        <v>5</v>
      </c>
      <c r="C6655">
        <v>105</v>
      </c>
      <c r="D6655" s="32">
        <v>0.80208333333333337</v>
      </c>
      <c r="E6655">
        <v>7000</v>
      </c>
      <c r="G6655" s="31" t="s">
        <v>97</v>
      </c>
      <c r="H6655">
        <v>12</v>
      </c>
      <c r="I6655" s="31" t="s">
        <v>105</v>
      </c>
    </row>
    <row r="6656" spans="1:9" x14ac:dyDescent="0.3">
      <c r="A6656">
        <v>6691</v>
      </c>
      <c r="B6656">
        <v>3</v>
      </c>
      <c r="C6656">
        <v>106</v>
      </c>
      <c r="D6656" s="32">
        <v>0.47638888888888886</v>
      </c>
      <c r="E6656">
        <v>9000</v>
      </c>
      <c r="F6656">
        <v>1000</v>
      </c>
      <c r="G6656" s="31" t="s">
        <v>97</v>
      </c>
      <c r="H6656">
        <v>4</v>
      </c>
      <c r="I6656" s="31" t="s">
        <v>104</v>
      </c>
    </row>
    <row r="6657" spans="1:9" x14ac:dyDescent="0.3">
      <c r="A6657">
        <v>6692</v>
      </c>
      <c r="B6657">
        <v>1</v>
      </c>
      <c r="C6657">
        <v>106</v>
      </c>
      <c r="D6657" s="32">
        <v>0.4548611111111111</v>
      </c>
      <c r="E6657">
        <v>7000</v>
      </c>
      <c r="G6657" s="31" t="s">
        <v>97</v>
      </c>
      <c r="H6657">
        <v>4</v>
      </c>
      <c r="I6657" s="31" t="s">
        <v>99</v>
      </c>
    </row>
    <row r="6658" spans="1:9" x14ac:dyDescent="0.3">
      <c r="A6658">
        <v>6693</v>
      </c>
      <c r="B6658">
        <v>2</v>
      </c>
      <c r="C6658">
        <v>106</v>
      </c>
      <c r="D6658" s="32">
        <v>0.43888888888888888</v>
      </c>
      <c r="E6658">
        <v>4500</v>
      </c>
      <c r="G6658" s="31" t="s">
        <v>102</v>
      </c>
      <c r="H6658">
        <v>4</v>
      </c>
      <c r="I6658" s="31" t="s">
        <v>101</v>
      </c>
    </row>
    <row r="6659" spans="1:9" x14ac:dyDescent="0.3">
      <c r="A6659">
        <v>6694</v>
      </c>
      <c r="B6659">
        <v>3</v>
      </c>
      <c r="C6659">
        <v>106</v>
      </c>
      <c r="D6659" s="32">
        <v>0.49722222222222223</v>
      </c>
      <c r="E6659">
        <v>7000</v>
      </c>
      <c r="G6659" s="31" t="s">
        <v>102</v>
      </c>
      <c r="H6659">
        <v>5</v>
      </c>
      <c r="I6659" s="31" t="s">
        <v>104</v>
      </c>
    </row>
    <row r="6660" spans="1:9" x14ac:dyDescent="0.3">
      <c r="A6660">
        <v>6695</v>
      </c>
      <c r="B6660">
        <v>1</v>
      </c>
      <c r="C6660">
        <v>106</v>
      </c>
      <c r="D6660" s="32">
        <v>0.49513888888888891</v>
      </c>
      <c r="E6660">
        <v>7000</v>
      </c>
      <c r="F6660">
        <v>10000</v>
      </c>
      <c r="G6660" s="31" t="s">
        <v>102</v>
      </c>
      <c r="H6660">
        <v>5</v>
      </c>
      <c r="I6660" s="31" t="s">
        <v>99</v>
      </c>
    </row>
    <row r="6661" spans="1:9" x14ac:dyDescent="0.3">
      <c r="A6661">
        <v>6696</v>
      </c>
      <c r="B6661">
        <v>2</v>
      </c>
      <c r="C6661">
        <v>106</v>
      </c>
      <c r="D6661" s="32">
        <v>0.49027777777777776</v>
      </c>
      <c r="E6661">
        <v>7000</v>
      </c>
      <c r="G6661" s="31" t="s">
        <v>102</v>
      </c>
      <c r="H6661">
        <v>5</v>
      </c>
      <c r="I6661" s="31" t="s">
        <v>101</v>
      </c>
    </row>
    <row r="6662" spans="1:9" x14ac:dyDescent="0.3">
      <c r="A6662">
        <v>6697</v>
      </c>
      <c r="B6662">
        <v>3</v>
      </c>
      <c r="C6662">
        <v>106</v>
      </c>
      <c r="D6662" s="32">
        <v>0.52013888888888893</v>
      </c>
      <c r="E6662">
        <v>7000</v>
      </c>
      <c r="G6662" s="31" t="s">
        <v>102</v>
      </c>
      <c r="H6662">
        <v>6</v>
      </c>
      <c r="I6662" s="31" t="s">
        <v>104</v>
      </c>
    </row>
    <row r="6663" spans="1:9" x14ac:dyDescent="0.3">
      <c r="A6663">
        <v>6698</v>
      </c>
      <c r="B6663">
        <v>1</v>
      </c>
      <c r="C6663">
        <v>106</v>
      </c>
      <c r="D6663" s="32">
        <v>0.53888888888888886</v>
      </c>
      <c r="E6663">
        <v>9000</v>
      </c>
      <c r="G6663" s="31" t="s">
        <v>97</v>
      </c>
      <c r="H6663">
        <v>6</v>
      </c>
      <c r="I6663" s="31" t="s">
        <v>99</v>
      </c>
    </row>
    <row r="6664" spans="1:9" x14ac:dyDescent="0.3">
      <c r="A6664">
        <v>6699</v>
      </c>
      <c r="B6664">
        <v>2</v>
      </c>
      <c r="C6664">
        <v>106</v>
      </c>
      <c r="D6664" s="32">
        <v>0.50694444444444442</v>
      </c>
      <c r="E6664">
        <v>7000</v>
      </c>
      <c r="G6664" s="31" t="s">
        <v>97</v>
      </c>
      <c r="H6664">
        <v>6</v>
      </c>
      <c r="I6664" s="31" t="s">
        <v>101</v>
      </c>
    </row>
    <row r="6665" spans="1:9" x14ac:dyDescent="0.3">
      <c r="A6665">
        <v>6700</v>
      </c>
      <c r="B6665">
        <v>3</v>
      </c>
      <c r="C6665">
        <v>106</v>
      </c>
      <c r="D6665" s="32">
        <v>0.55069444444444449</v>
      </c>
      <c r="E6665">
        <v>7000</v>
      </c>
      <c r="F6665">
        <v>5300</v>
      </c>
      <c r="G6665" s="31" t="s">
        <v>102</v>
      </c>
      <c r="H6665">
        <v>7</v>
      </c>
      <c r="I6665" s="31" t="s">
        <v>104</v>
      </c>
    </row>
    <row r="6666" spans="1:9" x14ac:dyDescent="0.3">
      <c r="A6666">
        <v>6701</v>
      </c>
      <c r="B6666">
        <v>1</v>
      </c>
      <c r="C6666">
        <v>106</v>
      </c>
      <c r="D6666" s="32">
        <v>0.55694444444444446</v>
      </c>
      <c r="E6666">
        <v>7000</v>
      </c>
      <c r="F6666">
        <v>1000</v>
      </c>
      <c r="G6666" s="31" t="s">
        <v>97</v>
      </c>
      <c r="H6666">
        <v>7</v>
      </c>
      <c r="I6666" s="31" t="s">
        <v>99</v>
      </c>
    </row>
    <row r="6667" spans="1:9" x14ac:dyDescent="0.3">
      <c r="A6667">
        <v>6702</v>
      </c>
      <c r="B6667">
        <v>2</v>
      </c>
      <c r="C6667">
        <v>106</v>
      </c>
      <c r="D6667" s="32">
        <v>0.52361111111111114</v>
      </c>
      <c r="E6667">
        <v>7000</v>
      </c>
      <c r="G6667" s="31" t="s">
        <v>102</v>
      </c>
      <c r="H6667">
        <v>7</v>
      </c>
      <c r="I6667" s="31" t="s">
        <v>101</v>
      </c>
    </row>
    <row r="6668" spans="1:9" x14ac:dyDescent="0.3">
      <c r="A6668">
        <v>6703</v>
      </c>
      <c r="B6668">
        <v>3</v>
      </c>
      <c r="C6668">
        <v>106</v>
      </c>
      <c r="D6668" s="32">
        <v>0.57708333333333328</v>
      </c>
      <c r="E6668">
        <v>7000</v>
      </c>
      <c r="G6668" s="31" t="s">
        <v>102</v>
      </c>
      <c r="H6668">
        <v>8</v>
      </c>
      <c r="I6668" s="31" t="s">
        <v>104</v>
      </c>
    </row>
    <row r="6669" spans="1:9" x14ac:dyDescent="0.3">
      <c r="A6669">
        <v>6704</v>
      </c>
      <c r="B6669">
        <v>1</v>
      </c>
      <c r="C6669">
        <v>106</v>
      </c>
      <c r="D6669" s="32">
        <v>0.62083333333333335</v>
      </c>
      <c r="E6669">
        <v>7000</v>
      </c>
      <c r="G6669" s="31" t="s">
        <v>97</v>
      </c>
      <c r="H6669">
        <v>8</v>
      </c>
      <c r="I6669" s="31" t="s">
        <v>99</v>
      </c>
    </row>
    <row r="6670" spans="1:9" x14ac:dyDescent="0.3">
      <c r="A6670">
        <v>6705</v>
      </c>
      <c r="B6670">
        <v>2</v>
      </c>
      <c r="C6670">
        <v>106</v>
      </c>
      <c r="D6670" s="32">
        <v>0.54166666666666663</v>
      </c>
      <c r="E6670">
        <v>7000</v>
      </c>
      <c r="G6670" s="31" t="s">
        <v>97</v>
      </c>
      <c r="H6670">
        <v>8</v>
      </c>
      <c r="I6670" s="31" t="s">
        <v>101</v>
      </c>
    </row>
    <row r="6671" spans="1:9" x14ac:dyDescent="0.3">
      <c r="A6671">
        <v>6706</v>
      </c>
      <c r="B6671">
        <v>3</v>
      </c>
      <c r="C6671">
        <v>106</v>
      </c>
      <c r="D6671" s="32">
        <v>0.59652777777777777</v>
      </c>
      <c r="E6671">
        <v>7000</v>
      </c>
      <c r="G6671" s="31" t="s">
        <v>97</v>
      </c>
      <c r="H6671">
        <v>9</v>
      </c>
      <c r="I6671" s="31" t="s">
        <v>104</v>
      </c>
    </row>
    <row r="6672" spans="1:9" x14ac:dyDescent="0.3">
      <c r="A6672">
        <v>6707</v>
      </c>
      <c r="B6672">
        <v>1</v>
      </c>
      <c r="C6672">
        <v>106</v>
      </c>
      <c r="D6672" s="32">
        <v>0.65694444444444444</v>
      </c>
      <c r="E6672">
        <v>7000</v>
      </c>
      <c r="F6672">
        <v>1000</v>
      </c>
      <c r="G6672" s="31" t="s">
        <v>102</v>
      </c>
      <c r="H6672">
        <v>9</v>
      </c>
      <c r="I6672" s="31" t="s">
        <v>99</v>
      </c>
    </row>
    <row r="6673" spans="1:9" x14ac:dyDescent="0.3">
      <c r="A6673">
        <v>6708</v>
      </c>
      <c r="B6673">
        <v>2</v>
      </c>
      <c r="C6673">
        <v>106</v>
      </c>
      <c r="D6673" s="32">
        <v>0.56666666666666665</v>
      </c>
      <c r="E6673">
        <v>7000</v>
      </c>
      <c r="G6673" s="31" t="s">
        <v>97</v>
      </c>
      <c r="H6673">
        <v>9</v>
      </c>
      <c r="I6673" s="31" t="s">
        <v>101</v>
      </c>
    </row>
    <row r="6674" spans="1:9" x14ac:dyDescent="0.3">
      <c r="A6674">
        <v>6709</v>
      </c>
      <c r="B6674">
        <v>3</v>
      </c>
      <c r="C6674">
        <v>106</v>
      </c>
      <c r="D6674" s="32">
        <v>0.62291666666666667</v>
      </c>
      <c r="E6674">
        <v>7000</v>
      </c>
      <c r="G6674" s="31" t="s">
        <v>97</v>
      </c>
      <c r="H6674">
        <v>10</v>
      </c>
      <c r="I6674" s="31" t="s">
        <v>104</v>
      </c>
    </row>
    <row r="6675" spans="1:9" x14ac:dyDescent="0.3">
      <c r="A6675">
        <v>6710</v>
      </c>
      <c r="B6675">
        <v>1</v>
      </c>
      <c r="C6675">
        <v>106</v>
      </c>
      <c r="D6675" s="32">
        <v>0.68888888888888888</v>
      </c>
      <c r="E6675">
        <v>7000</v>
      </c>
      <c r="G6675" s="31" t="s">
        <v>97</v>
      </c>
      <c r="H6675">
        <v>10</v>
      </c>
      <c r="I6675" s="31" t="s">
        <v>99</v>
      </c>
    </row>
    <row r="6676" spans="1:9" x14ac:dyDescent="0.3">
      <c r="A6676">
        <v>6711</v>
      </c>
      <c r="B6676">
        <v>2</v>
      </c>
      <c r="C6676">
        <v>106</v>
      </c>
      <c r="D6676" s="32">
        <v>0.58819444444444446</v>
      </c>
      <c r="E6676">
        <v>9000</v>
      </c>
      <c r="F6676">
        <v>1000</v>
      </c>
      <c r="G6676" s="31" t="s">
        <v>102</v>
      </c>
      <c r="H6676">
        <v>10</v>
      </c>
      <c r="I6676" s="31" t="s">
        <v>101</v>
      </c>
    </row>
    <row r="6677" spans="1:9" x14ac:dyDescent="0.3">
      <c r="A6677">
        <v>6712</v>
      </c>
      <c r="B6677">
        <v>3</v>
      </c>
      <c r="C6677">
        <v>106</v>
      </c>
      <c r="D6677" s="32">
        <v>0.64375000000000004</v>
      </c>
      <c r="E6677">
        <v>7000</v>
      </c>
      <c r="G6677" s="31" t="s">
        <v>102</v>
      </c>
      <c r="H6677">
        <v>11</v>
      </c>
      <c r="I6677" s="31" t="s">
        <v>104</v>
      </c>
    </row>
    <row r="6678" spans="1:9" x14ac:dyDescent="0.3">
      <c r="A6678">
        <v>6713</v>
      </c>
      <c r="B6678">
        <v>1</v>
      </c>
      <c r="C6678">
        <v>106</v>
      </c>
      <c r="D6678" s="32">
        <v>0.70763888888888893</v>
      </c>
      <c r="E6678">
        <v>7000</v>
      </c>
      <c r="G6678" s="31" t="s">
        <v>97</v>
      </c>
      <c r="H6678">
        <v>11</v>
      </c>
      <c r="I6678" s="31" t="s">
        <v>99</v>
      </c>
    </row>
    <row r="6679" spans="1:9" x14ac:dyDescent="0.3">
      <c r="A6679">
        <v>6714</v>
      </c>
      <c r="B6679">
        <v>2</v>
      </c>
      <c r="C6679">
        <v>106</v>
      </c>
      <c r="D6679" s="32">
        <v>0.60902777777777772</v>
      </c>
      <c r="E6679">
        <v>7000</v>
      </c>
      <c r="F6679">
        <v>1000</v>
      </c>
      <c r="G6679" s="31" t="s">
        <v>102</v>
      </c>
      <c r="H6679">
        <v>11</v>
      </c>
      <c r="I6679" s="31" t="s">
        <v>101</v>
      </c>
    </row>
    <row r="6680" spans="1:9" x14ac:dyDescent="0.3">
      <c r="A6680">
        <v>6715</v>
      </c>
      <c r="B6680">
        <v>3</v>
      </c>
      <c r="C6680">
        <v>106</v>
      </c>
      <c r="D6680" s="32">
        <v>0.65763888888888888</v>
      </c>
      <c r="E6680">
        <v>9000</v>
      </c>
      <c r="F6680">
        <v>600</v>
      </c>
      <c r="G6680" s="31" t="s">
        <v>102</v>
      </c>
      <c r="H6680">
        <v>12</v>
      </c>
      <c r="I6680" s="31" t="s">
        <v>104</v>
      </c>
    </row>
    <row r="6681" spans="1:9" x14ac:dyDescent="0.3">
      <c r="A6681">
        <v>6716</v>
      </c>
      <c r="B6681">
        <v>1</v>
      </c>
      <c r="C6681">
        <v>106</v>
      </c>
      <c r="D6681" s="32">
        <v>0.72222222222222221</v>
      </c>
      <c r="E6681">
        <v>7000</v>
      </c>
      <c r="G6681" s="31" t="s">
        <v>97</v>
      </c>
      <c r="H6681">
        <v>12</v>
      </c>
      <c r="I6681" s="31" t="s">
        <v>99</v>
      </c>
    </row>
    <row r="6682" spans="1:9" x14ac:dyDescent="0.3">
      <c r="A6682">
        <v>6717</v>
      </c>
      <c r="B6682">
        <v>2</v>
      </c>
      <c r="C6682">
        <v>106</v>
      </c>
      <c r="D6682" s="32">
        <v>0.63402777777777775</v>
      </c>
      <c r="E6682">
        <v>7000</v>
      </c>
      <c r="G6682" s="31" t="s">
        <v>102</v>
      </c>
      <c r="H6682">
        <v>12</v>
      </c>
      <c r="I6682" s="31" t="s">
        <v>101</v>
      </c>
    </row>
    <row r="6683" spans="1:9" x14ac:dyDescent="0.3">
      <c r="A6683">
        <v>6718</v>
      </c>
      <c r="B6683">
        <v>3</v>
      </c>
      <c r="C6683">
        <v>106</v>
      </c>
      <c r="D6683" s="32">
        <v>0.70347222222222228</v>
      </c>
      <c r="E6683">
        <v>7000</v>
      </c>
      <c r="F6683">
        <v>7000</v>
      </c>
      <c r="G6683" s="31" t="s">
        <v>97</v>
      </c>
      <c r="H6683">
        <v>13</v>
      </c>
      <c r="I6683" s="31" t="s">
        <v>104</v>
      </c>
    </row>
    <row r="6684" spans="1:9" x14ac:dyDescent="0.3">
      <c r="A6684">
        <v>6719</v>
      </c>
      <c r="B6684">
        <v>1</v>
      </c>
      <c r="C6684">
        <v>106</v>
      </c>
      <c r="D6684" s="32">
        <v>0.74097222222222225</v>
      </c>
      <c r="E6684">
        <v>7000</v>
      </c>
      <c r="G6684" s="31" t="s">
        <v>97</v>
      </c>
      <c r="H6684">
        <v>13</v>
      </c>
      <c r="I6684" s="31" t="s">
        <v>99</v>
      </c>
    </row>
    <row r="6685" spans="1:9" x14ac:dyDescent="0.3">
      <c r="A6685">
        <v>6720</v>
      </c>
      <c r="B6685">
        <v>2</v>
      </c>
      <c r="C6685">
        <v>106</v>
      </c>
      <c r="D6685" s="32">
        <v>0.65069444444444446</v>
      </c>
      <c r="E6685">
        <v>7000</v>
      </c>
      <c r="F6685">
        <v>1000</v>
      </c>
      <c r="G6685" s="31" t="s">
        <v>102</v>
      </c>
      <c r="H6685">
        <v>13</v>
      </c>
      <c r="I6685" s="31" t="s">
        <v>101</v>
      </c>
    </row>
    <row r="6686" spans="1:9" x14ac:dyDescent="0.3">
      <c r="A6686">
        <v>6721</v>
      </c>
      <c r="B6686">
        <v>3</v>
      </c>
      <c r="C6686">
        <v>106</v>
      </c>
      <c r="D6686" s="32">
        <v>0.72777777777777775</v>
      </c>
      <c r="E6686">
        <v>7000</v>
      </c>
      <c r="F6686">
        <v>1000</v>
      </c>
      <c r="G6686" s="31" t="s">
        <v>102</v>
      </c>
      <c r="H6686">
        <v>14</v>
      </c>
      <c r="I6686" s="31" t="s">
        <v>104</v>
      </c>
    </row>
    <row r="6687" spans="1:9" x14ac:dyDescent="0.3">
      <c r="A6687">
        <v>6722</v>
      </c>
      <c r="B6687">
        <v>1</v>
      </c>
      <c r="C6687">
        <v>106</v>
      </c>
      <c r="D6687" s="32">
        <v>0.76041666666666663</v>
      </c>
      <c r="E6687">
        <v>7000</v>
      </c>
      <c r="G6687" s="31" t="s">
        <v>97</v>
      </c>
      <c r="H6687">
        <v>14</v>
      </c>
      <c r="I6687" s="31" t="s">
        <v>99</v>
      </c>
    </row>
    <row r="6688" spans="1:9" x14ac:dyDescent="0.3">
      <c r="A6688">
        <v>6723</v>
      </c>
      <c r="B6688">
        <v>2</v>
      </c>
      <c r="C6688">
        <v>106</v>
      </c>
      <c r="D6688" s="32">
        <v>0.6743055555555556</v>
      </c>
      <c r="E6688">
        <v>9000</v>
      </c>
      <c r="F6688">
        <v>1000</v>
      </c>
      <c r="G6688" s="31" t="s">
        <v>102</v>
      </c>
      <c r="H6688">
        <v>14</v>
      </c>
      <c r="I6688" s="31" t="s">
        <v>101</v>
      </c>
    </row>
    <row r="6689" spans="1:9" x14ac:dyDescent="0.3">
      <c r="A6689">
        <v>6724</v>
      </c>
      <c r="B6689">
        <v>3</v>
      </c>
      <c r="C6689">
        <v>106</v>
      </c>
      <c r="D6689" s="32">
        <v>0.75347222222222221</v>
      </c>
      <c r="E6689">
        <v>7000</v>
      </c>
      <c r="G6689" s="31" t="s">
        <v>102</v>
      </c>
      <c r="H6689">
        <v>15</v>
      </c>
      <c r="I6689" s="31" t="s">
        <v>104</v>
      </c>
    </row>
    <row r="6690" spans="1:9" x14ac:dyDescent="0.3">
      <c r="A6690">
        <v>6725</v>
      </c>
      <c r="B6690">
        <v>1</v>
      </c>
      <c r="C6690">
        <v>106</v>
      </c>
      <c r="D6690" s="32">
        <v>0.77569444444444446</v>
      </c>
      <c r="E6690">
        <v>7000</v>
      </c>
      <c r="G6690" s="31" t="s">
        <v>102</v>
      </c>
      <c r="H6690">
        <v>15</v>
      </c>
      <c r="I6690" s="31" t="s">
        <v>99</v>
      </c>
    </row>
    <row r="6691" spans="1:9" x14ac:dyDescent="0.3">
      <c r="A6691">
        <v>6726</v>
      </c>
      <c r="B6691">
        <v>2</v>
      </c>
      <c r="C6691">
        <v>106</v>
      </c>
      <c r="D6691" s="32">
        <v>0.68611111111111112</v>
      </c>
      <c r="E6691">
        <v>7000</v>
      </c>
      <c r="G6691" s="31" t="s">
        <v>97</v>
      </c>
      <c r="H6691">
        <v>15</v>
      </c>
      <c r="I6691" s="31" t="s">
        <v>101</v>
      </c>
    </row>
    <row r="6692" spans="1:9" x14ac:dyDescent="0.3">
      <c r="A6692">
        <v>6727</v>
      </c>
      <c r="B6692">
        <v>3</v>
      </c>
      <c r="C6692">
        <v>106</v>
      </c>
      <c r="D6692" s="32">
        <v>0.77222222222222225</v>
      </c>
      <c r="E6692">
        <v>7000</v>
      </c>
      <c r="F6692">
        <v>300</v>
      </c>
      <c r="G6692" s="31" t="s">
        <v>102</v>
      </c>
      <c r="H6692">
        <v>16</v>
      </c>
      <c r="I6692" s="31" t="s">
        <v>104</v>
      </c>
    </row>
    <row r="6693" spans="1:9" x14ac:dyDescent="0.3">
      <c r="A6693">
        <v>6728</v>
      </c>
      <c r="B6693">
        <v>1</v>
      </c>
      <c r="C6693">
        <v>106</v>
      </c>
      <c r="D6693" s="32">
        <v>0.79513888888888884</v>
      </c>
      <c r="E6693">
        <v>7000</v>
      </c>
      <c r="G6693" s="31" t="s">
        <v>102</v>
      </c>
      <c r="H6693">
        <v>16</v>
      </c>
      <c r="I6693" s="31" t="s">
        <v>99</v>
      </c>
    </row>
    <row r="6694" spans="1:9" x14ac:dyDescent="0.3">
      <c r="A6694">
        <v>6729</v>
      </c>
      <c r="B6694">
        <v>2</v>
      </c>
      <c r="C6694">
        <v>106</v>
      </c>
      <c r="D6694" s="32">
        <v>0.70763888888888893</v>
      </c>
      <c r="E6694">
        <v>7000</v>
      </c>
      <c r="F6694">
        <v>1000</v>
      </c>
      <c r="G6694" s="31" t="s">
        <v>97</v>
      </c>
      <c r="H6694">
        <v>16</v>
      </c>
      <c r="I6694" s="31" t="s">
        <v>101</v>
      </c>
    </row>
    <row r="6695" spans="1:9" x14ac:dyDescent="0.3">
      <c r="A6695">
        <v>6730</v>
      </c>
      <c r="B6695">
        <v>3</v>
      </c>
      <c r="C6695">
        <v>106</v>
      </c>
      <c r="D6695" s="32">
        <v>0.79166666666666663</v>
      </c>
      <c r="E6695">
        <v>7000</v>
      </c>
      <c r="G6695" s="31" t="s">
        <v>102</v>
      </c>
      <c r="H6695">
        <v>17</v>
      </c>
      <c r="I6695" s="31" t="s">
        <v>104</v>
      </c>
    </row>
    <row r="6696" spans="1:9" x14ac:dyDescent="0.3">
      <c r="A6696">
        <v>6731</v>
      </c>
      <c r="B6696">
        <v>1</v>
      </c>
      <c r="C6696">
        <v>106</v>
      </c>
      <c r="D6696" s="32">
        <v>0.81874999999999998</v>
      </c>
      <c r="E6696">
        <v>7000</v>
      </c>
      <c r="G6696" s="31" t="s">
        <v>97</v>
      </c>
      <c r="H6696">
        <v>17</v>
      </c>
      <c r="I6696" s="31" t="s">
        <v>99</v>
      </c>
    </row>
    <row r="6697" spans="1:9" x14ac:dyDescent="0.3">
      <c r="A6697">
        <v>6732</v>
      </c>
      <c r="B6697">
        <v>2</v>
      </c>
      <c r="C6697">
        <v>106</v>
      </c>
      <c r="D6697" s="32">
        <v>0.73124999999999996</v>
      </c>
      <c r="E6697">
        <v>7000</v>
      </c>
      <c r="F6697">
        <v>2000</v>
      </c>
      <c r="G6697" s="31" t="s">
        <v>102</v>
      </c>
      <c r="H6697">
        <v>17</v>
      </c>
      <c r="I6697" s="31" t="s">
        <v>101</v>
      </c>
    </row>
    <row r="6698" spans="1:9" x14ac:dyDescent="0.3">
      <c r="A6698">
        <v>6733</v>
      </c>
      <c r="B6698">
        <v>3</v>
      </c>
      <c r="C6698">
        <v>106</v>
      </c>
      <c r="D6698" s="32">
        <v>0.80763888888888891</v>
      </c>
      <c r="E6698">
        <v>7000</v>
      </c>
      <c r="G6698" s="31" t="s">
        <v>102</v>
      </c>
      <c r="H6698">
        <v>18</v>
      </c>
      <c r="I6698" s="31" t="s">
        <v>104</v>
      </c>
    </row>
    <row r="6699" spans="1:9" x14ac:dyDescent="0.3">
      <c r="A6699">
        <v>6734</v>
      </c>
      <c r="B6699">
        <v>2</v>
      </c>
      <c r="C6699">
        <v>106</v>
      </c>
      <c r="D6699" s="32">
        <v>0.75347222222222221</v>
      </c>
      <c r="E6699">
        <v>7000</v>
      </c>
      <c r="G6699" s="31" t="s">
        <v>102</v>
      </c>
      <c r="H6699">
        <v>18</v>
      </c>
      <c r="I6699" s="31" t="s">
        <v>101</v>
      </c>
    </row>
    <row r="6700" spans="1:9" x14ac:dyDescent="0.3">
      <c r="A6700">
        <v>6735</v>
      </c>
      <c r="B6700">
        <v>3</v>
      </c>
      <c r="C6700">
        <v>106</v>
      </c>
      <c r="D6700" s="32">
        <v>0.82291666666666663</v>
      </c>
      <c r="E6700">
        <v>7000</v>
      </c>
      <c r="G6700" s="31" t="s">
        <v>97</v>
      </c>
      <c r="H6700">
        <v>19</v>
      </c>
      <c r="I6700" s="31" t="s">
        <v>104</v>
      </c>
    </row>
    <row r="6701" spans="1:9" x14ac:dyDescent="0.3">
      <c r="A6701">
        <v>6736</v>
      </c>
      <c r="B6701">
        <v>2</v>
      </c>
      <c r="C6701">
        <v>106</v>
      </c>
      <c r="D6701" s="32">
        <v>0.77430555555555558</v>
      </c>
      <c r="E6701">
        <v>7000</v>
      </c>
      <c r="G6701" s="31" t="s">
        <v>102</v>
      </c>
      <c r="H6701">
        <v>19</v>
      </c>
      <c r="I6701" s="31" t="s">
        <v>101</v>
      </c>
    </row>
    <row r="6702" spans="1:9" x14ac:dyDescent="0.3">
      <c r="A6702">
        <v>6737</v>
      </c>
      <c r="B6702">
        <v>3</v>
      </c>
      <c r="C6702">
        <v>106</v>
      </c>
      <c r="D6702" s="32">
        <v>0.83819444444444446</v>
      </c>
      <c r="E6702">
        <v>9000</v>
      </c>
      <c r="F6702">
        <v>1000</v>
      </c>
      <c r="G6702" s="31" t="s">
        <v>102</v>
      </c>
      <c r="H6702">
        <v>20</v>
      </c>
      <c r="I6702" s="31" t="s">
        <v>104</v>
      </c>
    </row>
    <row r="6703" spans="1:9" x14ac:dyDescent="0.3">
      <c r="A6703">
        <v>6738</v>
      </c>
      <c r="B6703">
        <v>2</v>
      </c>
      <c r="C6703">
        <v>106</v>
      </c>
      <c r="D6703" s="32">
        <v>0.77986111111111112</v>
      </c>
      <c r="E6703">
        <v>7000</v>
      </c>
      <c r="G6703" s="31" t="s">
        <v>97</v>
      </c>
      <c r="H6703">
        <v>20</v>
      </c>
      <c r="I6703" s="31" t="s">
        <v>101</v>
      </c>
    </row>
    <row r="6704" spans="1:9" x14ac:dyDescent="0.3">
      <c r="A6704">
        <v>6739</v>
      </c>
      <c r="B6704">
        <v>2</v>
      </c>
      <c r="C6704">
        <v>106</v>
      </c>
      <c r="D6704" s="32">
        <v>0.80347222222222225</v>
      </c>
      <c r="E6704">
        <v>7000</v>
      </c>
      <c r="G6704" s="31" t="s">
        <v>97</v>
      </c>
      <c r="H6704">
        <v>21</v>
      </c>
      <c r="I6704" s="31" t="s">
        <v>101</v>
      </c>
    </row>
    <row r="6705" spans="1:9" x14ac:dyDescent="0.3">
      <c r="A6705">
        <v>6740</v>
      </c>
      <c r="B6705">
        <v>2</v>
      </c>
      <c r="C6705">
        <v>106</v>
      </c>
      <c r="D6705" s="32">
        <v>0.82291666666666663</v>
      </c>
      <c r="E6705">
        <v>7000</v>
      </c>
      <c r="G6705" s="31" t="s">
        <v>102</v>
      </c>
      <c r="H6705">
        <v>22</v>
      </c>
      <c r="I6705" s="31" t="s">
        <v>101</v>
      </c>
    </row>
    <row r="6706" spans="1:9" x14ac:dyDescent="0.3">
      <c r="A6706">
        <v>6741</v>
      </c>
      <c r="B6706">
        <v>6</v>
      </c>
      <c r="C6706">
        <v>107</v>
      </c>
      <c r="D6706" s="32">
        <v>0.46875</v>
      </c>
      <c r="E6706">
        <v>9000</v>
      </c>
      <c r="G6706" s="31" t="s">
        <v>97</v>
      </c>
      <c r="H6706">
        <v>4</v>
      </c>
      <c r="I6706" s="31" t="s">
        <v>100</v>
      </c>
    </row>
    <row r="6707" spans="1:9" x14ac:dyDescent="0.3">
      <c r="A6707">
        <v>6742</v>
      </c>
      <c r="B6707">
        <v>4</v>
      </c>
      <c r="C6707">
        <v>107</v>
      </c>
      <c r="D6707" s="32">
        <v>0.43680555555555556</v>
      </c>
      <c r="E6707">
        <v>7000</v>
      </c>
      <c r="G6707" s="31" t="s">
        <v>102</v>
      </c>
      <c r="H6707">
        <v>4</v>
      </c>
      <c r="I6707" s="31" t="s">
        <v>103</v>
      </c>
    </row>
    <row r="6708" spans="1:9" x14ac:dyDescent="0.3">
      <c r="A6708">
        <v>6743</v>
      </c>
      <c r="B6708">
        <v>2</v>
      </c>
      <c r="C6708">
        <v>107</v>
      </c>
      <c r="D6708" s="32">
        <v>0.46388888888888891</v>
      </c>
      <c r="E6708">
        <v>7000</v>
      </c>
      <c r="G6708" s="31" t="s">
        <v>102</v>
      </c>
      <c r="H6708">
        <v>4</v>
      </c>
      <c r="I6708" s="31" t="s">
        <v>101</v>
      </c>
    </row>
    <row r="6709" spans="1:9" x14ac:dyDescent="0.3">
      <c r="A6709">
        <v>6744</v>
      </c>
      <c r="B6709">
        <v>5</v>
      </c>
      <c r="C6709">
        <v>107</v>
      </c>
      <c r="D6709" s="32">
        <v>0.4777777777777778</v>
      </c>
      <c r="E6709">
        <v>7000</v>
      </c>
      <c r="G6709" s="31" t="s">
        <v>102</v>
      </c>
      <c r="H6709">
        <v>4</v>
      </c>
      <c r="I6709" s="31" t="s">
        <v>105</v>
      </c>
    </row>
    <row r="6710" spans="1:9" x14ac:dyDescent="0.3">
      <c r="A6710">
        <v>6745</v>
      </c>
      <c r="B6710">
        <v>6</v>
      </c>
      <c r="C6710">
        <v>107</v>
      </c>
      <c r="D6710" s="32">
        <v>0.4861111111111111</v>
      </c>
      <c r="E6710">
        <v>7000</v>
      </c>
      <c r="G6710" s="31" t="s">
        <v>97</v>
      </c>
      <c r="H6710">
        <v>5</v>
      </c>
      <c r="I6710" s="31" t="s">
        <v>100</v>
      </c>
    </row>
    <row r="6711" spans="1:9" x14ac:dyDescent="0.3">
      <c r="A6711">
        <v>6746</v>
      </c>
      <c r="B6711">
        <v>4</v>
      </c>
      <c r="C6711">
        <v>107</v>
      </c>
      <c r="D6711" s="32">
        <v>0.45347222222222222</v>
      </c>
      <c r="E6711">
        <v>7000</v>
      </c>
      <c r="F6711">
        <v>2000</v>
      </c>
      <c r="G6711" s="31" t="s">
        <v>97</v>
      </c>
      <c r="H6711">
        <v>5</v>
      </c>
      <c r="I6711" s="31" t="s">
        <v>103</v>
      </c>
    </row>
    <row r="6712" spans="1:9" x14ac:dyDescent="0.3">
      <c r="A6712">
        <v>6747</v>
      </c>
      <c r="B6712">
        <v>2</v>
      </c>
      <c r="C6712">
        <v>107</v>
      </c>
      <c r="D6712" s="32">
        <v>0.48958333333333331</v>
      </c>
      <c r="E6712">
        <v>9000</v>
      </c>
      <c r="G6712" s="31" t="s">
        <v>97</v>
      </c>
      <c r="H6712">
        <v>5</v>
      </c>
      <c r="I6712" s="31" t="s">
        <v>101</v>
      </c>
    </row>
    <row r="6713" spans="1:9" x14ac:dyDescent="0.3">
      <c r="A6713">
        <v>6748</v>
      </c>
      <c r="B6713">
        <v>5</v>
      </c>
      <c r="C6713">
        <v>107</v>
      </c>
      <c r="D6713" s="32">
        <v>0.49305555555555558</v>
      </c>
      <c r="E6713">
        <v>7000</v>
      </c>
      <c r="G6713" s="31" t="s">
        <v>102</v>
      </c>
      <c r="H6713">
        <v>5</v>
      </c>
      <c r="I6713" s="31" t="s">
        <v>105</v>
      </c>
    </row>
    <row r="6714" spans="1:9" x14ac:dyDescent="0.3">
      <c r="A6714">
        <v>6749</v>
      </c>
      <c r="B6714">
        <v>6</v>
      </c>
      <c r="C6714">
        <v>107</v>
      </c>
      <c r="D6714" s="32">
        <v>0.51111111111111107</v>
      </c>
      <c r="E6714">
        <v>7000</v>
      </c>
      <c r="F6714">
        <v>2000</v>
      </c>
      <c r="G6714" s="31" t="s">
        <v>97</v>
      </c>
      <c r="H6714">
        <v>6</v>
      </c>
      <c r="I6714" s="31" t="s">
        <v>100</v>
      </c>
    </row>
    <row r="6715" spans="1:9" x14ac:dyDescent="0.3">
      <c r="A6715">
        <v>6750</v>
      </c>
      <c r="B6715">
        <v>4</v>
      </c>
      <c r="C6715">
        <v>107</v>
      </c>
      <c r="D6715" s="32">
        <v>0.47291666666666665</v>
      </c>
      <c r="E6715">
        <v>7000</v>
      </c>
      <c r="G6715" s="31" t="s">
        <v>97</v>
      </c>
      <c r="H6715">
        <v>6</v>
      </c>
      <c r="I6715" s="31" t="s">
        <v>103</v>
      </c>
    </row>
    <row r="6716" spans="1:9" x14ac:dyDescent="0.3">
      <c r="A6716">
        <v>6751</v>
      </c>
      <c r="B6716">
        <v>2</v>
      </c>
      <c r="C6716">
        <v>107</v>
      </c>
      <c r="D6716" s="32">
        <v>0.52083333333333337</v>
      </c>
      <c r="E6716">
        <v>9000</v>
      </c>
      <c r="F6716">
        <v>1000</v>
      </c>
      <c r="G6716" s="31" t="s">
        <v>102</v>
      </c>
      <c r="H6716">
        <v>6</v>
      </c>
      <c r="I6716" s="31" t="s">
        <v>101</v>
      </c>
    </row>
    <row r="6717" spans="1:9" x14ac:dyDescent="0.3">
      <c r="A6717">
        <v>6752</v>
      </c>
      <c r="B6717">
        <v>5</v>
      </c>
      <c r="C6717">
        <v>107</v>
      </c>
      <c r="D6717" s="32">
        <v>0.51944444444444449</v>
      </c>
      <c r="E6717">
        <v>9000</v>
      </c>
      <c r="F6717">
        <v>2500</v>
      </c>
      <c r="G6717" s="31" t="s">
        <v>97</v>
      </c>
      <c r="H6717">
        <v>6</v>
      </c>
      <c r="I6717" s="31" t="s">
        <v>105</v>
      </c>
    </row>
    <row r="6718" spans="1:9" x14ac:dyDescent="0.3">
      <c r="A6718">
        <v>6753</v>
      </c>
      <c r="B6718">
        <v>6</v>
      </c>
      <c r="C6718">
        <v>107</v>
      </c>
      <c r="D6718" s="32">
        <v>0.58263888888888893</v>
      </c>
      <c r="E6718">
        <v>7000</v>
      </c>
      <c r="G6718" s="31" t="s">
        <v>102</v>
      </c>
      <c r="H6718">
        <v>7</v>
      </c>
      <c r="I6718" s="31" t="s">
        <v>100</v>
      </c>
    </row>
    <row r="6719" spans="1:9" x14ac:dyDescent="0.3">
      <c r="A6719">
        <v>6754</v>
      </c>
      <c r="B6719">
        <v>4</v>
      </c>
      <c r="C6719">
        <v>107</v>
      </c>
      <c r="D6719" s="32">
        <v>0.50902777777777775</v>
      </c>
      <c r="E6719">
        <v>7000</v>
      </c>
      <c r="G6719" s="31" t="s">
        <v>102</v>
      </c>
      <c r="H6719">
        <v>7</v>
      </c>
      <c r="I6719" s="31" t="s">
        <v>103</v>
      </c>
    </row>
    <row r="6720" spans="1:9" x14ac:dyDescent="0.3">
      <c r="A6720">
        <v>6755</v>
      </c>
      <c r="B6720">
        <v>2</v>
      </c>
      <c r="C6720">
        <v>107</v>
      </c>
      <c r="D6720" s="32">
        <v>0.5395833333333333</v>
      </c>
      <c r="E6720">
        <v>7000</v>
      </c>
      <c r="G6720" s="31" t="s">
        <v>102</v>
      </c>
      <c r="H6720">
        <v>7</v>
      </c>
      <c r="I6720" s="31" t="s">
        <v>101</v>
      </c>
    </row>
    <row r="6721" spans="1:9" x14ac:dyDescent="0.3">
      <c r="A6721">
        <v>6756</v>
      </c>
      <c r="B6721">
        <v>5</v>
      </c>
      <c r="C6721">
        <v>107</v>
      </c>
      <c r="D6721" s="32">
        <v>0.56944444444444442</v>
      </c>
      <c r="E6721">
        <v>7000</v>
      </c>
      <c r="G6721" s="31" t="s">
        <v>97</v>
      </c>
      <c r="H6721">
        <v>7</v>
      </c>
      <c r="I6721" s="31" t="s">
        <v>105</v>
      </c>
    </row>
    <row r="6722" spans="1:9" x14ac:dyDescent="0.3">
      <c r="A6722">
        <v>6757</v>
      </c>
      <c r="B6722">
        <v>6</v>
      </c>
      <c r="C6722">
        <v>107</v>
      </c>
      <c r="D6722" s="32">
        <v>0.64236111111111116</v>
      </c>
      <c r="E6722">
        <v>7000</v>
      </c>
      <c r="G6722" s="31" t="s">
        <v>97</v>
      </c>
      <c r="H6722">
        <v>8</v>
      </c>
      <c r="I6722" s="31" t="s">
        <v>100</v>
      </c>
    </row>
    <row r="6723" spans="1:9" x14ac:dyDescent="0.3">
      <c r="A6723">
        <v>6758</v>
      </c>
      <c r="B6723">
        <v>4</v>
      </c>
      <c r="C6723">
        <v>107</v>
      </c>
      <c r="D6723" s="32">
        <v>0.5229166666666667</v>
      </c>
      <c r="E6723">
        <v>7000</v>
      </c>
      <c r="G6723" s="31" t="s">
        <v>97</v>
      </c>
      <c r="H6723">
        <v>8</v>
      </c>
      <c r="I6723" s="31" t="s">
        <v>103</v>
      </c>
    </row>
    <row r="6724" spans="1:9" x14ac:dyDescent="0.3">
      <c r="A6724">
        <v>6759</v>
      </c>
      <c r="B6724">
        <v>2</v>
      </c>
      <c r="C6724">
        <v>107</v>
      </c>
      <c r="D6724" s="32">
        <v>0.55972222222222223</v>
      </c>
      <c r="E6724">
        <v>7000</v>
      </c>
      <c r="G6724" s="31" t="s">
        <v>97</v>
      </c>
      <c r="H6724">
        <v>8</v>
      </c>
      <c r="I6724" s="31" t="s">
        <v>101</v>
      </c>
    </row>
    <row r="6725" spans="1:9" x14ac:dyDescent="0.3">
      <c r="A6725">
        <v>6760</v>
      </c>
      <c r="B6725">
        <v>5</v>
      </c>
      <c r="C6725">
        <v>107</v>
      </c>
      <c r="D6725" s="32">
        <v>0.59444444444444444</v>
      </c>
      <c r="E6725">
        <v>7000</v>
      </c>
      <c r="G6725" s="31" t="s">
        <v>97</v>
      </c>
      <c r="H6725">
        <v>8</v>
      </c>
      <c r="I6725" s="31" t="s">
        <v>105</v>
      </c>
    </row>
    <row r="6726" spans="1:9" x14ac:dyDescent="0.3">
      <c r="A6726">
        <v>6761</v>
      </c>
      <c r="B6726">
        <v>6</v>
      </c>
      <c r="C6726">
        <v>107</v>
      </c>
      <c r="D6726" s="32">
        <v>0.66666666666666663</v>
      </c>
      <c r="E6726">
        <v>7000</v>
      </c>
      <c r="G6726" s="31" t="s">
        <v>97</v>
      </c>
      <c r="H6726">
        <v>9</v>
      </c>
      <c r="I6726" s="31" t="s">
        <v>100</v>
      </c>
    </row>
    <row r="6727" spans="1:9" x14ac:dyDescent="0.3">
      <c r="A6727">
        <v>6762</v>
      </c>
      <c r="B6727">
        <v>4</v>
      </c>
      <c r="C6727">
        <v>107</v>
      </c>
      <c r="D6727" s="32">
        <v>0.5625</v>
      </c>
      <c r="E6727">
        <v>7000</v>
      </c>
      <c r="G6727" s="31" t="s">
        <v>102</v>
      </c>
      <c r="H6727">
        <v>9</v>
      </c>
      <c r="I6727" s="31" t="s">
        <v>103</v>
      </c>
    </row>
    <row r="6728" spans="1:9" x14ac:dyDescent="0.3">
      <c r="A6728">
        <v>6763</v>
      </c>
      <c r="B6728">
        <v>2</v>
      </c>
      <c r="C6728">
        <v>107</v>
      </c>
      <c r="D6728" s="32">
        <v>0.57847222222222228</v>
      </c>
      <c r="E6728">
        <v>7000</v>
      </c>
      <c r="G6728" s="31" t="s">
        <v>102</v>
      </c>
      <c r="H6728">
        <v>9</v>
      </c>
      <c r="I6728" s="31" t="s">
        <v>101</v>
      </c>
    </row>
    <row r="6729" spans="1:9" x14ac:dyDescent="0.3">
      <c r="A6729">
        <v>6764</v>
      </c>
      <c r="B6729">
        <v>5</v>
      </c>
      <c r="C6729">
        <v>107</v>
      </c>
      <c r="D6729" s="32">
        <v>0.63749999999999996</v>
      </c>
      <c r="E6729">
        <v>7000</v>
      </c>
      <c r="G6729" s="31" t="s">
        <v>102</v>
      </c>
      <c r="H6729">
        <v>9</v>
      </c>
      <c r="I6729" s="31" t="s">
        <v>105</v>
      </c>
    </row>
    <row r="6730" spans="1:9" x14ac:dyDescent="0.3">
      <c r="A6730">
        <v>6765</v>
      </c>
      <c r="B6730">
        <v>6</v>
      </c>
      <c r="C6730">
        <v>107</v>
      </c>
      <c r="D6730" s="32">
        <v>0.70625000000000004</v>
      </c>
      <c r="E6730">
        <v>7000</v>
      </c>
      <c r="G6730" s="31" t="s">
        <v>97</v>
      </c>
      <c r="H6730">
        <v>10</v>
      </c>
      <c r="I6730" s="31" t="s">
        <v>100</v>
      </c>
    </row>
    <row r="6731" spans="1:9" x14ac:dyDescent="0.3">
      <c r="A6731">
        <v>6766</v>
      </c>
      <c r="B6731">
        <v>4</v>
      </c>
      <c r="C6731">
        <v>107</v>
      </c>
      <c r="D6731" s="32">
        <v>0.58333333333333337</v>
      </c>
      <c r="E6731">
        <v>7000</v>
      </c>
      <c r="G6731" s="31" t="s">
        <v>102</v>
      </c>
      <c r="H6731">
        <v>10</v>
      </c>
      <c r="I6731" s="31" t="s">
        <v>103</v>
      </c>
    </row>
    <row r="6732" spans="1:9" x14ac:dyDescent="0.3">
      <c r="A6732">
        <v>6767</v>
      </c>
      <c r="B6732">
        <v>2</v>
      </c>
      <c r="C6732">
        <v>107</v>
      </c>
      <c r="D6732" s="32">
        <v>0.63472222222222219</v>
      </c>
      <c r="E6732">
        <v>7000</v>
      </c>
      <c r="F6732">
        <v>2000</v>
      </c>
      <c r="G6732" s="31" t="s">
        <v>97</v>
      </c>
      <c r="H6732">
        <v>10</v>
      </c>
      <c r="I6732" s="31" t="s">
        <v>101</v>
      </c>
    </row>
    <row r="6733" spans="1:9" x14ac:dyDescent="0.3">
      <c r="A6733">
        <v>6768</v>
      </c>
      <c r="B6733">
        <v>5</v>
      </c>
      <c r="C6733">
        <v>107</v>
      </c>
      <c r="D6733" s="32">
        <v>0.67222222222222228</v>
      </c>
      <c r="E6733">
        <v>9000</v>
      </c>
      <c r="G6733" s="31" t="s">
        <v>97</v>
      </c>
      <c r="H6733">
        <v>10</v>
      </c>
      <c r="I6733" s="31" t="s">
        <v>105</v>
      </c>
    </row>
    <row r="6734" spans="1:9" x14ac:dyDescent="0.3">
      <c r="A6734">
        <v>6769</v>
      </c>
      <c r="B6734">
        <v>6</v>
      </c>
      <c r="C6734">
        <v>107</v>
      </c>
      <c r="D6734" s="32">
        <v>0.72916666666666663</v>
      </c>
      <c r="E6734">
        <v>7000</v>
      </c>
      <c r="G6734" s="31" t="s">
        <v>97</v>
      </c>
      <c r="H6734">
        <v>11</v>
      </c>
      <c r="I6734" s="31" t="s">
        <v>100</v>
      </c>
    </row>
    <row r="6735" spans="1:9" x14ac:dyDescent="0.3">
      <c r="A6735">
        <v>6770</v>
      </c>
      <c r="B6735">
        <v>4</v>
      </c>
      <c r="C6735">
        <v>107</v>
      </c>
      <c r="D6735" s="32">
        <v>0.62777777777777777</v>
      </c>
      <c r="E6735">
        <v>7000</v>
      </c>
      <c r="G6735" s="31" t="s">
        <v>102</v>
      </c>
      <c r="H6735">
        <v>11</v>
      </c>
      <c r="I6735" s="31" t="s">
        <v>103</v>
      </c>
    </row>
    <row r="6736" spans="1:9" x14ac:dyDescent="0.3">
      <c r="A6736">
        <v>6771</v>
      </c>
      <c r="B6736">
        <v>2</v>
      </c>
      <c r="C6736">
        <v>107</v>
      </c>
      <c r="D6736" s="32">
        <v>0.65208333333333335</v>
      </c>
      <c r="E6736">
        <v>7000</v>
      </c>
      <c r="G6736" s="31" t="s">
        <v>97</v>
      </c>
      <c r="H6736">
        <v>11</v>
      </c>
      <c r="I6736" s="31" t="s">
        <v>101</v>
      </c>
    </row>
    <row r="6737" spans="1:9" x14ac:dyDescent="0.3">
      <c r="A6737">
        <v>6772</v>
      </c>
      <c r="B6737">
        <v>5</v>
      </c>
      <c r="C6737">
        <v>107</v>
      </c>
      <c r="D6737" s="32">
        <v>0.70208333333333328</v>
      </c>
      <c r="E6737">
        <v>7000</v>
      </c>
      <c r="F6737">
        <v>3000</v>
      </c>
      <c r="G6737" s="31" t="s">
        <v>102</v>
      </c>
      <c r="H6737">
        <v>11</v>
      </c>
      <c r="I6737" s="31" t="s">
        <v>105</v>
      </c>
    </row>
    <row r="6738" spans="1:9" x14ac:dyDescent="0.3">
      <c r="A6738">
        <v>6773</v>
      </c>
      <c r="B6738">
        <v>6</v>
      </c>
      <c r="C6738">
        <v>107</v>
      </c>
      <c r="D6738" s="32">
        <v>0.74652777777777779</v>
      </c>
      <c r="E6738">
        <v>7000</v>
      </c>
      <c r="F6738">
        <v>1000</v>
      </c>
      <c r="G6738" s="31" t="s">
        <v>102</v>
      </c>
      <c r="H6738">
        <v>12</v>
      </c>
      <c r="I6738" s="31" t="s">
        <v>100</v>
      </c>
    </row>
    <row r="6739" spans="1:9" x14ac:dyDescent="0.3">
      <c r="A6739">
        <v>6774</v>
      </c>
      <c r="B6739">
        <v>4</v>
      </c>
      <c r="C6739">
        <v>107</v>
      </c>
      <c r="D6739" s="32">
        <v>0.65763888888888888</v>
      </c>
      <c r="E6739">
        <v>7000</v>
      </c>
      <c r="G6739" s="31" t="s">
        <v>102</v>
      </c>
      <c r="H6739">
        <v>12</v>
      </c>
      <c r="I6739" s="31" t="s">
        <v>103</v>
      </c>
    </row>
    <row r="6740" spans="1:9" x14ac:dyDescent="0.3">
      <c r="A6740">
        <v>6775</v>
      </c>
      <c r="B6740">
        <v>2</v>
      </c>
      <c r="C6740">
        <v>107</v>
      </c>
      <c r="D6740" s="32">
        <v>0.66666666666666663</v>
      </c>
      <c r="E6740">
        <v>7000</v>
      </c>
      <c r="G6740" s="31" t="s">
        <v>97</v>
      </c>
      <c r="H6740">
        <v>12</v>
      </c>
      <c r="I6740" s="31" t="s">
        <v>101</v>
      </c>
    </row>
    <row r="6741" spans="1:9" x14ac:dyDescent="0.3">
      <c r="A6741">
        <v>6776</v>
      </c>
      <c r="B6741">
        <v>5</v>
      </c>
      <c r="C6741">
        <v>107</v>
      </c>
      <c r="D6741" s="32">
        <v>0.72638888888888886</v>
      </c>
      <c r="E6741">
        <v>7000</v>
      </c>
      <c r="G6741" s="31" t="s">
        <v>102</v>
      </c>
      <c r="H6741">
        <v>12</v>
      </c>
      <c r="I6741" s="31" t="s">
        <v>105</v>
      </c>
    </row>
    <row r="6742" spans="1:9" x14ac:dyDescent="0.3">
      <c r="A6742">
        <v>6777</v>
      </c>
      <c r="B6742">
        <v>6</v>
      </c>
      <c r="C6742">
        <v>107</v>
      </c>
      <c r="D6742" s="32">
        <v>0.77361111111111114</v>
      </c>
      <c r="E6742">
        <v>7000</v>
      </c>
      <c r="G6742" s="31" t="s">
        <v>102</v>
      </c>
      <c r="H6742">
        <v>13</v>
      </c>
      <c r="I6742" s="31" t="s">
        <v>100</v>
      </c>
    </row>
    <row r="6743" spans="1:9" x14ac:dyDescent="0.3">
      <c r="A6743">
        <v>6778</v>
      </c>
      <c r="B6743">
        <v>4</v>
      </c>
      <c r="C6743">
        <v>107</v>
      </c>
      <c r="D6743" s="32">
        <v>0.66874999999999996</v>
      </c>
      <c r="E6743">
        <v>7000</v>
      </c>
      <c r="F6743">
        <v>500</v>
      </c>
      <c r="G6743" s="31" t="s">
        <v>97</v>
      </c>
      <c r="H6743">
        <v>13</v>
      </c>
      <c r="I6743" s="31" t="s">
        <v>103</v>
      </c>
    </row>
    <row r="6744" spans="1:9" x14ac:dyDescent="0.3">
      <c r="A6744">
        <v>6779</v>
      </c>
      <c r="B6744">
        <v>2</v>
      </c>
      <c r="C6744">
        <v>107</v>
      </c>
      <c r="D6744" s="32">
        <v>0.68680555555555556</v>
      </c>
      <c r="E6744">
        <v>7000</v>
      </c>
      <c r="G6744" s="31" t="s">
        <v>102</v>
      </c>
      <c r="H6744">
        <v>13</v>
      </c>
      <c r="I6744" s="31" t="s">
        <v>101</v>
      </c>
    </row>
    <row r="6745" spans="1:9" x14ac:dyDescent="0.3">
      <c r="A6745">
        <v>6780</v>
      </c>
      <c r="B6745">
        <v>5</v>
      </c>
      <c r="C6745">
        <v>107</v>
      </c>
      <c r="D6745" s="32">
        <v>0.75</v>
      </c>
      <c r="E6745">
        <v>7000</v>
      </c>
      <c r="F6745">
        <v>2000</v>
      </c>
      <c r="G6745" s="31" t="s">
        <v>102</v>
      </c>
      <c r="H6745">
        <v>13</v>
      </c>
      <c r="I6745" s="31" t="s">
        <v>105</v>
      </c>
    </row>
    <row r="6746" spans="1:9" x14ac:dyDescent="0.3">
      <c r="A6746">
        <v>6781</v>
      </c>
      <c r="B6746">
        <v>6</v>
      </c>
      <c r="C6746">
        <v>107</v>
      </c>
      <c r="D6746" s="32">
        <v>0.7944444444444444</v>
      </c>
      <c r="E6746">
        <v>7000</v>
      </c>
      <c r="G6746" s="31" t="s">
        <v>102</v>
      </c>
      <c r="H6746">
        <v>14</v>
      </c>
      <c r="I6746" s="31" t="s">
        <v>100</v>
      </c>
    </row>
    <row r="6747" spans="1:9" x14ac:dyDescent="0.3">
      <c r="A6747">
        <v>6782</v>
      </c>
      <c r="B6747">
        <v>4</v>
      </c>
      <c r="C6747">
        <v>107</v>
      </c>
      <c r="D6747" s="32">
        <v>0.69236111111111109</v>
      </c>
      <c r="E6747">
        <v>7000</v>
      </c>
      <c r="G6747" s="31" t="s">
        <v>97</v>
      </c>
      <c r="H6747">
        <v>14</v>
      </c>
      <c r="I6747" s="31" t="s">
        <v>103</v>
      </c>
    </row>
    <row r="6748" spans="1:9" x14ac:dyDescent="0.3">
      <c r="A6748">
        <v>6783</v>
      </c>
      <c r="B6748">
        <v>2</v>
      </c>
      <c r="C6748">
        <v>107</v>
      </c>
      <c r="D6748" s="32">
        <v>0.70208333333333328</v>
      </c>
      <c r="E6748">
        <v>7000</v>
      </c>
      <c r="G6748" s="31" t="s">
        <v>102</v>
      </c>
      <c r="H6748">
        <v>14</v>
      </c>
      <c r="I6748" s="31" t="s">
        <v>101</v>
      </c>
    </row>
    <row r="6749" spans="1:9" x14ac:dyDescent="0.3">
      <c r="A6749">
        <v>6784</v>
      </c>
      <c r="B6749">
        <v>5</v>
      </c>
      <c r="C6749">
        <v>107</v>
      </c>
      <c r="D6749" s="32">
        <v>0.77916666666666667</v>
      </c>
      <c r="E6749">
        <v>9000</v>
      </c>
      <c r="G6749" s="31" t="s">
        <v>97</v>
      </c>
      <c r="H6749">
        <v>14</v>
      </c>
      <c r="I6749" s="31" t="s">
        <v>105</v>
      </c>
    </row>
    <row r="6750" spans="1:9" x14ac:dyDescent="0.3">
      <c r="A6750">
        <v>6785</v>
      </c>
      <c r="B6750">
        <v>6</v>
      </c>
      <c r="C6750">
        <v>107</v>
      </c>
      <c r="D6750" s="32">
        <v>0.81319444444444444</v>
      </c>
      <c r="E6750">
        <v>7000</v>
      </c>
      <c r="F6750">
        <v>1000</v>
      </c>
      <c r="G6750" s="31" t="s">
        <v>97</v>
      </c>
      <c r="H6750">
        <v>15</v>
      </c>
      <c r="I6750" s="31" t="s">
        <v>100</v>
      </c>
    </row>
    <row r="6751" spans="1:9" x14ac:dyDescent="0.3">
      <c r="A6751">
        <v>6786</v>
      </c>
      <c r="B6751">
        <v>4</v>
      </c>
      <c r="C6751">
        <v>107</v>
      </c>
      <c r="D6751" s="32">
        <v>0.71388888888888891</v>
      </c>
      <c r="E6751">
        <v>7000</v>
      </c>
      <c r="G6751" s="31" t="s">
        <v>102</v>
      </c>
      <c r="H6751">
        <v>15</v>
      </c>
      <c r="I6751" s="31" t="s">
        <v>103</v>
      </c>
    </row>
    <row r="6752" spans="1:9" x14ac:dyDescent="0.3">
      <c r="A6752">
        <v>6787</v>
      </c>
      <c r="B6752">
        <v>2</v>
      </c>
      <c r="C6752">
        <v>107</v>
      </c>
      <c r="D6752" s="32">
        <v>0.71736111111111112</v>
      </c>
      <c r="E6752">
        <v>7000</v>
      </c>
      <c r="G6752" s="31" t="s">
        <v>102</v>
      </c>
      <c r="H6752">
        <v>15</v>
      </c>
      <c r="I6752" s="31" t="s">
        <v>101</v>
      </c>
    </row>
    <row r="6753" spans="1:9" x14ac:dyDescent="0.3">
      <c r="A6753">
        <v>6788</v>
      </c>
      <c r="B6753">
        <v>5</v>
      </c>
      <c r="C6753">
        <v>107</v>
      </c>
      <c r="D6753" s="32">
        <v>0.80138888888888893</v>
      </c>
      <c r="E6753">
        <v>7000</v>
      </c>
      <c r="G6753" s="31" t="s">
        <v>97</v>
      </c>
      <c r="H6753">
        <v>15</v>
      </c>
      <c r="I6753" s="31" t="s">
        <v>105</v>
      </c>
    </row>
    <row r="6754" spans="1:9" x14ac:dyDescent="0.3">
      <c r="A6754">
        <v>6789</v>
      </c>
      <c r="B6754">
        <v>6</v>
      </c>
      <c r="C6754">
        <v>107</v>
      </c>
      <c r="D6754" s="32">
        <v>0.83333333333333337</v>
      </c>
      <c r="E6754">
        <v>7000</v>
      </c>
      <c r="G6754" s="31" t="s">
        <v>102</v>
      </c>
      <c r="H6754">
        <v>16</v>
      </c>
      <c r="I6754" s="31" t="s">
        <v>100</v>
      </c>
    </row>
    <row r="6755" spans="1:9" x14ac:dyDescent="0.3">
      <c r="A6755">
        <v>6790</v>
      </c>
      <c r="B6755">
        <v>4</v>
      </c>
      <c r="C6755">
        <v>107</v>
      </c>
      <c r="D6755" s="32">
        <v>0.73055555555555551</v>
      </c>
      <c r="E6755">
        <v>9000</v>
      </c>
      <c r="G6755" s="31" t="s">
        <v>102</v>
      </c>
      <c r="H6755">
        <v>16</v>
      </c>
      <c r="I6755" s="31" t="s">
        <v>103</v>
      </c>
    </row>
    <row r="6756" spans="1:9" x14ac:dyDescent="0.3">
      <c r="A6756">
        <v>6791</v>
      </c>
      <c r="B6756">
        <v>2</v>
      </c>
      <c r="C6756">
        <v>107</v>
      </c>
      <c r="D6756" s="32">
        <v>0.73402777777777772</v>
      </c>
      <c r="E6756">
        <v>7000</v>
      </c>
      <c r="G6756" s="31" t="s">
        <v>97</v>
      </c>
      <c r="H6756">
        <v>16</v>
      </c>
      <c r="I6756" s="31" t="s">
        <v>101</v>
      </c>
    </row>
    <row r="6757" spans="1:9" x14ac:dyDescent="0.3">
      <c r="A6757">
        <v>6792</v>
      </c>
      <c r="B6757">
        <v>5</v>
      </c>
      <c r="C6757">
        <v>107</v>
      </c>
      <c r="D6757" s="32">
        <v>0.82777777777777772</v>
      </c>
      <c r="E6757">
        <v>7000</v>
      </c>
      <c r="F6757">
        <v>1000</v>
      </c>
      <c r="G6757" s="31" t="s">
        <v>102</v>
      </c>
      <c r="H6757">
        <v>16</v>
      </c>
      <c r="I6757" s="31" t="s">
        <v>105</v>
      </c>
    </row>
    <row r="6758" spans="1:9" x14ac:dyDescent="0.3">
      <c r="A6758">
        <v>6793</v>
      </c>
      <c r="B6758">
        <v>4</v>
      </c>
      <c r="C6758">
        <v>107</v>
      </c>
      <c r="D6758" s="32">
        <v>0.74236111111111114</v>
      </c>
      <c r="E6758">
        <v>7000</v>
      </c>
      <c r="G6758" s="31" t="s">
        <v>102</v>
      </c>
      <c r="H6758">
        <v>17</v>
      </c>
      <c r="I6758" s="31" t="s">
        <v>103</v>
      </c>
    </row>
    <row r="6759" spans="1:9" x14ac:dyDescent="0.3">
      <c r="A6759">
        <v>6794</v>
      </c>
      <c r="B6759">
        <v>2</v>
      </c>
      <c r="C6759">
        <v>107</v>
      </c>
      <c r="D6759" s="32">
        <v>0.75416666666666665</v>
      </c>
      <c r="E6759">
        <v>7000</v>
      </c>
      <c r="G6759" s="31" t="s">
        <v>102</v>
      </c>
      <c r="H6759">
        <v>17</v>
      </c>
      <c r="I6759" s="31" t="s">
        <v>101</v>
      </c>
    </row>
    <row r="6760" spans="1:9" x14ac:dyDescent="0.3">
      <c r="A6760">
        <v>6795</v>
      </c>
      <c r="B6760">
        <v>4</v>
      </c>
      <c r="C6760">
        <v>107</v>
      </c>
      <c r="D6760" s="32">
        <v>0.75902777777777775</v>
      </c>
      <c r="E6760">
        <v>7000</v>
      </c>
      <c r="G6760" s="31" t="s">
        <v>102</v>
      </c>
      <c r="H6760">
        <v>18</v>
      </c>
      <c r="I6760" s="31" t="s">
        <v>103</v>
      </c>
    </row>
    <row r="6761" spans="1:9" x14ac:dyDescent="0.3">
      <c r="A6761">
        <v>6796</v>
      </c>
      <c r="B6761">
        <v>2</v>
      </c>
      <c r="C6761">
        <v>107</v>
      </c>
      <c r="D6761" s="32">
        <v>0.76944444444444449</v>
      </c>
      <c r="E6761">
        <v>7000</v>
      </c>
      <c r="G6761" s="31" t="s">
        <v>102</v>
      </c>
      <c r="H6761">
        <v>18</v>
      </c>
      <c r="I6761" s="31" t="s">
        <v>101</v>
      </c>
    </row>
    <row r="6762" spans="1:9" x14ac:dyDescent="0.3">
      <c r="A6762">
        <v>6797</v>
      </c>
      <c r="B6762">
        <v>4</v>
      </c>
      <c r="C6762">
        <v>107</v>
      </c>
      <c r="D6762" s="32">
        <v>0.78819444444444442</v>
      </c>
      <c r="E6762">
        <v>9000</v>
      </c>
      <c r="G6762" s="31" t="s">
        <v>97</v>
      </c>
      <c r="H6762">
        <v>19</v>
      </c>
      <c r="I6762" s="31" t="s">
        <v>103</v>
      </c>
    </row>
    <row r="6763" spans="1:9" x14ac:dyDescent="0.3">
      <c r="A6763">
        <v>6798</v>
      </c>
      <c r="B6763">
        <v>2</v>
      </c>
      <c r="C6763">
        <v>107</v>
      </c>
      <c r="D6763" s="32">
        <v>0.79236111111111107</v>
      </c>
      <c r="E6763">
        <v>7000</v>
      </c>
      <c r="G6763" s="31" t="s">
        <v>97</v>
      </c>
      <c r="H6763">
        <v>19</v>
      </c>
      <c r="I6763" s="31" t="s">
        <v>101</v>
      </c>
    </row>
    <row r="6764" spans="1:9" x14ac:dyDescent="0.3">
      <c r="A6764">
        <v>6799</v>
      </c>
      <c r="B6764">
        <v>4</v>
      </c>
      <c r="C6764">
        <v>107</v>
      </c>
      <c r="D6764" s="32">
        <v>0.80694444444444446</v>
      </c>
      <c r="E6764">
        <v>7000</v>
      </c>
      <c r="G6764" s="31" t="s">
        <v>102</v>
      </c>
      <c r="H6764">
        <v>20</v>
      </c>
      <c r="I6764" s="31" t="s">
        <v>103</v>
      </c>
    </row>
    <row r="6765" spans="1:9" x14ac:dyDescent="0.3">
      <c r="A6765">
        <v>6800</v>
      </c>
      <c r="B6765">
        <v>2</v>
      </c>
      <c r="C6765">
        <v>107</v>
      </c>
      <c r="D6765" s="32">
        <v>0.81180555555555556</v>
      </c>
      <c r="E6765">
        <v>7000</v>
      </c>
      <c r="G6765" s="31" t="s">
        <v>102</v>
      </c>
      <c r="H6765">
        <v>20</v>
      </c>
      <c r="I6765" s="31" t="s">
        <v>101</v>
      </c>
    </row>
    <row r="6766" spans="1:9" x14ac:dyDescent="0.3">
      <c r="A6766">
        <v>6801</v>
      </c>
      <c r="B6766">
        <v>2</v>
      </c>
      <c r="C6766">
        <v>107</v>
      </c>
      <c r="D6766" s="32">
        <v>0.82638888888888884</v>
      </c>
      <c r="E6766">
        <v>7000</v>
      </c>
      <c r="G6766" s="31" t="s">
        <v>97</v>
      </c>
      <c r="H6766">
        <v>21</v>
      </c>
      <c r="I6766" s="31" t="s">
        <v>101</v>
      </c>
    </row>
    <row r="6767" spans="1:9" x14ac:dyDescent="0.3">
      <c r="A6767">
        <v>6802</v>
      </c>
      <c r="B6767">
        <v>3</v>
      </c>
      <c r="C6767">
        <v>108</v>
      </c>
      <c r="D6767" s="32">
        <v>0.44374999999999998</v>
      </c>
      <c r="E6767">
        <v>7000</v>
      </c>
      <c r="G6767" s="31" t="s">
        <v>102</v>
      </c>
      <c r="H6767">
        <v>4</v>
      </c>
      <c r="I6767" s="31" t="s">
        <v>104</v>
      </c>
    </row>
    <row r="6768" spans="1:9" x14ac:dyDescent="0.3">
      <c r="A6768">
        <v>6803</v>
      </c>
      <c r="B6768">
        <v>1</v>
      </c>
      <c r="C6768">
        <v>108</v>
      </c>
      <c r="D6768" s="32">
        <v>0.46180555555555558</v>
      </c>
      <c r="E6768">
        <v>7000</v>
      </c>
      <c r="G6768" s="31" t="s">
        <v>97</v>
      </c>
      <c r="H6768">
        <v>4</v>
      </c>
      <c r="I6768" s="31" t="s">
        <v>99</v>
      </c>
    </row>
    <row r="6769" spans="1:9" x14ac:dyDescent="0.3">
      <c r="A6769">
        <v>6804</v>
      </c>
      <c r="B6769">
        <v>6</v>
      </c>
      <c r="C6769">
        <v>108</v>
      </c>
      <c r="D6769" s="32">
        <v>0.45833333333333331</v>
      </c>
      <c r="E6769">
        <v>7000</v>
      </c>
      <c r="G6769" s="31" t="s">
        <v>97</v>
      </c>
      <c r="H6769">
        <v>4</v>
      </c>
      <c r="I6769" s="31" t="s">
        <v>100</v>
      </c>
    </row>
    <row r="6770" spans="1:9" x14ac:dyDescent="0.3">
      <c r="A6770">
        <v>6805</v>
      </c>
      <c r="B6770">
        <v>4</v>
      </c>
      <c r="C6770">
        <v>108</v>
      </c>
      <c r="D6770" s="32">
        <v>0.4548611111111111</v>
      </c>
      <c r="E6770">
        <v>9000</v>
      </c>
      <c r="G6770" s="31" t="s">
        <v>97</v>
      </c>
      <c r="H6770">
        <v>4</v>
      </c>
      <c r="I6770" s="31" t="s">
        <v>103</v>
      </c>
    </row>
    <row r="6771" spans="1:9" x14ac:dyDescent="0.3">
      <c r="A6771">
        <v>6806</v>
      </c>
      <c r="B6771">
        <v>2</v>
      </c>
      <c r="C6771">
        <v>108</v>
      </c>
      <c r="D6771" s="32">
        <v>0.43958333333333333</v>
      </c>
      <c r="E6771">
        <v>7000</v>
      </c>
      <c r="G6771" s="31" t="s">
        <v>102</v>
      </c>
      <c r="H6771">
        <v>4</v>
      </c>
      <c r="I6771" s="31" t="s">
        <v>101</v>
      </c>
    </row>
    <row r="6772" spans="1:9" x14ac:dyDescent="0.3">
      <c r="A6772">
        <v>6807</v>
      </c>
      <c r="B6772">
        <v>5</v>
      </c>
      <c r="C6772">
        <v>108</v>
      </c>
      <c r="D6772" s="32">
        <v>0.45208333333333334</v>
      </c>
      <c r="E6772">
        <v>7000</v>
      </c>
      <c r="F6772">
        <v>1000</v>
      </c>
      <c r="G6772" s="31" t="s">
        <v>102</v>
      </c>
      <c r="H6772">
        <v>4</v>
      </c>
      <c r="I6772" s="31" t="s">
        <v>105</v>
      </c>
    </row>
    <row r="6773" spans="1:9" x14ac:dyDescent="0.3">
      <c r="A6773">
        <v>6808</v>
      </c>
      <c r="B6773">
        <v>3</v>
      </c>
      <c r="C6773">
        <v>108</v>
      </c>
      <c r="D6773" s="32">
        <v>0.4777777777777778</v>
      </c>
      <c r="E6773">
        <v>7000</v>
      </c>
      <c r="G6773" s="31" t="s">
        <v>102</v>
      </c>
      <c r="H6773">
        <v>5</v>
      </c>
      <c r="I6773" s="31" t="s">
        <v>104</v>
      </c>
    </row>
    <row r="6774" spans="1:9" x14ac:dyDescent="0.3">
      <c r="A6774">
        <v>6809</v>
      </c>
      <c r="B6774">
        <v>1</v>
      </c>
      <c r="C6774">
        <v>108</v>
      </c>
      <c r="D6774" s="32">
        <v>0.51249999999999996</v>
      </c>
      <c r="E6774">
        <v>9000</v>
      </c>
      <c r="G6774" s="31" t="s">
        <v>97</v>
      </c>
      <c r="H6774">
        <v>5</v>
      </c>
      <c r="I6774" s="31" t="s">
        <v>99</v>
      </c>
    </row>
    <row r="6775" spans="1:9" x14ac:dyDescent="0.3">
      <c r="A6775">
        <v>6810</v>
      </c>
      <c r="B6775">
        <v>6</v>
      </c>
      <c r="C6775">
        <v>108</v>
      </c>
      <c r="D6775" s="32">
        <v>0.47916666666666669</v>
      </c>
      <c r="E6775">
        <v>9000</v>
      </c>
      <c r="G6775" s="31" t="s">
        <v>97</v>
      </c>
      <c r="H6775">
        <v>5</v>
      </c>
      <c r="I6775" s="31" t="s">
        <v>100</v>
      </c>
    </row>
    <row r="6776" spans="1:9" x14ac:dyDescent="0.3">
      <c r="A6776">
        <v>6811</v>
      </c>
      <c r="B6776">
        <v>4</v>
      </c>
      <c r="C6776">
        <v>108</v>
      </c>
      <c r="D6776" s="32">
        <v>0.47083333333333333</v>
      </c>
      <c r="E6776">
        <v>7000</v>
      </c>
      <c r="G6776" s="31" t="s">
        <v>102</v>
      </c>
      <c r="H6776">
        <v>5</v>
      </c>
      <c r="I6776" s="31" t="s">
        <v>103</v>
      </c>
    </row>
    <row r="6777" spans="1:9" x14ac:dyDescent="0.3">
      <c r="A6777">
        <v>6812</v>
      </c>
      <c r="B6777">
        <v>2</v>
      </c>
      <c r="C6777">
        <v>108</v>
      </c>
      <c r="D6777" s="32">
        <v>0.4777777777777778</v>
      </c>
      <c r="E6777">
        <v>7000</v>
      </c>
      <c r="G6777" s="31" t="s">
        <v>102</v>
      </c>
      <c r="H6777">
        <v>5</v>
      </c>
      <c r="I6777" s="31" t="s">
        <v>101</v>
      </c>
    </row>
    <row r="6778" spans="1:9" x14ac:dyDescent="0.3">
      <c r="A6778">
        <v>6813</v>
      </c>
      <c r="B6778">
        <v>5</v>
      </c>
      <c r="C6778">
        <v>108</v>
      </c>
      <c r="D6778" s="32">
        <v>0.47291666666666665</v>
      </c>
      <c r="E6778">
        <v>7000</v>
      </c>
      <c r="F6778">
        <v>2000</v>
      </c>
      <c r="G6778" s="31" t="s">
        <v>102</v>
      </c>
      <c r="H6778">
        <v>5</v>
      </c>
      <c r="I6778" s="31" t="s">
        <v>105</v>
      </c>
    </row>
    <row r="6779" spans="1:9" x14ac:dyDescent="0.3">
      <c r="A6779">
        <v>6814</v>
      </c>
      <c r="B6779">
        <v>3</v>
      </c>
      <c r="C6779">
        <v>108</v>
      </c>
      <c r="D6779" s="32">
        <v>0.50138888888888888</v>
      </c>
      <c r="E6779">
        <v>7000</v>
      </c>
      <c r="F6779">
        <v>2000</v>
      </c>
      <c r="G6779" s="31" t="s">
        <v>97</v>
      </c>
      <c r="H6779">
        <v>6</v>
      </c>
      <c r="I6779" s="31" t="s">
        <v>104</v>
      </c>
    </row>
    <row r="6780" spans="1:9" x14ac:dyDescent="0.3">
      <c r="A6780">
        <v>6815</v>
      </c>
      <c r="B6780">
        <v>1</v>
      </c>
      <c r="C6780">
        <v>108</v>
      </c>
      <c r="D6780" s="32">
        <v>0.55694444444444446</v>
      </c>
      <c r="E6780">
        <v>7000</v>
      </c>
      <c r="F6780">
        <v>1000</v>
      </c>
      <c r="G6780" s="31" t="s">
        <v>102</v>
      </c>
      <c r="H6780">
        <v>6</v>
      </c>
      <c r="I6780" s="31" t="s">
        <v>99</v>
      </c>
    </row>
    <row r="6781" spans="1:9" x14ac:dyDescent="0.3">
      <c r="A6781">
        <v>6816</v>
      </c>
      <c r="B6781">
        <v>6</v>
      </c>
      <c r="C6781">
        <v>108</v>
      </c>
      <c r="D6781" s="32">
        <v>0.49652777777777779</v>
      </c>
      <c r="E6781">
        <v>7000</v>
      </c>
      <c r="G6781" s="31" t="s">
        <v>102</v>
      </c>
      <c r="H6781">
        <v>6</v>
      </c>
      <c r="I6781" s="31" t="s">
        <v>100</v>
      </c>
    </row>
    <row r="6782" spans="1:9" x14ac:dyDescent="0.3">
      <c r="A6782">
        <v>6817</v>
      </c>
      <c r="B6782">
        <v>4</v>
      </c>
      <c r="C6782">
        <v>108</v>
      </c>
      <c r="D6782" s="32">
        <v>0.53541666666666665</v>
      </c>
      <c r="E6782">
        <v>7000</v>
      </c>
      <c r="G6782" s="31" t="s">
        <v>97</v>
      </c>
      <c r="H6782">
        <v>6</v>
      </c>
      <c r="I6782" s="31" t="s">
        <v>103</v>
      </c>
    </row>
    <row r="6783" spans="1:9" x14ac:dyDescent="0.3">
      <c r="A6783">
        <v>6818</v>
      </c>
      <c r="B6783">
        <v>2</v>
      </c>
      <c r="C6783">
        <v>108</v>
      </c>
      <c r="D6783" s="32">
        <v>0.52708333333333335</v>
      </c>
      <c r="E6783">
        <v>7000</v>
      </c>
      <c r="F6783">
        <v>1000</v>
      </c>
      <c r="G6783" s="31" t="s">
        <v>102</v>
      </c>
      <c r="H6783">
        <v>6</v>
      </c>
      <c r="I6783" s="31" t="s">
        <v>101</v>
      </c>
    </row>
    <row r="6784" spans="1:9" x14ac:dyDescent="0.3">
      <c r="A6784">
        <v>6819</v>
      </c>
      <c r="B6784">
        <v>5</v>
      </c>
      <c r="C6784">
        <v>108</v>
      </c>
      <c r="D6784" s="32">
        <v>0.52916666666666667</v>
      </c>
      <c r="E6784">
        <v>7000</v>
      </c>
      <c r="G6784" s="31" t="s">
        <v>102</v>
      </c>
      <c r="H6784">
        <v>6</v>
      </c>
      <c r="I6784" s="31" t="s">
        <v>105</v>
      </c>
    </row>
    <row r="6785" spans="1:9" x14ac:dyDescent="0.3">
      <c r="A6785">
        <v>6820</v>
      </c>
      <c r="B6785">
        <v>3</v>
      </c>
      <c r="C6785">
        <v>108</v>
      </c>
      <c r="D6785" s="32">
        <v>0.57708333333333328</v>
      </c>
      <c r="E6785">
        <v>7000</v>
      </c>
      <c r="G6785" s="31" t="s">
        <v>102</v>
      </c>
      <c r="H6785">
        <v>7</v>
      </c>
      <c r="I6785" s="31" t="s">
        <v>104</v>
      </c>
    </row>
    <row r="6786" spans="1:9" x14ac:dyDescent="0.3">
      <c r="A6786">
        <v>6821</v>
      </c>
      <c r="B6786">
        <v>1</v>
      </c>
      <c r="C6786">
        <v>108</v>
      </c>
      <c r="D6786" s="32">
        <v>0.58680555555555558</v>
      </c>
      <c r="E6786">
        <v>7000</v>
      </c>
      <c r="G6786" s="31" t="s">
        <v>102</v>
      </c>
      <c r="H6786">
        <v>7</v>
      </c>
      <c r="I6786" s="31" t="s">
        <v>99</v>
      </c>
    </row>
    <row r="6787" spans="1:9" x14ac:dyDescent="0.3">
      <c r="A6787">
        <v>6822</v>
      </c>
      <c r="B6787">
        <v>6</v>
      </c>
      <c r="C6787">
        <v>108</v>
      </c>
      <c r="D6787" s="32">
        <v>0.67500000000000004</v>
      </c>
      <c r="E6787">
        <v>7000</v>
      </c>
      <c r="G6787" s="31" t="s">
        <v>97</v>
      </c>
      <c r="H6787">
        <v>7</v>
      </c>
      <c r="I6787" s="31" t="s">
        <v>100</v>
      </c>
    </row>
    <row r="6788" spans="1:9" x14ac:dyDescent="0.3">
      <c r="A6788">
        <v>6823</v>
      </c>
      <c r="B6788">
        <v>4</v>
      </c>
      <c r="C6788">
        <v>108</v>
      </c>
      <c r="D6788" s="32">
        <v>0.5625</v>
      </c>
      <c r="E6788">
        <v>7000</v>
      </c>
      <c r="G6788" s="31" t="s">
        <v>97</v>
      </c>
      <c r="H6788">
        <v>7</v>
      </c>
      <c r="I6788" s="31" t="s">
        <v>103</v>
      </c>
    </row>
    <row r="6789" spans="1:9" x14ac:dyDescent="0.3">
      <c r="A6789">
        <v>6824</v>
      </c>
      <c r="B6789">
        <v>2</v>
      </c>
      <c r="C6789">
        <v>108</v>
      </c>
      <c r="D6789" s="32">
        <v>0.56597222222222221</v>
      </c>
      <c r="E6789">
        <v>7000</v>
      </c>
      <c r="G6789" s="31" t="s">
        <v>102</v>
      </c>
      <c r="H6789">
        <v>7</v>
      </c>
      <c r="I6789" s="31" t="s">
        <v>101</v>
      </c>
    </row>
    <row r="6790" spans="1:9" x14ac:dyDescent="0.3">
      <c r="A6790">
        <v>6825</v>
      </c>
      <c r="B6790">
        <v>5</v>
      </c>
      <c r="C6790">
        <v>108</v>
      </c>
      <c r="D6790" s="32">
        <v>0.58263888888888893</v>
      </c>
      <c r="E6790">
        <v>7000</v>
      </c>
      <c r="G6790" s="31" t="s">
        <v>97</v>
      </c>
      <c r="H6790">
        <v>7</v>
      </c>
      <c r="I6790" s="31" t="s">
        <v>105</v>
      </c>
    </row>
    <row r="6791" spans="1:9" x14ac:dyDescent="0.3">
      <c r="A6791">
        <v>6826</v>
      </c>
      <c r="B6791">
        <v>3</v>
      </c>
      <c r="C6791">
        <v>108</v>
      </c>
      <c r="D6791" s="32">
        <v>0.61458333333333337</v>
      </c>
      <c r="E6791">
        <v>9000</v>
      </c>
      <c r="F6791">
        <v>1000</v>
      </c>
      <c r="G6791" s="31" t="s">
        <v>102</v>
      </c>
      <c r="H6791">
        <v>8</v>
      </c>
      <c r="I6791" s="31" t="s">
        <v>104</v>
      </c>
    </row>
    <row r="6792" spans="1:9" x14ac:dyDescent="0.3">
      <c r="A6792">
        <v>6827</v>
      </c>
      <c r="B6792">
        <v>1</v>
      </c>
      <c r="C6792">
        <v>108</v>
      </c>
      <c r="D6792" s="32">
        <v>0.61527777777777781</v>
      </c>
      <c r="E6792">
        <v>9000</v>
      </c>
      <c r="G6792" s="31" t="s">
        <v>97</v>
      </c>
      <c r="H6792">
        <v>8</v>
      </c>
      <c r="I6792" s="31" t="s">
        <v>99</v>
      </c>
    </row>
    <row r="6793" spans="1:9" x14ac:dyDescent="0.3">
      <c r="A6793">
        <v>6828</v>
      </c>
      <c r="B6793">
        <v>6</v>
      </c>
      <c r="C6793">
        <v>108</v>
      </c>
      <c r="D6793" s="32">
        <v>0.69236111111111109</v>
      </c>
      <c r="E6793">
        <v>7000</v>
      </c>
      <c r="G6793" s="31" t="s">
        <v>97</v>
      </c>
      <c r="H6793">
        <v>8</v>
      </c>
      <c r="I6793" s="31" t="s">
        <v>100</v>
      </c>
    </row>
    <row r="6794" spans="1:9" x14ac:dyDescent="0.3">
      <c r="A6794">
        <v>6829</v>
      </c>
      <c r="B6794">
        <v>4</v>
      </c>
      <c r="C6794">
        <v>108</v>
      </c>
      <c r="D6794" s="32">
        <v>0.58194444444444449</v>
      </c>
      <c r="E6794">
        <v>7000</v>
      </c>
      <c r="G6794" s="31" t="s">
        <v>97</v>
      </c>
      <c r="H6794">
        <v>8</v>
      </c>
      <c r="I6794" s="31" t="s">
        <v>103</v>
      </c>
    </row>
    <row r="6795" spans="1:9" x14ac:dyDescent="0.3">
      <c r="A6795">
        <v>6830</v>
      </c>
      <c r="B6795">
        <v>2</v>
      </c>
      <c r="C6795">
        <v>108</v>
      </c>
      <c r="D6795" s="32">
        <v>0.58680555555555558</v>
      </c>
      <c r="E6795">
        <v>7000</v>
      </c>
      <c r="G6795" s="31" t="s">
        <v>97</v>
      </c>
      <c r="H6795">
        <v>8</v>
      </c>
      <c r="I6795" s="31" t="s">
        <v>101</v>
      </c>
    </row>
    <row r="6796" spans="1:9" x14ac:dyDescent="0.3">
      <c r="A6796">
        <v>6831</v>
      </c>
      <c r="B6796">
        <v>5</v>
      </c>
      <c r="C6796">
        <v>108</v>
      </c>
      <c r="D6796" s="32">
        <v>0.61597222222222225</v>
      </c>
      <c r="E6796">
        <v>7000</v>
      </c>
      <c r="G6796" s="31" t="s">
        <v>97</v>
      </c>
      <c r="H6796">
        <v>8</v>
      </c>
      <c r="I6796" s="31" t="s">
        <v>105</v>
      </c>
    </row>
    <row r="6797" spans="1:9" x14ac:dyDescent="0.3">
      <c r="A6797">
        <v>6832</v>
      </c>
      <c r="B6797">
        <v>3</v>
      </c>
      <c r="C6797">
        <v>108</v>
      </c>
      <c r="D6797" s="32">
        <v>0.63263888888888886</v>
      </c>
      <c r="E6797">
        <v>7000</v>
      </c>
      <c r="G6797" s="31" t="s">
        <v>102</v>
      </c>
      <c r="H6797">
        <v>9</v>
      </c>
      <c r="I6797" s="31" t="s">
        <v>104</v>
      </c>
    </row>
    <row r="6798" spans="1:9" x14ac:dyDescent="0.3">
      <c r="A6798">
        <v>6833</v>
      </c>
      <c r="B6798">
        <v>1</v>
      </c>
      <c r="C6798">
        <v>108</v>
      </c>
      <c r="D6798" s="32">
        <v>0.63402777777777775</v>
      </c>
      <c r="E6798">
        <v>7000</v>
      </c>
      <c r="F6798">
        <v>2000</v>
      </c>
      <c r="G6798" s="31" t="s">
        <v>102</v>
      </c>
      <c r="H6798">
        <v>9</v>
      </c>
      <c r="I6798" s="31" t="s">
        <v>99</v>
      </c>
    </row>
    <row r="6799" spans="1:9" x14ac:dyDescent="0.3">
      <c r="A6799">
        <v>6834</v>
      </c>
      <c r="B6799">
        <v>6</v>
      </c>
      <c r="C6799">
        <v>108</v>
      </c>
      <c r="D6799" s="32">
        <v>0.71458333333333335</v>
      </c>
      <c r="E6799">
        <v>7000</v>
      </c>
      <c r="G6799" s="31" t="s">
        <v>102</v>
      </c>
      <c r="H6799">
        <v>9</v>
      </c>
      <c r="I6799" s="31" t="s">
        <v>100</v>
      </c>
    </row>
    <row r="6800" spans="1:9" x14ac:dyDescent="0.3">
      <c r="A6800">
        <v>6835</v>
      </c>
      <c r="B6800">
        <v>4</v>
      </c>
      <c r="C6800">
        <v>108</v>
      </c>
      <c r="D6800" s="32">
        <v>0.60902777777777772</v>
      </c>
      <c r="E6800">
        <v>7000</v>
      </c>
      <c r="G6800" s="31" t="s">
        <v>97</v>
      </c>
      <c r="H6800">
        <v>9</v>
      </c>
      <c r="I6800" s="31" t="s">
        <v>103</v>
      </c>
    </row>
    <row r="6801" spans="1:9" x14ac:dyDescent="0.3">
      <c r="A6801">
        <v>6836</v>
      </c>
      <c r="B6801">
        <v>2</v>
      </c>
      <c r="C6801">
        <v>108</v>
      </c>
      <c r="D6801" s="32">
        <v>0.62986111111111109</v>
      </c>
      <c r="E6801">
        <v>7000</v>
      </c>
      <c r="G6801" s="31" t="s">
        <v>97</v>
      </c>
      <c r="H6801">
        <v>9</v>
      </c>
      <c r="I6801" s="31" t="s">
        <v>101</v>
      </c>
    </row>
    <row r="6802" spans="1:9" x14ac:dyDescent="0.3">
      <c r="A6802">
        <v>6837</v>
      </c>
      <c r="B6802">
        <v>5</v>
      </c>
      <c r="C6802">
        <v>108</v>
      </c>
      <c r="D6802" s="32">
        <v>0.6381944444444444</v>
      </c>
      <c r="E6802">
        <v>7000</v>
      </c>
      <c r="G6802" s="31" t="s">
        <v>97</v>
      </c>
      <c r="H6802">
        <v>9</v>
      </c>
      <c r="I6802" s="31" t="s">
        <v>105</v>
      </c>
    </row>
    <row r="6803" spans="1:9" x14ac:dyDescent="0.3">
      <c r="A6803">
        <v>6838</v>
      </c>
      <c r="B6803">
        <v>3</v>
      </c>
      <c r="C6803">
        <v>108</v>
      </c>
      <c r="D6803" s="32">
        <v>0.65555555555555556</v>
      </c>
      <c r="E6803">
        <v>7000</v>
      </c>
      <c r="G6803" s="31" t="s">
        <v>102</v>
      </c>
      <c r="H6803">
        <v>10</v>
      </c>
      <c r="I6803" s="31" t="s">
        <v>104</v>
      </c>
    </row>
    <row r="6804" spans="1:9" x14ac:dyDescent="0.3">
      <c r="A6804">
        <v>6839</v>
      </c>
      <c r="B6804">
        <v>1</v>
      </c>
      <c r="C6804">
        <v>108</v>
      </c>
      <c r="D6804" s="32">
        <v>0.67013888888888884</v>
      </c>
      <c r="E6804">
        <v>9000</v>
      </c>
      <c r="G6804" s="31" t="s">
        <v>97</v>
      </c>
      <c r="H6804">
        <v>10</v>
      </c>
      <c r="I6804" s="31" t="s">
        <v>99</v>
      </c>
    </row>
    <row r="6805" spans="1:9" x14ac:dyDescent="0.3">
      <c r="A6805">
        <v>6840</v>
      </c>
      <c r="B6805">
        <v>6</v>
      </c>
      <c r="C6805">
        <v>108</v>
      </c>
      <c r="D6805" s="32">
        <v>0.73472222222222228</v>
      </c>
      <c r="E6805">
        <v>7000</v>
      </c>
      <c r="G6805" s="31" t="s">
        <v>97</v>
      </c>
      <c r="H6805">
        <v>10</v>
      </c>
      <c r="I6805" s="31" t="s">
        <v>100</v>
      </c>
    </row>
    <row r="6806" spans="1:9" x14ac:dyDescent="0.3">
      <c r="A6806">
        <v>6841</v>
      </c>
      <c r="B6806">
        <v>4</v>
      </c>
      <c r="C6806">
        <v>108</v>
      </c>
      <c r="D6806" s="32">
        <v>0.63888888888888884</v>
      </c>
      <c r="E6806">
        <v>7000</v>
      </c>
      <c r="G6806" s="31" t="s">
        <v>97</v>
      </c>
      <c r="H6806">
        <v>10</v>
      </c>
      <c r="I6806" s="31" t="s">
        <v>103</v>
      </c>
    </row>
    <row r="6807" spans="1:9" x14ac:dyDescent="0.3">
      <c r="A6807">
        <v>6842</v>
      </c>
      <c r="B6807">
        <v>2</v>
      </c>
      <c r="C6807">
        <v>108</v>
      </c>
      <c r="D6807" s="32">
        <v>0.65138888888888891</v>
      </c>
      <c r="E6807">
        <v>7000</v>
      </c>
      <c r="G6807" s="31" t="s">
        <v>97</v>
      </c>
      <c r="H6807">
        <v>10</v>
      </c>
      <c r="I6807" s="31" t="s">
        <v>101</v>
      </c>
    </row>
    <row r="6808" spans="1:9" x14ac:dyDescent="0.3">
      <c r="A6808">
        <v>6843</v>
      </c>
      <c r="B6808">
        <v>5</v>
      </c>
      <c r="C6808">
        <v>108</v>
      </c>
      <c r="D6808" s="32">
        <v>0.65833333333333333</v>
      </c>
      <c r="E6808">
        <v>7000</v>
      </c>
      <c r="G6808" s="31" t="s">
        <v>97</v>
      </c>
      <c r="H6808">
        <v>10</v>
      </c>
      <c r="I6808" s="31" t="s">
        <v>105</v>
      </c>
    </row>
    <row r="6809" spans="1:9" x14ac:dyDescent="0.3">
      <c r="A6809">
        <v>6844</v>
      </c>
      <c r="B6809">
        <v>3</v>
      </c>
      <c r="C6809">
        <v>108</v>
      </c>
      <c r="D6809" s="32">
        <v>0.67500000000000004</v>
      </c>
      <c r="E6809">
        <v>7000</v>
      </c>
      <c r="G6809" s="31" t="s">
        <v>102</v>
      </c>
      <c r="H6809">
        <v>11</v>
      </c>
      <c r="I6809" s="31" t="s">
        <v>104</v>
      </c>
    </row>
    <row r="6810" spans="1:9" x14ac:dyDescent="0.3">
      <c r="A6810">
        <v>6845</v>
      </c>
      <c r="B6810">
        <v>1</v>
      </c>
      <c r="C6810">
        <v>108</v>
      </c>
      <c r="D6810" s="32">
        <v>0.69652777777777775</v>
      </c>
      <c r="E6810">
        <v>7000</v>
      </c>
      <c r="F6810">
        <v>1000</v>
      </c>
      <c r="G6810" s="31" t="s">
        <v>102</v>
      </c>
      <c r="H6810">
        <v>11</v>
      </c>
      <c r="I6810" s="31" t="s">
        <v>99</v>
      </c>
    </row>
    <row r="6811" spans="1:9" x14ac:dyDescent="0.3">
      <c r="A6811">
        <v>6846</v>
      </c>
      <c r="B6811">
        <v>6</v>
      </c>
      <c r="C6811">
        <v>108</v>
      </c>
      <c r="D6811" s="32">
        <v>0.75347222222222221</v>
      </c>
      <c r="E6811">
        <v>7000</v>
      </c>
      <c r="G6811" s="31" t="s">
        <v>102</v>
      </c>
      <c r="H6811">
        <v>11</v>
      </c>
      <c r="I6811" s="31" t="s">
        <v>100</v>
      </c>
    </row>
    <row r="6812" spans="1:9" x14ac:dyDescent="0.3">
      <c r="A6812">
        <v>6847</v>
      </c>
      <c r="B6812">
        <v>4</v>
      </c>
      <c r="C6812">
        <v>108</v>
      </c>
      <c r="D6812" s="32">
        <v>0.66111111111111109</v>
      </c>
      <c r="E6812">
        <v>7000</v>
      </c>
      <c r="G6812" s="31" t="s">
        <v>97</v>
      </c>
      <c r="H6812">
        <v>11</v>
      </c>
      <c r="I6812" s="31" t="s">
        <v>103</v>
      </c>
    </row>
    <row r="6813" spans="1:9" x14ac:dyDescent="0.3">
      <c r="A6813">
        <v>6848</v>
      </c>
      <c r="B6813">
        <v>2</v>
      </c>
      <c r="C6813">
        <v>108</v>
      </c>
      <c r="D6813" s="32">
        <v>0.69652777777777775</v>
      </c>
      <c r="E6813">
        <v>7000</v>
      </c>
      <c r="G6813" s="31" t="s">
        <v>97</v>
      </c>
      <c r="H6813">
        <v>11</v>
      </c>
      <c r="I6813" s="31" t="s">
        <v>101</v>
      </c>
    </row>
    <row r="6814" spans="1:9" x14ac:dyDescent="0.3">
      <c r="A6814">
        <v>6849</v>
      </c>
      <c r="B6814">
        <v>5</v>
      </c>
      <c r="C6814">
        <v>108</v>
      </c>
      <c r="D6814" s="32">
        <v>0.68125000000000002</v>
      </c>
      <c r="E6814">
        <v>7000</v>
      </c>
      <c r="G6814" s="31" t="s">
        <v>102</v>
      </c>
      <c r="H6814">
        <v>11</v>
      </c>
      <c r="I6814" s="31" t="s">
        <v>105</v>
      </c>
    </row>
    <row r="6815" spans="1:9" x14ac:dyDescent="0.3">
      <c r="A6815">
        <v>6850</v>
      </c>
      <c r="B6815">
        <v>3</v>
      </c>
      <c r="C6815">
        <v>108</v>
      </c>
      <c r="D6815" s="32">
        <v>0.7006944444444444</v>
      </c>
      <c r="E6815">
        <v>7000</v>
      </c>
      <c r="G6815" s="31" t="s">
        <v>102</v>
      </c>
      <c r="H6815">
        <v>12</v>
      </c>
      <c r="I6815" s="31" t="s">
        <v>104</v>
      </c>
    </row>
    <row r="6816" spans="1:9" x14ac:dyDescent="0.3">
      <c r="A6816">
        <v>6851</v>
      </c>
      <c r="B6816">
        <v>1</v>
      </c>
      <c r="C6816">
        <v>108</v>
      </c>
      <c r="D6816" s="32">
        <v>0.75416666666666665</v>
      </c>
      <c r="E6816">
        <v>7000</v>
      </c>
      <c r="G6816" s="31" t="s">
        <v>97</v>
      </c>
      <c r="H6816">
        <v>12</v>
      </c>
      <c r="I6816" s="31" t="s">
        <v>99</v>
      </c>
    </row>
    <row r="6817" spans="1:9" x14ac:dyDescent="0.3">
      <c r="A6817">
        <v>6852</v>
      </c>
      <c r="B6817">
        <v>6</v>
      </c>
      <c r="C6817">
        <v>108</v>
      </c>
      <c r="D6817" s="32">
        <v>0.77152777777777781</v>
      </c>
      <c r="E6817">
        <v>7000</v>
      </c>
      <c r="G6817" s="31" t="s">
        <v>97</v>
      </c>
      <c r="H6817">
        <v>12</v>
      </c>
      <c r="I6817" s="31" t="s">
        <v>100</v>
      </c>
    </row>
    <row r="6818" spans="1:9" x14ac:dyDescent="0.3">
      <c r="A6818">
        <v>6853</v>
      </c>
      <c r="B6818">
        <v>4</v>
      </c>
      <c r="C6818">
        <v>108</v>
      </c>
      <c r="D6818" s="32">
        <v>0.68055555555555558</v>
      </c>
      <c r="E6818">
        <v>7000</v>
      </c>
      <c r="G6818" s="31" t="s">
        <v>97</v>
      </c>
      <c r="H6818">
        <v>12</v>
      </c>
      <c r="I6818" s="31" t="s">
        <v>103</v>
      </c>
    </row>
    <row r="6819" spans="1:9" x14ac:dyDescent="0.3">
      <c r="A6819">
        <v>6854</v>
      </c>
      <c r="B6819">
        <v>2</v>
      </c>
      <c r="C6819">
        <v>108</v>
      </c>
      <c r="D6819" s="32">
        <v>0.73333333333333328</v>
      </c>
      <c r="E6819">
        <v>7000</v>
      </c>
      <c r="F6819">
        <v>2500</v>
      </c>
      <c r="G6819" s="31" t="s">
        <v>102</v>
      </c>
      <c r="H6819">
        <v>12</v>
      </c>
      <c r="I6819" s="31" t="s">
        <v>101</v>
      </c>
    </row>
    <row r="6820" spans="1:9" x14ac:dyDescent="0.3">
      <c r="A6820">
        <v>6855</v>
      </c>
      <c r="B6820">
        <v>5</v>
      </c>
      <c r="C6820">
        <v>108</v>
      </c>
      <c r="D6820" s="32">
        <v>0.70486111111111116</v>
      </c>
      <c r="E6820">
        <v>7000</v>
      </c>
      <c r="G6820" s="31" t="s">
        <v>97</v>
      </c>
      <c r="H6820">
        <v>12</v>
      </c>
      <c r="I6820" s="31" t="s">
        <v>105</v>
      </c>
    </row>
    <row r="6821" spans="1:9" x14ac:dyDescent="0.3">
      <c r="A6821">
        <v>6856</v>
      </c>
      <c r="B6821">
        <v>3</v>
      </c>
      <c r="C6821">
        <v>108</v>
      </c>
      <c r="D6821" s="32">
        <v>0.72569444444444442</v>
      </c>
      <c r="E6821">
        <v>7000</v>
      </c>
      <c r="F6821">
        <v>1000</v>
      </c>
      <c r="G6821" s="31" t="s">
        <v>102</v>
      </c>
      <c r="H6821">
        <v>13</v>
      </c>
      <c r="I6821" s="31" t="s">
        <v>104</v>
      </c>
    </row>
    <row r="6822" spans="1:9" x14ac:dyDescent="0.3">
      <c r="A6822">
        <v>6857</v>
      </c>
      <c r="B6822">
        <v>1</v>
      </c>
      <c r="C6822">
        <v>108</v>
      </c>
      <c r="D6822" s="32">
        <v>0.78333333333333333</v>
      </c>
      <c r="E6822">
        <v>7000</v>
      </c>
      <c r="G6822" s="31" t="s">
        <v>102</v>
      </c>
      <c r="H6822">
        <v>13</v>
      </c>
      <c r="I6822" s="31" t="s">
        <v>99</v>
      </c>
    </row>
    <row r="6823" spans="1:9" x14ac:dyDescent="0.3">
      <c r="A6823">
        <v>6858</v>
      </c>
      <c r="B6823">
        <v>6</v>
      </c>
      <c r="C6823">
        <v>108</v>
      </c>
      <c r="D6823" s="32">
        <v>0.79583333333333328</v>
      </c>
      <c r="E6823">
        <v>7000</v>
      </c>
      <c r="G6823" s="31" t="s">
        <v>97</v>
      </c>
      <c r="H6823">
        <v>13</v>
      </c>
      <c r="I6823" s="31" t="s">
        <v>100</v>
      </c>
    </row>
    <row r="6824" spans="1:9" x14ac:dyDescent="0.3">
      <c r="A6824">
        <v>6859</v>
      </c>
      <c r="B6824">
        <v>4</v>
      </c>
      <c r="C6824">
        <v>108</v>
      </c>
      <c r="D6824" s="32">
        <v>0.72569444444444442</v>
      </c>
      <c r="E6824">
        <v>7000</v>
      </c>
      <c r="G6824" s="31" t="s">
        <v>102</v>
      </c>
      <c r="H6824">
        <v>13</v>
      </c>
      <c r="I6824" s="31" t="s">
        <v>103</v>
      </c>
    </row>
    <row r="6825" spans="1:9" x14ac:dyDescent="0.3">
      <c r="A6825">
        <v>6860</v>
      </c>
      <c r="B6825">
        <v>2</v>
      </c>
      <c r="C6825">
        <v>108</v>
      </c>
      <c r="D6825" s="32">
        <v>0.75</v>
      </c>
      <c r="E6825">
        <v>7000</v>
      </c>
      <c r="G6825" s="31" t="s">
        <v>102</v>
      </c>
      <c r="H6825">
        <v>13</v>
      </c>
      <c r="I6825" s="31" t="s">
        <v>101</v>
      </c>
    </row>
    <row r="6826" spans="1:9" x14ac:dyDescent="0.3">
      <c r="A6826">
        <v>6861</v>
      </c>
      <c r="B6826">
        <v>5</v>
      </c>
      <c r="C6826">
        <v>108</v>
      </c>
      <c r="D6826" s="32">
        <v>0.73472222222222228</v>
      </c>
      <c r="E6826">
        <v>7000</v>
      </c>
      <c r="G6826" s="31" t="s">
        <v>97</v>
      </c>
      <c r="H6826">
        <v>13</v>
      </c>
      <c r="I6826" s="31" t="s">
        <v>105</v>
      </c>
    </row>
    <row r="6827" spans="1:9" x14ac:dyDescent="0.3">
      <c r="A6827">
        <v>6862</v>
      </c>
      <c r="B6827">
        <v>3</v>
      </c>
      <c r="C6827">
        <v>108</v>
      </c>
      <c r="D6827" s="32">
        <v>0.75</v>
      </c>
      <c r="E6827">
        <v>9000</v>
      </c>
      <c r="G6827" s="31" t="s">
        <v>97</v>
      </c>
      <c r="H6827">
        <v>14</v>
      </c>
      <c r="I6827" s="31" t="s">
        <v>104</v>
      </c>
    </row>
    <row r="6828" spans="1:9" x14ac:dyDescent="0.3">
      <c r="A6828">
        <v>6863</v>
      </c>
      <c r="B6828">
        <v>1</v>
      </c>
      <c r="C6828">
        <v>108</v>
      </c>
      <c r="D6828" s="32">
        <v>0.79791666666666672</v>
      </c>
      <c r="E6828">
        <v>7000</v>
      </c>
      <c r="G6828" s="31" t="s">
        <v>97</v>
      </c>
      <c r="H6828">
        <v>14</v>
      </c>
      <c r="I6828" s="31" t="s">
        <v>99</v>
      </c>
    </row>
    <row r="6829" spans="1:9" x14ac:dyDescent="0.3">
      <c r="A6829">
        <v>6864</v>
      </c>
      <c r="B6829">
        <v>6</v>
      </c>
      <c r="C6829">
        <v>108</v>
      </c>
      <c r="D6829" s="32">
        <v>0.82152777777777775</v>
      </c>
      <c r="E6829">
        <v>7000</v>
      </c>
      <c r="G6829" s="31" t="s">
        <v>102</v>
      </c>
      <c r="H6829">
        <v>14</v>
      </c>
      <c r="I6829" s="31" t="s">
        <v>100</v>
      </c>
    </row>
    <row r="6830" spans="1:9" x14ac:dyDescent="0.3">
      <c r="A6830">
        <v>6865</v>
      </c>
      <c r="B6830">
        <v>4</v>
      </c>
      <c r="C6830">
        <v>108</v>
      </c>
      <c r="D6830" s="32">
        <v>0.74375000000000002</v>
      </c>
      <c r="E6830">
        <v>7000</v>
      </c>
      <c r="G6830" s="31" t="s">
        <v>97</v>
      </c>
      <c r="H6830">
        <v>14</v>
      </c>
      <c r="I6830" s="31" t="s">
        <v>103</v>
      </c>
    </row>
    <row r="6831" spans="1:9" x14ac:dyDescent="0.3">
      <c r="A6831">
        <v>6866</v>
      </c>
      <c r="B6831">
        <v>2</v>
      </c>
      <c r="C6831">
        <v>108</v>
      </c>
      <c r="D6831" s="32">
        <v>0.77777777777777779</v>
      </c>
      <c r="E6831">
        <v>7000</v>
      </c>
      <c r="G6831" s="31" t="s">
        <v>102</v>
      </c>
      <c r="H6831">
        <v>14</v>
      </c>
      <c r="I6831" s="31" t="s">
        <v>101</v>
      </c>
    </row>
    <row r="6832" spans="1:9" x14ac:dyDescent="0.3">
      <c r="A6832">
        <v>6867</v>
      </c>
      <c r="B6832">
        <v>5</v>
      </c>
      <c r="C6832">
        <v>108</v>
      </c>
      <c r="D6832" s="32">
        <v>0.76527777777777772</v>
      </c>
      <c r="E6832">
        <v>7000</v>
      </c>
      <c r="F6832">
        <v>1000</v>
      </c>
      <c r="G6832" s="31" t="s">
        <v>97</v>
      </c>
      <c r="H6832">
        <v>14</v>
      </c>
      <c r="I6832" s="31" t="s">
        <v>105</v>
      </c>
    </row>
    <row r="6833" spans="1:9" x14ac:dyDescent="0.3">
      <c r="A6833">
        <v>6868</v>
      </c>
      <c r="B6833">
        <v>3</v>
      </c>
      <c r="C6833">
        <v>108</v>
      </c>
      <c r="D6833" s="32">
        <v>0.77152777777777781</v>
      </c>
      <c r="E6833">
        <v>7000</v>
      </c>
      <c r="G6833" s="31" t="s">
        <v>102</v>
      </c>
      <c r="H6833">
        <v>15</v>
      </c>
      <c r="I6833" s="31" t="s">
        <v>104</v>
      </c>
    </row>
    <row r="6834" spans="1:9" x14ac:dyDescent="0.3">
      <c r="A6834">
        <v>6869</v>
      </c>
      <c r="B6834">
        <v>1</v>
      </c>
      <c r="C6834">
        <v>108</v>
      </c>
      <c r="D6834" s="32">
        <v>0.82361111111111107</v>
      </c>
      <c r="E6834">
        <v>7000</v>
      </c>
      <c r="G6834" s="31" t="s">
        <v>97</v>
      </c>
      <c r="H6834">
        <v>15</v>
      </c>
      <c r="I6834" s="31" t="s">
        <v>99</v>
      </c>
    </row>
    <row r="6835" spans="1:9" x14ac:dyDescent="0.3">
      <c r="A6835">
        <v>6870</v>
      </c>
      <c r="B6835">
        <v>4</v>
      </c>
      <c r="C6835">
        <v>108</v>
      </c>
      <c r="D6835" s="32">
        <v>0.76180555555555551</v>
      </c>
      <c r="E6835">
        <v>7000</v>
      </c>
      <c r="G6835" s="31" t="s">
        <v>102</v>
      </c>
      <c r="H6835">
        <v>15</v>
      </c>
      <c r="I6835" s="31" t="s">
        <v>103</v>
      </c>
    </row>
    <row r="6836" spans="1:9" x14ac:dyDescent="0.3">
      <c r="A6836">
        <v>6871</v>
      </c>
      <c r="B6836">
        <v>2</v>
      </c>
      <c r="C6836">
        <v>108</v>
      </c>
      <c r="D6836" s="32">
        <v>0.81111111111111112</v>
      </c>
      <c r="E6836">
        <v>9000</v>
      </c>
      <c r="G6836" s="31" t="s">
        <v>102</v>
      </c>
      <c r="H6836">
        <v>15</v>
      </c>
      <c r="I6836" s="31" t="s">
        <v>101</v>
      </c>
    </row>
    <row r="6837" spans="1:9" x14ac:dyDescent="0.3">
      <c r="A6837">
        <v>6872</v>
      </c>
      <c r="B6837">
        <v>5</v>
      </c>
      <c r="C6837">
        <v>108</v>
      </c>
      <c r="D6837" s="32">
        <v>0.79097222222222219</v>
      </c>
      <c r="E6837">
        <v>7000</v>
      </c>
      <c r="G6837" s="31" t="s">
        <v>97</v>
      </c>
      <c r="H6837">
        <v>15</v>
      </c>
      <c r="I6837" s="31" t="s">
        <v>105</v>
      </c>
    </row>
    <row r="6838" spans="1:9" x14ac:dyDescent="0.3">
      <c r="A6838">
        <v>6873</v>
      </c>
      <c r="B6838">
        <v>3</v>
      </c>
      <c r="C6838">
        <v>108</v>
      </c>
      <c r="D6838" s="32">
        <v>0.80069444444444449</v>
      </c>
      <c r="E6838">
        <v>7000</v>
      </c>
      <c r="G6838" s="31" t="s">
        <v>102</v>
      </c>
      <c r="H6838">
        <v>16</v>
      </c>
      <c r="I6838" s="31" t="s">
        <v>104</v>
      </c>
    </row>
    <row r="6839" spans="1:9" x14ac:dyDescent="0.3">
      <c r="A6839">
        <v>6874</v>
      </c>
      <c r="B6839">
        <v>4</v>
      </c>
      <c r="C6839">
        <v>108</v>
      </c>
      <c r="D6839" s="32">
        <v>0.78819444444444442</v>
      </c>
      <c r="E6839">
        <v>7000</v>
      </c>
      <c r="G6839" s="31" t="s">
        <v>97</v>
      </c>
      <c r="H6839">
        <v>16</v>
      </c>
      <c r="I6839" s="31" t="s">
        <v>103</v>
      </c>
    </row>
    <row r="6840" spans="1:9" x14ac:dyDescent="0.3">
      <c r="A6840">
        <v>6875</v>
      </c>
      <c r="B6840">
        <v>2</v>
      </c>
      <c r="C6840">
        <v>108</v>
      </c>
      <c r="D6840" s="32">
        <v>0.82916666666666672</v>
      </c>
      <c r="E6840">
        <v>7000</v>
      </c>
      <c r="G6840" s="31" t="s">
        <v>97</v>
      </c>
      <c r="H6840">
        <v>16</v>
      </c>
      <c r="I6840" s="31" t="s">
        <v>101</v>
      </c>
    </row>
    <row r="6841" spans="1:9" x14ac:dyDescent="0.3">
      <c r="A6841">
        <v>6876</v>
      </c>
      <c r="B6841">
        <v>5</v>
      </c>
      <c r="C6841">
        <v>108</v>
      </c>
      <c r="D6841" s="32">
        <v>0.81527777777777777</v>
      </c>
      <c r="E6841">
        <v>7000</v>
      </c>
      <c r="F6841">
        <v>3000</v>
      </c>
      <c r="G6841" s="31" t="s">
        <v>102</v>
      </c>
      <c r="H6841">
        <v>16</v>
      </c>
      <c r="I6841" s="31" t="s">
        <v>105</v>
      </c>
    </row>
    <row r="6842" spans="1:9" x14ac:dyDescent="0.3">
      <c r="A6842">
        <v>6877</v>
      </c>
      <c r="B6842">
        <v>3</v>
      </c>
      <c r="C6842">
        <v>108</v>
      </c>
      <c r="D6842" s="32">
        <v>0.82916666666666672</v>
      </c>
      <c r="E6842">
        <v>7000</v>
      </c>
      <c r="G6842" s="31" t="s">
        <v>102</v>
      </c>
      <c r="H6842">
        <v>17</v>
      </c>
      <c r="I6842" s="31" t="s">
        <v>104</v>
      </c>
    </row>
    <row r="6843" spans="1:9" x14ac:dyDescent="0.3">
      <c r="A6843">
        <v>6878</v>
      </c>
      <c r="B6843">
        <v>4</v>
      </c>
      <c r="C6843">
        <v>108</v>
      </c>
      <c r="D6843" s="32">
        <v>0.80902777777777779</v>
      </c>
      <c r="E6843">
        <v>7000</v>
      </c>
      <c r="G6843" s="31" t="s">
        <v>102</v>
      </c>
      <c r="H6843">
        <v>17</v>
      </c>
      <c r="I6843" s="31" t="s">
        <v>103</v>
      </c>
    </row>
    <row r="6844" spans="1:9" x14ac:dyDescent="0.3">
      <c r="A6844">
        <v>6879</v>
      </c>
      <c r="B6844">
        <v>4</v>
      </c>
      <c r="C6844">
        <v>108</v>
      </c>
      <c r="D6844" s="32">
        <v>0.82847222222222228</v>
      </c>
      <c r="E6844">
        <v>9000</v>
      </c>
      <c r="G6844" s="31" t="s">
        <v>102</v>
      </c>
      <c r="H6844">
        <v>18</v>
      </c>
      <c r="I6844" s="31" t="s">
        <v>103</v>
      </c>
    </row>
    <row r="6845" spans="1:9" x14ac:dyDescent="0.3">
      <c r="A6845">
        <v>6880</v>
      </c>
      <c r="B6845">
        <v>3</v>
      </c>
      <c r="C6845">
        <v>109</v>
      </c>
      <c r="D6845" s="32">
        <v>0.44861111111111113</v>
      </c>
      <c r="E6845">
        <v>7000</v>
      </c>
      <c r="F6845">
        <v>2000</v>
      </c>
      <c r="G6845" s="31" t="s">
        <v>102</v>
      </c>
      <c r="H6845">
        <v>4</v>
      </c>
      <c r="I6845" s="31" t="s">
        <v>104</v>
      </c>
    </row>
    <row r="6846" spans="1:9" x14ac:dyDescent="0.3">
      <c r="A6846">
        <v>6881</v>
      </c>
      <c r="B6846">
        <v>7</v>
      </c>
      <c r="C6846">
        <v>109</v>
      </c>
      <c r="D6846" s="32">
        <v>0.6118055555555556</v>
      </c>
      <c r="E6846">
        <v>7000</v>
      </c>
      <c r="G6846" s="31" t="s">
        <v>97</v>
      </c>
      <c r="H6846">
        <v>4</v>
      </c>
      <c r="I6846" s="31" t="s">
        <v>98</v>
      </c>
    </row>
    <row r="6847" spans="1:9" x14ac:dyDescent="0.3">
      <c r="A6847">
        <v>6882</v>
      </c>
      <c r="B6847">
        <v>1</v>
      </c>
      <c r="C6847">
        <v>109</v>
      </c>
      <c r="D6847" s="32">
        <v>0.44930555555555557</v>
      </c>
      <c r="E6847">
        <v>7000</v>
      </c>
      <c r="F6847">
        <v>3000</v>
      </c>
      <c r="G6847" s="31" t="s">
        <v>97</v>
      </c>
      <c r="H6847">
        <v>4</v>
      </c>
      <c r="I6847" s="31" t="s">
        <v>99</v>
      </c>
    </row>
    <row r="6848" spans="1:9" x14ac:dyDescent="0.3">
      <c r="A6848">
        <v>6883</v>
      </c>
      <c r="B6848">
        <v>6</v>
      </c>
      <c r="C6848">
        <v>109</v>
      </c>
      <c r="D6848" s="32">
        <v>0.45208333333333334</v>
      </c>
      <c r="E6848">
        <v>9000</v>
      </c>
      <c r="F6848">
        <v>1000</v>
      </c>
      <c r="G6848" s="31" t="s">
        <v>102</v>
      </c>
      <c r="H6848">
        <v>4</v>
      </c>
      <c r="I6848" s="31" t="s">
        <v>100</v>
      </c>
    </row>
    <row r="6849" spans="1:9" x14ac:dyDescent="0.3">
      <c r="A6849">
        <v>6884</v>
      </c>
      <c r="B6849">
        <v>4</v>
      </c>
      <c r="C6849">
        <v>109</v>
      </c>
      <c r="D6849" s="32">
        <v>0.44513888888888886</v>
      </c>
      <c r="E6849">
        <v>9000</v>
      </c>
      <c r="G6849" s="31" t="s">
        <v>102</v>
      </c>
      <c r="H6849">
        <v>4</v>
      </c>
      <c r="I6849" s="31" t="s">
        <v>103</v>
      </c>
    </row>
    <row r="6850" spans="1:9" x14ac:dyDescent="0.3">
      <c r="A6850">
        <v>6885</v>
      </c>
      <c r="B6850">
        <v>2</v>
      </c>
      <c r="C6850">
        <v>109</v>
      </c>
      <c r="D6850" s="32">
        <v>0.47708333333333336</v>
      </c>
      <c r="E6850">
        <v>7000</v>
      </c>
      <c r="G6850" s="31" t="s">
        <v>97</v>
      </c>
      <c r="H6850">
        <v>4</v>
      </c>
      <c r="I6850" s="31" t="s">
        <v>101</v>
      </c>
    </row>
    <row r="6851" spans="1:9" x14ac:dyDescent="0.3">
      <c r="A6851">
        <v>6886</v>
      </c>
      <c r="B6851">
        <v>5</v>
      </c>
      <c r="C6851">
        <v>109</v>
      </c>
      <c r="D6851" s="32">
        <v>0.43680555555555556</v>
      </c>
      <c r="E6851">
        <v>7000</v>
      </c>
      <c r="G6851" s="31" t="s">
        <v>97</v>
      </c>
      <c r="H6851">
        <v>4</v>
      </c>
      <c r="I6851" s="31" t="s">
        <v>105</v>
      </c>
    </row>
    <row r="6852" spans="1:9" x14ac:dyDescent="0.3">
      <c r="A6852">
        <v>6887</v>
      </c>
      <c r="B6852">
        <v>3</v>
      </c>
      <c r="C6852">
        <v>109</v>
      </c>
      <c r="D6852" s="32">
        <v>0.47361111111111109</v>
      </c>
      <c r="E6852">
        <v>7000</v>
      </c>
      <c r="G6852" s="31" t="s">
        <v>97</v>
      </c>
      <c r="H6852">
        <v>5</v>
      </c>
      <c r="I6852" s="31" t="s">
        <v>104</v>
      </c>
    </row>
    <row r="6853" spans="1:9" x14ac:dyDescent="0.3">
      <c r="A6853">
        <v>6888</v>
      </c>
      <c r="B6853">
        <v>7</v>
      </c>
      <c r="C6853">
        <v>109</v>
      </c>
      <c r="D6853" s="32">
        <v>0.6381944444444444</v>
      </c>
      <c r="E6853">
        <v>7000</v>
      </c>
      <c r="G6853" s="31" t="s">
        <v>102</v>
      </c>
      <c r="H6853">
        <v>5</v>
      </c>
      <c r="I6853" s="31" t="s">
        <v>98</v>
      </c>
    </row>
    <row r="6854" spans="1:9" x14ac:dyDescent="0.3">
      <c r="A6854">
        <v>6889</v>
      </c>
      <c r="B6854">
        <v>1</v>
      </c>
      <c r="C6854">
        <v>109</v>
      </c>
      <c r="D6854" s="32">
        <v>0.48055555555555557</v>
      </c>
      <c r="E6854">
        <v>7000</v>
      </c>
      <c r="F6854">
        <v>1000</v>
      </c>
      <c r="G6854" s="31" t="s">
        <v>102</v>
      </c>
      <c r="H6854">
        <v>5</v>
      </c>
      <c r="I6854" s="31" t="s">
        <v>99</v>
      </c>
    </row>
    <row r="6855" spans="1:9" x14ac:dyDescent="0.3">
      <c r="A6855">
        <v>6890</v>
      </c>
      <c r="B6855">
        <v>6</v>
      </c>
      <c r="C6855">
        <v>109</v>
      </c>
      <c r="D6855" s="32">
        <v>0.50347222222222221</v>
      </c>
      <c r="E6855">
        <v>7000</v>
      </c>
      <c r="G6855" s="31" t="s">
        <v>102</v>
      </c>
      <c r="H6855">
        <v>5</v>
      </c>
      <c r="I6855" s="31" t="s">
        <v>100</v>
      </c>
    </row>
    <row r="6856" spans="1:9" x14ac:dyDescent="0.3">
      <c r="A6856">
        <v>6891</v>
      </c>
      <c r="B6856">
        <v>4</v>
      </c>
      <c r="C6856">
        <v>109</v>
      </c>
      <c r="D6856" s="32">
        <v>0.46527777777777779</v>
      </c>
      <c r="E6856">
        <v>7000</v>
      </c>
      <c r="G6856" s="31" t="s">
        <v>102</v>
      </c>
      <c r="H6856">
        <v>5</v>
      </c>
      <c r="I6856" s="31" t="s">
        <v>103</v>
      </c>
    </row>
    <row r="6857" spans="1:9" x14ac:dyDescent="0.3">
      <c r="A6857">
        <v>6892</v>
      </c>
      <c r="B6857">
        <v>2</v>
      </c>
      <c r="C6857">
        <v>109</v>
      </c>
      <c r="D6857" s="32">
        <v>0.49791666666666667</v>
      </c>
      <c r="E6857">
        <v>7000</v>
      </c>
      <c r="G6857" s="31" t="s">
        <v>97</v>
      </c>
      <c r="H6857">
        <v>5</v>
      </c>
      <c r="I6857" s="31" t="s">
        <v>101</v>
      </c>
    </row>
    <row r="6858" spans="1:9" x14ac:dyDescent="0.3">
      <c r="A6858">
        <v>6893</v>
      </c>
      <c r="B6858">
        <v>5</v>
      </c>
      <c r="C6858">
        <v>109</v>
      </c>
      <c r="D6858" s="32">
        <v>0.46458333333333335</v>
      </c>
      <c r="E6858">
        <v>7000</v>
      </c>
      <c r="G6858" s="31" t="s">
        <v>97</v>
      </c>
      <c r="H6858">
        <v>5</v>
      </c>
      <c r="I6858" s="31" t="s">
        <v>105</v>
      </c>
    </row>
    <row r="6859" spans="1:9" x14ac:dyDescent="0.3">
      <c r="A6859">
        <v>6894</v>
      </c>
      <c r="B6859">
        <v>3</v>
      </c>
      <c r="C6859">
        <v>109</v>
      </c>
      <c r="D6859" s="32">
        <v>0.50069444444444444</v>
      </c>
      <c r="E6859">
        <v>7000</v>
      </c>
      <c r="F6859">
        <v>1000</v>
      </c>
      <c r="G6859" s="31" t="s">
        <v>102</v>
      </c>
      <c r="H6859">
        <v>6</v>
      </c>
      <c r="I6859" s="31" t="s">
        <v>104</v>
      </c>
    </row>
    <row r="6860" spans="1:9" x14ac:dyDescent="0.3">
      <c r="A6860">
        <v>6895</v>
      </c>
      <c r="B6860">
        <v>7</v>
      </c>
      <c r="C6860">
        <v>109</v>
      </c>
      <c r="D6860" s="32">
        <v>0.66666666666666663</v>
      </c>
      <c r="E6860">
        <v>7000</v>
      </c>
      <c r="G6860" s="31" t="s">
        <v>97</v>
      </c>
      <c r="H6860">
        <v>6</v>
      </c>
      <c r="I6860" s="31" t="s">
        <v>98</v>
      </c>
    </row>
    <row r="6861" spans="1:9" x14ac:dyDescent="0.3">
      <c r="A6861">
        <v>6896</v>
      </c>
      <c r="B6861">
        <v>1</v>
      </c>
      <c r="C6861">
        <v>109</v>
      </c>
      <c r="D6861" s="32">
        <v>0.50138888888888888</v>
      </c>
      <c r="E6861">
        <v>9000</v>
      </c>
      <c r="G6861" s="31" t="s">
        <v>97</v>
      </c>
      <c r="H6861">
        <v>6</v>
      </c>
      <c r="I6861" s="31" t="s">
        <v>99</v>
      </c>
    </row>
    <row r="6862" spans="1:9" x14ac:dyDescent="0.3">
      <c r="A6862">
        <v>6897</v>
      </c>
      <c r="B6862">
        <v>6</v>
      </c>
      <c r="C6862">
        <v>109</v>
      </c>
      <c r="D6862" s="32">
        <v>0.52013888888888893</v>
      </c>
      <c r="E6862">
        <v>7000</v>
      </c>
      <c r="G6862" s="31" t="s">
        <v>97</v>
      </c>
      <c r="H6862">
        <v>6</v>
      </c>
      <c r="I6862" s="31" t="s">
        <v>100</v>
      </c>
    </row>
    <row r="6863" spans="1:9" x14ac:dyDescent="0.3">
      <c r="A6863">
        <v>6898</v>
      </c>
      <c r="B6863">
        <v>4</v>
      </c>
      <c r="C6863">
        <v>109</v>
      </c>
      <c r="D6863" s="32">
        <v>0.49513888888888891</v>
      </c>
      <c r="E6863">
        <v>9000</v>
      </c>
      <c r="F6863">
        <v>500</v>
      </c>
      <c r="G6863" s="31" t="s">
        <v>102</v>
      </c>
      <c r="H6863">
        <v>6</v>
      </c>
      <c r="I6863" s="31" t="s">
        <v>103</v>
      </c>
    </row>
    <row r="6864" spans="1:9" x14ac:dyDescent="0.3">
      <c r="A6864">
        <v>6899</v>
      </c>
      <c r="B6864">
        <v>2</v>
      </c>
      <c r="C6864">
        <v>109</v>
      </c>
      <c r="D6864" s="32">
        <v>0.56041666666666667</v>
      </c>
      <c r="E6864">
        <v>7000</v>
      </c>
      <c r="G6864" s="31" t="s">
        <v>102</v>
      </c>
      <c r="H6864">
        <v>6</v>
      </c>
      <c r="I6864" s="31" t="s">
        <v>101</v>
      </c>
    </row>
    <row r="6865" spans="1:9" x14ac:dyDescent="0.3">
      <c r="A6865">
        <v>6900</v>
      </c>
      <c r="B6865">
        <v>5</v>
      </c>
      <c r="C6865">
        <v>109</v>
      </c>
      <c r="D6865" s="32">
        <v>0.49444444444444446</v>
      </c>
      <c r="E6865">
        <v>7000</v>
      </c>
      <c r="F6865">
        <v>1000</v>
      </c>
      <c r="G6865" s="31" t="s">
        <v>102</v>
      </c>
      <c r="H6865">
        <v>6</v>
      </c>
      <c r="I6865" s="31" t="s">
        <v>105</v>
      </c>
    </row>
    <row r="6866" spans="1:9" x14ac:dyDescent="0.3">
      <c r="A6866">
        <v>6901</v>
      </c>
      <c r="B6866">
        <v>3</v>
      </c>
      <c r="C6866">
        <v>109</v>
      </c>
      <c r="D6866" s="32">
        <v>0.51666666666666672</v>
      </c>
      <c r="E6866">
        <v>7000</v>
      </c>
      <c r="F6866">
        <v>2000</v>
      </c>
      <c r="G6866" s="31" t="s">
        <v>97</v>
      </c>
      <c r="H6866">
        <v>7</v>
      </c>
      <c r="I6866" s="31" t="s">
        <v>104</v>
      </c>
    </row>
    <row r="6867" spans="1:9" x14ac:dyDescent="0.3">
      <c r="A6867">
        <v>6902</v>
      </c>
      <c r="B6867">
        <v>7</v>
      </c>
      <c r="C6867">
        <v>109</v>
      </c>
      <c r="D6867" s="32">
        <v>0.70486111111111116</v>
      </c>
      <c r="E6867">
        <v>7000</v>
      </c>
      <c r="G6867" s="31" t="s">
        <v>97</v>
      </c>
      <c r="H6867">
        <v>7</v>
      </c>
      <c r="I6867" s="31" t="s">
        <v>98</v>
      </c>
    </row>
    <row r="6868" spans="1:9" x14ac:dyDescent="0.3">
      <c r="A6868">
        <v>6903</v>
      </c>
      <c r="B6868">
        <v>1</v>
      </c>
      <c r="C6868">
        <v>109</v>
      </c>
      <c r="D6868" s="32">
        <v>0.58958333333333335</v>
      </c>
      <c r="E6868">
        <v>7000</v>
      </c>
      <c r="G6868" s="31" t="s">
        <v>97</v>
      </c>
      <c r="H6868">
        <v>7</v>
      </c>
      <c r="I6868" s="31" t="s">
        <v>99</v>
      </c>
    </row>
    <row r="6869" spans="1:9" x14ac:dyDescent="0.3">
      <c r="A6869">
        <v>6904</v>
      </c>
      <c r="B6869">
        <v>6</v>
      </c>
      <c r="C6869">
        <v>109</v>
      </c>
      <c r="D6869" s="32">
        <v>0.53819444444444442</v>
      </c>
      <c r="E6869">
        <v>9000</v>
      </c>
      <c r="G6869" s="31" t="s">
        <v>97</v>
      </c>
      <c r="H6869">
        <v>7</v>
      </c>
      <c r="I6869" s="31" t="s">
        <v>100</v>
      </c>
    </row>
    <row r="6870" spans="1:9" x14ac:dyDescent="0.3">
      <c r="A6870">
        <v>6905</v>
      </c>
      <c r="B6870">
        <v>4</v>
      </c>
      <c r="C6870">
        <v>109</v>
      </c>
      <c r="D6870" s="32">
        <v>0.5180555555555556</v>
      </c>
      <c r="E6870">
        <v>7000</v>
      </c>
      <c r="F6870">
        <v>500</v>
      </c>
      <c r="G6870" s="31" t="s">
        <v>97</v>
      </c>
      <c r="H6870">
        <v>7</v>
      </c>
      <c r="I6870" s="31" t="s">
        <v>103</v>
      </c>
    </row>
    <row r="6871" spans="1:9" x14ac:dyDescent="0.3">
      <c r="A6871">
        <v>6906</v>
      </c>
      <c r="B6871">
        <v>2</v>
      </c>
      <c r="C6871">
        <v>109</v>
      </c>
      <c r="D6871" s="32">
        <v>0.60416666666666663</v>
      </c>
      <c r="E6871">
        <v>7000</v>
      </c>
      <c r="G6871" s="31" t="s">
        <v>97</v>
      </c>
      <c r="H6871">
        <v>7</v>
      </c>
      <c r="I6871" s="31" t="s">
        <v>101</v>
      </c>
    </row>
    <row r="6872" spans="1:9" x14ac:dyDescent="0.3">
      <c r="A6872">
        <v>6907</v>
      </c>
      <c r="B6872">
        <v>5</v>
      </c>
      <c r="C6872">
        <v>109</v>
      </c>
      <c r="D6872" s="32">
        <v>0.52569444444444446</v>
      </c>
      <c r="E6872">
        <v>7000</v>
      </c>
      <c r="G6872" s="31" t="s">
        <v>97</v>
      </c>
      <c r="H6872">
        <v>7</v>
      </c>
      <c r="I6872" s="31" t="s">
        <v>105</v>
      </c>
    </row>
    <row r="6873" spans="1:9" x14ac:dyDescent="0.3">
      <c r="A6873">
        <v>6908</v>
      </c>
      <c r="B6873">
        <v>3</v>
      </c>
      <c r="C6873">
        <v>109</v>
      </c>
      <c r="D6873" s="32">
        <v>0.54236111111111107</v>
      </c>
      <c r="E6873">
        <v>7000</v>
      </c>
      <c r="F6873">
        <v>1000</v>
      </c>
      <c r="G6873" s="31" t="s">
        <v>102</v>
      </c>
      <c r="H6873">
        <v>8</v>
      </c>
      <c r="I6873" s="31" t="s">
        <v>104</v>
      </c>
    </row>
    <row r="6874" spans="1:9" x14ac:dyDescent="0.3">
      <c r="A6874">
        <v>6909</v>
      </c>
      <c r="B6874">
        <v>7</v>
      </c>
      <c r="C6874">
        <v>109</v>
      </c>
      <c r="D6874" s="32">
        <v>0.73541666666666672</v>
      </c>
      <c r="E6874">
        <v>7000</v>
      </c>
      <c r="F6874">
        <v>1000</v>
      </c>
      <c r="G6874" s="31" t="s">
        <v>102</v>
      </c>
      <c r="H6874">
        <v>8</v>
      </c>
      <c r="I6874" s="31" t="s">
        <v>98</v>
      </c>
    </row>
    <row r="6875" spans="1:9" x14ac:dyDescent="0.3">
      <c r="A6875">
        <v>6910</v>
      </c>
      <c r="B6875">
        <v>1</v>
      </c>
      <c r="C6875">
        <v>109</v>
      </c>
      <c r="D6875" s="32">
        <v>0.63472222222222219</v>
      </c>
      <c r="E6875">
        <v>9000</v>
      </c>
      <c r="F6875">
        <v>2000</v>
      </c>
      <c r="G6875" s="31" t="s">
        <v>102</v>
      </c>
      <c r="H6875">
        <v>8</v>
      </c>
      <c r="I6875" s="31" t="s">
        <v>99</v>
      </c>
    </row>
    <row r="6876" spans="1:9" x14ac:dyDescent="0.3">
      <c r="A6876">
        <v>6911</v>
      </c>
      <c r="B6876">
        <v>6</v>
      </c>
      <c r="C6876">
        <v>109</v>
      </c>
      <c r="D6876" s="32">
        <v>0.55833333333333335</v>
      </c>
      <c r="E6876">
        <v>9000</v>
      </c>
      <c r="F6876">
        <v>1000</v>
      </c>
      <c r="G6876" s="31" t="s">
        <v>97</v>
      </c>
      <c r="H6876">
        <v>8</v>
      </c>
      <c r="I6876" s="31" t="s">
        <v>100</v>
      </c>
    </row>
    <row r="6877" spans="1:9" x14ac:dyDescent="0.3">
      <c r="A6877">
        <v>6912</v>
      </c>
      <c r="B6877">
        <v>4</v>
      </c>
      <c r="C6877">
        <v>109</v>
      </c>
      <c r="D6877" s="32">
        <v>0.56458333333333333</v>
      </c>
      <c r="E6877">
        <v>7000</v>
      </c>
      <c r="G6877" s="31" t="s">
        <v>97</v>
      </c>
      <c r="H6877">
        <v>8</v>
      </c>
      <c r="I6877" s="31" t="s">
        <v>103</v>
      </c>
    </row>
    <row r="6878" spans="1:9" x14ac:dyDescent="0.3">
      <c r="A6878">
        <v>6913</v>
      </c>
      <c r="B6878">
        <v>2</v>
      </c>
      <c r="C6878">
        <v>109</v>
      </c>
      <c r="D6878" s="32">
        <v>0.625</v>
      </c>
      <c r="E6878">
        <v>7000</v>
      </c>
      <c r="G6878" s="31" t="s">
        <v>97</v>
      </c>
      <c r="H6878">
        <v>8</v>
      </c>
      <c r="I6878" s="31" t="s">
        <v>101</v>
      </c>
    </row>
    <row r="6879" spans="1:9" x14ac:dyDescent="0.3">
      <c r="A6879">
        <v>6914</v>
      </c>
      <c r="B6879">
        <v>5</v>
      </c>
      <c r="C6879">
        <v>109</v>
      </c>
      <c r="D6879" s="32">
        <v>0.57638888888888884</v>
      </c>
      <c r="E6879">
        <v>7000</v>
      </c>
      <c r="G6879" s="31" t="s">
        <v>97</v>
      </c>
      <c r="H6879">
        <v>8</v>
      </c>
      <c r="I6879" s="31" t="s">
        <v>105</v>
      </c>
    </row>
    <row r="6880" spans="1:9" x14ac:dyDescent="0.3">
      <c r="A6880">
        <v>6915</v>
      </c>
      <c r="B6880">
        <v>3</v>
      </c>
      <c r="C6880">
        <v>109</v>
      </c>
      <c r="D6880" s="32">
        <v>0.56111111111111112</v>
      </c>
      <c r="E6880">
        <v>9000</v>
      </c>
      <c r="F6880">
        <v>1000</v>
      </c>
      <c r="G6880" s="31" t="s">
        <v>102</v>
      </c>
      <c r="H6880">
        <v>9</v>
      </c>
      <c r="I6880" s="31" t="s">
        <v>104</v>
      </c>
    </row>
    <row r="6881" spans="1:9" x14ac:dyDescent="0.3">
      <c r="A6881">
        <v>6916</v>
      </c>
      <c r="B6881">
        <v>7</v>
      </c>
      <c r="C6881">
        <v>109</v>
      </c>
      <c r="D6881" s="32">
        <v>0.75902777777777775</v>
      </c>
      <c r="E6881">
        <v>7000</v>
      </c>
      <c r="F6881">
        <v>1000</v>
      </c>
      <c r="G6881" s="31" t="s">
        <v>97</v>
      </c>
      <c r="H6881">
        <v>9</v>
      </c>
      <c r="I6881" s="31" t="s">
        <v>98</v>
      </c>
    </row>
    <row r="6882" spans="1:9" x14ac:dyDescent="0.3">
      <c r="A6882">
        <v>6917</v>
      </c>
      <c r="B6882">
        <v>1</v>
      </c>
      <c r="C6882">
        <v>109</v>
      </c>
      <c r="D6882" s="32">
        <v>0.66597222222222219</v>
      </c>
      <c r="E6882">
        <v>7000</v>
      </c>
      <c r="G6882" s="31" t="s">
        <v>97</v>
      </c>
      <c r="H6882">
        <v>9</v>
      </c>
      <c r="I6882" s="31" t="s">
        <v>99</v>
      </c>
    </row>
    <row r="6883" spans="1:9" x14ac:dyDescent="0.3">
      <c r="A6883">
        <v>6918</v>
      </c>
      <c r="B6883">
        <v>6</v>
      </c>
      <c r="C6883">
        <v>109</v>
      </c>
      <c r="D6883" s="32">
        <v>0.66805555555555551</v>
      </c>
      <c r="E6883">
        <v>7000</v>
      </c>
      <c r="G6883" s="31" t="s">
        <v>97</v>
      </c>
      <c r="H6883">
        <v>9</v>
      </c>
      <c r="I6883" s="31" t="s">
        <v>100</v>
      </c>
    </row>
    <row r="6884" spans="1:9" x14ac:dyDescent="0.3">
      <c r="A6884">
        <v>6919</v>
      </c>
      <c r="B6884">
        <v>4</v>
      </c>
      <c r="C6884">
        <v>109</v>
      </c>
      <c r="D6884" s="32">
        <v>0.58819444444444446</v>
      </c>
      <c r="E6884">
        <v>7000</v>
      </c>
      <c r="G6884" s="31" t="s">
        <v>97</v>
      </c>
      <c r="H6884">
        <v>9</v>
      </c>
      <c r="I6884" s="31" t="s">
        <v>103</v>
      </c>
    </row>
    <row r="6885" spans="1:9" x14ac:dyDescent="0.3">
      <c r="A6885">
        <v>6920</v>
      </c>
      <c r="B6885">
        <v>2</v>
      </c>
      <c r="C6885">
        <v>109</v>
      </c>
      <c r="D6885" s="32">
        <v>0.65069444444444446</v>
      </c>
      <c r="E6885">
        <v>7000</v>
      </c>
      <c r="G6885" s="31" t="s">
        <v>102</v>
      </c>
      <c r="H6885">
        <v>9</v>
      </c>
      <c r="I6885" s="31" t="s">
        <v>101</v>
      </c>
    </row>
    <row r="6886" spans="1:9" x14ac:dyDescent="0.3">
      <c r="A6886">
        <v>6921</v>
      </c>
      <c r="B6886">
        <v>5</v>
      </c>
      <c r="C6886">
        <v>109</v>
      </c>
      <c r="D6886" s="32">
        <v>0.60763888888888884</v>
      </c>
      <c r="E6886">
        <v>7000</v>
      </c>
      <c r="G6886" s="31" t="s">
        <v>97</v>
      </c>
      <c r="H6886">
        <v>9</v>
      </c>
      <c r="I6886" s="31" t="s">
        <v>105</v>
      </c>
    </row>
    <row r="6887" spans="1:9" x14ac:dyDescent="0.3">
      <c r="A6887">
        <v>6922</v>
      </c>
      <c r="B6887">
        <v>3</v>
      </c>
      <c r="C6887">
        <v>109</v>
      </c>
      <c r="D6887" s="32">
        <v>0.59652777777777777</v>
      </c>
      <c r="E6887">
        <v>7000</v>
      </c>
      <c r="F6887">
        <v>5000</v>
      </c>
      <c r="G6887" s="31" t="s">
        <v>97</v>
      </c>
      <c r="H6887">
        <v>10</v>
      </c>
      <c r="I6887" s="31" t="s">
        <v>104</v>
      </c>
    </row>
    <row r="6888" spans="1:9" x14ac:dyDescent="0.3">
      <c r="A6888">
        <v>6923</v>
      </c>
      <c r="B6888">
        <v>7</v>
      </c>
      <c r="C6888">
        <v>109</v>
      </c>
      <c r="D6888" s="32">
        <v>0.79861111111111116</v>
      </c>
      <c r="E6888">
        <v>7000</v>
      </c>
      <c r="G6888" s="31" t="s">
        <v>97</v>
      </c>
      <c r="H6888">
        <v>10</v>
      </c>
      <c r="I6888" s="31" t="s">
        <v>98</v>
      </c>
    </row>
    <row r="6889" spans="1:9" x14ac:dyDescent="0.3">
      <c r="A6889">
        <v>6924</v>
      </c>
      <c r="B6889">
        <v>1</v>
      </c>
      <c r="C6889">
        <v>109</v>
      </c>
      <c r="D6889" s="32">
        <v>0.69652777777777775</v>
      </c>
      <c r="E6889">
        <v>7000</v>
      </c>
      <c r="G6889" s="31" t="s">
        <v>97</v>
      </c>
      <c r="H6889">
        <v>10</v>
      </c>
      <c r="I6889" s="31" t="s">
        <v>99</v>
      </c>
    </row>
    <row r="6890" spans="1:9" x14ac:dyDescent="0.3">
      <c r="A6890">
        <v>6925</v>
      </c>
      <c r="B6890">
        <v>6</v>
      </c>
      <c r="C6890">
        <v>109</v>
      </c>
      <c r="D6890" s="32">
        <v>0.77777777777777779</v>
      </c>
      <c r="E6890">
        <v>7000</v>
      </c>
      <c r="G6890" s="31" t="s">
        <v>97</v>
      </c>
      <c r="H6890">
        <v>10</v>
      </c>
      <c r="I6890" s="31" t="s">
        <v>100</v>
      </c>
    </row>
    <row r="6891" spans="1:9" x14ac:dyDescent="0.3">
      <c r="A6891">
        <v>6926</v>
      </c>
      <c r="B6891">
        <v>4</v>
      </c>
      <c r="C6891">
        <v>109</v>
      </c>
      <c r="D6891" s="32">
        <v>0.6166666666666667</v>
      </c>
      <c r="E6891">
        <v>7000</v>
      </c>
      <c r="G6891" s="31" t="s">
        <v>97</v>
      </c>
      <c r="H6891">
        <v>10</v>
      </c>
      <c r="I6891" s="31" t="s">
        <v>103</v>
      </c>
    </row>
    <row r="6892" spans="1:9" x14ac:dyDescent="0.3">
      <c r="A6892">
        <v>6927</v>
      </c>
      <c r="B6892">
        <v>2</v>
      </c>
      <c r="C6892">
        <v>109</v>
      </c>
      <c r="D6892" s="32">
        <v>0.7</v>
      </c>
      <c r="E6892">
        <v>7000</v>
      </c>
      <c r="G6892" s="31" t="s">
        <v>102</v>
      </c>
      <c r="H6892">
        <v>10</v>
      </c>
      <c r="I6892" s="31" t="s">
        <v>101</v>
      </c>
    </row>
    <row r="6893" spans="1:9" x14ac:dyDescent="0.3">
      <c r="A6893">
        <v>6928</v>
      </c>
      <c r="B6893">
        <v>5</v>
      </c>
      <c r="C6893">
        <v>109</v>
      </c>
      <c r="D6893" s="32">
        <v>0.625</v>
      </c>
      <c r="E6893">
        <v>7000</v>
      </c>
      <c r="F6893">
        <v>1000</v>
      </c>
      <c r="G6893" s="31" t="s">
        <v>102</v>
      </c>
      <c r="H6893">
        <v>10</v>
      </c>
      <c r="I6893" s="31" t="s">
        <v>105</v>
      </c>
    </row>
    <row r="6894" spans="1:9" x14ac:dyDescent="0.3">
      <c r="A6894">
        <v>6929</v>
      </c>
      <c r="B6894">
        <v>3</v>
      </c>
      <c r="C6894">
        <v>109</v>
      </c>
      <c r="D6894" s="32">
        <v>0.62847222222222221</v>
      </c>
      <c r="E6894">
        <v>7000</v>
      </c>
      <c r="G6894" s="31" t="s">
        <v>97</v>
      </c>
      <c r="H6894">
        <v>11</v>
      </c>
      <c r="I6894" s="31" t="s">
        <v>104</v>
      </c>
    </row>
    <row r="6895" spans="1:9" x14ac:dyDescent="0.3">
      <c r="A6895">
        <v>6930</v>
      </c>
      <c r="B6895">
        <v>7</v>
      </c>
      <c r="C6895">
        <v>109</v>
      </c>
      <c r="D6895" s="32">
        <v>0.81944444444444442</v>
      </c>
      <c r="E6895">
        <v>7000</v>
      </c>
      <c r="G6895" s="31" t="s">
        <v>97</v>
      </c>
      <c r="H6895">
        <v>11</v>
      </c>
      <c r="I6895" s="31" t="s">
        <v>98</v>
      </c>
    </row>
    <row r="6896" spans="1:9" x14ac:dyDescent="0.3">
      <c r="A6896">
        <v>6931</v>
      </c>
      <c r="B6896">
        <v>1</v>
      </c>
      <c r="C6896">
        <v>109</v>
      </c>
      <c r="D6896" s="32">
        <v>0.73333333333333328</v>
      </c>
      <c r="E6896">
        <v>7000</v>
      </c>
      <c r="G6896" s="31" t="s">
        <v>97</v>
      </c>
      <c r="H6896">
        <v>11</v>
      </c>
      <c r="I6896" s="31" t="s">
        <v>99</v>
      </c>
    </row>
    <row r="6897" spans="1:9" x14ac:dyDescent="0.3">
      <c r="A6897">
        <v>6932</v>
      </c>
      <c r="B6897">
        <v>6</v>
      </c>
      <c r="C6897">
        <v>109</v>
      </c>
      <c r="D6897" s="32">
        <v>0.79374999999999996</v>
      </c>
      <c r="E6897">
        <v>7000</v>
      </c>
      <c r="G6897" s="31" t="s">
        <v>97</v>
      </c>
      <c r="H6897">
        <v>11</v>
      </c>
      <c r="I6897" s="31" t="s">
        <v>100</v>
      </c>
    </row>
    <row r="6898" spans="1:9" x14ac:dyDescent="0.3">
      <c r="A6898">
        <v>6933</v>
      </c>
      <c r="B6898">
        <v>4</v>
      </c>
      <c r="C6898">
        <v>109</v>
      </c>
      <c r="D6898" s="32">
        <v>0.65</v>
      </c>
      <c r="E6898">
        <v>7000</v>
      </c>
      <c r="G6898" s="31" t="s">
        <v>97</v>
      </c>
      <c r="H6898">
        <v>11</v>
      </c>
      <c r="I6898" s="31" t="s">
        <v>103</v>
      </c>
    </row>
    <row r="6899" spans="1:9" x14ac:dyDescent="0.3">
      <c r="A6899">
        <v>6934</v>
      </c>
      <c r="B6899">
        <v>2</v>
      </c>
      <c r="C6899">
        <v>109</v>
      </c>
      <c r="D6899" s="32">
        <v>0.71458333333333335</v>
      </c>
      <c r="E6899">
        <v>7000</v>
      </c>
      <c r="F6899">
        <v>1000</v>
      </c>
      <c r="G6899" s="31" t="s">
        <v>102</v>
      </c>
      <c r="H6899">
        <v>11</v>
      </c>
      <c r="I6899" s="31" t="s">
        <v>101</v>
      </c>
    </row>
    <row r="6900" spans="1:9" x14ac:dyDescent="0.3">
      <c r="A6900">
        <v>6935</v>
      </c>
      <c r="B6900">
        <v>5</v>
      </c>
      <c r="C6900">
        <v>109</v>
      </c>
      <c r="D6900" s="32">
        <v>0.64444444444444449</v>
      </c>
      <c r="E6900">
        <v>7000</v>
      </c>
      <c r="G6900" s="31" t="s">
        <v>102</v>
      </c>
      <c r="H6900">
        <v>11</v>
      </c>
      <c r="I6900" s="31" t="s">
        <v>105</v>
      </c>
    </row>
    <row r="6901" spans="1:9" x14ac:dyDescent="0.3">
      <c r="A6901">
        <v>6936</v>
      </c>
      <c r="B6901">
        <v>3</v>
      </c>
      <c r="C6901">
        <v>109</v>
      </c>
      <c r="D6901" s="32">
        <v>0.6958333333333333</v>
      </c>
      <c r="E6901">
        <v>7000</v>
      </c>
      <c r="F6901">
        <v>2000</v>
      </c>
      <c r="G6901" s="31" t="s">
        <v>102</v>
      </c>
      <c r="H6901">
        <v>12</v>
      </c>
      <c r="I6901" s="31" t="s">
        <v>104</v>
      </c>
    </row>
    <row r="6902" spans="1:9" x14ac:dyDescent="0.3">
      <c r="A6902">
        <v>6937</v>
      </c>
      <c r="B6902">
        <v>1</v>
      </c>
      <c r="C6902">
        <v>109</v>
      </c>
      <c r="D6902" s="32">
        <v>0.77083333333333337</v>
      </c>
      <c r="E6902">
        <v>7000</v>
      </c>
      <c r="G6902" s="31" t="s">
        <v>97</v>
      </c>
      <c r="H6902">
        <v>12</v>
      </c>
      <c r="I6902" s="31" t="s">
        <v>99</v>
      </c>
    </row>
    <row r="6903" spans="1:9" x14ac:dyDescent="0.3">
      <c r="A6903">
        <v>6938</v>
      </c>
      <c r="B6903">
        <v>6</v>
      </c>
      <c r="C6903">
        <v>109</v>
      </c>
      <c r="D6903" s="32">
        <v>0.80972222222222223</v>
      </c>
      <c r="E6903">
        <v>7000</v>
      </c>
      <c r="G6903" s="31" t="s">
        <v>97</v>
      </c>
      <c r="H6903">
        <v>12</v>
      </c>
      <c r="I6903" s="31" t="s">
        <v>100</v>
      </c>
    </row>
    <row r="6904" spans="1:9" x14ac:dyDescent="0.3">
      <c r="A6904">
        <v>6939</v>
      </c>
      <c r="B6904">
        <v>4</v>
      </c>
      <c r="C6904">
        <v>109</v>
      </c>
      <c r="D6904" s="32">
        <v>0.66736111111111107</v>
      </c>
      <c r="E6904">
        <v>7000</v>
      </c>
      <c r="G6904" s="31" t="s">
        <v>102</v>
      </c>
      <c r="H6904">
        <v>12</v>
      </c>
      <c r="I6904" s="31" t="s">
        <v>103</v>
      </c>
    </row>
    <row r="6905" spans="1:9" x14ac:dyDescent="0.3">
      <c r="A6905">
        <v>6940</v>
      </c>
      <c r="B6905">
        <v>2</v>
      </c>
      <c r="C6905">
        <v>109</v>
      </c>
      <c r="D6905" s="32">
        <v>0.72916666666666663</v>
      </c>
      <c r="E6905">
        <v>7000</v>
      </c>
      <c r="G6905" s="31" t="s">
        <v>97</v>
      </c>
      <c r="H6905">
        <v>12</v>
      </c>
      <c r="I6905" s="31" t="s">
        <v>101</v>
      </c>
    </row>
    <row r="6906" spans="1:9" x14ac:dyDescent="0.3">
      <c r="A6906">
        <v>6941</v>
      </c>
      <c r="B6906">
        <v>5</v>
      </c>
      <c r="C6906">
        <v>109</v>
      </c>
      <c r="D6906" s="32">
        <v>0.6694444444444444</v>
      </c>
      <c r="E6906">
        <v>7000</v>
      </c>
      <c r="F6906">
        <v>5900</v>
      </c>
      <c r="G6906" s="31" t="s">
        <v>102</v>
      </c>
      <c r="H6906">
        <v>12</v>
      </c>
      <c r="I6906" s="31" t="s">
        <v>105</v>
      </c>
    </row>
    <row r="6907" spans="1:9" x14ac:dyDescent="0.3">
      <c r="A6907">
        <v>6942</v>
      </c>
      <c r="B6907">
        <v>3</v>
      </c>
      <c r="C6907">
        <v>109</v>
      </c>
      <c r="D6907" s="32">
        <v>0.71875</v>
      </c>
      <c r="E6907">
        <v>7000</v>
      </c>
      <c r="F6907">
        <v>2000</v>
      </c>
      <c r="G6907" s="31" t="s">
        <v>102</v>
      </c>
      <c r="H6907">
        <v>13</v>
      </c>
      <c r="I6907" s="31" t="s">
        <v>104</v>
      </c>
    </row>
    <row r="6908" spans="1:9" x14ac:dyDescent="0.3">
      <c r="A6908">
        <v>6943</v>
      </c>
      <c r="B6908">
        <v>1</v>
      </c>
      <c r="C6908">
        <v>109</v>
      </c>
      <c r="D6908" s="32">
        <v>0.82013888888888886</v>
      </c>
      <c r="E6908">
        <v>9000</v>
      </c>
      <c r="G6908" s="31" t="s">
        <v>97</v>
      </c>
      <c r="H6908">
        <v>13</v>
      </c>
      <c r="I6908" s="31" t="s">
        <v>99</v>
      </c>
    </row>
    <row r="6909" spans="1:9" x14ac:dyDescent="0.3">
      <c r="A6909">
        <v>6944</v>
      </c>
      <c r="B6909">
        <v>6</v>
      </c>
      <c r="C6909">
        <v>109</v>
      </c>
      <c r="D6909" s="32">
        <v>0.82638888888888884</v>
      </c>
      <c r="E6909">
        <v>7000</v>
      </c>
      <c r="G6909" s="31" t="s">
        <v>97</v>
      </c>
      <c r="H6909">
        <v>13</v>
      </c>
      <c r="I6909" s="31" t="s">
        <v>100</v>
      </c>
    </row>
    <row r="6910" spans="1:9" x14ac:dyDescent="0.3">
      <c r="A6910">
        <v>6945</v>
      </c>
      <c r="B6910">
        <v>4</v>
      </c>
      <c r="C6910">
        <v>109</v>
      </c>
      <c r="D6910" s="32">
        <v>0.70208333333333328</v>
      </c>
      <c r="E6910">
        <v>7000</v>
      </c>
      <c r="G6910" s="31" t="s">
        <v>102</v>
      </c>
      <c r="H6910">
        <v>13</v>
      </c>
      <c r="I6910" s="31" t="s">
        <v>103</v>
      </c>
    </row>
    <row r="6911" spans="1:9" x14ac:dyDescent="0.3">
      <c r="A6911">
        <v>6946</v>
      </c>
      <c r="B6911">
        <v>2</v>
      </c>
      <c r="C6911">
        <v>109</v>
      </c>
      <c r="D6911" s="32">
        <v>0.76111111111111107</v>
      </c>
      <c r="E6911">
        <v>7000</v>
      </c>
      <c r="G6911" s="31" t="s">
        <v>102</v>
      </c>
      <c r="H6911">
        <v>13</v>
      </c>
      <c r="I6911" s="31" t="s">
        <v>101</v>
      </c>
    </row>
    <row r="6912" spans="1:9" x14ac:dyDescent="0.3">
      <c r="A6912">
        <v>6947</v>
      </c>
      <c r="B6912">
        <v>5</v>
      </c>
      <c r="C6912">
        <v>109</v>
      </c>
      <c r="D6912" s="32">
        <v>0.69027777777777777</v>
      </c>
      <c r="E6912">
        <v>7000</v>
      </c>
      <c r="G6912" s="31" t="s">
        <v>102</v>
      </c>
      <c r="H6912">
        <v>13</v>
      </c>
      <c r="I6912" s="31" t="s">
        <v>105</v>
      </c>
    </row>
    <row r="6913" spans="1:9" x14ac:dyDescent="0.3">
      <c r="A6913">
        <v>6948</v>
      </c>
      <c r="B6913">
        <v>3</v>
      </c>
      <c r="C6913">
        <v>109</v>
      </c>
      <c r="D6913" s="32">
        <v>0.7368055555555556</v>
      </c>
      <c r="E6913">
        <v>7000</v>
      </c>
      <c r="F6913">
        <v>1000</v>
      </c>
      <c r="G6913" s="31" t="s">
        <v>102</v>
      </c>
      <c r="H6913">
        <v>14</v>
      </c>
      <c r="I6913" s="31" t="s">
        <v>104</v>
      </c>
    </row>
    <row r="6914" spans="1:9" x14ac:dyDescent="0.3">
      <c r="A6914">
        <v>6949</v>
      </c>
      <c r="B6914">
        <v>1</v>
      </c>
      <c r="C6914">
        <v>109</v>
      </c>
      <c r="D6914" s="32">
        <v>0.82986111111111116</v>
      </c>
      <c r="E6914">
        <v>7000</v>
      </c>
      <c r="G6914" s="31" t="s">
        <v>102</v>
      </c>
      <c r="H6914">
        <v>14</v>
      </c>
      <c r="I6914" s="31" t="s">
        <v>99</v>
      </c>
    </row>
    <row r="6915" spans="1:9" x14ac:dyDescent="0.3">
      <c r="A6915">
        <v>6950</v>
      </c>
      <c r="B6915">
        <v>4</v>
      </c>
      <c r="C6915">
        <v>109</v>
      </c>
      <c r="D6915" s="32">
        <v>0.71944444444444444</v>
      </c>
      <c r="E6915">
        <v>7000</v>
      </c>
      <c r="G6915" s="31" t="s">
        <v>102</v>
      </c>
      <c r="H6915">
        <v>14</v>
      </c>
      <c r="I6915" s="31" t="s">
        <v>103</v>
      </c>
    </row>
    <row r="6916" spans="1:9" x14ac:dyDescent="0.3">
      <c r="A6916">
        <v>6951</v>
      </c>
      <c r="B6916">
        <v>2</v>
      </c>
      <c r="C6916">
        <v>109</v>
      </c>
      <c r="D6916" s="32">
        <v>0.77847222222222223</v>
      </c>
      <c r="E6916">
        <v>7000</v>
      </c>
      <c r="F6916">
        <v>1000</v>
      </c>
      <c r="G6916" s="31" t="s">
        <v>97</v>
      </c>
      <c r="H6916">
        <v>14</v>
      </c>
      <c r="I6916" s="31" t="s">
        <v>101</v>
      </c>
    </row>
    <row r="6917" spans="1:9" x14ac:dyDescent="0.3">
      <c r="A6917">
        <v>6952</v>
      </c>
      <c r="B6917">
        <v>5</v>
      </c>
      <c r="C6917">
        <v>109</v>
      </c>
      <c r="D6917" s="32">
        <v>0.70625000000000004</v>
      </c>
      <c r="E6917">
        <v>7000</v>
      </c>
      <c r="G6917" s="31" t="s">
        <v>97</v>
      </c>
      <c r="H6917">
        <v>14</v>
      </c>
      <c r="I6917" s="31" t="s">
        <v>105</v>
      </c>
    </row>
    <row r="6918" spans="1:9" x14ac:dyDescent="0.3">
      <c r="A6918">
        <v>6953</v>
      </c>
      <c r="B6918">
        <v>3</v>
      </c>
      <c r="C6918">
        <v>109</v>
      </c>
      <c r="D6918" s="32">
        <v>0.76111111111111107</v>
      </c>
      <c r="E6918">
        <v>7000</v>
      </c>
      <c r="G6918" s="31" t="s">
        <v>97</v>
      </c>
      <c r="H6918">
        <v>15</v>
      </c>
      <c r="I6918" s="31" t="s">
        <v>104</v>
      </c>
    </row>
    <row r="6919" spans="1:9" x14ac:dyDescent="0.3">
      <c r="A6919">
        <v>6954</v>
      </c>
      <c r="B6919">
        <v>4</v>
      </c>
      <c r="C6919">
        <v>109</v>
      </c>
      <c r="D6919" s="32">
        <v>0.74375000000000002</v>
      </c>
      <c r="E6919">
        <v>7000</v>
      </c>
      <c r="G6919" s="31" t="s">
        <v>102</v>
      </c>
      <c r="H6919">
        <v>15</v>
      </c>
      <c r="I6919" s="31" t="s">
        <v>103</v>
      </c>
    </row>
    <row r="6920" spans="1:9" x14ac:dyDescent="0.3">
      <c r="A6920">
        <v>6955</v>
      </c>
      <c r="B6920">
        <v>2</v>
      </c>
      <c r="C6920">
        <v>109</v>
      </c>
      <c r="D6920" s="32">
        <v>0.78749999999999998</v>
      </c>
      <c r="E6920">
        <v>7000</v>
      </c>
      <c r="G6920" s="31" t="s">
        <v>97</v>
      </c>
      <c r="H6920">
        <v>15</v>
      </c>
      <c r="I6920" s="31" t="s">
        <v>101</v>
      </c>
    </row>
    <row r="6921" spans="1:9" x14ac:dyDescent="0.3">
      <c r="A6921">
        <v>6956</v>
      </c>
      <c r="B6921">
        <v>5</v>
      </c>
      <c r="C6921">
        <v>109</v>
      </c>
      <c r="D6921" s="32">
        <v>0.72152777777777777</v>
      </c>
      <c r="E6921">
        <v>7000</v>
      </c>
      <c r="G6921" s="31" t="s">
        <v>97</v>
      </c>
      <c r="H6921">
        <v>15</v>
      </c>
      <c r="I6921" s="31" t="s">
        <v>105</v>
      </c>
    </row>
    <row r="6922" spans="1:9" x14ac:dyDescent="0.3">
      <c r="A6922">
        <v>6957</v>
      </c>
      <c r="B6922">
        <v>3</v>
      </c>
      <c r="C6922">
        <v>109</v>
      </c>
      <c r="D6922" s="32">
        <v>0.78333333333333333</v>
      </c>
      <c r="E6922">
        <v>7000</v>
      </c>
      <c r="G6922" s="31" t="s">
        <v>97</v>
      </c>
      <c r="H6922">
        <v>16</v>
      </c>
      <c r="I6922" s="31" t="s">
        <v>104</v>
      </c>
    </row>
    <row r="6923" spans="1:9" x14ac:dyDescent="0.3">
      <c r="A6923">
        <v>6958</v>
      </c>
      <c r="B6923">
        <v>4</v>
      </c>
      <c r="C6923">
        <v>109</v>
      </c>
      <c r="D6923" s="32">
        <v>0.75277777777777777</v>
      </c>
      <c r="E6923">
        <v>7000</v>
      </c>
      <c r="G6923" s="31" t="s">
        <v>102</v>
      </c>
      <c r="H6923">
        <v>16</v>
      </c>
      <c r="I6923" s="31" t="s">
        <v>103</v>
      </c>
    </row>
    <row r="6924" spans="1:9" x14ac:dyDescent="0.3">
      <c r="A6924">
        <v>6959</v>
      </c>
      <c r="B6924">
        <v>2</v>
      </c>
      <c r="C6924">
        <v>109</v>
      </c>
      <c r="D6924" s="32">
        <v>0.80277777777777781</v>
      </c>
      <c r="E6924">
        <v>7000</v>
      </c>
      <c r="G6924" s="31" t="s">
        <v>102</v>
      </c>
      <c r="H6924">
        <v>16</v>
      </c>
      <c r="I6924" s="31" t="s">
        <v>101</v>
      </c>
    </row>
    <row r="6925" spans="1:9" x14ac:dyDescent="0.3">
      <c r="A6925">
        <v>6960</v>
      </c>
      <c r="B6925">
        <v>5</v>
      </c>
      <c r="C6925">
        <v>109</v>
      </c>
      <c r="D6925" s="32">
        <v>0.75</v>
      </c>
      <c r="E6925">
        <v>7000</v>
      </c>
      <c r="G6925" s="31" t="s">
        <v>102</v>
      </c>
      <c r="H6925">
        <v>16</v>
      </c>
      <c r="I6925" s="31" t="s">
        <v>105</v>
      </c>
    </row>
    <row r="6926" spans="1:9" x14ac:dyDescent="0.3">
      <c r="A6926">
        <v>6961</v>
      </c>
      <c r="B6926">
        <v>3</v>
      </c>
      <c r="C6926">
        <v>109</v>
      </c>
      <c r="D6926" s="32">
        <v>0.80138888888888893</v>
      </c>
      <c r="E6926">
        <v>7000</v>
      </c>
      <c r="G6926" s="31" t="s">
        <v>97</v>
      </c>
      <c r="H6926">
        <v>17</v>
      </c>
      <c r="I6926" s="31" t="s">
        <v>104</v>
      </c>
    </row>
    <row r="6927" spans="1:9" x14ac:dyDescent="0.3">
      <c r="A6927">
        <v>6962</v>
      </c>
      <c r="B6927">
        <v>4</v>
      </c>
      <c r="C6927">
        <v>109</v>
      </c>
      <c r="D6927" s="32">
        <v>0.76111111111111107</v>
      </c>
      <c r="E6927">
        <v>7000</v>
      </c>
      <c r="G6927" s="31" t="s">
        <v>97</v>
      </c>
      <c r="H6927">
        <v>17</v>
      </c>
      <c r="I6927" s="31" t="s">
        <v>103</v>
      </c>
    </row>
    <row r="6928" spans="1:9" x14ac:dyDescent="0.3">
      <c r="A6928">
        <v>6963</v>
      </c>
      <c r="B6928">
        <v>2</v>
      </c>
      <c r="C6928">
        <v>109</v>
      </c>
      <c r="D6928" s="32">
        <v>0.83750000000000002</v>
      </c>
      <c r="E6928">
        <v>7000</v>
      </c>
      <c r="G6928" s="31" t="s">
        <v>102</v>
      </c>
      <c r="H6928">
        <v>17</v>
      </c>
      <c r="I6928" s="31" t="s">
        <v>101</v>
      </c>
    </row>
    <row r="6929" spans="1:9" x14ac:dyDescent="0.3">
      <c r="A6929">
        <v>6964</v>
      </c>
      <c r="B6929">
        <v>5</v>
      </c>
      <c r="C6929">
        <v>109</v>
      </c>
      <c r="D6929" s="32">
        <v>0.77500000000000002</v>
      </c>
      <c r="E6929">
        <v>7000</v>
      </c>
      <c r="G6929" s="31" t="s">
        <v>97</v>
      </c>
      <c r="H6929">
        <v>17</v>
      </c>
      <c r="I6929" s="31" t="s">
        <v>105</v>
      </c>
    </row>
    <row r="6930" spans="1:9" x14ac:dyDescent="0.3">
      <c r="A6930">
        <v>6965</v>
      </c>
      <c r="B6930">
        <v>3</v>
      </c>
      <c r="C6930">
        <v>109</v>
      </c>
      <c r="D6930" s="32">
        <v>0.81874999999999998</v>
      </c>
      <c r="E6930">
        <v>7000</v>
      </c>
      <c r="G6930" s="31" t="s">
        <v>97</v>
      </c>
      <c r="H6930">
        <v>18</v>
      </c>
      <c r="I6930" s="31" t="s">
        <v>104</v>
      </c>
    </row>
    <row r="6931" spans="1:9" x14ac:dyDescent="0.3">
      <c r="A6931">
        <v>6966</v>
      </c>
      <c r="B6931">
        <v>4</v>
      </c>
      <c r="C6931">
        <v>109</v>
      </c>
      <c r="D6931" s="32">
        <v>0.80277777777777781</v>
      </c>
      <c r="E6931">
        <v>7000</v>
      </c>
      <c r="G6931" s="31" t="s">
        <v>102</v>
      </c>
      <c r="H6931">
        <v>18</v>
      </c>
      <c r="I6931" s="31" t="s">
        <v>103</v>
      </c>
    </row>
    <row r="6932" spans="1:9" x14ac:dyDescent="0.3">
      <c r="A6932">
        <v>6967</v>
      </c>
      <c r="B6932">
        <v>5</v>
      </c>
      <c r="C6932">
        <v>109</v>
      </c>
      <c r="D6932" s="32">
        <v>0.79305555555555551</v>
      </c>
      <c r="E6932">
        <v>7000</v>
      </c>
      <c r="G6932" s="31" t="s">
        <v>102</v>
      </c>
      <c r="H6932">
        <v>18</v>
      </c>
      <c r="I6932" s="31" t="s">
        <v>105</v>
      </c>
    </row>
    <row r="6933" spans="1:9" x14ac:dyDescent="0.3">
      <c r="A6933">
        <v>6968</v>
      </c>
      <c r="B6933">
        <v>3</v>
      </c>
      <c r="C6933">
        <v>109</v>
      </c>
      <c r="D6933" s="32">
        <v>0.83333333333333337</v>
      </c>
      <c r="E6933">
        <v>7000</v>
      </c>
      <c r="G6933" s="31" t="s">
        <v>102</v>
      </c>
      <c r="H6933">
        <v>19</v>
      </c>
      <c r="I6933" s="31" t="s">
        <v>104</v>
      </c>
    </row>
    <row r="6934" spans="1:9" x14ac:dyDescent="0.3">
      <c r="A6934">
        <v>6969</v>
      </c>
      <c r="B6934">
        <v>4</v>
      </c>
      <c r="C6934">
        <v>109</v>
      </c>
      <c r="D6934" s="32">
        <v>0.82222222222222219</v>
      </c>
      <c r="E6934">
        <v>7000</v>
      </c>
      <c r="G6934" s="31" t="s">
        <v>97</v>
      </c>
      <c r="H6934">
        <v>19</v>
      </c>
      <c r="I6934" s="31" t="s">
        <v>103</v>
      </c>
    </row>
    <row r="6935" spans="1:9" x14ac:dyDescent="0.3">
      <c r="A6935">
        <v>6970</v>
      </c>
      <c r="B6935">
        <v>5</v>
      </c>
      <c r="C6935">
        <v>109</v>
      </c>
      <c r="D6935" s="32">
        <v>0.82013888888888886</v>
      </c>
      <c r="E6935">
        <v>7000</v>
      </c>
      <c r="G6935" s="31" t="s">
        <v>97</v>
      </c>
      <c r="H6935">
        <v>19</v>
      </c>
      <c r="I6935" s="31" t="s">
        <v>105</v>
      </c>
    </row>
    <row r="6936" spans="1:9" x14ac:dyDescent="0.3">
      <c r="A6936">
        <v>6971</v>
      </c>
      <c r="B6936">
        <v>5</v>
      </c>
      <c r="C6936">
        <v>109</v>
      </c>
      <c r="D6936" s="32">
        <v>0.83819444444444446</v>
      </c>
      <c r="E6936">
        <v>7000</v>
      </c>
      <c r="G6936" s="31" t="s">
        <v>97</v>
      </c>
      <c r="H6936">
        <v>20</v>
      </c>
      <c r="I6936" s="31" t="s">
        <v>105</v>
      </c>
    </row>
    <row r="6937" spans="1:9" x14ac:dyDescent="0.3">
      <c r="A6937">
        <v>6972</v>
      </c>
      <c r="B6937">
        <v>3</v>
      </c>
      <c r="C6937">
        <v>110</v>
      </c>
      <c r="D6937" s="32">
        <v>0.44791666666666669</v>
      </c>
      <c r="E6937">
        <v>7000</v>
      </c>
      <c r="F6937">
        <v>1500</v>
      </c>
      <c r="G6937" s="31" t="s">
        <v>97</v>
      </c>
      <c r="H6937">
        <v>4</v>
      </c>
      <c r="I6937" s="31" t="s">
        <v>104</v>
      </c>
    </row>
    <row r="6938" spans="1:9" x14ac:dyDescent="0.3">
      <c r="A6938">
        <v>6973</v>
      </c>
      <c r="B6938">
        <v>7</v>
      </c>
      <c r="C6938">
        <v>110</v>
      </c>
      <c r="D6938" s="32">
        <v>0.44097222222222221</v>
      </c>
      <c r="E6938">
        <v>7000</v>
      </c>
      <c r="F6938">
        <v>1000</v>
      </c>
      <c r="G6938" s="31" t="s">
        <v>97</v>
      </c>
      <c r="H6938">
        <v>4</v>
      </c>
      <c r="I6938" s="31" t="s">
        <v>98</v>
      </c>
    </row>
    <row r="6939" spans="1:9" x14ac:dyDescent="0.3">
      <c r="A6939">
        <v>6974</v>
      </c>
      <c r="B6939">
        <v>1</v>
      </c>
      <c r="C6939">
        <v>110</v>
      </c>
      <c r="D6939" s="32">
        <v>0.47083333333333333</v>
      </c>
      <c r="E6939">
        <v>7000</v>
      </c>
      <c r="G6939" s="31" t="s">
        <v>97</v>
      </c>
      <c r="H6939">
        <v>4</v>
      </c>
      <c r="I6939" s="31" t="s">
        <v>99</v>
      </c>
    </row>
    <row r="6940" spans="1:9" x14ac:dyDescent="0.3">
      <c r="A6940">
        <v>6975</v>
      </c>
      <c r="B6940">
        <v>6</v>
      </c>
      <c r="C6940">
        <v>110</v>
      </c>
      <c r="D6940" s="32">
        <v>0.50902777777777775</v>
      </c>
      <c r="E6940">
        <v>7000</v>
      </c>
      <c r="G6940" s="31" t="s">
        <v>102</v>
      </c>
      <c r="H6940">
        <v>4</v>
      </c>
      <c r="I6940" s="31" t="s">
        <v>100</v>
      </c>
    </row>
    <row r="6941" spans="1:9" x14ac:dyDescent="0.3">
      <c r="A6941">
        <v>6976</v>
      </c>
      <c r="B6941">
        <v>4</v>
      </c>
      <c r="C6941">
        <v>110</v>
      </c>
      <c r="D6941" s="32">
        <v>0.4597222222222222</v>
      </c>
      <c r="E6941">
        <v>7000</v>
      </c>
      <c r="G6941" s="31" t="s">
        <v>97</v>
      </c>
      <c r="H6941">
        <v>4</v>
      </c>
      <c r="I6941" s="31" t="s">
        <v>103</v>
      </c>
    </row>
    <row r="6942" spans="1:9" x14ac:dyDescent="0.3">
      <c r="A6942">
        <v>6977</v>
      </c>
      <c r="B6942">
        <v>2</v>
      </c>
      <c r="C6942">
        <v>110</v>
      </c>
      <c r="D6942" s="32">
        <v>0.43333333333333335</v>
      </c>
      <c r="E6942">
        <v>7000</v>
      </c>
      <c r="F6942">
        <v>2000</v>
      </c>
      <c r="G6942" s="31" t="s">
        <v>102</v>
      </c>
      <c r="H6942">
        <v>4</v>
      </c>
      <c r="I6942" s="31" t="s">
        <v>101</v>
      </c>
    </row>
    <row r="6943" spans="1:9" x14ac:dyDescent="0.3">
      <c r="A6943">
        <v>6978</v>
      </c>
      <c r="B6943">
        <v>5</v>
      </c>
      <c r="C6943">
        <v>110</v>
      </c>
      <c r="D6943" s="32">
        <v>0.4375</v>
      </c>
      <c r="E6943">
        <v>7000</v>
      </c>
      <c r="F6943">
        <v>3000</v>
      </c>
      <c r="G6943" s="31" t="s">
        <v>102</v>
      </c>
      <c r="H6943">
        <v>4</v>
      </c>
      <c r="I6943" s="31" t="s">
        <v>105</v>
      </c>
    </row>
    <row r="6944" spans="1:9" x14ac:dyDescent="0.3">
      <c r="A6944">
        <v>6979</v>
      </c>
      <c r="B6944">
        <v>3</v>
      </c>
      <c r="C6944">
        <v>110</v>
      </c>
      <c r="D6944" s="32">
        <v>0.46944444444444444</v>
      </c>
      <c r="E6944">
        <v>7000</v>
      </c>
      <c r="F6944">
        <v>1000</v>
      </c>
      <c r="G6944" s="31" t="s">
        <v>97</v>
      </c>
      <c r="H6944">
        <v>5</v>
      </c>
      <c r="I6944" s="31" t="s">
        <v>104</v>
      </c>
    </row>
    <row r="6945" spans="1:9" x14ac:dyDescent="0.3">
      <c r="A6945">
        <v>6980</v>
      </c>
      <c r="B6945">
        <v>7</v>
      </c>
      <c r="C6945">
        <v>110</v>
      </c>
      <c r="D6945" s="32">
        <v>0.46458333333333335</v>
      </c>
      <c r="E6945">
        <v>7000</v>
      </c>
      <c r="G6945" s="31" t="s">
        <v>102</v>
      </c>
      <c r="H6945">
        <v>5</v>
      </c>
      <c r="I6945" s="31" t="s">
        <v>98</v>
      </c>
    </row>
    <row r="6946" spans="1:9" x14ac:dyDescent="0.3">
      <c r="A6946">
        <v>6981</v>
      </c>
      <c r="B6946">
        <v>1</v>
      </c>
      <c r="C6946">
        <v>110</v>
      </c>
      <c r="D6946" s="32">
        <v>0.49791666666666667</v>
      </c>
      <c r="E6946">
        <v>7000</v>
      </c>
      <c r="G6946" s="31" t="s">
        <v>97</v>
      </c>
      <c r="H6946">
        <v>5</v>
      </c>
      <c r="I6946" s="31" t="s">
        <v>99</v>
      </c>
    </row>
    <row r="6947" spans="1:9" x14ac:dyDescent="0.3">
      <c r="A6947">
        <v>6982</v>
      </c>
      <c r="B6947">
        <v>6</v>
      </c>
      <c r="C6947">
        <v>110</v>
      </c>
      <c r="D6947" s="32">
        <v>0.52222222222222225</v>
      </c>
      <c r="E6947">
        <v>7000</v>
      </c>
      <c r="G6947" s="31" t="s">
        <v>97</v>
      </c>
      <c r="H6947">
        <v>5</v>
      </c>
      <c r="I6947" s="31" t="s">
        <v>100</v>
      </c>
    </row>
    <row r="6948" spans="1:9" x14ac:dyDescent="0.3">
      <c r="A6948">
        <v>6983</v>
      </c>
      <c r="B6948">
        <v>4</v>
      </c>
      <c r="C6948">
        <v>110</v>
      </c>
      <c r="D6948" s="32">
        <v>0.48194444444444445</v>
      </c>
      <c r="E6948">
        <v>7000</v>
      </c>
      <c r="G6948" s="31" t="s">
        <v>102</v>
      </c>
      <c r="H6948">
        <v>5</v>
      </c>
      <c r="I6948" s="31" t="s">
        <v>103</v>
      </c>
    </row>
    <row r="6949" spans="1:9" x14ac:dyDescent="0.3">
      <c r="A6949">
        <v>6984</v>
      </c>
      <c r="B6949">
        <v>2</v>
      </c>
      <c r="C6949">
        <v>110</v>
      </c>
      <c r="D6949" s="32">
        <v>0.46111111111111114</v>
      </c>
      <c r="E6949">
        <v>7000</v>
      </c>
      <c r="F6949">
        <v>3000</v>
      </c>
      <c r="G6949" s="31" t="s">
        <v>102</v>
      </c>
      <c r="H6949">
        <v>5</v>
      </c>
      <c r="I6949" s="31" t="s">
        <v>101</v>
      </c>
    </row>
    <row r="6950" spans="1:9" x14ac:dyDescent="0.3">
      <c r="A6950">
        <v>6985</v>
      </c>
      <c r="B6950">
        <v>5</v>
      </c>
      <c r="C6950">
        <v>110</v>
      </c>
      <c r="D6950" s="32">
        <v>0.46527777777777779</v>
      </c>
      <c r="E6950">
        <v>7000</v>
      </c>
      <c r="G6950" s="31" t="s">
        <v>97</v>
      </c>
      <c r="H6950">
        <v>5</v>
      </c>
      <c r="I6950" s="31" t="s">
        <v>105</v>
      </c>
    </row>
    <row r="6951" spans="1:9" x14ac:dyDescent="0.3">
      <c r="A6951">
        <v>6986</v>
      </c>
      <c r="B6951">
        <v>3</v>
      </c>
      <c r="C6951">
        <v>110</v>
      </c>
      <c r="D6951" s="32">
        <v>0.48819444444444443</v>
      </c>
      <c r="E6951">
        <v>7000</v>
      </c>
      <c r="F6951">
        <v>4900</v>
      </c>
      <c r="G6951" s="31" t="s">
        <v>102</v>
      </c>
      <c r="H6951">
        <v>6</v>
      </c>
      <c r="I6951" s="31" t="s">
        <v>104</v>
      </c>
    </row>
    <row r="6952" spans="1:9" x14ac:dyDescent="0.3">
      <c r="A6952">
        <v>6987</v>
      </c>
      <c r="B6952">
        <v>7</v>
      </c>
      <c r="C6952">
        <v>110</v>
      </c>
      <c r="D6952" s="32">
        <v>0.49027777777777776</v>
      </c>
      <c r="E6952">
        <v>6000</v>
      </c>
      <c r="G6952" s="31" t="s">
        <v>102</v>
      </c>
      <c r="H6952">
        <v>6</v>
      </c>
      <c r="I6952" s="31" t="s">
        <v>98</v>
      </c>
    </row>
    <row r="6953" spans="1:9" x14ac:dyDescent="0.3">
      <c r="A6953">
        <v>6988</v>
      </c>
      <c r="B6953">
        <v>1</v>
      </c>
      <c r="C6953">
        <v>110</v>
      </c>
      <c r="D6953" s="32">
        <v>0.53888888888888886</v>
      </c>
      <c r="E6953">
        <v>7000</v>
      </c>
      <c r="G6953" s="31" t="s">
        <v>97</v>
      </c>
      <c r="H6953">
        <v>6</v>
      </c>
      <c r="I6953" s="31" t="s">
        <v>99</v>
      </c>
    </row>
    <row r="6954" spans="1:9" x14ac:dyDescent="0.3">
      <c r="A6954">
        <v>6989</v>
      </c>
      <c r="B6954">
        <v>6</v>
      </c>
      <c r="C6954">
        <v>110</v>
      </c>
      <c r="D6954" s="32">
        <v>0.54166666666666663</v>
      </c>
      <c r="E6954">
        <v>7000</v>
      </c>
      <c r="G6954" s="31" t="s">
        <v>97</v>
      </c>
      <c r="H6954">
        <v>6</v>
      </c>
      <c r="I6954" s="31" t="s">
        <v>100</v>
      </c>
    </row>
    <row r="6955" spans="1:9" x14ac:dyDescent="0.3">
      <c r="A6955">
        <v>6990</v>
      </c>
      <c r="B6955">
        <v>4</v>
      </c>
      <c r="C6955">
        <v>110</v>
      </c>
      <c r="D6955" s="32">
        <v>0.50902777777777775</v>
      </c>
      <c r="E6955">
        <v>7000</v>
      </c>
      <c r="G6955" s="31" t="s">
        <v>97</v>
      </c>
      <c r="H6955">
        <v>6</v>
      </c>
      <c r="I6955" s="31" t="s">
        <v>103</v>
      </c>
    </row>
    <row r="6956" spans="1:9" x14ac:dyDescent="0.3">
      <c r="A6956">
        <v>6991</v>
      </c>
      <c r="B6956">
        <v>2</v>
      </c>
      <c r="C6956">
        <v>110</v>
      </c>
      <c r="D6956" s="32">
        <v>0.48958333333333331</v>
      </c>
      <c r="E6956">
        <v>9000</v>
      </c>
      <c r="G6956" s="31" t="s">
        <v>102</v>
      </c>
      <c r="H6956">
        <v>6</v>
      </c>
      <c r="I6956" s="31" t="s">
        <v>101</v>
      </c>
    </row>
    <row r="6957" spans="1:9" x14ac:dyDescent="0.3">
      <c r="A6957">
        <v>6992</v>
      </c>
      <c r="B6957">
        <v>5</v>
      </c>
      <c r="C6957">
        <v>110</v>
      </c>
      <c r="D6957" s="32">
        <v>0.49930555555555556</v>
      </c>
      <c r="E6957">
        <v>7000</v>
      </c>
      <c r="F6957">
        <v>2000</v>
      </c>
      <c r="G6957" s="31" t="s">
        <v>97</v>
      </c>
      <c r="H6957">
        <v>6</v>
      </c>
      <c r="I6957" s="31" t="s">
        <v>105</v>
      </c>
    </row>
    <row r="6958" spans="1:9" x14ac:dyDescent="0.3">
      <c r="A6958">
        <v>6993</v>
      </c>
      <c r="B6958">
        <v>3</v>
      </c>
      <c r="C6958">
        <v>110</v>
      </c>
      <c r="D6958" s="32">
        <v>0.50624999999999998</v>
      </c>
      <c r="E6958">
        <v>7000</v>
      </c>
      <c r="G6958" s="31" t="s">
        <v>97</v>
      </c>
      <c r="H6958">
        <v>7</v>
      </c>
      <c r="I6958" s="31" t="s">
        <v>104</v>
      </c>
    </row>
    <row r="6959" spans="1:9" x14ac:dyDescent="0.3">
      <c r="A6959">
        <v>6994</v>
      </c>
      <c r="B6959">
        <v>7</v>
      </c>
      <c r="C6959">
        <v>110</v>
      </c>
      <c r="D6959" s="32">
        <v>0.5444444444444444</v>
      </c>
      <c r="E6959">
        <v>7000</v>
      </c>
      <c r="G6959" s="31" t="s">
        <v>102</v>
      </c>
      <c r="H6959">
        <v>7</v>
      </c>
      <c r="I6959" s="31" t="s">
        <v>98</v>
      </c>
    </row>
    <row r="6960" spans="1:9" x14ac:dyDescent="0.3">
      <c r="A6960">
        <v>6995</v>
      </c>
      <c r="B6960">
        <v>1</v>
      </c>
      <c r="C6960">
        <v>110</v>
      </c>
      <c r="D6960" s="32">
        <v>0.57152777777777775</v>
      </c>
      <c r="E6960">
        <v>7000</v>
      </c>
      <c r="F6960">
        <v>4500</v>
      </c>
      <c r="G6960" s="31" t="s">
        <v>102</v>
      </c>
      <c r="H6960">
        <v>7</v>
      </c>
      <c r="I6960" s="31" t="s">
        <v>99</v>
      </c>
    </row>
    <row r="6961" spans="1:9" x14ac:dyDescent="0.3">
      <c r="A6961">
        <v>6996</v>
      </c>
      <c r="B6961">
        <v>6</v>
      </c>
      <c r="C6961">
        <v>110</v>
      </c>
      <c r="D6961" s="32">
        <v>0.5541666666666667</v>
      </c>
      <c r="E6961">
        <v>7000</v>
      </c>
      <c r="F6961">
        <v>1000</v>
      </c>
      <c r="G6961" s="31" t="s">
        <v>97</v>
      </c>
      <c r="H6961">
        <v>7</v>
      </c>
      <c r="I6961" s="31" t="s">
        <v>100</v>
      </c>
    </row>
    <row r="6962" spans="1:9" x14ac:dyDescent="0.3">
      <c r="A6962">
        <v>6997</v>
      </c>
      <c r="B6962">
        <v>4</v>
      </c>
      <c r="C6962">
        <v>110</v>
      </c>
      <c r="D6962" s="32">
        <v>0.5444444444444444</v>
      </c>
      <c r="E6962">
        <v>7000</v>
      </c>
      <c r="G6962" s="31" t="s">
        <v>102</v>
      </c>
      <c r="H6962">
        <v>7</v>
      </c>
      <c r="I6962" s="31" t="s">
        <v>103</v>
      </c>
    </row>
    <row r="6963" spans="1:9" x14ac:dyDescent="0.3">
      <c r="A6963">
        <v>6998</v>
      </c>
      <c r="B6963">
        <v>2</v>
      </c>
      <c r="C6963">
        <v>110</v>
      </c>
      <c r="D6963" s="32">
        <v>0.51666666666666672</v>
      </c>
      <c r="E6963">
        <v>7000</v>
      </c>
      <c r="G6963" s="31" t="s">
        <v>97</v>
      </c>
      <c r="H6963">
        <v>7</v>
      </c>
      <c r="I6963" s="31" t="s">
        <v>101</v>
      </c>
    </row>
    <row r="6964" spans="1:9" x14ac:dyDescent="0.3">
      <c r="A6964">
        <v>6999</v>
      </c>
      <c r="B6964">
        <v>5</v>
      </c>
      <c r="C6964">
        <v>110</v>
      </c>
      <c r="D6964" s="32">
        <v>0.52986111111111112</v>
      </c>
      <c r="E6964">
        <v>7000</v>
      </c>
      <c r="G6964" s="31" t="s">
        <v>102</v>
      </c>
      <c r="H6964">
        <v>7</v>
      </c>
      <c r="I6964" s="31" t="s">
        <v>105</v>
      </c>
    </row>
    <row r="6965" spans="1:9" x14ac:dyDescent="0.3">
      <c r="A6965">
        <v>7000</v>
      </c>
      <c r="B6965">
        <v>3</v>
      </c>
      <c r="C6965">
        <v>110</v>
      </c>
      <c r="D6965" s="32">
        <v>0.52430555555555558</v>
      </c>
      <c r="E6965">
        <v>7000</v>
      </c>
      <c r="G6965" s="31" t="s">
        <v>102</v>
      </c>
      <c r="H6965">
        <v>8</v>
      </c>
      <c r="I6965" s="31" t="s">
        <v>104</v>
      </c>
    </row>
    <row r="6966" spans="1:9" x14ac:dyDescent="0.3">
      <c r="A6966">
        <v>7001</v>
      </c>
      <c r="B6966">
        <v>7</v>
      </c>
      <c r="C6966">
        <v>110</v>
      </c>
      <c r="D6966" s="32">
        <v>0.62847222222222221</v>
      </c>
      <c r="E6966">
        <v>7000</v>
      </c>
      <c r="G6966" s="31" t="s">
        <v>102</v>
      </c>
      <c r="H6966">
        <v>8</v>
      </c>
      <c r="I6966" s="31" t="s">
        <v>98</v>
      </c>
    </row>
    <row r="6967" spans="1:9" x14ac:dyDescent="0.3">
      <c r="A6967">
        <v>7002</v>
      </c>
      <c r="B6967">
        <v>1</v>
      </c>
      <c r="C6967">
        <v>110</v>
      </c>
      <c r="D6967" s="32">
        <v>0.59930555555555554</v>
      </c>
      <c r="E6967">
        <v>7000</v>
      </c>
      <c r="G6967" s="31" t="s">
        <v>97</v>
      </c>
      <c r="H6967">
        <v>8</v>
      </c>
      <c r="I6967" s="31" t="s">
        <v>99</v>
      </c>
    </row>
    <row r="6968" spans="1:9" x14ac:dyDescent="0.3">
      <c r="A6968">
        <v>7003</v>
      </c>
      <c r="B6968">
        <v>6</v>
      </c>
      <c r="C6968">
        <v>110</v>
      </c>
      <c r="D6968" s="32">
        <v>0.56944444444444442</v>
      </c>
      <c r="E6968">
        <v>7000</v>
      </c>
      <c r="G6968" s="31" t="s">
        <v>102</v>
      </c>
      <c r="H6968">
        <v>8</v>
      </c>
      <c r="I6968" s="31" t="s">
        <v>100</v>
      </c>
    </row>
    <row r="6969" spans="1:9" x14ac:dyDescent="0.3">
      <c r="A6969">
        <v>7004</v>
      </c>
      <c r="B6969">
        <v>4</v>
      </c>
      <c r="C6969">
        <v>110</v>
      </c>
      <c r="D6969" s="32">
        <v>0.56666666666666665</v>
      </c>
      <c r="E6969">
        <v>7000</v>
      </c>
      <c r="G6969" s="31" t="s">
        <v>97</v>
      </c>
      <c r="H6969">
        <v>8</v>
      </c>
      <c r="I6969" s="31" t="s">
        <v>103</v>
      </c>
    </row>
    <row r="6970" spans="1:9" x14ac:dyDescent="0.3">
      <c r="A6970">
        <v>7005</v>
      </c>
      <c r="B6970">
        <v>2</v>
      </c>
      <c r="C6970">
        <v>110</v>
      </c>
      <c r="D6970" s="32">
        <v>0.56041666666666667</v>
      </c>
      <c r="E6970">
        <v>7000</v>
      </c>
      <c r="G6970" s="31" t="s">
        <v>102</v>
      </c>
      <c r="H6970">
        <v>8</v>
      </c>
      <c r="I6970" s="31" t="s">
        <v>101</v>
      </c>
    </row>
    <row r="6971" spans="1:9" x14ac:dyDescent="0.3">
      <c r="A6971">
        <v>7006</v>
      </c>
      <c r="B6971">
        <v>5</v>
      </c>
      <c r="C6971">
        <v>110</v>
      </c>
      <c r="D6971" s="32">
        <v>0.55694444444444446</v>
      </c>
      <c r="E6971">
        <v>7000</v>
      </c>
      <c r="G6971" s="31" t="s">
        <v>102</v>
      </c>
      <c r="H6971">
        <v>8</v>
      </c>
      <c r="I6971" s="31" t="s">
        <v>105</v>
      </c>
    </row>
    <row r="6972" spans="1:9" x14ac:dyDescent="0.3">
      <c r="A6972">
        <v>7007</v>
      </c>
      <c r="B6972">
        <v>3</v>
      </c>
      <c r="C6972">
        <v>110</v>
      </c>
      <c r="D6972" s="32">
        <v>0.5541666666666667</v>
      </c>
      <c r="E6972">
        <v>7000</v>
      </c>
      <c r="G6972" s="31" t="s">
        <v>97</v>
      </c>
      <c r="H6972">
        <v>9</v>
      </c>
      <c r="I6972" s="31" t="s">
        <v>104</v>
      </c>
    </row>
    <row r="6973" spans="1:9" x14ac:dyDescent="0.3">
      <c r="A6973">
        <v>7008</v>
      </c>
      <c r="B6973">
        <v>7</v>
      </c>
      <c r="C6973">
        <v>110</v>
      </c>
      <c r="D6973" s="32">
        <v>0.68125000000000002</v>
      </c>
      <c r="E6973">
        <v>7000</v>
      </c>
      <c r="F6973">
        <v>1000</v>
      </c>
      <c r="G6973" s="31" t="s">
        <v>102</v>
      </c>
      <c r="H6973">
        <v>9</v>
      </c>
      <c r="I6973" s="31" t="s">
        <v>98</v>
      </c>
    </row>
    <row r="6974" spans="1:9" x14ac:dyDescent="0.3">
      <c r="A6974">
        <v>7009</v>
      </c>
      <c r="B6974">
        <v>1</v>
      </c>
      <c r="C6974">
        <v>110</v>
      </c>
      <c r="D6974" s="32">
        <v>0.61944444444444446</v>
      </c>
      <c r="E6974">
        <v>7000</v>
      </c>
      <c r="G6974" s="31" t="s">
        <v>97</v>
      </c>
      <c r="H6974">
        <v>9</v>
      </c>
      <c r="I6974" s="31" t="s">
        <v>99</v>
      </c>
    </row>
    <row r="6975" spans="1:9" x14ac:dyDescent="0.3">
      <c r="A6975">
        <v>7010</v>
      </c>
      <c r="B6975">
        <v>6</v>
      </c>
      <c r="C6975">
        <v>110</v>
      </c>
      <c r="D6975" s="32">
        <v>0.58472222222222225</v>
      </c>
      <c r="E6975">
        <v>7000</v>
      </c>
      <c r="G6975" s="31" t="s">
        <v>97</v>
      </c>
      <c r="H6975">
        <v>9</v>
      </c>
      <c r="I6975" s="31" t="s">
        <v>100</v>
      </c>
    </row>
    <row r="6976" spans="1:9" x14ac:dyDescent="0.3">
      <c r="A6976">
        <v>7011</v>
      </c>
      <c r="B6976">
        <v>4</v>
      </c>
      <c r="C6976">
        <v>110</v>
      </c>
      <c r="D6976" s="32">
        <v>0.59236111111111112</v>
      </c>
      <c r="E6976">
        <v>7000</v>
      </c>
      <c r="G6976" s="31" t="s">
        <v>97</v>
      </c>
      <c r="H6976">
        <v>9</v>
      </c>
      <c r="I6976" s="31" t="s">
        <v>103</v>
      </c>
    </row>
    <row r="6977" spans="1:9" x14ac:dyDescent="0.3">
      <c r="A6977">
        <v>7012</v>
      </c>
      <c r="B6977">
        <v>2</v>
      </c>
      <c r="C6977">
        <v>110</v>
      </c>
      <c r="D6977" s="32">
        <v>0.58472222222222225</v>
      </c>
      <c r="E6977">
        <v>7000</v>
      </c>
      <c r="G6977" s="31" t="s">
        <v>97</v>
      </c>
      <c r="H6977">
        <v>9</v>
      </c>
      <c r="I6977" s="31" t="s">
        <v>101</v>
      </c>
    </row>
    <row r="6978" spans="1:9" x14ac:dyDescent="0.3">
      <c r="A6978">
        <v>7013</v>
      </c>
      <c r="B6978">
        <v>5</v>
      </c>
      <c r="C6978">
        <v>110</v>
      </c>
      <c r="D6978" s="32">
        <v>0.57222222222222219</v>
      </c>
      <c r="E6978">
        <v>7000</v>
      </c>
      <c r="G6978" s="31" t="s">
        <v>102</v>
      </c>
      <c r="H6978">
        <v>9</v>
      </c>
      <c r="I6978" s="31" t="s">
        <v>105</v>
      </c>
    </row>
    <row r="6979" spans="1:9" x14ac:dyDescent="0.3">
      <c r="A6979">
        <v>7014</v>
      </c>
      <c r="B6979">
        <v>3</v>
      </c>
      <c r="C6979">
        <v>110</v>
      </c>
      <c r="D6979" s="32">
        <v>0.57222222222222219</v>
      </c>
      <c r="E6979">
        <v>7000</v>
      </c>
      <c r="G6979" s="31" t="s">
        <v>97</v>
      </c>
      <c r="H6979">
        <v>10</v>
      </c>
      <c r="I6979" s="31" t="s">
        <v>104</v>
      </c>
    </row>
    <row r="6980" spans="1:9" x14ac:dyDescent="0.3">
      <c r="A6980">
        <v>7015</v>
      </c>
      <c r="B6980">
        <v>7</v>
      </c>
      <c r="C6980">
        <v>110</v>
      </c>
      <c r="D6980" s="32">
        <v>0.73541666666666672</v>
      </c>
      <c r="E6980">
        <v>7000</v>
      </c>
      <c r="G6980" s="31" t="s">
        <v>102</v>
      </c>
      <c r="H6980">
        <v>10</v>
      </c>
      <c r="I6980" s="31" t="s">
        <v>98</v>
      </c>
    </row>
    <row r="6981" spans="1:9" x14ac:dyDescent="0.3">
      <c r="A6981">
        <v>7016</v>
      </c>
      <c r="B6981">
        <v>1</v>
      </c>
      <c r="C6981">
        <v>110</v>
      </c>
      <c r="D6981" s="32">
        <v>0.63888888888888884</v>
      </c>
      <c r="E6981">
        <v>7000</v>
      </c>
      <c r="G6981" s="31" t="s">
        <v>97</v>
      </c>
      <c r="H6981">
        <v>10</v>
      </c>
      <c r="I6981" s="31" t="s">
        <v>99</v>
      </c>
    </row>
    <row r="6982" spans="1:9" x14ac:dyDescent="0.3">
      <c r="A6982">
        <v>7017</v>
      </c>
      <c r="B6982">
        <v>6</v>
      </c>
      <c r="C6982">
        <v>110</v>
      </c>
      <c r="D6982" s="32">
        <v>0.60624999999999996</v>
      </c>
      <c r="E6982">
        <v>7000</v>
      </c>
      <c r="G6982" s="31" t="s">
        <v>102</v>
      </c>
      <c r="H6982">
        <v>10</v>
      </c>
      <c r="I6982" s="31" t="s">
        <v>100</v>
      </c>
    </row>
    <row r="6983" spans="1:9" x14ac:dyDescent="0.3">
      <c r="A6983">
        <v>7018</v>
      </c>
      <c r="B6983">
        <v>4</v>
      </c>
      <c r="C6983">
        <v>110</v>
      </c>
      <c r="D6983" s="32">
        <v>0.66111111111111109</v>
      </c>
      <c r="E6983">
        <v>7000</v>
      </c>
      <c r="G6983" s="31" t="s">
        <v>102</v>
      </c>
      <c r="H6983">
        <v>10</v>
      </c>
      <c r="I6983" s="31" t="s">
        <v>103</v>
      </c>
    </row>
    <row r="6984" spans="1:9" x14ac:dyDescent="0.3">
      <c r="A6984">
        <v>7019</v>
      </c>
      <c r="B6984">
        <v>2</v>
      </c>
      <c r="C6984">
        <v>110</v>
      </c>
      <c r="D6984" s="32">
        <v>0.6069444444444444</v>
      </c>
      <c r="E6984">
        <v>7000</v>
      </c>
      <c r="G6984" s="31" t="s">
        <v>97</v>
      </c>
      <c r="H6984">
        <v>10</v>
      </c>
      <c r="I6984" s="31" t="s">
        <v>101</v>
      </c>
    </row>
    <row r="6985" spans="1:9" x14ac:dyDescent="0.3">
      <c r="A6985">
        <v>7020</v>
      </c>
      <c r="B6985">
        <v>5</v>
      </c>
      <c r="C6985">
        <v>110</v>
      </c>
      <c r="D6985" s="32">
        <v>0.59722222222222221</v>
      </c>
      <c r="E6985">
        <v>7000</v>
      </c>
      <c r="G6985" s="31" t="s">
        <v>97</v>
      </c>
      <c r="H6985">
        <v>10</v>
      </c>
      <c r="I6985" s="31" t="s">
        <v>105</v>
      </c>
    </row>
    <row r="6986" spans="1:9" x14ac:dyDescent="0.3">
      <c r="A6986">
        <v>7021</v>
      </c>
      <c r="B6986">
        <v>3</v>
      </c>
      <c r="C6986">
        <v>110</v>
      </c>
      <c r="D6986" s="32">
        <v>0.60486111111111107</v>
      </c>
      <c r="E6986">
        <v>7000</v>
      </c>
      <c r="F6986">
        <v>1000</v>
      </c>
      <c r="G6986" s="31" t="s">
        <v>102</v>
      </c>
      <c r="H6986">
        <v>11</v>
      </c>
      <c r="I6986" s="31" t="s">
        <v>104</v>
      </c>
    </row>
    <row r="6987" spans="1:9" x14ac:dyDescent="0.3">
      <c r="A6987">
        <v>7022</v>
      </c>
      <c r="B6987">
        <v>7</v>
      </c>
      <c r="C6987">
        <v>110</v>
      </c>
      <c r="D6987" s="32">
        <v>0.76875000000000004</v>
      </c>
      <c r="E6987">
        <v>7000</v>
      </c>
      <c r="G6987" s="31" t="s">
        <v>97</v>
      </c>
      <c r="H6987">
        <v>11</v>
      </c>
      <c r="I6987" s="31" t="s">
        <v>98</v>
      </c>
    </row>
    <row r="6988" spans="1:9" x14ac:dyDescent="0.3">
      <c r="A6988">
        <v>7023</v>
      </c>
      <c r="B6988">
        <v>1</v>
      </c>
      <c r="C6988">
        <v>110</v>
      </c>
      <c r="D6988" s="32">
        <v>0.71458333333333335</v>
      </c>
      <c r="E6988">
        <v>9000</v>
      </c>
      <c r="F6988">
        <v>3000</v>
      </c>
      <c r="G6988" s="31" t="s">
        <v>102</v>
      </c>
      <c r="H6988">
        <v>11</v>
      </c>
      <c r="I6988" s="31" t="s">
        <v>99</v>
      </c>
    </row>
    <row r="6989" spans="1:9" x14ac:dyDescent="0.3">
      <c r="A6989">
        <v>7024</v>
      </c>
      <c r="B6989">
        <v>6</v>
      </c>
      <c r="C6989">
        <v>110</v>
      </c>
      <c r="D6989" s="32">
        <v>0.62291666666666667</v>
      </c>
      <c r="E6989">
        <v>7000</v>
      </c>
      <c r="G6989" s="31" t="s">
        <v>97</v>
      </c>
      <c r="H6989">
        <v>11</v>
      </c>
      <c r="I6989" s="31" t="s">
        <v>100</v>
      </c>
    </row>
    <row r="6990" spans="1:9" x14ac:dyDescent="0.3">
      <c r="A6990">
        <v>7025</v>
      </c>
      <c r="B6990">
        <v>4</v>
      </c>
      <c r="C6990">
        <v>110</v>
      </c>
      <c r="D6990" s="32">
        <v>0.67500000000000004</v>
      </c>
      <c r="E6990">
        <v>7000</v>
      </c>
      <c r="G6990" s="31" t="s">
        <v>97</v>
      </c>
      <c r="H6990">
        <v>11</v>
      </c>
      <c r="I6990" s="31" t="s">
        <v>103</v>
      </c>
    </row>
    <row r="6991" spans="1:9" x14ac:dyDescent="0.3">
      <c r="A6991">
        <v>7026</v>
      </c>
      <c r="B6991">
        <v>2</v>
      </c>
      <c r="C6991">
        <v>110</v>
      </c>
      <c r="D6991" s="32">
        <v>0.64236111111111116</v>
      </c>
      <c r="E6991">
        <v>7000</v>
      </c>
      <c r="G6991" s="31" t="s">
        <v>97</v>
      </c>
      <c r="H6991">
        <v>11</v>
      </c>
      <c r="I6991" s="31" t="s">
        <v>101</v>
      </c>
    </row>
    <row r="6992" spans="1:9" x14ac:dyDescent="0.3">
      <c r="A6992">
        <v>7027</v>
      </c>
      <c r="B6992">
        <v>5</v>
      </c>
      <c r="C6992">
        <v>110</v>
      </c>
      <c r="D6992" s="32">
        <v>0.64722222222222225</v>
      </c>
      <c r="E6992">
        <v>7000</v>
      </c>
      <c r="G6992" s="31" t="s">
        <v>102</v>
      </c>
      <c r="H6992">
        <v>11</v>
      </c>
      <c r="I6992" s="31" t="s">
        <v>105</v>
      </c>
    </row>
    <row r="6993" spans="1:9" x14ac:dyDescent="0.3">
      <c r="A6993">
        <v>7028</v>
      </c>
      <c r="B6993">
        <v>3</v>
      </c>
      <c r="C6993">
        <v>110</v>
      </c>
      <c r="D6993" s="32">
        <v>0.62986111111111109</v>
      </c>
      <c r="E6993">
        <v>7000</v>
      </c>
      <c r="F6993">
        <v>2000</v>
      </c>
      <c r="G6993" s="31" t="s">
        <v>102</v>
      </c>
      <c r="H6993">
        <v>12</v>
      </c>
      <c r="I6993" s="31" t="s">
        <v>104</v>
      </c>
    </row>
    <row r="6994" spans="1:9" x14ac:dyDescent="0.3">
      <c r="A6994">
        <v>7029</v>
      </c>
      <c r="B6994">
        <v>7</v>
      </c>
      <c r="C6994">
        <v>110</v>
      </c>
      <c r="D6994" s="32">
        <v>0.8041666666666667</v>
      </c>
      <c r="E6994">
        <v>7000</v>
      </c>
      <c r="G6994" s="31" t="s">
        <v>102</v>
      </c>
      <c r="H6994">
        <v>12</v>
      </c>
      <c r="I6994" s="31" t="s">
        <v>98</v>
      </c>
    </row>
    <row r="6995" spans="1:9" x14ac:dyDescent="0.3">
      <c r="A6995">
        <v>7030</v>
      </c>
      <c r="B6995">
        <v>1</v>
      </c>
      <c r="C6995">
        <v>110</v>
      </c>
      <c r="D6995" s="32">
        <v>0.77083333333333337</v>
      </c>
      <c r="E6995">
        <v>9000</v>
      </c>
      <c r="F6995">
        <v>3000</v>
      </c>
      <c r="G6995" s="31" t="s">
        <v>102</v>
      </c>
      <c r="H6995">
        <v>12</v>
      </c>
      <c r="I6995" s="31" t="s">
        <v>99</v>
      </c>
    </row>
    <row r="6996" spans="1:9" x14ac:dyDescent="0.3">
      <c r="A6996">
        <v>7031</v>
      </c>
      <c r="B6996">
        <v>6</v>
      </c>
      <c r="C6996">
        <v>110</v>
      </c>
      <c r="D6996" s="32">
        <v>0.65347222222222223</v>
      </c>
      <c r="E6996">
        <v>7000</v>
      </c>
      <c r="G6996" s="31" t="s">
        <v>97</v>
      </c>
      <c r="H6996">
        <v>12</v>
      </c>
      <c r="I6996" s="31" t="s">
        <v>100</v>
      </c>
    </row>
    <row r="6997" spans="1:9" x14ac:dyDescent="0.3">
      <c r="A6997">
        <v>7032</v>
      </c>
      <c r="B6997">
        <v>4</v>
      </c>
      <c r="C6997">
        <v>110</v>
      </c>
      <c r="D6997" s="32">
        <v>0.69861111111111107</v>
      </c>
      <c r="E6997">
        <v>7000</v>
      </c>
      <c r="G6997" s="31" t="s">
        <v>102</v>
      </c>
      <c r="H6997">
        <v>12</v>
      </c>
      <c r="I6997" s="31" t="s">
        <v>103</v>
      </c>
    </row>
    <row r="6998" spans="1:9" x14ac:dyDescent="0.3">
      <c r="A6998">
        <v>7033</v>
      </c>
      <c r="B6998">
        <v>2</v>
      </c>
      <c r="C6998">
        <v>110</v>
      </c>
      <c r="D6998" s="32">
        <v>0.66527777777777775</v>
      </c>
      <c r="E6998">
        <v>7000</v>
      </c>
      <c r="G6998" s="31" t="s">
        <v>97</v>
      </c>
      <c r="H6998">
        <v>12</v>
      </c>
      <c r="I6998" s="31" t="s">
        <v>101</v>
      </c>
    </row>
    <row r="6999" spans="1:9" x14ac:dyDescent="0.3">
      <c r="A6999">
        <v>7034</v>
      </c>
      <c r="B6999">
        <v>5</v>
      </c>
      <c r="C6999">
        <v>110</v>
      </c>
      <c r="D6999" s="32">
        <v>0.67569444444444449</v>
      </c>
      <c r="E6999">
        <v>7000</v>
      </c>
      <c r="G6999" s="31" t="s">
        <v>102</v>
      </c>
      <c r="H6999">
        <v>12</v>
      </c>
      <c r="I6999" s="31" t="s">
        <v>105</v>
      </c>
    </row>
    <row r="7000" spans="1:9" x14ac:dyDescent="0.3">
      <c r="A7000">
        <v>7035</v>
      </c>
      <c r="B7000">
        <v>3</v>
      </c>
      <c r="C7000">
        <v>110</v>
      </c>
      <c r="D7000" s="32">
        <v>0.67638888888888893</v>
      </c>
      <c r="E7000">
        <v>7000</v>
      </c>
      <c r="G7000" s="31" t="s">
        <v>97</v>
      </c>
      <c r="H7000">
        <v>13</v>
      </c>
      <c r="I7000" s="31" t="s">
        <v>104</v>
      </c>
    </row>
    <row r="7001" spans="1:9" x14ac:dyDescent="0.3">
      <c r="A7001">
        <v>7036</v>
      </c>
      <c r="B7001">
        <v>1</v>
      </c>
      <c r="C7001">
        <v>110</v>
      </c>
      <c r="D7001" s="32">
        <v>0.80069444444444449</v>
      </c>
      <c r="E7001">
        <v>7000</v>
      </c>
      <c r="F7001">
        <v>1000</v>
      </c>
      <c r="G7001" s="31" t="s">
        <v>102</v>
      </c>
      <c r="H7001">
        <v>13</v>
      </c>
      <c r="I7001" s="31" t="s">
        <v>99</v>
      </c>
    </row>
    <row r="7002" spans="1:9" x14ac:dyDescent="0.3">
      <c r="A7002">
        <v>7037</v>
      </c>
      <c r="B7002">
        <v>6</v>
      </c>
      <c r="C7002">
        <v>110</v>
      </c>
      <c r="D7002" s="32">
        <v>0.68055555555555558</v>
      </c>
      <c r="E7002">
        <v>7000</v>
      </c>
      <c r="G7002" s="31" t="s">
        <v>97</v>
      </c>
      <c r="H7002">
        <v>13</v>
      </c>
      <c r="I7002" s="31" t="s">
        <v>100</v>
      </c>
    </row>
    <row r="7003" spans="1:9" x14ac:dyDescent="0.3">
      <c r="A7003">
        <v>7038</v>
      </c>
      <c r="B7003">
        <v>4</v>
      </c>
      <c r="C7003">
        <v>110</v>
      </c>
      <c r="D7003" s="32">
        <v>0.71805555555555556</v>
      </c>
      <c r="E7003">
        <v>7000</v>
      </c>
      <c r="G7003" s="31" t="s">
        <v>102</v>
      </c>
      <c r="H7003">
        <v>13</v>
      </c>
      <c r="I7003" s="31" t="s">
        <v>103</v>
      </c>
    </row>
    <row r="7004" spans="1:9" x14ac:dyDescent="0.3">
      <c r="A7004">
        <v>7039</v>
      </c>
      <c r="B7004">
        <v>2</v>
      </c>
      <c r="C7004">
        <v>110</v>
      </c>
      <c r="D7004" s="32">
        <v>0.68819444444444444</v>
      </c>
      <c r="E7004">
        <v>7000</v>
      </c>
      <c r="G7004" s="31" t="s">
        <v>102</v>
      </c>
      <c r="H7004">
        <v>13</v>
      </c>
      <c r="I7004" s="31" t="s">
        <v>101</v>
      </c>
    </row>
    <row r="7005" spans="1:9" x14ac:dyDescent="0.3">
      <c r="A7005">
        <v>7040</v>
      </c>
      <c r="B7005">
        <v>5</v>
      </c>
      <c r="C7005">
        <v>110</v>
      </c>
      <c r="D7005" s="32">
        <v>0.7</v>
      </c>
      <c r="E7005">
        <v>7000</v>
      </c>
      <c r="G7005" s="31" t="s">
        <v>97</v>
      </c>
      <c r="H7005">
        <v>13</v>
      </c>
      <c r="I7005" s="31" t="s">
        <v>105</v>
      </c>
    </row>
    <row r="7006" spans="1:9" x14ac:dyDescent="0.3">
      <c r="A7006">
        <v>7041</v>
      </c>
      <c r="B7006">
        <v>3</v>
      </c>
      <c r="C7006">
        <v>110</v>
      </c>
      <c r="D7006" s="32">
        <v>0.70416666666666672</v>
      </c>
      <c r="E7006">
        <v>7000</v>
      </c>
      <c r="F7006">
        <v>1000</v>
      </c>
      <c r="G7006" s="31" t="s">
        <v>102</v>
      </c>
      <c r="H7006">
        <v>14</v>
      </c>
      <c r="I7006" s="31" t="s">
        <v>104</v>
      </c>
    </row>
    <row r="7007" spans="1:9" x14ac:dyDescent="0.3">
      <c r="A7007">
        <v>7042</v>
      </c>
      <c r="B7007">
        <v>6</v>
      </c>
      <c r="C7007">
        <v>110</v>
      </c>
      <c r="D7007" s="32">
        <v>0.69097222222222221</v>
      </c>
      <c r="E7007">
        <v>7000</v>
      </c>
      <c r="G7007" s="31" t="s">
        <v>97</v>
      </c>
      <c r="H7007">
        <v>14</v>
      </c>
      <c r="I7007" s="31" t="s">
        <v>100</v>
      </c>
    </row>
    <row r="7008" spans="1:9" x14ac:dyDescent="0.3">
      <c r="A7008">
        <v>7043</v>
      </c>
      <c r="B7008">
        <v>4</v>
      </c>
      <c r="C7008">
        <v>110</v>
      </c>
      <c r="D7008" s="32">
        <v>0.74375000000000002</v>
      </c>
      <c r="E7008">
        <v>7000</v>
      </c>
      <c r="G7008" s="31" t="s">
        <v>97</v>
      </c>
      <c r="H7008">
        <v>14</v>
      </c>
      <c r="I7008" s="31" t="s">
        <v>103</v>
      </c>
    </row>
    <row r="7009" spans="1:9" x14ac:dyDescent="0.3">
      <c r="A7009">
        <v>7044</v>
      </c>
      <c r="B7009">
        <v>2</v>
      </c>
      <c r="C7009">
        <v>110</v>
      </c>
      <c r="D7009" s="32">
        <v>0.70416666666666672</v>
      </c>
      <c r="E7009">
        <v>7000</v>
      </c>
      <c r="G7009" s="31" t="s">
        <v>102</v>
      </c>
      <c r="H7009">
        <v>14</v>
      </c>
      <c r="I7009" s="31" t="s">
        <v>101</v>
      </c>
    </row>
    <row r="7010" spans="1:9" x14ac:dyDescent="0.3">
      <c r="A7010">
        <v>7045</v>
      </c>
      <c r="B7010">
        <v>5</v>
      </c>
      <c r="C7010">
        <v>110</v>
      </c>
      <c r="D7010" s="32">
        <v>0.7270833333333333</v>
      </c>
      <c r="E7010">
        <v>9000</v>
      </c>
      <c r="F7010">
        <v>5900</v>
      </c>
      <c r="G7010" s="31" t="s">
        <v>97</v>
      </c>
      <c r="H7010">
        <v>14</v>
      </c>
      <c r="I7010" s="31" t="s">
        <v>105</v>
      </c>
    </row>
    <row r="7011" spans="1:9" x14ac:dyDescent="0.3">
      <c r="A7011">
        <v>7046</v>
      </c>
      <c r="B7011">
        <v>3</v>
      </c>
      <c r="C7011">
        <v>110</v>
      </c>
      <c r="D7011" s="32">
        <v>0.7270833333333333</v>
      </c>
      <c r="E7011">
        <v>7000</v>
      </c>
      <c r="G7011" s="31" t="s">
        <v>97</v>
      </c>
      <c r="H7011">
        <v>15</v>
      </c>
      <c r="I7011" s="31" t="s">
        <v>104</v>
      </c>
    </row>
    <row r="7012" spans="1:9" x14ac:dyDescent="0.3">
      <c r="A7012">
        <v>7047</v>
      </c>
      <c r="B7012">
        <v>6</v>
      </c>
      <c r="C7012">
        <v>110</v>
      </c>
      <c r="D7012" s="32">
        <v>0.70833333333333337</v>
      </c>
      <c r="E7012">
        <v>7000</v>
      </c>
      <c r="G7012" s="31" t="s">
        <v>102</v>
      </c>
      <c r="H7012">
        <v>15</v>
      </c>
      <c r="I7012" s="31" t="s">
        <v>100</v>
      </c>
    </row>
    <row r="7013" spans="1:9" x14ac:dyDescent="0.3">
      <c r="A7013">
        <v>7048</v>
      </c>
      <c r="B7013">
        <v>4</v>
      </c>
      <c r="C7013">
        <v>110</v>
      </c>
      <c r="D7013" s="32">
        <v>0.80555555555555558</v>
      </c>
      <c r="E7013">
        <v>7000</v>
      </c>
      <c r="G7013" s="31" t="s">
        <v>102</v>
      </c>
      <c r="H7013">
        <v>15</v>
      </c>
      <c r="I7013" s="31" t="s">
        <v>103</v>
      </c>
    </row>
    <row r="7014" spans="1:9" x14ac:dyDescent="0.3">
      <c r="A7014">
        <v>7049</v>
      </c>
      <c r="B7014">
        <v>2</v>
      </c>
      <c r="C7014">
        <v>110</v>
      </c>
      <c r="D7014" s="32">
        <v>0.72569444444444442</v>
      </c>
      <c r="E7014">
        <v>7000</v>
      </c>
      <c r="G7014" s="31" t="s">
        <v>102</v>
      </c>
      <c r="H7014">
        <v>15</v>
      </c>
      <c r="I7014" s="31" t="s">
        <v>101</v>
      </c>
    </row>
    <row r="7015" spans="1:9" x14ac:dyDescent="0.3">
      <c r="A7015">
        <v>7050</v>
      </c>
      <c r="B7015">
        <v>5</v>
      </c>
      <c r="C7015">
        <v>110</v>
      </c>
      <c r="D7015" s="32">
        <v>0.75486111111111109</v>
      </c>
      <c r="E7015">
        <v>7000</v>
      </c>
      <c r="G7015" s="31" t="s">
        <v>102</v>
      </c>
      <c r="H7015">
        <v>15</v>
      </c>
      <c r="I7015" s="31" t="s">
        <v>105</v>
      </c>
    </row>
    <row r="7016" spans="1:9" x14ac:dyDescent="0.3">
      <c r="A7016">
        <v>7051</v>
      </c>
      <c r="B7016">
        <v>3</v>
      </c>
      <c r="C7016">
        <v>110</v>
      </c>
      <c r="D7016" s="32">
        <v>0.75208333333333333</v>
      </c>
      <c r="E7016">
        <v>7000</v>
      </c>
      <c r="F7016">
        <v>1000</v>
      </c>
      <c r="G7016" s="31" t="s">
        <v>102</v>
      </c>
      <c r="H7016">
        <v>16</v>
      </c>
      <c r="I7016" s="31" t="s">
        <v>104</v>
      </c>
    </row>
    <row r="7017" spans="1:9" x14ac:dyDescent="0.3">
      <c r="A7017">
        <v>7052</v>
      </c>
      <c r="B7017">
        <v>6</v>
      </c>
      <c r="C7017">
        <v>110</v>
      </c>
      <c r="D7017" s="32">
        <v>0.73472222222222228</v>
      </c>
      <c r="E7017">
        <v>7000</v>
      </c>
      <c r="G7017" s="31" t="s">
        <v>102</v>
      </c>
      <c r="H7017">
        <v>16</v>
      </c>
      <c r="I7017" s="31" t="s">
        <v>100</v>
      </c>
    </row>
    <row r="7018" spans="1:9" x14ac:dyDescent="0.3">
      <c r="A7018">
        <v>7053</v>
      </c>
      <c r="B7018">
        <v>4</v>
      </c>
      <c r="C7018">
        <v>110</v>
      </c>
      <c r="D7018" s="32">
        <v>0.82291666666666663</v>
      </c>
      <c r="E7018">
        <v>7000</v>
      </c>
      <c r="G7018" s="31" t="s">
        <v>102</v>
      </c>
      <c r="H7018">
        <v>16</v>
      </c>
      <c r="I7018" s="31" t="s">
        <v>103</v>
      </c>
    </row>
    <row r="7019" spans="1:9" x14ac:dyDescent="0.3">
      <c r="A7019">
        <v>7054</v>
      </c>
      <c r="B7019">
        <v>2</v>
      </c>
      <c r="C7019">
        <v>110</v>
      </c>
      <c r="D7019" s="32">
        <v>0.74652777777777779</v>
      </c>
      <c r="E7019">
        <v>7000</v>
      </c>
      <c r="G7019" s="31" t="s">
        <v>97</v>
      </c>
      <c r="H7019">
        <v>16</v>
      </c>
      <c r="I7019" s="31" t="s">
        <v>101</v>
      </c>
    </row>
    <row r="7020" spans="1:9" x14ac:dyDescent="0.3">
      <c r="A7020">
        <v>7055</v>
      </c>
      <c r="B7020">
        <v>5</v>
      </c>
      <c r="C7020">
        <v>110</v>
      </c>
      <c r="D7020" s="32">
        <v>0.78125</v>
      </c>
      <c r="E7020">
        <v>7000</v>
      </c>
      <c r="G7020" s="31" t="s">
        <v>97</v>
      </c>
      <c r="H7020">
        <v>16</v>
      </c>
      <c r="I7020" s="31" t="s">
        <v>105</v>
      </c>
    </row>
    <row r="7021" spans="1:9" x14ac:dyDescent="0.3">
      <c r="A7021">
        <v>7056</v>
      </c>
      <c r="B7021">
        <v>3</v>
      </c>
      <c r="C7021">
        <v>110</v>
      </c>
      <c r="D7021" s="32">
        <v>0.77916666666666667</v>
      </c>
      <c r="E7021">
        <v>7000</v>
      </c>
      <c r="G7021" s="31" t="s">
        <v>102</v>
      </c>
      <c r="H7021">
        <v>17</v>
      </c>
      <c r="I7021" s="31" t="s">
        <v>104</v>
      </c>
    </row>
    <row r="7022" spans="1:9" x14ac:dyDescent="0.3">
      <c r="A7022">
        <v>7057</v>
      </c>
      <c r="B7022">
        <v>6</v>
      </c>
      <c r="C7022">
        <v>110</v>
      </c>
      <c r="D7022" s="32">
        <v>0.74930555555555556</v>
      </c>
      <c r="E7022">
        <v>7000</v>
      </c>
      <c r="G7022" s="31" t="s">
        <v>102</v>
      </c>
      <c r="H7022">
        <v>17</v>
      </c>
      <c r="I7022" s="31" t="s">
        <v>100</v>
      </c>
    </row>
    <row r="7023" spans="1:9" x14ac:dyDescent="0.3">
      <c r="A7023">
        <v>7058</v>
      </c>
      <c r="B7023">
        <v>2</v>
      </c>
      <c r="C7023">
        <v>110</v>
      </c>
      <c r="D7023" s="32">
        <v>0.77361111111111114</v>
      </c>
      <c r="E7023">
        <v>7000</v>
      </c>
      <c r="G7023" s="31" t="s">
        <v>97</v>
      </c>
      <c r="H7023">
        <v>17</v>
      </c>
      <c r="I7023" s="31" t="s">
        <v>101</v>
      </c>
    </row>
    <row r="7024" spans="1:9" x14ac:dyDescent="0.3">
      <c r="A7024">
        <v>7059</v>
      </c>
      <c r="B7024">
        <v>5</v>
      </c>
      <c r="C7024">
        <v>110</v>
      </c>
      <c r="D7024" s="32">
        <v>0.80138888888888893</v>
      </c>
      <c r="E7024">
        <v>7000</v>
      </c>
      <c r="G7024" s="31" t="s">
        <v>97</v>
      </c>
      <c r="H7024">
        <v>17</v>
      </c>
      <c r="I7024" s="31" t="s">
        <v>105</v>
      </c>
    </row>
    <row r="7025" spans="1:9" x14ac:dyDescent="0.3">
      <c r="A7025">
        <v>7060</v>
      </c>
      <c r="B7025">
        <v>3</v>
      </c>
      <c r="C7025">
        <v>110</v>
      </c>
      <c r="D7025" s="32">
        <v>0.8041666666666667</v>
      </c>
      <c r="E7025">
        <v>7000</v>
      </c>
      <c r="F7025">
        <v>3000</v>
      </c>
      <c r="G7025" s="31" t="s">
        <v>102</v>
      </c>
      <c r="H7025">
        <v>18</v>
      </c>
      <c r="I7025" s="31" t="s">
        <v>104</v>
      </c>
    </row>
    <row r="7026" spans="1:9" x14ac:dyDescent="0.3">
      <c r="A7026">
        <v>7061</v>
      </c>
      <c r="B7026">
        <v>6</v>
      </c>
      <c r="C7026">
        <v>110</v>
      </c>
      <c r="D7026" s="32">
        <v>0.76944444444444449</v>
      </c>
      <c r="E7026">
        <v>7000</v>
      </c>
      <c r="G7026" s="31" t="s">
        <v>97</v>
      </c>
      <c r="H7026">
        <v>18</v>
      </c>
      <c r="I7026" s="31" t="s">
        <v>100</v>
      </c>
    </row>
    <row r="7027" spans="1:9" x14ac:dyDescent="0.3">
      <c r="A7027">
        <v>7062</v>
      </c>
      <c r="B7027">
        <v>2</v>
      </c>
      <c r="C7027">
        <v>110</v>
      </c>
      <c r="D7027" s="32">
        <v>0.8041666666666667</v>
      </c>
      <c r="E7027">
        <v>7000</v>
      </c>
      <c r="G7027" s="31" t="s">
        <v>97</v>
      </c>
      <c r="H7027">
        <v>18</v>
      </c>
      <c r="I7027" s="31" t="s">
        <v>101</v>
      </c>
    </row>
    <row r="7028" spans="1:9" x14ac:dyDescent="0.3">
      <c r="A7028">
        <v>7063</v>
      </c>
      <c r="B7028">
        <v>5</v>
      </c>
      <c r="C7028">
        <v>110</v>
      </c>
      <c r="D7028" s="32">
        <v>0.81944444444444442</v>
      </c>
      <c r="E7028">
        <v>7000</v>
      </c>
      <c r="G7028" s="31" t="s">
        <v>102</v>
      </c>
      <c r="H7028">
        <v>18</v>
      </c>
      <c r="I7028" s="31" t="s">
        <v>105</v>
      </c>
    </row>
    <row r="7029" spans="1:9" x14ac:dyDescent="0.3">
      <c r="A7029">
        <v>7064</v>
      </c>
      <c r="B7029">
        <v>3</v>
      </c>
      <c r="C7029">
        <v>110</v>
      </c>
      <c r="D7029" s="32">
        <v>0.81944444444444442</v>
      </c>
      <c r="E7029">
        <v>7000</v>
      </c>
      <c r="F7029">
        <v>1000</v>
      </c>
      <c r="G7029" s="31" t="s">
        <v>102</v>
      </c>
      <c r="H7029">
        <v>19</v>
      </c>
      <c r="I7029" s="31" t="s">
        <v>104</v>
      </c>
    </row>
    <row r="7030" spans="1:9" x14ac:dyDescent="0.3">
      <c r="A7030">
        <v>7065</v>
      </c>
      <c r="B7030">
        <v>6</v>
      </c>
      <c r="C7030">
        <v>110</v>
      </c>
      <c r="D7030" s="32">
        <v>0.78680555555555554</v>
      </c>
      <c r="E7030">
        <v>7000</v>
      </c>
      <c r="G7030" s="31" t="s">
        <v>97</v>
      </c>
      <c r="H7030">
        <v>19</v>
      </c>
      <c r="I7030" s="31" t="s">
        <v>100</v>
      </c>
    </row>
    <row r="7031" spans="1:9" x14ac:dyDescent="0.3">
      <c r="A7031">
        <v>7066</v>
      </c>
      <c r="B7031">
        <v>2</v>
      </c>
      <c r="C7031">
        <v>110</v>
      </c>
      <c r="D7031" s="32">
        <v>0.82291666666666663</v>
      </c>
      <c r="E7031">
        <v>9000</v>
      </c>
      <c r="G7031" s="31" t="s">
        <v>97</v>
      </c>
      <c r="H7031">
        <v>19</v>
      </c>
      <c r="I7031" s="31" t="s">
        <v>101</v>
      </c>
    </row>
    <row r="7032" spans="1:9" x14ac:dyDescent="0.3">
      <c r="A7032">
        <v>7067</v>
      </c>
      <c r="B7032">
        <v>5</v>
      </c>
      <c r="C7032">
        <v>110</v>
      </c>
      <c r="D7032" s="32">
        <v>0.83333333333333337</v>
      </c>
      <c r="E7032">
        <v>7000</v>
      </c>
      <c r="G7032" s="31" t="s">
        <v>102</v>
      </c>
      <c r="H7032">
        <v>19</v>
      </c>
      <c r="I7032" s="31" t="s">
        <v>105</v>
      </c>
    </row>
    <row r="7033" spans="1:9" x14ac:dyDescent="0.3">
      <c r="A7033">
        <v>7068</v>
      </c>
      <c r="B7033">
        <v>3</v>
      </c>
      <c r="C7033">
        <v>111</v>
      </c>
      <c r="D7033" s="32">
        <v>0.45416666666666666</v>
      </c>
      <c r="E7033">
        <v>7000</v>
      </c>
      <c r="G7033" s="31" t="s">
        <v>97</v>
      </c>
      <c r="H7033">
        <v>4</v>
      </c>
      <c r="I7033" s="31" t="s">
        <v>104</v>
      </c>
    </row>
    <row r="7034" spans="1:9" x14ac:dyDescent="0.3">
      <c r="A7034">
        <v>7069</v>
      </c>
      <c r="B7034">
        <v>1</v>
      </c>
      <c r="C7034">
        <v>111</v>
      </c>
      <c r="D7034" s="32">
        <v>0.43680555555555556</v>
      </c>
      <c r="E7034">
        <v>7000</v>
      </c>
      <c r="G7034" s="31" t="s">
        <v>102</v>
      </c>
      <c r="H7034">
        <v>4</v>
      </c>
      <c r="I7034" s="31" t="s">
        <v>99</v>
      </c>
    </row>
    <row r="7035" spans="1:9" x14ac:dyDescent="0.3">
      <c r="A7035">
        <v>7070</v>
      </c>
      <c r="B7035">
        <v>4</v>
      </c>
      <c r="C7035">
        <v>111</v>
      </c>
      <c r="D7035" s="32">
        <v>0.4375</v>
      </c>
      <c r="E7035">
        <v>7000</v>
      </c>
      <c r="G7035" s="31" t="s">
        <v>102</v>
      </c>
      <c r="H7035">
        <v>4</v>
      </c>
      <c r="I7035" s="31" t="s">
        <v>103</v>
      </c>
    </row>
    <row r="7036" spans="1:9" x14ac:dyDescent="0.3">
      <c r="A7036">
        <v>7071</v>
      </c>
      <c r="B7036">
        <v>5</v>
      </c>
      <c r="C7036">
        <v>111</v>
      </c>
      <c r="D7036" s="32">
        <v>0.43611111111111112</v>
      </c>
      <c r="E7036">
        <v>7000</v>
      </c>
      <c r="F7036">
        <v>1000</v>
      </c>
      <c r="G7036" s="31" t="s">
        <v>102</v>
      </c>
      <c r="H7036">
        <v>4</v>
      </c>
      <c r="I7036" s="31" t="s">
        <v>105</v>
      </c>
    </row>
    <row r="7037" spans="1:9" x14ac:dyDescent="0.3">
      <c r="A7037">
        <v>7072</v>
      </c>
      <c r="B7037">
        <v>3</v>
      </c>
      <c r="C7037">
        <v>111</v>
      </c>
      <c r="D7037" s="32">
        <v>0.47638888888888886</v>
      </c>
      <c r="E7037">
        <v>7000</v>
      </c>
      <c r="F7037">
        <v>1200</v>
      </c>
      <c r="G7037" s="31" t="s">
        <v>102</v>
      </c>
      <c r="H7037">
        <v>5</v>
      </c>
      <c r="I7037" s="31" t="s">
        <v>104</v>
      </c>
    </row>
    <row r="7038" spans="1:9" x14ac:dyDescent="0.3">
      <c r="A7038">
        <v>7073</v>
      </c>
      <c r="B7038">
        <v>1</v>
      </c>
      <c r="C7038">
        <v>111</v>
      </c>
      <c r="D7038" s="32">
        <v>0.46180555555555558</v>
      </c>
      <c r="E7038">
        <v>7000</v>
      </c>
      <c r="F7038">
        <v>3000</v>
      </c>
      <c r="G7038" s="31" t="s">
        <v>102</v>
      </c>
      <c r="H7038">
        <v>5</v>
      </c>
      <c r="I7038" s="31" t="s">
        <v>99</v>
      </c>
    </row>
    <row r="7039" spans="1:9" x14ac:dyDescent="0.3">
      <c r="A7039">
        <v>7074</v>
      </c>
      <c r="B7039">
        <v>4</v>
      </c>
      <c r="C7039">
        <v>111</v>
      </c>
      <c r="D7039" s="32">
        <v>0.46458333333333335</v>
      </c>
      <c r="E7039">
        <v>7000</v>
      </c>
      <c r="G7039" s="31" t="s">
        <v>97</v>
      </c>
      <c r="H7039">
        <v>5</v>
      </c>
      <c r="I7039" s="31" t="s">
        <v>103</v>
      </c>
    </row>
    <row r="7040" spans="1:9" x14ac:dyDescent="0.3">
      <c r="A7040">
        <v>7075</v>
      </c>
      <c r="B7040">
        <v>5</v>
      </c>
      <c r="C7040">
        <v>111</v>
      </c>
      <c r="D7040" s="32">
        <v>0.46458333333333335</v>
      </c>
      <c r="E7040">
        <v>7000</v>
      </c>
      <c r="G7040" s="31" t="s">
        <v>102</v>
      </c>
      <c r="H7040">
        <v>5</v>
      </c>
      <c r="I7040" s="31" t="s">
        <v>105</v>
      </c>
    </row>
    <row r="7041" spans="1:9" x14ac:dyDescent="0.3">
      <c r="A7041">
        <v>7076</v>
      </c>
      <c r="B7041">
        <v>3</v>
      </c>
      <c r="C7041">
        <v>111</v>
      </c>
      <c r="D7041" s="32">
        <v>0.50486111111111109</v>
      </c>
      <c r="E7041">
        <v>9000</v>
      </c>
      <c r="G7041" s="31" t="s">
        <v>97</v>
      </c>
      <c r="H7041">
        <v>6</v>
      </c>
      <c r="I7041" s="31" t="s">
        <v>104</v>
      </c>
    </row>
    <row r="7042" spans="1:9" x14ac:dyDescent="0.3">
      <c r="A7042">
        <v>7077</v>
      </c>
      <c r="B7042">
        <v>1</v>
      </c>
      <c r="C7042">
        <v>111</v>
      </c>
      <c r="D7042" s="32">
        <v>0.49375000000000002</v>
      </c>
      <c r="E7042">
        <v>7000</v>
      </c>
      <c r="G7042" s="31" t="s">
        <v>102</v>
      </c>
      <c r="H7042">
        <v>6</v>
      </c>
      <c r="I7042" s="31" t="s">
        <v>99</v>
      </c>
    </row>
    <row r="7043" spans="1:9" x14ac:dyDescent="0.3">
      <c r="A7043">
        <v>7078</v>
      </c>
      <c r="B7043">
        <v>4</v>
      </c>
      <c r="C7043">
        <v>111</v>
      </c>
      <c r="D7043" s="32">
        <v>0.49444444444444446</v>
      </c>
      <c r="E7043">
        <v>7000</v>
      </c>
      <c r="G7043" s="31" t="s">
        <v>102</v>
      </c>
      <c r="H7043">
        <v>6</v>
      </c>
      <c r="I7043" s="31" t="s">
        <v>103</v>
      </c>
    </row>
    <row r="7044" spans="1:9" x14ac:dyDescent="0.3">
      <c r="A7044">
        <v>7079</v>
      </c>
      <c r="B7044">
        <v>5</v>
      </c>
      <c r="C7044">
        <v>111</v>
      </c>
      <c r="D7044" s="32">
        <v>0.48958333333333331</v>
      </c>
      <c r="E7044">
        <v>7000</v>
      </c>
      <c r="F7044">
        <v>1500</v>
      </c>
      <c r="G7044" s="31" t="s">
        <v>97</v>
      </c>
      <c r="H7044">
        <v>6</v>
      </c>
      <c r="I7044" s="31" t="s">
        <v>105</v>
      </c>
    </row>
    <row r="7045" spans="1:9" x14ac:dyDescent="0.3">
      <c r="A7045">
        <v>7080</v>
      </c>
      <c r="B7045">
        <v>3</v>
      </c>
      <c r="C7045">
        <v>111</v>
      </c>
      <c r="D7045" s="32">
        <v>0.52916666666666667</v>
      </c>
      <c r="E7045">
        <v>7000</v>
      </c>
      <c r="G7045" s="31" t="s">
        <v>97</v>
      </c>
      <c r="H7045">
        <v>7</v>
      </c>
      <c r="I7045" s="31" t="s">
        <v>104</v>
      </c>
    </row>
    <row r="7046" spans="1:9" x14ac:dyDescent="0.3">
      <c r="A7046">
        <v>7081</v>
      </c>
      <c r="B7046">
        <v>1</v>
      </c>
      <c r="C7046">
        <v>111</v>
      </c>
      <c r="D7046" s="32">
        <v>0.52986111111111112</v>
      </c>
      <c r="E7046">
        <v>7000</v>
      </c>
      <c r="G7046" s="31" t="s">
        <v>97</v>
      </c>
      <c r="H7046">
        <v>7</v>
      </c>
      <c r="I7046" s="31" t="s">
        <v>99</v>
      </c>
    </row>
    <row r="7047" spans="1:9" x14ac:dyDescent="0.3">
      <c r="A7047">
        <v>7082</v>
      </c>
      <c r="B7047">
        <v>4</v>
      </c>
      <c r="C7047">
        <v>111</v>
      </c>
      <c r="D7047" s="32">
        <v>0.52013888888888893</v>
      </c>
      <c r="E7047">
        <v>7000</v>
      </c>
      <c r="G7047" s="31" t="s">
        <v>102</v>
      </c>
      <c r="H7047">
        <v>7</v>
      </c>
      <c r="I7047" s="31" t="s">
        <v>103</v>
      </c>
    </row>
    <row r="7048" spans="1:9" x14ac:dyDescent="0.3">
      <c r="A7048">
        <v>7083</v>
      </c>
      <c r="B7048">
        <v>5</v>
      </c>
      <c r="C7048">
        <v>111</v>
      </c>
      <c r="D7048" s="32">
        <v>0.50416666666666665</v>
      </c>
      <c r="E7048">
        <v>7000</v>
      </c>
      <c r="F7048">
        <v>5900</v>
      </c>
      <c r="G7048" s="31" t="s">
        <v>97</v>
      </c>
      <c r="H7048">
        <v>7</v>
      </c>
      <c r="I7048" s="31" t="s">
        <v>105</v>
      </c>
    </row>
    <row r="7049" spans="1:9" x14ac:dyDescent="0.3">
      <c r="A7049">
        <v>7084</v>
      </c>
      <c r="B7049">
        <v>3</v>
      </c>
      <c r="C7049">
        <v>111</v>
      </c>
      <c r="D7049" s="32">
        <v>0.55763888888888891</v>
      </c>
      <c r="E7049">
        <v>7000</v>
      </c>
      <c r="G7049" s="31" t="s">
        <v>102</v>
      </c>
      <c r="H7049">
        <v>8</v>
      </c>
      <c r="I7049" s="31" t="s">
        <v>104</v>
      </c>
    </row>
    <row r="7050" spans="1:9" x14ac:dyDescent="0.3">
      <c r="A7050">
        <v>7085</v>
      </c>
      <c r="B7050">
        <v>1</v>
      </c>
      <c r="C7050">
        <v>111</v>
      </c>
      <c r="D7050" s="32">
        <v>0.54513888888888884</v>
      </c>
      <c r="E7050">
        <v>7000</v>
      </c>
      <c r="G7050" s="31" t="s">
        <v>97</v>
      </c>
      <c r="H7050">
        <v>8</v>
      </c>
      <c r="I7050" s="31" t="s">
        <v>99</v>
      </c>
    </row>
    <row r="7051" spans="1:9" x14ac:dyDescent="0.3">
      <c r="A7051">
        <v>7086</v>
      </c>
      <c r="B7051">
        <v>4</v>
      </c>
      <c r="C7051">
        <v>111</v>
      </c>
      <c r="D7051" s="32">
        <v>0.54513888888888884</v>
      </c>
      <c r="E7051">
        <v>7000</v>
      </c>
      <c r="G7051" s="31" t="s">
        <v>102</v>
      </c>
      <c r="H7051">
        <v>8</v>
      </c>
      <c r="I7051" s="31" t="s">
        <v>103</v>
      </c>
    </row>
    <row r="7052" spans="1:9" x14ac:dyDescent="0.3">
      <c r="A7052">
        <v>7087</v>
      </c>
      <c r="B7052">
        <v>5</v>
      </c>
      <c r="C7052">
        <v>111</v>
      </c>
      <c r="D7052" s="32">
        <v>0.53194444444444444</v>
      </c>
      <c r="E7052">
        <v>7000</v>
      </c>
      <c r="G7052" s="31" t="s">
        <v>102</v>
      </c>
      <c r="H7052">
        <v>8</v>
      </c>
      <c r="I7052" s="31" t="s">
        <v>105</v>
      </c>
    </row>
    <row r="7053" spans="1:9" x14ac:dyDescent="0.3">
      <c r="A7053">
        <v>7088</v>
      </c>
      <c r="B7053">
        <v>3</v>
      </c>
      <c r="C7053">
        <v>111</v>
      </c>
      <c r="D7053" s="32">
        <v>0.58472222222222225</v>
      </c>
      <c r="E7053">
        <v>7000</v>
      </c>
      <c r="G7053" s="31" t="s">
        <v>97</v>
      </c>
      <c r="H7053">
        <v>9</v>
      </c>
      <c r="I7053" s="31" t="s">
        <v>104</v>
      </c>
    </row>
    <row r="7054" spans="1:9" x14ac:dyDescent="0.3">
      <c r="A7054">
        <v>7089</v>
      </c>
      <c r="B7054">
        <v>1</v>
      </c>
      <c r="C7054">
        <v>111</v>
      </c>
      <c r="D7054" s="32">
        <v>0.58472222222222225</v>
      </c>
      <c r="E7054">
        <v>7000</v>
      </c>
      <c r="F7054">
        <v>1000</v>
      </c>
      <c r="G7054" s="31" t="s">
        <v>102</v>
      </c>
      <c r="H7054">
        <v>9</v>
      </c>
      <c r="I7054" s="31" t="s">
        <v>99</v>
      </c>
    </row>
    <row r="7055" spans="1:9" x14ac:dyDescent="0.3">
      <c r="A7055">
        <v>7090</v>
      </c>
      <c r="B7055">
        <v>4</v>
      </c>
      <c r="C7055">
        <v>111</v>
      </c>
      <c r="D7055" s="32">
        <v>0.63124999999999998</v>
      </c>
      <c r="E7055">
        <v>7000</v>
      </c>
      <c r="G7055" s="31" t="s">
        <v>97</v>
      </c>
      <c r="H7055">
        <v>9</v>
      </c>
      <c r="I7055" s="31" t="s">
        <v>103</v>
      </c>
    </row>
    <row r="7056" spans="1:9" x14ac:dyDescent="0.3">
      <c r="A7056">
        <v>7091</v>
      </c>
      <c r="B7056">
        <v>5</v>
      </c>
      <c r="C7056">
        <v>111</v>
      </c>
      <c r="D7056" s="32">
        <v>0.55486111111111114</v>
      </c>
      <c r="E7056">
        <v>7000</v>
      </c>
      <c r="F7056">
        <v>1000</v>
      </c>
      <c r="G7056" s="31" t="s">
        <v>102</v>
      </c>
      <c r="H7056">
        <v>9</v>
      </c>
      <c r="I7056" s="31" t="s">
        <v>105</v>
      </c>
    </row>
    <row r="7057" spans="1:9" x14ac:dyDescent="0.3">
      <c r="A7057">
        <v>7092</v>
      </c>
      <c r="B7057">
        <v>3</v>
      </c>
      <c r="C7057">
        <v>111</v>
      </c>
      <c r="D7057" s="32">
        <v>0.60763888888888884</v>
      </c>
      <c r="E7057">
        <v>7000</v>
      </c>
      <c r="G7057" s="31" t="s">
        <v>97</v>
      </c>
      <c r="H7057">
        <v>10</v>
      </c>
      <c r="I7057" s="31" t="s">
        <v>104</v>
      </c>
    </row>
    <row r="7058" spans="1:9" x14ac:dyDescent="0.3">
      <c r="A7058">
        <v>7093</v>
      </c>
      <c r="B7058">
        <v>1</v>
      </c>
      <c r="C7058">
        <v>111</v>
      </c>
      <c r="D7058" s="32">
        <v>0.63541666666666663</v>
      </c>
      <c r="E7058">
        <v>7000</v>
      </c>
      <c r="G7058" s="31" t="s">
        <v>97</v>
      </c>
      <c r="H7058">
        <v>10</v>
      </c>
      <c r="I7058" s="31" t="s">
        <v>99</v>
      </c>
    </row>
    <row r="7059" spans="1:9" x14ac:dyDescent="0.3">
      <c r="A7059">
        <v>7094</v>
      </c>
      <c r="B7059">
        <v>4</v>
      </c>
      <c r="C7059">
        <v>111</v>
      </c>
      <c r="D7059" s="32">
        <v>0.65486111111111112</v>
      </c>
      <c r="E7059">
        <v>7000</v>
      </c>
      <c r="G7059" s="31" t="s">
        <v>97</v>
      </c>
      <c r="H7059">
        <v>10</v>
      </c>
      <c r="I7059" s="31" t="s">
        <v>103</v>
      </c>
    </row>
    <row r="7060" spans="1:9" x14ac:dyDescent="0.3">
      <c r="A7060">
        <v>7095</v>
      </c>
      <c r="B7060">
        <v>5</v>
      </c>
      <c r="C7060">
        <v>111</v>
      </c>
      <c r="D7060" s="32">
        <v>0.5756944444444444</v>
      </c>
      <c r="E7060">
        <v>7000</v>
      </c>
      <c r="G7060" s="31" t="s">
        <v>97</v>
      </c>
      <c r="H7060">
        <v>10</v>
      </c>
      <c r="I7060" s="31" t="s">
        <v>105</v>
      </c>
    </row>
    <row r="7061" spans="1:9" x14ac:dyDescent="0.3">
      <c r="A7061">
        <v>7096</v>
      </c>
      <c r="B7061">
        <v>3</v>
      </c>
      <c r="C7061">
        <v>111</v>
      </c>
      <c r="D7061" s="32">
        <v>0.63055555555555554</v>
      </c>
      <c r="E7061">
        <v>7000</v>
      </c>
      <c r="G7061" s="31" t="s">
        <v>102</v>
      </c>
      <c r="H7061">
        <v>11</v>
      </c>
      <c r="I7061" s="31" t="s">
        <v>104</v>
      </c>
    </row>
    <row r="7062" spans="1:9" x14ac:dyDescent="0.3">
      <c r="A7062">
        <v>7097</v>
      </c>
      <c r="B7062">
        <v>1</v>
      </c>
      <c r="C7062">
        <v>111</v>
      </c>
      <c r="D7062" s="32">
        <v>0.66527777777777775</v>
      </c>
      <c r="E7062">
        <v>7000</v>
      </c>
      <c r="G7062" s="31" t="s">
        <v>102</v>
      </c>
      <c r="H7062">
        <v>11</v>
      </c>
      <c r="I7062" s="31" t="s">
        <v>99</v>
      </c>
    </row>
    <row r="7063" spans="1:9" x14ac:dyDescent="0.3">
      <c r="A7063">
        <v>7098</v>
      </c>
      <c r="B7063">
        <v>4</v>
      </c>
      <c r="C7063">
        <v>111</v>
      </c>
      <c r="D7063" s="32">
        <v>0.68541666666666667</v>
      </c>
      <c r="E7063">
        <v>7000</v>
      </c>
      <c r="G7063" s="31" t="s">
        <v>102</v>
      </c>
      <c r="H7063">
        <v>11</v>
      </c>
      <c r="I7063" s="31" t="s">
        <v>103</v>
      </c>
    </row>
    <row r="7064" spans="1:9" x14ac:dyDescent="0.3">
      <c r="A7064">
        <v>7099</v>
      </c>
      <c r="B7064">
        <v>5</v>
      </c>
      <c r="C7064">
        <v>111</v>
      </c>
      <c r="D7064" s="32">
        <v>0.59652777777777777</v>
      </c>
      <c r="E7064">
        <v>7000</v>
      </c>
      <c r="G7064" s="31" t="s">
        <v>102</v>
      </c>
      <c r="H7064">
        <v>11</v>
      </c>
      <c r="I7064" s="31" t="s">
        <v>105</v>
      </c>
    </row>
    <row r="7065" spans="1:9" x14ac:dyDescent="0.3">
      <c r="A7065">
        <v>7100</v>
      </c>
      <c r="B7065">
        <v>3</v>
      </c>
      <c r="C7065">
        <v>111</v>
      </c>
      <c r="D7065" s="32">
        <v>0.67500000000000004</v>
      </c>
      <c r="E7065">
        <v>9000</v>
      </c>
      <c r="G7065" s="31" t="s">
        <v>102</v>
      </c>
      <c r="H7065">
        <v>12</v>
      </c>
      <c r="I7065" s="31" t="s">
        <v>104</v>
      </c>
    </row>
    <row r="7066" spans="1:9" x14ac:dyDescent="0.3">
      <c r="A7066">
        <v>7101</v>
      </c>
      <c r="B7066">
        <v>1</v>
      </c>
      <c r="C7066">
        <v>111</v>
      </c>
      <c r="D7066" s="32">
        <v>0.7104166666666667</v>
      </c>
      <c r="E7066">
        <v>7000</v>
      </c>
      <c r="G7066" s="31" t="s">
        <v>102</v>
      </c>
      <c r="H7066">
        <v>12</v>
      </c>
      <c r="I7066" s="31" t="s">
        <v>99</v>
      </c>
    </row>
    <row r="7067" spans="1:9" x14ac:dyDescent="0.3">
      <c r="A7067">
        <v>7102</v>
      </c>
      <c r="B7067">
        <v>4</v>
      </c>
      <c r="C7067">
        <v>111</v>
      </c>
      <c r="D7067" s="32">
        <v>0.71597222222222223</v>
      </c>
      <c r="E7067">
        <v>7000</v>
      </c>
      <c r="F7067">
        <v>1500</v>
      </c>
      <c r="G7067" s="31" t="s">
        <v>97</v>
      </c>
      <c r="H7067">
        <v>12</v>
      </c>
      <c r="I7067" s="31" t="s">
        <v>103</v>
      </c>
    </row>
    <row r="7068" spans="1:9" x14ac:dyDescent="0.3">
      <c r="A7068">
        <v>7103</v>
      </c>
      <c r="B7068">
        <v>5</v>
      </c>
      <c r="C7068">
        <v>111</v>
      </c>
      <c r="D7068" s="32">
        <v>0.62013888888888891</v>
      </c>
      <c r="E7068">
        <v>7000</v>
      </c>
      <c r="G7068" s="31" t="s">
        <v>97</v>
      </c>
      <c r="H7068">
        <v>12</v>
      </c>
      <c r="I7068" s="31" t="s">
        <v>105</v>
      </c>
    </row>
    <row r="7069" spans="1:9" x14ac:dyDescent="0.3">
      <c r="A7069">
        <v>7104</v>
      </c>
      <c r="B7069">
        <v>3</v>
      </c>
      <c r="C7069">
        <v>111</v>
      </c>
      <c r="D7069" s="32">
        <v>0.70694444444444449</v>
      </c>
      <c r="E7069">
        <v>7000</v>
      </c>
      <c r="G7069" s="31" t="s">
        <v>102</v>
      </c>
      <c r="H7069">
        <v>13</v>
      </c>
      <c r="I7069" s="31" t="s">
        <v>104</v>
      </c>
    </row>
    <row r="7070" spans="1:9" x14ac:dyDescent="0.3">
      <c r="A7070">
        <v>7105</v>
      </c>
      <c r="B7070">
        <v>1</v>
      </c>
      <c r="C7070">
        <v>111</v>
      </c>
      <c r="D7070" s="32">
        <v>0.73124999999999996</v>
      </c>
      <c r="E7070">
        <v>7000</v>
      </c>
      <c r="G7070" s="31" t="s">
        <v>97</v>
      </c>
      <c r="H7070">
        <v>13</v>
      </c>
      <c r="I7070" s="31" t="s">
        <v>99</v>
      </c>
    </row>
    <row r="7071" spans="1:9" x14ac:dyDescent="0.3">
      <c r="A7071">
        <v>7106</v>
      </c>
      <c r="B7071">
        <v>4</v>
      </c>
      <c r="C7071">
        <v>111</v>
      </c>
      <c r="D7071" s="32">
        <v>0.7368055555555556</v>
      </c>
      <c r="E7071">
        <v>7000</v>
      </c>
      <c r="G7071" s="31" t="s">
        <v>97</v>
      </c>
      <c r="H7071">
        <v>13</v>
      </c>
      <c r="I7071" s="31" t="s">
        <v>103</v>
      </c>
    </row>
    <row r="7072" spans="1:9" x14ac:dyDescent="0.3">
      <c r="A7072">
        <v>7107</v>
      </c>
      <c r="B7072">
        <v>5</v>
      </c>
      <c r="C7072">
        <v>111</v>
      </c>
      <c r="D7072" s="32">
        <v>0.6333333333333333</v>
      </c>
      <c r="E7072">
        <v>7000</v>
      </c>
      <c r="G7072" s="31" t="s">
        <v>97</v>
      </c>
      <c r="H7072">
        <v>13</v>
      </c>
      <c r="I7072" s="31" t="s">
        <v>105</v>
      </c>
    </row>
    <row r="7073" spans="1:9" x14ac:dyDescent="0.3">
      <c r="A7073">
        <v>7108</v>
      </c>
      <c r="B7073">
        <v>3</v>
      </c>
      <c r="C7073">
        <v>111</v>
      </c>
      <c r="D7073" s="32">
        <v>0.72777777777777775</v>
      </c>
      <c r="E7073">
        <v>7000</v>
      </c>
      <c r="F7073">
        <v>1000</v>
      </c>
      <c r="G7073" s="31" t="s">
        <v>102</v>
      </c>
      <c r="H7073">
        <v>14</v>
      </c>
      <c r="I7073" s="31" t="s">
        <v>104</v>
      </c>
    </row>
    <row r="7074" spans="1:9" x14ac:dyDescent="0.3">
      <c r="A7074">
        <v>7109</v>
      </c>
      <c r="B7074">
        <v>1</v>
      </c>
      <c r="C7074">
        <v>111</v>
      </c>
      <c r="D7074" s="32">
        <v>0.74513888888888891</v>
      </c>
      <c r="E7074">
        <v>7000</v>
      </c>
      <c r="G7074" s="31" t="s">
        <v>97</v>
      </c>
      <c r="H7074">
        <v>14</v>
      </c>
      <c r="I7074" s="31" t="s">
        <v>99</v>
      </c>
    </row>
    <row r="7075" spans="1:9" x14ac:dyDescent="0.3">
      <c r="A7075">
        <v>7110</v>
      </c>
      <c r="B7075">
        <v>4</v>
      </c>
      <c r="C7075">
        <v>111</v>
      </c>
      <c r="D7075" s="32">
        <v>0.76249999999999996</v>
      </c>
      <c r="E7075">
        <v>7000</v>
      </c>
      <c r="G7075" s="31" t="s">
        <v>102</v>
      </c>
      <c r="H7075">
        <v>14</v>
      </c>
      <c r="I7075" s="31" t="s">
        <v>103</v>
      </c>
    </row>
    <row r="7076" spans="1:9" x14ac:dyDescent="0.3">
      <c r="A7076">
        <v>7111</v>
      </c>
      <c r="B7076">
        <v>5</v>
      </c>
      <c r="C7076">
        <v>111</v>
      </c>
      <c r="D7076" s="32">
        <v>0.6875</v>
      </c>
      <c r="E7076">
        <v>7000</v>
      </c>
      <c r="G7076" s="31" t="s">
        <v>97</v>
      </c>
      <c r="H7076">
        <v>14</v>
      </c>
      <c r="I7076" s="31" t="s">
        <v>105</v>
      </c>
    </row>
    <row r="7077" spans="1:9" x14ac:dyDescent="0.3">
      <c r="A7077">
        <v>7112</v>
      </c>
      <c r="B7077">
        <v>3</v>
      </c>
      <c r="C7077">
        <v>111</v>
      </c>
      <c r="D7077" s="32">
        <v>0.75763888888888886</v>
      </c>
      <c r="E7077">
        <v>7000</v>
      </c>
      <c r="G7077" s="31" t="s">
        <v>102</v>
      </c>
      <c r="H7077">
        <v>15</v>
      </c>
      <c r="I7077" s="31" t="s">
        <v>104</v>
      </c>
    </row>
    <row r="7078" spans="1:9" x14ac:dyDescent="0.3">
      <c r="A7078">
        <v>7113</v>
      </c>
      <c r="B7078">
        <v>1</v>
      </c>
      <c r="C7078">
        <v>111</v>
      </c>
      <c r="D7078" s="32">
        <v>0.77013888888888893</v>
      </c>
      <c r="E7078">
        <v>7000</v>
      </c>
      <c r="G7078" s="31" t="s">
        <v>102</v>
      </c>
      <c r="H7078">
        <v>15</v>
      </c>
      <c r="I7078" s="31" t="s">
        <v>99</v>
      </c>
    </row>
    <row r="7079" spans="1:9" x14ac:dyDescent="0.3">
      <c r="A7079">
        <v>7114</v>
      </c>
      <c r="B7079">
        <v>4</v>
      </c>
      <c r="C7079">
        <v>111</v>
      </c>
      <c r="D7079" s="32">
        <v>0.78888888888888886</v>
      </c>
      <c r="E7079">
        <v>7000</v>
      </c>
      <c r="G7079" s="31" t="s">
        <v>102</v>
      </c>
      <c r="H7079">
        <v>15</v>
      </c>
      <c r="I7079" s="31" t="s">
        <v>103</v>
      </c>
    </row>
    <row r="7080" spans="1:9" x14ac:dyDescent="0.3">
      <c r="A7080">
        <v>7115</v>
      </c>
      <c r="B7080">
        <v>5</v>
      </c>
      <c r="C7080">
        <v>111</v>
      </c>
      <c r="D7080" s="32">
        <v>0.73333333333333328</v>
      </c>
      <c r="E7080">
        <v>9000</v>
      </c>
      <c r="G7080" s="31" t="s">
        <v>102</v>
      </c>
      <c r="H7080">
        <v>15</v>
      </c>
      <c r="I7080" s="31" t="s">
        <v>105</v>
      </c>
    </row>
    <row r="7081" spans="1:9" x14ac:dyDescent="0.3">
      <c r="A7081">
        <v>7116</v>
      </c>
      <c r="B7081">
        <v>3</v>
      </c>
      <c r="C7081">
        <v>111</v>
      </c>
      <c r="D7081" s="32">
        <v>0.78055555555555556</v>
      </c>
      <c r="E7081">
        <v>7000</v>
      </c>
      <c r="G7081" s="31" t="s">
        <v>102</v>
      </c>
      <c r="H7081">
        <v>16</v>
      </c>
      <c r="I7081" s="31" t="s">
        <v>104</v>
      </c>
    </row>
    <row r="7082" spans="1:9" x14ac:dyDescent="0.3">
      <c r="A7082">
        <v>7117</v>
      </c>
      <c r="B7082">
        <v>1</v>
      </c>
      <c r="C7082">
        <v>111</v>
      </c>
      <c r="D7082" s="32">
        <v>0.81041666666666667</v>
      </c>
      <c r="E7082">
        <v>7000</v>
      </c>
      <c r="G7082" s="31" t="s">
        <v>102</v>
      </c>
      <c r="H7082">
        <v>16</v>
      </c>
      <c r="I7082" s="31" t="s">
        <v>99</v>
      </c>
    </row>
    <row r="7083" spans="1:9" x14ac:dyDescent="0.3">
      <c r="A7083">
        <v>7118</v>
      </c>
      <c r="B7083">
        <v>4</v>
      </c>
      <c r="C7083">
        <v>111</v>
      </c>
      <c r="D7083" s="32">
        <v>0.80138888888888893</v>
      </c>
      <c r="E7083">
        <v>7000</v>
      </c>
      <c r="G7083" s="31" t="s">
        <v>97</v>
      </c>
      <c r="H7083">
        <v>16</v>
      </c>
      <c r="I7083" s="31" t="s">
        <v>103</v>
      </c>
    </row>
    <row r="7084" spans="1:9" x14ac:dyDescent="0.3">
      <c r="A7084">
        <v>7119</v>
      </c>
      <c r="B7084">
        <v>5</v>
      </c>
      <c r="C7084">
        <v>111</v>
      </c>
      <c r="D7084" s="32">
        <v>0.77638888888888891</v>
      </c>
      <c r="E7084">
        <v>7000</v>
      </c>
      <c r="G7084" s="31" t="s">
        <v>97</v>
      </c>
      <c r="H7084">
        <v>16</v>
      </c>
      <c r="I7084" s="31" t="s">
        <v>105</v>
      </c>
    </row>
    <row r="7085" spans="1:9" x14ac:dyDescent="0.3">
      <c r="A7085">
        <v>7120</v>
      </c>
      <c r="B7085">
        <v>3</v>
      </c>
      <c r="C7085">
        <v>111</v>
      </c>
      <c r="D7085" s="32">
        <v>0.79583333333333328</v>
      </c>
      <c r="E7085">
        <v>7000</v>
      </c>
      <c r="G7085" s="31" t="s">
        <v>97</v>
      </c>
      <c r="H7085">
        <v>17</v>
      </c>
      <c r="I7085" s="31" t="s">
        <v>104</v>
      </c>
    </row>
    <row r="7086" spans="1:9" x14ac:dyDescent="0.3">
      <c r="A7086">
        <v>7121</v>
      </c>
      <c r="B7086">
        <v>4</v>
      </c>
      <c r="C7086">
        <v>111</v>
      </c>
      <c r="D7086" s="32">
        <v>0.81388888888888888</v>
      </c>
      <c r="E7086">
        <v>7000</v>
      </c>
      <c r="G7086" s="31" t="s">
        <v>97</v>
      </c>
      <c r="H7086">
        <v>17</v>
      </c>
      <c r="I7086" s="31" t="s">
        <v>103</v>
      </c>
    </row>
    <row r="7087" spans="1:9" x14ac:dyDescent="0.3">
      <c r="A7087">
        <v>7122</v>
      </c>
      <c r="B7087">
        <v>5</v>
      </c>
      <c r="C7087">
        <v>111</v>
      </c>
      <c r="D7087" s="32">
        <v>0.80347222222222225</v>
      </c>
      <c r="E7087">
        <v>7000</v>
      </c>
      <c r="G7087" s="31" t="s">
        <v>102</v>
      </c>
      <c r="H7087">
        <v>17</v>
      </c>
      <c r="I7087" s="31" t="s">
        <v>105</v>
      </c>
    </row>
    <row r="7088" spans="1:9" x14ac:dyDescent="0.3">
      <c r="A7088">
        <v>7123</v>
      </c>
      <c r="B7088">
        <v>3</v>
      </c>
      <c r="C7088">
        <v>111</v>
      </c>
      <c r="D7088" s="32">
        <v>0.80763888888888891</v>
      </c>
      <c r="E7088">
        <v>7000</v>
      </c>
      <c r="G7088" s="31" t="s">
        <v>97</v>
      </c>
      <c r="H7088">
        <v>18</v>
      </c>
      <c r="I7088" s="31" t="s">
        <v>104</v>
      </c>
    </row>
    <row r="7089" spans="1:9" x14ac:dyDescent="0.3">
      <c r="A7089">
        <v>7124</v>
      </c>
      <c r="B7089">
        <v>5</v>
      </c>
      <c r="C7089">
        <v>111</v>
      </c>
      <c r="D7089" s="32"/>
      <c r="E7089">
        <v>7000</v>
      </c>
      <c r="G7089" s="31" t="s">
        <v>102</v>
      </c>
      <c r="H7089">
        <v>18</v>
      </c>
      <c r="I7089" s="31" t="s">
        <v>105</v>
      </c>
    </row>
    <row r="7090" spans="1:9" x14ac:dyDescent="0.3">
      <c r="A7090">
        <v>7125</v>
      </c>
      <c r="B7090">
        <v>3</v>
      </c>
      <c r="C7090">
        <v>111</v>
      </c>
      <c r="D7090" s="32">
        <v>0.82777777777777772</v>
      </c>
      <c r="E7090">
        <v>7000</v>
      </c>
      <c r="G7090" s="31" t="s">
        <v>97</v>
      </c>
      <c r="H7090">
        <v>19</v>
      </c>
      <c r="I7090" s="31" t="s">
        <v>104</v>
      </c>
    </row>
    <row r="7091" spans="1:9" x14ac:dyDescent="0.3">
      <c r="A7091">
        <v>7126</v>
      </c>
      <c r="B7091">
        <v>3</v>
      </c>
      <c r="C7091">
        <v>112</v>
      </c>
      <c r="D7091" s="32">
        <v>0.49583333333333335</v>
      </c>
      <c r="E7091">
        <v>7000</v>
      </c>
      <c r="F7091">
        <v>2500</v>
      </c>
      <c r="G7091" s="31" t="s">
        <v>102</v>
      </c>
      <c r="H7091">
        <v>4</v>
      </c>
      <c r="I7091" s="31" t="s">
        <v>104</v>
      </c>
    </row>
    <row r="7092" spans="1:9" x14ac:dyDescent="0.3">
      <c r="A7092">
        <v>7127</v>
      </c>
      <c r="B7092">
        <v>1</v>
      </c>
      <c r="C7092">
        <v>112</v>
      </c>
      <c r="D7092" s="32">
        <v>0.44374999999999998</v>
      </c>
      <c r="E7092">
        <v>7000</v>
      </c>
      <c r="G7092" s="31" t="s">
        <v>102</v>
      </c>
      <c r="H7092">
        <v>4</v>
      </c>
      <c r="I7092" s="31" t="s">
        <v>99</v>
      </c>
    </row>
    <row r="7093" spans="1:9" x14ac:dyDescent="0.3">
      <c r="A7093">
        <v>7128</v>
      </c>
      <c r="B7093">
        <v>2</v>
      </c>
      <c r="C7093">
        <v>112</v>
      </c>
      <c r="D7093" s="32">
        <v>0.44236111111111109</v>
      </c>
      <c r="E7093">
        <v>7000</v>
      </c>
      <c r="G7093" s="31" t="s">
        <v>97</v>
      </c>
      <c r="H7093">
        <v>4</v>
      </c>
      <c r="I7093" s="31" t="s">
        <v>101</v>
      </c>
    </row>
    <row r="7094" spans="1:9" x14ac:dyDescent="0.3">
      <c r="A7094">
        <v>7129</v>
      </c>
      <c r="B7094">
        <v>3</v>
      </c>
      <c r="C7094">
        <v>112</v>
      </c>
      <c r="D7094" s="32">
        <v>0.48194444444444445</v>
      </c>
      <c r="E7094">
        <v>7000</v>
      </c>
      <c r="F7094">
        <v>1000</v>
      </c>
      <c r="G7094" s="31" t="s">
        <v>97</v>
      </c>
      <c r="H7094">
        <v>5</v>
      </c>
      <c r="I7094" s="31" t="s">
        <v>104</v>
      </c>
    </row>
    <row r="7095" spans="1:9" x14ac:dyDescent="0.3">
      <c r="A7095">
        <v>7130</v>
      </c>
      <c r="B7095">
        <v>1</v>
      </c>
      <c r="C7095">
        <v>112</v>
      </c>
      <c r="D7095" s="32">
        <v>0.47569444444444442</v>
      </c>
      <c r="E7095">
        <v>7000</v>
      </c>
      <c r="G7095" s="31" t="s">
        <v>102</v>
      </c>
      <c r="H7095">
        <v>5</v>
      </c>
      <c r="I7095" s="31" t="s">
        <v>99</v>
      </c>
    </row>
    <row r="7096" spans="1:9" x14ac:dyDescent="0.3">
      <c r="A7096">
        <v>7131</v>
      </c>
      <c r="B7096">
        <v>2</v>
      </c>
      <c r="C7096">
        <v>112</v>
      </c>
      <c r="D7096" s="32">
        <v>0.45833333333333331</v>
      </c>
      <c r="E7096">
        <v>7000</v>
      </c>
      <c r="G7096" s="31" t="s">
        <v>102</v>
      </c>
      <c r="H7096">
        <v>5</v>
      </c>
      <c r="I7096" s="31" t="s">
        <v>101</v>
      </c>
    </row>
    <row r="7097" spans="1:9" x14ac:dyDescent="0.3">
      <c r="A7097">
        <v>7132</v>
      </c>
      <c r="B7097">
        <v>3</v>
      </c>
      <c r="C7097">
        <v>112</v>
      </c>
      <c r="D7097" s="32">
        <v>0.51111111111111107</v>
      </c>
      <c r="E7097">
        <v>7000</v>
      </c>
      <c r="F7097">
        <v>4000</v>
      </c>
      <c r="G7097" s="31" t="s">
        <v>102</v>
      </c>
      <c r="H7097">
        <v>6</v>
      </c>
      <c r="I7097" s="31" t="s">
        <v>104</v>
      </c>
    </row>
    <row r="7098" spans="1:9" x14ac:dyDescent="0.3">
      <c r="A7098">
        <v>7133</v>
      </c>
      <c r="B7098">
        <v>1</v>
      </c>
      <c r="C7098">
        <v>112</v>
      </c>
      <c r="D7098" s="32">
        <v>0.52083333333333337</v>
      </c>
      <c r="E7098">
        <v>7000</v>
      </c>
      <c r="F7098">
        <v>700</v>
      </c>
      <c r="G7098" s="31" t="s">
        <v>102</v>
      </c>
      <c r="H7098">
        <v>6</v>
      </c>
      <c r="I7098" s="31" t="s">
        <v>99</v>
      </c>
    </row>
    <row r="7099" spans="1:9" x14ac:dyDescent="0.3">
      <c r="A7099">
        <v>7134</v>
      </c>
      <c r="B7099">
        <v>2</v>
      </c>
      <c r="C7099">
        <v>112</v>
      </c>
      <c r="D7099" s="32">
        <v>0.49027777777777776</v>
      </c>
      <c r="E7099">
        <v>9000</v>
      </c>
      <c r="G7099" s="31" t="s">
        <v>102</v>
      </c>
      <c r="H7099">
        <v>6</v>
      </c>
      <c r="I7099" s="31" t="s">
        <v>101</v>
      </c>
    </row>
    <row r="7100" spans="1:9" x14ac:dyDescent="0.3">
      <c r="A7100">
        <v>7135</v>
      </c>
      <c r="B7100">
        <v>3</v>
      </c>
      <c r="C7100">
        <v>112</v>
      </c>
      <c r="D7100" s="32">
        <v>0.54583333333333328</v>
      </c>
      <c r="E7100">
        <v>7000</v>
      </c>
      <c r="F7100">
        <v>5000</v>
      </c>
      <c r="G7100" s="31" t="s">
        <v>102</v>
      </c>
      <c r="H7100">
        <v>7</v>
      </c>
      <c r="I7100" s="31" t="s">
        <v>104</v>
      </c>
    </row>
    <row r="7101" spans="1:9" x14ac:dyDescent="0.3">
      <c r="A7101">
        <v>7136</v>
      </c>
      <c r="B7101">
        <v>1</v>
      </c>
      <c r="C7101">
        <v>112</v>
      </c>
      <c r="D7101" s="32">
        <v>0.57222222222222219</v>
      </c>
      <c r="E7101">
        <v>7000</v>
      </c>
      <c r="G7101" s="31" t="s">
        <v>97</v>
      </c>
      <c r="H7101">
        <v>7</v>
      </c>
      <c r="I7101" s="31" t="s">
        <v>99</v>
      </c>
    </row>
    <row r="7102" spans="1:9" x14ac:dyDescent="0.3">
      <c r="A7102">
        <v>7137</v>
      </c>
      <c r="B7102">
        <v>2</v>
      </c>
      <c r="C7102">
        <v>112</v>
      </c>
      <c r="D7102" s="32">
        <v>0.51597222222222228</v>
      </c>
      <c r="E7102">
        <v>7000</v>
      </c>
      <c r="G7102" s="31" t="s">
        <v>102</v>
      </c>
      <c r="H7102">
        <v>7</v>
      </c>
      <c r="I7102" s="31" t="s">
        <v>101</v>
      </c>
    </row>
    <row r="7103" spans="1:9" x14ac:dyDescent="0.3">
      <c r="A7103">
        <v>7138</v>
      </c>
      <c r="B7103">
        <v>3</v>
      </c>
      <c r="C7103">
        <v>112</v>
      </c>
      <c r="D7103" s="32">
        <v>0.56597222222222221</v>
      </c>
      <c r="E7103">
        <v>7000</v>
      </c>
      <c r="G7103" s="31" t="s">
        <v>97</v>
      </c>
      <c r="H7103">
        <v>8</v>
      </c>
      <c r="I7103" s="31" t="s">
        <v>104</v>
      </c>
    </row>
    <row r="7104" spans="1:9" x14ac:dyDescent="0.3">
      <c r="A7104">
        <v>7139</v>
      </c>
      <c r="B7104">
        <v>1</v>
      </c>
      <c r="C7104">
        <v>112</v>
      </c>
      <c r="D7104" s="32">
        <v>0.60833333333333328</v>
      </c>
      <c r="E7104">
        <v>7000</v>
      </c>
      <c r="G7104" s="31" t="s">
        <v>97</v>
      </c>
      <c r="H7104">
        <v>8</v>
      </c>
      <c r="I7104" s="31" t="s">
        <v>99</v>
      </c>
    </row>
    <row r="7105" spans="1:9" x14ac:dyDescent="0.3">
      <c r="A7105">
        <v>7140</v>
      </c>
      <c r="B7105">
        <v>2</v>
      </c>
      <c r="C7105">
        <v>112</v>
      </c>
      <c r="D7105" s="32">
        <v>0.57430555555555551</v>
      </c>
      <c r="E7105">
        <v>7000</v>
      </c>
      <c r="G7105" s="31" t="s">
        <v>102</v>
      </c>
      <c r="H7105">
        <v>8</v>
      </c>
      <c r="I7105" s="31" t="s">
        <v>101</v>
      </c>
    </row>
    <row r="7106" spans="1:9" x14ac:dyDescent="0.3">
      <c r="A7106">
        <v>7141</v>
      </c>
      <c r="B7106">
        <v>3</v>
      </c>
      <c r="C7106">
        <v>112</v>
      </c>
      <c r="D7106" s="32">
        <v>0.58611111111111114</v>
      </c>
      <c r="E7106">
        <v>7000</v>
      </c>
      <c r="G7106" s="31" t="s">
        <v>97</v>
      </c>
      <c r="H7106">
        <v>9</v>
      </c>
      <c r="I7106" s="31" t="s">
        <v>104</v>
      </c>
    </row>
    <row r="7107" spans="1:9" x14ac:dyDescent="0.3">
      <c r="A7107">
        <v>7142</v>
      </c>
      <c r="B7107">
        <v>1</v>
      </c>
      <c r="C7107">
        <v>112</v>
      </c>
      <c r="D7107" s="32">
        <v>0.62708333333333333</v>
      </c>
      <c r="E7107">
        <v>7000</v>
      </c>
      <c r="G7107" s="31" t="s">
        <v>102</v>
      </c>
      <c r="H7107">
        <v>9</v>
      </c>
      <c r="I7107" s="31" t="s">
        <v>99</v>
      </c>
    </row>
    <row r="7108" spans="1:9" x14ac:dyDescent="0.3">
      <c r="A7108">
        <v>7143</v>
      </c>
      <c r="B7108">
        <v>2</v>
      </c>
      <c r="C7108">
        <v>112</v>
      </c>
      <c r="D7108" s="32">
        <v>0.60555555555555551</v>
      </c>
      <c r="E7108">
        <v>7000</v>
      </c>
      <c r="G7108" s="31" t="s">
        <v>102</v>
      </c>
      <c r="H7108">
        <v>9</v>
      </c>
      <c r="I7108" s="31" t="s">
        <v>101</v>
      </c>
    </row>
    <row r="7109" spans="1:9" x14ac:dyDescent="0.3">
      <c r="A7109">
        <v>7144</v>
      </c>
      <c r="B7109">
        <v>3</v>
      </c>
      <c r="C7109">
        <v>112</v>
      </c>
      <c r="D7109" s="32">
        <v>0.61111111111111116</v>
      </c>
      <c r="E7109">
        <v>7000</v>
      </c>
      <c r="G7109" s="31" t="s">
        <v>97</v>
      </c>
      <c r="H7109">
        <v>10</v>
      </c>
      <c r="I7109" s="31" t="s">
        <v>104</v>
      </c>
    </row>
    <row r="7110" spans="1:9" x14ac:dyDescent="0.3">
      <c r="A7110">
        <v>7145</v>
      </c>
      <c r="B7110">
        <v>1</v>
      </c>
      <c r="C7110">
        <v>112</v>
      </c>
      <c r="D7110" s="32">
        <v>0.6430555555555556</v>
      </c>
      <c r="E7110">
        <v>7000</v>
      </c>
      <c r="G7110" s="31" t="s">
        <v>102</v>
      </c>
      <c r="H7110">
        <v>10</v>
      </c>
      <c r="I7110" s="31" t="s">
        <v>99</v>
      </c>
    </row>
    <row r="7111" spans="1:9" x14ac:dyDescent="0.3">
      <c r="A7111">
        <v>7146</v>
      </c>
      <c r="B7111">
        <v>2</v>
      </c>
      <c r="C7111">
        <v>112</v>
      </c>
      <c r="D7111" s="32">
        <v>0.62847222222222221</v>
      </c>
      <c r="E7111">
        <v>7000</v>
      </c>
      <c r="F7111">
        <v>1000</v>
      </c>
      <c r="G7111" s="31" t="s">
        <v>102</v>
      </c>
      <c r="H7111">
        <v>10</v>
      </c>
      <c r="I7111" s="31" t="s">
        <v>101</v>
      </c>
    </row>
    <row r="7112" spans="1:9" x14ac:dyDescent="0.3">
      <c r="A7112">
        <v>7147</v>
      </c>
      <c r="B7112">
        <v>3</v>
      </c>
      <c r="C7112">
        <v>112</v>
      </c>
      <c r="D7112" s="32">
        <v>0.73472222222222228</v>
      </c>
      <c r="E7112">
        <v>42000</v>
      </c>
      <c r="F7112">
        <v>1800</v>
      </c>
      <c r="G7112" s="31" t="s">
        <v>102</v>
      </c>
      <c r="H7112">
        <v>11</v>
      </c>
      <c r="I7112" s="31" t="s">
        <v>104</v>
      </c>
    </row>
    <row r="7113" spans="1:9" x14ac:dyDescent="0.3">
      <c r="A7113">
        <v>7148</v>
      </c>
      <c r="B7113">
        <v>1</v>
      </c>
      <c r="C7113">
        <v>112</v>
      </c>
      <c r="D7113" s="32">
        <v>0.66180555555555554</v>
      </c>
      <c r="E7113">
        <v>7000</v>
      </c>
      <c r="F7113">
        <v>3000</v>
      </c>
      <c r="G7113" s="31" t="s">
        <v>97</v>
      </c>
      <c r="H7113">
        <v>11</v>
      </c>
      <c r="I7113" s="31" t="s">
        <v>99</v>
      </c>
    </row>
    <row r="7114" spans="1:9" x14ac:dyDescent="0.3">
      <c r="A7114">
        <v>7149</v>
      </c>
      <c r="B7114">
        <v>2</v>
      </c>
      <c r="C7114">
        <v>112</v>
      </c>
      <c r="D7114" s="32">
        <v>0.64097222222222228</v>
      </c>
      <c r="E7114">
        <v>9000</v>
      </c>
      <c r="G7114" s="31" t="s">
        <v>97</v>
      </c>
      <c r="H7114">
        <v>11</v>
      </c>
      <c r="I7114" s="31" t="s">
        <v>101</v>
      </c>
    </row>
    <row r="7115" spans="1:9" x14ac:dyDescent="0.3">
      <c r="A7115">
        <v>7150</v>
      </c>
      <c r="B7115">
        <v>3</v>
      </c>
      <c r="C7115">
        <v>112</v>
      </c>
      <c r="D7115" s="32">
        <v>0.76458333333333328</v>
      </c>
      <c r="E7115">
        <v>7000</v>
      </c>
      <c r="G7115" s="31" t="s">
        <v>102</v>
      </c>
      <c r="H7115">
        <v>12</v>
      </c>
      <c r="I7115" s="31" t="s">
        <v>104</v>
      </c>
    </row>
    <row r="7116" spans="1:9" x14ac:dyDescent="0.3">
      <c r="A7116">
        <v>7151</v>
      </c>
      <c r="B7116">
        <v>1</v>
      </c>
      <c r="C7116">
        <v>112</v>
      </c>
      <c r="D7116" s="32">
        <v>0.6791666666666667</v>
      </c>
      <c r="E7116">
        <v>7000</v>
      </c>
      <c r="G7116" s="31" t="s">
        <v>97</v>
      </c>
      <c r="H7116">
        <v>12</v>
      </c>
      <c r="I7116" s="31" t="s">
        <v>99</v>
      </c>
    </row>
    <row r="7117" spans="1:9" x14ac:dyDescent="0.3">
      <c r="A7117">
        <v>7152</v>
      </c>
      <c r="B7117">
        <v>2</v>
      </c>
      <c r="C7117">
        <v>112</v>
      </c>
      <c r="D7117" s="32">
        <v>0.69097222222222221</v>
      </c>
      <c r="E7117">
        <v>7000</v>
      </c>
      <c r="G7117" s="31" t="s">
        <v>102</v>
      </c>
      <c r="H7117">
        <v>12</v>
      </c>
      <c r="I7117" s="31" t="s">
        <v>101</v>
      </c>
    </row>
    <row r="7118" spans="1:9" x14ac:dyDescent="0.3">
      <c r="A7118">
        <v>7153</v>
      </c>
      <c r="B7118">
        <v>3</v>
      </c>
      <c r="C7118">
        <v>112</v>
      </c>
      <c r="D7118" s="32">
        <v>0.79652777777777772</v>
      </c>
      <c r="E7118">
        <v>7000</v>
      </c>
      <c r="F7118">
        <v>1000</v>
      </c>
      <c r="G7118" s="31" t="s">
        <v>102</v>
      </c>
      <c r="H7118">
        <v>13</v>
      </c>
      <c r="I7118" s="31" t="s">
        <v>104</v>
      </c>
    </row>
    <row r="7119" spans="1:9" x14ac:dyDescent="0.3">
      <c r="A7119">
        <v>7154</v>
      </c>
      <c r="B7119">
        <v>1</v>
      </c>
      <c r="C7119">
        <v>112</v>
      </c>
      <c r="D7119" s="32">
        <v>0.69097222222222221</v>
      </c>
      <c r="E7119">
        <v>7000</v>
      </c>
      <c r="F7119">
        <v>2000</v>
      </c>
      <c r="G7119" s="31" t="s">
        <v>97</v>
      </c>
      <c r="H7119">
        <v>13</v>
      </c>
      <c r="I7119" s="31" t="s">
        <v>99</v>
      </c>
    </row>
    <row r="7120" spans="1:9" x14ac:dyDescent="0.3">
      <c r="A7120">
        <v>7155</v>
      </c>
      <c r="B7120">
        <v>2</v>
      </c>
      <c r="C7120">
        <v>112</v>
      </c>
      <c r="D7120" s="32">
        <v>0.71805555555555556</v>
      </c>
      <c r="E7120">
        <v>7000</v>
      </c>
      <c r="G7120" s="31" t="s">
        <v>97</v>
      </c>
      <c r="H7120">
        <v>13</v>
      </c>
      <c r="I7120" s="31" t="s">
        <v>101</v>
      </c>
    </row>
    <row r="7121" spans="1:9" x14ac:dyDescent="0.3">
      <c r="A7121">
        <v>7156</v>
      </c>
      <c r="B7121">
        <v>3</v>
      </c>
      <c r="C7121">
        <v>112</v>
      </c>
      <c r="D7121" s="32">
        <v>0.8208333333333333</v>
      </c>
      <c r="E7121">
        <v>7000</v>
      </c>
      <c r="F7121">
        <v>1000</v>
      </c>
      <c r="G7121" s="31" t="s">
        <v>102</v>
      </c>
      <c r="H7121">
        <v>14</v>
      </c>
      <c r="I7121" s="31" t="s">
        <v>104</v>
      </c>
    </row>
    <row r="7122" spans="1:9" x14ac:dyDescent="0.3">
      <c r="A7122">
        <v>7157</v>
      </c>
      <c r="B7122">
        <v>1</v>
      </c>
      <c r="C7122">
        <v>112</v>
      </c>
      <c r="D7122" s="32">
        <v>0.70763888888888893</v>
      </c>
      <c r="E7122">
        <v>7000</v>
      </c>
      <c r="G7122" s="31" t="s">
        <v>102</v>
      </c>
      <c r="H7122">
        <v>14</v>
      </c>
      <c r="I7122" s="31" t="s">
        <v>99</v>
      </c>
    </row>
    <row r="7123" spans="1:9" x14ac:dyDescent="0.3">
      <c r="A7123">
        <v>7158</v>
      </c>
      <c r="B7123">
        <v>2</v>
      </c>
      <c r="C7123">
        <v>112</v>
      </c>
      <c r="D7123" s="32">
        <v>0.7319444444444444</v>
      </c>
      <c r="E7123">
        <v>7000</v>
      </c>
      <c r="G7123" s="31" t="s">
        <v>97</v>
      </c>
      <c r="H7123">
        <v>14</v>
      </c>
      <c r="I7123" s="31" t="s">
        <v>101</v>
      </c>
    </row>
    <row r="7124" spans="1:9" x14ac:dyDescent="0.3">
      <c r="A7124">
        <v>7159</v>
      </c>
      <c r="B7124">
        <v>1</v>
      </c>
      <c r="C7124">
        <v>112</v>
      </c>
      <c r="D7124" s="32">
        <v>0.73263888888888884</v>
      </c>
      <c r="E7124">
        <v>7000</v>
      </c>
      <c r="G7124" s="31" t="s">
        <v>102</v>
      </c>
      <c r="H7124">
        <v>15</v>
      </c>
      <c r="I7124" s="31" t="s">
        <v>99</v>
      </c>
    </row>
    <row r="7125" spans="1:9" x14ac:dyDescent="0.3">
      <c r="A7125">
        <v>7160</v>
      </c>
      <c r="B7125">
        <v>2</v>
      </c>
      <c r="C7125">
        <v>112</v>
      </c>
      <c r="D7125" s="32">
        <v>0.75486111111111109</v>
      </c>
      <c r="E7125">
        <v>7000</v>
      </c>
      <c r="G7125" s="31" t="s">
        <v>102</v>
      </c>
      <c r="H7125">
        <v>15</v>
      </c>
      <c r="I7125" s="31" t="s">
        <v>101</v>
      </c>
    </row>
    <row r="7126" spans="1:9" x14ac:dyDescent="0.3">
      <c r="A7126">
        <v>7161</v>
      </c>
      <c r="B7126">
        <v>1</v>
      </c>
      <c r="C7126">
        <v>112</v>
      </c>
      <c r="D7126" s="32">
        <v>0.75694444444444442</v>
      </c>
      <c r="E7126">
        <v>7000</v>
      </c>
      <c r="F7126">
        <v>2000</v>
      </c>
      <c r="G7126" s="31" t="s">
        <v>102</v>
      </c>
      <c r="H7126">
        <v>16</v>
      </c>
      <c r="I7126" s="31" t="s">
        <v>99</v>
      </c>
    </row>
    <row r="7127" spans="1:9" x14ac:dyDescent="0.3">
      <c r="A7127">
        <v>7162</v>
      </c>
      <c r="B7127">
        <v>2</v>
      </c>
      <c r="C7127">
        <v>112</v>
      </c>
      <c r="D7127" s="32">
        <v>0.76944444444444449</v>
      </c>
      <c r="E7127">
        <v>7000</v>
      </c>
      <c r="G7127" s="31" t="s">
        <v>102</v>
      </c>
      <c r="H7127">
        <v>16</v>
      </c>
      <c r="I7127" s="31" t="s">
        <v>101</v>
      </c>
    </row>
    <row r="7128" spans="1:9" x14ac:dyDescent="0.3">
      <c r="A7128">
        <v>7163</v>
      </c>
      <c r="B7128">
        <v>1</v>
      </c>
      <c r="C7128">
        <v>112</v>
      </c>
      <c r="D7128" s="32">
        <v>0.77500000000000002</v>
      </c>
      <c r="E7128">
        <v>7000</v>
      </c>
      <c r="G7128" s="31" t="s">
        <v>102</v>
      </c>
      <c r="H7128">
        <v>17</v>
      </c>
      <c r="I7128" s="31" t="s">
        <v>99</v>
      </c>
    </row>
    <row r="7129" spans="1:9" x14ac:dyDescent="0.3">
      <c r="A7129">
        <v>7164</v>
      </c>
      <c r="B7129">
        <v>2</v>
      </c>
      <c r="C7129">
        <v>112</v>
      </c>
      <c r="D7129" s="32">
        <v>0.78611111111111109</v>
      </c>
      <c r="E7129">
        <v>7000</v>
      </c>
      <c r="G7129" s="31" t="s">
        <v>102</v>
      </c>
      <c r="H7129">
        <v>17</v>
      </c>
      <c r="I7129" s="31" t="s">
        <v>101</v>
      </c>
    </row>
    <row r="7130" spans="1:9" x14ac:dyDescent="0.3">
      <c r="A7130">
        <v>7165</v>
      </c>
      <c r="B7130">
        <v>1</v>
      </c>
      <c r="C7130">
        <v>112</v>
      </c>
      <c r="D7130" s="32">
        <v>0.7944444444444444</v>
      </c>
      <c r="E7130">
        <v>7000</v>
      </c>
      <c r="G7130" s="31" t="s">
        <v>102</v>
      </c>
      <c r="H7130">
        <v>18</v>
      </c>
      <c r="I7130" s="31" t="s">
        <v>99</v>
      </c>
    </row>
    <row r="7131" spans="1:9" x14ac:dyDescent="0.3">
      <c r="A7131">
        <v>7166</v>
      </c>
      <c r="B7131">
        <v>2</v>
      </c>
      <c r="C7131">
        <v>112</v>
      </c>
      <c r="D7131" s="32">
        <v>0.80694444444444446</v>
      </c>
      <c r="E7131">
        <v>9000</v>
      </c>
      <c r="G7131" s="31" t="s">
        <v>102</v>
      </c>
      <c r="H7131">
        <v>18</v>
      </c>
      <c r="I7131" s="31" t="s">
        <v>101</v>
      </c>
    </row>
    <row r="7132" spans="1:9" x14ac:dyDescent="0.3">
      <c r="A7132">
        <v>7167</v>
      </c>
      <c r="B7132">
        <v>1</v>
      </c>
      <c r="C7132">
        <v>112</v>
      </c>
      <c r="D7132" s="32">
        <v>0.82708333333333328</v>
      </c>
      <c r="E7132">
        <v>7000</v>
      </c>
      <c r="G7132" s="31" t="s">
        <v>102</v>
      </c>
      <c r="H7132">
        <v>19</v>
      </c>
      <c r="I7132" s="31" t="s">
        <v>99</v>
      </c>
    </row>
    <row r="7133" spans="1:9" x14ac:dyDescent="0.3">
      <c r="A7133">
        <v>7168</v>
      </c>
      <c r="B7133">
        <v>2</v>
      </c>
      <c r="C7133">
        <v>112</v>
      </c>
      <c r="D7133" s="32">
        <v>0.82916666666666672</v>
      </c>
      <c r="E7133">
        <v>7000</v>
      </c>
      <c r="G7133" s="31" t="s">
        <v>102</v>
      </c>
      <c r="H7133">
        <v>19</v>
      </c>
      <c r="I7133" s="31" t="s">
        <v>101</v>
      </c>
    </row>
    <row r="7134" spans="1:9" x14ac:dyDescent="0.3">
      <c r="A7134">
        <v>7169</v>
      </c>
      <c r="B7134">
        <v>1</v>
      </c>
      <c r="C7134">
        <v>112</v>
      </c>
      <c r="D7134" s="32"/>
      <c r="E7134">
        <v>7000</v>
      </c>
      <c r="G7134" s="31" t="s">
        <v>97</v>
      </c>
      <c r="H7134">
        <v>20</v>
      </c>
      <c r="I7134" s="31" t="s">
        <v>99</v>
      </c>
    </row>
    <row r="7135" spans="1:9" x14ac:dyDescent="0.3">
      <c r="A7135">
        <v>7170</v>
      </c>
      <c r="B7135">
        <v>6</v>
      </c>
      <c r="C7135">
        <v>113</v>
      </c>
      <c r="D7135" s="32">
        <v>0.56527777777777777</v>
      </c>
      <c r="E7135">
        <v>7000</v>
      </c>
      <c r="F7135">
        <v>1000</v>
      </c>
      <c r="G7135" s="31" t="s">
        <v>102</v>
      </c>
      <c r="H7135">
        <v>4</v>
      </c>
      <c r="I7135" s="31" t="s">
        <v>100</v>
      </c>
    </row>
    <row r="7136" spans="1:9" x14ac:dyDescent="0.3">
      <c r="A7136">
        <v>7171</v>
      </c>
      <c r="B7136">
        <v>4</v>
      </c>
      <c r="C7136">
        <v>113</v>
      </c>
      <c r="D7136" s="32">
        <v>0.44861111111111113</v>
      </c>
      <c r="E7136">
        <v>7000</v>
      </c>
      <c r="G7136" s="31" t="s">
        <v>102</v>
      </c>
      <c r="H7136">
        <v>4</v>
      </c>
      <c r="I7136" s="31" t="s">
        <v>103</v>
      </c>
    </row>
    <row r="7137" spans="1:9" x14ac:dyDescent="0.3">
      <c r="A7137">
        <v>7172</v>
      </c>
      <c r="B7137">
        <v>2</v>
      </c>
      <c r="C7137">
        <v>113</v>
      </c>
      <c r="D7137" s="32">
        <v>0.4375</v>
      </c>
      <c r="E7137">
        <v>7000</v>
      </c>
      <c r="G7137" s="31" t="s">
        <v>97</v>
      </c>
      <c r="H7137">
        <v>4</v>
      </c>
      <c r="I7137" s="31" t="s">
        <v>101</v>
      </c>
    </row>
    <row r="7138" spans="1:9" x14ac:dyDescent="0.3">
      <c r="A7138">
        <v>7173</v>
      </c>
      <c r="B7138">
        <v>5</v>
      </c>
      <c r="C7138">
        <v>113</v>
      </c>
      <c r="D7138" s="32">
        <v>0.43125000000000002</v>
      </c>
      <c r="E7138">
        <v>7000</v>
      </c>
      <c r="G7138" s="31" t="s">
        <v>102</v>
      </c>
      <c r="H7138">
        <v>4</v>
      </c>
      <c r="I7138" s="31" t="s">
        <v>105</v>
      </c>
    </row>
    <row r="7139" spans="1:9" x14ac:dyDescent="0.3">
      <c r="A7139">
        <v>7174</v>
      </c>
      <c r="B7139">
        <v>6</v>
      </c>
      <c r="C7139">
        <v>113</v>
      </c>
      <c r="D7139" s="32">
        <v>0.58611111111111114</v>
      </c>
      <c r="E7139">
        <v>7000</v>
      </c>
      <c r="G7139" s="31" t="s">
        <v>102</v>
      </c>
      <c r="H7139">
        <v>5</v>
      </c>
      <c r="I7139" s="31" t="s">
        <v>100</v>
      </c>
    </row>
    <row r="7140" spans="1:9" x14ac:dyDescent="0.3">
      <c r="A7140">
        <v>7175</v>
      </c>
      <c r="B7140">
        <v>4</v>
      </c>
      <c r="C7140">
        <v>113</v>
      </c>
      <c r="D7140" s="32">
        <v>0.47638888888888886</v>
      </c>
      <c r="E7140">
        <v>7000</v>
      </c>
      <c r="G7140" s="31" t="s">
        <v>97</v>
      </c>
      <c r="H7140">
        <v>5</v>
      </c>
      <c r="I7140" s="31" t="s">
        <v>103</v>
      </c>
    </row>
    <row r="7141" spans="1:9" x14ac:dyDescent="0.3">
      <c r="A7141">
        <v>7176</v>
      </c>
      <c r="B7141">
        <v>2</v>
      </c>
      <c r="C7141">
        <v>113</v>
      </c>
      <c r="D7141" s="32">
        <v>0.48194444444444445</v>
      </c>
      <c r="E7141">
        <v>9000</v>
      </c>
      <c r="F7141">
        <v>1000</v>
      </c>
      <c r="G7141" s="31" t="s">
        <v>102</v>
      </c>
      <c r="H7141">
        <v>5</v>
      </c>
      <c r="I7141" s="31" t="s">
        <v>101</v>
      </c>
    </row>
    <row r="7142" spans="1:9" x14ac:dyDescent="0.3">
      <c r="A7142">
        <v>7177</v>
      </c>
      <c r="B7142">
        <v>5</v>
      </c>
      <c r="C7142">
        <v>113</v>
      </c>
      <c r="D7142" s="32">
        <v>0.46944444444444444</v>
      </c>
      <c r="E7142">
        <v>9000</v>
      </c>
      <c r="F7142">
        <v>1000</v>
      </c>
      <c r="G7142" s="31" t="s">
        <v>102</v>
      </c>
      <c r="H7142">
        <v>5</v>
      </c>
      <c r="I7142" s="31" t="s">
        <v>105</v>
      </c>
    </row>
    <row r="7143" spans="1:9" x14ac:dyDescent="0.3">
      <c r="A7143">
        <v>7178</v>
      </c>
      <c r="B7143">
        <v>6</v>
      </c>
      <c r="C7143">
        <v>113</v>
      </c>
      <c r="D7143" s="32">
        <v>0.61111111111111116</v>
      </c>
      <c r="E7143">
        <v>7000</v>
      </c>
      <c r="G7143" s="31" t="s">
        <v>97</v>
      </c>
      <c r="H7143">
        <v>6</v>
      </c>
      <c r="I7143" s="31" t="s">
        <v>100</v>
      </c>
    </row>
    <row r="7144" spans="1:9" x14ac:dyDescent="0.3">
      <c r="A7144">
        <v>7179</v>
      </c>
      <c r="B7144">
        <v>4</v>
      </c>
      <c r="C7144">
        <v>113</v>
      </c>
      <c r="D7144" s="32">
        <v>0.53472222222222221</v>
      </c>
      <c r="E7144">
        <v>7000</v>
      </c>
      <c r="G7144" s="31" t="s">
        <v>102</v>
      </c>
      <c r="H7144">
        <v>6</v>
      </c>
      <c r="I7144" s="31" t="s">
        <v>103</v>
      </c>
    </row>
    <row r="7145" spans="1:9" x14ac:dyDescent="0.3">
      <c r="A7145">
        <v>7180</v>
      </c>
      <c r="B7145">
        <v>2</v>
      </c>
      <c r="C7145">
        <v>113</v>
      </c>
      <c r="D7145" s="32">
        <v>0.50486111111111109</v>
      </c>
      <c r="E7145">
        <v>7000</v>
      </c>
      <c r="G7145" s="31" t="s">
        <v>102</v>
      </c>
      <c r="H7145">
        <v>6</v>
      </c>
      <c r="I7145" s="31" t="s">
        <v>101</v>
      </c>
    </row>
    <row r="7146" spans="1:9" x14ac:dyDescent="0.3">
      <c r="A7146">
        <v>7181</v>
      </c>
      <c r="B7146">
        <v>5</v>
      </c>
      <c r="C7146">
        <v>113</v>
      </c>
      <c r="D7146" s="32">
        <v>0.51180555555555551</v>
      </c>
      <c r="E7146">
        <v>9000</v>
      </c>
      <c r="G7146" s="31" t="s">
        <v>97</v>
      </c>
      <c r="H7146">
        <v>6</v>
      </c>
      <c r="I7146" s="31" t="s">
        <v>105</v>
      </c>
    </row>
    <row r="7147" spans="1:9" x14ac:dyDescent="0.3">
      <c r="A7147">
        <v>7182</v>
      </c>
      <c r="B7147">
        <v>6</v>
      </c>
      <c r="C7147">
        <v>113</v>
      </c>
      <c r="D7147" s="32">
        <v>0.63194444444444442</v>
      </c>
      <c r="E7147">
        <v>7000</v>
      </c>
      <c r="G7147" s="31" t="s">
        <v>97</v>
      </c>
      <c r="H7147">
        <v>7</v>
      </c>
      <c r="I7147" s="31" t="s">
        <v>100</v>
      </c>
    </row>
    <row r="7148" spans="1:9" x14ac:dyDescent="0.3">
      <c r="A7148">
        <v>7183</v>
      </c>
      <c r="B7148">
        <v>4</v>
      </c>
      <c r="C7148">
        <v>113</v>
      </c>
      <c r="D7148" s="32">
        <v>0.55208333333333337</v>
      </c>
      <c r="E7148">
        <v>7000</v>
      </c>
      <c r="G7148" s="31" t="s">
        <v>102</v>
      </c>
      <c r="H7148">
        <v>7</v>
      </c>
      <c r="I7148" s="31" t="s">
        <v>103</v>
      </c>
    </row>
    <row r="7149" spans="1:9" x14ac:dyDescent="0.3">
      <c r="A7149">
        <v>7184</v>
      </c>
      <c r="B7149">
        <v>2</v>
      </c>
      <c r="C7149">
        <v>113</v>
      </c>
      <c r="D7149" s="32">
        <v>0.55555555555555558</v>
      </c>
      <c r="E7149">
        <v>7000</v>
      </c>
      <c r="G7149" s="31" t="s">
        <v>102</v>
      </c>
      <c r="H7149">
        <v>7</v>
      </c>
      <c r="I7149" s="31" t="s">
        <v>101</v>
      </c>
    </row>
    <row r="7150" spans="1:9" x14ac:dyDescent="0.3">
      <c r="A7150">
        <v>7185</v>
      </c>
      <c r="B7150">
        <v>5</v>
      </c>
      <c r="C7150">
        <v>113</v>
      </c>
      <c r="D7150" s="32">
        <v>0.54166666666666663</v>
      </c>
      <c r="E7150">
        <v>9000</v>
      </c>
      <c r="F7150">
        <v>1000</v>
      </c>
      <c r="G7150" s="31" t="s">
        <v>97</v>
      </c>
      <c r="H7150">
        <v>7</v>
      </c>
      <c r="I7150" s="31" t="s">
        <v>105</v>
      </c>
    </row>
    <row r="7151" spans="1:9" x14ac:dyDescent="0.3">
      <c r="A7151">
        <v>7186</v>
      </c>
      <c r="B7151">
        <v>6</v>
      </c>
      <c r="C7151">
        <v>113</v>
      </c>
      <c r="D7151" s="32">
        <v>0.67361111111111116</v>
      </c>
      <c r="E7151">
        <v>7000</v>
      </c>
      <c r="G7151" s="31" t="s">
        <v>102</v>
      </c>
      <c r="H7151">
        <v>8</v>
      </c>
      <c r="I7151" s="31" t="s">
        <v>100</v>
      </c>
    </row>
    <row r="7152" spans="1:9" x14ac:dyDescent="0.3">
      <c r="A7152">
        <v>7187</v>
      </c>
      <c r="B7152">
        <v>4</v>
      </c>
      <c r="C7152">
        <v>113</v>
      </c>
      <c r="D7152" s="32">
        <v>0.59791666666666665</v>
      </c>
      <c r="E7152">
        <v>7000</v>
      </c>
      <c r="G7152" s="31" t="s">
        <v>102</v>
      </c>
      <c r="H7152">
        <v>8</v>
      </c>
      <c r="I7152" s="31" t="s">
        <v>103</v>
      </c>
    </row>
    <row r="7153" spans="1:9" x14ac:dyDescent="0.3">
      <c r="A7153">
        <v>7188</v>
      </c>
      <c r="B7153">
        <v>2</v>
      </c>
      <c r="C7153">
        <v>113</v>
      </c>
      <c r="D7153" s="32">
        <v>0.58125000000000004</v>
      </c>
      <c r="E7153">
        <v>9000</v>
      </c>
      <c r="G7153" s="31" t="s">
        <v>97</v>
      </c>
      <c r="H7153">
        <v>8</v>
      </c>
      <c r="I7153" s="31" t="s">
        <v>101</v>
      </c>
    </row>
    <row r="7154" spans="1:9" x14ac:dyDescent="0.3">
      <c r="A7154">
        <v>7189</v>
      </c>
      <c r="B7154">
        <v>5</v>
      </c>
      <c r="C7154">
        <v>113</v>
      </c>
      <c r="D7154" s="32">
        <v>0.56458333333333333</v>
      </c>
      <c r="E7154">
        <v>7000</v>
      </c>
      <c r="G7154" s="31" t="s">
        <v>102</v>
      </c>
      <c r="H7154">
        <v>8</v>
      </c>
      <c r="I7154" s="31" t="s">
        <v>105</v>
      </c>
    </row>
    <row r="7155" spans="1:9" x14ac:dyDescent="0.3">
      <c r="A7155">
        <v>7190</v>
      </c>
      <c r="B7155">
        <v>6</v>
      </c>
      <c r="C7155">
        <v>113</v>
      </c>
      <c r="D7155" s="32">
        <v>0.70208333333333328</v>
      </c>
      <c r="E7155">
        <v>7000</v>
      </c>
      <c r="G7155" s="31" t="s">
        <v>102</v>
      </c>
      <c r="H7155">
        <v>9</v>
      </c>
      <c r="I7155" s="31" t="s">
        <v>100</v>
      </c>
    </row>
    <row r="7156" spans="1:9" x14ac:dyDescent="0.3">
      <c r="A7156">
        <v>7191</v>
      </c>
      <c r="B7156">
        <v>4</v>
      </c>
      <c r="C7156">
        <v>113</v>
      </c>
      <c r="D7156" s="32">
        <v>0.61736111111111114</v>
      </c>
      <c r="E7156">
        <v>7000</v>
      </c>
      <c r="G7156" s="31" t="s">
        <v>102</v>
      </c>
      <c r="H7156">
        <v>9</v>
      </c>
      <c r="I7156" s="31" t="s">
        <v>103</v>
      </c>
    </row>
    <row r="7157" spans="1:9" x14ac:dyDescent="0.3">
      <c r="A7157">
        <v>7192</v>
      </c>
      <c r="B7157">
        <v>2</v>
      </c>
      <c r="C7157">
        <v>113</v>
      </c>
      <c r="D7157" s="32">
        <v>0.61250000000000004</v>
      </c>
      <c r="E7157">
        <v>7000</v>
      </c>
      <c r="G7157" s="31" t="s">
        <v>102</v>
      </c>
      <c r="H7157">
        <v>9</v>
      </c>
      <c r="I7157" s="31" t="s">
        <v>101</v>
      </c>
    </row>
    <row r="7158" spans="1:9" x14ac:dyDescent="0.3">
      <c r="A7158">
        <v>7193</v>
      </c>
      <c r="B7158">
        <v>5</v>
      </c>
      <c r="C7158">
        <v>113</v>
      </c>
      <c r="D7158" s="32">
        <v>0.58888888888888891</v>
      </c>
      <c r="E7158">
        <v>7000</v>
      </c>
      <c r="F7158">
        <v>1000</v>
      </c>
      <c r="G7158" s="31" t="s">
        <v>102</v>
      </c>
      <c r="H7158">
        <v>9</v>
      </c>
      <c r="I7158" s="31" t="s">
        <v>105</v>
      </c>
    </row>
    <row r="7159" spans="1:9" x14ac:dyDescent="0.3">
      <c r="A7159">
        <v>7194</v>
      </c>
      <c r="B7159">
        <v>6</v>
      </c>
      <c r="C7159">
        <v>113</v>
      </c>
      <c r="D7159" s="32">
        <v>0.72499999999999998</v>
      </c>
      <c r="E7159">
        <v>7000</v>
      </c>
      <c r="G7159" s="31" t="s">
        <v>102</v>
      </c>
      <c r="H7159">
        <v>10</v>
      </c>
      <c r="I7159" s="31" t="s">
        <v>100</v>
      </c>
    </row>
    <row r="7160" spans="1:9" x14ac:dyDescent="0.3">
      <c r="A7160">
        <v>7195</v>
      </c>
      <c r="B7160">
        <v>4</v>
      </c>
      <c r="C7160">
        <v>113</v>
      </c>
      <c r="D7160" s="32">
        <v>0.65347222222222223</v>
      </c>
      <c r="E7160">
        <v>7000</v>
      </c>
      <c r="G7160" s="31" t="s">
        <v>102</v>
      </c>
      <c r="H7160">
        <v>10</v>
      </c>
      <c r="I7160" s="31" t="s">
        <v>103</v>
      </c>
    </row>
    <row r="7161" spans="1:9" x14ac:dyDescent="0.3">
      <c r="A7161">
        <v>7196</v>
      </c>
      <c r="B7161">
        <v>2</v>
      </c>
      <c r="C7161">
        <v>113</v>
      </c>
      <c r="D7161" s="32">
        <v>0.64375000000000004</v>
      </c>
      <c r="E7161">
        <v>9000</v>
      </c>
      <c r="G7161" s="31" t="s">
        <v>102</v>
      </c>
      <c r="H7161">
        <v>10</v>
      </c>
      <c r="I7161" s="31" t="s">
        <v>101</v>
      </c>
    </row>
    <row r="7162" spans="1:9" x14ac:dyDescent="0.3">
      <c r="A7162">
        <v>7197</v>
      </c>
      <c r="B7162">
        <v>5</v>
      </c>
      <c r="C7162">
        <v>113</v>
      </c>
      <c r="D7162" s="32">
        <v>0.61944444444444446</v>
      </c>
      <c r="E7162">
        <v>7000</v>
      </c>
      <c r="G7162" s="31" t="s">
        <v>97</v>
      </c>
      <c r="H7162">
        <v>10</v>
      </c>
      <c r="I7162" s="31" t="s">
        <v>105</v>
      </c>
    </row>
    <row r="7163" spans="1:9" x14ac:dyDescent="0.3">
      <c r="A7163">
        <v>7198</v>
      </c>
      <c r="B7163">
        <v>6</v>
      </c>
      <c r="C7163">
        <v>113</v>
      </c>
      <c r="D7163" s="32">
        <v>0.74861111111111112</v>
      </c>
      <c r="E7163">
        <v>7000</v>
      </c>
      <c r="G7163" s="31" t="s">
        <v>102</v>
      </c>
      <c r="H7163">
        <v>11</v>
      </c>
      <c r="I7163" s="31" t="s">
        <v>100</v>
      </c>
    </row>
    <row r="7164" spans="1:9" x14ac:dyDescent="0.3">
      <c r="A7164">
        <v>7199</v>
      </c>
      <c r="B7164">
        <v>4</v>
      </c>
      <c r="C7164">
        <v>113</v>
      </c>
      <c r="D7164" s="32">
        <v>0.67708333333333337</v>
      </c>
      <c r="E7164">
        <v>7000</v>
      </c>
      <c r="G7164" s="31" t="s">
        <v>97</v>
      </c>
      <c r="H7164">
        <v>11</v>
      </c>
      <c r="I7164" s="31" t="s">
        <v>103</v>
      </c>
    </row>
    <row r="7165" spans="1:9" x14ac:dyDescent="0.3">
      <c r="A7165">
        <v>7200</v>
      </c>
      <c r="B7165">
        <v>2</v>
      </c>
      <c r="C7165">
        <v>113</v>
      </c>
      <c r="D7165" s="32">
        <v>0.66527777777777775</v>
      </c>
      <c r="E7165">
        <v>7000</v>
      </c>
      <c r="G7165" s="31" t="s">
        <v>102</v>
      </c>
      <c r="H7165">
        <v>11</v>
      </c>
      <c r="I7165" s="31" t="s">
        <v>101</v>
      </c>
    </row>
    <row r="7166" spans="1:9" x14ac:dyDescent="0.3">
      <c r="A7166">
        <v>7201</v>
      </c>
      <c r="B7166">
        <v>5</v>
      </c>
      <c r="C7166">
        <v>113</v>
      </c>
      <c r="D7166" s="32">
        <v>0.63958333333333328</v>
      </c>
      <c r="E7166">
        <v>7000</v>
      </c>
      <c r="F7166">
        <v>5900</v>
      </c>
      <c r="G7166" s="31" t="s">
        <v>102</v>
      </c>
      <c r="H7166">
        <v>11</v>
      </c>
      <c r="I7166" s="31" t="s">
        <v>105</v>
      </c>
    </row>
    <row r="7167" spans="1:9" x14ac:dyDescent="0.3">
      <c r="A7167">
        <v>7202</v>
      </c>
      <c r="B7167">
        <v>6</v>
      </c>
      <c r="C7167">
        <v>113</v>
      </c>
      <c r="D7167" s="32">
        <v>0.7680555555555556</v>
      </c>
      <c r="E7167">
        <v>7000</v>
      </c>
      <c r="G7167" s="31" t="s">
        <v>102</v>
      </c>
      <c r="H7167">
        <v>12</v>
      </c>
      <c r="I7167" s="31" t="s">
        <v>100</v>
      </c>
    </row>
    <row r="7168" spans="1:9" x14ac:dyDescent="0.3">
      <c r="A7168">
        <v>7203</v>
      </c>
      <c r="B7168">
        <v>4</v>
      </c>
      <c r="C7168">
        <v>113</v>
      </c>
      <c r="D7168" s="32">
        <v>0.69513888888888886</v>
      </c>
      <c r="E7168">
        <v>7000</v>
      </c>
      <c r="G7168" s="31" t="s">
        <v>102</v>
      </c>
      <c r="H7168">
        <v>12</v>
      </c>
      <c r="I7168" s="31" t="s">
        <v>103</v>
      </c>
    </row>
    <row r="7169" spans="1:9" x14ac:dyDescent="0.3">
      <c r="A7169">
        <v>7204</v>
      </c>
      <c r="B7169">
        <v>2</v>
      </c>
      <c r="C7169">
        <v>113</v>
      </c>
      <c r="D7169" s="32">
        <v>0.69513888888888886</v>
      </c>
      <c r="E7169">
        <v>9000</v>
      </c>
      <c r="G7169" s="31" t="s">
        <v>97</v>
      </c>
      <c r="H7169">
        <v>12</v>
      </c>
      <c r="I7169" s="31" t="s">
        <v>101</v>
      </c>
    </row>
    <row r="7170" spans="1:9" x14ac:dyDescent="0.3">
      <c r="A7170">
        <v>7205</v>
      </c>
      <c r="B7170">
        <v>5</v>
      </c>
      <c r="C7170">
        <v>113</v>
      </c>
      <c r="D7170" s="32">
        <v>0.65833333333333333</v>
      </c>
      <c r="E7170">
        <v>7000</v>
      </c>
      <c r="G7170" s="31" t="s">
        <v>102</v>
      </c>
      <c r="H7170">
        <v>12</v>
      </c>
      <c r="I7170" s="31" t="s">
        <v>105</v>
      </c>
    </row>
    <row r="7171" spans="1:9" x14ac:dyDescent="0.3">
      <c r="A7171">
        <v>7206</v>
      </c>
      <c r="B7171">
        <v>6</v>
      </c>
      <c r="C7171">
        <v>113</v>
      </c>
      <c r="D7171" s="32">
        <v>0.78472222222222221</v>
      </c>
      <c r="E7171">
        <v>7000</v>
      </c>
      <c r="G7171" s="31" t="s">
        <v>97</v>
      </c>
      <c r="H7171">
        <v>13</v>
      </c>
      <c r="I7171" s="31" t="s">
        <v>100</v>
      </c>
    </row>
    <row r="7172" spans="1:9" x14ac:dyDescent="0.3">
      <c r="A7172">
        <v>7207</v>
      </c>
      <c r="B7172">
        <v>4</v>
      </c>
      <c r="C7172">
        <v>113</v>
      </c>
      <c r="D7172" s="32">
        <v>0.70972222222222225</v>
      </c>
      <c r="E7172">
        <v>9000</v>
      </c>
      <c r="G7172" s="31" t="s">
        <v>102</v>
      </c>
      <c r="H7172">
        <v>13</v>
      </c>
      <c r="I7172" s="31" t="s">
        <v>103</v>
      </c>
    </row>
    <row r="7173" spans="1:9" x14ac:dyDescent="0.3">
      <c r="A7173">
        <v>7208</v>
      </c>
      <c r="B7173">
        <v>2</v>
      </c>
      <c r="C7173">
        <v>113</v>
      </c>
      <c r="D7173" s="32">
        <v>0.71180555555555558</v>
      </c>
      <c r="E7173">
        <v>7000</v>
      </c>
      <c r="G7173" s="31" t="s">
        <v>102</v>
      </c>
      <c r="H7173">
        <v>13</v>
      </c>
      <c r="I7173" s="31" t="s">
        <v>101</v>
      </c>
    </row>
    <row r="7174" spans="1:9" x14ac:dyDescent="0.3">
      <c r="A7174">
        <v>7209</v>
      </c>
      <c r="B7174">
        <v>5</v>
      </c>
      <c r="C7174">
        <v>113</v>
      </c>
      <c r="D7174" s="32">
        <v>0.68680555555555556</v>
      </c>
      <c r="E7174">
        <v>7000</v>
      </c>
      <c r="F7174">
        <v>1000</v>
      </c>
      <c r="G7174" s="31" t="s">
        <v>102</v>
      </c>
      <c r="H7174">
        <v>13</v>
      </c>
      <c r="I7174" s="31" t="s">
        <v>105</v>
      </c>
    </row>
    <row r="7175" spans="1:9" x14ac:dyDescent="0.3">
      <c r="A7175">
        <v>7210</v>
      </c>
      <c r="B7175">
        <v>6</v>
      </c>
      <c r="C7175">
        <v>113</v>
      </c>
      <c r="D7175" s="32">
        <v>0.81319444444444444</v>
      </c>
      <c r="E7175">
        <v>7000</v>
      </c>
      <c r="G7175" s="31" t="s">
        <v>97</v>
      </c>
      <c r="H7175">
        <v>14</v>
      </c>
      <c r="I7175" s="31" t="s">
        <v>100</v>
      </c>
    </row>
    <row r="7176" spans="1:9" x14ac:dyDescent="0.3">
      <c r="A7176">
        <v>7211</v>
      </c>
      <c r="B7176">
        <v>4</v>
      </c>
      <c r="C7176">
        <v>113</v>
      </c>
      <c r="D7176" s="32">
        <v>0.73124999999999996</v>
      </c>
      <c r="E7176">
        <v>7000</v>
      </c>
      <c r="G7176" s="31" t="s">
        <v>97</v>
      </c>
      <c r="H7176">
        <v>14</v>
      </c>
      <c r="I7176" s="31" t="s">
        <v>103</v>
      </c>
    </row>
    <row r="7177" spans="1:9" x14ac:dyDescent="0.3">
      <c r="A7177">
        <v>7212</v>
      </c>
      <c r="B7177">
        <v>2</v>
      </c>
      <c r="C7177">
        <v>113</v>
      </c>
      <c r="D7177" s="32">
        <v>0.72986111111111107</v>
      </c>
      <c r="E7177">
        <v>7000</v>
      </c>
      <c r="G7177" s="31" t="s">
        <v>97</v>
      </c>
      <c r="H7177">
        <v>14</v>
      </c>
      <c r="I7177" s="31" t="s">
        <v>101</v>
      </c>
    </row>
    <row r="7178" spans="1:9" x14ac:dyDescent="0.3">
      <c r="A7178">
        <v>7213</v>
      </c>
      <c r="B7178">
        <v>5</v>
      </c>
      <c r="C7178">
        <v>113</v>
      </c>
      <c r="D7178" s="32">
        <v>0.70625000000000004</v>
      </c>
      <c r="E7178">
        <v>7000</v>
      </c>
      <c r="G7178" s="31" t="s">
        <v>97</v>
      </c>
      <c r="H7178">
        <v>14</v>
      </c>
      <c r="I7178" s="31" t="s">
        <v>105</v>
      </c>
    </row>
    <row r="7179" spans="1:9" x14ac:dyDescent="0.3">
      <c r="A7179">
        <v>7214</v>
      </c>
      <c r="B7179">
        <v>4</v>
      </c>
      <c r="C7179">
        <v>113</v>
      </c>
      <c r="D7179" s="32">
        <v>0.74930555555555556</v>
      </c>
      <c r="E7179">
        <v>7000</v>
      </c>
      <c r="G7179" s="31" t="s">
        <v>97</v>
      </c>
      <c r="H7179">
        <v>15</v>
      </c>
      <c r="I7179" s="31" t="s">
        <v>103</v>
      </c>
    </row>
    <row r="7180" spans="1:9" x14ac:dyDescent="0.3">
      <c r="A7180">
        <v>7215</v>
      </c>
      <c r="B7180">
        <v>2</v>
      </c>
      <c r="C7180">
        <v>113</v>
      </c>
      <c r="D7180" s="32">
        <v>0.75694444444444442</v>
      </c>
      <c r="E7180">
        <v>7000</v>
      </c>
      <c r="G7180" s="31" t="s">
        <v>97</v>
      </c>
      <c r="H7180">
        <v>15</v>
      </c>
      <c r="I7180" s="31" t="s">
        <v>101</v>
      </c>
    </row>
    <row r="7181" spans="1:9" x14ac:dyDescent="0.3">
      <c r="A7181">
        <v>7216</v>
      </c>
      <c r="B7181">
        <v>5</v>
      </c>
      <c r="C7181">
        <v>113</v>
      </c>
      <c r="D7181" s="32">
        <v>0.73402777777777772</v>
      </c>
      <c r="E7181">
        <v>7000</v>
      </c>
      <c r="G7181" s="31" t="s">
        <v>97</v>
      </c>
      <c r="H7181">
        <v>15</v>
      </c>
      <c r="I7181" s="31" t="s">
        <v>105</v>
      </c>
    </row>
    <row r="7182" spans="1:9" x14ac:dyDescent="0.3">
      <c r="A7182">
        <v>7217</v>
      </c>
      <c r="B7182">
        <v>4</v>
      </c>
      <c r="C7182">
        <v>113</v>
      </c>
      <c r="D7182" s="32">
        <v>0.76666666666666672</v>
      </c>
      <c r="E7182">
        <v>7000</v>
      </c>
      <c r="G7182" s="31" t="s">
        <v>102</v>
      </c>
      <c r="H7182">
        <v>16</v>
      </c>
      <c r="I7182" s="31" t="s">
        <v>103</v>
      </c>
    </row>
    <row r="7183" spans="1:9" x14ac:dyDescent="0.3">
      <c r="A7183">
        <v>7218</v>
      </c>
      <c r="B7183">
        <v>2</v>
      </c>
      <c r="C7183">
        <v>113</v>
      </c>
      <c r="D7183" s="32"/>
      <c r="E7183">
        <v>7000</v>
      </c>
      <c r="G7183" s="31" t="s">
        <v>97</v>
      </c>
      <c r="H7183">
        <v>16</v>
      </c>
      <c r="I7183" s="31" t="s">
        <v>101</v>
      </c>
    </row>
    <row r="7184" spans="1:9" x14ac:dyDescent="0.3">
      <c r="A7184">
        <v>7219</v>
      </c>
      <c r="B7184">
        <v>5</v>
      </c>
      <c r="C7184">
        <v>113</v>
      </c>
      <c r="D7184" s="32">
        <v>0.76527777777777772</v>
      </c>
      <c r="E7184">
        <v>7000</v>
      </c>
      <c r="F7184">
        <v>500</v>
      </c>
      <c r="G7184" s="31" t="s">
        <v>102</v>
      </c>
      <c r="H7184">
        <v>16</v>
      </c>
      <c r="I7184" s="31" t="s">
        <v>105</v>
      </c>
    </row>
    <row r="7185" spans="1:9" x14ac:dyDescent="0.3">
      <c r="A7185">
        <v>7220</v>
      </c>
      <c r="B7185">
        <v>4</v>
      </c>
      <c r="C7185">
        <v>113</v>
      </c>
      <c r="D7185" s="32">
        <v>0.78819444444444442</v>
      </c>
      <c r="E7185">
        <v>7000</v>
      </c>
      <c r="G7185" s="31" t="s">
        <v>102</v>
      </c>
      <c r="H7185">
        <v>17</v>
      </c>
      <c r="I7185" s="31" t="s">
        <v>103</v>
      </c>
    </row>
    <row r="7186" spans="1:9" x14ac:dyDescent="0.3">
      <c r="A7186">
        <v>7221</v>
      </c>
      <c r="B7186">
        <v>2</v>
      </c>
      <c r="C7186">
        <v>113</v>
      </c>
      <c r="D7186" s="32">
        <v>0.80902777777777779</v>
      </c>
      <c r="E7186">
        <v>9000</v>
      </c>
      <c r="G7186" s="31" t="s">
        <v>97</v>
      </c>
      <c r="H7186">
        <v>17</v>
      </c>
      <c r="I7186" s="31" t="s">
        <v>101</v>
      </c>
    </row>
    <row r="7187" spans="1:9" x14ac:dyDescent="0.3">
      <c r="A7187">
        <v>7222</v>
      </c>
      <c r="B7187">
        <v>5</v>
      </c>
      <c r="C7187">
        <v>113</v>
      </c>
      <c r="D7187" s="32">
        <v>0.78263888888888888</v>
      </c>
      <c r="E7187">
        <v>7000</v>
      </c>
      <c r="G7187" s="31" t="s">
        <v>102</v>
      </c>
      <c r="H7187">
        <v>17</v>
      </c>
      <c r="I7187" s="31" t="s">
        <v>105</v>
      </c>
    </row>
    <row r="7188" spans="1:9" x14ac:dyDescent="0.3">
      <c r="A7188">
        <v>7223</v>
      </c>
      <c r="B7188">
        <v>4</v>
      </c>
      <c r="C7188">
        <v>113</v>
      </c>
      <c r="D7188" s="32">
        <v>0.80763888888888891</v>
      </c>
      <c r="E7188">
        <v>7000</v>
      </c>
      <c r="G7188" s="31" t="s">
        <v>102</v>
      </c>
      <c r="H7188">
        <v>18</v>
      </c>
      <c r="I7188" s="31" t="s">
        <v>103</v>
      </c>
    </row>
    <row r="7189" spans="1:9" x14ac:dyDescent="0.3">
      <c r="A7189">
        <v>7224</v>
      </c>
      <c r="B7189">
        <v>5</v>
      </c>
      <c r="C7189">
        <v>113</v>
      </c>
      <c r="D7189" s="32">
        <v>0.79722222222222228</v>
      </c>
      <c r="E7189">
        <v>7000</v>
      </c>
      <c r="F7189">
        <v>1000</v>
      </c>
      <c r="G7189" s="31" t="s">
        <v>102</v>
      </c>
      <c r="H7189">
        <v>18</v>
      </c>
      <c r="I7189" s="31" t="s">
        <v>105</v>
      </c>
    </row>
    <row r="7190" spans="1:9" x14ac:dyDescent="0.3">
      <c r="A7190">
        <v>7225</v>
      </c>
      <c r="B7190">
        <v>4</v>
      </c>
      <c r="C7190">
        <v>113</v>
      </c>
      <c r="D7190" s="32">
        <v>0.82013888888888886</v>
      </c>
      <c r="E7190">
        <v>9000</v>
      </c>
      <c r="G7190" s="31" t="s">
        <v>102</v>
      </c>
      <c r="H7190">
        <v>19</v>
      </c>
      <c r="I7190" s="31" t="s">
        <v>103</v>
      </c>
    </row>
    <row r="7191" spans="1:9" x14ac:dyDescent="0.3">
      <c r="A7191">
        <v>7226</v>
      </c>
      <c r="B7191">
        <v>5</v>
      </c>
      <c r="C7191">
        <v>113</v>
      </c>
      <c r="D7191" s="32">
        <v>0.82361111111111107</v>
      </c>
      <c r="E7191">
        <v>9000</v>
      </c>
      <c r="F7191">
        <v>1000</v>
      </c>
      <c r="G7191" s="31" t="s">
        <v>102</v>
      </c>
      <c r="H7191">
        <v>19</v>
      </c>
      <c r="I7191" s="31" t="s">
        <v>105</v>
      </c>
    </row>
    <row r="7192" spans="1:9" x14ac:dyDescent="0.3">
      <c r="A7192">
        <v>7227</v>
      </c>
      <c r="B7192">
        <v>5</v>
      </c>
      <c r="C7192">
        <v>113</v>
      </c>
      <c r="D7192" s="32">
        <v>0.84236111111111112</v>
      </c>
      <c r="E7192">
        <v>7000</v>
      </c>
      <c r="G7192" s="31" t="s">
        <v>97</v>
      </c>
      <c r="H7192">
        <v>20</v>
      </c>
      <c r="I7192" s="31" t="s">
        <v>105</v>
      </c>
    </row>
    <row r="7193" spans="1:9" x14ac:dyDescent="0.3">
      <c r="A7193">
        <v>7228</v>
      </c>
      <c r="B7193">
        <v>3</v>
      </c>
      <c r="C7193">
        <v>114</v>
      </c>
      <c r="D7193" s="32">
        <v>0.46736111111111112</v>
      </c>
      <c r="E7193">
        <v>7000</v>
      </c>
      <c r="F7193">
        <v>7000</v>
      </c>
      <c r="G7193" s="31" t="s">
        <v>97</v>
      </c>
      <c r="H7193">
        <v>4</v>
      </c>
      <c r="I7193" s="31" t="s">
        <v>104</v>
      </c>
    </row>
    <row r="7194" spans="1:9" x14ac:dyDescent="0.3">
      <c r="A7194">
        <v>7229</v>
      </c>
      <c r="B7194">
        <v>1</v>
      </c>
      <c r="C7194">
        <v>114</v>
      </c>
      <c r="D7194" s="32">
        <v>0.47291666666666665</v>
      </c>
      <c r="E7194">
        <v>7000</v>
      </c>
      <c r="F7194">
        <v>6000</v>
      </c>
      <c r="G7194" s="31" t="s">
        <v>102</v>
      </c>
      <c r="H7194">
        <v>4</v>
      </c>
      <c r="I7194" s="31" t="s">
        <v>99</v>
      </c>
    </row>
    <row r="7195" spans="1:9" x14ac:dyDescent="0.3">
      <c r="A7195">
        <v>7230</v>
      </c>
      <c r="B7195">
        <v>6</v>
      </c>
      <c r="C7195">
        <v>114</v>
      </c>
      <c r="D7195" s="32">
        <v>0.55486111111111114</v>
      </c>
      <c r="E7195">
        <v>7000</v>
      </c>
      <c r="G7195" s="31" t="s">
        <v>102</v>
      </c>
      <c r="H7195">
        <v>4</v>
      </c>
      <c r="I7195" s="31" t="s">
        <v>100</v>
      </c>
    </row>
    <row r="7196" spans="1:9" x14ac:dyDescent="0.3">
      <c r="A7196">
        <v>7231</v>
      </c>
      <c r="B7196">
        <v>4</v>
      </c>
      <c r="C7196">
        <v>114</v>
      </c>
      <c r="D7196" s="32">
        <v>0.45208333333333334</v>
      </c>
      <c r="E7196">
        <v>7000</v>
      </c>
      <c r="F7196">
        <v>500</v>
      </c>
      <c r="G7196" s="31" t="s">
        <v>97</v>
      </c>
      <c r="H7196">
        <v>4</v>
      </c>
      <c r="I7196" s="31" t="s">
        <v>103</v>
      </c>
    </row>
    <row r="7197" spans="1:9" x14ac:dyDescent="0.3">
      <c r="A7197">
        <v>7232</v>
      </c>
      <c r="B7197">
        <v>2</v>
      </c>
      <c r="C7197">
        <v>114</v>
      </c>
      <c r="D7197" s="32">
        <v>0.45763888888888887</v>
      </c>
      <c r="E7197">
        <v>7000</v>
      </c>
      <c r="F7197">
        <v>1000</v>
      </c>
      <c r="G7197" s="31" t="s">
        <v>97</v>
      </c>
      <c r="H7197">
        <v>4</v>
      </c>
      <c r="I7197" s="31" t="s">
        <v>101</v>
      </c>
    </row>
    <row r="7198" spans="1:9" x14ac:dyDescent="0.3">
      <c r="A7198">
        <v>7233</v>
      </c>
      <c r="B7198">
        <v>5</v>
      </c>
      <c r="C7198">
        <v>114</v>
      </c>
      <c r="D7198" s="32">
        <v>0.46041666666666664</v>
      </c>
      <c r="E7198">
        <v>7000</v>
      </c>
      <c r="F7198">
        <v>1000</v>
      </c>
      <c r="G7198" s="31" t="s">
        <v>102</v>
      </c>
      <c r="H7198">
        <v>4</v>
      </c>
      <c r="I7198" s="31" t="s">
        <v>105</v>
      </c>
    </row>
    <row r="7199" spans="1:9" x14ac:dyDescent="0.3">
      <c r="A7199">
        <v>7234</v>
      </c>
      <c r="B7199">
        <v>3</v>
      </c>
      <c r="C7199">
        <v>114</v>
      </c>
      <c r="D7199" s="32">
        <v>0.50416666666666665</v>
      </c>
      <c r="E7199">
        <v>9000</v>
      </c>
      <c r="G7199" s="31" t="s">
        <v>97</v>
      </c>
      <c r="H7199">
        <v>5</v>
      </c>
      <c r="I7199" s="31" t="s">
        <v>104</v>
      </c>
    </row>
    <row r="7200" spans="1:9" x14ac:dyDescent="0.3">
      <c r="A7200">
        <v>7235</v>
      </c>
      <c r="B7200">
        <v>1</v>
      </c>
      <c r="C7200">
        <v>114</v>
      </c>
      <c r="D7200" s="32">
        <v>0.50069444444444444</v>
      </c>
      <c r="E7200">
        <v>7000</v>
      </c>
      <c r="F7200">
        <v>3000</v>
      </c>
      <c r="G7200" s="31" t="s">
        <v>102</v>
      </c>
      <c r="H7200">
        <v>5</v>
      </c>
      <c r="I7200" s="31" t="s">
        <v>99</v>
      </c>
    </row>
    <row r="7201" spans="1:9" x14ac:dyDescent="0.3">
      <c r="A7201">
        <v>7236</v>
      </c>
      <c r="B7201">
        <v>6</v>
      </c>
      <c r="C7201">
        <v>114</v>
      </c>
      <c r="D7201" s="32">
        <v>0.65138888888888891</v>
      </c>
      <c r="E7201">
        <v>7000</v>
      </c>
      <c r="G7201" s="31" t="s">
        <v>97</v>
      </c>
      <c r="H7201">
        <v>5</v>
      </c>
      <c r="I7201" s="31" t="s">
        <v>100</v>
      </c>
    </row>
    <row r="7202" spans="1:9" x14ac:dyDescent="0.3">
      <c r="A7202">
        <v>7237</v>
      </c>
      <c r="B7202">
        <v>4</v>
      </c>
      <c r="C7202">
        <v>114</v>
      </c>
      <c r="D7202" s="32">
        <v>0.46250000000000002</v>
      </c>
      <c r="E7202">
        <v>7000</v>
      </c>
      <c r="G7202" s="31" t="s">
        <v>102</v>
      </c>
      <c r="H7202">
        <v>5</v>
      </c>
      <c r="I7202" s="31" t="s">
        <v>103</v>
      </c>
    </row>
    <row r="7203" spans="1:9" x14ac:dyDescent="0.3">
      <c r="A7203">
        <v>7238</v>
      </c>
      <c r="B7203">
        <v>2</v>
      </c>
      <c r="C7203">
        <v>114</v>
      </c>
      <c r="D7203" s="32">
        <v>0.47916666666666669</v>
      </c>
      <c r="E7203">
        <v>7000</v>
      </c>
      <c r="G7203" s="31" t="s">
        <v>102</v>
      </c>
      <c r="H7203">
        <v>5</v>
      </c>
      <c r="I7203" s="31" t="s">
        <v>101</v>
      </c>
    </row>
    <row r="7204" spans="1:9" x14ac:dyDescent="0.3">
      <c r="A7204">
        <v>7239</v>
      </c>
      <c r="B7204">
        <v>5</v>
      </c>
      <c r="C7204">
        <v>114</v>
      </c>
      <c r="D7204" s="32">
        <v>0.49375000000000002</v>
      </c>
      <c r="E7204">
        <v>7000</v>
      </c>
      <c r="G7204" s="31" t="s">
        <v>97</v>
      </c>
      <c r="H7204">
        <v>5</v>
      </c>
      <c r="I7204" s="31" t="s">
        <v>105</v>
      </c>
    </row>
    <row r="7205" spans="1:9" x14ac:dyDescent="0.3">
      <c r="A7205">
        <v>7240</v>
      </c>
      <c r="B7205">
        <v>3</v>
      </c>
      <c r="C7205">
        <v>114</v>
      </c>
      <c r="D7205" s="32">
        <v>0.5805555555555556</v>
      </c>
      <c r="E7205">
        <v>7000</v>
      </c>
      <c r="G7205" s="31" t="s">
        <v>97</v>
      </c>
      <c r="H7205">
        <v>6</v>
      </c>
      <c r="I7205" s="31" t="s">
        <v>104</v>
      </c>
    </row>
    <row r="7206" spans="1:9" x14ac:dyDescent="0.3">
      <c r="A7206">
        <v>7241</v>
      </c>
      <c r="B7206">
        <v>1</v>
      </c>
      <c r="C7206">
        <v>114</v>
      </c>
      <c r="D7206" s="32">
        <v>0.56388888888888888</v>
      </c>
      <c r="E7206">
        <v>7000</v>
      </c>
      <c r="G7206" s="31" t="s">
        <v>97</v>
      </c>
      <c r="H7206">
        <v>6</v>
      </c>
      <c r="I7206" s="31" t="s">
        <v>99</v>
      </c>
    </row>
    <row r="7207" spans="1:9" x14ac:dyDescent="0.3">
      <c r="A7207">
        <v>7242</v>
      </c>
      <c r="B7207">
        <v>6</v>
      </c>
      <c r="C7207">
        <v>114</v>
      </c>
      <c r="D7207" s="32">
        <v>0.71527777777777779</v>
      </c>
      <c r="E7207">
        <v>7000</v>
      </c>
      <c r="G7207" s="31" t="s">
        <v>102</v>
      </c>
      <c r="H7207">
        <v>6</v>
      </c>
      <c r="I7207" s="31" t="s">
        <v>100</v>
      </c>
    </row>
    <row r="7208" spans="1:9" x14ac:dyDescent="0.3">
      <c r="A7208">
        <v>7243</v>
      </c>
      <c r="B7208">
        <v>4</v>
      </c>
      <c r="C7208">
        <v>114</v>
      </c>
      <c r="D7208" s="32">
        <v>0.51527777777777772</v>
      </c>
      <c r="E7208">
        <v>7000</v>
      </c>
      <c r="G7208" s="31" t="s">
        <v>97</v>
      </c>
      <c r="H7208">
        <v>6</v>
      </c>
      <c r="I7208" s="31" t="s">
        <v>103</v>
      </c>
    </row>
    <row r="7209" spans="1:9" x14ac:dyDescent="0.3">
      <c r="A7209">
        <v>7244</v>
      </c>
      <c r="B7209">
        <v>2</v>
      </c>
      <c r="C7209">
        <v>114</v>
      </c>
      <c r="D7209" s="32">
        <v>0.50069444444444444</v>
      </c>
      <c r="E7209">
        <v>7000</v>
      </c>
      <c r="G7209" s="31" t="s">
        <v>97</v>
      </c>
      <c r="H7209">
        <v>6</v>
      </c>
      <c r="I7209" s="31" t="s">
        <v>101</v>
      </c>
    </row>
    <row r="7210" spans="1:9" x14ac:dyDescent="0.3">
      <c r="A7210">
        <v>7245</v>
      </c>
      <c r="B7210">
        <v>5</v>
      </c>
      <c r="C7210">
        <v>114</v>
      </c>
      <c r="D7210" s="32">
        <v>0.54791666666666672</v>
      </c>
      <c r="E7210">
        <v>7000</v>
      </c>
      <c r="G7210" s="31" t="s">
        <v>102</v>
      </c>
      <c r="H7210">
        <v>6</v>
      </c>
      <c r="I7210" s="31" t="s">
        <v>105</v>
      </c>
    </row>
    <row r="7211" spans="1:9" x14ac:dyDescent="0.3">
      <c r="A7211">
        <v>7246</v>
      </c>
      <c r="B7211">
        <v>3</v>
      </c>
      <c r="C7211">
        <v>114</v>
      </c>
      <c r="D7211" s="32">
        <v>0.61736111111111114</v>
      </c>
      <c r="E7211">
        <v>7000</v>
      </c>
      <c r="F7211">
        <v>3000</v>
      </c>
      <c r="G7211" s="31" t="s">
        <v>102</v>
      </c>
      <c r="H7211">
        <v>7</v>
      </c>
      <c r="I7211" s="31" t="s">
        <v>104</v>
      </c>
    </row>
    <row r="7212" spans="1:9" x14ac:dyDescent="0.3">
      <c r="A7212">
        <v>7247</v>
      </c>
      <c r="B7212">
        <v>1</v>
      </c>
      <c r="C7212">
        <v>114</v>
      </c>
      <c r="D7212" s="32">
        <v>0.58750000000000002</v>
      </c>
      <c r="E7212">
        <v>9000</v>
      </c>
      <c r="G7212" s="31" t="s">
        <v>97</v>
      </c>
      <c r="H7212">
        <v>7</v>
      </c>
      <c r="I7212" s="31" t="s">
        <v>99</v>
      </c>
    </row>
    <row r="7213" spans="1:9" x14ac:dyDescent="0.3">
      <c r="A7213">
        <v>7248</v>
      </c>
      <c r="B7213">
        <v>6</v>
      </c>
      <c r="C7213">
        <v>114</v>
      </c>
      <c r="D7213" s="32">
        <v>0.74375000000000002</v>
      </c>
      <c r="E7213">
        <v>7000</v>
      </c>
      <c r="G7213" s="31" t="s">
        <v>102</v>
      </c>
      <c r="H7213">
        <v>7</v>
      </c>
      <c r="I7213" s="31" t="s">
        <v>100</v>
      </c>
    </row>
    <row r="7214" spans="1:9" x14ac:dyDescent="0.3">
      <c r="A7214">
        <v>7249</v>
      </c>
      <c r="B7214">
        <v>4</v>
      </c>
      <c r="C7214">
        <v>114</v>
      </c>
      <c r="D7214" s="32">
        <v>0.54027777777777775</v>
      </c>
      <c r="E7214">
        <v>7000</v>
      </c>
      <c r="G7214" s="31" t="s">
        <v>102</v>
      </c>
      <c r="H7214">
        <v>7</v>
      </c>
      <c r="I7214" s="31" t="s">
        <v>103</v>
      </c>
    </row>
    <row r="7215" spans="1:9" x14ac:dyDescent="0.3">
      <c r="A7215">
        <v>7250</v>
      </c>
      <c r="B7215">
        <v>2</v>
      </c>
      <c r="C7215">
        <v>114</v>
      </c>
      <c r="D7215" s="32">
        <v>0.55347222222222225</v>
      </c>
      <c r="E7215">
        <v>7000</v>
      </c>
      <c r="G7215" s="31" t="s">
        <v>97</v>
      </c>
      <c r="H7215">
        <v>7</v>
      </c>
      <c r="I7215" s="31" t="s">
        <v>101</v>
      </c>
    </row>
    <row r="7216" spans="1:9" x14ac:dyDescent="0.3">
      <c r="A7216">
        <v>7251</v>
      </c>
      <c r="B7216">
        <v>5</v>
      </c>
      <c r="C7216">
        <v>114</v>
      </c>
      <c r="D7216" s="32">
        <v>0.54861111111111116</v>
      </c>
      <c r="E7216">
        <v>7000</v>
      </c>
      <c r="G7216" s="31" t="s">
        <v>102</v>
      </c>
      <c r="H7216">
        <v>7</v>
      </c>
      <c r="I7216" s="31" t="s">
        <v>105</v>
      </c>
    </row>
    <row r="7217" spans="1:9" x14ac:dyDescent="0.3">
      <c r="A7217">
        <v>7252</v>
      </c>
      <c r="B7217">
        <v>3</v>
      </c>
      <c r="C7217">
        <v>114</v>
      </c>
      <c r="D7217" s="32">
        <v>0.6791666666666667</v>
      </c>
      <c r="E7217">
        <v>7000</v>
      </c>
      <c r="F7217">
        <v>1000</v>
      </c>
      <c r="G7217" s="31" t="s">
        <v>97</v>
      </c>
      <c r="H7217">
        <v>8</v>
      </c>
      <c r="I7217" s="31" t="s">
        <v>104</v>
      </c>
    </row>
    <row r="7218" spans="1:9" x14ac:dyDescent="0.3">
      <c r="A7218">
        <v>7253</v>
      </c>
      <c r="B7218">
        <v>1</v>
      </c>
      <c r="C7218">
        <v>114</v>
      </c>
      <c r="D7218" s="32">
        <v>0.68819444444444444</v>
      </c>
      <c r="E7218">
        <v>7000</v>
      </c>
      <c r="G7218" s="31" t="s">
        <v>97</v>
      </c>
      <c r="H7218">
        <v>8</v>
      </c>
      <c r="I7218" s="31" t="s">
        <v>99</v>
      </c>
    </row>
    <row r="7219" spans="1:9" x14ac:dyDescent="0.3">
      <c r="A7219">
        <v>7254</v>
      </c>
      <c r="B7219">
        <v>6</v>
      </c>
      <c r="C7219">
        <v>114</v>
      </c>
      <c r="D7219" s="32">
        <v>0.76875000000000004</v>
      </c>
      <c r="E7219">
        <v>7000</v>
      </c>
      <c r="F7219">
        <v>1000</v>
      </c>
      <c r="G7219" s="31" t="s">
        <v>97</v>
      </c>
      <c r="H7219">
        <v>8</v>
      </c>
      <c r="I7219" s="31" t="s">
        <v>100</v>
      </c>
    </row>
    <row r="7220" spans="1:9" x14ac:dyDescent="0.3">
      <c r="A7220">
        <v>7255</v>
      </c>
      <c r="B7220">
        <v>4</v>
      </c>
      <c r="C7220">
        <v>114</v>
      </c>
      <c r="D7220" s="32">
        <v>0.56736111111111109</v>
      </c>
      <c r="E7220">
        <v>7000</v>
      </c>
      <c r="G7220" s="31" t="s">
        <v>97</v>
      </c>
      <c r="H7220">
        <v>8</v>
      </c>
      <c r="I7220" s="31" t="s">
        <v>103</v>
      </c>
    </row>
    <row r="7221" spans="1:9" x14ac:dyDescent="0.3">
      <c r="A7221">
        <v>7256</v>
      </c>
      <c r="B7221">
        <v>2</v>
      </c>
      <c r="C7221">
        <v>114</v>
      </c>
      <c r="D7221" s="32">
        <v>0.5708333333333333</v>
      </c>
      <c r="E7221">
        <v>7000</v>
      </c>
      <c r="G7221" s="31" t="s">
        <v>102</v>
      </c>
      <c r="H7221">
        <v>8</v>
      </c>
      <c r="I7221" s="31" t="s">
        <v>101</v>
      </c>
    </row>
    <row r="7222" spans="1:9" x14ac:dyDescent="0.3">
      <c r="A7222">
        <v>7257</v>
      </c>
      <c r="B7222">
        <v>5</v>
      </c>
      <c r="C7222">
        <v>114</v>
      </c>
      <c r="D7222" s="32">
        <v>0.57152777777777775</v>
      </c>
      <c r="E7222">
        <v>7000</v>
      </c>
      <c r="G7222" s="31" t="s">
        <v>97</v>
      </c>
      <c r="H7222">
        <v>8</v>
      </c>
      <c r="I7222" s="31" t="s">
        <v>105</v>
      </c>
    </row>
    <row r="7223" spans="1:9" x14ac:dyDescent="0.3">
      <c r="A7223">
        <v>7258</v>
      </c>
      <c r="B7223">
        <v>3</v>
      </c>
      <c r="C7223">
        <v>114</v>
      </c>
      <c r="D7223" s="32">
        <v>0.70625000000000004</v>
      </c>
      <c r="E7223">
        <v>7000</v>
      </c>
      <c r="F7223">
        <v>1000</v>
      </c>
      <c r="G7223" s="31" t="s">
        <v>102</v>
      </c>
      <c r="H7223">
        <v>9</v>
      </c>
      <c r="I7223" s="31" t="s">
        <v>104</v>
      </c>
    </row>
    <row r="7224" spans="1:9" x14ac:dyDescent="0.3">
      <c r="A7224">
        <v>7259</v>
      </c>
      <c r="B7224">
        <v>1</v>
      </c>
      <c r="C7224">
        <v>114</v>
      </c>
      <c r="D7224" s="32">
        <v>0.7006944444444444</v>
      </c>
      <c r="E7224">
        <v>7000</v>
      </c>
      <c r="G7224" s="31" t="s">
        <v>102</v>
      </c>
      <c r="H7224">
        <v>9</v>
      </c>
      <c r="I7224" s="31" t="s">
        <v>99</v>
      </c>
    </row>
    <row r="7225" spans="1:9" x14ac:dyDescent="0.3">
      <c r="A7225">
        <v>7260</v>
      </c>
      <c r="B7225">
        <v>6</v>
      </c>
      <c r="C7225">
        <v>114</v>
      </c>
      <c r="D7225" s="32">
        <v>0.79097222222222219</v>
      </c>
      <c r="E7225">
        <v>7000</v>
      </c>
      <c r="G7225" s="31" t="s">
        <v>102</v>
      </c>
      <c r="H7225">
        <v>9</v>
      </c>
      <c r="I7225" s="31" t="s">
        <v>100</v>
      </c>
    </row>
    <row r="7226" spans="1:9" x14ac:dyDescent="0.3">
      <c r="A7226">
        <v>7261</v>
      </c>
      <c r="B7226">
        <v>4</v>
      </c>
      <c r="C7226">
        <v>114</v>
      </c>
      <c r="D7226" s="32">
        <v>0.63749999999999996</v>
      </c>
      <c r="E7226">
        <v>7000</v>
      </c>
      <c r="G7226" s="31" t="s">
        <v>102</v>
      </c>
      <c r="H7226">
        <v>9</v>
      </c>
      <c r="I7226" s="31" t="s">
        <v>103</v>
      </c>
    </row>
    <row r="7227" spans="1:9" x14ac:dyDescent="0.3">
      <c r="A7227">
        <v>7262</v>
      </c>
      <c r="B7227">
        <v>2</v>
      </c>
      <c r="C7227">
        <v>114</v>
      </c>
      <c r="D7227" s="32">
        <v>0.59027777777777779</v>
      </c>
      <c r="E7227">
        <v>7000</v>
      </c>
      <c r="G7227" s="31" t="s">
        <v>97</v>
      </c>
      <c r="H7227">
        <v>9</v>
      </c>
      <c r="I7227" s="31" t="s">
        <v>101</v>
      </c>
    </row>
    <row r="7228" spans="1:9" x14ac:dyDescent="0.3">
      <c r="A7228">
        <v>7263</v>
      </c>
      <c r="B7228">
        <v>5</v>
      </c>
      <c r="C7228">
        <v>114</v>
      </c>
      <c r="D7228" s="32">
        <v>0.59305555555555556</v>
      </c>
      <c r="E7228">
        <v>7000</v>
      </c>
      <c r="G7228" s="31" t="s">
        <v>102</v>
      </c>
      <c r="H7228">
        <v>9</v>
      </c>
      <c r="I7228" s="31" t="s">
        <v>105</v>
      </c>
    </row>
    <row r="7229" spans="1:9" x14ac:dyDescent="0.3">
      <c r="A7229">
        <v>7264</v>
      </c>
      <c r="B7229">
        <v>3</v>
      </c>
      <c r="C7229">
        <v>114</v>
      </c>
      <c r="D7229" s="32">
        <v>0.73888888888888893</v>
      </c>
      <c r="E7229">
        <v>7000</v>
      </c>
      <c r="G7229" s="31" t="s">
        <v>97</v>
      </c>
      <c r="H7229">
        <v>10</v>
      </c>
      <c r="I7229" s="31" t="s">
        <v>104</v>
      </c>
    </row>
    <row r="7230" spans="1:9" x14ac:dyDescent="0.3">
      <c r="A7230">
        <v>7265</v>
      </c>
      <c r="B7230">
        <v>1</v>
      </c>
      <c r="C7230">
        <v>114</v>
      </c>
      <c r="D7230" s="32">
        <v>0.72499999999999998</v>
      </c>
      <c r="E7230">
        <v>7000</v>
      </c>
      <c r="F7230">
        <v>1000</v>
      </c>
      <c r="G7230" s="31" t="s">
        <v>102</v>
      </c>
      <c r="H7230">
        <v>10</v>
      </c>
      <c r="I7230" s="31" t="s">
        <v>99</v>
      </c>
    </row>
    <row r="7231" spans="1:9" x14ac:dyDescent="0.3">
      <c r="A7231">
        <v>7266</v>
      </c>
      <c r="B7231">
        <v>4</v>
      </c>
      <c r="C7231">
        <v>114</v>
      </c>
      <c r="D7231" s="32">
        <v>0.68263888888888891</v>
      </c>
      <c r="E7231">
        <v>7000</v>
      </c>
      <c r="G7231" s="31" t="s">
        <v>102</v>
      </c>
      <c r="H7231">
        <v>10</v>
      </c>
      <c r="I7231" s="31" t="s">
        <v>103</v>
      </c>
    </row>
    <row r="7232" spans="1:9" x14ac:dyDescent="0.3">
      <c r="A7232">
        <v>7267</v>
      </c>
      <c r="B7232">
        <v>2</v>
      </c>
      <c r="C7232">
        <v>114</v>
      </c>
      <c r="D7232" s="32">
        <v>0.69444444444444442</v>
      </c>
      <c r="E7232">
        <v>9000</v>
      </c>
      <c r="G7232" s="31" t="s">
        <v>97</v>
      </c>
      <c r="H7232">
        <v>10</v>
      </c>
      <c r="I7232" s="31" t="s">
        <v>101</v>
      </c>
    </row>
    <row r="7233" spans="1:9" x14ac:dyDescent="0.3">
      <c r="A7233">
        <v>7268</v>
      </c>
      <c r="B7233">
        <v>5</v>
      </c>
      <c r="C7233">
        <v>114</v>
      </c>
      <c r="D7233" s="32">
        <v>0.60902777777777772</v>
      </c>
      <c r="E7233">
        <v>7000</v>
      </c>
      <c r="G7233" s="31" t="s">
        <v>102</v>
      </c>
      <c r="H7233">
        <v>10</v>
      </c>
      <c r="I7233" s="31" t="s">
        <v>105</v>
      </c>
    </row>
    <row r="7234" spans="1:9" x14ac:dyDescent="0.3">
      <c r="A7234">
        <v>7269</v>
      </c>
      <c r="B7234">
        <v>3</v>
      </c>
      <c r="C7234">
        <v>114</v>
      </c>
      <c r="D7234" s="32">
        <v>0.77222222222222225</v>
      </c>
      <c r="E7234">
        <v>7000</v>
      </c>
      <c r="G7234" s="31" t="s">
        <v>102</v>
      </c>
      <c r="H7234">
        <v>11</v>
      </c>
      <c r="I7234" s="31" t="s">
        <v>104</v>
      </c>
    </row>
    <row r="7235" spans="1:9" x14ac:dyDescent="0.3">
      <c r="A7235">
        <v>7270</v>
      </c>
      <c r="B7235">
        <v>1</v>
      </c>
      <c r="C7235">
        <v>114</v>
      </c>
      <c r="D7235" s="32">
        <v>0.76388888888888884</v>
      </c>
      <c r="E7235">
        <v>7000</v>
      </c>
      <c r="G7235" s="31" t="s">
        <v>102</v>
      </c>
      <c r="H7235">
        <v>11</v>
      </c>
      <c r="I7235" s="31" t="s">
        <v>99</v>
      </c>
    </row>
    <row r="7236" spans="1:9" x14ac:dyDescent="0.3">
      <c r="A7236">
        <v>7271</v>
      </c>
      <c r="B7236">
        <v>4</v>
      </c>
      <c r="C7236">
        <v>114</v>
      </c>
      <c r="D7236" s="32">
        <v>0.70486111111111116</v>
      </c>
      <c r="E7236">
        <v>7000</v>
      </c>
      <c r="G7236" s="31" t="s">
        <v>102</v>
      </c>
      <c r="H7236">
        <v>11</v>
      </c>
      <c r="I7236" s="31" t="s">
        <v>103</v>
      </c>
    </row>
    <row r="7237" spans="1:9" x14ac:dyDescent="0.3">
      <c r="A7237">
        <v>7272</v>
      </c>
      <c r="B7237">
        <v>2</v>
      </c>
      <c r="C7237">
        <v>114</v>
      </c>
      <c r="D7237" s="32">
        <v>0.73333333333333328</v>
      </c>
      <c r="E7237">
        <v>7000</v>
      </c>
      <c r="F7237">
        <v>1000</v>
      </c>
      <c r="G7237" s="31" t="s">
        <v>97</v>
      </c>
      <c r="H7237">
        <v>11</v>
      </c>
      <c r="I7237" s="31" t="s">
        <v>101</v>
      </c>
    </row>
    <row r="7238" spans="1:9" x14ac:dyDescent="0.3">
      <c r="A7238">
        <v>7273</v>
      </c>
      <c r="B7238">
        <v>5</v>
      </c>
      <c r="C7238">
        <v>114</v>
      </c>
      <c r="D7238" s="32">
        <v>0.63541666666666663</v>
      </c>
      <c r="E7238">
        <v>7000</v>
      </c>
      <c r="G7238" s="31" t="s">
        <v>102</v>
      </c>
      <c r="H7238">
        <v>11</v>
      </c>
      <c r="I7238" s="31" t="s">
        <v>105</v>
      </c>
    </row>
    <row r="7239" spans="1:9" x14ac:dyDescent="0.3">
      <c r="A7239">
        <v>7274</v>
      </c>
      <c r="B7239">
        <v>3</v>
      </c>
      <c r="C7239">
        <v>114</v>
      </c>
      <c r="D7239" s="32">
        <v>0.81874999999999998</v>
      </c>
      <c r="E7239">
        <v>7000</v>
      </c>
      <c r="F7239">
        <v>6000</v>
      </c>
      <c r="G7239" s="31" t="s">
        <v>97</v>
      </c>
      <c r="H7239">
        <v>12</v>
      </c>
      <c r="I7239" s="31" t="s">
        <v>104</v>
      </c>
    </row>
    <row r="7240" spans="1:9" x14ac:dyDescent="0.3">
      <c r="A7240">
        <v>7275</v>
      </c>
      <c r="B7240">
        <v>1</v>
      </c>
      <c r="C7240">
        <v>114</v>
      </c>
      <c r="D7240" s="32">
        <v>0.79652777777777772</v>
      </c>
      <c r="E7240">
        <v>7000</v>
      </c>
      <c r="G7240" s="31" t="s">
        <v>97</v>
      </c>
      <c r="H7240">
        <v>12</v>
      </c>
      <c r="I7240" s="31" t="s">
        <v>99</v>
      </c>
    </row>
    <row r="7241" spans="1:9" x14ac:dyDescent="0.3">
      <c r="A7241">
        <v>7276</v>
      </c>
      <c r="B7241">
        <v>4</v>
      </c>
      <c r="C7241">
        <v>114</v>
      </c>
      <c r="D7241" s="32">
        <v>0.73124999999999996</v>
      </c>
      <c r="E7241">
        <v>7000</v>
      </c>
      <c r="G7241" s="31" t="s">
        <v>102</v>
      </c>
      <c r="H7241">
        <v>12</v>
      </c>
      <c r="I7241" s="31" t="s">
        <v>103</v>
      </c>
    </row>
    <row r="7242" spans="1:9" x14ac:dyDescent="0.3">
      <c r="A7242">
        <v>7277</v>
      </c>
      <c r="B7242">
        <v>2</v>
      </c>
      <c r="C7242">
        <v>114</v>
      </c>
      <c r="D7242" s="32">
        <v>0.7729166666666667</v>
      </c>
      <c r="E7242">
        <v>7000</v>
      </c>
      <c r="G7242" s="31" t="s">
        <v>102</v>
      </c>
      <c r="H7242">
        <v>12</v>
      </c>
      <c r="I7242" s="31" t="s">
        <v>101</v>
      </c>
    </row>
    <row r="7243" spans="1:9" x14ac:dyDescent="0.3">
      <c r="A7243">
        <v>7278</v>
      </c>
      <c r="B7243">
        <v>5</v>
      </c>
      <c r="C7243">
        <v>114</v>
      </c>
      <c r="D7243" s="32">
        <v>0.66736111111111107</v>
      </c>
      <c r="E7243">
        <v>7000</v>
      </c>
      <c r="F7243">
        <v>1000</v>
      </c>
      <c r="G7243" s="31" t="s">
        <v>102</v>
      </c>
      <c r="H7243">
        <v>12</v>
      </c>
      <c r="I7243" s="31" t="s">
        <v>105</v>
      </c>
    </row>
    <row r="7244" spans="1:9" x14ac:dyDescent="0.3">
      <c r="A7244">
        <v>7279</v>
      </c>
      <c r="B7244">
        <v>1</v>
      </c>
      <c r="C7244">
        <v>114</v>
      </c>
      <c r="D7244" s="32">
        <v>0.82222222222222219</v>
      </c>
      <c r="E7244">
        <v>7000</v>
      </c>
      <c r="G7244" s="31" t="s">
        <v>102</v>
      </c>
      <c r="H7244">
        <v>13</v>
      </c>
      <c r="I7244" s="31" t="s">
        <v>99</v>
      </c>
    </row>
    <row r="7245" spans="1:9" x14ac:dyDescent="0.3">
      <c r="A7245">
        <v>7280</v>
      </c>
      <c r="B7245">
        <v>4</v>
      </c>
      <c r="C7245">
        <v>114</v>
      </c>
      <c r="D7245" s="32">
        <v>0.76944444444444449</v>
      </c>
      <c r="E7245">
        <v>9000</v>
      </c>
      <c r="F7245">
        <v>1000</v>
      </c>
      <c r="G7245" s="31" t="s">
        <v>102</v>
      </c>
      <c r="H7245">
        <v>13</v>
      </c>
      <c r="I7245" s="31" t="s">
        <v>103</v>
      </c>
    </row>
    <row r="7246" spans="1:9" x14ac:dyDescent="0.3">
      <c r="A7246">
        <v>7281</v>
      </c>
      <c r="B7246">
        <v>2</v>
      </c>
      <c r="C7246">
        <v>114</v>
      </c>
      <c r="D7246" s="32">
        <v>0.79097222222222219</v>
      </c>
      <c r="E7246">
        <v>7000</v>
      </c>
      <c r="G7246" s="31" t="s">
        <v>102</v>
      </c>
      <c r="H7246">
        <v>13</v>
      </c>
      <c r="I7246" s="31" t="s">
        <v>101</v>
      </c>
    </row>
    <row r="7247" spans="1:9" x14ac:dyDescent="0.3">
      <c r="A7247">
        <v>7282</v>
      </c>
      <c r="B7247">
        <v>5</v>
      </c>
      <c r="C7247">
        <v>114</v>
      </c>
      <c r="D7247" s="32">
        <v>0.7</v>
      </c>
      <c r="E7247">
        <v>7000</v>
      </c>
      <c r="G7247" s="31" t="s">
        <v>97</v>
      </c>
      <c r="H7247">
        <v>13</v>
      </c>
      <c r="I7247" s="31" t="s">
        <v>105</v>
      </c>
    </row>
    <row r="7248" spans="1:9" x14ac:dyDescent="0.3">
      <c r="A7248">
        <v>7283</v>
      </c>
      <c r="B7248">
        <v>1</v>
      </c>
      <c r="C7248">
        <v>114</v>
      </c>
      <c r="D7248" s="32"/>
      <c r="E7248">
        <v>7000</v>
      </c>
      <c r="G7248" s="31" t="s">
        <v>102</v>
      </c>
      <c r="H7248">
        <v>14</v>
      </c>
      <c r="I7248" s="31" t="s">
        <v>99</v>
      </c>
    </row>
    <row r="7249" spans="1:9" x14ac:dyDescent="0.3">
      <c r="A7249">
        <v>7284</v>
      </c>
      <c r="B7249">
        <v>4</v>
      </c>
      <c r="C7249">
        <v>114</v>
      </c>
      <c r="D7249" s="32">
        <v>0.81041666666666667</v>
      </c>
      <c r="E7249">
        <v>7000</v>
      </c>
      <c r="G7249" s="31" t="s">
        <v>102</v>
      </c>
      <c r="H7249">
        <v>14</v>
      </c>
      <c r="I7249" s="31" t="s">
        <v>103</v>
      </c>
    </row>
    <row r="7250" spans="1:9" x14ac:dyDescent="0.3">
      <c r="A7250">
        <v>7285</v>
      </c>
      <c r="B7250">
        <v>2</v>
      </c>
      <c r="C7250">
        <v>114</v>
      </c>
      <c r="D7250" s="32">
        <v>0.80902777777777779</v>
      </c>
      <c r="E7250">
        <v>7000</v>
      </c>
      <c r="G7250" s="31" t="s">
        <v>102</v>
      </c>
      <c r="H7250">
        <v>14</v>
      </c>
      <c r="I7250" s="31" t="s">
        <v>101</v>
      </c>
    </row>
    <row r="7251" spans="1:9" x14ac:dyDescent="0.3">
      <c r="A7251">
        <v>7286</v>
      </c>
      <c r="B7251">
        <v>5</v>
      </c>
      <c r="C7251">
        <v>114</v>
      </c>
      <c r="D7251" s="32">
        <v>0.73402777777777772</v>
      </c>
      <c r="E7251">
        <v>7000</v>
      </c>
      <c r="G7251" s="31" t="s">
        <v>102</v>
      </c>
      <c r="H7251">
        <v>14</v>
      </c>
      <c r="I7251" s="31" t="s">
        <v>105</v>
      </c>
    </row>
    <row r="7252" spans="1:9" x14ac:dyDescent="0.3">
      <c r="A7252">
        <v>7287</v>
      </c>
      <c r="B7252">
        <v>2</v>
      </c>
      <c r="C7252">
        <v>114</v>
      </c>
      <c r="D7252" s="32">
        <v>0.82708333333333328</v>
      </c>
      <c r="E7252">
        <v>7000</v>
      </c>
      <c r="G7252" s="31" t="s">
        <v>102</v>
      </c>
      <c r="H7252">
        <v>15</v>
      </c>
      <c r="I7252" s="31" t="s">
        <v>101</v>
      </c>
    </row>
    <row r="7253" spans="1:9" x14ac:dyDescent="0.3">
      <c r="A7253">
        <v>7288</v>
      </c>
      <c r="B7253">
        <v>5</v>
      </c>
      <c r="C7253">
        <v>114</v>
      </c>
      <c r="D7253" s="32">
        <v>0.78680555555555554</v>
      </c>
      <c r="E7253">
        <v>7000</v>
      </c>
      <c r="G7253" s="31" t="s">
        <v>102</v>
      </c>
      <c r="H7253">
        <v>15</v>
      </c>
      <c r="I7253" s="31" t="s">
        <v>105</v>
      </c>
    </row>
    <row r="7254" spans="1:9" x14ac:dyDescent="0.3">
      <c r="A7254">
        <v>7289</v>
      </c>
      <c r="B7254">
        <v>5</v>
      </c>
      <c r="C7254">
        <v>114</v>
      </c>
      <c r="D7254" s="32">
        <v>0.78680555555555554</v>
      </c>
      <c r="E7254">
        <v>9000</v>
      </c>
      <c r="F7254">
        <v>2000</v>
      </c>
      <c r="G7254" s="31" t="s">
        <v>102</v>
      </c>
      <c r="H7254">
        <v>16</v>
      </c>
      <c r="I7254" s="31" t="s">
        <v>105</v>
      </c>
    </row>
    <row r="7255" spans="1:9" x14ac:dyDescent="0.3">
      <c r="A7255">
        <v>7290</v>
      </c>
      <c r="B7255">
        <v>5</v>
      </c>
      <c r="C7255">
        <v>114</v>
      </c>
      <c r="D7255" s="32">
        <v>0.80763888888888891</v>
      </c>
      <c r="E7255">
        <v>7000</v>
      </c>
      <c r="G7255" s="31" t="s">
        <v>102</v>
      </c>
      <c r="H7255">
        <v>17</v>
      </c>
      <c r="I7255" s="31" t="s">
        <v>105</v>
      </c>
    </row>
    <row r="7256" spans="1:9" x14ac:dyDescent="0.3">
      <c r="A7256">
        <v>7291</v>
      </c>
      <c r="B7256">
        <v>5</v>
      </c>
      <c r="C7256">
        <v>114</v>
      </c>
      <c r="D7256" s="32">
        <v>0.82013888888888886</v>
      </c>
      <c r="E7256">
        <v>7000</v>
      </c>
      <c r="G7256" s="31" t="s">
        <v>102</v>
      </c>
      <c r="H7256">
        <v>18</v>
      </c>
      <c r="I7256" s="31" t="s">
        <v>105</v>
      </c>
    </row>
    <row r="7257" spans="1:9" x14ac:dyDescent="0.3">
      <c r="A7257">
        <v>7292</v>
      </c>
      <c r="B7257">
        <v>3</v>
      </c>
      <c r="C7257">
        <v>115</v>
      </c>
      <c r="D7257" s="32">
        <v>0.4513888888888889</v>
      </c>
      <c r="E7257">
        <v>7000</v>
      </c>
      <c r="G7257" s="31" t="s">
        <v>97</v>
      </c>
      <c r="H7257">
        <v>4</v>
      </c>
      <c r="I7257" s="31" t="s">
        <v>104</v>
      </c>
    </row>
    <row r="7258" spans="1:9" x14ac:dyDescent="0.3">
      <c r="A7258">
        <v>7293</v>
      </c>
      <c r="B7258">
        <v>1</v>
      </c>
      <c r="C7258">
        <v>115</v>
      </c>
      <c r="D7258" s="32">
        <v>0.43402777777777779</v>
      </c>
      <c r="E7258">
        <v>7000</v>
      </c>
      <c r="G7258" s="31" t="s">
        <v>97</v>
      </c>
      <c r="H7258">
        <v>4</v>
      </c>
      <c r="I7258" s="31" t="s">
        <v>99</v>
      </c>
    </row>
    <row r="7259" spans="1:9" x14ac:dyDescent="0.3">
      <c r="A7259">
        <v>7294</v>
      </c>
      <c r="B7259">
        <v>4</v>
      </c>
      <c r="C7259">
        <v>115</v>
      </c>
      <c r="D7259" s="32">
        <v>0.47916666666666669</v>
      </c>
      <c r="E7259">
        <v>7000</v>
      </c>
      <c r="G7259" s="31" t="s">
        <v>97</v>
      </c>
      <c r="H7259">
        <v>4</v>
      </c>
      <c r="I7259" s="31" t="s">
        <v>103</v>
      </c>
    </row>
    <row r="7260" spans="1:9" x14ac:dyDescent="0.3">
      <c r="A7260">
        <v>7295</v>
      </c>
      <c r="B7260">
        <v>2</v>
      </c>
      <c r="C7260">
        <v>115</v>
      </c>
      <c r="D7260" s="32">
        <v>0.4548611111111111</v>
      </c>
      <c r="E7260">
        <v>7000</v>
      </c>
      <c r="G7260" s="31" t="s">
        <v>97</v>
      </c>
      <c r="H7260">
        <v>4</v>
      </c>
      <c r="I7260" s="31" t="s">
        <v>101</v>
      </c>
    </row>
    <row r="7261" spans="1:9" x14ac:dyDescent="0.3">
      <c r="A7261">
        <v>7296</v>
      </c>
      <c r="B7261">
        <v>5</v>
      </c>
      <c r="C7261">
        <v>115</v>
      </c>
      <c r="D7261" s="32">
        <v>0.44444444444444442</v>
      </c>
      <c r="E7261">
        <v>7000</v>
      </c>
      <c r="G7261" s="31" t="s">
        <v>97</v>
      </c>
      <c r="H7261">
        <v>4</v>
      </c>
      <c r="I7261" s="31" t="s">
        <v>105</v>
      </c>
    </row>
    <row r="7262" spans="1:9" x14ac:dyDescent="0.3">
      <c r="A7262">
        <v>7297</v>
      </c>
      <c r="B7262">
        <v>3</v>
      </c>
      <c r="C7262">
        <v>115</v>
      </c>
      <c r="D7262" s="32">
        <v>0.51597222222222228</v>
      </c>
      <c r="E7262">
        <v>7000</v>
      </c>
      <c r="F7262">
        <v>5500</v>
      </c>
      <c r="G7262" s="31" t="s">
        <v>102</v>
      </c>
      <c r="H7262">
        <v>5</v>
      </c>
      <c r="I7262" s="31" t="s">
        <v>104</v>
      </c>
    </row>
    <row r="7263" spans="1:9" x14ac:dyDescent="0.3">
      <c r="A7263">
        <v>7298</v>
      </c>
      <c r="B7263">
        <v>1</v>
      </c>
      <c r="C7263">
        <v>115</v>
      </c>
      <c r="D7263" s="32">
        <v>0.5229166666666667</v>
      </c>
      <c r="E7263">
        <v>7000</v>
      </c>
      <c r="F7263">
        <v>1000</v>
      </c>
      <c r="G7263" s="31" t="s">
        <v>97</v>
      </c>
      <c r="H7263">
        <v>5</v>
      </c>
      <c r="I7263" s="31" t="s">
        <v>99</v>
      </c>
    </row>
    <row r="7264" spans="1:9" x14ac:dyDescent="0.3">
      <c r="A7264">
        <v>7299</v>
      </c>
      <c r="B7264">
        <v>4</v>
      </c>
      <c r="C7264">
        <v>115</v>
      </c>
      <c r="D7264" s="32">
        <v>0.50972222222222219</v>
      </c>
      <c r="E7264">
        <v>7000</v>
      </c>
      <c r="F7264">
        <v>500</v>
      </c>
      <c r="G7264" s="31" t="s">
        <v>102</v>
      </c>
      <c r="H7264">
        <v>5</v>
      </c>
      <c r="I7264" s="31" t="s">
        <v>103</v>
      </c>
    </row>
    <row r="7265" spans="1:9" x14ac:dyDescent="0.3">
      <c r="A7265">
        <v>7300</v>
      </c>
      <c r="B7265">
        <v>2</v>
      </c>
      <c r="C7265">
        <v>115</v>
      </c>
      <c r="D7265" s="32">
        <v>0.52222222222222225</v>
      </c>
      <c r="E7265">
        <v>7000</v>
      </c>
      <c r="G7265" s="31" t="s">
        <v>97</v>
      </c>
      <c r="H7265">
        <v>5</v>
      </c>
      <c r="I7265" s="31" t="s">
        <v>101</v>
      </c>
    </row>
    <row r="7266" spans="1:9" x14ac:dyDescent="0.3">
      <c r="A7266">
        <v>7301</v>
      </c>
      <c r="B7266">
        <v>5</v>
      </c>
      <c r="C7266">
        <v>115</v>
      </c>
      <c r="D7266" s="32">
        <v>0.46736111111111112</v>
      </c>
      <c r="E7266">
        <v>7000</v>
      </c>
      <c r="G7266" s="31" t="s">
        <v>97</v>
      </c>
      <c r="H7266">
        <v>5</v>
      </c>
      <c r="I7266" s="31" t="s">
        <v>105</v>
      </c>
    </row>
    <row r="7267" spans="1:9" x14ac:dyDescent="0.3">
      <c r="A7267">
        <v>7302</v>
      </c>
      <c r="B7267">
        <v>3</v>
      </c>
      <c r="C7267">
        <v>115</v>
      </c>
      <c r="D7267" s="32">
        <v>0.62430555555555556</v>
      </c>
      <c r="E7267">
        <v>7000</v>
      </c>
      <c r="G7267" s="31" t="s">
        <v>97</v>
      </c>
      <c r="H7267">
        <v>6</v>
      </c>
      <c r="I7267" s="31" t="s">
        <v>104</v>
      </c>
    </row>
    <row r="7268" spans="1:9" x14ac:dyDescent="0.3">
      <c r="A7268">
        <v>7303</v>
      </c>
      <c r="B7268">
        <v>1</v>
      </c>
      <c r="C7268">
        <v>115</v>
      </c>
      <c r="D7268" s="32">
        <v>0.6479166666666667</v>
      </c>
      <c r="E7268">
        <v>7000</v>
      </c>
      <c r="G7268" s="31" t="s">
        <v>97</v>
      </c>
      <c r="H7268">
        <v>6</v>
      </c>
      <c r="I7268" s="31" t="s">
        <v>99</v>
      </c>
    </row>
    <row r="7269" spans="1:9" x14ac:dyDescent="0.3">
      <c r="A7269">
        <v>7304</v>
      </c>
      <c r="B7269">
        <v>4</v>
      </c>
      <c r="C7269">
        <v>115</v>
      </c>
      <c r="D7269" s="32">
        <v>0.55138888888888893</v>
      </c>
      <c r="E7269">
        <v>7000</v>
      </c>
      <c r="G7269" s="31" t="s">
        <v>97</v>
      </c>
      <c r="H7269">
        <v>6</v>
      </c>
      <c r="I7269" s="31" t="s">
        <v>103</v>
      </c>
    </row>
    <row r="7270" spans="1:9" x14ac:dyDescent="0.3">
      <c r="A7270">
        <v>7305</v>
      </c>
      <c r="B7270">
        <v>2</v>
      </c>
      <c r="C7270">
        <v>115</v>
      </c>
      <c r="D7270" s="32">
        <v>0.67986111111111114</v>
      </c>
      <c r="E7270">
        <v>7000</v>
      </c>
      <c r="G7270" s="31" t="s">
        <v>97</v>
      </c>
      <c r="H7270">
        <v>6</v>
      </c>
      <c r="I7270" s="31" t="s">
        <v>101</v>
      </c>
    </row>
    <row r="7271" spans="1:9" x14ac:dyDescent="0.3">
      <c r="A7271">
        <v>7306</v>
      </c>
      <c r="B7271">
        <v>5</v>
      </c>
      <c r="C7271">
        <v>115</v>
      </c>
      <c r="D7271" s="32">
        <v>0.48541666666666666</v>
      </c>
      <c r="E7271">
        <v>7000</v>
      </c>
      <c r="G7271" s="31" t="s">
        <v>97</v>
      </c>
      <c r="H7271">
        <v>6</v>
      </c>
      <c r="I7271" s="31" t="s">
        <v>105</v>
      </c>
    </row>
    <row r="7272" spans="1:9" x14ac:dyDescent="0.3">
      <c r="A7272">
        <v>7307</v>
      </c>
      <c r="B7272">
        <v>3</v>
      </c>
      <c r="C7272">
        <v>115</v>
      </c>
      <c r="D7272" s="32">
        <v>0.68333333333333335</v>
      </c>
      <c r="E7272">
        <v>7000</v>
      </c>
      <c r="G7272" s="31" t="s">
        <v>97</v>
      </c>
      <c r="H7272">
        <v>7</v>
      </c>
      <c r="I7272" s="31" t="s">
        <v>104</v>
      </c>
    </row>
    <row r="7273" spans="1:9" x14ac:dyDescent="0.3">
      <c r="A7273">
        <v>7308</v>
      </c>
      <c r="B7273">
        <v>1</v>
      </c>
      <c r="C7273">
        <v>115</v>
      </c>
      <c r="D7273" s="32">
        <v>0.73402777777777772</v>
      </c>
      <c r="E7273">
        <v>7000</v>
      </c>
      <c r="G7273" s="31" t="s">
        <v>97</v>
      </c>
      <c r="H7273">
        <v>7</v>
      </c>
      <c r="I7273" s="31" t="s">
        <v>99</v>
      </c>
    </row>
    <row r="7274" spans="1:9" x14ac:dyDescent="0.3">
      <c r="A7274">
        <v>7309</v>
      </c>
      <c r="B7274">
        <v>4</v>
      </c>
      <c r="C7274">
        <v>115</v>
      </c>
      <c r="D7274" s="32">
        <v>0.74513888888888891</v>
      </c>
      <c r="E7274">
        <v>7000</v>
      </c>
      <c r="G7274" s="31" t="s">
        <v>102</v>
      </c>
      <c r="H7274">
        <v>7</v>
      </c>
      <c r="I7274" s="31" t="s">
        <v>103</v>
      </c>
    </row>
    <row r="7275" spans="1:9" x14ac:dyDescent="0.3">
      <c r="A7275">
        <v>7310</v>
      </c>
      <c r="B7275">
        <v>2</v>
      </c>
      <c r="C7275">
        <v>115</v>
      </c>
      <c r="D7275" s="32">
        <v>0.7006944444444444</v>
      </c>
      <c r="E7275">
        <v>7000</v>
      </c>
      <c r="G7275" s="31" t="s">
        <v>97</v>
      </c>
      <c r="H7275">
        <v>7</v>
      </c>
      <c r="I7275" s="31" t="s">
        <v>101</v>
      </c>
    </row>
    <row r="7276" spans="1:9" x14ac:dyDescent="0.3">
      <c r="A7276">
        <v>7311</v>
      </c>
      <c r="B7276">
        <v>5</v>
      </c>
      <c r="C7276">
        <v>115</v>
      </c>
      <c r="D7276" s="32">
        <v>0.52013888888888893</v>
      </c>
      <c r="E7276">
        <v>7000</v>
      </c>
      <c r="G7276" s="31" t="s">
        <v>97</v>
      </c>
      <c r="H7276">
        <v>7</v>
      </c>
      <c r="I7276" s="31" t="s">
        <v>105</v>
      </c>
    </row>
    <row r="7277" spans="1:9" x14ac:dyDescent="0.3">
      <c r="A7277">
        <v>7312</v>
      </c>
      <c r="B7277">
        <v>3</v>
      </c>
      <c r="C7277">
        <v>115</v>
      </c>
      <c r="D7277" s="32">
        <v>0.7319444444444444</v>
      </c>
      <c r="E7277">
        <v>7000</v>
      </c>
      <c r="G7277" s="31" t="s">
        <v>97</v>
      </c>
      <c r="H7277">
        <v>8</v>
      </c>
      <c r="I7277" s="31" t="s">
        <v>104</v>
      </c>
    </row>
    <row r="7278" spans="1:9" x14ac:dyDescent="0.3">
      <c r="A7278">
        <v>7313</v>
      </c>
      <c r="B7278">
        <v>1</v>
      </c>
      <c r="C7278">
        <v>115</v>
      </c>
      <c r="D7278" s="32">
        <v>0.75902777777777775</v>
      </c>
      <c r="E7278">
        <v>7000</v>
      </c>
      <c r="G7278" s="31" t="s">
        <v>102</v>
      </c>
      <c r="H7278">
        <v>8</v>
      </c>
      <c r="I7278" s="31" t="s">
        <v>99</v>
      </c>
    </row>
    <row r="7279" spans="1:9" x14ac:dyDescent="0.3">
      <c r="A7279">
        <v>7314</v>
      </c>
      <c r="B7279">
        <v>4</v>
      </c>
      <c r="C7279">
        <v>115</v>
      </c>
      <c r="D7279" s="32">
        <v>0.80555555555555558</v>
      </c>
      <c r="E7279">
        <v>7000</v>
      </c>
      <c r="G7279" s="31" t="s">
        <v>97</v>
      </c>
      <c r="H7279">
        <v>8</v>
      </c>
      <c r="I7279" s="31" t="s">
        <v>103</v>
      </c>
    </row>
    <row r="7280" spans="1:9" x14ac:dyDescent="0.3">
      <c r="A7280">
        <v>7315</v>
      </c>
      <c r="B7280">
        <v>2</v>
      </c>
      <c r="C7280">
        <v>115</v>
      </c>
      <c r="D7280" s="32">
        <v>0.7729166666666667</v>
      </c>
      <c r="E7280">
        <v>7000</v>
      </c>
      <c r="G7280" s="31" t="s">
        <v>102</v>
      </c>
      <c r="H7280">
        <v>8</v>
      </c>
      <c r="I7280" s="31" t="s">
        <v>101</v>
      </c>
    </row>
    <row r="7281" spans="1:9" x14ac:dyDescent="0.3">
      <c r="A7281">
        <v>7316</v>
      </c>
      <c r="B7281">
        <v>5</v>
      </c>
      <c r="C7281">
        <v>115</v>
      </c>
      <c r="D7281" s="32">
        <v>0.54583333333333328</v>
      </c>
      <c r="E7281">
        <v>7000</v>
      </c>
      <c r="G7281" s="31" t="s">
        <v>97</v>
      </c>
      <c r="H7281">
        <v>8</v>
      </c>
      <c r="I7281" s="31" t="s">
        <v>105</v>
      </c>
    </row>
    <row r="7282" spans="1:9" x14ac:dyDescent="0.3">
      <c r="A7282">
        <v>7317</v>
      </c>
      <c r="B7282">
        <v>3</v>
      </c>
      <c r="C7282">
        <v>115</v>
      </c>
      <c r="D7282" s="32">
        <v>0.76388888888888884</v>
      </c>
      <c r="E7282">
        <v>9000</v>
      </c>
      <c r="F7282">
        <v>1000</v>
      </c>
      <c r="G7282" s="31" t="s">
        <v>102</v>
      </c>
      <c r="H7282">
        <v>9</v>
      </c>
      <c r="I7282" s="31" t="s">
        <v>104</v>
      </c>
    </row>
    <row r="7283" spans="1:9" x14ac:dyDescent="0.3">
      <c r="A7283">
        <v>7318</v>
      </c>
      <c r="B7283">
        <v>1</v>
      </c>
      <c r="C7283">
        <v>115</v>
      </c>
      <c r="D7283" s="32">
        <v>0.8125</v>
      </c>
      <c r="E7283">
        <v>7000</v>
      </c>
      <c r="G7283" s="31" t="s">
        <v>97</v>
      </c>
      <c r="H7283">
        <v>9</v>
      </c>
      <c r="I7283" s="31" t="s">
        <v>99</v>
      </c>
    </row>
    <row r="7284" spans="1:9" x14ac:dyDescent="0.3">
      <c r="A7284">
        <v>7319</v>
      </c>
      <c r="B7284">
        <v>5</v>
      </c>
      <c r="C7284">
        <v>115</v>
      </c>
      <c r="D7284" s="32">
        <v>0.57847222222222228</v>
      </c>
      <c r="E7284">
        <v>7000</v>
      </c>
      <c r="F7284">
        <v>2000</v>
      </c>
      <c r="G7284" s="31" t="s">
        <v>102</v>
      </c>
      <c r="H7284">
        <v>9</v>
      </c>
      <c r="I7284" s="31" t="s">
        <v>105</v>
      </c>
    </row>
    <row r="7285" spans="1:9" x14ac:dyDescent="0.3">
      <c r="A7285">
        <v>7320</v>
      </c>
      <c r="B7285">
        <v>3</v>
      </c>
      <c r="C7285">
        <v>115</v>
      </c>
      <c r="D7285" s="32">
        <v>0.82222222222222219</v>
      </c>
      <c r="E7285">
        <v>7000</v>
      </c>
      <c r="G7285" s="31" t="s">
        <v>97</v>
      </c>
      <c r="H7285">
        <v>10</v>
      </c>
      <c r="I7285" s="31" t="s">
        <v>104</v>
      </c>
    </row>
    <row r="7286" spans="1:9" x14ac:dyDescent="0.3">
      <c r="A7286">
        <v>7321</v>
      </c>
      <c r="B7286">
        <v>1</v>
      </c>
      <c r="C7286">
        <v>115</v>
      </c>
      <c r="D7286" s="32">
        <v>0.8569444444444444</v>
      </c>
      <c r="E7286">
        <v>7000</v>
      </c>
      <c r="G7286" s="31" t="s">
        <v>97</v>
      </c>
      <c r="H7286">
        <v>10</v>
      </c>
      <c r="I7286" s="31" t="s">
        <v>99</v>
      </c>
    </row>
    <row r="7287" spans="1:9" x14ac:dyDescent="0.3">
      <c r="A7287">
        <v>7322</v>
      </c>
      <c r="B7287">
        <v>5</v>
      </c>
      <c r="C7287">
        <v>115</v>
      </c>
      <c r="D7287" s="32">
        <v>0.62847222222222221</v>
      </c>
      <c r="E7287">
        <v>7000</v>
      </c>
      <c r="G7287" s="31" t="s">
        <v>102</v>
      </c>
      <c r="H7287">
        <v>10</v>
      </c>
      <c r="I7287" s="31" t="s">
        <v>105</v>
      </c>
    </row>
    <row r="7288" spans="1:9" x14ac:dyDescent="0.3">
      <c r="A7288">
        <v>7323</v>
      </c>
      <c r="B7288">
        <v>3</v>
      </c>
      <c r="C7288">
        <v>115</v>
      </c>
      <c r="D7288" s="32">
        <v>0.85277777777777775</v>
      </c>
      <c r="E7288">
        <v>7000</v>
      </c>
      <c r="G7288" s="31" t="s">
        <v>102</v>
      </c>
      <c r="H7288">
        <v>11</v>
      </c>
      <c r="I7288" s="31" t="s">
        <v>104</v>
      </c>
    </row>
    <row r="7289" spans="1:9" x14ac:dyDescent="0.3">
      <c r="A7289">
        <v>7324</v>
      </c>
      <c r="B7289">
        <v>5</v>
      </c>
      <c r="C7289">
        <v>115</v>
      </c>
      <c r="D7289" s="32">
        <v>0.65972222222222221</v>
      </c>
      <c r="E7289">
        <v>7000</v>
      </c>
      <c r="F7289">
        <v>3000</v>
      </c>
      <c r="G7289" s="31" t="s">
        <v>102</v>
      </c>
      <c r="H7289">
        <v>11</v>
      </c>
      <c r="I7289" s="31" t="s">
        <v>105</v>
      </c>
    </row>
    <row r="7290" spans="1:9" x14ac:dyDescent="0.3">
      <c r="A7290">
        <v>7325</v>
      </c>
      <c r="B7290">
        <v>5</v>
      </c>
      <c r="C7290">
        <v>115</v>
      </c>
      <c r="D7290" s="32">
        <v>0.73055555555555551</v>
      </c>
      <c r="E7290">
        <v>7000</v>
      </c>
      <c r="G7290" s="31" t="s">
        <v>97</v>
      </c>
      <c r="H7290">
        <v>12</v>
      </c>
      <c r="I7290" s="31" t="s">
        <v>105</v>
      </c>
    </row>
    <row r="7291" spans="1:9" x14ac:dyDescent="0.3">
      <c r="A7291">
        <v>7326</v>
      </c>
      <c r="B7291">
        <v>5</v>
      </c>
      <c r="C7291">
        <v>115</v>
      </c>
      <c r="D7291" s="32">
        <v>0.75694444444444442</v>
      </c>
      <c r="E7291">
        <v>7000</v>
      </c>
      <c r="G7291" s="31" t="s">
        <v>97</v>
      </c>
      <c r="H7291">
        <v>13</v>
      </c>
      <c r="I7291" s="31" t="s">
        <v>105</v>
      </c>
    </row>
    <row r="7292" spans="1:9" x14ac:dyDescent="0.3">
      <c r="A7292">
        <v>7327</v>
      </c>
      <c r="B7292">
        <v>5</v>
      </c>
      <c r="C7292">
        <v>115</v>
      </c>
      <c r="D7292" s="32">
        <v>0.77777777777777779</v>
      </c>
      <c r="E7292">
        <v>7000</v>
      </c>
      <c r="F7292">
        <v>2000</v>
      </c>
      <c r="G7292" s="31" t="s">
        <v>102</v>
      </c>
      <c r="H7292">
        <v>14</v>
      </c>
      <c r="I7292" s="31" t="s">
        <v>105</v>
      </c>
    </row>
    <row r="7293" spans="1:9" x14ac:dyDescent="0.3">
      <c r="A7293">
        <v>7328</v>
      </c>
      <c r="B7293">
        <v>5</v>
      </c>
      <c r="C7293">
        <v>115</v>
      </c>
      <c r="D7293" s="32">
        <v>0.84930555555555554</v>
      </c>
      <c r="E7293">
        <v>7000</v>
      </c>
      <c r="G7293" s="31" t="s">
        <v>97</v>
      </c>
      <c r="H7293">
        <v>15</v>
      </c>
      <c r="I7293" s="31" t="s">
        <v>105</v>
      </c>
    </row>
    <row r="7294" spans="1:9" x14ac:dyDescent="0.3">
      <c r="A7294">
        <v>7329</v>
      </c>
      <c r="B7294">
        <v>5</v>
      </c>
      <c r="C7294">
        <v>115</v>
      </c>
      <c r="D7294" s="32">
        <v>0.84930555555555554</v>
      </c>
      <c r="E7294">
        <v>7000</v>
      </c>
      <c r="G7294" s="31" t="s">
        <v>97</v>
      </c>
      <c r="H7294">
        <v>16</v>
      </c>
      <c r="I7294" s="31" t="s">
        <v>105</v>
      </c>
    </row>
    <row r="7295" spans="1:9" x14ac:dyDescent="0.3">
      <c r="A7295">
        <v>7330</v>
      </c>
      <c r="B7295">
        <v>3</v>
      </c>
      <c r="C7295">
        <v>116</v>
      </c>
      <c r="D7295" s="32">
        <v>0.54027777777777775</v>
      </c>
      <c r="E7295">
        <v>7000</v>
      </c>
      <c r="G7295" s="31" t="s">
        <v>102</v>
      </c>
      <c r="H7295">
        <v>4</v>
      </c>
      <c r="I7295" s="31" t="s">
        <v>104</v>
      </c>
    </row>
    <row r="7296" spans="1:9" x14ac:dyDescent="0.3">
      <c r="A7296">
        <v>7331</v>
      </c>
      <c r="B7296">
        <v>7</v>
      </c>
      <c r="C7296">
        <v>116</v>
      </c>
      <c r="D7296" s="32">
        <v>0.44930555555555557</v>
      </c>
      <c r="E7296">
        <v>7000</v>
      </c>
      <c r="F7296">
        <v>1000</v>
      </c>
      <c r="G7296" s="31" t="s">
        <v>102</v>
      </c>
      <c r="H7296">
        <v>4</v>
      </c>
      <c r="I7296" s="31" t="s">
        <v>98</v>
      </c>
    </row>
    <row r="7297" spans="1:9" x14ac:dyDescent="0.3">
      <c r="A7297">
        <v>7332</v>
      </c>
      <c r="B7297">
        <v>1</v>
      </c>
      <c r="C7297">
        <v>116</v>
      </c>
      <c r="D7297" s="32">
        <v>0.44166666666666665</v>
      </c>
      <c r="E7297">
        <v>7000</v>
      </c>
      <c r="F7297">
        <v>1000</v>
      </c>
      <c r="G7297" s="31" t="s">
        <v>97</v>
      </c>
      <c r="H7297">
        <v>4</v>
      </c>
      <c r="I7297" s="31" t="s">
        <v>99</v>
      </c>
    </row>
    <row r="7298" spans="1:9" x14ac:dyDescent="0.3">
      <c r="A7298">
        <v>7333</v>
      </c>
      <c r="B7298">
        <v>4</v>
      </c>
      <c r="C7298">
        <v>116</v>
      </c>
      <c r="D7298" s="32">
        <v>0.44513888888888886</v>
      </c>
      <c r="E7298">
        <v>7000</v>
      </c>
      <c r="G7298" s="31" t="s">
        <v>97</v>
      </c>
      <c r="H7298">
        <v>4</v>
      </c>
      <c r="I7298" s="31" t="s">
        <v>103</v>
      </c>
    </row>
    <row r="7299" spans="1:9" x14ac:dyDescent="0.3">
      <c r="A7299">
        <v>7334</v>
      </c>
      <c r="B7299">
        <v>2</v>
      </c>
      <c r="C7299">
        <v>116</v>
      </c>
      <c r="D7299" s="32">
        <v>0.52083333333333337</v>
      </c>
      <c r="E7299">
        <v>7000</v>
      </c>
      <c r="F7299">
        <v>1000</v>
      </c>
      <c r="G7299" s="31" t="s">
        <v>97</v>
      </c>
      <c r="H7299">
        <v>4</v>
      </c>
      <c r="I7299" s="31" t="s">
        <v>101</v>
      </c>
    </row>
    <row r="7300" spans="1:9" x14ac:dyDescent="0.3">
      <c r="A7300">
        <v>7335</v>
      </c>
      <c r="B7300">
        <v>5</v>
      </c>
      <c r="C7300">
        <v>116</v>
      </c>
      <c r="D7300" s="32">
        <v>0.46458333333333335</v>
      </c>
      <c r="E7300">
        <v>7000</v>
      </c>
      <c r="G7300" s="31" t="s">
        <v>97</v>
      </c>
      <c r="H7300">
        <v>4</v>
      </c>
      <c r="I7300" s="31" t="s">
        <v>105</v>
      </c>
    </row>
    <row r="7301" spans="1:9" x14ac:dyDescent="0.3">
      <c r="A7301">
        <v>7336</v>
      </c>
      <c r="B7301">
        <v>3</v>
      </c>
      <c r="C7301">
        <v>116</v>
      </c>
      <c r="D7301" s="32">
        <v>0.56319444444444444</v>
      </c>
      <c r="E7301">
        <v>7000</v>
      </c>
      <c r="G7301" s="31" t="s">
        <v>97</v>
      </c>
      <c r="H7301">
        <v>5</v>
      </c>
      <c r="I7301" s="31" t="s">
        <v>104</v>
      </c>
    </row>
    <row r="7302" spans="1:9" x14ac:dyDescent="0.3">
      <c r="A7302">
        <v>7337</v>
      </c>
      <c r="B7302">
        <v>7</v>
      </c>
      <c r="C7302">
        <v>116</v>
      </c>
      <c r="D7302" s="32">
        <v>0.54027777777777775</v>
      </c>
      <c r="E7302">
        <v>7000</v>
      </c>
      <c r="G7302" s="31" t="s">
        <v>102</v>
      </c>
      <c r="H7302">
        <v>5</v>
      </c>
      <c r="I7302" s="31" t="s">
        <v>98</v>
      </c>
    </row>
    <row r="7303" spans="1:9" x14ac:dyDescent="0.3">
      <c r="A7303">
        <v>7338</v>
      </c>
      <c r="B7303">
        <v>1</v>
      </c>
      <c r="C7303">
        <v>116</v>
      </c>
      <c r="D7303" s="32">
        <v>0.53472222222222221</v>
      </c>
      <c r="E7303">
        <v>7000</v>
      </c>
      <c r="G7303" s="31" t="s">
        <v>97</v>
      </c>
      <c r="H7303">
        <v>5</v>
      </c>
      <c r="I7303" s="31" t="s">
        <v>99</v>
      </c>
    </row>
    <row r="7304" spans="1:9" x14ac:dyDescent="0.3">
      <c r="A7304">
        <v>7339</v>
      </c>
      <c r="B7304">
        <v>4</v>
      </c>
      <c r="C7304">
        <v>116</v>
      </c>
      <c r="D7304" s="32">
        <v>0.55208333333333337</v>
      </c>
      <c r="E7304">
        <v>7000</v>
      </c>
      <c r="G7304" s="31" t="s">
        <v>102</v>
      </c>
      <c r="H7304">
        <v>5</v>
      </c>
      <c r="I7304" s="31" t="s">
        <v>103</v>
      </c>
    </row>
    <row r="7305" spans="1:9" x14ac:dyDescent="0.3">
      <c r="A7305">
        <v>7340</v>
      </c>
      <c r="B7305">
        <v>2</v>
      </c>
      <c r="C7305">
        <v>116</v>
      </c>
      <c r="D7305" s="32">
        <v>0.58125000000000004</v>
      </c>
      <c r="E7305">
        <v>7000</v>
      </c>
      <c r="F7305">
        <v>1000</v>
      </c>
      <c r="G7305" s="31" t="s">
        <v>102</v>
      </c>
      <c r="H7305">
        <v>5</v>
      </c>
      <c r="I7305" s="31" t="s">
        <v>101</v>
      </c>
    </row>
    <row r="7306" spans="1:9" x14ac:dyDescent="0.3">
      <c r="A7306">
        <v>7341</v>
      </c>
      <c r="B7306">
        <v>5</v>
      </c>
      <c r="C7306">
        <v>116</v>
      </c>
      <c r="D7306" s="32">
        <v>0.56597222222222221</v>
      </c>
      <c r="E7306">
        <v>7000</v>
      </c>
      <c r="G7306" s="31" t="s">
        <v>102</v>
      </c>
      <c r="H7306">
        <v>5</v>
      </c>
      <c r="I7306" s="31" t="s">
        <v>105</v>
      </c>
    </row>
    <row r="7307" spans="1:9" x14ac:dyDescent="0.3">
      <c r="A7307">
        <v>7342</v>
      </c>
      <c r="B7307">
        <v>3</v>
      </c>
      <c r="C7307">
        <v>116</v>
      </c>
      <c r="D7307" s="32">
        <v>0.57916666666666672</v>
      </c>
      <c r="E7307">
        <v>9000</v>
      </c>
      <c r="F7307">
        <v>1000</v>
      </c>
      <c r="G7307" s="31" t="s">
        <v>102</v>
      </c>
      <c r="H7307">
        <v>6</v>
      </c>
      <c r="I7307" s="31" t="s">
        <v>104</v>
      </c>
    </row>
    <row r="7308" spans="1:9" x14ac:dyDescent="0.3">
      <c r="A7308">
        <v>7343</v>
      </c>
      <c r="B7308">
        <v>7</v>
      </c>
      <c r="C7308">
        <v>116</v>
      </c>
      <c r="D7308" s="32">
        <v>0.57013888888888886</v>
      </c>
      <c r="E7308">
        <v>7000</v>
      </c>
      <c r="F7308">
        <v>1000</v>
      </c>
      <c r="G7308" s="31" t="s">
        <v>102</v>
      </c>
      <c r="H7308">
        <v>6</v>
      </c>
      <c r="I7308" s="31" t="s">
        <v>98</v>
      </c>
    </row>
    <row r="7309" spans="1:9" x14ac:dyDescent="0.3">
      <c r="A7309">
        <v>7344</v>
      </c>
      <c r="B7309">
        <v>1</v>
      </c>
      <c r="C7309">
        <v>116</v>
      </c>
      <c r="D7309" s="32">
        <v>0.58194444444444449</v>
      </c>
      <c r="E7309">
        <v>7000</v>
      </c>
      <c r="G7309" s="31" t="s">
        <v>97</v>
      </c>
      <c r="H7309">
        <v>6</v>
      </c>
      <c r="I7309" s="31" t="s">
        <v>99</v>
      </c>
    </row>
    <row r="7310" spans="1:9" x14ac:dyDescent="0.3">
      <c r="A7310">
        <v>7345</v>
      </c>
      <c r="B7310">
        <v>4</v>
      </c>
      <c r="C7310">
        <v>116</v>
      </c>
      <c r="D7310" s="32">
        <v>0.57708333333333328</v>
      </c>
      <c r="E7310">
        <v>7000</v>
      </c>
      <c r="G7310" s="31" t="s">
        <v>97</v>
      </c>
      <c r="H7310">
        <v>6</v>
      </c>
      <c r="I7310" s="31" t="s">
        <v>103</v>
      </c>
    </row>
    <row r="7311" spans="1:9" x14ac:dyDescent="0.3">
      <c r="A7311">
        <v>7346</v>
      </c>
      <c r="B7311">
        <v>2</v>
      </c>
      <c r="C7311">
        <v>116</v>
      </c>
      <c r="D7311" s="32">
        <v>0.67500000000000004</v>
      </c>
      <c r="E7311">
        <v>9000</v>
      </c>
      <c r="F7311">
        <v>1000</v>
      </c>
      <c r="G7311" s="31" t="s">
        <v>102</v>
      </c>
      <c r="H7311">
        <v>6</v>
      </c>
      <c r="I7311" s="31" t="s">
        <v>101</v>
      </c>
    </row>
    <row r="7312" spans="1:9" x14ac:dyDescent="0.3">
      <c r="A7312">
        <v>7347</v>
      </c>
      <c r="B7312">
        <v>5</v>
      </c>
      <c r="C7312">
        <v>116</v>
      </c>
      <c r="D7312" s="32">
        <v>0.58750000000000002</v>
      </c>
      <c r="E7312">
        <v>7000</v>
      </c>
      <c r="G7312" s="31" t="s">
        <v>97</v>
      </c>
      <c r="H7312">
        <v>6</v>
      </c>
      <c r="I7312" s="31" t="s">
        <v>105</v>
      </c>
    </row>
    <row r="7313" spans="1:9" x14ac:dyDescent="0.3">
      <c r="A7313">
        <v>7348</v>
      </c>
      <c r="B7313">
        <v>3</v>
      </c>
      <c r="C7313">
        <v>116</v>
      </c>
      <c r="D7313" s="32">
        <v>0.60486111111111107</v>
      </c>
      <c r="E7313">
        <v>9000</v>
      </c>
      <c r="F7313">
        <v>1000</v>
      </c>
      <c r="G7313" s="31" t="s">
        <v>102</v>
      </c>
      <c r="H7313">
        <v>7</v>
      </c>
      <c r="I7313" s="31" t="s">
        <v>104</v>
      </c>
    </row>
    <row r="7314" spans="1:9" x14ac:dyDescent="0.3">
      <c r="A7314">
        <v>7349</v>
      </c>
      <c r="B7314">
        <v>7</v>
      </c>
      <c r="C7314">
        <v>116</v>
      </c>
      <c r="D7314" s="32">
        <v>0.58402777777777781</v>
      </c>
      <c r="E7314">
        <v>7000</v>
      </c>
      <c r="F7314">
        <v>3000</v>
      </c>
      <c r="G7314" s="31" t="s">
        <v>102</v>
      </c>
      <c r="H7314">
        <v>7</v>
      </c>
      <c r="I7314" s="31" t="s">
        <v>98</v>
      </c>
    </row>
    <row r="7315" spans="1:9" x14ac:dyDescent="0.3">
      <c r="A7315">
        <v>7350</v>
      </c>
      <c r="B7315">
        <v>1</v>
      </c>
      <c r="C7315">
        <v>116</v>
      </c>
      <c r="D7315" s="32">
        <v>0.69722222222222219</v>
      </c>
      <c r="E7315">
        <v>7000</v>
      </c>
      <c r="G7315" s="31" t="s">
        <v>97</v>
      </c>
      <c r="H7315">
        <v>7</v>
      </c>
      <c r="I7315" s="31" t="s">
        <v>99</v>
      </c>
    </row>
    <row r="7316" spans="1:9" x14ac:dyDescent="0.3">
      <c r="A7316">
        <v>7351</v>
      </c>
      <c r="B7316">
        <v>4</v>
      </c>
      <c r="C7316">
        <v>116</v>
      </c>
      <c r="D7316" s="32">
        <v>0.61736111111111114</v>
      </c>
      <c r="E7316">
        <v>7000</v>
      </c>
      <c r="G7316" s="31" t="s">
        <v>102</v>
      </c>
      <c r="H7316">
        <v>7</v>
      </c>
      <c r="I7316" s="31" t="s">
        <v>103</v>
      </c>
    </row>
    <row r="7317" spans="1:9" x14ac:dyDescent="0.3">
      <c r="A7317">
        <v>7352</v>
      </c>
      <c r="B7317">
        <v>2</v>
      </c>
      <c r="C7317">
        <v>116</v>
      </c>
      <c r="D7317" s="32">
        <v>0.70763888888888893</v>
      </c>
      <c r="E7317">
        <v>7000</v>
      </c>
      <c r="G7317" s="31" t="s">
        <v>97</v>
      </c>
      <c r="H7317">
        <v>7</v>
      </c>
      <c r="I7317" s="31" t="s">
        <v>101</v>
      </c>
    </row>
    <row r="7318" spans="1:9" x14ac:dyDescent="0.3">
      <c r="A7318">
        <v>7353</v>
      </c>
      <c r="B7318">
        <v>5</v>
      </c>
      <c r="C7318">
        <v>116</v>
      </c>
      <c r="D7318" s="32">
        <v>0.61319444444444449</v>
      </c>
      <c r="E7318">
        <v>7000</v>
      </c>
      <c r="G7318" s="31" t="s">
        <v>97</v>
      </c>
      <c r="H7318">
        <v>7</v>
      </c>
      <c r="I7318" s="31" t="s">
        <v>105</v>
      </c>
    </row>
    <row r="7319" spans="1:9" x14ac:dyDescent="0.3">
      <c r="A7319">
        <v>7354</v>
      </c>
      <c r="B7319">
        <v>3</v>
      </c>
      <c r="C7319">
        <v>116</v>
      </c>
      <c r="D7319" s="32">
        <v>0.62777777777777777</v>
      </c>
      <c r="E7319">
        <v>7000</v>
      </c>
      <c r="G7319" s="31" t="s">
        <v>102</v>
      </c>
      <c r="H7319">
        <v>8</v>
      </c>
      <c r="I7319" s="31" t="s">
        <v>104</v>
      </c>
    </row>
    <row r="7320" spans="1:9" x14ac:dyDescent="0.3">
      <c r="A7320">
        <v>7355</v>
      </c>
      <c r="B7320">
        <v>7</v>
      </c>
      <c r="C7320">
        <v>116</v>
      </c>
      <c r="D7320" s="32">
        <v>0.6381944444444444</v>
      </c>
      <c r="E7320">
        <v>7000</v>
      </c>
      <c r="G7320" s="31" t="s">
        <v>97</v>
      </c>
      <c r="H7320">
        <v>8</v>
      </c>
      <c r="I7320" s="31" t="s">
        <v>98</v>
      </c>
    </row>
    <row r="7321" spans="1:9" x14ac:dyDescent="0.3">
      <c r="A7321">
        <v>7356</v>
      </c>
      <c r="B7321">
        <v>1</v>
      </c>
      <c r="C7321">
        <v>116</v>
      </c>
      <c r="D7321" s="32">
        <v>0.7270833333333333</v>
      </c>
      <c r="E7321">
        <v>7000</v>
      </c>
      <c r="G7321" s="31" t="s">
        <v>102</v>
      </c>
      <c r="H7321">
        <v>8</v>
      </c>
      <c r="I7321" s="31" t="s">
        <v>99</v>
      </c>
    </row>
    <row r="7322" spans="1:9" x14ac:dyDescent="0.3">
      <c r="A7322">
        <v>7357</v>
      </c>
      <c r="B7322">
        <v>4</v>
      </c>
      <c r="C7322">
        <v>116</v>
      </c>
      <c r="D7322" s="32">
        <v>0.67083333333333328</v>
      </c>
      <c r="E7322">
        <v>7000</v>
      </c>
      <c r="G7322" s="31" t="s">
        <v>102</v>
      </c>
      <c r="H7322">
        <v>8</v>
      </c>
      <c r="I7322" s="31" t="s">
        <v>103</v>
      </c>
    </row>
    <row r="7323" spans="1:9" x14ac:dyDescent="0.3">
      <c r="A7323">
        <v>7358</v>
      </c>
      <c r="B7323">
        <v>2</v>
      </c>
      <c r="C7323">
        <v>116</v>
      </c>
      <c r="D7323" s="32">
        <v>0.74444444444444446</v>
      </c>
      <c r="E7323">
        <v>7000</v>
      </c>
      <c r="G7323" s="31" t="s">
        <v>97</v>
      </c>
      <c r="H7323">
        <v>8</v>
      </c>
      <c r="I7323" s="31" t="s">
        <v>101</v>
      </c>
    </row>
    <row r="7324" spans="1:9" x14ac:dyDescent="0.3">
      <c r="A7324">
        <v>7359</v>
      </c>
      <c r="B7324">
        <v>5</v>
      </c>
      <c r="C7324">
        <v>116</v>
      </c>
      <c r="D7324" s="32">
        <v>0.64444444444444449</v>
      </c>
      <c r="E7324">
        <v>7000</v>
      </c>
      <c r="G7324" s="31" t="s">
        <v>97</v>
      </c>
      <c r="H7324">
        <v>8</v>
      </c>
      <c r="I7324" s="31" t="s">
        <v>105</v>
      </c>
    </row>
    <row r="7325" spans="1:9" x14ac:dyDescent="0.3">
      <c r="A7325">
        <v>7360</v>
      </c>
      <c r="B7325">
        <v>3</v>
      </c>
      <c r="C7325">
        <v>116</v>
      </c>
      <c r="D7325" s="32">
        <v>0.70486111111111116</v>
      </c>
      <c r="E7325">
        <v>9000</v>
      </c>
      <c r="G7325" s="31" t="s">
        <v>97</v>
      </c>
      <c r="H7325">
        <v>9</v>
      </c>
      <c r="I7325" s="31" t="s">
        <v>104</v>
      </c>
    </row>
    <row r="7326" spans="1:9" x14ac:dyDescent="0.3">
      <c r="A7326">
        <v>7361</v>
      </c>
      <c r="B7326">
        <v>7</v>
      </c>
      <c r="C7326">
        <v>116</v>
      </c>
      <c r="D7326" s="32">
        <v>0.68472222222222223</v>
      </c>
      <c r="E7326">
        <v>7000</v>
      </c>
      <c r="G7326" s="31" t="s">
        <v>97</v>
      </c>
      <c r="H7326">
        <v>9</v>
      </c>
      <c r="I7326" s="31" t="s">
        <v>98</v>
      </c>
    </row>
    <row r="7327" spans="1:9" x14ac:dyDescent="0.3">
      <c r="A7327">
        <v>7362</v>
      </c>
      <c r="B7327">
        <v>1</v>
      </c>
      <c r="C7327">
        <v>116</v>
      </c>
      <c r="D7327" s="32">
        <v>0.76597222222222228</v>
      </c>
      <c r="E7327">
        <v>9000</v>
      </c>
      <c r="G7327" s="31" t="s">
        <v>102</v>
      </c>
      <c r="H7327">
        <v>9</v>
      </c>
      <c r="I7327" s="31" t="s">
        <v>99</v>
      </c>
    </row>
    <row r="7328" spans="1:9" x14ac:dyDescent="0.3">
      <c r="A7328">
        <v>7363</v>
      </c>
      <c r="B7328">
        <v>4</v>
      </c>
      <c r="C7328">
        <v>116</v>
      </c>
      <c r="D7328" s="32">
        <v>0.70694444444444449</v>
      </c>
      <c r="E7328">
        <v>7000</v>
      </c>
      <c r="F7328">
        <v>1000</v>
      </c>
      <c r="G7328" s="31" t="s">
        <v>97</v>
      </c>
      <c r="H7328">
        <v>9</v>
      </c>
      <c r="I7328" s="31" t="s">
        <v>103</v>
      </c>
    </row>
    <row r="7329" spans="1:9" x14ac:dyDescent="0.3">
      <c r="A7329">
        <v>7364</v>
      </c>
      <c r="B7329">
        <v>2</v>
      </c>
      <c r="C7329">
        <v>116</v>
      </c>
      <c r="D7329" s="32">
        <v>0.76666666666666672</v>
      </c>
      <c r="E7329">
        <v>7000</v>
      </c>
      <c r="G7329" s="31" t="s">
        <v>102</v>
      </c>
      <c r="H7329">
        <v>9</v>
      </c>
      <c r="I7329" s="31" t="s">
        <v>101</v>
      </c>
    </row>
    <row r="7330" spans="1:9" x14ac:dyDescent="0.3">
      <c r="A7330">
        <v>7365</v>
      </c>
      <c r="B7330">
        <v>5</v>
      </c>
      <c r="C7330">
        <v>116</v>
      </c>
      <c r="D7330" s="32">
        <v>0.66319444444444442</v>
      </c>
      <c r="E7330">
        <v>7000</v>
      </c>
      <c r="G7330" s="31" t="s">
        <v>102</v>
      </c>
      <c r="H7330">
        <v>9</v>
      </c>
      <c r="I7330" s="31" t="s">
        <v>105</v>
      </c>
    </row>
    <row r="7331" spans="1:9" x14ac:dyDescent="0.3">
      <c r="A7331">
        <v>7366</v>
      </c>
      <c r="B7331">
        <v>3</v>
      </c>
      <c r="C7331">
        <v>116</v>
      </c>
      <c r="D7331" s="32">
        <v>0.73472222222222228</v>
      </c>
      <c r="E7331">
        <v>7000</v>
      </c>
      <c r="G7331" s="31" t="s">
        <v>97</v>
      </c>
      <c r="H7331">
        <v>10</v>
      </c>
      <c r="I7331" s="31" t="s">
        <v>104</v>
      </c>
    </row>
    <row r="7332" spans="1:9" x14ac:dyDescent="0.3">
      <c r="A7332">
        <v>7367</v>
      </c>
      <c r="B7332">
        <v>7</v>
      </c>
      <c r="C7332">
        <v>116</v>
      </c>
      <c r="D7332" s="32">
        <v>0.71458333333333335</v>
      </c>
      <c r="E7332">
        <v>7000</v>
      </c>
      <c r="G7332" s="31" t="s">
        <v>97</v>
      </c>
      <c r="H7332">
        <v>10</v>
      </c>
      <c r="I7332" s="31" t="s">
        <v>98</v>
      </c>
    </row>
    <row r="7333" spans="1:9" x14ac:dyDescent="0.3">
      <c r="A7333">
        <v>7368</v>
      </c>
      <c r="B7333">
        <v>4</v>
      </c>
      <c r="C7333">
        <v>116</v>
      </c>
      <c r="D7333" s="32">
        <v>0.77569444444444446</v>
      </c>
      <c r="E7333">
        <v>7000</v>
      </c>
      <c r="G7333" s="31" t="s">
        <v>102</v>
      </c>
      <c r="H7333">
        <v>10</v>
      </c>
      <c r="I7333" s="31" t="s">
        <v>103</v>
      </c>
    </row>
    <row r="7334" spans="1:9" x14ac:dyDescent="0.3">
      <c r="A7334">
        <v>7369</v>
      </c>
      <c r="B7334">
        <v>2</v>
      </c>
      <c r="C7334">
        <v>116</v>
      </c>
      <c r="D7334" s="32">
        <v>0.8354166666666667</v>
      </c>
      <c r="E7334">
        <v>9000</v>
      </c>
      <c r="G7334" s="31" t="s">
        <v>97</v>
      </c>
      <c r="H7334">
        <v>10</v>
      </c>
      <c r="I7334" s="31" t="s">
        <v>101</v>
      </c>
    </row>
    <row r="7335" spans="1:9" x14ac:dyDescent="0.3">
      <c r="A7335">
        <v>7370</v>
      </c>
      <c r="B7335">
        <v>5</v>
      </c>
      <c r="C7335">
        <v>116</v>
      </c>
      <c r="D7335" s="32">
        <v>0.68402777777777779</v>
      </c>
      <c r="E7335">
        <v>7000</v>
      </c>
      <c r="G7335" s="31" t="s">
        <v>102</v>
      </c>
      <c r="H7335">
        <v>10</v>
      </c>
      <c r="I7335" s="31" t="s">
        <v>105</v>
      </c>
    </row>
    <row r="7336" spans="1:9" x14ac:dyDescent="0.3">
      <c r="A7336">
        <v>7371</v>
      </c>
      <c r="B7336">
        <v>3</v>
      </c>
      <c r="C7336">
        <v>116</v>
      </c>
      <c r="D7336" s="32">
        <v>0.7631944444444444</v>
      </c>
      <c r="E7336">
        <v>7000</v>
      </c>
      <c r="G7336" s="31" t="s">
        <v>102</v>
      </c>
      <c r="H7336">
        <v>11</v>
      </c>
      <c r="I7336" s="31" t="s">
        <v>104</v>
      </c>
    </row>
    <row r="7337" spans="1:9" x14ac:dyDescent="0.3">
      <c r="A7337">
        <v>7372</v>
      </c>
      <c r="B7337">
        <v>7</v>
      </c>
      <c r="C7337">
        <v>116</v>
      </c>
      <c r="D7337" s="32">
        <v>0.75902777777777775</v>
      </c>
      <c r="E7337">
        <v>7000</v>
      </c>
      <c r="F7337">
        <v>2000</v>
      </c>
      <c r="G7337" s="31" t="s">
        <v>102</v>
      </c>
      <c r="H7337">
        <v>11</v>
      </c>
      <c r="I7337" s="31" t="s">
        <v>98</v>
      </c>
    </row>
    <row r="7338" spans="1:9" x14ac:dyDescent="0.3">
      <c r="A7338">
        <v>7373</v>
      </c>
      <c r="B7338">
        <v>4</v>
      </c>
      <c r="C7338">
        <v>116</v>
      </c>
      <c r="D7338" s="32">
        <v>0.81111111111111112</v>
      </c>
      <c r="E7338">
        <v>7000</v>
      </c>
      <c r="G7338" s="31" t="s">
        <v>97</v>
      </c>
      <c r="H7338">
        <v>11</v>
      </c>
      <c r="I7338" s="31" t="s">
        <v>103</v>
      </c>
    </row>
    <row r="7339" spans="1:9" x14ac:dyDescent="0.3">
      <c r="A7339">
        <v>7374</v>
      </c>
      <c r="B7339">
        <v>5</v>
      </c>
      <c r="C7339">
        <v>116</v>
      </c>
      <c r="D7339" s="32">
        <v>0.71111111111111114</v>
      </c>
      <c r="E7339">
        <v>7000</v>
      </c>
      <c r="G7339" s="31" t="s">
        <v>102</v>
      </c>
      <c r="H7339">
        <v>11</v>
      </c>
      <c r="I7339" s="31" t="s">
        <v>105</v>
      </c>
    </row>
    <row r="7340" spans="1:9" x14ac:dyDescent="0.3">
      <c r="A7340">
        <v>7375</v>
      </c>
      <c r="B7340">
        <v>3</v>
      </c>
      <c r="C7340">
        <v>116</v>
      </c>
      <c r="D7340" s="32">
        <v>0.78333333333333333</v>
      </c>
      <c r="E7340">
        <v>7000</v>
      </c>
      <c r="F7340">
        <v>2000</v>
      </c>
      <c r="G7340" s="31" t="s">
        <v>102</v>
      </c>
      <c r="H7340">
        <v>12</v>
      </c>
      <c r="I7340" s="31" t="s">
        <v>104</v>
      </c>
    </row>
    <row r="7341" spans="1:9" x14ac:dyDescent="0.3">
      <c r="A7341">
        <v>7376</v>
      </c>
      <c r="B7341">
        <v>7</v>
      </c>
      <c r="C7341">
        <v>116</v>
      </c>
      <c r="D7341" s="32">
        <v>0.79722222222222228</v>
      </c>
      <c r="E7341">
        <v>7000</v>
      </c>
      <c r="F7341">
        <v>1000</v>
      </c>
      <c r="G7341" s="31" t="s">
        <v>102</v>
      </c>
      <c r="H7341">
        <v>12</v>
      </c>
      <c r="I7341" s="31" t="s">
        <v>98</v>
      </c>
    </row>
    <row r="7342" spans="1:9" x14ac:dyDescent="0.3">
      <c r="A7342">
        <v>7377</v>
      </c>
      <c r="B7342">
        <v>4</v>
      </c>
      <c r="C7342">
        <v>116</v>
      </c>
      <c r="D7342" s="32">
        <v>0.83263888888888893</v>
      </c>
      <c r="E7342">
        <v>7000</v>
      </c>
      <c r="G7342" s="31" t="s">
        <v>97</v>
      </c>
      <c r="H7342">
        <v>12</v>
      </c>
      <c r="I7342" s="31" t="s">
        <v>103</v>
      </c>
    </row>
    <row r="7343" spans="1:9" x14ac:dyDescent="0.3">
      <c r="A7343">
        <v>7378</v>
      </c>
      <c r="B7343">
        <v>5</v>
      </c>
      <c r="C7343">
        <v>116</v>
      </c>
      <c r="D7343" s="32">
        <v>0.73611111111111116</v>
      </c>
      <c r="E7343">
        <v>7000</v>
      </c>
      <c r="F7343">
        <v>4000</v>
      </c>
      <c r="G7343" s="31" t="s">
        <v>102</v>
      </c>
      <c r="H7343">
        <v>12</v>
      </c>
      <c r="I7343" s="31" t="s">
        <v>105</v>
      </c>
    </row>
    <row r="7344" spans="1:9" x14ac:dyDescent="0.3">
      <c r="A7344">
        <v>7379</v>
      </c>
      <c r="B7344">
        <v>3</v>
      </c>
      <c r="C7344">
        <v>116</v>
      </c>
      <c r="D7344" s="32">
        <v>0.80694444444444446</v>
      </c>
      <c r="E7344">
        <v>7000</v>
      </c>
      <c r="F7344">
        <v>1000</v>
      </c>
      <c r="G7344" s="31" t="s">
        <v>102</v>
      </c>
      <c r="H7344">
        <v>13</v>
      </c>
      <c r="I7344" s="31" t="s">
        <v>104</v>
      </c>
    </row>
    <row r="7345" spans="1:9" x14ac:dyDescent="0.3">
      <c r="A7345">
        <v>7380</v>
      </c>
      <c r="B7345">
        <v>5</v>
      </c>
      <c r="C7345">
        <v>116</v>
      </c>
      <c r="D7345" s="32">
        <v>0.75972222222222219</v>
      </c>
      <c r="E7345">
        <v>9000</v>
      </c>
      <c r="F7345">
        <v>1000</v>
      </c>
      <c r="G7345" s="31" t="s">
        <v>102</v>
      </c>
      <c r="H7345">
        <v>13</v>
      </c>
      <c r="I7345" s="31" t="s">
        <v>105</v>
      </c>
    </row>
    <row r="7346" spans="1:9" x14ac:dyDescent="0.3">
      <c r="A7346">
        <v>7381</v>
      </c>
      <c r="B7346">
        <v>3</v>
      </c>
      <c r="C7346">
        <v>116</v>
      </c>
      <c r="D7346" s="32">
        <v>0.82847222222222228</v>
      </c>
      <c r="E7346">
        <v>7000</v>
      </c>
      <c r="G7346" s="31" t="s">
        <v>97</v>
      </c>
      <c r="H7346">
        <v>14</v>
      </c>
      <c r="I7346" s="31" t="s">
        <v>104</v>
      </c>
    </row>
    <row r="7347" spans="1:9" x14ac:dyDescent="0.3">
      <c r="A7347">
        <v>7382</v>
      </c>
      <c r="B7347">
        <v>5</v>
      </c>
      <c r="C7347">
        <v>116</v>
      </c>
      <c r="D7347" s="32">
        <v>0.78055555555555556</v>
      </c>
      <c r="E7347">
        <v>7000</v>
      </c>
      <c r="G7347" s="31" t="s">
        <v>102</v>
      </c>
      <c r="H7347">
        <v>14</v>
      </c>
      <c r="I7347" s="31" t="s">
        <v>105</v>
      </c>
    </row>
    <row r="7348" spans="1:9" x14ac:dyDescent="0.3">
      <c r="A7348">
        <v>7383</v>
      </c>
      <c r="B7348">
        <v>5</v>
      </c>
      <c r="C7348">
        <v>116</v>
      </c>
      <c r="D7348" s="32">
        <v>0.80555555555555558</v>
      </c>
      <c r="E7348">
        <v>7000</v>
      </c>
      <c r="G7348" s="31" t="s">
        <v>102</v>
      </c>
      <c r="H7348">
        <v>15</v>
      </c>
      <c r="I7348" s="31" t="s">
        <v>105</v>
      </c>
    </row>
    <row r="7349" spans="1:9" x14ac:dyDescent="0.3">
      <c r="A7349">
        <v>7384</v>
      </c>
      <c r="B7349">
        <v>5</v>
      </c>
      <c r="C7349">
        <v>116</v>
      </c>
      <c r="D7349" s="32"/>
      <c r="E7349">
        <v>7000</v>
      </c>
      <c r="G7349" s="31" t="s">
        <v>102</v>
      </c>
      <c r="H7349">
        <v>16</v>
      </c>
      <c r="I7349" s="31" t="s">
        <v>105</v>
      </c>
    </row>
    <row r="7350" spans="1:9" x14ac:dyDescent="0.3">
      <c r="A7350">
        <v>7385</v>
      </c>
      <c r="B7350">
        <v>3</v>
      </c>
      <c r="C7350">
        <v>117</v>
      </c>
      <c r="D7350" s="32">
        <v>0.4826388888888889</v>
      </c>
      <c r="E7350">
        <v>7000</v>
      </c>
      <c r="F7350">
        <v>3000</v>
      </c>
      <c r="G7350" s="31" t="s">
        <v>102</v>
      </c>
      <c r="H7350">
        <v>4</v>
      </c>
      <c r="I7350" s="31" t="s">
        <v>104</v>
      </c>
    </row>
    <row r="7351" spans="1:9" x14ac:dyDescent="0.3">
      <c r="A7351">
        <v>7386</v>
      </c>
      <c r="B7351">
        <v>8</v>
      </c>
      <c r="C7351">
        <v>117</v>
      </c>
      <c r="D7351" s="32">
        <v>0.47499999999999998</v>
      </c>
      <c r="E7351">
        <v>9000</v>
      </c>
      <c r="F7351">
        <v>1000</v>
      </c>
      <c r="G7351" s="31" t="s">
        <v>102</v>
      </c>
      <c r="H7351">
        <v>4</v>
      </c>
      <c r="I7351" s="31" t="s">
        <v>98</v>
      </c>
    </row>
    <row r="7352" spans="1:9" x14ac:dyDescent="0.3">
      <c r="A7352">
        <v>7387</v>
      </c>
      <c r="B7352">
        <v>1</v>
      </c>
      <c r="C7352">
        <v>117</v>
      </c>
      <c r="D7352" s="32">
        <v>0.48749999999999999</v>
      </c>
      <c r="E7352">
        <v>7000</v>
      </c>
      <c r="G7352" s="31" t="s">
        <v>97</v>
      </c>
      <c r="H7352">
        <v>4</v>
      </c>
      <c r="I7352" s="31" t="s">
        <v>99</v>
      </c>
    </row>
    <row r="7353" spans="1:9" x14ac:dyDescent="0.3">
      <c r="A7353">
        <v>7388</v>
      </c>
      <c r="B7353">
        <v>4</v>
      </c>
      <c r="C7353">
        <v>117</v>
      </c>
      <c r="D7353" s="32">
        <v>0.47291666666666665</v>
      </c>
      <c r="E7353">
        <v>7000</v>
      </c>
      <c r="G7353" s="31" t="s">
        <v>102</v>
      </c>
      <c r="H7353">
        <v>4</v>
      </c>
      <c r="I7353" s="31" t="s">
        <v>103</v>
      </c>
    </row>
    <row r="7354" spans="1:9" x14ac:dyDescent="0.3">
      <c r="A7354">
        <v>7389</v>
      </c>
      <c r="B7354">
        <v>5</v>
      </c>
      <c r="C7354">
        <v>117</v>
      </c>
      <c r="D7354" s="32">
        <v>0.47083333333333333</v>
      </c>
      <c r="E7354">
        <v>7000</v>
      </c>
      <c r="F7354">
        <v>2500</v>
      </c>
      <c r="G7354" s="31" t="s">
        <v>97</v>
      </c>
      <c r="H7354">
        <v>4</v>
      </c>
      <c r="I7354" s="31" t="s">
        <v>105</v>
      </c>
    </row>
    <row r="7355" spans="1:9" x14ac:dyDescent="0.3">
      <c r="A7355">
        <v>7390</v>
      </c>
      <c r="B7355">
        <v>3</v>
      </c>
      <c r="C7355">
        <v>117</v>
      </c>
      <c r="D7355" s="32">
        <v>0.5541666666666667</v>
      </c>
      <c r="E7355">
        <v>7000</v>
      </c>
      <c r="G7355" s="31" t="s">
        <v>97</v>
      </c>
      <c r="H7355">
        <v>5</v>
      </c>
      <c r="I7355" s="31" t="s">
        <v>104</v>
      </c>
    </row>
    <row r="7356" spans="1:9" x14ac:dyDescent="0.3">
      <c r="A7356">
        <v>7391</v>
      </c>
      <c r="B7356">
        <v>8</v>
      </c>
      <c r="C7356">
        <v>117</v>
      </c>
      <c r="D7356" s="32">
        <v>0.55277777777777781</v>
      </c>
      <c r="E7356">
        <v>7000</v>
      </c>
      <c r="G7356" s="31" t="s">
        <v>102</v>
      </c>
      <c r="H7356">
        <v>5</v>
      </c>
      <c r="I7356" s="31" t="s">
        <v>98</v>
      </c>
    </row>
    <row r="7357" spans="1:9" x14ac:dyDescent="0.3">
      <c r="A7357">
        <v>7392</v>
      </c>
      <c r="B7357">
        <v>1</v>
      </c>
      <c r="C7357">
        <v>117</v>
      </c>
      <c r="D7357" s="32">
        <v>0.5541666666666667</v>
      </c>
      <c r="E7357">
        <v>7000</v>
      </c>
      <c r="G7357" s="31" t="s">
        <v>102</v>
      </c>
      <c r="H7357">
        <v>5</v>
      </c>
      <c r="I7357" s="31" t="s">
        <v>99</v>
      </c>
    </row>
    <row r="7358" spans="1:9" x14ac:dyDescent="0.3">
      <c r="A7358">
        <v>7393</v>
      </c>
      <c r="B7358">
        <v>4</v>
      </c>
      <c r="C7358">
        <v>117</v>
      </c>
      <c r="D7358" s="32">
        <v>0.48819444444444443</v>
      </c>
      <c r="E7358">
        <v>7000</v>
      </c>
      <c r="G7358" s="31" t="s">
        <v>102</v>
      </c>
      <c r="H7358">
        <v>5</v>
      </c>
      <c r="I7358" s="31" t="s">
        <v>103</v>
      </c>
    </row>
    <row r="7359" spans="1:9" x14ac:dyDescent="0.3">
      <c r="A7359">
        <v>7394</v>
      </c>
      <c r="B7359">
        <v>5</v>
      </c>
      <c r="C7359">
        <v>117</v>
      </c>
      <c r="D7359" s="32">
        <v>0.5</v>
      </c>
      <c r="E7359">
        <v>7000</v>
      </c>
      <c r="F7359">
        <v>1000</v>
      </c>
      <c r="G7359" s="31" t="s">
        <v>102</v>
      </c>
      <c r="H7359">
        <v>5</v>
      </c>
      <c r="I7359" s="31" t="s">
        <v>105</v>
      </c>
    </row>
    <row r="7360" spans="1:9" x14ac:dyDescent="0.3">
      <c r="A7360">
        <v>7395</v>
      </c>
      <c r="B7360">
        <v>3</v>
      </c>
      <c r="C7360">
        <v>117</v>
      </c>
      <c r="D7360" s="32">
        <v>0.58402777777777781</v>
      </c>
      <c r="E7360">
        <v>7000</v>
      </c>
      <c r="G7360" s="31" t="s">
        <v>102</v>
      </c>
      <c r="H7360">
        <v>6</v>
      </c>
      <c r="I7360" s="31" t="s">
        <v>104</v>
      </c>
    </row>
    <row r="7361" spans="1:9" x14ac:dyDescent="0.3">
      <c r="A7361">
        <v>7396</v>
      </c>
      <c r="B7361">
        <v>8</v>
      </c>
      <c r="C7361">
        <v>117</v>
      </c>
      <c r="D7361" s="32">
        <v>0.57847222222222228</v>
      </c>
      <c r="E7361">
        <v>7000</v>
      </c>
      <c r="G7361" s="31" t="s">
        <v>97</v>
      </c>
      <c r="H7361">
        <v>6</v>
      </c>
      <c r="I7361" s="31" t="s">
        <v>98</v>
      </c>
    </row>
    <row r="7362" spans="1:9" x14ac:dyDescent="0.3">
      <c r="A7362">
        <v>7397</v>
      </c>
      <c r="B7362">
        <v>1</v>
      </c>
      <c r="C7362">
        <v>117</v>
      </c>
      <c r="D7362" s="32">
        <v>0.62569444444444444</v>
      </c>
      <c r="E7362">
        <v>7000</v>
      </c>
      <c r="G7362" s="31" t="s">
        <v>102</v>
      </c>
      <c r="H7362">
        <v>6</v>
      </c>
      <c r="I7362" s="31" t="s">
        <v>99</v>
      </c>
    </row>
    <row r="7363" spans="1:9" x14ac:dyDescent="0.3">
      <c r="A7363">
        <v>7398</v>
      </c>
      <c r="B7363">
        <v>4</v>
      </c>
      <c r="C7363">
        <v>117</v>
      </c>
      <c r="D7363" s="32">
        <v>0.55763888888888891</v>
      </c>
      <c r="E7363">
        <v>7000</v>
      </c>
      <c r="G7363" s="31" t="s">
        <v>97</v>
      </c>
      <c r="H7363">
        <v>6</v>
      </c>
      <c r="I7363" s="31" t="s">
        <v>103</v>
      </c>
    </row>
    <row r="7364" spans="1:9" x14ac:dyDescent="0.3">
      <c r="A7364">
        <v>7399</v>
      </c>
      <c r="B7364">
        <v>5</v>
      </c>
      <c r="C7364">
        <v>117</v>
      </c>
      <c r="D7364" s="32">
        <v>0.53402777777777777</v>
      </c>
      <c r="E7364">
        <v>7000</v>
      </c>
      <c r="G7364" s="31" t="s">
        <v>97</v>
      </c>
      <c r="H7364">
        <v>6</v>
      </c>
      <c r="I7364" s="31" t="s">
        <v>105</v>
      </c>
    </row>
    <row r="7365" spans="1:9" x14ac:dyDescent="0.3">
      <c r="A7365">
        <v>7400</v>
      </c>
      <c r="B7365">
        <v>3</v>
      </c>
      <c r="C7365">
        <v>117</v>
      </c>
      <c r="D7365" s="32">
        <v>0.60833333333333328</v>
      </c>
      <c r="E7365">
        <v>9000</v>
      </c>
      <c r="F7365">
        <v>1000</v>
      </c>
      <c r="G7365" s="31" t="s">
        <v>102</v>
      </c>
      <c r="H7365">
        <v>7</v>
      </c>
      <c r="I7365" s="31" t="s">
        <v>104</v>
      </c>
    </row>
    <row r="7366" spans="1:9" x14ac:dyDescent="0.3">
      <c r="A7366">
        <v>7401</v>
      </c>
      <c r="B7366">
        <v>8</v>
      </c>
      <c r="C7366">
        <v>117</v>
      </c>
      <c r="D7366" s="32">
        <v>0.60555555555555551</v>
      </c>
      <c r="E7366">
        <v>7000</v>
      </c>
      <c r="G7366" s="31" t="s">
        <v>102</v>
      </c>
      <c r="H7366">
        <v>7</v>
      </c>
      <c r="I7366" s="31" t="s">
        <v>98</v>
      </c>
    </row>
    <row r="7367" spans="1:9" x14ac:dyDescent="0.3">
      <c r="A7367">
        <v>7402</v>
      </c>
      <c r="B7367">
        <v>1</v>
      </c>
      <c r="C7367">
        <v>117</v>
      </c>
      <c r="D7367" s="32">
        <v>0.65555555555555556</v>
      </c>
      <c r="E7367">
        <v>7000</v>
      </c>
      <c r="F7367">
        <v>2000</v>
      </c>
      <c r="G7367" s="31" t="s">
        <v>97</v>
      </c>
      <c r="H7367">
        <v>7</v>
      </c>
      <c r="I7367" s="31" t="s">
        <v>99</v>
      </c>
    </row>
    <row r="7368" spans="1:9" x14ac:dyDescent="0.3">
      <c r="A7368">
        <v>7403</v>
      </c>
      <c r="B7368">
        <v>4</v>
      </c>
      <c r="C7368">
        <v>117</v>
      </c>
      <c r="D7368" s="32">
        <v>0.58263888888888893</v>
      </c>
      <c r="E7368">
        <v>7000</v>
      </c>
      <c r="G7368" s="31" t="s">
        <v>102</v>
      </c>
      <c r="H7368">
        <v>7</v>
      </c>
      <c r="I7368" s="31" t="s">
        <v>103</v>
      </c>
    </row>
    <row r="7369" spans="1:9" x14ac:dyDescent="0.3">
      <c r="A7369">
        <v>7404</v>
      </c>
      <c r="B7369">
        <v>5</v>
      </c>
      <c r="C7369">
        <v>117</v>
      </c>
      <c r="D7369" s="32">
        <v>0.56319444444444444</v>
      </c>
      <c r="E7369">
        <v>7000</v>
      </c>
      <c r="G7369" s="31" t="s">
        <v>102</v>
      </c>
      <c r="H7369">
        <v>7</v>
      </c>
      <c r="I7369" s="31" t="s">
        <v>105</v>
      </c>
    </row>
    <row r="7370" spans="1:9" x14ac:dyDescent="0.3">
      <c r="A7370">
        <v>7405</v>
      </c>
      <c r="B7370">
        <v>3</v>
      </c>
      <c r="C7370">
        <v>117</v>
      </c>
      <c r="D7370" s="32">
        <v>0.64166666666666672</v>
      </c>
      <c r="E7370">
        <v>7000</v>
      </c>
      <c r="F7370">
        <v>1000</v>
      </c>
      <c r="G7370" s="31" t="s">
        <v>102</v>
      </c>
      <c r="H7370">
        <v>8</v>
      </c>
      <c r="I7370" s="31" t="s">
        <v>104</v>
      </c>
    </row>
    <row r="7371" spans="1:9" x14ac:dyDescent="0.3">
      <c r="A7371">
        <v>7406</v>
      </c>
      <c r="B7371">
        <v>8</v>
      </c>
      <c r="C7371">
        <v>117</v>
      </c>
      <c r="D7371" s="32">
        <v>0.70694444444444449</v>
      </c>
      <c r="E7371">
        <v>7000</v>
      </c>
      <c r="G7371" s="31" t="s">
        <v>97</v>
      </c>
      <c r="H7371">
        <v>8</v>
      </c>
      <c r="I7371" s="31" t="s">
        <v>98</v>
      </c>
    </row>
    <row r="7372" spans="1:9" x14ac:dyDescent="0.3">
      <c r="A7372">
        <v>7407</v>
      </c>
      <c r="B7372">
        <v>1</v>
      </c>
      <c r="C7372">
        <v>117</v>
      </c>
      <c r="D7372" s="32">
        <v>0.69791666666666663</v>
      </c>
      <c r="E7372">
        <v>9000</v>
      </c>
      <c r="F7372">
        <v>1000</v>
      </c>
      <c r="G7372" s="31" t="s">
        <v>97</v>
      </c>
      <c r="H7372">
        <v>8</v>
      </c>
      <c r="I7372" s="31" t="s">
        <v>99</v>
      </c>
    </row>
    <row r="7373" spans="1:9" x14ac:dyDescent="0.3">
      <c r="A7373">
        <v>7408</v>
      </c>
      <c r="B7373">
        <v>4</v>
      </c>
      <c r="C7373">
        <v>117</v>
      </c>
      <c r="D7373" s="32">
        <v>0.64930555555555558</v>
      </c>
      <c r="E7373">
        <v>7000</v>
      </c>
      <c r="G7373" s="31" t="s">
        <v>102</v>
      </c>
      <c r="H7373">
        <v>8</v>
      </c>
      <c r="I7373" s="31" t="s">
        <v>103</v>
      </c>
    </row>
    <row r="7374" spans="1:9" x14ac:dyDescent="0.3">
      <c r="A7374">
        <v>7409</v>
      </c>
      <c r="B7374">
        <v>5</v>
      </c>
      <c r="C7374">
        <v>117</v>
      </c>
      <c r="D7374" s="32">
        <v>0.59722222222222221</v>
      </c>
      <c r="E7374">
        <v>7000</v>
      </c>
      <c r="G7374" s="31" t="s">
        <v>97</v>
      </c>
      <c r="H7374">
        <v>8</v>
      </c>
      <c r="I7374" s="31" t="s">
        <v>105</v>
      </c>
    </row>
    <row r="7375" spans="1:9" x14ac:dyDescent="0.3">
      <c r="A7375">
        <v>7410</v>
      </c>
      <c r="B7375">
        <v>3</v>
      </c>
      <c r="C7375">
        <v>117</v>
      </c>
      <c r="D7375" s="32">
        <v>0.67777777777777781</v>
      </c>
      <c r="E7375">
        <v>7000</v>
      </c>
      <c r="G7375" s="31" t="s">
        <v>97</v>
      </c>
      <c r="H7375">
        <v>9</v>
      </c>
      <c r="I7375" s="31" t="s">
        <v>104</v>
      </c>
    </row>
    <row r="7376" spans="1:9" x14ac:dyDescent="0.3">
      <c r="A7376">
        <v>7411</v>
      </c>
      <c r="B7376">
        <v>8</v>
      </c>
      <c r="C7376">
        <v>117</v>
      </c>
      <c r="D7376" s="32">
        <v>0.73124999999999996</v>
      </c>
      <c r="E7376">
        <v>7000</v>
      </c>
      <c r="G7376" s="31" t="s">
        <v>102</v>
      </c>
      <c r="H7376">
        <v>9</v>
      </c>
      <c r="I7376" s="31" t="s">
        <v>98</v>
      </c>
    </row>
    <row r="7377" spans="1:9" x14ac:dyDescent="0.3">
      <c r="A7377">
        <v>7412</v>
      </c>
      <c r="B7377">
        <v>1</v>
      </c>
      <c r="C7377">
        <v>117</v>
      </c>
      <c r="D7377" s="32">
        <v>0.72847222222222219</v>
      </c>
      <c r="E7377">
        <v>7000</v>
      </c>
      <c r="G7377" s="31" t="s">
        <v>97</v>
      </c>
      <c r="H7377">
        <v>9</v>
      </c>
      <c r="I7377" s="31" t="s">
        <v>99</v>
      </c>
    </row>
    <row r="7378" spans="1:9" x14ac:dyDescent="0.3">
      <c r="A7378">
        <v>7413</v>
      </c>
      <c r="B7378">
        <v>4</v>
      </c>
      <c r="C7378">
        <v>117</v>
      </c>
      <c r="D7378" s="32">
        <v>0.72291666666666665</v>
      </c>
      <c r="E7378">
        <v>7000</v>
      </c>
      <c r="G7378" s="31" t="s">
        <v>102</v>
      </c>
      <c r="H7378">
        <v>9</v>
      </c>
      <c r="I7378" s="31" t="s">
        <v>103</v>
      </c>
    </row>
    <row r="7379" spans="1:9" x14ac:dyDescent="0.3">
      <c r="A7379">
        <v>7414</v>
      </c>
      <c r="B7379">
        <v>5</v>
      </c>
      <c r="C7379">
        <v>117</v>
      </c>
      <c r="D7379" s="32">
        <v>0.69652777777777775</v>
      </c>
      <c r="E7379">
        <v>7000</v>
      </c>
      <c r="G7379" s="31" t="s">
        <v>102</v>
      </c>
      <c r="H7379">
        <v>9</v>
      </c>
      <c r="I7379" s="31" t="s">
        <v>105</v>
      </c>
    </row>
    <row r="7380" spans="1:9" x14ac:dyDescent="0.3">
      <c r="A7380">
        <v>7415</v>
      </c>
      <c r="B7380">
        <v>3</v>
      </c>
      <c r="C7380">
        <v>117</v>
      </c>
      <c r="D7380" s="32">
        <v>0.7104166666666667</v>
      </c>
      <c r="E7380">
        <v>7000</v>
      </c>
      <c r="G7380" s="31" t="s">
        <v>97</v>
      </c>
      <c r="H7380">
        <v>10</v>
      </c>
      <c r="I7380" s="31" t="s">
        <v>104</v>
      </c>
    </row>
    <row r="7381" spans="1:9" x14ac:dyDescent="0.3">
      <c r="A7381">
        <v>7416</v>
      </c>
      <c r="B7381">
        <v>8</v>
      </c>
      <c r="C7381">
        <v>117</v>
      </c>
      <c r="D7381" s="32"/>
      <c r="E7381">
        <v>7000</v>
      </c>
      <c r="G7381" s="31" t="s">
        <v>102</v>
      </c>
      <c r="H7381">
        <v>10</v>
      </c>
      <c r="I7381" s="31" t="s">
        <v>98</v>
      </c>
    </row>
    <row r="7382" spans="1:9" x14ac:dyDescent="0.3">
      <c r="A7382">
        <v>7417</v>
      </c>
      <c r="B7382">
        <v>1</v>
      </c>
      <c r="C7382">
        <v>117</v>
      </c>
      <c r="D7382" s="32">
        <v>0.78541666666666665</v>
      </c>
      <c r="E7382">
        <v>7000</v>
      </c>
      <c r="G7382" s="31" t="s">
        <v>97</v>
      </c>
      <c r="H7382">
        <v>10</v>
      </c>
      <c r="I7382" s="31" t="s">
        <v>99</v>
      </c>
    </row>
    <row r="7383" spans="1:9" x14ac:dyDescent="0.3">
      <c r="A7383">
        <v>7418</v>
      </c>
      <c r="B7383">
        <v>4</v>
      </c>
      <c r="C7383">
        <v>117</v>
      </c>
      <c r="D7383" s="32">
        <v>0.7631944444444444</v>
      </c>
      <c r="E7383">
        <v>7000</v>
      </c>
      <c r="F7383">
        <v>3000</v>
      </c>
      <c r="G7383" s="31" t="s">
        <v>97</v>
      </c>
      <c r="H7383">
        <v>10</v>
      </c>
      <c r="I7383" s="31" t="s">
        <v>103</v>
      </c>
    </row>
    <row r="7384" spans="1:9" x14ac:dyDescent="0.3">
      <c r="A7384">
        <v>7419</v>
      </c>
      <c r="B7384">
        <v>5</v>
      </c>
      <c r="C7384">
        <v>117</v>
      </c>
      <c r="D7384" s="32">
        <v>0.7270833333333333</v>
      </c>
      <c r="E7384">
        <v>7000</v>
      </c>
      <c r="G7384" s="31" t="s">
        <v>97</v>
      </c>
      <c r="H7384">
        <v>10</v>
      </c>
      <c r="I7384" s="31" t="s">
        <v>105</v>
      </c>
    </row>
    <row r="7385" spans="1:9" x14ac:dyDescent="0.3">
      <c r="A7385">
        <v>7420</v>
      </c>
      <c r="B7385">
        <v>3</v>
      </c>
      <c r="C7385">
        <v>117</v>
      </c>
      <c r="D7385" s="32">
        <v>0.74513888888888891</v>
      </c>
      <c r="E7385">
        <v>7000</v>
      </c>
      <c r="F7385">
        <v>4000</v>
      </c>
      <c r="G7385" s="31" t="s">
        <v>102</v>
      </c>
      <c r="H7385">
        <v>11</v>
      </c>
      <c r="I7385" s="31" t="s">
        <v>104</v>
      </c>
    </row>
    <row r="7386" spans="1:9" x14ac:dyDescent="0.3">
      <c r="A7386">
        <v>7421</v>
      </c>
      <c r="B7386">
        <v>5</v>
      </c>
      <c r="C7386">
        <v>117</v>
      </c>
      <c r="D7386" s="32">
        <v>0.80902777777777779</v>
      </c>
      <c r="E7386">
        <v>7000</v>
      </c>
      <c r="G7386" s="31" t="s">
        <v>97</v>
      </c>
      <c r="H7386">
        <v>11</v>
      </c>
      <c r="I7386" s="31" t="s">
        <v>105</v>
      </c>
    </row>
    <row r="7387" spans="1:9" x14ac:dyDescent="0.3">
      <c r="A7387">
        <v>7422</v>
      </c>
      <c r="B7387">
        <v>3</v>
      </c>
      <c r="C7387">
        <v>117</v>
      </c>
      <c r="D7387" s="32">
        <v>0.7631944444444444</v>
      </c>
      <c r="E7387">
        <v>7000</v>
      </c>
      <c r="G7387" s="31" t="s">
        <v>97</v>
      </c>
      <c r="H7387">
        <v>12</v>
      </c>
      <c r="I7387" s="31" t="s">
        <v>104</v>
      </c>
    </row>
    <row r="7388" spans="1:9" x14ac:dyDescent="0.3">
      <c r="A7388">
        <v>7423</v>
      </c>
      <c r="B7388">
        <v>3</v>
      </c>
      <c r="C7388">
        <v>117</v>
      </c>
      <c r="D7388" s="32">
        <v>0.78402777777777777</v>
      </c>
      <c r="E7388">
        <v>7000</v>
      </c>
      <c r="G7388" s="31" t="s">
        <v>97</v>
      </c>
      <c r="H7388">
        <v>13</v>
      </c>
      <c r="I7388" s="31" t="s">
        <v>104</v>
      </c>
    </row>
    <row r="7389" spans="1:9" x14ac:dyDescent="0.3">
      <c r="A7389">
        <v>7424</v>
      </c>
      <c r="B7389">
        <v>3</v>
      </c>
      <c r="C7389">
        <v>117</v>
      </c>
      <c r="D7389" s="32">
        <v>0.81736111111111109</v>
      </c>
      <c r="E7389">
        <v>7000</v>
      </c>
      <c r="G7389" s="31" t="s">
        <v>102</v>
      </c>
      <c r="H7389">
        <v>14</v>
      </c>
      <c r="I7389" s="31" t="s">
        <v>104</v>
      </c>
    </row>
    <row r="7390" spans="1:9" x14ac:dyDescent="0.3">
      <c r="A7390">
        <v>7425</v>
      </c>
      <c r="B7390">
        <v>3</v>
      </c>
      <c r="C7390">
        <v>118</v>
      </c>
      <c r="D7390" s="32">
        <v>0.44861111111111113</v>
      </c>
      <c r="E7390">
        <v>9000</v>
      </c>
      <c r="G7390" s="31" t="s">
        <v>97</v>
      </c>
      <c r="H7390">
        <v>4</v>
      </c>
      <c r="I7390" s="31" t="s">
        <v>104</v>
      </c>
    </row>
    <row r="7391" spans="1:9" x14ac:dyDescent="0.3">
      <c r="A7391">
        <v>7426</v>
      </c>
      <c r="B7391">
        <v>6</v>
      </c>
      <c r="C7391">
        <v>118</v>
      </c>
      <c r="D7391" s="32">
        <v>0.63541666666666663</v>
      </c>
      <c r="E7391">
        <v>9000</v>
      </c>
      <c r="G7391" s="31" t="s">
        <v>97</v>
      </c>
      <c r="H7391">
        <v>4</v>
      </c>
      <c r="I7391" s="31" t="s">
        <v>100</v>
      </c>
    </row>
    <row r="7392" spans="1:9" x14ac:dyDescent="0.3">
      <c r="A7392">
        <v>7427</v>
      </c>
      <c r="B7392">
        <v>2</v>
      </c>
      <c r="C7392">
        <v>118</v>
      </c>
      <c r="D7392" s="32">
        <v>0.44722222222222224</v>
      </c>
      <c r="E7392">
        <v>7000</v>
      </c>
      <c r="F7392">
        <v>1000</v>
      </c>
      <c r="G7392" s="31" t="s">
        <v>97</v>
      </c>
      <c r="H7392">
        <v>4</v>
      </c>
      <c r="I7392" s="31" t="s">
        <v>103</v>
      </c>
    </row>
    <row r="7393" spans="1:9" x14ac:dyDescent="0.3">
      <c r="A7393">
        <v>7428</v>
      </c>
      <c r="B7393">
        <v>8</v>
      </c>
      <c r="C7393">
        <v>118</v>
      </c>
      <c r="D7393" s="32">
        <v>0.43541666666666667</v>
      </c>
      <c r="E7393">
        <v>4500</v>
      </c>
      <c r="F7393">
        <v>500</v>
      </c>
      <c r="G7393" s="31" t="s">
        <v>102</v>
      </c>
      <c r="H7393">
        <v>4</v>
      </c>
      <c r="I7393" s="31" t="s">
        <v>101</v>
      </c>
    </row>
    <row r="7394" spans="1:9" x14ac:dyDescent="0.3">
      <c r="A7394">
        <v>7429</v>
      </c>
      <c r="B7394">
        <v>5</v>
      </c>
      <c r="C7394">
        <v>118</v>
      </c>
      <c r="D7394" s="32">
        <v>0.45</v>
      </c>
      <c r="E7394">
        <v>7000</v>
      </c>
      <c r="G7394" s="31" t="s">
        <v>97</v>
      </c>
      <c r="H7394">
        <v>4</v>
      </c>
      <c r="I7394" s="31" t="s">
        <v>105</v>
      </c>
    </row>
    <row r="7395" spans="1:9" x14ac:dyDescent="0.3">
      <c r="A7395">
        <v>7430</v>
      </c>
      <c r="B7395">
        <v>3</v>
      </c>
      <c r="C7395">
        <v>118</v>
      </c>
      <c r="D7395" s="32">
        <v>0.46944444444444444</v>
      </c>
      <c r="E7395">
        <v>7000</v>
      </c>
      <c r="F7395">
        <v>1000</v>
      </c>
      <c r="G7395" s="31" t="s">
        <v>102</v>
      </c>
      <c r="H7395">
        <v>5</v>
      </c>
      <c r="I7395" s="31" t="s">
        <v>104</v>
      </c>
    </row>
    <row r="7396" spans="1:9" x14ac:dyDescent="0.3">
      <c r="A7396">
        <v>7431</v>
      </c>
      <c r="B7396">
        <v>6</v>
      </c>
      <c r="C7396">
        <v>118</v>
      </c>
      <c r="D7396" s="32">
        <v>0.65555555555555556</v>
      </c>
      <c r="E7396">
        <v>7000</v>
      </c>
      <c r="G7396" s="31" t="s">
        <v>97</v>
      </c>
      <c r="H7396">
        <v>5</v>
      </c>
      <c r="I7396" s="31" t="s">
        <v>100</v>
      </c>
    </row>
    <row r="7397" spans="1:9" x14ac:dyDescent="0.3">
      <c r="A7397">
        <v>7432</v>
      </c>
      <c r="B7397">
        <v>2</v>
      </c>
      <c r="C7397">
        <v>118</v>
      </c>
      <c r="D7397" s="32">
        <v>0.51736111111111116</v>
      </c>
      <c r="E7397">
        <v>7000</v>
      </c>
      <c r="G7397" s="31" t="s">
        <v>97</v>
      </c>
      <c r="H7397">
        <v>5</v>
      </c>
      <c r="I7397" s="31" t="s">
        <v>103</v>
      </c>
    </row>
    <row r="7398" spans="1:9" x14ac:dyDescent="0.3">
      <c r="A7398">
        <v>7433</v>
      </c>
      <c r="B7398">
        <v>8</v>
      </c>
      <c r="C7398">
        <v>118</v>
      </c>
      <c r="D7398" s="32">
        <v>0.45347222222222222</v>
      </c>
      <c r="E7398">
        <v>7000</v>
      </c>
      <c r="G7398" s="31" t="s">
        <v>102</v>
      </c>
      <c r="H7398">
        <v>5</v>
      </c>
      <c r="I7398" s="31" t="s">
        <v>101</v>
      </c>
    </row>
    <row r="7399" spans="1:9" x14ac:dyDescent="0.3">
      <c r="A7399">
        <v>7434</v>
      </c>
      <c r="B7399">
        <v>5</v>
      </c>
      <c r="C7399">
        <v>118</v>
      </c>
      <c r="D7399" s="32">
        <v>0.48055555555555557</v>
      </c>
      <c r="E7399">
        <v>9000</v>
      </c>
      <c r="G7399" s="31" t="s">
        <v>97</v>
      </c>
      <c r="H7399">
        <v>5</v>
      </c>
      <c r="I7399" s="31" t="s">
        <v>105</v>
      </c>
    </row>
    <row r="7400" spans="1:9" x14ac:dyDescent="0.3">
      <c r="A7400">
        <v>7435</v>
      </c>
      <c r="B7400">
        <v>3</v>
      </c>
      <c r="C7400">
        <v>118</v>
      </c>
      <c r="D7400" s="32">
        <v>0.48888888888888887</v>
      </c>
      <c r="E7400">
        <v>7000</v>
      </c>
      <c r="G7400" s="31" t="s">
        <v>97</v>
      </c>
      <c r="H7400">
        <v>6</v>
      </c>
      <c r="I7400" s="31" t="s">
        <v>104</v>
      </c>
    </row>
    <row r="7401" spans="1:9" x14ac:dyDescent="0.3">
      <c r="A7401">
        <v>7436</v>
      </c>
      <c r="B7401">
        <v>6</v>
      </c>
      <c r="C7401">
        <v>118</v>
      </c>
      <c r="D7401" s="32">
        <v>0.68125000000000002</v>
      </c>
      <c r="E7401">
        <v>7000</v>
      </c>
      <c r="G7401" s="31" t="s">
        <v>97</v>
      </c>
      <c r="H7401">
        <v>6</v>
      </c>
      <c r="I7401" s="31" t="s">
        <v>100</v>
      </c>
    </row>
    <row r="7402" spans="1:9" x14ac:dyDescent="0.3">
      <c r="A7402">
        <v>7437</v>
      </c>
      <c r="B7402">
        <v>2</v>
      </c>
      <c r="C7402">
        <v>118</v>
      </c>
      <c r="D7402" s="32">
        <v>0.54097222222222219</v>
      </c>
      <c r="E7402">
        <v>7000</v>
      </c>
      <c r="G7402" s="31" t="s">
        <v>102</v>
      </c>
      <c r="H7402">
        <v>6</v>
      </c>
      <c r="I7402" s="31" t="s">
        <v>103</v>
      </c>
    </row>
    <row r="7403" spans="1:9" x14ac:dyDescent="0.3">
      <c r="A7403">
        <v>7438</v>
      </c>
      <c r="B7403">
        <v>8</v>
      </c>
      <c r="C7403">
        <v>118</v>
      </c>
      <c r="D7403" s="32">
        <v>0.4861111111111111</v>
      </c>
      <c r="E7403">
        <v>7000</v>
      </c>
      <c r="F7403">
        <v>100</v>
      </c>
      <c r="G7403" s="31" t="s">
        <v>102</v>
      </c>
      <c r="H7403">
        <v>6</v>
      </c>
      <c r="I7403" s="31" t="s">
        <v>101</v>
      </c>
    </row>
    <row r="7404" spans="1:9" x14ac:dyDescent="0.3">
      <c r="A7404">
        <v>7439</v>
      </c>
      <c r="B7404">
        <v>5</v>
      </c>
      <c r="C7404">
        <v>118</v>
      </c>
      <c r="D7404" s="32">
        <v>0.50416666666666665</v>
      </c>
      <c r="E7404">
        <v>7000</v>
      </c>
      <c r="G7404" s="31" t="s">
        <v>97</v>
      </c>
      <c r="H7404">
        <v>6</v>
      </c>
      <c r="I7404" s="31" t="s">
        <v>105</v>
      </c>
    </row>
    <row r="7405" spans="1:9" x14ac:dyDescent="0.3">
      <c r="A7405">
        <v>7440</v>
      </c>
      <c r="B7405">
        <v>3</v>
      </c>
      <c r="C7405">
        <v>118</v>
      </c>
      <c r="D7405" s="32">
        <v>0.51944444444444449</v>
      </c>
      <c r="E7405">
        <v>7000</v>
      </c>
      <c r="G7405" s="31" t="s">
        <v>97</v>
      </c>
      <c r="H7405">
        <v>7</v>
      </c>
      <c r="I7405" s="31" t="s">
        <v>104</v>
      </c>
    </row>
    <row r="7406" spans="1:9" x14ac:dyDescent="0.3">
      <c r="A7406">
        <v>7441</v>
      </c>
      <c r="B7406">
        <v>6</v>
      </c>
      <c r="C7406">
        <v>118</v>
      </c>
      <c r="D7406" s="32">
        <v>0.70138888888888884</v>
      </c>
      <c r="E7406">
        <v>7000</v>
      </c>
      <c r="G7406" s="31" t="s">
        <v>102</v>
      </c>
      <c r="H7406">
        <v>7</v>
      </c>
      <c r="I7406" s="31" t="s">
        <v>100</v>
      </c>
    </row>
    <row r="7407" spans="1:9" x14ac:dyDescent="0.3">
      <c r="A7407">
        <v>7442</v>
      </c>
      <c r="B7407">
        <v>2</v>
      </c>
      <c r="C7407">
        <v>118</v>
      </c>
      <c r="D7407" s="32">
        <v>0.58333333333333337</v>
      </c>
      <c r="E7407">
        <v>7000</v>
      </c>
      <c r="G7407" s="31" t="s">
        <v>102</v>
      </c>
      <c r="H7407">
        <v>7</v>
      </c>
      <c r="I7407" s="31" t="s">
        <v>103</v>
      </c>
    </row>
    <row r="7408" spans="1:9" x14ac:dyDescent="0.3">
      <c r="A7408">
        <v>7443</v>
      </c>
      <c r="B7408">
        <v>8</v>
      </c>
      <c r="C7408">
        <v>118</v>
      </c>
      <c r="D7408" s="32">
        <v>0.49930555555555556</v>
      </c>
      <c r="E7408">
        <v>7000</v>
      </c>
      <c r="G7408" s="31" t="s">
        <v>102</v>
      </c>
      <c r="H7408">
        <v>7</v>
      </c>
      <c r="I7408" s="31" t="s">
        <v>101</v>
      </c>
    </row>
    <row r="7409" spans="1:9" x14ac:dyDescent="0.3">
      <c r="A7409">
        <v>7444</v>
      </c>
      <c r="B7409">
        <v>5</v>
      </c>
      <c r="C7409">
        <v>118</v>
      </c>
      <c r="D7409" s="32">
        <v>0.52986111111111112</v>
      </c>
      <c r="E7409">
        <v>7000</v>
      </c>
      <c r="G7409" s="31" t="s">
        <v>102</v>
      </c>
      <c r="H7409">
        <v>7</v>
      </c>
      <c r="I7409" s="31" t="s">
        <v>105</v>
      </c>
    </row>
    <row r="7410" spans="1:9" x14ac:dyDescent="0.3">
      <c r="A7410">
        <v>7445</v>
      </c>
      <c r="B7410">
        <v>3</v>
      </c>
      <c r="C7410">
        <v>118</v>
      </c>
      <c r="D7410" s="32">
        <v>0.53263888888888888</v>
      </c>
      <c r="E7410">
        <v>7000</v>
      </c>
      <c r="G7410" s="31" t="s">
        <v>102</v>
      </c>
      <c r="H7410">
        <v>8</v>
      </c>
      <c r="I7410" s="31" t="s">
        <v>104</v>
      </c>
    </row>
    <row r="7411" spans="1:9" x14ac:dyDescent="0.3">
      <c r="A7411">
        <v>7446</v>
      </c>
      <c r="B7411">
        <v>6</v>
      </c>
      <c r="C7411">
        <v>118</v>
      </c>
      <c r="D7411" s="32">
        <v>0.75208333333333333</v>
      </c>
      <c r="E7411">
        <v>7000</v>
      </c>
      <c r="G7411" s="31" t="s">
        <v>102</v>
      </c>
      <c r="H7411">
        <v>8</v>
      </c>
      <c r="I7411" s="31" t="s">
        <v>100</v>
      </c>
    </row>
    <row r="7412" spans="1:9" x14ac:dyDescent="0.3">
      <c r="A7412">
        <v>7447</v>
      </c>
      <c r="B7412">
        <v>2</v>
      </c>
      <c r="C7412">
        <v>118</v>
      </c>
      <c r="D7412" s="32">
        <v>0.61041666666666672</v>
      </c>
      <c r="E7412">
        <v>7000</v>
      </c>
      <c r="G7412" s="31" t="s">
        <v>102</v>
      </c>
      <c r="H7412">
        <v>8</v>
      </c>
      <c r="I7412" s="31" t="s">
        <v>103</v>
      </c>
    </row>
    <row r="7413" spans="1:9" x14ac:dyDescent="0.3">
      <c r="A7413">
        <v>7448</v>
      </c>
      <c r="B7413">
        <v>8</v>
      </c>
      <c r="C7413">
        <v>118</v>
      </c>
      <c r="D7413" s="32">
        <v>3.6111111111111108E-2</v>
      </c>
      <c r="E7413">
        <v>7000</v>
      </c>
      <c r="F7413">
        <v>1000</v>
      </c>
      <c r="G7413" s="31" t="s">
        <v>97</v>
      </c>
      <c r="H7413">
        <v>8</v>
      </c>
      <c r="I7413" s="31" t="s">
        <v>101</v>
      </c>
    </row>
    <row r="7414" spans="1:9" x14ac:dyDescent="0.3">
      <c r="A7414">
        <v>7449</v>
      </c>
      <c r="B7414">
        <v>5</v>
      </c>
      <c r="C7414">
        <v>118</v>
      </c>
      <c r="D7414" s="32">
        <v>0.5493055555555556</v>
      </c>
      <c r="E7414">
        <v>7000</v>
      </c>
      <c r="G7414" s="31" t="s">
        <v>97</v>
      </c>
      <c r="H7414">
        <v>8</v>
      </c>
      <c r="I7414" s="31" t="s">
        <v>105</v>
      </c>
    </row>
    <row r="7415" spans="1:9" x14ac:dyDescent="0.3">
      <c r="A7415">
        <v>7450</v>
      </c>
      <c r="B7415">
        <v>3</v>
      </c>
      <c r="C7415">
        <v>118</v>
      </c>
      <c r="D7415" s="32">
        <v>0.56319444444444444</v>
      </c>
      <c r="E7415">
        <v>7000</v>
      </c>
      <c r="G7415" s="31" t="s">
        <v>97</v>
      </c>
      <c r="H7415">
        <v>9</v>
      </c>
      <c r="I7415" s="31" t="s">
        <v>104</v>
      </c>
    </row>
    <row r="7416" spans="1:9" x14ac:dyDescent="0.3">
      <c r="A7416">
        <v>7451</v>
      </c>
      <c r="B7416">
        <v>6</v>
      </c>
      <c r="C7416">
        <v>118</v>
      </c>
      <c r="D7416" s="32">
        <v>0.78055555555555556</v>
      </c>
      <c r="E7416">
        <v>9000</v>
      </c>
      <c r="F7416">
        <v>1000</v>
      </c>
      <c r="G7416" s="31" t="s">
        <v>97</v>
      </c>
      <c r="H7416">
        <v>9</v>
      </c>
      <c r="I7416" s="31" t="s">
        <v>100</v>
      </c>
    </row>
    <row r="7417" spans="1:9" x14ac:dyDescent="0.3">
      <c r="A7417">
        <v>7452</v>
      </c>
      <c r="B7417">
        <v>2</v>
      </c>
      <c r="C7417">
        <v>118</v>
      </c>
      <c r="D7417" s="32">
        <v>0.63958333333333328</v>
      </c>
      <c r="E7417">
        <v>7000</v>
      </c>
      <c r="G7417" s="31" t="s">
        <v>102</v>
      </c>
      <c r="H7417">
        <v>9</v>
      </c>
      <c r="I7417" s="31" t="s">
        <v>103</v>
      </c>
    </row>
    <row r="7418" spans="1:9" x14ac:dyDescent="0.3">
      <c r="A7418">
        <v>7453</v>
      </c>
      <c r="B7418">
        <v>8</v>
      </c>
      <c r="C7418">
        <v>118</v>
      </c>
      <c r="D7418" s="32">
        <v>0.58333333333333337</v>
      </c>
      <c r="E7418">
        <v>7000</v>
      </c>
      <c r="G7418" s="31" t="s">
        <v>102</v>
      </c>
      <c r="H7418">
        <v>9</v>
      </c>
      <c r="I7418" s="31" t="s">
        <v>101</v>
      </c>
    </row>
    <row r="7419" spans="1:9" x14ac:dyDescent="0.3">
      <c r="A7419">
        <v>7454</v>
      </c>
      <c r="B7419">
        <v>5</v>
      </c>
      <c r="C7419">
        <v>118</v>
      </c>
      <c r="D7419" s="32">
        <v>0.5708333333333333</v>
      </c>
      <c r="E7419">
        <v>7000</v>
      </c>
      <c r="G7419" s="31" t="s">
        <v>102</v>
      </c>
      <c r="H7419">
        <v>9</v>
      </c>
      <c r="I7419" s="31" t="s">
        <v>105</v>
      </c>
    </row>
    <row r="7420" spans="1:9" x14ac:dyDescent="0.3">
      <c r="A7420">
        <v>7455</v>
      </c>
      <c r="B7420">
        <v>3</v>
      </c>
      <c r="C7420">
        <v>118</v>
      </c>
      <c r="D7420" s="32">
        <v>0.59236111111111112</v>
      </c>
      <c r="E7420">
        <v>7000</v>
      </c>
      <c r="G7420" s="31" t="s">
        <v>97</v>
      </c>
      <c r="H7420">
        <v>10</v>
      </c>
      <c r="I7420" s="31" t="s">
        <v>104</v>
      </c>
    </row>
    <row r="7421" spans="1:9" x14ac:dyDescent="0.3">
      <c r="A7421">
        <v>7456</v>
      </c>
      <c r="B7421">
        <v>6</v>
      </c>
      <c r="C7421">
        <v>118</v>
      </c>
      <c r="D7421" s="32">
        <v>0.80694444444444446</v>
      </c>
      <c r="E7421">
        <v>7000</v>
      </c>
      <c r="F7421">
        <v>3000</v>
      </c>
      <c r="G7421" s="31" t="s">
        <v>102</v>
      </c>
      <c r="H7421">
        <v>10</v>
      </c>
      <c r="I7421" s="31" t="s">
        <v>100</v>
      </c>
    </row>
    <row r="7422" spans="1:9" x14ac:dyDescent="0.3">
      <c r="A7422">
        <v>7457</v>
      </c>
      <c r="B7422">
        <v>2</v>
      </c>
      <c r="C7422">
        <v>118</v>
      </c>
      <c r="D7422" s="32">
        <v>0.65833333333333333</v>
      </c>
      <c r="E7422">
        <v>7000</v>
      </c>
      <c r="G7422" s="31" t="s">
        <v>102</v>
      </c>
      <c r="H7422">
        <v>10</v>
      </c>
      <c r="I7422" s="31" t="s">
        <v>103</v>
      </c>
    </row>
    <row r="7423" spans="1:9" x14ac:dyDescent="0.3">
      <c r="A7423">
        <v>7458</v>
      </c>
      <c r="B7423">
        <v>8</v>
      </c>
      <c r="C7423">
        <v>118</v>
      </c>
      <c r="D7423" s="32">
        <v>0.61527777777777781</v>
      </c>
      <c r="E7423">
        <v>7000</v>
      </c>
      <c r="G7423" s="31" t="s">
        <v>102</v>
      </c>
      <c r="H7423">
        <v>10</v>
      </c>
      <c r="I7423" s="31" t="s">
        <v>101</v>
      </c>
    </row>
    <row r="7424" spans="1:9" x14ac:dyDescent="0.3">
      <c r="A7424">
        <v>7459</v>
      </c>
      <c r="B7424">
        <v>5</v>
      </c>
      <c r="C7424">
        <v>118</v>
      </c>
      <c r="D7424" s="32">
        <v>0.59583333333333333</v>
      </c>
      <c r="E7424">
        <v>7000</v>
      </c>
      <c r="F7424">
        <v>500</v>
      </c>
      <c r="G7424" s="31" t="s">
        <v>97</v>
      </c>
      <c r="H7424">
        <v>10</v>
      </c>
      <c r="I7424" s="31" t="s">
        <v>105</v>
      </c>
    </row>
    <row r="7425" spans="1:9" x14ac:dyDescent="0.3">
      <c r="A7425">
        <v>7460</v>
      </c>
      <c r="B7425">
        <v>3</v>
      </c>
      <c r="C7425">
        <v>118</v>
      </c>
      <c r="D7425" s="32">
        <v>0.61736111111111114</v>
      </c>
      <c r="E7425">
        <v>7000</v>
      </c>
      <c r="G7425" s="31" t="s">
        <v>97</v>
      </c>
      <c r="H7425">
        <v>11</v>
      </c>
      <c r="I7425" s="31" t="s">
        <v>104</v>
      </c>
    </row>
    <row r="7426" spans="1:9" x14ac:dyDescent="0.3">
      <c r="A7426">
        <v>7461</v>
      </c>
      <c r="B7426">
        <v>6</v>
      </c>
      <c r="C7426">
        <v>118</v>
      </c>
      <c r="D7426" s="32">
        <v>0.82847222222222228</v>
      </c>
      <c r="E7426">
        <v>7000</v>
      </c>
      <c r="F7426">
        <v>1000</v>
      </c>
      <c r="G7426" s="31" t="s">
        <v>102</v>
      </c>
      <c r="H7426">
        <v>11</v>
      </c>
      <c r="I7426" s="31" t="s">
        <v>100</v>
      </c>
    </row>
    <row r="7427" spans="1:9" x14ac:dyDescent="0.3">
      <c r="A7427">
        <v>7462</v>
      </c>
      <c r="B7427">
        <v>2</v>
      </c>
      <c r="C7427">
        <v>118</v>
      </c>
      <c r="D7427" s="32">
        <v>0.67569444444444449</v>
      </c>
      <c r="E7427">
        <v>7000</v>
      </c>
      <c r="F7427">
        <v>1000</v>
      </c>
      <c r="G7427" s="31" t="s">
        <v>102</v>
      </c>
      <c r="H7427">
        <v>11</v>
      </c>
      <c r="I7427" s="31" t="s">
        <v>103</v>
      </c>
    </row>
    <row r="7428" spans="1:9" x14ac:dyDescent="0.3">
      <c r="A7428">
        <v>7463</v>
      </c>
      <c r="B7428">
        <v>8</v>
      </c>
      <c r="C7428">
        <v>118</v>
      </c>
      <c r="D7428" s="32">
        <v>0.64097222222222228</v>
      </c>
      <c r="E7428">
        <v>7000</v>
      </c>
      <c r="G7428" s="31" t="s">
        <v>102</v>
      </c>
      <c r="H7428">
        <v>11</v>
      </c>
      <c r="I7428" s="31" t="s">
        <v>101</v>
      </c>
    </row>
    <row r="7429" spans="1:9" x14ac:dyDescent="0.3">
      <c r="A7429">
        <v>7464</v>
      </c>
      <c r="B7429">
        <v>5</v>
      </c>
      <c r="C7429">
        <v>118</v>
      </c>
      <c r="D7429" s="32">
        <v>0.62361111111111112</v>
      </c>
      <c r="E7429">
        <v>7000</v>
      </c>
      <c r="G7429" s="31" t="s">
        <v>97</v>
      </c>
      <c r="H7429">
        <v>11</v>
      </c>
      <c r="I7429" s="31" t="s">
        <v>105</v>
      </c>
    </row>
    <row r="7430" spans="1:9" x14ac:dyDescent="0.3">
      <c r="A7430">
        <v>7465</v>
      </c>
      <c r="B7430">
        <v>3</v>
      </c>
      <c r="C7430">
        <v>118</v>
      </c>
      <c r="D7430" s="32">
        <v>0.64583333333333337</v>
      </c>
      <c r="E7430">
        <v>7000</v>
      </c>
      <c r="F7430">
        <v>300</v>
      </c>
      <c r="G7430" s="31" t="s">
        <v>102</v>
      </c>
      <c r="H7430">
        <v>12</v>
      </c>
      <c r="I7430" s="31" t="s">
        <v>104</v>
      </c>
    </row>
    <row r="7431" spans="1:9" x14ac:dyDescent="0.3">
      <c r="A7431">
        <v>7466</v>
      </c>
      <c r="B7431">
        <v>2</v>
      </c>
      <c r="C7431">
        <v>118</v>
      </c>
      <c r="D7431" s="32"/>
      <c r="E7431">
        <v>7000</v>
      </c>
      <c r="G7431" s="31" t="s">
        <v>102</v>
      </c>
      <c r="H7431">
        <v>12</v>
      </c>
      <c r="I7431" s="31" t="s">
        <v>103</v>
      </c>
    </row>
    <row r="7432" spans="1:9" x14ac:dyDescent="0.3">
      <c r="A7432">
        <v>7467</v>
      </c>
      <c r="B7432">
        <v>8</v>
      </c>
      <c r="C7432">
        <v>118</v>
      </c>
      <c r="D7432" s="32">
        <v>0.69652777777777775</v>
      </c>
      <c r="E7432">
        <v>7000</v>
      </c>
      <c r="G7432" s="31" t="s">
        <v>97</v>
      </c>
      <c r="H7432">
        <v>12</v>
      </c>
      <c r="I7432" s="31" t="s">
        <v>101</v>
      </c>
    </row>
    <row r="7433" spans="1:9" x14ac:dyDescent="0.3">
      <c r="A7433">
        <v>7468</v>
      </c>
      <c r="B7433">
        <v>5</v>
      </c>
      <c r="C7433">
        <v>118</v>
      </c>
      <c r="D7433" s="32">
        <v>0.65833333333333333</v>
      </c>
      <c r="E7433">
        <v>7000</v>
      </c>
      <c r="G7433" s="31" t="s">
        <v>97</v>
      </c>
      <c r="H7433">
        <v>12</v>
      </c>
      <c r="I7433" s="31" t="s">
        <v>105</v>
      </c>
    </row>
    <row r="7434" spans="1:9" x14ac:dyDescent="0.3">
      <c r="A7434">
        <v>7469</v>
      </c>
      <c r="B7434">
        <v>3</v>
      </c>
      <c r="C7434">
        <v>118</v>
      </c>
      <c r="D7434" s="32">
        <v>0.66874999999999996</v>
      </c>
      <c r="E7434">
        <v>7000</v>
      </c>
      <c r="G7434" s="31" t="s">
        <v>102</v>
      </c>
      <c r="H7434">
        <v>13</v>
      </c>
      <c r="I7434" s="31" t="s">
        <v>104</v>
      </c>
    </row>
    <row r="7435" spans="1:9" x14ac:dyDescent="0.3">
      <c r="A7435">
        <v>7470</v>
      </c>
      <c r="B7435">
        <v>2</v>
      </c>
      <c r="C7435">
        <v>118</v>
      </c>
      <c r="D7435" s="32">
        <v>0.72638888888888886</v>
      </c>
      <c r="E7435">
        <v>9000</v>
      </c>
      <c r="G7435" s="31" t="s">
        <v>102</v>
      </c>
      <c r="H7435">
        <v>13</v>
      </c>
      <c r="I7435" s="31" t="s">
        <v>103</v>
      </c>
    </row>
    <row r="7436" spans="1:9" x14ac:dyDescent="0.3">
      <c r="A7436">
        <v>7471</v>
      </c>
      <c r="B7436">
        <v>8</v>
      </c>
      <c r="C7436">
        <v>118</v>
      </c>
      <c r="D7436" s="32">
        <v>0.72777777777777775</v>
      </c>
      <c r="E7436">
        <v>7000</v>
      </c>
      <c r="G7436" s="31" t="s">
        <v>97</v>
      </c>
      <c r="H7436">
        <v>13</v>
      </c>
      <c r="I7436" s="31" t="s">
        <v>101</v>
      </c>
    </row>
    <row r="7437" spans="1:9" x14ac:dyDescent="0.3">
      <c r="A7437">
        <v>7472</v>
      </c>
      <c r="B7437">
        <v>5</v>
      </c>
      <c r="C7437">
        <v>118</v>
      </c>
      <c r="D7437" s="32">
        <v>0.68263888888888891</v>
      </c>
      <c r="E7437">
        <v>7000</v>
      </c>
      <c r="G7437" s="31" t="s">
        <v>97</v>
      </c>
      <c r="H7437">
        <v>13</v>
      </c>
      <c r="I7437" s="31" t="s">
        <v>105</v>
      </c>
    </row>
    <row r="7438" spans="1:9" x14ac:dyDescent="0.3">
      <c r="A7438">
        <v>7473</v>
      </c>
      <c r="B7438">
        <v>3</v>
      </c>
      <c r="C7438">
        <v>118</v>
      </c>
      <c r="D7438" s="32">
        <v>0.68819444444444444</v>
      </c>
      <c r="E7438">
        <v>7000</v>
      </c>
      <c r="G7438" s="31" t="s">
        <v>97</v>
      </c>
      <c r="H7438">
        <v>14</v>
      </c>
      <c r="I7438" s="31" t="s">
        <v>104</v>
      </c>
    </row>
    <row r="7439" spans="1:9" x14ac:dyDescent="0.3">
      <c r="A7439">
        <v>7474</v>
      </c>
      <c r="B7439">
        <v>2</v>
      </c>
      <c r="C7439">
        <v>118</v>
      </c>
      <c r="D7439" s="32">
        <v>0.74652777777777779</v>
      </c>
      <c r="E7439">
        <v>7000</v>
      </c>
      <c r="G7439" s="31" t="s">
        <v>97</v>
      </c>
      <c r="H7439">
        <v>14</v>
      </c>
      <c r="I7439" s="31" t="s">
        <v>103</v>
      </c>
    </row>
    <row r="7440" spans="1:9" x14ac:dyDescent="0.3">
      <c r="A7440">
        <v>7475</v>
      </c>
      <c r="B7440">
        <v>8</v>
      </c>
      <c r="C7440">
        <v>118</v>
      </c>
      <c r="D7440" s="32">
        <v>0.76388888888888884</v>
      </c>
      <c r="E7440">
        <v>7000</v>
      </c>
      <c r="F7440">
        <v>2000</v>
      </c>
      <c r="G7440" s="31" t="s">
        <v>97</v>
      </c>
      <c r="H7440">
        <v>14</v>
      </c>
      <c r="I7440" s="31" t="s">
        <v>101</v>
      </c>
    </row>
    <row r="7441" spans="1:9" x14ac:dyDescent="0.3">
      <c r="A7441">
        <v>7476</v>
      </c>
      <c r="B7441">
        <v>5</v>
      </c>
      <c r="C7441">
        <v>118</v>
      </c>
      <c r="D7441" s="32">
        <v>0.71319444444444446</v>
      </c>
      <c r="E7441">
        <v>7000</v>
      </c>
      <c r="F7441">
        <v>550</v>
      </c>
      <c r="G7441" s="31" t="s">
        <v>102</v>
      </c>
      <c r="H7441">
        <v>14</v>
      </c>
      <c r="I7441" s="31" t="s">
        <v>105</v>
      </c>
    </row>
    <row r="7442" spans="1:9" x14ac:dyDescent="0.3">
      <c r="A7442">
        <v>7477</v>
      </c>
      <c r="B7442">
        <v>3</v>
      </c>
      <c r="C7442">
        <v>118</v>
      </c>
      <c r="D7442" s="32">
        <v>0.70625000000000004</v>
      </c>
      <c r="E7442">
        <v>7000</v>
      </c>
      <c r="F7442">
        <v>1000</v>
      </c>
      <c r="G7442" s="31" t="s">
        <v>102</v>
      </c>
      <c r="H7442">
        <v>15</v>
      </c>
      <c r="I7442" s="31" t="s">
        <v>104</v>
      </c>
    </row>
    <row r="7443" spans="1:9" x14ac:dyDescent="0.3">
      <c r="A7443">
        <v>7478</v>
      </c>
      <c r="B7443">
        <v>2</v>
      </c>
      <c r="C7443">
        <v>118</v>
      </c>
      <c r="D7443" s="32">
        <v>0.76666666666666672</v>
      </c>
      <c r="E7443">
        <v>7000</v>
      </c>
      <c r="G7443" s="31" t="s">
        <v>102</v>
      </c>
      <c r="H7443">
        <v>15</v>
      </c>
      <c r="I7443" s="31" t="s">
        <v>103</v>
      </c>
    </row>
    <row r="7444" spans="1:9" x14ac:dyDescent="0.3">
      <c r="A7444">
        <v>7479</v>
      </c>
      <c r="B7444">
        <v>8</v>
      </c>
      <c r="C7444">
        <v>118</v>
      </c>
      <c r="D7444" s="32">
        <v>0.78611111111111109</v>
      </c>
      <c r="E7444">
        <v>7000</v>
      </c>
      <c r="G7444" s="31" t="s">
        <v>97</v>
      </c>
      <c r="H7444">
        <v>15</v>
      </c>
      <c r="I7444" s="31" t="s">
        <v>101</v>
      </c>
    </row>
    <row r="7445" spans="1:9" x14ac:dyDescent="0.3">
      <c r="A7445">
        <v>7480</v>
      </c>
      <c r="B7445">
        <v>5</v>
      </c>
      <c r="C7445">
        <v>118</v>
      </c>
      <c r="D7445" s="32">
        <v>0.72222222222222221</v>
      </c>
      <c r="E7445">
        <v>7000</v>
      </c>
      <c r="F7445">
        <v>1000</v>
      </c>
      <c r="G7445" s="31" t="s">
        <v>102</v>
      </c>
      <c r="H7445">
        <v>15</v>
      </c>
      <c r="I7445" s="31" t="s">
        <v>105</v>
      </c>
    </row>
    <row r="7446" spans="1:9" x14ac:dyDescent="0.3">
      <c r="A7446">
        <v>7481</v>
      </c>
      <c r="B7446">
        <v>3</v>
      </c>
      <c r="C7446">
        <v>118</v>
      </c>
      <c r="D7446" s="32">
        <v>0.74027777777777781</v>
      </c>
      <c r="E7446">
        <v>7000</v>
      </c>
      <c r="G7446" s="31" t="s">
        <v>102</v>
      </c>
      <c r="H7446">
        <v>16</v>
      </c>
      <c r="I7446" s="31" t="s">
        <v>104</v>
      </c>
    </row>
    <row r="7447" spans="1:9" x14ac:dyDescent="0.3">
      <c r="A7447">
        <v>7482</v>
      </c>
      <c r="B7447">
        <v>2</v>
      </c>
      <c r="C7447">
        <v>118</v>
      </c>
      <c r="D7447" s="32">
        <v>0.7944444444444444</v>
      </c>
      <c r="E7447">
        <v>7000</v>
      </c>
      <c r="G7447" s="31" t="s">
        <v>102</v>
      </c>
      <c r="H7447">
        <v>16</v>
      </c>
      <c r="I7447" s="31" t="s">
        <v>103</v>
      </c>
    </row>
    <row r="7448" spans="1:9" x14ac:dyDescent="0.3">
      <c r="A7448">
        <v>7483</v>
      </c>
      <c r="B7448">
        <v>8</v>
      </c>
      <c r="C7448">
        <v>118</v>
      </c>
      <c r="D7448" s="32">
        <v>0.80625000000000002</v>
      </c>
      <c r="E7448">
        <v>7000</v>
      </c>
      <c r="F7448">
        <v>2000</v>
      </c>
      <c r="G7448" s="31" t="s">
        <v>102</v>
      </c>
      <c r="H7448">
        <v>16</v>
      </c>
      <c r="I7448" s="31" t="s">
        <v>101</v>
      </c>
    </row>
    <row r="7449" spans="1:9" x14ac:dyDescent="0.3">
      <c r="A7449">
        <v>7484</v>
      </c>
      <c r="B7449">
        <v>5</v>
      </c>
      <c r="C7449">
        <v>118</v>
      </c>
      <c r="D7449" s="32">
        <v>0.75138888888888888</v>
      </c>
      <c r="E7449">
        <v>7000</v>
      </c>
      <c r="F7449">
        <v>3000</v>
      </c>
      <c r="G7449" s="31" t="s">
        <v>97</v>
      </c>
      <c r="H7449">
        <v>16</v>
      </c>
      <c r="I7449" s="31" t="s">
        <v>105</v>
      </c>
    </row>
    <row r="7450" spans="1:9" x14ac:dyDescent="0.3">
      <c r="A7450">
        <v>7485</v>
      </c>
      <c r="B7450">
        <v>3</v>
      </c>
      <c r="C7450">
        <v>118</v>
      </c>
      <c r="D7450" s="32">
        <v>0.76527777777777772</v>
      </c>
      <c r="E7450">
        <v>7000</v>
      </c>
      <c r="G7450" s="31" t="s">
        <v>102</v>
      </c>
      <c r="H7450">
        <v>17</v>
      </c>
      <c r="I7450" s="31" t="s">
        <v>104</v>
      </c>
    </row>
    <row r="7451" spans="1:9" x14ac:dyDescent="0.3">
      <c r="A7451">
        <v>7486</v>
      </c>
      <c r="B7451">
        <v>2</v>
      </c>
      <c r="C7451">
        <v>118</v>
      </c>
      <c r="D7451" s="32">
        <v>0.81736111111111109</v>
      </c>
      <c r="E7451">
        <v>7000</v>
      </c>
      <c r="G7451" s="31" t="s">
        <v>102</v>
      </c>
      <c r="H7451">
        <v>17</v>
      </c>
      <c r="I7451" s="31" t="s">
        <v>103</v>
      </c>
    </row>
    <row r="7452" spans="1:9" x14ac:dyDescent="0.3">
      <c r="A7452">
        <v>7487</v>
      </c>
      <c r="B7452">
        <v>8</v>
      </c>
      <c r="C7452">
        <v>118</v>
      </c>
      <c r="D7452" s="32"/>
      <c r="E7452">
        <v>7000</v>
      </c>
      <c r="G7452" s="31" t="s">
        <v>97</v>
      </c>
      <c r="H7452">
        <v>17</v>
      </c>
      <c r="I7452" s="31" t="s">
        <v>101</v>
      </c>
    </row>
    <row r="7453" spans="1:9" x14ac:dyDescent="0.3">
      <c r="A7453">
        <v>7488</v>
      </c>
      <c r="B7453">
        <v>5</v>
      </c>
      <c r="C7453">
        <v>118</v>
      </c>
      <c r="D7453" s="32">
        <v>0.76944444444444449</v>
      </c>
      <c r="E7453">
        <v>7000</v>
      </c>
      <c r="G7453" s="31" t="s">
        <v>102</v>
      </c>
      <c r="H7453">
        <v>17</v>
      </c>
      <c r="I7453" s="31" t="s">
        <v>105</v>
      </c>
    </row>
    <row r="7454" spans="1:9" x14ac:dyDescent="0.3">
      <c r="A7454">
        <v>7489</v>
      </c>
      <c r="B7454">
        <v>3</v>
      </c>
      <c r="C7454">
        <v>118</v>
      </c>
      <c r="D7454" s="32">
        <v>0.78680555555555554</v>
      </c>
      <c r="E7454">
        <v>7000</v>
      </c>
      <c r="G7454" s="31" t="s">
        <v>97</v>
      </c>
      <c r="H7454">
        <v>18</v>
      </c>
      <c r="I7454" s="31" t="s">
        <v>104</v>
      </c>
    </row>
    <row r="7455" spans="1:9" x14ac:dyDescent="0.3">
      <c r="A7455">
        <v>7490</v>
      </c>
      <c r="B7455">
        <v>5</v>
      </c>
      <c r="C7455">
        <v>118</v>
      </c>
      <c r="D7455" s="32">
        <v>0.78819444444444442</v>
      </c>
      <c r="E7455">
        <v>7000</v>
      </c>
      <c r="G7455" s="31" t="s">
        <v>97</v>
      </c>
      <c r="H7455">
        <v>18</v>
      </c>
      <c r="I7455" s="31" t="s">
        <v>105</v>
      </c>
    </row>
    <row r="7456" spans="1:9" x14ac:dyDescent="0.3">
      <c r="A7456">
        <v>7491</v>
      </c>
      <c r="B7456">
        <v>3</v>
      </c>
      <c r="C7456">
        <v>118</v>
      </c>
      <c r="D7456" s="32">
        <v>0.81597222222222221</v>
      </c>
      <c r="E7456">
        <v>7000</v>
      </c>
      <c r="G7456" s="31" t="s">
        <v>97</v>
      </c>
      <c r="H7456">
        <v>19</v>
      </c>
      <c r="I7456" s="31" t="s">
        <v>104</v>
      </c>
    </row>
    <row r="7457" spans="1:9" x14ac:dyDescent="0.3">
      <c r="A7457">
        <v>7492</v>
      </c>
      <c r="B7457">
        <v>5</v>
      </c>
      <c r="C7457">
        <v>118</v>
      </c>
      <c r="D7457" s="32">
        <v>0.81944444444444442</v>
      </c>
      <c r="E7457">
        <v>7000</v>
      </c>
      <c r="F7457">
        <v>1000</v>
      </c>
      <c r="G7457" s="31" t="s">
        <v>97</v>
      </c>
      <c r="H7457">
        <v>19</v>
      </c>
      <c r="I7457" s="31" t="s">
        <v>105</v>
      </c>
    </row>
    <row r="7458" spans="1:9" x14ac:dyDescent="0.3">
      <c r="A7458">
        <v>7493</v>
      </c>
      <c r="B7458">
        <v>3</v>
      </c>
      <c r="C7458">
        <v>118</v>
      </c>
      <c r="D7458" s="32">
        <v>0.82777777777777772</v>
      </c>
      <c r="E7458">
        <v>7000</v>
      </c>
      <c r="G7458" s="31" t="s">
        <v>102</v>
      </c>
      <c r="H7458">
        <v>20</v>
      </c>
      <c r="I7458" s="31" t="s">
        <v>104</v>
      </c>
    </row>
    <row r="7459" spans="1:9" x14ac:dyDescent="0.3">
      <c r="A7459">
        <v>7494</v>
      </c>
      <c r="B7459">
        <v>3</v>
      </c>
      <c r="C7459">
        <v>118</v>
      </c>
      <c r="D7459" s="32">
        <v>0.83125000000000004</v>
      </c>
      <c r="E7459">
        <v>7000</v>
      </c>
      <c r="G7459" s="31" t="s">
        <v>102</v>
      </c>
      <c r="H7459">
        <v>21</v>
      </c>
      <c r="I7459" s="31" t="s">
        <v>104</v>
      </c>
    </row>
    <row r="7460" spans="1:9" x14ac:dyDescent="0.3">
      <c r="A7460">
        <v>7495</v>
      </c>
      <c r="B7460">
        <v>2</v>
      </c>
      <c r="C7460">
        <v>119</v>
      </c>
      <c r="D7460" s="32">
        <v>0.44444444444444442</v>
      </c>
      <c r="E7460">
        <v>7000</v>
      </c>
      <c r="G7460" s="31" t="s">
        <v>102</v>
      </c>
      <c r="H7460">
        <v>4</v>
      </c>
      <c r="I7460" s="31" t="s">
        <v>98</v>
      </c>
    </row>
    <row r="7461" spans="1:9" x14ac:dyDescent="0.3">
      <c r="A7461">
        <v>7496</v>
      </c>
      <c r="B7461">
        <v>1</v>
      </c>
      <c r="C7461">
        <v>119</v>
      </c>
      <c r="D7461" s="32">
        <v>0.4777777777777778</v>
      </c>
      <c r="E7461">
        <v>7000</v>
      </c>
      <c r="G7461" s="31" t="s">
        <v>102</v>
      </c>
      <c r="H7461">
        <v>4</v>
      </c>
      <c r="I7461" s="31" t="s">
        <v>99</v>
      </c>
    </row>
    <row r="7462" spans="1:9" x14ac:dyDescent="0.3">
      <c r="A7462">
        <v>7497</v>
      </c>
      <c r="B7462">
        <v>6</v>
      </c>
      <c r="C7462">
        <v>119</v>
      </c>
      <c r="D7462" s="32">
        <v>0.4513888888888889</v>
      </c>
      <c r="E7462">
        <v>9000</v>
      </c>
      <c r="G7462" s="31" t="s">
        <v>102</v>
      </c>
      <c r="H7462">
        <v>4</v>
      </c>
      <c r="I7462" s="31" t="s">
        <v>100</v>
      </c>
    </row>
    <row r="7463" spans="1:9" x14ac:dyDescent="0.3">
      <c r="A7463">
        <v>7498</v>
      </c>
      <c r="B7463">
        <v>4</v>
      </c>
      <c r="C7463">
        <v>119</v>
      </c>
      <c r="D7463" s="32">
        <v>0.4861111111111111</v>
      </c>
      <c r="E7463">
        <v>7000</v>
      </c>
      <c r="G7463" s="31" t="s">
        <v>97</v>
      </c>
      <c r="H7463">
        <v>4</v>
      </c>
      <c r="I7463" s="31" t="s">
        <v>103</v>
      </c>
    </row>
    <row r="7464" spans="1:9" x14ac:dyDescent="0.3">
      <c r="A7464">
        <v>7499</v>
      </c>
      <c r="B7464">
        <v>5</v>
      </c>
      <c r="C7464">
        <v>119</v>
      </c>
      <c r="D7464" s="32">
        <v>0.45763888888888887</v>
      </c>
      <c r="E7464">
        <v>9000</v>
      </c>
      <c r="G7464" s="31" t="s">
        <v>102</v>
      </c>
      <c r="H7464">
        <v>4</v>
      </c>
      <c r="I7464" s="31" t="s">
        <v>105</v>
      </c>
    </row>
    <row r="7465" spans="1:9" x14ac:dyDescent="0.3">
      <c r="A7465">
        <v>7500</v>
      </c>
      <c r="B7465">
        <v>2</v>
      </c>
      <c r="C7465">
        <v>119</v>
      </c>
      <c r="D7465" s="32">
        <v>0.48749999999999999</v>
      </c>
      <c r="E7465">
        <v>7000</v>
      </c>
      <c r="G7465" s="31" t="s">
        <v>97</v>
      </c>
      <c r="H7465">
        <v>5</v>
      </c>
      <c r="I7465" s="31" t="s">
        <v>98</v>
      </c>
    </row>
    <row r="7466" spans="1:9" x14ac:dyDescent="0.3">
      <c r="A7466">
        <v>7501</v>
      </c>
      <c r="B7466">
        <v>1</v>
      </c>
      <c r="C7466">
        <v>119</v>
      </c>
      <c r="D7466" s="32">
        <v>0.48819444444444443</v>
      </c>
      <c r="E7466">
        <v>7000</v>
      </c>
      <c r="G7466" s="31" t="s">
        <v>102</v>
      </c>
      <c r="H7466">
        <v>5</v>
      </c>
      <c r="I7466" s="31" t="s">
        <v>99</v>
      </c>
    </row>
    <row r="7467" spans="1:9" x14ac:dyDescent="0.3">
      <c r="A7467">
        <v>7502</v>
      </c>
      <c r="B7467">
        <v>6</v>
      </c>
      <c r="C7467">
        <v>119</v>
      </c>
      <c r="D7467" s="32">
        <v>0.47361111111111109</v>
      </c>
      <c r="E7467">
        <v>9000</v>
      </c>
      <c r="F7467">
        <v>3000</v>
      </c>
      <c r="G7467" s="31" t="s">
        <v>102</v>
      </c>
      <c r="H7467">
        <v>5</v>
      </c>
      <c r="I7467" s="31" t="s">
        <v>100</v>
      </c>
    </row>
    <row r="7468" spans="1:9" x14ac:dyDescent="0.3">
      <c r="A7468">
        <v>7503</v>
      </c>
      <c r="B7468">
        <v>4</v>
      </c>
      <c r="C7468">
        <v>119</v>
      </c>
      <c r="D7468" s="32">
        <v>0.50486111111111109</v>
      </c>
      <c r="E7468">
        <v>7000</v>
      </c>
      <c r="G7468" s="31" t="s">
        <v>102</v>
      </c>
      <c r="H7468">
        <v>5</v>
      </c>
      <c r="I7468" s="31" t="s">
        <v>103</v>
      </c>
    </row>
    <row r="7469" spans="1:9" x14ac:dyDescent="0.3">
      <c r="A7469">
        <v>7504</v>
      </c>
      <c r="B7469">
        <v>5</v>
      </c>
      <c r="C7469">
        <v>119</v>
      </c>
      <c r="D7469" s="32">
        <v>0.48819444444444443</v>
      </c>
      <c r="E7469">
        <v>7000</v>
      </c>
      <c r="G7469" s="31" t="s">
        <v>102</v>
      </c>
      <c r="H7469">
        <v>5</v>
      </c>
      <c r="I7469" s="31" t="s">
        <v>105</v>
      </c>
    </row>
    <row r="7470" spans="1:9" x14ac:dyDescent="0.3">
      <c r="A7470">
        <v>7505</v>
      </c>
      <c r="B7470">
        <v>2</v>
      </c>
      <c r="C7470">
        <v>119</v>
      </c>
      <c r="D7470" s="32">
        <v>0.54861111111111116</v>
      </c>
      <c r="E7470">
        <v>7000</v>
      </c>
      <c r="F7470">
        <v>1000</v>
      </c>
      <c r="G7470" s="31" t="s">
        <v>97</v>
      </c>
      <c r="H7470">
        <v>6</v>
      </c>
      <c r="I7470" s="31" t="s">
        <v>98</v>
      </c>
    </row>
    <row r="7471" spans="1:9" x14ac:dyDescent="0.3">
      <c r="A7471">
        <v>7506</v>
      </c>
      <c r="B7471">
        <v>1</v>
      </c>
      <c r="C7471">
        <v>119</v>
      </c>
      <c r="D7471" s="32">
        <v>0.54027777777777775</v>
      </c>
      <c r="E7471">
        <v>7000</v>
      </c>
      <c r="G7471" s="31" t="s">
        <v>102</v>
      </c>
      <c r="H7471">
        <v>6</v>
      </c>
      <c r="I7471" s="31" t="s">
        <v>99</v>
      </c>
    </row>
    <row r="7472" spans="1:9" x14ac:dyDescent="0.3">
      <c r="A7472">
        <v>7507</v>
      </c>
      <c r="B7472">
        <v>6</v>
      </c>
      <c r="C7472">
        <v>119</v>
      </c>
      <c r="D7472" s="32">
        <v>0.50347222222222221</v>
      </c>
      <c r="E7472">
        <v>7000</v>
      </c>
      <c r="F7472">
        <v>1000</v>
      </c>
      <c r="G7472" s="31" t="s">
        <v>97</v>
      </c>
      <c r="H7472">
        <v>6</v>
      </c>
      <c r="I7472" s="31" t="s">
        <v>100</v>
      </c>
    </row>
    <row r="7473" spans="1:9" x14ac:dyDescent="0.3">
      <c r="A7473">
        <v>7508</v>
      </c>
      <c r="B7473">
        <v>4</v>
      </c>
      <c r="C7473">
        <v>119</v>
      </c>
      <c r="D7473" s="32">
        <v>0.55208333333333337</v>
      </c>
      <c r="E7473">
        <v>7000</v>
      </c>
      <c r="G7473" s="31" t="s">
        <v>102</v>
      </c>
      <c r="H7473">
        <v>6</v>
      </c>
      <c r="I7473" s="31" t="s">
        <v>103</v>
      </c>
    </row>
    <row r="7474" spans="1:9" x14ac:dyDescent="0.3">
      <c r="A7474">
        <v>7509</v>
      </c>
      <c r="B7474">
        <v>5</v>
      </c>
      <c r="C7474">
        <v>119</v>
      </c>
      <c r="D7474" s="32">
        <v>0.54236111111111107</v>
      </c>
      <c r="E7474">
        <v>7000</v>
      </c>
      <c r="F7474">
        <v>3000</v>
      </c>
      <c r="G7474" s="31" t="s">
        <v>97</v>
      </c>
      <c r="H7474">
        <v>6</v>
      </c>
      <c r="I7474" s="31" t="s">
        <v>105</v>
      </c>
    </row>
    <row r="7475" spans="1:9" x14ac:dyDescent="0.3">
      <c r="A7475">
        <v>7510</v>
      </c>
      <c r="B7475">
        <v>2</v>
      </c>
      <c r="C7475">
        <v>119</v>
      </c>
      <c r="D7475" s="32">
        <v>0.5756944444444444</v>
      </c>
      <c r="E7475">
        <v>7000</v>
      </c>
      <c r="G7475" s="31" t="s">
        <v>97</v>
      </c>
      <c r="H7475">
        <v>7</v>
      </c>
      <c r="I7475" s="31" t="s">
        <v>98</v>
      </c>
    </row>
    <row r="7476" spans="1:9" x14ac:dyDescent="0.3">
      <c r="A7476">
        <v>7511</v>
      </c>
      <c r="B7476">
        <v>1</v>
      </c>
      <c r="C7476">
        <v>119</v>
      </c>
      <c r="D7476" s="32">
        <v>0.56805555555555554</v>
      </c>
      <c r="E7476">
        <v>7000</v>
      </c>
      <c r="G7476" s="31" t="s">
        <v>102</v>
      </c>
      <c r="H7476">
        <v>7</v>
      </c>
      <c r="I7476" s="31" t="s">
        <v>99</v>
      </c>
    </row>
    <row r="7477" spans="1:9" x14ac:dyDescent="0.3">
      <c r="A7477">
        <v>7512</v>
      </c>
      <c r="B7477">
        <v>6</v>
      </c>
      <c r="C7477">
        <v>119</v>
      </c>
      <c r="D7477" s="32">
        <v>0.52638888888888891</v>
      </c>
      <c r="E7477">
        <v>7000</v>
      </c>
      <c r="G7477" s="31" t="s">
        <v>97</v>
      </c>
      <c r="H7477">
        <v>7</v>
      </c>
      <c r="I7477" s="31" t="s">
        <v>100</v>
      </c>
    </row>
    <row r="7478" spans="1:9" x14ac:dyDescent="0.3">
      <c r="A7478">
        <v>7513</v>
      </c>
      <c r="B7478">
        <v>4</v>
      </c>
      <c r="C7478">
        <v>119</v>
      </c>
      <c r="D7478" s="32">
        <v>0.59236111111111112</v>
      </c>
      <c r="E7478">
        <v>7000</v>
      </c>
      <c r="G7478" s="31" t="s">
        <v>97</v>
      </c>
      <c r="H7478">
        <v>7</v>
      </c>
      <c r="I7478" s="31" t="s">
        <v>103</v>
      </c>
    </row>
    <row r="7479" spans="1:9" x14ac:dyDescent="0.3">
      <c r="A7479">
        <v>7514</v>
      </c>
      <c r="B7479">
        <v>5</v>
      </c>
      <c r="C7479">
        <v>119</v>
      </c>
      <c r="D7479" s="32">
        <v>0.60069444444444442</v>
      </c>
      <c r="E7479">
        <v>7000</v>
      </c>
      <c r="F7479">
        <v>1550</v>
      </c>
      <c r="G7479" s="31" t="s">
        <v>97</v>
      </c>
      <c r="H7479">
        <v>7</v>
      </c>
      <c r="I7479" s="31" t="s">
        <v>105</v>
      </c>
    </row>
    <row r="7480" spans="1:9" x14ac:dyDescent="0.3">
      <c r="A7480">
        <v>7515</v>
      </c>
      <c r="B7480">
        <v>2</v>
      </c>
      <c r="C7480">
        <v>119</v>
      </c>
      <c r="D7480" s="32">
        <v>0.6166666666666667</v>
      </c>
      <c r="E7480">
        <v>7000</v>
      </c>
      <c r="G7480" s="31" t="s">
        <v>102</v>
      </c>
      <c r="H7480">
        <v>8</v>
      </c>
      <c r="I7480" s="31" t="s">
        <v>98</v>
      </c>
    </row>
    <row r="7481" spans="1:9" x14ac:dyDescent="0.3">
      <c r="A7481">
        <v>7516</v>
      </c>
      <c r="B7481">
        <v>1</v>
      </c>
      <c r="C7481">
        <v>119</v>
      </c>
      <c r="D7481" s="32">
        <v>0.5805555555555556</v>
      </c>
      <c r="E7481">
        <v>7000</v>
      </c>
      <c r="G7481" s="31" t="s">
        <v>97</v>
      </c>
      <c r="H7481">
        <v>8</v>
      </c>
      <c r="I7481" s="31" t="s">
        <v>99</v>
      </c>
    </row>
    <row r="7482" spans="1:9" x14ac:dyDescent="0.3">
      <c r="A7482">
        <v>7517</v>
      </c>
      <c r="B7482">
        <v>6</v>
      </c>
      <c r="C7482">
        <v>119</v>
      </c>
      <c r="D7482" s="32">
        <v>0.61736111111111114</v>
      </c>
      <c r="E7482">
        <v>7000</v>
      </c>
      <c r="G7482" s="31" t="s">
        <v>97</v>
      </c>
      <c r="H7482">
        <v>8</v>
      </c>
      <c r="I7482" s="31" t="s">
        <v>100</v>
      </c>
    </row>
    <row r="7483" spans="1:9" x14ac:dyDescent="0.3">
      <c r="A7483">
        <v>7518</v>
      </c>
      <c r="B7483">
        <v>4</v>
      </c>
      <c r="C7483">
        <v>119</v>
      </c>
      <c r="D7483" s="32">
        <v>0.64930555555555558</v>
      </c>
      <c r="E7483">
        <v>7000</v>
      </c>
      <c r="G7483" s="31" t="s">
        <v>102</v>
      </c>
      <c r="H7483">
        <v>8</v>
      </c>
      <c r="I7483" s="31" t="s">
        <v>103</v>
      </c>
    </row>
    <row r="7484" spans="1:9" x14ac:dyDescent="0.3">
      <c r="A7484">
        <v>7519</v>
      </c>
      <c r="B7484">
        <v>5</v>
      </c>
      <c r="C7484">
        <v>119</v>
      </c>
      <c r="D7484" s="32">
        <v>0.62222222222222223</v>
      </c>
      <c r="E7484">
        <v>9000</v>
      </c>
      <c r="F7484">
        <v>1000</v>
      </c>
      <c r="G7484" s="31" t="s">
        <v>97</v>
      </c>
      <c r="H7484">
        <v>8</v>
      </c>
      <c r="I7484" s="31" t="s">
        <v>105</v>
      </c>
    </row>
    <row r="7485" spans="1:9" x14ac:dyDescent="0.3">
      <c r="A7485">
        <v>7520</v>
      </c>
      <c r="B7485">
        <v>2</v>
      </c>
      <c r="C7485">
        <v>119</v>
      </c>
      <c r="D7485" s="32">
        <v>0.65138888888888891</v>
      </c>
      <c r="E7485">
        <v>7000</v>
      </c>
      <c r="F7485">
        <v>1000</v>
      </c>
      <c r="G7485" s="31" t="s">
        <v>102</v>
      </c>
      <c r="H7485">
        <v>9</v>
      </c>
      <c r="I7485" s="31" t="s">
        <v>98</v>
      </c>
    </row>
    <row r="7486" spans="1:9" x14ac:dyDescent="0.3">
      <c r="A7486">
        <v>7521</v>
      </c>
      <c r="B7486">
        <v>1</v>
      </c>
      <c r="C7486">
        <v>119</v>
      </c>
      <c r="D7486" s="32">
        <v>0.625</v>
      </c>
      <c r="E7486">
        <v>7000</v>
      </c>
      <c r="F7486">
        <v>2000</v>
      </c>
      <c r="G7486" s="31" t="s">
        <v>102</v>
      </c>
      <c r="H7486">
        <v>9</v>
      </c>
      <c r="I7486" s="31" t="s">
        <v>99</v>
      </c>
    </row>
    <row r="7487" spans="1:9" x14ac:dyDescent="0.3">
      <c r="A7487">
        <v>7522</v>
      </c>
      <c r="B7487">
        <v>6</v>
      </c>
      <c r="C7487">
        <v>119</v>
      </c>
      <c r="D7487" s="32">
        <v>0.64166666666666672</v>
      </c>
      <c r="E7487">
        <v>7000</v>
      </c>
      <c r="G7487" s="31" t="s">
        <v>102</v>
      </c>
      <c r="H7487">
        <v>9</v>
      </c>
      <c r="I7487" s="31" t="s">
        <v>100</v>
      </c>
    </row>
    <row r="7488" spans="1:9" x14ac:dyDescent="0.3">
      <c r="A7488">
        <v>7523</v>
      </c>
      <c r="B7488">
        <v>4</v>
      </c>
      <c r="C7488">
        <v>119</v>
      </c>
      <c r="D7488" s="32">
        <v>0.66180555555555554</v>
      </c>
      <c r="E7488">
        <v>7000</v>
      </c>
      <c r="F7488">
        <v>2000</v>
      </c>
      <c r="G7488" s="31" t="s">
        <v>97</v>
      </c>
      <c r="H7488">
        <v>9</v>
      </c>
      <c r="I7488" s="31" t="s">
        <v>103</v>
      </c>
    </row>
    <row r="7489" spans="1:9" x14ac:dyDescent="0.3">
      <c r="A7489">
        <v>7524</v>
      </c>
      <c r="B7489">
        <v>5</v>
      </c>
      <c r="C7489">
        <v>119</v>
      </c>
      <c r="D7489" s="32">
        <v>0.6645833333333333</v>
      </c>
      <c r="E7489">
        <v>7000</v>
      </c>
      <c r="F7489">
        <v>1000</v>
      </c>
      <c r="G7489" s="31" t="s">
        <v>97</v>
      </c>
      <c r="H7489">
        <v>9</v>
      </c>
      <c r="I7489" s="31" t="s">
        <v>105</v>
      </c>
    </row>
    <row r="7490" spans="1:9" x14ac:dyDescent="0.3">
      <c r="A7490">
        <v>7525</v>
      </c>
      <c r="B7490">
        <v>2</v>
      </c>
      <c r="C7490">
        <v>119</v>
      </c>
      <c r="D7490" s="32">
        <v>0.67500000000000004</v>
      </c>
      <c r="E7490">
        <v>7000</v>
      </c>
      <c r="G7490" s="31" t="s">
        <v>102</v>
      </c>
      <c r="H7490">
        <v>10</v>
      </c>
      <c r="I7490" s="31" t="s">
        <v>98</v>
      </c>
    </row>
    <row r="7491" spans="1:9" x14ac:dyDescent="0.3">
      <c r="A7491">
        <v>7526</v>
      </c>
      <c r="B7491">
        <v>1</v>
      </c>
      <c r="C7491">
        <v>119</v>
      </c>
      <c r="D7491" s="32"/>
      <c r="E7491">
        <v>7000</v>
      </c>
      <c r="G7491" s="31" t="s">
        <v>102</v>
      </c>
      <c r="H7491">
        <v>10</v>
      </c>
      <c r="I7491" s="31" t="s">
        <v>99</v>
      </c>
    </row>
    <row r="7492" spans="1:9" x14ac:dyDescent="0.3">
      <c r="A7492">
        <v>7527</v>
      </c>
      <c r="B7492">
        <v>6</v>
      </c>
      <c r="C7492">
        <v>119</v>
      </c>
      <c r="D7492" s="32">
        <v>0.74375000000000002</v>
      </c>
      <c r="E7492">
        <v>7000</v>
      </c>
      <c r="G7492" s="31" t="s">
        <v>97</v>
      </c>
      <c r="H7492">
        <v>10</v>
      </c>
      <c r="I7492" s="31" t="s">
        <v>100</v>
      </c>
    </row>
    <row r="7493" spans="1:9" x14ac:dyDescent="0.3">
      <c r="A7493">
        <v>7528</v>
      </c>
      <c r="B7493">
        <v>4</v>
      </c>
      <c r="C7493">
        <v>119</v>
      </c>
      <c r="D7493" s="32">
        <v>0.68055555555555558</v>
      </c>
      <c r="E7493">
        <v>7000</v>
      </c>
      <c r="G7493" s="31" t="s">
        <v>97</v>
      </c>
      <c r="H7493">
        <v>10</v>
      </c>
      <c r="I7493" s="31" t="s">
        <v>103</v>
      </c>
    </row>
    <row r="7494" spans="1:9" x14ac:dyDescent="0.3">
      <c r="A7494">
        <v>7529</v>
      </c>
      <c r="B7494">
        <v>5</v>
      </c>
      <c r="C7494">
        <v>119</v>
      </c>
      <c r="D7494" s="32">
        <v>0.68263888888888891</v>
      </c>
      <c r="E7494">
        <v>7000</v>
      </c>
      <c r="G7494" s="31" t="s">
        <v>97</v>
      </c>
      <c r="H7494">
        <v>10</v>
      </c>
      <c r="I7494" s="31" t="s">
        <v>105</v>
      </c>
    </row>
    <row r="7495" spans="1:9" x14ac:dyDescent="0.3">
      <c r="A7495">
        <v>7530</v>
      </c>
      <c r="B7495">
        <v>2</v>
      </c>
      <c r="C7495">
        <v>119</v>
      </c>
      <c r="D7495" s="32">
        <v>0.7055555555555556</v>
      </c>
      <c r="E7495">
        <v>7000</v>
      </c>
      <c r="G7495" s="31" t="s">
        <v>97</v>
      </c>
      <c r="H7495">
        <v>11</v>
      </c>
      <c r="I7495" s="31" t="s">
        <v>98</v>
      </c>
    </row>
    <row r="7496" spans="1:9" x14ac:dyDescent="0.3">
      <c r="A7496">
        <v>7531</v>
      </c>
      <c r="B7496">
        <v>1</v>
      </c>
      <c r="C7496">
        <v>119</v>
      </c>
      <c r="D7496" s="32">
        <v>0.70486111111111116</v>
      </c>
      <c r="E7496">
        <v>7000</v>
      </c>
      <c r="G7496" s="31" t="s">
        <v>97</v>
      </c>
      <c r="H7496">
        <v>11</v>
      </c>
      <c r="I7496" s="31" t="s">
        <v>99</v>
      </c>
    </row>
    <row r="7497" spans="1:9" x14ac:dyDescent="0.3">
      <c r="A7497">
        <v>7532</v>
      </c>
      <c r="B7497">
        <v>6</v>
      </c>
      <c r="C7497">
        <v>119</v>
      </c>
      <c r="D7497" s="32">
        <v>0.76388888888888884</v>
      </c>
      <c r="E7497">
        <v>7000</v>
      </c>
      <c r="F7497">
        <v>1000</v>
      </c>
      <c r="G7497" s="31" t="s">
        <v>97</v>
      </c>
      <c r="H7497">
        <v>11</v>
      </c>
      <c r="I7497" s="31" t="s">
        <v>100</v>
      </c>
    </row>
    <row r="7498" spans="1:9" x14ac:dyDescent="0.3">
      <c r="A7498">
        <v>7533</v>
      </c>
      <c r="B7498">
        <v>4</v>
      </c>
      <c r="C7498">
        <v>119</v>
      </c>
      <c r="D7498" s="32">
        <v>0.70625000000000004</v>
      </c>
      <c r="E7498">
        <v>7000</v>
      </c>
      <c r="G7498" s="31" t="s">
        <v>102</v>
      </c>
      <c r="H7498">
        <v>11</v>
      </c>
      <c r="I7498" s="31" t="s">
        <v>103</v>
      </c>
    </row>
    <row r="7499" spans="1:9" x14ac:dyDescent="0.3">
      <c r="A7499">
        <v>7534</v>
      </c>
      <c r="B7499">
        <v>5</v>
      </c>
      <c r="C7499">
        <v>119</v>
      </c>
      <c r="D7499" s="32">
        <v>0.73472222222222228</v>
      </c>
      <c r="E7499">
        <v>7000</v>
      </c>
      <c r="G7499" s="31" t="s">
        <v>97</v>
      </c>
      <c r="H7499">
        <v>11</v>
      </c>
      <c r="I7499" s="31" t="s">
        <v>105</v>
      </c>
    </row>
    <row r="7500" spans="1:9" x14ac:dyDescent="0.3">
      <c r="A7500">
        <v>7535</v>
      </c>
      <c r="B7500">
        <v>2</v>
      </c>
      <c r="C7500">
        <v>119</v>
      </c>
      <c r="D7500" s="32">
        <v>0.72499999999999998</v>
      </c>
      <c r="E7500">
        <v>7000</v>
      </c>
      <c r="G7500" s="31" t="s">
        <v>97</v>
      </c>
      <c r="H7500">
        <v>12</v>
      </c>
      <c r="I7500" s="31" t="s">
        <v>98</v>
      </c>
    </row>
    <row r="7501" spans="1:9" x14ac:dyDescent="0.3">
      <c r="A7501">
        <v>7536</v>
      </c>
      <c r="B7501">
        <v>1</v>
      </c>
      <c r="C7501">
        <v>119</v>
      </c>
      <c r="D7501" s="32">
        <v>0.74722222222222223</v>
      </c>
      <c r="E7501">
        <v>7000</v>
      </c>
      <c r="F7501">
        <v>1000</v>
      </c>
      <c r="G7501" s="31" t="s">
        <v>102</v>
      </c>
      <c r="H7501">
        <v>12</v>
      </c>
      <c r="I7501" s="31" t="s">
        <v>99</v>
      </c>
    </row>
    <row r="7502" spans="1:9" x14ac:dyDescent="0.3">
      <c r="A7502">
        <v>7537</v>
      </c>
      <c r="B7502">
        <v>6</v>
      </c>
      <c r="C7502">
        <v>119</v>
      </c>
      <c r="D7502" s="32">
        <v>0.77986111111111112</v>
      </c>
      <c r="E7502">
        <v>7000</v>
      </c>
      <c r="G7502" s="31" t="s">
        <v>102</v>
      </c>
      <c r="H7502">
        <v>12</v>
      </c>
      <c r="I7502" s="31" t="s">
        <v>100</v>
      </c>
    </row>
    <row r="7503" spans="1:9" x14ac:dyDescent="0.3">
      <c r="A7503">
        <v>7538</v>
      </c>
      <c r="B7503">
        <v>4</v>
      </c>
      <c r="C7503">
        <v>119</v>
      </c>
      <c r="D7503" s="32">
        <v>0.72638888888888886</v>
      </c>
      <c r="E7503">
        <v>7000</v>
      </c>
      <c r="G7503" s="31" t="s">
        <v>97</v>
      </c>
      <c r="H7503">
        <v>12</v>
      </c>
      <c r="I7503" s="31" t="s">
        <v>103</v>
      </c>
    </row>
    <row r="7504" spans="1:9" x14ac:dyDescent="0.3">
      <c r="A7504">
        <v>7539</v>
      </c>
      <c r="B7504">
        <v>5</v>
      </c>
      <c r="C7504">
        <v>119</v>
      </c>
      <c r="D7504" s="32">
        <v>0.76736111111111116</v>
      </c>
      <c r="E7504">
        <v>7000</v>
      </c>
      <c r="G7504" s="31" t="s">
        <v>102</v>
      </c>
      <c r="H7504">
        <v>12</v>
      </c>
      <c r="I7504" s="31" t="s">
        <v>105</v>
      </c>
    </row>
    <row r="7505" spans="1:9" x14ac:dyDescent="0.3">
      <c r="A7505">
        <v>7540</v>
      </c>
      <c r="B7505">
        <v>2</v>
      </c>
      <c r="C7505">
        <v>119</v>
      </c>
      <c r="D7505" s="32">
        <v>0.75694444444444442</v>
      </c>
      <c r="E7505">
        <v>7000</v>
      </c>
      <c r="G7505" s="31" t="s">
        <v>102</v>
      </c>
      <c r="H7505">
        <v>13</v>
      </c>
      <c r="I7505" s="31" t="s">
        <v>98</v>
      </c>
    </row>
    <row r="7506" spans="1:9" x14ac:dyDescent="0.3">
      <c r="A7506">
        <v>7541</v>
      </c>
      <c r="B7506">
        <v>1</v>
      </c>
      <c r="C7506">
        <v>119</v>
      </c>
      <c r="D7506" s="32">
        <v>0.81666666666666665</v>
      </c>
      <c r="E7506">
        <v>7000</v>
      </c>
      <c r="G7506" s="31" t="s">
        <v>102</v>
      </c>
      <c r="H7506">
        <v>13</v>
      </c>
      <c r="I7506" s="31" t="s">
        <v>99</v>
      </c>
    </row>
    <row r="7507" spans="1:9" x14ac:dyDescent="0.3">
      <c r="A7507">
        <v>7542</v>
      </c>
      <c r="B7507">
        <v>6</v>
      </c>
      <c r="C7507">
        <v>119</v>
      </c>
      <c r="D7507" s="32">
        <v>0.79166666666666663</v>
      </c>
      <c r="E7507">
        <v>7000</v>
      </c>
      <c r="G7507" s="31" t="s">
        <v>97</v>
      </c>
      <c r="H7507">
        <v>13</v>
      </c>
      <c r="I7507" s="31" t="s">
        <v>100</v>
      </c>
    </row>
    <row r="7508" spans="1:9" x14ac:dyDescent="0.3">
      <c r="A7508">
        <v>7543</v>
      </c>
      <c r="B7508">
        <v>4</v>
      </c>
      <c r="C7508">
        <v>119</v>
      </c>
      <c r="D7508" s="32">
        <v>0.74722222222222223</v>
      </c>
      <c r="E7508">
        <v>7000</v>
      </c>
      <c r="G7508" s="31" t="s">
        <v>102</v>
      </c>
      <c r="H7508">
        <v>13</v>
      </c>
      <c r="I7508" s="31" t="s">
        <v>103</v>
      </c>
    </row>
    <row r="7509" spans="1:9" x14ac:dyDescent="0.3">
      <c r="A7509">
        <v>7544</v>
      </c>
      <c r="B7509">
        <v>5</v>
      </c>
      <c r="C7509">
        <v>119</v>
      </c>
      <c r="D7509" s="32">
        <v>0.78749999999999998</v>
      </c>
      <c r="E7509">
        <v>7000</v>
      </c>
      <c r="G7509" s="31" t="s">
        <v>97</v>
      </c>
      <c r="H7509">
        <v>13</v>
      </c>
      <c r="I7509" s="31" t="s">
        <v>105</v>
      </c>
    </row>
    <row r="7510" spans="1:9" x14ac:dyDescent="0.3">
      <c r="A7510">
        <v>7545</v>
      </c>
      <c r="B7510">
        <v>2</v>
      </c>
      <c r="C7510">
        <v>119</v>
      </c>
      <c r="D7510" s="32">
        <v>0.79652777777777772</v>
      </c>
      <c r="E7510">
        <v>9000</v>
      </c>
      <c r="G7510" s="31" t="s">
        <v>97</v>
      </c>
      <c r="H7510">
        <v>14</v>
      </c>
      <c r="I7510" s="31" t="s">
        <v>98</v>
      </c>
    </row>
    <row r="7511" spans="1:9" x14ac:dyDescent="0.3">
      <c r="A7511">
        <v>7546</v>
      </c>
      <c r="B7511">
        <v>1</v>
      </c>
      <c r="C7511">
        <v>119</v>
      </c>
      <c r="D7511" s="32"/>
      <c r="E7511">
        <v>7000</v>
      </c>
      <c r="G7511" s="31" t="s">
        <v>97</v>
      </c>
      <c r="H7511">
        <v>14</v>
      </c>
      <c r="I7511" s="31" t="s">
        <v>99</v>
      </c>
    </row>
    <row r="7512" spans="1:9" x14ac:dyDescent="0.3">
      <c r="A7512">
        <v>7547</v>
      </c>
      <c r="B7512">
        <v>6</v>
      </c>
      <c r="C7512">
        <v>119</v>
      </c>
      <c r="D7512" s="32">
        <v>0.81736111111111109</v>
      </c>
      <c r="E7512">
        <v>7000</v>
      </c>
      <c r="G7512" s="31" t="s">
        <v>97</v>
      </c>
      <c r="H7512">
        <v>14</v>
      </c>
      <c r="I7512" s="31" t="s">
        <v>100</v>
      </c>
    </row>
    <row r="7513" spans="1:9" x14ac:dyDescent="0.3">
      <c r="A7513">
        <v>7548</v>
      </c>
      <c r="B7513">
        <v>4</v>
      </c>
      <c r="C7513">
        <v>119</v>
      </c>
      <c r="D7513" s="32">
        <v>0.77638888888888891</v>
      </c>
      <c r="E7513">
        <v>7000</v>
      </c>
      <c r="G7513" s="31" t="s">
        <v>102</v>
      </c>
      <c r="H7513">
        <v>14</v>
      </c>
      <c r="I7513" s="31" t="s">
        <v>103</v>
      </c>
    </row>
    <row r="7514" spans="1:9" x14ac:dyDescent="0.3">
      <c r="A7514">
        <v>7549</v>
      </c>
      <c r="B7514">
        <v>5</v>
      </c>
      <c r="C7514">
        <v>119</v>
      </c>
      <c r="D7514" s="32">
        <v>0.81944444444444442</v>
      </c>
      <c r="E7514">
        <v>7000</v>
      </c>
      <c r="G7514" s="31" t="s">
        <v>102</v>
      </c>
      <c r="H7514">
        <v>14</v>
      </c>
      <c r="I7514" s="31" t="s">
        <v>105</v>
      </c>
    </row>
    <row r="7515" spans="1:9" x14ac:dyDescent="0.3">
      <c r="A7515">
        <v>7550</v>
      </c>
      <c r="B7515">
        <v>2</v>
      </c>
      <c r="C7515">
        <v>119</v>
      </c>
      <c r="D7515" s="32">
        <v>0.8208333333333333</v>
      </c>
      <c r="E7515">
        <v>7000</v>
      </c>
      <c r="G7515" s="31" t="s">
        <v>97</v>
      </c>
      <c r="H7515">
        <v>15</v>
      </c>
      <c r="I7515" s="31" t="s">
        <v>98</v>
      </c>
    </row>
    <row r="7516" spans="1:9" x14ac:dyDescent="0.3">
      <c r="A7516">
        <v>7551</v>
      </c>
      <c r="B7516">
        <v>4</v>
      </c>
      <c r="C7516">
        <v>119</v>
      </c>
      <c r="D7516" s="32">
        <v>0.81319444444444444</v>
      </c>
      <c r="E7516">
        <v>7000</v>
      </c>
      <c r="G7516" s="31" t="s">
        <v>97</v>
      </c>
      <c r="H7516">
        <v>15</v>
      </c>
      <c r="I7516" s="31" t="s">
        <v>103</v>
      </c>
    </row>
    <row r="7517" spans="1:9" x14ac:dyDescent="0.3">
      <c r="A7517">
        <v>7552</v>
      </c>
      <c r="B7517">
        <v>5</v>
      </c>
      <c r="C7517">
        <v>119</v>
      </c>
      <c r="D7517" s="32">
        <v>0.84375</v>
      </c>
      <c r="E7517">
        <v>7000</v>
      </c>
      <c r="G7517" s="31" t="s">
        <v>97</v>
      </c>
      <c r="H7517">
        <v>15</v>
      </c>
      <c r="I7517" s="31" t="s">
        <v>105</v>
      </c>
    </row>
    <row r="7518" spans="1:9" x14ac:dyDescent="0.3">
      <c r="A7518">
        <v>7553</v>
      </c>
      <c r="B7518">
        <v>4</v>
      </c>
      <c r="C7518">
        <v>119</v>
      </c>
      <c r="D7518" s="32"/>
      <c r="E7518">
        <v>7000</v>
      </c>
      <c r="G7518" s="31" t="s">
        <v>102</v>
      </c>
      <c r="H7518">
        <v>16</v>
      </c>
      <c r="I7518" s="31" t="s">
        <v>103</v>
      </c>
    </row>
    <row r="7519" spans="1:9" x14ac:dyDescent="0.3">
      <c r="A7519">
        <v>7554</v>
      </c>
      <c r="B7519">
        <v>3</v>
      </c>
      <c r="C7519">
        <v>120</v>
      </c>
      <c r="D7519" s="32">
        <v>0.46875</v>
      </c>
      <c r="E7519">
        <v>7000</v>
      </c>
      <c r="F7519">
        <v>3000</v>
      </c>
      <c r="G7519" s="31" t="s">
        <v>102</v>
      </c>
      <c r="H7519">
        <v>4</v>
      </c>
      <c r="I7519" s="31" t="s">
        <v>104</v>
      </c>
    </row>
    <row r="7520" spans="1:9" x14ac:dyDescent="0.3">
      <c r="A7520">
        <v>7555</v>
      </c>
      <c r="B7520">
        <v>2</v>
      </c>
      <c r="C7520">
        <v>120</v>
      </c>
      <c r="D7520" s="32">
        <v>0.45416666666666666</v>
      </c>
      <c r="E7520">
        <v>7000</v>
      </c>
      <c r="G7520" s="31" t="s">
        <v>97</v>
      </c>
      <c r="H7520">
        <v>4</v>
      </c>
      <c r="I7520" s="31" t="s">
        <v>98</v>
      </c>
    </row>
    <row r="7521" spans="1:9" x14ac:dyDescent="0.3">
      <c r="A7521">
        <v>7556</v>
      </c>
      <c r="B7521">
        <v>1</v>
      </c>
      <c r="C7521">
        <v>120</v>
      </c>
      <c r="D7521" s="32">
        <v>0.46388888888888891</v>
      </c>
      <c r="E7521">
        <v>7000</v>
      </c>
      <c r="F7521">
        <v>1000</v>
      </c>
      <c r="G7521" s="31" t="s">
        <v>97</v>
      </c>
      <c r="H7521">
        <v>4</v>
      </c>
      <c r="I7521" s="31" t="s">
        <v>99</v>
      </c>
    </row>
    <row r="7522" spans="1:9" x14ac:dyDescent="0.3">
      <c r="A7522">
        <v>7557</v>
      </c>
      <c r="B7522">
        <v>6</v>
      </c>
      <c r="C7522">
        <v>120</v>
      </c>
      <c r="D7522" s="32">
        <v>0.46111111111111114</v>
      </c>
      <c r="E7522">
        <v>7000</v>
      </c>
      <c r="F7522">
        <v>1000</v>
      </c>
      <c r="G7522" s="31" t="s">
        <v>97</v>
      </c>
      <c r="H7522">
        <v>4</v>
      </c>
      <c r="I7522" s="31" t="s">
        <v>100</v>
      </c>
    </row>
    <row r="7523" spans="1:9" x14ac:dyDescent="0.3">
      <c r="A7523">
        <v>7558</v>
      </c>
      <c r="B7523">
        <v>4</v>
      </c>
      <c r="C7523">
        <v>120</v>
      </c>
      <c r="D7523" s="32">
        <v>0.4548611111111111</v>
      </c>
      <c r="E7523">
        <v>7000</v>
      </c>
      <c r="G7523" s="31" t="s">
        <v>97</v>
      </c>
      <c r="H7523">
        <v>4</v>
      </c>
      <c r="I7523" s="31" t="s">
        <v>103</v>
      </c>
    </row>
    <row r="7524" spans="1:9" x14ac:dyDescent="0.3">
      <c r="A7524">
        <v>7559</v>
      </c>
      <c r="B7524">
        <v>8</v>
      </c>
      <c r="C7524">
        <v>120</v>
      </c>
      <c r="D7524" s="32">
        <v>0.4548611111111111</v>
      </c>
      <c r="E7524">
        <v>7000</v>
      </c>
      <c r="G7524" s="31" t="s">
        <v>97</v>
      </c>
      <c r="H7524">
        <v>4</v>
      </c>
      <c r="I7524" s="31" t="s">
        <v>101</v>
      </c>
    </row>
    <row r="7525" spans="1:9" x14ac:dyDescent="0.3">
      <c r="A7525">
        <v>7560</v>
      </c>
      <c r="B7525">
        <v>3</v>
      </c>
      <c r="C7525">
        <v>120</v>
      </c>
      <c r="D7525" s="32">
        <v>0.59305555555555556</v>
      </c>
      <c r="E7525">
        <v>42000</v>
      </c>
      <c r="G7525" s="31" t="s">
        <v>102</v>
      </c>
      <c r="H7525">
        <v>5</v>
      </c>
      <c r="I7525" s="31" t="s">
        <v>104</v>
      </c>
    </row>
    <row r="7526" spans="1:9" x14ac:dyDescent="0.3">
      <c r="A7526">
        <v>7561</v>
      </c>
      <c r="B7526">
        <v>2</v>
      </c>
      <c r="C7526">
        <v>120</v>
      </c>
      <c r="D7526" s="32">
        <v>0.47569444444444442</v>
      </c>
      <c r="E7526">
        <v>7000</v>
      </c>
      <c r="G7526" s="31" t="s">
        <v>97</v>
      </c>
      <c r="H7526">
        <v>5</v>
      </c>
      <c r="I7526" s="31" t="s">
        <v>98</v>
      </c>
    </row>
    <row r="7527" spans="1:9" x14ac:dyDescent="0.3">
      <c r="A7527">
        <v>7562</v>
      </c>
      <c r="B7527">
        <v>1</v>
      </c>
      <c r="C7527">
        <v>120</v>
      </c>
      <c r="D7527" s="32">
        <v>0.4861111111111111</v>
      </c>
      <c r="E7527">
        <v>7000</v>
      </c>
      <c r="G7527" s="31" t="s">
        <v>97</v>
      </c>
      <c r="H7527">
        <v>5</v>
      </c>
      <c r="I7527" s="31" t="s">
        <v>99</v>
      </c>
    </row>
    <row r="7528" spans="1:9" x14ac:dyDescent="0.3">
      <c r="A7528">
        <v>7563</v>
      </c>
      <c r="B7528">
        <v>6</v>
      </c>
      <c r="C7528">
        <v>120</v>
      </c>
      <c r="D7528" s="32">
        <v>0.47916666666666669</v>
      </c>
      <c r="E7528">
        <v>7000</v>
      </c>
      <c r="G7528" s="31" t="s">
        <v>97</v>
      </c>
      <c r="H7528">
        <v>5</v>
      </c>
      <c r="I7528" s="31" t="s">
        <v>100</v>
      </c>
    </row>
    <row r="7529" spans="1:9" x14ac:dyDescent="0.3">
      <c r="A7529">
        <v>7564</v>
      </c>
      <c r="B7529">
        <v>4</v>
      </c>
      <c r="C7529">
        <v>120</v>
      </c>
      <c r="D7529" s="32">
        <v>0.46458333333333335</v>
      </c>
      <c r="E7529">
        <v>7000</v>
      </c>
      <c r="G7529" s="31" t="s">
        <v>102</v>
      </c>
      <c r="H7529">
        <v>5</v>
      </c>
      <c r="I7529" s="31" t="s">
        <v>103</v>
      </c>
    </row>
    <row r="7530" spans="1:9" x14ac:dyDescent="0.3">
      <c r="A7530">
        <v>7565</v>
      </c>
      <c r="B7530">
        <v>8</v>
      </c>
      <c r="C7530">
        <v>120</v>
      </c>
      <c r="D7530" s="32">
        <v>0.51041666666666663</v>
      </c>
      <c r="E7530">
        <v>7000</v>
      </c>
      <c r="G7530" s="31" t="s">
        <v>97</v>
      </c>
      <c r="H7530">
        <v>5</v>
      </c>
      <c r="I7530" s="31" t="s">
        <v>101</v>
      </c>
    </row>
    <row r="7531" spans="1:9" x14ac:dyDescent="0.3">
      <c r="A7531">
        <v>7566</v>
      </c>
      <c r="B7531">
        <v>3</v>
      </c>
      <c r="C7531">
        <v>120</v>
      </c>
      <c r="D7531" s="32">
        <v>0.63124999999999998</v>
      </c>
      <c r="E7531">
        <v>7000</v>
      </c>
      <c r="F7531">
        <v>2000</v>
      </c>
      <c r="G7531" s="31" t="s">
        <v>102</v>
      </c>
      <c r="H7531">
        <v>6</v>
      </c>
      <c r="I7531" s="31" t="s">
        <v>104</v>
      </c>
    </row>
    <row r="7532" spans="1:9" x14ac:dyDescent="0.3">
      <c r="A7532">
        <v>7567</v>
      </c>
      <c r="B7532">
        <v>2</v>
      </c>
      <c r="C7532">
        <v>120</v>
      </c>
      <c r="D7532" s="32">
        <v>0.5083333333333333</v>
      </c>
      <c r="E7532">
        <v>7000</v>
      </c>
      <c r="G7532" s="31" t="s">
        <v>97</v>
      </c>
      <c r="H7532">
        <v>6</v>
      </c>
      <c r="I7532" s="31" t="s">
        <v>98</v>
      </c>
    </row>
    <row r="7533" spans="1:9" x14ac:dyDescent="0.3">
      <c r="A7533">
        <v>7568</v>
      </c>
      <c r="B7533">
        <v>1</v>
      </c>
      <c r="C7533">
        <v>120</v>
      </c>
      <c r="D7533" s="32">
        <v>0.5493055555555556</v>
      </c>
      <c r="E7533">
        <v>7000</v>
      </c>
      <c r="F7533">
        <v>1000</v>
      </c>
      <c r="G7533" s="31" t="s">
        <v>102</v>
      </c>
      <c r="H7533">
        <v>6</v>
      </c>
      <c r="I7533" s="31" t="s">
        <v>99</v>
      </c>
    </row>
    <row r="7534" spans="1:9" x14ac:dyDescent="0.3">
      <c r="A7534">
        <v>7569</v>
      </c>
      <c r="B7534">
        <v>6</v>
      </c>
      <c r="C7534">
        <v>120</v>
      </c>
      <c r="D7534" s="32">
        <v>0.49861111111111112</v>
      </c>
      <c r="E7534">
        <v>7000</v>
      </c>
      <c r="F7534">
        <v>2000</v>
      </c>
      <c r="G7534" s="31" t="s">
        <v>102</v>
      </c>
      <c r="H7534">
        <v>6</v>
      </c>
      <c r="I7534" s="31" t="s">
        <v>100</v>
      </c>
    </row>
    <row r="7535" spans="1:9" x14ac:dyDescent="0.3">
      <c r="A7535">
        <v>7570</v>
      </c>
      <c r="B7535">
        <v>4</v>
      </c>
      <c r="C7535">
        <v>120</v>
      </c>
      <c r="D7535" s="32">
        <v>0.51111111111111107</v>
      </c>
      <c r="E7535">
        <v>7000</v>
      </c>
      <c r="G7535" s="31" t="s">
        <v>102</v>
      </c>
      <c r="H7535">
        <v>6</v>
      </c>
      <c r="I7535" s="31" t="s">
        <v>103</v>
      </c>
    </row>
    <row r="7536" spans="1:9" x14ac:dyDescent="0.3">
      <c r="A7536">
        <v>7571</v>
      </c>
      <c r="B7536">
        <v>8</v>
      </c>
      <c r="C7536">
        <v>120</v>
      </c>
      <c r="D7536" s="32">
        <v>0.54861111111111116</v>
      </c>
      <c r="E7536">
        <v>7000</v>
      </c>
      <c r="F7536">
        <v>1000</v>
      </c>
      <c r="G7536" s="31" t="s">
        <v>102</v>
      </c>
      <c r="H7536">
        <v>6</v>
      </c>
      <c r="I7536" s="31" t="s">
        <v>101</v>
      </c>
    </row>
    <row r="7537" spans="1:9" x14ac:dyDescent="0.3">
      <c r="A7537">
        <v>7572</v>
      </c>
      <c r="B7537">
        <v>3</v>
      </c>
      <c r="C7537">
        <v>120</v>
      </c>
      <c r="D7537" s="32">
        <v>0.65138888888888891</v>
      </c>
      <c r="E7537">
        <v>7000</v>
      </c>
      <c r="G7537" s="31" t="s">
        <v>97</v>
      </c>
      <c r="H7537">
        <v>7</v>
      </c>
      <c r="I7537" s="31" t="s">
        <v>104</v>
      </c>
    </row>
    <row r="7538" spans="1:9" x14ac:dyDescent="0.3">
      <c r="A7538">
        <v>7573</v>
      </c>
      <c r="B7538">
        <v>2</v>
      </c>
      <c r="C7538">
        <v>120</v>
      </c>
      <c r="D7538" s="32">
        <v>0.54166666666666663</v>
      </c>
      <c r="E7538">
        <v>7000</v>
      </c>
      <c r="G7538" s="31" t="s">
        <v>97</v>
      </c>
      <c r="H7538">
        <v>7</v>
      </c>
      <c r="I7538" s="31" t="s">
        <v>98</v>
      </c>
    </row>
    <row r="7539" spans="1:9" x14ac:dyDescent="0.3">
      <c r="A7539">
        <v>7574</v>
      </c>
      <c r="B7539">
        <v>1</v>
      </c>
      <c r="C7539">
        <v>120</v>
      </c>
      <c r="D7539" s="32">
        <v>0.5756944444444444</v>
      </c>
      <c r="E7539">
        <v>7000</v>
      </c>
      <c r="G7539" s="31" t="s">
        <v>97</v>
      </c>
      <c r="H7539">
        <v>7</v>
      </c>
      <c r="I7539" s="31" t="s">
        <v>99</v>
      </c>
    </row>
    <row r="7540" spans="1:9" x14ac:dyDescent="0.3">
      <c r="A7540">
        <v>7575</v>
      </c>
      <c r="B7540">
        <v>6</v>
      </c>
      <c r="C7540">
        <v>120</v>
      </c>
      <c r="D7540" s="32">
        <v>0.70833333333333337</v>
      </c>
      <c r="E7540">
        <v>9000</v>
      </c>
      <c r="G7540" s="31" t="s">
        <v>97</v>
      </c>
      <c r="H7540">
        <v>7</v>
      </c>
      <c r="I7540" s="31" t="s">
        <v>100</v>
      </c>
    </row>
    <row r="7541" spans="1:9" x14ac:dyDescent="0.3">
      <c r="A7541">
        <v>7576</v>
      </c>
      <c r="B7541">
        <v>4</v>
      </c>
      <c r="C7541">
        <v>120</v>
      </c>
      <c r="D7541" s="32">
        <v>0.56666666666666665</v>
      </c>
      <c r="E7541">
        <v>7000</v>
      </c>
      <c r="G7541" s="31" t="s">
        <v>102</v>
      </c>
      <c r="H7541">
        <v>7</v>
      </c>
      <c r="I7541" s="31" t="s">
        <v>103</v>
      </c>
    </row>
    <row r="7542" spans="1:9" x14ac:dyDescent="0.3">
      <c r="A7542">
        <v>7577</v>
      </c>
      <c r="B7542">
        <v>8</v>
      </c>
      <c r="C7542">
        <v>120</v>
      </c>
      <c r="D7542" s="32">
        <v>0.58958333333333335</v>
      </c>
      <c r="E7542">
        <v>7000</v>
      </c>
      <c r="G7542" s="31" t="s">
        <v>97</v>
      </c>
      <c r="H7542">
        <v>7</v>
      </c>
      <c r="I7542" s="31" t="s">
        <v>101</v>
      </c>
    </row>
    <row r="7543" spans="1:9" x14ac:dyDescent="0.3">
      <c r="A7543">
        <v>7578</v>
      </c>
      <c r="B7543">
        <v>3</v>
      </c>
      <c r="C7543">
        <v>120</v>
      </c>
      <c r="D7543" s="32">
        <v>0.67152777777777772</v>
      </c>
      <c r="E7543">
        <v>7000</v>
      </c>
      <c r="G7543" s="31" t="s">
        <v>97</v>
      </c>
      <c r="H7543">
        <v>8</v>
      </c>
      <c r="I7543" s="31" t="s">
        <v>104</v>
      </c>
    </row>
    <row r="7544" spans="1:9" x14ac:dyDescent="0.3">
      <c r="A7544">
        <v>7579</v>
      </c>
      <c r="B7544">
        <v>2</v>
      </c>
      <c r="C7544">
        <v>120</v>
      </c>
      <c r="D7544" s="32">
        <v>0.56388888888888888</v>
      </c>
      <c r="E7544">
        <v>7000</v>
      </c>
      <c r="G7544" s="31" t="s">
        <v>97</v>
      </c>
      <c r="H7544">
        <v>8</v>
      </c>
      <c r="I7544" s="31" t="s">
        <v>98</v>
      </c>
    </row>
    <row r="7545" spans="1:9" x14ac:dyDescent="0.3">
      <c r="A7545">
        <v>7580</v>
      </c>
      <c r="B7545">
        <v>1</v>
      </c>
      <c r="C7545">
        <v>120</v>
      </c>
      <c r="D7545" s="32">
        <v>0.61250000000000004</v>
      </c>
      <c r="E7545">
        <v>9000</v>
      </c>
      <c r="F7545">
        <v>1000</v>
      </c>
      <c r="G7545" s="31" t="s">
        <v>102</v>
      </c>
      <c r="H7545">
        <v>8</v>
      </c>
      <c r="I7545" s="31" t="s">
        <v>99</v>
      </c>
    </row>
    <row r="7546" spans="1:9" x14ac:dyDescent="0.3">
      <c r="A7546">
        <v>7581</v>
      </c>
      <c r="B7546">
        <v>6</v>
      </c>
      <c r="C7546">
        <v>120</v>
      </c>
      <c r="D7546" s="32">
        <v>0.72777777777777775</v>
      </c>
      <c r="E7546">
        <v>7000</v>
      </c>
      <c r="G7546" s="31" t="s">
        <v>97</v>
      </c>
      <c r="H7546">
        <v>8</v>
      </c>
      <c r="I7546" s="31" t="s">
        <v>100</v>
      </c>
    </row>
    <row r="7547" spans="1:9" x14ac:dyDescent="0.3">
      <c r="A7547">
        <v>7582</v>
      </c>
      <c r="B7547">
        <v>4</v>
      </c>
      <c r="C7547">
        <v>120</v>
      </c>
      <c r="D7547" s="32">
        <v>0.58333333333333337</v>
      </c>
      <c r="E7547">
        <v>7000</v>
      </c>
      <c r="G7547" s="31" t="s">
        <v>97</v>
      </c>
      <c r="H7547">
        <v>8</v>
      </c>
      <c r="I7547" s="31" t="s">
        <v>103</v>
      </c>
    </row>
    <row r="7548" spans="1:9" x14ac:dyDescent="0.3">
      <c r="A7548">
        <v>7583</v>
      </c>
      <c r="B7548">
        <v>8</v>
      </c>
      <c r="C7548">
        <v>120</v>
      </c>
      <c r="D7548" s="32">
        <v>0.62361111111111112</v>
      </c>
      <c r="E7548">
        <v>7000</v>
      </c>
      <c r="G7548" s="31" t="s">
        <v>102</v>
      </c>
      <c r="H7548">
        <v>8</v>
      </c>
      <c r="I7548" s="31" t="s">
        <v>101</v>
      </c>
    </row>
    <row r="7549" spans="1:9" x14ac:dyDescent="0.3">
      <c r="A7549">
        <v>7584</v>
      </c>
      <c r="B7549">
        <v>3</v>
      </c>
      <c r="C7549">
        <v>120</v>
      </c>
      <c r="D7549" s="32">
        <v>0.69791666666666663</v>
      </c>
      <c r="E7549">
        <v>7000</v>
      </c>
      <c r="G7549" s="31" t="s">
        <v>102</v>
      </c>
      <c r="H7549">
        <v>9</v>
      </c>
      <c r="I7549" s="31" t="s">
        <v>104</v>
      </c>
    </row>
    <row r="7550" spans="1:9" x14ac:dyDescent="0.3">
      <c r="A7550">
        <v>7585</v>
      </c>
      <c r="B7550">
        <v>2</v>
      </c>
      <c r="C7550">
        <v>120</v>
      </c>
      <c r="D7550" s="32">
        <v>0.59305555555555556</v>
      </c>
      <c r="E7550">
        <v>7000</v>
      </c>
      <c r="G7550" s="31" t="s">
        <v>97</v>
      </c>
      <c r="H7550">
        <v>9</v>
      </c>
      <c r="I7550" s="31" t="s">
        <v>98</v>
      </c>
    </row>
    <row r="7551" spans="1:9" x14ac:dyDescent="0.3">
      <c r="A7551">
        <v>7586</v>
      </c>
      <c r="B7551">
        <v>1</v>
      </c>
      <c r="C7551">
        <v>120</v>
      </c>
      <c r="D7551" s="32">
        <v>0.67013888888888884</v>
      </c>
      <c r="E7551">
        <v>7000</v>
      </c>
      <c r="G7551" s="31" t="s">
        <v>102</v>
      </c>
      <c r="H7551">
        <v>9</v>
      </c>
      <c r="I7551" s="31" t="s">
        <v>99</v>
      </c>
    </row>
    <row r="7552" spans="1:9" x14ac:dyDescent="0.3">
      <c r="A7552">
        <v>7587</v>
      </c>
      <c r="B7552">
        <v>6</v>
      </c>
      <c r="C7552">
        <v>120</v>
      </c>
      <c r="D7552" s="32">
        <v>0.74861111111111112</v>
      </c>
      <c r="E7552">
        <v>7000</v>
      </c>
      <c r="G7552" s="31" t="s">
        <v>97</v>
      </c>
      <c r="H7552">
        <v>9</v>
      </c>
      <c r="I7552" s="31" t="s">
        <v>100</v>
      </c>
    </row>
    <row r="7553" spans="1:9" x14ac:dyDescent="0.3">
      <c r="A7553">
        <v>7588</v>
      </c>
      <c r="B7553">
        <v>4</v>
      </c>
      <c r="C7553">
        <v>120</v>
      </c>
      <c r="D7553" s="32">
        <v>0.60347222222222219</v>
      </c>
      <c r="E7553">
        <v>7000</v>
      </c>
      <c r="G7553" s="31" t="s">
        <v>97</v>
      </c>
      <c r="H7553">
        <v>9</v>
      </c>
      <c r="I7553" s="31" t="s">
        <v>103</v>
      </c>
    </row>
    <row r="7554" spans="1:9" x14ac:dyDescent="0.3">
      <c r="A7554">
        <v>7589</v>
      </c>
      <c r="B7554">
        <v>8</v>
      </c>
      <c r="C7554">
        <v>120</v>
      </c>
      <c r="D7554" s="32">
        <v>0.64027777777777772</v>
      </c>
      <c r="E7554">
        <v>7000</v>
      </c>
      <c r="G7554" s="31" t="s">
        <v>102</v>
      </c>
      <c r="H7554">
        <v>9</v>
      </c>
      <c r="I7554" s="31" t="s">
        <v>101</v>
      </c>
    </row>
    <row r="7555" spans="1:9" x14ac:dyDescent="0.3">
      <c r="A7555">
        <v>7590</v>
      </c>
      <c r="B7555">
        <v>3</v>
      </c>
      <c r="C7555">
        <v>120</v>
      </c>
      <c r="D7555" s="32">
        <v>0.72430555555555554</v>
      </c>
      <c r="E7555">
        <v>7000</v>
      </c>
      <c r="G7555" s="31" t="s">
        <v>97</v>
      </c>
      <c r="H7555">
        <v>10</v>
      </c>
      <c r="I7555" s="31" t="s">
        <v>104</v>
      </c>
    </row>
    <row r="7556" spans="1:9" x14ac:dyDescent="0.3">
      <c r="A7556">
        <v>7591</v>
      </c>
      <c r="B7556">
        <v>2</v>
      </c>
      <c r="C7556">
        <v>120</v>
      </c>
      <c r="D7556" s="32">
        <v>0.62777777777777777</v>
      </c>
      <c r="E7556">
        <v>9000</v>
      </c>
      <c r="G7556" s="31" t="s">
        <v>97</v>
      </c>
      <c r="H7556">
        <v>10</v>
      </c>
      <c r="I7556" s="31" t="s">
        <v>98</v>
      </c>
    </row>
    <row r="7557" spans="1:9" x14ac:dyDescent="0.3">
      <c r="A7557">
        <v>7592</v>
      </c>
      <c r="B7557">
        <v>1</v>
      </c>
      <c r="C7557">
        <v>120</v>
      </c>
      <c r="D7557" s="32">
        <v>0.72499999999999998</v>
      </c>
      <c r="E7557">
        <v>7000</v>
      </c>
      <c r="G7557" s="31" t="s">
        <v>102</v>
      </c>
      <c r="H7557">
        <v>10</v>
      </c>
      <c r="I7557" s="31" t="s">
        <v>99</v>
      </c>
    </row>
    <row r="7558" spans="1:9" x14ac:dyDescent="0.3">
      <c r="A7558">
        <v>7593</v>
      </c>
      <c r="B7558">
        <v>6</v>
      </c>
      <c r="C7558">
        <v>120</v>
      </c>
      <c r="D7558" s="32">
        <v>0.79374999999999996</v>
      </c>
      <c r="E7558">
        <v>7000</v>
      </c>
      <c r="G7558" s="31" t="s">
        <v>97</v>
      </c>
      <c r="H7558">
        <v>10</v>
      </c>
      <c r="I7558" s="31" t="s">
        <v>100</v>
      </c>
    </row>
    <row r="7559" spans="1:9" x14ac:dyDescent="0.3">
      <c r="A7559">
        <v>7594</v>
      </c>
      <c r="B7559">
        <v>4</v>
      </c>
      <c r="C7559">
        <v>120</v>
      </c>
      <c r="D7559" s="32">
        <v>0.61736111111111114</v>
      </c>
      <c r="E7559">
        <v>7000</v>
      </c>
      <c r="G7559" s="31" t="s">
        <v>102</v>
      </c>
      <c r="H7559">
        <v>10</v>
      </c>
      <c r="I7559" s="31" t="s">
        <v>103</v>
      </c>
    </row>
    <row r="7560" spans="1:9" x14ac:dyDescent="0.3">
      <c r="A7560">
        <v>7595</v>
      </c>
      <c r="B7560">
        <v>8</v>
      </c>
      <c r="C7560">
        <v>120</v>
      </c>
      <c r="D7560" s="32">
        <v>0.70763888888888893</v>
      </c>
      <c r="E7560">
        <v>7000</v>
      </c>
      <c r="G7560" s="31" t="s">
        <v>97</v>
      </c>
      <c r="H7560">
        <v>10</v>
      </c>
      <c r="I7560" s="31" t="s">
        <v>101</v>
      </c>
    </row>
    <row r="7561" spans="1:9" x14ac:dyDescent="0.3">
      <c r="A7561">
        <v>7596</v>
      </c>
      <c r="B7561">
        <v>3</v>
      </c>
      <c r="C7561">
        <v>120</v>
      </c>
      <c r="D7561" s="32">
        <v>0.75</v>
      </c>
      <c r="E7561">
        <v>7000</v>
      </c>
      <c r="F7561">
        <v>2000</v>
      </c>
      <c r="G7561" s="31" t="s">
        <v>102</v>
      </c>
      <c r="H7561">
        <v>11</v>
      </c>
      <c r="I7561" s="31" t="s">
        <v>104</v>
      </c>
    </row>
    <row r="7562" spans="1:9" x14ac:dyDescent="0.3">
      <c r="A7562">
        <v>7597</v>
      </c>
      <c r="B7562">
        <v>2</v>
      </c>
      <c r="C7562">
        <v>120</v>
      </c>
      <c r="D7562" s="32">
        <v>0.64722222222222225</v>
      </c>
      <c r="E7562">
        <v>7000</v>
      </c>
      <c r="G7562" s="31" t="s">
        <v>102</v>
      </c>
      <c r="H7562">
        <v>11</v>
      </c>
      <c r="I7562" s="31" t="s">
        <v>98</v>
      </c>
    </row>
    <row r="7563" spans="1:9" x14ac:dyDescent="0.3">
      <c r="A7563">
        <v>7598</v>
      </c>
      <c r="B7563">
        <v>1</v>
      </c>
      <c r="C7563">
        <v>120</v>
      </c>
      <c r="D7563" s="32">
        <v>0.76388888888888884</v>
      </c>
      <c r="E7563">
        <v>7000</v>
      </c>
      <c r="F7563">
        <v>1000</v>
      </c>
      <c r="G7563" s="31" t="s">
        <v>97</v>
      </c>
      <c r="H7563">
        <v>11</v>
      </c>
      <c r="I7563" s="31" t="s">
        <v>99</v>
      </c>
    </row>
    <row r="7564" spans="1:9" x14ac:dyDescent="0.3">
      <c r="A7564">
        <v>7599</v>
      </c>
      <c r="B7564">
        <v>6</v>
      </c>
      <c r="C7564">
        <v>120</v>
      </c>
      <c r="D7564" s="32">
        <v>0.79374999999999996</v>
      </c>
      <c r="E7564">
        <v>7000</v>
      </c>
      <c r="G7564" s="31" t="s">
        <v>97</v>
      </c>
      <c r="H7564">
        <v>11</v>
      </c>
      <c r="I7564" s="31" t="s">
        <v>100</v>
      </c>
    </row>
    <row r="7565" spans="1:9" x14ac:dyDescent="0.3">
      <c r="A7565">
        <v>7600</v>
      </c>
      <c r="B7565">
        <v>4</v>
      </c>
      <c r="C7565">
        <v>120</v>
      </c>
      <c r="D7565" s="32">
        <v>0.62986111111111109</v>
      </c>
      <c r="E7565">
        <v>7000</v>
      </c>
      <c r="G7565" s="31" t="s">
        <v>102</v>
      </c>
      <c r="H7565">
        <v>11</v>
      </c>
      <c r="I7565" s="31" t="s">
        <v>103</v>
      </c>
    </row>
    <row r="7566" spans="1:9" x14ac:dyDescent="0.3">
      <c r="A7566">
        <v>7601</v>
      </c>
      <c r="B7566">
        <v>8</v>
      </c>
      <c r="C7566">
        <v>120</v>
      </c>
      <c r="D7566" s="32">
        <v>0.76388888888888884</v>
      </c>
      <c r="E7566">
        <v>7000</v>
      </c>
      <c r="G7566" s="31" t="s">
        <v>97</v>
      </c>
      <c r="H7566">
        <v>11</v>
      </c>
      <c r="I7566" s="31" t="s">
        <v>101</v>
      </c>
    </row>
    <row r="7567" spans="1:9" x14ac:dyDescent="0.3">
      <c r="A7567">
        <v>7602</v>
      </c>
      <c r="B7567">
        <v>3</v>
      </c>
      <c r="C7567">
        <v>120</v>
      </c>
      <c r="D7567" s="32">
        <v>0.77430555555555558</v>
      </c>
      <c r="E7567">
        <v>7000</v>
      </c>
      <c r="F7567">
        <v>1000</v>
      </c>
      <c r="G7567" s="31" t="s">
        <v>97</v>
      </c>
      <c r="H7567">
        <v>12</v>
      </c>
      <c r="I7567" s="31" t="s">
        <v>104</v>
      </c>
    </row>
    <row r="7568" spans="1:9" x14ac:dyDescent="0.3">
      <c r="A7568">
        <v>7603</v>
      </c>
      <c r="B7568">
        <v>2</v>
      </c>
      <c r="C7568">
        <v>120</v>
      </c>
      <c r="D7568" s="32">
        <v>0.69305555555555554</v>
      </c>
      <c r="E7568">
        <v>7000</v>
      </c>
      <c r="G7568" s="31" t="s">
        <v>102</v>
      </c>
      <c r="H7568">
        <v>12</v>
      </c>
      <c r="I7568" s="31" t="s">
        <v>98</v>
      </c>
    </row>
    <row r="7569" spans="1:9" x14ac:dyDescent="0.3">
      <c r="A7569">
        <v>7604</v>
      </c>
      <c r="B7569">
        <v>1</v>
      </c>
      <c r="C7569">
        <v>120</v>
      </c>
      <c r="D7569" s="32">
        <v>0.79166666666666663</v>
      </c>
      <c r="E7569">
        <v>7000</v>
      </c>
      <c r="G7569" s="31" t="s">
        <v>97</v>
      </c>
      <c r="H7569">
        <v>12</v>
      </c>
      <c r="I7569" s="31" t="s">
        <v>99</v>
      </c>
    </row>
    <row r="7570" spans="1:9" x14ac:dyDescent="0.3">
      <c r="A7570">
        <v>7605</v>
      </c>
      <c r="B7570">
        <v>6</v>
      </c>
      <c r="C7570">
        <v>120</v>
      </c>
      <c r="D7570" s="32">
        <v>0.81111111111111112</v>
      </c>
      <c r="E7570">
        <v>7000</v>
      </c>
      <c r="G7570" s="31" t="s">
        <v>97</v>
      </c>
      <c r="H7570">
        <v>12</v>
      </c>
      <c r="I7570" s="31" t="s">
        <v>100</v>
      </c>
    </row>
    <row r="7571" spans="1:9" x14ac:dyDescent="0.3">
      <c r="A7571">
        <v>7606</v>
      </c>
      <c r="B7571">
        <v>4</v>
      </c>
      <c r="C7571">
        <v>120</v>
      </c>
      <c r="D7571" s="32">
        <v>0.64097222222222228</v>
      </c>
      <c r="E7571">
        <v>7000</v>
      </c>
      <c r="G7571" s="31" t="s">
        <v>97</v>
      </c>
      <c r="H7571">
        <v>12</v>
      </c>
      <c r="I7571" s="31" t="s">
        <v>103</v>
      </c>
    </row>
    <row r="7572" spans="1:9" x14ac:dyDescent="0.3">
      <c r="A7572">
        <v>7607</v>
      </c>
      <c r="B7572">
        <v>8</v>
      </c>
      <c r="C7572">
        <v>120</v>
      </c>
      <c r="D7572" s="32">
        <v>0.78888888888888886</v>
      </c>
      <c r="E7572">
        <v>7000</v>
      </c>
      <c r="F7572">
        <v>1000</v>
      </c>
      <c r="G7572" s="31" t="s">
        <v>102</v>
      </c>
      <c r="H7572">
        <v>12</v>
      </c>
      <c r="I7572" s="31" t="s">
        <v>101</v>
      </c>
    </row>
    <row r="7573" spans="1:9" x14ac:dyDescent="0.3">
      <c r="A7573">
        <v>7608</v>
      </c>
      <c r="B7573">
        <v>3</v>
      </c>
      <c r="C7573">
        <v>120</v>
      </c>
      <c r="D7573" s="32">
        <v>0.80138888888888893</v>
      </c>
      <c r="E7573">
        <v>7000</v>
      </c>
      <c r="G7573" s="31" t="s">
        <v>102</v>
      </c>
      <c r="H7573">
        <v>13</v>
      </c>
      <c r="I7573" s="31" t="s">
        <v>104</v>
      </c>
    </row>
    <row r="7574" spans="1:9" x14ac:dyDescent="0.3">
      <c r="A7574">
        <v>7609</v>
      </c>
      <c r="B7574">
        <v>2</v>
      </c>
      <c r="C7574">
        <v>120</v>
      </c>
      <c r="D7574" s="32">
        <v>0.70625000000000004</v>
      </c>
      <c r="E7574">
        <v>7000</v>
      </c>
      <c r="G7574" s="31" t="s">
        <v>102</v>
      </c>
      <c r="H7574">
        <v>13</v>
      </c>
      <c r="I7574" s="31" t="s">
        <v>98</v>
      </c>
    </row>
    <row r="7575" spans="1:9" x14ac:dyDescent="0.3">
      <c r="A7575">
        <v>7610</v>
      </c>
      <c r="B7575">
        <v>1</v>
      </c>
      <c r="C7575">
        <v>120</v>
      </c>
      <c r="D7575" s="32">
        <v>0.81180555555555556</v>
      </c>
      <c r="E7575">
        <v>7000</v>
      </c>
      <c r="G7575" s="31" t="s">
        <v>102</v>
      </c>
      <c r="H7575">
        <v>13</v>
      </c>
      <c r="I7575" s="31" t="s">
        <v>99</v>
      </c>
    </row>
    <row r="7576" spans="1:9" x14ac:dyDescent="0.3">
      <c r="A7576">
        <v>7611</v>
      </c>
      <c r="B7576">
        <v>6</v>
      </c>
      <c r="C7576">
        <v>120</v>
      </c>
      <c r="D7576" s="32">
        <v>0.82916666666666672</v>
      </c>
      <c r="E7576">
        <v>7000</v>
      </c>
      <c r="F7576">
        <v>1000</v>
      </c>
      <c r="G7576" s="31" t="s">
        <v>102</v>
      </c>
      <c r="H7576">
        <v>13</v>
      </c>
      <c r="I7576" s="31" t="s">
        <v>100</v>
      </c>
    </row>
    <row r="7577" spans="1:9" x14ac:dyDescent="0.3">
      <c r="A7577">
        <v>7612</v>
      </c>
      <c r="B7577">
        <v>4</v>
      </c>
      <c r="C7577">
        <v>120</v>
      </c>
      <c r="D7577" s="32">
        <v>0.66249999999999998</v>
      </c>
      <c r="E7577">
        <v>7000</v>
      </c>
      <c r="G7577" s="31" t="s">
        <v>102</v>
      </c>
      <c r="H7577">
        <v>13</v>
      </c>
      <c r="I7577" s="31" t="s">
        <v>103</v>
      </c>
    </row>
    <row r="7578" spans="1:9" x14ac:dyDescent="0.3">
      <c r="A7578">
        <v>7613</v>
      </c>
      <c r="B7578">
        <v>8</v>
      </c>
      <c r="C7578">
        <v>120</v>
      </c>
      <c r="D7578" s="32">
        <v>0.82638888888888884</v>
      </c>
      <c r="E7578">
        <v>7000</v>
      </c>
      <c r="G7578" s="31" t="s">
        <v>97</v>
      </c>
      <c r="H7578">
        <v>13</v>
      </c>
      <c r="I7578" s="31" t="s">
        <v>101</v>
      </c>
    </row>
    <row r="7579" spans="1:9" x14ac:dyDescent="0.3">
      <c r="A7579">
        <v>7614</v>
      </c>
      <c r="B7579">
        <v>3</v>
      </c>
      <c r="C7579">
        <v>120</v>
      </c>
      <c r="D7579" s="32">
        <v>0.83333333333333337</v>
      </c>
      <c r="E7579">
        <v>9000</v>
      </c>
      <c r="F7579">
        <v>2000</v>
      </c>
      <c r="G7579" s="31" t="s">
        <v>102</v>
      </c>
      <c r="H7579">
        <v>14</v>
      </c>
      <c r="I7579" s="31" t="s">
        <v>104</v>
      </c>
    </row>
    <row r="7580" spans="1:9" x14ac:dyDescent="0.3">
      <c r="A7580">
        <v>7615</v>
      </c>
      <c r="B7580">
        <v>2</v>
      </c>
      <c r="C7580">
        <v>120</v>
      </c>
      <c r="D7580" s="32">
        <v>0.73124999999999996</v>
      </c>
      <c r="E7580">
        <v>7000</v>
      </c>
      <c r="G7580" s="31" t="s">
        <v>102</v>
      </c>
      <c r="H7580">
        <v>14</v>
      </c>
      <c r="I7580" s="31" t="s">
        <v>98</v>
      </c>
    </row>
    <row r="7581" spans="1:9" x14ac:dyDescent="0.3">
      <c r="A7581">
        <v>7616</v>
      </c>
      <c r="B7581">
        <v>1</v>
      </c>
      <c r="C7581">
        <v>120</v>
      </c>
      <c r="D7581" s="32">
        <v>0.84027777777777779</v>
      </c>
      <c r="E7581">
        <v>7000</v>
      </c>
      <c r="G7581" s="31" t="s">
        <v>97</v>
      </c>
      <c r="H7581">
        <v>14</v>
      </c>
      <c r="I7581" s="31" t="s">
        <v>99</v>
      </c>
    </row>
    <row r="7582" spans="1:9" x14ac:dyDescent="0.3">
      <c r="A7582">
        <v>7617</v>
      </c>
      <c r="B7582">
        <v>4</v>
      </c>
      <c r="C7582">
        <v>120</v>
      </c>
      <c r="D7582" s="32">
        <v>0.6958333333333333</v>
      </c>
      <c r="E7582">
        <v>9000</v>
      </c>
      <c r="G7582" s="31" t="s">
        <v>97</v>
      </c>
      <c r="H7582">
        <v>14</v>
      </c>
      <c r="I7582" s="31" t="s">
        <v>103</v>
      </c>
    </row>
    <row r="7583" spans="1:9" x14ac:dyDescent="0.3">
      <c r="A7583">
        <v>7618</v>
      </c>
      <c r="B7583">
        <v>8</v>
      </c>
      <c r="C7583">
        <v>120</v>
      </c>
      <c r="D7583" s="32"/>
      <c r="E7583">
        <v>7000</v>
      </c>
      <c r="G7583" s="31" t="s">
        <v>102</v>
      </c>
      <c r="H7583">
        <v>14</v>
      </c>
      <c r="I7583" s="31" t="s">
        <v>101</v>
      </c>
    </row>
    <row r="7584" spans="1:9" x14ac:dyDescent="0.3">
      <c r="A7584">
        <v>7619</v>
      </c>
      <c r="B7584">
        <v>2</v>
      </c>
      <c r="C7584">
        <v>120</v>
      </c>
      <c r="D7584" s="32">
        <v>0.77708333333333335</v>
      </c>
      <c r="E7584">
        <v>7000</v>
      </c>
      <c r="G7584" s="31" t="s">
        <v>97</v>
      </c>
      <c r="H7584">
        <v>15</v>
      </c>
      <c r="I7584" s="31" t="s">
        <v>98</v>
      </c>
    </row>
    <row r="7585" spans="1:9" x14ac:dyDescent="0.3">
      <c r="A7585">
        <v>7620</v>
      </c>
      <c r="B7585">
        <v>4</v>
      </c>
      <c r="C7585">
        <v>120</v>
      </c>
      <c r="D7585" s="32">
        <v>0.7583333333333333</v>
      </c>
      <c r="E7585">
        <v>7000</v>
      </c>
      <c r="F7585">
        <v>1000</v>
      </c>
      <c r="G7585" s="31" t="s">
        <v>97</v>
      </c>
      <c r="H7585">
        <v>15</v>
      </c>
      <c r="I7585" s="31" t="s">
        <v>103</v>
      </c>
    </row>
    <row r="7586" spans="1:9" x14ac:dyDescent="0.3">
      <c r="A7586">
        <v>7621</v>
      </c>
      <c r="B7586">
        <v>2</v>
      </c>
      <c r="C7586">
        <v>120</v>
      </c>
      <c r="D7586" s="32">
        <v>0.8041666666666667</v>
      </c>
      <c r="E7586">
        <v>7000</v>
      </c>
      <c r="G7586" s="31" t="s">
        <v>97</v>
      </c>
      <c r="H7586">
        <v>16</v>
      </c>
      <c r="I7586" s="31" t="s">
        <v>98</v>
      </c>
    </row>
    <row r="7587" spans="1:9" x14ac:dyDescent="0.3">
      <c r="A7587">
        <v>7622</v>
      </c>
      <c r="B7587">
        <v>4</v>
      </c>
      <c r="C7587">
        <v>120</v>
      </c>
      <c r="D7587" s="32">
        <v>0.77847222222222223</v>
      </c>
      <c r="E7587">
        <v>9000</v>
      </c>
      <c r="G7587" s="31" t="s">
        <v>97</v>
      </c>
      <c r="H7587">
        <v>16</v>
      </c>
      <c r="I7587" s="31" t="s">
        <v>103</v>
      </c>
    </row>
    <row r="7588" spans="1:9" x14ac:dyDescent="0.3">
      <c r="A7588">
        <v>7623</v>
      </c>
      <c r="B7588">
        <v>2</v>
      </c>
      <c r="C7588">
        <v>120</v>
      </c>
      <c r="D7588" s="32">
        <v>0.82916666666666672</v>
      </c>
      <c r="E7588">
        <v>7000</v>
      </c>
      <c r="G7588" s="31" t="s">
        <v>102</v>
      </c>
      <c r="H7588">
        <v>17</v>
      </c>
      <c r="I7588" s="31" t="s">
        <v>98</v>
      </c>
    </row>
    <row r="7589" spans="1:9" x14ac:dyDescent="0.3">
      <c r="A7589">
        <v>7624</v>
      </c>
      <c r="B7589">
        <v>4</v>
      </c>
      <c r="C7589">
        <v>120</v>
      </c>
      <c r="D7589" s="32">
        <v>0.80763888888888891</v>
      </c>
      <c r="E7589">
        <v>7000</v>
      </c>
      <c r="G7589" s="31" t="s">
        <v>102</v>
      </c>
      <c r="H7589">
        <v>17</v>
      </c>
      <c r="I7589" s="31" t="s">
        <v>103</v>
      </c>
    </row>
    <row r="7590" spans="1:9" x14ac:dyDescent="0.3">
      <c r="A7590">
        <v>7625</v>
      </c>
      <c r="B7590">
        <v>4</v>
      </c>
      <c r="C7590">
        <v>120</v>
      </c>
      <c r="D7590" s="32">
        <v>0.82916666666666672</v>
      </c>
      <c r="E7590">
        <v>7000</v>
      </c>
      <c r="G7590" s="31" t="s">
        <v>102</v>
      </c>
      <c r="H7590">
        <v>18</v>
      </c>
      <c r="I7590" s="31" t="s">
        <v>103</v>
      </c>
    </row>
    <row r="7591" spans="1:9" x14ac:dyDescent="0.3">
      <c r="A7591">
        <v>7626</v>
      </c>
      <c r="B7591">
        <v>3</v>
      </c>
      <c r="C7591">
        <v>121</v>
      </c>
      <c r="D7591" s="32">
        <v>0.49305555555555558</v>
      </c>
      <c r="E7591">
        <v>7000</v>
      </c>
      <c r="G7591" s="31" t="s">
        <v>97</v>
      </c>
      <c r="H7591">
        <v>4</v>
      </c>
      <c r="I7591" s="31" t="s">
        <v>104</v>
      </c>
    </row>
    <row r="7592" spans="1:9" x14ac:dyDescent="0.3">
      <c r="A7592">
        <v>7627</v>
      </c>
      <c r="B7592">
        <v>2</v>
      </c>
      <c r="C7592">
        <v>121</v>
      </c>
      <c r="D7592" s="32">
        <v>0.4861111111111111</v>
      </c>
      <c r="E7592">
        <v>7000</v>
      </c>
      <c r="G7592" s="31" t="s">
        <v>97</v>
      </c>
      <c r="H7592">
        <v>4</v>
      </c>
      <c r="I7592" s="31" t="s">
        <v>98</v>
      </c>
    </row>
    <row r="7593" spans="1:9" x14ac:dyDescent="0.3">
      <c r="A7593">
        <v>7628</v>
      </c>
      <c r="B7593">
        <v>1</v>
      </c>
      <c r="C7593">
        <v>121</v>
      </c>
      <c r="D7593" s="32">
        <v>0.50486111111111109</v>
      </c>
      <c r="E7593">
        <v>7000</v>
      </c>
      <c r="F7593">
        <v>2000</v>
      </c>
      <c r="G7593" s="31" t="s">
        <v>97</v>
      </c>
      <c r="H7593">
        <v>4</v>
      </c>
      <c r="I7593" s="31" t="s">
        <v>99</v>
      </c>
    </row>
    <row r="7594" spans="1:9" x14ac:dyDescent="0.3">
      <c r="A7594">
        <v>7629</v>
      </c>
      <c r="B7594">
        <v>6</v>
      </c>
      <c r="C7594">
        <v>121</v>
      </c>
      <c r="D7594" s="32">
        <v>0.44374999999999998</v>
      </c>
      <c r="E7594">
        <v>9000</v>
      </c>
      <c r="F7594">
        <v>1000</v>
      </c>
      <c r="G7594" s="31" t="s">
        <v>102</v>
      </c>
      <c r="H7594">
        <v>4</v>
      </c>
      <c r="I7594" s="31" t="s">
        <v>100</v>
      </c>
    </row>
    <row r="7595" spans="1:9" x14ac:dyDescent="0.3">
      <c r="A7595">
        <v>7630</v>
      </c>
      <c r="B7595">
        <v>4</v>
      </c>
      <c r="C7595">
        <v>121</v>
      </c>
      <c r="D7595" s="32">
        <v>0.49375000000000002</v>
      </c>
      <c r="E7595">
        <v>7000</v>
      </c>
      <c r="G7595" s="31" t="s">
        <v>102</v>
      </c>
      <c r="H7595">
        <v>4</v>
      </c>
      <c r="I7595" s="31" t="s">
        <v>103</v>
      </c>
    </row>
    <row r="7596" spans="1:9" x14ac:dyDescent="0.3">
      <c r="A7596">
        <v>7631</v>
      </c>
      <c r="B7596">
        <v>8</v>
      </c>
      <c r="C7596">
        <v>121</v>
      </c>
      <c r="D7596" s="32">
        <v>0.49791666666666667</v>
      </c>
      <c r="E7596">
        <v>7000</v>
      </c>
      <c r="G7596" s="31" t="s">
        <v>97</v>
      </c>
      <c r="H7596">
        <v>4</v>
      </c>
      <c r="I7596" s="31" t="s">
        <v>101</v>
      </c>
    </row>
    <row r="7597" spans="1:9" x14ac:dyDescent="0.3">
      <c r="A7597">
        <v>7632</v>
      </c>
      <c r="B7597">
        <v>5</v>
      </c>
      <c r="C7597">
        <v>121</v>
      </c>
      <c r="D7597" s="32">
        <v>0.44583333333333336</v>
      </c>
      <c r="E7597">
        <v>7000</v>
      </c>
      <c r="F7597">
        <v>5000</v>
      </c>
      <c r="G7597" s="31" t="s">
        <v>102</v>
      </c>
      <c r="H7597">
        <v>4</v>
      </c>
      <c r="I7597" s="31" t="s">
        <v>105</v>
      </c>
    </row>
    <row r="7598" spans="1:9" x14ac:dyDescent="0.3">
      <c r="A7598">
        <v>7633</v>
      </c>
      <c r="B7598">
        <v>3</v>
      </c>
      <c r="C7598">
        <v>121</v>
      </c>
      <c r="D7598" s="32">
        <v>0.51597222222222228</v>
      </c>
      <c r="E7598">
        <v>7000</v>
      </c>
      <c r="F7598">
        <v>1300</v>
      </c>
      <c r="G7598" s="31" t="s">
        <v>102</v>
      </c>
      <c r="H7598">
        <v>5</v>
      </c>
      <c r="I7598" s="31" t="s">
        <v>104</v>
      </c>
    </row>
    <row r="7599" spans="1:9" x14ac:dyDescent="0.3">
      <c r="A7599">
        <v>7634</v>
      </c>
      <c r="B7599">
        <v>2</v>
      </c>
      <c r="C7599">
        <v>121</v>
      </c>
      <c r="D7599" s="32">
        <v>0.49791666666666667</v>
      </c>
      <c r="E7599">
        <v>7000</v>
      </c>
      <c r="G7599" s="31" t="s">
        <v>102</v>
      </c>
      <c r="H7599">
        <v>5</v>
      </c>
      <c r="I7599" s="31" t="s">
        <v>98</v>
      </c>
    </row>
    <row r="7600" spans="1:9" x14ac:dyDescent="0.3">
      <c r="A7600">
        <v>7635</v>
      </c>
      <c r="B7600">
        <v>1</v>
      </c>
      <c r="C7600">
        <v>121</v>
      </c>
      <c r="D7600" s="32">
        <v>0.53888888888888886</v>
      </c>
      <c r="E7600">
        <v>7000</v>
      </c>
      <c r="F7600">
        <v>1000</v>
      </c>
      <c r="G7600" s="31" t="s">
        <v>97</v>
      </c>
      <c r="H7600">
        <v>5</v>
      </c>
      <c r="I7600" s="31" t="s">
        <v>99</v>
      </c>
    </row>
    <row r="7601" spans="1:9" x14ac:dyDescent="0.3">
      <c r="A7601">
        <v>7636</v>
      </c>
      <c r="B7601">
        <v>6</v>
      </c>
      <c r="C7601">
        <v>121</v>
      </c>
      <c r="D7601" s="32">
        <v>0.56319444444444444</v>
      </c>
      <c r="E7601">
        <v>7000</v>
      </c>
      <c r="G7601" s="31" t="s">
        <v>97</v>
      </c>
      <c r="H7601">
        <v>5</v>
      </c>
      <c r="I7601" s="31" t="s">
        <v>100</v>
      </c>
    </row>
    <row r="7602" spans="1:9" x14ac:dyDescent="0.3">
      <c r="A7602">
        <v>7637</v>
      </c>
      <c r="B7602">
        <v>4</v>
      </c>
      <c r="C7602">
        <v>121</v>
      </c>
      <c r="D7602" s="32">
        <v>0.51458333333333328</v>
      </c>
      <c r="E7602">
        <v>7000</v>
      </c>
      <c r="G7602" s="31" t="s">
        <v>97</v>
      </c>
      <c r="H7602">
        <v>5</v>
      </c>
      <c r="I7602" s="31" t="s">
        <v>103</v>
      </c>
    </row>
    <row r="7603" spans="1:9" x14ac:dyDescent="0.3">
      <c r="A7603">
        <v>7638</v>
      </c>
      <c r="B7603">
        <v>8</v>
      </c>
      <c r="C7603">
        <v>121</v>
      </c>
      <c r="D7603" s="32">
        <v>0.51944444444444449</v>
      </c>
      <c r="E7603">
        <v>7000</v>
      </c>
      <c r="F7603">
        <v>1000</v>
      </c>
      <c r="G7603" s="31" t="s">
        <v>97</v>
      </c>
      <c r="H7603">
        <v>5</v>
      </c>
      <c r="I7603" s="31" t="s">
        <v>101</v>
      </c>
    </row>
    <row r="7604" spans="1:9" x14ac:dyDescent="0.3">
      <c r="A7604">
        <v>7639</v>
      </c>
      <c r="B7604">
        <v>5</v>
      </c>
      <c r="C7604">
        <v>121</v>
      </c>
      <c r="D7604" s="32">
        <v>0.49652777777777779</v>
      </c>
      <c r="E7604">
        <v>7000</v>
      </c>
      <c r="G7604" s="31" t="s">
        <v>97</v>
      </c>
      <c r="H7604">
        <v>5</v>
      </c>
      <c r="I7604" s="31" t="s">
        <v>105</v>
      </c>
    </row>
    <row r="7605" spans="1:9" x14ac:dyDescent="0.3">
      <c r="A7605">
        <v>7640</v>
      </c>
      <c r="B7605">
        <v>3</v>
      </c>
      <c r="C7605">
        <v>121</v>
      </c>
      <c r="D7605" s="32">
        <v>0.53888888888888886</v>
      </c>
      <c r="E7605">
        <v>7000</v>
      </c>
      <c r="F7605">
        <v>1000</v>
      </c>
      <c r="G7605" s="31" t="s">
        <v>97</v>
      </c>
      <c r="H7605">
        <v>6</v>
      </c>
      <c r="I7605" s="31" t="s">
        <v>104</v>
      </c>
    </row>
    <row r="7606" spans="1:9" x14ac:dyDescent="0.3">
      <c r="A7606">
        <v>7641</v>
      </c>
      <c r="B7606">
        <v>2</v>
      </c>
      <c r="C7606">
        <v>121</v>
      </c>
      <c r="D7606" s="32">
        <v>0.52222222222222225</v>
      </c>
      <c r="E7606">
        <v>7000</v>
      </c>
      <c r="G7606" s="31" t="s">
        <v>97</v>
      </c>
      <c r="H7606">
        <v>6</v>
      </c>
      <c r="I7606" s="31" t="s">
        <v>98</v>
      </c>
    </row>
    <row r="7607" spans="1:9" x14ac:dyDescent="0.3">
      <c r="A7607">
        <v>7642</v>
      </c>
      <c r="B7607">
        <v>1</v>
      </c>
      <c r="C7607">
        <v>121</v>
      </c>
      <c r="D7607" s="32">
        <v>0.59027777777777779</v>
      </c>
      <c r="E7607">
        <v>7000</v>
      </c>
      <c r="G7607" s="31" t="s">
        <v>97</v>
      </c>
      <c r="H7607">
        <v>6</v>
      </c>
      <c r="I7607" s="31" t="s">
        <v>99</v>
      </c>
    </row>
    <row r="7608" spans="1:9" x14ac:dyDescent="0.3">
      <c r="A7608">
        <v>7643</v>
      </c>
      <c r="B7608">
        <v>6</v>
      </c>
      <c r="C7608">
        <v>121</v>
      </c>
      <c r="D7608" s="32">
        <v>0.64097222222222228</v>
      </c>
      <c r="E7608">
        <v>7000</v>
      </c>
      <c r="G7608" s="31" t="s">
        <v>102</v>
      </c>
      <c r="H7608">
        <v>6</v>
      </c>
      <c r="I7608" s="31" t="s">
        <v>100</v>
      </c>
    </row>
    <row r="7609" spans="1:9" x14ac:dyDescent="0.3">
      <c r="A7609">
        <v>7644</v>
      </c>
      <c r="B7609">
        <v>4</v>
      </c>
      <c r="C7609">
        <v>121</v>
      </c>
      <c r="D7609" s="32">
        <v>0.53194444444444444</v>
      </c>
      <c r="E7609">
        <v>7000</v>
      </c>
      <c r="G7609" s="31" t="s">
        <v>102</v>
      </c>
      <c r="H7609">
        <v>6</v>
      </c>
      <c r="I7609" s="31" t="s">
        <v>103</v>
      </c>
    </row>
    <row r="7610" spans="1:9" x14ac:dyDescent="0.3">
      <c r="A7610">
        <v>7645</v>
      </c>
      <c r="B7610">
        <v>8</v>
      </c>
      <c r="C7610">
        <v>121</v>
      </c>
      <c r="D7610" s="32">
        <v>0.55972222222222223</v>
      </c>
      <c r="E7610">
        <v>7000</v>
      </c>
      <c r="G7610" s="31" t="s">
        <v>102</v>
      </c>
      <c r="H7610">
        <v>6</v>
      </c>
      <c r="I7610" s="31" t="s">
        <v>101</v>
      </c>
    </row>
    <row r="7611" spans="1:9" x14ac:dyDescent="0.3">
      <c r="A7611">
        <v>7646</v>
      </c>
      <c r="B7611">
        <v>5</v>
      </c>
      <c r="C7611">
        <v>121</v>
      </c>
      <c r="D7611" s="32">
        <v>0.51736111111111116</v>
      </c>
      <c r="E7611">
        <v>7000</v>
      </c>
      <c r="G7611" s="31" t="s">
        <v>102</v>
      </c>
      <c r="H7611">
        <v>6</v>
      </c>
      <c r="I7611" s="31" t="s">
        <v>105</v>
      </c>
    </row>
    <row r="7612" spans="1:9" x14ac:dyDescent="0.3">
      <c r="A7612">
        <v>7647</v>
      </c>
      <c r="B7612">
        <v>3</v>
      </c>
      <c r="C7612">
        <v>121</v>
      </c>
      <c r="D7612" s="32">
        <v>0.56319444444444444</v>
      </c>
      <c r="E7612">
        <v>7000</v>
      </c>
      <c r="G7612" s="31" t="s">
        <v>102</v>
      </c>
      <c r="H7612">
        <v>7</v>
      </c>
      <c r="I7612" s="31" t="s">
        <v>104</v>
      </c>
    </row>
    <row r="7613" spans="1:9" x14ac:dyDescent="0.3">
      <c r="A7613">
        <v>7648</v>
      </c>
      <c r="B7613">
        <v>2</v>
      </c>
      <c r="C7613">
        <v>121</v>
      </c>
      <c r="D7613" s="32">
        <v>0.55625000000000002</v>
      </c>
      <c r="E7613">
        <v>7000</v>
      </c>
      <c r="G7613" s="31" t="s">
        <v>97</v>
      </c>
      <c r="H7613">
        <v>7</v>
      </c>
      <c r="I7613" s="31" t="s">
        <v>98</v>
      </c>
    </row>
    <row r="7614" spans="1:9" x14ac:dyDescent="0.3">
      <c r="A7614">
        <v>7649</v>
      </c>
      <c r="B7614">
        <v>1</v>
      </c>
      <c r="C7614">
        <v>121</v>
      </c>
      <c r="D7614" s="32">
        <v>0.64930555555555558</v>
      </c>
      <c r="E7614">
        <v>7000</v>
      </c>
      <c r="G7614" s="31" t="s">
        <v>97</v>
      </c>
      <c r="H7614">
        <v>7</v>
      </c>
      <c r="I7614" s="31" t="s">
        <v>99</v>
      </c>
    </row>
    <row r="7615" spans="1:9" x14ac:dyDescent="0.3">
      <c r="A7615">
        <v>7650</v>
      </c>
      <c r="B7615">
        <v>6</v>
      </c>
      <c r="C7615">
        <v>121</v>
      </c>
      <c r="D7615" s="32">
        <v>0.65763888888888888</v>
      </c>
      <c r="E7615">
        <v>7000</v>
      </c>
      <c r="G7615" s="31" t="s">
        <v>97</v>
      </c>
      <c r="H7615">
        <v>7</v>
      </c>
      <c r="I7615" s="31" t="s">
        <v>100</v>
      </c>
    </row>
    <row r="7616" spans="1:9" x14ac:dyDescent="0.3">
      <c r="A7616">
        <v>7651</v>
      </c>
      <c r="B7616">
        <v>4</v>
      </c>
      <c r="C7616">
        <v>121</v>
      </c>
      <c r="D7616" s="32">
        <v>0.5444444444444444</v>
      </c>
      <c r="E7616">
        <v>7000</v>
      </c>
      <c r="G7616" s="31" t="s">
        <v>97</v>
      </c>
      <c r="H7616">
        <v>7</v>
      </c>
      <c r="I7616" s="31" t="s">
        <v>103</v>
      </c>
    </row>
    <row r="7617" spans="1:9" x14ac:dyDescent="0.3">
      <c r="A7617">
        <v>7652</v>
      </c>
      <c r="B7617">
        <v>8</v>
      </c>
      <c r="C7617">
        <v>121</v>
      </c>
      <c r="D7617" s="32">
        <v>0.58958333333333335</v>
      </c>
      <c r="E7617">
        <v>7000</v>
      </c>
      <c r="G7617" s="31" t="s">
        <v>102</v>
      </c>
      <c r="H7617">
        <v>7</v>
      </c>
      <c r="I7617" s="31" t="s">
        <v>101</v>
      </c>
    </row>
    <row r="7618" spans="1:9" x14ac:dyDescent="0.3">
      <c r="A7618">
        <v>7653</v>
      </c>
      <c r="B7618">
        <v>5</v>
      </c>
      <c r="C7618">
        <v>121</v>
      </c>
      <c r="D7618" s="32">
        <v>0.5444444444444444</v>
      </c>
      <c r="E7618">
        <v>7000</v>
      </c>
      <c r="G7618" s="31" t="s">
        <v>97</v>
      </c>
      <c r="H7618">
        <v>7</v>
      </c>
      <c r="I7618" s="31" t="s">
        <v>105</v>
      </c>
    </row>
    <row r="7619" spans="1:9" x14ac:dyDescent="0.3">
      <c r="A7619">
        <v>7654</v>
      </c>
      <c r="B7619">
        <v>3</v>
      </c>
      <c r="C7619">
        <v>121</v>
      </c>
      <c r="D7619" s="32">
        <v>0.60416666666666663</v>
      </c>
      <c r="E7619">
        <v>7000</v>
      </c>
      <c r="G7619" s="31" t="s">
        <v>97</v>
      </c>
      <c r="H7619">
        <v>8</v>
      </c>
      <c r="I7619" s="31" t="s">
        <v>104</v>
      </c>
    </row>
    <row r="7620" spans="1:9" x14ac:dyDescent="0.3">
      <c r="A7620">
        <v>7655</v>
      </c>
      <c r="B7620">
        <v>2</v>
      </c>
      <c r="C7620">
        <v>121</v>
      </c>
      <c r="D7620" s="32">
        <v>0.58472222222222225</v>
      </c>
      <c r="E7620">
        <v>7000</v>
      </c>
      <c r="G7620" s="31" t="s">
        <v>97</v>
      </c>
      <c r="H7620">
        <v>8</v>
      </c>
      <c r="I7620" s="31" t="s">
        <v>98</v>
      </c>
    </row>
    <row r="7621" spans="1:9" x14ac:dyDescent="0.3">
      <c r="A7621">
        <v>7656</v>
      </c>
      <c r="B7621">
        <v>1</v>
      </c>
      <c r="C7621">
        <v>121</v>
      </c>
      <c r="D7621" s="32">
        <v>0.7006944444444444</v>
      </c>
      <c r="E7621">
        <v>7000</v>
      </c>
      <c r="F7621">
        <v>2000</v>
      </c>
      <c r="G7621" s="31" t="s">
        <v>102</v>
      </c>
      <c r="H7621">
        <v>8</v>
      </c>
      <c r="I7621" s="31" t="s">
        <v>99</v>
      </c>
    </row>
    <row r="7622" spans="1:9" x14ac:dyDescent="0.3">
      <c r="A7622">
        <v>7657</v>
      </c>
      <c r="B7622">
        <v>6</v>
      </c>
      <c r="C7622">
        <v>121</v>
      </c>
      <c r="D7622" s="32">
        <v>0.68263888888888891</v>
      </c>
      <c r="E7622">
        <v>7000</v>
      </c>
      <c r="F7622">
        <v>1000</v>
      </c>
      <c r="G7622" s="31" t="s">
        <v>102</v>
      </c>
      <c r="H7622">
        <v>8</v>
      </c>
      <c r="I7622" s="31" t="s">
        <v>100</v>
      </c>
    </row>
    <row r="7623" spans="1:9" x14ac:dyDescent="0.3">
      <c r="A7623">
        <v>7658</v>
      </c>
      <c r="B7623">
        <v>4</v>
      </c>
      <c r="C7623">
        <v>121</v>
      </c>
      <c r="D7623" s="32">
        <v>0.57916666666666672</v>
      </c>
      <c r="E7623">
        <v>7000</v>
      </c>
      <c r="G7623" s="31" t="s">
        <v>97</v>
      </c>
      <c r="H7623">
        <v>8</v>
      </c>
      <c r="I7623" s="31" t="s">
        <v>103</v>
      </c>
    </row>
    <row r="7624" spans="1:9" x14ac:dyDescent="0.3">
      <c r="A7624">
        <v>7659</v>
      </c>
      <c r="B7624">
        <v>8</v>
      </c>
      <c r="C7624">
        <v>121</v>
      </c>
      <c r="D7624" s="32">
        <v>0.62083333333333335</v>
      </c>
      <c r="E7624">
        <v>7000</v>
      </c>
      <c r="F7624">
        <v>2000</v>
      </c>
      <c r="G7624" s="31" t="s">
        <v>102</v>
      </c>
      <c r="H7624">
        <v>8</v>
      </c>
      <c r="I7624" s="31" t="s">
        <v>101</v>
      </c>
    </row>
    <row r="7625" spans="1:9" x14ac:dyDescent="0.3">
      <c r="A7625">
        <v>7660</v>
      </c>
      <c r="B7625">
        <v>5</v>
      </c>
      <c r="C7625">
        <v>121</v>
      </c>
      <c r="D7625" s="32">
        <v>0.56805555555555554</v>
      </c>
      <c r="E7625">
        <v>7000</v>
      </c>
      <c r="G7625" s="31" t="s">
        <v>102</v>
      </c>
      <c r="H7625">
        <v>8</v>
      </c>
      <c r="I7625" s="31" t="s">
        <v>105</v>
      </c>
    </row>
    <row r="7626" spans="1:9" x14ac:dyDescent="0.3">
      <c r="A7626">
        <v>7661</v>
      </c>
      <c r="B7626">
        <v>3</v>
      </c>
      <c r="C7626">
        <v>121</v>
      </c>
      <c r="D7626" s="32">
        <v>0.63749999999999996</v>
      </c>
      <c r="E7626">
        <v>7000</v>
      </c>
      <c r="F7626">
        <v>6000</v>
      </c>
      <c r="G7626" s="31" t="s">
        <v>102</v>
      </c>
      <c r="H7626">
        <v>9</v>
      </c>
      <c r="I7626" s="31" t="s">
        <v>104</v>
      </c>
    </row>
    <row r="7627" spans="1:9" x14ac:dyDescent="0.3">
      <c r="A7627">
        <v>7662</v>
      </c>
      <c r="B7627">
        <v>2</v>
      </c>
      <c r="C7627">
        <v>121</v>
      </c>
      <c r="D7627" s="32">
        <v>0.6</v>
      </c>
      <c r="E7627">
        <v>7000</v>
      </c>
      <c r="G7627" s="31" t="s">
        <v>97</v>
      </c>
      <c r="H7627">
        <v>9</v>
      </c>
      <c r="I7627" s="31" t="s">
        <v>98</v>
      </c>
    </row>
    <row r="7628" spans="1:9" x14ac:dyDescent="0.3">
      <c r="A7628">
        <v>7663</v>
      </c>
      <c r="B7628">
        <v>1</v>
      </c>
      <c r="C7628">
        <v>121</v>
      </c>
      <c r="D7628" s="32">
        <v>0.72083333333333333</v>
      </c>
      <c r="E7628">
        <v>7000</v>
      </c>
      <c r="G7628" s="31" t="s">
        <v>97</v>
      </c>
      <c r="H7628">
        <v>9</v>
      </c>
      <c r="I7628" s="31" t="s">
        <v>99</v>
      </c>
    </row>
    <row r="7629" spans="1:9" x14ac:dyDescent="0.3">
      <c r="A7629">
        <v>7664</v>
      </c>
      <c r="B7629">
        <v>6</v>
      </c>
      <c r="C7629">
        <v>121</v>
      </c>
      <c r="D7629" s="32">
        <v>0.69652777777777775</v>
      </c>
      <c r="E7629">
        <v>7000</v>
      </c>
      <c r="G7629" s="31" t="s">
        <v>102</v>
      </c>
      <c r="H7629">
        <v>9</v>
      </c>
      <c r="I7629" s="31" t="s">
        <v>100</v>
      </c>
    </row>
    <row r="7630" spans="1:9" x14ac:dyDescent="0.3">
      <c r="A7630">
        <v>7665</v>
      </c>
      <c r="B7630">
        <v>4</v>
      </c>
      <c r="C7630">
        <v>121</v>
      </c>
      <c r="D7630" s="32">
        <v>0.59305555555555556</v>
      </c>
      <c r="E7630">
        <v>7000</v>
      </c>
      <c r="G7630" s="31" t="s">
        <v>97</v>
      </c>
      <c r="H7630">
        <v>9</v>
      </c>
      <c r="I7630" s="31" t="s">
        <v>103</v>
      </c>
    </row>
    <row r="7631" spans="1:9" x14ac:dyDescent="0.3">
      <c r="A7631">
        <v>7666</v>
      </c>
      <c r="B7631">
        <v>8</v>
      </c>
      <c r="C7631">
        <v>121</v>
      </c>
      <c r="D7631" s="32">
        <v>0.65694444444444444</v>
      </c>
      <c r="E7631">
        <v>7000</v>
      </c>
      <c r="G7631" s="31" t="s">
        <v>97</v>
      </c>
      <c r="H7631">
        <v>9</v>
      </c>
      <c r="I7631" s="31" t="s">
        <v>101</v>
      </c>
    </row>
    <row r="7632" spans="1:9" x14ac:dyDescent="0.3">
      <c r="A7632">
        <v>7667</v>
      </c>
      <c r="B7632">
        <v>5</v>
      </c>
      <c r="C7632">
        <v>121</v>
      </c>
      <c r="D7632" s="32"/>
      <c r="E7632">
        <v>7000</v>
      </c>
      <c r="G7632" s="31" t="s">
        <v>97</v>
      </c>
      <c r="H7632">
        <v>9</v>
      </c>
      <c r="I7632" s="31" t="s">
        <v>105</v>
      </c>
    </row>
    <row r="7633" spans="1:9" x14ac:dyDescent="0.3">
      <c r="A7633">
        <v>7668</v>
      </c>
      <c r="B7633">
        <v>3</v>
      </c>
      <c r="C7633">
        <v>121</v>
      </c>
      <c r="D7633" s="32">
        <v>0.62847222222222221</v>
      </c>
      <c r="E7633">
        <v>7000</v>
      </c>
      <c r="F7633">
        <v>1000</v>
      </c>
      <c r="G7633" s="31" t="s">
        <v>102</v>
      </c>
      <c r="H7633">
        <v>10</v>
      </c>
      <c r="I7633" s="31" t="s">
        <v>104</v>
      </c>
    </row>
    <row r="7634" spans="1:9" x14ac:dyDescent="0.3">
      <c r="A7634">
        <v>7669</v>
      </c>
      <c r="B7634">
        <v>2</v>
      </c>
      <c r="C7634">
        <v>121</v>
      </c>
      <c r="D7634" s="32">
        <v>0.68819444444444444</v>
      </c>
      <c r="E7634">
        <v>7000</v>
      </c>
      <c r="G7634" s="31" t="s">
        <v>97</v>
      </c>
      <c r="H7634">
        <v>10</v>
      </c>
      <c r="I7634" s="31" t="s">
        <v>98</v>
      </c>
    </row>
    <row r="7635" spans="1:9" x14ac:dyDescent="0.3">
      <c r="A7635">
        <v>7670</v>
      </c>
      <c r="B7635">
        <v>1</v>
      </c>
      <c r="C7635">
        <v>121</v>
      </c>
      <c r="D7635" s="32">
        <v>0.77430555555555558</v>
      </c>
      <c r="E7635">
        <v>7000</v>
      </c>
      <c r="G7635" s="31" t="s">
        <v>97</v>
      </c>
      <c r="H7635">
        <v>10</v>
      </c>
      <c r="I7635" s="31" t="s">
        <v>99</v>
      </c>
    </row>
    <row r="7636" spans="1:9" x14ac:dyDescent="0.3">
      <c r="A7636">
        <v>7671</v>
      </c>
      <c r="B7636">
        <v>6</v>
      </c>
      <c r="C7636">
        <v>121</v>
      </c>
      <c r="D7636" s="32">
        <v>0.71875</v>
      </c>
      <c r="E7636">
        <v>7000</v>
      </c>
      <c r="G7636" s="31" t="s">
        <v>97</v>
      </c>
      <c r="H7636">
        <v>10</v>
      </c>
      <c r="I7636" s="31" t="s">
        <v>100</v>
      </c>
    </row>
    <row r="7637" spans="1:9" x14ac:dyDescent="0.3">
      <c r="A7637">
        <v>7672</v>
      </c>
      <c r="B7637">
        <v>4</v>
      </c>
      <c r="C7637">
        <v>121</v>
      </c>
      <c r="D7637" s="32">
        <v>0.63472222222222219</v>
      </c>
      <c r="E7637">
        <v>7000</v>
      </c>
      <c r="G7637" s="31" t="s">
        <v>97</v>
      </c>
      <c r="H7637">
        <v>10</v>
      </c>
      <c r="I7637" s="31" t="s">
        <v>103</v>
      </c>
    </row>
    <row r="7638" spans="1:9" x14ac:dyDescent="0.3">
      <c r="A7638">
        <v>7673</v>
      </c>
      <c r="B7638">
        <v>8</v>
      </c>
      <c r="C7638">
        <v>121</v>
      </c>
      <c r="D7638" s="32">
        <v>0.67638888888888893</v>
      </c>
      <c r="E7638">
        <v>7000</v>
      </c>
      <c r="F7638">
        <v>3000</v>
      </c>
      <c r="G7638" s="31" t="s">
        <v>97</v>
      </c>
      <c r="H7638">
        <v>10</v>
      </c>
      <c r="I7638" s="31" t="s">
        <v>101</v>
      </c>
    </row>
    <row r="7639" spans="1:9" x14ac:dyDescent="0.3">
      <c r="A7639">
        <v>7674</v>
      </c>
      <c r="B7639">
        <v>5</v>
      </c>
      <c r="C7639">
        <v>121</v>
      </c>
      <c r="D7639" s="32">
        <v>0.61875000000000002</v>
      </c>
      <c r="E7639">
        <v>7000</v>
      </c>
      <c r="G7639" s="31" t="s">
        <v>102</v>
      </c>
      <c r="H7639">
        <v>10</v>
      </c>
      <c r="I7639" s="31" t="s">
        <v>105</v>
      </c>
    </row>
    <row r="7640" spans="1:9" x14ac:dyDescent="0.3">
      <c r="A7640">
        <v>7675</v>
      </c>
      <c r="B7640">
        <v>3</v>
      </c>
      <c r="C7640">
        <v>121</v>
      </c>
      <c r="D7640" s="32">
        <v>0.67777777777777781</v>
      </c>
      <c r="E7640">
        <v>7000</v>
      </c>
      <c r="G7640" s="31" t="s">
        <v>97</v>
      </c>
      <c r="H7640">
        <v>11</v>
      </c>
      <c r="I7640" s="31" t="s">
        <v>104</v>
      </c>
    </row>
    <row r="7641" spans="1:9" x14ac:dyDescent="0.3">
      <c r="A7641">
        <v>7676</v>
      </c>
      <c r="B7641">
        <v>2</v>
      </c>
      <c r="C7641">
        <v>121</v>
      </c>
      <c r="D7641" s="32">
        <v>0.70347222222222228</v>
      </c>
      <c r="E7641">
        <v>7000</v>
      </c>
      <c r="G7641" s="31" t="s">
        <v>97</v>
      </c>
      <c r="H7641">
        <v>11</v>
      </c>
      <c r="I7641" s="31" t="s">
        <v>98</v>
      </c>
    </row>
    <row r="7642" spans="1:9" x14ac:dyDescent="0.3">
      <c r="A7642">
        <v>7677</v>
      </c>
      <c r="B7642">
        <v>1</v>
      </c>
      <c r="C7642">
        <v>121</v>
      </c>
      <c r="D7642" s="32">
        <v>0.80347222222222225</v>
      </c>
      <c r="E7642">
        <v>9000</v>
      </c>
      <c r="G7642" s="31" t="s">
        <v>97</v>
      </c>
      <c r="H7642">
        <v>11</v>
      </c>
      <c r="I7642" s="31" t="s">
        <v>99</v>
      </c>
    </row>
    <row r="7643" spans="1:9" x14ac:dyDescent="0.3">
      <c r="A7643">
        <v>7678</v>
      </c>
      <c r="B7643">
        <v>6</v>
      </c>
      <c r="C7643">
        <v>121</v>
      </c>
      <c r="D7643" s="32">
        <v>0.73819444444444449</v>
      </c>
      <c r="E7643">
        <v>7000</v>
      </c>
      <c r="G7643" s="31" t="s">
        <v>102</v>
      </c>
      <c r="H7643">
        <v>11</v>
      </c>
      <c r="I7643" s="31" t="s">
        <v>100</v>
      </c>
    </row>
    <row r="7644" spans="1:9" x14ac:dyDescent="0.3">
      <c r="A7644">
        <v>7679</v>
      </c>
      <c r="B7644">
        <v>4</v>
      </c>
      <c r="C7644">
        <v>121</v>
      </c>
      <c r="D7644" s="32">
        <v>0.65763888888888888</v>
      </c>
      <c r="E7644">
        <v>7000</v>
      </c>
      <c r="G7644" s="31" t="s">
        <v>97</v>
      </c>
      <c r="H7644">
        <v>11</v>
      </c>
      <c r="I7644" s="31" t="s">
        <v>103</v>
      </c>
    </row>
    <row r="7645" spans="1:9" x14ac:dyDescent="0.3">
      <c r="A7645">
        <v>7680</v>
      </c>
      <c r="B7645">
        <v>8</v>
      </c>
      <c r="C7645">
        <v>121</v>
      </c>
      <c r="D7645" s="32">
        <v>0.71458333333333335</v>
      </c>
      <c r="E7645">
        <v>7000</v>
      </c>
      <c r="G7645" s="31" t="s">
        <v>102</v>
      </c>
      <c r="H7645">
        <v>11</v>
      </c>
      <c r="I7645" s="31" t="s">
        <v>101</v>
      </c>
    </row>
    <row r="7646" spans="1:9" x14ac:dyDescent="0.3">
      <c r="A7646">
        <v>7681</v>
      </c>
      <c r="B7646">
        <v>5</v>
      </c>
      <c r="C7646">
        <v>121</v>
      </c>
      <c r="D7646" s="32">
        <v>0.6430555555555556</v>
      </c>
      <c r="E7646">
        <v>7000</v>
      </c>
      <c r="G7646" s="31" t="s">
        <v>97</v>
      </c>
      <c r="H7646">
        <v>11</v>
      </c>
      <c r="I7646" s="31" t="s">
        <v>105</v>
      </c>
    </row>
    <row r="7647" spans="1:9" x14ac:dyDescent="0.3">
      <c r="A7647">
        <v>7682</v>
      </c>
      <c r="B7647">
        <v>3</v>
      </c>
      <c r="C7647">
        <v>121</v>
      </c>
      <c r="D7647" s="32">
        <v>0.71458333333333335</v>
      </c>
      <c r="E7647">
        <v>7000</v>
      </c>
      <c r="G7647" s="31" t="s">
        <v>102</v>
      </c>
      <c r="H7647">
        <v>12</v>
      </c>
      <c r="I7647" s="31" t="s">
        <v>104</v>
      </c>
    </row>
    <row r="7648" spans="1:9" x14ac:dyDescent="0.3">
      <c r="A7648">
        <v>7683</v>
      </c>
      <c r="B7648">
        <v>2</v>
      </c>
      <c r="C7648">
        <v>121</v>
      </c>
      <c r="D7648" s="32">
        <v>0.72152777777777777</v>
      </c>
      <c r="E7648">
        <v>7000</v>
      </c>
      <c r="G7648" s="31" t="s">
        <v>97</v>
      </c>
      <c r="H7648">
        <v>12</v>
      </c>
      <c r="I7648" s="31" t="s">
        <v>98</v>
      </c>
    </row>
    <row r="7649" spans="1:9" x14ac:dyDescent="0.3">
      <c r="A7649">
        <v>7684</v>
      </c>
      <c r="B7649">
        <v>1</v>
      </c>
      <c r="C7649">
        <v>121</v>
      </c>
      <c r="D7649" s="32"/>
      <c r="E7649">
        <v>7000</v>
      </c>
      <c r="F7649">
        <v>100</v>
      </c>
      <c r="G7649" s="31" t="s">
        <v>102</v>
      </c>
      <c r="H7649">
        <v>12</v>
      </c>
      <c r="I7649" s="31" t="s">
        <v>99</v>
      </c>
    </row>
    <row r="7650" spans="1:9" x14ac:dyDescent="0.3">
      <c r="A7650">
        <v>7685</v>
      </c>
      <c r="B7650">
        <v>6</v>
      </c>
      <c r="C7650">
        <v>121</v>
      </c>
      <c r="D7650" s="32">
        <v>0.75069444444444444</v>
      </c>
      <c r="E7650">
        <v>7000</v>
      </c>
      <c r="G7650" s="31" t="s">
        <v>102</v>
      </c>
      <c r="H7650">
        <v>12</v>
      </c>
      <c r="I7650" s="31" t="s">
        <v>100</v>
      </c>
    </row>
    <row r="7651" spans="1:9" x14ac:dyDescent="0.3">
      <c r="A7651">
        <v>7686</v>
      </c>
      <c r="B7651">
        <v>4</v>
      </c>
      <c r="C7651">
        <v>121</v>
      </c>
      <c r="D7651" s="32">
        <v>0.67638888888888893</v>
      </c>
      <c r="E7651">
        <v>7000</v>
      </c>
      <c r="G7651" s="31" t="s">
        <v>97</v>
      </c>
      <c r="H7651">
        <v>12</v>
      </c>
      <c r="I7651" s="31" t="s">
        <v>103</v>
      </c>
    </row>
    <row r="7652" spans="1:9" x14ac:dyDescent="0.3">
      <c r="A7652">
        <v>7687</v>
      </c>
      <c r="B7652">
        <v>5</v>
      </c>
      <c r="C7652">
        <v>121</v>
      </c>
      <c r="D7652" s="32">
        <v>0.66597222222222219</v>
      </c>
      <c r="E7652">
        <v>7000</v>
      </c>
      <c r="G7652" s="31" t="s">
        <v>102</v>
      </c>
      <c r="H7652">
        <v>12</v>
      </c>
      <c r="I7652" s="31" t="s">
        <v>105</v>
      </c>
    </row>
    <row r="7653" spans="1:9" x14ac:dyDescent="0.3">
      <c r="A7653">
        <v>7688</v>
      </c>
      <c r="B7653">
        <v>3</v>
      </c>
      <c r="C7653">
        <v>121</v>
      </c>
      <c r="D7653" s="32">
        <v>0.7416666666666667</v>
      </c>
      <c r="E7653">
        <v>7000</v>
      </c>
      <c r="G7653" s="31" t="s">
        <v>97</v>
      </c>
      <c r="H7653">
        <v>13</v>
      </c>
      <c r="I7653" s="31" t="s">
        <v>104</v>
      </c>
    </row>
    <row r="7654" spans="1:9" x14ac:dyDescent="0.3">
      <c r="A7654">
        <v>7689</v>
      </c>
      <c r="B7654">
        <v>2</v>
      </c>
      <c r="C7654">
        <v>121</v>
      </c>
      <c r="D7654" s="32">
        <v>0.74305555555555558</v>
      </c>
      <c r="E7654">
        <v>7000</v>
      </c>
      <c r="G7654" s="31" t="s">
        <v>102</v>
      </c>
      <c r="H7654">
        <v>13</v>
      </c>
      <c r="I7654" s="31" t="s">
        <v>98</v>
      </c>
    </row>
    <row r="7655" spans="1:9" x14ac:dyDescent="0.3">
      <c r="A7655">
        <v>7690</v>
      </c>
      <c r="B7655">
        <v>6</v>
      </c>
      <c r="C7655">
        <v>121</v>
      </c>
      <c r="D7655" s="32">
        <v>0.77152777777777781</v>
      </c>
      <c r="E7655">
        <v>7000</v>
      </c>
      <c r="G7655" s="31" t="s">
        <v>102</v>
      </c>
      <c r="H7655">
        <v>13</v>
      </c>
      <c r="I7655" s="31" t="s">
        <v>100</v>
      </c>
    </row>
    <row r="7656" spans="1:9" x14ac:dyDescent="0.3">
      <c r="A7656">
        <v>7691</v>
      </c>
      <c r="B7656">
        <v>4</v>
      </c>
      <c r="C7656">
        <v>121</v>
      </c>
      <c r="D7656" s="32">
        <v>0.68958333333333333</v>
      </c>
      <c r="E7656">
        <v>7000</v>
      </c>
      <c r="G7656" s="31" t="s">
        <v>97</v>
      </c>
      <c r="H7656">
        <v>13</v>
      </c>
      <c r="I7656" s="31" t="s">
        <v>103</v>
      </c>
    </row>
    <row r="7657" spans="1:9" x14ac:dyDescent="0.3">
      <c r="A7657">
        <v>7692</v>
      </c>
      <c r="B7657">
        <v>5</v>
      </c>
      <c r="C7657">
        <v>121</v>
      </c>
      <c r="D7657" s="32">
        <v>0.68611111111111112</v>
      </c>
      <c r="E7657">
        <v>7000</v>
      </c>
      <c r="G7657" s="31" t="s">
        <v>97</v>
      </c>
      <c r="H7657">
        <v>13</v>
      </c>
      <c r="I7657" s="31" t="s">
        <v>105</v>
      </c>
    </row>
    <row r="7658" spans="1:9" x14ac:dyDescent="0.3">
      <c r="A7658">
        <v>7693</v>
      </c>
      <c r="B7658">
        <v>3</v>
      </c>
      <c r="C7658">
        <v>121</v>
      </c>
      <c r="D7658" s="32">
        <v>0.76875000000000004</v>
      </c>
      <c r="E7658">
        <v>7000</v>
      </c>
      <c r="F7658">
        <v>1100</v>
      </c>
      <c r="G7658" s="31" t="s">
        <v>102</v>
      </c>
      <c r="H7658">
        <v>14</v>
      </c>
      <c r="I7658" s="31" t="s">
        <v>104</v>
      </c>
    </row>
    <row r="7659" spans="1:9" x14ac:dyDescent="0.3">
      <c r="A7659">
        <v>7694</v>
      </c>
      <c r="B7659">
        <v>2</v>
      </c>
      <c r="C7659">
        <v>121</v>
      </c>
      <c r="D7659" s="32">
        <v>0.76597222222222228</v>
      </c>
      <c r="E7659">
        <v>7000</v>
      </c>
      <c r="F7659">
        <v>500</v>
      </c>
      <c r="G7659" s="31" t="s">
        <v>102</v>
      </c>
      <c r="H7659">
        <v>14</v>
      </c>
      <c r="I7659" s="31" t="s">
        <v>98</v>
      </c>
    </row>
    <row r="7660" spans="1:9" x14ac:dyDescent="0.3">
      <c r="A7660">
        <v>7695</v>
      </c>
      <c r="B7660">
        <v>6</v>
      </c>
      <c r="C7660">
        <v>121</v>
      </c>
      <c r="D7660" s="32">
        <v>0.79861111111111116</v>
      </c>
      <c r="E7660">
        <v>7000</v>
      </c>
      <c r="G7660" s="31" t="s">
        <v>97</v>
      </c>
      <c r="H7660">
        <v>14</v>
      </c>
      <c r="I7660" s="31" t="s">
        <v>100</v>
      </c>
    </row>
    <row r="7661" spans="1:9" x14ac:dyDescent="0.3">
      <c r="A7661">
        <v>7696</v>
      </c>
      <c r="B7661">
        <v>4</v>
      </c>
      <c r="C7661">
        <v>121</v>
      </c>
      <c r="D7661" s="32">
        <v>0.73333333333333328</v>
      </c>
      <c r="E7661">
        <v>7000</v>
      </c>
      <c r="G7661" s="31" t="s">
        <v>97</v>
      </c>
      <c r="H7661">
        <v>14</v>
      </c>
      <c r="I7661" s="31" t="s">
        <v>103</v>
      </c>
    </row>
    <row r="7662" spans="1:9" x14ac:dyDescent="0.3">
      <c r="A7662">
        <v>7697</v>
      </c>
      <c r="B7662">
        <v>5</v>
      </c>
      <c r="C7662">
        <v>121</v>
      </c>
      <c r="D7662" s="32">
        <v>0.70625000000000004</v>
      </c>
      <c r="E7662">
        <v>7000</v>
      </c>
      <c r="G7662" s="31" t="s">
        <v>97</v>
      </c>
      <c r="H7662">
        <v>14</v>
      </c>
      <c r="I7662" s="31" t="s">
        <v>105</v>
      </c>
    </row>
    <row r="7663" spans="1:9" x14ac:dyDescent="0.3">
      <c r="A7663">
        <v>7698</v>
      </c>
      <c r="B7663">
        <v>3</v>
      </c>
      <c r="C7663">
        <v>121</v>
      </c>
      <c r="D7663" s="32">
        <v>0.79236111111111107</v>
      </c>
      <c r="E7663">
        <v>7000</v>
      </c>
      <c r="G7663" s="31" t="s">
        <v>102</v>
      </c>
      <c r="H7663">
        <v>15</v>
      </c>
      <c r="I7663" s="31" t="s">
        <v>104</v>
      </c>
    </row>
    <row r="7664" spans="1:9" x14ac:dyDescent="0.3">
      <c r="A7664">
        <v>7699</v>
      </c>
      <c r="B7664">
        <v>2</v>
      </c>
      <c r="C7664">
        <v>121</v>
      </c>
      <c r="D7664" s="32">
        <v>0.78194444444444444</v>
      </c>
      <c r="E7664">
        <v>7000</v>
      </c>
      <c r="G7664" s="31" t="s">
        <v>102</v>
      </c>
      <c r="H7664">
        <v>15</v>
      </c>
      <c r="I7664" s="31" t="s">
        <v>98</v>
      </c>
    </row>
    <row r="7665" spans="1:9" x14ac:dyDescent="0.3">
      <c r="A7665">
        <v>7700</v>
      </c>
      <c r="B7665">
        <v>6</v>
      </c>
      <c r="C7665">
        <v>121</v>
      </c>
      <c r="D7665" s="32">
        <v>0.81736111111111109</v>
      </c>
      <c r="E7665">
        <v>7000</v>
      </c>
      <c r="G7665" s="31" t="s">
        <v>102</v>
      </c>
      <c r="H7665">
        <v>15</v>
      </c>
      <c r="I7665" s="31" t="s">
        <v>100</v>
      </c>
    </row>
    <row r="7666" spans="1:9" x14ac:dyDescent="0.3">
      <c r="A7666">
        <v>7701</v>
      </c>
      <c r="B7666">
        <v>4</v>
      </c>
      <c r="C7666">
        <v>121</v>
      </c>
      <c r="D7666" s="32">
        <v>0.74444444444444446</v>
      </c>
      <c r="E7666">
        <v>9000</v>
      </c>
      <c r="F7666">
        <v>500</v>
      </c>
      <c r="G7666" s="31" t="s">
        <v>102</v>
      </c>
      <c r="H7666">
        <v>15</v>
      </c>
      <c r="I7666" s="31" t="s">
        <v>103</v>
      </c>
    </row>
    <row r="7667" spans="1:9" x14ac:dyDescent="0.3">
      <c r="A7667">
        <v>7702</v>
      </c>
      <c r="B7667">
        <v>5</v>
      </c>
      <c r="C7667">
        <v>121</v>
      </c>
      <c r="D7667" s="32">
        <v>0.7319444444444444</v>
      </c>
      <c r="E7667">
        <v>7000</v>
      </c>
      <c r="G7667" s="31" t="s">
        <v>97</v>
      </c>
      <c r="H7667">
        <v>15</v>
      </c>
      <c r="I7667" s="31" t="s">
        <v>105</v>
      </c>
    </row>
    <row r="7668" spans="1:9" x14ac:dyDescent="0.3">
      <c r="A7668">
        <v>7703</v>
      </c>
      <c r="B7668">
        <v>3</v>
      </c>
      <c r="C7668">
        <v>121</v>
      </c>
      <c r="D7668" s="32">
        <v>0.83402777777777781</v>
      </c>
      <c r="E7668">
        <v>7000</v>
      </c>
      <c r="G7668" s="31" t="s">
        <v>102</v>
      </c>
      <c r="H7668">
        <v>16</v>
      </c>
      <c r="I7668" s="31" t="s">
        <v>104</v>
      </c>
    </row>
    <row r="7669" spans="1:9" x14ac:dyDescent="0.3">
      <c r="A7669">
        <v>7704</v>
      </c>
      <c r="B7669">
        <v>2</v>
      </c>
      <c r="C7669">
        <v>121</v>
      </c>
      <c r="D7669" s="32">
        <v>0.7993055555555556</v>
      </c>
      <c r="E7669">
        <v>9000</v>
      </c>
      <c r="F7669">
        <v>1000</v>
      </c>
      <c r="G7669" s="31" t="s">
        <v>102</v>
      </c>
      <c r="H7669">
        <v>16</v>
      </c>
      <c r="I7669" s="31" t="s">
        <v>98</v>
      </c>
    </row>
    <row r="7670" spans="1:9" x14ac:dyDescent="0.3">
      <c r="A7670">
        <v>7705</v>
      </c>
      <c r="B7670">
        <v>4</v>
      </c>
      <c r="C7670">
        <v>121</v>
      </c>
      <c r="D7670" s="32">
        <v>0.76597222222222228</v>
      </c>
      <c r="E7670">
        <v>7000</v>
      </c>
      <c r="G7670" s="31" t="s">
        <v>97</v>
      </c>
      <c r="H7670">
        <v>16</v>
      </c>
      <c r="I7670" s="31" t="s">
        <v>103</v>
      </c>
    </row>
    <row r="7671" spans="1:9" x14ac:dyDescent="0.3">
      <c r="A7671">
        <v>7706</v>
      </c>
      <c r="B7671">
        <v>5</v>
      </c>
      <c r="C7671">
        <v>121</v>
      </c>
      <c r="D7671" s="32">
        <v>0.75902777777777775</v>
      </c>
      <c r="E7671">
        <v>7000</v>
      </c>
      <c r="G7671" s="31" t="s">
        <v>97</v>
      </c>
      <c r="H7671">
        <v>16</v>
      </c>
      <c r="I7671" s="31" t="s">
        <v>105</v>
      </c>
    </row>
    <row r="7672" spans="1:9" x14ac:dyDescent="0.3">
      <c r="A7672">
        <v>7707</v>
      </c>
      <c r="B7672">
        <v>3</v>
      </c>
      <c r="C7672">
        <v>121</v>
      </c>
      <c r="D7672" s="32"/>
      <c r="E7672">
        <v>7000</v>
      </c>
      <c r="G7672" s="31" t="s">
        <v>97</v>
      </c>
      <c r="H7672">
        <v>17</v>
      </c>
      <c r="I7672" s="31" t="s">
        <v>104</v>
      </c>
    </row>
    <row r="7673" spans="1:9" x14ac:dyDescent="0.3">
      <c r="A7673">
        <v>7708</v>
      </c>
      <c r="B7673">
        <v>2</v>
      </c>
      <c r="C7673">
        <v>121</v>
      </c>
      <c r="D7673" s="32">
        <v>0.81458333333333333</v>
      </c>
      <c r="E7673">
        <v>7000</v>
      </c>
      <c r="G7673" s="31" t="s">
        <v>102</v>
      </c>
      <c r="H7673">
        <v>17</v>
      </c>
      <c r="I7673" s="31" t="s">
        <v>98</v>
      </c>
    </row>
    <row r="7674" spans="1:9" x14ac:dyDescent="0.3">
      <c r="A7674">
        <v>7709</v>
      </c>
      <c r="B7674">
        <v>4</v>
      </c>
      <c r="C7674">
        <v>121</v>
      </c>
      <c r="D7674" s="32">
        <v>0.78680555555555554</v>
      </c>
      <c r="E7674">
        <v>7000</v>
      </c>
      <c r="G7674" s="31" t="s">
        <v>102</v>
      </c>
      <c r="H7674">
        <v>17</v>
      </c>
      <c r="I7674" s="31" t="s">
        <v>103</v>
      </c>
    </row>
    <row r="7675" spans="1:9" x14ac:dyDescent="0.3">
      <c r="A7675">
        <v>7710</v>
      </c>
      <c r="B7675">
        <v>5</v>
      </c>
      <c r="C7675">
        <v>121</v>
      </c>
      <c r="D7675" s="32">
        <v>0.78611111111111109</v>
      </c>
      <c r="E7675">
        <v>7000</v>
      </c>
      <c r="G7675" s="31" t="s">
        <v>102</v>
      </c>
      <c r="H7675">
        <v>17</v>
      </c>
      <c r="I7675" s="31" t="s">
        <v>105</v>
      </c>
    </row>
    <row r="7676" spans="1:9" x14ac:dyDescent="0.3">
      <c r="A7676">
        <v>7711</v>
      </c>
      <c r="B7676">
        <v>2</v>
      </c>
      <c r="C7676">
        <v>121</v>
      </c>
      <c r="D7676" s="32">
        <v>0.83680555555555558</v>
      </c>
      <c r="E7676">
        <v>7000</v>
      </c>
      <c r="G7676" s="31" t="s">
        <v>97</v>
      </c>
      <c r="H7676">
        <v>18</v>
      </c>
      <c r="I7676" s="31" t="s">
        <v>98</v>
      </c>
    </row>
    <row r="7677" spans="1:9" x14ac:dyDescent="0.3">
      <c r="A7677">
        <v>7712</v>
      </c>
      <c r="B7677">
        <v>4</v>
      </c>
      <c r="C7677">
        <v>121</v>
      </c>
      <c r="D7677" s="32">
        <v>0.81458333333333333</v>
      </c>
      <c r="E7677">
        <v>7000</v>
      </c>
      <c r="G7677" s="31" t="s">
        <v>97</v>
      </c>
      <c r="H7677">
        <v>18</v>
      </c>
      <c r="I7677" s="31" t="s">
        <v>103</v>
      </c>
    </row>
    <row r="7678" spans="1:9" x14ac:dyDescent="0.3">
      <c r="A7678">
        <v>7713</v>
      </c>
      <c r="B7678">
        <v>5</v>
      </c>
      <c r="C7678">
        <v>121</v>
      </c>
      <c r="D7678" s="32">
        <v>0.80833333333333335</v>
      </c>
      <c r="E7678">
        <v>7000</v>
      </c>
      <c r="G7678" s="31" t="s">
        <v>102</v>
      </c>
      <c r="H7678">
        <v>18</v>
      </c>
      <c r="I7678" s="31" t="s">
        <v>105</v>
      </c>
    </row>
    <row r="7679" spans="1:9" x14ac:dyDescent="0.3">
      <c r="A7679">
        <v>17579</v>
      </c>
      <c r="B7679">
        <v>4</v>
      </c>
      <c r="C7679">
        <v>283</v>
      </c>
      <c r="D7679" s="32"/>
      <c r="E7679">
        <v>10000</v>
      </c>
      <c r="G7679" s="31" t="s">
        <v>97</v>
      </c>
      <c r="H7679">
        <v>11</v>
      </c>
      <c r="I7679" s="31" t="s">
        <v>103</v>
      </c>
    </row>
    <row r="7680" spans="1:9" x14ac:dyDescent="0.3">
      <c r="A7680">
        <v>7714</v>
      </c>
      <c r="B7680">
        <v>4</v>
      </c>
      <c r="C7680">
        <v>121</v>
      </c>
      <c r="D7680" s="32">
        <v>0.83472222222222225</v>
      </c>
      <c r="E7680">
        <v>7000</v>
      </c>
      <c r="G7680" s="31" t="s">
        <v>102</v>
      </c>
      <c r="H7680">
        <v>19</v>
      </c>
      <c r="I7680" s="31" t="s">
        <v>103</v>
      </c>
    </row>
    <row r="7681" spans="1:9" x14ac:dyDescent="0.3">
      <c r="A7681">
        <v>7715</v>
      </c>
      <c r="B7681">
        <v>5</v>
      </c>
      <c r="C7681">
        <v>121</v>
      </c>
      <c r="D7681" s="32">
        <v>0.83402777777777781</v>
      </c>
      <c r="E7681">
        <v>7000</v>
      </c>
      <c r="G7681" s="31" t="s">
        <v>102</v>
      </c>
      <c r="H7681">
        <v>19</v>
      </c>
      <c r="I7681" s="31" t="s">
        <v>105</v>
      </c>
    </row>
    <row r="7682" spans="1:9" x14ac:dyDescent="0.3">
      <c r="A7682">
        <v>7716</v>
      </c>
      <c r="B7682">
        <v>5</v>
      </c>
      <c r="C7682">
        <v>121</v>
      </c>
      <c r="D7682" s="32"/>
      <c r="E7682">
        <v>7000</v>
      </c>
      <c r="G7682" s="31" t="s">
        <v>97</v>
      </c>
      <c r="H7682">
        <v>20</v>
      </c>
      <c r="I7682" s="31" t="s">
        <v>105</v>
      </c>
    </row>
    <row r="7683" spans="1:9" x14ac:dyDescent="0.3">
      <c r="A7683">
        <v>7717</v>
      </c>
      <c r="B7683">
        <v>3</v>
      </c>
      <c r="C7683">
        <v>122</v>
      </c>
      <c r="D7683" s="32">
        <v>0.45277777777777778</v>
      </c>
      <c r="E7683">
        <v>7000</v>
      </c>
      <c r="F7683">
        <v>1500</v>
      </c>
      <c r="G7683" s="31" t="s">
        <v>97</v>
      </c>
      <c r="H7683">
        <v>4</v>
      </c>
      <c r="I7683" s="31" t="s">
        <v>104</v>
      </c>
    </row>
    <row r="7684" spans="1:9" x14ac:dyDescent="0.3">
      <c r="A7684">
        <v>7718</v>
      </c>
      <c r="B7684">
        <v>2</v>
      </c>
      <c r="C7684">
        <v>122</v>
      </c>
      <c r="D7684" s="32">
        <v>0.45277777777777778</v>
      </c>
      <c r="E7684">
        <v>7000</v>
      </c>
      <c r="G7684" s="31" t="s">
        <v>102</v>
      </c>
      <c r="H7684">
        <v>4</v>
      </c>
      <c r="I7684" s="31" t="s">
        <v>98</v>
      </c>
    </row>
    <row r="7685" spans="1:9" x14ac:dyDescent="0.3">
      <c r="A7685">
        <v>7719</v>
      </c>
      <c r="B7685">
        <v>1</v>
      </c>
      <c r="C7685">
        <v>122</v>
      </c>
      <c r="D7685" s="32">
        <v>0.46111111111111114</v>
      </c>
      <c r="E7685">
        <v>7000</v>
      </c>
      <c r="F7685">
        <v>4000</v>
      </c>
      <c r="G7685" s="31" t="s">
        <v>102</v>
      </c>
      <c r="H7685">
        <v>4</v>
      </c>
      <c r="I7685" s="31" t="s">
        <v>99</v>
      </c>
    </row>
    <row r="7686" spans="1:9" x14ac:dyDescent="0.3">
      <c r="A7686">
        <v>7720</v>
      </c>
      <c r="B7686">
        <v>4</v>
      </c>
      <c r="C7686">
        <v>122</v>
      </c>
      <c r="D7686" s="32">
        <v>0.44236111111111109</v>
      </c>
      <c r="E7686">
        <v>7000</v>
      </c>
      <c r="G7686" s="31" t="s">
        <v>102</v>
      </c>
      <c r="H7686">
        <v>4</v>
      </c>
      <c r="I7686" s="31" t="s">
        <v>103</v>
      </c>
    </row>
    <row r="7687" spans="1:9" x14ac:dyDescent="0.3">
      <c r="A7687">
        <v>7721</v>
      </c>
      <c r="B7687">
        <v>8</v>
      </c>
      <c r="C7687">
        <v>122</v>
      </c>
      <c r="D7687" s="32">
        <v>0.4465277777777778</v>
      </c>
      <c r="E7687">
        <v>7000</v>
      </c>
      <c r="F7687">
        <v>1000</v>
      </c>
      <c r="G7687" s="31" t="s">
        <v>102</v>
      </c>
      <c r="H7687">
        <v>4</v>
      </c>
      <c r="I7687" s="31" t="s">
        <v>101</v>
      </c>
    </row>
    <row r="7688" spans="1:9" x14ac:dyDescent="0.3">
      <c r="A7688">
        <v>7722</v>
      </c>
      <c r="B7688">
        <v>5</v>
      </c>
      <c r="C7688">
        <v>122</v>
      </c>
      <c r="D7688" s="32">
        <v>0.43194444444444446</v>
      </c>
      <c r="E7688">
        <v>7000</v>
      </c>
      <c r="F7688">
        <v>3000</v>
      </c>
      <c r="G7688" s="31" t="s">
        <v>102</v>
      </c>
      <c r="H7688">
        <v>4</v>
      </c>
      <c r="I7688" s="31" t="s">
        <v>105</v>
      </c>
    </row>
    <row r="7689" spans="1:9" x14ac:dyDescent="0.3">
      <c r="A7689">
        <v>7723</v>
      </c>
      <c r="B7689">
        <v>3</v>
      </c>
      <c r="C7689">
        <v>122</v>
      </c>
      <c r="D7689" s="32">
        <v>0.47638888888888886</v>
      </c>
      <c r="E7689">
        <v>7000</v>
      </c>
      <c r="G7689" s="31" t="s">
        <v>97</v>
      </c>
      <c r="H7689">
        <v>5</v>
      </c>
      <c r="I7689" s="31" t="s">
        <v>104</v>
      </c>
    </row>
    <row r="7690" spans="1:9" x14ac:dyDescent="0.3">
      <c r="A7690">
        <v>7724</v>
      </c>
      <c r="B7690">
        <v>2</v>
      </c>
      <c r="C7690">
        <v>122</v>
      </c>
      <c r="D7690" s="32">
        <v>0.48194444444444445</v>
      </c>
      <c r="E7690">
        <v>7000</v>
      </c>
      <c r="G7690" s="31" t="s">
        <v>97</v>
      </c>
      <c r="H7690">
        <v>5</v>
      </c>
      <c r="I7690" s="31" t="s">
        <v>98</v>
      </c>
    </row>
    <row r="7691" spans="1:9" x14ac:dyDescent="0.3">
      <c r="A7691">
        <v>7725</v>
      </c>
      <c r="B7691">
        <v>1</v>
      </c>
      <c r="C7691">
        <v>122</v>
      </c>
      <c r="D7691" s="32">
        <v>0.49791666666666667</v>
      </c>
      <c r="E7691">
        <v>7000</v>
      </c>
      <c r="G7691" s="31" t="s">
        <v>97</v>
      </c>
      <c r="H7691">
        <v>5</v>
      </c>
      <c r="I7691" s="31" t="s">
        <v>99</v>
      </c>
    </row>
    <row r="7692" spans="1:9" x14ac:dyDescent="0.3">
      <c r="A7692">
        <v>7726</v>
      </c>
      <c r="B7692">
        <v>4</v>
      </c>
      <c r="C7692">
        <v>122</v>
      </c>
      <c r="D7692" s="32">
        <v>0.46458333333333335</v>
      </c>
      <c r="E7692">
        <v>7000</v>
      </c>
      <c r="G7692" s="31" t="s">
        <v>97</v>
      </c>
      <c r="H7692">
        <v>5</v>
      </c>
      <c r="I7692" s="31" t="s">
        <v>103</v>
      </c>
    </row>
    <row r="7693" spans="1:9" x14ac:dyDescent="0.3">
      <c r="A7693">
        <v>7727</v>
      </c>
      <c r="B7693">
        <v>8</v>
      </c>
      <c r="C7693">
        <v>122</v>
      </c>
      <c r="D7693" s="32">
        <v>0.47569444444444442</v>
      </c>
      <c r="E7693">
        <v>7000</v>
      </c>
      <c r="G7693" s="31" t="s">
        <v>97</v>
      </c>
      <c r="H7693">
        <v>5</v>
      </c>
      <c r="I7693" s="31" t="s">
        <v>101</v>
      </c>
    </row>
    <row r="7694" spans="1:9" x14ac:dyDescent="0.3">
      <c r="A7694">
        <v>7728</v>
      </c>
      <c r="B7694">
        <v>5</v>
      </c>
      <c r="C7694">
        <v>122</v>
      </c>
      <c r="D7694" s="32">
        <v>0.44791666666666669</v>
      </c>
      <c r="E7694">
        <v>7000</v>
      </c>
      <c r="F7694">
        <v>1000</v>
      </c>
      <c r="G7694" s="31" t="s">
        <v>102</v>
      </c>
      <c r="H7694">
        <v>5</v>
      </c>
      <c r="I7694" s="31" t="s">
        <v>105</v>
      </c>
    </row>
    <row r="7695" spans="1:9" x14ac:dyDescent="0.3">
      <c r="A7695">
        <v>7729</v>
      </c>
      <c r="B7695">
        <v>3</v>
      </c>
      <c r="C7695">
        <v>122</v>
      </c>
      <c r="D7695" s="32">
        <v>0.50138888888888888</v>
      </c>
      <c r="E7695">
        <v>7000</v>
      </c>
      <c r="F7695">
        <v>2000</v>
      </c>
      <c r="G7695" s="31" t="s">
        <v>97</v>
      </c>
      <c r="H7695">
        <v>6</v>
      </c>
      <c r="I7695" s="31" t="s">
        <v>104</v>
      </c>
    </row>
    <row r="7696" spans="1:9" x14ac:dyDescent="0.3">
      <c r="A7696">
        <v>7730</v>
      </c>
      <c r="B7696">
        <v>2</v>
      </c>
      <c r="C7696">
        <v>122</v>
      </c>
      <c r="D7696" s="32">
        <v>0.5083333333333333</v>
      </c>
      <c r="E7696">
        <v>7000</v>
      </c>
      <c r="G7696" s="31" t="s">
        <v>102</v>
      </c>
      <c r="H7696">
        <v>6</v>
      </c>
      <c r="I7696" s="31" t="s">
        <v>98</v>
      </c>
    </row>
    <row r="7697" spans="1:9" x14ac:dyDescent="0.3">
      <c r="A7697">
        <v>7731</v>
      </c>
      <c r="B7697">
        <v>1</v>
      </c>
      <c r="C7697">
        <v>122</v>
      </c>
      <c r="D7697" s="32">
        <v>0.50972222222222219</v>
      </c>
      <c r="E7697">
        <v>7000</v>
      </c>
      <c r="G7697" s="31" t="s">
        <v>102</v>
      </c>
      <c r="H7697">
        <v>6</v>
      </c>
      <c r="I7697" s="31" t="s">
        <v>99</v>
      </c>
    </row>
    <row r="7698" spans="1:9" x14ac:dyDescent="0.3">
      <c r="A7698">
        <v>7732</v>
      </c>
      <c r="B7698">
        <v>4</v>
      </c>
      <c r="C7698">
        <v>122</v>
      </c>
      <c r="D7698" s="32">
        <v>0.48125000000000001</v>
      </c>
      <c r="E7698">
        <v>7000</v>
      </c>
      <c r="G7698" s="31" t="s">
        <v>97</v>
      </c>
      <c r="H7698">
        <v>6</v>
      </c>
      <c r="I7698" s="31" t="s">
        <v>103</v>
      </c>
    </row>
    <row r="7699" spans="1:9" x14ac:dyDescent="0.3">
      <c r="A7699">
        <v>7733</v>
      </c>
      <c r="B7699">
        <v>8</v>
      </c>
      <c r="C7699">
        <v>122</v>
      </c>
      <c r="D7699" s="32">
        <v>0.51388888888888884</v>
      </c>
      <c r="E7699">
        <v>7000</v>
      </c>
      <c r="F7699">
        <v>500</v>
      </c>
      <c r="G7699" s="31" t="s">
        <v>102</v>
      </c>
      <c r="H7699">
        <v>6</v>
      </c>
      <c r="I7699" s="31" t="s">
        <v>101</v>
      </c>
    </row>
    <row r="7700" spans="1:9" x14ac:dyDescent="0.3">
      <c r="A7700">
        <v>7734</v>
      </c>
      <c r="B7700">
        <v>5</v>
      </c>
      <c r="C7700">
        <v>122</v>
      </c>
      <c r="D7700" s="32">
        <v>0.47361111111111109</v>
      </c>
      <c r="E7700">
        <v>7000</v>
      </c>
      <c r="G7700" s="31" t="s">
        <v>97</v>
      </c>
      <c r="H7700">
        <v>6</v>
      </c>
      <c r="I7700" s="31" t="s">
        <v>105</v>
      </c>
    </row>
    <row r="7701" spans="1:9" x14ac:dyDescent="0.3">
      <c r="A7701">
        <v>7735</v>
      </c>
      <c r="B7701">
        <v>3</v>
      </c>
      <c r="C7701">
        <v>122</v>
      </c>
      <c r="D7701" s="32">
        <v>0.52500000000000002</v>
      </c>
      <c r="E7701">
        <v>7000</v>
      </c>
      <c r="F7701">
        <v>1000</v>
      </c>
      <c r="G7701" s="31" t="s">
        <v>97</v>
      </c>
      <c r="H7701">
        <v>7</v>
      </c>
      <c r="I7701" s="31" t="s">
        <v>104</v>
      </c>
    </row>
    <row r="7702" spans="1:9" x14ac:dyDescent="0.3">
      <c r="A7702">
        <v>7736</v>
      </c>
      <c r="B7702">
        <v>2</v>
      </c>
      <c r="C7702">
        <v>122</v>
      </c>
      <c r="D7702" s="32">
        <v>0.53888888888888886</v>
      </c>
      <c r="E7702">
        <v>7000</v>
      </c>
      <c r="F7702">
        <v>500</v>
      </c>
      <c r="G7702" s="31" t="s">
        <v>102</v>
      </c>
      <c r="H7702">
        <v>7</v>
      </c>
      <c r="I7702" s="31" t="s">
        <v>98</v>
      </c>
    </row>
    <row r="7703" spans="1:9" x14ac:dyDescent="0.3">
      <c r="A7703">
        <v>7737</v>
      </c>
      <c r="B7703">
        <v>1</v>
      </c>
      <c r="C7703">
        <v>122</v>
      </c>
      <c r="D7703" s="32">
        <v>0.53888888888888886</v>
      </c>
      <c r="E7703">
        <v>7000</v>
      </c>
      <c r="F7703">
        <v>500</v>
      </c>
      <c r="G7703" s="31" t="s">
        <v>102</v>
      </c>
      <c r="H7703">
        <v>7</v>
      </c>
      <c r="I7703" s="31" t="s">
        <v>99</v>
      </c>
    </row>
    <row r="7704" spans="1:9" x14ac:dyDescent="0.3">
      <c r="A7704">
        <v>7738</v>
      </c>
      <c r="B7704">
        <v>4</v>
      </c>
      <c r="C7704">
        <v>122</v>
      </c>
      <c r="D7704" s="32">
        <v>0.53125</v>
      </c>
      <c r="E7704">
        <v>7000</v>
      </c>
      <c r="G7704" s="31" t="s">
        <v>102</v>
      </c>
      <c r="H7704">
        <v>7</v>
      </c>
      <c r="I7704" s="31" t="s">
        <v>103</v>
      </c>
    </row>
    <row r="7705" spans="1:9" x14ac:dyDescent="0.3">
      <c r="A7705">
        <v>7739</v>
      </c>
      <c r="B7705">
        <v>8</v>
      </c>
      <c r="C7705">
        <v>122</v>
      </c>
      <c r="D7705" s="32">
        <v>0.54791666666666672</v>
      </c>
      <c r="E7705">
        <v>9000</v>
      </c>
      <c r="F7705">
        <v>2000</v>
      </c>
      <c r="G7705" s="31" t="s">
        <v>97</v>
      </c>
      <c r="H7705">
        <v>7</v>
      </c>
      <c r="I7705" s="31" t="s">
        <v>101</v>
      </c>
    </row>
    <row r="7706" spans="1:9" x14ac:dyDescent="0.3">
      <c r="A7706">
        <v>7740</v>
      </c>
      <c r="B7706">
        <v>5</v>
      </c>
      <c r="C7706">
        <v>122</v>
      </c>
      <c r="D7706" s="32">
        <v>0.49513888888888891</v>
      </c>
      <c r="E7706">
        <v>7000</v>
      </c>
      <c r="G7706" s="31" t="s">
        <v>102</v>
      </c>
      <c r="H7706">
        <v>7</v>
      </c>
      <c r="I7706" s="31" t="s">
        <v>105</v>
      </c>
    </row>
    <row r="7707" spans="1:9" x14ac:dyDescent="0.3">
      <c r="A7707">
        <v>7741</v>
      </c>
      <c r="B7707">
        <v>3</v>
      </c>
      <c r="C7707">
        <v>122</v>
      </c>
      <c r="D7707" s="32">
        <v>0.5541666666666667</v>
      </c>
      <c r="E7707">
        <v>7000</v>
      </c>
      <c r="F7707">
        <v>1000</v>
      </c>
      <c r="G7707" s="31" t="s">
        <v>102</v>
      </c>
      <c r="H7707">
        <v>8</v>
      </c>
      <c r="I7707" s="31" t="s">
        <v>104</v>
      </c>
    </row>
    <row r="7708" spans="1:9" x14ac:dyDescent="0.3">
      <c r="A7708">
        <v>7742</v>
      </c>
      <c r="B7708">
        <v>2</v>
      </c>
      <c r="C7708">
        <v>122</v>
      </c>
      <c r="D7708" s="32">
        <v>0.56041666666666667</v>
      </c>
      <c r="E7708">
        <v>7000</v>
      </c>
      <c r="G7708" s="31" t="s">
        <v>102</v>
      </c>
      <c r="H7708">
        <v>8</v>
      </c>
      <c r="I7708" s="31" t="s">
        <v>98</v>
      </c>
    </row>
    <row r="7709" spans="1:9" x14ac:dyDescent="0.3">
      <c r="A7709">
        <v>7743</v>
      </c>
      <c r="B7709">
        <v>1</v>
      </c>
      <c r="C7709">
        <v>122</v>
      </c>
      <c r="D7709" s="32">
        <v>0.57222222222222219</v>
      </c>
      <c r="E7709">
        <v>7000</v>
      </c>
      <c r="F7709">
        <v>3000</v>
      </c>
      <c r="G7709" s="31" t="s">
        <v>102</v>
      </c>
      <c r="H7709">
        <v>8</v>
      </c>
      <c r="I7709" s="31" t="s">
        <v>99</v>
      </c>
    </row>
    <row r="7710" spans="1:9" x14ac:dyDescent="0.3">
      <c r="A7710">
        <v>7744</v>
      </c>
      <c r="B7710">
        <v>4</v>
      </c>
      <c r="C7710">
        <v>122</v>
      </c>
      <c r="D7710" s="32">
        <v>0.55694444444444446</v>
      </c>
      <c r="E7710">
        <v>7000</v>
      </c>
      <c r="G7710" s="31" t="s">
        <v>102</v>
      </c>
      <c r="H7710">
        <v>8</v>
      </c>
      <c r="I7710" s="31" t="s">
        <v>103</v>
      </c>
    </row>
    <row r="7711" spans="1:9" x14ac:dyDescent="0.3">
      <c r="A7711">
        <v>7745</v>
      </c>
      <c r="B7711">
        <v>8</v>
      </c>
      <c r="C7711">
        <v>122</v>
      </c>
      <c r="D7711" s="32">
        <v>0.57222222222222219</v>
      </c>
      <c r="E7711">
        <v>7000</v>
      </c>
      <c r="G7711" s="31" t="s">
        <v>102</v>
      </c>
      <c r="H7711">
        <v>8</v>
      </c>
      <c r="I7711" s="31" t="s">
        <v>101</v>
      </c>
    </row>
    <row r="7712" spans="1:9" x14ac:dyDescent="0.3">
      <c r="A7712">
        <v>7746</v>
      </c>
      <c r="B7712">
        <v>5</v>
      </c>
      <c r="C7712">
        <v>122</v>
      </c>
      <c r="D7712" s="32">
        <v>0.52013888888888893</v>
      </c>
      <c r="E7712">
        <v>7000</v>
      </c>
      <c r="G7712" s="31" t="s">
        <v>97</v>
      </c>
      <c r="H7712">
        <v>8</v>
      </c>
      <c r="I7712" s="31" t="s">
        <v>105</v>
      </c>
    </row>
    <row r="7713" spans="1:9" x14ac:dyDescent="0.3">
      <c r="A7713">
        <v>7747</v>
      </c>
      <c r="B7713">
        <v>3</v>
      </c>
      <c r="C7713">
        <v>122</v>
      </c>
      <c r="D7713" s="32">
        <v>0.58125000000000004</v>
      </c>
      <c r="E7713">
        <v>7000</v>
      </c>
      <c r="G7713" s="31" t="s">
        <v>97</v>
      </c>
      <c r="H7713">
        <v>9</v>
      </c>
      <c r="I7713" s="31" t="s">
        <v>104</v>
      </c>
    </row>
    <row r="7714" spans="1:9" x14ac:dyDescent="0.3">
      <c r="A7714">
        <v>7748</v>
      </c>
      <c r="B7714">
        <v>2</v>
      </c>
      <c r="C7714">
        <v>122</v>
      </c>
      <c r="D7714" s="32">
        <v>0.58194444444444449</v>
      </c>
      <c r="E7714">
        <v>7000</v>
      </c>
      <c r="G7714" s="31" t="s">
        <v>102</v>
      </c>
      <c r="H7714">
        <v>9</v>
      </c>
      <c r="I7714" s="31" t="s">
        <v>98</v>
      </c>
    </row>
    <row r="7715" spans="1:9" x14ac:dyDescent="0.3">
      <c r="A7715">
        <v>7749</v>
      </c>
      <c r="B7715">
        <v>1</v>
      </c>
      <c r="C7715">
        <v>122</v>
      </c>
      <c r="D7715" s="32">
        <v>0.61111111111111116</v>
      </c>
      <c r="E7715">
        <v>7000</v>
      </c>
      <c r="G7715" s="31" t="s">
        <v>97</v>
      </c>
      <c r="H7715">
        <v>9</v>
      </c>
      <c r="I7715" s="31" t="s">
        <v>99</v>
      </c>
    </row>
    <row r="7716" spans="1:9" x14ac:dyDescent="0.3">
      <c r="A7716">
        <v>7750</v>
      </c>
      <c r="B7716">
        <v>4</v>
      </c>
      <c r="C7716">
        <v>122</v>
      </c>
      <c r="D7716" s="32">
        <v>0.57291666666666663</v>
      </c>
      <c r="E7716">
        <v>7000</v>
      </c>
      <c r="G7716" s="31" t="s">
        <v>97</v>
      </c>
      <c r="H7716">
        <v>9</v>
      </c>
      <c r="I7716" s="31" t="s">
        <v>103</v>
      </c>
    </row>
    <row r="7717" spans="1:9" x14ac:dyDescent="0.3">
      <c r="A7717">
        <v>7751</v>
      </c>
      <c r="B7717">
        <v>8</v>
      </c>
      <c r="C7717">
        <v>122</v>
      </c>
      <c r="D7717" s="32">
        <v>0.59722222222222221</v>
      </c>
      <c r="E7717">
        <v>7000</v>
      </c>
      <c r="F7717">
        <v>2000</v>
      </c>
      <c r="G7717" s="31" t="s">
        <v>102</v>
      </c>
      <c r="H7717">
        <v>9</v>
      </c>
      <c r="I7717" s="31" t="s">
        <v>101</v>
      </c>
    </row>
    <row r="7718" spans="1:9" x14ac:dyDescent="0.3">
      <c r="A7718">
        <v>7752</v>
      </c>
      <c r="B7718">
        <v>5</v>
      </c>
      <c r="C7718">
        <v>122</v>
      </c>
      <c r="D7718" s="32">
        <v>0.5395833333333333</v>
      </c>
      <c r="E7718">
        <v>7000</v>
      </c>
      <c r="G7718" s="31" t="s">
        <v>97</v>
      </c>
      <c r="H7718">
        <v>9</v>
      </c>
      <c r="I7718" s="31" t="s">
        <v>105</v>
      </c>
    </row>
    <row r="7719" spans="1:9" x14ac:dyDescent="0.3">
      <c r="A7719">
        <v>7753</v>
      </c>
      <c r="B7719">
        <v>3</v>
      </c>
      <c r="C7719">
        <v>122</v>
      </c>
      <c r="D7719" s="32">
        <v>0.61458333333333337</v>
      </c>
      <c r="E7719">
        <v>7000</v>
      </c>
      <c r="G7719" s="31" t="s">
        <v>97</v>
      </c>
      <c r="H7719">
        <v>10</v>
      </c>
      <c r="I7719" s="31" t="s">
        <v>104</v>
      </c>
    </row>
    <row r="7720" spans="1:9" x14ac:dyDescent="0.3">
      <c r="A7720">
        <v>7754</v>
      </c>
      <c r="B7720">
        <v>2</v>
      </c>
      <c r="C7720">
        <v>122</v>
      </c>
      <c r="D7720" s="32">
        <v>0.6333333333333333</v>
      </c>
      <c r="E7720">
        <v>9000</v>
      </c>
      <c r="G7720" s="31" t="s">
        <v>97</v>
      </c>
      <c r="H7720">
        <v>10</v>
      </c>
      <c r="I7720" s="31" t="s">
        <v>98</v>
      </c>
    </row>
    <row r="7721" spans="1:9" x14ac:dyDescent="0.3">
      <c r="A7721">
        <v>7755</v>
      </c>
      <c r="B7721">
        <v>1</v>
      </c>
      <c r="C7721">
        <v>122</v>
      </c>
      <c r="D7721" s="32">
        <v>0.68472222222222223</v>
      </c>
      <c r="E7721">
        <v>7000</v>
      </c>
      <c r="G7721" s="31" t="s">
        <v>102</v>
      </c>
      <c r="H7721">
        <v>10</v>
      </c>
      <c r="I7721" s="31" t="s">
        <v>99</v>
      </c>
    </row>
    <row r="7722" spans="1:9" x14ac:dyDescent="0.3">
      <c r="A7722">
        <v>7756</v>
      </c>
      <c r="B7722">
        <v>4</v>
      </c>
      <c r="C7722">
        <v>122</v>
      </c>
      <c r="D7722" s="32">
        <v>0.59652777777777777</v>
      </c>
      <c r="E7722">
        <v>7000</v>
      </c>
      <c r="G7722" s="31" t="s">
        <v>102</v>
      </c>
      <c r="H7722">
        <v>10</v>
      </c>
      <c r="I7722" s="31" t="s">
        <v>103</v>
      </c>
    </row>
    <row r="7723" spans="1:9" x14ac:dyDescent="0.3">
      <c r="A7723">
        <v>7757</v>
      </c>
      <c r="B7723">
        <v>8</v>
      </c>
      <c r="C7723">
        <v>122</v>
      </c>
      <c r="D7723" s="32">
        <v>0.625</v>
      </c>
      <c r="E7723">
        <v>7000</v>
      </c>
      <c r="G7723" s="31" t="s">
        <v>97</v>
      </c>
      <c r="H7723">
        <v>10</v>
      </c>
      <c r="I7723" s="31" t="s">
        <v>101</v>
      </c>
    </row>
    <row r="7724" spans="1:9" x14ac:dyDescent="0.3">
      <c r="A7724">
        <v>7758</v>
      </c>
      <c r="B7724">
        <v>5</v>
      </c>
      <c r="C7724">
        <v>122</v>
      </c>
      <c r="D7724" s="32">
        <v>0.57222222222222219</v>
      </c>
      <c r="E7724">
        <v>7000</v>
      </c>
      <c r="G7724" s="31" t="s">
        <v>102</v>
      </c>
      <c r="H7724">
        <v>10</v>
      </c>
      <c r="I7724" s="31" t="s">
        <v>105</v>
      </c>
    </row>
    <row r="7725" spans="1:9" x14ac:dyDescent="0.3">
      <c r="A7725">
        <v>7759</v>
      </c>
      <c r="B7725">
        <v>3</v>
      </c>
      <c r="C7725">
        <v>122</v>
      </c>
      <c r="D7725" s="32">
        <v>0.64166666666666672</v>
      </c>
      <c r="E7725">
        <v>7000</v>
      </c>
      <c r="G7725" s="31" t="s">
        <v>102</v>
      </c>
      <c r="H7725">
        <v>11</v>
      </c>
      <c r="I7725" s="31" t="s">
        <v>104</v>
      </c>
    </row>
    <row r="7726" spans="1:9" x14ac:dyDescent="0.3">
      <c r="A7726">
        <v>7760</v>
      </c>
      <c r="B7726">
        <v>2</v>
      </c>
      <c r="C7726">
        <v>122</v>
      </c>
      <c r="D7726" s="32">
        <v>0.67013888888888884</v>
      </c>
      <c r="E7726">
        <v>7000</v>
      </c>
      <c r="G7726" s="31" t="s">
        <v>102</v>
      </c>
      <c r="H7726">
        <v>11</v>
      </c>
      <c r="I7726" s="31" t="s">
        <v>98</v>
      </c>
    </row>
    <row r="7727" spans="1:9" x14ac:dyDescent="0.3">
      <c r="A7727">
        <v>7761</v>
      </c>
      <c r="B7727">
        <v>1</v>
      </c>
      <c r="C7727">
        <v>122</v>
      </c>
      <c r="D7727" s="32">
        <v>0.72499999999999998</v>
      </c>
      <c r="E7727">
        <v>7000</v>
      </c>
      <c r="G7727" s="31" t="s">
        <v>102</v>
      </c>
      <c r="H7727">
        <v>11</v>
      </c>
      <c r="I7727" s="31" t="s">
        <v>99</v>
      </c>
    </row>
    <row r="7728" spans="1:9" x14ac:dyDescent="0.3">
      <c r="A7728">
        <v>7762</v>
      </c>
      <c r="B7728">
        <v>4</v>
      </c>
      <c r="C7728">
        <v>122</v>
      </c>
      <c r="D7728" s="32">
        <v>0.64652777777777781</v>
      </c>
      <c r="E7728">
        <v>7000</v>
      </c>
      <c r="G7728" s="31" t="s">
        <v>102</v>
      </c>
      <c r="H7728">
        <v>11</v>
      </c>
      <c r="I7728" s="31" t="s">
        <v>103</v>
      </c>
    </row>
    <row r="7729" spans="1:9" x14ac:dyDescent="0.3">
      <c r="A7729">
        <v>7763</v>
      </c>
      <c r="B7729">
        <v>8</v>
      </c>
      <c r="C7729">
        <v>122</v>
      </c>
      <c r="D7729" s="32">
        <v>0.66805555555555551</v>
      </c>
      <c r="E7729">
        <v>7000</v>
      </c>
      <c r="G7729" s="31" t="s">
        <v>102</v>
      </c>
      <c r="H7729">
        <v>11</v>
      </c>
      <c r="I7729" s="31" t="s">
        <v>101</v>
      </c>
    </row>
    <row r="7730" spans="1:9" x14ac:dyDescent="0.3">
      <c r="A7730">
        <v>7764</v>
      </c>
      <c r="B7730">
        <v>5</v>
      </c>
      <c r="C7730">
        <v>122</v>
      </c>
      <c r="D7730" s="32">
        <v>0.60347222222222219</v>
      </c>
      <c r="E7730">
        <v>7000</v>
      </c>
      <c r="G7730" s="31" t="s">
        <v>97</v>
      </c>
      <c r="H7730">
        <v>11</v>
      </c>
      <c r="I7730" s="31" t="s">
        <v>105</v>
      </c>
    </row>
    <row r="7731" spans="1:9" x14ac:dyDescent="0.3">
      <c r="A7731">
        <v>7765</v>
      </c>
      <c r="B7731">
        <v>3</v>
      </c>
      <c r="C7731">
        <v>122</v>
      </c>
      <c r="D7731" s="32">
        <v>0.65972222222222221</v>
      </c>
      <c r="E7731">
        <v>9000</v>
      </c>
      <c r="G7731" s="31" t="s">
        <v>97</v>
      </c>
      <c r="H7731">
        <v>12</v>
      </c>
      <c r="I7731" s="31" t="s">
        <v>104</v>
      </c>
    </row>
    <row r="7732" spans="1:9" x14ac:dyDescent="0.3">
      <c r="A7732">
        <v>7766</v>
      </c>
      <c r="B7732">
        <v>2</v>
      </c>
      <c r="C7732">
        <v>122</v>
      </c>
      <c r="D7732" s="32">
        <v>0.69374999999999998</v>
      </c>
      <c r="E7732">
        <v>7000</v>
      </c>
      <c r="G7732" s="31" t="s">
        <v>102</v>
      </c>
      <c r="H7732">
        <v>12</v>
      </c>
      <c r="I7732" s="31" t="s">
        <v>98</v>
      </c>
    </row>
    <row r="7733" spans="1:9" x14ac:dyDescent="0.3">
      <c r="A7733">
        <v>7767</v>
      </c>
      <c r="B7733">
        <v>1</v>
      </c>
      <c r="C7733">
        <v>122</v>
      </c>
      <c r="D7733" s="32">
        <v>0.75347222222222221</v>
      </c>
      <c r="E7733">
        <v>7000</v>
      </c>
      <c r="G7733" s="31" t="s">
        <v>102</v>
      </c>
      <c r="H7733">
        <v>12</v>
      </c>
      <c r="I7733" s="31" t="s">
        <v>99</v>
      </c>
    </row>
    <row r="7734" spans="1:9" x14ac:dyDescent="0.3">
      <c r="A7734">
        <v>7768</v>
      </c>
      <c r="B7734">
        <v>4</v>
      </c>
      <c r="C7734">
        <v>122</v>
      </c>
      <c r="D7734" s="32">
        <v>0.66319444444444442</v>
      </c>
      <c r="E7734">
        <v>7000</v>
      </c>
      <c r="G7734" s="31" t="s">
        <v>102</v>
      </c>
      <c r="H7734">
        <v>12</v>
      </c>
      <c r="I7734" s="31" t="s">
        <v>103</v>
      </c>
    </row>
    <row r="7735" spans="1:9" x14ac:dyDescent="0.3">
      <c r="A7735">
        <v>7769</v>
      </c>
      <c r="B7735">
        <v>8</v>
      </c>
      <c r="C7735">
        <v>122</v>
      </c>
      <c r="D7735" s="32">
        <v>0.68958333333333333</v>
      </c>
      <c r="E7735">
        <v>7000</v>
      </c>
      <c r="F7735">
        <v>1000</v>
      </c>
      <c r="G7735" s="31" t="s">
        <v>102</v>
      </c>
      <c r="H7735">
        <v>12</v>
      </c>
      <c r="I7735" s="31" t="s">
        <v>101</v>
      </c>
    </row>
    <row r="7736" spans="1:9" x14ac:dyDescent="0.3">
      <c r="A7736">
        <v>7770</v>
      </c>
      <c r="B7736">
        <v>5</v>
      </c>
      <c r="C7736">
        <v>122</v>
      </c>
      <c r="D7736" s="32">
        <v>0.61805555555555558</v>
      </c>
      <c r="E7736">
        <v>7000</v>
      </c>
      <c r="G7736" s="31" t="s">
        <v>102</v>
      </c>
      <c r="H7736">
        <v>12</v>
      </c>
      <c r="I7736" s="31" t="s">
        <v>105</v>
      </c>
    </row>
    <row r="7737" spans="1:9" x14ac:dyDescent="0.3">
      <c r="A7737">
        <v>7771</v>
      </c>
      <c r="B7737">
        <v>3</v>
      </c>
      <c r="C7737">
        <v>122</v>
      </c>
      <c r="D7737" s="32">
        <v>0.68611111111111112</v>
      </c>
      <c r="E7737">
        <v>7000</v>
      </c>
      <c r="F7737">
        <v>1000</v>
      </c>
      <c r="G7737" s="31" t="s">
        <v>102</v>
      </c>
      <c r="H7737">
        <v>13</v>
      </c>
      <c r="I7737" s="31" t="s">
        <v>104</v>
      </c>
    </row>
    <row r="7738" spans="1:9" x14ac:dyDescent="0.3">
      <c r="A7738">
        <v>7772</v>
      </c>
      <c r="B7738">
        <v>2</v>
      </c>
      <c r="C7738">
        <v>122</v>
      </c>
      <c r="D7738" s="32">
        <v>0.7104166666666667</v>
      </c>
      <c r="E7738">
        <v>7000</v>
      </c>
      <c r="G7738" s="31" t="s">
        <v>102</v>
      </c>
      <c r="H7738">
        <v>13</v>
      </c>
      <c r="I7738" s="31" t="s">
        <v>98</v>
      </c>
    </row>
    <row r="7739" spans="1:9" x14ac:dyDescent="0.3">
      <c r="A7739">
        <v>7773</v>
      </c>
      <c r="B7739">
        <v>1</v>
      </c>
      <c r="C7739">
        <v>122</v>
      </c>
      <c r="D7739" s="32">
        <v>0.81944444444444442</v>
      </c>
      <c r="E7739">
        <v>9000</v>
      </c>
      <c r="G7739" s="31" t="s">
        <v>97</v>
      </c>
      <c r="H7739">
        <v>13</v>
      </c>
      <c r="I7739" s="31" t="s">
        <v>99</v>
      </c>
    </row>
    <row r="7740" spans="1:9" x14ac:dyDescent="0.3">
      <c r="A7740">
        <v>7774</v>
      </c>
      <c r="B7740">
        <v>4</v>
      </c>
      <c r="C7740">
        <v>122</v>
      </c>
      <c r="D7740" s="32">
        <v>0.68680555555555556</v>
      </c>
      <c r="E7740">
        <v>7000</v>
      </c>
      <c r="G7740" s="31" t="s">
        <v>102</v>
      </c>
      <c r="H7740">
        <v>13</v>
      </c>
      <c r="I7740" s="31" t="s">
        <v>103</v>
      </c>
    </row>
    <row r="7741" spans="1:9" x14ac:dyDescent="0.3">
      <c r="A7741">
        <v>7775</v>
      </c>
      <c r="B7741">
        <v>8</v>
      </c>
      <c r="C7741">
        <v>122</v>
      </c>
      <c r="D7741" s="32">
        <v>0.71944444444444444</v>
      </c>
      <c r="E7741">
        <v>7000</v>
      </c>
      <c r="G7741" s="31" t="s">
        <v>97</v>
      </c>
      <c r="H7741">
        <v>13</v>
      </c>
      <c r="I7741" s="31" t="s">
        <v>101</v>
      </c>
    </row>
    <row r="7742" spans="1:9" x14ac:dyDescent="0.3">
      <c r="A7742">
        <v>7776</v>
      </c>
      <c r="B7742">
        <v>5</v>
      </c>
      <c r="C7742">
        <v>122</v>
      </c>
      <c r="D7742" s="32">
        <v>0.63541666666666663</v>
      </c>
      <c r="E7742">
        <v>7000</v>
      </c>
      <c r="G7742" s="31" t="s">
        <v>102</v>
      </c>
      <c r="H7742">
        <v>13</v>
      </c>
      <c r="I7742" s="31" t="s">
        <v>105</v>
      </c>
    </row>
    <row r="7743" spans="1:9" x14ac:dyDescent="0.3">
      <c r="A7743">
        <v>7777</v>
      </c>
      <c r="B7743">
        <v>3</v>
      </c>
      <c r="C7743">
        <v>122</v>
      </c>
      <c r="D7743" s="32">
        <v>0.71527777777777779</v>
      </c>
      <c r="E7743">
        <v>7000</v>
      </c>
      <c r="G7743" s="31" t="s">
        <v>97</v>
      </c>
      <c r="H7743">
        <v>14</v>
      </c>
      <c r="I7743" s="31" t="s">
        <v>104</v>
      </c>
    </row>
    <row r="7744" spans="1:9" x14ac:dyDescent="0.3">
      <c r="A7744">
        <v>7778</v>
      </c>
      <c r="B7744">
        <v>2</v>
      </c>
      <c r="C7744">
        <v>122</v>
      </c>
      <c r="D7744" s="32">
        <v>0.7368055555555556</v>
      </c>
      <c r="E7744">
        <v>7000</v>
      </c>
      <c r="G7744" s="31" t="s">
        <v>102</v>
      </c>
      <c r="H7744">
        <v>14</v>
      </c>
      <c r="I7744" s="31" t="s">
        <v>98</v>
      </c>
    </row>
    <row r="7745" spans="1:9" x14ac:dyDescent="0.3">
      <c r="A7745">
        <v>7779</v>
      </c>
      <c r="B7745">
        <v>1</v>
      </c>
      <c r="C7745">
        <v>122</v>
      </c>
      <c r="D7745" s="32"/>
      <c r="E7745">
        <v>7000</v>
      </c>
      <c r="G7745" s="31" t="s">
        <v>102</v>
      </c>
      <c r="H7745">
        <v>14</v>
      </c>
      <c r="I7745" s="31" t="s">
        <v>99</v>
      </c>
    </row>
    <row r="7746" spans="1:9" x14ac:dyDescent="0.3">
      <c r="A7746">
        <v>7780</v>
      </c>
      <c r="B7746">
        <v>4</v>
      </c>
      <c r="C7746">
        <v>122</v>
      </c>
      <c r="D7746" s="32">
        <v>0.7104166666666667</v>
      </c>
      <c r="E7746">
        <v>7000</v>
      </c>
      <c r="G7746" s="31" t="s">
        <v>102</v>
      </c>
      <c r="H7746">
        <v>14</v>
      </c>
      <c r="I7746" s="31" t="s">
        <v>103</v>
      </c>
    </row>
    <row r="7747" spans="1:9" x14ac:dyDescent="0.3">
      <c r="A7747">
        <v>7781</v>
      </c>
      <c r="B7747">
        <v>8</v>
      </c>
      <c r="C7747">
        <v>122</v>
      </c>
      <c r="D7747" s="32">
        <v>0.74236111111111114</v>
      </c>
      <c r="E7747">
        <v>7000</v>
      </c>
      <c r="G7747" s="31" t="s">
        <v>97</v>
      </c>
      <c r="H7747">
        <v>14</v>
      </c>
      <c r="I7747" s="31" t="s">
        <v>101</v>
      </c>
    </row>
    <row r="7748" spans="1:9" x14ac:dyDescent="0.3">
      <c r="A7748">
        <v>7782</v>
      </c>
      <c r="B7748">
        <v>5</v>
      </c>
      <c r="C7748">
        <v>122</v>
      </c>
      <c r="D7748" s="32">
        <v>0.67500000000000004</v>
      </c>
      <c r="E7748">
        <v>7000</v>
      </c>
      <c r="G7748" s="31" t="s">
        <v>97</v>
      </c>
      <c r="H7748">
        <v>14</v>
      </c>
      <c r="I7748" s="31" t="s">
        <v>105</v>
      </c>
    </row>
    <row r="7749" spans="1:9" x14ac:dyDescent="0.3">
      <c r="A7749">
        <v>7783</v>
      </c>
      <c r="B7749">
        <v>3</v>
      </c>
      <c r="C7749">
        <v>122</v>
      </c>
      <c r="D7749" s="32">
        <v>0.7416666666666667</v>
      </c>
      <c r="E7749">
        <v>7000</v>
      </c>
      <c r="F7749">
        <v>3800</v>
      </c>
      <c r="G7749" s="31" t="s">
        <v>102</v>
      </c>
      <c r="H7749">
        <v>15</v>
      </c>
      <c r="I7749" s="31" t="s">
        <v>104</v>
      </c>
    </row>
    <row r="7750" spans="1:9" x14ac:dyDescent="0.3">
      <c r="A7750">
        <v>7784</v>
      </c>
      <c r="B7750">
        <v>2</v>
      </c>
      <c r="C7750">
        <v>122</v>
      </c>
      <c r="D7750" s="32">
        <v>0.76666666666666672</v>
      </c>
      <c r="E7750">
        <v>9000</v>
      </c>
      <c r="G7750" s="31" t="s">
        <v>102</v>
      </c>
      <c r="H7750">
        <v>15</v>
      </c>
      <c r="I7750" s="31" t="s">
        <v>98</v>
      </c>
    </row>
    <row r="7751" spans="1:9" x14ac:dyDescent="0.3">
      <c r="A7751">
        <v>7785</v>
      </c>
      <c r="B7751">
        <v>4</v>
      </c>
      <c r="C7751">
        <v>122</v>
      </c>
      <c r="D7751" s="32">
        <v>0.73124999999999996</v>
      </c>
      <c r="E7751">
        <v>7000</v>
      </c>
      <c r="G7751" s="31" t="s">
        <v>97</v>
      </c>
      <c r="H7751">
        <v>15</v>
      </c>
      <c r="I7751" s="31" t="s">
        <v>103</v>
      </c>
    </row>
    <row r="7752" spans="1:9" x14ac:dyDescent="0.3">
      <c r="A7752">
        <v>7786</v>
      </c>
      <c r="B7752">
        <v>8</v>
      </c>
      <c r="C7752">
        <v>122</v>
      </c>
      <c r="D7752" s="32">
        <v>0.77361111111111114</v>
      </c>
      <c r="E7752">
        <v>7000</v>
      </c>
      <c r="G7752" s="31" t="s">
        <v>97</v>
      </c>
      <c r="H7752">
        <v>15</v>
      </c>
      <c r="I7752" s="31" t="s">
        <v>101</v>
      </c>
    </row>
    <row r="7753" spans="1:9" x14ac:dyDescent="0.3">
      <c r="A7753">
        <v>7787</v>
      </c>
      <c r="B7753">
        <v>5</v>
      </c>
      <c r="C7753">
        <v>122</v>
      </c>
      <c r="D7753" s="32">
        <v>0.69930555555555551</v>
      </c>
      <c r="E7753">
        <v>7000</v>
      </c>
      <c r="G7753" s="31" t="s">
        <v>102</v>
      </c>
      <c r="H7753">
        <v>15</v>
      </c>
      <c r="I7753" s="31" t="s">
        <v>105</v>
      </c>
    </row>
    <row r="7754" spans="1:9" x14ac:dyDescent="0.3">
      <c r="A7754">
        <v>7788</v>
      </c>
      <c r="B7754">
        <v>3</v>
      </c>
      <c r="C7754">
        <v>122</v>
      </c>
      <c r="D7754" s="32">
        <v>0.76111111111111107</v>
      </c>
      <c r="E7754">
        <v>7000</v>
      </c>
      <c r="G7754" s="31" t="s">
        <v>97</v>
      </c>
      <c r="H7754">
        <v>16</v>
      </c>
      <c r="I7754" s="31" t="s">
        <v>104</v>
      </c>
    </row>
    <row r="7755" spans="1:9" x14ac:dyDescent="0.3">
      <c r="A7755">
        <v>7789</v>
      </c>
      <c r="B7755">
        <v>2</v>
      </c>
      <c r="C7755">
        <v>122</v>
      </c>
      <c r="D7755" s="32">
        <v>0.79027777777777775</v>
      </c>
      <c r="E7755">
        <v>7000</v>
      </c>
      <c r="G7755" s="31" t="s">
        <v>97</v>
      </c>
      <c r="H7755">
        <v>16</v>
      </c>
      <c r="I7755" s="31" t="s">
        <v>98</v>
      </c>
    </row>
    <row r="7756" spans="1:9" x14ac:dyDescent="0.3">
      <c r="A7756">
        <v>7790</v>
      </c>
      <c r="B7756">
        <v>4</v>
      </c>
      <c r="C7756">
        <v>122</v>
      </c>
      <c r="D7756" s="32">
        <v>0.75208333333333333</v>
      </c>
      <c r="E7756">
        <v>7000</v>
      </c>
      <c r="G7756" s="31" t="s">
        <v>102</v>
      </c>
      <c r="H7756">
        <v>16</v>
      </c>
      <c r="I7756" s="31" t="s">
        <v>103</v>
      </c>
    </row>
    <row r="7757" spans="1:9" x14ac:dyDescent="0.3">
      <c r="A7757">
        <v>7791</v>
      </c>
      <c r="B7757">
        <v>8</v>
      </c>
      <c r="C7757">
        <v>122</v>
      </c>
      <c r="D7757" s="32">
        <v>0.8125</v>
      </c>
      <c r="E7757">
        <v>9000</v>
      </c>
      <c r="G7757" s="31" t="s">
        <v>102</v>
      </c>
      <c r="H7757">
        <v>16</v>
      </c>
      <c r="I7757" s="31" t="s">
        <v>101</v>
      </c>
    </row>
    <row r="7758" spans="1:9" x14ac:dyDescent="0.3">
      <c r="A7758">
        <v>7792</v>
      </c>
      <c r="B7758">
        <v>5</v>
      </c>
      <c r="C7758">
        <v>122</v>
      </c>
      <c r="D7758" s="32">
        <v>0.72430555555555554</v>
      </c>
      <c r="E7758">
        <v>7000</v>
      </c>
      <c r="G7758" s="31" t="s">
        <v>102</v>
      </c>
      <c r="H7758">
        <v>16</v>
      </c>
      <c r="I7758" s="31" t="s">
        <v>105</v>
      </c>
    </row>
    <row r="7759" spans="1:9" x14ac:dyDescent="0.3">
      <c r="A7759">
        <v>7793</v>
      </c>
      <c r="B7759">
        <v>3</v>
      </c>
      <c r="C7759">
        <v>122</v>
      </c>
      <c r="D7759" s="32">
        <v>0.77083333333333337</v>
      </c>
      <c r="E7759">
        <v>7000</v>
      </c>
      <c r="G7759" s="31" t="s">
        <v>97</v>
      </c>
      <c r="H7759">
        <v>17</v>
      </c>
      <c r="I7759" s="31" t="s">
        <v>104</v>
      </c>
    </row>
    <row r="7760" spans="1:9" x14ac:dyDescent="0.3">
      <c r="A7760">
        <v>7794</v>
      </c>
      <c r="B7760">
        <v>2</v>
      </c>
      <c r="C7760">
        <v>122</v>
      </c>
      <c r="D7760" s="32">
        <v>0.82222222222222219</v>
      </c>
      <c r="E7760">
        <v>7000</v>
      </c>
      <c r="G7760" s="31" t="s">
        <v>102</v>
      </c>
      <c r="H7760">
        <v>17</v>
      </c>
      <c r="I7760" s="31" t="s">
        <v>98</v>
      </c>
    </row>
    <row r="7761" spans="1:9" x14ac:dyDescent="0.3">
      <c r="A7761">
        <v>7795</v>
      </c>
      <c r="B7761">
        <v>4</v>
      </c>
      <c r="C7761">
        <v>122</v>
      </c>
      <c r="D7761" s="32">
        <v>0.76527777777777772</v>
      </c>
      <c r="E7761">
        <v>7000</v>
      </c>
      <c r="G7761" s="31" t="s">
        <v>102</v>
      </c>
      <c r="H7761">
        <v>17</v>
      </c>
      <c r="I7761" s="31" t="s">
        <v>103</v>
      </c>
    </row>
    <row r="7762" spans="1:9" x14ac:dyDescent="0.3">
      <c r="A7762">
        <v>7796</v>
      </c>
      <c r="B7762">
        <v>5</v>
      </c>
      <c r="C7762">
        <v>122</v>
      </c>
      <c r="D7762" s="32">
        <v>0.7368055555555556</v>
      </c>
      <c r="E7762">
        <v>7000</v>
      </c>
      <c r="G7762" s="31" t="s">
        <v>102</v>
      </c>
      <c r="H7762">
        <v>17</v>
      </c>
      <c r="I7762" s="31" t="s">
        <v>105</v>
      </c>
    </row>
    <row r="7763" spans="1:9" x14ac:dyDescent="0.3">
      <c r="A7763">
        <v>7797</v>
      </c>
      <c r="B7763">
        <v>3</v>
      </c>
      <c r="C7763">
        <v>122</v>
      </c>
      <c r="D7763" s="32">
        <v>0.7993055555555556</v>
      </c>
      <c r="E7763">
        <v>7000</v>
      </c>
      <c r="G7763" s="31" t="s">
        <v>97</v>
      </c>
      <c r="H7763">
        <v>18</v>
      </c>
      <c r="I7763" s="31" t="s">
        <v>104</v>
      </c>
    </row>
    <row r="7764" spans="1:9" x14ac:dyDescent="0.3">
      <c r="A7764">
        <v>7798</v>
      </c>
      <c r="B7764">
        <v>4</v>
      </c>
      <c r="C7764">
        <v>122</v>
      </c>
      <c r="D7764" s="32">
        <v>0.77986111111111112</v>
      </c>
      <c r="E7764">
        <v>7000</v>
      </c>
      <c r="G7764" s="31" t="s">
        <v>97</v>
      </c>
      <c r="H7764">
        <v>18</v>
      </c>
      <c r="I7764" s="31" t="s">
        <v>103</v>
      </c>
    </row>
    <row r="7765" spans="1:9" x14ac:dyDescent="0.3">
      <c r="A7765">
        <v>7799</v>
      </c>
      <c r="B7765">
        <v>5</v>
      </c>
      <c r="C7765">
        <v>122</v>
      </c>
      <c r="D7765" s="32">
        <v>0.76041666666666663</v>
      </c>
      <c r="E7765">
        <v>7000</v>
      </c>
      <c r="G7765" s="31" t="s">
        <v>97</v>
      </c>
      <c r="H7765">
        <v>18</v>
      </c>
      <c r="I7765" s="31" t="s">
        <v>105</v>
      </c>
    </row>
    <row r="7766" spans="1:9" x14ac:dyDescent="0.3">
      <c r="A7766">
        <v>7800</v>
      </c>
      <c r="B7766">
        <v>3</v>
      </c>
      <c r="C7766">
        <v>122</v>
      </c>
      <c r="D7766" s="32">
        <v>0.8125</v>
      </c>
      <c r="E7766">
        <v>7000</v>
      </c>
      <c r="G7766" s="31" t="s">
        <v>102</v>
      </c>
      <c r="H7766">
        <v>19</v>
      </c>
      <c r="I7766" s="31" t="s">
        <v>104</v>
      </c>
    </row>
    <row r="7767" spans="1:9" x14ac:dyDescent="0.3">
      <c r="A7767">
        <v>7801</v>
      </c>
      <c r="B7767">
        <v>4</v>
      </c>
      <c r="C7767">
        <v>122</v>
      </c>
      <c r="D7767" s="32">
        <v>0.80972222222222223</v>
      </c>
      <c r="E7767">
        <v>7000</v>
      </c>
      <c r="F7767">
        <v>1000</v>
      </c>
      <c r="G7767" s="31" t="s">
        <v>97</v>
      </c>
      <c r="H7767">
        <v>19</v>
      </c>
      <c r="I7767" s="31" t="s">
        <v>103</v>
      </c>
    </row>
    <row r="7768" spans="1:9" x14ac:dyDescent="0.3">
      <c r="A7768">
        <v>7802</v>
      </c>
      <c r="B7768">
        <v>5</v>
      </c>
      <c r="C7768">
        <v>122</v>
      </c>
      <c r="D7768" s="32">
        <v>0.78472222222222221</v>
      </c>
      <c r="E7768">
        <v>7000</v>
      </c>
      <c r="G7768" s="31" t="s">
        <v>102</v>
      </c>
      <c r="H7768">
        <v>19</v>
      </c>
      <c r="I7768" s="31" t="s">
        <v>105</v>
      </c>
    </row>
    <row r="7769" spans="1:9" x14ac:dyDescent="0.3">
      <c r="A7769">
        <v>7803</v>
      </c>
      <c r="B7769">
        <v>5</v>
      </c>
      <c r="C7769">
        <v>122</v>
      </c>
      <c r="D7769" s="32">
        <v>0.80625000000000002</v>
      </c>
      <c r="E7769">
        <v>7000</v>
      </c>
      <c r="G7769" s="31" t="s">
        <v>97</v>
      </c>
      <c r="H7769">
        <v>20</v>
      </c>
      <c r="I7769" s="31" t="s">
        <v>105</v>
      </c>
    </row>
    <row r="7770" spans="1:9" x14ac:dyDescent="0.3">
      <c r="A7770">
        <v>7804</v>
      </c>
      <c r="B7770">
        <v>5</v>
      </c>
      <c r="C7770">
        <v>122</v>
      </c>
      <c r="D7770" s="32"/>
      <c r="E7770">
        <v>7000</v>
      </c>
      <c r="G7770" s="31" t="s">
        <v>97</v>
      </c>
      <c r="H7770">
        <v>21</v>
      </c>
      <c r="I7770" s="31" t="s">
        <v>105</v>
      </c>
    </row>
    <row r="7771" spans="1:9" x14ac:dyDescent="0.3">
      <c r="A7771">
        <v>7805</v>
      </c>
      <c r="B7771">
        <v>3</v>
      </c>
      <c r="C7771">
        <v>123</v>
      </c>
      <c r="D7771" s="32">
        <v>0.4548611111111111</v>
      </c>
      <c r="E7771">
        <v>7000</v>
      </c>
      <c r="F7771">
        <v>2000</v>
      </c>
      <c r="G7771" s="31" t="s">
        <v>102</v>
      </c>
      <c r="H7771">
        <v>4</v>
      </c>
      <c r="I7771" s="31" t="s">
        <v>104</v>
      </c>
    </row>
    <row r="7772" spans="1:9" x14ac:dyDescent="0.3">
      <c r="A7772">
        <v>7806</v>
      </c>
      <c r="B7772">
        <v>2</v>
      </c>
      <c r="C7772">
        <v>123</v>
      </c>
      <c r="D7772" s="32">
        <v>0.4597222222222222</v>
      </c>
      <c r="E7772">
        <v>7000</v>
      </c>
      <c r="G7772" s="31" t="s">
        <v>97</v>
      </c>
      <c r="H7772">
        <v>4</v>
      </c>
      <c r="I7772" s="31" t="s">
        <v>98</v>
      </c>
    </row>
    <row r="7773" spans="1:9" x14ac:dyDescent="0.3">
      <c r="A7773">
        <v>7807</v>
      </c>
      <c r="B7773">
        <v>1</v>
      </c>
      <c r="C7773">
        <v>123</v>
      </c>
      <c r="D7773" s="32">
        <v>0.45694444444444443</v>
      </c>
      <c r="E7773">
        <v>7000</v>
      </c>
      <c r="G7773" s="31" t="s">
        <v>97</v>
      </c>
      <c r="H7773">
        <v>4</v>
      </c>
      <c r="I7773" s="31" t="s">
        <v>99</v>
      </c>
    </row>
    <row r="7774" spans="1:9" x14ac:dyDescent="0.3">
      <c r="A7774">
        <v>7808</v>
      </c>
      <c r="B7774">
        <v>4</v>
      </c>
      <c r="C7774">
        <v>123</v>
      </c>
      <c r="D7774" s="32">
        <v>0.44374999999999998</v>
      </c>
      <c r="E7774">
        <v>7000</v>
      </c>
      <c r="G7774" s="31" t="s">
        <v>102</v>
      </c>
      <c r="H7774">
        <v>4</v>
      </c>
      <c r="I7774" s="31" t="s">
        <v>103</v>
      </c>
    </row>
    <row r="7775" spans="1:9" x14ac:dyDescent="0.3">
      <c r="A7775">
        <v>7809</v>
      </c>
      <c r="B7775">
        <v>5</v>
      </c>
      <c r="C7775">
        <v>123</v>
      </c>
      <c r="D7775" s="32">
        <v>0.44861111111111113</v>
      </c>
      <c r="E7775">
        <v>7000</v>
      </c>
      <c r="G7775" s="31" t="s">
        <v>97</v>
      </c>
      <c r="H7775">
        <v>4</v>
      </c>
      <c r="I7775" s="31" t="s">
        <v>105</v>
      </c>
    </row>
    <row r="7776" spans="1:9" x14ac:dyDescent="0.3">
      <c r="A7776">
        <v>7810</v>
      </c>
      <c r="B7776">
        <v>3</v>
      </c>
      <c r="C7776">
        <v>123</v>
      </c>
      <c r="D7776" s="32">
        <v>0.53402777777777777</v>
      </c>
      <c r="E7776">
        <v>7000</v>
      </c>
      <c r="G7776" s="31" t="s">
        <v>102</v>
      </c>
      <c r="H7776">
        <v>5</v>
      </c>
      <c r="I7776" s="31" t="s">
        <v>104</v>
      </c>
    </row>
    <row r="7777" spans="1:9" x14ac:dyDescent="0.3">
      <c r="A7777">
        <v>7811</v>
      </c>
      <c r="B7777">
        <v>2</v>
      </c>
      <c r="C7777">
        <v>123</v>
      </c>
      <c r="D7777" s="32">
        <v>0.47708333333333336</v>
      </c>
      <c r="E7777">
        <v>7000</v>
      </c>
      <c r="G7777" s="31" t="s">
        <v>102</v>
      </c>
      <c r="H7777">
        <v>5</v>
      </c>
      <c r="I7777" s="31" t="s">
        <v>98</v>
      </c>
    </row>
    <row r="7778" spans="1:9" x14ac:dyDescent="0.3">
      <c r="A7778">
        <v>7812</v>
      </c>
      <c r="B7778">
        <v>1</v>
      </c>
      <c r="C7778">
        <v>123</v>
      </c>
      <c r="D7778" s="32">
        <v>0.49722222222222223</v>
      </c>
      <c r="E7778">
        <v>9000</v>
      </c>
      <c r="G7778" s="31" t="s">
        <v>97</v>
      </c>
      <c r="H7778">
        <v>5</v>
      </c>
      <c r="I7778" s="31" t="s">
        <v>99</v>
      </c>
    </row>
    <row r="7779" spans="1:9" x14ac:dyDescent="0.3">
      <c r="A7779">
        <v>7813</v>
      </c>
      <c r="B7779">
        <v>4</v>
      </c>
      <c r="C7779">
        <v>123</v>
      </c>
      <c r="D7779" s="32">
        <v>0.46388888888888891</v>
      </c>
      <c r="E7779">
        <v>7000</v>
      </c>
      <c r="G7779" s="31" t="s">
        <v>102</v>
      </c>
      <c r="H7779">
        <v>5</v>
      </c>
      <c r="I7779" s="31" t="s">
        <v>103</v>
      </c>
    </row>
    <row r="7780" spans="1:9" x14ac:dyDescent="0.3">
      <c r="A7780">
        <v>7814</v>
      </c>
      <c r="B7780">
        <v>5</v>
      </c>
      <c r="C7780">
        <v>123</v>
      </c>
      <c r="D7780" s="32">
        <v>0.47430555555555554</v>
      </c>
      <c r="E7780">
        <v>7000</v>
      </c>
      <c r="G7780" s="31" t="s">
        <v>102</v>
      </c>
      <c r="H7780">
        <v>5</v>
      </c>
      <c r="I7780" s="31" t="s">
        <v>105</v>
      </c>
    </row>
    <row r="7781" spans="1:9" x14ac:dyDescent="0.3">
      <c r="A7781">
        <v>7815</v>
      </c>
      <c r="B7781">
        <v>3</v>
      </c>
      <c r="C7781">
        <v>123</v>
      </c>
      <c r="D7781" s="32">
        <v>0.57777777777777772</v>
      </c>
      <c r="E7781">
        <v>7000</v>
      </c>
      <c r="G7781" s="31" t="s">
        <v>102</v>
      </c>
      <c r="H7781">
        <v>6</v>
      </c>
      <c r="I7781" s="31" t="s">
        <v>104</v>
      </c>
    </row>
    <row r="7782" spans="1:9" x14ac:dyDescent="0.3">
      <c r="A7782">
        <v>7816</v>
      </c>
      <c r="B7782">
        <v>2</v>
      </c>
      <c r="C7782">
        <v>123</v>
      </c>
      <c r="D7782" s="32">
        <v>0.50972222222222219</v>
      </c>
      <c r="E7782">
        <v>7000</v>
      </c>
      <c r="G7782" s="31" t="s">
        <v>102</v>
      </c>
      <c r="H7782">
        <v>6</v>
      </c>
      <c r="I7782" s="31" t="s">
        <v>98</v>
      </c>
    </row>
    <row r="7783" spans="1:9" x14ac:dyDescent="0.3">
      <c r="A7783">
        <v>7817</v>
      </c>
      <c r="B7783">
        <v>1</v>
      </c>
      <c r="C7783">
        <v>123</v>
      </c>
      <c r="D7783" s="32">
        <v>0.59722222222222221</v>
      </c>
      <c r="E7783">
        <v>7000</v>
      </c>
      <c r="G7783" s="31" t="s">
        <v>102</v>
      </c>
      <c r="H7783">
        <v>6</v>
      </c>
      <c r="I7783" s="31" t="s">
        <v>99</v>
      </c>
    </row>
    <row r="7784" spans="1:9" x14ac:dyDescent="0.3">
      <c r="A7784">
        <v>7818</v>
      </c>
      <c r="B7784">
        <v>4</v>
      </c>
      <c r="C7784">
        <v>123</v>
      </c>
      <c r="D7784" s="32">
        <v>0.59513888888888888</v>
      </c>
      <c r="E7784">
        <v>7000</v>
      </c>
      <c r="G7784" s="31" t="s">
        <v>97</v>
      </c>
      <c r="H7784">
        <v>6</v>
      </c>
      <c r="I7784" s="31" t="s">
        <v>103</v>
      </c>
    </row>
    <row r="7785" spans="1:9" x14ac:dyDescent="0.3">
      <c r="A7785">
        <v>7819</v>
      </c>
      <c r="B7785">
        <v>5</v>
      </c>
      <c r="C7785">
        <v>123</v>
      </c>
      <c r="D7785" s="32">
        <v>0.54374999999999996</v>
      </c>
      <c r="E7785">
        <v>7000</v>
      </c>
      <c r="G7785" s="31" t="s">
        <v>97</v>
      </c>
      <c r="H7785">
        <v>6</v>
      </c>
      <c r="I7785" s="31" t="s">
        <v>105</v>
      </c>
    </row>
    <row r="7786" spans="1:9" x14ac:dyDescent="0.3">
      <c r="A7786">
        <v>7820</v>
      </c>
      <c r="B7786">
        <v>3</v>
      </c>
      <c r="C7786">
        <v>123</v>
      </c>
      <c r="D7786" s="32">
        <v>0.60069444444444442</v>
      </c>
      <c r="E7786">
        <v>7000</v>
      </c>
      <c r="G7786" s="31" t="s">
        <v>97</v>
      </c>
      <c r="H7786">
        <v>7</v>
      </c>
      <c r="I7786" s="31" t="s">
        <v>104</v>
      </c>
    </row>
    <row r="7787" spans="1:9" x14ac:dyDescent="0.3">
      <c r="A7787">
        <v>7821</v>
      </c>
      <c r="B7787">
        <v>2</v>
      </c>
      <c r="C7787">
        <v>123</v>
      </c>
      <c r="D7787" s="32">
        <v>0.6020833333333333</v>
      </c>
      <c r="E7787">
        <v>7000</v>
      </c>
      <c r="G7787" s="31" t="s">
        <v>97</v>
      </c>
      <c r="H7787">
        <v>7</v>
      </c>
      <c r="I7787" s="31" t="s">
        <v>98</v>
      </c>
    </row>
    <row r="7788" spans="1:9" x14ac:dyDescent="0.3">
      <c r="A7788">
        <v>7822</v>
      </c>
      <c r="B7788">
        <v>1</v>
      </c>
      <c r="C7788">
        <v>123</v>
      </c>
      <c r="D7788" s="32">
        <v>0.64513888888888893</v>
      </c>
      <c r="E7788">
        <v>7000</v>
      </c>
      <c r="G7788" s="31" t="s">
        <v>102</v>
      </c>
      <c r="H7788">
        <v>7</v>
      </c>
      <c r="I7788" s="31" t="s">
        <v>99</v>
      </c>
    </row>
    <row r="7789" spans="1:9" x14ac:dyDescent="0.3">
      <c r="A7789">
        <v>7823</v>
      </c>
      <c r="B7789">
        <v>4</v>
      </c>
      <c r="C7789">
        <v>123</v>
      </c>
      <c r="D7789" s="32">
        <v>0.6381944444444444</v>
      </c>
      <c r="E7789">
        <v>7000</v>
      </c>
      <c r="G7789" s="31" t="s">
        <v>102</v>
      </c>
      <c r="H7789">
        <v>7</v>
      </c>
      <c r="I7789" s="31" t="s">
        <v>103</v>
      </c>
    </row>
    <row r="7790" spans="1:9" x14ac:dyDescent="0.3">
      <c r="A7790">
        <v>7824</v>
      </c>
      <c r="B7790">
        <v>5</v>
      </c>
      <c r="C7790">
        <v>123</v>
      </c>
      <c r="D7790" s="32">
        <v>0.58611111111111114</v>
      </c>
      <c r="E7790">
        <v>7000</v>
      </c>
      <c r="G7790" s="31" t="s">
        <v>102</v>
      </c>
      <c r="H7790">
        <v>7</v>
      </c>
      <c r="I7790" s="31" t="s">
        <v>105</v>
      </c>
    </row>
    <row r="7791" spans="1:9" x14ac:dyDescent="0.3">
      <c r="A7791">
        <v>7825</v>
      </c>
      <c r="B7791">
        <v>3</v>
      </c>
      <c r="C7791">
        <v>123</v>
      </c>
      <c r="D7791" s="32">
        <v>0.63055555555555554</v>
      </c>
      <c r="E7791">
        <v>7000</v>
      </c>
      <c r="G7791" s="31" t="s">
        <v>102</v>
      </c>
      <c r="H7791">
        <v>8</v>
      </c>
      <c r="I7791" s="31" t="s">
        <v>104</v>
      </c>
    </row>
    <row r="7792" spans="1:9" x14ac:dyDescent="0.3">
      <c r="A7792">
        <v>7826</v>
      </c>
      <c r="B7792">
        <v>2</v>
      </c>
      <c r="C7792">
        <v>123</v>
      </c>
      <c r="D7792" s="32">
        <v>0.65625</v>
      </c>
      <c r="E7792">
        <v>7000</v>
      </c>
      <c r="F7792">
        <v>2000</v>
      </c>
      <c r="G7792" s="31" t="s">
        <v>102</v>
      </c>
      <c r="H7792">
        <v>8</v>
      </c>
      <c r="I7792" s="31" t="s">
        <v>98</v>
      </c>
    </row>
    <row r="7793" spans="1:9" x14ac:dyDescent="0.3">
      <c r="A7793">
        <v>7827</v>
      </c>
      <c r="B7793">
        <v>1</v>
      </c>
      <c r="C7793">
        <v>123</v>
      </c>
      <c r="D7793" s="32">
        <v>0.66736111111111107</v>
      </c>
      <c r="E7793">
        <v>7000</v>
      </c>
      <c r="F7793">
        <v>2000</v>
      </c>
      <c r="G7793" s="31" t="s">
        <v>97</v>
      </c>
      <c r="H7793">
        <v>8</v>
      </c>
      <c r="I7793" s="31" t="s">
        <v>99</v>
      </c>
    </row>
    <row r="7794" spans="1:9" x14ac:dyDescent="0.3">
      <c r="A7794">
        <v>7828</v>
      </c>
      <c r="B7794">
        <v>4</v>
      </c>
      <c r="C7794">
        <v>123</v>
      </c>
      <c r="D7794" s="32">
        <v>0.67152777777777772</v>
      </c>
      <c r="E7794">
        <v>9000</v>
      </c>
      <c r="G7794" s="31" t="s">
        <v>97</v>
      </c>
      <c r="H7794">
        <v>8</v>
      </c>
      <c r="I7794" s="31" t="s">
        <v>103</v>
      </c>
    </row>
    <row r="7795" spans="1:9" x14ac:dyDescent="0.3">
      <c r="A7795">
        <v>7829</v>
      </c>
      <c r="B7795">
        <v>5</v>
      </c>
      <c r="C7795">
        <v>123</v>
      </c>
      <c r="D7795" s="32">
        <v>0.61041666666666672</v>
      </c>
      <c r="E7795">
        <v>7000</v>
      </c>
      <c r="G7795" s="31" t="s">
        <v>102</v>
      </c>
      <c r="H7795">
        <v>8</v>
      </c>
      <c r="I7795" s="31" t="s">
        <v>105</v>
      </c>
    </row>
    <row r="7796" spans="1:9" x14ac:dyDescent="0.3">
      <c r="A7796">
        <v>7830</v>
      </c>
      <c r="B7796">
        <v>3</v>
      </c>
      <c r="C7796">
        <v>123</v>
      </c>
      <c r="D7796" s="32">
        <v>0.66874999999999996</v>
      </c>
      <c r="E7796">
        <v>7000</v>
      </c>
      <c r="F7796">
        <v>1000</v>
      </c>
      <c r="G7796" s="31" t="s">
        <v>102</v>
      </c>
      <c r="H7796">
        <v>9</v>
      </c>
      <c r="I7796" s="31" t="s">
        <v>104</v>
      </c>
    </row>
    <row r="7797" spans="1:9" x14ac:dyDescent="0.3">
      <c r="A7797">
        <v>7831</v>
      </c>
      <c r="B7797">
        <v>2</v>
      </c>
      <c r="C7797">
        <v>123</v>
      </c>
      <c r="D7797" s="32">
        <v>0.72847222222222219</v>
      </c>
      <c r="E7797">
        <v>9000</v>
      </c>
      <c r="F7797">
        <v>1500</v>
      </c>
      <c r="G7797" s="31" t="s">
        <v>102</v>
      </c>
      <c r="H7797">
        <v>9</v>
      </c>
      <c r="I7797" s="31" t="s">
        <v>98</v>
      </c>
    </row>
    <row r="7798" spans="1:9" x14ac:dyDescent="0.3">
      <c r="A7798">
        <v>7832</v>
      </c>
      <c r="B7798">
        <v>1</v>
      </c>
      <c r="C7798">
        <v>123</v>
      </c>
      <c r="D7798" s="32">
        <v>0.74652777777777779</v>
      </c>
      <c r="E7798">
        <v>7000</v>
      </c>
      <c r="G7798" s="31" t="s">
        <v>102</v>
      </c>
      <c r="H7798">
        <v>9</v>
      </c>
      <c r="I7798" s="31" t="s">
        <v>99</v>
      </c>
    </row>
    <row r="7799" spans="1:9" x14ac:dyDescent="0.3">
      <c r="A7799">
        <v>7833</v>
      </c>
      <c r="B7799">
        <v>4</v>
      </c>
      <c r="C7799">
        <v>123</v>
      </c>
      <c r="D7799" s="32">
        <v>0.7270833333333333</v>
      </c>
      <c r="E7799">
        <v>7000</v>
      </c>
      <c r="G7799" s="31" t="s">
        <v>102</v>
      </c>
      <c r="H7799">
        <v>9</v>
      </c>
      <c r="I7799" s="31" t="s">
        <v>103</v>
      </c>
    </row>
    <row r="7800" spans="1:9" x14ac:dyDescent="0.3">
      <c r="A7800">
        <v>7834</v>
      </c>
      <c r="B7800">
        <v>5</v>
      </c>
      <c r="C7800">
        <v>123</v>
      </c>
      <c r="D7800" s="32">
        <v>0.64027777777777772</v>
      </c>
      <c r="E7800">
        <v>7000</v>
      </c>
      <c r="G7800" s="31" t="s">
        <v>102</v>
      </c>
      <c r="H7800">
        <v>9</v>
      </c>
      <c r="I7800" s="31" t="s">
        <v>105</v>
      </c>
    </row>
    <row r="7801" spans="1:9" x14ac:dyDescent="0.3">
      <c r="A7801">
        <v>7835</v>
      </c>
      <c r="B7801">
        <v>3</v>
      </c>
      <c r="C7801">
        <v>123</v>
      </c>
      <c r="D7801" s="32">
        <v>0.71944444444444444</v>
      </c>
      <c r="E7801">
        <v>9000</v>
      </c>
      <c r="G7801" s="31" t="s">
        <v>97</v>
      </c>
      <c r="H7801">
        <v>10</v>
      </c>
      <c r="I7801" s="31" t="s">
        <v>104</v>
      </c>
    </row>
    <row r="7802" spans="1:9" x14ac:dyDescent="0.3">
      <c r="A7802">
        <v>7836</v>
      </c>
      <c r="B7802">
        <v>2</v>
      </c>
      <c r="C7802">
        <v>123</v>
      </c>
      <c r="D7802" s="32">
        <v>0.76597222222222228</v>
      </c>
      <c r="E7802">
        <v>7000</v>
      </c>
      <c r="G7802" s="31" t="s">
        <v>97</v>
      </c>
      <c r="H7802">
        <v>10</v>
      </c>
      <c r="I7802" s="31" t="s">
        <v>98</v>
      </c>
    </row>
    <row r="7803" spans="1:9" x14ac:dyDescent="0.3">
      <c r="A7803">
        <v>7837</v>
      </c>
      <c r="B7803">
        <v>1</v>
      </c>
      <c r="C7803">
        <v>123</v>
      </c>
      <c r="D7803" s="32">
        <v>0.8</v>
      </c>
      <c r="E7803">
        <v>7000</v>
      </c>
      <c r="G7803" s="31" t="s">
        <v>97</v>
      </c>
      <c r="H7803">
        <v>10</v>
      </c>
      <c r="I7803" s="31" t="s">
        <v>99</v>
      </c>
    </row>
    <row r="7804" spans="1:9" x14ac:dyDescent="0.3">
      <c r="A7804">
        <v>7838</v>
      </c>
      <c r="B7804">
        <v>4</v>
      </c>
      <c r="C7804">
        <v>123</v>
      </c>
      <c r="D7804" s="32">
        <v>0.75208333333333333</v>
      </c>
      <c r="E7804">
        <v>7000</v>
      </c>
      <c r="G7804" s="31" t="s">
        <v>102</v>
      </c>
      <c r="H7804">
        <v>10</v>
      </c>
      <c r="I7804" s="31" t="s">
        <v>103</v>
      </c>
    </row>
    <row r="7805" spans="1:9" x14ac:dyDescent="0.3">
      <c r="A7805">
        <v>7839</v>
      </c>
      <c r="B7805">
        <v>5</v>
      </c>
      <c r="C7805">
        <v>123</v>
      </c>
      <c r="D7805" s="32">
        <v>0.67638888888888893</v>
      </c>
      <c r="E7805">
        <v>7000</v>
      </c>
      <c r="G7805" s="31" t="s">
        <v>102</v>
      </c>
      <c r="H7805">
        <v>10</v>
      </c>
      <c r="I7805" s="31" t="s">
        <v>105</v>
      </c>
    </row>
    <row r="7806" spans="1:9" x14ac:dyDescent="0.3">
      <c r="A7806">
        <v>7840</v>
      </c>
      <c r="B7806">
        <v>3</v>
      </c>
      <c r="C7806">
        <v>123</v>
      </c>
      <c r="D7806" s="32">
        <v>0.73888888888888893</v>
      </c>
      <c r="E7806">
        <v>7000</v>
      </c>
      <c r="G7806" s="31" t="s">
        <v>97</v>
      </c>
      <c r="H7806">
        <v>11</v>
      </c>
      <c r="I7806" s="31" t="s">
        <v>104</v>
      </c>
    </row>
    <row r="7807" spans="1:9" x14ac:dyDescent="0.3">
      <c r="A7807">
        <v>7841</v>
      </c>
      <c r="B7807">
        <v>2</v>
      </c>
      <c r="C7807">
        <v>123</v>
      </c>
      <c r="D7807" s="32">
        <v>0.79791666666666672</v>
      </c>
      <c r="E7807">
        <v>9000</v>
      </c>
      <c r="F7807">
        <v>1000</v>
      </c>
      <c r="G7807" s="31" t="s">
        <v>102</v>
      </c>
      <c r="H7807">
        <v>11</v>
      </c>
      <c r="I7807" s="31" t="s">
        <v>98</v>
      </c>
    </row>
    <row r="7808" spans="1:9" x14ac:dyDescent="0.3">
      <c r="A7808">
        <v>7842</v>
      </c>
      <c r="B7808">
        <v>1</v>
      </c>
      <c r="C7808">
        <v>123</v>
      </c>
      <c r="D7808" s="32">
        <v>0.84305555555555556</v>
      </c>
      <c r="E7808">
        <v>7000</v>
      </c>
      <c r="G7808" s="31" t="s">
        <v>97</v>
      </c>
      <c r="H7808">
        <v>11</v>
      </c>
      <c r="I7808" s="31" t="s">
        <v>99</v>
      </c>
    </row>
    <row r="7809" spans="1:9" x14ac:dyDescent="0.3">
      <c r="A7809">
        <v>7843</v>
      </c>
      <c r="B7809">
        <v>4</v>
      </c>
      <c r="C7809">
        <v>123</v>
      </c>
      <c r="D7809" s="32">
        <v>0.78055555555555556</v>
      </c>
      <c r="E7809">
        <v>7000</v>
      </c>
      <c r="G7809" s="31" t="s">
        <v>97</v>
      </c>
      <c r="H7809">
        <v>11</v>
      </c>
      <c r="I7809" s="31" t="s">
        <v>103</v>
      </c>
    </row>
    <row r="7810" spans="1:9" x14ac:dyDescent="0.3">
      <c r="A7810">
        <v>7844</v>
      </c>
      <c r="B7810">
        <v>5</v>
      </c>
      <c r="C7810">
        <v>123</v>
      </c>
      <c r="D7810" s="32">
        <v>0.69722222222222219</v>
      </c>
      <c r="E7810">
        <v>7000</v>
      </c>
      <c r="F7810">
        <v>1000</v>
      </c>
      <c r="G7810" s="31" t="s">
        <v>102</v>
      </c>
      <c r="H7810">
        <v>11</v>
      </c>
      <c r="I7810" s="31" t="s">
        <v>105</v>
      </c>
    </row>
    <row r="7811" spans="1:9" x14ac:dyDescent="0.3">
      <c r="A7811">
        <v>7845</v>
      </c>
      <c r="B7811">
        <v>3</v>
      </c>
      <c r="C7811">
        <v>123</v>
      </c>
      <c r="D7811" s="32">
        <v>0.77222222222222225</v>
      </c>
      <c r="E7811">
        <v>7000</v>
      </c>
      <c r="G7811" s="31" t="s">
        <v>102</v>
      </c>
      <c r="H7811">
        <v>12</v>
      </c>
      <c r="I7811" s="31" t="s">
        <v>104</v>
      </c>
    </row>
    <row r="7812" spans="1:9" x14ac:dyDescent="0.3">
      <c r="A7812">
        <v>7846</v>
      </c>
      <c r="B7812">
        <v>2</v>
      </c>
      <c r="C7812">
        <v>123</v>
      </c>
      <c r="D7812" s="32">
        <v>0.83819444444444446</v>
      </c>
      <c r="E7812">
        <v>9000</v>
      </c>
      <c r="F7812">
        <v>3000</v>
      </c>
      <c r="G7812" s="31" t="s">
        <v>97</v>
      </c>
      <c r="H7812">
        <v>12</v>
      </c>
      <c r="I7812" s="31" t="s">
        <v>98</v>
      </c>
    </row>
    <row r="7813" spans="1:9" x14ac:dyDescent="0.3">
      <c r="A7813">
        <v>7847</v>
      </c>
      <c r="B7813">
        <v>4</v>
      </c>
      <c r="C7813">
        <v>123</v>
      </c>
      <c r="D7813" s="32">
        <v>0.80347222222222225</v>
      </c>
      <c r="E7813">
        <v>7000</v>
      </c>
      <c r="G7813" s="31" t="s">
        <v>97</v>
      </c>
      <c r="H7813">
        <v>12</v>
      </c>
      <c r="I7813" s="31" t="s">
        <v>103</v>
      </c>
    </row>
    <row r="7814" spans="1:9" x14ac:dyDescent="0.3">
      <c r="A7814">
        <v>7848</v>
      </c>
      <c r="B7814">
        <v>5</v>
      </c>
      <c r="C7814">
        <v>123</v>
      </c>
      <c r="D7814" s="32">
        <v>0.72083333333333333</v>
      </c>
      <c r="E7814">
        <v>7000</v>
      </c>
      <c r="G7814" s="31" t="s">
        <v>102</v>
      </c>
      <c r="H7814">
        <v>12</v>
      </c>
      <c r="I7814" s="31" t="s">
        <v>105</v>
      </c>
    </row>
    <row r="7815" spans="1:9" x14ac:dyDescent="0.3">
      <c r="A7815">
        <v>7849</v>
      </c>
      <c r="B7815">
        <v>3</v>
      </c>
      <c r="C7815">
        <v>123</v>
      </c>
      <c r="D7815" s="32">
        <v>0.79236111111111107</v>
      </c>
      <c r="E7815">
        <v>7000</v>
      </c>
      <c r="G7815" s="31" t="s">
        <v>97</v>
      </c>
      <c r="H7815">
        <v>13</v>
      </c>
      <c r="I7815" s="31" t="s">
        <v>104</v>
      </c>
    </row>
    <row r="7816" spans="1:9" x14ac:dyDescent="0.3">
      <c r="A7816">
        <v>7850</v>
      </c>
      <c r="B7816">
        <v>4</v>
      </c>
      <c r="C7816">
        <v>123</v>
      </c>
      <c r="D7816" s="32">
        <v>0.82361111111111107</v>
      </c>
      <c r="E7816">
        <v>7000</v>
      </c>
      <c r="G7816" s="31" t="s">
        <v>97</v>
      </c>
      <c r="H7816">
        <v>13</v>
      </c>
      <c r="I7816" s="31" t="s">
        <v>103</v>
      </c>
    </row>
    <row r="7817" spans="1:9" x14ac:dyDescent="0.3">
      <c r="A7817">
        <v>7851</v>
      </c>
      <c r="B7817">
        <v>5</v>
      </c>
      <c r="C7817">
        <v>123</v>
      </c>
      <c r="D7817" s="32">
        <v>0.74930555555555556</v>
      </c>
      <c r="E7817">
        <v>7000</v>
      </c>
      <c r="G7817" s="31" t="s">
        <v>97</v>
      </c>
      <c r="H7817">
        <v>13</v>
      </c>
      <c r="I7817" s="31" t="s">
        <v>105</v>
      </c>
    </row>
    <row r="7818" spans="1:9" x14ac:dyDescent="0.3">
      <c r="A7818">
        <v>7852</v>
      </c>
      <c r="B7818">
        <v>3</v>
      </c>
      <c r="C7818">
        <v>123</v>
      </c>
      <c r="D7818" s="32">
        <v>0.8256944444444444</v>
      </c>
      <c r="E7818">
        <v>9000</v>
      </c>
      <c r="G7818" s="31" t="s">
        <v>97</v>
      </c>
      <c r="H7818">
        <v>14</v>
      </c>
      <c r="I7818" s="31" t="s">
        <v>104</v>
      </c>
    </row>
    <row r="7819" spans="1:9" x14ac:dyDescent="0.3">
      <c r="A7819">
        <v>7853</v>
      </c>
      <c r="B7819">
        <v>5</v>
      </c>
      <c r="C7819">
        <v>123</v>
      </c>
      <c r="D7819" s="32">
        <v>0.77152777777777781</v>
      </c>
      <c r="E7819">
        <v>7000</v>
      </c>
      <c r="G7819" s="31" t="s">
        <v>102</v>
      </c>
      <c r="H7819">
        <v>14</v>
      </c>
      <c r="I7819" s="31" t="s">
        <v>105</v>
      </c>
    </row>
    <row r="7820" spans="1:9" x14ac:dyDescent="0.3">
      <c r="A7820">
        <v>7854</v>
      </c>
      <c r="B7820">
        <v>3</v>
      </c>
      <c r="C7820">
        <v>123</v>
      </c>
      <c r="D7820" s="32">
        <v>0.84305555555555556</v>
      </c>
      <c r="E7820">
        <v>7000</v>
      </c>
      <c r="G7820" s="31" t="s">
        <v>102</v>
      </c>
      <c r="H7820">
        <v>15</v>
      </c>
      <c r="I7820" s="31" t="s">
        <v>104</v>
      </c>
    </row>
    <row r="7821" spans="1:9" x14ac:dyDescent="0.3">
      <c r="A7821">
        <v>7855</v>
      </c>
      <c r="B7821">
        <v>5</v>
      </c>
      <c r="C7821">
        <v>123</v>
      </c>
      <c r="D7821" s="32">
        <v>0.7993055555555556</v>
      </c>
      <c r="E7821">
        <v>7000</v>
      </c>
      <c r="G7821" s="31" t="s">
        <v>102</v>
      </c>
      <c r="H7821">
        <v>15</v>
      </c>
      <c r="I7821" s="31" t="s">
        <v>105</v>
      </c>
    </row>
    <row r="7822" spans="1:9" x14ac:dyDescent="0.3">
      <c r="A7822">
        <v>7856</v>
      </c>
      <c r="B7822">
        <v>5</v>
      </c>
      <c r="C7822">
        <v>123</v>
      </c>
      <c r="D7822" s="32">
        <v>0.82291666666666663</v>
      </c>
      <c r="E7822">
        <v>7000</v>
      </c>
      <c r="G7822" s="31" t="s">
        <v>97</v>
      </c>
      <c r="H7822">
        <v>16</v>
      </c>
      <c r="I7822" s="31" t="s">
        <v>105</v>
      </c>
    </row>
    <row r="7823" spans="1:9" x14ac:dyDescent="0.3">
      <c r="A7823">
        <v>7857</v>
      </c>
      <c r="B7823">
        <v>5</v>
      </c>
      <c r="C7823">
        <v>123</v>
      </c>
      <c r="D7823" s="32">
        <v>0.84375</v>
      </c>
      <c r="E7823">
        <v>7000</v>
      </c>
      <c r="G7823" s="31" t="s">
        <v>102</v>
      </c>
      <c r="H7823">
        <v>17</v>
      </c>
      <c r="I7823" s="31" t="s">
        <v>105</v>
      </c>
    </row>
    <row r="7824" spans="1:9" x14ac:dyDescent="0.3">
      <c r="A7824">
        <v>7858</v>
      </c>
      <c r="B7824">
        <v>2</v>
      </c>
      <c r="C7824">
        <v>124</v>
      </c>
      <c r="D7824" s="32">
        <v>0.48055555555555557</v>
      </c>
      <c r="E7824">
        <v>7000</v>
      </c>
      <c r="G7824" s="31" t="s">
        <v>97</v>
      </c>
      <c r="H7824">
        <v>4</v>
      </c>
      <c r="I7824" s="31" t="s">
        <v>98</v>
      </c>
    </row>
    <row r="7825" spans="1:9" x14ac:dyDescent="0.3">
      <c r="A7825">
        <v>7859</v>
      </c>
      <c r="B7825">
        <v>1</v>
      </c>
      <c r="C7825">
        <v>124</v>
      </c>
      <c r="D7825" s="32">
        <v>0.5</v>
      </c>
      <c r="E7825">
        <v>7000</v>
      </c>
      <c r="G7825" s="31" t="s">
        <v>97</v>
      </c>
      <c r="H7825">
        <v>4</v>
      </c>
      <c r="I7825" s="31" t="s">
        <v>99</v>
      </c>
    </row>
    <row r="7826" spans="1:9" x14ac:dyDescent="0.3">
      <c r="A7826">
        <v>7860</v>
      </c>
      <c r="B7826">
        <v>8</v>
      </c>
      <c r="C7826">
        <v>124</v>
      </c>
      <c r="D7826" s="32">
        <v>0.49166666666666664</v>
      </c>
      <c r="E7826">
        <v>7000</v>
      </c>
      <c r="G7826" s="31" t="s">
        <v>102</v>
      </c>
      <c r="H7826">
        <v>4</v>
      </c>
      <c r="I7826" s="31" t="s">
        <v>101</v>
      </c>
    </row>
    <row r="7827" spans="1:9" x14ac:dyDescent="0.3">
      <c r="A7827">
        <v>7861</v>
      </c>
      <c r="B7827">
        <v>5</v>
      </c>
      <c r="C7827">
        <v>124</v>
      </c>
      <c r="D7827" s="32">
        <v>0.4548611111111111</v>
      </c>
      <c r="E7827">
        <v>7000</v>
      </c>
      <c r="G7827" s="31" t="s">
        <v>102</v>
      </c>
      <c r="H7827">
        <v>4</v>
      </c>
      <c r="I7827" s="31" t="s">
        <v>105</v>
      </c>
    </row>
    <row r="7828" spans="1:9" x14ac:dyDescent="0.3">
      <c r="A7828">
        <v>7862</v>
      </c>
      <c r="B7828">
        <v>2</v>
      </c>
      <c r="C7828">
        <v>124</v>
      </c>
      <c r="D7828" s="32">
        <v>0.51249999999999996</v>
      </c>
      <c r="E7828">
        <v>7000</v>
      </c>
      <c r="G7828" s="31" t="s">
        <v>102</v>
      </c>
      <c r="H7828">
        <v>5</v>
      </c>
      <c r="I7828" s="31" t="s">
        <v>98</v>
      </c>
    </row>
    <row r="7829" spans="1:9" x14ac:dyDescent="0.3">
      <c r="A7829">
        <v>7863</v>
      </c>
      <c r="B7829">
        <v>1</v>
      </c>
      <c r="C7829">
        <v>124</v>
      </c>
      <c r="D7829" s="32">
        <v>0.55000000000000004</v>
      </c>
      <c r="E7829">
        <v>9000</v>
      </c>
      <c r="F7829">
        <v>5000</v>
      </c>
      <c r="G7829" s="31" t="s">
        <v>102</v>
      </c>
      <c r="H7829">
        <v>5</v>
      </c>
      <c r="I7829" s="31" t="s">
        <v>99</v>
      </c>
    </row>
    <row r="7830" spans="1:9" x14ac:dyDescent="0.3">
      <c r="A7830">
        <v>7864</v>
      </c>
      <c r="B7830">
        <v>8</v>
      </c>
      <c r="C7830">
        <v>124</v>
      </c>
      <c r="D7830" s="32">
        <v>0.53888888888888886</v>
      </c>
      <c r="E7830">
        <v>9000</v>
      </c>
      <c r="G7830" s="31" t="s">
        <v>97</v>
      </c>
      <c r="H7830">
        <v>5</v>
      </c>
      <c r="I7830" s="31" t="s">
        <v>101</v>
      </c>
    </row>
    <row r="7831" spans="1:9" x14ac:dyDescent="0.3">
      <c r="A7831">
        <v>7865</v>
      </c>
      <c r="B7831">
        <v>5</v>
      </c>
      <c r="C7831">
        <v>124</v>
      </c>
      <c r="D7831" s="32">
        <v>0.54236111111111107</v>
      </c>
      <c r="E7831">
        <v>7000</v>
      </c>
      <c r="G7831" s="31" t="s">
        <v>102</v>
      </c>
      <c r="H7831">
        <v>5</v>
      </c>
      <c r="I7831" s="31" t="s">
        <v>105</v>
      </c>
    </row>
    <row r="7832" spans="1:9" x14ac:dyDescent="0.3">
      <c r="A7832">
        <v>7866</v>
      </c>
      <c r="B7832">
        <v>2</v>
      </c>
      <c r="C7832">
        <v>124</v>
      </c>
      <c r="D7832" s="32">
        <v>0.57361111111111107</v>
      </c>
      <c r="E7832">
        <v>9000</v>
      </c>
      <c r="G7832" s="31" t="s">
        <v>97</v>
      </c>
      <c r="H7832">
        <v>6</v>
      </c>
      <c r="I7832" s="31" t="s">
        <v>98</v>
      </c>
    </row>
    <row r="7833" spans="1:9" x14ac:dyDescent="0.3">
      <c r="A7833">
        <v>7867</v>
      </c>
      <c r="B7833">
        <v>1</v>
      </c>
      <c r="C7833">
        <v>124</v>
      </c>
      <c r="D7833" s="32">
        <v>0.56597222222222221</v>
      </c>
      <c r="E7833">
        <v>7000</v>
      </c>
      <c r="G7833" s="31" t="s">
        <v>97</v>
      </c>
      <c r="H7833">
        <v>6</v>
      </c>
      <c r="I7833" s="31" t="s">
        <v>99</v>
      </c>
    </row>
    <row r="7834" spans="1:9" x14ac:dyDescent="0.3">
      <c r="A7834">
        <v>7868</v>
      </c>
      <c r="B7834">
        <v>8</v>
      </c>
      <c r="C7834">
        <v>124</v>
      </c>
      <c r="D7834" s="32">
        <v>0.63124999999999998</v>
      </c>
      <c r="E7834">
        <v>7000</v>
      </c>
      <c r="F7834">
        <v>500</v>
      </c>
      <c r="G7834" s="31" t="s">
        <v>102</v>
      </c>
      <c r="H7834">
        <v>6</v>
      </c>
      <c r="I7834" s="31" t="s">
        <v>101</v>
      </c>
    </row>
    <row r="7835" spans="1:9" x14ac:dyDescent="0.3">
      <c r="A7835">
        <v>7869</v>
      </c>
      <c r="B7835">
        <v>5</v>
      </c>
      <c r="C7835">
        <v>124</v>
      </c>
      <c r="D7835" s="32">
        <v>0.61736111111111114</v>
      </c>
      <c r="E7835">
        <v>7000</v>
      </c>
      <c r="G7835" s="31" t="s">
        <v>97</v>
      </c>
      <c r="H7835">
        <v>6</v>
      </c>
      <c r="I7835" s="31" t="s">
        <v>105</v>
      </c>
    </row>
    <row r="7836" spans="1:9" x14ac:dyDescent="0.3">
      <c r="A7836">
        <v>7870</v>
      </c>
      <c r="B7836">
        <v>2</v>
      </c>
      <c r="C7836">
        <v>124</v>
      </c>
      <c r="D7836" s="32">
        <v>0.6333333333333333</v>
      </c>
      <c r="E7836">
        <v>7000</v>
      </c>
      <c r="G7836" s="31" t="s">
        <v>97</v>
      </c>
      <c r="H7836">
        <v>7</v>
      </c>
      <c r="I7836" s="31" t="s">
        <v>98</v>
      </c>
    </row>
    <row r="7837" spans="1:9" x14ac:dyDescent="0.3">
      <c r="A7837">
        <v>7871</v>
      </c>
      <c r="B7837">
        <v>1</v>
      </c>
      <c r="C7837">
        <v>124</v>
      </c>
      <c r="D7837" s="32">
        <v>0.64652777777777781</v>
      </c>
      <c r="E7837">
        <v>9000</v>
      </c>
      <c r="G7837" s="31" t="s">
        <v>97</v>
      </c>
      <c r="H7837">
        <v>7</v>
      </c>
      <c r="I7837" s="31" t="s">
        <v>99</v>
      </c>
    </row>
    <row r="7838" spans="1:9" x14ac:dyDescent="0.3">
      <c r="A7838">
        <v>7872</v>
      </c>
      <c r="B7838">
        <v>8</v>
      </c>
      <c r="C7838">
        <v>124</v>
      </c>
      <c r="D7838" s="32">
        <v>0.68472222222222223</v>
      </c>
      <c r="E7838">
        <v>7000</v>
      </c>
      <c r="F7838">
        <v>1000</v>
      </c>
      <c r="G7838" s="31" t="s">
        <v>102</v>
      </c>
      <c r="H7838">
        <v>7</v>
      </c>
      <c r="I7838" s="31" t="s">
        <v>101</v>
      </c>
    </row>
    <row r="7839" spans="1:9" x14ac:dyDescent="0.3">
      <c r="A7839">
        <v>7873</v>
      </c>
      <c r="B7839">
        <v>5</v>
      </c>
      <c r="C7839">
        <v>124</v>
      </c>
      <c r="D7839" s="32">
        <v>0.64583333333333337</v>
      </c>
      <c r="E7839">
        <v>9000</v>
      </c>
      <c r="G7839" s="31" t="s">
        <v>97</v>
      </c>
      <c r="H7839">
        <v>7</v>
      </c>
      <c r="I7839" s="31" t="s">
        <v>105</v>
      </c>
    </row>
    <row r="7840" spans="1:9" x14ac:dyDescent="0.3">
      <c r="A7840">
        <v>7874</v>
      </c>
      <c r="B7840">
        <v>2</v>
      </c>
      <c r="C7840">
        <v>124</v>
      </c>
      <c r="D7840" s="32">
        <v>0.68263888888888891</v>
      </c>
      <c r="E7840">
        <v>7000</v>
      </c>
      <c r="G7840" s="31" t="s">
        <v>102</v>
      </c>
      <c r="H7840">
        <v>8</v>
      </c>
      <c r="I7840" s="31" t="s">
        <v>98</v>
      </c>
    </row>
    <row r="7841" spans="1:9" x14ac:dyDescent="0.3">
      <c r="A7841">
        <v>7875</v>
      </c>
      <c r="B7841">
        <v>1</v>
      </c>
      <c r="C7841">
        <v>124</v>
      </c>
      <c r="D7841" s="32">
        <v>0.69791666666666663</v>
      </c>
      <c r="E7841">
        <v>7000</v>
      </c>
      <c r="G7841" s="31" t="s">
        <v>102</v>
      </c>
      <c r="H7841">
        <v>8</v>
      </c>
      <c r="I7841" s="31" t="s">
        <v>99</v>
      </c>
    </row>
    <row r="7842" spans="1:9" x14ac:dyDescent="0.3">
      <c r="A7842">
        <v>7876</v>
      </c>
      <c r="B7842">
        <v>8</v>
      </c>
      <c r="C7842">
        <v>124</v>
      </c>
      <c r="D7842" s="32">
        <v>0.70486111111111116</v>
      </c>
      <c r="E7842">
        <v>9000</v>
      </c>
      <c r="F7842">
        <v>2000</v>
      </c>
      <c r="G7842" s="31" t="s">
        <v>102</v>
      </c>
      <c r="H7842">
        <v>8</v>
      </c>
      <c r="I7842" s="31" t="s">
        <v>101</v>
      </c>
    </row>
    <row r="7843" spans="1:9" x14ac:dyDescent="0.3">
      <c r="A7843">
        <v>7877</v>
      </c>
      <c r="B7843">
        <v>5</v>
      </c>
      <c r="C7843">
        <v>124</v>
      </c>
      <c r="D7843" s="32">
        <v>0.6645833333333333</v>
      </c>
      <c r="E7843">
        <v>7000</v>
      </c>
      <c r="G7843" s="31" t="s">
        <v>102</v>
      </c>
      <c r="H7843">
        <v>8</v>
      </c>
      <c r="I7843" s="31" t="s">
        <v>105</v>
      </c>
    </row>
    <row r="7844" spans="1:9" x14ac:dyDescent="0.3">
      <c r="A7844">
        <v>7878</v>
      </c>
      <c r="B7844">
        <v>2</v>
      </c>
      <c r="C7844">
        <v>124</v>
      </c>
      <c r="D7844" s="32">
        <v>0.70347222222222228</v>
      </c>
      <c r="E7844">
        <v>7000</v>
      </c>
      <c r="F7844">
        <v>2000</v>
      </c>
      <c r="G7844" s="31" t="s">
        <v>102</v>
      </c>
      <c r="H7844">
        <v>9</v>
      </c>
      <c r="I7844" s="31" t="s">
        <v>98</v>
      </c>
    </row>
    <row r="7845" spans="1:9" x14ac:dyDescent="0.3">
      <c r="A7845">
        <v>7879</v>
      </c>
      <c r="B7845">
        <v>1</v>
      </c>
      <c r="C7845">
        <v>124</v>
      </c>
      <c r="D7845" s="32">
        <v>0.72430555555555554</v>
      </c>
      <c r="E7845">
        <v>7000</v>
      </c>
      <c r="F7845">
        <v>1000</v>
      </c>
      <c r="G7845" s="31" t="s">
        <v>102</v>
      </c>
      <c r="H7845">
        <v>9</v>
      </c>
      <c r="I7845" s="31" t="s">
        <v>99</v>
      </c>
    </row>
    <row r="7846" spans="1:9" x14ac:dyDescent="0.3">
      <c r="A7846">
        <v>7880</v>
      </c>
      <c r="B7846">
        <v>8</v>
      </c>
      <c r="C7846">
        <v>124</v>
      </c>
      <c r="D7846" s="32">
        <v>0.72916666666666663</v>
      </c>
      <c r="E7846">
        <v>7000</v>
      </c>
      <c r="G7846" s="31" t="s">
        <v>102</v>
      </c>
      <c r="H7846">
        <v>9</v>
      </c>
      <c r="I7846" s="31" t="s">
        <v>101</v>
      </c>
    </row>
    <row r="7847" spans="1:9" x14ac:dyDescent="0.3">
      <c r="A7847">
        <v>7881</v>
      </c>
      <c r="B7847">
        <v>5</v>
      </c>
      <c r="C7847">
        <v>124</v>
      </c>
      <c r="D7847" s="32">
        <v>0.70138888888888884</v>
      </c>
      <c r="E7847">
        <v>7000</v>
      </c>
      <c r="F7847">
        <v>1000</v>
      </c>
      <c r="G7847" s="31" t="s">
        <v>102</v>
      </c>
      <c r="H7847">
        <v>9</v>
      </c>
      <c r="I7847" s="31" t="s">
        <v>105</v>
      </c>
    </row>
    <row r="7848" spans="1:9" x14ac:dyDescent="0.3">
      <c r="A7848">
        <v>7882</v>
      </c>
      <c r="B7848">
        <v>2</v>
      </c>
      <c r="C7848">
        <v>124</v>
      </c>
      <c r="D7848" s="32">
        <v>0.72152777777777777</v>
      </c>
      <c r="E7848">
        <v>7000</v>
      </c>
      <c r="F7848">
        <v>1000</v>
      </c>
      <c r="G7848" s="31" t="s">
        <v>102</v>
      </c>
      <c r="H7848">
        <v>10</v>
      </c>
      <c r="I7848" s="31" t="s">
        <v>98</v>
      </c>
    </row>
    <row r="7849" spans="1:9" x14ac:dyDescent="0.3">
      <c r="A7849">
        <v>7883</v>
      </c>
      <c r="B7849">
        <v>1</v>
      </c>
      <c r="C7849">
        <v>124</v>
      </c>
      <c r="D7849" s="32">
        <v>0.77083333333333337</v>
      </c>
      <c r="E7849">
        <v>7000</v>
      </c>
      <c r="F7849">
        <v>1000</v>
      </c>
      <c r="G7849" s="31" t="s">
        <v>102</v>
      </c>
      <c r="H7849">
        <v>10</v>
      </c>
      <c r="I7849" s="31" t="s">
        <v>99</v>
      </c>
    </row>
    <row r="7850" spans="1:9" x14ac:dyDescent="0.3">
      <c r="A7850">
        <v>7884</v>
      </c>
      <c r="B7850">
        <v>8</v>
      </c>
      <c r="C7850">
        <v>124</v>
      </c>
      <c r="D7850" s="32">
        <v>0.76111111111111107</v>
      </c>
      <c r="E7850">
        <v>7000</v>
      </c>
      <c r="G7850" s="31" t="s">
        <v>97</v>
      </c>
      <c r="H7850">
        <v>10</v>
      </c>
      <c r="I7850" s="31" t="s">
        <v>101</v>
      </c>
    </row>
    <row r="7851" spans="1:9" x14ac:dyDescent="0.3">
      <c r="A7851">
        <v>7885</v>
      </c>
      <c r="B7851">
        <v>5</v>
      </c>
      <c r="C7851">
        <v>124</v>
      </c>
      <c r="D7851" s="32">
        <v>0.72152777777777777</v>
      </c>
      <c r="E7851">
        <v>7000</v>
      </c>
      <c r="F7851">
        <v>1000</v>
      </c>
      <c r="G7851" s="31" t="s">
        <v>102</v>
      </c>
      <c r="H7851">
        <v>10</v>
      </c>
      <c r="I7851" s="31" t="s">
        <v>105</v>
      </c>
    </row>
    <row r="7852" spans="1:9" x14ac:dyDescent="0.3">
      <c r="A7852">
        <v>7886</v>
      </c>
      <c r="B7852">
        <v>2</v>
      </c>
      <c r="C7852">
        <v>124</v>
      </c>
      <c r="D7852" s="32">
        <v>0.74444444444444446</v>
      </c>
      <c r="E7852">
        <v>7000</v>
      </c>
      <c r="G7852" s="31" t="s">
        <v>102</v>
      </c>
      <c r="H7852">
        <v>11</v>
      </c>
      <c r="I7852" s="31" t="s">
        <v>98</v>
      </c>
    </row>
    <row r="7853" spans="1:9" x14ac:dyDescent="0.3">
      <c r="A7853">
        <v>7887</v>
      </c>
      <c r="B7853">
        <v>1</v>
      </c>
      <c r="C7853">
        <v>124</v>
      </c>
      <c r="D7853" s="32">
        <v>0.79374999999999996</v>
      </c>
      <c r="E7853">
        <v>7000</v>
      </c>
      <c r="F7853">
        <v>1000</v>
      </c>
      <c r="G7853" s="31" t="s">
        <v>102</v>
      </c>
      <c r="H7853">
        <v>11</v>
      </c>
      <c r="I7853" s="31" t="s">
        <v>99</v>
      </c>
    </row>
    <row r="7854" spans="1:9" x14ac:dyDescent="0.3">
      <c r="A7854">
        <v>7888</v>
      </c>
      <c r="B7854">
        <v>8</v>
      </c>
      <c r="C7854">
        <v>124</v>
      </c>
      <c r="D7854" s="32">
        <v>0.79236111111111107</v>
      </c>
      <c r="E7854">
        <v>7000</v>
      </c>
      <c r="G7854" s="31" t="s">
        <v>97</v>
      </c>
      <c r="H7854">
        <v>11</v>
      </c>
      <c r="I7854" s="31" t="s">
        <v>101</v>
      </c>
    </row>
    <row r="7855" spans="1:9" x14ac:dyDescent="0.3">
      <c r="A7855">
        <v>7889</v>
      </c>
      <c r="B7855">
        <v>5</v>
      </c>
      <c r="C7855">
        <v>124</v>
      </c>
      <c r="D7855" s="32">
        <v>0.74305555555555558</v>
      </c>
      <c r="E7855">
        <v>7000</v>
      </c>
      <c r="F7855">
        <v>1000</v>
      </c>
      <c r="G7855" s="31" t="s">
        <v>97</v>
      </c>
      <c r="H7855">
        <v>11</v>
      </c>
      <c r="I7855" s="31" t="s">
        <v>105</v>
      </c>
    </row>
    <row r="7856" spans="1:9" x14ac:dyDescent="0.3">
      <c r="A7856">
        <v>7890</v>
      </c>
      <c r="B7856">
        <v>2</v>
      </c>
      <c r="C7856">
        <v>124</v>
      </c>
      <c r="D7856" s="32">
        <v>0.75555555555555554</v>
      </c>
      <c r="E7856">
        <v>7000</v>
      </c>
      <c r="G7856" s="31" t="s">
        <v>97</v>
      </c>
      <c r="H7856">
        <v>12</v>
      </c>
      <c r="I7856" s="31" t="s">
        <v>98</v>
      </c>
    </row>
    <row r="7857" spans="1:9" x14ac:dyDescent="0.3">
      <c r="A7857">
        <v>7891</v>
      </c>
      <c r="B7857">
        <v>1</v>
      </c>
      <c r="C7857">
        <v>124</v>
      </c>
      <c r="D7857" s="32">
        <v>0.81874999999999998</v>
      </c>
      <c r="E7857">
        <v>7000</v>
      </c>
      <c r="G7857" s="31" t="s">
        <v>97</v>
      </c>
      <c r="H7857">
        <v>12</v>
      </c>
      <c r="I7857" s="31" t="s">
        <v>99</v>
      </c>
    </row>
    <row r="7858" spans="1:9" x14ac:dyDescent="0.3">
      <c r="A7858">
        <v>7892</v>
      </c>
      <c r="B7858">
        <v>8</v>
      </c>
      <c r="C7858">
        <v>124</v>
      </c>
      <c r="D7858" s="32">
        <v>0.81319444444444444</v>
      </c>
      <c r="E7858">
        <v>7000</v>
      </c>
      <c r="G7858" s="31" t="s">
        <v>97</v>
      </c>
      <c r="H7858">
        <v>12</v>
      </c>
      <c r="I7858" s="31" t="s">
        <v>101</v>
      </c>
    </row>
    <row r="7859" spans="1:9" x14ac:dyDescent="0.3">
      <c r="A7859">
        <v>7893</v>
      </c>
      <c r="B7859">
        <v>5</v>
      </c>
      <c r="C7859">
        <v>124</v>
      </c>
      <c r="D7859" s="32">
        <v>0.77083333333333337</v>
      </c>
      <c r="E7859">
        <v>7000</v>
      </c>
      <c r="F7859">
        <v>3000</v>
      </c>
      <c r="G7859" s="31" t="s">
        <v>97</v>
      </c>
      <c r="H7859">
        <v>12</v>
      </c>
      <c r="I7859" s="31" t="s">
        <v>105</v>
      </c>
    </row>
    <row r="7860" spans="1:9" x14ac:dyDescent="0.3">
      <c r="A7860">
        <v>7894</v>
      </c>
      <c r="B7860">
        <v>2</v>
      </c>
      <c r="C7860">
        <v>124</v>
      </c>
      <c r="D7860" s="32">
        <v>0.77222222222222225</v>
      </c>
      <c r="E7860">
        <v>7000</v>
      </c>
      <c r="G7860" s="31" t="s">
        <v>97</v>
      </c>
      <c r="H7860">
        <v>13</v>
      </c>
      <c r="I7860" s="31" t="s">
        <v>98</v>
      </c>
    </row>
    <row r="7861" spans="1:9" x14ac:dyDescent="0.3">
      <c r="A7861">
        <v>7895</v>
      </c>
      <c r="B7861">
        <v>5</v>
      </c>
      <c r="C7861">
        <v>124</v>
      </c>
      <c r="D7861" s="32">
        <v>0.80486111111111114</v>
      </c>
      <c r="E7861">
        <v>7000</v>
      </c>
      <c r="F7861">
        <v>4000</v>
      </c>
      <c r="G7861" s="31" t="s">
        <v>102</v>
      </c>
      <c r="H7861">
        <v>13</v>
      </c>
      <c r="I7861" s="31" t="s">
        <v>105</v>
      </c>
    </row>
    <row r="7862" spans="1:9" x14ac:dyDescent="0.3">
      <c r="A7862">
        <v>7896</v>
      </c>
      <c r="B7862">
        <v>2</v>
      </c>
      <c r="C7862">
        <v>124</v>
      </c>
      <c r="D7862" s="32">
        <v>0.80208333333333337</v>
      </c>
      <c r="E7862">
        <v>7000</v>
      </c>
      <c r="G7862" s="31" t="s">
        <v>102</v>
      </c>
      <c r="H7862">
        <v>14</v>
      </c>
      <c r="I7862" s="31" t="s">
        <v>98</v>
      </c>
    </row>
    <row r="7863" spans="1:9" x14ac:dyDescent="0.3">
      <c r="A7863">
        <v>7897</v>
      </c>
      <c r="B7863">
        <v>5</v>
      </c>
      <c r="C7863">
        <v>124</v>
      </c>
      <c r="D7863" s="32"/>
      <c r="E7863">
        <v>7000</v>
      </c>
      <c r="G7863" s="31" t="s">
        <v>102</v>
      </c>
      <c r="H7863">
        <v>14</v>
      </c>
      <c r="I7863" s="31" t="s">
        <v>105</v>
      </c>
    </row>
    <row r="7864" spans="1:9" x14ac:dyDescent="0.3">
      <c r="A7864">
        <v>7898</v>
      </c>
      <c r="B7864">
        <v>2</v>
      </c>
      <c r="C7864">
        <v>124</v>
      </c>
      <c r="D7864" s="32">
        <v>0.82638888888888884</v>
      </c>
      <c r="E7864">
        <v>7000</v>
      </c>
      <c r="G7864" s="31" t="s">
        <v>97</v>
      </c>
      <c r="H7864">
        <v>15</v>
      </c>
      <c r="I7864" s="31" t="s">
        <v>98</v>
      </c>
    </row>
    <row r="7865" spans="1:9" x14ac:dyDescent="0.3">
      <c r="A7865">
        <v>7899</v>
      </c>
      <c r="B7865">
        <v>3</v>
      </c>
      <c r="C7865">
        <v>125</v>
      </c>
      <c r="D7865" s="32">
        <v>0.54861111111111116</v>
      </c>
      <c r="E7865">
        <v>7000</v>
      </c>
      <c r="G7865" s="31" t="s">
        <v>97</v>
      </c>
      <c r="H7865">
        <v>4</v>
      </c>
      <c r="I7865" s="31" t="s">
        <v>104</v>
      </c>
    </row>
    <row r="7866" spans="1:9" x14ac:dyDescent="0.3">
      <c r="A7866">
        <v>7900</v>
      </c>
      <c r="B7866">
        <v>1</v>
      </c>
      <c r="C7866">
        <v>125</v>
      </c>
      <c r="D7866" s="32">
        <v>0.49305555555555558</v>
      </c>
      <c r="E7866">
        <v>7000</v>
      </c>
      <c r="G7866" s="31" t="s">
        <v>102</v>
      </c>
      <c r="H7866">
        <v>4</v>
      </c>
      <c r="I7866" s="31" t="s">
        <v>99</v>
      </c>
    </row>
    <row r="7867" spans="1:9" x14ac:dyDescent="0.3">
      <c r="A7867">
        <v>7901</v>
      </c>
      <c r="B7867">
        <v>6</v>
      </c>
      <c r="C7867">
        <v>125</v>
      </c>
      <c r="D7867" s="32">
        <v>0.44583333333333336</v>
      </c>
      <c r="E7867">
        <v>7000</v>
      </c>
      <c r="F7867">
        <v>3000</v>
      </c>
      <c r="G7867" s="31" t="s">
        <v>97</v>
      </c>
      <c r="H7867">
        <v>4</v>
      </c>
      <c r="I7867" s="31" t="s">
        <v>100</v>
      </c>
    </row>
    <row r="7868" spans="1:9" x14ac:dyDescent="0.3">
      <c r="A7868">
        <v>7902</v>
      </c>
      <c r="B7868">
        <v>4</v>
      </c>
      <c r="C7868">
        <v>125</v>
      </c>
      <c r="D7868" s="32">
        <v>0.56111111111111112</v>
      </c>
      <c r="E7868">
        <v>7000</v>
      </c>
      <c r="G7868" s="31" t="s">
        <v>102</v>
      </c>
      <c r="H7868">
        <v>4</v>
      </c>
      <c r="I7868" s="31" t="s">
        <v>103</v>
      </c>
    </row>
    <row r="7869" spans="1:9" x14ac:dyDescent="0.3">
      <c r="A7869">
        <v>7903</v>
      </c>
      <c r="B7869">
        <v>8</v>
      </c>
      <c r="C7869">
        <v>125</v>
      </c>
      <c r="D7869" s="32">
        <v>0.50763888888888886</v>
      </c>
      <c r="E7869">
        <v>7000</v>
      </c>
      <c r="G7869" s="31" t="s">
        <v>102</v>
      </c>
      <c r="H7869">
        <v>4</v>
      </c>
      <c r="I7869" s="31" t="s">
        <v>101</v>
      </c>
    </row>
    <row r="7870" spans="1:9" x14ac:dyDescent="0.3">
      <c r="A7870">
        <v>7904</v>
      </c>
      <c r="B7870">
        <v>3</v>
      </c>
      <c r="C7870">
        <v>125</v>
      </c>
      <c r="D7870" s="32">
        <v>0.57013888888888886</v>
      </c>
      <c r="E7870">
        <v>9000</v>
      </c>
      <c r="F7870">
        <v>4000</v>
      </c>
      <c r="G7870" s="31" t="s">
        <v>97</v>
      </c>
      <c r="H7870">
        <v>5</v>
      </c>
      <c r="I7870" s="31" t="s">
        <v>104</v>
      </c>
    </row>
    <row r="7871" spans="1:9" x14ac:dyDescent="0.3">
      <c r="A7871">
        <v>7905</v>
      </c>
      <c r="B7871">
        <v>1</v>
      </c>
      <c r="C7871">
        <v>125</v>
      </c>
      <c r="D7871" s="32">
        <v>0.53819444444444442</v>
      </c>
      <c r="E7871">
        <v>7000</v>
      </c>
      <c r="F7871">
        <v>2000</v>
      </c>
      <c r="G7871" s="31" t="s">
        <v>102</v>
      </c>
      <c r="H7871">
        <v>5</v>
      </c>
      <c r="I7871" s="31" t="s">
        <v>99</v>
      </c>
    </row>
    <row r="7872" spans="1:9" x14ac:dyDescent="0.3">
      <c r="A7872">
        <v>7906</v>
      </c>
      <c r="B7872">
        <v>6</v>
      </c>
      <c r="C7872">
        <v>125</v>
      </c>
      <c r="D7872" s="32">
        <v>0.46666666666666667</v>
      </c>
      <c r="E7872">
        <v>9000</v>
      </c>
      <c r="G7872" s="31" t="s">
        <v>97</v>
      </c>
      <c r="H7872">
        <v>5</v>
      </c>
      <c r="I7872" s="31" t="s">
        <v>100</v>
      </c>
    </row>
    <row r="7873" spans="1:9" x14ac:dyDescent="0.3">
      <c r="A7873">
        <v>7907</v>
      </c>
      <c r="B7873">
        <v>4</v>
      </c>
      <c r="C7873">
        <v>125</v>
      </c>
      <c r="D7873" s="32">
        <v>0.5854166666666667</v>
      </c>
      <c r="E7873">
        <v>7000</v>
      </c>
      <c r="G7873" s="31" t="s">
        <v>97</v>
      </c>
      <c r="H7873">
        <v>5</v>
      </c>
      <c r="I7873" s="31" t="s">
        <v>103</v>
      </c>
    </row>
    <row r="7874" spans="1:9" x14ac:dyDescent="0.3">
      <c r="A7874">
        <v>7908</v>
      </c>
      <c r="B7874">
        <v>8</v>
      </c>
      <c r="C7874">
        <v>125</v>
      </c>
      <c r="D7874" s="32">
        <v>0.59166666666666667</v>
      </c>
      <c r="E7874">
        <v>7000</v>
      </c>
      <c r="G7874" s="31" t="s">
        <v>97</v>
      </c>
      <c r="H7874">
        <v>5</v>
      </c>
      <c r="I7874" s="31" t="s">
        <v>101</v>
      </c>
    </row>
    <row r="7875" spans="1:9" x14ac:dyDescent="0.3">
      <c r="A7875">
        <v>7909</v>
      </c>
      <c r="B7875">
        <v>3</v>
      </c>
      <c r="C7875">
        <v>125</v>
      </c>
      <c r="D7875" s="32">
        <v>0.66180555555555554</v>
      </c>
      <c r="E7875">
        <v>7000</v>
      </c>
      <c r="F7875">
        <v>1000</v>
      </c>
      <c r="G7875" s="31" t="s">
        <v>102</v>
      </c>
      <c r="H7875">
        <v>6</v>
      </c>
      <c r="I7875" s="31" t="s">
        <v>104</v>
      </c>
    </row>
    <row r="7876" spans="1:9" x14ac:dyDescent="0.3">
      <c r="A7876">
        <v>7910</v>
      </c>
      <c r="B7876">
        <v>1</v>
      </c>
      <c r="C7876">
        <v>125</v>
      </c>
      <c r="D7876" s="32">
        <v>0.58194444444444449</v>
      </c>
      <c r="E7876">
        <v>7000</v>
      </c>
      <c r="F7876">
        <v>2000</v>
      </c>
      <c r="G7876" s="31" t="s">
        <v>102</v>
      </c>
      <c r="H7876">
        <v>6</v>
      </c>
      <c r="I7876" s="31" t="s">
        <v>99</v>
      </c>
    </row>
    <row r="7877" spans="1:9" x14ac:dyDescent="0.3">
      <c r="A7877">
        <v>7911</v>
      </c>
      <c r="B7877">
        <v>6</v>
      </c>
      <c r="C7877">
        <v>125</v>
      </c>
      <c r="D7877" s="32">
        <v>0.54374999999999996</v>
      </c>
      <c r="E7877">
        <v>7000</v>
      </c>
      <c r="G7877" s="31" t="s">
        <v>97</v>
      </c>
      <c r="H7877">
        <v>6</v>
      </c>
      <c r="I7877" s="31" t="s">
        <v>100</v>
      </c>
    </row>
    <row r="7878" spans="1:9" x14ac:dyDescent="0.3">
      <c r="A7878">
        <v>7912</v>
      </c>
      <c r="B7878">
        <v>4</v>
      </c>
      <c r="C7878">
        <v>125</v>
      </c>
      <c r="D7878" s="32">
        <v>0.63749999999999996</v>
      </c>
      <c r="E7878">
        <v>7000</v>
      </c>
      <c r="G7878" s="31" t="s">
        <v>97</v>
      </c>
      <c r="H7878">
        <v>6</v>
      </c>
      <c r="I7878" s="31" t="s">
        <v>103</v>
      </c>
    </row>
    <row r="7879" spans="1:9" x14ac:dyDescent="0.3">
      <c r="A7879">
        <v>7913</v>
      </c>
      <c r="B7879">
        <v>8</v>
      </c>
      <c r="C7879">
        <v>125</v>
      </c>
      <c r="D7879" s="32">
        <v>0.66597222222222219</v>
      </c>
      <c r="E7879">
        <v>7000</v>
      </c>
      <c r="G7879" s="31" t="s">
        <v>102</v>
      </c>
      <c r="H7879">
        <v>6</v>
      </c>
      <c r="I7879" s="31" t="s">
        <v>101</v>
      </c>
    </row>
    <row r="7880" spans="1:9" x14ac:dyDescent="0.3">
      <c r="A7880">
        <v>7914</v>
      </c>
      <c r="B7880">
        <v>3</v>
      </c>
      <c r="C7880">
        <v>125</v>
      </c>
      <c r="D7880" s="32">
        <v>0.68611111111111112</v>
      </c>
      <c r="E7880">
        <v>7000</v>
      </c>
      <c r="F7880">
        <v>2000</v>
      </c>
      <c r="G7880" s="31" t="s">
        <v>97</v>
      </c>
      <c r="H7880">
        <v>7</v>
      </c>
      <c r="I7880" s="31" t="s">
        <v>104</v>
      </c>
    </row>
    <row r="7881" spans="1:9" x14ac:dyDescent="0.3">
      <c r="A7881">
        <v>7915</v>
      </c>
      <c r="B7881">
        <v>1</v>
      </c>
      <c r="C7881">
        <v>125</v>
      </c>
      <c r="D7881" s="32">
        <v>0.63888888888888884</v>
      </c>
      <c r="E7881">
        <v>9000</v>
      </c>
      <c r="G7881" s="31" t="s">
        <v>97</v>
      </c>
      <c r="H7881">
        <v>7</v>
      </c>
      <c r="I7881" s="31" t="s">
        <v>99</v>
      </c>
    </row>
    <row r="7882" spans="1:9" x14ac:dyDescent="0.3">
      <c r="A7882">
        <v>7916</v>
      </c>
      <c r="B7882">
        <v>6</v>
      </c>
      <c r="C7882">
        <v>125</v>
      </c>
      <c r="D7882" s="32">
        <v>0.58958333333333335</v>
      </c>
      <c r="E7882">
        <v>7000</v>
      </c>
      <c r="G7882" s="31" t="s">
        <v>102</v>
      </c>
      <c r="H7882">
        <v>7</v>
      </c>
      <c r="I7882" s="31" t="s">
        <v>100</v>
      </c>
    </row>
    <row r="7883" spans="1:9" x14ac:dyDescent="0.3">
      <c r="A7883">
        <v>7917</v>
      </c>
      <c r="B7883">
        <v>4</v>
      </c>
      <c r="C7883">
        <v>125</v>
      </c>
      <c r="D7883" s="32">
        <v>0.66180555555555554</v>
      </c>
      <c r="E7883">
        <v>7000</v>
      </c>
      <c r="G7883" s="31" t="s">
        <v>102</v>
      </c>
      <c r="H7883">
        <v>7</v>
      </c>
      <c r="I7883" s="31" t="s">
        <v>103</v>
      </c>
    </row>
    <row r="7884" spans="1:9" x14ac:dyDescent="0.3">
      <c r="A7884">
        <v>7918</v>
      </c>
      <c r="B7884">
        <v>8</v>
      </c>
      <c r="C7884">
        <v>125</v>
      </c>
      <c r="D7884" s="32">
        <v>0.70902777777777781</v>
      </c>
      <c r="E7884">
        <v>9000</v>
      </c>
      <c r="G7884" s="31" t="s">
        <v>97</v>
      </c>
      <c r="H7884">
        <v>7</v>
      </c>
      <c r="I7884" s="31" t="s">
        <v>101</v>
      </c>
    </row>
    <row r="7885" spans="1:9" x14ac:dyDescent="0.3">
      <c r="A7885">
        <v>7919</v>
      </c>
      <c r="B7885">
        <v>3</v>
      </c>
      <c r="C7885">
        <v>125</v>
      </c>
      <c r="D7885" s="32">
        <v>0.72777777777777775</v>
      </c>
      <c r="E7885">
        <v>7000</v>
      </c>
      <c r="G7885" s="31" t="s">
        <v>97</v>
      </c>
      <c r="H7885">
        <v>8</v>
      </c>
      <c r="I7885" s="31" t="s">
        <v>104</v>
      </c>
    </row>
    <row r="7886" spans="1:9" x14ac:dyDescent="0.3">
      <c r="A7886">
        <v>7920</v>
      </c>
      <c r="B7886">
        <v>1</v>
      </c>
      <c r="C7886">
        <v>125</v>
      </c>
      <c r="D7886" s="32">
        <v>0.67222222222222228</v>
      </c>
      <c r="E7886">
        <v>7000</v>
      </c>
      <c r="G7886" s="31" t="s">
        <v>97</v>
      </c>
      <c r="H7886">
        <v>8</v>
      </c>
      <c r="I7886" s="31" t="s">
        <v>99</v>
      </c>
    </row>
    <row r="7887" spans="1:9" x14ac:dyDescent="0.3">
      <c r="A7887">
        <v>7921</v>
      </c>
      <c r="B7887">
        <v>4</v>
      </c>
      <c r="C7887">
        <v>125</v>
      </c>
      <c r="D7887" s="32">
        <v>0.70277777777777772</v>
      </c>
      <c r="E7887">
        <v>7000</v>
      </c>
      <c r="G7887" s="31" t="s">
        <v>102</v>
      </c>
      <c r="H7887">
        <v>8</v>
      </c>
      <c r="I7887" s="31" t="s">
        <v>103</v>
      </c>
    </row>
    <row r="7888" spans="1:9" x14ac:dyDescent="0.3">
      <c r="A7888">
        <v>7922</v>
      </c>
      <c r="B7888">
        <v>8</v>
      </c>
      <c r="C7888">
        <v>125</v>
      </c>
      <c r="D7888" s="32">
        <v>0.72152777777777777</v>
      </c>
      <c r="E7888">
        <v>7000</v>
      </c>
      <c r="G7888" s="31" t="s">
        <v>102</v>
      </c>
      <c r="H7888">
        <v>8</v>
      </c>
      <c r="I7888" s="31" t="s">
        <v>101</v>
      </c>
    </row>
    <row r="7889" spans="1:9" x14ac:dyDescent="0.3">
      <c r="A7889">
        <v>7923</v>
      </c>
      <c r="B7889">
        <v>3</v>
      </c>
      <c r="C7889">
        <v>125</v>
      </c>
      <c r="D7889" s="32">
        <v>0.75277777777777777</v>
      </c>
      <c r="E7889">
        <v>7000</v>
      </c>
      <c r="G7889" s="31" t="s">
        <v>102</v>
      </c>
      <c r="H7889">
        <v>9</v>
      </c>
      <c r="I7889" s="31" t="s">
        <v>104</v>
      </c>
    </row>
    <row r="7890" spans="1:9" x14ac:dyDescent="0.3">
      <c r="A7890">
        <v>7924</v>
      </c>
      <c r="B7890">
        <v>1</v>
      </c>
      <c r="C7890">
        <v>125</v>
      </c>
      <c r="D7890" s="32">
        <v>0.75277777777777777</v>
      </c>
      <c r="E7890">
        <v>7000</v>
      </c>
      <c r="G7890" s="31" t="s">
        <v>97</v>
      </c>
      <c r="H7890">
        <v>9</v>
      </c>
      <c r="I7890" s="31" t="s">
        <v>99</v>
      </c>
    </row>
    <row r="7891" spans="1:9" x14ac:dyDescent="0.3">
      <c r="A7891">
        <v>7925</v>
      </c>
      <c r="B7891">
        <v>4</v>
      </c>
      <c r="C7891">
        <v>125</v>
      </c>
      <c r="D7891" s="32">
        <v>0.71805555555555556</v>
      </c>
      <c r="E7891">
        <v>7000</v>
      </c>
      <c r="G7891" s="31" t="s">
        <v>102</v>
      </c>
      <c r="H7891">
        <v>9</v>
      </c>
      <c r="I7891" s="31" t="s">
        <v>103</v>
      </c>
    </row>
    <row r="7892" spans="1:9" x14ac:dyDescent="0.3">
      <c r="A7892">
        <v>7926</v>
      </c>
      <c r="B7892">
        <v>8</v>
      </c>
      <c r="C7892">
        <v>125</v>
      </c>
      <c r="D7892" s="32">
        <v>0.73402777777777772</v>
      </c>
      <c r="E7892">
        <v>7000</v>
      </c>
      <c r="G7892" s="31" t="s">
        <v>102</v>
      </c>
      <c r="H7892">
        <v>9</v>
      </c>
      <c r="I7892" s="31" t="s">
        <v>101</v>
      </c>
    </row>
    <row r="7893" spans="1:9" x14ac:dyDescent="0.3">
      <c r="A7893">
        <v>7927</v>
      </c>
      <c r="B7893">
        <v>3</v>
      </c>
      <c r="C7893">
        <v>125</v>
      </c>
      <c r="D7893" s="32">
        <v>0.77638888888888891</v>
      </c>
      <c r="E7893">
        <v>7000</v>
      </c>
      <c r="F7893">
        <v>2000</v>
      </c>
      <c r="G7893" s="31" t="s">
        <v>102</v>
      </c>
      <c r="H7893">
        <v>10</v>
      </c>
      <c r="I7893" s="31" t="s">
        <v>104</v>
      </c>
    </row>
    <row r="7894" spans="1:9" x14ac:dyDescent="0.3">
      <c r="A7894">
        <v>7928</v>
      </c>
      <c r="B7894">
        <v>1</v>
      </c>
      <c r="C7894">
        <v>125</v>
      </c>
      <c r="D7894" s="32">
        <v>0.79166666666666663</v>
      </c>
      <c r="E7894">
        <v>7000</v>
      </c>
      <c r="G7894" s="31" t="s">
        <v>102</v>
      </c>
      <c r="H7894">
        <v>10</v>
      </c>
      <c r="I7894" s="31" t="s">
        <v>99</v>
      </c>
    </row>
    <row r="7895" spans="1:9" x14ac:dyDescent="0.3">
      <c r="A7895">
        <v>7929</v>
      </c>
      <c r="B7895">
        <v>4</v>
      </c>
      <c r="C7895">
        <v>125</v>
      </c>
      <c r="D7895" s="32">
        <v>0.73958333333333337</v>
      </c>
      <c r="E7895">
        <v>7000</v>
      </c>
      <c r="G7895" s="31" t="s">
        <v>102</v>
      </c>
      <c r="H7895">
        <v>10</v>
      </c>
      <c r="I7895" s="31" t="s">
        <v>103</v>
      </c>
    </row>
    <row r="7896" spans="1:9" x14ac:dyDescent="0.3">
      <c r="A7896">
        <v>7930</v>
      </c>
      <c r="B7896">
        <v>8</v>
      </c>
      <c r="C7896">
        <v>125</v>
      </c>
      <c r="D7896" s="32">
        <v>0.75555555555555554</v>
      </c>
      <c r="E7896">
        <v>7000</v>
      </c>
      <c r="G7896" s="31" t="s">
        <v>102</v>
      </c>
      <c r="H7896">
        <v>10</v>
      </c>
      <c r="I7896" s="31" t="s">
        <v>101</v>
      </c>
    </row>
    <row r="7897" spans="1:9" x14ac:dyDescent="0.3">
      <c r="A7897">
        <v>7931</v>
      </c>
      <c r="B7897">
        <v>3</v>
      </c>
      <c r="C7897">
        <v>125</v>
      </c>
      <c r="D7897" s="32">
        <v>0.79722222222222228</v>
      </c>
      <c r="E7897">
        <v>7000</v>
      </c>
      <c r="G7897" s="31" t="s">
        <v>97</v>
      </c>
      <c r="H7897">
        <v>11</v>
      </c>
      <c r="I7897" s="31" t="s">
        <v>104</v>
      </c>
    </row>
    <row r="7898" spans="1:9" x14ac:dyDescent="0.3">
      <c r="A7898">
        <v>7932</v>
      </c>
      <c r="B7898">
        <v>1</v>
      </c>
      <c r="C7898">
        <v>125</v>
      </c>
      <c r="D7898" s="32"/>
      <c r="E7898">
        <v>7000</v>
      </c>
      <c r="G7898" s="31" t="s">
        <v>97</v>
      </c>
      <c r="H7898">
        <v>11</v>
      </c>
      <c r="I7898" s="31" t="s">
        <v>99</v>
      </c>
    </row>
    <row r="7899" spans="1:9" x14ac:dyDescent="0.3">
      <c r="A7899">
        <v>7933</v>
      </c>
      <c r="B7899">
        <v>4</v>
      </c>
      <c r="C7899">
        <v>125</v>
      </c>
      <c r="D7899" s="32">
        <v>0.75972222222222219</v>
      </c>
      <c r="E7899">
        <v>7000</v>
      </c>
      <c r="G7899" s="31" t="s">
        <v>97</v>
      </c>
      <c r="H7899">
        <v>11</v>
      </c>
      <c r="I7899" s="31" t="s">
        <v>103</v>
      </c>
    </row>
    <row r="7900" spans="1:9" x14ac:dyDescent="0.3">
      <c r="A7900">
        <v>7934</v>
      </c>
      <c r="B7900">
        <v>8</v>
      </c>
      <c r="C7900">
        <v>125</v>
      </c>
      <c r="D7900" s="32">
        <v>0.76944444444444449</v>
      </c>
      <c r="E7900">
        <v>7000</v>
      </c>
      <c r="G7900" s="31" t="s">
        <v>97</v>
      </c>
      <c r="H7900">
        <v>11</v>
      </c>
      <c r="I7900" s="31" t="s">
        <v>101</v>
      </c>
    </row>
    <row r="7901" spans="1:9" x14ac:dyDescent="0.3">
      <c r="A7901">
        <v>7935</v>
      </c>
      <c r="B7901">
        <v>3</v>
      </c>
      <c r="C7901">
        <v>125</v>
      </c>
      <c r="D7901" s="32">
        <v>0.84097222222222223</v>
      </c>
      <c r="E7901">
        <v>7000</v>
      </c>
      <c r="F7901">
        <v>2000</v>
      </c>
      <c r="G7901" s="31" t="s">
        <v>102</v>
      </c>
      <c r="H7901">
        <v>12</v>
      </c>
      <c r="I7901" s="31" t="s">
        <v>104</v>
      </c>
    </row>
    <row r="7902" spans="1:9" x14ac:dyDescent="0.3">
      <c r="A7902">
        <v>7936</v>
      </c>
      <c r="B7902">
        <v>1</v>
      </c>
      <c r="C7902">
        <v>125</v>
      </c>
      <c r="D7902" s="32"/>
      <c r="E7902">
        <v>7000</v>
      </c>
      <c r="G7902" s="31" t="s">
        <v>102</v>
      </c>
      <c r="H7902">
        <v>12</v>
      </c>
      <c r="I7902" s="31" t="s">
        <v>99</v>
      </c>
    </row>
    <row r="7903" spans="1:9" x14ac:dyDescent="0.3">
      <c r="A7903">
        <v>7937</v>
      </c>
      <c r="B7903">
        <v>4</v>
      </c>
      <c r="C7903">
        <v>125</v>
      </c>
      <c r="D7903" s="32">
        <v>0.77777777777777779</v>
      </c>
      <c r="E7903">
        <v>7000</v>
      </c>
      <c r="G7903" s="31" t="s">
        <v>97</v>
      </c>
      <c r="H7903">
        <v>12</v>
      </c>
      <c r="I7903" s="31" t="s">
        <v>103</v>
      </c>
    </row>
    <row r="7904" spans="1:9" x14ac:dyDescent="0.3">
      <c r="A7904">
        <v>7938</v>
      </c>
      <c r="B7904">
        <v>8</v>
      </c>
      <c r="C7904">
        <v>125</v>
      </c>
      <c r="D7904" s="32">
        <v>0.8</v>
      </c>
      <c r="E7904">
        <v>7000</v>
      </c>
      <c r="G7904" s="31" t="s">
        <v>97</v>
      </c>
      <c r="H7904">
        <v>12</v>
      </c>
      <c r="I7904" s="31" t="s">
        <v>101</v>
      </c>
    </row>
    <row r="7905" spans="1:9" x14ac:dyDescent="0.3">
      <c r="A7905">
        <v>7939</v>
      </c>
      <c r="B7905">
        <v>4</v>
      </c>
      <c r="C7905">
        <v>125</v>
      </c>
      <c r="D7905" s="32">
        <v>0.80347222222222225</v>
      </c>
      <c r="E7905">
        <v>7000</v>
      </c>
      <c r="G7905" s="31" t="s">
        <v>102</v>
      </c>
      <c r="H7905">
        <v>13</v>
      </c>
      <c r="I7905" s="31" t="s">
        <v>103</v>
      </c>
    </row>
    <row r="7906" spans="1:9" x14ac:dyDescent="0.3">
      <c r="A7906">
        <v>7940</v>
      </c>
      <c r="B7906">
        <v>8</v>
      </c>
      <c r="C7906">
        <v>125</v>
      </c>
      <c r="D7906" s="32">
        <v>0.83333333333333337</v>
      </c>
      <c r="E7906">
        <v>7000</v>
      </c>
      <c r="G7906" s="31" t="s">
        <v>102</v>
      </c>
      <c r="H7906">
        <v>13</v>
      </c>
      <c r="I7906" s="31" t="s">
        <v>101</v>
      </c>
    </row>
    <row r="7907" spans="1:9" x14ac:dyDescent="0.3">
      <c r="A7907">
        <v>7941</v>
      </c>
      <c r="B7907">
        <v>4</v>
      </c>
      <c r="C7907">
        <v>125</v>
      </c>
      <c r="D7907" s="32">
        <v>0.82847222222222228</v>
      </c>
      <c r="E7907">
        <v>7000</v>
      </c>
      <c r="G7907" s="31" t="s">
        <v>97</v>
      </c>
      <c r="H7907">
        <v>14</v>
      </c>
      <c r="I7907" s="31" t="s">
        <v>103</v>
      </c>
    </row>
    <row r="7908" spans="1:9" x14ac:dyDescent="0.3">
      <c r="A7908">
        <v>7942</v>
      </c>
      <c r="B7908">
        <v>4</v>
      </c>
      <c r="C7908">
        <v>125</v>
      </c>
      <c r="D7908" s="32"/>
      <c r="E7908">
        <v>7000</v>
      </c>
      <c r="G7908" s="31" t="s">
        <v>102</v>
      </c>
      <c r="H7908">
        <v>15</v>
      </c>
      <c r="I7908" s="31" t="s">
        <v>103</v>
      </c>
    </row>
    <row r="7909" spans="1:9" x14ac:dyDescent="0.3">
      <c r="A7909">
        <v>7943</v>
      </c>
      <c r="B7909">
        <v>3</v>
      </c>
      <c r="C7909">
        <v>126</v>
      </c>
      <c r="D7909" s="32">
        <v>0.46944444444444444</v>
      </c>
      <c r="E7909">
        <v>7000</v>
      </c>
      <c r="F7909">
        <v>1000</v>
      </c>
      <c r="G7909" s="31" t="s">
        <v>102</v>
      </c>
      <c r="H7909">
        <v>4</v>
      </c>
      <c r="I7909" s="31" t="s">
        <v>104</v>
      </c>
    </row>
    <row r="7910" spans="1:9" x14ac:dyDescent="0.3">
      <c r="A7910">
        <v>7944</v>
      </c>
      <c r="B7910">
        <v>2</v>
      </c>
      <c r="C7910">
        <v>126</v>
      </c>
      <c r="D7910" s="32">
        <v>0.54861111111111116</v>
      </c>
      <c r="E7910">
        <v>7000</v>
      </c>
      <c r="G7910" s="31" t="s">
        <v>102</v>
      </c>
      <c r="H7910">
        <v>4</v>
      </c>
      <c r="I7910" s="31" t="s">
        <v>98</v>
      </c>
    </row>
    <row r="7911" spans="1:9" x14ac:dyDescent="0.3">
      <c r="A7911">
        <v>7945</v>
      </c>
      <c r="B7911">
        <v>6</v>
      </c>
      <c r="C7911">
        <v>126</v>
      </c>
      <c r="D7911" s="32">
        <v>0.44930555555555557</v>
      </c>
      <c r="E7911">
        <v>9000</v>
      </c>
      <c r="F7911">
        <v>1000</v>
      </c>
      <c r="G7911" s="31" t="s">
        <v>102</v>
      </c>
      <c r="H7911">
        <v>4</v>
      </c>
      <c r="I7911" s="31" t="s">
        <v>100</v>
      </c>
    </row>
    <row r="7912" spans="1:9" x14ac:dyDescent="0.3">
      <c r="A7912">
        <v>7946</v>
      </c>
      <c r="B7912">
        <v>4</v>
      </c>
      <c r="C7912">
        <v>126</v>
      </c>
      <c r="D7912" s="32">
        <v>0.46597222222222223</v>
      </c>
      <c r="E7912">
        <v>7000</v>
      </c>
      <c r="G7912" s="31" t="s">
        <v>102</v>
      </c>
      <c r="H7912">
        <v>4</v>
      </c>
      <c r="I7912" s="31" t="s">
        <v>103</v>
      </c>
    </row>
    <row r="7913" spans="1:9" x14ac:dyDescent="0.3">
      <c r="A7913">
        <v>7947</v>
      </c>
      <c r="B7913">
        <v>8</v>
      </c>
      <c r="C7913">
        <v>126</v>
      </c>
      <c r="D7913" s="32">
        <v>0.5131944444444444</v>
      </c>
      <c r="E7913">
        <v>7000</v>
      </c>
      <c r="G7913" s="31" t="s">
        <v>97</v>
      </c>
      <c r="H7913">
        <v>4</v>
      </c>
      <c r="I7913" s="31" t="s">
        <v>101</v>
      </c>
    </row>
    <row r="7914" spans="1:9" x14ac:dyDescent="0.3">
      <c r="A7914">
        <v>7948</v>
      </c>
      <c r="B7914">
        <v>5</v>
      </c>
      <c r="C7914">
        <v>126</v>
      </c>
      <c r="D7914" s="32">
        <v>0.49652777777777779</v>
      </c>
      <c r="E7914">
        <v>7000</v>
      </c>
      <c r="G7914" s="31" t="s">
        <v>97</v>
      </c>
      <c r="H7914">
        <v>4</v>
      </c>
      <c r="I7914" s="31" t="s">
        <v>105</v>
      </c>
    </row>
    <row r="7915" spans="1:9" x14ac:dyDescent="0.3">
      <c r="A7915">
        <v>7949</v>
      </c>
      <c r="B7915">
        <v>3</v>
      </c>
      <c r="C7915">
        <v>126</v>
      </c>
      <c r="D7915" s="32">
        <v>0.57638888888888884</v>
      </c>
      <c r="E7915">
        <v>7000</v>
      </c>
      <c r="G7915" s="31" t="s">
        <v>97</v>
      </c>
      <c r="H7915">
        <v>5</v>
      </c>
      <c r="I7915" s="31" t="s">
        <v>104</v>
      </c>
    </row>
    <row r="7916" spans="1:9" x14ac:dyDescent="0.3">
      <c r="A7916">
        <v>7950</v>
      </c>
      <c r="B7916">
        <v>2</v>
      </c>
      <c r="C7916">
        <v>126</v>
      </c>
      <c r="D7916" s="32">
        <v>0.6069444444444444</v>
      </c>
      <c r="E7916">
        <v>7000</v>
      </c>
      <c r="G7916" s="31" t="s">
        <v>102</v>
      </c>
      <c r="H7916">
        <v>5</v>
      </c>
      <c r="I7916" s="31" t="s">
        <v>98</v>
      </c>
    </row>
    <row r="7917" spans="1:9" x14ac:dyDescent="0.3">
      <c r="A7917">
        <v>7951</v>
      </c>
      <c r="B7917">
        <v>6</v>
      </c>
      <c r="C7917">
        <v>126</v>
      </c>
      <c r="D7917" s="32">
        <v>0.4548611111111111</v>
      </c>
      <c r="E7917">
        <v>7000</v>
      </c>
      <c r="G7917" s="31" t="s">
        <v>102</v>
      </c>
      <c r="H7917">
        <v>5</v>
      </c>
      <c r="I7917" s="31" t="s">
        <v>100</v>
      </c>
    </row>
    <row r="7918" spans="1:9" x14ac:dyDescent="0.3">
      <c r="A7918">
        <v>7952</v>
      </c>
      <c r="B7918">
        <v>4</v>
      </c>
      <c r="C7918">
        <v>126</v>
      </c>
      <c r="D7918" s="32">
        <v>0.57152777777777775</v>
      </c>
      <c r="E7918">
        <v>7000</v>
      </c>
      <c r="G7918" s="31" t="s">
        <v>97</v>
      </c>
      <c r="H7918">
        <v>5</v>
      </c>
      <c r="I7918" s="31" t="s">
        <v>103</v>
      </c>
    </row>
    <row r="7919" spans="1:9" x14ac:dyDescent="0.3">
      <c r="A7919">
        <v>7953</v>
      </c>
      <c r="B7919">
        <v>8</v>
      </c>
      <c r="C7919">
        <v>126</v>
      </c>
      <c r="D7919" s="32">
        <v>0.59027777777777779</v>
      </c>
      <c r="E7919">
        <v>7000</v>
      </c>
      <c r="G7919" s="31" t="s">
        <v>102</v>
      </c>
      <c r="H7919">
        <v>5</v>
      </c>
      <c r="I7919" s="31" t="s">
        <v>101</v>
      </c>
    </row>
    <row r="7920" spans="1:9" x14ac:dyDescent="0.3">
      <c r="A7920">
        <v>7954</v>
      </c>
      <c r="B7920">
        <v>5</v>
      </c>
      <c r="C7920">
        <v>126</v>
      </c>
      <c r="D7920" s="32">
        <v>0.56944444444444442</v>
      </c>
      <c r="E7920">
        <v>7000</v>
      </c>
      <c r="G7920" s="31" t="s">
        <v>97</v>
      </c>
      <c r="H7920">
        <v>5</v>
      </c>
      <c r="I7920" s="31" t="s">
        <v>105</v>
      </c>
    </row>
    <row r="7921" spans="1:9" x14ac:dyDescent="0.3">
      <c r="A7921">
        <v>7955</v>
      </c>
      <c r="B7921">
        <v>3</v>
      </c>
      <c r="C7921">
        <v>126</v>
      </c>
      <c r="D7921" s="32">
        <v>0.64513888888888893</v>
      </c>
      <c r="E7921">
        <v>7000</v>
      </c>
      <c r="G7921" s="31" t="s">
        <v>102</v>
      </c>
      <c r="H7921">
        <v>6</v>
      </c>
      <c r="I7921" s="31" t="s">
        <v>104</v>
      </c>
    </row>
    <row r="7922" spans="1:9" x14ac:dyDescent="0.3">
      <c r="A7922">
        <v>7956</v>
      </c>
      <c r="B7922">
        <v>2</v>
      </c>
      <c r="C7922">
        <v>126</v>
      </c>
      <c r="D7922" s="32">
        <v>0.63541666666666663</v>
      </c>
      <c r="E7922">
        <v>7000</v>
      </c>
      <c r="F7922">
        <v>500</v>
      </c>
      <c r="G7922" s="31" t="s">
        <v>102</v>
      </c>
      <c r="H7922">
        <v>6</v>
      </c>
      <c r="I7922" s="31" t="s">
        <v>98</v>
      </c>
    </row>
    <row r="7923" spans="1:9" x14ac:dyDescent="0.3">
      <c r="A7923">
        <v>7957</v>
      </c>
      <c r="B7923">
        <v>6</v>
      </c>
      <c r="C7923">
        <v>126</v>
      </c>
      <c r="D7923" s="32">
        <v>0.47152777777777777</v>
      </c>
      <c r="E7923">
        <v>7000</v>
      </c>
      <c r="G7923" s="31" t="s">
        <v>102</v>
      </c>
      <c r="H7923">
        <v>6</v>
      </c>
      <c r="I7923" s="31" t="s">
        <v>100</v>
      </c>
    </row>
    <row r="7924" spans="1:9" x14ac:dyDescent="0.3">
      <c r="A7924">
        <v>7958</v>
      </c>
      <c r="B7924">
        <v>4</v>
      </c>
      <c r="C7924">
        <v>126</v>
      </c>
      <c r="D7924" s="32">
        <v>0.65902777777777777</v>
      </c>
      <c r="E7924">
        <v>7000</v>
      </c>
      <c r="F7924">
        <v>1000</v>
      </c>
      <c r="G7924" s="31" t="s">
        <v>97</v>
      </c>
      <c r="H7924">
        <v>6</v>
      </c>
      <c r="I7924" s="31" t="s">
        <v>103</v>
      </c>
    </row>
    <row r="7925" spans="1:9" x14ac:dyDescent="0.3">
      <c r="A7925">
        <v>7959</v>
      </c>
      <c r="B7925">
        <v>8</v>
      </c>
      <c r="C7925">
        <v>126</v>
      </c>
      <c r="D7925" s="32">
        <v>0.64930555555555558</v>
      </c>
      <c r="E7925">
        <v>7000</v>
      </c>
      <c r="G7925" s="31" t="s">
        <v>102</v>
      </c>
      <c r="H7925">
        <v>6</v>
      </c>
      <c r="I7925" s="31" t="s">
        <v>101</v>
      </c>
    </row>
    <row r="7926" spans="1:9" x14ac:dyDescent="0.3">
      <c r="A7926">
        <v>7960</v>
      </c>
      <c r="B7926">
        <v>5</v>
      </c>
      <c r="C7926">
        <v>126</v>
      </c>
      <c r="D7926" s="32">
        <v>0.59444444444444444</v>
      </c>
      <c r="E7926">
        <v>7000</v>
      </c>
      <c r="G7926" s="31" t="s">
        <v>102</v>
      </c>
      <c r="H7926">
        <v>6</v>
      </c>
      <c r="I7926" s="31" t="s">
        <v>105</v>
      </c>
    </row>
    <row r="7927" spans="1:9" x14ac:dyDescent="0.3">
      <c r="A7927">
        <v>7961</v>
      </c>
      <c r="B7927">
        <v>3</v>
      </c>
      <c r="C7927">
        <v>126</v>
      </c>
      <c r="D7927" s="32">
        <v>0.67847222222222225</v>
      </c>
      <c r="E7927">
        <v>7000</v>
      </c>
      <c r="G7927" s="31" t="s">
        <v>102</v>
      </c>
      <c r="H7927">
        <v>7</v>
      </c>
      <c r="I7927" s="31" t="s">
        <v>104</v>
      </c>
    </row>
    <row r="7928" spans="1:9" x14ac:dyDescent="0.3">
      <c r="A7928">
        <v>7962</v>
      </c>
      <c r="B7928">
        <v>2</v>
      </c>
      <c r="C7928">
        <v>126</v>
      </c>
      <c r="D7928" s="32">
        <v>0.73611111111111116</v>
      </c>
      <c r="E7928">
        <v>7000</v>
      </c>
      <c r="G7928" s="31" t="s">
        <v>97</v>
      </c>
      <c r="H7928">
        <v>7</v>
      </c>
      <c r="I7928" s="31" t="s">
        <v>98</v>
      </c>
    </row>
    <row r="7929" spans="1:9" x14ac:dyDescent="0.3">
      <c r="A7929">
        <v>7963</v>
      </c>
      <c r="B7929">
        <v>6</v>
      </c>
      <c r="C7929">
        <v>126</v>
      </c>
      <c r="D7929" s="32">
        <v>0.48958333333333331</v>
      </c>
      <c r="E7929">
        <v>7000</v>
      </c>
      <c r="G7929" s="31" t="s">
        <v>97</v>
      </c>
      <c r="H7929">
        <v>7</v>
      </c>
      <c r="I7929" s="31" t="s">
        <v>100</v>
      </c>
    </row>
    <row r="7930" spans="1:9" x14ac:dyDescent="0.3">
      <c r="A7930">
        <v>7964</v>
      </c>
      <c r="B7930">
        <v>4</v>
      </c>
      <c r="C7930">
        <v>126</v>
      </c>
      <c r="D7930" s="32">
        <v>0.7319444444444444</v>
      </c>
      <c r="E7930">
        <v>7000</v>
      </c>
      <c r="G7930" s="31" t="s">
        <v>102</v>
      </c>
      <c r="H7930">
        <v>7</v>
      </c>
      <c r="I7930" s="31" t="s">
        <v>103</v>
      </c>
    </row>
    <row r="7931" spans="1:9" x14ac:dyDescent="0.3">
      <c r="A7931">
        <v>7965</v>
      </c>
      <c r="B7931">
        <v>8</v>
      </c>
      <c r="C7931">
        <v>126</v>
      </c>
      <c r="D7931" s="32">
        <v>0.7729166666666667</v>
      </c>
      <c r="E7931">
        <v>9000</v>
      </c>
      <c r="G7931" s="31" t="s">
        <v>102</v>
      </c>
      <c r="H7931">
        <v>7</v>
      </c>
      <c r="I7931" s="31" t="s">
        <v>101</v>
      </c>
    </row>
    <row r="7932" spans="1:9" x14ac:dyDescent="0.3">
      <c r="A7932">
        <v>7966</v>
      </c>
      <c r="B7932">
        <v>5</v>
      </c>
      <c r="C7932">
        <v>126</v>
      </c>
      <c r="D7932" s="32">
        <v>0.61875000000000002</v>
      </c>
      <c r="E7932">
        <v>7000</v>
      </c>
      <c r="G7932" s="31" t="s">
        <v>97</v>
      </c>
      <c r="H7932">
        <v>7</v>
      </c>
      <c r="I7932" s="31" t="s">
        <v>105</v>
      </c>
    </row>
    <row r="7933" spans="1:9" x14ac:dyDescent="0.3">
      <c r="A7933">
        <v>7967</v>
      </c>
      <c r="B7933">
        <v>3</v>
      </c>
      <c r="C7933">
        <v>126</v>
      </c>
      <c r="D7933" s="32">
        <v>0.75763888888888886</v>
      </c>
      <c r="E7933">
        <v>7000</v>
      </c>
      <c r="G7933" s="31" t="s">
        <v>102</v>
      </c>
      <c r="H7933">
        <v>8</v>
      </c>
      <c r="I7933" s="31" t="s">
        <v>104</v>
      </c>
    </row>
    <row r="7934" spans="1:9" x14ac:dyDescent="0.3">
      <c r="A7934">
        <v>7968</v>
      </c>
      <c r="B7934">
        <v>2</v>
      </c>
      <c r="C7934">
        <v>126</v>
      </c>
      <c r="D7934" s="32">
        <v>0.75208333333333333</v>
      </c>
      <c r="E7934">
        <v>7000</v>
      </c>
      <c r="G7934" s="31" t="s">
        <v>97</v>
      </c>
      <c r="H7934">
        <v>8</v>
      </c>
      <c r="I7934" s="31" t="s">
        <v>98</v>
      </c>
    </row>
    <row r="7935" spans="1:9" x14ac:dyDescent="0.3">
      <c r="A7935">
        <v>7969</v>
      </c>
      <c r="B7935">
        <v>6</v>
      </c>
      <c r="C7935">
        <v>126</v>
      </c>
      <c r="D7935" s="32">
        <v>0.51180555555555551</v>
      </c>
      <c r="E7935">
        <v>7000</v>
      </c>
      <c r="G7935" s="31" t="s">
        <v>97</v>
      </c>
      <c r="H7935">
        <v>8</v>
      </c>
      <c r="I7935" s="31" t="s">
        <v>100</v>
      </c>
    </row>
    <row r="7936" spans="1:9" x14ac:dyDescent="0.3">
      <c r="A7936">
        <v>7970</v>
      </c>
      <c r="B7936">
        <v>4</v>
      </c>
      <c r="C7936">
        <v>126</v>
      </c>
      <c r="D7936" s="32">
        <v>0.75347222222222221</v>
      </c>
      <c r="E7936">
        <v>7000</v>
      </c>
      <c r="G7936" s="31" t="s">
        <v>97</v>
      </c>
      <c r="H7936">
        <v>8</v>
      </c>
      <c r="I7936" s="31" t="s">
        <v>103</v>
      </c>
    </row>
    <row r="7937" spans="1:9" x14ac:dyDescent="0.3">
      <c r="A7937">
        <v>7971</v>
      </c>
      <c r="B7937">
        <v>8</v>
      </c>
      <c r="C7937">
        <v>126</v>
      </c>
      <c r="D7937" s="32">
        <v>0.79305555555555551</v>
      </c>
      <c r="E7937">
        <v>9000</v>
      </c>
      <c r="G7937" s="31" t="s">
        <v>102</v>
      </c>
      <c r="H7937">
        <v>8</v>
      </c>
      <c r="I7937" s="31" t="s">
        <v>101</v>
      </c>
    </row>
    <row r="7938" spans="1:9" x14ac:dyDescent="0.3">
      <c r="A7938">
        <v>7972</v>
      </c>
      <c r="B7938">
        <v>5</v>
      </c>
      <c r="C7938">
        <v>126</v>
      </c>
      <c r="D7938" s="32">
        <v>0.6381944444444444</v>
      </c>
      <c r="E7938">
        <v>7000</v>
      </c>
      <c r="F7938">
        <v>1000</v>
      </c>
      <c r="G7938" s="31" t="s">
        <v>97</v>
      </c>
      <c r="H7938">
        <v>8</v>
      </c>
      <c r="I7938" s="31" t="s">
        <v>105</v>
      </c>
    </row>
    <row r="7939" spans="1:9" x14ac:dyDescent="0.3">
      <c r="A7939">
        <v>7973</v>
      </c>
      <c r="B7939">
        <v>3</v>
      </c>
      <c r="C7939">
        <v>126</v>
      </c>
      <c r="D7939" s="32">
        <v>0.77847222222222223</v>
      </c>
      <c r="E7939">
        <v>7000</v>
      </c>
      <c r="G7939" s="31" t="s">
        <v>97</v>
      </c>
      <c r="H7939">
        <v>9</v>
      </c>
      <c r="I7939" s="31" t="s">
        <v>104</v>
      </c>
    </row>
    <row r="7940" spans="1:9" x14ac:dyDescent="0.3">
      <c r="A7940">
        <v>7974</v>
      </c>
      <c r="B7940">
        <v>2</v>
      </c>
      <c r="C7940">
        <v>126</v>
      </c>
      <c r="D7940" s="32">
        <v>0.77013888888888893</v>
      </c>
      <c r="E7940">
        <v>7000</v>
      </c>
      <c r="G7940" s="31" t="s">
        <v>97</v>
      </c>
      <c r="H7940">
        <v>9</v>
      </c>
      <c r="I7940" s="31" t="s">
        <v>98</v>
      </c>
    </row>
    <row r="7941" spans="1:9" x14ac:dyDescent="0.3">
      <c r="A7941">
        <v>7975</v>
      </c>
      <c r="B7941">
        <v>6</v>
      </c>
      <c r="C7941">
        <v>126</v>
      </c>
      <c r="D7941" s="32">
        <v>0.60277777777777775</v>
      </c>
      <c r="E7941">
        <v>9000</v>
      </c>
      <c r="G7941" s="31" t="s">
        <v>97</v>
      </c>
      <c r="H7941">
        <v>9</v>
      </c>
      <c r="I7941" s="31" t="s">
        <v>100</v>
      </c>
    </row>
    <row r="7942" spans="1:9" x14ac:dyDescent="0.3">
      <c r="A7942">
        <v>7976</v>
      </c>
      <c r="B7942">
        <v>4</v>
      </c>
      <c r="C7942">
        <v>126</v>
      </c>
      <c r="D7942" s="32">
        <v>0.77222222222222225</v>
      </c>
      <c r="E7942">
        <v>7000</v>
      </c>
      <c r="G7942" s="31" t="s">
        <v>97</v>
      </c>
      <c r="H7942">
        <v>9</v>
      </c>
      <c r="I7942" s="31" t="s">
        <v>103</v>
      </c>
    </row>
    <row r="7943" spans="1:9" x14ac:dyDescent="0.3">
      <c r="A7943">
        <v>7977</v>
      </c>
      <c r="B7943">
        <v>8</v>
      </c>
      <c r="C7943">
        <v>126</v>
      </c>
      <c r="D7943" s="32">
        <v>0.81319444444444444</v>
      </c>
      <c r="E7943">
        <v>7000</v>
      </c>
      <c r="G7943" s="31" t="s">
        <v>102</v>
      </c>
      <c r="H7943">
        <v>9</v>
      </c>
      <c r="I7943" s="31" t="s">
        <v>101</v>
      </c>
    </row>
    <row r="7944" spans="1:9" x14ac:dyDescent="0.3">
      <c r="A7944">
        <v>7978</v>
      </c>
      <c r="B7944">
        <v>5</v>
      </c>
      <c r="C7944">
        <v>126</v>
      </c>
      <c r="D7944" s="32">
        <v>0.65763888888888888</v>
      </c>
      <c r="E7944">
        <v>7000</v>
      </c>
      <c r="G7944" s="31" t="s">
        <v>102</v>
      </c>
      <c r="H7944">
        <v>9</v>
      </c>
      <c r="I7944" s="31" t="s">
        <v>105</v>
      </c>
    </row>
    <row r="7945" spans="1:9" x14ac:dyDescent="0.3">
      <c r="A7945">
        <v>7979</v>
      </c>
      <c r="B7945">
        <v>2</v>
      </c>
      <c r="C7945">
        <v>126</v>
      </c>
      <c r="D7945" s="32">
        <v>0.78819444444444442</v>
      </c>
      <c r="E7945">
        <v>7000</v>
      </c>
      <c r="G7945" s="31" t="s">
        <v>97</v>
      </c>
      <c r="H7945">
        <v>10</v>
      </c>
      <c r="I7945" s="31" t="s">
        <v>98</v>
      </c>
    </row>
    <row r="7946" spans="1:9" x14ac:dyDescent="0.3">
      <c r="A7946">
        <v>7980</v>
      </c>
      <c r="B7946">
        <v>6</v>
      </c>
      <c r="C7946">
        <v>126</v>
      </c>
      <c r="D7946" s="32">
        <v>0.61736111111111114</v>
      </c>
      <c r="E7946">
        <v>7000</v>
      </c>
      <c r="G7946" s="31" t="s">
        <v>97</v>
      </c>
      <c r="H7946">
        <v>10</v>
      </c>
      <c r="I7946" s="31" t="s">
        <v>100</v>
      </c>
    </row>
    <row r="7947" spans="1:9" x14ac:dyDescent="0.3">
      <c r="A7947">
        <v>7981</v>
      </c>
      <c r="B7947">
        <v>4</v>
      </c>
      <c r="C7947">
        <v>126</v>
      </c>
      <c r="D7947" s="32">
        <v>0.80208333333333337</v>
      </c>
      <c r="E7947">
        <v>7000</v>
      </c>
      <c r="G7947" s="31" t="s">
        <v>97</v>
      </c>
      <c r="H7947">
        <v>10</v>
      </c>
      <c r="I7947" s="31" t="s">
        <v>103</v>
      </c>
    </row>
    <row r="7948" spans="1:9" x14ac:dyDescent="0.3">
      <c r="A7948">
        <v>7982</v>
      </c>
      <c r="B7948">
        <v>5</v>
      </c>
      <c r="C7948">
        <v>126</v>
      </c>
      <c r="D7948" s="32">
        <v>0.70694444444444449</v>
      </c>
      <c r="E7948">
        <v>7000</v>
      </c>
      <c r="F7948">
        <v>1000</v>
      </c>
      <c r="G7948" s="31" t="s">
        <v>102</v>
      </c>
      <c r="H7948">
        <v>10</v>
      </c>
      <c r="I7948" s="31" t="s">
        <v>105</v>
      </c>
    </row>
    <row r="7949" spans="1:9" x14ac:dyDescent="0.3">
      <c r="A7949">
        <v>7983</v>
      </c>
      <c r="B7949">
        <v>2</v>
      </c>
      <c r="C7949">
        <v>126</v>
      </c>
      <c r="D7949" s="32">
        <v>0.82361111111111107</v>
      </c>
      <c r="E7949">
        <v>7000</v>
      </c>
      <c r="G7949" s="31" t="s">
        <v>97</v>
      </c>
      <c r="H7949">
        <v>11</v>
      </c>
      <c r="I7949" s="31" t="s">
        <v>98</v>
      </c>
    </row>
    <row r="7950" spans="1:9" x14ac:dyDescent="0.3">
      <c r="A7950">
        <v>7984</v>
      </c>
      <c r="B7950">
        <v>6</v>
      </c>
      <c r="C7950">
        <v>126</v>
      </c>
      <c r="D7950" s="32">
        <v>0.67638888888888893</v>
      </c>
      <c r="E7950">
        <v>7000</v>
      </c>
      <c r="G7950" s="31" t="s">
        <v>97</v>
      </c>
      <c r="H7950">
        <v>11</v>
      </c>
      <c r="I7950" s="31" t="s">
        <v>100</v>
      </c>
    </row>
    <row r="7951" spans="1:9" x14ac:dyDescent="0.3">
      <c r="A7951">
        <v>7985</v>
      </c>
      <c r="B7951">
        <v>4</v>
      </c>
      <c r="C7951">
        <v>126</v>
      </c>
      <c r="D7951" s="32"/>
      <c r="E7951">
        <v>7000</v>
      </c>
      <c r="G7951" s="31" t="s">
        <v>102</v>
      </c>
      <c r="H7951">
        <v>11</v>
      </c>
      <c r="I7951" s="31" t="s">
        <v>103</v>
      </c>
    </row>
    <row r="7952" spans="1:9" x14ac:dyDescent="0.3">
      <c r="A7952">
        <v>7986</v>
      </c>
      <c r="B7952">
        <v>5</v>
      </c>
      <c r="C7952">
        <v>126</v>
      </c>
      <c r="D7952" s="32">
        <v>0.75208333333333333</v>
      </c>
      <c r="E7952">
        <v>7000</v>
      </c>
      <c r="G7952" s="31" t="s">
        <v>97</v>
      </c>
      <c r="H7952">
        <v>11</v>
      </c>
      <c r="I7952" s="31" t="s">
        <v>105</v>
      </c>
    </row>
    <row r="7953" spans="1:9" x14ac:dyDescent="0.3">
      <c r="A7953">
        <v>7987</v>
      </c>
      <c r="B7953">
        <v>6</v>
      </c>
      <c r="C7953">
        <v>126</v>
      </c>
      <c r="D7953" s="32">
        <v>0.7368055555555556</v>
      </c>
      <c r="E7953">
        <v>7000</v>
      </c>
      <c r="F7953">
        <v>700</v>
      </c>
      <c r="G7953" s="31" t="s">
        <v>102</v>
      </c>
      <c r="H7953">
        <v>12</v>
      </c>
      <c r="I7953" s="31" t="s">
        <v>100</v>
      </c>
    </row>
    <row r="7954" spans="1:9" x14ac:dyDescent="0.3">
      <c r="A7954">
        <v>7988</v>
      </c>
      <c r="B7954">
        <v>5</v>
      </c>
      <c r="C7954">
        <v>126</v>
      </c>
      <c r="D7954" s="32">
        <v>0.77430555555555558</v>
      </c>
      <c r="E7954">
        <v>7000</v>
      </c>
      <c r="G7954" s="31" t="s">
        <v>97</v>
      </c>
      <c r="H7954">
        <v>12</v>
      </c>
      <c r="I7954" s="31" t="s">
        <v>105</v>
      </c>
    </row>
    <row r="7955" spans="1:9" x14ac:dyDescent="0.3">
      <c r="A7955">
        <v>7989</v>
      </c>
      <c r="B7955">
        <v>6</v>
      </c>
      <c r="C7955">
        <v>126</v>
      </c>
      <c r="D7955" s="32">
        <v>0.75208333333333333</v>
      </c>
      <c r="E7955">
        <v>7000</v>
      </c>
      <c r="G7955" s="31" t="s">
        <v>97</v>
      </c>
      <c r="H7955">
        <v>13</v>
      </c>
      <c r="I7955" s="31" t="s">
        <v>100</v>
      </c>
    </row>
    <row r="7956" spans="1:9" x14ac:dyDescent="0.3">
      <c r="A7956">
        <v>7990</v>
      </c>
      <c r="B7956">
        <v>5</v>
      </c>
      <c r="C7956">
        <v>126</v>
      </c>
      <c r="D7956" s="32">
        <v>0.8</v>
      </c>
      <c r="E7956">
        <v>7000</v>
      </c>
      <c r="G7956" s="31" t="s">
        <v>97</v>
      </c>
      <c r="H7956">
        <v>13</v>
      </c>
      <c r="I7956" s="31" t="s">
        <v>105</v>
      </c>
    </row>
    <row r="7957" spans="1:9" x14ac:dyDescent="0.3">
      <c r="A7957">
        <v>7991</v>
      </c>
      <c r="B7957">
        <v>6</v>
      </c>
      <c r="C7957">
        <v>126</v>
      </c>
      <c r="D7957" s="32">
        <v>0.7729166666666667</v>
      </c>
      <c r="E7957">
        <v>7000</v>
      </c>
      <c r="G7957" s="31" t="s">
        <v>97</v>
      </c>
      <c r="H7957">
        <v>14</v>
      </c>
      <c r="I7957" s="31" t="s">
        <v>100</v>
      </c>
    </row>
    <row r="7958" spans="1:9" x14ac:dyDescent="0.3">
      <c r="A7958">
        <v>7992</v>
      </c>
      <c r="B7958">
        <v>5</v>
      </c>
      <c r="C7958">
        <v>126</v>
      </c>
      <c r="D7958" s="32">
        <v>0.82291666666666663</v>
      </c>
      <c r="E7958">
        <v>7000</v>
      </c>
      <c r="G7958" s="31" t="s">
        <v>97</v>
      </c>
      <c r="H7958">
        <v>14</v>
      </c>
      <c r="I7958" s="31" t="s">
        <v>105</v>
      </c>
    </row>
    <row r="7959" spans="1:9" x14ac:dyDescent="0.3">
      <c r="A7959">
        <v>7993</v>
      </c>
      <c r="B7959">
        <v>6</v>
      </c>
      <c r="C7959">
        <v>126</v>
      </c>
      <c r="D7959" s="32">
        <v>0.7895833333333333</v>
      </c>
      <c r="E7959">
        <v>7000</v>
      </c>
      <c r="G7959" s="31" t="s">
        <v>97</v>
      </c>
      <c r="H7959">
        <v>15</v>
      </c>
      <c r="I7959" s="31" t="s">
        <v>100</v>
      </c>
    </row>
    <row r="7960" spans="1:9" x14ac:dyDescent="0.3">
      <c r="A7960">
        <v>7994</v>
      </c>
      <c r="B7960">
        <v>6</v>
      </c>
      <c r="C7960">
        <v>126</v>
      </c>
      <c r="D7960" s="32">
        <v>0.80347222222222225</v>
      </c>
      <c r="E7960">
        <v>7000</v>
      </c>
      <c r="G7960" s="31" t="s">
        <v>102</v>
      </c>
      <c r="H7960">
        <v>16</v>
      </c>
      <c r="I7960" s="31" t="s">
        <v>100</v>
      </c>
    </row>
    <row r="7961" spans="1:9" x14ac:dyDescent="0.3">
      <c r="A7961">
        <v>7995</v>
      </c>
      <c r="B7961">
        <v>3</v>
      </c>
      <c r="C7961">
        <v>127</v>
      </c>
      <c r="D7961" s="32">
        <v>0.49375000000000002</v>
      </c>
      <c r="E7961">
        <v>7000</v>
      </c>
      <c r="F7961">
        <v>1000</v>
      </c>
      <c r="G7961" s="31" t="s">
        <v>102</v>
      </c>
      <c r="H7961">
        <v>4</v>
      </c>
      <c r="I7961" s="31" t="s">
        <v>104</v>
      </c>
    </row>
    <row r="7962" spans="1:9" x14ac:dyDescent="0.3">
      <c r="A7962">
        <v>7996</v>
      </c>
      <c r="B7962">
        <v>2</v>
      </c>
      <c r="C7962">
        <v>127</v>
      </c>
      <c r="D7962" s="32">
        <v>0.51944444444444449</v>
      </c>
      <c r="E7962">
        <v>9000</v>
      </c>
      <c r="G7962" s="31" t="s">
        <v>102</v>
      </c>
      <c r="H7962">
        <v>4</v>
      </c>
      <c r="I7962" s="31" t="s">
        <v>98</v>
      </c>
    </row>
    <row r="7963" spans="1:9" x14ac:dyDescent="0.3">
      <c r="A7963">
        <v>7997</v>
      </c>
      <c r="B7963">
        <v>1</v>
      </c>
      <c r="C7963">
        <v>127</v>
      </c>
      <c r="D7963" s="32">
        <v>0.5805555555555556</v>
      </c>
      <c r="E7963">
        <v>9000</v>
      </c>
      <c r="G7963" s="31" t="s">
        <v>97</v>
      </c>
      <c r="H7963">
        <v>4</v>
      </c>
      <c r="I7963" s="31" t="s">
        <v>99</v>
      </c>
    </row>
    <row r="7964" spans="1:9" x14ac:dyDescent="0.3">
      <c r="A7964">
        <v>7998</v>
      </c>
      <c r="B7964">
        <v>6</v>
      </c>
      <c r="C7964">
        <v>127</v>
      </c>
      <c r="D7964" s="32">
        <v>0.45833333333333331</v>
      </c>
      <c r="E7964">
        <v>7000</v>
      </c>
      <c r="F7964">
        <v>2000</v>
      </c>
      <c r="G7964" s="31" t="s">
        <v>102</v>
      </c>
      <c r="H7964">
        <v>4</v>
      </c>
      <c r="I7964" s="31" t="s">
        <v>100</v>
      </c>
    </row>
    <row r="7965" spans="1:9" x14ac:dyDescent="0.3">
      <c r="A7965">
        <v>7999</v>
      </c>
      <c r="B7965">
        <v>4</v>
      </c>
      <c r="C7965">
        <v>127</v>
      </c>
      <c r="D7965" s="32">
        <v>0.5083333333333333</v>
      </c>
      <c r="E7965">
        <v>7000</v>
      </c>
      <c r="G7965" s="31" t="s">
        <v>102</v>
      </c>
      <c r="H7965">
        <v>4</v>
      </c>
      <c r="I7965" s="31" t="s">
        <v>103</v>
      </c>
    </row>
    <row r="7966" spans="1:9" x14ac:dyDescent="0.3">
      <c r="A7966">
        <v>8000</v>
      </c>
      <c r="B7966">
        <v>8</v>
      </c>
      <c r="C7966">
        <v>127</v>
      </c>
      <c r="D7966" s="32">
        <v>0.54236111111111107</v>
      </c>
      <c r="E7966">
        <v>7000</v>
      </c>
      <c r="F7966">
        <v>3000</v>
      </c>
      <c r="G7966" s="31" t="s">
        <v>102</v>
      </c>
      <c r="H7966">
        <v>4</v>
      </c>
      <c r="I7966" s="31" t="s">
        <v>101</v>
      </c>
    </row>
    <row r="7967" spans="1:9" x14ac:dyDescent="0.3">
      <c r="A7967">
        <v>8001</v>
      </c>
      <c r="B7967">
        <v>5</v>
      </c>
      <c r="C7967">
        <v>127</v>
      </c>
      <c r="D7967" s="32">
        <v>0.51041666666666663</v>
      </c>
      <c r="E7967">
        <v>7000</v>
      </c>
      <c r="G7967" s="31" t="s">
        <v>102</v>
      </c>
      <c r="H7967">
        <v>4</v>
      </c>
      <c r="I7967" s="31" t="s">
        <v>105</v>
      </c>
    </row>
    <row r="7968" spans="1:9" x14ac:dyDescent="0.3">
      <c r="A7968">
        <v>8002</v>
      </c>
      <c r="B7968">
        <v>3</v>
      </c>
      <c r="C7968">
        <v>127</v>
      </c>
      <c r="D7968" s="32">
        <v>0.50902777777777775</v>
      </c>
      <c r="E7968">
        <v>7000</v>
      </c>
      <c r="F7968">
        <v>1000</v>
      </c>
      <c r="G7968" s="31" t="s">
        <v>102</v>
      </c>
      <c r="H7968">
        <v>5</v>
      </c>
      <c r="I7968" s="31" t="s">
        <v>104</v>
      </c>
    </row>
    <row r="7969" spans="1:9" x14ac:dyDescent="0.3">
      <c r="A7969">
        <v>8003</v>
      </c>
      <c r="B7969">
        <v>2</v>
      </c>
      <c r="C7969">
        <v>127</v>
      </c>
      <c r="D7969" s="32">
        <v>0.58333333333333337</v>
      </c>
      <c r="E7969">
        <v>9000</v>
      </c>
      <c r="G7969" s="31" t="s">
        <v>102</v>
      </c>
      <c r="H7969">
        <v>5</v>
      </c>
      <c r="I7969" s="31" t="s">
        <v>98</v>
      </c>
    </row>
    <row r="7970" spans="1:9" x14ac:dyDescent="0.3">
      <c r="A7970">
        <v>8004</v>
      </c>
      <c r="B7970">
        <v>1</v>
      </c>
      <c r="C7970">
        <v>127</v>
      </c>
      <c r="D7970" s="32">
        <v>0.60972222222222228</v>
      </c>
      <c r="E7970">
        <v>7000</v>
      </c>
      <c r="G7970" s="31" t="s">
        <v>102</v>
      </c>
      <c r="H7970">
        <v>5</v>
      </c>
      <c r="I7970" s="31" t="s">
        <v>99</v>
      </c>
    </row>
    <row r="7971" spans="1:9" x14ac:dyDescent="0.3">
      <c r="A7971">
        <v>8005</v>
      </c>
      <c r="B7971">
        <v>6</v>
      </c>
      <c r="C7971">
        <v>127</v>
      </c>
      <c r="D7971" s="32">
        <v>0.5493055555555556</v>
      </c>
      <c r="E7971">
        <v>7000</v>
      </c>
      <c r="G7971" s="31" t="s">
        <v>102</v>
      </c>
      <c r="H7971">
        <v>5</v>
      </c>
      <c r="I7971" s="31" t="s">
        <v>100</v>
      </c>
    </row>
    <row r="7972" spans="1:9" x14ac:dyDescent="0.3">
      <c r="A7972">
        <v>8006</v>
      </c>
      <c r="B7972">
        <v>4</v>
      </c>
      <c r="C7972">
        <v>127</v>
      </c>
      <c r="D7972" s="32">
        <v>0.53402777777777777</v>
      </c>
      <c r="E7972">
        <v>9000</v>
      </c>
      <c r="G7972" s="31" t="s">
        <v>102</v>
      </c>
      <c r="H7972">
        <v>5</v>
      </c>
      <c r="I7972" s="31" t="s">
        <v>103</v>
      </c>
    </row>
    <row r="7973" spans="1:9" x14ac:dyDescent="0.3">
      <c r="A7973">
        <v>8007</v>
      </c>
      <c r="B7973">
        <v>8</v>
      </c>
      <c r="C7973">
        <v>127</v>
      </c>
      <c r="D7973" s="32">
        <v>0.62152777777777779</v>
      </c>
      <c r="E7973">
        <v>7000</v>
      </c>
      <c r="G7973" s="31" t="s">
        <v>102</v>
      </c>
      <c r="H7973">
        <v>5</v>
      </c>
      <c r="I7973" s="31" t="s">
        <v>101</v>
      </c>
    </row>
    <row r="7974" spans="1:9" x14ac:dyDescent="0.3">
      <c r="A7974">
        <v>8008</v>
      </c>
      <c r="B7974">
        <v>5</v>
      </c>
      <c r="C7974">
        <v>127</v>
      </c>
      <c r="D7974" s="32">
        <v>0.54027777777777775</v>
      </c>
      <c r="E7974">
        <v>7000</v>
      </c>
      <c r="G7974" s="31" t="s">
        <v>97</v>
      </c>
      <c r="H7974">
        <v>5</v>
      </c>
      <c r="I7974" s="31" t="s">
        <v>105</v>
      </c>
    </row>
    <row r="7975" spans="1:9" x14ac:dyDescent="0.3">
      <c r="A7975">
        <v>8009</v>
      </c>
      <c r="B7975">
        <v>3</v>
      </c>
      <c r="C7975">
        <v>127</v>
      </c>
      <c r="D7975" s="32">
        <v>0.54027777777777775</v>
      </c>
      <c r="E7975">
        <v>7000</v>
      </c>
      <c r="G7975" s="31" t="s">
        <v>102</v>
      </c>
      <c r="H7975">
        <v>6</v>
      </c>
      <c r="I7975" s="31" t="s">
        <v>104</v>
      </c>
    </row>
    <row r="7976" spans="1:9" x14ac:dyDescent="0.3">
      <c r="A7976">
        <v>8010</v>
      </c>
      <c r="B7976">
        <v>2</v>
      </c>
      <c r="C7976">
        <v>127</v>
      </c>
      <c r="D7976" s="32">
        <v>0.61805555555555558</v>
      </c>
      <c r="E7976">
        <v>7000</v>
      </c>
      <c r="G7976" s="31" t="s">
        <v>102</v>
      </c>
      <c r="H7976">
        <v>6</v>
      </c>
      <c r="I7976" s="31" t="s">
        <v>98</v>
      </c>
    </row>
    <row r="7977" spans="1:9" x14ac:dyDescent="0.3">
      <c r="A7977">
        <v>8011</v>
      </c>
      <c r="B7977">
        <v>1</v>
      </c>
      <c r="C7977">
        <v>127</v>
      </c>
      <c r="D7977" s="32">
        <v>0.68194444444444446</v>
      </c>
      <c r="E7977">
        <v>7000</v>
      </c>
      <c r="F7977">
        <v>2000</v>
      </c>
      <c r="G7977" s="31" t="s">
        <v>102</v>
      </c>
      <c r="H7977">
        <v>6</v>
      </c>
      <c r="I7977" s="31" t="s">
        <v>99</v>
      </c>
    </row>
    <row r="7978" spans="1:9" x14ac:dyDescent="0.3">
      <c r="A7978">
        <v>8012</v>
      </c>
      <c r="B7978">
        <v>6</v>
      </c>
      <c r="C7978">
        <v>127</v>
      </c>
      <c r="D7978" s="32">
        <v>0.71527777777777779</v>
      </c>
      <c r="E7978">
        <v>7000</v>
      </c>
      <c r="G7978" s="31" t="s">
        <v>97</v>
      </c>
      <c r="H7978">
        <v>6</v>
      </c>
      <c r="I7978" s="31" t="s">
        <v>100</v>
      </c>
    </row>
    <row r="7979" spans="1:9" x14ac:dyDescent="0.3">
      <c r="A7979">
        <v>8013</v>
      </c>
      <c r="B7979">
        <v>4</v>
      </c>
      <c r="C7979">
        <v>127</v>
      </c>
      <c r="D7979" s="32">
        <v>0.56527777777777777</v>
      </c>
      <c r="E7979">
        <v>7000</v>
      </c>
      <c r="G7979" s="31" t="s">
        <v>102</v>
      </c>
      <c r="H7979">
        <v>6</v>
      </c>
      <c r="I7979" s="31" t="s">
        <v>103</v>
      </c>
    </row>
    <row r="7980" spans="1:9" x14ac:dyDescent="0.3">
      <c r="A7980">
        <v>8014</v>
      </c>
      <c r="B7980">
        <v>8</v>
      </c>
      <c r="C7980">
        <v>127</v>
      </c>
      <c r="D7980" s="32">
        <v>0.65486111111111112</v>
      </c>
      <c r="E7980">
        <v>7000</v>
      </c>
      <c r="G7980" s="31" t="s">
        <v>97</v>
      </c>
      <c r="H7980">
        <v>6</v>
      </c>
      <c r="I7980" s="31" t="s">
        <v>101</v>
      </c>
    </row>
    <row r="7981" spans="1:9" x14ac:dyDescent="0.3">
      <c r="A7981">
        <v>8015</v>
      </c>
      <c r="B7981">
        <v>5</v>
      </c>
      <c r="C7981">
        <v>127</v>
      </c>
      <c r="D7981" s="32">
        <v>0.56458333333333333</v>
      </c>
      <c r="E7981">
        <v>7000</v>
      </c>
      <c r="G7981" s="31" t="s">
        <v>102</v>
      </c>
      <c r="H7981">
        <v>6</v>
      </c>
      <c r="I7981" s="31" t="s">
        <v>105</v>
      </c>
    </row>
    <row r="7982" spans="1:9" x14ac:dyDescent="0.3">
      <c r="A7982">
        <v>8016</v>
      </c>
      <c r="B7982">
        <v>3</v>
      </c>
      <c r="C7982">
        <v>127</v>
      </c>
      <c r="D7982" s="32">
        <v>0.58611111111111114</v>
      </c>
      <c r="E7982">
        <v>7000</v>
      </c>
      <c r="G7982" s="31" t="s">
        <v>97</v>
      </c>
      <c r="H7982">
        <v>7</v>
      </c>
      <c r="I7982" s="31" t="s">
        <v>104</v>
      </c>
    </row>
    <row r="7983" spans="1:9" x14ac:dyDescent="0.3">
      <c r="A7983">
        <v>8017</v>
      </c>
      <c r="B7983">
        <v>2</v>
      </c>
      <c r="C7983">
        <v>127</v>
      </c>
      <c r="D7983" s="32">
        <v>0.65972222222222221</v>
      </c>
      <c r="E7983">
        <v>7000</v>
      </c>
      <c r="G7983" s="31" t="s">
        <v>97</v>
      </c>
      <c r="H7983">
        <v>7</v>
      </c>
      <c r="I7983" s="31" t="s">
        <v>98</v>
      </c>
    </row>
    <row r="7984" spans="1:9" x14ac:dyDescent="0.3">
      <c r="A7984">
        <v>8018</v>
      </c>
      <c r="B7984">
        <v>1</v>
      </c>
      <c r="C7984">
        <v>127</v>
      </c>
      <c r="D7984" s="32">
        <v>0.74236111111111114</v>
      </c>
      <c r="E7984">
        <v>7000</v>
      </c>
      <c r="G7984" s="31" t="s">
        <v>102</v>
      </c>
      <c r="H7984">
        <v>7</v>
      </c>
      <c r="I7984" s="31" t="s">
        <v>99</v>
      </c>
    </row>
    <row r="7985" spans="1:9" x14ac:dyDescent="0.3">
      <c r="A7985">
        <v>8019</v>
      </c>
      <c r="B7985">
        <v>6</v>
      </c>
      <c r="C7985">
        <v>127</v>
      </c>
      <c r="D7985" s="32">
        <v>0.73333333333333328</v>
      </c>
      <c r="E7985">
        <v>7000</v>
      </c>
      <c r="G7985" s="31" t="s">
        <v>97</v>
      </c>
      <c r="H7985">
        <v>7</v>
      </c>
      <c r="I7985" s="31" t="s">
        <v>100</v>
      </c>
    </row>
    <row r="7986" spans="1:9" x14ac:dyDescent="0.3">
      <c r="A7986">
        <v>8020</v>
      </c>
      <c r="B7986">
        <v>4</v>
      </c>
      <c r="C7986">
        <v>127</v>
      </c>
      <c r="D7986" s="32">
        <v>0.65486111111111112</v>
      </c>
      <c r="E7986">
        <v>9000</v>
      </c>
      <c r="G7986" s="31" t="s">
        <v>102</v>
      </c>
      <c r="H7986">
        <v>7</v>
      </c>
      <c r="I7986" s="31" t="s">
        <v>103</v>
      </c>
    </row>
    <row r="7987" spans="1:9" x14ac:dyDescent="0.3">
      <c r="A7987">
        <v>8021</v>
      </c>
      <c r="B7987">
        <v>8</v>
      </c>
      <c r="C7987">
        <v>127</v>
      </c>
      <c r="D7987" s="32">
        <v>0.71388888888888891</v>
      </c>
      <c r="E7987">
        <v>7000</v>
      </c>
      <c r="G7987" s="31" t="s">
        <v>102</v>
      </c>
      <c r="H7987">
        <v>7</v>
      </c>
      <c r="I7987" s="31" t="s">
        <v>101</v>
      </c>
    </row>
    <row r="7988" spans="1:9" x14ac:dyDescent="0.3">
      <c r="A7988">
        <v>8022</v>
      </c>
      <c r="B7988">
        <v>5</v>
      </c>
      <c r="C7988">
        <v>127</v>
      </c>
      <c r="D7988" s="32">
        <v>0.58750000000000002</v>
      </c>
      <c r="E7988">
        <v>7000</v>
      </c>
      <c r="G7988" s="31" t="s">
        <v>97</v>
      </c>
      <c r="H7988">
        <v>7</v>
      </c>
      <c r="I7988" s="31" t="s">
        <v>105</v>
      </c>
    </row>
    <row r="7989" spans="1:9" x14ac:dyDescent="0.3">
      <c r="A7989">
        <v>8023</v>
      </c>
      <c r="B7989">
        <v>3</v>
      </c>
      <c r="C7989">
        <v>127</v>
      </c>
      <c r="D7989" s="32">
        <v>0.66666666666666663</v>
      </c>
      <c r="E7989">
        <v>7000</v>
      </c>
      <c r="G7989" s="31" t="s">
        <v>97</v>
      </c>
      <c r="H7989">
        <v>8</v>
      </c>
      <c r="I7989" s="31" t="s">
        <v>104</v>
      </c>
    </row>
    <row r="7990" spans="1:9" x14ac:dyDescent="0.3">
      <c r="A7990">
        <v>8024</v>
      </c>
      <c r="B7990">
        <v>2</v>
      </c>
      <c r="C7990">
        <v>127</v>
      </c>
      <c r="D7990" s="32">
        <v>0.70208333333333328</v>
      </c>
      <c r="E7990">
        <v>7000</v>
      </c>
      <c r="G7990" s="31" t="s">
        <v>97</v>
      </c>
      <c r="H7990">
        <v>8</v>
      </c>
      <c r="I7990" s="31" t="s">
        <v>98</v>
      </c>
    </row>
    <row r="7991" spans="1:9" x14ac:dyDescent="0.3">
      <c r="A7991">
        <v>8025</v>
      </c>
      <c r="B7991">
        <v>1</v>
      </c>
      <c r="C7991">
        <v>127</v>
      </c>
      <c r="D7991" s="32">
        <v>0.78402777777777777</v>
      </c>
      <c r="E7991">
        <v>7000</v>
      </c>
      <c r="G7991" s="31" t="s">
        <v>97</v>
      </c>
      <c r="H7991">
        <v>8</v>
      </c>
      <c r="I7991" s="31" t="s">
        <v>99</v>
      </c>
    </row>
    <row r="7992" spans="1:9" x14ac:dyDescent="0.3">
      <c r="A7992">
        <v>8026</v>
      </c>
      <c r="B7992">
        <v>6</v>
      </c>
      <c r="C7992">
        <v>127</v>
      </c>
      <c r="D7992" s="32">
        <v>0.75763888888888886</v>
      </c>
      <c r="E7992">
        <v>7000</v>
      </c>
      <c r="G7992" s="31" t="s">
        <v>97</v>
      </c>
      <c r="H7992">
        <v>8</v>
      </c>
      <c r="I7992" s="31" t="s">
        <v>100</v>
      </c>
    </row>
    <row r="7993" spans="1:9" x14ac:dyDescent="0.3">
      <c r="A7993">
        <v>8027</v>
      </c>
      <c r="B7993">
        <v>4</v>
      </c>
      <c r="C7993">
        <v>127</v>
      </c>
      <c r="D7993" s="32">
        <v>0.68958333333333333</v>
      </c>
      <c r="E7993">
        <v>7000</v>
      </c>
      <c r="G7993" s="31" t="s">
        <v>102</v>
      </c>
      <c r="H7993">
        <v>8</v>
      </c>
      <c r="I7993" s="31" t="s">
        <v>103</v>
      </c>
    </row>
    <row r="7994" spans="1:9" x14ac:dyDescent="0.3">
      <c r="A7994">
        <v>8028</v>
      </c>
      <c r="B7994">
        <v>8</v>
      </c>
      <c r="C7994">
        <v>127</v>
      </c>
      <c r="D7994" s="32">
        <v>0.74861111111111112</v>
      </c>
      <c r="E7994">
        <v>7000</v>
      </c>
      <c r="G7994" s="31" t="s">
        <v>102</v>
      </c>
      <c r="H7994">
        <v>8</v>
      </c>
      <c r="I7994" s="31" t="s">
        <v>101</v>
      </c>
    </row>
    <row r="7995" spans="1:9" x14ac:dyDescent="0.3">
      <c r="A7995">
        <v>8029</v>
      </c>
      <c r="B7995">
        <v>5</v>
      </c>
      <c r="C7995">
        <v>127</v>
      </c>
      <c r="D7995" s="32">
        <v>0.61388888888888893</v>
      </c>
      <c r="E7995">
        <v>7000</v>
      </c>
      <c r="G7995" s="31" t="s">
        <v>97</v>
      </c>
      <c r="H7995">
        <v>8</v>
      </c>
      <c r="I7995" s="31" t="s">
        <v>105</v>
      </c>
    </row>
    <row r="7996" spans="1:9" x14ac:dyDescent="0.3">
      <c r="A7996">
        <v>8030</v>
      </c>
      <c r="B7996">
        <v>3</v>
      </c>
      <c r="C7996">
        <v>127</v>
      </c>
      <c r="D7996" s="32">
        <v>0.69166666666666665</v>
      </c>
      <c r="E7996">
        <v>7000</v>
      </c>
      <c r="F7996">
        <v>2000</v>
      </c>
      <c r="G7996" s="31" t="s">
        <v>97</v>
      </c>
      <c r="H7996">
        <v>9</v>
      </c>
      <c r="I7996" s="31" t="s">
        <v>104</v>
      </c>
    </row>
    <row r="7997" spans="1:9" x14ac:dyDescent="0.3">
      <c r="A7997">
        <v>8031</v>
      </c>
      <c r="B7997">
        <v>2</v>
      </c>
      <c r="C7997">
        <v>127</v>
      </c>
      <c r="D7997" s="32">
        <v>0.71666666666666667</v>
      </c>
      <c r="E7997">
        <v>7000</v>
      </c>
      <c r="F7997">
        <v>700</v>
      </c>
      <c r="G7997" s="31" t="s">
        <v>102</v>
      </c>
      <c r="H7997">
        <v>9</v>
      </c>
      <c r="I7997" s="31" t="s">
        <v>98</v>
      </c>
    </row>
    <row r="7998" spans="1:9" x14ac:dyDescent="0.3">
      <c r="A7998">
        <v>8032</v>
      </c>
      <c r="B7998">
        <v>1</v>
      </c>
      <c r="C7998">
        <v>127</v>
      </c>
      <c r="D7998" s="32">
        <v>0.81527777777777777</v>
      </c>
      <c r="E7998">
        <v>7000</v>
      </c>
      <c r="F7998">
        <v>3000</v>
      </c>
      <c r="G7998" s="31" t="s">
        <v>97</v>
      </c>
      <c r="H7998">
        <v>9</v>
      </c>
      <c r="I7998" s="31" t="s">
        <v>99</v>
      </c>
    </row>
    <row r="7999" spans="1:9" x14ac:dyDescent="0.3">
      <c r="A7999">
        <v>8033</v>
      </c>
      <c r="B7999">
        <v>6</v>
      </c>
      <c r="C7999">
        <v>127</v>
      </c>
      <c r="D7999" s="32">
        <v>0.83680555555555558</v>
      </c>
      <c r="E7999">
        <v>7000</v>
      </c>
      <c r="G7999" s="31" t="s">
        <v>97</v>
      </c>
      <c r="H7999">
        <v>9</v>
      </c>
      <c r="I7999" s="31" t="s">
        <v>100</v>
      </c>
    </row>
    <row r="8000" spans="1:9" x14ac:dyDescent="0.3">
      <c r="A8000">
        <v>8034</v>
      </c>
      <c r="B8000">
        <v>4</v>
      </c>
      <c r="C8000">
        <v>127</v>
      </c>
      <c r="D8000" s="32">
        <v>0.70833333333333337</v>
      </c>
      <c r="E8000">
        <v>7000</v>
      </c>
      <c r="G8000" s="31" t="s">
        <v>102</v>
      </c>
      <c r="H8000">
        <v>9</v>
      </c>
      <c r="I8000" s="31" t="s">
        <v>103</v>
      </c>
    </row>
    <row r="8001" spans="1:9" x14ac:dyDescent="0.3">
      <c r="A8001">
        <v>17580</v>
      </c>
      <c r="B8001">
        <v>8</v>
      </c>
      <c r="C8001">
        <v>283</v>
      </c>
      <c r="D8001" s="32"/>
      <c r="E8001">
        <v>10000</v>
      </c>
      <c r="G8001" s="31" t="s">
        <v>102</v>
      </c>
      <c r="H8001">
        <v>11</v>
      </c>
      <c r="I8001" s="31" t="s">
        <v>101</v>
      </c>
    </row>
    <row r="8002" spans="1:9" x14ac:dyDescent="0.3">
      <c r="A8002">
        <v>8035</v>
      </c>
      <c r="B8002">
        <v>8</v>
      </c>
      <c r="C8002">
        <v>127</v>
      </c>
      <c r="D8002" s="32">
        <v>0.75</v>
      </c>
      <c r="E8002">
        <v>7000</v>
      </c>
      <c r="G8002" s="31" t="s">
        <v>102</v>
      </c>
      <c r="H8002">
        <v>9</v>
      </c>
      <c r="I8002" s="31" t="s">
        <v>101</v>
      </c>
    </row>
    <row r="8003" spans="1:9" x14ac:dyDescent="0.3">
      <c r="A8003">
        <v>8036</v>
      </c>
      <c r="B8003">
        <v>5</v>
      </c>
      <c r="C8003">
        <v>127</v>
      </c>
      <c r="D8003" s="32">
        <v>0.63749999999999996</v>
      </c>
      <c r="E8003">
        <v>7000</v>
      </c>
      <c r="G8003" s="31" t="s">
        <v>102</v>
      </c>
      <c r="H8003">
        <v>9</v>
      </c>
      <c r="I8003" s="31" t="s">
        <v>105</v>
      </c>
    </row>
    <row r="8004" spans="1:9" x14ac:dyDescent="0.3">
      <c r="A8004">
        <v>8037</v>
      </c>
      <c r="B8004">
        <v>3</v>
      </c>
      <c r="C8004">
        <v>127</v>
      </c>
      <c r="D8004" s="32">
        <v>0.71666666666666667</v>
      </c>
      <c r="E8004">
        <v>7000</v>
      </c>
      <c r="G8004" s="31" t="s">
        <v>97</v>
      </c>
      <c r="H8004">
        <v>10</v>
      </c>
      <c r="I8004" s="31" t="s">
        <v>104</v>
      </c>
    </row>
    <row r="8005" spans="1:9" x14ac:dyDescent="0.3">
      <c r="A8005">
        <v>8038</v>
      </c>
      <c r="B8005">
        <v>2</v>
      </c>
      <c r="C8005">
        <v>127</v>
      </c>
      <c r="D8005" s="32">
        <v>0.76458333333333328</v>
      </c>
      <c r="E8005">
        <v>7000</v>
      </c>
      <c r="G8005" s="31" t="s">
        <v>102</v>
      </c>
      <c r="H8005">
        <v>10</v>
      </c>
      <c r="I8005" s="31" t="s">
        <v>98</v>
      </c>
    </row>
    <row r="8006" spans="1:9" x14ac:dyDescent="0.3">
      <c r="A8006">
        <v>8039</v>
      </c>
      <c r="B8006">
        <v>4</v>
      </c>
      <c r="C8006">
        <v>127</v>
      </c>
      <c r="D8006" s="32">
        <v>0.72291666666666665</v>
      </c>
      <c r="E8006">
        <v>7000</v>
      </c>
      <c r="G8006" s="31" t="s">
        <v>97</v>
      </c>
      <c r="H8006">
        <v>10</v>
      </c>
      <c r="I8006" s="31" t="s">
        <v>103</v>
      </c>
    </row>
    <row r="8007" spans="1:9" x14ac:dyDescent="0.3">
      <c r="A8007">
        <v>8040</v>
      </c>
      <c r="B8007">
        <v>8</v>
      </c>
      <c r="C8007">
        <v>127</v>
      </c>
      <c r="D8007" s="32">
        <v>0.80208333333333337</v>
      </c>
      <c r="E8007">
        <v>7000</v>
      </c>
      <c r="F8007">
        <v>1000</v>
      </c>
      <c r="G8007" s="31" t="s">
        <v>102</v>
      </c>
      <c r="H8007">
        <v>10</v>
      </c>
      <c r="I8007" s="31" t="s">
        <v>101</v>
      </c>
    </row>
    <row r="8008" spans="1:9" x14ac:dyDescent="0.3">
      <c r="A8008">
        <v>8041</v>
      </c>
      <c r="B8008">
        <v>5</v>
      </c>
      <c r="C8008">
        <v>127</v>
      </c>
      <c r="D8008" s="32">
        <v>0.65902777777777777</v>
      </c>
      <c r="E8008">
        <v>7000</v>
      </c>
      <c r="G8008" s="31" t="s">
        <v>102</v>
      </c>
      <c r="H8008">
        <v>10</v>
      </c>
      <c r="I8008" s="31" t="s">
        <v>105</v>
      </c>
    </row>
    <row r="8009" spans="1:9" x14ac:dyDescent="0.3">
      <c r="A8009">
        <v>8042</v>
      </c>
      <c r="B8009">
        <v>3</v>
      </c>
      <c r="C8009">
        <v>127</v>
      </c>
      <c r="D8009" s="32">
        <v>0.73750000000000004</v>
      </c>
      <c r="E8009">
        <v>7000</v>
      </c>
      <c r="F8009">
        <v>2000</v>
      </c>
      <c r="G8009" s="31" t="s">
        <v>102</v>
      </c>
      <c r="H8009">
        <v>11</v>
      </c>
      <c r="I8009" s="31" t="s">
        <v>104</v>
      </c>
    </row>
    <row r="8010" spans="1:9" x14ac:dyDescent="0.3">
      <c r="A8010">
        <v>8043</v>
      </c>
      <c r="B8010">
        <v>2</v>
      </c>
      <c r="C8010">
        <v>127</v>
      </c>
      <c r="D8010" s="32">
        <v>0.79027777777777775</v>
      </c>
      <c r="E8010">
        <v>7000</v>
      </c>
      <c r="G8010" s="31" t="s">
        <v>97</v>
      </c>
      <c r="H8010">
        <v>11</v>
      </c>
      <c r="I8010" s="31" t="s">
        <v>98</v>
      </c>
    </row>
    <row r="8011" spans="1:9" x14ac:dyDescent="0.3">
      <c r="A8011">
        <v>8044</v>
      </c>
      <c r="B8011">
        <v>4</v>
      </c>
      <c r="C8011">
        <v>127</v>
      </c>
      <c r="D8011" s="32">
        <v>0.73611111111111116</v>
      </c>
      <c r="E8011">
        <v>7000</v>
      </c>
      <c r="G8011" s="31" t="s">
        <v>97</v>
      </c>
      <c r="H8011">
        <v>11</v>
      </c>
      <c r="I8011" s="31" t="s">
        <v>103</v>
      </c>
    </row>
    <row r="8012" spans="1:9" x14ac:dyDescent="0.3">
      <c r="A8012">
        <v>8045</v>
      </c>
      <c r="B8012">
        <v>5</v>
      </c>
      <c r="C8012">
        <v>127</v>
      </c>
      <c r="D8012" s="32">
        <v>0.68680555555555556</v>
      </c>
      <c r="E8012">
        <v>7000</v>
      </c>
      <c r="G8012" s="31" t="s">
        <v>97</v>
      </c>
      <c r="H8012">
        <v>11</v>
      </c>
      <c r="I8012" s="31" t="s">
        <v>105</v>
      </c>
    </row>
    <row r="8013" spans="1:9" x14ac:dyDescent="0.3">
      <c r="A8013">
        <v>8046</v>
      </c>
      <c r="B8013">
        <v>3</v>
      </c>
      <c r="C8013">
        <v>127</v>
      </c>
      <c r="D8013" s="32">
        <v>0.77083333333333337</v>
      </c>
      <c r="E8013">
        <v>7000</v>
      </c>
      <c r="F8013">
        <v>1000</v>
      </c>
      <c r="G8013" s="31" t="s">
        <v>102</v>
      </c>
      <c r="H8013">
        <v>12</v>
      </c>
      <c r="I8013" s="31" t="s">
        <v>104</v>
      </c>
    </row>
    <row r="8014" spans="1:9" x14ac:dyDescent="0.3">
      <c r="A8014">
        <v>8047</v>
      </c>
      <c r="B8014">
        <v>2</v>
      </c>
      <c r="C8014">
        <v>127</v>
      </c>
      <c r="D8014" s="32">
        <v>0.84027777777777779</v>
      </c>
      <c r="E8014">
        <v>7000</v>
      </c>
      <c r="G8014" s="31" t="s">
        <v>97</v>
      </c>
      <c r="H8014">
        <v>12</v>
      </c>
      <c r="I8014" s="31" t="s">
        <v>98</v>
      </c>
    </row>
    <row r="8015" spans="1:9" x14ac:dyDescent="0.3">
      <c r="A8015">
        <v>8048</v>
      </c>
      <c r="B8015">
        <v>4</v>
      </c>
      <c r="C8015">
        <v>127</v>
      </c>
      <c r="D8015" s="32">
        <v>0.75</v>
      </c>
      <c r="E8015">
        <v>7000</v>
      </c>
      <c r="G8015" s="31" t="s">
        <v>97</v>
      </c>
      <c r="H8015">
        <v>12</v>
      </c>
      <c r="I8015" s="31" t="s">
        <v>103</v>
      </c>
    </row>
    <row r="8016" spans="1:9" x14ac:dyDescent="0.3">
      <c r="A8016">
        <v>8049</v>
      </c>
      <c r="B8016">
        <v>5</v>
      </c>
      <c r="C8016">
        <v>127</v>
      </c>
      <c r="D8016" s="32">
        <v>0.70972222222222225</v>
      </c>
      <c r="E8016">
        <v>7000</v>
      </c>
      <c r="F8016">
        <v>1000</v>
      </c>
      <c r="G8016" s="31" t="s">
        <v>102</v>
      </c>
      <c r="H8016">
        <v>12</v>
      </c>
      <c r="I8016" s="31" t="s">
        <v>105</v>
      </c>
    </row>
    <row r="8017" spans="1:9" x14ac:dyDescent="0.3">
      <c r="A8017">
        <v>8050</v>
      </c>
      <c r="B8017">
        <v>3</v>
      </c>
      <c r="C8017">
        <v>127</v>
      </c>
      <c r="D8017" s="32">
        <v>0.80208333333333337</v>
      </c>
      <c r="E8017">
        <v>7000</v>
      </c>
      <c r="G8017" s="31" t="s">
        <v>97</v>
      </c>
      <c r="H8017">
        <v>13</v>
      </c>
      <c r="I8017" s="31" t="s">
        <v>104</v>
      </c>
    </row>
    <row r="8018" spans="1:9" x14ac:dyDescent="0.3">
      <c r="A8018">
        <v>8051</v>
      </c>
      <c r="B8018">
        <v>4</v>
      </c>
      <c r="C8018">
        <v>127</v>
      </c>
      <c r="D8018" s="32">
        <v>0.78541666666666665</v>
      </c>
      <c r="E8018">
        <v>7000</v>
      </c>
      <c r="G8018" s="31" t="s">
        <v>102</v>
      </c>
      <c r="H8018">
        <v>13</v>
      </c>
      <c r="I8018" s="31" t="s">
        <v>103</v>
      </c>
    </row>
    <row r="8019" spans="1:9" x14ac:dyDescent="0.3">
      <c r="A8019">
        <v>8052</v>
      </c>
      <c r="B8019">
        <v>5</v>
      </c>
      <c r="C8019">
        <v>127</v>
      </c>
      <c r="D8019" s="32">
        <v>0.73472222222222228</v>
      </c>
      <c r="E8019">
        <v>7000</v>
      </c>
      <c r="G8019" s="31" t="s">
        <v>102</v>
      </c>
      <c r="H8019">
        <v>13</v>
      </c>
      <c r="I8019" s="31" t="s">
        <v>105</v>
      </c>
    </row>
    <row r="8020" spans="1:9" x14ac:dyDescent="0.3">
      <c r="A8020">
        <v>8053</v>
      </c>
      <c r="B8020">
        <v>3</v>
      </c>
      <c r="C8020">
        <v>127</v>
      </c>
      <c r="D8020" s="32">
        <v>0.82847222222222228</v>
      </c>
      <c r="E8020">
        <v>7000</v>
      </c>
      <c r="F8020">
        <v>2000</v>
      </c>
      <c r="G8020" s="31" t="s">
        <v>97</v>
      </c>
      <c r="H8020">
        <v>14</v>
      </c>
      <c r="I8020" s="31" t="s">
        <v>104</v>
      </c>
    </row>
    <row r="8021" spans="1:9" x14ac:dyDescent="0.3">
      <c r="A8021">
        <v>8054</v>
      </c>
      <c r="B8021">
        <v>5</v>
      </c>
      <c r="C8021">
        <v>127</v>
      </c>
      <c r="D8021" s="32">
        <v>0.75902777777777775</v>
      </c>
      <c r="E8021">
        <v>7000</v>
      </c>
      <c r="G8021" s="31" t="s">
        <v>102</v>
      </c>
      <c r="H8021">
        <v>14</v>
      </c>
      <c r="I8021" s="31" t="s">
        <v>105</v>
      </c>
    </row>
    <row r="8022" spans="1:9" x14ac:dyDescent="0.3">
      <c r="A8022">
        <v>8055</v>
      </c>
      <c r="B8022">
        <v>5</v>
      </c>
      <c r="C8022">
        <v>127</v>
      </c>
      <c r="D8022" s="32">
        <v>0.78472222222222221</v>
      </c>
      <c r="E8022">
        <v>7000</v>
      </c>
      <c r="G8022" s="31" t="s">
        <v>97</v>
      </c>
      <c r="H8022">
        <v>15</v>
      </c>
      <c r="I8022" s="31" t="s">
        <v>105</v>
      </c>
    </row>
    <row r="8023" spans="1:9" x14ac:dyDescent="0.3">
      <c r="A8023">
        <v>8056</v>
      </c>
      <c r="B8023">
        <v>5</v>
      </c>
      <c r="C8023">
        <v>127</v>
      </c>
      <c r="D8023" s="32">
        <v>0.8041666666666667</v>
      </c>
      <c r="E8023">
        <v>7000</v>
      </c>
      <c r="G8023" s="31" t="s">
        <v>97</v>
      </c>
      <c r="H8023">
        <v>16</v>
      </c>
      <c r="I8023" s="31" t="s">
        <v>105</v>
      </c>
    </row>
    <row r="8024" spans="1:9" x14ac:dyDescent="0.3">
      <c r="A8024">
        <v>8057</v>
      </c>
      <c r="B8024">
        <v>5</v>
      </c>
      <c r="C8024">
        <v>127</v>
      </c>
      <c r="D8024" s="32">
        <v>0.82777777777777772</v>
      </c>
      <c r="E8024">
        <v>7000</v>
      </c>
      <c r="G8024" s="31" t="s">
        <v>97</v>
      </c>
      <c r="H8024">
        <v>17</v>
      </c>
      <c r="I8024" s="31" t="s">
        <v>105</v>
      </c>
    </row>
    <row r="8025" spans="1:9" x14ac:dyDescent="0.3">
      <c r="A8025">
        <v>8058</v>
      </c>
      <c r="B8025">
        <v>5</v>
      </c>
      <c r="C8025">
        <v>127</v>
      </c>
      <c r="D8025" s="32">
        <v>0.84305555555555556</v>
      </c>
      <c r="E8025">
        <v>7000</v>
      </c>
      <c r="G8025" s="31" t="s">
        <v>97</v>
      </c>
      <c r="H8025">
        <v>18</v>
      </c>
      <c r="I8025" s="31" t="s">
        <v>105</v>
      </c>
    </row>
    <row r="8026" spans="1:9" x14ac:dyDescent="0.3">
      <c r="A8026">
        <v>8059</v>
      </c>
      <c r="B8026">
        <v>3</v>
      </c>
      <c r="C8026">
        <v>128</v>
      </c>
      <c r="D8026" s="32">
        <v>0.44722222222222224</v>
      </c>
      <c r="E8026">
        <v>7000</v>
      </c>
      <c r="G8026" s="31" t="s">
        <v>97</v>
      </c>
      <c r="H8026">
        <v>4</v>
      </c>
      <c r="I8026" s="31" t="s">
        <v>104</v>
      </c>
    </row>
    <row r="8027" spans="1:9" x14ac:dyDescent="0.3">
      <c r="A8027">
        <v>8060</v>
      </c>
      <c r="B8027">
        <v>2</v>
      </c>
      <c r="C8027">
        <v>128</v>
      </c>
      <c r="D8027" s="32">
        <v>0.45902777777777776</v>
      </c>
      <c r="E8027">
        <v>7000</v>
      </c>
      <c r="G8027" s="31" t="s">
        <v>97</v>
      </c>
      <c r="H8027">
        <v>4</v>
      </c>
      <c r="I8027" s="31" t="s">
        <v>98</v>
      </c>
    </row>
    <row r="8028" spans="1:9" x14ac:dyDescent="0.3">
      <c r="A8028">
        <v>8061</v>
      </c>
      <c r="B8028">
        <v>1</v>
      </c>
      <c r="C8028">
        <v>128</v>
      </c>
      <c r="D8028" s="32">
        <v>0.45763888888888887</v>
      </c>
      <c r="E8028">
        <v>7000</v>
      </c>
      <c r="G8028" s="31" t="s">
        <v>102</v>
      </c>
      <c r="H8028">
        <v>4</v>
      </c>
      <c r="I8028" s="31" t="s">
        <v>99</v>
      </c>
    </row>
    <row r="8029" spans="1:9" x14ac:dyDescent="0.3">
      <c r="A8029">
        <v>8062</v>
      </c>
      <c r="B8029">
        <v>6</v>
      </c>
      <c r="C8029">
        <v>128</v>
      </c>
      <c r="D8029" s="32">
        <v>0.52361111111111114</v>
      </c>
      <c r="E8029">
        <v>7000</v>
      </c>
      <c r="G8029" s="31" t="s">
        <v>97</v>
      </c>
      <c r="H8029">
        <v>4</v>
      </c>
      <c r="I8029" s="31" t="s">
        <v>100</v>
      </c>
    </row>
    <row r="8030" spans="1:9" x14ac:dyDescent="0.3">
      <c r="A8030">
        <v>8063</v>
      </c>
      <c r="B8030">
        <v>4</v>
      </c>
      <c r="C8030">
        <v>128</v>
      </c>
      <c r="D8030" s="32">
        <v>0.44513888888888886</v>
      </c>
      <c r="E8030">
        <v>7000</v>
      </c>
      <c r="G8030" s="31" t="s">
        <v>102</v>
      </c>
      <c r="H8030">
        <v>4</v>
      </c>
      <c r="I8030" s="31" t="s">
        <v>103</v>
      </c>
    </row>
    <row r="8031" spans="1:9" x14ac:dyDescent="0.3">
      <c r="A8031">
        <v>8064</v>
      </c>
      <c r="B8031">
        <v>8</v>
      </c>
      <c r="C8031">
        <v>128</v>
      </c>
      <c r="D8031" s="32">
        <v>0.4909722222222222</v>
      </c>
      <c r="E8031">
        <v>7000</v>
      </c>
      <c r="G8031" s="31" t="s">
        <v>102</v>
      </c>
      <c r="H8031">
        <v>4</v>
      </c>
      <c r="I8031" s="31" t="s">
        <v>101</v>
      </c>
    </row>
    <row r="8032" spans="1:9" x14ac:dyDescent="0.3">
      <c r="A8032">
        <v>8065</v>
      </c>
      <c r="B8032">
        <v>7</v>
      </c>
      <c r="C8032">
        <v>128</v>
      </c>
      <c r="D8032" s="32">
        <v>0.45555555555555555</v>
      </c>
      <c r="E8032">
        <v>7000</v>
      </c>
      <c r="G8032" s="31" t="s">
        <v>102</v>
      </c>
      <c r="H8032">
        <v>4</v>
      </c>
      <c r="I8032" s="31" t="s">
        <v>105</v>
      </c>
    </row>
    <row r="8033" spans="1:9" x14ac:dyDescent="0.3">
      <c r="A8033">
        <v>8066</v>
      </c>
      <c r="B8033">
        <v>3</v>
      </c>
      <c r="C8033">
        <v>128</v>
      </c>
      <c r="D8033" s="32">
        <v>0.48819444444444443</v>
      </c>
      <c r="E8033">
        <v>7000</v>
      </c>
      <c r="F8033">
        <v>3000</v>
      </c>
      <c r="G8033" s="31" t="s">
        <v>102</v>
      </c>
      <c r="H8033">
        <v>5</v>
      </c>
      <c r="I8033" s="31" t="s">
        <v>104</v>
      </c>
    </row>
    <row r="8034" spans="1:9" x14ac:dyDescent="0.3">
      <c r="A8034">
        <v>8067</v>
      </c>
      <c r="B8034">
        <v>2</v>
      </c>
      <c r="C8034">
        <v>128</v>
      </c>
      <c r="D8034" s="32">
        <v>0.47847222222222224</v>
      </c>
      <c r="E8034">
        <v>7000</v>
      </c>
      <c r="G8034" s="31" t="s">
        <v>102</v>
      </c>
      <c r="H8034">
        <v>5</v>
      </c>
      <c r="I8034" s="31" t="s">
        <v>98</v>
      </c>
    </row>
    <row r="8035" spans="1:9" x14ac:dyDescent="0.3">
      <c r="A8035">
        <v>8068</v>
      </c>
      <c r="B8035">
        <v>1</v>
      </c>
      <c r="C8035">
        <v>128</v>
      </c>
      <c r="D8035" s="32">
        <v>0.47916666666666669</v>
      </c>
      <c r="E8035">
        <v>7000</v>
      </c>
      <c r="G8035" s="31" t="s">
        <v>102</v>
      </c>
      <c r="H8035">
        <v>5</v>
      </c>
      <c r="I8035" s="31" t="s">
        <v>99</v>
      </c>
    </row>
    <row r="8036" spans="1:9" x14ac:dyDescent="0.3">
      <c r="A8036">
        <v>8069</v>
      </c>
      <c r="B8036">
        <v>6</v>
      </c>
      <c r="C8036">
        <v>128</v>
      </c>
      <c r="D8036" s="32">
        <v>0.54097222222222219</v>
      </c>
      <c r="E8036">
        <v>7000</v>
      </c>
      <c r="G8036" s="31" t="s">
        <v>102</v>
      </c>
      <c r="H8036">
        <v>5</v>
      </c>
      <c r="I8036" s="31" t="s">
        <v>100</v>
      </c>
    </row>
    <row r="8037" spans="1:9" x14ac:dyDescent="0.3">
      <c r="A8037">
        <v>8070</v>
      </c>
      <c r="B8037">
        <v>4</v>
      </c>
      <c r="C8037">
        <v>128</v>
      </c>
      <c r="D8037" s="32">
        <v>0.46388888888888891</v>
      </c>
      <c r="E8037">
        <v>7000</v>
      </c>
      <c r="G8037" s="31" t="s">
        <v>102</v>
      </c>
      <c r="H8037">
        <v>5</v>
      </c>
      <c r="I8037" s="31" t="s">
        <v>103</v>
      </c>
    </row>
    <row r="8038" spans="1:9" x14ac:dyDescent="0.3">
      <c r="A8038">
        <v>8071</v>
      </c>
      <c r="B8038">
        <v>8</v>
      </c>
      <c r="C8038">
        <v>128</v>
      </c>
      <c r="D8038" s="32">
        <v>0.51875000000000004</v>
      </c>
      <c r="E8038">
        <v>7000</v>
      </c>
      <c r="G8038" s="31" t="s">
        <v>97</v>
      </c>
      <c r="H8038">
        <v>5</v>
      </c>
      <c r="I8038" s="31" t="s">
        <v>101</v>
      </c>
    </row>
    <row r="8039" spans="1:9" x14ac:dyDescent="0.3">
      <c r="A8039">
        <v>8072</v>
      </c>
      <c r="B8039">
        <v>7</v>
      </c>
      <c r="C8039">
        <v>128</v>
      </c>
      <c r="D8039" s="32">
        <v>0.48055555555555557</v>
      </c>
      <c r="E8039">
        <v>7000</v>
      </c>
      <c r="F8039">
        <v>2000</v>
      </c>
      <c r="G8039" s="31" t="s">
        <v>102</v>
      </c>
      <c r="H8039">
        <v>5</v>
      </c>
      <c r="I8039" s="31" t="s">
        <v>105</v>
      </c>
    </row>
    <row r="8040" spans="1:9" x14ac:dyDescent="0.3">
      <c r="A8040">
        <v>8073</v>
      </c>
      <c r="B8040">
        <v>3</v>
      </c>
      <c r="C8040">
        <v>128</v>
      </c>
      <c r="D8040" s="32">
        <v>0.51180555555555551</v>
      </c>
      <c r="E8040">
        <v>7000</v>
      </c>
      <c r="G8040" s="31" t="s">
        <v>97</v>
      </c>
      <c r="H8040">
        <v>6</v>
      </c>
      <c r="I8040" s="31" t="s">
        <v>104</v>
      </c>
    </row>
    <row r="8041" spans="1:9" x14ac:dyDescent="0.3">
      <c r="A8041">
        <v>8074</v>
      </c>
      <c r="B8041">
        <v>2</v>
      </c>
      <c r="C8041">
        <v>128</v>
      </c>
      <c r="D8041" s="32">
        <v>0.54374999999999996</v>
      </c>
      <c r="E8041">
        <v>7000</v>
      </c>
      <c r="G8041" s="31" t="s">
        <v>102</v>
      </c>
      <c r="H8041">
        <v>6</v>
      </c>
      <c r="I8041" s="31" t="s">
        <v>98</v>
      </c>
    </row>
    <row r="8042" spans="1:9" x14ac:dyDescent="0.3">
      <c r="A8042">
        <v>8075</v>
      </c>
      <c r="B8042">
        <v>1</v>
      </c>
      <c r="C8042">
        <v>128</v>
      </c>
      <c r="D8042" s="32">
        <v>0.50972222222222219</v>
      </c>
      <c r="E8042">
        <v>7000</v>
      </c>
      <c r="G8042" s="31" t="s">
        <v>97</v>
      </c>
      <c r="H8042">
        <v>6</v>
      </c>
      <c r="I8042" s="31" t="s">
        <v>99</v>
      </c>
    </row>
    <row r="8043" spans="1:9" x14ac:dyDescent="0.3">
      <c r="A8043">
        <v>8076</v>
      </c>
      <c r="B8043">
        <v>6</v>
      </c>
      <c r="C8043">
        <v>128</v>
      </c>
      <c r="D8043" s="32">
        <v>0.56805555555555554</v>
      </c>
      <c r="E8043">
        <v>7000</v>
      </c>
      <c r="G8043" s="31" t="s">
        <v>102</v>
      </c>
      <c r="H8043">
        <v>6</v>
      </c>
      <c r="I8043" s="31" t="s">
        <v>100</v>
      </c>
    </row>
    <row r="8044" spans="1:9" x14ac:dyDescent="0.3">
      <c r="A8044">
        <v>8077</v>
      </c>
      <c r="B8044">
        <v>4</v>
      </c>
      <c r="C8044">
        <v>128</v>
      </c>
      <c r="D8044" s="32">
        <v>0.47291666666666665</v>
      </c>
      <c r="E8044">
        <v>7000</v>
      </c>
      <c r="G8044" s="31" t="s">
        <v>102</v>
      </c>
      <c r="H8044">
        <v>6</v>
      </c>
      <c r="I8044" s="31" t="s">
        <v>103</v>
      </c>
    </row>
    <row r="8045" spans="1:9" x14ac:dyDescent="0.3">
      <c r="A8045">
        <v>8078</v>
      </c>
      <c r="B8045">
        <v>8</v>
      </c>
      <c r="C8045">
        <v>128</v>
      </c>
      <c r="D8045" s="32">
        <v>0.53125</v>
      </c>
      <c r="E8045">
        <v>7000</v>
      </c>
      <c r="G8045" s="31" t="s">
        <v>102</v>
      </c>
      <c r="H8045">
        <v>6</v>
      </c>
      <c r="I8045" s="31" t="s">
        <v>101</v>
      </c>
    </row>
    <row r="8046" spans="1:9" x14ac:dyDescent="0.3">
      <c r="A8046">
        <v>8079</v>
      </c>
      <c r="B8046">
        <v>7</v>
      </c>
      <c r="C8046">
        <v>128</v>
      </c>
      <c r="D8046" s="32">
        <v>0.50416666666666665</v>
      </c>
      <c r="E8046">
        <v>7000</v>
      </c>
      <c r="G8046" s="31" t="s">
        <v>102</v>
      </c>
      <c r="H8046">
        <v>6</v>
      </c>
      <c r="I8046" s="31" t="s">
        <v>105</v>
      </c>
    </row>
    <row r="8047" spans="1:9" x14ac:dyDescent="0.3">
      <c r="A8047">
        <v>8080</v>
      </c>
      <c r="B8047">
        <v>3</v>
      </c>
      <c r="C8047">
        <v>128</v>
      </c>
      <c r="D8047" s="32">
        <v>0.55763888888888891</v>
      </c>
      <c r="E8047">
        <v>7000</v>
      </c>
      <c r="G8047" s="31" t="s">
        <v>97</v>
      </c>
      <c r="H8047">
        <v>7</v>
      </c>
      <c r="I8047" s="31" t="s">
        <v>104</v>
      </c>
    </row>
    <row r="8048" spans="1:9" x14ac:dyDescent="0.3">
      <c r="A8048">
        <v>8081</v>
      </c>
      <c r="B8048">
        <v>2</v>
      </c>
      <c r="C8048">
        <v>128</v>
      </c>
      <c r="D8048" s="32">
        <v>0.50624999999999998</v>
      </c>
      <c r="E8048">
        <v>7000</v>
      </c>
      <c r="G8048" s="31" t="s">
        <v>97</v>
      </c>
      <c r="H8048">
        <v>7</v>
      </c>
      <c r="I8048" s="31" t="s">
        <v>98</v>
      </c>
    </row>
    <row r="8049" spans="1:9" x14ac:dyDescent="0.3">
      <c r="A8049">
        <v>8082</v>
      </c>
      <c r="B8049">
        <v>1</v>
      </c>
      <c r="C8049">
        <v>128</v>
      </c>
      <c r="D8049" s="32">
        <v>0.53055555555555556</v>
      </c>
      <c r="E8049">
        <v>9000</v>
      </c>
      <c r="F8049">
        <v>1000</v>
      </c>
      <c r="G8049" s="31" t="s">
        <v>102</v>
      </c>
      <c r="H8049">
        <v>7</v>
      </c>
      <c r="I8049" s="31" t="s">
        <v>99</v>
      </c>
    </row>
    <row r="8050" spans="1:9" x14ac:dyDescent="0.3">
      <c r="A8050">
        <v>8083</v>
      </c>
      <c r="B8050">
        <v>6</v>
      </c>
      <c r="C8050">
        <v>128</v>
      </c>
      <c r="D8050" s="32">
        <v>0.59097222222222223</v>
      </c>
      <c r="E8050">
        <v>7000</v>
      </c>
      <c r="F8050">
        <v>1000</v>
      </c>
      <c r="G8050" s="31" t="s">
        <v>97</v>
      </c>
      <c r="H8050">
        <v>7</v>
      </c>
      <c r="I8050" s="31" t="s">
        <v>100</v>
      </c>
    </row>
    <row r="8051" spans="1:9" x14ac:dyDescent="0.3">
      <c r="A8051">
        <v>8084</v>
      </c>
      <c r="B8051">
        <v>4</v>
      </c>
      <c r="C8051">
        <v>128</v>
      </c>
      <c r="D8051" s="32">
        <v>0.49791666666666667</v>
      </c>
      <c r="E8051">
        <v>7000</v>
      </c>
      <c r="G8051" s="31" t="s">
        <v>97</v>
      </c>
      <c r="H8051">
        <v>7</v>
      </c>
      <c r="I8051" s="31" t="s">
        <v>103</v>
      </c>
    </row>
    <row r="8052" spans="1:9" x14ac:dyDescent="0.3">
      <c r="A8052">
        <v>8085</v>
      </c>
      <c r="B8052">
        <v>8</v>
      </c>
      <c r="C8052">
        <v>128</v>
      </c>
      <c r="D8052" s="32">
        <v>0.56874999999999998</v>
      </c>
      <c r="E8052">
        <v>7000</v>
      </c>
      <c r="G8052" s="31" t="s">
        <v>97</v>
      </c>
      <c r="H8052">
        <v>7</v>
      </c>
      <c r="I8052" s="31" t="s">
        <v>101</v>
      </c>
    </row>
    <row r="8053" spans="1:9" x14ac:dyDescent="0.3">
      <c r="A8053">
        <v>8086</v>
      </c>
      <c r="B8053">
        <v>7</v>
      </c>
      <c r="C8053">
        <v>128</v>
      </c>
      <c r="D8053" s="32">
        <v>0.56666666666666665</v>
      </c>
      <c r="E8053">
        <v>7000</v>
      </c>
      <c r="F8053">
        <v>1300</v>
      </c>
      <c r="G8053" s="31" t="s">
        <v>102</v>
      </c>
      <c r="H8053">
        <v>7</v>
      </c>
      <c r="I8053" s="31" t="s">
        <v>105</v>
      </c>
    </row>
    <row r="8054" spans="1:9" x14ac:dyDescent="0.3">
      <c r="A8054">
        <v>8087</v>
      </c>
      <c r="B8054">
        <v>3</v>
      </c>
      <c r="C8054">
        <v>128</v>
      </c>
      <c r="D8054" s="32">
        <v>0.6</v>
      </c>
      <c r="E8054">
        <v>7000</v>
      </c>
      <c r="F8054">
        <v>1500</v>
      </c>
      <c r="G8054" s="31" t="s">
        <v>97</v>
      </c>
      <c r="H8054">
        <v>8</v>
      </c>
      <c r="I8054" s="31" t="s">
        <v>104</v>
      </c>
    </row>
    <row r="8055" spans="1:9" x14ac:dyDescent="0.3">
      <c r="A8055">
        <v>8088</v>
      </c>
      <c r="B8055">
        <v>2</v>
      </c>
      <c r="C8055">
        <v>128</v>
      </c>
      <c r="D8055" s="32">
        <v>0.52152777777777781</v>
      </c>
      <c r="E8055">
        <v>7000</v>
      </c>
      <c r="G8055" s="31" t="s">
        <v>102</v>
      </c>
      <c r="H8055">
        <v>8</v>
      </c>
      <c r="I8055" s="31" t="s">
        <v>98</v>
      </c>
    </row>
    <row r="8056" spans="1:9" x14ac:dyDescent="0.3">
      <c r="A8056">
        <v>8089</v>
      </c>
      <c r="B8056">
        <v>1</v>
      </c>
      <c r="C8056">
        <v>128</v>
      </c>
      <c r="D8056" s="32">
        <v>0.60277777777777775</v>
      </c>
      <c r="E8056">
        <v>7000</v>
      </c>
      <c r="G8056" s="31" t="s">
        <v>102</v>
      </c>
      <c r="H8056">
        <v>8</v>
      </c>
      <c r="I8056" s="31" t="s">
        <v>99</v>
      </c>
    </row>
    <row r="8057" spans="1:9" x14ac:dyDescent="0.3">
      <c r="A8057">
        <v>8090</v>
      </c>
      <c r="B8057">
        <v>6</v>
      </c>
      <c r="C8057">
        <v>128</v>
      </c>
      <c r="D8057" s="32">
        <v>0.61875000000000002</v>
      </c>
      <c r="E8057">
        <v>7000</v>
      </c>
      <c r="G8057" s="31" t="s">
        <v>97</v>
      </c>
      <c r="H8057">
        <v>8</v>
      </c>
      <c r="I8057" s="31" t="s">
        <v>100</v>
      </c>
    </row>
    <row r="8058" spans="1:9" x14ac:dyDescent="0.3">
      <c r="A8058">
        <v>8091</v>
      </c>
      <c r="B8058">
        <v>4</v>
      </c>
      <c r="C8058">
        <v>128</v>
      </c>
      <c r="D8058" s="32">
        <v>0.52083333333333337</v>
      </c>
      <c r="E8058">
        <v>7000</v>
      </c>
      <c r="G8058" s="31" t="s">
        <v>102</v>
      </c>
      <c r="H8058">
        <v>8</v>
      </c>
      <c r="I8058" s="31" t="s">
        <v>103</v>
      </c>
    </row>
    <row r="8059" spans="1:9" x14ac:dyDescent="0.3">
      <c r="A8059">
        <v>8092</v>
      </c>
      <c r="B8059">
        <v>8</v>
      </c>
      <c r="C8059">
        <v>128</v>
      </c>
      <c r="D8059" s="32">
        <v>0.59097222222222223</v>
      </c>
      <c r="E8059">
        <v>7000</v>
      </c>
      <c r="G8059" s="31" t="s">
        <v>102</v>
      </c>
      <c r="H8059">
        <v>8</v>
      </c>
      <c r="I8059" s="31" t="s">
        <v>101</v>
      </c>
    </row>
    <row r="8060" spans="1:9" x14ac:dyDescent="0.3">
      <c r="A8060">
        <v>8093</v>
      </c>
      <c r="B8060">
        <v>7</v>
      </c>
      <c r="C8060">
        <v>128</v>
      </c>
      <c r="D8060" s="32">
        <v>0.63194444444444442</v>
      </c>
      <c r="E8060">
        <v>7000</v>
      </c>
      <c r="G8060" s="31" t="s">
        <v>97</v>
      </c>
      <c r="H8060">
        <v>8</v>
      </c>
      <c r="I8060" s="31" t="s">
        <v>105</v>
      </c>
    </row>
    <row r="8061" spans="1:9" x14ac:dyDescent="0.3">
      <c r="A8061">
        <v>8094</v>
      </c>
      <c r="B8061">
        <v>3</v>
      </c>
      <c r="C8061">
        <v>128</v>
      </c>
      <c r="D8061" s="32">
        <v>0.63611111111111107</v>
      </c>
      <c r="E8061">
        <v>7000</v>
      </c>
      <c r="F8061">
        <v>6000</v>
      </c>
      <c r="G8061" s="31" t="s">
        <v>102</v>
      </c>
      <c r="H8061">
        <v>9</v>
      </c>
      <c r="I8061" s="31" t="s">
        <v>104</v>
      </c>
    </row>
    <row r="8062" spans="1:9" x14ac:dyDescent="0.3">
      <c r="A8062">
        <v>8095</v>
      </c>
      <c r="B8062">
        <v>2</v>
      </c>
      <c r="C8062">
        <v>128</v>
      </c>
      <c r="D8062" s="32">
        <v>0.57430555555555551</v>
      </c>
      <c r="E8062">
        <v>7000</v>
      </c>
      <c r="G8062" s="31" t="s">
        <v>97</v>
      </c>
      <c r="H8062">
        <v>9</v>
      </c>
      <c r="I8062" s="31" t="s">
        <v>98</v>
      </c>
    </row>
    <row r="8063" spans="1:9" x14ac:dyDescent="0.3">
      <c r="A8063">
        <v>8096</v>
      </c>
      <c r="B8063">
        <v>1</v>
      </c>
      <c r="C8063">
        <v>128</v>
      </c>
      <c r="D8063" s="32">
        <v>0.6645833333333333</v>
      </c>
      <c r="E8063">
        <v>7000</v>
      </c>
      <c r="F8063">
        <v>3000</v>
      </c>
      <c r="G8063" s="31" t="s">
        <v>102</v>
      </c>
      <c r="H8063">
        <v>9</v>
      </c>
      <c r="I8063" s="31" t="s">
        <v>99</v>
      </c>
    </row>
    <row r="8064" spans="1:9" x14ac:dyDescent="0.3">
      <c r="A8064">
        <v>8097</v>
      </c>
      <c r="B8064">
        <v>6</v>
      </c>
      <c r="C8064">
        <v>128</v>
      </c>
      <c r="D8064" s="32">
        <v>0.6479166666666667</v>
      </c>
      <c r="E8064">
        <v>7000</v>
      </c>
      <c r="G8064" s="31" t="s">
        <v>97</v>
      </c>
      <c r="H8064">
        <v>9</v>
      </c>
      <c r="I8064" s="31" t="s">
        <v>100</v>
      </c>
    </row>
    <row r="8065" spans="1:9" x14ac:dyDescent="0.3">
      <c r="A8065">
        <v>8098</v>
      </c>
      <c r="B8065">
        <v>4</v>
      </c>
      <c r="C8065">
        <v>128</v>
      </c>
      <c r="D8065" s="32">
        <v>0.5444444444444444</v>
      </c>
      <c r="E8065">
        <v>7000</v>
      </c>
      <c r="G8065" s="31" t="s">
        <v>102</v>
      </c>
      <c r="H8065">
        <v>9</v>
      </c>
      <c r="I8065" s="31" t="s">
        <v>103</v>
      </c>
    </row>
    <row r="8066" spans="1:9" x14ac:dyDescent="0.3">
      <c r="A8066">
        <v>8099</v>
      </c>
      <c r="B8066">
        <v>8</v>
      </c>
      <c r="C8066">
        <v>128</v>
      </c>
      <c r="D8066" s="32">
        <v>0.62569444444444444</v>
      </c>
      <c r="E8066">
        <v>9000</v>
      </c>
      <c r="G8066" s="31" t="s">
        <v>97</v>
      </c>
      <c r="H8066">
        <v>9</v>
      </c>
      <c r="I8066" s="31" t="s">
        <v>101</v>
      </c>
    </row>
    <row r="8067" spans="1:9" x14ac:dyDescent="0.3">
      <c r="A8067">
        <v>8100</v>
      </c>
      <c r="B8067">
        <v>7</v>
      </c>
      <c r="C8067">
        <v>128</v>
      </c>
      <c r="D8067" s="32">
        <v>0.67708333333333337</v>
      </c>
      <c r="E8067">
        <v>7000</v>
      </c>
      <c r="F8067">
        <v>2000</v>
      </c>
      <c r="G8067" s="31" t="s">
        <v>102</v>
      </c>
      <c r="H8067">
        <v>9</v>
      </c>
      <c r="I8067" s="31" t="s">
        <v>105</v>
      </c>
    </row>
    <row r="8068" spans="1:9" x14ac:dyDescent="0.3">
      <c r="A8068">
        <v>8101</v>
      </c>
      <c r="B8068">
        <v>3</v>
      </c>
      <c r="C8068">
        <v>128</v>
      </c>
      <c r="D8068" s="32">
        <v>0.69305555555555554</v>
      </c>
      <c r="E8068">
        <v>7000</v>
      </c>
      <c r="G8068" s="31" t="s">
        <v>102</v>
      </c>
      <c r="H8068">
        <v>10</v>
      </c>
      <c r="I8068" s="31" t="s">
        <v>104</v>
      </c>
    </row>
    <row r="8069" spans="1:9" x14ac:dyDescent="0.3">
      <c r="A8069">
        <v>8102</v>
      </c>
      <c r="B8069">
        <v>2</v>
      </c>
      <c r="C8069">
        <v>128</v>
      </c>
      <c r="D8069" s="32">
        <v>0.60347222222222219</v>
      </c>
      <c r="E8069">
        <v>7000</v>
      </c>
      <c r="G8069" s="31" t="s">
        <v>102</v>
      </c>
      <c r="H8069">
        <v>10</v>
      </c>
      <c r="I8069" s="31" t="s">
        <v>98</v>
      </c>
    </row>
    <row r="8070" spans="1:9" x14ac:dyDescent="0.3">
      <c r="A8070">
        <v>8103</v>
      </c>
      <c r="B8070">
        <v>1</v>
      </c>
      <c r="C8070">
        <v>128</v>
      </c>
      <c r="D8070" s="32">
        <v>0.7055555555555556</v>
      </c>
      <c r="E8070">
        <v>7000</v>
      </c>
      <c r="G8070" s="31" t="s">
        <v>102</v>
      </c>
      <c r="H8070">
        <v>10</v>
      </c>
      <c r="I8070" s="31" t="s">
        <v>99</v>
      </c>
    </row>
    <row r="8071" spans="1:9" x14ac:dyDescent="0.3">
      <c r="A8071">
        <v>8104</v>
      </c>
      <c r="B8071">
        <v>6</v>
      </c>
      <c r="C8071">
        <v>128</v>
      </c>
      <c r="D8071" s="32">
        <v>0.67777777777777781</v>
      </c>
      <c r="E8071">
        <v>7000</v>
      </c>
      <c r="G8071" s="31" t="s">
        <v>102</v>
      </c>
      <c r="H8071">
        <v>10</v>
      </c>
      <c r="I8071" s="31" t="s">
        <v>100</v>
      </c>
    </row>
    <row r="8072" spans="1:9" x14ac:dyDescent="0.3">
      <c r="A8072">
        <v>8105</v>
      </c>
      <c r="B8072">
        <v>4</v>
      </c>
      <c r="C8072">
        <v>128</v>
      </c>
      <c r="D8072" s="32">
        <v>0.5541666666666667</v>
      </c>
      <c r="E8072">
        <v>7000</v>
      </c>
      <c r="G8072" s="31" t="s">
        <v>97</v>
      </c>
      <c r="H8072">
        <v>10</v>
      </c>
      <c r="I8072" s="31" t="s">
        <v>103</v>
      </c>
    </row>
    <row r="8073" spans="1:9" x14ac:dyDescent="0.3">
      <c r="A8073">
        <v>8106</v>
      </c>
      <c r="B8073">
        <v>8</v>
      </c>
      <c r="C8073">
        <v>128</v>
      </c>
      <c r="D8073" s="32">
        <v>0.64583333333333337</v>
      </c>
      <c r="E8073">
        <v>7000</v>
      </c>
      <c r="G8073" s="31" t="s">
        <v>102</v>
      </c>
      <c r="H8073">
        <v>10</v>
      </c>
      <c r="I8073" s="31" t="s">
        <v>101</v>
      </c>
    </row>
    <row r="8074" spans="1:9" x14ac:dyDescent="0.3">
      <c r="A8074">
        <v>8107</v>
      </c>
      <c r="B8074">
        <v>7</v>
      </c>
      <c r="C8074">
        <v>128</v>
      </c>
      <c r="D8074" s="32"/>
      <c r="E8074">
        <v>7000</v>
      </c>
      <c r="G8074" s="31" t="s">
        <v>97</v>
      </c>
      <c r="H8074">
        <v>10</v>
      </c>
      <c r="I8074" s="31" t="s">
        <v>105</v>
      </c>
    </row>
    <row r="8075" spans="1:9" x14ac:dyDescent="0.3">
      <c r="A8075">
        <v>8108</v>
      </c>
      <c r="B8075">
        <v>3</v>
      </c>
      <c r="C8075">
        <v>128</v>
      </c>
      <c r="D8075" s="32">
        <v>0.71319444444444446</v>
      </c>
      <c r="E8075">
        <v>7000</v>
      </c>
      <c r="G8075" s="31" t="s">
        <v>97</v>
      </c>
      <c r="H8075">
        <v>11</v>
      </c>
      <c r="I8075" s="31" t="s">
        <v>104</v>
      </c>
    </row>
    <row r="8076" spans="1:9" x14ac:dyDescent="0.3">
      <c r="A8076">
        <v>8109</v>
      </c>
      <c r="B8076">
        <v>2</v>
      </c>
      <c r="C8076">
        <v>128</v>
      </c>
      <c r="D8076" s="32">
        <v>0.62916666666666665</v>
      </c>
      <c r="E8076">
        <v>7000</v>
      </c>
      <c r="G8076" s="31" t="s">
        <v>102</v>
      </c>
      <c r="H8076">
        <v>11</v>
      </c>
      <c r="I8076" s="31" t="s">
        <v>98</v>
      </c>
    </row>
    <row r="8077" spans="1:9" x14ac:dyDescent="0.3">
      <c r="A8077">
        <v>8110</v>
      </c>
      <c r="B8077">
        <v>1</v>
      </c>
      <c r="C8077">
        <v>128</v>
      </c>
      <c r="D8077" s="32">
        <v>0.7319444444444444</v>
      </c>
      <c r="E8077">
        <v>7000</v>
      </c>
      <c r="F8077">
        <v>1000</v>
      </c>
      <c r="G8077" s="31" t="s">
        <v>97</v>
      </c>
      <c r="H8077">
        <v>11</v>
      </c>
      <c r="I8077" s="31" t="s">
        <v>99</v>
      </c>
    </row>
    <row r="8078" spans="1:9" x14ac:dyDescent="0.3">
      <c r="A8078">
        <v>8111</v>
      </c>
      <c r="B8078">
        <v>4</v>
      </c>
      <c r="C8078">
        <v>128</v>
      </c>
      <c r="D8078" s="32">
        <v>0.56527777777777777</v>
      </c>
      <c r="E8078">
        <v>7000</v>
      </c>
      <c r="G8078" s="31" t="s">
        <v>97</v>
      </c>
      <c r="H8078">
        <v>11</v>
      </c>
      <c r="I8078" s="31" t="s">
        <v>103</v>
      </c>
    </row>
    <row r="8079" spans="1:9" x14ac:dyDescent="0.3">
      <c r="A8079">
        <v>8112</v>
      </c>
      <c r="B8079">
        <v>8</v>
      </c>
      <c r="C8079">
        <v>128</v>
      </c>
      <c r="D8079" s="32">
        <v>0.67222222222222228</v>
      </c>
      <c r="E8079">
        <v>7000</v>
      </c>
      <c r="G8079" s="31" t="s">
        <v>97</v>
      </c>
      <c r="H8079">
        <v>11</v>
      </c>
      <c r="I8079" s="31" t="s">
        <v>101</v>
      </c>
    </row>
    <row r="8080" spans="1:9" x14ac:dyDescent="0.3">
      <c r="A8080">
        <v>8113</v>
      </c>
      <c r="B8080">
        <v>7</v>
      </c>
      <c r="C8080">
        <v>128</v>
      </c>
      <c r="D8080" s="32">
        <v>0.76736111111111116</v>
      </c>
      <c r="E8080">
        <v>9000</v>
      </c>
      <c r="G8080" s="31" t="s">
        <v>97</v>
      </c>
      <c r="H8080">
        <v>11</v>
      </c>
      <c r="I8080" s="31" t="s">
        <v>105</v>
      </c>
    </row>
    <row r="8081" spans="1:9" x14ac:dyDescent="0.3">
      <c r="A8081">
        <v>8114</v>
      </c>
      <c r="B8081">
        <v>3</v>
      </c>
      <c r="C8081">
        <v>128</v>
      </c>
      <c r="D8081" s="32">
        <v>0.72916666666666663</v>
      </c>
      <c r="E8081">
        <v>7000</v>
      </c>
      <c r="G8081" s="31" t="s">
        <v>102</v>
      </c>
      <c r="H8081">
        <v>12</v>
      </c>
      <c r="I8081" s="31" t="s">
        <v>104</v>
      </c>
    </row>
    <row r="8082" spans="1:9" x14ac:dyDescent="0.3">
      <c r="A8082">
        <v>8115</v>
      </c>
      <c r="B8082">
        <v>2</v>
      </c>
      <c r="C8082">
        <v>128</v>
      </c>
      <c r="D8082" s="32">
        <v>0.65833333333333333</v>
      </c>
      <c r="E8082">
        <v>7000</v>
      </c>
      <c r="G8082" s="31" t="s">
        <v>97</v>
      </c>
      <c r="H8082">
        <v>12</v>
      </c>
      <c r="I8082" s="31" t="s">
        <v>98</v>
      </c>
    </row>
    <row r="8083" spans="1:9" x14ac:dyDescent="0.3">
      <c r="A8083">
        <v>8116</v>
      </c>
      <c r="B8083">
        <v>1</v>
      </c>
      <c r="C8083">
        <v>128</v>
      </c>
      <c r="D8083" s="32">
        <v>0.75694444444444442</v>
      </c>
      <c r="E8083">
        <v>7000</v>
      </c>
      <c r="G8083" s="31" t="s">
        <v>102</v>
      </c>
      <c r="H8083">
        <v>12</v>
      </c>
      <c r="I8083" s="31" t="s">
        <v>99</v>
      </c>
    </row>
    <row r="8084" spans="1:9" x14ac:dyDescent="0.3">
      <c r="A8084">
        <v>8117</v>
      </c>
      <c r="B8084">
        <v>4</v>
      </c>
      <c r="C8084">
        <v>128</v>
      </c>
      <c r="D8084" s="32">
        <v>0.61458333333333337</v>
      </c>
      <c r="E8084">
        <v>7000</v>
      </c>
      <c r="G8084" s="31" t="s">
        <v>102</v>
      </c>
      <c r="H8084">
        <v>12</v>
      </c>
      <c r="I8084" s="31" t="s">
        <v>103</v>
      </c>
    </row>
    <row r="8085" spans="1:9" x14ac:dyDescent="0.3">
      <c r="A8085">
        <v>8118</v>
      </c>
      <c r="B8085">
        <v>8</v>
      </c>
      <c r="C8085">
        <v>128</v>
      </c>
      <c r="D8085" s="32">
        <v>0.69166666666666665</v>
      </c>
      <c r="E8085">
        <v>7000</v>
      </c>
      <c r="G8085" s="31" t="s">
        <v>102</v>
      </c>
      <c r="H8085">
        <v>12</v>
      </c>
      <c r="I8085" s="31" t="s">
        <v>101</v>
      </c>
    </row>
    <row r="8086" spans="1:9" x14ac:dyDescent="0.3">
      <c r="A8086">
        <v>8119</v>
      </c>
      <c r="B8086">
        <v>7</v>
      </c>
      <c r="C8086">
        <v>128</v>
      </c>
      <c r="D8086" s="32">
        <v>0.81388888888888888</v>
      </c>
      <c r="E8086">
        <v>7000</v>
      </c>
      <c r="G8086" s="31" t="s">
        <v>97</v>
      </c>
      <c r="H8086">
        <v>12</v>
      </c>
      <c r="I8086" s="31" t="s">
        <v>105</v>
      </c>
    </row>
    <row r="8087" spans="1:9" x14ac:dyDescent="0.3">
      <c r="A8087">
        <v>8120</v>
      </c>
      <c r="B8087">
        <v>3</v>
      </c>
      <c r="C8087">
        <v>128</v>
      </c>
      <c r="D8087" s="32">
        <v>0.74861111111111112</v>
      </c>
      <c r="E8087">
        <v>7000</v>
      </c>
      <c r="G8087" s="31" t="s">
        <v>97</v>
      </c>
      <c r="H8087">
        <v>13</v>
      </c>
      <c r="I8087" s="31" t="s">
        <v>104</v>
      </c>
    </row>
    <row r="8088" spans="1:9" x14ac:dyDescent="0.3">
      <c r="A8088">
        <v>8121</v>
      </c>
      <c r="B8088">
        <v>2</v>
      </c>
      <c r="C8088">
        <v>128</v>
      </c>
      <c r="D8088" s="32">
        <v>0.6875</v>
      </c>
      <c r="E8088">
        <v>7000</v>
      </c>
      <c r="G8088" s="31" t="s">
        <v>97</v>
      </c>
      <c r="H8088">
        <v>13</v>
      </c>
      <c r="I8088" s="31" t="s">
        <v>98</v>
      </c>
    </row>
    <row r="8089" spans="1:9" x14ac:dyDescent="0.3">
      <c r="A8089">
        <v>8122</v>
      </c>
      <c r="B8089">
        <v>1</v>
      </c>
      <c r="C8089">
        <v>128</v>
      </c>
      <c r="D8089" s="32"/>
      <c r="E8089">
        <v>7000</v>
      </c>
      <c r="G8089" s="31" t="s">
        <v>97</v>
      </c>
      <c r="H8089">
        <v>13</v>
      </c>
      <c r="I8089" s="31" t="s">
        <v>99</v>
      </c>
    </row>
    <row r="8090" spans="1:9" x14ac:dyDescent="0.3">
      <c r="A8090">
        <v>8123</v>
      </c>
      <c r="B8090">
        <v>4</v>
      </c>
      <c r="C8090">
        <v>128</v>
      </c>
      <c r="D8090" s="32">
        <v>0.63194444444444442</v>
      </c>
      <c r="E8090">
        <v>7000</v>
      </c>
      <c r="G8090" s="31" t="s">
        <v>102</v>
      </c>
      <c r="H8090">
        <v>13</v>
      </c>
      <c r="I8090" s="31" t="s">
        <v>103</v>
      </c>
    </row>
    <row r="8091" spans="1:9" x14ac:dyDescent="0.3">
      <c r="A8091">
        <v>8124</v>
      </c>
      <c r="B8091">
        <v>8</v>
      </c>
      <c r="C8091">
        <v>128</v>
      </c>
      <c r="D8091" s="32">
        <v>0.72361111111111109</v>
      </c>
      <c r="E8091">
        <v>7000</v>
      </c>
      <c r="G8091" s="31" t="s">
        <v>97</v>
      </c>
      <c r="H8091">
        <v>13</v>
      </c>
      <c r="I8091" s="31" t="s">
        <v>101</v>
      </c>
    </row>
    <row r="8092" spans="1:9" x14ac:dyDescent="0.3">
      <c r="A8092">
        <v>8125</v>
      </c>
      <c r="B8092">
        <v>7</v>
      </c>
      <c r="C8092">
        <v>128</v>
      </c>
      <c r="D8092" s="32"/>
      <c r="E8092">
        <v>7000</v>
      </c>
      <c r="G8092" s="31" t="s">
        <v>102</v>
      </c>
      <c r="H8092">
        <v>13</v>
      </c>
      <c r="I8092" s="31" t="s">
        <v>105</v>
      </c>
    </row>
    <row r="8093" spans="1:9" x14ac:dyDescent="0.3">
      <c r="A8093">
        <v>8126</v>
      </c>
      <c r="B8093">
        <v>3</v>
      </c>
      <c r="C8093">
        <v>128</v>
      </c>
      <c r="D8093" s="32">
        <v>0.76111111111111107</v>
      </c>
      <c r="E8093">
        <v>7000</v>
      </c>
      <c r="G8093" s="31" t="s">
        <v>102</v>
      </c>
      <c r="H8093">
        <v>14</v>
      </c>
      <c r="I8093" s="31" t="s">
        <v>104</v>
      </c>
    </row>
    <row r="8094" spans="1:9" x14ac:dyDescent="0.3">
      <c r="A8094">
        <v>8127</v>
      </c>
      <c r="B8094">
        <v>2</v>
      </c>
      <c r="C8094">
        <v>128</v>
      </c>
      <c r="D8094" s="32">
        <v>0.69930555555555551</v>
      </c>
      <c r="E8094">
        <v>9000</v>
      </c>
      <c r="F8094">
        <v>1000</v>
      </c>
      <c r="G8094" s="31" t="s">
        <v>102</v>
      </c>
      <c r="H8094">
        <v>14</v>
      </c>
      <c r="I8094" s="31" t="s">
        <v>98</v>
      </c>
    </row>
    <row r="8095" spans="1:9" x14ac:dyDescent="0.3">
      <c r="A8095">
        <v>8128</v>
      </c>
      <c r="B8095">
        <v>4</v>
      </c>
      <c r="C8095">
        <v>128</v>
      </c>
      <c r="D8095" s="32">
        <v>0.68472222222222223</v>
      </c>
      <c r="E8095">
        <v>7000</v>
      </c>
      <c r="G8095" s="31" t="s">
        <v>102</v>
      </c>
      <c r="H8095">
        <v>14</v>
      </c>
      <c r="I8095" s="31" t="s">
        <v>103</v>
      </c>
    </row>
    <row r="8096" spans="1:9" x14ac:dyDescent="0.3">
      <c r="A8096">
        <v>8129</v>
      </c>
      <c r="B8096">
        <v>8</v>
      </c>
      <c r="C8096">
        <v>128</v>
      </c>
      <c r="D8096" s="32">
        <v>0.74583333333333335</v>
      </c>
      <c r="E8096">
        <v>7000</v>
      </c>
      <c r="G8096" s="31" t="s">
        <v>97</v>
      </c>
      <c r="H8096">
        <v>14</v>
      </c>
      <c r="I8096" s="31" t="s">
        <v>101</v>
      </c>
    </row>
    <row r="8097" spans="1:9" x14ac:dyDescent="0.3">
      <c r="A8097">
        <v>8130</v>
      </c>
      <c r="B8097">
        <v>3</v>
      </c>
      <c r="C8097">
        <v>128</v>
      </c>
      <c r="D8097" s="32">
        <v>0.79861111111111116</v>
      </c>
      <c r="E8097">
        <v>7000</v>
      </c>
      <c r="F8097">
        <v>7000</v>
      </c>
      <c r="G8097" s="31" t="s">
        <v>97</v>
      </c>
      <c r="H8097">
        <v>15</v>
      </c>
      <c r="I8097" s="31" t="s">
        <v>104</v>
      </c>
    </row>
    <row r="8098" spans="1:9" x14ac:dyDescent="0.3">
      <c r="A8098">
        <v>8131</v>
      </c>
      <c r="B8098">
        <v>2</v>
      </c>
      <c r="C8098">
        <v>128</v>
      </c>
      <c r="D8098" s="32">
        <v>0.71875</v>
      </c>
      <c r="E8098">
        <v>7000</v>
      </c>
      <c r="G8098" s="31" t="s">
        <v>97</v>
      </c>
      <c r="H8098">
        <v>15</v>
      </c>
      <c r="I8098" s="31" t="s">
        <v>98</v>
      </c>
    </row>
    <row r="8099" spans="1:9" x14ac:dyDescent="0.3">
      <c r="A8099">
        <v>8132</v>
      </c>
      <c r="B8099">
        <v>4</v>
      </c>
      <c r="C8099">
        <v>128</v>
      </c>
      <c r="D8099" s="32">
        <v>0.69444444444444442</v>
      </c>
      <c r="E8099">
        <v>7000</v>
      </c>
      <c r="G8099" s="31" t="s">
        <v>97</v>
      </c>
      <c r="H8099">
        <v>15</v>
      </c>
      <c r="I8099" s="31" t="s">
        <v>103</v>
      </c>
    </row>
    <row r="8100" spans="1:9" x14ac:dyDescent="0.3">
      <c r="A8100">
        <v>8133</v>
      </c>
      <c r="B8100">
        <v>8</v>
      </c>
      <c r="C8100">
        <v>128</v>
      </c>
      <c r="D8100" s="32">
        <v>0.78055555555555556</v>
      </c>
      <c r="E8100">
        <v>9000</v>
      </c>
      <c r="F8100">
        <v>1000</v>
      </c>
      <c r="G8100" s="31" t="s">
        <v>97</v>
      </c>
      <c r="H8100">
        <v>15</v>
      </c>
      <c r="I8100" s="31" t="s">
        <v>101</v>
      </c>
    </row>
    <row r="8101" spans="1:9" x14ac:dyDescent="0.3">
      <c r="A8101">
        <v>8134</v>
      </c>
      <c r="B8101">
        <v>3</v>
      </c>
      <c r="C8101">
        <v>128</v>
      </c>
      <c r="D8101" s="32">
        <v>0.82013888888888886</v>
      </c>
      <c r="E8101">
        <v>7000</v>
      </c>
      <c r="F8101">
        <v>1000</v>
      </c>
      <c r="G8101" s="31" t="s">
        <v>97</v>
      </c>
      <c r="H8101">
        <v>16</v>
      </c>
      <c r="I8101" s="31" t="s">
        <v>104</v>
      </c>
    </row>
    <row r="8102" spans="1:9" x14ac:dyDescent="0.3">
      <c r="A8102">
        <v>8135</v>
      </c>
      <c r="B8102">
        <v>2</v>
      </c>
      <c r="C8102">
        <v>128</v>
      </c>
      <c r="D8102" s="32">
        <v>0.74513888888888891</v>
      </c>
      <c r="E8102">
        <v>7000</v>
      </c>
      <c r="G8102" s="31" t="s">
        <v>97</v>
      </c>
      <c r="H8102">
        <v>16</v>
      </c>
      <c r="I8102" s="31" t="s">
        <v>98</v>
      </c>
    </row>
    <row r="8103" spans="1:9" x14ac:dyDescent="0.3">
      <c r="A8103">
        <v>8136</v>
      </c>
      <c r="B8103">
        <v>4</v>
      </c>
      <c r="C8103">
        <v>128</v>
      </c>
      <c r="D8103" s="32">
        <v>0.72916666666666663</v>
      </c>
      <c r="E8103">
        <v>7000</v>
      </c>
      <c r="G8103" s="31" t="s">
        <v>97</v>
      </c>
      <c r="H8103">
        <v>16</v>
      </c>
      <c r="I8103" s="31" t="s">
        <v>103</v>
      </c>
    </row>
    <row r="8104" spans="1:9" x14ac:dyDescent="0.3">
      <c r="A8104">
        <v>8137</v>
      </c>
      <c r="B8104">
        <v>8</v>
      </c>
      <c r="C8104">
        <v>128</v>
      </c>
      <c r="D8104" s="32">
        <v>0.7993055555555556</v>
      </c>
      <c r="E8104">
        <v>7000</v>
      </c>
      <c r="G8104" s="31" t="s">
        <v>97</v>
      </c>
      <c r="H8104">
        <v>16</v>
      </c>
      <c r="I8104" s="31" t="s">
        <v>101</v>
      </c>
    </row>
    <row r="8105" spans="1:9" x14ac:dyDescent="0.3">
      <c r="A8105">
        <v>8138</v>
      </c>
      <c r="B8105">
        <v>3</v>
      </c>
      <c r="C8105">
        <v>128</v>
      </c>
      <c r="D8105" s="32"/>
      <c r="E8105">
        <v>7000</v>
      </c>
      <c r="G8105" s="31" t="s">
        <v>102</v>
      </c>
      <c r="H8105">
        <v>17</v>
      </c>
      <c r="I8105" s="31" t="s">
        <v>104</v>
      </c>
    </row>
    <row r="8106" spans="1:9" x14ac:dyDescent="0.3">
      <c r="A8106">
        <v>8139</v>
      </c>
      <c r="B8106">
        <v>2</v>
      </c>
      <c r="C8106">
        <v>128</v>
      </c>
      <c r="D8106" s="32">
        <v>0.8</v>
      </c>
      <c r="E8106">
        <v>7000</v>
      </c>
      <c r="F8106">
        <v>1000</v>
      </c>
      <c r="G8106" s="31" t="s">
        <v>97</v>
      </c>
      <c r="H8106">
        <v>17</v>
      </c>
      <c r="I8106" s="31" t="s">
        <v>98</v>
      </c>
    </row>
    <row r="8107" spans="1:9" x14ac:dyDescent="0.3">
      <c r="A8107">
        <v>8140</v>
      </c>
      <c r="B8107">
        <v>4</v>
      </c>
      <c r="C8107">
        <v>128</v>
      </c>
      <c r="D8107" s="32">
        <v>0.75555555555555554</v>
      </c>
      <c r="E8107">
        <v>7000</v>
      </c>
      <c r="G8107" s="31" t="s">
        <v>97</v>
      </c>
      <c r="H8107">
        <v>17</v>
      </c>
      <c r="I8107" s="31" t="s">
        <v>103</v>
      </c>
    </row>
    <row r="8108" spans="1:9" x14ac:dyDescent="0.3">
      <c r="A8108">
        <v>8141</v>
      </c>
      <c r="B8108">
        <v>8</v>
      </c>
      <c r="C8108">
        <v>128</v>
      </c>
      <c r="D8108" s="32">
        <v>0.82361111111111107</v>
      </c>
      <c r="E8108">
        <v>7000</v>
      </c>
      <c r="G8108" s="31" t="s">
        <v>97</v>
      </c>
      <c r="H8108">
        <v>17</v>
      </c>
      <c r="I8108" s="31" t="s">
        <v>101</v>
      </c>
    </row>
    <row r="8109" spans="1:9" x14ac:dyDescent="0.3">
      <c r="A8109">
        <v>17581</v>
      </c>
      <c r="B8109">
        <v>3</v>
      </c>
      <c r="C8109">
        <v>283</v>
      </c>
      <c r="D8109" s="32"/>
      <c r="E8109">
        <v>10000</v>
      </c>
      <c r="G8109" s="31" t="s">
        <v>97</v>
      </c>
      <c r="H8109">
        <v>12</v>
      </c>
      <c r="I8109" s="31" t="s">
        <v>104</v>
      </c>
    </row>
    <row r="8110" spans="1:9" x14ac:dyDescent="0.3">
      <c r="A8110">
        <v>8142</v>
      </c>
      <c r="B8110">
        <v>2</v>
      </c>
      <c r="C8110">
        <v>128</v>
      </c>
      <c r="D8110" s="32">
        <v>0.81874999999999998</v>
      </c>
      <c r="E8110">
        <v>7000</v>
      </c>
      <c r="G8110" s="31" t="s">
        <v>102</v>
      </c>
      <c r="H8110">
        <v>18</v>
      </c>
      <c r="I8110" s="31" t="s">
        <v>98</v>
      </c>
    </row>
    <row r="8111" spans="1:9" x14ac:dyDescent="0.3">
      <c r="A8111">
        <v>8143</v>
      </c>
      <c r="B8111">
        <v>4</v>
      </c>
      <c r="C8111">
        <v>128</v>
      </c>
      <c r="D8111" s="32">
        <v>0.79027777777777775</v>
      </c>
      <c r="E8111">
        <v>7000</v>
      </c>
      <c r="G8111" s="31" t="s">
        <v>102</v>
      </c>
      <c r="H8111">
        <v>18</v>
      </c>
      <c r="I8111" s="31" t="s">
        <v>103</v>
      </c>
    </row>
    <row r="8112" spans="1:9" x14ac:dyDescent="0.3">
      <c r="A8112">
        <v>8144</v>
      </c>
      <c r="B8112">
        <v>2</v>
      </c>
      <c r="C8112">
        <v>128</v>
      </c>
      <c r="D8112" s="32">
        <v>0.83472222222222225</v>
      </c>
      <c r="E8112">
        <v>7000</v>
      </c>
      <c r="G8112" s="31" t="s">
        <v>97</v>
      </c>
      <c r="H8112">
        <v>19</v>
      </c>
      <c r="I8112" s="31" t="s">
        <v>98</v>
      </c>
    </row>
    <row r="8113" spans="1:9" x14ac:dyDescent="0.3">
      <c r="A8113">
        <v>8145</v>
      </c>
      <c r="B8113">
        <v>4</v>
      </c>
      <c r="C8113">
        <v>128</v>
      </c>
      <c r="D8113" s="32">
        <v>0.80208333333333337</v>
      </c>
      <c r="E8113">
        <v>7000</v>
      </c>
      <c r="G8113" s="31" t="s">
        <v>97</v>
      </c>
      <c r="H8113">
        <v>19</v>
      </c>
      <c r="I8113" s="31" t="s">
        <v>103</v>
      </c>
    </row>
    <row r="8114" spans="1:9" x14ac:dyDescent="0.3">
      <c r="A8114">
        <v>8146</v>
      </c>
      <c r="B8114">
        <v>4</v>
      </c>
      <c r="C8114">
        <v>128</v>
      </c>
      <c r="D8114" s="32">
        <v>0.82499999999999996</v>
      </c>
      <c r="E8114">
        <v>7000</v>
      </c>
      <c r="G8114" s="31" t="s">
        <v>97</v>
      </c>
      <c r="H8114">
        <v>20</v>
      </c>
      <c r="I8114" s="31" t="s">
        <v>103</v>
      </c>
    </row>
    <row r="8115" spans="1:9" x14ac:dyDescent="0.3">
      <c r="A8115">
        <v>8147</v>
      </c>
      <c r="B8115">
        <v>3</v>
      </c>
      <c r="C8115">
        <v>129</v>
      </c>
      <c r="D8115" s="32">
        <v>0.4548611111111111</v>
      </c>
      <c r="E8115">
        <v>8000</v>
      </c>
      <c r="G8115" s="31" t="s">
        <v>97</v>
      </c>
      <c r="H8115">
        <v>4</v>
      </c>
      <c r="I8115" s="31" t="s">
        <v>104</v>
      </c>
    </row>
    <row r="8116" spans="1:9" x14ac:dyDescent="0.3">
      <c r="A8116">
        <v>8148</v>
      </c>
      <c r="B8116">
        <v>2</v>
      </c>
      <c r="C8116">
        <v>129</v>
      </c>
      <c r="D8116" s="32">
        <v>0.47152777777777777</v>
      </c>
      <c r="E8116">
        <v>8000</v>
      </c>
      <c r="G8116" s="31" t="s">
        <v>102</v>
      </c>
      <c r="H8116">
        <v>4</v>
      </c>
      <c r="I8116" s="31" t="s">
        <v>98</v>
      </c>
    </row>
    <row r="8117" spans="1:9" x14ac:dyDescent="0.3">
      <c r="A8117">
        <v>8149</v>
      </c>
      <c r="B8117">
        <v>1</v>
      </c>
      <c r="C8117">
        <v>129</v>
      </c>
      <c r="D8117" s="32">
        <v>0.49027777777777776</v>
      </c>
      <c r="E8117">
        <v>10000</v>
      </c>
      <c r="G8117" s="31" t="s">
        <v>102</v>
      </c>
      <c r="H8117">
        <v>4</v>
      </c>
      <c r="I8117" s="31" t="s">
        <v>99</v>
      </c>
    </row>
    <row r="8118" spans="1:9" x14ac:dyDescent="0.3">
      <c r="A8118">
        <v>8150</v>
      </c>
      <c r="B8118">
        <v>4</v>
      </c>
      <c r="C8118">
        <v>129</v>
      </c>
      <c r="D8118" s="32">
        <v>0.4513888888888889</v>
      </c>
      <c r="E8118">
        <v>10000</v>
      </c>
      <c r="G8118" s="31" t="s">
        <v>102</v>
      </c>
      <c r="H8118">
        <v>4</v>
      </c>
      <c r="I8118" s="31" t="s">
        <v>103</v>
      </c>
    </row>
    <row r="8119" spans="1:9" x14ac:dyDescent="0.3">
      <c r="A8119">
        <v>8151</v>
      </c>
      <c r="B8119">
        <v>5</v>
      </c>
      <c r="C8119">
        <v>129</v>
      </c>
      <c r="D8119" s="32">
        <v>0.45347222222222222</v>
      </c>
      <c r="E8119">
        <v>8000</v>
      </c>
      <c r="G8119" s="31" t="s">
        <v>97</v>
      </c>
      <c r="H8119">
        <v>4</v>
      </c>
      <c r="I8119" s="31" t="s">
        <v>105</v>
      </c>
    </row>
    <row r="8120" spans="1:9" x14ac:dyDescent="0.3">
      <c r="A8120">
        <v>8152</v>
      </c>
      <c r="B8120">
        <v>3</v>
      </c>
      <c r="C8120">
        <v>129</v>
      </c>
      <c r="D8120" s="32">
        <v>0.50069444444444444</v>
      </c>
      <c r="E8120">
        <v>10000</v>
      </c>
      <c r="F8120">
        <v>2000</v>
      </c>
      <c r="G8120" s="31" t="s">
        <v>97</v>
      </c>
      <c r="H8120">
        <v>5</v>
      </c>
      <c r="I8120" s="31" t="s">
        <v>104</v>
      </c>
    </row>
    <row r="8121" spans="1:9" x14ac:dyDescent="0.3">
      <c r="A8121">
        <v>8153</v>
      </c>
      <c r="B8121">
        <v>2</v>
      </c>
      <c r="C8121">
        <v>129</v>
      </c>
      <c r="D8121" s="32">
        <v>0.51458333333333328</v>
      </c>
      <c r="E8121">
        <v>8000</v>
      </c>
      <c r="G8121" s="31" t="s">
        <v>97</v>
      </c>
      <c r="H8121">
        <v>5</v>
      </c>
      <c r="I8121" s="31" t="s">
        <v>98</v>
      </c>
    </row>
    <row r="8122" spans="1:9" x14ac:dyDescent="0.3">
      <c r="A8122">
        <v>8154</v>
      </c>
      <c r="B8122">
        <v>1</v>
      </c>
      <c r="C8122">
        <v>129</v>
      </c>
      <c r="D8122" s="32">
        <v>0.53194444444444444</v>
      </c>
      <c r="E8122">
        <v>8000</v>
      </c>
      <c r="G8122" s="31" t="s">
        <v>102</v>
      </c>
      <c r="H8122">
        <v>5</v>
      </c>
      <c r="I8122" s="31" t="s">
        <v>99</v>
      </c>
    </row>
    <row r="8123" spans="1:9" x14ac:dyDescent="0.3">
      <c r="A8123">
        <v>8155</v>
      </c>
      <c r="B8123">
        <v>4</v>
      </c>
      <c r="C8123">
        <v>129</v>
      </c>
      <c r="D8123" s="32">
        <v>0.5</v>
      </c>
      <c r="E8123">
        <v>8000</v>
      </c>
      <c r="F8123">
        <v>3000</v>
      </c>
      <c r="G8123" s="31" t="s">
        <v>97</v>
      </c>
      <c r="H8123">
        <v>5</v>
      </c>
      <c r="I8123" s="31" t="s">
        <v>103</v>
      </c>
    </row>
    <row r="8124" spans="1:9" x14ac:dyDescent="0.3">
      <c r="A8124">
        <v>8156</v>
      </c>
      <c r="B8124">
        <v>5</v>
      </c>
      <c r="C8124">
        <v>129</v>
      </c>
      <c r="D8124" s="32">
        <v>0.49166666666666664</v>
      </c>
      <c r="E8124">
        <v>8000</v>
      </c>
      <c r="F8124">
        <v>2000</v>
      </c>
      <c r="G8124" s="31" t="s">
        <v>102</v>
      </c>
      <c r="H8124">
        <v>5</v>
      </c>
      <c r="I8124" s="31" t="s">
        <v>105</v>
      </c>
    </row>
    <row r="8125" spans="1:9" x14ac:dyDescent="0.3">
      <c r="A8125">
        <v>8157</v>
      </c>
      <c r="B8125">
        <v>3</v>
      </c>
      <c r="C8125">
        <v>129</v>
      </c>
      <c r="D8125" s="32">
        <v>0.53333333333333333</v>
      </c>
      <c r="E8125">
        <v>8000</v>
      </c>
      <c r="F8125">
        <v>1500</v>
      </c>
      <c r="G8125" s="31" t="s">
        <v>97</v>
      </c>
      <c r="H8125">
        <v>6</v>
      </c>
      <c r="I8125" s="31" t="s">
        <v>104</v>
      </c>
    </row>
    <row r="8126" spans="1:9" x14ac:dyDescent="0.3">
      <c r="A8126">
        <v>8158</v>
      </c>
      <c r="B8126">
        <v>2</v>
      </c>
      <c r="C8126">
        <v>129</v>
      </c>
      <c r="D8126" s="32">
        <v>0.57222222222222219</v>
      </c>
      <c r="E8126">
        <v>8000</v>
      </c>
      <c r="G8126" s="31" t="s">
        <v>102</v>
      </c>
      <c r="H8126">
        <v>6</v>
      </c>
      <c r="I8126" s="31" t="s">
        <v>98</v>
      </c>
    </row>
    <row r="8127" spans="1:9" x14ac:dyDescent="0.3">
      <c r="A8127">
        <v>8159</v>
      </c>
      <c r="B8127">
        <v>1</v>
      </c>
      <c r="C8127">
        <v>129</v>
      </c>
      <c r="D8127" s="32">
        <v>0.58125000000000004</v>
      </c>
      <c r="E8127">
        <v>8000</v>
      </c>
      <c r="G8127" s="31" t="s">
        <v>97</v>
      </c>
      <c r="H8127">
        <v>6</v>
      </c>
      <c r="I8127" s="31" t="s">
        <v>99</v>
      </c>
    </row>
    <row r="8128" spans="1:9" x14ac:dyDescent="0.3">
      <c r="A8128">
        <v>8160</v>
      </c>
      <c r="B8128">
        <v>4</v>
      </c>
      <c r="C8128">
        <v>129</v>
      </c>
      <c r="D8128" s="32">
        <v>0.53263888888888888</v>
      </c>
      <c r="E8128">
        <v>8000</v>
      </c>
      <c r="G8128" s="31" t="s">
        <v>102</v>
      </c>
      <c r="H8128">
        <v>6</v>
      </c>
      <c r="I8128" s="31" t="s">
        <v>103</v>
      </c>
    </row>
    <row r="8129" spans="1:9" x14ac:dyDescent="0.3">
      <c r="A8129">
        <v>8161</v>
      </c>
      <c r="B8129">
        <v>5</v>
      </c>
      <c r="C8129">
        <v>129</v>
      </c>
      <c r="D8129" s="32">
        <v>0.52777777777777779</v>
      </c>
      <c r="E8129">
        <v>8000</v>
      </c>
      <c r="F8129">
        <v>500</v>
      </c>
      <c r="G8129" s="31" t="s">
        <v>97</v>
      </c>
      <c r="H8129">
        <v>6</v>
      </c>
      <c r="I8129" s="31" t="s">
        <v>105</v>
      </c>
    </row>
    <row r="8130" spans="1:9" x14ac:dyDescent="0.3">
      <c r="A8130">
        <v>8162</v>
      </c>
      <c r="B8130">
        <v>3</v>
      </c>
      <c r="C8130">
        <v>129</v>
      </c>
      <c r="D8130" s="32">
        <v>0.55138888888888893</v>
      </c>
      <c r="E8130">
        <v>8000</v>
      </c>
      <c r="F8130">
        <v>1000</v>
      </c>
      <c r="G8130" s="31" t="s">
        <v>102</v>
      </c>
      <c r="H8130">
        <v>7</v>
      </c>
      <c r="I8130" s="31" t="s">
        <v>104</v>
      </c>
    </row>
    <row r="8131" spans="1:9" x14ac:dyDescent="0.3">
      <c r="A8131">
        <v>8163</v>
      </c>
      <c r="B8131">
        <v>2</v>
      </c>
      <c r="C8131">
        <v>129</v>
      </c>
      <c r="D8131" s="32">
        <v>0.60833333333333328</v>
      </c>
      <c r="E8131">
        <v>8000</v>
      </c>
      <c r="F8131">
        <v>2000</v>
      </c>
      <c r="G8131" s="31" t="s">
        <v>102</v>
      </c>
      <c r="H8131">
        <v>7</v>
      </c>
      <c r="I8131" s="31" t="s">
        <v>98</v>
      </c>
    </row>
    <row r="8132" spans="1:9" x14ac:dyDescent="0.3">
      <c r="A8132">
        <v>8164</v>
      </c>
      <c r="B8132">
        <v>1</v>
      </c>
      <c r="C8132">
        <v>129</v>
      </c>
      <c r="D8132" s="32">
        <v>0.65625</v>
      </c>
      <c r="E8132">
        <v>8000</v>
      </c>
      <c r="G8132" s="31" t="s">
        <v>97</v>
      </c>
      <c r="H8132">
        <v>7</v>
      </c>
      <c r="I8132" s="31" t="s">
        <v>99</v>
      </c>
    </row>
    <row r="8133" spans="1:9" x14ac:dyDescent="0.3">
      <c r="A8133">
        <v>8165</v>
      </c>
      <c r="B8133">
        <v>4</v>
      </c>
      <c r="C8133">
        <v>129</v>
      </c>
      <c r="D8133" s="32">
        <v>0.57430555555555551</v>
      </c>
      <c r="E8133">
        <v>8000</v>
      </c>
      <c r="G8133" s="31" t="s">
        <v>97</v>
      </c>
      <c r="H8133">
        <v>7</v>
      </c>
      <c r="I8133" s="31" t="s">
        <v>103</v>
      </c>
    </row>
    <row r="8134" spans="1:9" x14ac:dyDescent="0.3">
      <c r="A8134">
        <v>8166</v>
      </c>
      <c r="B8134">
        <v>5</v>
      </c>
      <c r="C8134">
        <v>129</v>
      </c>
      <c r="D8134" s="32">
        <v>0.55208333333333337</v>
      </c>
      <c r="E8134">
        <v>10000</v>
      </c>
      <c r="F8134">
        <v>1000</v>
      </c>
      <c r="G8134" s="31" t="s">
        <v>97</v>
      </c>
      <c r="H8134">
        <v>7</v>
      </c>
      <c r="I8134" s="31" t="s">
        <v>105</v>
      </c>
    </row>
    <row r="8135" spans="1:9" x14ac:dyDescent="0.3">
      <c r="A8135">
        <v>8167</v>
      </c>
      <c r="B8135">
        <v>3</v>
      </c>
      <c r="C8135">
        <v>129</v>
      </c>
      <c r="D8135" s="32">
        <v>0.59791666666666665</v>
      </c>
      <c r="E8135">
        <v>10000</v>
      </c>
      <c r="G8135" s="31" t="s">
        <v>97</v>
      </c>
      <c r="H8135">
        <v>8</v>
      </c>
      <c r="I8135" s="31" t="s">
        <v>104</v>
      </c>
    </row>
    <row r="8136" spans="1:9" x14ac:dyDescent="0.3">
      <c r="A8136">
        <v>8168</v>
      </c>
      <c r="B8136">
        <v>2</v>
      </c>
      <c r="C8136">
        <v>129</v>
      </c>
      <c r="D8136" s="32">
        <v>0.66180555555555554</v>
      </c>
      <c r="E8136">
        <v>8000</v>
      </c>
      <c r="G8136" s="31" t="s">
        <v>97</v>
      </c>
      <c r="H8136">
        <v>8</v>
      </c>
      <c r="I8136" s="31" t="s">
        <v>98</v>
      </c>
    </row>
    <row r="8137" spans="1:9" x14ac:dyDescent="0.3">
      <c r="A8137">
        <v>8169</v>
      </c>
      <c r="B8137">
        <v>1</v>
      </c>
      <c r="C8137">
        <v>129</v>
      </c>
      <c r="D8137" s="32">
        <v>0.6791666666666667</v>
      </c>
      <c r="E8137">
        <v>8000</v>
      </c>
      <c r="G8137" s="31" t="s">
        <v>102</v>
      </c>
      <c r="H8137">
        <v>8</v>
      </c>
      <c r="I8137" s="31" t="s">
        <v>99</v>
      </c>
    </row>
    <row r="8138" spans="1:9" x14ac:dyDescent="0.3">
      <c r="A8138">
        <v>8170</v>
      </c>
      <c r="B8138">
        <v>4</v>
      </c>
      <c r="C8138">
        <v>129</v>
      </c>
      <c r="D8138" s="32">
        <v>0.6479166666666667</v>
      </c>
      <c r="E8138">
        <v>8000</v>
      </c>
      <c r="G8138" s="31" t="s">
        <v>102</v>
      </c>
      <c r="H8138">
        <v>8</v>
      </c>
      <c r="I8138" s="31" t="s">
        <v>103</v>
      </c>
    </row>
    <row r="8139" spans="1:9" x14ac:dyDescent="0.3">
      <c r="A8139">
        <v>8171</v>
      </c>
      <c r="B8139">
        <v>5</v>
      </c>
      <c r="C8139">
        <v>129</v>
      </c>
      <c r="D8139" s="32">
        <v>0.63055555555555554</v>
      </c>
      <c r="E8139">
        <v>8000</v>
      </c>
      <c r="G8139" s="31" t="s">
        <v>97</v>
      </c>
      <c r="H8139">
        <v>8</v>
      </c>
      <c r="I8139" s="31" t="s">
        <v>105</v>
      </c>
    </row>
    <row r="8140" spans="1:9" x14ac:dyDescent="0.3">
      <c r="A8140">
        <v>8172</v>
      </c>
      <c r="B8140">
        <v>3</v>
      </c>
      <c r="C8140">
        <v>129</v>
      </c>
      <c r="D8140" s="32">
        <v>0.64236111111111116</v>
      </c>
      <c r="E8140">
        <v>8000</v>
      </c>
      <c r="G8140" s="31" t="s">
        <v>102</v>
      </c>
      <c r="H8140">
        <v>9</v>
      </c>
      <c r="I8140" s="31" t="s">
        <v>104</v>
      </c>
    </row>
    <row r="8141" spans="1:9" x14ac:dyDescent="0.3">
      <c r="A8141">
        <v>8173</v>
      </c>
      <c r="B8141">
        <v>2</v>
      </c>
      <c r="C8141">
        <v>129</v>
      </c>
      <c r="D8141" s="32">
        <v>0.70208333333333328</v>
      </c>
      <c r="E8141">
        <v>8000</v>
      </c>
      <c r="G8141" s="31" t="s">
        <v>97</v>
      </c>
      <c r="H8141">
        <v>9</v>
      </c>
      <c r="I8141" s="31" t="s">
        <v>98</v>
      </c>
    </row>
    <row r="8142" spans="1:9" x14ac:dyDescent="0.3">
      <c r="A8142">
        <v>8174</v>
      </c>
      <c r="B8142">
        <v>1</v>
      </c>
      <c r="C8142">
        <v>129</v>
      </c>
      <c r="D8142" s="32">
        <v>0.70486111111111116</v>
      </c>
      <c r="E8142">
        <v>8000</v>
      </c>
      <c r="F8142">
        <v>2000</v>
      </c>
      <c r="G8142" s="31" t="s">
        <v>102</v>
      </c>
      <c r="H8142">
        <v>9</v>
      </c>
      <c r="I8142" s="31" t="s">
        <v>99</v>
      </c>
    </row>
    <row r="8143" spans="1:9" x14ac:dyDescent="0.3">
      <c r="A8143">
        <v>8175</v>
      </c>
      <c r="B8143">
        <v>4</v>
      </c>
      <c r="C8143">
        <v>129</v>
      </c>
      <c r="D8143" s="32">
        <v>0.6694444444444444</v>
      </c>
      <c r="E8143">
        <v>8000</v>
      </c>
      <c r="G8143" s="31" t="s">
        <v>102</v>
      </c>
      <c r="H8143">
        <v>9</v>
      </c>
      <c r="I8143" s="31" t="s">
        <v>103</v>
      </c>
    </row>
    <row r="8144" spans="1:9" x14ac:dyDescent="0.3">
      <c r="A8144">
        <v>8176</v>
      </c>
      <c r="B8144">
        <v>5</v>
      </c>
      <c r="C8144">
        <v>129</v>
      </c>
      <c r="D8144" s="32">
        <v>0.65763888888888888</v>
      </c>
      <c r="E8144">
        <v>8000</v>
      </c>
      <c r="G8144" s="31" t="s">
        <v>97</v>
      </c>
      <c r="H8144">
        <v>9</v>
      </c>
      <c r="I8144" s="31" t="s">
        <v>105</v>
      </c>
    </row>
    <row r="8145" spans="1:9" x14ac:dyDescent="0.3">
      <c r="A8145">
        <v>8177</v>
      </c>
      <c r="B8145">
        <v>3</v>
      </c>
      <c r="C8145">
        <v>129</v>
      </c>
      <c r="D8145" s="32">
        <v>0.67708333333333337</v>
      </c>
      <c r="E8145">
        <v>10000</v>
      </c>
      <c r="G8145" s="31" t="s">
        <v>97</v>
      </c>
      <c r="H8145">
        <v>10</v>
      </c>
      <c r="I8145" s="31" t="s">
        <v>104</v>
      </c>
    </row>
    <row r="8146" spans="1:9" x14ac:dyDescent="0.3">
      <c r="A8146">
        <v>8178</v>
      </c>
      <c r="B8146">
        <v>2</v>
      </c>
      <c r="C8146">
        <v>129</v>
      </c>
      <c r="D8146" s="32">
        <v>0.75</v>
      </c>
      <c r="E8146">
        <v>8000</v>
      </c>
      <c r="G8146" s="31" t="s">
        <v>102</v>
      </c>
      <c r="H8146">
        <v>10</v>
      </c>
      <c r="I8146" s="31" t="s">
        <v>98</v>
      </c>
    </row>
    <row r="8147" spans="1:9" x14ac:dyDescent="0.3">
      <c r="A8147">
        <v>8179</v>
      </c>
      <c r="B8147">
        <v>1</v>
      </c>
      <c r="C8147">
        <v>129</v>
      </c>
      <c r="D8147" s="32">
        <v>0.76597222222222228</v>
      </c>
      <c r="E8147">
        <v>8000</v>
      </c>
      <c r="G8147" s="31" t="s">
        <v>97</v>
      </c>
      <c r="H8147">
        <v>10</v>
      </c>
      <c r="I8147" s="31" t="s">
        <v>99</v>
      </c>
    </row>
    <row r="8148" spans="1:9" x14ac:dyDescent="0.3">
      <c r="A8148">
        <v>8180</v>
      </c>
      <c r="B8148">
        <v>4</v>
      </c>
      <c r="C8148">
        <v>129</v>
      </c>
      <c r="D8148" s="32">
        <v>0.72083333333333333</v>
      </c>
      <c r="E8148">
        <v>8000</v>
      </c>
      <c r="G8148" s="31" t="s">
        <v>102</v>
      </c>
      <c r="H8148">
        <v>10</v>
      </c>
      <c r="I8148" s="31" t="s">
        <v>103</v>
      </c>
    </row>
    <row r="8149" spans="1:9" x14ac:dyDescent="0.3">
      <c r="A8149">
        <v>8181</v>
      </c>
      <c r="B8149">
        <v>5</v>
      </c>
      <c r="C8149">
        <v>129</v>
      </c>
      <c r="D8149" s="32">
        <v>0.67708333333333337</v>
      </c>
      <c r="E8149">
        <v>8000</v>
      </c>
      <c r="G8149" s="31" t="s">
        <v>97</v>
      </c>
      <c r="H8149">
        <v>10</v>
      </c>
      <c r="I8149" s="31" t="s">
        <v>105</v>
      </c>
    </row>
    <row r="8150" spans="1:9" x14ac:dyDescent="0.3">
      <c r="A8150">
        <v>8182</v>
      </c>
      <c r="B8150">
        <v>3</v>
      </c>
      <c r="C8150">
        <v>129</v>
      </c>
      <c r="D8150" s="32">
        <v>0.6958333333333333</v>
      </c>
      <c r="E8150">
        <v>8000</v>
      </c>
      <c r="G8150" s="31" t="s">
        <v>97</v>
      </c>
      <c r="H8150">
        <v>11</v>
      </c>
      <c r="I8150" s="31" t="s">
        <v>104</v>
      </c>
    </row>
    <row r="8151" spans="1:9" x14ac:dyDescent="0.3">
      <c r="A8151">
        <v>8183</v>
      </c>
      <c r="B8151">
        <v>2</v>
      </c>
      <c r="C8151">
        <v>129</v>
      </c>
      <c r="D8151" s="32">
        <v>0.78263888888888888</v>
      </c>
      <c r="E8151">
        <v>8000</v>
      </c>
      <c r="G8151" s="31" t="s">
        <v>102</v>
      </c>
      <c r="H8151">
        <v>11</v>
      </c>
      <c r="I8151" s="31" t="s">
        <v>98</v>
      </c>
    </row>
    <row r="8152" spans="1:9" x14ac:dyDescent="0.3">
      <c r="A8152">
        <v>8184</v>
      </c>
      <c r="B8152">
        <v>1</v>
      </c>
      <c r="C8152">
        <v>129</v>
      </c>
      <c r="D8152" s="32">
        <v>0.79583333333333328</v>
      </c>
      <c r="E8152">
        <v>8000</v>
      </c>
      <c r="G8152" s="31" t="s">
        <v>97</v>
      </c>
      <c r="H8152">
        <v>11</v>
      </c>
      <c r="I8152" s="31" t="s">
        <v>99</v>
      </c>
    </row>
    <row r="8153" spans="1:9" x14ac:dyDescent="0.3">
      <c r="A8153">
        <v>8185</v>
      </c>
      <c r="B8153">
        <v>4</v>
      </c>
      <c r="C8153">
        <v>129</v>
      </c>
      <c r="D8153" s="32">
        <v>0.74930555555555556</v>
      </c>
      <c r="E8153">
        <v>8000</v>
      </c>
      <c r="G8153" s="31" t="s">
        <v>97</v>
      </c>
      <c r="H8153">
        <v>11</v>
      </c>
      <c r="I8153" s="31" t="s">
        <v>103</v>
      </c>
    </row>
    <row r="8154" spans="1:9" x14ac:dyDescent="0.3">
      <c r="A8154">
        <v>8186</v>
      </c>
      <c r="B8154">
        <v>5</v>
      </c>
      <c r="C8154">
        <v>129</v>
      </c>
      <c r="D8154" s="32">
        <v>0.70486111111111116</v>
      </c>
      <c r="E8154">
        <v>8000</v>
      </c>
      <c r="F8154">
        <v>1000</v>
      </c>
      <c r="G8154" s="31" t="s">
        <v>102</v>
      </c>
      <c r="H8154">
        <v>11</v>
      </c>
      <c r="I8154" s="31" t="s">
        <v>105</v>
      </c>
    </row>
    <row r="8155" spans="1:9" x14ac:dyDescent="0.3">
      <c r="A8155">
        <v>8187</v>
      </c>
      <c r="B8155">
        <v>3</v>
      </c>
      <c r="C8155">
        <v>129</v>
      </c>
      <c r="D8155" s="32">
        <v>0.74722222222222223</v>
      </c>
      <c r="E8155">
        <v>8000</v>
      </c>
      <c r="G8155" s="31" t="s">
        <v>102</v>
      </c>
      <c r="H8155">
        <v>12</v>
      </c>
      <c r="I8155" s="31" t="s">
        <v>104</v>
      </c>
    </row>
    <row r="8156" spans="1:9" x14ac:dyDescent="0.3">
      <c r="A8156">
        <v>8188</v>
      </c>
      <c r="B8156">
        <v>2</v>
      </c>
      <c r="C8156">
        <v>129</v>
      </c>
      <c r="D8156" s="32">
        <v>0.79861111111111116</v>
      </c>
      <c r="E8156">
        <v>8000</v>
      </c>
      <c r="G8156" s="31" t="s">
        <v>97</v>
      </c>
      <c r="H8156">
        <v>12</v>
      </c>
      <c r="I8156" s="31" t="s">
        <v>98</v>
      </c>
    </row>
    <row r="8157" spans="1:9" x14ac:dyDescent="0.3">
      <c r="A8157">
        <v>8189</v>
      </c>
      <c r="B8157">
        <v>4</v>
      </c>
      <c r="C8157">
        <v>129</v>
      </c>
      <c r="D8157" s="32">
        <v>0.7631944444444444</v>
      </c>
      <c r="E8157">
        <v>8000</v>
      </c>
      <c r="G8157" s="31" t="s">
        <v>97</v>
      </c>
      <c r="H8157">
        <v>12</v>
      </c>
      <c r="I8157" s="31" t="s">
        <v>103</v>
      </c>
    </row>
    <row r="8158" spans="1:9" x14ac:dyDescent="0.3">
      <c r="A8158">
        <v>8190</v>
      </c>
      <c r="B8158">
        <v>5</v>
      </c>
      <c r="C8158">
        <v>129</v>
      </c>
      <c r="D8158" s="32">
        <v>0.72569444444444442</v>
      </c>
      <c r="E8158">
        <v>8000</v>
      </c>
      <c r="G8158" s="31" t="s">
        <v>102</v>
      </c>
      <c r="H8158">
        <v>12</v>
      </c>
      <c r="I8158" s="31" t="s">
        <v>105</v>
      </c>
    </row>
    <row r="8159" spans="1:9" x14ac:dyDescent="0.3">
      <c r="A8159">
        <v>8191</v>
      </c>
      <c r="B8159">
        <v>3</v>
      </c>
      <c r="C8159">
        <v>129</v>
      </c>
      <c r="D8159" s="32">
        <v>0.77083333333333337</v>
      </c>
      <c r="E8159">
        <v>8000</v>
      </c>
      <c r="G8159" s="31" t="s">
        <v>97</v>
      </c>
      <c r="H8159">
        <v>13</v>
      </c>
      <c r="I8159" s="31" t="s">
        <v>104</v>
      </c>
    </row>
    <row r="8160" spans="1:9" x14ac:dyDescent="0.3">
      <c r="A8160">
        <v>8192</v>
      </c>
      <c r="B8160">
        <v>4</v>
      </c>
      <c r="C8160">
        <v>129</v>
      </c>
      <c r="D8160" s="32">
        <v>0.78055555555555556</v>
      </c>
      <c r="E8160">
        <v>8000</v>
      </c>
      <c r="G8160" s="31" t="s">
        <v>102</v>
      </c>
      <c r="H8160">
        <v>13</v>
      </c>
      <c r="I8160" s="31" t="s">
        <v>103</v>
      </c>
    </row>
    <row r="8161" spans="1:9" x14ac:dyDescent="0.3">
      <c r="A8161">
        <v>8193</v>
      </c>
      <c r="B8161">
        <v>5</v>
      </c>
      <c r="C8161">
        <v>129</v>
      </c>
      <c r="D8161" s="32">
        <v>0.75069444444444444</v>
      </c>
      <c r="E8161">
        <v>8000</v>
      </c>
      <c r="F8161">
        <v>1000</v>
      </c>
      <c r="G8161" s="31" t="s">
        <v>97</v>
      </c>
      <c r="H8161">
        <v>13</v>
      </c>
      <c r="I8161" s="31" t="s">
        <v>105</v>
      </c>
    </row>
    <row r="8162" spans="1:9" x14ac:dyDescent="0.3">
      <c r="A8162">
        <v>8194</v>
      </c>
      <c r="B8162">
        <v>3</v>
      </c>
      <c r="C8162">
        <v>129</v>
      </c>
      <c r="D8162" s="32">
        <v>0.79652777777777772</v>
      </c>
      <c r="E8162">
        <v>10000</v>
      </c>
      <c r="G8162" s="31" t="s">
        <v>97</v>
      </c>
      <c r="H8162">
        <v>14</v>
      </c>
      <c r="I8162" s="31" t="s">
        <v>104</v>
      </c>
    </row>
    <row r="8163" spans="1:9" x14ac:dyDescent="0.3">
      <c r="A8163">
        <v>8195</v>
      </c>
      <c r="B8163">
        <v>4</v>
      </c>
      <c r="C8163">
        <v>129</v>
      </c>
      <c r="D8163" s="32">
        <v>0.80347222222222225</v>
      </c>
      <c r="E8163">
        <v>8000</v>
      </c>
      <c r="G8163" s="31" t="s">
        <v>97</v>
      </c>
      <c r="H8163">
        <v>14</v>
      </c>
      <c r="I8163" s="31" t="s">
        <v>103</v>
      </c>
    </row>
    <row r="8164" spans="1:9" x14ac:dyDescent="0.3">
      <c r="A8164">
        <v>8196</v>
      </c>
      <c r="B8164">
        <v>5</v>
      </c>
      <c r="C8164">
        <v>129</v>
      </c>
      <c r="D8164" s="32">
        <v>0.77430555555555558</v>
      </c>
      <c r="E8164">
        <v>8000</v>
      </c>
      <c r="F8164">
        <v>5000</v>
      </c>
      <c r="G8164" s="31" t="s">
        <v>102</v>
      </c>
      <c r="H8164">
        <v>14</v>
      </c>
      <c r="I8164" s="31" t="s">
        <v>105</v>
      </c>
    </row>
    <row r="8165" spans="1:9" x14ac:dyDescent="0.3">
      <c r="A8165">
        <v>8197</v>
      </c>
      <c r="B8165">
        <v>3</v>
      </c>
      <c r="C8165">
        <v>129</v>
      </c>
      <c r="D8165" s="32">
        <v>0.8125</v>
      </c>
      <c r="E8165">
        <v>8000</v>
      </c>
      <c r="F8165">
        <v>2000</v>
      </c>
      <c r="G8165" s="31" t="s">
        <v>102</v>
      </c>
      <c r="H8165">
        <v>15</v>
      </c>
      <c r="I8165" s="31" t="s">
        <v>104</v>
      </c>
    </row>
    <row r="8166" spans="1:9" x14ac:dyDescent="0.3">
      <c r="A8166">
        <v>8198</v>
      </c>
      <c r="B8166">
        <v>4</v>
      </c>
      <c r="C8166">
        <v>129</v>
      </c>
      <c r="D8166" s="32">
        <v>0.81666666666666665</v>
      </c>
      <c r="E8166">
        <v>10000</v>
      </c>
      <c r="G8166" s="31" t="s">
        <v>97</v>
      </c>
      <c r="H8166">
        <v>15</v>
      </c>
      <c r="I8166" s="31" t="s">
        <v>103</v>
      </c>
    </row>
    <row r="8167" spans="1:9" x14ac:dyDescent="0.3">
      <c r="A8167">
        <v>8199</v>
      </c>
      <c r="B8167">
        <v>5</v>
      </c>
      <c r="C8167">
        <v>129</v>
      </c>
      <c r="D8167" s="32">
        <v>0.79236111111111107</v>
      </c>
      <c r="E8167">
        <v>8000</v>
      </c>
      <c r="G8167" s="31" t="s">
        <v>97</v>
      </c>
      <c r="H8167">
        <v>15</v>
      </c>
      <c r="I8167" s="31" t="s">
        <v>105</v>
      </c>
    </row>
    <row r="8168" spans="1:9" x14ac:dyDescent="0.3">
      <c r="A8168">
        <v>8200</v>
      </c>
      <c r="B8168">
        <v>5</v>
      </c>
      <c r="C8168">
        <v>129</v>
      </c>
      <c r="D8168" s="32">
        <v>0.82152777777777775</v>
      </c>
      <c r="E8168">
        <v>8000</v>
      </c>
      <c r="G8168" s="31" t="s">
        <v>102</v>
      </c>
      <c r="H8168">
        <v>16</v>
      </c>
      <c r="I8168" s="31" t="s">
        <v>105</v>
      </c>
    </row>
    <row r="8169" spans="1:9" x14ac:dyDescent="0.3">
      <c r="A8169">
        <v>8201</v>
      </c>
      <c r="B8169">
        <v>3</v>
      </c>
      <c r="C8169">
        <v>130</v>
      </c>
      <c r="D8169" s="32">
        <v>0.4909722222222222</v>
      </c>
      <c r="E8169">
        <v>8000</v>
      </c>
      <c r="F8169">
        <v>2000</v>
      </c>
      <c r="G8169" s="31" t="s">
        <v>102</v>
      </c>
      <c r="H8169">
        <v>4</v>
      </c>
      <c r="I8169" s="31" t="s">
        <v>104</v>
      </c>
    </row>
    <row r="8170" spans="1:9" x14ac:dyDescent="0.3">
      <c r="A8170">
        <v>8202</v>
      </c>
      <c r="B8170">
        <v>1</v>
      </c>
      <c r="C8170">
        <v>130</v>
      </c>
      <c r="D8170" s="32">
        <v>0.47847222222222224</v>
      </c>
      <c r="E8170">
        <v>8000</v>
      </c>
      <c r="G8170" s="31" t="s">
        <v>102</v>
      </c>
      <c r="H8170">
        <v>4</v>
      </c>
      <c r="I8170" s="31" t="s">
        <v>99</v>
      </c>
    </row>
    <row r="8171" spans="1:9" x14ac:dyDescent="0.3">
      <c r="A8171">
        <v>8203</v>
      </c>
      <c r="B8171">
        <v>8</v>
      </c>
      <c r="C8171">
        <v>130</v>
      </c>
      <c r="D8171" s="32">
        <v>0.53333333333333333</v>
      </c>
      <c r="E8171">
        <v>8000</v>
      </c>
      <c r="G8171" s="31" t="s">
        <v>102</v>
      </c>
      <c r="H8171">
        <v>4</v>
      </c>
      <c r="I8171" s="31" t="s">
        <v>101</v>
      </c>
    </row>
    <row r="8172" spans="1:9" x14ac:dyDescent="0.3">
      <c r="A8172">
        <v>8204</v>
      </c>
      <c r="B8172">
        <v>5</v>
      </c>
      <c r="C8172">
        <v>130</v>
      </c>
      <c r="D8172" s="32">
        <v>0.50069444444444444</v>
      </c>
      <c r="E8172">
        <v>8000</v>
      </c>
      <c r="G8172" s="31" t="s">
        <v>102</v>
      </c>
      <c r="H8172">
        <v>4</v>
      </c>
      <c r="I8172" s="31" t="s">
        <v>105</v>
      </c>
    </row>
    <row r="8173" spans="1:9" x14ac:dyDescent="0.3">
      <c r="A8173">
        <v>8205</v>
      </c>
      <c r="B8173">
        <v>3</v>
      </c>
      <c r="C8173">
        <v>130</v>
      </c>
      <c r="D8173" s="32">
        <v>0.52847222222222223</v>
      </c>
      <c r="E8173">
        <v>8000</v>
      </c>
      <c r="G8173" s="31" t="s">
        <v>97</v>
      </c>
      <c r="H8173">
        <v>5</v>
      </c>
      <c r="I8173" s="31" t="s">
        <v>104</v>
      </c>
    </row>
    <row r="8174" spans="1:9" x14ac:dyDescent="0.3">
      <c r="A8174">
        <v>8206</v>
      </c>
      <c r="B8174">
        <v>1</v>
      </c>
      <c r="C8174">
        <v>130</v>
      </c>
      <c r="D8174" s="32">
        <v>0.52361111111111114</v>
      </c>
      <c r="E8174">
        <v>8000</v>
      </c>
      <c r="F8174">
        <v>2000</v>
      </c>
      <c r="G8174" s="31" t="s">
        <v>97</v>
      </c>
      <c r="H8174">
        <v>5</v>
      </c>
      <c r="I8174" s="31" t="s">
        <v>99</v>
      </c>
    </row>
    <row r="8175" spans="1:9" x14ac:dyDescent="0.3">
      <c r="A8175">
        <v>8207</v>
      </c>
      <c r="B8175">
        <v>8</v>
      </c>
      <c r="C8175">
        <v>130</v>
      </c>
      <c r="D8175" s="32">
        <v>0.55625000000000002</v>
      </c>
      <c r="E8175">
        <v>8000</v>
      </c>
      <c r="G8175" s="31" t="s">
        <v>97</v>
      </c>
      <c r="H8175">
        <v>5</v>
      </c>
      <c r="I8175" s="31" t="s">
        <v>101</v>
      </c>
    </row>
    <row r="8176" spans="1:9" x14ac:dyDescent="0.3">
      <c r="A8176">
        <v>8208</v>
      </c>
      <c r="B8176">
        <v>5</v>
      </c>
      <c r="C8176">
        <v>130</v>
      </c>
      <c r="D8176" s="32">
        <v>0.53055555555555556</v>
      </c>
      <c r="E8176">
        <v>8000</v>
      </c>
      <c r="G8176" s="31" t="s">
        <v>102</v>
      </c>
      <c r="H8176">
        <v>5</v>
      </c>
      <c r="I8176" s="31" t="s">
        <v>105</v>
      </c>
    </row>
    <row r="8177" spans="1:9" x14ac:dyDescent="0.3">
      <c r="A8177">
        <v>8209</v>
      </c>
      <c r="B8177">
        <v>3</v>
      </c>
      <c r="C8177">
        <v>130</v>
      </c>
      <c r="D8177" s="32">
        <v>0.57430555555555551</v>
      </c>
      <c r="E8177">
        <v>8000</v>
      </c>
      <c r="G8177" s="31" t="s">
        <v>97</v>
      </c>
      <c r="H8177">
        <v>6</v>
      </c>
      <c r="I8177" s="31" t="s">
        <v>104</v>
      </c>
    </row>
    <row r="8178" spans="1:9" x14ac:dyDescent="0.3">
      <c r="A8178">
        <v>8210</v>
      </c>
      <c r="B8178">
        <v>1</v>
      </c>
      <c r="C8178">
        <v>130</v>
      </c>
      <c r="D8178" s="32">
        <v>0.55347222222222225</v>
      </c>
      <c r="E8178">
        <v>8000</v>
      </c>
      <c r="G8178" s="31" t="s">
        <v>102</v>
      </c>
      <c r="H8178">
        <v>6</v>
      </c>
      <c r="I8178" s="31" t="s">
        <v>99</v>
      </c>
    </row>
    <row r="8179" spans="1:9" x14ac:dyDescent="0.3">
      <c r="A8179">
        <v>8211</v>
      </c>
      <c r="B8179">
        <v>8</v>
      </c>
      <c r="C8179">
        <v>130</v>
      </c>
      <c r="D8179" s="32">
        <v>0.59166666666666667</v>
      </c>
      <c r="E8179">
        <v>8000</v>
      </c>
      <c r="G8179" s="31" t="s">
        <v>102</v>
      </c>
      <c r="H8179">
        <v>6</v>
      </c>
      <c r="I8179" s="31" t="s">
        <v>101</v>
      </c>
    </row>
    <row r="8180" spans="1:9" x14ac:dyDescent="0.3">
      <c r="A8180">
        <v>8212</v>
      </c>
      <c r="B8180">
        <v>5</v>
      </c>
      <c r="C8180">
        <v>130</v>
      </c>
      <c r="D8180" s="32">
        <v>0.55625000000000002</v>
      </c>
      <c r="E8180">
        <v>8000</v>
      </c>
      <c r="F8180">
        <v>2000</v>
      </c>
      <c r="G8180" s="31" t="s">
        <v>102</v>
      </c>
      <c r="H8180">
        <v>6</v>
      </c>
      <c r="I8180" s="31" t="s">
        <v>105</v>
      </c>
    </row>
    <row r="8181" spans="1:9" x14ac:dyDescent="0.3">
      <c r="A8181">
        <v>8213</v>
      </c>
      <c r="B8181">
        <v>3</v>
      </c>
      <c r="C8181">
        <v>130</v>
      </c>
      <c r="D8181" s="32">
        <v>0.61805555555555558</v>
      </c>
      <c r="E8181">
        <v>8000</v>
      </c>
      <c r="G8181" s="31" t="s">
        <v>102</v>
      </c>
      <c r="H8181">
        <v>7</v>
      </c>
      <c r="I8181" s="31" t="s">
        <v>104</v>
      </c>
    </row>
    <row r="8182" spans="1:9" x14ac:dyDescent="0.3">
      <c r="A8182">
        <v>8214</v>
      </c>
      <c r="B8182">
        <v>1</v>
      </c>
      <c r="C8182">
        <v>130</v>
      </c>
      <c r="D8182" s="32">
        <v>0.57013888888888886</v>
      </c>
      <c r="E8182">
        <v>8000</v>
      </c>
      <c r="F8182">
        <v>1000</v>
      </c>
      <c r="G8182" s="31" t="s">
        <v>102</v>
      </c>
      <c r="H8182">
        <v>7</v>
      </c>
      <c r="I8182" s="31" t="s">
        <v>99</v>
      </c>
    </row>
    <row r="8183" spans="1:9" x14ac:dyDescent="0.3">
      <c r="A8183">
        <v>8215</v>
      </c>
      <c r="B8183">
        <v>8</v>
      </c>
      <c r="C8183">
        <v>130</v>
      </c>
      <c r="D8183" s="32">
        <v>0.66180555555555554</v>
      </c>
      <c r="E8183">
        <v>8000</v>
      </c>
      <c r="G8183" s="31" t="s">
        <v>102</v>
      </c>
      <c r="H8183">
        <v>7</v>
      </c>
      <c r="I8183" s="31" t="s">
        <v>101</v>
      </c>
    </row>
    <row r="8184" spans="1:9" x14ac:dyDescent="0.3">
      <c r="A8184">
        <v>8216</v>
      </c>
      <c r="B8184">
        <v>5</v>
      </c>
      <c r="C8184">
        <v>130</v>
      </c>
      <c r="D8184" s="32">
        <v>0.61250000000000004</v>
      </c>
      <c r="E8184">
        <v>8000</v>
      </c>
      <c r="G8184" s="31" t="s">
        <v>102</v>
      </c>
      <c r="H8184">
        <v>7</v>
      </c>
      <c r="I8184" s="31" t="s">
        <v>105</v>
      </c>
    </row>
    <row r="8185" spans="1:9" x14ac:dyDescent="0.3">
      <c r="A8185">
        <v>8217</v>
      </c>
      <c r="B8185">
        <v>3</v>
      </c>
      <c r="C8185">
        <v>130</v>
      </c>
      <c r="D8185" s="32">
        <v>0.65</v>
      </c>
      <c r="E8185">
        <v>8000</v>
      </c>
      <c r="G8185" s="31" t="s">
        <v>102</v>
      </c>
      <c r="H8185">
        <v>8</v>
      </c>
      <c r="I8185" s="31" t="s">
        <v>104</v>
      </c>
    </row>
    <row r="8186" spans="1:9" x14ac:dyDescent="0.3">
      <c r="A8186">
        <v>8218</v>
      </c>
      <c r="B8186">
        <v>1</v>
      </c>
      <c r="C8186">
        <v>130</v>
      </c>
      <c r="D8186" s="32">
        <v>0.62708333333333333</v>
      </c>
      <c r="E8186">
        <v>8000</v>
      </c>
      <c r="F8186">
        <v>2000</v>
      </c>
      <c r="G8186" s="31" t="s">
        <v>102</v>
      </c>
      <c r="H8186">
        <v>8</v>
      </c>
      <c r="I8186" s="31" t="s">
        <v>99</v>
      </c>
    </row>
    <row r="8187" spans="1:9" x14ac:dyDescent="0.3">
      <c r="A8187">
        <v>8219</v>
      </c>
      <c r="B8187">
        <v>8</v>
      </c>
      <c r="C8187">
        <v>130</v>
      </c>
      <c r="D8187" s="32">
        <v>0.69305555555555554</v>
      </c>
      <c r="E8187">
        <v>4500</v>
      </c>
      <c r="G8187" s="31" t="s">
        <v>102</v>
      </c>
      <c r="H8187">
        <v>8</v>
      </c>
      <c r="I8187" s="31" t="s">
        <v>101</v>
      </c>
    </row>
    <row r="8188" spans="1:9" x14ac:dyDescent="0.3">
      <c r="A8188">
        <v>8220</v>
      </c>
      <c r="B8188">
        <v>5</v>
      </c>
      <c r="C8188">
        <v>130</v>
      </c>
      <c r="D8188" s="32">
        <v>0.68888888888888888</v>
      </c>
      <c r="E8188">
        <v>10000</v>
      </c>
      <c r="F8188">
        <v>4000</v>
      </c>
      <c r="G8188" s="31" t="s">
        <v>102</v>
      </c>
      <c r="H8188">
        <v>8</v>
      </c>
      <c r="I8188" s="31" t="s">
        <v>105</v>
      </c>
    </row>
    <row r="8189" spans="1:9" x14ac:dyDescent="0.3">
      <c r="A8189">
        <v>8221</v>
      </c>
      <c r="B8189">
        <v>3</v>
      </c>
      <c r="C8189">
        <v>130</v>
      </c>
      <c r="D8189" s="32">
        <v>0.67291666666666672</v>
      </c>
      <c r="E8189">
        <v>8000</v>
      </c>
      <c r="G8189" s="31" t="s">
        <v>102</v>
      </c>
      <c r="H8189">
        <v>9</v>
      </c>
      <c r="I8189" s="31" t="s">
        <v>104</v>
      </c>
    </row>
    <row r="8190" spans="1:9" x14ac:dyDescent="0.3">
      <c r="A8190">
        <v>8222</v>
      </c>
      <c r="B8190">
        <v>1</v>
      </c>
      <c r="C8190">
        <v>130</v>
      </c>
      <c r="D8190" s="32">
        <v>0.67847222222222225</v>
      </c>
      <c r="E8190">
        <v>8000</v>
      </c>
      <c r="F8190">
        <v>2000</v>
      </c>
      <c r="G8190" s="31" t="s">
        <v>97</v>
      </c>
      <c r="H8190">
        <v>9</v>
      </c>
      <c r="I8190" s="31" t="s">
        <v>99</v>
      </c>
    </row>
    <row r="8191" spans="1:9" x14ac:dyDescent="0.3">
      <c r="A8191">
        <v>8223</v>
      </c>
      <c r="B8191">
        <v>8</v>
      </c>
      <c r="C8191">
        <v>130</v>
      </c>
      <c r="D8191" s="32">
        <v>0.71944444444444444</v>
      </c>
      <c r="E8191">
        <v>10000</v>
      </c>
      <c r="G8191" s="31" t="s">
        <v>102</v>
      </c>
      <c r="H8191">
        <v>9</v>
      </c>
      <c r="I8191" s="31" t="s">
        <v>101</v>
      </c>
    </row>
    <row r="8192" spans="1:9" x14ac:dyDescent="0.3">
      <c r="A8192">
        <v>8224</v>
      </c>
      <c r="B8192">
        <v>5</v>
      </c>
      <c r="C8192">
        <v>130</v>
      </c>
      <c r="D8192" s="32">
        <v>0.72847222222222219</v>
      </c>
      <c r="E8192">
        <v>8000</v>
      </c>
      <c r="G8192" s="31" t="s">
        <v>102</v>
      </c>
      <c r="H8192">
        <v>9</v>
      </c>
      <c r="I8192" s="31" t="s">
        <v>105</v>
      </c>
    </row>
    <row r="8193" spans="1:9" x14ac:dyDescent="0.3">
      <c r="A8193">
        <v>8225</v>
      </c>
      <c r="B8193">
        <v>3</v>
      </c>
      <c r="C8193">
        <v>130</v>
      </c>
      <c r="D8193" s="32">
        <v>0.74861111111111112</v>
      </c>
      <c r="E8193">
        <v>8000</v>
      </c>
      <c r="G8193" s="31" t="s">
        <v>102</v>
      </c>
      <c r="H8193">
        <v>10</v>
      </c>
      <c r="I8193" s="31" t="s">
        <v>104</v>
      </c>
    </row>
    <row r="8194" spans="1:9" x14ac:dyDescent="0.3">
      <c r="A8194">
        <v>8226</v>
      </c>
      <c r="B8194">
        <v>1</v>
      </c>
      <c r="C8194">
        <v>130</v>
      </c>
      <c r="D8194" s="32">
        <v>0.72499999999999998</v>
      </c>
      <c r="E8194">
        <v>8000</v>
      </c>
      <c r="G8194" s="31" t="s">
        <v>97</v>
      </c>
      <c r="H8194">
        <v>10</v>
      </c>
      <c r="I8194" s="31" t="s">
        <v>99</v>
      </c>
    </row>
    <row r="8195" spans="1:9" x14ac:dyDescent="0.3">
      <c r="A8195">
        <v>8227</v>
      </c>
      <c r="B8195">
        <v>8</v>
      </c>
      <c r="C8195">
        <v>130</v>
      </c>
      <c r="D8195" s="32">
        <v>0.73750000000000004</v>
      </c>
      <c r="E8195">
        <v>8000</v>
      </c>
      <c r="G8195" s="31" t="s">
        <v>102</v>
      </c>
      <c r="H8195">
        <v>10</v>
      </c>
      <c r="I8195" s="31" t="s">
        <v>101</v>
      </c>
    </row>
    <row r="8196" spans="1:9" x14ac:dyDescent="0.3">
      <c r="A8196">
        <v>8228</v>
      </c>
      <c r="B8196">
        <v>5</v>
      </c>
      <c r="C8196">
        <v>130</v>
      </c>
      <c r="D8196" s="32">
        <v>0.75624999999999998</v>
      </c>
      <c r="E8196">
        <v>8000</v>
      </c>
      <c r="G8196" s="31" t="s">
        <v>97</v>
      </c>
      <c r="H8196">
        <v>10</v>
      </c>
      <c r="I8196" s="31" t="s">
        <v>105</v>
      </c>
    </row>
    <row r="8197" spans="1:9" x14ac:dyDescent="0.3">
      <c r="A8197">
        <v>8229</v>
      </c>
      <c r="B8197">
        <v>3</v>
      </c>
      <c r="C8197">
        <v>130</v>
      </c>
      <c r="D8197" s="32">
        <v>0.77152777777777781</v>
      </c>
      <c r="E8197">
        <v>8000</v>
      </c>
      <c r="G8197" s="31" t="s">
        <v>102</v>
      </c>
      <c r="H8197">
        <v>11</v>
      </c>
      <c r="I8197" s="31" t="s">
        <v>104</v>
      </c>
    </row>
    <row r="8198" spans="1:9" x14ac:dyDescent="0.3">
      <c r="A8198">
        <v>8230</v>
      </c>
      <c r="B8198">
        <v>1</v>
      </c>
      <c r="C8198">
        <v>130</v>
      </c>
      <c r="D8198" s="32">
        <v>0.77500000000000002</v>
      </c>
      <c r="E8198">
        <v>8000</v>
      </c>
      <c r="F8198">
        <v>2000</v>
      </c>
      <c r="G8198" s="31" t="s">
        <v>102</v>
      </c>
      <c r="H8198">
        <v>11</v>
      </c>
      <c r="I8198" s="31" t="s">
        <v>99</v>
      </c>
    </row>
    <row r="8199" spans="1:9" x14ac:dyDescent="0.3">
      <c r="A8199">
        <v>8231</v>
      </c>
      <c r="B8199">
        <v>8</v>
      </c>
      <c r="C8199">
        <v>130</v>
      </c>
      <c r="D8199" s="32">
        <v>0.75902777777777775</v>
      </c>
      <c r="E8199">
        <v>8000</v>
      </c>
      <c r="G8199" s="31" t="s">
        <v>97</v>
      </c>
      <c r="H8199">
        <v>11</v>
      </c>
      <c r="I8199" s="31" t="s">
        <v>101</v>
      </c>
    </row>
    <row r="8200" spans="1:9" x14ac:dyDescent="0.3">
      <c r="A8200">
        <v>8232</v>
      </c>
      <c r="B8200">
        <v>5</v>
      </c>
      <c r="C8200">
        <v>130</v>
      </c>
      <c r="D8200" s="32"/>
      <c r="E8200">
        <v>8000</v>
      </c>
      <c r="G8200" s="31" t="s">
        <v>97</v>
      </c>
      <c r="H8200">
        <v>11</v>
      </c>
      <c r="I8200" s="31" t="s">
        <v>105</v>
      </c>
    </row>
    <row r="8201" spans="1:9" x14ac:dyDescent="0.3">
      <c r="A8201">
        <v>8233</v>
      </c>
      <c r="B8201">
        <v>3</v>
      </c>
      <c r="C8201">
        <v>130</v>
      </c>
      <c r="D8201" s="32">
        <v>0.79027777777777775</v>
      </c>
      <c r="E8201">
        <v>8000</v>
      </c>
      <c r="G8201" s="31" t="s">
        <v>97</v>
      </c>
      <c r="H8201">
        <v>12</v>
      </c>
      <c r="I8201" s="31" t="s">
        <v>104</v>
      </c>
    </row>
    <row r="8202" spans="1:9" x14ac:dyDescent="0.3">
      <c r="A8202">
        <v>8234</v>
      </c>
      <c r="B8202">
        <v>1</v>
      </c>
      <c r="C8202">
        <v>130</v>
      </c>
      <c r="D8202" s="32">
        <v>0.80277777777777781</v>
      </c>
      <c r="E8202">
        <v>8000</v>
      </c>
      <c r="G8202" s="31" t="s">
        <v>97</v>
      </c>
      <c r="H8202">
        <v>12</v>
      </c>
      <c r="I8202" s="31" t="s">
        <v>99</v>
      </c>
    </row>
    <row r="8203" spans="1:9" x14ac:dyDescent="0.3">
      <c r="A8203">
        <v>8235</v>
      </c>
      <c r="B8203">
        <v>8</v>
      </c>
      <c r="C8203">
        <v>130</v>
      </c>
      <c r="D8203" s="32">
        <v>0.79305555555555551</v>
      </c>
      <c r="E8203">
        <v>8000</v>
      </c>
      <c r="G8203" s="31" t="s">
        <v>97</v>
      </c>
      <c r="H8203">
        <v>12</v>
      </c>
      <c r="I8203" s="31" t="s">
        <v>101</v>
      </c>
    </row>
    <row r="8204" spans="1:9" x14ac:dyDescent="0.3">
      <c r="A8204">
        <v>8236</v>
      </c>
      <c r="B8204">
        <v>2</v>
      </c>
      <c r="C8204">
        <v>131</v>
      </c>
      <c r="D8204" s="32">
        <v>0.47152777777777777</v>
      </c>
      <c r="E8204">
        <v>10000</v>
      </c>
      <c r="G8204" s="31" t="s">
        <v>102</v>
      </c>
      <c r="H8204">
        <v>4</v>
      </c>
      <c r="I8204" s="31" t="s">
        <v>98</v>
      </c>
    </row>
    <row r="8205" spans="1:9" x14ac:dyDescent="0.3">
      <c r="A8205">
        <v>8237</v>
      </c>
      <c r="B8205">
        <v>1</v>
      </c>
      <c r="C8205">
        <v>131</v>
      </c>
      <c r="D8205" s="32">
        <v>0.4465277777777778</v>
      </c>
      <c r="E8205">
        <v>10000</v>
      </c>
      <c r="G8205" s="31" t="s">
        <v>97</v>
      </c>
      <c r="H8205">
        <v>4</v>
      </c>
      <c r="I8205" s="31" t="s">
        <v>99</v>
      </c>
    </row>
    <row r="8206" spans="1:9" x14ac:dyDescent="0.3">
      <c r="A8206">
        <v>8238</v>
      </c>
      <c r="B8206">
        <v>6</v>
      </c>
      <c r="C8206">
        <v>131</v>
      </c>
      <c r="D8206" s="32">
        <v>0.47916666666666669</v>
      </c>
      <c r="E8206">
        <v>8000</v>
      </c>
      <c r="F8206">
        <v>1000</v>
      </c>
      <c r="G8206" s="31" t="s">
        <v>102</v>
      </c>
      <c r="H8206">
        <v>4</v>
      </c>
      <c r="I8206" s="31" t="s">
        <v>100</v>
      </c>
    </row>
    <row r="8207" spans="1:9" x14ac:dyDescent="0.3">
      <c r="A8207">
        <v>8239</v>
      </c>
      <c r="B8207">
        <v>4</v>
      </c>
      <c r="C8207">
        <v>131</v>
      </c>
      <c r="D8207" s="32">
        <v>0.44583333333333336</v>
      </c>
      <c r="E8207">
        <v>8000</v>
      </c>
      <c r="G8207" s="31" t="s">
        <v>102</v>
      </c>
      <c r="H8207">
        <v>4</v>
      </c>
      <c r="I8207" s="31" t="s">
        <v>103</v>
      </c>
    </row>
    <row r="8208" spans="1:9" x14ac:dyDescent="0.3">
      <c r="A8208">
        <v>8240</v>
      </c>
      <c r="B8208">
        <v>8</v>
      </c>
      <c r="C8208">
        <v>131</v>
      </c>
      <c r="D8208" s="32">
        <v>0.45624999999999999</v>
      </c>
      <c r="E8208">
        <v>8000</v>
      </c>
      <c r="G8208" s="31" t="s">
        <v>102</v>
      </c>
      <c r="H8208">
        <v>4</v>
      </c>
      <c r="I8208" s="31" t="s">
        <v>101</v>
      </c>
    </row>
    <row r="8209" spans="1:9" x14ac:dyDescent="0.3">
      <c r="A8209">
        <v>8241</v>
      </c>
      <c r="B8209">
        <v>2</v>
      </c>
      <c r="C8209">
        <v>131</v>
      </c>
      <c r="D8209" s="32">
        <v>0.54652777777777772</v>
      </c>
      <c r="E8209">
        <v>8000</v>
      </c>
      <c r="G8209" s="31" t="s">
        <v>102</v>
      </c>
      <c r="H8209">
        <v>5</v>
      </c>
      <c r="I8209" s="31" t="s">
        <v>98</v>
      </c>
    </row>
    <row r="8210" spans="1:9" x14ac:dyDescent="0.3">
      <c r="A8210">
        <v>8242</v>
      </c>
      <c r="B8210">
        <v>1</v>
      </c>
      <c r="C8210">
        <v>131</v>
      </c>
      <c r="D8210" s="32">
        <v>0.47847222222222224</v>
      </c>
      <c r="E8210">
        <v>8000</v>
      </c>
      <c r="G8210" s="31" t="s">
        <v>97</v>
      </c>
      <c r="H8210">
        <v>5</v>
      </c>
      <c r="I8210" s="31" t="s">
        <v>99</v>
      </c>
    </row>
    <row r="8211" spans="1:9" x14ac:dyDescent="0.3">
      <c r="A8211">
        <v>8243</v>
      </c>
      <c r="B8211">
        <v>6</v>
      </c>
      <c r="C8211">
        <v>131</v>
      </c>
      <c r="D8211" s="32">
        <v>0.50277777777777777</v>
      </c>
      <c r="E8211">
        <v>8000</v>
      </c>
      <c r="G8211" s="31" t="s">
        <v>97</v>
      </c>
      <c r="H8211">
        <v>5</v>
      </c>
      <c r="I8211" s="31" t="s">
        <v>100</v>
      </c>
    </row>
    <row r="8212" spans="1:9" x14ac:dyDescent="0.3">
      <c r="A8212">
        <v>8244</v>
      </c>
      <c r="B8212">
        <v>4</v>
      </c>
      <c r="C8212">
        <v>131</v>
      </c>
      <c r="D8212" s="32">
        <v>0.52847222222222223</v>
      </c>
      <c r="E8212">
        <v>8000</v>
      </c>
      <c r="G8212" s="31" t="s">
        <v>102</v>
      </c>
      <c r="H8212">
        <v>5</v>
      </c>
      <c r="I8212" s="31" t="s">
        <v>103</v>
      </c>
    </row>
    <row r="8213" spans="1:9" x14ac:dyDescent="0.3">
      <c r="A8213">
        <v>8245</v>
      </c>
      <c r="B8213">
        <v>8</v>
      </c>
      <c r="C8213">
        <v>131</v>
      </c>
      <c r="D8213" s="32">
        <v>0.54305555555555551</v>
      </c>
      <c r="E8213">
        <v>8000</v>
      </c>
      <c r="G8213" s="31" t="s">
        <v>102</v>
      </c>
      <c r="H8213">
        <v>5</v>
      </c>
      <c r="I8213" s="31" t="s">
        <v>101</v>
      </c>
    </row>
    <row r="8214" spans="1:9" x14ac:dyDescent="0.3">
      <c r="A8214">
        <v>8246</v>
      </c>
      <c r="B8214">
        <v>2</v>
      </c>
      <c r="C8214">
        <v>131</v>
      </c>
      <c r="D8214" s="32">
        <v>0.62638888888888888</v>
      </c>
      <c r="E8214">
        <v>8000</v>
      </c>
      <c r="F8214">
        <v>1000</v>
      </c>
      <c r="G8214" s="31" t="s">
        <v>102</v>
      </c>
      <c r="H8214">
        <v>6</v>
      </c>
      <c r="I8214" s="31" t="s">
        <v>98</v>
      </c>
    </row>
    <row r="8215" spans="1:9" x14ac:dyDescent="0.3">
      <c r="A8215">
        <v>8247</v>
      </c>
      <c r="B8215">
        <v>1</v>
      </c>
      <c r="C8215">
        <v>131</v>
      </c>
      <c r="D8215" s="32">
        <v>0.54305555555555551</v>
      </c>
      <c r="E8215">
        <v>8000</v>
      </c>
      <c r="G8215" s="31" t="s">
        <v>97</v>
      </c>
      <c r="H8215">
        <v>6</v>
      </c>
      <c r="I8215" s="31" t="s">
        <v>99</v>
      </c>
    </row>
    <row r="8216" spans="1:9" x14ac:dyDescent="0.3">
      <c r="A8216">
        <v>8248</v>
      </c>
      <c r="B8216">
        <v>6</v>
      </c>
      <c r="C8216">
        <v>131</v>
      </c>
      <c r="D8216" s="32">
        <v>0.57986111111111116</v>
      </c>
      <c r="E8216">
        <v>8000</v>
      </c>
      <c r="G8216" s="31" t="s">
        <v>102</v>
      </c>
      <c r="H8216">
        <v>6</v>
      </c>
      <c r="I8216" s="31" t="s">
        <v>100</v>
      </c>
    </row>
    <row r="8217" spans="1:9" x14ac:dyDescent="0.3">
      <c r="A8217">
        <v>8249</v>
      </c>
      <c r="B8217">
        <v>4</v>
      </c>
      <c r="C8217">
        <v>131</v>
      </c>
      <c r="D8217" s="32">
        <v>0.55555555555555558</v>
      </c>
      <c r="E8217">
        <v>8000</v>
      </c>
      <c r="G8217" s="31" t="s">
        <v>102</v>
      </c>
      <c r="H8217">
        <v>6</v>
      </c>
      <c r="I8217" s="31" t="s">
        <v>103</v>
      </c>
    </row>
    <row r="8218" spans="1:9" x14ac:dyDescent="0.3">
      <c r="A8218">
        <v>8250</v>
      </c>
      <c r="B8218">
        <v>8</v>
      </c>
      <c r="C8218">
        <v>131</v>
      </c>
      <c r="D8218" s="32">
        <v>0.62222222222222223</v>
      </c>
      <c r="E8218">
        <v>10000</v>
      </c>
      <c r="G8218" s="31" t="s">
        <v>97</v>
      </c>
      <c r="H8218">
        <v>6</v>
      </c>
      <c r="I8218" s="31" t="s">
        <v>101</v>
      </c>
    </row>
    <row r="8219" spans="1:9" x14ac:dyDescent="0.3">
      <c r="A8219">
        <v>8251</v>
      </c>
      <c r="B8219">
        <v>2</v>
      </c>
      <c r="C8219">
        <v>131</v>
      </c>
      <c r="D8219" s="32">
        <v>0.65277777777777779</v>
      </c>
      <c r="E8219">
        <v>8000</v>
      </c>
      <c r="G8219" s="31" t="s">
        <v>102</v>
      </c>
      <c r="H8219">
        <v>7</v>
      </c>
      <c r="I8219" s="31" t="s">
        <v>98</v>
      </c>
    </row>
    <row r="8220" spans="1:9" x14ac:dyDescent="0.3">
      <c r="A8220">
        <v>8252</v>
      </c>
      <c r="B8220">
        <v>1</v>
      </c>
      <c r="C8220">
        <v>131</v>
      </c>
      <c r="D8220" s="32">
        <v>0.57152777777777775</v>
      </c>
      <c r="E8220">
        <v>8000</v>
      </c>
      <c r="G8220" s="31" t="s">
        <v>97</v>
      </c>
      <c r="H8220">
        <v>7</v>
      </c>
      <c r="I8220" s="31" t="s">
        <v>99</v>
      </c>
    </row>
    <row r="8221" spans="1:9" x14ac:dyDescent="0.3">
      <c r="A8221">
        <v>8253</v>
      </c>
      <c r="B8221">
        <v>6</v>
      </c>
      <c r="C8221">
        <v>131</v>
      </c>
      <c r="D8221" s="32">
        <v>0.65625</v>
      </c>
      <c r="E8221">
        <v>8000</v>
      </c>
      <c r="G8221" s="31" t="s">
        <v>97</v>
      </c>
      <c r="H8221">
        <v>7</v>
      </c>
      <c r="I8221" s="31" t="s">
        <v>100</v>
      </c>
    </row>
    <row r="8222" spans="1:9" x14ac:dyDescent="0.3">
      <c r="A8222">
        <v>8254</v>
      </c>
      <c r="B8222">
        <v>4</v>
      </c>
      <c r="C8222">
        <v>131</v>
      </c>
      <c r="D8222" s="32">
        <v>0.60138888888888886</v>
      </c>
      <c r="E8222">
        <v>8000</v>
      </c>
      <c r="G8222" s="31" t="s">
        <v>102</v>
      </c>
      <c r="H8222">
        <v>7</v>
      </c>
      <c r="I8222" s="31" t="s">
        <v>103</v>
      </c>
    </row>
    <row r="8223" spans="1:9" x14ac:dyDescent="0.3">
      <c r="A8223">
        <v>8255</v>
      </c>
      <c r="B8223">
        <v>8</v>
      </c>
      <c r="C8223">
        <v>131</v>
      </c>
      <c r="D8223" s="32">
        <v>0.64930555555555558</v>
      </c>
      <c r="E8223">
        <v>8000</v>
      </c>
      <c r="G8223" s="31" t="s">
        <v>102</v>
      </c>
      <c r="H8223">
        <v>7</v>
      </c>
      <c r="I8223" s="31" t="s">
        <v>101</v>
      </c>
    </row>
    <row r="8224" spans="1:9" x14ac:dyDescent="0.3">
      <c r="A8224">
        <v>8256</v>
      </c>
      <c r="B8224">
        <v>2</v>
      </c>
      <c r="C8224">
        <v>131</v>
      </c>
      <c r="D8224" s="32">
        <v>0.67013888888888884</v>
      </c>
      <c r="E8224">
        <v>8000</v>
      </c>
      <c r="G8224" s="31" t="s">
        <v>97</v>
      </c>
      <c r="H8224">
        <v>8</v>
      </c>
      <c r="I8224" s="31" t="s">
        <v>98</v>
      </c>
    </row>
    <row r="8225" spans="1:9" x14ac:dyDescent="0.3">
      <c r="A8225">
        <v>8257</v>
      </c>
      <c r="B8225">
        <v>1</v>
      </c>
      <c r="C8225">
        <v>131</v>
      </c>
      <c r="D8225" s="32">
        <v>0.62291666666666667</v>
      </c>
      <c r="E8225">
        <v>8000</v>
      </c>
      <c r="G8225" s="31" t="s">
        <v>97</v>
      </c>
      <c r="H8225">
        <v>8</v>
      </c>
      <c r="I8225" s="31" t="s">
        <v>99</v>
      </c>
    </row>
    <row r="8226" spans="1:9" x14ac:dyDescent="0.3">
      <c r="A8226">
        <v>8258</v>
      </c>
      <c r="B8226">
        <v>6</v>
      </c>
      <c r="C8226">
        <v>131</v>
      </c>
      <c r="D8226" s="32">
        <v>0.67638888888888893</v>
      </c>
      <c r="E8226">
        <v>8000</v>
      </c>
      <c r="G8226" s="31" t="s">
        <v>102</v>
      </c>
      <c r="H8226">
        <v>8</v>
      </c>
      <c r="I8226" s="31" t="s">
        <v>100</v>
      </c>
    </row>
    <row r="8227" spans="1:9" x14ac:dyDescent="0.3">
      <c r="A8227">
        <v>8259</v>
      </c>
      <c r="B8227">
        <v>4</v>
      </c>
      <c r="C8227">
        <v>131</v>
      </c>
      <c r="D8227" s="32">
        <v>0.61319444444444449</v>
      </c>
      <c r="E8227">
        <v>8000</v>
      </c>
      <c r="G8227" s="31" t="s">
        <v>102</v>
      </c>
      <c r="H8227">
        <v>8</v>
      </c>
      <c r="I8227" s="31" t="s">
        <v>103</v>
      </c>
    </row>
    <row r="8228" spans="1:9" x14ac:dyDescent="0.3">
      <c r="A8228">
        <v>8260</v>
      </c>
      <c r="B8228">
        <v>8</v>
      </c>
      <c r="C8228">
        <v>131</v>
      </c>
      <c r="D8228" s="32">
        <v>0.66666666666666663</v>
      </c>
      <c r="E8228">
        <v>8000</v>
      </c>
      <c r="G8228" s="31" t="s">
        <v>102</v>
      </c>
      <c r="H8228">
        <v>8</v>
      </c>
      <c r="I8228" s="31" t="s">
        <v>101</v>
      </c>
    </row>
    <row r="8229" spans="1:9" x14ac:dyDescent="0.3">
      <c r="A8229">
        <v>8261</v>
      </c>
      <c r="B8229">
        <v>2</v>
      </c>
      <c r="C8229">
        <v>131</v>
      </c>
      <c r="D8229" s="32">
        <v>0.69236111111111109</v>
      </c>
      <c r="E8229">
        <v>8000</v>
      </c>
      <c r="G8229" s="31" t="s">
        <v>102</v>
      </c>
      <c r="H8229">
        <v>9</v>
      </c>
      <c r="I8229" s="31" t="s">
        <v>98</v>
      </c>
    </row>
    <row r="8230" spans="1:9" x14ac:dyDescent="0.3">
      <c r="A8230">
        <v>8262</v>
      </c>
      <c r="B8230">
        <v>1</v>
      </c>
      <c r="C8230">
        <v>131</v>
      </c>
      <c r="D8230" s="32">
        <v>0.6430555555555556</v>
      </c>
      <c r="E8230">
        <v>8000</v>
      </c>
      <c r="G8230" s="31" t="s">
        <v>97</v>
      </c>
      <c r="H8230">
        <v>9</v>
      </c>
      <c r="I8230" s="31" t="s">
        <v>99</v>
      </c>
    </row>
    <row r="8231" spans="1:9" x14ac:dyDescent="0.3">
      <c r="A8231">
        <v>8263</v>
      </c>
      <c r="B8231">
        <v>6</v>
      </c>
      <c r="C8231">
        <v>131</v>
      </c>
      <c r="D8231" s="32">
        <v>0.74722222222222223</v>
      </c>
      <c r="E8231">
        <v>8000</v>
      </c>
      <c r="G8231" s="31" t="s">
        <v>97</v>
      </c>
      <c r="H8231">
        <v>9</v>
      </c>
      <c r="I8231" s="31" t="s">
        <v>100</v>
      </c>
    </row>
    <row r="8232" spans="1:9" x14ac:dyDescent="0.3">
      <c r="A8232">
        <v>8264</v>
      </c>
      <c r="B8232">
        <v>4</v>
      </c>
      <c r="C8232">
        <v>131</v>
      </c>
      <c r="D8232" s="32">
        <v>0.625</v>
      </c>
      <c r="E8232">
        <v>8000</v>
      </c>
      <c r="G8232" s="31" t="s">
        <v>102</v>
      </c>
      <c r="H8232">
        <v>9</v>
      </c>
      <c r="I8232" s="31" t="s">
        <v>103</v>
      </c>
    </row>
    <row r="8233" spans="1:9" x14ac:dyDescent="0.3">
      <c r="A8233">
        <v>8265</v>
      </c>
      <c r="B8233">
        <v>8</v>
      </c>
      <c r="C8233">
        <v>131</v>
      </c>
      <c r="D8233" s="32">
        <v>0.70972222222222225</v>
      </c>
      <c r="E8233">
        <v>8000</v>
      </c>
      <c r="G8233" s="31" t="s">
        <v>102</v>
      </c>
      <c r="H8233">
        <v>9</v>
      </c>
      <c r="I8233" s="31" t="s">
        <v>101</v>
      </c>
    </row>
    <row r="8234" spans="1:9" x14ac:dyDescent="0.3">
      <c r="A8234">
        <v>8266</v>
      </c>
      <c r="B8234">
        <v>2</v>
      </c>
      <c r="C8234">
        <v>131</v>
      </c>
      <c r="D8234" s="32">
        <v>0.73263888888888884</v>
      </c>
      <c r="E8234">
        <v>8000</v>
      </c>
      <c r="G8234" s="31" t="s">
        <v>102</v>
      </c>
      <c r="H8234">
        <v>10</v>
      </c>
      <c r="I8234" s="31" t="s">
        <v>98</v>
      </c>
    </row>
    <row r="8235" spans="1:9" x14ac:dyDescent="0.3">
      <c r="A8235">
        <v>8267</v>
      </c>
      <c r="B8235">
        <v>1</v>
      </c>
      <c r="C8235">
        <v>131</v>
      </c>
      <c r="D8235" s="32">
        <v>0.67361111111111116</v>
      </c>
      <c r="E8235">
        <v>8000</v>
      </c>
      <c r="F8235">
        <v>2000</v>
      </c>
      <c r="G8235" s="31" t="s">
        <v>97</v>
      </c>
      <c r="H8235">
        <v>10</v>
      </c>
      <c r="I8235" s="31" t="s">
        <v>99</v>
      </c>
    </row>
    <row r="8236" spans="1:9" x14ac:dyDescent="0.3">
      <c r="A8236">
        <v>8268</v>
      </c>
      <c r="B8236">
        <v>6</v>
      </c>
      <c r="C8236">
        <v>131</v>
      </c>
      <c r="D8236" s="32">
        <v>0.77083333333333337</v>
      </c>
      <c r="E8236">
        <v>8000</v>
      </c>
      <c r="F8236">
        <v>1000</v>
      </c>
      <c r="G8236" s="31" t="s">
        <v>97</v>
      </c>
      <c r="H8236">
        <v>10</v>
      </c>
      <c r="I8236" s="31" t="s">
        <v>100</v>
      </c>
    </row>
    <row r="8237" spans="1:9" x14ac:dyDescent="0.3">
      <c r="A8237">
        <v>8269</v>
      </c>
      <c r="B8237">
        <v>4</v>
      </c>
      <c r="C8237">
        <v>131</v>
      </c>
      <c r="D8237" s="32">
        <v>0.64722222222222225</v>
      </c>
      <c r="E8237">
        <v>8000</v>
      </c>
      <c r="G8237" s="31" t="s">
        <v>97</v>
      </c>
      <c r="H8237">
        <v>10</v>
      </c>
      <c r="I8237" s="31" t="s">
        <v>103</v>
      </c>
    </row>
    <row r="8238" spans="1:9" x14ac:dyDescent="0.3">
      <c r="A8238">
        <v>8270</v>
      </c>
      <c r="B8238">
        <v>8</v>
      </c>
      <c r="C8238">
        <v>131</v>
      </c>
      <c r="D8238" s="32">
        <v>0.73958333333333337</v>
      </c>
      <c r="E8238">
        <v>8000</v>
      </c>
      <c r="G8238" s="31" t="s">
        <v>102</v>
      </c>
      <c r="H8238">
        <v>10</v>
      </c>
      <c r="I8238" s="31" t="s">
        <v>101</v>
      </c>
    </row>
    <row r="8239" spans="1:9" x14ac:dyDescent="0.3">
      <c r="A8239">
        <v>8271</v>
      </c>
      <c r="B8239">
        <v>2</v>
      </c>
      <c r="C8239">
        <v>131</v>
      </c>
      <c r="D8239" s="32">
        <v>0.7680555555555556</v>
      </c>
      <c r="E8239">
        <v>10000</v>
      </c>
      <c r="G8239" s="31" t="s">
        <v>102</v>
      </c>
      <c r="H8239">
        <v>11</v>
      </c>
      <c r="I8239" s="31" t="s">
        <v>98</v>
      </c>
    </row>
    <row r="8240" spans="1:9" x14ac:dyDescent="0.3">
      <c r="A8240">
        <v>8272</v>
      </c>
      <c r="B8240">
        <v>1</v>
      </c>
      <c r="C8240">
        <v>131</v>
      </c>
      <c r="D8240" s="32">
        <v>0.7319444444444444</v>
      </c>
      <c r="E8240">
        <v>8000</v>
      </c>
      <c r="G8240" s="31" t="s">
        <v>102</v>
      </c>
      <c r="H8240">
        <v>11</v>
      </c>
      <c r="I8240" s="31" t="s">
        <v>99</v>
      </c>
    </row>
    <row r="8241" spans="1:9" x14ac:dyDescent="0.3">
      <c r="A8241">
        <v>8273</v>
      </c>
      <c r="B8241">
        <v>6</v>
      </c>
      <c r="C8241">
        <v>131</v>
      </c>
      <c r="D8241" s="32">
        <v>0.79097222222222219</v>
      </c>
      <c r="E8241">
        <v>8000</v>
      </c>
      <c r="G8241" s="31" t="s">
        <v>102</v>
      </c>
      <c r="H8241">
        <v>11</v>
      </c>
      <c r="I8241" s="31" t="s">
        <v>100</v>
      </c>
    </row>
    <row r="8242" spans="1:9" x14ac:dyDescent="0.3">
      <c r="A8242">
        <v>8274</v>
      </c>
      <c r="B8242">
        <v>4</v>
      </c>
      <c r="C8242">
        <v>131</v>
      </c>
      <c r="D8242" s="32">
        <v>0.66666666666666663</v>
      </c>
      <c r="E8242">
        <v>8000</v>
      </c>
      <c r="F8242">
        <v>2000</v>
      </c>
      <c r="G8242" s="31" t="s">
        <v>97</v>
      </c>
      <c r="H8242">
        <v>11</v>
      </c>
      <c r="I8242" s="31" t="s">
        <v>103</v>
      </c>
    </row>
    <row r="8243" spans="1:9" x14ac:dyDescent="0.3">
      <c r="A8243">
        <v>8275</v>
      </c>
      <c r="B8243">
        <v>8</v>
      </c>
      <c r="C8243">
        <v>131</v>
      </c>
      <c r="D8243" s="32">
        <v>0.75694444444444442</v>
      </c>
      <c r="E8243">
        <v>8000</v>
      </c>
      <c r="F8243">
        <v>1000</v>
      </c>
      <c r="G8243" s="31" t="s">
        <v>97</v>
      </c>
      <c r="H8243">
        <v>11</v>
      </c>
      <c r="I8243" s="31" t="s">
        <v>101</v>
      </c>
    </row>
    <row r="8244" spans="1:9" x14ac:dyDescent="0.3">
      <c r="A8244">
        <v>8276</v>
      </c>
      <c r="B8244">
        <v>2</v>
      </c>
      <c r="C8244">
        <v>131</v>
      </c>
      <c r="D8244" s="32">
        <v>0.79236111111111107</v>
      </c>
      <c r="E8244">
        <v>8000</v>
      </c>
      <c r="G8244" s="31" t="s">
        <v>97</v>
      </c>
      <c r="H8244">
        <v>12</v>
      </c>
      <c r="I8244" s="31" t="s">
        <v>98</v>
      </c>
    </row>
    <row r="8245" spans="1:9" x14ac:dyDescent="0.3">
      <c r="A8245">
        <v>8277</v>
      </c>
      <c r="B8245">
        <v>1</v>
      </c>
      <c r="C8245">
        <v>131</v>
      </c>
      <c r="D8245" s="32">
        <v>0.77916666666666667</v>
      </c>
      <c r="E8245">
        <v>8000</v>
      </c>
      <c r="F8245">
        <v>1000</v>
      </c>
      <c r="G8245" s="31" t="s">
        <v>102</v>
      </c>
      <c r="H8245">
        <v>12</v>
      </c>
      <c r="I8245" s="31" t="s">
        <v>99</v>
      </c>
    </row>
    <row r="8246" spans="1:9" x14ac:dyDescent="0.3">
      <c r="A8246">
        <v>8278</v>
      </c>
      <c r="B8246">
        <v>6</v>
      </c>
      <c r="C8246">
        <v>131</v>
      </c>
      <c r="D8246" s="32">
        <v>0.8208333333333333</v>
      </c>
      <c r="E8246">
        <v>10000</v>
      </c>
      <c r="G8246" s="31" t="s">
        <v>97</v>
      </c>
      <c r="H8246">
        <v>12</v>
      </c>
      <c r="I8246" s="31" t="s">
        <v>100</v>
      </c>
    </row>
    <row r="8247" spans="1:9" x14ac:dyDescent="0.3">
      <c r="A8247">
        <v>8279</v>
      </c>
      <c r="B8247">
        <v>4</v>
      </c>
      <c r="C8247">
        <v>131</v>
      </c>
      <c r="D8247" s="32">
        <v>0.69791666666666663</v>
      </c>
      <c r="E8247">
        <v>8000</v>
      </c>
      <c r="G8247" s="31" t="s">
        <v>102</v>
      </c>
      <c r="H8247">
        <v>12</v>
      </c>
      <c r="I8247" s="31" t="s">
        <v>103</v>
      </c>
    </row>
    <row r="8248" spans="1:9" x14ac:dyDescent="0.3">
      <c r="A8248">
        <v>8280</v>
      </c>
      <c r="B8248">
        <v>8</v>
      </c>
      <c r="C8248">
        <v>131</v>
      </c>
      <c r="D8248" s="32">
        <v>0.78055555555555556</v>
      </c>
      <c r="E8248">
        <v>8000</v>
      </c>
      <c r="G8248" s="31" t="s">
        <v>97</v>
      </c>
      <c r="H8248">
        <v>12</v>
      </c>
      <c r="I8248" s="31" t="s">
        <v>101</v>
      </c>
    </row>
    <row r="8249" spans="1:9" x14ac:dyDescent="0.3">
      <c r="A8249">
        <v>8281</v>
      </c>
      <c r="B8249">
        <v>2</v>
      </c>
      <c r="C8249">
        <v>131</v>
      </c>
      <c r="D8249" s="32">
        <v>0.80972222222222223</v>
      </c>
      <c r="E8249">
        <v>8000</v>
      </c>
      <c r="G8249" s="31" t="s">
        <v>102</v>
      </c>
      <c r="H8249">
        <v>13</v>
      </c>
      <c r="I8249" s="31" t="s">
        <v>98</v>
      </c>
    </row>
    <row r="8250" spans="1:9" x14ac:dyDescent="0.3">
      <c r="A8250">
        <v>8282</v>
      </c>
      <c r="B8250">
        <v>1</v>
      </c>
      <c r="C8250">
        <v>131</v>
      </c>
      <c r="D8250" s="32">
        <v>0.79097222222222219</v>
      </c>
      <c r="E8250">
        <v>8000</v>
      </c>
      <c r="F8250">
        <v>1000</v>
      </c>
      <c r="G8250" s="31" t="s">
        <v>102</v>
      </c>
      <c r="H8250">
        <v>13</v>
      </c>
      <c r="I8250" s="31" t="s">
        <v>99</v>
      </c>
    </row>
    <row r="8251" spans="1:9" x14ac:dyDescent="0.3">
      <c r="A8251">
        <v>8283</v>
      </c>
      <c r="B8251">
        <v>4</v>
      </c>
      <c r="C8251">
        <v>131</v>
      </c>
      <c r="D8251" s="32">
        <v>0.72083333333333333</v>
      </c>
      <c r="E8251">
        <v>8000</v>
      </c>
      <c r="G8251" s="31" t="s">
        <v>102</v>
      </c>
      <c r="H8251">
        <v>13</v>
      </c>
      <c r="I8251" s="31" t="s">
        <v>103</v>
      </c>
    </row>
    <row r="8252" spans="1:9" x14ac:dyDescent="0.3">
      <c r="A8252">
        <v>8284</v>
      </c>
      <c r="B8252">
        <v>8</v>
      </c>
      <c r="C8252">
        <v>131</v>
      </c>
      <c r="D8252" s="32">
        <v>0.7944444444444444</v>
      </c>
      <c r="E8252">
        <v>8000</v>
      </c>
      <c r="G8252" s="31" t="s">
        <v>102</v>
      </c>
      <c r="H8252">
        <v>13</v>
      </c>
      <c r="I8252" s="31" t="s">
        <v>101</v>
      </c>
    </row>
    <row r="8253" spans="1:9" x14ac:dyDescent="0.3">
      <c r="A8253">
        <v>8285</v>
      </c>
      <c r="B8253">
        <v>4</v>
      </c>
      <c r="C8253">
        <v>131</v>
      </c>
      <c r="D8253" s="32">
        <v>0.75138888888888888</v>
      </c>
      <c r="E8253">
        <v>8000</v>
      </c>
      <c r="G8253" s="31" t="s">
        <v>102</v>
      </c>
      <c r="H8253">
        <v>14</v>
      </c>
      <c r="I8253" s="31" t="s">
        <v>103</v>
      </c>
    </row>
    <row r="8254" spans="1:9" x14ac:dyDescent="0.3">
      <c r="A8254">
        <v>8286</v>
      </c>
      <c r="B8254">
        <v>4</v>
      </c>
      <c r="C8254">
        <v>131</v>
      </c>
      <c r="D8254" s="32">
        <v>0.77152777777777781</v>
      </c>
      <c r="E8254">
        <v>8000</v>
      </c>
      <c r="G8254" s="31" t="s">
        <v>97</v>
      </c>
      <c r="H8254">
        <v>15</v>
      </c>
      <c r="I8254" s="31" t="s">
        <v>103</v>
      </c>
    </row>
    <row r="8255" spans="1:9" x14ac:dyDescent="0.3">
      <c r="A8255">
        <v>8287</v>
      </c>
      <c r="B8255">
        <v>4</v>
      </c>
      <c r="C8255">
        <v>131</v>
      </c>
      <c r="D8255" s="32">
        <v>0.79027777777777775</v>
      </c>
      <c r="E8255">
        <v>8000</v>
      </c>
      <c r="G8255" s="31" t="s">
        <v>102</v>
      </c>
      <c r="H8255">
        <v>16</v>
      </c>
      <c r="I8255" s="31" t="s">
        <v>103</v>
      </c>
    </row>
    <row r="8256" spans="1:9" x14ac:dyDescent="0.3">
      <c r="A8256">
        <v>8288</v>
      </c>
      <c r="B8256">
        <v>4</v>
      </c>
      <c r="C8256">
        <v>131</v>
      </c>
      <c r="D8256" s="32">
        <v>0.81319444444444444</v>
      </c>
      <c r="E8256">
        <v>10000</v>
      </c>
      <c r="G8256" s="31" t="s">
        <v>97</v>
      </c>
      <c r="H8256">
        <v>17</v>
      </c>
      <c r="I8256" s="31" t="s">
        <v>103</v>
      </c>
    </row>
    <row r="8257" spans="1:9" x14ac:dyDescent="0.3">
      <c r="A8257">
        <v>8289</v>
      </c>
      <c r="B8257">
        <v>3</v>
      </c>
      <c r="C8257">
        <v>132</v>
      </c>
      <c r="D8257" s="32">
        <v>0.46319444444444446</v>
      </c>
      <c r="E8257">
        <v>8000</v>
      </c>
      <c r="G8257" s="31" t="s">
        <v>97</v>
      </c>
      <c r="H8257">
        <v>4</v>
      </c>
      <c r="I8257" s="31" t="s">
        <v>104</v>
      </c>
    </row>
    <row r="8258" spans="1:9" x14ac:dyDescent="0.3">
      <c r="A8258">
        <v>8290</v>
      </c>
      <c r="B8258">
        <v>2</v>
      </c>
      <c r="C8258">
        <v>132</v>
      </c>
      <c r="D8258" s="32">
        <v>0.44374999999999998</v>
      </c>
      <c r="E8258">
        <v>8000</v>
      </c>
      <c r="F8258">
        <v>1000</v>
      </c>
      <c r="G8258" s="31" t="s">
        <v>97</v>
      </c>
      <c r="H8258">
        <v>4</v>
      </c>
      <c r="I8258" s="31" t="s">
        <v>98</v>
      </c>
    </row>
    <row r="8259" spans="1:9" x14ac:dyDescent="0.3">
      <c r="A8259">
        <v>8291</v>
      </c>
      <c r="B8259">
        <v>4</v>
      </c>
      <c r="C8259">
        <v>132</v>
      </c>
      <c r="D8259" s="32">
        <v>0.44374999999999998</v>
      </c>
      <c r="E8259">
        <v>8000</v>
      </c>
      <c r="F8259">
        <v>1000</v>
      </c>
      <c r="G8259" s="31" t="s">
        <v>97</v>
      </c>
      <c r="H8259">
        <v>4</v>
      </c>
      <c r="I8259" s="31" t="s">
        <v>103</v>
      </c>
    </row>
    <row r="8260" spans="1:9" x14ac:dyDescent="0.3">
      <c r="A8260">
        <v>8292</v>
      </c>
      <c r="B8260">
        <v>8</v>
      </c>
      <c r="C8260">
        <v>132</v>
      </c>
      <c r="D8260" s="32">
        <v>0.47361111111111109</v>
      </c>
      <c r="E8260">
        <v>8000</v>
      </c>
      <c r="G8260" s="31" t="s">
        <v>102</v>
      </c>
      <c r="H8260">
        <v>4</v>
      </c>
      <c r="I8260" s="31" t="s">
        <v>101</v>
      </c>
    </row>
    <row r="8261" spans="1:9" x14ac:dyDescent="0.3">
      <c r="A8261">
        <v>8293</v>
      </c>
      <c r="B8261">
        <v>5</v>
      </c>
      <c r="C8261">
        <v>132</v>
      </c>
      <c r="D8261" s="32">
        <v>0.4597222222222222</v>
      </c>
      <c r="E8261">
        <v>8000</v>
      </c>
      <c r="G8261" s="31" t="s">
        <v>97</v>
      </c>
      <c r="H8261">
        <v>4</v>
      </c>
      <c r="I8261" s="31" t="s">
        <v>105</v>
      </c>
    </row>
    <row r="8262" spans="1:9" x14ac:dyDescent="0.3">
      <c r="A8262">
        <v>8294</v>
      </c>
      <c r="B8262">
        <v>3</v>
      </c>
      <c r="C8262">
        <v>132</v>
      </c>
      <c r="D8262" s="32">
        <v>0.51041666666666663</v>
      </c>
      <c r="E8262">
        <v>8000</v>
      </c>
      <c r="F8262">
        <v>5000</v>
      </c>
      <c r="G8262" s="31" t="s">
        <v>102</v>
      </c>
      <c r="H8262">
        <v>5</v>
      </c>
      <c r="I8262" s="31" t="s">
        <v>104</v>
      </c>
    </row>
    <row r="8263" spans="1:9" x14ac:dyDescent="0.3">
      <c r="A8263">
        <v>8295</v>
      </c>
      <c r="B8263">
        <v>2</v>
      </c>
      <c r="C8263">
        <v>132</v>
      </c>
      <c r="D8263" s="32">
        <v>0.49236111111111114</v>
      </c>
      <c r="E8263">
        <v>5000</v>
      </c>
      <c r="G8263" s="31" t="s">
        <v>102</v>
      </c>
      <c r="H8263">
        <v>5</v>
      </c>
      <c r="I8263" s="31" t="s">
        <v>98</v>
      </c>
    </row>
    <row r="8264" spans="1:9" x14ac:dyDescent="0.3">
      <c r="A8264">
        <v>8296</v>
      </c>
      <c r="B8264">
        <v>4</v>
      </c>
      <c r="C8264">
        <v>132</v>
      </c>
      <c r="D8264" s="32">
        <v>0.51180555555555551</v>
      </c>
      <c r="E8264">
        <v>8000</v>
      </c>
      <c r="G8264" s="31" t="s">
        <v>102</v>
      </c>
      <c r="H8264">
        <v>5</v>
      </c>
      <c r="I8264" s="31" t="s">
        <v>103</v>
      </c>
    </row>
    <row r="8265" spans="1:9" x14ac:dyDescent="0.3">
      <c r="A8265">
        <v>8297</v>
      </c>
      <c r="B8265">
        <v>8</v>
      </c>
      <c r="C8265">
        <v>132</v>
      </c>
      <c r="D8265" s="32">
        <v>0.51249999999999996</v>
      </c>
      <c r="E8265">
        <v>10000</v>
      </c>
      <c r="G8265" s="31" t="s">
        <v>102</v>
      </c>
      <c r="H8265">
        <v>5</v>
      </c>
      <c r="I8265" s="31" t="s">
        <v>101</v>
      </c>
    </row>
    <row r="8266" spans="1:9" x14ac:dyDescent="0.3">
      <c r="A8266">
        <v>8298</v>
      </c>
      <c r="B8266">
        <v>5</v>
      </c>
      <c r="C8266">
        <v>132</v>
      </c>
      <c r="D8266" s="32">
        <v>0.49375000000000002</v>
      </c>
      <c r="E8266">
        <v>8000</v>
      </c>
      <c r="F8266">
        <v>1000</v>
      </c>
      <c r="G8266" s="31" t="s">
        <v>97</v>
      </c>
      <c r="H8266">
        <v>5</v>
      </c>
      <c r="I8266" s="31" t="s">
        <v>105</v>
      </c>
    </row>
    <row r="8267" spans="1:9" x14ac:dyDescent="0.3">
      <c r="A8267">
        <v>8299</v>
      </c>
      <c r="B8267">
        <v>3</v>
      </c>
      <c r="C8267">
        <v>132</v>
      </c>
      <c r="D8267" s="32">
        <v>0.54097222222222219</v>
      </c>
      <c r="E8267">
        <v>8000</v>
      </c>
      <c r="G8267" s="31" t="s">
        <v>102</v>
      </c>
      <c r="H8267">
        <v>6</v>
      </c>
      <c r="I8267" s="31" t="s">
        <v>104</v>
      </c>
    </row>
    <row r="8268" spans="1:9" x14ac:dyDescent="0.3">
      <c r="A8268">
        <v>8300</v>
      </c>
      <c r="B8268">
        <v>2</v>
      </c>
      <c r="C8268">
        <v>132</v>
      </c>
      <c r="D8268" s="32">
        <v>0.52083333333333337</v>
      </c>
      <c r="E8268">
        <v>8000</v>
      </c>
      <c r="G8268" s="31" t="s">
        <v>102</v>
      </c>
      <c r="H8268">
        <v>6</v>
      </c>
      <c r="I8268" s="31" t="s">
        <v>98</v>
      </c>
    </row>
    <row r="8269" spans="1:9" x14ac:dyDescent="0.3">
      <c r="A8269">
        <v>8301</v>
      </c>
      <c r="B8269">
        <v>4</v>
      </c>
      <c r="C8269">
        <v>132</v>
      </c>
      <c r="D8269" s="32">
        <v>0.5493055555555556</v>
      </c>
      <c r="E8269">
        <v>8000</v>
      </c>
      <c r="G8269" s="31" t="s">
        <v>97</v>
      </c>
      <c r="H8269">
        <v>6</v>
      </c>
      <c r="I8269" s="31" t="s">
        <v>103</v>
      </c>
    </row>
    <row r="8270" spans="1:9" x14ac:dyDescent="0.3">
      <c r="A8270">
        <v>8302</v>
      </c>
      <c r="B8270">
        <v>8</v>
      </c>
      <c r="C8270">
        <v>132</v>
      </c>
      <c r="D8270" s="32">
        <v>0.55000000000000004</v>
      </c>
      <c r="E8270">
        <v>10000</v>
      </c>
      <c r="G8270" s="31" t="s">
        <v>102</v>
      </c>
      <c r="H8270">
        <v>6</v>
      </c>
      <c r="I8270" s="31" t="s">
        <v>101</v>
      </c>
    </row>
    <row r="8271" spans="1:9" x14ac:dyDescent="0.3">
      <c r="A8271">
        <v>8303</v>
      </c>
      <c r="B8271">
        <v>5</v>
      </c>
      <c r="C8271">
        <v>132</v>
      </c>
      <c r="D8271" s="32">
        <v>0.52222222222222225</v>
      </c>
      <c r="E8271">
        <v>8000</v>
      </c>
      <c r="F8271">
        <v>1000</v>
      </c>
      <c r="G8271" s="31" t="s">
        <v>102</v>
      </c>
      <c r="H8271">
        <v>6</v>
      </c>
      <c r="I8271" s="31" t="s">
        <v>105</v>
      </c>
    </row>
    <row r="8272" spans="1:9" x14ac:dyDescent="0.3">
      <c r="A8272">
        <v>8304</v>
      </c>
      <c r="B8272">
        <v>3</v>
      </c>
      <c r="C8272">
        <v>132</v>
      </c>
      <c r="D8272" s="32">
        <v>0.56180555555555556</v>
      </c>
      <c r="E8272">
        <v>8000</v>
      </c>
      <c r="G8272" s="31" t="s">
        <v>102</v>
      </c>
      <c r="H8272">
        <v>7</v>
      </c>
      <c r="I8272" s="31" t="s">
        <v>104</v>
      </c>
    </row>
    <row r="8273" spans="1:9" x14ac:dyDescent="0.3">
      <c r="A8273">
        <v>8305</v>
      </c>
      <c r="B8273">
        <v>2</v>
      </c>
      <c r="C8273">
        <v>132</v>
      </c>
      <c r="D8273" s="32">
        <v>0.55555555555555558</v>
      </c>
      <c r="E8273">
        <v>8000</v>
      </c>
      <c r="G8273" s="31" t="s">
        <v>102</v>
      </c>
      <c r="H8273">
        <v>7</v>
      </c>
      <c r="I8273" s="31" t="s">
        <v>98</v>
      </c>
    </row>
    <row r="8274" spans="1:9" x14ac:dyDescent="0.3">
      <c r="A8274">
        <v>8306</v>
      </c>
      <c r="B8274">
        <v>4</v>
      </c>
      <c r="C8274">
        <v>132</v>
      </c>
      <c r="D8274" s="32">
        <v>0.57152777777777775</v>
      </c>
      <c r="E8274">
        <v>8000</v>
      </c>
      <c r="G8274" s="31" t="s">
        <v>102</v>
      </c>
      <c r="H8274">
        <v>7</v>
      </c>
      <c r="I8274" s="31" t="s">
        <v>103</v>
      </c>
    </row>
    <row r="8275" spans="1:9" x14ac:dyDescent="0.3">
      <c r="A8275">
        <v>8307</v>
      </c>
      <c r="B8275">
        <v>8</v>
      </c>
      <c r="C8275">
        <v>132</v>
      </c>
      <c r="D8275" s="32">
        <v>0.61527777777777781</v>
      </c>
      <c r="E8275">
        <v>8000</v>
      </c>
      <c r="G8275" s="31" t="s">
        <v>102</v>
      </c>
      <c r="H8275">
        <v>7</v>
      </c>
      <c r="I8275" s="31" t="s">
        <v>101</v>
      </c>
    </row>
    <row r="8276" spans="1:9" x14ac:dyDescent="0.3">
      <c r="A8276">
        <v>8308</v>
      </c>
      <c r="B8276">
        <v>5</v>
      </c>
      <c r="C8276">
        <v>132</v>
      </c>
      <c r="D8276" s="32">
        <v>0.57430555555555551</v>
      </c>
      <c r="E8276">
        <v>8000</v>
      </c>
      <c r="G8276" s="31" t="s">
        <v>97</v>
      </c>
      <c r="H8276">
        <v>7</v>
      </c>
      <c r="I8276" s="31" t="s">
        <v>105</v>
      </c>
    </row>
    <row r="8277" spans="1:9" x14ac:dyDescent="0.3">
      <c r="A8277">
        <v>8309</v>
      </c>
      <c r="B8277">
        <v>3</v>
      </c>
      <c r="C8277">
        <v>132</v>
      </c>
      <c r="D8277" s="32"/>
      <c r="E8277">
        <v>8000</v>
      </c>
      <c r="G8277" s="31" t="s">
        <v>97</v>
      </c>
      <c r="H8277">
        <v>8</v>
      </c>
      <c r="I8277" s="31" t="s">
        <v>104</v>
      </c>
    </row>
    <row r="8278" spans="1:9" x14ac:dyDescent="0.3">
      <c r="A8278">
        <v>8310</v>
      </c>
      <c r="B8278">
        <v>2</v>
      </c>
      <c r="C8278">
        <v>132</v>
      </c>
      <c r="D8278" s="32">
        <v>0.6</v>
      </c>
      <c r="E8278">
        <v>8000</v>
      </c>
      <c r="G8278" s="31" t="s">
        <v>102</v>
      </c>
      <c r="H8278">
        <v>8</v>
      </c>
      <c r="I8278" s="31" t="s">
        <v>98</v>
      </c>
    </row>
    <row r="8279" spans="1:9" x14ac:dyDescent="0.3">
      <c r="A8279">
        <v>8311</v>
      </c>
      <c r="B8279">
        <v>4</v>
      </c>
      <c r="C8279">
        <v>132</v>
      </c>
      <c r="D8279" s="32">
        <v>0.62291666666666667</v>
      </c>
      <c r="E8279">
        <v>8000</v>
      </c>
      <c r="G8279" s="31" t="s">
        <v>102</v>
      </c>
      <c r="H8279">
        <v>8</v>
      </c>
      <c r="I8279" s="31" t="s">
        <v>103</v>
      </c>
    </row>
    <row r="8280" spans="1:9" x14ac:dyDescent="0.3">
      <c r="A8280">
        <v>8312</v>
      </c>
      <c r="B8280">
        <v>8</v>
      </c>
      <c r="C8280">
        <v>132</v>
      </c>
      <c r="D8280" s="32">
        <v>0.64166666666666672</v>
      </c>
      <c r="E8280">
        <v>8000</v>
      </c>
      <c r="G8280" s="31" t="s">
        <v>102</v>
      </c>
      <c r="H8280">
        <v>8</v>
      </c>
      <c r="I8280" s="31" t="s">
        <v>101</v>
      </c>
    </row>
    <row r="8281" spans="1:9" x14ac:dyDescent="0.3">
      <c r="A8281">
        <v>8313</v>
      </c>
      <c r="B8281">
        <v>5</v>
      </c>
      <c r="C8281">
        <v>132</v>
      </c>
      <c r="D8281" s="32">
        <v>0.60833333333333328</v>
      </c>
      <c r="E8281">
        <v>8000</v>
      </c>
      <c r="G8281" s="31" t="s">
        <v>97</v>
      </c>
      <c r="H8281">
        <v>8</v>
      </c>
      <c r="I8281" s="31" t="s">
        <v>105</v>
      </c>
    </row>
    <row r="8282" spans="1:9" x14ac:dyDescent="0.3">
      <c r="A8282">
        <v>8314</v>
      </c>
      <c r="B8282">
        <v>3</v>
      </c>
      <c r="C8282">
        <v>132</v>
      </c>
      <c r="D8282" s="32">
        <v>0.61597222222222225</v>
      </c>
      <c r="E8282">
        <v>8000</v>
      </c>
      <c r="G8282" s="31" t="s">
        <v>102</v>
      </c>
      <c r="H8282">
        <v>9</v>
      </c>
      <c r="I8282" s="31" t="s">
        <v>104</v>
      </c>
    </row>
    <row r="8283" spans="1:9" x14ac:dyDescent="0.3">
      <c r="A8283">
        <v>8315</v>
      </c>
      <c r="B8283">
        <v>2</v>
      </c>
      <c r="C8283">
        <v>132</v>
      </c>
      <c r="D8283" s="32">
        <v>0.63958333333333328</v>
      </c>
      <c r="E8283">
        <v>10000</v>
      </c>
      <c r="F8283">
        <v>2000</v>
      </c>
      <c r="G8283" s="31" t="s">
        <v>97</v>
      </c>
      <c r="H8283">
        <v>9</v>
      </c>
      <c r="I8283" s="31" t="s">
        <v>98</v>
      </c>
    </row>
    <row r="8284" spans="1:9" x14ac:dyDescent="0.3">
      <c r="A8284">
        <v>8316</v>
      </c>
      <c r="B8284">
        <v>4</v>
      </c>
      <c r="C8284">
        <v>132</v>
      </c>
      <c r="D8284" s="32">
        <v>0.64444444444444449</v>
      </c>
      <c r="E8284">
        <v>8000</v>
      </c>
      <c r="G8284" s="31" t="s">
        <v>102</v>
      </c>
      <c r="H8284">
        <v>9</v>
      </c>
      <c r="I8284" s="31" t="s">
        <v>103</v>
      </c>
    </row>
    <row r="8285" spans="1:9" x14ac:dyDescent="0.3">
      <c r="A8285">
        <v>8317</v>
      </c>
      <c r="B8285">
        <v>8</v>
      </c>
      <c r="C8285">
        <v>132</v>
      </c>
      <c r="D8285" s="32">
        <v>0.67986111111111114</v>
      </c>
      <c r="E8285">
        <v>8000</v>
      </c>
      <c r="G8285" s="31" t="s">
        <v>97</v>
      </c>
      <c r="H8285">
        <v>9</v>
      </c>
      <c r="I8285" s="31" t="s">
        <v>101</v>
      </c>
    </row>
    <row r="8286" spans="1:9" x14ac:dyDescent="0.3">
      <c r="A8286">
        <v>8318</v>
      </c>
      <c r="B8286">
        <v>5</v>
      </c>
      <c r="C8286">
        <v>132</v>
      </c>
      <c r="D8286" s="32">
        <v>0.64513888888888893</v>
      </c>
      <c r="E8286">
        <v>8000</v>
      </c>
      <c r="G8286" s="31" t="s">
        <v>102</v>
      </c>
      <c r="H8286">
        <v>9</v>
      </c>
      <c r="I8286" s="31" t="s">
        <v>105</v>
      </c>
    </row>
    <row r="8287" spans="1:9" x14ac:dyDescent="0.3">
      <c r="A8287">
        <v>8319</v>
      </c>
      <c r="B8287">
        <v>3</v>
      </c>
      <c r="C8287">
        <v>132</v>
      </c>
      <c r="D8287" s="32">
        <v>0.63958333333333328</v>
      </c>
      <c r="E8287">
        <v>8000</v>
      </c>
      <c r="G8287" s="31" t="s">
        <v>102</v>
      </c>
      <c r="H8287">
        <v>10</v>
      </c>
      <c r="I8287" s="31" t="s">
        <v>104</v>
      </c>
    </row>
    <row r="8288" spans="1:9" x14ac:dyDescent="0.3">
      <c r="A8288">
        <v>8320</v>
      </c>
      <c r="B8288">
        <v>2</v>
      </c>
      <c r="C8288">
        <v>132</v>
      </c>
      <c r="D8288" s="32">
        <v>0.66111111111111109</v>
      </c>
      <c r="E8288">
        <v>8000</v>
      </c>
      <c r="G8288" s="31" t="s">
        <v>97</v>
      </c>
      <c r="H8288">
        <v>10</v>
      </c>
      <c r="I8288" s="31" t="s">
        <v>98</v>
      </c>
    </row>
    <row r="8289" spans="1:9" x14ac:dyDescent="0.3">
      <c r="A8289">
        <v>8321</v>
      </c>
      <c r="B8289">
        <v>4</v>
      </c>
      <c r="C8289">
        <v>132</v>
      </c>
      <c r="D8289" s="32">
        <v>0.67291666666666672</v>
      </c>
      <c r="E8289">
        <v>8000</v>
      </c>
      <c r="G8289" s="31" t="s">
        <v>97</v>
      </c>
      <c r="H8289">
        <v>10</v>
      </c>
      <c r="I8289" s="31" t="s">
        <v>103</v>
      </c>
    </row>
    <row r="8290" spans="1:9" x14ac:dyDescent="0.3">
      <c r="A8290">
        <v>8322</v>
      </c>
      <c r="B8290">
        <v>8</v>
      </c>
      <c r="C8290">
        <v>132</v>
      </c>
      <c r="D8290" s="32">
        <v>0.7104166666666667</v>
      </c>
      <c r="E8290">
        <v>10000</v>
      </c>
      <c r="G8290" s="31" t="s">
        <v>97</v>
      </c>
      <c r="H8290">
        <v>10</v>
      </c>
      <c r="I8290" s="31" t="s">
        <v>101</v>
      </c>
    </row>
    <row r="8291" spans="1:9" x14ac:dyDescent="0.3">
      <c r="A8291">
        <v>8323</v>
      </c>
      <c r="B8291">
        <v>5</v>
      </c>
      <c r="C8291">
        <v>132</v>
      </c>
      <c r="D8291" s="32">
        <v>0.66041666666666665</v>
      </c>
      <c r="E8291">
        <v>8000</v>
      </c>
      <c r="G8291" s="31" t="s">
        <v>102</v>
      </c>
      <c r="H8291">
        <v>10</v>
      </c>
      <c r="I8291" s="31" t="s">
        <v>105</v>
      </c>
    </row>
    <row r="8292" spans="1:9" x14ac:dyDescent="0.3">
      <c r="A8292">
        <v>8324</v>
      </c>
      <c r="B8292">
        <v>3</v>
      </c>
      <c r="C8292">
        <v>132</v>
      </c>
      <c r="D8292" s="32">
        <v>0.65694444444444444</v>
      </c>
      <c r="E8292">
        <v>8000</v>
      </c>
      <c r="F8292">
        <v>500</v>
      </c>
      <c r="G8292" s="31" t="s">
        <v>102</v>
      </c>
      <c r="H8292">
        <v>11</v>
      </c>
      <c r="I8292" s="31" t="s">
        <v>104</v>
      </c>
    </row>
    <row r="8293" spans="1:9" x14ac:dyDescent="0.3">
      <c r="A8293">
        <v>8325</v>
      </c>
      <c r="B8293">
        <v>2</v>
      </c>
      <c r="C8293">
        <v>132</v>
      </c>
      <c r="D8293" s="32">
        <v>0.68263888888888891</v>
      </c>
      <c r="E8293">
        <v>8000</v>
      </c>
      <c r="G8293" s="31" t="s">
        <v>97</v>
      </c>
      <c r="H8293">
        <v>11</v>
      </c>
      <c r="I8293" s="31" t="s">
        <v>98</v>
      </c>
    </row>
    <row r="8294" spans="1:9" x14ac:dyDescent="0.3">
      <c r="A8294">
        <v>8326</v>
      </c>
      <c r="B8294">
        <v>4</v>
      </c>
      <c r="C8294">
        <v>132</v>
      </c>
      <c r="D8294" s="32">
        <v>0.69791666666666663</v>
      </c>
      <c r="E8294">
        <v>10000</v>
      </c>
      <c r="G8294" s="31" t="s">
        <v>102</v>
      </c>
      <c r="H8294">
        <v>11</v>
      </c>
      <c r="I8294" s="31" t="s">
        <v>103</v>
      </c>
    </row>
    <row r="8295" spans="1:9" x14ac:dyDescent="0.3">
      <c r="A8295">
        <v>8327</v>
      </c>
      <c r="B8295">
        <v>8</v>
      </c>
      <c r="C8295">
        <v>132</v>
      </c>
      <c r="D8295" s="32">
        <v>0.73472222222222228</v>
      </c>
      <c r="E8295">
        <v>8000</v>
      </c>
      <c r="G8295" s="31" t="s">
        <v>97</v>
      </c>
      <c r="H8295">
        <v>11</v>
      </c>
      <c r="I8295" s="31" t="s">
        <v>101</v>
      </c>
    </row>
    <row r="8296" spans="1:9" x14ac:dyDescent="0.3">
      <c r="A8296">
        <v>8328</v>
      </c>
      <c r="B8296">
        <v>5</v>
      </c>
      <c r="C8296">
        <v>132</v>
      </c>
      <c r="D8296" s="32">
        <v>0.7055555555555556</v>
      </c>
      <c r="E8296">
        <v>8000</v>
      </c>
      <c r="G8296" s="31" t="s">
        <v>97</v>
      </c>
      <c r="H8296">
        <v>11</v>
      </c>
      <c r="I8296" s="31" t="s">
        <v>105</v>
      </c>
    </row>
    <row r="8297" spans="1:9" x14ac:dyDescent="0.3">
      <c r="A8297">
        <v>8329</v>
      </c>
      <c r="B8297">
        <v>3</v>
      </c>
      <c r="C8297">
        <v>132</v>
      </c>
      <c r="D8297" s="32">
        <v>0.69930555555555551</v>
      </c>
      <c r="E8297">
        <v>8000</v>
      </c>
      <c r="F8297">
        <v>2000</v>
      </c>
      <c r="G8297" s="31" t="s">
        <v>102</v>
      </c>
      <c r="H8297">
        <v>12</v>
      </c>
      <c r="I8297" s="31" t="s">
        <v>104</v>
      </c>
    </row>
    <row r="8298" spans="1:9" x14ac:dyDescent="0.3">
      <c r="A8298">
        <v>8330</v>
      </c>
      <c r="B8298">
        <v>2</v>
      </c>
      <c r="C8298">
        <v>132</v>
      </c>
      <c r="D8298" s="32">
        <v>0.7104166666666667</v>
      </c>
      <c r="E8298">
        <v>8000</v>
      </c>
      <c r="G8298" s="31" t="s">
        <v>97</v>
      </c>
      <c r="H8298">
        <v>12</v>
      </c>
      <c r="I8298" s="31" t="s">
        <v>98</v>
      </c>
    </row>
    <row r="8299" spans="1:9" x14ac:dyDescent="0.3">
      <c r="A8299">
        <v>8331</v>
      </c>
      <c r="B8299">
        <v>4</v>
      </c>
      <c r="C8299">
        <v>132</v>
      </c>
      <c r="D8299" s="32">
        <v>0.71458333333333335</v>
      </c>
      <c r="E8299">
        <v>8000</v>
      </c>
      <c r="G8299" s="31" t="s">
        <v>97</v>
      </c>
      <c r="H8299">
        <v>12</v>
      </c>
      <c r="I8299" s="31" t="s">
        <v>103</v>
      </c>
    </row>
    <row r="8300" spans="1:9" x14ac:dyDescent="0.3">
      <c r="A8300">
        <v>8332</v>
      </c>
      <c r="B8300">
        <v>8</v>
      </c>
      <c r="C8300">
        <v>132</v>
      </c>
      <c r="D8300" s="32">
        <v>0.76249999999999996</v>
      </c>
      <c r="E8300">
        <v>8000</v>
      </c>
      <c r="G8300" s="31" t="s">
        <v>97</v>
      </c>
      <c r="H8300">
        <v>12</v>
      </c>
      <c r="I8300" s="31" t="s">
        <v>101</v>
      </c>
    </row>
    <row r="8301" spans="1:9" x14ac:dyDescent="0.3">
      <c r="A8301">
        <v>8333</v>
      </c>
      <c r="B8301">
        <v>5</v>
      </c>
      <c r="C8301">
        <v>132</v>
      </c>
      <c r="D8301" s="32">
        <v>0.73611111111111116</v>
      </c>
      <c r="E8301">
        <v>10000</v>
      </c>
      <c r="G8301" s="31" t="s">
        <v>97</v>
      </c>
      <c r="H8301">
        <v>12</v>
      </c>
      <c r="I8301" s="31" t="s">
        <v>105</v>
      </c>
    </row>
    <row r="8302" spans="1:9" x14ac:dyDescent="0.3">
      <c r="A8302">
        <v>8334</v>
      </c>
      <c r="B8302">
        <v>3</v>
      </c>
      <c r="C8302">
        <v>132</v>
      </c>
      <c r="D8302" s="32">
        <v>0.74027777777777781</v>
      </c>
      <c r="E8302">
        <v>8000</v>
      </c>
      <c r="F8302">
        <v>1000</v>
      </c>
      <c r="G8302" s="31" t="s">
        <v>97</v>
      </c>
      <c r="H8302">
        <v>13</v>
      </c>
      <c r="I8302" s="31" t="s">
        <v>104</v>
      </c>
    </row>
    <row r="8303" spans="1:9" x14ac:dyDescent="0.3">
      <c r="A8303">
        <v>8335</v>
      </c>
      <c r="B8303">
        <v>2</v>
      </c>
      <c r="C8303">
        <v>132</v>
      </c>
      <c r="D8303" s="32">
        <v>0.74027777777777781</v>
      </c>
      <c r="E8303">
        <v>10000</v>
      </c>
      <c r="G8303" s="31" t="s">
        <v>102</v>
      </c>
      <c r="H8303">
        <v>13</v>
      </c>
      <c r="I8303" s="31" t="s">
        <v>98</v>
      </c>
    </row>
    <row r="8304" spans="1:9" x14ac:dyDescent="0.3">
      <c r="A8304">
        <v>8336</v>
      </c>
      <c r="B8304">
        <v>4</v>
      </c>
      <c r="C8304">
        <v>132</v>
      </c>
      <c r="D8304" s="32">
        <v>0.75069444444444444</v>
      </c>
      <c r="E8304">
        <v>8000</v>
      </c>
      <c r="G8304" s="31" t="s">
        <v>97</v>
      </c>
      <c r="H8304">
        <v>13</v>
      </c>
      <c r="I8304" s="31" t="s">
        <v>103</v>
      </c>
    </row>
    <row r="8305" spans="1:9" x14ac:dyDescent="0.3">
      <c r="A8305">
        <v>8337</v>
      </c>
      <c r="B8305">
        <v>8</v>
      </c>
      <c r="C8305">
        <v>132</v>
      </c>
      <c r="D8305" s="32">
        <v>0.77986111111111112</v>
      </c>
      <c r="E8305">
        <v>8000</v>
      </c>
      <c r="G8305" s="31" t="s">
        <v>102</v>
      </c>
      <c r="H8305">
        <v>13</v>
      </c>
      <c r="I8305" s="31" t="s">
        <v>101</v>
      </c>
    </row>
    <row r="8306" spans="1:9" x14ac:dyDescent="0.3">
      <c r="A8306">
        <v>8338</v>
      </c>
      <c r="B8306">
        <v>5</v>
      </c>
      <c r="C8306">
        <v>132</v>
      </c>
      <c r="D8306" s="32">
        <v>0.76249999999999996</v>
      </c>
      <c r="E8306">
        <v>8000</v>
      </c>
      <c r="G8306" s="31" t="s">
        <v>102</v>
      </c>
      <c r="H8306">
        <v>13</v>
      </c>
      <c r="I8306" s="31" t="s">
        <v>105</v>
      </c>
    </row>
    <row r="8307" spans="1:9" x14ac:dyDescent="0.3">
      <c r="A8307">
        <v>8339</v>
      </c>
      <c r="B8307">
        <v>3</v>
      </c>
      <c r="C8307">
        <v>132</v>
      </c>
      <c r="D8307" s="32">
        <v>0.76597222222222228</v>
      </c>
      <c r="E8307">
        <v>10000</v>
      </c>
      <c r="F8307">
        <v>2000</v>
      </c>
      <c r="G8307" s="31" t="s">
        <v>102</v>
      </c>
      <c r="H8307">
        <v>14</v>
      </c>
      <c r="I8307" s="31" t="s">
        <v>104</v>
      </c>
    </row>
    <row r="8308" spans="1:9" x14ac:dyDescent="0.3">
      <c r="A8308">
        <v>8340</v>
      </c>
      <c r="B8308">
        <v>2</v>
      </c>
      <c r="C8308">
        <v>132</v>
      </c>
      <c r="D8308" s="32">
        <v>0.76666666666666672</v>
      </c>
      <c r="E8308">
        <v>10000</v>
      </c>
      <c r="G8308" s="31" t="s">
        <v>102</v>
      </c>
      <c r="H8308">
        <v>14</v>
      </c>
      <c r="I8308" s="31" t="s">
        <v>98</v>
      </c>
    </row>
    <row r="8309" spans="1:9" x14ac:dyDescent="0.3">
      <c r="A8309">
        <v>8341</v>
      </c>
      <c r="B8309">
        <v>4</v>
      </c>
      <c r="C8309">
        <v>132</v>
      </c>
      <c r="D8309" s="32">
        <v>0.77222222222222225</v>
      </c>
      <c r="E8309">
        <v>8000</v>
      </c>
      <c r="G8309" s="31" t="s">
        <v>97</v>
      </c>
      <c r="H8309">
        <v>14</v>
      </c>
      <c r="I8309" s="31" t="s">
        <v>103</v>
      </c>
    </row>
    <row r="8310" spans="1:9" x14ac:dyDescent="0.3">
      <c r="A8310">
        <v>8342</v>
      </c>
      <c r="B8310">
        <v>8</v>
      </c>
      <c r="C8310">
        <v>132</v>
      </c>
      <c r="D8310" s="32">
        <v>0.80277777777777781</v>
      </c>
      <c r="E8310">
        <v>8000</v>
      </c>
      <c r="G8310" s="31" t="s">
        <v>102</v>
      </c>
      <c r="H8310">
        <v>14</v>
      </c>
      <c r="I8310" s="31" t="s">
        <v>101</v>
      </c>
    </row>
    <row r="8311" spans="1:9" x14ac:dyDescent="0.3">
      <c r="A8311">
        <v>8343</v>
      </c>
      <c r="B8311">
        <v>5</v>
      </c>
      <c r="C8311">
        <v>132</v>
      </c>
      <c r="D8311" s="32">
        <v>0.79791666666666672</v>
      </c>
      <c r="E8311">
        <v>8000</v>
      </c>
      <c r="G8311" s="31" t="s">
        <v>97</v>
      </c>
      <c r="H8311">
        <v>14</v>
      </c>
      <c r="I8311" s="31" t="s">
        <v>105</v>
      </c>
    </row>
    <row r="8312" spans="1:9" x14ac:dyDescent="0.3">
      <c r="A8312">
        <v>8344</v>
      </c>
      <c r="B8312">
        <v>3</v>
      </c>
      <c r="C8312">
        <v>132</v>
      </c>
      <c r="D8312" s="32">
        <v>0.78333333333333333</v>
      </c>
      <c r="E8312">
        <v>8000</v>
      </c>
      <c r="F8312">
        <v>2000</v>
      </c>
      <c r="G8312" s="31" t="s">
        <v>102</v>
      </c>
      <c r="H8312">
        <v>15</v>
      </c>
      <c r="I8312" s="31" t="s">
        <v>104</v>
      </c>
    </row>
    <row r="8313" spans="1:9" x14ac:dyDescent="0.3">
      <c r="A8313">
        <v>8345</v>
      </c>
      <c r="B8313">
        <v>2</v>
      </c>
      <c r="C8313">
        <v>132</v>
      </c>
      <c r="D8313" s="32">
        <v>0.80833333333333335</v>
      </c>
      <c r="E8313">
        <v>8000</v>
      </c>
      <c r="F8313">
        <v>1000</v>
      </c>
      <c r="G8313" s="31" t="s">
        <v>97</v>
      </c>
      <c r="H8313">
        <v>15</v>
      </c>
      <c r="I8313" s="31" t="s">
        <v>98</v>
      </c>
    </row>
    <row r="8314" spans="1:9" x14ac:dyDescent="0.3">
      <c r="A8314">
        <v>8346</v>
      </c>
      <c r="B8314">
        <v>4</v>
      </c>
      <c r="C8314">
        <v>132</v>
      </c>
      <c r="D8314" s="32">
        <v>0.78541666666666665</v>
      </c>
      <c r="E8314">
        <v>8000</v>
      </c>
      <c r="G8314" s="31" t="s">
        <v>97</v>
      </c>
      <c r="H8314">
        <v>15</v>
      </c>
      <c r="I8314" s="31" t="s">
        <v>103</v>
      </c>
    </row>
    <row r="8315" spans="1:9" x14ac:dyDescent="0.3">
      <c r="A8315">
        <v>8347</v>
      </c>
      <c r="B8315">
        <v>8</v>
      </c>
      <c r="C8315">
        <v>132</v>
      </c>
      <c r="D8315" s="32">
        <v>0.82291666666666663</v>
      </c>
      <c r="E8315">
        <v>8000</v>
      </c>
      <c r="G8315" s="31" t="s">
        <v>102</v>
      </c>
      <c r="H8315">
        <v>15</v>
      </c>
      <c r="I8315" s="31" t="s">
        <v>101</v>
      </c>
    </row>
    <row r="8316" spans="1:9" x14ac:dyDescent="0.3">
      <c r="A8316">
        <v>8348</v>
      </c>
      <c r="B8316">
        <v>5</v>
      </c>
      <c r="C8316">
        <v>132</v>
      </c>
      <c r="D8316" s="32"/>
      <c r="E8316">
        <v>8000</v>
      </c>
      <c r="G8316" s="31" t="s">
        <v>97</v>
      </c>
      <c r="H8316">
        <v>15</v>
      </c>
      <c r="I8316" s="31" t="s">
        <v>105</v>
      </c>
    </row>
    <row r="8317" spans="1:9" x14ac:dyDescent="0.3">
      <c r="A8317">
        <v>8349</v>
      </c>
      <c r="B8317">
        <v>3</v>
      </c>
      <c r="C8317">
        <v>132</v>
      </c>
      <c r="D8317" s="32">
        <v>0.81319444444444444</v>
      </c>
      <c r="E8317">
        <v>8000</v>
      </c>
      <c r="F8317">
        <v>2000</v>
      </c>
      <c r="G8317" s="31" t="s">
        <v>102</v>
      </c>
      <c r="H8317">
        <v>16</v>
      </c>
      <c r="I8317" s="31" t="s">
        <v>104</v>
      </c>
    </row>
    <row r="8318" spans="1:9" x14ac:dyDescent="0.3">
      <c r="A8318">
        <v>8350</v>
      </c>
      <c r="B8318">
        <v>2</v>
      </c>
      <c r="C8318">
        <v>132</v>
      </c>
      <c r="D8318" s="32">
        <v>0.82638888888888884</v>
      </c>
      <c r="E8318">
        <v>8000</v>
      </c>
      <c r="G8318" s="31" t="s">
        <v>102</v>
      </c>
      <c r="H8318">
        <v>16</v>
      </c>
      <c r="I8318" s="31" t="s">
        <v>98</v>
      </c>
    </row>
    <row r="8319" spans="1:9" x14ac:dyDescent="0.3">
      <c r="A8319">
        <v>8351</v>
      </c>
      <c r="B8319">
        <v>4</v>
      </c>
      <c r="C8319">
        <v>132</v>
      </c>
      <c r="D8319" s="32">
        <v>0.80486111111111114</v>
      </c>
      <c r="E8319">
        <v>8000</v>
      </c>
      <c r="G8319" s="31" t="s">
        <v>102</v>
      </c>
      <c r="H8319">
        <v>16</v>
      </c>
      <c r="I8319" s="31" t="s">
        <v>103</v>
      </c>
    </row>
    <row r="8320" spans="1:9" x14ac:dyDescent="0.3">
      <c r="A8320">
        <v>8352</v>
      </c>
      <c r="B8320">
        <v>3</v>
      </c>
      <c r="C8320">
        <v>132</v>
      </c>
      <c r="D8320" s="32">
        <v>0.82430555555555551</v>
      </c>
      <c r="E8320">
        <v>8000</v>
      </c>
      <c r="G8320" s="31" t="s">
        <v>97</v>
      </c>
      <c r="H8320">
        <v>17</v>
      </c>
      <c r="I8320" s="31" t="s">
        <v>104</v>
      </c>
    </row>
    <row r="8321" spans="1:9" x14ac:dyDescent="0.3">
      <c r="A8321">
        <v>8353</v>
      </c>
      <c r="B8321">
        <v>4</v>
      </c>
      <c r="C8321">
        <v>132</v>
      </c>
      <c r="D8321" s="32">
        <v>0.81458333333333333</v>
      </c>
      <c r="E8321">
        <v>8000</v>
      </c>
      <c r="G8321" s="31" t="s">
        <v>102</v>
      </c>
      <c r="H8321">
        <v>17</v>
      </c>
      <c r="I8321" s="31" t="s">
        <v>103</v>
      </c>
    </row>
    <row r="8322" spans="1:9" x14ac:dyDescent="0.3">
      <c r="A8322">
        <v>8354</v>
      </c>
      <c r="B8322">
        <v>4</v>
      </c>
      <c r="C8322">
        <v>132</v>
      </c>
      <c r="D8322" s="32">
        <v>0.82708333333333328</v>
      </c>
      <c r="E8322">
        <v>8000</v>
      </c>
      <c r="G8322" s="31" t="s">
        <v>102</v>
      </c>
      <c r="H8322">
        <v>18</v>
      </c>
      <c r="I8322" s="31" t="s">
        <v>103</v>
      </c>
    </row>
    <row r="8323" spans="1:9" x14ac:dyDescent="0.3">
      <c r="A8323">
        <v>8355</v>
      </c>
      <c r="B8323">
        <v>3</v>
      </c>
      <c r="C8323">
        <v>133</v>
      </c>
      <c r="D8323" s="32">
        <v>0.45347222222222222</v>
      </c>
      <c r="E8323">
        <v>8000</v>
      </c>
      <c r="F8323">
        <v>2000</v>
      </c>
      <c r="G8323" s="31" t="s">
        <v>102</v>
      </c>
      <c r="H8323">
        <v>4</v>
      </c>
      <c r="I8323" s="31" t="s">
        <v>104</v>
      </c>
    </row>
    <row r="8324" spans="1:9" x14ac:dyDescent="0.3">
      <c r="A8324">
        <v>8356</v>
      </c>
      <c r="B8324">
        <v>2</v>
      </c>
      <c r="C8324">
        <v>133</v>
      </c>
      <c r="D8324" s="32">
        <v>0.45833333333333331</v>
      </c>
      <c r="E8324">
        <v>8000</v>
      </c>
      <c r="G8324" s="31" t="s">
        <v>102</v>
      </c>
      <c r="H8324">
        <v>4</v>
      </c>
      <c r="I8324" s="31" t="s">
        <v>98</v>
      </c>
    </row>
    <row r="8325" spans="1:9" x14ac:dyDescent="0.3">
      <c r="A8325">
        <v>8357</v>
      </c>
      <c r="B8325">
        <v>1</v>
      </c>
      <c r="C8325">
        <v>133</v>
      </c>
      <c r="D8325" s="32">
        <v>0.45833333333333331</v>
      </c>
      <c r="E8325">
        <v>8000</v>
      </c>
      <c r="F8325">
        <v>2000</v>
      </c>
      <c r="G8325" s="31" t="s">
        <v>97</v>
      </c>
      <c r="H8325">
        <v>4</v>
      </c>
      <c r="I8325" s="31" t="s">
        <v>99</v>
      </c>
    </row>
    <row r="8326" spans="1:9" x14ac:dyDescent="0.3">
      <c r="A8326">
        <v>8358</v>
      </c>
      <c r="B8326">
        <v>6</v>
      </c>
      <c r="C8326">
        <v>133</v>
      </c>
      <c r="D8326" s="32">
        <v>0.45208333333333334</v>
      </c>
      <c r="E8326">
        <v>8000</v>
      </c>
      <c r="G8326" s="31" t="s">
        <v>102</v>
      </c>
      <c r="H8326">
        <v>4</v>
      </c>
      <c r="I8326" s="31" t="s">
        <v>100</v>
      </c>
    </row>
    <row r="8327" spans="1:9" x14ac:dyDescent="0.3">
      <c r="A8327">
        <v>8359</v>
      </c>
      <c r="B8327">
        <v>4</v>
      </c>
      <c r="C8327">
        <v>133</v>
      </c>
      <c r="D8327" s="32">
        <v>0.45</v>
      </c>
      <c r="E8327">
        <v>8000</v>
      </c>
      <c r="G8327" s="31" t="s">
        <v>102</v>
      </c>
      <c r="H8327">
        <v>4</v>
      </c>
      <c r="I8327" s="31" t="s">
        <v>103</v>
      </c>
    </row>
    <row r="8328" spans="1:9" x14ac:dyDescent="0.3">
      <c r="A8328">
        <v>8360</v>
      </c>
      <c r="B8328">
        <v>8</v>
      </c>
      <c r="C8328">
        <v>133</v>
      </c>
      <c r="D8328" s="32">
        <v>0.54305555555555551</v>
      </c>
      <c r="E8328">
        <v>8000</v>
      </c>
      <c r="G8328" s="31" t="s">
        <v>97</v>
      </c>
      <c r="H8328">
        <v>4</v>
      </c>
      <c r="I8328" s="31" t="s">
        <v>101</v>
      </c>
    </row>
    <row r="8329" spans="1:9" x14ac:dyDescent="0.3">
      <c r="A8329">
        <v>8361</v>
      </c>
      <c r="B8329">
        <v>5</v>
      </c>
      <c r="C8329">
        <v>133</v>
      </c>
      <c r="D8329" s="32">
        <v>0.45069444444444445</v>
      </c>
      <c r="E8329">
        <v>8000</v>
      </c>
      <c r="G8329" s="31" t="s">
        <v>102</v>
      </c>
      <c r="H8329">
        <v>4</v>
      </c>
      <c r="I8329" s="31" t="s">
        <v>105</v>
      </c>
    </row>
    <row r="8330" spans="1:9" x14ac:dyDescent="0.3">
      <c r="A8330">
        <v>8362</v>
      </c>
      <c r="B8330">
        <v>3</v>
      </c>
      <c r="C8330">
        <v>133</v>
      </c>
      <c r="D8330" s="32">
        <v>0.48749999999999999</v>
      </c>
      <c r="E8330">
        <v>8000</v>
      </c>
      <c r="F8330">
        <v>4000</v>
      </c>
      <c r="G8330" s="31" t="s">
        <v>102</v>
      </c>
      <c r="H8330">
        <v>5</v>
      </c>
      <c r="I8330" s="31" t="s">
        <v>104</v>
      </c>
    </row>
    <row r="8331" spans="1:9" x14ac:dyDescent="0.3">
      <c r="A8331">
        <v>8363</v>
      </c>
      <c r="B8331">
        <v>2</v>
      </c>
      <c r="C8331">
        <v>133</v>
      </c>
      <c r="D8331" s="32">
        <v>0.48888888888888887</v>
      </c>
      <c r="E8331">
        <v>8000</v>
      </c>
      <c r="F8331">
        <v>1000</v>
      </c>
      <c r="G8331" s="31" t="s">
        <v>97</v>
      </c>
      <c r="H8331">
        <v>5</v>
      </c>
      <c r="I8331" s="31" t="s">
        <v>98</v>
      </c>
    </row>
    <row r="8332" spans="1:9" x14ac:dyDescent="0.3">
      <c r="A8332">
        <v>8364</v>
      </c>
      <c r="B8332">
        <v>1</v>
      </c>
      <c r="C8332">
        <v>133</v>
      </c>
      <c r="D8332" s="32">
        <v>0.47638888888888886</v>
      </c>
      <c r="E8332">
        <v>8000</v>
      </c>
      <c r="G8332" s="31" t="s">
        <v>97</v>
      </c>
      <c r="H8332">
        <v>5</v>
      </c>
      <c r="I8332" s="31" t="s">
        <v>99</v>
      </c>
    </row>
    <row r="8333" spans="1:9" x14ac:dyDescent="0.3">
      <c r="A8333">
        <v>8365</v>
      </c>
      <c r="B8333">
        <v>6</v>
      </c>
      <c r="C8333">
        <v>133</v>
      </c>
      <c r="D8333" s="32">
        <v>0.47499999999999998</v>
      </c>
      <c r="E8333">
        <v>8000</v>
      </c>
      <c r="G8333" s="31" t="s">
        <v>102</v>
      </c>
      <c r="H8333">
        <v>5</v>
      </c>
      <c r="I8333" s="31" t="s">
        <v>100</v>
      </c>
    </row>
    <row r="8334" spans="1:9" x14ac:dyDescent="0.3">
      <c r="A8334">
        <v>8366</v>
      </c>
      <c r="B8334">
        <v>4</v>
      </c>
      <c r="C8334">
        <v>133</v>
      </c>
      <c r="D8334" s="32">
        <v>0.47361111111111109</v>
      </c>
      <c r="E8334">
        <v>8000</v>
      </c>
      <c r="G8334" s="31" t="s">
        <v>102</v>
      </c>
      <c r="H8334">
        <v>5</v>
      </c>
      <c r="I8334" s="31" t="s">
        <v>103</v>
      </c>
    </row>
    <row r="8335" spans="1:9" x14ac:dyDescent="0.3">
      <c r="A8335">
        <v>8367</v>
      </c>
      <c r="B8335">
        <v>8</v>
      </c>
      <c r="C8335">
        <v>133</v>
      </c>
      <c r="D8335" s="32">
        <v>0.60138888888888886</v>
      </c>
      <c r="E8335">
        <v>8000</v>
      </c>
      <c r="G8335" s="31" t="s">
        <v>97</v>
      </c>
      <c r="H8335">
        <v>5</v>
      </c>
      <c r="I8335" s="31" t="s">
        <v>101</v>
      </c>
    </row>
    <row r="8336" spans="1:9" x14ac:dyDescent="0.3">
      <c r="A8336">
        <v>8368</v>
      </c>
      <c r="B8336">
        <v>5</v>
      </c>
      <c r="C8336">
        <v>133</v>
      </c>
      <c r="D8336" s="32">
        <v>0.48125000000000001</v>
      </c>
      <c r="E8336">
        <v>8000</v>
      </c>
      <c r="F8336">
        <v>2000</v>
      </c>
      <c r="G8336" s="31" t="s">
        <v>102</v>
      </c>
      <c r="H8336">
        <v>5</v>
      </c>
      <c r="I8336" s="31" t="s">
        <v>105</v>
      </c>
    </row>
    <row r="8337" spans="1:9" x14ac:dyDescent="0.3">
      <c r="A8337">
        <v>8369</v>
      </c>
      <c r="B8337">
        <v>3</v>
      </c>
      <c r="C8337">
        <v>133</v>
      </c>
      <c r="D8337" s="32">
        <v>0.54791666666666672</v>
      </c>
      <c r="E8337">
        <v>8000</v>
      </c>
      <c r="G8337" s="31" t="s">
        <v>97</v>
      </c>
      <c r="H8337">
        <v>6</v>
      </c>
      <c r="I8337" s="31" t="s">
        <v>104</v>
      </c>
    </row>
    <row r="8338" spans="1:9" x14ac:dyDescent="0.3">
      <c r="A8338">
        <v>8370</v>
      </c>
      <c r="B8338">
        <v>2</v>
      </c>
      <c r="C8338">
        <v>133</v>
      </c>
      <c r="D8338" s="32">
        <v>0.53125</v>
      </c>
      <c r="E8338">
        <v>8000</v>
      </c>
      <c r="G8338" s="31" t="s">
        <v>102</v>
      </c>
      <c r="H8338">
        <v>6</v>
      </c>
      <c r="I8338" s="31" t="s">
        <v>98</v>
      </c>
    </row>
    <row r="8339" spans="1:9" x14ac:dyDescent="0.3">
      <c r="A8339">
        <v>8371</v>
      </c>
      <c r="B8339">
        <v>1</v>
      </c>
      <c r="C8339">
        <v>133</v>
      </c>
      <c r="D8339" s="32">
        <v>0.52638888888888891</v>
      </c>
      <c r="E8339">
        <v>10000</v>
      </c>
      <c r="G8339" s="31" t="s">
        <v>97</v>
      </c>
      <c r="H8339">
        <v>6</v>
      </c>
      <c r="I8339" s="31" t="s">
        <v>99</v>
      </c>
    </row>
    <row r="8340" spans="1:9" x14ac:dyDescent="0.3">
      <c r="A8340">
        <v>8372</v>
      </c>
      <c r="B8340">
        <v>6</v>
      </c>
      <c r="C8340">
        <v>133</v>
      </c>
      <c r="D8340" s="32">
        <v>0.54027777777777775</v>
      </c>
      <c r="E8340">
        <v>8000</v>
      </c>
      <c r="G8340" s="31" t="s">
        <v>102</v>
      </c>
      <c r="H8340">
        <v>6</v>
      </c>
      <c r="I8340" s="31" t="s">
        <v>100</v>
      </c>
    </row>
    <row r="8341" spans="1:9" x14ac:dyDescent="0.3">
      <c r="A8341">
        <v>8373</v>
      </c>
      <c r="B8341">
        <v>4</v>
      </c>
      <c r="C8341">
        <v>133</v>
      </c>
      <c r="D8341" s="32">
        <v>0.50486111111111109</v>
      </c>
      <c r="E8341">
        <v>10000</v>
      </c>
      <c r="F8341">
        <v>2000</v>
      </c>
      <c r="G8341" s="31" t="s">
        <v>97</v>
      </c>
      <c r="H8341">
        <v>6</v>
      </c>
      <c r="I8341" s="31" t="s">
        <v>103</v>
      </c>
    </row>
    <row r="8342" spans="1:9" x14ac:dyDescent="0.3">
      <c r="A8342">
        <v>8374</v>
      </c>
      <c r="B8342">
        <v>8</v>
      </c>
      <c r="C8342">
        <v>133</v>
      </c>
      <c r="D8342" s="32">
        <v>0.73124999999999996</v>
      </c>
      <c r="E8342">
        <v>8000</v>
      </c>
      <c r="G8342" s="31" t="s">
        <v>102</v>
      </c>
      <c r="H8342">
        <v>6</v>
      </c>
      <c r="I8342" s="31" t="s">
        <v>101</v>
      </c>
    </row>
    <row r="8343" spans="1:9" x14ac:dyDescent="0.3">
      <c r="A8343">
        <v>8375</v>
      </c>
      <c r="B8343">
        <v>5</v>
      </c>
      <c r="C8343">
        <v>133</v>
      </c>
      <c r="D8343" s="32">
        <v>0.5395833333333333</v>
      </c>
      <c r="E8343">
        <v>10000</v>
      </c>
      <c r="G8343" s="31" t="s">
        <v>97</v>
      </c>
      <c r="H8343">
        <v>6</v>
      </c>
      <c r="I8343" s="31" t="s">
        <v>105</v>
      </c>
    </row>
    <row r="8344" spans="1:9" x14ac:dyDescent="0.3">
      <c r="A8344">
        <v>8376</v>
      </c>
      <c r="B8344">
        <v>3</v>
      </c>
      <c r="C8344">
        <v>133</v>
      </c>
      <c r="D8344" s="32">
        <v>0.58333333333333337</v>
      </c>
      <c r="E8344">
        <v>8000</v>
      </c>
      <c r="G8344" s="31" t="s">
        <v>97</v>
      </c>
      <c r="H8344">
        <v>7</v>
      </c>
      <c r="I8344" s="31" t="s">
        <v>104</v>
      </c>
    </row>
    <row r="8345" spans="1:9" x14ac:dyDescent="0.3">
      <c r="A8345">
        <v>8377</v>
      </c>
      <c r="B8345">
        <v>2</v>
      </c>
      <c r="C8345">
        <v>133</v>
      </c>
      <c r="D8345" s="32">
        <v>0.54305555555555551</v>
      </c>
      <c r="E8345">
        <v>8000</v>
      </c>
      <c r="G8345" s="31" t="s">
        <v>102</v>
      </c>
      <c r="H8345">
        <v>7</v>
      </c>
      <c r="I8345" s="31" t="s">
        <v>98</v>
      </c>
    </row>
    <row r="8346" spans="1:9" x14ac:dyDescent="0.3">
      <c r="A8346">
        <v>8378</v>
      </c>
      <c r="B8346">
        <v>1</v>
      </c>
      <c r="C8346">
        <v>133</v>
      </c>
      <c r="D8346" s="32">
        <v>0.54652777777777772</v>
      </c>
      <c r="E8346">
        <v>8000</v>
      </c>
      <c r="F8346">
        <v>2000</v>
      </c>
      <c r="G8346" s="31" t="s">
        <v>97</v>
      </c>
      <c r="H8346">
        <v>7</v>
      </c>
      <c r="I8346" s="31" t="s">
        <v>99</v>
      </c>
    </row>
    <row r="8347" spans="1:9" x14ac:dyDescent="0.3">
      <c r="A8347">
        <v>8379</v>
      </c>
      <c r="B8347">
        <v>6</v>
      </c>
      <c r="C8347">
        <v>133</v>
      </c>
      <c r="D8347" s="32">
        <v>0.5625</v>
      </c>
      <c r="E8347">
        <v>10000</v>
      </c>
      <c r="G8347" s="31" t="s">
        <v>97</v>
      </c>
      <c r="H8347">
        <v>7</v>
      </c>
      <c r="I8347" s="31" t="s">
        <v>100</v>
      </c>
    </row>
    <row r="8348" spans="1:9" x14ac:dyDescent="0.3">
      <c r="A8348">
        <v>8380</v>
      </c>
      <c r="B8348">
        <v>4</v>
      </c>
      <c r="C8348">
        <v>133</v>
      </c>
      <c r="D8348" s="32">
        <v>0.5756944444444444</v>
      </c>
      <c r="E8348">
        <v>8000</v>
      </c>
      <c r="G8348" s="31" t="s">
        <v>102</v>
      </c>
      <c r="H8348">
        <v>7</v>
      </c>
      <c r="I8348" s="31" t="s">
        <v>103</v>
      </c>
    </row>
    <row r="8349" spans="1:9" x14ac:dyDescent="0.3">
      <c r="A8349">
        <v>8381</v>
      </c>
      <c r="B8349">
        <v>8</v>
      </c>
      <c r="C8349">
        <v>133</v>
      </c>
      <c r="D8349" s="32">
        <v>0.75277777777777777</v>
      </c>
      <c r="E8349">
        <v>8000</v>
      </c>
      <c r="G8349" s="31" t="s">
        <v>102</v>
      </c>
      <c r="H8349">
        <v>7</v>
      </c>
      <c r="I8349" s="31" t="s">
        <v>101</v>
      </c>
    </row>
    <row r="8350" spans="1:9" x14ac:dyDescent="0.3">
      <c r="A8350">
        <v>8382</v>
      </c>
      <c r="B8350">
        <v>5</v>
      </c>
      <c r="C8350">
        <v>133</v>
      </c>
      <c r="D8350" s="32">
        <v>0.56874999999999998</v>
      </c>
      <c r="E8350">
        <v>8000</v>
      </c>
      <c r="F8350">
        <v>1700</v>
      </c>
      <c r="G8350" s="31" t="s">
        <v>102</v>
      </c>
      <c r="H8350">
        <v>7</v>
      </c>
      <c r="I8350" s="31" t="s">
        <v>105</v>
      </c>
    </row>
    <row r="8351" spans="1:9" x14ac:dyDescent="0.3">
      <c r="A8351">
        <v>8383</v>
      </c>
      <c r="B8351">
        <v>3</v>
      </c>
      <c r="C8351">
        <v>133</v>
      </c>
      <c r="D8351" s="32">
        <v>0.65138888888888891</v>
      </c>
      <c r="E8351">
        <v>8000</v>
      </c>
      <c r="G8351" s="31" t="s">
        <v>97</v>
      </c>
      <c r="H8351">
        <v>8</v>
      </c>
      <c r="I8351" s="31" t="s">
        <v>104</v>
      </c>
    </row>
    <row r="8352" spans="1:9" x14ac:dyDescent="0.3">
      <c r="A8352">
        <v>8384</v>
      </c>
      <c r="B8352">
        <v>2</v>
      </c>
      <c r="C8352">
        <v>133</v>
      </c>
      <c r="D8352" s="32">
        <v>0.56805555555555554</v>
      </c>
      <c r="E8352">
        <v>8000</v>
      </c>
      <c r="G8352" s="31" t="s">
        <v>102</v>
      </c>
      <c r="H8352">
        <v>8</v>
      </c>
      <c r="I8352" s="31" t="s">
        <v>98</v>
      </c>
    </row>
    <row r="8353" spans="1:9" x14ac:dyDescent="0.3">
      <c r="A8353">
        <v>8385</v>
      </c>
      <c r="B8353">
        <v>1</v>
      </c>
      <c r="C8353">
        <v>133</v>
      </c>
      <c r="D8353" s="32">
        <v>0.58263888888888893</v>
      </c>
      <c r="E8353">
        <v>8000</v>
      </c>
      <c r="G8353" s="31" t="s">
        <v>102</v>
      </c>
      <c r="H8353">
        <v>8</v>
      </c>
      <c r="I8353" s="31" t="s">
        <v>99</v>
      </c>
    </row>
    <row r="8354" spans="1:9" x14ac:dyDescent="0.3">
      <c r="A8354">
        <v>8386</v>
      </c>
      <c r="B8354">
        <v>6</v>
      </c>
      <c r="C8354">
        <v>133</v>
      </c>
      <c r="D8354" s="32">
        <v>0.62569444444444444</v>
      </c>
      <c r="E8354">
        <v>8000</v>
      </c>
      <c r="G8354" s="31" t="s">
        <v>102</v>
      </c>
      <c r="H8354">
        <v>8</v>
      </c>
      <c r="I8354" s="31" t="s">
        <v>100</v>
      </c>
    </row>
    <row r="8355" spans="1:9" x14ac:dyDescent="0.3">
      <c r="A8355">
        <v>8387</v>
      </c>
      <c r="B8355">
        <v>4</v>
      </c>
      <c r="C8355">
        <v>133</v>
      </c>
      <c r="D8355" s="32">
        <v>0.65625</v>
      </c>
      <c r="E8355">
        <v>8000</v>
      </c>
      <c r="G8355" s="31" t="s">
        <v>102</v>
      </c>
      <c r="H8355">
        <v>8</v>
      </c>
      <c r="I8355" s="31" t="s">
        <v>103</v>
      </c>
    </row>
    <row r="8356" spans="1:9" x14ac:dyDescent="0.3">
      <c r="A8356">
        <v>8388</v>
      </c>
      <c r="B8356">
        <v>8</v>
      </c>
      <c r="C8356">
        <v>133</v>
      </c>
      <c r="D8356" s="32">
        <v>0.82847222222222228</v>
      </c>
      <c r="E8356">
        <v>8000</v>
      </c>
      <c r="G8356" s="31" t="s">
        <v>97</v>
      </c>
      <c r="H8356">
        <v>8</v>
      </c>
      <c r="I8356" s="31" t="s">
        <v>101</v>
      </c>
    </row>
    <row r="8357" spans="1:9" x14ac:dyDescent="0.3">
      <c r="A8357">
        <v>8389</v>
      </c>
      <c r="B8357">
        <v>5</v>
      </c>
      <c r="C8357">
        <v>133</v>
      </c>
      <c r="D8357" s="32">
        <v>0.59097222222222223</v>
      </c>
      <c r="E8357">
        <v>8000</v>
      </c>
      <c r="G8357" s="31" t="s">
        <v>97</v>
      </c>
      <c r="H8357">
        <v>8</v>
      </c>
      <c r="I8357" s="31" t="s">
        <v>105</v>
      </c>
    </row>
    <row r="8358" spans="1:9" x14ac:dyDescent="0.3">
      <c r="A8358">
        <v>8390</v>
      </c>
      <c r="B8358">
        <v>3</v>
      </c>
      <c r="C8358">
        <v>133</v>
      </c>
      <c r="D8358" s="32">
        <v>0.68611111111111112</v>
      </c>
      <c r="E8358">
        <v>8000</v>
      </c>
      <c r="G8358" s="31" t="s">
        <v>102</v>
      </c>
      <c r="H8358">
        <v>9</v>
      </c>
      <c r="I8358" s="31" t="s">
        <v>104</v>
      </c>
    </row>
    <row r="8359" spans="1:9" x14ac:dyDescent="0.3">
      <c r="A8359">
        <v>8391</v>
      </c>
      <c r="B8359">
        <v>2</v>
      </c>
      <c r="C8359">
        <v>133</v>
      </c>
      <c r="D8359" s="32">
        <v>0.66111111111111109</v>
      </c>
      <c r="E8359">
        <v>10000</v>
      </c>
      <c r="G8359" s="31" t="s">
        <v>102</v>
      </c>
      <c r="H8359">
        <v>9</v>
      </c>
      <c r="I8359" s="31" t="s">
        <v>98</v>
      </c>
    </row>
    <row r="8360" spans="1:9" x14ac:dyDescent="0.3">
      <c r="A8360">
        <v>8392</v>
      </c>
      <c r="B8360">
        <v>1</v>
      </c>
      <c r="C8360">
        <v>133</v>
      </c>
      <c r="D8360" s="32">
        <v>0.6381944444444444</v>
      </c>
      <c r="E8360">
        <v>8000</v>
      </c>
      <c r="F8360">
        <v>2000</v>
      </c>
      <c r="G8360" s="31" t="s">
        <v>102</v>
      </c>
      <c r="H8360">
        <v>9</v>
      </c>
      <c r="I8360" s="31" t="s">
        <v>99</v>
      </c>
    </row>
    <row r="8361" spans="1:9" x14ac:dyDescent="0.3">
      <c r="A8361">
        <v>8393</v>
      </c>
      <c r="B8361">
        <v>6</v>
      </c>
      <c r="C8361">
        <v>133</v>
      </c>
      <c r="D8361" s="32">
        <v>0.65347222222222223</v>
      </c>
      <c r="E8361">
        <v>10000</v>
      </c>
      <c r="G8361" s="31" t="s">
        <v>97</v>
      </c>
      <c r="H8361">
        <v>9</v>
      </c>
      <c r="I8361" s="31" t="s">
        <v>100</v>
      </c>
    </row>
    <row r="8362" spans="1:9" x14ac:dyDescent="0.3">
      <c r="A8362">
        <v>8394</v>
      </c>
      <c r="B8362">
        <v>4</v>
      </c>
      <c r="C8362">
        <v>133</v>
      </c>
      <c r="D8362" s="32">
        <v>0.68333333333333335</v>
      </c>
      <c r="E8362">
        <v>8000</v>
      </c>
      <c r="G8362" s="31" t="s">
        <v>97</v>
      </c>
      <c r="H8362">
        <v>9</v>
      </c>
      <c r="I8362" s="31" t="s">
        <v>103</v>
      </c>
    </row>
    <row r="8363" spans="1:9" x14ac:dyDescent="0.3">
      <c r="A8363">
        <v>8395</v>
      </c>
      <c r="B8363">
        <v>8</v>
      </c>
      <c r="C8363">
        <v>133</v>
      </c>
      <c r="D8363" s="32">
        <v>0.85416666666666663</v>
      </c>
      <c r="E8363">
        <v>8000</v>
      </c>
      <c r="G8363" s="31" t="s">
        <v>102</v>
      </c>
      <c r="H8363">
        <v>9</v>
      </c>
      <c r="I8363" s="31" t="s">
        <v>101</v>
      </c>
    </row>
    <row r="8364" spans="1:9" x14ac:dyDescent="0.3">
      <c r="A8364">
        <v>8396</v>
      </c>
      <c r="B8364">
        <v>5</v>
      </c>
      <c r="C8364">
        <v>133</v>
      </c>
      <c r="D8364" s="32"/>
      <c r="E8364">
        <v>8000</v>
      </c>
      <c r="G8364" s="31" t="s">
        <v>97</v>
      </c>
      <c r="H8364">
        <v>9</v>
      </c>
      <c r="I8364" s="31" t="s">
        <v>105</v>
      </c>
    </row>
    <row r="8365" spans="1:9" x14ac:dyDescent="0.3">
      <c r="A8365">
        <v>8397</v>
      </c>
      <c r="B8365">
        <v>3</v>
      </c>
      <c r="C8365">
        <v>133</v>
      </c>
      <c r="D8365" s="32">
        <v>0.71250000000000002</v>
      </c>
      <c r="E8365">
        <v>8000</v>
      </c>
      <c r="F8365">
        <v>1200</v>
      </c>
      <c r="G8365" s="31" t="s">
        <v>102</v>
      </c>
      <c r="H8365">
        <v>10</v>
      </c>
      <c r="I8365" s="31" t="s">
        <v>104</v>
      </c>
    </row>
    <row r="8366" spans="1:9" x14ac:dyDescent="0.3">
      <c r="A8366">
        <v>8398</v>
      </c>
      <c r="B8366">
        <v>2</v>
      </c>
      <c r="C8366">
        <v>133</v>
      </c>
      <c r="D8366" s="32">
        <v>0.68472222222222223</v>
      </c>
      <c r="E8366">
        <v>8000</v>
      </c>
      <c r="G8366" s="31" t="s">
        <v>97</v>
      </c>
      <c r="H8366">
        <v>10</v>
      </c>
      <c r="I8366" s="31" t="s">
        <v>98</v>
      </c>
    </row>
    <row r="8367" spans="1:9" x14ac:dyDescent="0.3">
      <c r="A8367">
        <v>8399</v>
      </c>
      <c r="B8367">
        <v>1</v>
      </c>
      <c r="C8367">
        <v>133</v>
      </c>
      <c r="D8367" s="32">
        <v>0.66249999999999998</v>
      </c>
      <c r="E8367">
        <v>8000</v>
      </c>
      <c r="F8367">
        <v>2000</v>
      </c>
      <c r="G8367" s="31" t="s">
        <v>97</v>
      </c>
      <c r="H8367">
        <v>10</v>
      </c>
      <c r="I8367" s="31" t="s">
        <v>99</v>
      </c>
    </row>
    <row r="8368" spans="1:9" x14ac:dyDescent="0.3">
      <c r="A8368">
        <v>8400</v>
      </c>
      <c r="B8368">
        <v>6</v>
      </c>
      <c r="C8368">
        <v>133</v>
      </c>
      <c r="D8368" s="32">
        <v>0.67361111111111116</v>
      </c>
      <c r="E8368">
        <v>8000</v>
      </c>
      <c r="G8368" s="31" t="s">
        <v>97</v>
      </c>
      <c r="H8368">
        <v>10</v>
      </c>
      <c r="I8368" s="31" t="s">
        <v>100</v>
      </c>
    </row>
    <row r="8369" spans="1:9" x14ac:dyDescent="0.3">
      <c r="A8369">
        <v>8401</v>
      </c>
      <c r="B8369">
        <v>4</v>
      </c>
      <c r="C8369">
        <v>133</v>
      </c>
      <c r="D8369" s="32">
        <v>0.70138888888888884</v>
      </c>
      <c r="E8369">
        <v>8000</v>
      </c>
      <c r="G8369" s="31" t="s">
        <v>102</v>
      </c>
      <c r="H8369">
        <v>10</v>
      </c>
      <c r="I8369" s="31" t="s">
        <v>103</v>
      </c>
    </row>
    <row r="8370" spans="1:9" x14ac:dyDescent="0.3">
      <c r="A8370">
        <v>8402</v>
      </c>
      <c r="B8370">
        <v>5</v>
      </c>
      <c r="C8370">
        <v>133</v>
      </c>
      <c r="D8370" s="32">
        <v>0.63749999999999996</v>
      </c>
      <c r="E8370">
        <v>8000</v>
      </c>
      <c r="F8370">
        <v>1000</v>
      </c>
      <c r="G8370" s="31" t="s">
        <v>102</v>
      </c>
      <c r="H8370">
        <v>10</v>
      </c>
      <c r="I8370" s="31" t="s">
        <v>105</v>
      </c>
    </row>
    <row r="8371" spans="1:9" x14ac:dyDescent="0.3">
      <c r="A8371">
        <v>8403</v>
      </c>
      <c r="B8371">
        <v>3</v>
      </c>
      <c r="C8371">
        <v>133</v>
      </c>
      <c r="D8371" s="32">
        <v>0.72569444444444442</v>
      </c>
      <c r="E8371">
        <v>8000</v>
      </c>
      <c r="G8371" s="31" t="s">
        <v>97</v>
      </c>
      <c r="H8371">
        <v>11</v>
      </c>
      <c r="I8371" s="31" t="s">
        <v>104</v>
      </c>
    </row>
    <row r="8372" spans="1:9" x14ac:dyDescent="0.3">
      <c r="A8372">
        <v>8404</v>
      </c>
      <c r="B8372">
        <v>2</v>
      </c>
      <c r="C8372">
        <v>133</v>
      </c>
      <c r="D8372" s="32">
        <v>0.71805555555555556</v>
      </c>
      <c r="E8372">
        <v>10000</v>
      </c>
      <c r="G8372" s="31" t="s">
        <v>102</v>
      </c>
      <c r="H8372">
        <v>11</v>
      </c>
      <c r="I8372" s="31" t="s">
        <v>98</v>
      </c>
    </row>
    <row r="8373" spans="1:9" x14ac:dyDescent="0.3">
      <c r="A8373">
        <v>8405</v>
      </c>
      <c r="B8373">
        <v>1</v>
      </c>
      <c r="C8373">
        <v>133</v>
      </c>
      <c r="D8373" s="32">
        <v>0.68611111111111112</v>
      </c>
      <c r="E8373">
        <v>8000</v>
      </c>
      <c r="F8373">
        <v>2000</v>
      </c>
      <c r="G8373" s="31" t="s">
        <v>97</v>
      </c>
      <c r="H8373">
        <v>11</v>
      </c>
      <c r="I8373" s="31" t="s">
        <v>99</v>
      </c>
    </row>
    <row r="8374" spans="1:9" x14ac:dyDescent="0.3">
      <c r="A8374">
        <v>8406</v>
      </c>
      <c r="B8374">
        <v>6</v>
      </c>
      <c r="C8374">
        <v>133</v>
      </c>
      <c r="D8374" s="32">
        <v>0.6958333333333333</v>
      </c>
      <c r="E8374">
        <v>8000</v>
      </c>
      <c r="G8374" s="31" t="s">
        <v>102</v>
      </c>
      <c r="H8374">
        <v>11</v>
      </c>
      <c r="I8374" s="31" t="s">
        <v>100</v>
      </c>
    </row>
    <row r="8375" spans="1:9" x14ac:dyDescent="0.3">
      <c r="A8375">
        <v>8407</v>
      </c>
      <c r="B8375">
        <v>4</v>
      </c>
      <c r="C8375">
        <v>133</v>
      </c>
      <c r="D8375" s="32">
        <v>0.74791666666666667</v>
      </c>
      <c r="E8375">
        <v>8000</v>
      </c>
      <c r="G8375" s="31" t="s">
        <v>102</v>
      </c>
      <c r="H8375">
        <v>11</v>
      </c>
      <c r="I8375" s="31" t="s">
        <v>103</v>
      </c>
    </row>
    <row r="8376" spans="1:9" x14ac:dyDescent="0.3">
      <c r="A8376">
        <v>8408</v>
      </c>
      <c r="B8376">
        <v>5</v>
      </c>
      <c r="C8376">
        <v>133</v>
      </c>
      <c r="D8376" s="32">
        <v>0.66319444444444442</v>
      </c>
      <c r="E8376">
        <v>8000</v>
      </c>
      <c r="G8376" s="31" t="s">
        <v>97</v>
      </c>
      <c r="H8376">
        <v>11</v>
      </c>
      <c r="I8376" s="31" t="s">
        <v>105</v>
      </c>
    </row>
    <row r="8377" spans="1:9" x14ac:dyDescent="0.3">
      <c r="A8377">
        <v>8409</v>
      </c>
      <c r="B8377">
        <v>3</v>
      </c>
      <c r="C8377">
        <v>133</v>
      </c>
      <c r="D8377" s="32">
        <v>0.75624999999999998</v>
      </c>
      <c r="E8377">
        <v>8000</v>
      </c>
      <c r="G8377" s="31" t="s">
        <v>97</v>
      </c>
      <c r="H8377">
        <v>12</v>
      </c>
      <c r="I8377" s="31" t="s">
        <v>104</v>
      </c>
    </row>
    <row r="8378" spans="1:9" x14ac:dyDescent="0.3">
      <c r="A8378">
        <v>8410</v>
      </c>
      <c r="B8378">
        <v>2</v>
      </c>
      <c r="C8378">
        <v>133</v>
      </c>
      <c r="D8378" s="32">
        <v>0.75486111111111109</v>
      </c>
      <c r="E8378">
        <v>8000</v>
      </c>
      <c r="G8378" s="31" t="s">
        <v>97</v>
      </c>
      <c r="H8378">
        <v>12</v>
      </c>
      <c r="I8378" s="31" t="s">
        <v>98</v>
      </c>
    </row>
    <row r="8379" spans="1:9" x14ac:dyDescent="0.3">
      <c r="A8379">
        <v>8411</v>
      </c>
      <c r="B8379">
        <v>1</v>
      </c>
      <c r="C8379">
        <v>133</v>
      </c>
      <c r="D8379" s="32">
        <v>0.70902777777777781</v>
      </c>
      <c r="E8379">
        <v>10000</v>
      </c>
      <c r="G8379" s="31" t="s">
        <v>97</v>
      </c>
      <c r="H8379">
        <v>12</v>
      </c>
      <c r="I8379" s="31" t="s">
        <v>99</v>
      </c>
    </row>
    <row r="8380" spans="1:9" x14ac:dyDescent="0.3">
      <c r="A8380">
        <v>8412</v>
      </c>
      <c r="B8380">
        <v>6</v>
      </c>
      <c r="C8380">
        <v>133</v>
      </c>
      <c r="D8380" s="32">
        <v>0.71319444444444446</v>
      </c>
      <c r="E8380">
        <v>8000</v>
      </c>
      <c r="G8380" s="31" t="s">
        <v>97</v>
      </c>
      <c r="H8380">
        <v>12</v>
      </c>
      <c r="I8380" s="31" t="s">
        <v>100</v>
      </c>
    </row>
    <row r="8381" spans="1:9" x14ac:dyDescent="0.3">
      <c r="A8381">
        <v>8413</v>
      </c>
      <c r="B8381">
        <v>4</v>
      </c>
      <c r="C8381">
        <v>133</v>
      </c>
      <c r="D8381" s="32">
        <v>0.76875000000000004</v>
      </c>
      <c r="E8381">
        <v>8000</v>
      </c>
      <c r="G8381" s="31" t="s">
        <v>102</v>
      </c>
      <c r="H8381">
        <v>12</v>
      </c>
      <c r="I8381" s="31" t="s">
        <v>103</v>
      </c>
    </row>
    <row r="8382" spans="1:9" x14ac:dyDescent="0.3">
      <c r="A8382">
        <v>8414</v>
      </c>
      <c r="B8382">
        <v>5</v>
      </c>
      <c r="C8382">
        <v>133</v>
      </c>
      <c r="D8382" s="32">
        <v>0.6875</v>
      </c>
      <c r="E8382">
        <v>8000</v>
      </c>
      <c r="G8382" s="31" t="s">
        <v>97</v>
      </c>
      <c r="H8382">
        <v>12</v>
      </c>
      <c r="I8382" s="31" t="s">
        <v>105</v>
      </c>
    </row>
    <row r="8383" spans="1:9" x14ac:dyDescent="0.3">
      <c r="A8383">
        <v>8415</v>
      </c>
      <c r="B8383">
        <v>3</v>
      </c>
      <c r="C8383">
        <v>133</v>
      </c>
      <c r="D8383" s="32">
        <v>0.82708333333333328</v>
      </c>
      <c r="E8383">
        <v>8000</v>
      </c>
      <c r="G8383" s="31" t="s">
        <v>97</v>
      </c>
      <c r="H8383">
        <v>13</v>
      </c>
      <c r="I8383" s="31" t="s">
        <v>104</v>
      </c>
    </row>
    <row r="8384" spans="1:9" x14ac:dyDescent="0.3">
      <c r="A8384">
        <v>8416</v>
      </c>
      <c r="B8384">
        <v>2</v>
      </c>
      <c r="C8384">
        <v>133</v>
      </c>
      <c r="D8384" s="32">
        <v>0.77500000000000002</v>
      </c>
      <c r="E8384">
        <v>8000</v>
      </c>
      <c r="G8384" s="31" t="s">
        <v>97</v>
      </c>
      <c r="H8384">
        <v>13</v>
      </c>
      <c r="I8384" s="31" t="s">
        <v>98</v>
      </c>
    </row>
    <row r="8385" spans="1:9" x14ac:dyDescent="0.3">
      <c r="A8385">
        <v>8417</v>
      </c>
      <c r="B8385">
        <v>1</v>
      </c>
      <c r="C8385">
        <v>133</v>
      </c>
      <c r="D8385" s="32">
        <v>0.72847222222222219</v>
      </c>
      <c r="E8385">
        <v>8000</v>
      </c>
      <c r="F8385">
        <v>2800</v>
      </c>
      <c r="G8385" s="31" t="s">
        <v>102</v>
      </c>
      <c r="H8385">
        <v>13</v>
      </c>
      <c r="I8385" s="31" t="s">
        <v>99</v>
      </c>
    </row>
    <row r="8386" spans="1:9" x14ac:dyDescent="0.3">
      <c r="A8386">
        <v>8418</v>
      </c>
      <c r="B8386">
        <v>6</v>
      </c>
      <c r="C8386">
        <v>133</v>
      </c>
      <c r="D8386" s="32">
        <v>0.73958333333333337</v>
      </c>
      <c r="E8386">
        <v>8000</v>
      </c>
      <c r="G8386" s="31" t="s">
        <v>97</v>
      </c>
      <c r="H8386">
        <v>13</v>
      </c>
      <c r="I8386" s="31" t="s">
        <v>100</v>
      </c>
    </row>
    <row r="8387" spans="1:9" x14ac:dyDescent="0.3">
      <c r="A8387">
        <v>8419</v>
      </c>
      <c r="B8387">
        <v>4</v>
      </c>
      <c r="C8387">
        <v>133</v>
      </c>
      <c r="D8387" s="32">
        <v>0.79027777777777775</v>
      </c>
      <c r="E8387">
        <v>10000</v>
      </c>
      <c r="G8387" s="31" t="s">
        <v>97</v>
      </c>
      <c r="H8387">
        <v>13</v>
      </c>
      <c r="I8387" s="31" t="s">
        <v>103</v>
      </c>
    </row>
    <row r="8388" spans="1:9" x14ac:dyDescent="0.3">
      <c r="A8388">
        <v>8420</v>
      </c>
      <c r="B8388">
        <v>5</v>
      </c>
      <c r="C8388">
        <v>133</v>
      </c>
      <c r="D8388" s="32">
        <v>0.71875</v>
      </c>
      <c r="E8388">
        <v>8000</v>
      </c>
      <c r="F8388">
        <v>700</v>
      </c>
      <c r="G8388" s="31" t="s">
        <v>102</v>
      </c>
      <c r="H8388">
        <v>13</v>
      </c>
      <c r="I8388" s="31" t="s">
        <v>105</v>
      </c>
    </row>
    <row r="8389" spans="1:9" x14ac:dyDescent="0.3">
      <c r="A8389">
        <v>8421</v>
      </c>
      <c r="B8389">
        <v>3</v>
      </c>
      <c r="C8389">
        <v>133</v>
      </c>
      <c r="D8389" s="32">
        <v>0.77847222222222223</v>
      </c>
      <c r="E8389">
        <v>8000</v>
      </c>
      <c r="G8389" s="31" t="s">
        <v>97</v>
      </c>
      <c r="H8389">
        <v>14</v>
      </c>
      <c r="I8389" s="31" t="s">
        <v>104</v>
      </c>
    </row>
    <row r="8390" spans="1:9" x14ac:dyDescent="0.3">
      <c r="A8390">
        <v>8422</v>
      </c>
      <c r="B8390">
        <v>2</v>
      </c>
      <c r="C8390">
        <v>133</v>
      </c>
      <c r="D8390" s="32">
        <v>0.79791666666666672</v>
      </c>
      <c r="E8390">
        <v>8000</v>
      </c>
      <c r="F8390">
        <v>2000</v>
      </c>
      <c r="G8390" s="31" t="s">
        <v>97</v>
      </c>
      <c r="H8390">
        <v>14</v>
      </c>
      <c r="I8390" s="31" t="s">
        <v>98</v>
      </c>
    </row>
    <row r="8391" spans="1:9" x14ac:dyDescent="0.3">
      <c r="A8391">
        <v>8423</v>
      </c>
      <c r="B8391">
        <v>1</v>
      </c>
      <c r="C8391">
        <v>133</v>
      </c>
      <c r="D8391" s="32">
        <v>0.7631944444444444</v>
      </c>
      <c r="E8391">
        <v>8000</v>
      </c>
      <c r="G8391" s="31" t="s">
        <v>97</v>
      </c>
      <c r="H8391">
        <v>14</v>
      </c>
      <c r="I8391" s="31" t="s">
        <v>99</v>
      </c>
    </row>
    <row r="8392" spans="1:9" x14ac:dyDescent="0.3">
      <c r="A8392">
        <v>8424</v>
      </c>
      <c r="B8392">
        <v>6</v>
      </c>
      <c r="C8392">
        <v>133</v>
      </c>
      <c r="D8392" s="32">
        <v>0.76041666666666663</v>
      </c>
      <c r="E8392">
        <v>8000</v>
      </c>
      <c r="G8392" s="31" t="s">
        <v>97</v>
      </c>
      <c r="H8392">
        <v>14</v>
      </c>
      <c r="I8392" s="31" t="s">
        <v>100</v>
      </c>
    </row>
    <row r="8393" spans="1:9" x14ac:dyDescent="0.3">
      <c r="A8393">
        <v>8425</v>
      </c>
      <c r="B8393">
        <v>4</v>
      </c>
      <c r="C8393">
        <v>133</v>
      </c>
      <c r="D8393" s="32">
        <v>0.8125</v>
      </c>
      <c r="E8393">
        <v>8000</v>
      </c>
      <c r="G8393" s="31" t="s">
        <v>97</v>
      </c>
      <c r="H8393">
        <v>14</v>
      </c>
      <c r="I8393" s="31" t="s">
        <v>103</v>
      </c>
    </row>
    <row r="8394" spans="1:9" x14ac:dyDescent="0.3">
      <c r="A8394">
        <v>8426</v>
      </c>
      <c r="B8394">
        <v>5</v>
      </c>
      <c r="C8394">
        <v>133</v>
      </c>
      <c r="D8394" s="32">
        <v>0.77638888888888891</v>
      </c>
      <c r="E8394">
        <v>8000</v>
      </c>
      <c r="G8394" s="31" t="s">
        <v>97</v>
      </c>
      <c r="H8394">
        <v>14</v>
      </c>
      <c r="I8394" s="31" t="s">
        <v>105</v>
      </c>
    </row>
    <row r="8395" spans="1:9" x14ac:dyDescent="0.3">
      <c r="A8395">
        <v>8427</v>
      </c>
      <c r="B8395">
        <v>3</v>
      </c>
      <c r="C8395">
        <v>133</v>
      </c>
      <c r="D8395" s="32">
        <v>0.80555555555555558</v>
      </c>
      <c r="E8395">
        <v>8000</v>
      </c>
      <c r="F8395">
        <v>2000</v>
      </c>
      <c r="G8395" s="31" t="s">
        <v>102</v>
      </c>
      <c r="H8395">
        <v>15</v>
      </c>
      <c r="I8395" s="31" t="s">
        <v>104</v>
      </c>
    </row>
    <row r="8396" spans="1:9" x14ac:dyDescent="0.3">
      <c r="A8396">
        <v>8428</v>
      </c>
      <c r="B8396">
        <v>2</v>
      </c>
      <c r="C8396">
        <v>133</v>
      </c>
      <c r="D8396" s="32">
        <v>0.8305555555555556</v>
      </c>
      <c r="E8396">
        <v>8000</v>
      </c>
      <c r="G8396" s="31" t="s">
        <v>97</v>
      </c>
      <c r="H8396">
        <v>15</v>
      </c>
      <c r="I8396" s="31" t="s">
        <v>98</v>
      </c>
    </row>
    <row r="8397" spans="1:9" x14ac:dyDescent="0.3">
      <c r="A8397">
        <v>8429</v>
      </c>
      <c r="B8397">
        <v>1</v>
      </c>
      <c r="C8397">
        <v>133</v>
      </c>
      <c r="D8397" s="32"/>
      <c r="E8397">
        <v>8000</v>
      </c>
      <c r="G8397" s="31" t="s">
        <v>97</v>
      </c>
      <c r="H8397">
        <v>15</v>
      </c>
      <c r="I8397" s="31" t="s">
        <v>99</v>
      </c>
    </row>
    <row r="8398" spans="1:9" x14ac:dyDescent="0.3">
      <c r="A8398">
        <v>8430</v>
      </c>
      <c r="B8398">
        <v>6</v>
      </c>
      <c r="C8398">
        <v>133</v>
      </c>
      <c r="D8398" s="32">
        <v>0.78263888888888888</v>
      </c>
      <c r="E8398">
        <v>8000</v>
      </c>
      <c r="G8398" s="31" t="s">
        <v>97</v>
      </c>
      <c r="H8398">
        <v>15</v>
      </c>
      <c r="I8398" s="31" t="s">
        <v>100</v>
      </c>
    </row>
    <row r="8399" spans="1:9" x14ac:dyDescent="0.3">
      <c r="A8399">
        <v>8431</v>
      </c>
      <c r="B8399">
        <v>4</v>
      </c>
      <c r="C8399">
        <v>133</v>
      </c>
      <c r="D8399" s="32">
        <v>0.83194444444444449</v>
      </c>
      <c r="E8399">
        <v>8000</v>
      </c>
      <c r="G8399" s="31" t="s">
        <v>97</v>
      </c>
      <c r="H8399">
        <v>15</v>
      </c>
      <c r="I8399" s="31" t="s">
        <v>103</v>
      </c>
    </row>
    <row r="8400" spans="1:9" x14ac:dyDescent="0.3">
      <c r="A8400">
        <v>8432</v>
      </c>
      <c r="B8400">
        <v>5</v>
      </c>
      <c r="C8400">
        <v>133</v>
      </c>
      <c r="D8400" s="32">
        <v>0.80555555555555558</v>
      </c>
      <c r="E8400">
        <v>8000</v>
      </c>
      <c r="G8400" s="31" t="s">
        <v>97</v>
      </c>
      <c r="H8400">
        <v>15</v>
      </c>
      <c r="I8400" s="31" t="s">
        <v>105</v>
      </c>
    </row>
    <row r="8401" spans="1:9" x14ac:dyDescent="0.3">
      <c r="A8401">
        <v>8433</v>
      </c>
      <c r="B8401">
        <v>3</v>
      </c>
      <c r="C8401">
        <v>133</v>
      </c>
      <c r="D8401" s="32">
        <v>0.84861111111111109</v>
      </c>
      <c r="E8401">
        <v>8000</v>
      </c>
      <c r="G8401" s="31" t="s">
        <v>97</v>
      </c>
      <c r="H8401">
        <v>16</v>
      </c>
      <c r="I8401" s="31" t="s">
        <v>104</v>
      </c>
    </row>
    <row r="8402" spans="1:9" x14ac:dyDescent="0.3">
      <c r="A8402">
        <v>8434</v>
      </c>
      <c r="B8402">
        <v>1</v>
      </c>
      <c r="C8402">
        <v>133</v>
      </c>
      <c r="D8402" s="32">
        <v>0.81458333333333333</v>
      </c>
      <c r="E8402">
        <v>10000</v>
      </c>
      <c r="F8402">
        <v>3500</v>
      </c>
      <c r="G8402" s="31" t="s">
        <v>102</v>
      </c>
      <c r="H8402">
        <v>16</v>
      </c>
      <c r="I8402" s="31" t="s">
        <v>99</v>
      </c>
    </row>
    <row r="8403" spans="1:9" x14ac:dyDescent="0.3">
      <c r="A8403">
        <v>8435</v>
      </c>
      <c r="B8403">
        <v>6</v>
      </c>
      <c r="C8403">
        <v>133</v>
      </c>
      <c r="D8403" s="32">
        <v>0.80277777777777781</v>
      </c>
      <c r="E8403">
        <v>8000</v>
      </c>
      <c r="G8403" s="31" t="s">
        <v>97</v>
      </c>
      <c r="H8403">
        <v>16</v>
      </c>
      <c r="I8403" s="31" t="s">
        <v>100</v>
      </c>
    </row>
    <row r="8404" spans="1:9" x14ac:dyDescent="0.3">
      <c r="A8404">
        <v>8436</v>
      </c>
      <c r="B8404">
        <v>5</v>
      </c>
      <c r="C8404">
        <v>133</v>
      </c>
      <c r="D8404" s="32">
        <v>0.82777777777777772</v>
      </c>
      <c r="E8404">
        <v>10000</v>
      </c>
      <c r="G8404" s="31" t="s">
        <v>102</v>
      </c>
      <c r="H8404">
        <v>16</v>
      </c>
      <c r="I8404" s="31" t="s">
        <v>105</v>
      </c>
    </row>
    <row r="8405" spans="1:9" x14ac:dyDescent="0.3">
      <c r="A8405">
        <v>8437</v>
      </c>
      <c r="B8405">
        <v>1</v>
      </c>
      <c r="C8405">
        <v>133</v>
      </c>
      <c r="D8405" s="32">
        <v>0.84861111111111109</v>
      </c>
      <c r="E8405">
        <v>8000</v>
      </c>
      <c r="G8405" s="31" t="s">
        <v>97</v>
      </c>
      <c r="H8405">
        <v>17</v>
      </c>
      <c r="I8405" s="31" t="s">
        <v>99</v>
      </c>
    </row>
    <row r="8406" spans="1:9" x14ac:dyDescent="0.3">
      <c r="A8406">
        <v>8438</v>
      </c>
      <c r="B8406">
        <v>5</v>
      </c>
      <c r="C8406">
        <v>133</v>
      </c>
      <c r="D8406" s="32">
        <v>0.85</v>
      </c>
      <c r="E8406">
        <v>8000</v>
      </c>
      <c r="G8406" s="31" t="s">
        <v>102</v>
      </c>
      <c r="H8406">
        <v>17</v>
      </c>
      <c r="I8406" s="31" t="s">
        <v>105</v>
      </c>
    </row>
    <row r="8407" spans="1:9" x14ac:dyDescent="0.3">
      <c r="A8407">
        <v>8439</v>
      </c>
      <c r="B8407">
        <v>3</v>
      </c>
      <c r="C8407">
        <v>134</v>
      </c>
      <c r="D8407" s="32">
        <v>0.4375</v>
      </c>
      <c r="E8407">
        <v>8000</v>
      </c>
      <c r="G8407" s="31" t="s">
        <v>97</v>
      </c>
      <c r="H8407">
        <v>4</v>
      </c>
      <c r="I8407" s="31" t="s">
        <v>104</v>
      </c>
    </row>
    <row r="8408" spans="1:9" x14ac:dyDescent="0.3">
      <c r="A8408">
        <v>8440</v>
      </c>
      <c r="B8408">
        <v>2</v>
      </c>
      <c r="C8408">
        <v>134</v>
      </c>
      <c r="D8408" s="32">
        <v>0.4513888888888889</v>
      </c>
      <c r="E8408">
        <v>8000</v>
      </c>
      <c r="F8408">
        <v>2000</v>
      </c>
      <c r="G8408" s="31" t="s">
        <v>102</v>
      </c>
      <c r="H8408">
        <v>4</v>
      </c>
      <c r="I8408" s="31" t="s">
        <v>98</v>
      </c>
    </row>
    <row r="8409" spans="1:9" x14ac:dyDescent="0.3">
      <c r="A8409">
        <v>8441</v>
      </c>
      <c r="B8409">
        <v>1</v>
      </c>
      <c r="C8409">
        <v>134</v>
      </c>
      <c r="D8409" s="32">
        <v>0.4548611111111111</v>
      </c>
      <c r="E8409">
        <v>10000</v>
      </c>
      <c r="G8409" s="31" t="s">
        <v>97</v>
      </c>
      <c r="H8409">
        <v>4</v>
      </c>
      <c r="I8409" s="31" t="s">
        <v>99</v>
      </c>
    </row>
    <row r="8410" spans="1:9" x14ac:dyDescent="0.3">
      <c r="A8410">
        <v>8442</v>
      </c>
      <c r="B8410">
        <v>6</v>
      </c>
      <c r="C8410">
        <v>134</v>
      </c>
      <c r="D8410" s="32">
        <v>0.52569444444444446</v>
      </c>
      <c r="E8410">
        <v>8000</v>
      </c>
      <c r="G8410" s="31" t="s">
        <v>97</v>
      </c>
      <c r="H8410">
        <v>4</v>
      </c>
      <c r="I8410" s="31" t="s">
        <v>100</v>
      </c>
    </row>
    <row r="8411" spans="1:9" x14ac:dyDescent="0.3">
      <c r="A8411">
        <v>8443</v>
      </c>
      <c r="B8411">
        <v>4</v>
      </c>
      <c r="C8411">
        <v>134</v>
      </c>
      <c r="D8411" s="32">
        <v>0.45694444444444443</v>
      </c>
      <c r="E8411">
        <v>8000</v>
      </c>
      <c r="F8411">
        <v>1000</v>
      </c>
      <c r="G8411" s="31" t="s">
        <v>102</v>
      </c>
      <c r="H8411">
        <v>4</v>
      </c>
      <c r="I8411" s="31" t="s">
        <v>103</v>
      </c>
    </row>
    <row r="8412" spans="1:9" x14ac:dyDescent="0.3">
      <c r="A8412">
        <v>8444</v>
      </c>
      <c r="B8412">
        <v>8</v>
      </c>
      <c r="C8412">
        <v>134</v>
      </c>
      <c r="D8412" s="32">
        <v>0.46250000000000002</v>
      </c>
      <c r="E8412">
        <v>8000</v>
      </c>
      <c r="G8412" s="31" t="s">
        <v>97</v>
      </c>
      <c r="H8412">
        <v>4</v>
      </c>
      <c r="I8412" s="31" t="s">
        <v>101</v>
      </c>
    </row>
    <row r="8413" spans="1:9" x14ac:dyDescent="0.3">
      <c r="A8413">
        <v>8445</v>
      </c>
      <c r="B8413">
        <v>5</v>
      </c>
      <c r="C8413">
        <v>134</v>
      </c>
      <c r="D8413" s="32">
        <v>0.43958333333333333</v>
      </c>
      <c r="E8413">
        <v>8000</v>
      </c>
      <c r="G8413" s="31" t="s">
        <v>97</v>
      </c>
      <c r="H8413">
        <v>4</v>
      </c>
      <c r="I8413" s="31" t="s">
        <v>105</v>
      </c>
    </row>
    <row r="8414" spans="1:9" x14ac:dyDescent="0.3">
      <c r="A8414">
        <v>8446</v>
      </c>
      <c r="B8414">
        <v>3</v>
      </c>
      <c r="C8414">
        <v>134</v>
      </c>
      <c r="D8414" s="32">
        <v>0.46458333333333335</v>
      </c>
      <c r="E8414">
        <v>8000</v>
      </c>
      <c r="G8414" s="31" t="s">
        <v>97</v>
      </c>
      <c r="H8414">
        <v>5</v>
      </c>
      <c r="I8414" s="31" t="s">
        <v>104</v>
      </c>
    </row>
    <row r="8415" spans="1:9" x14ac:dyDescent="0.3">
      <c r="A8415">
        <v>8447</v>
      </c>
      <c r="B8415">
        <v>2</v>
      </c>
      <c r="C8415">
        <v>134</v>
      </c>
      <c r="D8415" s="32">
        <v>0.47499999999999998</v>
      </c>
      <c r="E8415">
        <v>8000</v>
      </c>
      <c r="G8415" s="31" t="s">
        <v>97</v>
      </c>
      <c r="H8415">
        <v>5</v>
      </c>
      <c r="I8415" s="31" t="s">
        <v>98</v>
      </c>
    </row>
    <row r="8416" spans="1:9" x14ac:dyDescent="0.3">
      <c r="A8416">
        <v>8448</v>
      </c>
      <c r="B8416">
        <v>1</v>
      </c>
      <c r="C8416">
        <v>134</v>
      </c>
      <c r="D8416" s="32">
        <v>0.48888888888888887</v>
      </c>
      <c r="E8416">
        <v>8000</v>
      </c>
      <c r="G8416" s="31" t="s">
        <v>97</v>
      </c>
      <c r="H8416">
        <v>5</v>
      </c>
      <c r="I8416" s="31" t="s">
        <v>99</v>
      </c>
    </row>
    <row r="8417" spans="1:9" x14ac:dyDescent="0.3">
      <c r="A8417">
        <v>8449</v>
      </c>
      <c r="B8417">
        <v>6</v>
      </c>
      <c r="C8417">
        <v>134</v>
      </c>
      <c r="D8417" s="32">
        <v>0.54652777777777772</v>
      </c>
      <c r="E8417">
        <v>8000</v>
      </c>
      <c r="G8417" s="31" t="s">
        <v>97</v>
      </c>
      <c r="H8417">
        <v>5</v>
      </c>
      <c r="I8417" s="31" t="s">
        <v>100</v>
      </c>
    </row>
    <row r="8418" spans="1:9" x14ac:dyDescent="0.3">
      <c r="A8418">
        <v>8450</v>
      </c>
      <c r="B8418">
        <v>4</v>
      </c>
      <c r="C8418">
        <v>134</v>
      </c>
      <c r="D8418" s="32">
        <v>0.47499999999999998</v>
      </c>
      <c r="E8418">
        <v>8000</v>
      </c>
      <c r="F8418">
        <v>1300</v>
      </c>
      <c r="G8418" s="31" t="s">
        <v>97</v>
      </c>
      <c r="H8418">
        <v>5</v>
      </c>
      <c r="I8418" s="31" t="s">
        <v>103</v>
      </c>
    </row>
    <row r="8419" spans="1:9" x14ac:dyDescent="0.3">
      <c r="A8419">
        <v>8451</v>
      </c>
      <c r="B8419">
        <v>8</v>
      </c>
      <c r="C8419">
        <v>134</v>
      </c>
      <c r="D8419" s="32">
        <v>0.48958333333333331</v>
      </c>
      <c r="E8419">
        <v>8000</v>
      </c>
      <c r="F8419">
        <v>2000</v>
      </c>
      <c r="G8419" s="31" t="s">
        <v>97</v>
      </c>
      <c r="H8419">
        <v>5</v>
      </c>
      <c r="I8419" s="31" t="s">
        <v>101</v>
      </c>
    </row>
    <row r="8420" spans="1:9" x14ac:dyDescent="0.3">
      <c r="A8420">
        <v>8452</v>
      </c>
      <c r="B8420">
        <v>5</v>
      </c>
      <c r="C8420">
        <v>134</v>
      </c>
      <c r="D8420" s="32">
        <v>0.45833333333333331</v>
      </c>
      <c r="E8420">
        <v>8000</v>
      </c>
      <c r="G8420" s="31" t="s">
        <v>97</v>
      </c>
      <c r="H8420">
        <v>5</v>
      </c>
      <c r="I8420" s="31" t="s">
        <v>105</v>
      </c>
    </row>
    <row r="8421" spans="1:9" x14ac:dyDescent="0.3">
      <c r="A8421">
        <v>8453</v>
      </c>
      <c r="B8421">
        <v>3</v>
      </c>
      <c r="C8421">
        <v>134</v>
      </c>
      <c r="D8421" s="32">
        <v>0.48888888888888887</v>
      </c>
      <c r="E8421">
        <v>8000</v>
      </c>
      <c r="F8421">
        <v>1000</v>
      </c>
      <c r="G8421" s="31" t="s">
        <v>97</v>
      </c>
      <c r="H8421">
        <v>6</v>
      </c>
      <c r="I8421" s="31" t="s">
        <v>104</v>
      </c>
    </row>
    <row r="8422" spans="1:9" x14ac:dyDescent="0.3">
      <c r="A8422">
        <v>8454</v>
      </c>
      <c r="B8422">
        <v>2</v>
      </c>
      <c r="C8422">
        <v>134</v>
      </c>
      <c r="D8422" s="32">
        <v>0.5</v>
      </c>
      <c r="E8422">
        <v>8000</v>
      </c>
      <c r="G8422" s="31" t="s">
        <v>97</v>
      </c>
      <c r="H8422">
        <v>6</v>
      </c>
      <c r="I8422" s="31" t="s">
        <v>98</v>
      </c>
    </row>
    <row r="8423" spans="1:9" x14ac:dyDescent="0.3">
      <c r="A8423">
        <v>8455</v>
      </c>
      <c r="B8423">
        <v>1</v>
      </c>
      <c r="C8423">
        <v>134</v>
      </c>
      <c r="D8423" s="32">
        <v>0.5131944444444444</v>
      </c>
      <c r="E8423">
        <v>8000</v>
      </c>
      <c r="G8423" s="31" t="s">
        <v>97</v>
      </c>
      <c r="H8423">
        <v>6</v>
      </c>
      <c r="I8423" s="31" t="s">
        <v>99</v>
      </c>
    </row>
    <row r="8424" spans="1:9" x14ac:dyDescent="0.3">
      <c r="A8424">
        <v>8456</v>
      </c>
      <c r="B8424">
        <v>6</v>
      </c>
      <c r="C8424">
        <v>134</v>
      </c>
      <c r="D8424" s="32">
        <v>0.56944444444444442</v>
      </c>
      <c r="E8424">
        <v>8000</v>
      </c>
      <c r="F8424">
        <v>2000</v>
      </c>
      <c r="G8424" s="31" t="s">
        <v>102</v>
      </c>
      <c r="H8424">
        <v>6</v>
      </c>
      <c r="I8424" s="31" t="s">
        <v>100</v>
      </c>
    </row>
    <row r="8425" spans="1:9" x14ac:dyDescent="0.3">
      <c r="A8425">
        <v>8457</v>
      </c>
      <c r="B8425">
        <v>4</v>
      </c>
      <c r="C8425">
        <v>134</v>
      </c>
      <c r="D8425" s="32">
        <v>0.5131944444444444</v>
      </c>
      <c r="E8425">
        <v>8000</v>
      </c>
      <c r="G8425" s="31" t="s">
        <v>102</v>
      </c>
      <c r="H8425">
        <v>6</v>
      </c>
      <c r="I8425" s="31" t="s">
        <v>103</v>
      </c>
    </row>
    <row r="8426" spans="1:9" x14ac:dyDescent="0.3">
      <c r="A8426">
        <v>8458</v>
      </c>
      <c r="B8426">
        <v>8</v>
      </c>
      <c r="C8426">
        <v>134</v>
      </c>
      <c r="D8426" s="32">
        <v>0.56458333333333333</v>
      </c>
      <c r="E8426">
        <v>10000</v>
      </c>
      <c r="F8426">
        <v>5000</v>
      </c>
      <c r="G8426" s="31" t="s">
        <v>102</v>
      </c>
      <c r="H8426">
        <v>6</v>
      </c>
      <c r="I8426" s="31" t="s">
        <v>101</v>
      </c>
    </row>
    <row r="8427" spans="1:9" x14ac:dyDescent="0.3">
      <c r="A8427">
        <v>8459</v>
      </c>
      <c r="B8427">
        <v>5</v>
      </c>
      <c r="C8427">
        <v>134</v>
      </c>
      <c r="D8427" s="32">
        <v>0.47916666666666669</v>
      </c>
      <c r="E8427">
        <v>8000</v>
      </c>
      <c r="G8427" s="31" t="s">
        <v>97</v>
      </c>
      <c r="H8427">
        <v>6</v>
      </c>
      <c r="I8427" s="31" t="s">
        <v>105</v>
      </c>
    </row>
    <row r="8428" spans="1:9" x14ac:dyDescent="0.3">
      <c r="A8428">
        <v>8460</v>
      </c>
      <c r="B8428">
        <v>3</v>
      </c>
      <c r="C8428">
        <v>134</v>
      </c>
      <c r="D8428" s="32">
        <v>0.51875000000000004</v>
      </c>
      <c r="E8428">
        <v>8000</v>
      </c>
      <c r="G8428" s="31" t="s">
        <v>102</v>
      </c>
      <c r="H8428">
        <v>7</v>
      </c>
      <c r="I8428" s="31" t="s">
        <v>104</v>
      </c>
    </row>
    <row r="8429" spans="1:9" x14ac:dyDescent="0.3">
      <c r="A8429">
        <v>8461</v>
      </c>
      <c r="B8429">
        <v>2</v>
      </c>
      <c r="C8429">
        <v>134</v>
      </c>
      <c r="D8429" s="32">
        <v>0.54166666666666663</v>
      </c>
      <c r="E8429">
        <v>10000</v>
      </c>
      <c r="G8429" s="31" t="s">
        <v>97</v>
      </c>
      <c r="H8429">
        <v>7</v>
      </c>
      <c r="I8429" s="31" t="s">
        <v>98</v>
      </c>
    </row>
    <row r="8430" spans="1:9" x14ac:dyDescent="0.3">
      <c r="A8430">
        <v>8462</v>
      </c>
      <c r="B8430">
        <v>1</v>
      </c>
      <c r="C8430">
        <v>134</v>
      </c>
      <c r="D8430" s="32">
        <v>0.53680555555555554</v>
      </c>
      <c r="E8430">
        <v>8000</v>
      </c>
      <c r="G8430" s="31" t="s">
        <v>102</v>
      </c>
      <c r="H8430">
        <v>7</v>
      </c>
      <c r="I8430" s="31" t="s">
        <v>99</v>
      </c>
    </row>
    <row r="8431" spans="1:9" x14ac:dyDescent="0.3">
      <c r="A8431">
        <v>8463</v>
      </c>
      <c r="B8431">
        <v>6</v>
      </c>
      <c r="C8431">
        <v>134</v>
      </c>
      <c r="D8431" s="32">
        <v>0.6020833333333333</v>
      </c>
      <c r="E8431">
        <v>8000</v>
      </c>
      <c r="G8431" s="31" t="s">
        <v>97</v>
      </c>
      <c r="H8431">
        <v>7</v>
      </c>
      <c r="I8431" s="31" t="s">
        <v>100</v>
      </c>
    </row>
    <row r="8432" spans="1:9" x14ac:dyDescent="0.3">
      <c r="A8432">
        <v>8464</v>
      </c>
      <c r="B8432">
        <v>4</v>
      </c>
      <c r="C8432">
        <v>134</v>
      </c>
      <c r="D8432" s="32">
        <v>0.53888888888888886</v>
      </c>
      <c r="E8432">
        <v>8000</v>
      </c>
      <c r="G8432" s="31" t="s">
        <v>97</v>
      </c>
      <c r="H8432">
        <v>7</v>
      </c>
      <c r="I8432" s="31" t="s">
        <v>103</v>
      </c>
    </row>
    <row r="8433" spans="1:9" x14ac:dyDescent="0.3">
      <c r="A8433">
        <v>8465</v>
      </c>
      <c r="B8433">
        <v>8</v>
      </c>
      <c r="C8433">
        <v>134</v>
      </c>
      <c r="D8433" s="32">
        <v>0.64027777777777772</v>
      </c>
      <c r="E8433">
        <v>8000</v>
      </c>
      <c r="G8433" s="31" t="s">
        <v>102</v>
      </c>
      <c r="H8433">
        <v>7</v>
      </c>
      <c r="I8433" s="31" t="s">
        <v>101</v>
      </c>
    </row>
    <row r="8434" spans="1:9" x14ac:dyDescent="0.3">
      <c r="A8434">
        <v>8466</v>
      </c>
      <c r="B8434">
        <v>5</v>
      </c>
      <c r="C8434">
        <v>134</v>
      </c>
      <c r="D8434" s="32">
        <v>0.49305555555555558</v>
      </c>
      <c r="E8434">
        <v>8000</v>
      </c>
      <c r="G8434" s="31" t="s">
        <v>102</v>
      </c>
      <c r="H8434">
        <v>7</v>
      </c>
      <c r="I8434" s="31" t="s">
        <v>105</v>
      </c>
    </row>
    <row r="8435" spans="1:9" x14ac:dyDescent="0.3">
      <c r="A8435">
        <v>8467</v>
      </c>
      <c r="B8435">
        <v>3</v>
      </c>
      <c r="C8435">
        <v>134</v>
      </c>
      <c r="D8435" s="32">
        <v>0.55208333333333337</v>
      </c>
      <c r="E8435">
        <v>8000</v>
      </c>
      <c r="G8435" s="31" t="s">
        <v>97</v>
      </c>
      <c r="H8435">
        <v>8</v>
      </c>
      <c r="I8435" s="31" t="s">
        <v>104</v>
      </c>
    </row>
    <row r="8436" spans="1:9" x14ac:dyDescent="0.3">
      <c r="A8436">
        <v>8468</v>
      </c>
      <c r="B8436">
        <v>2</v>
      </c>
      <c r="C8436">
        <v>134</v>
      </c>
      <c r="D8436" s="32">
        <v>0.57291666666666663</v>
      </c>
      <c r="E8436">
        <v>10000</v>
      </c>
      <c r="G8436" s="31" t="s">
        <v>97</v>
      </c>
      <c r="H8436">
        <v>8</v>
      </c>
      <c r="I8436" s="31" t="s">
        <v>98</v>
      </c>
    </row>
    <row r="8437" spans="1:9" x14ac:dyDescent="0.3">
      <c r="A8437">
        <v>8469</v>
      </c>
      <c r="B8437">
        <v>1</v>
      </c>
      <c r="C8437">
        <v>134</v>
      </c>
      <c r="D8437" s="32">
        <v>0.58402777777777781</v>
      </c>
      <c r="E8437">
        <v>8000</v>
      </c>
      <c r="F8437">
        <v>2000</v>
      </c>
      <c r="G8437" s="31" t="s">
        <v>102</v>
      </c>
      <c r="H8437">
        <v>8</v>
      </c>
      <c r="I8437" s="31" t="s">
        <v>99</v>
      </c>
    </row>
    <row r="8438" spans="1:9" x14ac:dyDescent="0.3">
      <c r="A8438">
        <v>8470</v>
      </c>
      <c r="B8438">
        <v>6</v>
      </c>
      <c r="C8438">
        <v>134</v>
      </c>
      <c r="D8438" s="32">
        <v>0.74652777777777779</v>
      </c>
      <c r="E8438">
        <v>8000</v>
      </c>
      <c r="G8438" s="31" t="s">
        <v>102</v>
      </c>
      <c r="H8438">
        <v>8</v>
      </c>
      <c r="I8438" s="31" t="s">
        <v>100</v>
      </c>
    </row>
    <row r="8439" spans="1:9" x14ac:dyDescent="0.3">
      <c r="A8439">
        <v>8471</v>
      </c>
      <c r="B8439">
        <v>4</v>
      </c>
      <c r="C8439">
        <v>134</v>
      </c>
      <c r="D8439" s="32">
        <v>0.59236111111111112</v>
      </c>
      <c r="E8439">
        <v>8000</v>
      </c>
      <c r="G8439" s="31" t="s">
        <v>102</v>
      </c>
      <c r="H8439">
        <v>8</v>
      </c>
      <c r="I8439" s="31" t="s">
        <v>103</v>
      </c>
    </row>
    <row r="8440" spans="1:9" x14ac:dyDescent="0.3">
      <c r="A8440">
        <v>8472</v>
      </c>
      <c r="B8440">
        <v>8</v>
      </c>
      <c r="C8440">
        <v>134</v>
      </c>
      <c r="D8440" s="32">
        <v>0.66527777777777775</v>
      </c>
      <c r="E8440">
        <v>8000</v>
      </c>
      <c r="G8440" s="31" t="s">
        <v>102</v>
      </c>
      <c r="H8440">
        <v>8</v>
      </c>
      <c r="I8440" s="31" t="s">
        <v>101</v>
      </c>
    </row>
    <row r="8441" spans="1:9" x14ac:dyDescent="0.3">
      <c r="A8441">
        <v>8473</v>
      </c>
      <c r="B8441">
        <v>5</v>
      </c>
      <c r="C8441">
        <v>134</v>
      </c>
      <c r="D8441" s="32">
        <v>0.57847222222222228</v>
      </c>
      <c r="E8441">
        <v>8000</v>
      </c>
      <c r="G8441" s="31" t="s">
        <v>97</v>
      </c>
      <c r="H8441">
        <v>8</v>
      </c>
      <c r="I8441" s="31" t="s">
        <v>105</v>
      </c>
    </row>
    <row r="8442" spans="1:9" x14ac:dyDescent="0.3">
      <c r="A8442">
        <v>8474</v>
      </c>
      <c r="B8442">
        <v>3</v>
      </c>
      <c r="C8442">
        <v>134</v>
      </c>
      <c r="D8442" s="32">
        <v>0.58263888888888893</v>
      </c>
      <c r="E8442">
        <v>8000</v>
      </c>
      <c r="G8442" s="31" t="s">
        <v>102</v>
      </c>
      <c r="H8442">
        <v>9</v>
      </c>
      <c r="I8442" s="31" t="s">
        <v>104</v>
      </c>
    </row>
    <row r="8443" spans="1:9" x14ac:dyDescent="0.3">
      <c r="A8443">
        <v>8475</v>
      </c>
      <c r="B8443">
        <v>2</v>
      </c>
      <c r="C8443">
        <v>134</v>
      </c>
      <c r="D8443" s="32">
        <v>0.60347222222222219</v>
      </c>
      <c r="E8443">
        <v>8000</v>
      </c>
      <c r="G8443" s="31" t="s">
        <v>97</v>
      </c>
      <c r="H8443">
        <v>9</v>
      </c>
      <c r="I8443" s="31" t="s">
        <v>98</v>
      </c>
    </row>
    <row r="8444" spans="1:9" x14ac:dyDescent="0.3">
      <c r="A8444">
        <v>8476</v>
      </c>
      <c r="B8444">
        <v>1</v>
      </c>
      <c r="C8444">
        <v>134</v>
      </c>
      <c r="D8444" s="32">
        <v>0.62569444444444444</v>
      </c>
      <c r="E8444">
        <v>8000</v>
      </c>
      <c r="G8444" s="31" t="s">
        <v>97</v>
      </c>
      <c r="H8444">
        <v>9</v>
      </c>
      <c r="I8444" s="31" t="s">
        <v>99</v>
      </c>
    </row>
    <row r="8445" spans="1:9" x14ac:dyDescent="0.3">
      <c r="A8445">
        <v>8477</v>
      </c>
      <c r="B8445">
        <v>6</v>
      </c>
      <c r="C8445">
        <v>134</v>
      </c>
      <c r="D8445" s="32">
        <v>0.77222222222222225</v>
      </c>
      <c r="E8445">
        <v>8000</v>
      </c>
      <c r="G8445" s="31" t="s">
        <v>97</v>
      </c>
      <c r="H8445">
        <v>9</v>
      </c>
      <c r="I8445" s="31" t="s">
        <v>100</v>
      </c>
    </row>
    <row r="8446" spans="1:9" x14ac:dyDescent="0.3">
      <c r="A8446">
        <v>8478</v>
      </c>
      <c r="B8446">
        <v>4</v>
      </c>
      <c r="C8446">
        <v>134</v>
      </c>
      <c r="D8446" s="32">
        <v>0.64097222222222228</v>
      </c>
      <c r="E8446">
        <v>8000</v>
      </c>
      <c r="G8446" s="31" t="s">
        <v>102</v>
      </c>
      <c r="H8446">
        <v>9</v>
      </c>
      <c r="I8446" s="31" t="s">
        <v>103</v>
      </c>
    </row>
    <row r="8447" spans="1:9" x14ac:dyDescent="0.3">
      <c r="A8447">
        <v>8479</v>
      </c>
      <c r="B8447">
        <v>8</v>
      </c>
      <c r="C8447">
        <v>134</v>
      </c>
      <c r="D8447" s="32">
        <v>0.70486111111111116</v>
      </c>
      <c r="E8447">
        <v>10000</v>
      </c>
      <c r="G8447" s="31" t="s">
        <v>97</v>
      </c>
      <c r="H8447">
        <v>9</v>
      </c>
      <c r="I8447" s="31" t="s">
        <v>101</v>
      </c>
    </row>
    <row r="8448" spans="1:9" x14ac:dyDescent="0.3">
      <c r="A8448">
        <v>8480</v>
      </c>
      <c r="B8448">
        <v>5</v>
      </c>
      <c r="C8448">
        <v>134</v>
      </c>
      <c r="D8448" s="32">
        <v>0.5131944444444444</v>
      </c>
      <c r="E8448">
        <v>10000</v>
      </c>
      <c r="G8448" s="31" t="s">
        <v>97</v>
      </c>
      <c r="H8448">
        <v>9</v>
      </c>
      <c r="I8448" s="31" t="s">
        <v>105</v>
      </c>
    </row>
    <row r="8449" spans="1:9" x14ac:dyDescent="0.3">
      <c r="A8449">
        <v>8481</v>
      </c>
      <c r="B8449">
        <v>3</v>
      </c>
      <c r="C8449">
        <v>134</v>
      </c>
      <c r="D8449" s="32">
        <v>0.61388888888888893</v>
      </c>
      <c r="E8449">
        <v>8000</v>
      </c>
      <c r="G8449" s="31" t="s">
        <v>97</v>
      </c>
      <c r="H8449">
        <v>10</v>
      </c>
      <c r="I8449" s="31" t="s">
        <v>104</v>
      </c>
    </row>
    <row r="8450" spans="1:9" x14ac:dyDescent="0.3">
      <c r="A8450">
        <v>8482</v>
      </c>
      <c r="B8450">
        <v>2</v>
      </c>
      <c r="C8450">
        <v>134</v>
      </c>
      <c r="D8450" s="32">
        <v>0.61597222222222225</v>
      </c>
      <c r="E8450">
        <v>8000</v>
      </c>
      <c r="F8450">
        <v>1000</v>
      </c>
      <c r="G8450" s="31" t="s">
        <v>97</v>
      </c>
      <c r="H8450">
        <v>10</v>
      </c>
      <c r="I8450" s="31" t="s">
        <v>98</v>
      </c>
    </row>
    <row r="8451" spans="1:9" x14ac:dyDescent="0.3">
      <c r="A8451">
        <v>8483</v>
      </c>
      <c r="B8451">
        <v>1</v>
      </c>
      <c r="C8451">
        <v>134</v>
      </c>
      <c r="D8451" s="32">
        <v>0.73333333333333328</v>
      </c>
      <c r="E8451">
        <v>8000</v>
      </c>
      <c r="G8451" s="31" t="s">
        <v>97</v>
      </c>
      <c r="H8451">
        <v>10</v>
      </c>
      <c r="I8451" s="31" t="s">
        <v>99</v>
      </c>
    </row>
    <row r="8452" spans="1:9" x14ac:dyDescent="0.3">
      <c r="A8452">
        <v>8484</v>
      </c>
      <c r="B8452">
        <v>6</v>
      </c>
      <c r="C8452">
        <v>134</v>
      </c>
      <c r="D8452" s="32">
        <v>0.79097222222222219</v>
      </c>
      <c r="E8452">
        <v>8000</v>
      </c>
      <c r="G8452" s="31" t="s">
        <v>102</v>
      </c>
      <c r="H8452">
        <v>10</v>
      </c>
      <c r="I8452" s="31" t="s">
        <v>100</v>
      </c>
    </row>
    <row r="8453" spans="1:9" x14ac:dyDescent="0.3">
      <c r="A8453">
        <v>8485</v>
      </c>
      <c r="B8453">
        <v>4</v>
      </c>
      <c r="C8453">
        <v>134</v>
      </c>
      <c r="D8453" s="32">
        <v>0.65416666666666667</v>
      </c>
      <c r="E8453">
        <v>8000</v>
      </c>
      <c r="G8453" s="31" t="s">
        <v>97</v>
      </c>
      <c r="H8453">
        <v>10</v>
      </c>
      <c r="I8453" s="31" t="s">
        <v>103</v>
      </c>
    </row>
    <row r="8454" spans="1:9" x14ac:dyDescent="0.3">
      <c r="A8454">
        <v>8486</v>
      </c>
      <c r="B8454">
        <v>8</v>
      </c>
      <c r="C8454">
        <v>134</v>
      </c>
      <c r="D8454" s="32">
        <v>0.77500000000000002</v>
      </c>
      <c r="E8454">
        <v>8000</v>
      </c>
      <c r="G8454" s="31" t="s">
        <v>102</v>
      </c>
      <c r="H8454">
        <v>10</v>
      </c>
      <c r="I8454" s="31" t="s">
        <v>101</v>
      </c>
    </row>
    <row r="8455" spans="1:9" x14ac:dyDescent="0.3">
      <c r="A8455">
        <v>8487</v>
      </c>
      <c r="B8455">
        <v>5</v>
      </c>
      <c r="C8455">
        <v>134</v>
      </c>
      <c r="D8455" s="32">
        <v>0.53680555555555554</v>
      </c>
      <c r="E8455">
        <v>8000</v>
      </c>
      <c r="G8455" s="31" t="s">
        <v>102</v>
      </c>
      <c r="H8455">
        <v>10</v>
      </c>
      <c r="I8455" s="31" t="s">
        <v>105</v>
      </c>
    </row>
    <row r="8456" spans="1:9" x14ac:dyDescent="0.3">
      <c r="A8456">
        <v>8488</v>
      </c>
      <c r="B8456">
        <v>3</v>
      </c>
      <c r="C8456">
        <v>134</v>
      </c>
      <c r="D8456" s="32">
        <v>0.63958333333333328</v>
      </c>
      <c r="E8456">
        <v>8000</v>
      </c>
      <c r="G8456" s="31" t="s">
        <v>97</v>
      </c>
      <c r="H8456">
        <v>11</v>
      </c>
      <c r="I8456" s="31" t="s">
        <v>104</v>
      </c>
    </row>
    <row r="8457" spans="1:9" x14ac:dyDescent="0.3">
      <c r="A8457">
        <v>8489</v>
      </c>
      <c r="B8457">
        <v>2</v>
      </c>
      <c r="C8457">
        <v>134</v>
      </c>
      <c r="D8457" s="32">
        <v>0.64166666666666672</v>
      </c>
      <c r="E8457">
        <v>8000</v>
      </c>
      <c r="G8457" s="31" t="s">
        <v>97</v>
      </c>
      <c r="H8457">
        <v>11</v>
      </c>
      <c r="I8457" s="31" t="s">
        <v>98</v>
      </c>
    </row>
    <row r="8458" spans="1:9" x14ac:dyDescent="0.3">
      <c r="A8458">
        <v>8490</v>
      </c>
      <c r="B8458">
        <v>1</v>
      </c>
      <c r="C8458">
        <v>134</v>
      </c>
      <c r="D8458" s="32">
        <v>0.76458333333333328</v>
      </c>
      <c r="E8458">
        <v>8000</v>
      </c>
      <c r="G8458" s="31" t="s">
        <v>97</v>
      </c>
      <c r="H8458">
        <v>11</v>
      </c>
      <c r="I8458" s="31" t="s">
        <v>99</v>
      </c>
    </row>
    <row r="8459" spans="1:9" x14ac:dyDescent="0.3">
      <c r="A8459">
        <v>8491</v>
      </c>
      <c r="B8459">
        <v>4</v>
      </c>
      <c r="C8459">
        <v>134</v>
      </c>
      <c r="D8459" s="32">
        <v>0.67013888888888884</v>
      </c>
      <c r="E8459">
        <v>8000</v>
      </c>
      <c r="G8459" s="31" t="s">
        <v>102</v>
      </c>
      <c r="H8459">
        <v>11</v>
      </c>
      <c r="I8459" s="31" t="s">
        <v>103</v>
      </c>
    </row>
    <row r="8460" spans="1:9" x14ac:dyDescent="0.3">
      <c r="A8460">
        <v>8492</v>
      </c>
      <c r="B8460">
        <v>8</v>
      </c>
      <c r="C8460">
        <v>134</v>
      </c>
      <c r="D8460" s="32">
        <v>0.81944444444444442</v>
      </c>
      <c r="E8460">
        <v>10000</v>
      </c>
      <c r="G8460" s="31" t="s">
        <v>102</v>
      </c>
      <c r="H8460">
        <v>11</v>
      </c>
      <c r="I8460" s="31" t="s">
        <v>101</v>
      </c>
    </row>
    <row r="8461" spans="1:9" x14ac:dyDescent="0.3">
      <c r="A8461">
        <v>8493</v>
      </c>
      <c r="B8461">
        <v>5</v>
      </c>
      <c r="C8461">
        <v>134</v>
      </c>
      <c r="D8461" s="32">
        <v>0.55833333333333335</v>
      </c>
      <c r="E8461">
        <v>8000</v>
      </c>
      <c r="G8461" s="31" t="s">
        <v>97</v>
      </c>
      <c r="H8461">
        <v>11</v>
      </c>
      <c r="I8461" s="31" t="s">
        <v>105</v>
      </c>
    </row>
    <row r="8462" spans="1:9" x14ac:dyDescent="0.3">
      <c r="A8462">
        <v>8494</v>
      </c>
      <c r="B8462">
        <v>3</v>
      </c>
      <c r="C8462">
        <v>134</v>
      </c>
      <c r="D8462" s="32">
        <v>0.67291666666666672</v>
      </c>
      <c r="E8462">
        <v>8000</v>
      </c>
      <c r="G8462" s="31" t="s">
        <v>97</v>
      </c>
      <c r="H8462">
        <v>12</v>
      </c>
      <c r="I8462" s="31" t="s">
        <v>104</v>
      </c>
    </row>
    <row r="8463" spans="1:9" x14ac:dyDescent="0.3">
      <c r="A8463">
        <v>8495</v>
      </c>
      <c r="B8463">
        <v>2</v>
      </c>
      <c r="C8463">
        <v>134</v>
      </c>
      <c r="D8463" s="32">
        <v>0.65625</v>
      </c>
      <c r="E8463">
        <v>8000</v>
      </c>
      <c r="G8463" s="31" t="s">
        <v>97</v>
      </c>
      <c r="H8463">
        <v>12</v>
      </c>
      <c r="I8463" s="31" t="s">
        <v>98</v>
      </c>
    </row>
    <row r="8464" spans="1:9" x14ac:dyDescent="0.3">
      <c r="A8464">
        <v>8496</v>
      </c>
      <c r="B8464">
        <v>1</v>
      </c>
      <c r="C8464">
        <v>134</v>
      </c>
      <c r="D8464" s="32">
        <v>0.80277777777777781</v>
      </c>
      <c r="E8464">
        <v>8000</v>
      </c>
      <c r="F8464">
        <v>1000</v>
      </c>
      <c r="G8464" s="31" t="s">
        <v>97</v>
      </c>
      <c r="H8464">
        <v>12</v>
      </c>
      <c r="I8464" s="31" t="s">
        <v>99</v>
      </c>
    </row>
    <row r="8465" spans="1:9" x14ac:dyDescent="0.3">
      <c r="A8465">
        <v>8497</v>
      </c>
      <c r="B8465">
        <v>4</v>
      </c>
      <c r="C8465">
        <v>134</v>
      </c>
      <c r="D8465" s="32">
        <v>0.7104166666666667</v>
      </c>
      <c r="E8465">
        <v>10000</v>
      </c>
      <c r="G8465" s="31" t="s">
        <v>102</v>
      </c>
      <c r="H8465">
        <v>12</v>
      </c>
      <c r="I8465" s="31" t="s">
        <v>103</v>
      </c>
    </row>
    <row r="8466" spans="1:9" x14ac:dyDescent="0.3">
      <c r="A8466">
        <v>8498</v>
      </c>
      <c r="B8466">
        <v>5</v>
      </c>
      <c r="C8466">
        <v>134</v>
      </c>
      <c r="D8466" s="32">
        <v>0.60069444444444442</v>
      </c>
      <c r="E8466">
        <v>8000</v>
      </c>
      <c r="G8466" s="31" t="s">
        <v>97</v>
      </c>
      <c r="H8466">
        <v>12</v>
      </c>
      <c r="I8466" s="31" t="s">
        <v>105</v>
      </c>
    </row>
    <row r="8467" spans="1:9" x14ac:dyDescent="0.3">
      <c r="A8467">
        <v>8499</v>
      </c>
      <c r="B8467">
        <v>3</v>
      </c>
      <c r="C8467">
        <v>134</v>
      </c>
      <c r="D8467" s="32">
        <v>0.69166666666666665</v>
      </c>
      <c r="E8467">
        <v>8000</v>
      </c>
      <c r="F8467">
        <v>1000</v>
      </c>
      <c r="G8467" s="31" t="s">
        <v>102</v>
      </c>
      <c r="H8467">
        <v>13</v>
      </c>
      <c r="I8467" s="31" t="s">
        <v>104</v>
      </c>
    </row>
    <row r="8468" spans="1:9" x14ac:dyDescent="0.3">
      <c r="A8468">
        <v>8500</v>
      </c>
      <c r="B8468">
        <v>2</v>
      </c>
      <c r="C8468">
        <v>134</v>
      </c>
      <c r="D8468" s="32">
        <v>0.68194444444444446</v>
      </c>
      <c r="E8468">
        <v>8000</v>
      </c>
      <c r="F8468">
        <v>1000</v>
      </c>
      <c r="G8468" s="31" t="s">
        <v>97</v>
      </c>
      <c r="H8468">
        <v>13</v>
      </c>
      <c r="I8468" s="31" t="s">
        <v>98</v>
      </c>
    </row>
    <row r="8469" spans="1:9" x14ac:dyDescent="0.3">
      <c r="A8469">
        <v>8501</v>
      </c>
      <c r="B8469">
        <v>1</v>
      </c>
      <c r="C8469">
        <v>134</v>
      </c>
      <c r="D8469" s="32"/>
      <c r="E8469">
        <v>10000</v>
      </c>
      <c r="G8469" s="31" t="s">
        <v>102</v>
      </c>
      <c r="H8469">
        <v>13</v>
      </c>
      <c r="I8469" s="31" t="s">
        <v>99</v>
      </c>
    </row>
    <row r="8470" spans="1:9" x14ac:dyDescent="0.3">
      <c r="A8470">
        <v>8502</v>
      </c>
      <c r="B8470">
        <v>4</v>
      </c>
      <c r="C8470">
        <v>134</v>
      </c>
      <c r="D8470" s="32">
        <v>0.73263888888888884</v>
      </c>
      <c r="E8470">
        <v>8000</v>
      </c>
      <c r="G8470" s="31" t="s">
        <v>97</v>
      </c>
      <c r="H8470">
        <v>13</v>
      </c>
      <c r="I8470" s="31" t="s">
        <v>103</v>
      </c>
    </row>
    <row r="8471" spans="1:9" x14ac:dyDescent="0.3">
      <c r="A8471">
        <v>8503</v>
      </c>
      <c r="B8471">
        <v>5</v>
      </c>
      <c r="C8471">
        <v>134</v>
      </c>
      <c r="D8471" s="32">
        <v>0.62986111111111109</v>
      </c>
      <c r="E8471">
        <v>8000</v>
      </c>
      <c r="G8471" s="31" t="s">
        <v>102</v>
      </c>
      <c r="H8471">
        <v>13</v>
      </c>
      <c r="I8471" s="31" t="s">
        <v>105</v>
      </c>
    </row>
    <row r="8472" spans="1:9" x14ac:dyDescent="0.3">
      <c r="A8472">
        <v>8504</v>
      </c>
      <c r="B8472">
        <v>3</v>
      </c>
      <c r="C8472">
        <v>134</v>
      </c>
      <c r="D8472" s="32">
        <v>0.70972222222222225</v>
      </c>
      <c r="E8472">
        <v>8000</v>
      </c>
      <c r="G8472" s="31" t="s">
        <v>102</v>
      </c>
      <c r="H8472">
        <v>14</v>
      </c>
      <c r="I8472" s="31" t="s">
        <v>104</v>
      </c>
    </row>
    <row r="8473" spans="1:9" x14ac:dyDescent="0.3">
      <c r="A8473">
        <v>8505</v>
      </c>
      <c r="B8473">
        <v>2</v>
      </c>
      <c r="C8473">
        <v>134</v>
      </c>
      <c r="D8473" s="32">
        <v>0.72430555555555554</v>
      </c>
      <c r="E8473">
        <v>8000</v>
      </c>
      <c r="G8473" s="31" t="s">
        <v>97</v>
      </c>
      <c r="H8473">
        <v>14</v>
      </c>
      <c r="I8473" s="31" t="s">
        <v>98</v>
      </c>
    </row>
    <row r="8474" spans="1:9" x14ac:dyDescent="0.3">
      <c r="A8474">
        <v>8506</v>
      </c>
      <c r="B8474">
        <v>4</v>
      </c>
      <c r="C8474">
        <v>134</v>
      </c>
      <c r="D8474" s="32">
        <v>0.74722222222222223</v>
      </c>
      <c r="E8474">
        <v>8000</v>
      </c>
      <c r="G8474" s="31" t="s">
        <v>97</v>
      </c>
      <c r="H8474">
        <v>14</v>
      </c>
      <c r="I8474" s="31" t="s">
        <v>103</v>
      </c>
    </row>
    <row r="8475" spans="1:9" x14ac:dyDescent="0.3">
      <c r="A8475">
        <v>8507</v>
      </c>
      <c r="B8475">
        <v>5</v>
      </c>
      <c r="C8475">
        <v>134</v>
      </c>
      <c r="D8475" s="32">
        <v>0.65277777777777779</v>
      </c>
      <c r="E8475">
        <v>8000</v>
      </c>
      <c r="G8475" s="31" t="s">
        <v>97</v>
      </c>
      <c r="H8475">
        <v>14</v>
      </c>
      <c r="I8475" s="31" t="s">
        <v>105</v>
      </c>
    </row>
    <row r="8476" spans="1:9" x14ac:dyDescent="0.3">
      <c r="A8476">
        <v>8508</v>
      </c>
      <c r="B8476">
        <v>3</v>
      </c>
      <c r="C8476">
        <v>134</v>
      </c>
      <c r="D8476" s="32">
        <v>0.73541666666666672</v>
      </c>
      <c r="E8476">
        <v>8000</v>
      </c>
      <c r="F8476">
        <v>2800</v>
      </c>
      <c r="G8476" s="31" t="s">
        <v>102</v>
      </c>
      <c r="H8476">
        <v>15</v>
      </c>
      <c r="I8476" s="31" t="s">
        <v>104</v>
      </c>
    </row>
    <row r="8477" spans="1:9" x14ac:dyDescent="0.3">
      <c r="A8477">
        <v>8509</v>
      </c>
      <c r="B8477">
        <v>2</v>
      </c>
      <c r="C8477">
        <v>134</v>
      </c>
      <c r="D8477" s="32">
        <v>0.74861111111111112</v>
      </c>
      <c r="E8477">
        <v>8000</v>
      </c>
      <c r="G8477" s="31" t="s">
        <v>97</v>
      </c>
      <c r="H8477">
        <v>15</v>
      </c>
      <c r="I8477" s="31" t="s">
        <v>98</v>
      </c>
    </row>
    <row r="8478" spans="1:9" x14ac:dyDescent="0.3">
      <c r="A8478">
        <v>8510</v>
      </c>
      <c r="B8478">
        <v>4</v>
      </c>
      <c r="C8478">
        <v>134</v>
      </c>
      <c r="D8478" s="32">
        <v>0.79513888888888884</v>
      </c>
      <c r="E8478">
        <v>8000</v>
      </c>
      <c r="G8478" s="31" t="s">
        <v>102</v>
      </c>
      <c r="H8478">
        <v>15</v>
      </c>
      <c r="I8478" s="31" t="s">
        <v>103</v>
      </c>
    </row>
    <row r="8479" spans="1:9" x14ac:dyDescent="0.3">
      <c r="A8479">
        <v>8511</v>
      </c>
      <c r="B8479">
        <v>5</v>
      </c>
      <c r="C8479">
        <v>134</v>
      </c>
      <c r="D8479" s="32">
        <v>0.67708333333333337</v>
      </c>
      <c r="E8479">
        <v>8000</v>
      </c>
      <c r="G8479" s="31" t="s">
        <v>102</v>
      </c>
      <c r="H8479">
        <v>15</v>
      </c>
      <c r="I8479" s="31" t="s">
        <v>105</v>
      </c>
    </row>
    <row r="8480" spans="1:9" x14ac:dyDescent="0.3">
      <c r="A8480">
        <v>8512</v>
      </c>
      <c r="B8480">
        <v>3</v>
      </c>
      <c r="C8480">
        <v>134</v>
      </c>
      <c r="D8480" s="32">
        <v>0.75694444444444442</v>
      </c>
      <c r="E8480">
        <v>8000</v>
      </c>
      <c r="G8480" s="31" t="s">
        <v>102</v>
      </c>
      <c r="H8480">
        <v>16</v>
      </c>
      <c r="I8480" s="31" t="s">
        <v>104</v>
      </c>
    </row>
    <row r="8481" spans="1:9" x14ac:dyDescent="0.3">
      <c r="A8481">
        <v>8513</v>
      </c>
      <c r="B8481">
        <v>2</v>
      </c>
      <c r="C8481">
        <v>134</v>
      </c>
      <c r="D8481" s="32">
        <v>0.76597222222222228</v>
      </c>
      <c r="E8481">
        <v>8000</v>
      </c>
      <c r="G8481" s="31" t="s">
        <v>102</v>
      </c>
      <c r="H8481">
        <v>16</v>
      </c>
      <c r="I8481" s="31" t="s">
        <v>98</v>
      </c>
    </row>
    <row r="8482" spans="1:9" x14ac:dyDescent="0.3">
      <c r="A8482">
        <v>8514</v>
      </c>
      <c r="B8482">
        <v>5</v>
      </c>
      <c r="C8482">
        <v>134</v>
      </c>
      <c r="D8482" s="32">
        <v>0.70277777777777772</v>
      </c>
      <c r="E8482">
        <v>8000</v>
      </c>
      <c r="G8482" s="31" t="s">
        <v>102</v>
      </c>
      <c r="H8482">
        <v>16</v>
      </c>
      <c r="I8482" s="31" t="s">
        <v>105</v>
      </c>
    </row>
    <row r="8483" spans="1:9" x14ac:dyDescent="0.3">
      <c r="A8483">
        <v>8515</v>
      </c>
      <c r="B8483">
        <v>3</v>
      </c>
      <c r="C8483">
        <v>134</v>
      </c>
      <c r="D8483" s="32">
        <v>0.76666666666666672</v>
      </c>
      <c r="E8483">
        <v>8000</v>
      </c>
      <c r="G8483" s="31" t="s">
        <v>97</v>
      </c>
      <c r="H8483">
        <v>17</v>
      </c>
      <c r="I8483" s="31" t="s">
        <v>104</v>
      </c>
    </row>
    <row r="8484" spans="1:9" x14ac:dyDescent="0.3">
      <c r="A8484">
        <v>8516</v>
      </c>
      <c r="B8484">
        <v>2</v>
      </c>
      <c r="C8484">
        <v>134</v>
      </c>
      <c r="D8484" s="32">
        <v>0.8041666666666667</v>
      </c>
      <c r="E8484">
        <v>8000</v>
      </c>
      <c r="G8484" s="31" t="s">
        <v>97</v>
      </c>
      <c r="H8484">
        <v>17</v>
      </c>
      <c r="I8484" s="31" t="s">
        <v>98</v>
      </c>
    </row>
    <row r="8485" spans="1:9" x14ac:dyDescent="0.3">
      <c r="A8485">
        <v>8517</v>
      </c>
      <c r="B8485">
        <v>5</v>
      </c>
      <c r="C8485">
        <v>134</v>
      </c>
      <c r="D8485" s="32">
        <v>0.72638888888888886</v>
      </c>
      <c r="E8485">
        <v>8000</v>
      </c>
      <c r="G8485" s="31" t="s">
        <v>97</v>
      </c>
      <c r="H8485">
        <v>17</v>
      </c>
      <c r="I8485" s="31" t="s">
        <v>105</v>
      </c>
    </row>
    <row r="8486" spans="1:9" x14ac:dyDescent="0.3">
      <c r="A8486">
        <v>8518</v>
      </c>
      <c r="B8486">
        <v>3</v>
      </c>
      <c r="C8486">
        <v>134</v>
      </c>
      <c r="D8486" s="32">
        <v>0.80277777777777781</v>
      </c>
      <c r="E8486">
        <v>8000</v>
      </c>
      <c r="G8486" s="31" t="s">
        <v>102</v>
      </c>
      <c r="H8486">
        <v>18</v>
      </c>
      <c r="I8486" s="31" t="s">
        <v>104</v>
      </c>
    </row>
    <row r="8487" spans="1:9" x14ac:dyDescent="0.3">
      <c r="A8487">
        <v>8519</v>
      </c>
      <c r="B8487">
        <v>5</v>
      </c>
      <c r="C8487">
        <v>134</v>
      </c>
      <c r="D8487" s="32">
        <v>0.75347222222222221</v>
      </c>
      <c r="E8487">
        <v>8000</v>
      </c>
      <c r="G8487" s="31" t="s">
        <v>97</v>
      </c>
      <c r="H8487">
        <v>18</v>
      </c>
      <c r="I8487" s="31" t="s">
        <v>105</v>
      </c>
    </row>
    <row r="8488" spans="1:9" x14ac:dyDescent="0.3">
      <c r="A8488">
        <v>8520</v>
      </c>
      <c r="B8488">
        <v>3</v>
      </c>
      <c r="C8488">
        <v>134</v>
      </c>
      <c r="D8488" s="32">
        <v>0.82708333333333328</v>
      </c>
      <c r="E8488">
        <v>8000</v>
      </c>
      <c r="G8488" s="31" t="s">
        <v>97</v>
      </c>
      <c r="H8488">
        <v>19</v>
      </c>
      <c r="I8488" s="31" t="s">
        <v>104</v>
      </c>
    </row>
    <row r="8489" spans="1:9" x14ac:dyDescent="0.3">
      <c r="A8489">
        <v>8521</v>
      </c>
      <c r="B8489">
        <v>5</v>
      </c>
      <c r="C8489">
        <v>134</v>
      </c>
      <c r="D8489" s="32">
        <v>0.78541666666666665</v>
      </c>
      <c r="E8489">
        <v>8000</v>
      </c>
      <c r="G8489" s="31" t="s">
        <v>97</v>
      </c>
      <c r="H8489">
        <v>19</v>
      </c>
      <c r="I8489" s="31" t="s">
        <v>105</v>
      </c>
    </row>
    <row r="8490" spans="1:9" x14ac:dyDescent="0.3">
      <c r="A8490">
        <v>8522</v>
      </c>
      <c r="B8490">
        <v>5</v>
      </c>
      <c r="C8490">
        <v>134</v>
      </c>
      <c r="D8490" s="32">
        <v>0.81458333333333333</v>
      </c>
      <c r="E8490">
        <v>8000</v>
      </c>
      <c r="G8490" s="31" t="s">
        <v>97</v>
      </c>
      <c r="H8490">
        <v>20</v>
      </c>
      <c r="I8490" s="31" t="s">
        <v>105</v>
      </c>
    </row>
    <row r="8491" spans="1:9" x14ac:dyDescent="0.3">
      <c r="A8491">
        <v>8523</v>
      </c>
      <c r="B8491">
        <v>5</v>
      </c>
      <c r="C8491">
        <v>134</v>
      </c>
      <c r="D8491" s="32"/>
      <c r="E8491">
        <v>8000</v>
      </c>
      <c r="G8491" s="31" t="s">
        <v>97</v>
      </c>
      <c r="H8491">
        <v>21</v>
      </c>
      <c r="I8491" s="31" t="s">
        <v>105</v>
      </c>
    </row>
    <row r="8492" spans="1:9" x14ac:dyDescent="0.3">
      <c r="A8492">
        <v>8524</v>
      </c>
      <c r="B8492">
        <v>3</v>
      </c>
      <c r="C8492">
        <v>135</v>
      </c>
      <c r="D8492" s="32">
        <v>0.46875</v>
      </c>
      <c r="E8492">
        <v>8000</v>
      </c>
      <c r="G8492" s="31" t="s">
        <v>97</v>
      </c>
      <c r="H8492">
        <v>4</v>
      </c>
      <c r="I8492" s="31" t="s">
        <v>104</v>
      </c>
    </row>
    <row r="8493" spans="1:9" x14ac:dyDescent="0.3">
      <c r="A8493">
        <v>8525</v>
      </c>
      <c r="B8493">
        <v>1</v>
      </c>
      <c r="C8493">
        <v>135</v>
      </c>
      <c r="D8493" s="32">
        <v>0.48333333333333334</v>
      </c>
      <c r="E8493">
        <v>8000</v>
      </c>
      <c r="G8493" s="31" t="s">
        <v>97</v>
      </c>
      <c r="H8493">
        <v>4</v>
      </c>
      <c r="I8493" s="31" t="s">
        <v>99</v>
      </c>
    </row>
    <row r="8494" spans="1:9" x14ac:dyDescent="0.3">
      <c r="A8494">
        <v>8526</v>
      </c>
      <c r="B8494">
        <v>4</v>
      </c>
      <c r="C8494">
        <v>135</v>
      </c>
      <c r="D8494" s="32">
        <v>0.45277777777777778</v>
      </c>
      <c r="E8494">
        <v>8000</v>
      </c>
      <c r="G8494" s="31" t="s">
        <v>97</v>
      </c>
      <c r="H8494">
        <v>4</v>
      </c>
      <c r="I8494" s="31" t="s">
        <v>103</v>
      </c>
    </row>
    <row r="8495" spans="1:9" x14ac:dyDescent="0.3">
      <c r="A8495">
        <v>8527</v>
      </c>
      <c r="B8495">
        <v>8</v>
      </c>
      <c r="C8495">
        <v>135</v>
      </c>
      <c r="D8495" s="32">
        <v>0.46527777777777779</v>
      </c>
      <c r="E8495">
        <v>8000</v>
      </c>
      <c r="G8495" s="31" t="s">
        <v>97</v>
      </c>
      <c r="H8495">
        <v>4</v>
      </c>
      <c r="I8495" s="31" t="s">
        <v>101</v>
      </c>
    </row>
    <row r="8496" spans="1:9" x14ac:dyDescent="0.3">
      <c r="A8496">
        <v>8528</v>
      </c>
      <c r="B8496">
        <v>5</v>
      </c>
      <c r="C8496">
        <v>135</v>
      </c>
      <c r="D8496" s="32">
        <v>0.51180555555555551</v>
      </c>
      <c r="E8496">
        <v>8000</v>
      </c>
      <c r="F8496">
        <v>1000</v>
      </c>
      <c r="G8496" s="31" t="s">
        <v>102</v>
      </c>
      <c r="H8496">
        <v>4</v>
      </c>
      <c r="I8496" s="31" t="s">
        <v>105</v>
      </c>
    </row>
    <row r="8497" spans="1:9" x14ac:dyDescent="0.3">
      <c r="A8497">
        <v>8529</v>
      </c>
      <c r="B8497">
        <v>3</v>
      </c>
      <c r="C8497">
        <v>135</v>
      </c>
      <c r="D8497" s="32">
        <v>0.49930555555555556</v>
      </c>
      <c r="E8497">
        <v>8000</v>
      </c>
      <c r="G8497" s="31" t="s">
        <v>97</v>
      </c>
      <c r="H8497">
        <v>5</v>
      </c>
      <c r="I8497" s="31" t="s">
        <v>104</v>
      </c>
    </row>
    <row r="8498" spans="1:9" x14ac:dyDescent="0.3">
      <c r="A8498">
        <v>8530</v>
      </c>
      <c r="B8498">
        <v>1</v>
      </c>
      <c r="C8498">
        <v>135</v>
      </c>
      <c r="D8498" s="32">
        <v>0.52847222222222223</v>
      </c>
      <c r="E8498">
        <v>8000</v>
      </c>
      <c r="F8498">
        <v>1000</v>
      </c>
      <c r="G8498" s="31" t="s">
        <v>97</v>
      </c>
      <c r="H8498">
        <v>5</v>
      </c>
      <c r="I8498" s="31" t="s">
        <v>99</v>
      </c>
    </row>
    <row r="8499" spans="1:9" x14ac:dyDescent="0.3">
      <c r="A8499">
        <v>8531</v>
      </c>
      <c r="B8499">
        <v>4</v>
      </c>
      <c r="C8499">
        <v>135</v>
      </c>
      <c r="D8499" s="32">
        <v>0.47638888888888886</v>
      </c>
      <c r="E8499">
        <v>8000</v>
      </c>
      <c r="G8499" s="31" t="s">
        <v>102</v>
      </c>
      <c r="H8499">
        <v>5</v>
      </c>
      <c r="I8499" s="31" t="s">
        <v>103</v>
      </c>
    </row>
    <row r="8500" spans="1:9" x14ac:dyDescent="0.3">
      <c r="A8500">
        <v>8532</v>
      </c>
      <c r="B8500">
        <v>8</v>
      </c>
      <c r="C8500">
        <v>135</v>
      </c>
      <c r="D8500" s="32">
        <v>0.49861111111111112</v>
      </c>
      <c r="E8500">
        <v>8000</v>
      </c>
      <c r="G8500" s="31" t="s">
        <v>97</v>
      </c>
      <c r="H8500">
        <v>5</v>
      </c>
      <c r="I8500" s="31" t="s">
        <v>101</v>
      </c>
    </row>
    <row r="8501" spans="1:9" x14ac:dyDescent="0.3">
      <c r="A8501">
        <v>8533</v>
      </c>
      <c r="B8501">
        <v>5</v>
      </c>
      <c r="C8501">
        <v>135</v>
      </c>
      <c r="D8501" s="32">
        <v>0.54236111111111107</v>
      </c>
      <c r="E8501">
        <v>8000</v>
      </c>
      <c r="G8501" s="31" t="s">
        <v>102</v>
      </c>
      <c r="H8501">
        <v>5</v>
      </c>
      <c r="I8501" s="31" t="s">
        <v>105</v>
      </c>
    </row>
    <row r="8502" spans="1:9" x14ac:dyDescent="0.3">
      <c r="A8502">
        <v>8534</v>
      </c>
      <c r="B8502">
        <v>3</v>
      </c>
      <c r="C8502">
        <v>135</v>
      </c>
      <c r="D8502" s="32">
        <v>0.54097222222222219</v>
      </c>
      <c r="E8502">
        <v>8000</v>
      </c>
      <c r="F8502">
        <v>1000</v>
      </c>
      <c r="G8502" s="31" t="s">
        <v>97</v>
      </c>
      <c r="H8502">
        <v>6</v>
      </c>
      <c r="I8502" s="31" t="s">
        <v>104</v>
      </c>
    </row>
    <row r="8503" spans="1:9" x14ac:dyDescent="0.3">
      <c r="A8503">
        <v>8535</v>
      </c>
      <c r="B8503">
        <v>1</v>
      </c>
      <c r="C8503">
        <v>135</v>
      </c>
      <c r="D8503" s="32">
        <v>0.56180555555555556</v>
      </c>
      <c r="E8503">
        <v>8000</v>
      </c>
      <c r="G8503" s="31" t="s">
        <v>102</v>
      </c>
      <c r="H8503">
        <v>6</v>
      </c>
      <c r="I8503" s="31" t="s">
        <v>99</v>
      </c>
    </row>
    <row r="8504" spans="1:9" x14ac:dyDescent="0.3">
      <c r="A8504">
        <v>8536</v>
      </c>
      <c r="B8504">
        <v>4</v>
      </c>
      <c r="C8504">
        <v>135</v>
      </c>
      <c r="D8504" s="32">
        <v>0.52986111111111112</v>
      </c>
      <c r="E8504">
        <v>8000</v>
      </c>
      <c r="G8504" s="31" t="s">
        <v>97</v>
      </c>
      <c r="H8504">
        <v>6</v>
      </c>
      <c r="I8504" s="31" t="s">
        <v>103</v>
      </c>
    </row>
    <row r="8505" spans="1:9" x14ac:dyDescent="0.3">
      <c r="A8505">
        <v>8537</v>
      </c>
      <c r="B8505">
        <v>8</v>
      </c>
      <c r="C8505">
        <v>135</v>
      </c>
      <c r="D8505" s="32">
        <v>0.54652777777777772</v>
      </c>
      <c r="E8505">
        <v>8000</v>
      </c>
      <c r="G8505" s="31" t="s">
        <v>102</v>
      </c>
      <c r="H8505">
        <v>6</v>
      </c>
      <c r="I8505" s="31" t="s">
        <v>101</v>
      </c>
    </row>
    <row r="8506" spans="1:9" x14ac:dyDescent="0.3">
      <c r="A8506">
        <v>8538</v>
      </c>
      <c r="B8506">
        <v>5</v>
      </c>
      <c r="C8506">
        <v>135</v>
      </c>
      <c r="D8506" s="32">
        <v>0.56666666666666665</v>
      </c>
      <c r="E8506">
        <v>8000</v>
      </c>
      <c r="F8506">
        <v>1000</v>
      </c>
      <c r="G8506" s="31" t="s">
        <v>102</v>
      </c>
      <c r="H8506">
        <v>6</v>
      </c>
      <c r="I8506" s="31" t="s">
        <v>105</v>
      </c>
    </row>
    <row r="8507" spans="1:9" x14ac:dyDescent="0.3">
      <c r="A8507">
        <v>8539</v>
      </c>
      <c r="B8507">
        <v>3</v>
      </c>
      <c r="C8507">
        <v>135</v>
      </c>
      <c r="D8507" s="32">
        <v>0.57916666666666672</v>
      </c>
      <c r="E8507">
        <v>8000</v>
      </c>
      <c r="G8507" s="31" t="s">
        <v>102</v>
      </c>
      <c r="H8507">
        <v>7</v>
      </c>
      <c r="I8507" s="31" t="s">
        <v>104</v>
      </c>
    </row>
    <row r="8508" spans="1:9" x14ac:dyDescent="0.3">
      <c r="A8508">
        <v>8540</v>
      </c>
      <c r="B8508">
        <v>1</v>
      </c>
      <c r="C8508">
        <v>135</v>
      </c>
      <c r="D8508" s="32">
        <v>0.625</v>
      </c>
      <c r="E8508">
        <v>8000</v>
      </c>
      <c r="F8508">
        <v>2000</v>
      </c>
      <c r="G8508" s="31" t="s">
        <v>97</v>
      </c>
      <c r="H8508">
        <v>7</v>
      </c>
      <c r="I8508" s="31" t="s">
        <v>99</v>
      </c>
    </row>
    <row r="8509" spans="1:9" x14ac:dyDescent="0.3">
      <c r="A8509">
        <v>8541</v>
      </c>
      <c r="B8509">
        <v>4</v>
      </c>
      <c r="C8509">
        <v>135</v>
      </c>
      <c r="D8509" s="32">
        <v>0.55625000000000002</v>
      </c>
      <c r="E8509">
        <v>8000</v>
      </c>
      <c r="G8509" s="31" t="s">
        <v>102</v>
      </c>
      <c r="H8509">
        <v>7</v>
      </c>
      <c r="I8509" s="31" t="s">
        <v>103</v>
      </c>
    </row>
    <row r="8510" spans="1:9" x14ac:dyDescent="0.3">
      <c r="A8510">
        <v>8542</v>
      </c>
      <c r="B8510">
        <v>8</v>
      </c>
      <c r="C8510">
        <v>135</v>
      </c>
      <c r="D8510" s="32">
        <v>0.5805555555555556</v>
      </c>
      <c r="E8510">
        <v>8000</v>
      </c>
      <c r="G8510" s="31" t="s">
        <v>102</v>
      </c>
      <c r="H8510">
        <v>7</v>
      </c>
      <c r="I8510" s="31" t="s">
        <v>101</v>
      </c>
    </row>
    <row r="8511" spans="1:9" x14ac:dyDescent="0.3">
      <c r="A8511">
        <v>8543</v>
      </c>
      <c r="B8511">
        <v>5</v>
      </c>
      <c r="C8511">
        <v>135</v>
      </c>
      <c r="D8511" s="32">
        <v>0.59375</v>
      </c>
      <c r="E8511">
        <v>8000</v>
      </c>
      <c r="G8511" s="31" t="s">
        <v>97</v>
      </c>
      <c r="H8511">
        <v>7</v>
      </c>
      <c r="I8511" s="31" t="s">
        <v>105</v>
      </c>
    </row>
    <row r="8512" spans="1:9" x14ac:dyDescent="0.3">
      <c r="A8512">
        <v>8544</v>
      </c>
      <c r="B8512">
        <v>3</v>
      </c>
      <c r="C8512">
        <v>135</v>
      </c>
      <c r="D8512" s="32">
        <v>0.61388888888888893</v>
      </c>
      <c r="E8512">
        <v>8000</v>
      </c>
      <c r="G8512" s="31" t="s">
        <v>97</v>
      </c>
      <c r="H8512">
        <v>8</v>
      </c>
      <c r="I8512" s="31" t="s">
        <v>104</v>
      </c>
    </row>
    <row r="8513" spans="1:9" x14ac:dyDescent="0.3">
      <c r="A8513">
        <v>8545</v>
      </c>
      <c r="B8513">
        <v>1</v>
      </c>
      <c r="C8513">
        <v>135</v>
      </c>
      <c r="D8513" s="32">
        <v>0.64583333333333337</v>
      </c>
      <c r="E8513">
        <v>8000</v>
      </c>
      <c r="G8513" s="31" t="s">
        <v>102</v>
      </c>
      <c r="H8513">
        <v>8</v>
      </c>
      <c r="I8513" s="31" t="s">
        <v>99</v>
      </c>
    </row>
    <row r="8514" spans="1:9" x14ac:dyDescent="0.3">
      <c r="A8514">
        <v>8546</v>
      </c>
      <c r="B8514">
        <v>4</v>
      </c>
      <c r="C8514">
        <v>135</v>
      </c>
      <c r="D8514" s="32">
        <v>0.58819444444444446</v>
      </c>
      <c r="E8514">
        <v>8000</v>
      </c>
      <c r="G8514" s="31" t="s">
        <v>102</v>
      </c>
      <c r="H8514">
        <v>8</v>
      </c>
      <c r="I8514" s="31" t="s">
        <v>103</v>
      </c>
    </row>
    <row r="8515" spans="1:9" x14ac:dyDescent="0.3">
      <c r="A8515">
        <v>8547</v>
      </c>
      <c r="B8515">
        <v>8</v>
      </c>
      <c r="C8515">
        <v>135</v>
      </c>
      <c r="D8515" s="32">
        <v>0.65833333333333333</v>
      </c>
      <c r="E8515">
        <v>8000</v>
      </c>
      <c r="G8515" s="31" t="s">
        <v>97</v>
      </c>
      <c r="H8515">
        <v>8</v>
      </c>
      <c r="I8515" s="31" t="s">
        <v>101</v>
      </c>
    </row>
    <row r="8516" spans="1:9" x14ac:dyDescent="0.3">
      <c r="A8516">
        <v>8548</v>
      </c>
      <c r="B8516">
        <v>5</v>
      </c>
      <c r="C8516">
        <v>135</v>
      </c>
      <c r="D8516" s="32">
        <v>0.63263888888888886</v>
      </c>
      <c r="E8516">
        <v>8000</v>
      </c>
      <c r="F8516">
        <v>2000</v>
      </c>
      <c r="G8516" s="31" t="s">
        <v>102</v>
      </c>
      <c r="H8516">
        <v>8</v>
      </c>
      <c r="I8516" s="31" t="s">
        <v>105</v>
      </c>
    </row>
    <row r="8517" spans="1:9" x14ac:dyDescent="0.3">
      <c r="A8517">
        <v>8549</v>
      </c>
      <c r="B8517">
        <v>3</v>
      </c>
      <c r="C8517">
        <v>135</v>
      </c>
      <c r="D8517" s="32">
        <v>0.6479166666666667</v>
      </c>
      <c r="E8517">
        <v>8000</v>
      </c>
      <c r="G8517" s="31" t="s">
        <v>97</v>
      </c>
      <c r="H8517">
        <v>9</v>
      </c>
      <c r="I8517" s="31" t="s">
        <v>104</v>
      </c>
    </row>
    <row r="8518" spans="1:9" x14ac:dyDescent="0.3">
      <c r="A8518">
        <v>8550</v>
      </c>
      <c r="B8518">
        <v>1</v>
      </c>
      <c r="C8518">
        <v>135</v>
      </c>
      <c r="D8518" s="32">
        <v>0.68055555555555558</v>
      </c>
      <c r="E8518">
        <v>8000</v>
      </c>
      <c r="G8518" s="31" t="s">
        <v>102</v>
      </c>
      <c r="H8518">
        <v>9</v>
      </c>
      <c r="I8518" s="31" t="s">
        <v>99</v>
      </c>
    </row>
    <row r="8519" spans="1:9" x14ac:dyDescent="0.3">
      <c r="A8519">
        <v>8551</v>
      </c>
      <c r="B8519">
        <v>4</v>
      </c>
      <c r="C8519">
        <v>135</v>
      </c>
      <c r="D8519" s="32">
        <v>0.63124999999999998</v>
      </c>
      <c r="E8519">
        <v>8000</v>
      </c>
      <c r="G8519" s="31" t="s">
        <v>97</v>
      </c>
      <c r="H8519">
        <v>9</v>
      </c>
      <c r="I8519" s="31" t="s">
        <v>103</v>
      </c>
    </row>
    <row r="8520" spans="1:9" x14ac:dyDescent="0.3">
      <c r="A8520">
        <v>8552</v>
      </c>
      <c r="B8520">
        <v>8</v>
      </c>
      <c r="C8520">
        <v>135</v>
      </c>
      <c r="D8520" s="32">
        <v>0.70833333333333337</v>
      </c>
      <c r="E8520">
        <v>10000</v>
      </c>
      <c r="F8520">
        <v>1500</v>
      </c>
      <c r="G8520" s="31" t="s">
        <v>97</v>
      </c>
      <c r="H8520">
        <v>9</v>
      </c>
      <c r="I8520" s="31" t="s">
        <v>101</v>
      </c>
    </row>
    <row r="8521" spans="1:9" x14ac:dyDescent="0.3">
      <c r="A8521">
        <v>8553</v>
      </c>
      <c r="B8521">
        <v>5</v>
      </c>
      <c r="C8521">
        <v>135</v>
      </c>
      <c r="D8521" s="32">
        <v>0.65833333333333333</v>
      </c>
      <c r="E8521">
        <v>8000</v>
      </c>
      <c r="F8521">
        <v>2000</v>
      </c>
      <c r="G8521" s="31" t="s">
        <v>102</v>
      </c>
      <c r="H8521">
        <v>9</v>
      </c>
      <c r="I8521" s="31" t="s">
        <v>105</v>
      </c>
    </row>
    <row r="8522" spans="1:9" x14ac:dyDescent="0.3">
      <c r="A8522">
        <v>8554</v>
      </c>
      <c r="B8522">
        <v>3</v>
      </c>
      <c r="C8522">
        <v>135</v>
      </c>
      <c r="D8522" s="32">
        <v>0.67291666666666672</v>
      </c>
      <c r="E8522">
        <v>10000</v>
      </c>
      <c r="G8522" s="31" t="s">
        <v>97</v>
      </c>
      <c r="H8522">
        <v>10</v>
      </c>
      <c r="I8522" s="31" t="s">
        <v>104</v>
      </c>
    </row>
    <row r="8523" spans="1:9" x14ac:dyDescent="0.3">
      <c r="A8523">
        <v>8555</v>
      </c>
      <c r="B8523">
        <v>1</v>
      </c>
      <c r="C8523">
        <v>135</v>
      </c>
      <c r="D8523" s="32">
        <v>0.69930555555555551</v>
      </c>
      <c r="E8523">
        <v>8000</v>
      </c>
      <c r="G8523" s="31" t="s">
        <v>97</v>
      </c>
      <c r="H8523">
        <v>10</v>
      </c>
      <c r="I8523" s="31" t="s">
        <v>99</v>
      </c>
    </row>
    <row r="8524" spans="1:9" x14ac:dyDescent="0.3">
      <c r="A8524">
        <v>8556</v>
      </c>
      <c r="B8524">
        <v>4</v>
      </c>
      <c r="C8524">
        <v>135</v>
      </c>
      <c r="D8524" s="32">
        <v>0.65555555555555556</v>
      </c>
      <c r="E8524">
        <v>8000</v>
      </c>
      <c r="G8524" s="31" t="s">
        <v>97</v>
      </c>
      <c r="H8524">
        <v>10</v>
      </c>
      <c r="I8524" s="31" t="s">
        <v>103</v>
      </c>
    </row>
    <row r="8525" spans="1:9" x14ac:dyDescent="0.3">
      <c r="A8525">
        <v>8557</v>
      </c>
      <c r="B8525">
        <v>8</v>
      </c>
      <c r="C8525">
        <v>135</v>
      </c>
      <c r="D8525" s="32">
        <v>0.73958333333333337</v>
      </c>
      <c r="E8525">
        <v>8000</v>
      </c>
      <c r="G8525" s="31" t="s">
        <v>102</v>
      </c>
      <c r="H8525">
        <v>10</v>
      </c>
      <c r="I8525" s="31" t="s">
        <v>101</v>
      </c>
    </row>
    <row r="8526" spans="1:9" x14ac:dyDescent="0.3">
      <c r="A8526">
        <v>8558</v>
      </c>
      <c r="B8526">
        <v>5</v>
      </c>
      <c r="C8526">
        <v>135</v>
      </c>
      <c r="D8526" s="32">
        <v>0.68402777777777779</v>
      </c>
      <c r="E8526">
        <v>8000</v>
      </c>
      <c r="G8526" s="31" t="s">
        <v>102</v>
      </c>
      <c r="H8526">
        <v>10</v>
      </c>
      <c r="I8526" s="31" t="s">
        <v>105</v>
      </c>
    </row>
    <row r="8527" spans="1:9" x14ac:dyDescent="0.3">
      <c r="A8527">
        <v>8559</v>
      </c>
      <c r="B8527">
        <v>3</v>
      </c>
      <c r="C8527">
        <v>135</v>
      </c>
      <c r="D8527" s="32">
        <v>0.70763888888888893</v>
      </c>
      <c r="E8527">
        <v>8000</v>
      </c>
      <c r="G8527" s="31" t="s">
        <v>97</v>
      </c>
      <c r="H8527">
        <v>11</v>
      </c>
      <c r="I8527" s="31" t="s">
        <v>104</v>
      </c>
    </row>
    <row r="8528" spans="1:9" x14ac:dyDescent="0.3">
      <c r="A8528">
        <v>8560</v>
      </c>
      <c r="B8528">
        <v>1</v>
      </c>
      <c r="C8528">
        <v>135</v>
      </c>
      <c r="D8528" s="32">
        <v>0.73472222222222228</v>
      </c>
      <c r="E8528">
        <v>8000</v>
      </c>
      <c r="G8528" s="31" t="s">
        <v>102</v>
      </c>
      <c r="H8528">
        <v>11</v>
      </c>
      <c r="I8528" s="31" t="s">
        <v>99</v>
      </c>
    </row>
    <row r="8529" spans="1:9" x14ac:dyDescent="0.3">
      <c r="A8529">
        <v>8561</v>
      </c>
      <c r="B8529">
        <v>4</v>
      </c>
      <c r="C8529">
        <v>135</v>
      </c>
      <c r="D8529" s="32">
        <v>0.66249999999999998</v>
      </c>
      <c r="E8529">
        <v>8000</v>
      </c>
      <c r="G8529" s="31" t="s">
        <v>97</v>
      </c>
      <c r="H8529">
        <v>11</v>
      </c>
      <c r="I8529" s="31" t="s">
        <v>103</v>
      </c>
    </row>
    <row r="8530" spans="1:9" x14ac:dyDescent="0.3">
      <c r="A8530">
        <v>8562</v>
      </c>
      <c r="B8530">
        <v>8</v>
      </c>
      <c r="C8530">
        <v>135</v>
      </c>
      <c r="D8530" s="32">
        <v>0.76111111111111107</v>
      </c>
      <c r="E8530">
        <v>8000</v>
      </c>
      <c r="G8530" s="31" t="s">
        <v>102</v>
      </c>
      <c r="H8530">
        <v>11</v>
      </c>
      <c r="I8530" s="31" t="s">
        <v>101</v>
      </c>
    </row>
    <row r="8531" spans="1:9" x14ac:dyDescent="0.3">
      <c r="A8531">
        <v>8563</v>
      </c>
      <c r="B8531">
        <v>5</v>
      </c>
      <c r="C8531">
        <v>135</v>
      </c>
      <c r="D8531" s="32">
        <v>0.70902777777777781</v>
      </c>
      <c r="E8531">
        <v>8000</v>
      </c>
      <c r="G8531" s="31" t="s">
        <v>97</v>
      </c>
      <c r="H8531">
        <v>11</v>
      </c>
      <c r="I8531" s="31" t="s">
        <v>105</v>
      </c>
    </row>
    <row r="8532" spans="1:9" x14ac:dyDescent="0.3">
      <c r="A8532">
        <v>8564</v>
      </c>
      <c r="B8532">
        <v>3</v>
      </c>
      <c r="C8532">
        <v>135</v>
      </c>
      <c r="D8532" s="32">
        <v>0.75</v>
      </c>
      <c r="E8532">
        <v>10000</v>
      </c>
      <c r="G8532" s="31" t="s">
        <v>102</v>
      </c>
      <c r="H8532">
        <v>12</v>
      </c>
      <c r="I8532" s="31" t="s">
        <v>104</v>
      </c>
    </row>
    <row r="8533" spans="1:9" x14ac:dyDescent="0.3">
      <c r="A8533">
        <v>8565</v>
      </c>
      <c r="B8533">
        <v>1</v>
      </c>
      <c r="C8533">
        <v>135</v>
      </c>
      <c r="D8533" s="32">
        <v>0.76041666666666663</v>
      </c>
      <c r="E8533">
        <v>8000</v>
      </c>
      <c r="G8533" s="31" t="s">
        <v>97</v>
      </c>
      <c r="H8533">
        <v>12</v>
      </c>
      <c r="I8533" s="31" t="s">
        <v>99</v>
      </c>
    </row>
    <row r="8534" spans="1:9" x14ac:dyDescent="0.3">
      <c r="A8534">
        <v>8566</v>
      </c>
      <c r="B8534">
        <v>4</v>
      </c>
      <c r="C8534">
        <v>135</v>
      </c>
      <c r="D8534" s="32">
        <v>0.7006944444444444</v>
      </c>
      <c r="E8534">
        <v>8000</v>
      </c>
      <c r="G8534" s="31" t="s">
        <v>102</v>
      </c>
      <c r="H8534">
        <v>12</v>
      </c>
      <c r="I8534" s="31" t="s">
        <v>103</v>
      </c>
    </row>
    <row r="8535" spans="1:9" x14ac:dyDescent="0.3">
      <c r="A8535">
        <v>8567</v>
      </c>
      <c r="B8535">
        <v>8</v>
      </c>
      <c r="C8535">
        <v>135</v>
      </c>
      <c r="D8535" s="32">
        <v>0.79305555555555551</v>
      </c>
      <c r="E8535">
        <v>10000</v>
      </c>
      <c r="G8535" s="31" t="s">
        <v>102</v>
      </c>
      <c r="H8535">
        <v>12</v>
      </c>
      <c r="I8535" s="31" t="s">
        <v>101</v>
      </c>
    </row>
    <row r="8536" spans="1:9" x14ac:dyDescent="0.3">
      <c r="A8536">
        <v>8568</v>
      </c>
      <c r="B8536">
        <v>5</v>
      </c>
      <c r="C8536">
        <v>135</v>
      </c>
      <c r="D8536" s="32">
        <v>0.74305555555555558</v>
      </c>
      <c r="E8536">
        <v>8000</v>
      </c>
      <c r="G8536" s="31" t="s">
        <v>102</v>
      </c>
      <c r="H8536">
        <v>12</v>
      </c>
      <c r="I8536" s="31" t="s">
        <v>105</v>
      </c>
    </row>
    <row r="8537" spans="1:9" x14ac:dyDescent="0.3">
      <c r="A8537">
        <v>8569</v>
      </c>
      <c r="B8537">
        <v>3</v>
      </c>
      <c r="C8537">
        <v>135</v>
      </c>
      <c r="D8537" s="32">
        <v>0.77777777777777779</v>
      </c>
      <c r="E8537">
        <v>8000</v>
      </c>
      <c r="F8537">
        <v>2000</v>
      </c>
      <c r="G8537" s="31" t="s">
        <v>102</v>
      </c>
      <c r="H8537">
        <v>13</v>
      </c>
      <c r="I8537" s="31" t="s">
        <v>104</v>
      </c>
    </row>
    <row r="8538" spans="1:9" x14ac:dyDescent="0.3">
      <c r="A8538">
        <v>8570</v>
      </c>
      <c r="B8538">
        <v>4</v>
      </c>
      <c r="C8538">
        <v>135</v>
      </c>
      <c r="D8538" s="32">
        <v>0.72499999999999998</v>
      </c>
      <c r="E8538">
        <v>8000</v>
      </c>
      <c r="G8538" s="31" t="s">
        <v>97</v>
      </c>
      <c r="H8538">
        <v>13</v>
      </c>
      <c r="I8538" s="31" t="s">
        <v>103</v>
      </c>
    </row>
    <row r="8539" spans="1:9" x14ac:dyDescent="0.3">
      <c r="A8539">
        <v>8571</v>
      </c>
      <c r="B8539">
        <v>8</v>
      </c>
      <c r="C8539">
        <v>135</v>
      </c>
      <c r="D8539" s="32">
        <v>0.82430555555555551</v>
      </c>
      <c r="E8539">
        <v>10000</v>
      </c>
      <c r="G8539" s="31" t="s">
        <v>102</v>
      </c>
      <c r="H8539">
        <v>13</v>
      </c>
      <c r="I8539" s="31" t="s">
        <v>101</v>
      </c>
    </row>
    <row r="8540" spans="1:9" x14ac:dyDescent="0.3">
      <c r="A8540">
        <v>8572</v>
      </c>
      <c r="B8540">
        <v>5</v>
      </c>
      <c r="C8540">
        <v>135</v>
      </c>
      <c r="D8540" s="32">
        <v>0.76944444444444449</v>
      </c>
      <c r="E8540">
        <v>8000</v>
      </c>
      <c r="F8540">
        <v>1000</v>
      </c>
      <c r="G8540" s="31" t="s">
        <v>97</v>
      </c>
      <c r="H8540">
        <v>13</v>
      </c>
      <c r="I8540" s="31" t="s">
        <v>105</v>
      </c>
    </row>
    <row r="8541" spans="1:9" x14ac:dyDescent="0.3">
      <c r="A8541">
        <v>8573</v>
      </c>
      <c r="B8541">
        <v>3</v>
      </c>
      <c r="C8541">
        <v>135</v>
      </c>
      <c r="D8541" s="32">
        <v>0.8</v>
      </c>
      <c r="E8541">
        <v>8000</v>
      </c>
      <c r="G8541" s="31" t="s">
        <v>97</v>
      </c>
      <c r="H8541">
        <v>14</v>
      </c>
      <c r="I8541" s="31" t="s">
        <v>104</v>
      </c>
    </row>
    <row r="8542" spans="1:9" x14ac:dyDescent="0.3">
      <c r="A8542">
        <v>8574</v>
      </c>
      <c r="B8542">
        <v>4</v>
      </c>
      <c r="C8542">
        <v>135</v>
      </c>
      <c r="D8542" s="32">
        <v>0.75208333333333333</v>
      </c>
      <c r="E8542">
        <v>8000</v>
      </c>
      <c r="G8542" s="31" t="s">
        <v>97</v>
      </c>
      <c r="H8542">
        <v>14</v>
      </c>
      <c r="I8542" s="31" t="s">
        <v>103</v>
      </c>
    </row>
    <row r="8543" spans="1:9" x14ac:dyDescent="0.3">
      <c r="A8543">
        <v>8575</v>
      </c>
      <c r="B8543">
        <v>5</v>
      </c>
      <c r="C8543">
        <v>135</v>
      </c>
      <c r="D8543" s="32">
        <v>0.79861111111111116</v>
      </c>
      <c r="E8543">
        <v>8000</v>
      </c>
      <c r="G8543" s="31" t="s">
        <v>97</v>
      </c>
      <c r="H8543">
        <v>14</v>
      </c>
      <c r="I8543" s="31" t="s">
        <v>105</v>
      </c>
    </row>
    <row r="8544" spans="1:9" x14ac:dyDescent="0.3">
      <c r="A8544">
        <v>8576</v>
      </c>
      <c r="B8544">
        <v>3</v>
      </c>
      <c r="C8544">
        <v>135</v>
      </c>
      <c r="D8544" s="32">
        <v>0.8125</v>
      </c>
      <c r="E8544">
        <v>8000</v>
      </c>
      <c r="F8544">
        <v>1000</v>
      </c>
      <c r="G8544" s="31" t="s">
        <v>102</v>
      </c>
      <c r="H8544">
        <v>15</v>
      </c>
      <c r="I8544" s="31" t="s">
        <v>104</v>
      </c>
    </row>
    <row r="8545" spans="1:9" x14ac:dyDescent="0.3">
      <c r="A8545">
        <v>8577</v>
      </c>
      <c r="B8545">
        <v>5</v>
      </c>
      <c r="C8545">
        <v>135</v>
      </c>
      <c r="D8545" s="32">
        <v>0.82777777777777772</v>
      </c>
      <c r="E8545">
        <v>8000</v>
      </c>
      <c r="G8545" s="31" t="s">
        <v>97</v>
      </c>
      <c r="H8545">
        <v>15</v>
      </c>
      <c r="I8545" s="31" t="s">
        <v>105</v>
      </c>
    </row>
    <row r="8546" spans="1:9" x14ac:dyDescent="0.3">
      <c r="A8546">
        <v>8578</v>
      </c>
      <c r="B8546">
        <v>3</v>
      </c>
      <c r="C8546">
        <v>135</v>
      </c>
      <c r="D8546" s="32">
        <v>0.84027777777777779</v>
      </c>
      <c r="E8546">
        <v>8000</v>
      </c>
      <c r="G8546" s="31" t="s">
        <v>97</v>
      </c>
      <c r="H8546">
        <v>16</v>
      </c>
      <c r="I8546" s="31" t="s">
        <v>104</v>
      </c>
    </row>
    <row r="8547" spans="1:9" x14ac:dyDescent="0.3">
      <c r="A8547">
        <v>8579</v>
      </c>
      <c r="B8547">
        <v>3</v>
      </c>
      <c r="C8547">
        <v>136</v>
      </c>
      <c r="D8547" s="32">
        <v>0.45347222222222222</v>
      </c>
      <c r="E8547">
        <v>8000</v>
      </c>
      <c r="G8547" s="31" t="s">
        <v>97</v>
      </c>
      <c r="H8547">
        <v>4</v>
      </c>
      <c r="I8547" s="31" t="s">
        <v>104</v>
      </c>
    </row>
    <row r="8548" spans="1:9" x14ac:dyDescent="0.3">
      <c r="A8548">
        <v>8580</v>
      </c>
      <c r="B8548">
        <v>2</v>
      </c>
      <c r="C8548">
        <v>136</v>
      </c>
      <c r="D8548" s="32">
        <v>0.48472222222222222</v>
      </c>
      <c r="E8548">
        <v>8000</v>
      </c>
      <c r="G8548" s="31" t="s">
        <v>102</v>
      </c>
      <c r="H8548">
        <v>4</v>
      </c>
      <c r="I8548" s="31" t="s">
        <v>98</v>
      </c>
    </row>
    <row r="8549" spans="1:9" x14ac:dyDescent="0.3">
      <c r="A8549">
        <v>8581</v>
      </c>
      <c r="B8549">
        <v>1</v>
      </c>
      <c r="C8549">
        <v>136</v>
      </c>
      <c r="D8549" s="32">
        <v>0.45833333333333331</v>
      </c>
      <c r="E8549">
        <v>8000</v>
      </c>
      <c r="G8549" s="31" t="s">
        <v>102</v>
      </c>
      <c r="H8549">
        <v>4</v>
      </c>
      <c r="I8549" s="31" t="s">
        <v>99</v>
      </c>
    </row>
    <row r="8550" spans="1:9" x14ac:dyDescent="0.3">
      <c r="A8550">
        <v>8582</v>
      </c>
      <c r="B8550">
        <v>6</v>
      </c>
      <c r="C8550">
        <v>136</v>
      </c>
      <c r="D8550" s="32">
        <v>0.65486111111111112</v>
      </c>
      <c r="E8550">
        <v>8000</v>
      </c>
      <c r="F8550">
        <v>1000</v>
      </c>
      <c r="G8550" s="31" t="s">
        <v>97</v>
      </c>
      <c r="H8550">
        <v>4</v>
      </c>
      <c r="I8550" s="31" t="s">
        <v>100</v>
      </c>
    </row>
    <row r="8551" spans="1:9" x14ac:dyDescent="0.3">
      <c r="A8551">
        <v>8583</v>
      </c>
      <c r="B8551">
        <v>5</v>
      </c>
      <c r="C8551">
        <v>136</v>
      </c>
      <c r="D8551" s="32">
        <v>0.45555555555555555</v>
      </c>
      <c r="E8551">
        <v>8000</v>
      </c>
      <c r="G8551" s="31" t="s">
        <v>97</v>
      </c>
      <c r="H8551">
        <v>4</v>
      </c>
      <c r="I8551" s="31" t="s">
        <v>105</v>
      </c>
    </row>
    <row r="8552" spans="1:9" x14ac:dyDescent="0.3">
      <c r="A8552">
        <v>8584</v>
      </c>
      <c r="B8552">
        <v>3</v>
      </c>
      <c r="C8552">
        <v>136</v>
      </c>
      <c r="D8552" s="32">
        <v>0.47152777777777777</v>
      </c>
      <c r="E8552">
        <v>8000</v>
      </c>
      <c r="G8552" s="31" t="s">
        <v>97</v>
      </c>
      <c r="H8552">
        <v>5</v>
      </c>
      <c r="I8552" s="31" t="s">
        <v>104</v>
      </c>
    </row>
    <row r="8553" spans="1:9" x14ac:dyDescent="0.3">
      <c r="A8553">
        <v>8585</v>
      </c>
      <c r="B8553">
        <v>2</v>
      </c>
      <c r="C8553">
        <v>136</v>
      </c>
      <c r="D8553" s="32">
        <v>0.52083333333333337</v>
      </c>
      <c r="E8553">
        <v>8000</v>
      </c>
      <c r="G8553" s="31" t="s">
        <v>97</v>
      </c>
      <c r="H8553">
        <v>5</v>
      </c>
      <c r="I8553" s="31" t="s">
        <v>98</v>
      </c>
    </row>
    <row r="8554" spans="1:9" x14ac:dyDescent="0.3">
      <c r="A8554">
        <v>8586</v>
      </c>
      <c r="B8554">
        <v>1</v>
      </c>
      <c r="C8554">
        <v>136</v>
      </c>
      <c r="D8554" s="32">
        <v>0.52222222222222225</v>
      </c>
      <c r="E8554">
        <v>8000</v>
      </c>
      <c r="G8554" s="31" t="s">
        <v>97</v>
      </c>
      <c r="H8554">
        <v>5</v>
      </c>
      <c r="I8554" s="31" t="s">
        <v>99</v>
      </c>
    </row>
    <row r="8555" spans="1:9" x14ac:dyDescent="0.3">
      <c r="A8555">
        <v>8587</v>
      </c>
      <c r="B8555">
        <v>6</v>
      </c>
      <c r="C8555">
        <v>136</v>
      </c>
      <c r="D8555" s="32">
        <v>0.68958333333333333</v>
      </c>
      <c r="E8555">
        <v>8000</v>
      </c>
      <c r="G8555" s="31" t="s">
        <v>97</v>
      </c>
      <c r="H8555">
        <v>5</v>
      </c>
      <c r="I8555" s="31" t="s">
        <v>100</v>
      </c>
    </row>
    <row r="8556" spans="1:9" x14ac:dyDescent="0.3">
      <c r="A8556">
        <v>8588</v>
      </c>
      <c r="B8556">
        <v>5</v>
      </c>
      <c r="C8556">
        <v>136</v>
      </c>
      <c r="D8556" s="32">
        <v>0.48680555555555555</v>
      </c>
      <c r="E8556">
        <v>8000</v>
      </c>
      <c r="G8556" s="31" t="s">
        <v>97</v>
      </c>
      <c r="H8556">
        <v>5</v>
      </c>
      <c r="I8556" s="31" t="s">
        <v>105</v>
      </c>
    </row>
    <row r="8557" spans="1:9" x14ac:dyDescent="0.3">
      <c r="A8557">
        <v>8589</v>
      </c>
      <c r="B8557">
        <v>3</v>
      </c>
      <c r="C8557">
        <v>136</v>
      </c>
      <c r="D8557" s="32">
        <v>0.51249999999999996</v>
      </c>
      <c r="E8557">
        <v>8000</v>
      </c>
      <c r="G8557" s="31" t="s">
        <v>97</v>
      </c>
      <c r="H8557">
        <v>6</v>
      </c>
      <c r="I8557" s="31" t="s">
        <v>104</v>
      </c>
    </row>
    <row r="8558" spans="1:9" x14ac:dyDescent="0.3">
      <c r="A8558">
        <v>8590</v>
      </c>
      <c r="B8558">
        <v>2</v>
      </c>
      <c r="C8558">
        <v>136</v>
      </c>
      <c r="D8558" s="32">
        <v>0.55694444444444446</v>
      </c>
      <c r="E8558">
        <v>8000</v>
      </c>
      <c r="G8558" s="31" t="s">
        <v>97</v>
      </c>
      <c r="H8558">
        <v>6</v>
      </c>
      <c r="I8558" s="31" t="s">
        <v>98</v>
      </c>
    </row>
    <row r="8559" spans="1:9" x14ac:dyDescent="0.3">
      <c r="A8559">
        <v>8591</v>
      </c>
      <c r="B8559">
        <v>1</v>
      </c>
      <c r="C8559">
        <v>136</v>
      </c>
      <c r="D8559" s="32">
        <v>0.55347222222222225</v>
      </c>
      <c r="E8559">
        <v>8000</v>
      </c>
      <c r="F8559">
        <v>1000</v>
      </c>
      <c r="G8559" s="31" t="s">
        <v>97</v>
      </c>
      <c r="H8559">
        <v>6</v>
      </c>
      <c r="I8559" s="31" t="s">
        <v>99</v>
      </c>
    </row>
    <row r="8560" spans="1:9" x14ac:dyDescent="0.3">
      <c r="A8560">
        <v>8592</v>
      </c>
      <c r="B8560">
        <v>6</v>
      </c>
      <c r="C8560">
        <v>136</v>
      </c>
      <c r="D8560" s="32">
        <v>0.71666666666666667</v>
      </c>
      <c r="E8560">
        <v>8000</v>
      </c>
      <c r="G8560" s="31" t="s">
        <v>102</v>
      </c>
      <c r="H8560">
        <v>6</v>
      </c>
      <c r="I8560" s="31" t="s">
        <v>100</v>
      </c>
    </row>
    <row r="8561" spans="1:9" x14ac:dyDescent="0.3">
      <c r="A8561">
        <v>8593</v>
      </c>
      <c r="B8561">
        <v>5</v>
      </c>
      <c r="C8561">
        <v>136</v>
      </c>
      <c r="D8561" s="32">
        <v>0.57291666666666663</v>
      </c>
      <c r="E8561">
        <v>8000</v>
      </c>
      <c r="F8561">
        <v>2000</v>
      </c>
      <c r="G8561" s="31" t="s">
        <v>97</v>
      </c>
      <c r="H8561">
        <v>6</v>
      </c>
      <c r="I8561" s="31" t="s">
        <v>105</v>
      </c>
    </row>
    <row r="8562" spans="1:9" x14ac:dyDescent="0.3">
      <c r="A8562">
        <v>8594</v>
      </c>
      <c r="B8562">
        <v>3</v>
      </c>
      <c r="C8562">
        <v>136</v>
      </c>
      <c r="D8562" s="32">
        <v>0.53333333333333333</v>
      </c>
      <c r="E8562">
        <v>8000</v>
      </c>
      <c r="G8562" s="31" t="s">
        <v>97</v>
      </c>
      <c r="H8562">
        <v>7</v>
      </c>
      <c r="I8562" s="31" t="s">
        <v>104</v>
      </c>
    </row>
    <row r="8563" spans="1:9" x14ac:dyDescent="0.3">
      <c r="A8563">
        <v>8595</v>
      </c>
      <c r="B8563">
        <v>2</v>
      </c>
      <c r="C8563">
        <v>136</v>
      </c>
      <c r="D8563" s="32">
        <v>0.59097222222222223</v>
      </c>
      <c r="E8563">
        <v>8000</v>
      </c>
      <c r="G8563" s="31" t="s">
        <v>102</v>
      </c>
      <c r="H8563">
        <v>7</v>
      </c>
      <c r="I8563" s="31" t="s">
        <v>98</v>
      </c>
    </row>
    <row r="8564" spans="1:9" x14ac:dyDescent="0.3">
      <c r="A8564">
        <v>8596</v>
      </c>
      <c r="B8564">
        <v>1</v>
      </c>
      <c r="C8564">
        <v>136</v>
      </c>
      <c r="D8564" s="32">
        <v>0.59652777777777777</v>
      </c>
      <c r="E8564">
        <v>10000</v>
      </c>
      <c r="G8564" s="31" t="s">
        <v>102</v>
      </c>
      <c r="H8564">
        <v>7</v>
      </c>
      <c r="I8564" s="31" t="s">
        <v>99</v>
      </c>
    </row>
    <row r="8565" spans="1:9" x14ac:dyDescent="0.3">
      <c r="A8565">
        <v>8597</v>
      </c>
      <c r="B8565">
        <v>6</v>
      </c>
      <c r="C8565">
        <v>136</v>
      </c>
      <c r="D8565" s="32">
        <v>0.74375000000000002</v>
      </c>
      <c r="E8565">
        <v>10000</v>
      </c>
      <c r="G8565" s="31" t="s">
        <v>102</v>
      </c>
      <c r="H8565">
        <v>7</v>
      </c>
      <c r="I8565" s="31" t="s">
        <v>100</v>
      </c>
    </row>
    <row r="8566" spans="1:9" x14ac:dyDescent="0.3">
      <c r="A8566">
        <v>8598</v>
      </c>
      <c r="B8566">
        <v>5</v>
      </c>
      <c r="C8566">
        <v>136</v>
      </c>
      <c r="D8566" s="32">
        <v>0.62013888888888891</v>
      </c>
      <c r="E8566">
        <v>8000</v>
      </c>
      <c r="G8566" s="31" t="s">
        <v>102</v>
      </c>
      <c r="H8566">
        <v>7</v>
      </c>
      <c r="I8566" s="31" t="s">
        <v>105</v>
      </c>
    </row>
    <row r="8567" spans="1:9" x14ac:dyDescent="0.3">
      <c r="A8567">
        <v>8599</v>
      </c>
      <c r="B8567">
        <v>3</v>
      </c>
      <c r="C8567">
        <v>136</v>
      </c>
      <c r="D8567" s="32">
        <v>0.57361111111111107</v>
      </c>
      <c r="E8567">
        <v>8000</v>
      </c>
      <c r="G8567" s="31" t="s">
        <v>97</v>
      </c>
      <c r="H8567">
        <v>8</v>
      </c>
      <c r="I8567" s="31" t="s">
        <v>104</v>
      </c>
    </row>
    <row r="8568" spans="1:9" x14ac:dyDescent="0.3">
      <c r="A8568">
        <v>8600</v>
      </c>
      <c r="B8568">
        <v>2</v>
      </c>
      <c r="C8568">
        <v>136</v>
      </c>
      <c r="D8568" s="32">
        <v>0.62847222222222221</v>
      </c>
      <c r="E8568">
        <v>8000</v>
      </c>
      <c r="G8568" s="31" t="s">
        <v>102</v>
      </c>
      <c r="H8568">
        <v>8</v>
      </c>
      <c r="I8568" s="31" t="s">
        <v>98</v>
      </c>
    </row>
    <row r="8569" spans="1:9" x14ac:dyDescent="0.3">
      <c r="A8569">
        <v>8601</v>
      </c>
      <c r="B8569">
        <v>1</v>
      </c>
      <c r="C8569">
        <v>136</v>
      </c>
      <c r="D8569" s="32">
        <v>0.62152777777777779</v>
      </c>
      <c r="E8569">
        <v>8000</v>
      </c>
      <c r="F8569">
        <v>2000</v>
      </c>
      <c r="G8569" s="31" t="s">
        <v>102</v>
      </c>
      <c r="H8569">
        <v>8</v>
      </c>
      <c r="I8569" s="31" t="s">
        <v>99</v>
      </c>
    </row>
    <row r="8570" spans="1:9" x14ac:dyDescent="0.3">
      <c r="A8570">
        <v>8602</v>
      </c>
      <c r="B8570">
        <v>6</v>
      </c>
      <c r="C8570">
        <v>136</v>
      </c>
      <c r="D8570" s="32">
        <v>0.77500000000000002</v>
      </c>
      <c r="E8570">
        <v>8000</v>
      </c>
      <c r="G8570" s="31" t="s">
        <v>102</v>
      </c>
      <c r="H8570">
        <v>8</v>
      </c>
      <c r="I8570" s="31" t="s">
        <v>100</v>
      </c>
    </row>
    <row r="8571" spans="1:9" x14ac:dyDescent="0.3">
      <c r="A8571">
        <v>8603</v>
      </c>
      <c r="B8571">
        <v>5</v>
      </c>
      <c r="C8571">
        <v>136</v>
      </c>
      <c r="D8571" s="32">
        <v>0.66666666666666663</v>
      </c>
      <c r="E8571">
        <v>8000</v>
      </c>
      <c r="G8571" s="31" t="s">
        <v>97</v>
      </c>
      <c r="H8571">
        <v>8</v>
      </c>
      <c r="I8571" s="31" t="s">
        <v>105</v>
      </c>
    </row>
    <row r="8572" spans="1:9" x14ac:dyDescent="0.3">
      <c r="A8572">
        <v>8604</v>
      </c>
      <c r="B8572">
        <v>3</v>
      </c>
      <c r="C8572">
        <v>136</v>
      </c>
      <c r="D8572" s="32">
        <v>0.60416666666666663</v>
      </c>
      <c r="E8572">
        <v>8000</v>
      </c>
      <c r="F8572">
        <v>2310</v>
      </c>
      <c r="G8572" s="31" t="s">
        <v>102</v>
      </c>
      <c r="H8572">
        <v>9</v>
      </c>
      <c r="I8572" s="31" t="s">
        <v>104</v>
      </c>
    </row>
    <row r="8573" spans="1:9" x14ac:dyDescent="0.3">
      <c r="A8573">
        <v>8605</v>
      </c>
      <c r="B8573">
        <v>2</v>
      </c>
      <c r="C8573">
        <v>136</v>
      </c>
      <c r="D8573" s="32">
        <v>0.6694444444444444</v>
      </c>
      <c r="E8573">
        <v>8000</v>
      </c>
      <c r="G8573" s="31" t="s">
        <v>97</v>
      </c>
      <c r="H8573">
        <v>9</v>
      </c>
      <c r="I8573" s="31" t="s">
        <v>98</v>
      </c>
    </row>
    <row r="8574" spans="1:9" x14ac:dyDescent="0.3">
      <c r="A8574">
        <v>8606</v>
      </c>
      <c r="B8574">
        <v>1</v>
      </c>
      <c r="C8574">
        <v>136</v>
      </c>
      <c r="D8574" s="32">
        <v>0.64236111111111116</v>
      </c>
      <c r="E8574">
        <v>8000</v>
      </c>
      <c r="F8574">
        <v>2000</v>
      </c>
      <c r="G8574" s="31" t="s">
        <v>97</v>
      </c>
      <c r="H8574">
        <v>9</v>
      </c>
      <c r="I8574" s="31" t="s">
        <v>99</v>
      </c>
    </row>
    <row r="8575" spans="1:9" x14ac:dyDescent="0.3">
      <c r="A8575">
        <v>8607</v>
      </c>
      <c r="B8575">
        <v>6</v>
      </c>
      <c r="C8575">
        <v>136</v>
      </c>
      <c r="D8575" s="32">
        <v>0.79652777777777772</v>
      </c>
      <c r="E8575">
        <v>8000</v>
      </c>
      <c r="G8575" s="31" t="s">
        <v>97</v>
      </c>
      <c r="H8575">
        <v>9</v>
      </c>
      <c r="I8575" s="31" t="s">
        <v>100</v>
      </c>
    </row>
    <row r="8576" spans="1:9" x14ac:dyDescent="0.3">
      <c r="A8576">
        <v>8608</v>
      </c>
      <c r="B8576">
        <v>5</v>
      </c>
      <c r="C8576">
        <v>136</v>
      </c>
      <c r="D8576" s="32">
        <v>0.74652777777777779</v>
      </c>
      <c r="E8576">
        <v>8000</v>
      </c>
      <c r="G8576" s="31" t="s">
        <v>97</v>
      </c>
      <c r="H8576">
        <v>9</v>
      </c>
      <c r="I8576" s="31" t="s">
        <v>105</v>
      </c>
    </row>
    <row r="8577" spans="1:9" x14ac:dyDescent="0.3">
      <c r="A8577">
        <v>8609</v>
      </c>
      <c r="B8577">
        <v>3</v>
      </c>
      <c r="C8577">
        <v>136</v>
      </c>
      <c r="D8577" s="32">
        <v>0.62222222222222223</v>
      </c>
      <c r="E8577">
        <v>8000</v>
      </c>
      <c r="G8577" s="31" t="s">
        <v>97</v>
      </c>
      <c r="H8577">
        <v>10</v>
      </c>
      <c r="I8577" s="31" t="s">
        <v>104</v>
      </c>
    </row>
    <row r="8578" spans="1:9" x14ac:dyDescent="0.3">
      <c r="A8578">
        <v>8610</v>
      </c>
      <c r="B8578">
        <v>2</v>
      </c>
      <c r="C8578">
        <v>136</v>
      </c>
      <c r="D8578" s="32"/>
      <c r="E8578">
        <v>8000</v>
      </c>
      <c r="G8578" s="31" t="s">
        <v>97</v>
      </c>
      <c r="H8578">
        <v>10</v>
      </c>
      <c r="I8578" s="31" t="s">
        <v>98</v>
      </c>
    </row>
    <row r="8579" spans="1:9" x14ac:dyDescent="0.3">
      <c r="A8579">
        <v>8611</v>
      </c>
      <c r="B8579">
        <v>1</v>
      </c>
      <c r="C8579">
        <v>136</v>
      </c>
      <c r="D8579" s="32">
        <v>0.68541666666666667</v>
      </c>
      <c r="E8579">
        <v>8000</v>
      </c>
      <c r="G8579" s="31" t="s">
        <v>97</v>
      </c>
      <c r="H8579">
        <v>10</v>
      </c>
      <c r="I8579" s="31" t="s">
        <v>99</v>
      </c>
    </row>
    <row r="8580" spans="1:9" x14ac:dyDescent="0.3">
      <c r="A8580">
        <v>8612</v>
      </c>
      <c r="B8580">
        <v>5</v>
      </c>
      <c r="C8580">
        <v>136</v>
      </c>
      <c r="D8580" s="32">
        <v>0.76527777777777772</v>
      </c>
      <c r="E8580">
        <v>8000</v>
      </c>
      <c r="G8580" s="31" t="s">
        <v>102</v>
      </c>
      <c r="H8580">
        <v>10</v>
      </c>
      <c r="I8580" s="31" t="s">
        <v>105</v>
      </c>
    </row>
    <row r="8581" spans="1:9" x14ac:dyDescent="0.3">
      <c r="A8581">
        <v>8613</v>
      </c>
      <c r="B8581">
        <v>3</v>
      </c>
      <c r="C8581">
        <v>136</v>
      </c>
      <c r="D8581" s="32">
        <v>0.6791666666666667</v>
      </c>
      <c r="E8581">
        <v>8000</v>
      </c>
      <c r="G8581" s="31" t="s">
        <v>102</v>
      </c>
      <c r="H8581">
        <v>11</v>
      </c>
      <c r="I8581" s="31" t="s">
        <v>104</v>
      </c>
    </row>
    <row r="8582" spans="1:9" x14ac:dyDescent="0.3">
      <c r="A8582">
        <v>8614</v>
      </c>
      <c r="B8582">
        <v>2</v>
      </c>
      <c r="C8582">
        <v>136</v>
      </c>
      <c r="D8582" s="32">
        <v>0.75</v>
      </c>
      <c r="E8582">
        <v>8000</v>
      </c>
      <c r="G8582" s="31" t="s">
        <v>97</v>
      </c>
      <c r="H8582">
        <v>11</v>
      </c>
      <c r="I8582" s="31" t="s">
        <v>98</v>
      </c>
    </row>
    <row r="8583" spans="1:9" x14ac:dyDescent="0.3">
      <c r="A8583">
        <v>8615</v>
      </c>
      <c r="B8583">
        <v>1</v>
      </c>
      <c r="C8583">
        <v>136</v>
      </c>
      <c r="D8583" s="32">
        <v>0.73750000000000004</v>
      </c>
      <c r="E8583">
        <v>8000</v>
      </c>
      <c r="G8583" s="31" t="s">
        <v>97</v>
      </c>
      <c r="H8583">
        <v>11</v>
      </c>
      <c r="I8583" s="31" t="s">
        <v>99</v>
      </c>
    </row>
    <row r="8584" spans="1:9" x14ac:dyDescent="0.3">
      <c r="A8584">
        <v>8616</v>
      </c>
      <c r="B8584">
        <v>5</v>
      </c>
      <c r="C8584">
        <v>136</v>
      </c>
      <c r="D8584" s="32"/>
      <c r="E8584">
        <v>8000</v>
      </c>
      <c r="G8584" s="31" t="s">
        <v>97</v>
      </c>
      <c r="H8584">
        <v>11</v>
      </c>
      <c r="I8584" s="31" t="s">
        <v>105</v>
      </c>
    </row>
    <row r="8585" spans="1:9" x14ac:dyDescent="0.3">
      <c r="A8585">
        <v>8617</v>
      </c>
      <c r="B8585">
        <v>3</v>
      </c>
      <c r="C8585">
        <v>136</v>
      </c>
      <c r="D8585" s="32">
        <v>0.70138888888888884</v>
      </c>
      <c r="E8585">
        <v>8000</v>
      </c>
      <c r="F8585">
        <v>2000</v>
      </c>
      <c r="G8585" s="31" t="s">
        <v>102</v>
      </c>
      <c r="H8585">
        <v>12</v>
      </c>
      <c r="I8585" s="31" t="s">
        <v>104</v>
      </c>
    </row>
    <row r="8586" spans="1:9" x14ac:dyDescent="0.3">
      <c r="A8586">
        <v>8618</v>
      </c>
      <c r="B8586">
        <v>2</v>
      </c>
      <c r="C8586">
        <v>136</v>
      </c>
      <c r="D8586" s="32">
        <v>0.77083333333333337</v>
      </c>
      <c r="E8586">
        <v>8000</v>
      </c>
      <c r="G8586" s="31" t="s">
        <v>97</v>
      </c>
      <c r="H8586">
        <v>12</v>
      </c>
      <c r="I8586" s="31" t="s">
        <v>98</v>
      </c>
    </row>
    <row r="8587" spans="1:9" x14ac:dyDescent="0.3">
      <c r="A8587">
        <v>8619</v>
      </c>
      <c r="B8587">
        <v>1</v>
      </c>
      <c r="C8587">
        <v>136</v>
      </c>
      <c r="D8587" s="32">
        <v>0.78194444444444444</v>
      </c>
      <c r="E8587">
        <v>8000</v>
      </c>
      <c r="G8587" s="31" t="s">
        <v>102</v>
      </c>
      <c r="H8587">
        <v>12</v>
      </c>
      <c r="I8587" s="31" t="s">
        <v>99</v>
      </c>
    </row>
    <row r="8588" spans="1:9" x14ac:dyDescent="0.3">
      <c r="A8588">
        <v>8620</v>
      </c>
      <c r="B8588">
        <v>5</v>
      </c>
      <c r="C8588">
        <v>136</v>
      </c>
      <c r="D8588" s="32"/>
      <c r="E8588">
        <v>8000</v>
      </c>
      <c r="G8588" s="31" t="s">
        <v>102</v>
      </c>
      <c r="H8588">
        <v>12</v>
      </c>
      <c r="I8588" s="31" t="s">
        <v>105</v>
      </c>
    </row>
    <row r="8589" spans="1:9" x14ac:dyDescent="0.3">
      <c r="A8589">
        <v>8621</v>
      </c>
      <c r="B8589">
        <v>3</v>
      </c>
      <c r="C8589">
        <v>136</v>
      </c>
      <c r="D8589" s="32">
        <v>0.72291666666666665</v>
      </c>
      <c r="E8589">
        <v>8000</v>
      </c>
      <c r="F8589">
        <v>2000</v>
      </c>
      <c r="G8589" s="31" t="s">
        <v>102</v>
      </c>
      <c r="H8589">
        <v>13</v>
      </c>
      <c r="I8589" s="31" t="s">
        <v>104</v>
      </c>
    </row>
    <row r="8590" spans="1:9" x14ac:dyDescent="0.3">
      <c r="A8590">
        <v>8622</v>
      </c>
      <c r="B8590">
        <v>2</v>
      </c>
      <c r="C8590">
        <v>136</v>
      </c>
      <c r="D8590" s="32">
        <v>0.79861111111111116</v>
      </c>
      <c r="E8590">
        <v>8000</v>
      </c>
      <c r="F8590">
        <v>2000</v>
      </c>
      <c r="G8590" s="31" t="s">
        <v>102</v>
      </c>
      <c r="H8590">
        <v>13</v>
      </c>
      <c r="I8590" s="31" t="s">
        <v>98</v>
      </c>
    </row>
    <row r="8591" spans="1:9" x14ac:dyDescent="0.3">
      <c r="A8591">
        <v>8623</v>
      </c>
      <c r="B8591">
        <v>5</v>
      </c>
      <c r="C8591">
        <v>136</v>
      </c>
      <c r="D8591" s="32"/>
      <c r="E8591">
        <v>8000</v>
      </c>
      <c r="G8591" s="31" t="s">
        <v>97</v>
      </c>
      <c r="H8591">
        <v>13</v>
      </c>
      <c r="I8591" s="31" t="s">
        <v>105</v>
      </c>
    </row>
    <row r="8592" spans="1:9" x14ac:dyDescent="0.3">
      <c r="A8592">
        <v>8624</v>
      </c>
      <c r="B8592">
        <v>3</v>
      </c>
      <c r="C8592">
        <v>136</v>
      </c>
      <c r="D8592" s="32">
        <v>0.75</v>
      </c>
      <c r="E8592">
        <v>8000</v>
      </c>
      <c r="F8592">
        <v>12000</v>
      </c>
      <c r="G8592" s="31" t="s">
        <v>102</v>
      </c>
      <c r="H8592">
        <v>14</v>
      </c>
      <c r="I8592" s="31" t="s">
        <v>104</v>
      </c>
    </row>
    <row r="8593" spans="1:9" x14ac:dyDescent="0.3">
      <c r="A8593">
        <v>8625</v>
      </c>
      <c r="B8593">
        <v>3</v>
      </c>
      <c r="C8593">
        <v>136</v>
      </c>
      <c r="D8593" s="32">
        <v>0.77083333333333337</v>
      </c>
      <c r="E8593">
        <v>8000</v>
      </c>
      <c r="G8593" s="31" t="s">
        <v>97</v>
      </c>
      <c r="H8593">
        <v>15</v>
      </c>
      <c r="I8593" s="31" t="s">
        <v>104</v>
      </c>
    </row>
    <row r="8594" spans="1:9" x14ac:dyDescent="0.3">
      <c r="A8594">
        <v>8626</v>
      </c>
      <c r="B8594">
        <v>3</v>
      </c>
      <c r="C8594">
        <v>136</v>
      </c>
      <c r="D8594" s="32">
        <v>0.79652777777777772</v>
      </c>
      <c r="E8594">
        <v>8000</v>
      </c>
      <c r="G8594" s="31" t="s">
        <v>97</v>
      </c>
      <c r="H8594">
        <v>16</v>
      </c>
      <c r="I8594" s="31" t="s">
        <v>104</v>
      </c>
    </row>
    <row r="8595" spans="1:9" x14ac:dyDescent="0.3">
      <c r="A8595">
        <v>8627</v>
      </c>
      <c r="B8595">
        <v>3</v>
      </c>
      <c r="C8595">
        <v>136</v>
      </c>
      <c r="D8595" s="32">
        <v>0.82291666666666663</v>
      </c>
      <c r="E8595">
        <v>8000</v>
      </c>
      <c r="G8595" s="31" t="s">
        <v>102</v>
      </c>
      <c r="H8595">
        <v>17</v>
      </c>
      <c r="I8595" s="31" t="s">
        <v>104</v>
      </c>
    </row>
    <row r="8596" spans="1:9" x14ac:dyDescent="0.3">
      <c r="A8596">
        <v>8628</v>
      </c>
      <c r="B8596">
        <v>3</v>
      </c>
      <c r="C8596">
        <v>136</v>
      </c>
      <c r="D8596" s="32"/>
      <c r="E8596">
        <v>8000</v>
      </c>
      <c r="G8596" s="31" t="s">
        <v>97</v>
      </c>
      <c r="H8596">
        <v>18</v>
      </c>
      <c r="I8596" s="31" t="s">
        <v>104</v>
      </c>
    </row>
    <row r="8597" spans="1:9" x14ac:dyDescent="0.3">
      <c r="A8597">
        <v>8629</v>
      </c>
      <c r="B8597">
        <v>2</v>
      </c>
      <c r="C8597">
        <v>137</v>
      </c>
      <c r="D8597" s="32">
        <v>0.45763888888888887</v>
      </c>
      <c r="E8597">
        <v>8000</v>
      </c>
      <c r="F8597">
        <v>1000</v>
      </c>
      <c r="G8597" s="31" t="s">
        <v>102</v>
      </c>
      <c r="H8597">
        <v>4</v>
      </c>
      <c r="I8597" s="31" t="s">
        <v>98</v>
      </c>
    </row>
    <row r="8598" spans="1:9" x14ac:dyDescent="0.3">
      <c r="A8598">
        <v>8630</v>
      </c>
      <c r="B8598">
        <v>1</v>
      </c>
      <c r="C8598">
        <v>137</v>
      </c>
      <c r="D8598" s="32">
        <v>0.54652777777777772</v>
      </c>
      <c r="E8598">
        <v>8000</v>
      </c>
      <c r="G8598" s="31" t="s">
        <v>102</v>
      </c>
      <c r="H8598">
        <v>4</v>
      </c>
      <c r="I8598" s="31" t="s">
        <v>99</v>
      </c>
    </row>
    <row r="8599" spans="1:9" x14ac:dyDescent="0.3">
      <c r="A8599">
        <v>8631</v>
      </c>
      <c r="B8599">
        <v>6</v>
      </c>
      <c r="C8599">
        <v>137</v>
      </c>
      <c r="D8599" s="32">
        <v>0.45902777777777776</v>
      </c>
      <c r="E8599">
        <v>8000</v>
      </c>
      <c r="G8599" s="31" t="s">
        <v>97</v>
      </c>
      <c r="H8599">
        <v>4</v>
      </c>
      <c r="I8599" s="31" t="s">
        <v>100</v>
      </c>
    </row>
    <row r="8600" spans="1:9" x14ac:dyDescent="0.3">
      <c r="A8600">
        <v>8632</v>
      </c>
      <c r="B8600">
        <v>4</v>
      </c>
      <c r="C8600">
        <v>137</v>
      </c>
      <c r="D8600" s="32">
        <v>0.49861111111111112</v>
      </c>
      <c r="E8600">
        <v>8000</v>
      </c>
      <c r="G8600" s="31" t="s">
        <v>97</v>
      </c>
      <c r="H8600">
        <v>4</v>
      </c>
      <c r="I8600" s="31" t="s">
        <v>103</v>
      </c>
    </row>
    <row r="8601" spans="1:9" x14ac:dyDescent="0.3">
      <c r="A8601">
        <v>8633</v>
      </c>
      <c r="B8601">
        <v>8</v>
      </c>
      <c r="C8601">
        <v>137</v>
      </c>
      <c r="D8601" s="32">
        <v>0.48125000000000001</v>
      </c>
      <c r="E8601">
        <v>8000</v>
      </c>
      <c r="G8601" s="31" t="s">
        <v>97</v>
      </c>
      <c r="H8601">
        <v>4</v>
      </c>
      <c r="I8601" s="31" t="s">
        <v>101</v>
      </c>
    </row>
    <row r="8602" spans="1:9" x14ac:dyDescent="0.3">
      <c r="A8602">
        <v>8634</v>
      </c>
      <c r="B8602">
        <v>2</v>
      </c>
      <c r="C8602">
        <v>137</v>
      </c>
      <c r="D8602" s="32">
        <v>0.49930555555555556</v>
      </c>
      <c r="E8602">
        <v>8000</v>
      </c>
      <c r="G8602" s="31" t="s">
        <v>102</v>
      </c>
      <c r="H8602">
        <v>5</v>
      </c>
      <c r="I8602" s="31" t="s">
        <v>98</v>
      </c>
    </row>
    <row r="8603" spans="1:9" x14ac:dyDescent="0.3">
      <c r="A8603">
        <v>8635</v>
      </c>
      <c r="B8603">
        <v>1</v>
      </c>
      <c r="C8603">
        <v>137</v>
      </c>
      <c r="D8603" s="32">
        <v>0.56041666666666667</v>
      </c>
      <c r="E8603">
        <v>8000</v>
      </c>
      <c r="F8603">
        <v>1000</v>
      </c>
      <c r="G8603" s="31" t="s">
        <v>102</v>
      </c>
      <c r="H8603">
        <v>5</v>
      </c>
      <c r="I8603" s="31" t="s">
        <v>99</v>
      </c>
    </row>
    <row r="8604" spans="1:9" x14ac:dyDescent="0.3">
      <c r="A8604">
        <v>8636</v>
      </c>
      <c r="B8604">
        <v>6</v>
      </c>
      <c r="C8604">
        <v>137</v>
      </c>
      <c r="D8604" s="32">
        <v>0.48402777777777778</v>
      </c>
      <c r="E8604">
        <v>8000</v>
      </c>
      <c r="F8604">
        <v>2000</v>
      </c>
      <c r="G8604" s="31" t="s">
        <v>102</v>
      </c>
      <c r="H8604">
        <v>5</v>
      </c>
      <c r="I8604" s="31" t="s">
        <v>100</v>
      </c>
    </row>
    <row r="8605" spans="1:9" x14ac:dyDescent="0.3">
      <c r="A8605">
        <v>8637</v>
      </c>
      <c r="B8605">
        <v>4</v>
      </c>
      <c r="C8605">
        <v>137</v>
      </c>
      <c r="D8605" s="32">
        <v>0.58125000000000004</v>
      </c>
      <c r="E8605">
        <v>8000</v>
      </c>
      <c r="G8605" s="31" t="s">
        <v>97</v>
      </c>
      <c r="H8605">
        <v>5</v>
      </c>
      <c r="I8605" s="31" t="s">
        <v>103</v>
      </c>
    </row>
    <row r="8606" spans="1:9" x14ac:dyDescent="0.3">
      <c r="A8606">
        <v>8638</v>
      </c>
      <c r="B8606">
        <v>8</v>
      </c>
      <c r="C8606">
        <v>137</v>
      </c>
      <c r="D8606" s="32">
        <v>0.61736111111111114</v>
      </c>
      <c r="E8606">
        <v>8000</v>
      </c>
      <c r="G8606" s="31" t="s">
        <v>102</v>
      </c>
      <c r="H8606">
        <v>5</v>
      </c>
      <c r="I8606" s="31" t="s">
        <v>101</v>
      </c>
    </row>
    <row r="8607" spans="1:9" x14ac:dyDescent="0.3">
      <c r="A8607">
        <v>8639</v>
      </c>
      <c r="B8607">
        <v>2</v>
      </c>
      <c r="C8607">
        <v>137</v>
      </c>
      <c r="D8607" s="32">
        <v>0.57708333333333328</v>
      </c>
      <c r="E8607">
        <v>8000</v>
      </c>
      <c r="G8607" s="31" t="s">
        <v>97</v>
      </c>
      <c r="H8607">
        <v>6</v>
      </c>
      <c r="I8607" s="31" t="s">
        <v>98</v>
      </c>
    </row>
    <row r="8608" spans="1:9" x14ac:dyDescent="0.3">
      <c r="A8608">
        <v>8640</v>
      </c>
      <c r="B8608">
        <v>1</v>
      </c>
      <c r="C8608">
        <v>137</v>
      </c>
      <c r="D8608" s="32">
        <v>0.59583333333333333</v>
      </c>
      <c r="E8608">
        <v>8000</v>
      </c>
      <c r="G8608" s="31" t="s">
        <v>102</v>
      </c>
      <c r="H8608">
        <v>6</v>
      </c>
      <c r="I8608" s="31" t="s">
        <v>99</v>
      </c>
    </row>
    <row r="8609" spans="1:9" x14ac:dyDescent="0.3">
      <c r="A8609">
        <v>8641</v>
      </c>
      <c r="B8609">
        <v>6</v>
      </c>
      <c r="C8609">
        <v>137</v>
      </c>
      <c r="D8609" s="32">
        <v>0.53194444444444444</v>
      </c>
      <c r="E8609">
        <v>8000</v>
      </c>
      <c r="F8609">
        <v>1500</v>
      </c>
      <c r="G8609" s="31" t="s">
        <v>97</v>
      </c>
      <c r="H8609">
        <v>6</v>
      </c>
      <c r="I8609" s="31" t="s">
        <v>100</v>
      </c>
    </row>
    <row r="8610" spans="1:9" x14ac:dyDescent="0.3">
      <c r="A8610">
        <v>8642</v>
      </c>
      <c r="B8610">
        <v>4</v>
      </c>
      <c r="C8610">
        <v>137</v>
      </c>
      <c r="D8610" s="32">
        <v>0.60416666666666663</v>
      </c>
      <c r="E8610">
        <v>8000</v>
      </c>
      <c r="G8610" s="31" t="s">
        <v>102</v>
      </c>
      <c r="H8610">
        <v>6</v>
      </c>
      <c r="I8610" s="31" t="s">
        <v>103</v>
      </c>
    </row>
    <row r="8611" spans="1:9" x14ac:dyDescent="0.3">
      <c r="A8611">
        <v>8643</v>
      </c>
      <c r="B8611">
        <v>8</v>
      </c>
      <c r="C8611">
        <v>137</v>
      </c>
      <c r="D8611" s="32">
        <v>0.64027777777777772</v>
      </c>
      <c r="E8611">
        <v>8000</v>
      </c>
      <c r="G8611" s="31" t="s">
        <v>102</v>
      </c>
      <c r="H8611">
        <v>6</v>
      </c>
      <c r="I8611" s="31" t="s">
        <v>101</v>
      </c>
    </row>
    <row r="8612" spans="1:9" x14ac:dyDescent="0.3">
      <c r="A8612">
        <v>8644</v>
      </c>
      <c r="B8612">
        <v>2</v>
      </c>
      <c r="C8612">
        <v>137</v>
      </c>
      <c r="D8612" s="32">
        <v>0.6069444444444444</v>
      </c>
      <c r="E8612">
        <v>8000</v>
      </c>
      <c r="G8612" s="31" t="s">
        <v>97</v>
      </c>
      <c r="H8612">
        <v>7</v>
      </c>
      <c r="I8612" s="31" t="s">
        <v>98</v>
      </c>
    </row>
    <row r="8613" spans="1:9" x14ac:dyDescent="0.3">
      <c r="A8613">
        <v>8645</v>
      </c>
      <c r="B8613">
        <v>1</v>
      </c>
      <c r="C8613">
        <v>137</v>
      </c>
      <c r="D8613" s="32">
        <v>0.62083333333333335</v>
      </c>
      <c r="E8613">
        <v>8000</v>
      </c>
      <c r="F8613">
        <v>500</v>
      </c>
      <c r="G8613" s="31" t="s">
        <v>102</v>
      </c>
      <c r="H8613">
        <v>7</v>
      </c>
      <c r="I8613" s="31" t="s">
        <v>99</v>
      </c>
    </row>
    <row r="8614" spans="1:9" x14ac:dyDescent="0.3">
      <c r="A8614">
        <v>8646</v>
      </c>
      <c r="B8614">
        <v>4</v>
      </c>
      <c r="C8614">
        <v>137</v>
      </c>
      <c r="D8614" s="32">
        <v>0.62222222222222223</v>
      </c>
      <c r="E8614">
        <v>8000</v>
      </c>
      <c r="F8614">
        <v>500</v>
      </c>
      <c r="G8614" s="31" t="s">
        <v>102</v>
      </c>
      <c r="H8614">
        <v>7</v>
      </c>
      <c r="I8614" s="31" t="s">
        <v>103</v>
      </c>
    </row>
    <row r="8615" spans="1:9" x14ac:dyDescent="0.3">
      <c r="A8615">
        <v>8647</v>
      </c>
      <c r="B8615">
        <v>8</v>
      </c>
      <c r="C8615">
        <v>137</v>
      </c>
      <c r="D8615" s="32">
        <v>0.68125000000000002</v>
      </c>
      <c r="E8615">
        <v>8000</v>
      </c>
      <c r="G8615" s="31" t="s">
        <v>102</v>
      </c>
      <c r="H8615">
        <v>7</v>
      </c>
      <c r="I8615" s="31" t="s">
        <v>101</v>
      </c>
    </row>
    <row r="8616" spans="1:9" x14ac:dyDescent="0.3">
      <c r="A8616">
        <v>8648</v>
      </c>
      <c r="B8616">
        <v>2</v>
      </c>
      <c r="C8616">
        <v>137</v>
      </c>
      <c r="D8616" s="32">
        <v>0.63124999999999998</v>
      </c>
      <c r="E8616">
        <v>8000</v>
      </c>
      <c r="G8616" s="31" t="s">
        <v>97</v>
      </c>
      <c r="H8616">
        <v>8</v>
      </c>
      <c r="I8616" s="31" t="s">
        <v>98</v>
      </c>
    </row>
    <row r="8617" spans="1:9" x14ac:dyDescent="0.3">
      <c r="A8617">
        <v>8649</v>
      </c>
      <c r="B8617">
        <v>1</v>
      </c>
      <c r="C8617">
        <v>137</v>
      </c>
      <c r="D8617" s="32">
        <v>0.66527777777777775</v>
      </c>
      <c r="E8617">
        <v>8000</v>
      </c>
      <c r="F8617">
        <v>2000</v>
      </c>
      <c r="G8617" s="31" t="s">
        <v>102</v>
      </c>
      <c r="H8617">
        <v>8</v>
      </c>
      <c r="I8617" s="31" t="s">
        <v>99</v>
      </c>
    </row>
    <row r="8618" spans="1:9" x14ac:dyDescent="0.3">
      <c r="A8618">
        <v>8650</v>
      </c>
      <c r="B8618">
        <v>4</v>
      </c>
      <c r="C8618">
        <v>137</v>
      </c>
      <c r="D8618" s="32">
        <v>0.63541666666666663</v>
      </c>
      <c r="E8618">
        <v>8000</v>
      </c>
      <c r="G8618" s="31" t="s">
        <v>102</v>
      </c>
      <c r="H8618">
        <v>8</v>
      </c>
      <c r="I8618" s="31" t="s">
        <v>103</v>
      </c>
    </row>
    <row r="8619" spans="1:9" x14ac:dyDescent="0.3">
      <c r="A8619">
        <v>8651</v>
      </c>
      <c r="B8619">
        <v>8</v>
      </c>
      <c r="C8619">
        <v>137</v>
      </c>
      <c r="D8619" s="32">
        <v>0.7006944444444444</v>
      </c>
      <c r="E8619">
        <v>8000</v>
      </c>
      <c r="G8619" s="31" t="s">
        <v>97</v>
      </c>
      <c r="H8619">
        <v>8</v>
      </c>
      <c r="I8619" s="31" t="s">
        <v>101</v>
      </c>
    </row>
    <row r="8620" spans="1:9" x14ac:dyDescent="0.3">
      <c r="A8620">
        <v>8652</v>
      </c>
      <c r="B8620">
        <v>2</v>
      </c>
      <c r="C8620">
        <v>137</v>
      </c>
      <c r="D8620" s="32">
        <v>0.66597222222222219</v>
      </c>
      <c r="E8620">
        <v>8000</v>
      </c>
      <c r="F8620">
        <v>2000</v>
      </c>
      <c r="G8620" s="31" t="s">
        <v>102</v>
      </c>
      <c r="H8620">
        <v>9</v>
      </c>
      <c r="I8620" s="31" t="s">
        <v>98</v>
      </c>
    </row>
    <row r="8621" spans="1:9" x14ac:dyDescent="0.3">
      <c r="A8621">
        <v>8653</v>
      </c>
      <c r="B8621">
        <v>1</v>
      </c>
      <c r="C8621">
        <v>137</v>
      </c>
      <c r="D8621" s="32">
        <v>0.69305555555555554</v>
      </c>
      <c r="E8621">
        <v>8000</v>
      </c>
      <c r="F8621">
        <v>600</v>
      </c>
      <c r="G8621" s="31" t="s">
        <v>97</v>
      </c>
      <c r="H8621">
        <v>9</v>
      </c>
      <c r="I8621" s="31" t="s">
        <v>99</v>
      </c>
    </row>
    <row r="8622" spans="1:9" x14ac:dyDescent="0.3">
      <c r="A8622">
        <v>8654</v>
      </c>
      <c r="B8622">
        <v>4</v>
      </c>
      <c r="C8622">
        <v>137</v>
      </c>
      <c r="D8622" s="32">
        <v>0.66111111111111109</v>
      </c>
      <c r="E8622">
        <v>8000</v>
      </c>
      <c r="G8622" s="31" t="s">
        <v>102</v>
      </c>
      <c r="H8622">
        <v>9</v>
      </c>
      <c r="I8622" s="31" t="s">
        <v>103</v>
      </c>
    </row>
    <row r="8623" spans="1:9" x14ac:dyDescent="0.3">
      <c r="A8623">
        <v>8655</v>
      </c>
      <c r="B8623">
        <v>8</v>
      </c>
      <c r="C8623">
        <v>137</v>
      </c>
      <c r="D8623" s="32">
        <v>0.73472222222222228</v>
      </c>
      <c r="E8623">
        <v>8000</v>
      </c>
      <c r="F8623">
        <v>1000</v>
      </c>
      <c r="G8623" s="31" t="s">
        <v>97</v>
      </c>
      <c r="H8623">
        <v>9</v>
      </c>
      <c r="I8623" s="31" t="s">
        <v>101</v>
      </c>
    </row>
    <row r="8624" spans="1:9" x14ac:dyDescent="0.3">
      <c r="A8624">
        <v>8656</v>
      </c>
      <c r="B8624">
        <v>2</v>
      </c>
      <c r="C8624">
        <v>137</v>
      </c>
      <c r="D8624" s="32">
        <v>0.72638888888888886</v>
      </c>
      <c r="E8624">
        <v>10000</v>
      </c>
      <c r="G8624" s="31" t="s">
        <v>97</v>
      </c>
      <c r="H8624">
        <v>10</v>
      </c>
      <c r="I8624" s="31" t="s">
        <v>98</v>
      </c>
    </row>
    <row r="8625" spans="1:9" x14ac:dyDescent="0.3">
      <c r="A8625">
        <v>8657</v>
      </c>
      <c r="B8625">
        <v>1</v>
      </c>
      <c r="C8625">
        <v>137</v>
      </c>
      <c r="D8625" s="32">
        <v>0.71875</v>
      </c>
      <c r="E8625">
        <v>8000</v>
      </c>
      <c r="F8625">
        <v>2000</v>
      </c>
      <c r="G8625" s="31" t="s">
        <v>102</v>
      </c>
      <c r="H8625">
        <v>10</v>
      </c>
      <c r="I8625" s="31" t="s">
        <v>99</v>
      </c>
    </row>
    <row r="8626" spans="1:9" x14ac:dyDescent="0.3">
      <c r="A8626">
        <v>8658</v>
      </c>
      <c r="B8626">
        <v>4</v>
      </c>
      <c r="C8626">
        <v>137</v>
      </c>
      <c r="D8626" s="32">
        <v>0.72499999999999998</v>
      </c>
      <c r="E8626">
        <v>8000</v>
      </c>
      <c r="G8626" s="31" t="s">
        <v>97</v>
      </c>
      <c r="H8626">
        <v>10</v>
      </c>
      <c r="I8626" s="31" t="s">
        <v>103</v>
      </c>
    </row>
    <row r="8627" spans="1:9" x14ac:dyDescent="0.3">
      <c r="A8627">
        <v>8659</v>
      </c>
      <c r="B8627">
        <v>8</v>
      </c>
      <c r="C8627">
        <v>137</v>
      </c>
      <c r="D8627" s="32">
        <v>0.76249999999999996</v>
      </c>
      <c r="E8627">
        <v>8000</v>
      </c>
      <c r="G8627" s="31" t="s">
        <v>102</v>
      </c>
      <c r="H8627">
        <v>10</v>
      </c>
      <c r="I8627" s="31" t="s">
        <v>101</v>
      </c>
    </row>
    <row r="8628" spans="1:9" x14ac:dyDescent="0.3">
      <c r="A8628">
        <v>8660</v>
      </c>
      <c r="B8628">
        <v>2</v>
      </c>
      <c r="C8628">
        <v>137</v>
      </c>
      <c r="D8628" s="32">
        <v>0.7583333333333333</v>
      </c>
      <c r="E8628">
        <v>8000</v>
      </c>
      <c r="G8628" s="31" t="s">
        <v>97</v>
      </c>
      <c r="H8628">
        <v>11</v>
      </c>
      <c r="I8628" s="31" t="s">
        <v>98</v>
      </c>
    </row>
    <row r="8629" spans="1:9" x14ac:dyDescent="0.3">
      <c r="A8629">
        <v>8661</v>
      </c>
      <c r="B8629">
        <v>1</v>
      </c>
      <c r="C8629">
        <v>137</v>
      </c>
      <c r="D8629" s="32">
        <v>0.75347222222222221</v>
      </c>
      <c r="E8629">
        <v>8000</v>
      </c>
      <c r="F8629">
        <v>1000</v>
      </c>
      <c r="G8629" s="31" t="s">
        <v>102</v>
      </c>
      <c r="H8629">
        <v>11</v>
      </c>
      <c r="I8629" s="31" t="s">
        <v>99</v>
      </c>
    </row>
    <row r="8630" spans="1:9" x14ac:dyDescent="0.3">
      <c r="A8630">
        <v>8662</v>
      </c>
      <c r="B8630">
        <v>4</v>
      </c>
      <c r="C8630">
        <v>137</v>
      </c>
      <c r="D8630" s="32">
        <v>0.75624999999999998</v>
      </c>
      <c r="E8630">
        <v>8000</v>
      </c>
      <c r="G8630" s="31" t="s">
        <v>102</v>
      </c>
      <c r="H8630">
        <v>11</v>
      </c>
      <c r="I8630" s="31" t="s">
        <v>103</v>
      </c>
    </row>
    <row r="8631" spans="1:9" x14ac:dyDescent="0.3">
      <c r="A8631">
        <v>8663</v>
      </c>
      <c r="B8631">
        <v>8</v>
      </c>
      <c r="C8631">
        <v>137</v>
      </c>
      <c r="D8631" s="32">
        <v>0.77777777777777779</v>
      </c>
      <c r="E8631">
        <v>8000</v>
      </c>
      <c r="G8631" s="31" t="s">
        <v>102</v>
      </c>
      <c r="H8631">
        <v>11</v>
      </c>
      <c r="I8631" s="31" t="s">
        <v>101</v>
      </c>
    </row>
    <row r="8632" spans="1:9" x14ac:dyDescent="0.3">
      <c r="A8632">
        <v>8664</v>
      </c>
      <c r="B8632">
        <v>2</v>
      </c>
      <c r="C8632">
        <v>137</v>
      </c>
      <c r="D8632" s="32">
        <v>0.79027777777777775</v>
      </c>
      <c r="E8632">
        <v>8000</v>
      </c>
      <c r="G8632" s="31" t="s">
        <v>102</v>
      </c>
      <c r="H8632">
        <v>12</v>
      </c>
      <c r="I8632" s="31" t="s">
        <v>98</v>
      </c>
    </row>
    <row r="8633" spans="1:9" x14ac:dyDescent="0.3">
      <c r="A8633">
        <v>8665</v>
      </c>
      <c r="B8633">
        <v>1</v>
      </c>
      <c r="C8633">
        <v>137</v>
      </c>
      <c r="D8633" s="32">
        <v>0.78888888888888886</v>
      </c>
      <c r="E8633">
        <v>8000</v>
      </c>
      <c r="G8633" s="31" t="s">
        <v>97</v>
      </c>
      <c r="H8633">
        <v>12</v>
      </c>
      <c r="I8633" s="31" t="s">
        <v>99</v>
      </c>
    </row>
    <row r="8634" spans="1:9" x14ac:dyDescent="0.3">
      <c r="A8634">
        <v>8666</v>
      </c>
      <c r="B8634">
        <v>4</v>
      </c>
      <c r="C8634">
        <v>137</v>
      </c>
      <c r="D8634" s="32">
        <v>0.78194444444444444</v>
      </c>
      <c r="E8634">
        <v>8000</v>
      </c>
      <c r="G8634" s="31" t="s">
        <v>102</v>
      </c>
      <c r="H8634">
        <v>12</v>
      </c>
      <c r="I8634" s="31" t="s">
        <v>103</v>
      </c>
    </row>
    <row r="8635" spans="1:9" x14ac:dyDescent="0.3">
      <c r="A8635">
        <v>8667</v>
      </c>
      <c r="B8635">
        <v>8</v>
      </c>
      <c r="C8635">
        <v>137</v>
      </c>
      <c r="D8635" s="32">
        <v>0.8041666666666667</v>
      </c>
      <c r="E8635">
        <v>10000</v>
      </c>
      <c r="G8635" s="31" t="s">
        <v>102</v>
      </c>
      <c r="H8635">
        <v>12</v>
      </c>
      <c r="I8635" s="31" t="s">
        <v>101</v>
      </c>
    </row>
    <row r="8636" spans="1:9" x14ac:dyDescent="0.3">
      <c r="A8636">
        <v>8668</v>
      </c>
      <c r="B8636">
        <v>2</v>
      </c>
      <c r="C8636">
        <v>137</v>
      </c>
      <c r="D8636" s="32">
        <v>0.81458333333333333</v>
      </c>
      <c r="E8636">
        <v>8000</v>
      </c>
      <c r="G8636" s="31" t="s">
        <v>97</v>
      </c>
      <c r="H8636">
        <v>13</v>
      </c>
      <c r="I8636" s="31" t="s">
        <v>98</v>
      </c>
    </row>
    <row r="8637" spans="1:9" x14ac:dyDescent="0.3">
      <c r="A8637">
        <v>8669</v>
      </c>
      <c r="B8637">
        <v>1</v>
      </c>
      <c r="C8637">
        <v>137</v>
      </c>
      <c r="D8637" s="32">
        <v>0.82638888888888884</v>
      </c>
      <c r="E8637">
        <v>8000</v>
      </c>
      <c r="F8637">
        <v>1000</v>
      </c>
      <c r="G8637" s="31" t="s">
        <v>102</v>
      </c>
      <c r="H8637">
        <v>13</v>
      </c>
      <c r="I8637" s="31" t="s">
        <v>99</v>
      </c>
    </row>
    <row r="8638" spans="1:9" x14ac:dyDescent="0.3">
      <c r="A8638">
        <v>8670</v>
      </c>
      <c r="B8638">
        <v>4</v>
      </c>
      <c r="C8638">
        <v>137</v>
      </c>
      <c r="D8638" s="32">
        <v>0.80069444444444449</v>
      </c>
      <c r="E8638">
        <v>8000</v>
      </c>
      <c r="G8638" s="31" t="s">
        <v>97</v>
      </c>
      <c r="H8638">
        <v>13</v>
      </c>
      <c r="I8638" s="31" t="s">
        <v>103</v>
      </c>
    </row>
    <row r="8639" spans="1:9" x14ac:dyDescent="0.3">
      <c r="A8639">
        <v>8671</v>
      </c>
      <c r="B8639">
        <v>8</v>
      </c>
      <c r="C8639">
        <v>137</v>
      </c>
      <c r="D8639" s="32">
        <v>0.83333333333333337</v>
      </c>
      <c r="E8639">
        <v>10000</v>
      </c>
      <c r="G8639" s="31" t="s">
        <v>97</v>
      </c>
      <c r="H8639">
        <v>13</v>
      </c>
      <c r="I8639" s="31" t="s">
        <v>101</v>
      </c>
    </row>
    <row r="8640" spans="1:9" x14ac:dyDescent="0.3">
      <c r="A8640">
        <v>8672</v>
      </c>
      <c r="B8640">
        <v>3</v>
      </c>
      <c r="C8640">
        <v>138</v>
      </c>
      <c r="D8640" s="32">
        <v>0.44166666666666665</v>
      </c>
      <c r="E8640">
        <v>8000</v>
      </c>
      <c r="F8640">
        <v>3000</v>
      </c>
      <c r="G8640" s="31" t="s">
        <v>102</v>
      </c>
      <c r="H8640">
        <v>4</v>
      </c>
      <c r="I8640" s="31" t="s">
        <v>104</v>
      </c>
    </row>
    <row r="8641" spans="1:9" x14ac:dyDescent="0.3">
      <c r="A8641">
        <v>8673</v>
      </c>
      <c r="B8641">
        <v>2</v>
      </c>
      <c r="C8641">
        <v>138</v>
      </c>
      <c r="D8641" s="32">
        <v>0.45277777777777778</v>
      </c>
      <c r="E8641">
        <v>8000</v>
      </c>
      <c r="F8641">
        <v>2000</v>
      </c>
      <c r="G8641" s="31" t="s">
        <v>102</v>
      </c>
      <c r="H8641">
        <v>4</v>
      </c>
      <c r="I8641" s="31" t="s">
        <v>98</v>
      </c>
    </row>
    <row r="8642" spans="1:9" x14ac:dyDescent="0.3">
      <c r="A8642">
        <v>8674</v>
      </c>
      <c r="B8642">
        <v>6</v>
      </c>
      <c r="C8642">
        <v>138</v>
      </c>
      <c r="D8642" s="32">
        <v>0.50972222222222219</v>
      </c>
      <c r="E8642">
        <v>8000</v>
      </c>
      <c r="G8642" s="31" t="s">
        <v>102</v>
      </c>
      <c r="H8642">
        <v>4</v>
      </c>
      <c r="I8642" s="31" t="s">
        <v>100</v>
      </c>
    </row>
    <row r="8643" spans="1:9" x14ac:dyDescent="0.3">
      <c r="A8643">
        <v>8675</v>
      </c>
      <c r="B8643">
        <v>4</v>
      </c>
      <c r="C8643">
        <v>138</v>
      </c>
      <c r="D8643" s="32">
        <v>0.44722222222222224</v>
      </c>
      <c r="E8643">
        <v>8000</v>
      </c>
      <c r="G8643" s="31" t="s">
        <v>102</v>
      </c>
      <c r="H8643">
        <v>4</v>
      </c>
      <c r="I8643" s="31" t="s">
        <v>103</v>
      </c>
    </row>
    <row r="8644" spans="1:9" x14ac:dyDescent="0.3">
      <c r="A8644">
        <v>8676</v>
      </c>
      <c r="B8644">
        <v>8</v>
      </c>
      <c r="C8644">
        <v>138</v>
      </c>
      <c r="D8644" s="32">
        <v>0.44027777777777777</v>
      </c>
      <c r="E8644">
        <v>8000</v>
      </c>
      <c r="G8644" s="31" t="s">
        <v>102</v>
      </c>
      <c r="H8644">
        <v>4</v>
      </c>
      <c r="I8644" s="31" t="s">
        <v>101</v>
      </c>
    </row>
    <row r="8645" spans="1:9" x14ac:dyDescent="0.3">
      <c r="A8645">
        <v>8677</v>
      </c>
      <c r="B8645">
        <v>5</v>
      </c>
      <c r="C8645">
        <v>138</v>
      </c>
      <c r="D8645" s="32">
        <v>0.44791666666666669</v>
      </c>
      <c r="E8645">
        <v>8000</v>
      </c>
      <c r="F8645">
        <v>4000</v>
      </c>
      <c r="G8645" s="31" t="s">
        <v>102</v>
      </c>
      <c r="H8645">
        <v>4</v>
      </c>
      <c r="I8645" s="31" t="s">
        <v>105</v>
      </c>
    </row>
    <row r="8646" spans="1:9" x14ac:dyDescent="0.3">
      <c r="A8646">
        <v>8678</v>
      </c>
      <c r="B8646">
        <v>3</v>
      </c>
      <c r="C8646">
        <v>138</v>
      </c>
      <c r="D8646" s="32">
        <v>0.4597222222222222</v>
      </c>
      <c r="E8646">
        <v>8000</v>
      </c>
      <c r="F8646">
        <v>2000</v>
      </c>
      <c r="G8646" s="31" t="s">
        <v>102</v>
      </c>
      <c r="H8646">
        <v>5</v>
      </c>
      <c r="I8646" s="31" t="s">
        <v>104</v>
      </c>
    </row>
    <row r="8647" spans="1:9" x14ac:dyDescent="0.3">
      <c r="A8647">
        <v>8679</v>
      </c>
      <c r="B8647">
        <v>2</v>
      </c>
      <c r="C8647">
        <v>138</v>
      </c>
      <c r="D8647" s="32">
        <v>0.58611111111111114</v>
      </c>
      <c r="E8647">
        <v>10000</v>
      </c>
      <c r="G8647" s="31" t="s">
        <v>102</v>
      </c>
      <c r="H8647">
        <v>5</v>
      </c>
      <c r="I8647" s="31" t="s">
        <v>98</v>
      </c>
    </row>
    <row r="8648" spans="1:9" x14ac:dyDescent="0.3">
      <c r="A8648">
        <v>8680</v>
      </c>
      <c r="B8648">
        <v>6</v>
      </c>
      <c r="C8648">
        <v>138</v>
      </c>
      <c r="D8648" s="32">
        <v>0.62708333333333333</v>
      </c>
      <c r="E8648">
        <v>48000</v>
      </c>
      <c r="F8648">
        <v>2000</v>
      </c>
      <c r="G8648" s="31" t="s">
        <v>97</v>
      </c>
      <c r="H8648">
        <v>5</v>
      </c>
      <c r="I8648" s="31" t="s">
        <v>100</v>
      </c>
    </row>
    <row r="8649" spans="1:9" x14ac:dyDescent="0.3">
      <c r="A8649">
        <v>8681</v>
      </c>
      <c r="B8649">
        <v>4</v>
      </c>
      <c r="C8649">
        <v>138</v>
      </c>
      <c r="D8649" s="32">
        <v>0.53194444444444444</v>
      </c>
      <c r="E8649">
        <v>5000</v>
      </c>
      <c r="G8649" s="31" t="s">
        <v>102</v>
      </c>
      <c r="H8649">
        <v>5</v>
      </c>
      <c r="I8649" s="31" t="s">
        <v>103</v>
      </c>
    </row>
    <row r="8650" spans="1:9" x14ac:dyDescent="0.3">
      <c r="A8650">
        <v>8682</v>
      </c>
      <c r="B8650">
        <v>8</v>
      </c>
      <c r="C8650">
        <v>138</v>
      </c>
      <c r="D8650" s="32">
        <v>0.59097222222222223</v>
      </c>
      <c r="E8650">
        <v>8000</v>
      </c>
      <c r="G8650" s="31" t="s">
        <v>102</v>
      </c>
      <c r="H8650">
        <v>5</v>
      </c>
      <c r="I8650" s="31" t="s">
        <v>101</v>
      </c>
    </row>
    <row r="8651" spans="1:9" x14ac:dyDescent="0.3">
      <c r="A8651">
        <v>8683</v>
      </c>
      <c r="B8651">
        <v>5</v>
      </c>
      <c r="C8651">
        <v>138</v>
      </c>
      <c r="D8651" s="32">
        <v>0.48055555555555557</v>
      </c>
      <c r="E8651">
        <v>8000</v>
      </c>
      <c r="G8651" s="31" t="s">
        <v>97</v>
      </c>
      <c r="H8651">
        <v>5</v>
      </c>
      <c r="I8651" s="31" t="s">
        <v>105</v>
      </c>
    </row>
    <row r="8652" spans="1:9" x14ac:dyDescent="0.3">
      <c r="A8652">
        <v>8684</v>
      </c>
      <c r="B8652">
        <v>3</v>
      </c>
      <c r="C8652">
        <v>138</v>
      </c>
      <c r="D8652" s="32">
        <v>0.57430555555555551</v>
      </c>
      <c r="E8652">
        <v>10000</v>
      </c>
      <c r="F8652">
        <v>1000</v>
      </c>
      <c r="G8652" s="31" t="s">
        <v>97</v>
      </c>
      <c r="H8652">
        <v>6</v>
      </c>
      <c r="I8652" s="31" t="s">
        <v>104</v>
      </c>
    </row>
    <row r="8653" spans="1:9" x14ac:dyDescent="0.3">
      <c r="A8653">
        <v>8685</v>
      </c>
      <c r="B8653">
        <v>2</v>
      </c>
      <c r="C8653">
        <v>138</v>
      </c>
      <c r="D8653" s="32">
        <v>0.62430555555555556</v>
      </c>
      <c r="E8653">
        <v>8000</v>
      </c>
      <c r="G8653" s="31" t="s">
        <v>102</v>
      </c>
      <c r="H8653">
        <v>6</v>
      </c>
      <c r="I8653" s="31" t="s">
        <v>98</v>
      </c>
    </row>
    <row r="8654" spans="1:9" x14ac:dyDescent="0.3">
      <c r="A8654">
        <v>8686</v>
      </c>
      <c r="B8654">
        <v>6</v>
      </c>
      <c r="C8654">
        <v>138</v>
      </c>
      <c r="D8654" s="32">
        <v>0.66388888888888886</v>
      </c>
      <c r="E8654">
        <v>8000</v>
      </c>
      <c r="G8654" s="31" t="s">
        <v>102</v>
      </c>
      <c r="H8654">
        <v>6</v>
      </c>
      <c r="I8654" s="31" t="s">
        <v>100</v>
      </c>
    </row>
    <row r="8655" spans="1:9" x14ac:dyDescent="0.3">
      <c r="A8655">
        <v>8687</v>
      </c>
      <c r="B8655">
        <v>4</v>
      </c>
      <c r="C8655">
        <v>138</v>
      </c>
      <c r="D8655" s="32">
        <v>0.56874999999999998</v>
      </c>
      <c r="E8655">
        <v>8000</v>
      </c>
      <c r="G8655" s="31" t="s">
        <v>97</v>
      </c>
      <c r="H8655">
        <v>6</v>
      </c>
      <c r="I8655" s="31" t="s">
        <v>103</v>
      </c>
    </row>
    <row r="8656" spans="1:9" x14ac:dyDescent="0.3">
      <c r="A8656">
        <v>8688</v>
      </c>
      <c r="B8656">
        <v>8</v>
      </c>
      <c r="C8656">
        <v>138</v>
      </c>
      <c r="D8656" s="32">
        <v>0.62361111111111112</v>
      </c>
      <c r="E8656">
        <v>8000</v>
      </c>
      <c r="G8656" s="31" t="s">
        <v>102</v>
      </c>
      <c r="H8656">
        <v>6</v>
      </c>
      <c r="I8656" s="31" t="s">
        <v>101</v>
      </c>
    </row>
    <row r="8657" spans="1:9" x14ac:dyDescent="0.3">
      <c r="A8657">
        <v>8689</v>
      </c>
      <c r="B8657">
        <v>5</v>
      </c>
      <c r="C8657">
        <v>138</v>
      </c>
      <c r="D8657" s="32">
        <v>0.51736111111111116</v>
      </c>
      <c r="E8657">
        <v>8000</v>
      </c>
      <c r="G8657" s="31" t="s">
        <v>97</v>
      </c>
      <c r="H8657">
        <v>6</v>
      </c>
      <c r="I8657" s="31" t="s">
        <v>105</v>
      </c>
    </row>
    <row r="8658" spans="1:9" x14ac:dyDescent="0.3">
      <c r="A8658">
        <v>8690</v>
      </c>
      <c r="B8658">
        <v>3</v>
      </c>
      <c r="C8658">
        <v>138</v>
      </c>
      <c r="D8658" s="32">
        <v>0.60624999999999996</v>
      </c>
      <c r="E8658">
        <v>8000</v>
      </c>
      <c r="F8658">
        <v>2000</v>
      </c>
      <c r="G8658" s="31" t="s">
        <v>102</v>
      </c>
      <c r="H8658">
        <v>7</v>
      </c>
      <c r="I8658" s="31" t="s">
        <v>104</v>
      </c>
    </row>
    <row r="8659" spans="1:9" x14ac:dyDescent="0.3">
      <c r="A8659">
        <v>8691</v>
      </c>
      <c r="B8659">
        <v>2</v>
      </c>
      <c r="C8659">
        <v>138</v>
      </c>
      <c r="D8659" s="32">
        <v>0.69444444444444442</v>
      </c>
      <c r="E8659">
        <v>8000</v>
      </c>
      <c r="G8659" s="31" t="s">
        <v>97</v>
      </c>
      <c r="H8659">
        <v>7</v>
      </c>
      <c r="I8659" s="31" t="s">
        <v>98</v>
      </c>
    </row>
    <row r="8660" spans="1:9" x14ac:dyDescent="0.3">
      <c r="A8660">
        <v>8692</v>
      </c>
      <c r="B8660">
        <v>6</v>
      </c>
      <c r="C8660">
        <v>138</v>
      </c>
      <c r="D8660" s="32">
        <v>0.69444444444444442</v>
      </c>
      <c r="E8660">
        <v>8000</v>
      </c>
      <c r="G8660" s="31" t="s">
        <v>97</v>
      </c>
      <c r="H8660">
        <v>7</v>
      </c>
      <c r="I8660" s="31" t="s">
        <v>100</v>
      </c>
    </row>
    <row r="8661" spans="1:9" x14ac:dyDescent="0.3">
      <c r="A8661">
        <v>8693</v>
      </c>
      <c r="B8661">
        <v>4</v>
      </c>
      <c r="C8661">
        <v>138</v>
      </c>
      <c r="D8661" s="32">
        <v>0.58888888888888891</v>
      </c>
      <c r="E8661">
        <v>8000</v>
      </c>
      <c r="G8661" s="31" t="s">
        <v>97</v>
      </c>
      <c r="H8661">
        <v>7</v>
      </c>
      <c r="I8661" s="31" t="s">
        <v>103</v>
      </c>
    </row>
    <row r="8662" spans="1:9" x14ac:dyDescent="0.3">
      <c r="A8662">
        <v>8694</v>
      </c>
      <c r="B8662">
        <v>8</v>
      </c>
      <c r="C8662">
        <v>138</v>
      </c>
      <c r="D8662" s="32">
        <v>0.73611111111111116</v>
      </c>
      <c r="E8662">
        <v>8000</v>
      </c>
      <c r="G8662" s="31" t="s">
        <v>102</v>
      </c>
      <c r="H8662">
        <v>7</v>
      </c>
      <c r="I8662" s="31" t="s">
        <v>101</v>
      </c>
    </row>
    <row r="8663" spans="1:9" x14ac:dyDescent="0.3">
      <c r="A8663">
        <v>8695</v>
      </c>
      <c r="B8663">
        <v>5</v>
      </c>
      <c r="C8663">
        <v>138</v>
      </c>
      <c r="D8663" s="32">
        <v>0.57638888888888884</v>
      </c>
      <c r="E8663">
        <v>8000</v>
      </c>
      <c r="G8663" s="31" t="s">
        <v>97</v>
      </c>
      <c r="H8663">
        <v>7</v>
      </c>
      <c r="I8663" s="31" t="s">
        <v>105</v>
      </c>
    </row>
    <row r="8664" spans="1:9" x14ac:dyDescent="0.3">
      <c r="A8664">
        <v>8696</v>
      </c>
      <c r="B8664">
        <v>3</v>
      </c>
      <c r="C8664">
        <v>138</v>
      </c>
      <c r="D8664" s="32">
        <v>0.63124999999999998</v>
      </c>
      <c r="E8664">
        <v>8000</v>
      </c>
      <c r="G8664" s="31" t="s">
        <v>102</v>
      </c>
      <c r="H8664">
        <v>8</v>
      </c>
      <c r="I8664" s="31" t="s">
        <v>104</v>
      </c>
    </row>
    <row r="8665" spans="1:9" x14ac:dyDescent="0.3">
      <c r="A8665">
        <v>8697</v>
      </c>
      <c r="B8665">
        <v>2</v>
      </c>
      <c r="C8665">
        <v>138</v>
      </c>
      <c r="D8665" s="32">
        <v>0.72499999999999998</v>
      </c>
      <c r="E8665">
        <v>8000</v>
      </c>
      <c r="G8665" s="31" t="s">
        <v>97</v>
      </c>
      <c r="H8665">
        <v>8</v>
      </c>
      <c r="I8665" s="31" t="s">
        <v>98</v>
      </c>
    </row>
    <row r="8666" spans="1:9" x14ac:dyDescent="0.3">
      <c r="A8666">
        <v>8698</v>
      </c>
      <c r="B8666">
        <v>6</v>
      </c>
      <c r="C8666">
        <v>138</v>
      </c>
      <c r="D8666" s="32">
        <v>0.72638888888888886</v>
      </c>
      <c r="E8666">
        <v>10000</v>
      </c>
      <c r="G8666" s="31" t="s">
        <v>97</v>
      </c>
      <c r="H8666">
        <v>8</v>
      </c>
      <c r="I8666" s="31" t="s">
        <v>100</v>
      </c>
    </row>
    <row r="8667" spans="1:9" x14ac:dyDescent="0.3">
      <c r="A8667">
        <v>8699</v>
      </c>
      <c r="B8667">
        <v>4</v>
      </c>
      <c r="C8667">
        <v>138</v>
      </c>
      <c r="D8667" s="32">
        <v>0.60138888888888886</v>
      </c>
      <c r="E8667">
        <v>8000</v>
      </c>
      <c r="G8667" s="31" t="s">
        <v>102</v>
      </c>
      <c r="H8667">
        <v>8</v>
      </c>
      <c r="I8667" s="31" t="s">
        <v>103</v>
      </c>
    </row>
    <row r="8668" spans="1:9" x14ac:dyDescent="0.3">
      <c r="A8668">
        <v>8700</v>
      </c>
      <c r="B8668">
        <v>8</v>
      </c>
      <c r="C8668">
        <v>138</v>
      </c>
      <c r="D8668" s="32">
        <v>0.75694444444444442</v>
      </c>
      <c r="E8668">
        <v>8000</v>
      </c>
      <c r="G8668" s="31" t="s">
        <v>102</v>
      </c>
      <c r="H8668">
        <v>8</v>
      </c>
      <c r="I8668" s="31" t="s">
        <v>101</v>
      </c>
    </row>
    <row r="8669" spans="1:9" x14ac:dyDescent="0.3">
      <c r="A8669">
        <v>8701</v>
      </c>
      <c r="B8669">
        <v>5</v>
      </c>
      <c r="C8669">
        <v>138</v>
      </c>
      <c r="D8669" s="32">
        <v>0.61736111111111114</v>
      </c>
      <c r="E8669">
        <v>8000</v>
      </c>
      <c r="G8669" s="31" t="s">
        <v>97</v>
      </c>
      <c r="H8669">
        <v>8</v>
      </c>
      <c r="I8669" s="31" t="s">
        <v>105</v>
      </c>
    </row>
    <row r="8670" spans="1:9" x14ac:dyDescent="0.3">
      <c r="A8670">
        <v>8702</v>
      </c>
      <c r="B8670">
        <v>3</v>
      </c>
      <c r="C8670">
        <v>138</v>
      </c>
      <c r="D8670" s="32">
        <v>0.67083333333333328</v>
      </c>
      <c r="E8670">
        <v>8000</v>
      </c>
      <c r="G8670" s="31" t="s">
        <v>102</v>
      </c>
      <c r="H8670">
        <v>9</v>
      </c>
      <c r="I8670" s="31" t="s">
        <v>104</v>
      </c>
    </row>
    <row r="8671" spans="1:9" x14ac:dyDescent="0.3">
      <c r="A8671">
        <v>8703</v>
      </c>
      <c r="B8671">
        <v>2</v>
      </c>
      <c r="C8671">
        <v>138</v>
      </c>
      <c r="D8671" s="32">
        <v>0.74513888888888891</v>
      </c>
      <c r="E8671">
        <v>8000</v>
      </c>
      <c r="G8671" s="31" t="s">
        <v>102</v>
      </c>
      <c r="H8671">
        <v>9</v>
      </c>
      <c r="I8671" s="31" t="s">
        <v>98</v>
      </c>
    </row>
    <row r="8672" spans="1:9" x14ac:dyDescent="0.3">
      <c r="A8672">
        <v>8704</v>
      </c>
      <c r="B8672">
        <v>6</v>
      </c>
      <c r="C8672">
        <v>138</v>
      </c>
      <c r="D8672" s="32">
        <v>0.75347222222222221</v>
      </c>
      <c r="E8672">
        <v>8000</v>
      </c>
      <c r="F8672">
        <v>500</v>
      </c>
      <c r="G8672" s="31" t="s">
        <v>97</v>
      </c>
      <c r="H8672">
        <v>9</v>
      </c>
      <c r="I8672" s="31" t="s">
        <v>100</v>
      </c>
    </row>
    <row r="8673" spans="1:9" x14ac:dyDescent="0.3">
      <c r="A8673">
        <v>8705</v>
      </c>
      <c r="B8673">
        <v>4</v>
      </c>
      <c r="C8673">
        <v>138</v>
      </c>
      <c r="D8673" s="32">
        <v>0.64027777777777772</v>
      </c>
      <c r="E8673">
        <v>10000</v>
      </c>
      <c r="G8673" s="31" t="s">
        <v>102</v>
      </c>
      <c r="H8673">
        <v>9</v>
      </c>
      <c r="I8673" s="31" t="s">
        <v>103</v>
      </c>
    </row>
    <row r="8674" spans="1:9" x14ac:dyDescent="0.3">
      <c r="A8674">
        <v>8706</v>
      </c>
      <c r="B8674">
        <v>8</v>
      </c>
      <c r="C8674">
        <v>138</v>
      </c>
      <c r="D8674" s="32">
        <v>0.78055555555555556</v>
      </c>
      <c r="E8674">
        <v>8000</v>
      </c>
      <c r="G8674" s="31" t="s">
        <v>102</v>
      </c>
      <c r="H8674">
        <v>9</v>
      </c>
      <c r="I8674" s="31" t="s">
        <v>101</v>
      </c>
    </row>
    <row r="8675" spans="1:9" x14ac:dyDescent="0.3">
      <c r="A8675">
        <v>8707</v>
      </c>
      <c r="B8675">
        <v>5</v>
      </c>
      <c r="C8675">
        <v>138</v>
      </c>
      <c r="D8675" s="32">
        <v>0.64583333333333337</v>
      </c>
      <c r="E8675">
        <v>8000</v>
      </c>
      <c r="G8675" s="31" t="s">
        <v>97</v>
      </c>
      <c r="H8675">
        <v>9</v>
      </c>
      <c r="I8675" s="31" t="s">
        <v>105</v>
      </c>
    </row>
    <row r="8676" spans="1:9" x14ac:dyDescent="0.3">
      <c r="A8676">
        <v>8708</v>
      </c>
      <c r="B8676">
        <v>3</v>
      </c>
      <c r="C8676">
        <v>138</v>
      </c>
      <c r="D8676" s="32">
        <v>0.71597222222222223</v>
      </c>
      <c r="E8676">
        <v>8000</v>
      </c>
      <c r="G8676" s="31" t="s">
        <v>102</v>
      </c>
      <c r="H8676">
        <v>10</v>
      </c>
      <c r="I8676" s="31" t="s">
        <v>104</v>
      </c>
    </row>
    <row r="8677" spans="1:9" x14ac:dyDescent="0.3">
      <c r="A8677">
        <v>8709</v>
      </c>
      <c r="B8677">
        <v>2</v>
      </c>
      <c r="C8677">
        <v>138</v>
      </c>
      <c r="D8677" s="32">
        <v>0.76597222222222228</v>
      </c>
      <c r="E8677">
        <v>8000</v>
      </c>
      <c r="G8677" s="31" t="s">
        <v>102</v>
      </c>
      <c r="H8677">
        <v>10</v>
      </c>
      <c r="I8677" s="31" t="s">
        <v>98</v>
      </c>
    </row>
    <row r="8678" spans="1:9" x14ac:dyDescent="0.3">
      <c r="A8678">
        <v>8710</v>
      </c>
      <c r="B8678">
        <v>6</v>
      </c>
      <c r="C8678">
        <v>138</v>
      </c>
      <c r="D8678" s="32">
        <v>0.76944444444444449</v>
      </c>
      <c r="E8678">
        <v>8000</v>
      </c>
      <c r="G8678" s="31" t="s">
        <v>102</v>
      </c>
      <c r="H8678">
        <v>10</v>
      </c>
      <c r="I8678" s="31" t="s">
        <v>100</v>
      </c>
    </row>
    <row r="8679" spans="1:9" x14ac:dyDescent="0.3">
      <c r="A8679">
        <v>8711</v>
      </c>
      <c r="B8679">
        <v>4</v>
      </c>
      <c r="C8679">
        <v>138</v>
      </c>
      <c r="D8679" s="32">
        <v>0.70972222222222225</v>
      </c>
      <c r="E8679">
        <v>8000</v>
      </c>
      <c r="G8679" s="31" t="s">
        <v>97</v>
      </c>
      <c r="H8679">
        <v>10</v>
      </c>
      <c r="I8679" s="31" t="s">
        <v>103</v>
      </c>
    </row>
    <row r="8680" spans="1:9" x14ac:dyDescent="0.3">
      <c r="A8680">
        <v>8712</v>
      </c>
      <c r="B8680">
        <v>8</v>
      </c>
      <c r="C8680">
        <v>138</v>
      </c>
      <c r="D8680" s="32">
        <v>0.78819444444444442</v>
      </c>
      <c r="E8680">
        <v>8000</v>
      </c>
      <c r="G8680" s="31" t="s">
        <v>102</v>
      </c>
      <c r="H8680">
        <v>10</v>
      </c>
      <c r="I8680" s="31" t="s">
        <v>101</v>
      </c>
    </row>
    <row r="8681" spans="1:9" x14ac:dyDescent="0.3">
      <c r="A8681">
        <v>8713</v>
      </c>
      <c r="B8681">
        <v>5</v>
      </c>
      <c r="C8681">
        <v>138</v>
      </c>
      <c r="D8681" s="32">
        <v>0.67500000000000004</v>
      </c>
      <c r="E8681">
        <v>8000</v>
      </c>
      <c r="G8681" s="31" t="s">
        <v>97</v>
      </c>
      <c r="H8681">
        <v>10</v>
      </c>
      <c r="I8681" s="31" t="s">
        <v>105</v>
      </c>
    </row>
    <row r="8682" spans="1:9" x14ac:dyDescent="0.3">
      <c r="A8682">
        <v>8714</v>
      </c>
      <c r="B8682">
        <v>3</v>
      </c>
      <c r="C8682">
        <v>138</v>
      </c>
      <c r="D8682" s="32">
        <v>0.75208333333333333</v>
      </c>
      <c r="E8682">
        <v>8000</v>
      </c>
      <c r="G8682" s="31" t="s">
        <v>97</v>
      </c>
      <c r="H8682">
        <v>11</v>
      </c>
      <c r="I8682" s="31" t="s">
        <v>104</v>
      </c>
    </row>
    <row r="8683" spans="1:9" x14ac:dyDescent="0.3">
      <c r="A8683">
        <v>8715</v>
      </c>
      <c r="B8683">
        <v>2</v>
      </c>
      <c r="C8683">
        <v>138</v>
      </c>
      <c r="D8683" s="32">
        <v>0.78611111111111109</v>
      </c>
      <c r="E8683">
        <v>8000</v>
      </c>
      <c r="G8683" s="31" t="s">
        <v>102</v>
      </c>
      <c r="H8683">
        <v>11</v>
      </c>
      <c r="I8683" s="31" t="s">
        <v>98</v>
      </c>
    </row>
    <row r="8684" spans="1:9" x14ac:dyDescent="0.3">
      <c r="A8684">
        <v>8716</v>
      </c>
      <c r="B8684">
        <v>6</v>
      </c>
      <c r="C8684">
        <v>138</v>
      </c>
      <c r="D8684" s="32">
        <v>0.79722222222222228</v>
      </c>
      <c r="E8684">
        <v>8000</v>
      </c>
      <c r="G8684" s="31" t="s">
        <v>97</v>
      </c>
      <c r="H8684">
        <v>11</v>
      </c>
      <c r="I8684" s="31" t="s">
        <v>100</v>
      </c>
    </row>
    <row r="8685" spans="1:9" x14ac:dyDescent="0.3">
      <c r="A8685">
        <v>8717</v>
      </c>
      <c r="B8685">
        <v>4</v>
      </c>
      <c r="C8685">
        <v>138</v>
      </c>
      <c r="D8685" s="32">
        <v>0.72638888888888886</v>
      </c>
      <c r="E8685">
        <v>8000</v>
      </c>
      <c r="G8685" s="31" t="s">
        <v>102</v>
      </c>
      <c r="H8685">
        <v>11</v>
      </c>
      <c r="I8685" s="31" t="s">
        <v>103</v>
      </c>
    </row>
    <row r="8686" spans="1:9" x14ac:dyDescent="0.3">
      <c r="A8686">
        <v>8718</v>
      </c>
      <c r="B8686">
        <v>8</v>
      </c>
      <c r="C8686">
        <v>138</v>
      </c>
      <c r="D8686" s="32">
        <v>0.81805555555555554</v>
      </c>
      <c r="E8686">
        <v>8000</v>
      </c>
      <c r="F8686">
        <v>1000</v>
      </c>
      <c r="G8686" s="31" t="s">
        <v>97</v>
      </c>
      <c r="H8686">
        <v>11</v>
      </c>
      <c r="I8686" s="31" t="s">
        <v>101</v>
      </c>
    </row>
    <row r="8687" spans="1:9" x14ac:dyDescent="0.3">
      <c r="A8687">
        <v>8719</v>
      </c>
      <c r="B8687">
        <v>5</v>
      </c>
      <c r="C8687">
        <v>138</v>
      </c>
      <c r="D8687" s="32">
        <v>0.7104166666666667</v>
      </c>
      <c r="E8687">
        <v>8000</v>
      </c>
      <c r="G8687" s="31" t="s">
        <v>97</v>
      </c>
      <c r="H8687">
        <v>11</v>
      </c>
      <c r="I8687" s="31" t="s">
        <v>105</v>
      </c>
    </row>
    <row r="8688" spans="1:9" x14ac:dyDescent="0.3">
      <c r="A8688">
        <v>8720</v>
      </c>
      <c r="B8688">
        <v>3</v>
      </c>
      <c r="C8688">
        <v>138</v>
      </c>
      <c r="D8688" s="32">
        <v>0.77708333333333335</v>
      </c>
      <c r="E8688">
        <v>8000</v>
      </c>
      <c r="G8688" s="31" t="s">
        <v>102</v>
      </c>
      <c r="H8688">
        <v>12</v>
      </c>
      <c r="I8688" s="31" t="s">
        <v>104</v>
      </c>
    </row>
    <row r="8689" spans="1:9" x14ac:dyDescent="0.3">
      <c r="A8689">
        <v>8721</v>
      </c>
      <c r="B8689">
        <v>2</v>
      </c>
      <c r="C8689">
        <v>138</v>
      </c>
      <c r="D8689" s="32">
        <v>0.81111111111111112</v>
      </c>
      <c r="E8689">
        <v>8000</v>
      </c>
      <c r="G8689" s="31" t="s">
        <v>102</v>
      </c>
      <c r="H8689">
        <v>12</v>
      </c>
      <c r="I8689" s="31" t="s">
        <v>98</v>
      </c>
    </row>
    <row r="8690" spans="1:9" x14ac:dyDescent="0.3">
      <c r="A8690">
        <v>8722</v>
      </c>
      <c r="B8690">
        <v>6</v>
      </c>
      <c r="C8690">
        <v>138</v>
      </c>
      <c r="D8690" s="32">
        <v>0.81666666666666665</v>
      </c>
      <c r="E8690">
        <v>8000</v>
      </c>
      <c r="G8690" s="31" t="s">
        <v>97</v>
      </c>
      <c r="H8690">
        <v>12</v>
      </c>
      <c r="I8690" s="31" t="s">
        <v>100</v>
      </c>
    </row>
    <row r="8691" spans="1:9" x14ac:dyDescent="0.3">
      <c r="A8691">
        <v>8723</v>
      </c>
      <c r="B8691">
        <v>4</v>
      </c>
      <c r="C8691">
        <v>138</v>
      </c>
      <c r="D8691" s="32">
        <v>0.75347222222222221</v>
      </c>
      <c r="E8691">
        <v>8000</v>
      </c>
      <c r="G8691" s="31" t="s">
        <v>102</v>
      </c>
      <c r="H8691">
        <v>12</v>
      </c>
      <c r="I8691" s="31" t="s">
        <v>103</v>
      </c>
    </row>
    <row r="8692" spans="1:9" x14ac:dyDescent="0.3">
      <c r="A8692">
        <v>8724</v>
      </c>
      <c r="B8692">
        <v>5</v>
      </c>
      <c r="C8692">
        <v>138</v>
      </c>
      <c r="D8692" s="32">
        <v>0.73402777777777772</v>
      </c>
      <c r="E8692">
        <v>8000</v>
      </c>
      <c r="G8692" s="31" t="s">
        <v>97</v>
      </c>
      <c r="H8692">
        <v>12</v>
      </c>
      <c r="I8692" s="31" t="s">
        <v>105</v>
      </c>
    </row>
    <row r="8693" spans="1:9" x14ac:dyDescent="0.3">
      <c r="A8693">
        <v>8725</v>
      </c>
      <c r="B8693">
        <v>3</v>
      </c>
      <c r="C8693">
        <v>138</v>
      </c>
      <c r="D8693" s="32">
        <v>0.81180555555555556</v>
      </c>
      <c r="E8693">
        <v>8000</v>
      </c>
      <c r="F8693">
        <v>2000</v>
      </c>
      <c r="G8693" s="31" t="s">
        <v>102</v>
      </c>
      <c r="H8693">
        <v>13</v>
      </c>
      <c r="I8693" s="31" t="s">
        <v>104</v>
      </c>
    </row>
    <row r="8694" spans="1:9" x14ac:dyDescent="0.3">
      <c r="A8694">
        <v>8726</v>
      </c>
      <c r="B8694">
        <v>2</v>
      </c>
      <c r="C8694">
        <v>138</v>
      </c>
      <c r="D8694" s="32">
        <v>0.83333333333333337</v>
      </c>
      <c r="E8694">
        <v>8000</v>
      </c>
      <c r="G8694" s="31" t="s">
        <v>102</v>
      </c>
      <c r="H8694">
        <v>13</v>
      </c>
      <c r="I8694" s="31" t="s">
        <v>98</v>
      </c>
    </row>
    <row r="8695" spans="1:9" x14ac:dyDescent="0.3">
      <c r="A8695">
        <v>8727</v>
      </c>
      <c r="B8695">
        <v>6</v>
      </c>
      <c r="C8695">
        <v>138</v>
      </c>
      <c r="D8695" s="32">
        <v>0.83333333333333337</v>
      </c>
      <c r="E8695">
        <v>8000</v>
      </c>
      <c r="G8695" s="31" t="s">
        <v>97</v>
      </c>
      <c r="H8695">
        <v>13</v>
      </c>
      <c r="I8695" s="31" t="s">
        <v>100</v>
      </c>
    </row>
    <row r="8696" spans="1:9" x14ac:dyDescent="0.3">
      <c r="A8696">
        <v>8728</v>
      </c>
      <c r="B8696">
        <v>4</v>
      </c>
      <c r="C8696">
        <v>138</v>
      </c>
      <c r="D8696" s="32">
        <v>0.7729166666666667</v>
      </c>
      <c r="E8696">
        <v>8000</v>
      </c>
      <c r="G8696" s="31" t="s">
        <v>102</v>
      </c>
      <c r="H8696">
        <v>13</v>
      </c>
      <c r="I8696" s="31" t="s">
        <v>103</v>
      </c>
    </row>
    <row r="8697" spans="1:9" x14ac:dyDescent="0.3">
      <c r="A8697">
        <v>8729</v>
      </c>
      <c r="B8697">
        <v>5</v>
      </c>
      <c r="C8697">
        <v>138</v>
      </c>
      <c r="D8697" s="32">
        <v>0.76041666666666663</v>
      </c>
      <c r="E8697">
        <v>8000</v>
      </c>
      <c r="G8697" s="31" t="s">
        <v>102</v>
      </c>
      <c r="H8697">
        <v>13</v>
      </c>
      <c r="I8697" s="31" t="s">
        <v>105</v>
      </c>
    </row>
    <row r="8698" spans="1:9" x14ac:dyDescent="0.3">
      <c r="A8698">
        <v>8730</v>
      </c>
      <c r="B8698">
        <v>3</v>
      </c>
      <c r="C8698">
        <v>138</v>
      </c>
      <c r="D8698" s="32">
        <v>0.83333333333333337</v>
      </c>
      <c r="E8698">
        <v>10000</v>
      </c>
      <c r="G8698" s="31" t="s">
        <v>97</v>
      </c>
      <c r="H8698">
        <v>14</v>
      </c>
      <c r="I8698" s="31" t="s">
        <v>104</v>
      </c>
    </row>
    <row r="8699" spans="1:9" x14ac:dyDescent="0.3">
      <c r="A8699">
        <v>8731</v>
      </c>
      <c r="B8699">
        <v>4</v>
      </c>
      <c r="C8699">
        <v>138</v>
      </c>
      <c r="D8699" s="32">
        <v>0.81805555555555554</v>
      </c>
      <c r="E8699">
        <v>8000</v>
      </c>
      <c r="G8699" s="31" t="s">
        <v>102</v>
      </c>
      <c r="H8699">
        <v>14</v>
      </c>
      <c r="I8699" s="31" t="s">
        <v>103</v>
      </c>
    </row>
    <row r="8700" spans="1:9" x14ac:dyDescent="0.3">
      <c r="A8700">
        <v>8732</v>
      </c>
      <c r="B8700">
        <v>5</v>
      </c>
      <c r="C8700">
        <v>138</v>
      </c>
      <c r="D8700" s="32">
        <v>0.78402777777777777</v>
      </c>
      <c r="E8700">
        <v>8000</v>
      </c>
      <c r="G8700" s="31" t="s">
        <v>97</v>
      </c>
      <c r="H8700">
        <v>14</v>
      </c>
      <c r="I8700" s="31" t="s">
        <v>105</v>
      </c>
    </row>
    <row r="8701" spans="1:9" x14ac:dyDescent="0.3">
      <c r="A8701">
        <v>8733</v>
      </c>
      <c r="B8701">
        <v>5</v>
      </c>
      <c r="C8701">
        <v>138</v>
      </c>
      <c r="D8701" s="32">
        <v>0.80277777777777781</v>
      </c>
      <c r="E8701">
        <v>8000</v>
      </c>
      <c r="G8701" s="31" t="s">
        <v>102</v>
      </c>
      <c r="H8701">
        <v>15</v>
      </c>
      <c r="I8701" s="31" t="s">
        <v>105</v>
      </c>
    </row>
    <row r="8702" spans="1:9" x14ac:dyDescent="0.3">
      <c r="A8702">
        <v>8734</v>
      </c>
      <c r="B8702">
        <v>5</v>
      </c>
      <c r="C8702">
        <v>138</v>
      </c>
      <c r="D8702" s="32">
        <v>0.83333333333333337</v>
      </c>
      <c r="E8702">
        <v>8000</v>
      </c>
      <c r="G8702" s="31" t="s">
        <v>97</v>
      </c>
      <c r="H8702">
        <v>16</v>
      </c>
      <c r="I8702" s="31" t="s">
        <v>105</v>
      </c>
    </row>
    <row r="8703" spans="1:9" x14ac:dyDescent="0.3">
      <c r="A8703">
        <v>8735</v>
      </c>
      <c r="B8703">
        <v>3</v>
      </c>
      <c r="C8703">
        <v>139</v>
      </c>
      <c r="D8703" s="32">
        <v>0.45902777777777776</v>
      </c>
      <c r="E8703">
        <v>8000</v>
      </c>
      <c r="G8703" s="31" t="s">
        <v>102</v>
      </c>
      <c r="H8703">
        <v>4</v>
      </c>
      <c r="I8703" s="31" t="s">
        <v>104</v>
      </c>
    </row>
    <row r="8704" spans="1:9" x14ac:dyDescent="0.3">
      <c r="A8704">
        <v>8736</v>
      </c>
      <c r="B8704">
        <v>2</v>
      </c>
      <c r="C8704">
        <v>139</v>
      </c>
      <c r="D8704" s="32">
        <v>0.46805555555555556</v>
      </c>
      <c r="E8704">
        <v>10000</v>
      </c>
      <c r="G8704" s="31" t="s">
        <v>97</v>
      </c>
      <c r="H8704">
        <v>4</v>
      </c>
      <c r="I8704" s="31" t="s">
        <v>98</v>
      </c>
    </row>
    <row r="8705" spans="1:9" x14ac:dyDescent="0.3">
      <c r="A8705">
        <v>8737</v>
      </c>
      <c r="B8705">
        <v>1</v>
      </c>
      <c r="C8705">
        <v>139</v>
      </c>
      <c r="D8705" s="32">
        <v>0.46458333333333335</v>
      </c>
      <c r="E8705">
        <v>8000</v>
      </c>
      <c r="G8705" s="31" t="s">
        <v>102</v>
      </c>
      <c r="H8705">
        <v>4</v>
      </c>
      <c r="I8705" s="31" t="s">
        <v>99</v>
      </c>
    </row>
    <row r="8706" spans="1:9" x14ac:dyDescent="0.3">
      <c r="A8706">
        <v>8738</v>
      </c>
      <c r="B8706">
        <v>6</v>
      </c>
      <c r="C8706">
        <v>139</v>
      </c>
      <c r="D8706" s="32">
        <v>0.46388888888888891</v>
      </c>
      <c r="E8706">
        <v>8000</v>
      </c>
      <c r="G8706" s="31" t="s">
        <v>102</v>
      </c>
      <c r="H8706">
        <v>4</v>
      </c>
      <c r="I8706" s="31" t="s">
        <v>100</v>
      </c>
    </row>
    <row r="8707" spans="1:9" x14ac:dyDescent="0.3">
      <c r="A8707">
        <v>8739</v>
      </c>
      <c r="B8707">
        <v>4</v>
      </c>
      <c r="C8707">
        <v>139</v>
      </c>
      <c r="D8707" s="32">
        <v>0.45416666666666666</v>
      </c>
      <c r="E8707">
        <v>8000</v>
      </c>
      <c r="G8707" s="31" t="s">
        <v>102</v>
      </c>
      <c r="H8707">
        <v>4</v>
      </c>
      <c r="I8707" s="31" t="s">
        <v>103</v>
      </c>
    </row>
    <row r="8708" spans="1:9" x14ac:dyDescent="0.3">
      <c r="A8708">
        <v>8740</v>
      </c>
      <c r="B8708">
        <v>8</v>
      </c>
      <c r="C8708">
        <v>139</v>
      </c>
      <c r="D8708" s="32">
        <v>0.46388888888888891</v>
      </c>
      <c r="E8708">
        <v>10000</v>
      </c>
      <c r="G8708" s="31" t="s">
        <v>102</v>
      </c>
      <c r="H8708">
        <v>4</v>
      </c>
      <c r="I8708" s="31" t="s">
        <v>101</v>
      </c>
    </row>
    <row r="8709" spans="1:9" x14ac:dyDescent="0.3">
      <c r="A8709">
        <v>8741</v>
      </c>
      <c r="B8709">
        <v>3</v>
      </c>
      <c r="C8709">
        <v>139</v>
      </c>
      <c r="D8709" s="32">
        <v>0.48680555555555555</v>
      </c>
      <c r="E8709">
        <v>10000</v>
      </c>
      <c r="F8709">
        <v>5000</v>
      </c>
      <c r="G8709" s="31" t="s">
        <v>102</v>
      </c>
      <c r="H8709">
        <v>5</v>
      </c>
      <c r="I8709" s="31" t="s">
        <v>104</v>
      </c>
    </row>
    <row r="8710" spans="1:9" x14ac:dyDescent="0.3">
      <c r="A8710">
        <v>8742</v>
      </c>
      <c r="B8710">
        <v>2</v>
      </c>
      <c r="C8710">
        <v>139</v>
      </c>
      <c r="D8710" s="32">
        <v>0.49305555555555558</v>
      </c>
      <c r="E8710">
        <v>8000</v>
      </c>
      <c r="F8710">
        <v>2000</v>
      </c>
      <c r="G8710" s="31" t="s">
        <v>97</v>
      </c>
      <c r="H8710">
        <v>5</v>
      </c>
      <c r="I8710" s="31" t="s">
        <v>98</v>
      </c>
    </row>
    <row r="8711" spans="1:9" x14ac:dyDescent="0.3">
      <c r="A8711">
        <v>8743</v>
      </c>
      <c r="B8711">
        <v>1</v>
      </c>
      <c r="C8711">
        <v>139</v>
      </c>
      <c r="D8711" s="32">
        <v>0.49513888888888891</v>
      </c>
      <c r="E8711">
        <v>8000</v>
      </c>
      <c r="G8711" s="31" t="s">
        <v>97</v>
      </c>
      <c r="H8711">
        <v>5</v>
      </c>
      <c r="I8711" s="31" t="s">
        <v>99</v>
      </c>
    </row>
    <row r="8712" spans="1:9" x14ac:dyDescent="0.3">
      <c r="A8712">
        <v>8744</v>
      </c>
      <c r="B8712">
        <v>6</v>
      </c>
      <c r="C8712">
        <v>139</v>
      </c>
      <c r="D8712" s="32">
        <v>0.48819444444444443</v>
      </c>
      <c r="E8712">
        <v>10000</v>
      </c>
      <c r="G8712" s="31" t="s">
        <v>102</v>
      </c>
      <c r="H8712">
        <v>5</v>
      </c>
      <c r="I8712" s="31" t="s">
        <v>100</v>
      </c>
    </row>
    <row r="8713" spans="1:9" x14ac:dyDescent="0.3">
      <c r="A8713">
        <v>8745</v>
      </c>
      <c r="B8713">
        <v>4</v>
      </c>
      <c r="C8713">
        <v>139</v>
      </c>
      <c r="D8713" s="32">
        <v>0.47291666666666665</v>
      </c>
      <c r="E8713">
        <v>8000</v>
      </c>
      <c r="G8713" s="31" t="s">
        <v>102</v>
      </c>
      <c r="H8713">
        <v>5</v>
      </c>
      <c r="I8713" s="31" t="s">
        <v>103</v>
      </c>
    </row>
    <row r="8714" spans="1:9" x14ac:dyDescent="0.3">
      <c r="A8714">
        <v>8746</v>
      </c>
      <c r="B8714">
        <v>8</v>
      </c>
      <c r="C8714">
        <v>139</v>
      </c>
      <c r="D8714" s="32">
        <v>0.48194444444444445</v>
      </c>
      <c r="E8714">
        <v>8000</v>
      </c>
      <c r="G8714" s="31" t="s">
        <v>102</v>
      </c>
      <c r="H8714">
        <v>5</v>
      </c>
      <c r="I8714" s="31" t="s">
        <v>101</v>
      </c>
    </row>
    <row r="8715" spans="1:9" x14ac:dyDescent="0.3">
      <c r="A8715">
        <v>8747</v>
      </c>
      <c r="B8715">
        <v>3</v>
      </c>
      <c r="C8715">
        <v>139</v>
      </c>
      <c r="D8715" s="32">
        <v>0.5229166666666667</v>
      </c>
      <c r="E8715">
        <v>10000</v>
      </c>
      <c r="F8715">
        <v>3000</v>
      </c>
      <c r="G8715" s="31" t="s">
        <v>102</v>
      </c>
      <c r="H8715">
        <v>6</v>
      </c>
      <c r="I8715" s="31" t="s">
        <v>104</v>
      </c>
    </row>
    <row r="8716" spans="1:9" x14ac:dyDescent="0.3">
      <c r="A8716">
        <v>8748</v>
      </c>
      <c r="B8716">
        <v>2</v>
      </c>
      <c r="C8716">
        <v>139</v>
      </c>
      <c r="D8716" s="32">
        <v>0.52638888888888891</v>
      </c>
      <c r="E8716">
        <v>8000</v>
      </c>
      <c r="G8716" s="31" t="s">
        <v>102</v>
      </c>
      <c r="H8716">
        <v>6</v>
      </c>
      <c r="I8716" s="31" t="s">
        <v>98</v>
      </c>
    </row>
    <row r="8717" spans="1:9" x14ac:dyDescent="0.3">
      <c r="A8717">
        <v>8749</v>
      </c>
      <c r="B8717">
        <v>1</v>
      </c>
      <c r="C8717">
        <v>139</v>
      </c>
      <c r="D8717" s="32">
        <v>0.52847222222222223</v>
      </c>
      <c r="E8717">
        <v>8000</v>
      </c>
      <c r="G8717" s="31" t="s">
        <v>97</v>
      </c>
      <c r="H8717">
        <v>6</v>
      </c>
      <c r="I8717" s="31" t="s">
        <v>99</v>
      </c>
    </row>
    <row r="8718" spans="1:9" x14ac:dyDescent="0.3">
      <c r="A8718">
        <v>8750</v>
      </c>
      <c r="B8718">
        <v>6</v>
      </c>
      <c r="C8718">
        <v>139</v>
      </c>
      <c r="D8718" s="32">
        <v>0.59722222222222221</v>
      </c>
      <c r="E8718">
        <v>8000</v>
      </c>
      <c r="G8718" s="31" t="s">
        <v>102</v>
      </c>
      <c r="H8718">
        <v>6</v>
      </c>
      <c r="I8718" s="31" t="s">
        <v>100</v>
      </c>
    </row>
    <row r="8719" spans="1:9" x14ac:dyDescent="0.3">
      <c r="A8719">
        <v>8751</v>
      </c>
      <c r="B8719">
        <v>4</v>
      </c>
      <c r="C8719">
        <v>139</v>
      </c>
      <c r="D8719" s="32">
        <v>0.5083333333333333</v>
      </c>
      <c r="E8719">
        <v>8000</v>
      </c>
      <c r="G8719" s="31" t="s">
        <v>97</v>
      </c>
      <c r="H8719">
        <v>6</v>
      </c>
      <c r="I8719" s="31" t="s">
        <v>103</v>
      </c>
    </row>
    <row r="8720" spans="1:9" x14ac:dyDescent="0.3">
      <c r="A8720">
        <v>8752</v>
      </c>
      <c r="B8720">
        <v>8</v>
      </c>
      <c r="C8720">
        <v>139</v>
      </c>
      <c r="D8720" s="32">
        <v>0.51875000000000004</v>
      </c>
      <c r="E8720">
        <v>8000</v>
      </c>
      <c r="G8720" s="31" t="s">
        <v>102</v>
      </c>
      <c r="H8720">
        <v>6</v>
      </c>
      <c r="I8720" s="31" t="s">
        <v>101</v>
      </c>
    </row>
    <row r="8721" spans="1:9" x14ac:dyDescent="0.3">
      <c r="A8721">
        <v>8753</v>
      </c>
      <c r="B8721">
        <v>3</v>
      </c>
      <c r="C8721">
        <v>139</v>
      </c>
      <c r="D8721" s="32">
        <v>0.56736111111111109</v>
      </c>
      <c r="E8721">
        <v>8000</v>
      </c>
      <c r="F8721">
        <v>1000</v>
      </c>
      <c r="G8721" s="31" t="s">
        <v>102</v>
      </c>
      <c r="H8721">
        <v>7</v>
      </c>
      <c r="I8721" s="31" t="s">
        <v>104</v>
      </c>
    </row>
    <row r="8722" spans="1:9" x14ac:dyDescent="0.3">
      <c r="A8722">
        <v>8754</v>
      </c>
      <c r="B8722">
        <v>2</v>
      </c>
      <c r="C8722">
        <v>139</v>
      </c>
      <c r="D8722" s="32">
        <v>0.55486111111111114</v>
      </c>
      <c r="E8722">
        <v>8000</v>
      </c>
      <c r="G8722" s="31" t="s">
        <v>102</v>
      </c>
      <c r="H8722">
        <v>7</v>
      </c>
      <c r="I8722" s="31" t="s">
        <v>98</v>
      </c>
    </row>
    <row r="8723" spans="1:9" x14ac:dyDescent="0.3">
      <c r="A8723">
        <v>8755</v>
      </c>
      <c r="B8723">
        <v>1</v>
      </c>
      <c r="C8723">
        <v>139</v>
      </c>
      <c r="D8723" s="32">
        <v>0.54166666666666663</v>
      </c>
      <c r="E8723">
        <v>10000</v>
      </c>
      <c r="G8723" s="31" t="s">
        <v>97</v>
      </c>
      <c r="H8723">
        <v>7</v>
      </c>
      <c r="I8723" s="31" t="s">
        <v>99</v>
      </c>
    </row>
    <row r="8724" spans="1:9" x14ac:dyDescent="0.3">
      <c r="A8724">
        <v>8756</v>
      </c>
      <c r="B8724">
        <v>6</v>
      </c>
      <c r="C8724">
        <v>139</v>
      </c>
      <c r="D8724" s="32">
        <v>0.67013888888888884</v>
      </c>
      <c r="E8724">
        <v>8000</v>
      </c>
      <c r="F8724">
        <v>500</v>
      </c>
      <c r="G8724" s="31" t="s">
        <v>97</v>
      </c>
      <c r="H8724">
        <v>7</v>
      </c>
      <c r="I8724" s="31" t="s">
        <v>100</v>
      </c>
    </row>
    <row r="8725" spans="1:9" x14ac:dyDescent="0.3">
      <c r="A8725">
        <v>8757</v>
      </c>
      <c r="B8725">
        <v>4</v>
      </c>
      <c r="C8725">
        <v>139</v>
      </c>
      <c r="D8725" s="32">
        <v>0.53819444444444442</v>
      </c>
      <c r="E8725">
        <v>8000</v>
      </c>
      <c r="G8725" s="31" t="s">
        <v>102</v>
      </c>
      <c r="H8725">
        <v>7</v>
      </c>
      <c r="I8725" s="31" t="s">
        <v>103</v>
      </c>
    </row>
    <row r="8726" spans="1:9" x14ac:dyDescent="0.3">
      <c r="A8726">
        <v>8758</v>
      </c>
      <c r="B8726">
        <v>8</v>
      </c>
      <c r="C8726">
        <v>139</v>
      </c>
      <c r="D8726" s="32">
        <v>0.55972222222222223</v>
      </c>
      <c r="E8726">
        <v>8000</v>
      </c>
      <c r="G8726" s="31" t="s">
        <v>102</v>
      </c>
      <c r="H8726">
        <v>7</v>
      </c>
      <c r="I8726" s="31" t="s">
        <v>101</v>
      </c>
    </row>
    <row r="8727" spans="1:9" x14ac:dyDescent="0.3">
      <c r="A8727">
        <v>8759</v>
      </c>
      <c r="B8727">
        <v>3</v>
      </c>
      <c r="C8727">
        <v>139</v>
      </c>
      <c r="D8727" s="32">
        <v>0.60555555555555551</v>
      </c>
      <c r="E8727">
        <v>8000</v>
      </c>
      <c r="G8727" s="31" t="s">
        <v>102</v>
      </c>
      <c r="H8727">
        <v>8</v>
      </c>
      <c r="I8727" s="31" t="s">
        <v>104</v>
      </c>
    </row>
    <row r="8728" spans="1:9" x14ac:dyDescent="0.3">
      <c r="A8728">
        <v>8760</v>
      </c>
      <c r="B8728">
        <v>2</v>
      </c>
      <c r="C8728">
        <v>139</v>
      </c>
      <c r="D8728" s="32">
        <v>0.60416666666666663</v>
      </c>
      <c r="E8728">
        <v>8000</v>
      </c>
      <c r="G8728" s="31" t="s">
        <v>102</v>
      </c>
      <c r="H8728">
        <v>8</v>
      </c>
      <c r="I8728" s="31" t="s">
        <v>98</v>
      </c>
    </row>
    <row r="8729" spans="1:9" x14ac:dyDescent="0.3">
      <c r="A8729">
        <v>8761</v>
      </c>
      <c r="B8729">
        <v>1</v>
      </c>
      <c r="C8729">
        <v>139</v>
      </c>
      <c r="D8729" s="32">
        <v>0.60972222222222228</v>
      </c>
      <c r="E8729">
        <v>10000</v>
      </c>
      <c r="G8729" s="31" t="s">
        <v>97</v>
      </c>
      <c r="H8729">
        <v>8</v>
      </c>
      <c r="I8729" s="31" t="s">
        <v>99</v>
      </c>
    </row>
    <row r="8730" spans="1:9" x14ac:dyDescent="0.3">
      <c r="A8730">
        <v>8762</v>
      </c>
      <c r="B8730">
        <v>6</v>
      </c>
      <c r="C8730">
        <v>139</v>
      </c>
      <c r="D8730" s="32">
        <v>0.68888888888888888</v>
      </c>
      <c r="E8730">
        <v>8000</v>
      </c>
      <c r="G8730" s="31" t="s">
        <v>97</v>
      </c>
      <c r="H8730">
        <v>8</v>
      </c>
      <c r="I8730" s="31" t="s">
        <v>100</v>
      </c>
    </row>
    <row r="8731" spans="1:9" x14ac:dyDescent="0.3">
      <c r="A8731">
        <v>8763</v>
      </c>
      <c r="B8731">
        <v>4</v>
      </c>
      <c r="C8731">
        <v>139</v>
      </c>
      <c r="D8731" s="32">
        <v>0.58472222222222225</v>
      </c>
      <c r="E8731">
        <v>8000</v>
      </c>
      <c r="G8731" s="31" t="s">
        <v>97</v>
      </c>
      <c r="H8731">
        <v>8</v>
      </c>
      <c r="I8731" s="31" t="s">
        <v>103</v>
      </c>
    </row>
    <row r="8732" spans="1:9" x14ac:dyDescent="0.3">
      <c r="A8732">
        <v>8764</v>
      </c>
      <c r="B8732">
        <v>8</v>
      </c>
      <c r="C8732">
        <v>139</v>
      </c>
      <c r="D8732" s="32">
        <v>0.6</v>
      </c>
      <c r="E8732">
        <v>8000</v>
      </c>
      <c r="G8732" s="31" t="s">
        <v>97</v>
      </c>
      <c r="H8732">
        <v>8</v>
      </c>
      <c r="I8732" s="31" t="s">
        <v>101</v>
      </c>
    </row>
    <row r="8733" spans="1:9" x14ac:dyDescent="0.3">
      <c r="A8733">
        <v>8765</v>
      </c>
      <c r="B8733">
        <v>3</v>
      </c>
      <c r="C8733">
        <v>139</v>
      </c>
      <c r="D8733" s="32">
        <v>0.64166666666666672</v>
      </c>
      <c r="E8733">
        <v>8000</v>
      </c>
      <c r="G8733" s="31" t="s">
        <v>97</v>
      </c>
      <c r="H8733">
        <v>9</v>
      </c>
      <c r="I8733" s="31" t="s">
        <v>104</v>
      </c>
    </row>
    <row r="8734" spans="1:9" x14ac:dyDescent="0.3">
      <c r="A8734">
        <v>8766</v>
      </c>
      <c r="B8734">
        <v>2</v>
      </c>
      <c r="C8734">
        <v>139</v>
      </c>
      <c r="D8734" s="32">
        <v>0.67708333333333337</v>
      </c>
      <c r="E8734">
        <v>8000</v>
      </c>
      <c r="G8734" s="31" t="s">
        <v>102</v>
      </c>
      <c r="H8734">
        <v>9</v>
      </c>
      <c r="I8734" s="31" t="s">
        <v>98</v>
      </c>
    </row>
    <row r="8735" spans="1:9" x14ac:dyDescent="0.3">
      <c r="A8735">
        <v>8767</v>
      </c>
      <c r="B8735">
        <v>1</v>
      </c>
      <c r="C8735">
        <v>139</v>
      </c>
      <c r="D8735" s="32">
        <v>0.62916666666666665</v>
      </c>
      <c r="E8735">
        <v>8000</v>
      </c>
      <c r="G8735" s="31" t="s">
        <v>97</v>
      </c>
      <c r="H8735">
        <v>9</v>
      </c>
      <c r="I8735" s="31" t="s">
        <v>99</v>
      </c>
    </row>
    <row r="8736" spans="1:9" x14ac:dyDescent="0.3">
      <c r="A8736">
        <v>8768</v>
      </c>
      <c r="B8736">
        <v>6</v>
      </c>
      <c r="C8736">
        <v>139</v>
      </c>
      <c r="D8736" s="32">
        <v>0.71597222222222223</v>
      </c>
      <c r="E8736">
        <v>8000</v>
      </c>
      <c r="G8736" s="31" t="s">
        <v>97</v>
      </c>
      <c r="H8736">
        <v>9</v>
      </c>
      <c r="I8736" s="31" t="s">
        <v>100</v>
      </c>
    </row>
    <row r="8737" spans="1:9" x14ac:dyDescent="0.3">
      <c r="A8737">
        <v>8769</v>
      </c>
      <c r="B8737">
        <v>4</v>
      </c>
      <c r="C8737">
        <v>139</v>
      </c>
      <c r="D8737" s="32">
        <v>0.62777777777777777</v>
      </c>
      <c r="E8737">
        <v>10000</v>
      </c>
      <c r="G8737" s="31" t="s">
        <v>102</v>
      </c>
      <c r="H8737">
        <v>9</v>
      </c>
      <c r="I8737" s="31" t="s">
        <v>103</v>
      </c>
    </row>
    <row r="8738" spans="1:9" x14ac:dyDescent="0.3">
      <c r="A8738">
        <v>8770</v>
      </c>
      <c r="B8738">
        <v>8</v>
      </c>
      <c r="C8738">
        <v>139</v>
      </c>
      <c r="D8738" s="32">
        <v>0.64097222222222228</v>
      </c>
      <c r="E8738">
        <v>8000</v>
      </c>
      <c r="G8738" s="31" t="s">
        <v>97</v>
      </c>
      <c r="H8738">
        <v>9</v>
      </c>
      <c r="I8738" s="31" t="s">
        <v>101</v>
      </c>
    </row>
    <row r="8739" spans="1:9" x14ac:dyDescent="0.3">
      <c r="A8739">
        <v>8771</v>
      </c>
      <c r="B8739">
        <v>3</v>
      </c>
      <c r="C8739">
        <v>139</v>
      </c>
      <c r="D8739" s="32">
        <v>0.67222222222222228</v>
      </c>
      <c r="E8739">
        <v>8000</v>
      </c>
      <c r="G8739" s="31" t="s">
        <v>97</v>
      </c>
      <c r="H8739">
        <v>10</v>
      </c>
      <c r="I8739" s="31" t="s">
        <v>104</v>
      </c>
    </row>
    <row r="8740" spans="1:9" x14ac:dyDescent="0.3">
      <c r="A8740">
        <v>8772</v>
      </c>
      <c r="B8740">
        <v>2</v>
      </c>
      <c r="C8740">
        <v>139</v>
      </c>
      <c r="D8740" s="32">
        <v>0.71458333333333335</v>
      </c>
      <c r="E8740">
        <v>8000</v>
      </c>
      <c r="G8740" s="31" t="s">
        <v>97</v>
      </c>
      <c r="H8740">
        <v>10</v>
      </c>
      <c r="I8740" s="31" t="s">
        <v>98</v>
      </c>
    </row>
    <row r="8741" spans="1:9" x14ac:dyDescent="0.3">
      <c r="A8741">
        <v>8773</v>
      </c>
      <c r="B8741">
        <v>1</v>
      </c>
      <c r="C8741">
        <v>139</v>
      </c>
      <c r="D8741" s="32">
        <v>0.67708333333333337</v>
      </c>
      <c r="E8741">
        <v>8000</v>
      </c>
      <c r="F8741">
        <v>2000</v>
      </c>
      <c r="G8741" s="31" t="s">
        <v>102</v>
      </c>
      <c r="H8741">
        <v>10</v>
      </c>
      <c r="I8741" s="31" t="s">
        <v>99</v>
      </c>
    </row>
    <row r="8742" spans="1:9" x14ac:dyDescent="0.3">
      <c r="A8742">
        <v>8774</v>
      </c>
      <c r="B8742">
        <v>6</v>
      </c>
      <c r="C8742">
        <v>139</v>
      </c>
      <c r="D8742" s="32">
        <v>0.74097222222222225</v>
      </c>
      <c r="E8742">
        <v>10000</v>
      </c>
      <c r="G8742" s="31" t="s">
        <v>102</v>
      </c>
      <c r="H8742">
        <v>10</v>
      </c>
      <c r="I8742" s="31" t="s">
        <v>100</v>
      </c>
    </row>
    <row r="8743" spans="1:9" x14ac:dyDescent="0.3">
      <c r="A8743">
        <v>8775</v>
      </c>
      <c r="B8743">
        <v>4</v>
      </c>
      <c r="C8743">
        <v>139</v>
      </c>
      <c r="D8743" s="32">
        <v>0.65416666666666667</v>
      </c>
      <c r="E8743">
        <v>8000</v>
      </c>
      <c r="G8743" s="31" t="s">
        <v>102</v>
      </c>
      <c r="H8743">
        <v>10</v>
      </c>
      <c r="I8743" s="31" t="s">
        <v>103</v>
      </c>
    </row>
    <row r="8744" spans="1:9" x14ac:dyDescent="0.3">
      <c r="A8744">
        <v>8776</v>
      </c>
      <c r="B8744">
        <v>8</v>
      </c>
      <c r="C8744">
        <v>139</v>
      </c>
      <c r="D8744" s="32">
        <v>0.66180555555555554</v>
      </c>
      <c r="E8744">
        <v>8000</v>
      </c>
      <c r="F8744">
        <v>2000</v>
      </c>
      <c r="G8744" s="31" t="s">
        <v>102</v>
      </c>
      <c r="H8744">
        <v>10</v>
      </c>
      <c r="I8744" s="31" t="s">
        <v>101</v>
      </c>
    </row>
    <row r="8745" spans="1:9" x14ac:dyDescent="0.3">
      <c r="A8745">
        <v>8777</v>
      </c>
      <c r="B8745">
        <v>3</v>
      </c>
      <c r="C8745">
        <v>139</v>
      </c>
      <c r="D8745" s="32">
        <v>0.69722222222222219</v>
      </c>
      <c r="E8745">
        <v>8000</v>
      </c>
      <c r="G8745" s="31" t="s">
        <v>97</v>
      </c>
      <c r="H8745">
        <v>11</v>
      </c>
      <c r="I8745" s="31" t="s">
        <v>104</v>
      </c>
    </row>
    <row r="8746" spans="1:9" x14ac:dyDescent="0.3">
      <c r="A8746">
        <v>8778</v>
      </c>
      <c r="B8746">
        <v>2</v>
      </c>
      <c r="C8746">
        <v>139</v>
      </c>
      <c r="D8746" s="32">
        <v>0.76666666666666672</v>
      </c>
      <c r="E8746">
        <v>8000</v>
      </c>
      <c r="G8746" s="31" t="s">
        <v>102</v>
      </c>
      <c r="H8746">
        <v>11</v>
      </c>
      <c r="I8746" s="31" t="s">
        <v>98</v>
      </c>
    </row>
    <row r="8747" spans="1:9" x14ac:dyDescent="0.3">
      <c r="A8747">
        <v>8779</v>
      </c>
      <c r="B8747">
        <v>1</v>
      </c>
      <c r="C8747">
        <v>139</v>
      </c>
      <c r="D8747" s="32">
        <v>0.71805555555555556</v>
      </c>
      <c r="E8747">
        <v>8000</v>
      </c>
      <c r="G8747" s="31" t="s">
        <v>97</v>
      </c>
      <c r="H8747">
        <v>11</v>
      </c>
      <c r="I8747" s="31" t="s">
        <v>99</v>
      </c>
    </row>
    <row r="8748" spans="1:9" x14ac:dyDescent="0.3">
      <c r="A8748">
        <v>8780</v>
      </c>
      <c r="B8748">
        <v>6</v>
      </c>
      <c r="C8748">
        <v>139</v>
      </c>
      <c r="D8748" s="32">
        <v>0.78194444444444444</v>
      </c>
      <c r="E8748">
        <v>8000</v>
      </c>
      <c r="G8748" s="31" t="s">
        <v>97</v>
      </c>
      <c r="H8748">
        <v>11</v>
      </c>
      <c r="I8748" s="31" t="s">
        <v>100</v>
      </c>
    </row>
    <row r="8749" spans="1:9" x14ac:dyDescent="0.3">
      <c r="A8749">
        <v>8781</v>
      </c>
      <c r="B8749">
        <v>4</v>
      </c>
      <c r="C8749">
        <v>139</v>
      </c>
      <c r="D8749" s="32">
        <v>0.7270833333333333</v>
      </c>
      <c r="E8749">
        <v>8000</v>
      </c>
      <c r="G8749" s="31" t="s">
        <v>97</v>
      </c>
      <c r="H8749">
        <v>11</v>
      </c>
      <c r="I8749" s="31" t="s">
        <v>103</v>
      </c>
    </row>
    <row r="8750" spans="1:9" x14ac:dyDescent="0.3">
      <c r="A8750">
        <v>8782</v>
      </c>
      <c r="B8750">
        <v>8</v>
      </c>
      <c r="C8750">
        <v>139</v>
      </c>
      <c r="D8750" s="32">
        <v>0.71388888888888891</v>
      </c>
      <c r="E8750">
        <v>8000</v>
      </c>
      <c r="G8750" s="31" t="s">
        <v>97</v>
      </c>
      <c r="H8750">
        <v>11</v>
      </c>
      <c r="I8750" s="31" t="s">
        <v>101</v>
      </c>
    </row>
    <row r="8751" spans="1:9" x14ac:dyDescent="0.3">
      <c r="A8751">
        <v>8783</v>
      </c>
      <c r="B8751">
        <v>3</v>
      </c>
      <c r="C8751">
        <v>139</v>
      </c>
      <c r="D8751" s="32">
        <v>0.71250000000000002</v>
      </c>
      <c r="E8751">
        <v>8000</v>
      </c>
      <c r="G8751" s="31" t="s">
        <v>97</v>
      </c>
      <c r="H8751">
        <v>12</v>
      </c>
      <c r="I8751" s="31" t="s">
        <v>104</v>
      </c>
    </row>
    <row r="8752" spans="1:9" x14ac:dyDescent="0.3">
      <c r="A8752">
        <v>8784</v>
      </c>
      <c r="B8752">
        <v>2</v>
      </c>
      <c r="C8752">
        <v>139</v>
      </c>
      <c r="D8752" s="32">
        <v>0.79861111111111116</v>
      </c>
      <c r="E8752">
        <v>8000</v>
      </c>
      <c r="G8752" s="31" t="s">
        <v>97</v>
      </c>
      <c r="H8752">
        <v>12</v>
      </c>
      <c r="I8752" s="31" t="s">
        <v>98</v>
      </c>
    </row>
    <row r="8753" spans="1:9" x14ac:dyDescent="0.3">
      <c r="A8753">
        <v>8785</v>
      </c>
      <c r="B8753">
        <v>1</v>
      </c>
      <c r="C8753">
        <v>139</v>
      </c>
      <c r="D8753" s="32">
        <v>0.77222222222222225</v>
      </c>
      <c r="E8753">
        <v>8000</v>
      </c>
      <c r="G8753" s="31" t="s">
        <v>102</v>
      </c>
      <c r="H8753">
        <v>12</v>
      </c>
      <c r="I8753" s="31" t="s">
        <v>99</v>
      </c>
    </row>
    <row r="8754" spans="1:9" x14ac:dyDescent="0.3">
      <c r="A8754">
        <v>8786</v>
      </c>
      <c r="B8754">
        <v>6</v>
      </c>
      <c r="C8754">
        <v>139</v>
      </c>
      <c r="D8754" s="32"/>
      <c r="E8754">
        <v>8000</v>
      </c>
      <c r="G8754" s="31" t="s">
        <v>102</v>
      </c>
      <c r="H8754">
        <v>12</v>
      </c>
      <c r="I8754" s="31" t="s">
        <v>100</v>
      </c>
    </row>
    <row r="8755" spans="1:9" x14ac:dyDescent="0.3">
      <c r="A8755">
        <v>8787</v>
      </c>
      <c r="B8755">
        <v>4</v>
      </c>
      <c r="C8755">
        <v>139</v>
      </c>
      <c r="D8755" s="32">
        <v>0.76597222222222228</v>
      </c>
      <c r="E8755">
        <v>8000</v>
      </c>
      <c r="G8755" s="31" t="s">
        <v>97</v>
      </c>
      <c r="H8755">
        <v>12</v>
      </c>
      <c r="I8755" s="31" t="s">
        <v>103</v>
      </c>
    </row>
    <row r="8756" spans="1:9" x14ac:dyDescent="0.3">
      <c r="A8756">
        <v>8788</v>
      </c>
      <c r="B8756">
        <v>8</v>
      </c>
      <c r="C8756">
        <v>139</v>
      </c>
      <c r="D8756" s="32">
        <v>0.77500000000000002</v>
      </c>
      <c r="E8756">
        <v>8000</v>
      </c>
      <c r="G8756" s="31" t="s">
        <v>97</v>
      </c>
      <c r="H8756">
        <v>12</v>
      </c>
      <c r="I8756" s="31" t="s">
        <v>101</v>
      </c>
    </row>
    <row r="8757" spans="1:9" x14ac:dyDescent="0.3">
      <c r="A8757">
        <v>8789</v>
      </c>
      <c r="B8757">
        <v>3</v>
      </c>
      <c r="C8757">
        <v>139</v>
      </c>
      <c r="D8757" s="32">
        <v>0.7270833333333333</v>
      </c>
      <c r="E8757">
        <v>8000</v>
      </c>
      <c r="G8757" s="31" t="s">
        <v>97</v>
      </c>
      <c r="H8757">
        <v>13</v>
      </c>
      <c r="I8757" s="31" t="s">
        <v>104</v>
      </c>
    </row>
    <row r="8758" spans="1:9" x14ac:dyDescent="0.3">
      <c r="A8758">
        <v>8790</v>
      </c>
      <c r="B8758">
        <v>1</v>
      </c>
      <c r="C8758">
        <v>139</v>
      </c>
      <c r="D8758" s="32">
        <v>0.80694444444444446</v>
      </c>
      <c r="E8758">
        <v>8000</v>
      </c>
      <c r="G8758" s="31" t="s">
        <v>97</v>
      </c>
      <c r="H8758">
        <v>13</v>
      </c>
      <c r="I8758" s="31" t="s">
        <v>99</v>
      </c>
    </row>
    <row r="8759" spans="1:9" x14ac:dyDescent="0.3">
      <c r="A8759">
        <v>8791</v>
      </c>
      <c r="B8759">
        <v>4</v>
      </c>
      <c r="C8759">
        <v>139</v>
      </c>
      <c r="D8759" s="32">
        <v>0.80555555555555558</v>
      </c>
      <c r="E8759">
        <v>8000</v>
      </c>
      <c r="G8759" s="31" t="s">
        <v>97</v>
      </c>
      <c r="H8759">
        <v>13</v>
      </c>
      <c r="I8759" s="31" t="s">
        <v>103</v>
      </c>
    </row>
    <row r="8760" spans="1:9" x14ac:dyDescent="0.3">
      <c r="A8760">
        <v>8792</v>
      </c>
      <c r="B8760">
        <v>8</v>
      </c>
      <c r="C8760">
        <v>139</v>
      </c>
      <c r="D8760" s="32">
        <v>0.8</v>
      </c>
      <c r="E8760">
        <v>8000</v>
      </c>
      <c r="G8760" s="31" t="s">
        <v>97</v>
      </c>
      <c r="H8760">
        <v>13</v>
      </c>
      <c r="I8760" s="31" t="s">
        <v>101</v>
      </c>
    </row>
    <row r="8761" spans="1:9" x14ac:dyDescent="0.3">
      <c r="A8761">
        <v>8793</v>
      </c>
      <c r="B8761">
        <v>3</v>
      </c>
      <c r="C8761">
        <v>139</v>
      </c>
      <c r="D8761" s="32">
        <v>0.75416666666666665</v>
      </c>
      <c r="E8761">
        <v>8000</v>
      </c>
      <c r="G8761" s="31" t="s">
        <v>97</v>
      </c>
      <c r="H8761">
        <v>14</v>
      </c>
      <c r="I8761" s="31" t="s">
        <v>104</v>
      </c>
    </row>
    <row r="8762" spans="1:9" x14ac:dyDescent="0.3">
      <c r="A8762">
        <v>8794</v>
      </c>
      <c r="B8762">
        <v>3</v>
      </c>
      <c r="C8762">
        <v>139</v>
      </c>
      <c r="D8762" s="32">
        <v>0.78125</v>
      </c>
      <c r="E8762">
        <v>8000</v>
      </c>
      <c r="G8762" s="31" t="s">
        <v>97</v>
      </c>
      <c r="H8762">
        <v>15</v>
      </c>
      <c r="I8762" s="31" t="s">
        <v>104</v>
      </c>
    </row>
    <row r="8763" spans="1:9" x14ac:dyDescent="0.3">
      <c r="A8763">
        <v>8795</v>
      </c>
      <c r="B8763">
        <v>3</v>
      </c>
      <c r="C8763">
        <v>139</v>
      </c>
      <c r="D8763" s="32">
        <v>0.81041666666666667</v>
      </c>
      <c r="E8763">
        <v>8000</v>
      </c>
      <c r="G8763" s="31" t="s">
        <v>102</v>
      </c>
      <c r="H8763">
        <v>16</v>
      </c>
      <c r="I8763" s="31" t="s">
        <v>104</v>
      </c>
    </row>
    <row r="8764" spans="1:9" x14ac:dyDescent="0.3">
      <c r="A8764">
        <v>8796</v>
      </c>
      <c r="B8764">
        <v>3</v>
      </c>
      <c r="C8764">
        <v>139</v>
      </c>
      <c r="D8764" s="32">
        <v>0.83125000000000004</v>
      </c>
      <c r="E8764">
        <v>8000</v>
      </c>
      <c r="G8764" s="31" t="s">
        <v>102</v>
      </c>
      <c r="H8764">
        <v>17</v>
      </c>
      <c r="I8764" s="31" t="s">
        <v>104</v>
      </c>
    </row>
    <row r="8765" spans="1:9" x14ac:dyDescent="0.3">
      <c r="A8765">
        <v>8797</v>
      </c>
      <c r="B8765">
        <v>3</v>
      </c>
      <c r="C8765">
        <v>140</v>
      </c>
      <c r="D8765" s="32">
        <v>0.44861111111111113</v>
      </c>
      <c r="E8765">
        <v>8000</v>
      </c>
      <c r="F8765">
        <v>2000</v>
      </c>
      <c r="G8765" s="31" t="s">
        <v>102</v>
      </c>
      <c r="H8765">
        <v>4</v>
      </c>
      <c r="I8765" s="31" t="s">
        <v>104</v>
      </c>
    </row>
    <row r="8766" spans="1:9" x14ac:dyDescent="0.3">
      <c r="A8766">
        <v>8798</v>
      </c>
      <c r="B8766">
        <v>2</v>
      </c>
      <c r="C8766">
        <v>140</v>
      </c>
      <c r="D8766" s="32">
        <v>0.46041666666666664</v>
      </c>
      <c r="E8766">
        <v>8000</v>
      </c>
      <c r="F8766">
        <v>2000</v>
      </c>
      <c r="G8766" s="31" t="s">
        <v>97</v>
      </c>
      <c r="H8766">
        <v>4</v>
      </c>
      <c r="I8766" s="31" t="s">
        <v>98</v>
      </c>
    </row>
    <row r="8767" spans="1:9" x14ac:dyDescent="0.3">
      <c r="A8767">
        <v>8799</v>
      </c>
      <c r="B8767">
        <v>1</v>
      </c>
      <c r="C8767">
        <v>140</v>
      </c>
      <c r="D8767" s="32">
        <v>0.45555555555555555</v>
      </c>
      <c r="E8767">
        <v>8000</v>
      </c>
      <c r="F8767">
        <v>1000</v>
      </c>
      <c r="G8767" s="31" t="s">
        <v>102</v>
      </c>
      <c r="H8767">
        <v>4</v>
      </c>
      <c r="I8767" s="31" t="s">
        <v>99</v>
      </c>
    </row>
    <row r="8768" spans="1:9" x14ac:dyDescent="0.3">
      <c r="A8768">
        <v>8800</v>
      </c>
      <c r="B8768">
        <v>4</v>
      </c>
      <c r="C8768">
        <v>140</v>
      </c>
      <c r="D8768" s="32">
        <v>0.44444444444444442</v>
      </c>
      <c r="E8768">
        <v>8000</v>
      </c>
      <c r="G8768" s="31" t="s">
        <v>97</v>
      </c>
      <c r="H8768">
        <v>4</v>
      </c>
      <c r="I8768" s="31" t="s">
        <v>103</v>
      </c>
    </row>
    <row r="8769" spans="1:9" x14ac:dyDescent="0.3">
      <c r="A8769">
        <v>8801</v>
      </c>
      <c r="B8769">
        <v>8</v>
      </c>
      <c r="C8769">
        <v>140</v>
      </c>
      <c r="D8769" s="32">
        <v>0.45902777777777776</v>
      </c>
      <c r="E8769">
        <v>8000</v>
      </c>
      <c r="F8769">
        <v>2000</v>
      </c>
      <c r="G8769" s="31" t="s">
        <v>97</v>
      </c>
      <c r="H8769">
        <v>4</v>
      </c>
      <c r="I8769" s="31" t="s">
        <v>101</v>
      </c>
    </row>
    <row r="8770" spans="1:9" x14ac:dyDescent="0.3">
      <c r="A8770">
        <v>8802</v>
      </c>
      <c r="B8770">
        <v>7</v>
      </c>
      <c r="C8770">
        <v>140</v>
      </c>
      <c r="D8770" s="32">
        <v>0.46805555555555556</v>
      </c>
      <c r="E8770">
        <v>8000</v>
      </c>
      <c r="G8770" s="31" t="s">
        <v>97</v>
      </c>
      <c r="H8770">
        <v>4</v>
      </c>
      <c r="I8770" s="31" t="s">
        <v>106</v>
      </c>
    </row>
    <row r="8771" spans="1:9" x14ac:dyDescent="0.3">
      <c r="A8771">
        <v>8803</v>
      </c>
      <c r="B8771">
        <v>3</v>
      </c>
      <c r="C8771">
        <v>140</v>
      </c>
      <c r="D8771" s="32">
        <v>0.48402777777777778</v>
      </c>
      <c r="E8771">
        <v>8000</v>
      </c>
      <c r="G8771" s="31" t="s">
        <v>102</v>
      </c>
      <c r="H8771">
        <v>5</v>
      </c>
      <c r="I8771" s="31" t="s">
        <v>104</v>
      </c>
    </row>
    <row r="8772" spans="1:9" x14ac:dyDescent="0.3">
      <c r="A8772">
        <v>8804</v>
      </c>
      <c r="B8772">
        <v>2</v>
      </c>
      <c r="C8772">
        <v>140</v>
      </c>
      <c r="D8772" s="32">
        <v>0.48125000000000001</v>
      </c>
      <c r="E8772">
        <v>8000</v>
      </c>
      <c r="G8772" s="31" t="s">
        <v>97</v>
      </c>
      <c r="H8772">
        <v>5</v>
      </c>
      <c r="I8772" s="31" t="s">
        <v>98</v>
      </c>
    </row>
    <row r="8773" spans="1:9" x14ac:dyDescent="0.3">
      <c r="A8773">
        <v>8805</v>
      </c>
      <c r="B8773">
        <v>1</v>
      </c>
      <c r="C8773">
        <v>140</v>
      </c>
      <c r="D8773" s="32">
        <v>0.5</v>
      </c>
      <c r="E8773">
        <v>8000</v>
      </c>
      <c r="G8773" s="31" t="s">
        <v>97</v>
      </c>
      <c r="H8773">
        <v>5</v>
      </c>
      <c r="I8773" s="31" t="s">
        <v>99</v>
      </c>
    </row>
    <row r="8774" spans="1:9" x14ac:dyDescent="0.3">
      <c r="A8774">
        <v>8806</v>
      </c>
      <c r="B8774">
        <v>4</v>
      </c>
      <c r="C8774">
        <v>140</v>
      </c>
      <c r="D8774" s="32">
        <v>0.46875</v>
      </c>
      <c r="E8774">
        <v>8000</v>
      </c>
      <c r="G8774" s="31" t="s">
        <v>97</v>
      </c>
      <c r="H8774">
        <v>5</v>
      </c>
      <c r="I8774" s="31" t="s">
        <v>103</v>
      </c>
    </row>
    <row r="8775" spans="1:9" x14ac:dyDescent="0.3">
      <c r="A8775">
        <v>8807</v>
      </c>
      <c r="B8775">
        <v>8</v>
      </c>
      <c r="C8775">
        <v>140</v>
      </c>
      <c r="D8775" s="32">
        <v>0.48888888888888887</v>
      </c>
      <c r="E8775">
        <v>10000</v>
      </c>
      <c r="G8775" s="31" t="s">
        <v>97</v>
      </c>
      <c r="H8775">
        <v>5</v>
      </c>
      <c r="I8775" s="31" t="s">
        <v>101</v>
      </c>
    </row>
    <row r="8776" spans="1:9" x14ac:dyDescent="0.3">
      <c r="A8776">
        <v>8808</v>
      </c>
      <c r="B8776">
        <v>7</v>
      </c>
      <c r="C8776">
        <v>140</v>
      </c>
      <c r="D8776" s="32">
        <v>0.50069444444444444</v>
      </c>
      <c r="E8776">
        <v>8000</v>
      </c>
      <c r="F8776">
        <v>1000</v>
      </c>
      <c r="G8776" s="31" t="s">
        <v>102</v>
      </c>
      <c r="H8776">
        <v>5</v>
      </c>
      <c r="I8776" s="31" t="s">
        <v>106</v>
      </c>
    </row>
    <row r="8777" spans="1:9" x14ac:dyDescent="0.3">
      <c r="A8777">
        <v>8809</v>
      </c>
      <c r="B8777">
        <v>3</v>
      </c>
      <c r="C8777">
        <v>140</v>
      </c>
      <c r="D8777" s="32">
        <v>0.52222222222222225</v>
      </c>
      <c r="E8777">
        <v>8000</v>
      </c>
      <c r="F8777">
        <v>1000</v>
      </c>
      <c r="G8777" s="31" t="s">
        <v>102</v>
      </c>
      <c r="H8777">
        <v>6</v>
      </c>
      <c r="I8777" s="31" t="s">
        <v>104</v>
      </c>
    </row>
    <row r="8778" spans="1:9" x14ac:dyDescent="0.3">
      <c r="A8778">
        <v>8810</v>
      </c>
      <c r="B8778">
        <v>2</v>
      </c>
      <c r="C8778">
        <v>140</v>
      </c>
      <c r="D8778" s="32">
        <v>0.50138888888888888</v>
      </c>
      <c r="E8778">
        <v>8000</v>
      </c>
      <c r="G8778" s="31" t="s">
        <v>102</v>
      </c>
      <c r="H8778">
        <v>6</v>
      </c>
      <c r="I8778" s="31" t="s">
        <v>98</v>
      </c>
    </row>
    <row r="8779" spans="1:9" x14ac:dyDescent="0.3">
      <c r="A8779">
        <v>8811</v>
      </c>
      <c r="B8779">
        <v>1</v>
      </c>
      <c r="C8779">
        <v>140</v>
      </c>
      <c r="D8779" s="32">
        <v>0.52916666666666667</v>
      </c>
      <c r="E8779">
        <v>8000</v>
      </c>
      <c r="G8779" s="31" t="s">
        <v>97</v>
      </c>
      <c r="H8779">
        <v>6</v>
      </c>
      <c r="I8779" s="31" t="s">
        <v>99</v>
      </c>
    </row>
    <row r="8780" spans="1:9" x14ac:dyDescent="0.3">
      <c r="A8780">
        <v>8812</v>
      </c>
      <c r="B8780">
        <v>4</v>
      </c>
      <c r="C8780">
        <v>140</v>
      </c>
      <c r="D8780" s="32">
        <v>0.49722222222222223</v>
      </c>
      <c r="E8780">
        <v>8000</v>
      </c>
      <c r="G8780" s="31" t="s">
        <v>102</v>
      </c>
      <c r="H8780">
        <v>6</v>
      </c>
      <c r="I8780" s="31" t="s">
        <v>103</v>
      </c>
    </row>
    <row r="8781" spans="1:9" x14ac:dyDescent="0.3">
      <c r="A8781">
        <v>8813</v>
      </c>
      <c r="B8781">
        <v>8</v>
      </c>
      <c r="C8781">
        <v>140</v>
      </c>
      <c r="D8781" s="32">
        <v>0.51527777777777772</v>
      </c>
      <c r="E8781">
        <v>8000</v>
      </c>
      <c r="G8781" s="31" t="s">
        <v>102</v>
      </c>
      <c r="H8781">
        <v>6</v>
      </c>
      <c r="I8781" s="31" t="s">
        <v>101</v>
      </c>
    </row>
    <row r="8782" spans="1:9" x14ac:dyDescent="0.3">
      <c r="A8782">
        <v>8814</v>
      </c>
      <c r="B8782">
        <v>7</v>
      </c>
      <c r="C8782">
        <v>140</v>
      </c>
      <c r="D8782" s="32">
        <v>0.53055555555555556</v>
      </c>
      <c r="E8782">
        <v>8000</v>
      </c>
      <c r="G8782" s="31" t="s">
        <v>102</v>
      </c>
      <c r="H8782">
        <v>6</v>
      </c>
      <c r="I8782" s="31" t="s">
        <v>106</v>
      </c>
    </row>
    <row r="8783" spans="1:9" x14ac:dyDescent="0.3">
      <c r="A8783">
        <v>8815</v>
      </c>
      <c r="B8783">
        <v>3</v>
      </c>
      <c r="C8783">
        <v>140</v>
      </c>
      <c r="D8783" s="32">
        <v>0.54027777777777775</v>
      </c>
      <c r="E8783">
        <v>8000</v>
      </c>
      <c r="G8783" s="31" t="s">
        <v>97</v>
      </c>
      <c r="H8783">
        <v>7</v>
      </c>
      <c r="I8783" s="31" t="s">
        <v>104</v>
      </c>
    </row>
    <row r="8784" spans="1:9" x14ac:dyDescent="0.3">
      <c r="A8784">
        <v>8816</v>
      </c>
      <c r="B8784">
        <v>2</v>
      </c>
      <c r="C8784">
        <v>140</v>
      </c>
      <c r="D8784" s="32">
        <v>0.52777777777777779</v>
      </c>
      <c r="E8784">
        <v>8000</v>
      </c>
      <c r="G8784" s="31" t="s">
        <v>102</v>
      </c>
      <c r="H8784">
        <v>7</v>
      </c>
      <c r="I8784" s="31" t="s">
        <v>98</v>
      </c>
    </row>
    <row r="8785" spans="1:9" x14ac:dyDescent="0.3">
      <c r="A8785">
        <v>8817</v>
      </c>
      <c r="B8785">
        <v>1</v>
      </c>
      <c r="C8785">
        <v>140</v>
      </c>
      <c r="D8785" s="32">
        <v>0.58819444444444446</v>
      </c>
      <c r="E8785">
        <v>8000</v>
      </c>
      <c r="F8785">
        <v>1000</v>
      </c>
      <c r="G8785" s="31" t="s">
        <v>102</v>
      </c>
      <c r="H8785">
        <v>7</v>
      </c>
      <c r="I8785" s="31" t="s">
        <v>99</v>
      </c>
    </row>
    <row r="8786" spans="1:9" x14ac:dyDescent="0.3">
      <c r="A8786">
        <v>8818</v>
      </c>
      <c r="B8786">
        <v>4</v>
      </c>
      <c r="C8786">
        <v>140</v>
      </c>
      <c r="D8786" s="32">
        <v>0.51388888888888884</v>
      </c>
      <c r="E8786">
        <v>8000</v>
      </c>
      <c r="G8786" s="31" t="s">
        <v>97</v>
      </c>
      <c r="H8786">
        <v>7</v>
      </c>
      <c r="I8786" s="31" t="s">
        <v>103</v>
      </c>
    </row>
    <row r="8787" spans="1:9" x14ac:dyDescent="0.3">
      <c r="A8787">
        <v>8819</v>
      </c>
      <c r="B8787">
        <v>8</v>
      </c>
      <c r="C8787">
        <v>140</v>
      </c>
      <c r="D8787" s="32">
        <v>0.53819444444444442</v>
      </c>
      <c r="E8787">
        <v>8000</v>
      </c>
      <c r="G8787" s="31" t="s">
        <v>97</v>
      </c>
      <c r="H8787">
        <v>7</v>
      </c>
      <c r="I8787" s="31" t="s">
        <v>101</v>
      </c>
    </row>
    <row r="8788" spans="1:9" x14ac:dyDescent="0.3">
      <c r="A8788">
        <v>8820</v>
      </c>
      <c r="B8788">
        <v>7</v>
      </c>
      <c r="C8788">
        <v>140</v>
      </c>
      <c r="D8788" s="32">
        <v>0.57013888888888886</v>
      </c>
      <c r="E8788">
        <v>8000</v>
      </c>
      <c r="F8788">
        <v>1000</v>
      </c>
      <c r="G8788" s="31" t="s">
        <v>97</v>
      </c>
      <c r="H8788">
        <v>7</v>
      </c>
      <c r="I8788" s="31" t="s">
        <v>106</v>
      </c>
    </row>
    <row r="8789" spans="1:9" x14ac:dyDescent="0.3">
      <c r="A8789">
        <v>8821</v>
      </c>
      <c r="B8789">
        <v>3</v>
      </c>
      <c r="C8789">
        <v>140</v>
      </c>
      <c r="D8789" s="32">
        <v>0.57361111111111107</v>
      </c>
      <c r="E8789">
        <v>8000</v>
      </c>
      <c r="G8789" s="31" t="s">
        <v>102</v>
      </c>
      <c r="H8789">
        <v>8</v>
      </c>
      <c r="I8789" s="31" t="s">
        <v>104</v>
      </c>
    </row>
    <row r="8790" spans="1:9" x14ac:dyDescent="0.3">
      <c r="A8790">
        <v>8822</v>
      </c>
      <c r="B8790">
        <v>2</v>
      </c>
      <c r="C8790">
        <v>140</v>
      </c>
      <c r="D8790" s="32">
        <v>0.54861111111111116</v>
      </c>
      <c r="E8790">
        <v>8000</v>
      </c>
      <c r="G8790" s="31" t="s">
        <v>102</v>
      </c>
      <c r="H8790">
        <v>8</v>
      </c>
      <c r="I8790" s="31" t="s">
        <v>98</v>
      </c>
    </row>
    <row r="8791" spans="1:9" x14ac:dyDescent="0.3">
      <c r="A8791">
        <v>8823</v>
      </c>
      <c r="B8791">
        <v>1</v>
      </c>
      <c r="C8791">
        <v>140</v>
      </c>
      <c r="D8791" s="32">
        <v>0.63472222222222219</v>
      </c>
      <c r="E8791">
        <v>8000</v>
      </c>
      <c r="G8791" s="31" t="s">
        <v>102</v>
      </c>
      <c r="H8791">
        <v>8</v>
      </c>
      <c r="I8791" s="31" t="s">
        <v>99</v>
      </c>
    </row>
    <row r="8792" spans="1:9" x14ac:dyDescent="0.3">
      <c r="A8792">
        <v>8824</v>
      </c>
      <c r="B8792">
        <v>4</v>
      </c>
      <c r="C8792">
        <v>140</v>
      </c>
      <c r="D8792" s="32">
        <v>0.55486111111111114</v>
      </c>
      <c r="E8792">
        <v>8000</v>
      </c>
      <c r="G8792" s="31" t="s">
        <v>102</v>
      </c>
      <c r="H8792">
        <v>8</v>
      </c>
      <c r="I8792" s="31" t="s">
        <v>103</v>
      </c>
    </row>
    <row r="8793" spans="1:9" x14ac:dyDescent="0.3">
      <c r="A8793">
        <v>8825</v>
      </c>
      <c r="B8793">
        <v>8</v>
      </c>
      <c r="C8793">
        <v>140</v>
      </c>
      <c r="D8793" s="32">
        <v>0.57708333333333328</v>
      </c>
      <c r="E8793">
        <v>8000</v>
      </c>
      <c r="G8793" s="31" t="s">
        <v>102</v>
      </c>
      <c r="H8793">
        <v>8</v>
      </c>
      <c r="I8793" s="31" t="s">
        <v>101</v>
      </c>
    </row>
    <row r="8794" spans="1:9" x14ac:dyDescent="0.3">
      <c r="A8794">
        <v>8826</v>
      </c>
      <c r="B8794">
        <v>7</v>
      </c>
      <c r="C8794">
        <v>140</v>
      </c>
      <c r="D8794" s="32">
        <v>0.61458333333333337</v>
      </c>
      <c r="E8794">
        <v>8000</v>
      </c>
      <c r="G8794" s="31" t="s">
        <v>97</v>
      </c>
      <c r="H8794">
        <v>8</v>
      </c>
      <c r="I8794" s="31" t="s">
        <v>106</v>
      </c>
    </row>
    <row r="8795" spans="1:9" x14ac:dyDescent="0.3">
      <c r="A8795">
        <v>8827</v>
      </c>
      <c r="B8795">
        <v>3</v>
      </c>
      <c r="C8795">
        <v>140</v>
      </c>
      <c r="D8795" s="32">
        <v>0.59861111111111109</v>
      </c>
      <c r="E8795">
        <v>8000</v>
      </c>
      <c r="G8795" s="31" t="s">
        <v>97</v>
      </c>
      <c r="H8795">
        <v>9</v>
      </c>
      <c r="I8795" s="31" t="s">
        <v>104</v>
      </c>
    </row>
    <row r="8796" spans="1:9" x14ac:dyDescent="0.3">
      <c r="A8796">
        <v>8828</v>
      </c>
      <c r="B8796">
        <v>2</v>
      </c>
      <c r="C8796">
        <v>140</v>
      </c>
      <c r="D8796" s="32">
        <v>0.5805555555555556</v>
      </c>
      <c r="E8796">
        <v>8000</v>
      </c>
      <c r="G8796" s="31" t="s">
        <v>97</v>
      </c>
      <c r="H8796">
        <v>9</v>
      </c>
      <c r="I8796" s="31" t="s">
        <v>98</v>
      </c>
    </row>
    <row r="8797" spans="1:9" x14ac:dyDescent="0.3">
      <c r="A8797">
        <v>8829</v>
      </c>
      <c r="B8797">
        <v>1</v>
      </c>
      <c r="C8797">
        <v>140</v>
      </c>
      <c r="D8797" s="32">
        <v>0.66666666666666663</v>
      </c>
      <c r="E8797">
        <v>8000</v>
      </c>
      <c r="G8797" s="31" t="s">
        <v>97</v>
      </c>
      <c r="H8797">
        <v>9</v>
      </c>
      <c r="I8797" s="31" t="s">
        <v>99</v>
      </c>
    </row>
    <row r="8798" spans="1:9" x14ac:dyDescent="0.3">
      <c r="A8798">
        <v>8830</v>
      </c>
      <c r="B8798">
        <v>4</v>
      </c>
      <c r="C8798">
        <v>140</v>
      </c>
      <c r="D8798" s="32">
        <v>0.62916666666666665</v>
      </c>
      <c r="E8798">
        <v>8000</v>
      </c>
      <c r="G8798" s="31" t="s">
        <v>102</v>
      </c>
      <c r="H8798">
        <v>9</v>
      </c>
      <c r="I8798" s="31" t="s">
        <v>103</v>
      </c>
    </row>
    <row r="8799" spans="1:9" x14ac:dyDescent="0.3">
      <c r="A8799">
        <v>8831</v>
      </c>
      <c r="B8799">
        <v>8</v>
      </c>
      <c r="C8799">
        <v>140</v>
      </c>
      <c r="D8799" s="32">
        <v>0.61805555555555558</v>
      </c>
      <c r="E8799">
        <v>8000</v>
      </c>
      <c r="G8799" s="31" t="s">
        <v>102</v>
      </c>
      <c r="H8799">
        <v>9</v>
      </c>
      <c r="I8799" s="31" t="s">
        <v>101</v>
      </c>
    </row>
    <row r="8800" spans="1:9" x14ac:dyDescent="0.3">
      <c r="A8800">
        <v>8832</v>
      </c>
      <c r="B8800">
        <v>7</v>
      </c>
      <c r="C8800">
        <v>140</v>
      </c>
      <c r="D8800" s="32">
        <v>0.68611111111111112</v>
      </c>
      <c r="E8800">
        <v>8000</v>
      </c>
      <c r="G8800" s="31" t="s">
        <v>97</v>
      </c>
      <c r="H8800">
        <v>9</v>
      </c>
      <c r="I8800" s="31" t="s">
        <v>106</v>
      </c>
    </row>
    <row r="8801" spans="1:9" x14ac:dyDescent="0.3">
      <c r="A8801">
        <v>8833</v>
      </c>
      <c r="B8801">
        <v>3</v>
      </c>
      <c r="C8801">
        <v>140</v>
      </c>
      <c r="D8801" s="32">
        <v>0.62916666666666665</v>
      </c>
      <c r="E8801">
        <v>10000</v>
      </c>
      <c r="G8801" s="31" t="s">
        <v>102</v>
      </c>
      <c r="H8801">
        <v>10</v>
      </c>
      <c r="I8801" s="31" t="s">
        <v>104</v>
      </c>
    </row>
    <row r="8802" spans="1:9" x14ac:dyDescent="0.3">
      <c r="A8802">
        <v>8834</v>
      </c>
      <c r="B8802">
        <v>2</v>
      </c>
      <c r="C8802">
        <v>140</v>
      </c>
      <c r="D8802" s="32">
        <v>0.67152777777777772</v>
      </c>
      <c r="E8802">
        <v>8000</v>
      </c>
      <c r="G8802" s="31" t="s">
        <v>102</v>
      </c>
      <c r="H8802">
        <v>10</v>
      </c>
      <c r="I8802" s="31" t="s">
        <v>98</v>
      </c>
    </row>
    <row r="8803" spans="1:9" x14ac:dyDescent="0.3">
      <c r="A8803">
        <v>8835</v>
      </c>
      <c r="B8803">
        <v>1</v>
      </c>
      <c r="C8803">
        <v>140</v>
      </c>
      <c r="D8803" s="32">
        <v>0.70416666666666672</v>
      </c>
      <c r="E8803">
        <v>8000</v>
      </c>
      <c r="G8803" s="31" t="s">
        <v>102</v>
      </c>
      <c r="H8803">
        <v>10</v>
      </c>
      <c r="I8803" s="31" t="s">
        <v>99</v>
      </c>
    </row>
    <row r="8804" spans="1:9" x14ac:dyDescent="0.3">
      <c r="A8804">
        <v>8836</v>
      </c>
      <c r="B8804">
        <v>4</v>
      </c>
      <c r="C8804">
        <v>140</v>
      </c>
      <c r="D8804" s="32">
        <v>0.66805555555555551</v>
      </c>
      <c r="E8804">
        <v>8000</v>
      </c>
      <c r="G8804" s="31" t="s">
        <v>102</v>
      </c>
      <c r="H8804">
        <v>10</v>
      </c>
      <c r="I8804" s="31" t="s">
        <v>103</v>
      </c>
    </row>
    <row r="8805" spans="1:9" x14ac:dyDescent="0.3">
      <c r="A8805">
        <v>8837</v>
      </c>
      <c r="B8805">
        <v>8</v>
      </c>
      <c r="C8805">
        <v>140</v>
      </c>
      <c r="D8805" s="32">
        <v>0.71736111111111112</v>
      </c>
      <c r="E8805">
        <v>8000</v>
      </c>
      <c r="F8805">
        <v>2000</v>
      </c>
      <c r="G8805" s="31" t="s">
        <v>102</v>
      </c>
      <c r="H8805">
        <v>10</v>
      </c>
      <c r="I8805" s="31" t="s">
        <v>101</v>
      </c>
    </row>
    <row r="8806" spans="1:9" x14ac:dyDescent="0.3">
      <c r="A8806">
        <v>8838</v>
      </c>
      <c r="B8806">
        <v>7</v>
      </c>
      <c r="C8806">
        <v>140</v>
      </c>
      <c r="D8806" s="32">
        <v>0.72152777777777777</v>
      </c>
      <c r="E8806">
        <v>8000</v>
      </c>
      <c r="F8806">
        <v>700</v>
      </c>
      <c r="G8806" s="31" t="s">
        <v>97</v>
      </c>
      <c r="H8806">
        <v>10</v>
      </c>
      <c r="I8806" s="31" t="s">
        <v>106</v>
      </c>
    </row>
    <row r="8807" spans="1:9" x14ac:dyDescent="0.3">
      <c r="A8807">
        <v>8839</v>
      </c>
      <c r="B8807">
        <v>3</v>
      </c>
      <c r="C8807">
        <v>140</v>
      </c>
      <c r="D8807" s="32">
        <v>0.64861111111111114</v>
      </c>
      <c r="E8807">
        <v>8000</v>
      </c>
      <c r="G8807" s="31" t="s">
        <v>102</v>
      </c>
      <c r="H8807">
        <v>11</v>
      </c>
      <c r="I8807" s="31" t="s">
        <v>104</v>
      </c>
    </row>
    <row r="8808" spans="1:9" x14ac:dyDescent="0.3">
      <c r="A8808">
        <v>8840</v>
      </c>
      <c r="B8808">
        <v>2</v>
      </c>
      <c r="C8808">
        <v>140</v>
      </c>
      <c r="D8808" s="32">
        <v>0.69236111111111109</v>
      </c>
      <c r="E8808">
        <v>8000</v>
      </c>
      <c r="G8808" s="31" t="s">
        <v>102</v>
      </c>
      <c r="H8808">
        <v>11</v>
      </c>
      <c r="I8808" s="31" t="s">
        <v>98</v>
      </c>
    </row>
    <row r="8809" spans="1:9" x14ac:dyDescent="0.3">
      <c r="A8809">
        <v>8841</v>
      </c>
      <c r="B8809">
        <v>1</v>
      </c>
      <c r="C8809">
        <v>140</v>
      </c>
      <c r="D8809" s="32">
        <v>0.72222222222222221</v>
      </c>
      <c r="E8809">
        <v>8000</v>
      </c>
      <c r="G8809" s="31" t="s">
        <v>102</v>
      </c>
      <c r="H8809">
        <v>11</v>
      </c>
      <c r="I8809" s="31" t="s">
        <v>99</v>
      </c>
    </row>
    <row r="8810" spans="1:9" x14ac:dyDescent="0.3">
      <c r="A8810">
        <v>8842</v>
      </c>
      <c r="B8810">
        <v>4</v>
      </c>
      <c r="C8810">
        <v>140</v>
      </c>
      <c r="D8810" s="32">
        <v>0.6791666666666667</v>
      </c>
      <c r="E8810">
        <v>8000</v>
      </c>
      <c r="G8810" s="31" t="s">
        <v>102</v>
      </c>
      <c r="H8810">
        <v>11</v>
      </c>
      <c r="I8810" s="31" t="s">
        <v>103</v>
      </c>
    </row>
    <row r="8811" spans="1:9" x14ac:dyDescent="0.3">
      <c r="A8811">
        <v>8843</v>
      </c>
      <c r="B8811">
        <v>8</v>
      </c>
      <c r="C8811">
        <v>140</v>
      </c>
      <c r="D8811" s="32">
        <v>0.74236111111111114</v>
      </c>
      <c r="E8811">
        <v>8000</v>
      </c>
      <c r="G8811" s="31" t="s">
        <v>102</v>
      </c>
      <c r="H8811">
        <v>11</v>
      </c>
      <c r="I8811" s="31" t="s">
        <v>101</v>
      </c>
    </row>
    <row r="8812" spans="1:9" x14ac:dyDescent="0.3">
      <c r="A8812">
        <v>8844</v>
      </c>
      <c r="B8812">
        <v>7</v>
      </c>
      <c r="C8812">
        <v>140</v>
      </c>
      <c r="D8812" s="32">
        <v>0.74861111111111112</v>
      </c>
      <c r="E8812">
        <v>8000</v>
      </c>
      <c r="G8812" s="31" t="s">
        <v>102</v>
      </c>
      <c r="H8812">
        <v>11</v>
      </c>
      <c r="I8812" s="31" t="s">
        <v>106</v>
      </c>
    </row>
    <row r="8813" spans="1:9" x14ac:dyDescent="0.3">
      <c r="A8813">
        <v>8845</v>
      </c>
      <c r="B8813">
        <v>3</v>
      </c>
      <c r="C8813">
        <v>140</v>
      </c>
      <c r="D8813" s="32">
        <v>0.66805555555555551</v>
      </c>
      <c r="E8813">
        <v>8000</v>
      </c>
      <c r="G8813" s="31" t="s">
        <v>102</v>
      </c>
      <c r="H8813">
        <v>12</v>
      </c>
      <c r="I8813" s="31" t="s">
        <v>104</v>
      </c>
    </row>
    <row r="8814" spans="1:9" x14ac:dyDescent="0.3">
      <c r="A8814">
        <v>8846</v>
      </c>
      <c r="B8814">
        <v>2</v>
      </c>
      <c r="C8814">
        <v>140</v>
      </c>
      <c r="D8814" s="32">
        <v>0.71736111111111112</v>
      </c>
      <c r="E8814">
        <v>8000</v>
      </c>
      <c r="G8814" s="31" t="s">
        <v>102</v>
      </c>
      <c r="H8814">
        <v>12</v>
      </c>
      <c r="I8814" s="31" t="s">
        <v>98</v>
      </c>
    </row>
    <row r="8815" spans="1:9" x14ac:dyDescent="0.3">
      <c r="A8815">
        <v>8847</v>
      </c>
      <c r="B8815">
        <v>1</v>
      </c>
      <c r="C8815">
        <v>140</v>
      </c>
      <c r="D8815" s="32">
        <v>0.7319444444444444</v>
      </c>
      <c r="E8815">
        <v>8000</v>
      </c>
      <c r="G8815" s="31" t="s">
        <v>102</v>
      </c>
      <c r="H8815">
        <v>12</v>
      </c>
      <c r="I8815" s="31" t="s">
        <v>99</v>
      </c>
    </row>
    <row r="8816" spans="1:9" x14ac:dyDescent="0.3">
      <c r="A8816">
        <v>8848</v>
      </c>
      <c r="B8816">
        <v>4</v>
      </c>
      <c r="C8816">
        <v>140</v>
      </c>
      <c r="D8816" s="32">
        <v>0.69236111111111109</v>
      </c>
      <c r="E8816">
        <v>8000</v>
      </c>
      <c r="G8816" s="31" t="s">
        <v>97</v>
      </c>
      <c r="H8816">
        <v>12</v>
      </c>
      <c r="I8816" s="31" t="s">
        <v>103</v>
      </c>
    </row>
    <row r="8817" spans="1:9" x14ac:dyDescent="0.3">
      <c r="A8817">
        <v>8849</v>
      </c>
      <c r="B8817">
        <v>8</v>
      </c>
      <c r="C8817">
        <v>140</v>
      </c>
      <c r="D8817" s="32">
        <v>0.7631944444444444</v>
      </c>
      <c r="E8817">
        <v>8000</v>
      </c>
      <c r="G8817" s="31" t="s">
        <v>102</v>
      </c>
      <c r="H8817">
        <v>12</v>
      </c>
      <c r="I8817" s="31" t="s">
        <v>101</v>
      </c>
    </row>
    <row r="8818" spans="1:9" x14ac:dyDescent="0.3">
      <c r="A8818">
        <v>8850</v>
      </c>
      <c r="B8818">
        <v>7</v>
      </c>
      <c r="C8818">
        <v>140</v>
      </c>
      <c r="D8818" s="32">
        <v>0.76875000000000004</v>
      </c>
      <c r="E8818">
        <v>8000</v>
      </c>
      <c r="G8818" s="31" t="s">
        <v>102</v>
      </c>
      <c r="H8818">
        <v>12</v>
      </c>
      <c r="I8818" s="31" t="s">
        <v>106</v>
      </c>
    </row>
    <row r="8819" spans="1:9" x14ac:dyDescent="0.3">
      <c r="A8819">
        <v>8851</v>
      </c>
      <c r="B8819">
        <v>3</v>
      </c>
      <c r="C8819">
        <v>140</v>
      </c>
      <c r="D8819" s="32">
        <v>0.69513888888888886</v>
      </c>
      <c r="E8819">
        <v>8000</v>
      </c>
      <c r="F8819">
        <v>1000</v>
      </c>
      <c r="G8819" s="31" t="s">
        <v>102</v>
      </c>
      <c r="H8819">
        <v>13</v>
      </c>
      <c r="I8819" s="31" t="s">
        <v>104</v>
      </c>
    </row>
    <row r="8820" spans="1:9" x14ac:dyDescent="0.3">
      <c r="A8820">
        <v>8852</v>
      </c>
      <c r="B8820">
        <v>2</v>
      </c>
      <c r="C8820">
        <v>140</v>
      </c>
      <c r="D8820" s="32">
        <v>0.73750000000000004</v>
      </c>
      <c r="E8820">
        <v>8000</v>
      </c>
      <c r="G8820" s="31" t="s">
        <v>102</v>
      </c>
      <c r="H8820">
        <v>13</v>
      </c>
      <c r="I8820" s="31" t="s">
        <v>98</v>
      </c>
    </row>
    <row r="8821" spans="1:9" x14ac:dyDescent="0.3">
      <c r="A8821">
        <v>8853</v>
      </c>
      <c r="B8821">
        <v>1</v>
      </c>
      <c r="C8821">
        <v>140</v>
      </c>
      <c r="D8821" s="32">
        <v>0.76736111111111116</v>
      </c>
      <c r="E8821">
        <v>8000</v>
      </c>
      <c r="G8821" s="31" t="s">
        <v>102</v>
      </c>
      <c r="H8821">
        <v>13</v>
      </c>
      <c r="I8821" s="31" t="s">
        <v>99</v>
      </c>
    </row>
    <row r="8822" spans="1:9" x14ac:dyDescent="0.3">
      <c r="A8822">
        <v>8854</v>
      </c>
      <c r="B8822">
        <v>4</v>
      </c>
      <c r="C8822">
        <v>140</v>
      </c>
      <c r="D8822" s="32">
        <v>0.71597222222222223</v>
      </c>
      <c r="E8822">
        <v>8000</v>
      </c>
      <c r="G8822" s="31" t="s">
        <v>97</v>
      </c>
      <c r="H8822">
        <v>13</v>
      </c>
      <c r="I8822" s="31" t="s">
        <v>103</v>
      </c>
    </row>
    <row r="8823" spans="1:9" x14ac:dyDescent="0.3">
      <c r="A8823">
        <v>8855</v>
      </c>
      <c r="B8823">
        <v>8</v>
      </c>
      <c r="C8823">
        <v>140</v>
      </c>
      <c r="D8823" s="32">
        <v>0.78819444444444442</v>
      </c>
      <c r="E8823">
        <v>8000</v>
      </c>
      <c r="G8823" s="31" t="s">
        <v>102</v>
      </c>
      <c r="H8823">
        <v>13</v>
      </c>
      <c r="I8823" s="31" t="s">
        <v>101</v>
      </c>
    </row>
    <row r="8824" spans="1:9" x14ac:dyDescent="0.3">
      <c r="A8824">
        <v>8856</v>
      </c>
      <c r="B8824">
        <v>7</v>
      </c>
      <c r="C8824">
        <v>140</v>
      </c>
      <c r="D8824" s="32">
        <v>0.79791666666666672</v>
      </c>
      <c r="E8824">
        <v>8000</v>
      </c>
      <c r="G8824" s="31" t="s">
        <v>97</v>
      </c>
      <c r="H8824">
        <v>13</v>
      </c>
      <c r="I8824" s="31" t="s">
        <v>106</v>
      </c>
    </row>
    <row r="8825" spans="1:9" x14ac:dyDescent="0.3">
      <c r="A8825">
        <v>8857</v>
      </c>
      <c r="B8825">
        <v>3</v>
      </c>
      <c r="C8825">
        <v>140</v>
      </c>
      <c r="D8825" s="32">
        <v>0.7319444444444444</v>
      </c>
      <c r="E8825">
        <v>8000</v>
      </c>
      <c r="F8825">
        <v>6000</v>
      </c>
      <c r="G8825" s="31" t="s">
        <v>102</v>
      </c>
      <c r="H8825">
        <v>14</v>
      </c>
      <c r="I8825" s="31" t="s">
        <v>104</v>
      </c>
    </row>
    <row r="8826" spans="1:9" x14ac:dyDescent="0.3">
      <c r="A8826">
        <v>8858</v>
      </c>
      <c r="B8826">
        <v>2</v>
      </c>
      <c r="C8826">
        <v>140</v>
      </c>
      <c r="D8826" s="32">
        <v>0.76666666666666672</v>
      </c>
      <c r="E8826">
        <v>8000</v>
      </c>
      <c r="G8826" s="31" t="s">
        <v>102</v>
      </c>
      <c r="H8826">
        <v>14</v>
      </c>
      <c r="I8826" s="31" t="s">
        <v>98</v>
      </c>
    </row>
    <row r="8827" spans="1:9" x14ac:dyDescent="0.3">
      <c r="A8827">
        <v>8859</v>
      </c>
      <c r="B8827">
        <v>1</v>
      </c>
      <c r="C8827">
        <v>140</v>
      </c>
      <c r="D8827" s="32">
        <v>0.7895833333333333</v>
      </c>
      <c r="E8827">
        <v>8000</v>
      </c>
      <c r="F8827">
        <v>2000</v>
      </c>
      <c r="G8827" s="31" t="s">
        <v>97</v>
      </c>
      <c r="H8827">
        <v>14</v>
      </c>
      <c r="I8827" s="31" t="s">
        <v>99</v>
      </c>
    </row>
    <row r="8828" spans="1:9" x14ac:dyDescent="0.3">
      <c r="A8828">
        <v>8860</v>
      </c>
      <c r="B8828">
        <v>4</v>
      </c>
      <c r="C8828">
        <v>140</v>
      </c>
      <c r="D8828" s="32">
        <v>0.73819444444444449</v>
      </c>
      <c r="E8828">
        <v>8000</v>
      </c>
      <c r="G8828" s="31" t="s">
        <v>102</v>
      </c>
      <c r="H8828">
        <v>14</v>
      </c>
      <c r="I8828" s="31" t="s">
        <v>103</v>
      </c>
    </row>
    <row r="8829" spans="1:9" x14ac:dyDescent="0.3">
      <c r="A8829">
        <v>8861</v>
      </c>
      <c r="B8829">
        <v>8</v>
      </c>
      <c r="C8829">
        <v>140</v>
      </c>
      <c r="D8829" s="32">
        <v>0.80902777777777779</v>
      </c>
      <c r="E8829">
        <v>8000</v>
      </c>
      <c r="G8829" s="31" t="s">
        <v>97</v>
      </c>
      <c r="H8829">
        <v>14</v>
      </c>
      <c r="I8829" s="31" t="s">
        <v>101</v>
      </c>
    </row>
    <row r="8830" spans="1:9" x14ac:dyDescent="0.3">
      <c r="A8830">
        <v>8862</v>
      </c>
      <c r="B8830">
        <v>7</v>
      </c>
      <c r="C8830">
        <v>140</v>
      </c>
      <c r="D8830" s="32">
        <v>0.82152777777777775</v>
      </c>
      <c r="E8830">
        <v>8000</v>
      </c>
      <c r="G8830" s="31" t="s">
        <v>97</v>
      </c>
      <c r="H8830">
        <v>14</v>
      </c>
      <c r="I8830" s="31" t="s">
        <v>106</v>
      </c>
    </row>
    <row r="8831" spans="1:9" x14ac:dyDescent="0.3">
      <c r="A8831">
        <v>8863</v>
      </c>
      <c r="B8831">
        <v>3</v>
      </c>
      <c r="C8831">
        <v>140</v>
      </c>
      <c r="D8831" s="32">
        <v>0.75208333333333333</v>
      </c>
      <c r="E8831">
        <v>8000</v>
      </c>
      <c r="G8831" s="31" t="s">
        <v>97</v>
      </c>
      <c r="H8831">
        <v>15</v>
      </c>
      <c r="I8831" s="31" t="s">
        <v>104</v>
      </c>
    </row>
    <row r="8832" spans="1:9" x14ac:dyDescent="0.3">
      <c r="A8832">
        <v>8864</v>
      </c>
      <c r="B8832">
        <v>2</v>
      </c>
      <c r="C8832">
        <v>140</v>
      </c>
      <c r="D8832" s="32">
        <v>0.78749999999999998</v>
      </c>
      <c r="E8832">
        <v>8000</v>
      </c>
      <c r="G8832" s="31" t="s">
        <v>102</v>
      </c>
      <c r="H8832">
        <v>15</v>
      </c>
      <c r="I8832" s="31" t="s">
        <v>98</v>
      </c>
    </row>
    <row r="8833" spans="1:9" x14ac:dyDescent="0.3">
      <c r="A8833">
        <v>8865</v>
      </c>
      <c r="B8833">
        <v>1</v>
      </c>
      <c r="C8833">
        <v>140</v>
      </c>
      <c r="D8833" s="32">
        <v>0.81388888888888888</v>
      </c>
      <c r="E8833">
        <v>10000</v>
      </c>
      <c r="G8833" s="31" t="s">
        <v>97</v>
      </c>
      <c r="H8833">
        <v>15</v>
      </c>
      <c r="I8833" s="31" t="s">
        <v>99</v>
      </c>
    </row>
    <row r="8834" spans="1:9" x14ac:dyDescent="0.3">
      <c r="A8834">
        <v>8866</v>
      </c>
      <c r="B8834">
        <v>4</v>
      </c>
      <c r="C8834">
        <v>140</v>
      </c>
      <c r="D8834" s="32">
        <v>0.76180555555555551</v>
      </c>
      <c r="E8834">
        <v>8000</v>
      </c>
      <c r="G8834" s="31" t="s">
        <v>102</v>
      </c>
      <c r="H8834">
        <v>15</v>
      </c>
      <c r="I8834" s="31" t="s">
        <v>103</v>
      </c>
    </row>
    <row r="8835" spans="1:9" x14ac:dyDescent="0.3">
      <c r="A8835">
        <v>8867</v>
      </c>
      <c r="B8835">
        <v>8</v>
      </c>
      <c r="C8835">
        <v>140</v>
      </c>
      <c r="D8835" s="32">
        <v>0.82847222222222228</v>
      </c>
      <c r="E8835">
        <v>8000</v>
      </c>
      <c r="G8835" s="31" t="s">
        <v>97</v>
      </c>
      <c r="H8835">
        <v>15</v>
      </c>
      <c r="I8835" s="31" t="s">
        <v>101</v>
      </c>
    </row>
    <row r="8836" spans="1:9" x14ac:dyDescent="0.3">
      <c r="A8836">
        <v>8868</v>
      </c>
      <c r="B8836">
        <v>3</v>
      </c>
      <c r="C8836">
        <v>140</v>
      </c>
      <c r="D8836" s="32">
        <v>0.77222222222222225</v>
      </c>
      <c r="E8836">
        <v>8000</v>
      </c>
      <c r="G8836" s="31" t="s">
        <v>97</v>
      </c>
      <c r="H8836">
        <v>16</v>
      </c>
      <c r="I8836" s="31" t="s">
        <v>104</v>
      </c>
    </row>
    <row r="8837" spans="1:9" x14ac:dyDescent="0.3">
      <c r="A8837">
        <v>8869</v>
      </c>
      <c r="B8837">
        <v>2</v>
      </c>
      <c r="C8837">
        <v>140</v>
      </c>
      <c r="D8837" s="32">
        <v>0.81944444444444442</v>
      </c>
      <c r="E8837">
        <v>8000</v>
      </c>
      <c r="G8837" s="31" t="s">
        <v>102</v>
      </c>
      <c r="H8837">
        <v>16</v>
      </c>
      <c r="I8837" s="31" t="s">
        <v>98</v>
      </c>
    </row>
    <row r="8838" spans="1:9" x14ac:dyDescent="0.3">
      <c r="A8838">
        <v>8870</v>
      </c>
      <c r="B8838">
        <v>1</v>
      </c>
      <c r="C8838">
        <v>140</v>
      </c>
      <c r="D8838" s="32">
        <v>0.84236111111111112</v>
      </c>
      <c r="E8838">
        <v>8000</v>
      </c>
      <c r="G8838" s="31" t="s">
        <v>97</v>
      </c>
      <c r="H8838">
        <v>16</v>
      </c>
      <c r="I8838" s="31" t="s">
        <v>99</v>
      </c>
    </row>
    <row r="8839" spans="1:9" x14ac:dyDescent="0.3">
      <c r="A8839">
        <v>8871</v>
      </c>
      <c r="B8839">
        <v>4</v>
      </c>
      <c r="C8839">
        <v>140</v>
      </c>
      <c r="D8839" s="32">
        <v>0.77708333333333335</v>
      </c>
      <c r="E8839">
        <v>8000</v>
      </c>
      <c r="G8839" s="31" t="s">
        <v>102</v>
      </c>
      <c r="H8839">
        <v>16</v>
      </c>
      <c r="I8839" s="31" t="s">
        <v>103</v>
      </c>
    </row>
    <row r="8840" spans="1:9" x14ac:dyDescent="0.3">
      <c r="A8840">
        <v>8872</v>
      </c>
      <c r="B8840">
        <v>3</v>
      </c>
      <c r="C8840">
        <v>140</v>
      </c>
      <c r="D8840" s="32">
        <v>0.79305555555555551</v>
      </c>
      <c r="E8840">
        <v>8000</v>
      </c>
      <c r="G8840" s="31" t="s">
        <v>97</v>
      </c>
      <c r="H8840">
        <v>17</v>
      </c>
      <c r="I8840" s="31" t="s">
        <v>104</v>
      </c>
    </row>
    <row r="8841" spans="1:9" x14ac:dyDescent="0.3">
      <c r="A8841">
        <v>8873</v>
      </c>
      <c r="B8841">
        <v>2</v>
      </c>
      <c r="C8841">
        <v>140</v>
      </c>
      <c r="D8841" s="32">
        <v>0.84166666666666667</v>
      </c>
      <c r="E8841">
        <v>8000</v>
      </c>
      <c r="G8841" s="31" t="s">
        <v>102</v>
      </c>
      <c r="H8841">
        <v>17</v>
      </c>
      <c r="I8841" s="31" t="s">
        <v>98</v>
      </c>
    </row>
    <row r="8842" spans="1:9" x14ac:dyDescent="0.3">
      <c r="A8842">
        <v>8874</v>
      </c>
      <c r="B8842">
        <v>4</v>
      </c>
      <c r="C8842">
        <v>140</v>
      </c>
      <c r="D8842" s="32">
        <v>0.78888888888888886</v>
      </c>
      <c r="E8842">
        <v>8000</v>
      </c>
      <c r="G8842" s="31" t="s">
        <v>102</v>
      </c>
      <c r="H8842">
        <v>17</v>
      </c>
      <c r="I8842" s="31" t="s">
        <v>103</v>
      </c>
    </row>
    <row r="8843" spans="1:9" x14ac:dyDescent="0.3">
      <c r="A8843">
        <v>8875</v>
      </c>
      <c r="B8843">
        <v>3</v>
      </c>
      <c r="C8843">
        <v>140</v>
      </c>
      <c r="D8843" s="32">
        <v>0.81041666666666667</v>
      </c>
      <c r="E8843">
        <v>8000</v>
      </c>
      <c r="G8843" s="31" t="s">
        <v>97</v>
      </c>
      <c r="H8843">
        <v>18</v>
      </c>
      <c r="I8843" s="31" t="s">
        <v>104</v>
      </c>
    </row>
    <row r="8844" spans="1:9" x14ac:dyDescent="0.3">
      <c r="A8844">
        <v>8876</v>
      </c>
      <c r="B8844">
        <v>4</v>
      </c>
      <c r="C8844">
        <v>140</v>
      </c>
      <c r="D8844" s="32">
        <v>0.80763888888888891</v>
      </c>
      <c r="E8844">
        <v>8000</v>
      </c>
      <c r="G8844" s="31" t="s">
        <v>102</v>
      </c>
      <c r="H8844">
        <v>18</v>
      </c>
      <c r="I8844" s="31" t="s">
        <v>103</v>
      </c>
    </row>
    <row r="8845" spans="1:9" x14ac:dyDescent="0.3">
      <c r="A8845">
        <v>8877</v>
      </c>
      <c r="B8845">
        <v>3</v>
      </c>
      <c r="C8845">
        <v>140</v>
      </c>
      <c r="D8845" s="32">
        <v>0.83333333333333337</v>
      </c>
      <c r="E8845">
        <v>8000</v>
      </c>
      <c r="F8845">
        <v>2000</v>
      </c>
      <c r="G8845" s="31" t="s">
        <v>97</v>
      </c>
      <c r="H8845">
        <v>19</v>
      </c>
      <c r="I8845" s="31" t="s">
        <v>104</v>
      </c>
    </row>
    <row r="8846" spans="1:9" x14ac:dyDescent="0.3">
      <c r="A8846">
        <v>8878</v>
      </c>
      <c r="B8846">
        <v>4</v>
      </c>
      <c r="C8846">
        <v>140</v>
      </c>
      <c r="D8846" s="32">
        <v>0.83194444444444449</v>
      </c>
      <c r="E8846">
        <v>8000</v>
      </c>
      <c r="G8846" s="31" t="s">
        <v>102</v>
      </c>
      <c r="H8846">
        <v>19</v>
      </c>
      <c r="I8846" s="31" t="s">
        <v>103</v>
      </c>
    </row>
    <row r="8847" spans="1:9" x14ac:dyDescent="0.3">
      <c r="A8847">
        <v>8879</v>
      </c>
      <c r="B8847">
        <v>4</v>
      </c>
      <c r="C8847">
        <v>140</v>
      </c>
      <c r="D8847" s="32">
        <v>0.84097222222222223</v>
      </c>
      <c r="E8847">
        <v>8000</v>
      </c>
      <c r="G8847" s="31" t="s">
        <v>102</v>
      </c>
      <c r="H8847">
        <v>20</v>
      </c>
      <c r="I8847" s="31" t="s">
        <v>103</v>
      </c>
    </row>
    <row r="8848" spans="1:9" x14ac:dyDescent="0.3">
      <c r="A8848">
        <v>8880</v>
      </c>
      <c r="B8848">
        <v>3</v>
      </c>
      <c r="C8848">
        <v>141</v>
      </c>
      <c r="D8848" s="32">
        <v>0.45763888888888887</v>
      </c>
      <c r="E8848">
        <v>8000</v>
      </c>
      <c r="G8848" s="31" t="s">
        <v>97</v>
      </c>
      <c r="H8848">
        <v>4</v>
      </c>
      <c r="I8848" s="31" t="s">
        <v>104</v>
      </c>
    </row>
    <row r="8849" spans="1:9" x14ac:dyDescent="0.3">
      <c r="A8849">
        <v>8881</v>
      </c>
      <c r="B8849">
        <v>6</v>
      </c>
      <c r="C8849">
        <v>141</v>
      </c>
      <c r="D8849" s="32">
        <v>0.7680555555555556</v>
      </c>
      <c r="E8849">
        <v>8000</v>
      </c>
      <c r="G8849" s="31" t="s">
        <v>97</v>
      </c>
      <c r="H8849">
        <v>4</v>
      </c>
      <c r="I8849" s="31" t="s">
        <v>100</v>
      </c>
    </row>
    <row r="8850" spans="1:9" x14ac:dyDescent="0.3">
      <c r="A8850">
        <v>8882</v>
      </c>
      <c r="B8850">
        <v>4</v>
      </c>
      <c r="C8850">
        <v>141</v>
      </c>
      <c r="D8850" s="32">
        <v>0.45833333333333331</v>
      </c>
      <c r="E8850">
        <v>8000</v>
      </c>
      <c r="G8850" s="31" t="s">
        <v>102</v>
      </c>
      <c r="H8850">
        <v>4</v>
      </c>
      <c r="I8850" s="31" t="s">
        <v>103</v>
      </c>
    </row>
    <row r="8851" spans="1:9" x14ac:dyDescent="0.3">
      <c r="A8851">
        <v>8883</v>
      </c>
      <c r="B8851">
        <v>8</v>
      </c>
      <c r="C8851">
        <v>141</v>
      </c>
      <c r="D8851" s="32">
        <v>0.45555555555555555</v>
      </c>
      <c r="E8851">
        <v>8000</v>
      </c>
      <c r="G8851" s="31" t="s">
        <v>102</v>
      </c>
      <c r="H8851">
        <v>4</v>
      </c>
      <c r="I8851" s="31" t="s">
        <v>101</v>
      </c>
    </row>
    <row r="8852" spans="1:9" x14ac:dyDescent="0.3">
      <c r="A8852">
        <v>8884</v>
      </c>
      <c r="B8852">
        <v>5</v>
      </c>
      <c r="C8852">
        <v>141</v>
      </c>
      <c r="D8852" s="32">
        <v>0.46041666666666664</v>
      </c>
      <c r="E8852">
        <v>8000</v>
      </c>
      <c r="F8852">
        <v>2000</v>
      </c>
      <c r="G8852" s="31" t="s">
        <v>102</v>
      </c>
      <c r="H8852">
        <v>4</v>
      </c>
      <c r="I8852" s="31" t="s">
        <v>105</v>
      </c>
    </row>
    <row r="8853" spans="1:9" x14ac:dyDescent="0.3">
      <c r="A8853">
        <v>8885</v>
      </c>
      <c r="B8853">
        <v>3</v>
      </c>
      <c r="C8853">
        <v>141</v>
      </c>
      <c r="D8853" s="32">
        <v>0.48680555555555555</v>
      </c>
      <c r="E8853">
        <v>8000</v>
      </c>
      <c r="G8853" s="31" t="s">
        <v>102</v>
      </c>
      <c r="H8853">
        <v>5</v>
      </c>
      <c r="I8853" s="31" t="s">
        <v>104</v>
      </c>
    </row>
    <row r="8854" spans="1:9" x14ac:dyDescent="0.3">
      <c r="A8854">
        <v>8886</v>
      </c>
      <c r="B8854">
        <v>6</v>
      </c>
      <c r="C8854">
        <v>141</v>
      </c>
      <c r="D8854" s="32">
        <v>0.82638888888888884</v>
      </c>
      <c r="E8854">
        <v>8000</v>
      </c>
      <c r="G8854" s="31" t="s">
        <v>97</v>
      </c>
      <c r="H8854">
        <v>5</v>
      </c>
      <c r="I8854" s="31" t="s">
        <v>100</v>
      </c>
    </row>
    <row r="8855" spans="1:9" x14ac:dyDescent="0.3">
      <c r="A8855">
        <v>8887</v>
      </c>
      <c r="B8855">
        <v>4</v>
      </c>
      <c r="C8855">
        <v>141</v>
      </c>
      <c r="D8855" s="32">
        <v>0.55763888888888891</v>
      </c>
      <c r="E8855">
        <v>8000</v>
      </c>
      <c r="G8855" s="31" t="s">
        <v>102</v>
      </c>
      <c r="H8855">
        <v>5</v>
      </c>
      <c r="I8855" s="31" t="s">
        <v>103</v>
      </c>
    </row>
    <row r="8856" spans="1:9" x14ac:dyDescent="0.3">
      <c r="A8856">
        <v>8888</v>
      </c>
      <c r="B8856">
        <v>8</v>
      </c>
      <c r="C8856">
        <v>141</v>
      </c>
      <c r="D8856" s="32">
        <v>0.59930555555555554</v>
      </c>
      <c r="E8856">
        <v>8000</v>
      </c>
      <c r="G8856" s="31" t="s">
        <v>97</v>
      </c>
      <c r="H8856">
        <v>5</v>
      </c>
      <c r="I8856" s="31" t="s">
        <v>101</v>
      </c>
    </row>
    <row r="8857" spans="1:9" x14ac:dyDescent="0.3">
      <c r="A8857">
        <v>8889</v>
      </c>
      <c r="B8857">
        <v>5</v>
      </c>
      <c r="C8857">
        <v>141</v>
      </c>
      <c r="D8857" s="32">
        <v>0.4826388888888889</v>
      </c>
      <c r="E8857">
        <v>8000</v>
      </c>
      <c r="G8857" s="31" t="s">
        <v>102</v>
      </c>
      <c r="H8857">
        <v>5</v>
      </c>
      <c r="I8857" s="31" t="s">
        <v>105</v>
      </c>
    </row>
    <row r="8858" spans="1:9" x14ac:dyDescent="0.3">
      <c r="A8858">
        <v>8890</v>
      </c>
      <c r="B8858">
        <v>3</v>
      </c>
      <c r="C8858">
        <v>141</v>
      </c>
      <c r="D8858" s="32">
        <v>0.50277777777777777</v>
      </c>
      <c r="E8858">
        <v>5000</v>
      </c>
      <c r="F8858">
        <v>1000</v>
      </c>
      <c r="G8858" s="31" t="s">
        <v>97</v>
      </c>
      <c r="H8858">
        <v>6</v>
      </c>
      <c r="I8858" s="31" t="s">
        <v>104</v>
      </c>
    </row>
    <row r="8859" spans="1:9" x14ac:dyDescent="0.3">
      <c r="A8859">
        <v>8891</v>
      </c>
      <c r="B8859">
        <v>4</v>
      </c>
      <c r="C8859">
        <v>141</v>
      </c>
      <c r="D8859" s="32">
        <v>0.59930555555555554</v>
      </c>
      <c r="E8859">
        <v>8000</v>
      </c>
      <c r="G8859" s="31" t="s">
        <v>102</v>
      </c>
      <c r="H8859">
        <v>6</v>
      </c>
      <c r="I8859" s="31" t="s">
        <v>103</v>
      </c>
    </row>
    <row r="8860" spans="1:9" x14ac:dyDescent="0.3">
      <c r="A8860">
        <v>8892</v>
      </c>
      <c r="B8860">
        <v>8</v>
      </c>
      <c r="C8860">
        <v>141</v>
      </c>
      <c r="D8860" s="32">
        <v>0.6333333333333333</v>
      </c>
      <c r="E8860">
        <v>8000</v>
      </c>
      <c r="G8860" s="31" t="s">
        <v>102</v>
      </c>
      <c r="H8860">
        <v>6</v>
      </c>
      <c r="I8860" s="31" t="s">
        <v>101</v>
      </c>
    </row>
    <row r="8861" spans="1:9" x14ac:dyDescent="0.3">
      <c r="A8861">
        <v>8893</v>
      </c>
      <c r="B8861">
        <v>5</v>
      </c>
      <c r="C8861">
        <v>141</v>
      </c>
      <c r="D8861" s="32"/>
      <c r="E8861">
        <v>8000</v>
      </c>
      <c r="G8861" s="31" t="s">
        <v>97</v>
      </c>
      <c r="H8861">
        <v>6</v>
      </c>
      <c r="I8861" s="31" t="s">
        <v>105</v>
      </c>
    </row>
    <row r="8862" spans="1:9" x14ac:dyDescent="0.3">
      <c r="A8862">
        <v>8894</v>
      </c>
      <c r="B8862">
        <v>3</v>
      </c>
      <c r="C8862">
        <v>141</v>
      </c>
      <c r="D8862" s="32">
        <v>0.53541666666666665</v>
      </c>
      <c r="E8862">
        <v>8000</v>
      </c>
      <c r="G8862" s="31" t="s">
        <v>102</v>
      </c>
      <c r="H8862">
        <v>7</v>
      </c>
      <c r="I8862" s="31" t="s">
        <v>104</v>
      </c>
    </row>
    <row r="8863" spans="1:9" x14ac:dyDescent="0.3">
      <c r="A8863">
        <v>8895</v>
      </c>
      <c r="B8863">
        <v>4</v>
      </c>
      <c r="C8863">
        <v>141</v>
      </c>
      <c r="D8863" s="32">
        <v>0.61736111111111114</v>
      </c>
      <c r="E8863">
        <v>8000</v>
      </c>
      <c r="G8863" s="31" t="s">
        <v>97</v>
      </c>
      <c r="H8863">
        <v>7</v>
      </c>
      <c r="I8863" s="31" t="s">
        <v>103</v>
      </c>
    </row>
    <row r="8864" spans="1:9" x14ac:dyDescent="0.3">
      <c r="A8864">
        <v>8896</v>
      </c>
      <c r="B8864">
        <v>8</v>
      </c>
      <c r="C8864">
        <v>141</v>
      </c>
      <c r="D8864" s="32">
        <v>0.66319444444444442</v>
      </c>
      <c r="E8864">
        <v>8000</v>
      </c>
      <c r="G8864" s="31" t="s">
        <v>102</v>
      </c>
      <c r="H8864">
        <v>7</v>
      </c>
      <c r="I8864" s="31" t="s">
        <v>101</v>
      </c>
    </row>
    <row r="8865" spans="1:9" x14ac:dyDescent="0.3">
      <c r="A8865">
        <v>8897</v>
      </c>
      <c r="B8865">
        <v>5</v>
      </c>
      <c r="C8865">
        <v>141</v>
      </c>
      <c r="D8865" s="32">
        <v>0.53888888888888886</v>
      </c>
      <c r="E8865">
        <v>8000</v>
      </c>
      <c r="G8865" s="31" t="s">
        <v>97</v>
      </c>
      <c r="H8865">
        <v>7</v>
      </c>
      <c r="I8865" s="31" t="s">
        <v>105</v>
      </c>
    </row>
    <row r="8866" spans="1:9" x14ac:dyDescent="0.3">
      <c r="A8866">
        <v>8898</v>
      </c>
      <c r="B8866">
        <v>3</v>
      </c>
      <c r="C8866">
        <v>141</v>
      </c>
      <c r="D8866" s="32">
        <v>0.55902777777777779</v>
      </c>
      <c r="E8866">
        <v>8000</v>
      </c>
      <c r="G8866" s="31" t="s">
        <v>97</v>
      </c>
      <c r="H8866">
        <v>8</v>
      </c>
      <c r="I8866" s="31" t="s">
        <v>104</v>
      </c>
    </row>
    <row r="8867" spans="1:9" x14ac:dyDescent="0.3">
      <c r="A8867">
        <v>8899</v>
      </c>
      <c r="B8867">
        <v>4</v>
      </c>
      <c r="C8867">
        <v>141</v>
      </c>
      <c r="D8867" s="32">
        <v>0.64861111111111114</v>
      </c>
      <c r="E8867">
        <v>8000</v>
      </c>
      <c r="G8867" s="31" t="s">
        <v>97</v>
      </c>
      <c r="H8867">
        <v>8</v>
      </c>
      <c r="I8867" s="31" t="s">
        <v>103</v>
      </c>
    </row>
    <row r="8868" spans="1:9" x14ac:dyDescent="0.3">
      <c r="A8868">
        <v>8900</v>
      </c>
      <c r="B8868">
        <v>8</v>
      </c>
      <c r="C8868">
        <v>141</v>
      </c>
      <c r="D8868" s="32">
        <v>0.73472222222222228</v>
      </c>
      <c r="E8868">
        <v>8000</v>
      </c>
      <c r="G8868" s="31" t="s">
        <v>102</v>
      </c>
      <c r="H8868">
        <v>8</v>
      </c>
      <c r="I8868" s="31" t="s">
        <v>101</v>
      </c>
    </row>
    <row r="8869" spans="1:9" x14ac:dyDescent="0.3">
      <c r="A8869">
        <v>8901</v>
      </c>
      <c r="B8869">
        <v>5</v>
      </c>
      <c r="C8869">
        <v>141</v>
      </c>
      <c r="D8869" s="32">
        <v>0.56041666666666667</v>
      </c>
      <c r="E8869">
        <v>10000</v>
      </c>
      <c r="F8869">
        <v>1000</v>
      </c>
      <c r="G8869" s="31" t="s">
        <v>97</v>
      </c>
      <c r="H8869">
        <v>8</v>
      </c>
      <c r="I8869" s="31" t="s">
        <v>105</v>
      </c>
    </row>
    <row r="8870" spans="1:9" x14ac:dyDescent="0.3">
      <c r="A8870">
        <v>8902</v>
      </c>
      <c r="B8870">
        <v>3</v>
      </c>
      <c r="C8870">
        <v>141</v>
      </c>
      <c r="D8870" s="32">
        <v>0.61527777777777781</v>
      </c>
      <c r="E8870">
        <v>8000</v>
      </c>
      <c r="G8870" s="31" t="s">
        <v>102</v>
      </c>
      <c r="H8870">
        <v>9</v>
      </c>
      <c r="I8870" s="31" t="s">
        <v>104</v>
      </c>
    </row>
    <row r="8871" spans="1:9" x14ac:dyDescent="0.3">
      <c r="A8871">
        <v>8903</v>
      </c>
      <c r="B8871">
        <v>4</v>
      </c>
      <c r="C8871">
        <v>141</v>
      </c>
      <c r="D8871" s="32">
        <v>0.70138888888888884</v>
      </c>
      <c r="E8871">
        <v>8000</v>
      </c>
      <c r="G8871" s="31" t="s">
        <v>97</v>
      </c>
      <c r="H8871">
        <v>9</v>
      </c>
      <c r="I8871" s="31" t="s">
        <v>103</v>
      </c>
    </row>
    <row r="8872" spans="1:9" x14ac:dyDescent="0.3">
      <c r="A8872">
        <v>8904</v>
      </c>
      <c r="B8872">
        <v>8</v>
      </c>
      <c r="C8872">
        <v>141</v>
      </c>
      <c r="D8872" s="32">
        <v>0.76249999999999996</v>
      </c>
      <c r="E8872">
        <v>10000</v>
      </c>
      <c r="G8872" s="31" t="s">
        <v>102</v>
      </c>
      <c r="H8872">
        <v>9</v>
      </c>
      <c r="I8872" s="31" t="s">
        <v>101</v>
      </c>
    </row>
    <row r="8873" spans="1:9" x14ac:dyDescent="0.3">
      <c r="A8873">
        <v>8905</v>
      </c>
      <c r="B8873">
        <v>5</v>
      </c>
      <c r="C8873">
        <v>141</v>
      </c>
      <c r="D8873" s="32">
        <v>0.5756944444444444</v>
      </c>
      <c r="E8873">
        <v>8000</v>
      </c>
      <c r="F8873">
        <v>2200</v>
      </c>
      <c r="G8873" s="31" t="s">
        <v>102</v>
      </c>
      <c r="H8873">
        <v>9</v>
      </c>
      <c r="I8873" s="31" t="s">
        <v>105</v>
      </c>
    </row>
    <row r="8874" spans="1:9" x14ac:dyDescent="0.3">
      <c r="A8874">
        <v>8906</v>
      </c>
      <c r="B8874">
        <v>3</v>
      </c>
      <c r="C8874">
        <v>141</v>
      </c>
      <c r="D8874" s="32">
        <v>0.65</v>
      </c>
      <c r="E8874">
        <v>8000</v>
      </c>
      <c r="G8874" s="31" t="s">
        <v>97</v>
      </c>
      <c r="H8874">
        <v>10</v>
      </c>
      <c r="I8874" s="31" t="s">
        <v>104</v>
      </c>
    </row>
    <row r="8875" spans="1:9" x14ac:dyDescent="0.3">
      <c r="A8875">
        <v>8907</v>
      </c>
      <c r="B8875">
        <v>4</v>
      </c>
      <c r="C8875">
        <v>141</v>
      </c>
      <c r="D8875" s="32">
        <v>0.73333333333333328</v>
      </c>
      <c r="E8875">
        <v>8000</v>
      </c>
      <c r="G8875" s="31" t="s">
        <v>102</v>
      </c>
      <c r="H8875">
        <v>10</v>
      </c>
      <c r="I8875" s="31" t="s">
        <v>103</v>
      </c>
    </row>
    <row r="8876" spans="1:9" x14ac:dyDescent="0.3">
      <c r="A8876">
        <v>8908</v>
      </c>
      <c r="B8876">
        <v>8</v>
      </c>
      <c r="C8876">
        <v>141</v>
      </c>
      <c r="D8876" s="32">
        <v>0.77916666666666667</v>
      </c>
      <c r="E8876">
        <v>8000</v>
      </c>
      <c r="F8876">
        <v>1000</v>
      </c>
      <c r="G8876" s="31" t="s">
        <v>102</v>
      </c>
      <c r="H8876">
        <v>10</v>
      </c>
      <c r="I8876" s="31" t="s">
        <v>101</v>
      </c>
    </row>
    <row r="8877" spans="1:9" x14ac:dyDescent="0.3">
      <c r="A8877">
        <v>8909</v>
      </c>
      <c r="B8877">
        <v>5</v>
      </c>
      <c r="C8877">
        <v>141</v>
      </c>
      <c r="D8877" s="32">
        <v>0.59652777777777777</v>
      </c>
      <c r="E8877">
        <v>8000</v>
      </c>
      <c r="G8877" s="31" t="s">
        <v>97</v>
      </c>
      <c r="H8877">
        <v>10</v>
      </c>
      <c r="I8877" s="31" t="s">
        <v>105</v>
      </c>
    </row>
    <row r="8878" spans="1:9" x14ac:dyDescent="0.3">
      <c r="A8878">
        <v>8910</v>
      </c>
      <c r="B8878">
        <v>3</v>
      </c>
      <c r="C8878">
        <v>141</v>
      </c>
      <c r="D8878" s="32">
        <v>0.74652777777777779</v>
      </c>
      <c r="E8878">
        <v>10000</v>
      </c>
      <c r="G8878" s="31" t="s">
        <v>97</v>
      </c>
      <c r="H8878">
        <v>11</v>
      </c>
      <c r="I8878" s="31" t="s">
        <v>104</v>
      </c>
    </row>
    <row r="8879" spans="1:9" x14ac:dyDescent="0.3">
      <c r="A8879">
        <v>8911</v>
      </c>
      <c r="B8879">
        <v>4</v>
      </c>
      <c r="C8879">
        <v>141</v>
      </c>
      <c r="D8879" s="32">
        <v>0.76111111111111107</v>
      </c>
      <c r="E8879">
        <v>8000</v>
      </c>
      <c r="G8879" s="31" t="s">
        <v>102</v>
      </c>
      <c r="H8879">
        <v>11</v>
      </c>
      <c r="I8879" s="31" t="s">
        <v>103</v>
      </c>
    </row>
    <row r="8880" spans="1:9" x14ac:dyDescent="0.3">
      <c r="A8880">
        <v>8912</v>
      </c>
      <c r="B8880">
        <v>8</v>
      </c>
      <c r="C8880">
        <v>141</v>
      </c>
      <c r="D8880" s="32">
        <v>0.8</v>
      </c>
      <c r="E8880">
        <v>8000</v>
      </c>
      <c r="F8880">
        <v>1000</v>
      </c>
      <c r="G8880" s="31" t="s">
        <v>102</v>
      </c>
      <c r="H8880">
        <v>11</v>
      </c>
      <c r="I8880" s="31" t="s">
        <v>101</v>
      </c>
    </row>
    <row r="8881" spans="1:9" x14ac:dyDescent="0.3">
      <c r="A8881">
        <v>8913</v>
      </c>
      <c r="B8881">
        <v>5</v>
      </c>
      <c r="C8881">
        <v>141</v>
      </c>
      <c r="D8881" s="32">
        <v>0.62430555555555556</v>
      </c>
      <c r="E8881">
        <v>8000</v>
      </c>
      <c r="G8881" s="31" t="s">
        <v>97</v>
      </c>
      <c r="H8881">
        <v>11</v>
      </c>
      <c r="I8881" s="31" t="s">
        <v>105</v>
      </c>
    </row>
    <row r="8882" spans="1:9" x14ac:dyDescent="0.3">
      <c r="A8882">
        <v>8914</v>
      </c>
      <c r="B8882">
        <v>3</v>
      </c>
      <c r="C8882">
        <v>141</v>
      </c>
      <c r="D8882" s="32">
        <v>0.77222222222222225</v>
      </c>
      <c r="E8882">
        <v>8000</v>
      </c>
      <c r="G8882" s="31" t="s">
        <v>102</v>
      </c>
      <c r="H8882">
        <v>12</v>
      </c>
      <c r="I8882" s="31" t="s">
        <v>104</v>
      </c>
    </row>
    <row r="8883" spans="1:9" x14ac:dyDescent="0.3">
      <c r="A8883">
        <v>8915</v>
      </c>
      <c r="B8883">
        <v>4</v>
      </c>
      <c r="C8883">
        <v>141</v>
      </c>
      <c r="D8883" s="32">
        <v>0.75347222222222221</v>
      </c>
      <c r="E8883">
        <v>10000</v>
      </c>
      <c r="G8883" s="31" t="s">
        <v>97</v>
      </c>
      <c r="H8883">
        <v>12</v>
      </c>
      <c r="I8883" s="31" t="s">
        <v>103</v>
      </c>
    </row>
    <row r="8884" spans="1:9" x14ac:dyDescent="0.3">
      <c r="A8884">
        <v>8916</v>
      </c>
      <c r="B8884">
        <v>5</v>
      </c>
      <c r="C8884">
        <v>141</v>
      </c>
      <c r="D8884" s="32">
        <v>0.65694444444444444</v>
      </c>
      <c r="E8884">
        <v>8000</v>
      </c>
      <c r="G8884" s="31" t="s">
        <v>97</v>
      </c>
      <c r="H8884">
        <v>12</v>
      </c>
      <c r="I8884" s="31" t="s">
        <v>105</v>
      </c>
    </row>
    <row r="8885" spans="1:9" x14ac:dyDescent="0.3">
      <c r="A8885">
        <v>8917</v>
      </c>
      <c r="B8885">
        <v>3</v>
      </c>
      <c r="C8885">
        <v>141</v>
      </c>
      <c r="D8885" s="32">
        <v>0.79236111111111107</v>
      </c>
      <c r="E8885">
        <v>8000</v>
      </c>
      <c r="G8885" s="31" t="s">
        <v>102</v>
      </c>
      <c r="H8885">
        <v>13</v>
      </c>
      <c r="I8885" s="31" t="s">
        <v>104</v>
      </c>
    </row>
    <row r="8886" spans="1:9" x14ac:dyDescent="0.3">
      <c r="A8886">
        <v>8918</v>
      </c>
      <c r="B8886">
        <v>5</v>
      </c>
      <c r="C8886">
        <v>141</v>
      </c>
      <c r="D8886" s="32">
        <v>0.70625000000000004</v>
      </c>
      <c r="E8886">
        <v>8000</v>
      </c>
      <c r="G8886" s="31" t="s">
        <v>97</v>
      </c>
      <c r="H8886">
        <v>13</v>
      </c>
      <c r="I8886" s="31" t="s">
        <v>105</v>
      </c>
    </row>
    <row r="8887" spans="1:9" x14ac:dyDescent="0.3">
      <c r="A8887">
        <v>8919</v>
      </c>
      <c r="B8887">
        <v>3</v>
      </c>
      <c r="C8887">
        <v>141</v>
      </c>
      <c r="D8887" s="32">
        <v>0.82638888888888884</v>
      </c>
      <c r="E8887">
        <v>8000</v>
      </c>
      <c r="G8887" s="31" t="s">
        <v>97</v>
      </c>
      <c r="H8887">
        <v>14</v>
      </c>
      <c r="I8887" s="31" t="s">
        <v>104</v>
      </c>
    </row>
    <row r="8888" spans="1:9" x14ac:dyDescent="0.3">
      <c r="A8888">
        <v>8920</v>
      </c>
      <c r="B8888">
        <v>5</v>
      </c>
      <c r="C8888">
        <v>141</v>
      </c>
      <c r="D8888" s="32">
        <v>0.7368055555555556</v>
      </c>
      <c r="E8888">
        <v>8000</v>
      </c>
      <c r="G8888" s="31" t="s">
        <v>102</v>
      </c>
      <c r="H8888">
        <v>14</v>
      </c>
      <c r="I8888" s="31" t="s">
        <v>105</v>
      </c>
    </row>
    <row r="8889" spans="1:9" x14ac:dyDescent="0.3">
      <c r="A8889">
        <v>8921</v>
      </c>
      <c r="B8889">
        <v>5</v>
      </c>
      <c r="C8889">
        <v>141</v>
      </c>
      <c r="D8889" s="32">
        <v>0.75763888888888886</v>
      </c>
      <c r="E8889">
        <v>8000</v>
      </c>
      <c r="G8889" s="31" t="s">
        <v>97</v>
      </c>
      <c r="H8889">
        <v>15</v>
      </c>
      <c r="I8889" s="31" t="s">
        <v>105</v>
      </c>
    </row>
    <row r="8890" spans="1:9" x14ac:dyDescent="0.3">
      <c r="A8890">
        <v>8922</v>
      </c>
      <c r="B8890">
        <v>5</v>
      </c>
      <c r="C8890">
        <v>141</v>
      </c>
      <c r="D8890" s="32">
        <v>0.78680555555555554</v>
      </c>
      <c r="E8890">
        <v>8000</v>
      </c>
      <c r="G8890" s="31" t="s">
        <v>97</v>
      </c>
      <c r="H8890">
        <v>16</v>
      </c>
      <c r="I8890" s="31" t="s">
        <v>105</v>
      </c>
    </row>
    <row r="8891" spans="1:9" x14ac:dyDescent="0.3">
      <c r="A8891">
        <v>8923</v>
      </c>
      <c r="B8891">
        <v>5</v>
      </c>
      <c r="C8891">
        <v>141</v>
      </c>
      <c r="D8891" s="32">
        <v>0.80625000000000002</v>
      </c>
      <c r="E8891">
        <v>8000</v>
      </c>
      <c r="G8891" s="31" t="s">
        <v>102</v>
      </c>
      <c r="H8891">
        <v>17</v>
      </c>
      <c r="I8891" s="31" t="s">
        <v>105</v>
      </c>
    </row>
    <row r="8892" spans="1:9" x14ac:dyDescent="0.3">
      <c r="A8892">
        <v>8924</v>
      </c>
      <c r="B8892">
        <v>5</v>
      </c>
      <c r="C8892">
        <v>141</v>
      </c>
      <c r="D8892" s="32">
        <v>0.82291666666666663</v>
      </c>
      <c r="E8892">
        <v>8000</v>
      </c>
      <c r="G8892" s="31" t="s">
        <v>97</v>
      </c>
      <c r="H8892">
        <v>18</v>
      </c>
      <c r="I8892" s="31" t="s">
        <v>105</v>
      </c>
    </row>
    <row r="8893" spans="1:9" x14ac:dyDescent="0.3">
      <c r="A8893">
        <v>8925</v>
      </c>
      <c r="B8893">
        <v>5</v>
      </c>
      <c r="C8893">
        <v>141</v>
      </c>
      <c r="D8893" s="32"/>
      <c r="E8893">
        <v>8000</v>
      </c>
      <c r="G8893" s="31" t="s">
        <v>97</v>
      </c>
      <c r="H8893">
        <v>19</v>
      </c>
      <c r="I8893" s="31" t="s">
        <v>105</v>
      </c>
    </row>
    <row r="8894" spans="1:9" x14ac:dyDescent="0.3">
      <c r="A8894">
        <v>8926</v>
      </c>
      <c r="B8894">
        <v>2</v>
      </c>
      <c r="C8894">
        <v>142</v>
      </c>
      <c r="D8894" s="32">
        <v>0.46111111111111114</v>
      </c>
      <c r="E8894">
        <v>8000</v>
      </c>
      <c r="F8894">
        <v>2000</v>
      </c>
      <c r="G8894" s="31" t="s">
        <v>102</v>
      </c>
      <c r="H8894">
        <v>4</v>
      </c>
      <c r="I8894" s="31" t="s">
        <v>98</v>
      </c>
    </row>
    <row r="8895" spans="1:9" x14ac:dyDescent="0.3">
      <c r="A8895">
        <v>8927</v>
      </c>
      <c r="B8895">
        <v>1</v>
      </c>
      <c r="C8895">
        <v>142</v>
      </c>
      <c r="D8895" s="32">
        <v>0.45694444444444443</v>
      </c>
      <c r="E8895">
        <v>8000</v>
      </c>
      <c r="G8895" s="31" t="s">
        <v>97</v>
      </c>
      <c r="H8895">
        <v>4</v>
      </c>
      <c r="I8895" s="31" t="s">
        <v>99</v>
      </c>
    </row>
    <row r="8896" spans="1:9" x14ac:dyDescent="0.3">
      <c r="A8896">
        <v>8928</v>
      </c>
      <c r="B8896">
        <v>4</v>
      </c>
      <c r="C8896">
        <v>142</v>
      </c>
      <c r="D8896" s="32">
        <v>0.48055555555555557</v>
      </c>
      <c r="E8896">
        <v>8000</v>
      </c>
      <c r="G8896" s="31" t="s">
        <v>102</v>
      </c>
      <c r="H8896">
        <v>4</v>
      </c>
      <c r="I8896" s="31" t="s">
        <v>103</v>
      </c>
    </row>
    <row r="8897" spans="1:9" x14ac:dyDescent="0.3">
      <c r="A8897">
        <v>8929</v>
      </c>
      <c r="B8897">
        <v>8</v>
      </c>
      <c r="C8897">
        <v>142</v>
      </c>
      <c r="D8897" s="32">
        <v>0.44930555555555557</v>
      </c>
      <c r="E8897">
        <v>10000</v>
      </c>
      <c r="G8897" s="31" t="s">
        <v>97</v>
      </c>
      <c r="H8897">
        <v>4</v>
      </c>
      <c r="I8897" s="31" t="s">
        <v>101</v>
      </c>
    </row>
    <row r="8898" spans="1:9" x14ac:dyDescent="0.3">
      <c r="A8898">
        <v>8930</v>
      </c>
      <c r="B8898">
        <v>2</v>
      </c>
      <c r="C8898">
        <v>142</v>
      </c>
      <c r="D8898" s="32">
        <v>0.5</v>
      </c>
      <c r="E8898">
        <v>8000</v>
      </c>
      <c r="G8898" s="31" t="s">
        <v>97</v>
      </c>
      <c r="H8898">
        <v>5</v>
      </c>
      <c r="I8898" s="31" t="s">
        <v>98</v>
      </c>
    </row>
    <row r="8899" spans="1:9" x14ac:dyDescent="0.3">
      <c r="A8899">
        <v>8931</v>
      </c>
      <c r="B8899">
        <v>1</v>
      </c>
      <c r="C8899">
        <v>142</v>
      </c>
      <c r="D8899" s="32">
        <v>0.49861111111111112</v>
      </c>
      <c r="E8899">
        <v>8000</v>
      </c>
      <c r="F8899">
        <v>2000</v>
      </c>
      <c r="G8899" s="31" t="s">
        <v>102</v>
      </c>
      <c r="H8899">
        <v>5</v>
      </c>
      <c r="I8899" s="31" t="s">
        <v>99</v>
      </c>
    </row>
    <row r="8900" spans="1:9" x14ac:dyDescent="0.3">
      <c r="A8900">
        <v>8932</v>
      </c>
      <c r="B8900">
        <v>4</v>
      </c>
      <c r="C8900">
        <v>142</v>
      </c>
      <c r="D8900" s="32">
        <v>0.49375000000000002</v>
      </c>
      <c r="E8900">
        <v>8000</v>
      </c>
      <c r="G8900" s="31" t="s">
        <v>97</v>
      </c>
      <c r="H8900">
        <v>5</v>
      </c>
      <c r="I8900" s="31" t="s">
        <v>103</v>
      </c>
    </row>
    <row r="8901" spans="1:9" x14ac:dyDescent="0.3">
      <c r="A8901">
        <v>8933</v>
      </c>
      <c r="B8901">
        <v>8</v>
      </c>
      <c r="C8901">
        <v>142</v>
      </c>
      <c r="D8901" s="32">
        <v>0.48680555555555555</v>
      </c>
      <c r="E8901">
        <v>8000</v>
      </c>
      <c r="F8901">
        <v>1000</v>
      </c>
      <c r="G8901" s="31" t="s">
        <v>97</v>
      </c>
      <c r="H8901">
        <v>5</v>
      </c>
      <c r="I8901" s="31" t="s">
        <v>101</v>
      </c>
    </row>
    <row r="8902" spans="1:9" x14ac:dyDescent="0.3">
      <c r="A8902">
        <v>8934</v>
      </c>
      <c r="B8902">
        <v>2</v>
      </c>
      <c r="C8902">
        <v>142</v>
      </c>
      <c r="D8902" s="32">
        <v>0.52500000000000002</v>
      </c>
      <c r="E8902">
        <v>8000</v>
      </c>
      <c r="G8902" s="31" t="s">
        <v>97</v>
      </c>
      <c r="H8902">
        <v>6</v>
      </c>
      <c r="I8902" s="31" t="s">
        <v>98</v>
      </c>
    </row>
    <row r="8903" spans="1:9" x14ac:dyDescent="0.3">
      <c r="A8903">
        <v>8935</v>
      </c>
      <c r="B8903">
        <v>1</v>
      </c>
      <c r="C8903">
        <v>142</v>
      </c>
      <c r="D8903" s="32">
        <v>0.52083333333333337</v>
      </c>
      <c r="E8903">
        <v>8000</v>
      </c>
      <c r="G8903" s="31" t="s">
        <v>97</v>
      </c>
      <c r="H8903">
        <v>6</v>
      </c>
      <c r="I8903" s="31" t="s">
        <v>99</v>
      </c>
    </row>
    <row r="8904" spans="1:9" x14ac:dyDescent="0.3">
      <c r="A8904">
        <v>8936</v>
      </c>
      <c r="B8904">
        <v>4</v>
      </c>
      <c r="C8904">
        <v>142</v>
      </c>
      <c r="D8904" s="32">
        <v>0.51249999999999996</v>
      </c>
      <c r="E8904">
        <v>8000</v>
      </c>
      <c r="F8904">
        <v>2000</v>
      </c>
      <c r="G8904" s="31" t="s">
        <v>97</v>
      </c>
      <c r="H8904">
        <v>6</v>
      </c>
      <c r="I8904" s="31" t="s">
        <v>103</v>
      </c>
    </row>
    <row r="8905" spans="1:9" x14ac:dyDescent="0.3">
      <c r="A8905">
        <v>8937</v>
      </c>
      <c r="B8905">
        <v>8</v>
      </c>
      <c r="C8905">
        <v>142</v>
      </c>
      <c r="D8905" s="32">
        <v>0.52083333333333337</v>
      </c>
      <c r="E8905">
        <v>8000</v>
      </c>
      <c r="G8905" s="31" t="s">
        <v>97</v>
      </c>
      <c r="H8905">
        <v>6</v>
      </c>
      <c r="I8905" s="31" t="s">
        <v>101</v>
      </c>
    </row>
    <row r="8906" spans="1:9" x14ac:dyDescent="0.3">
      <c r="A8906">
        <v>8938</v>
      </c>
      <c r="B8906">
        <v>2</v>
      </c>
      <c r="C8906">
        <v>142</v>
      </c>
      <c r="D8906" s="32">
        <v>0.55625000000000002</v>
      </c>
      <c r="E8906">
        <v>8000</v>
      </c>
      <c r="G8906" s="31" t="s">
        <v>102</v>
      </c>
      <c r="H8906">
        <v>7</v>
      </c>
      <c r="I8906" s="31" t="s">
        <v>98</v>
      </c>
    </row>
    <row r="8907" spans="1:9" x14ac:dyDescent="0.3">
      <c r="A8907">
        <v>8939</v>
      </c>
      <c r="B8907">
        <v>1</v>
      </c>
      <c r="C8907">
        <v>142</v>
      </c>
      <c r="D8907" s="32">
        <v>0.53749999999999998</v>
      </c>
      <c r="E8907">
        <v>10000</v>
      </c>
      <c r="G8907" s="31" t="s">
        <v>102</v>
      </c>
      <c r="H8907">
        <v>7</v>
      </c>
      <c r="I8907" s="31" t="s">
        <v>99</v>
      </c>
    </row>
    <row r="8908" spans="1:9" x14ac:dyDescent="0.3">
      <c r="A8908">
        <v>8940</v>
      </c>
      <c r="B8908">
        <v>4</v>
      </c>
      <c r="C8908">
        <v>142</v>
      </c>
      <c r="D8908" s="32">
        <v>0.54027777777777775</v>
      </c>
      <c r="E8908">
        <v>8000</v>
      </c>
      <c r="F8908">
        <v>3000</v>
      </c>
      <c r="G8908" s="31" t="s">
        <v>97</v>
      </c>
      <c r="H8908">
        <v>7</v>
      </c>
      <c r="I8908" s="31" t="s">
        <v>103</v>
      </c>
    </row>
    <row r="8909" spans="1:9" x14ac:dyDescent="0.3">
      <c r="A8909">
        <v>8941</v>
      </c>
      <c r="B8909">
        <v>8</v>
      </c>
      <c r="C8909">
        <v>142</v>
      </c>
      <c r="D8909" s="32">
        <v>0.55763888888888891</v>
      </c>
      <c r="E8909">
        <v>8000</v>
      </c>
      <c r="G8909" s="31" t="s">
        <v>102</v>
      </c>
      <c r="H8909">
        <v>7</v>
      </c>
      <c r="I8909" s="31" t="s">
        <v>101</v>
      </c>
    </row>
    <row r="8910" spans="1:9" x14ac:dyDescent="0.3">
      <c r="A8910">
        <v>8942</v>
      </c>
      <c r="B8910">
        <v>2</v>
      </c>
      <c r="C8910">
        <v>142</v>
      </c>
      <c r="D8910" s="32">
        <v>0.57916666666666672</v>
      </c>
      <c r="E8910">
        <v>8000</v>
      </c>
      <c r="G8910" s="31" t="s">
        <v>97</v>
      </c>
      <c r="H8910">
        <v>8</v>
      </c>
      <c r="I8910" s="31" t="s">
        <v>98</v>
      </c>
    </row>
    <row r="8911" spans="1:9" x14ac:dyDescent="0.3">
      <c r="A8911">
        <v>8943</v>
      </c>
      <c r="B8911">
        <v>1</v>
      </c>
      <c r="C8911">
        <v>142</v>
      </c>
      <c r="D8911" s="32">
        <v>0.56736111111111109</v>
      </c>
      <c r="E8911">
        <v>8000</v>
      </c>
      <c r="G8911" s="31" t="s">
        <v>102</v>
      </c>
      <c r="H8911">
        <v>8</v>
      </c>
      <c r="I8911" s="31" t="s">
        <v>99</v>
      </c>
    </row>
    <row r="8912" spans="1:9" x14ac:dyDescent="0.3">
      <c r="A8912">
        <v>8944</v>
      </c>
      <c r="B8912">
        <v>4</v>
      </c>
      <c r="C8912">
        <v>142</v>
      </c>
      <c r="D8912" s="32">
        <v>0.56458333333333333</v>
      </c>
      <c r="E8912">
        <v>8000</v>
      </c>
      <c r="G8912" s="31" t="s">
        <v>97</v>
      </c>
      <c r="H8912">
        <v>8</v>
      </c>
      <c r="I8912" s="31" t="s">
        <v>103</v>
      </c>
    </row>
    <row r="8913" spans="1:9" x14ac:dyDescent="0.3">
      <c r="A8913">
        <v>8945</v>
      </c>
      <c r="B8913">
        <v>8</v>
      </c>
      <c r="C8913">
        <v>142</v>
      </c>
      <c r="D8913" s="32">
        <v>0.66319444444444442</v>
      </c>
      <c r="E8913">
        <v>8000</v>
      </c>
      <c r="G8913" s="31" t="s">
        <v>102</v>
      </c>
      <c r="H8913">
        <v>8</v>
      </c>
      <c r="I8913" s="31" t="s">
        <v>101</v>
      </c>
    </row>
    <row r="8914" spans="1:9" x14ac:dyDescent="0.3">
      <c r="A8914">
        <v>8946</v>
      </c>
      <c r="B8914">
        <v>2</v>
      </c>
      <c r="C8914">
        <v>142</v>
      </c>
      <c r="D8914" s="32">
        <v>0.61388888888888893</v>
      </c>
      <c r="E8914">
        <v>8000</v>
      </c>
      <c r="F8914">
        <v>2000</v>
      </c>
      <c r="G8914" s="31" t="s">
        <v>102</v>
      </c>
      <c r="H8914">
        <v>9</v>
      </c>
      <c r="I8914" s="31" t="s">
        <v>98</v>
      </c>
    </row>
    <row r="8915" spans="1:9" x14ac:dyDescent="0.3">
      <c r="A8915">
        <v>8947</v>
      </c>
      <c r="B8915">
        <v>1</v>
      </c>
      <c r="C8915">
        <v>142</v>
      </c>
      <c r="D8915" s="32">
        <v>0.60069444444444442</v>
      </c>
      <c r="E8915">
        <v>10000</v>
      </c>
      <c r="G8915" s="31" t="s">
        <v>97</v>
      </c>
      <c r="H8915">
        <v>9</v>
      </c>
      <c r="I8915" s="31" t="s">
        <v>99</v>
      </c>
    </row>
    <row r="8916" spans="1:9" x14ac:dyDescent="0.3">
      <c r="A8916">
        <v>8948</v>
      </c>
      <c r="B8916">
        <v>4</v>
      </c>
      <c r="C8916">
        <v>142</v>
      </c>
      <c r="D8916" s="32">
        <v>0.6</v>
      </c>
      <c r="E8916">
        <v>10000</v>
      </c>
      <c r="G8916" s="31" t="s">
        <v>102</v>
      </c>
      <c r="H8916">
        <v>9</v>
      </c>
      <c r="I8916" s="31" t="s">
        <v>103</v>
      </c>
    </row>
    <row r="8917" spans="1:9" x14ac:dyDescent="0.3">
      <c r="A8917">
        <v>8949</v>
      </c>
      <c r="B8917">
        <v>8</v>
      </c>
      <c r="C8917">
        <v>142</v>
      </c>
      <c r="D8917" s="32">
        <v>0.62083333333333335</v>
      </c>
      <c r="E8917">
        <v>10000</v>
      </c>
      <c r="G8917" s="31" t="s">
        <v>102</v>
      </c>
      <c r="H8917">
        <v>9</v>
      </c>
      <c r="I8917" s="31" t="s">
        <v>101</v>
      </c>
    </row>
    <row r="8918" spans="1:9" x14ac:dyDescent="0.3">
      <c r="A8918">
        <v>8950</v>
      </c>
      <c r="B8918">
        <v>2</v>
      </c>
      <c r="C8918">
        <v>142</v>
      </c>
      <c r="D8918" s="32">
        <v>0.62916666666666665</v>
      </c>
      <c r="E8918">
        <v>8000</v>
      </c>
      <c r="G8918" s="31" t="s">
        <v>97</v>
      </c>
      <c r="H8918">
        <v>10</v>
      </c>
      <c r="I8918" s="31" t="s">
        <v>98</v>
      </c>
    </row>
    <row r="8919" spans="1:9" x14ac:dyDescent="0.3">
      <c r="A8919">
        <v>8951</v>
      </c>
      <c r="B8919">
        <v>1</v>
      </c>
      <c r="C8919">
        <v>142</v>
      </c>
      <c r="D8919" s="32">
        <v>0.6118055555555556</v>
      </c>
      <c r="E8919">
        <v>8000</v>
      </c>
      <c r="G8919" s="31" t="s">
        <v>102</v>
      </c>
      <c r="H8919">
        <v>10</v>
      </c>
      <c r="I8919" s="31" t="s">
        <v>99</v>
      </c>
    </row>
    <row r="8920" spans="1:9" x14ac:dyDescent="0.3">
      <c r="A8920">
        <v>8952</v>
      </c>
      <c r="B8920">
        <v>4</v>
      </c>
      <c r="C8920">
        <v>142</v>
      </c>
      <c r="D8920" s="32">
        <v>0.63680555555555551</v>
      </c>
      <c r="E8920">
        <v>8000</v>
      </c>
      <c r="G8920" s="31" t="s">
        <v>102</v>
      </c>
      <c r="H8920">
        <v>10</v>
      </c>
      <c r="I8920" s="31" t="s">
        <v>103</v>
      </c>
    </row>
    <row r="8921" spans="1:9" x14ac:dyDescent="0.3">
      <c r="A8921">
        <v>8953</v>
      </c>
      <c r="B8921">
        <v>8</v>
      </c>
      <c r="C8921">
        <v>142</v>
      </c>
      <c r="D8921" s="32">
        <v>0.6958333333333333</v>
      </c>
      <c r="E8921">
        <v>8000</v>
      </c>
      <c r="G8921" s="31" t="s">
        <v>97</v>
      </c>
      <c r="H8921">
        <v>10</v>
      </c>
      <c r="I8921" s="31" t="s">
        <v>101</v>
      </c>
    </row>
    <row r="8922" spans="1:9" x14ac:dyDescent="0.3">
      <c r="A8922">
        <v>8954</v>
      </c>
      <c r="B8922">
        <v>2</v>
      </c>
      <c r="C8922">
        <v>142</v>
      </c>
      <c r="D8922" s="32">
        <v>0.65069444444444446</v>
      </c>
      <c r="E8922">
        <v>8000</v>
      </c>
      <c r="G8922" s="31" t="s">
        <v>102</v>
      </c>
      <c r="H8922">
        <v>11</v>
      </c>
      <c r="I8922" s="31" t="s">
        <v>98</v>
      </c>
    </row>
    <row r="8923" spans="1:9" x14ac:dyDescent="0.3">
      <c r="A8923">
        <v>8955</v>
      </c>
      <c r="B8923">
        <v>1</v>
      </c>
      <c r="C8923">
        <v>142</v>
      </c>
      <c r="D8923" s="32">
        <v>0.69791666666666663</v>
      </c>
      <c r="E8923">
        <v>8000</v>
      </c>
      <c r="F8923">
        <v>2000</v>
      </c>
      <c r="G8923" s="31" t="s">
        <v>102</v>
      </c>
      <c r="H8923">
        <v>11</v>
      </c>
      <c r="I8923" s="31" t="s">
        <v>99</v>
      </c>
    </row>
    <row r="8924" spans="1:9" x14ac:dyDescent="0.3">
      <c r="A8924">
        <v>8956</v>
      </c>
      <c r="B8924">
        <v>4</v>
      </c>
      <c r="C8924">
        <v>142</v>
      </c>
      <c r="D8924" s="32">
        <v>0.68472222222222223</v>
      </c>
      <c r="E8924">
        <v>8000</v>
      </c>
      <c r="F8924">
        <v>1000</v>
      </c>
      <c r="G8924" s="31" t="s">
        <v>97</v>
      </c>
      <c r="H8924">
        <v>11</v>
      </c>
      <c r="I8924" s="31" t="s">
        <v>103</v>
      </c>
    </row>
    <row r="8925" spans="1:9" x14ac:dyDescent="0.3">
      <c r="A8925">
        <v>8957</v>
      </c>
      <c r="B8925">
        <v>8</v>
      </c>
      <c r="C8925">
        <v>142</v>
      </c>
      <c r="D8925" s="32">
        <v>0.72916666666666663</v>
      </c>
      <c r="E8925">
        <v>8000</v>
      </c>
      <c r="G8925" s="31" t="s">
        <v>97</v>
      </c>
      <c r="H8925">
        <v>11</v>
      </c>
      <c r="I8925" s="31" t="s">
        <v>101</v>
      </c>
    </row>
    <row r="8926" spans="1:9" x14ac:dyDescent="0.3">
      <c r="A8926">
        <v>8958</v>
      </c>
      <c r="B8926">
        <v>2</v>
      </c>
      <c r="C8926">
        <v>142</v>
      </c>
      <c r="D8926" s="32">
        <v>0.69652777777777775</v>
      </c>
      <c r="E8926">
        <v>8000</v>
      </c>
      <c r="G8926" s="31" t="s">
        <v>102</v>
      </c>
      <c r="H8926">
        <v>12</v>
      </c>
      <c r="I8926" s="31" t="s">
        <v>98</v>
      </c>
    </row>
    <row r="8927" spans="1:9" x14ac:dyDescent="0.3">
      <c r="A8927">
        <v>8959</v>
      </c>
      <c r="B8927">
        <v>1</v>
      </c>
      <c r="C8927">
        <v>142</v>
      </c>
      <c r="D8927" s="32">
        <v>0.74583333333333335</v>
      </c>
      <c r="E8927">
        <v>8000</v>
      </c>
      <c r="G8927" s="31" t="s">
        <v>102</v>
      </c>
      <c r="H8927">
        <v>12</v>
      </c>
      <c r="I8927" s="31" t="s">
        <v>99</v>
      </c>
    </row>
    <row r="8928" spans="1:9" x14ac:dyDescent="0.3">
      <c r="A8928">
        <v>8960</v>
      </c>
      <c r="B8928">
        <v>4</v>
      </c>
      <c r="C8928">
        <v>142</v>
      </c>
      <c r="D8928" s="32">
        <v>0.69722222222222219</v>
      </c>
      <c r="E8928">
        <v>10000</v>
      </c>
      <c r="G8928" s="31" t="s">
        <v>102</v>
      </c>
      <c r="H8928">
        <v>12</v>
      </c>
      <c r="I8928" s="31" t="s">
        <v>103</v>
      </c>
    </row>
    <row r="8929" spans="1:9" x14ac:dyDescent="0.3">
      <c r="A8929">
        <v>8961</v>
      </c>
      <c r="B8929">
        <v>8</v>
      </c>
      <c r="C8929">
        <v>142</v>
      </c>
      <c r="D8929" s="32">
        <v>0.75347222222222221</v>
      </c>
      <c r="E8929">
        <v>10000</v>
      </c>
      <c r="G8929" s="31" t="s">
        <v>97</v>
      </c>
      <c r="H8929">
        <v>12</v>
      </c>
      <c r="I8929" s="31" t="s">
        <v>101</v>
      </c>
    </row>
    <row r="8930" spans="1:9" x14ac:dyDescent="0.3">
      <c r="A8930">
        <v>8962</v>
      </c>
      <c r="B8930">
        <v>2</v>
      </c>
      <c r="C8930">
        <v>142</v>
      </c>
      <c r="D8930" s="32">
        <v>0.7368055555555556</v>
      </c>
      <c r="E8930">
        <v>8000</v>
      </c>
      <c r="G8930" s="31" t="s">
        <v>102</v>
      </c>
      <c r="H8930">
        <v>13</v>
      </c>
      <c r="I8930" s="31" t="s">
        <v>98</v>
      </c>
    </row>
    <row r="8931" spans="1:9" x14ac:dyDescent="0.3">
      <c r="A8931">
        <v>8963</v>
      </c>
      <c r="B8931">
        <v>1</v>
      </c>
      <c r="C8931">
        <v>142</v>
      </c>
      <c r="D8931" s="32">
        <v>0.79652777777777772</v>
      </c>
      <c r="E8931">
        <v>8000</v>
      </c>
      <c r="G8931" s="31" t="s">
        <v>102</v>
      </c>
      <c r="H8931">
        <v>13</v>
      </c>
      <c r="I8931" s="31" t="s">
        <v>99</v>
      </c>
    </row>
    <row r="8932" spans="1:9" x14ac:dyDescent="0.3">
      <c r="A8932">
        <v>8964</v>
      </c>
      <c r="B8932">
        <v>4</v>
      </c>
      <c r="C8932">
        <v>142</v>
      </c>
      <c r="D8932" s="32">
        <v>0.72569444444444442</v>
      </c>
      <c r="E8932">
        <v>8000</v>
      </c>
      <c r="G8932" s="31" t="s">
        <v>102</v>
      </c>
      <c r="H8932">
        <v>13</v>
      </c>
      <c r="I8932" s="31" t="s">
        <v>103</v>
      </c>
    </row>
    <row r="8933" spans="1:9" x14ac:dyDescent="0.3">
      <c r="A8933">
        <v>8965</v>
      </c>
      <c r="B8933">
        <v>8</v>
      </c>
      <c r="C8933">
        <v>142</v>
      </c>
      <c r="D8933" s="32">
        <v>0.77708333333333335</v>
      </c>
      <c r="E8933">
        <v>8000</v>
      </c>
      <c r="F8933">
        <v>1000</v>
      </c>
      <c r="G8933" s="31" t="s">
        <v>97</v>
      </c>
      <c r="H8933">
        <v>13</v>
      </c>
      <c r="I8933" s="31" t="s">
        <v>101</v>
      </c>
    </row>
    <row r="8934" spans="1:9" x14ac:dyDescent="0.3">
      <c r="A8934">
        <v>8966</v>
      </c>
      <c r="B8934">
        <v>2</v>
      </c>
      <c r="C8934">
        <v>142</v>
      </c>
      <c r="D8934" s="32">
        <v>0.77013888888888893</v>
      </c>
      <c r="E8934">
        <v>8000</v>
      </c>
      <c r="G8934" s="31" t="s">
        <v>102</v>
      </c>
      <c r="H8934">
        <v>14</v>
      </c>
      <c r="I8934" s="31" t="s">
        <v>98</v>
      </c>
    </row>
    <row r="8935" spans="1:9" x14ac:dyDescent="0.3">
      <c r="A8935">
        <v>8967</v>
      </c>
      <c r="B8935">
        <v>1</v>
      </c>
      <c r="C8935">
        <v>142</v>
      </c>
      <c r="D8935" s="32">
        <v>0.82986111111111116</v>
      </c>
      <c r="E8935">
        <v>10000</v>
      </c>
      <c r="G8935" s="31" t="s">
        <v>97</v>
      </c>
      <c r="H8935">
        <v>14</v>
      </c>
      <c r="I8935" s="31" t="s">
        <v>99</v>
      </c>
    </row>
    <row r="8936" spans="1:9" x14ac:dyDescent="0.3">
      <c r="A8936">
        <v>8968</v>
      </c>
      <c r="B8936">
        <v>4</v>
      </c>
      <c r="C8936">
        <v>142</v>
      </c>
      <c r="D8936" s="32">
        <v>0.74375000000000002</v>
      </c>
      <c r="E8936">
        <v>10000</v>
      </c>
      <c r="G8936" s="31" t="s">
        <v>102</v>
      </c>
      <c r="H8936">
        <v>14</v>
      </c>
      <c r="I8936" s="31" t="s">
        <v>103</v>
      </c>
    </row>
    <row r="8937" spans="1:9" x14ac:dyDescent="0.3">
      <c r="A8937">
        <v>8969</v>
      </c>
      <c r="B8937">
        <v>8</v>
      </c>
      <c r="C8937">
        <v>142</v>
      </c>
      <c r="D8937" s="32">
        <v>0.81041666666666667</v>
      </c>
      <c r="E8937">
        <v>8000</v>
      </c>
      <c r="G8937" s="31" t="s">
        <v>97</v>
      </c>
      <c r="H8937">
        <v>14</v>
      </c>
      <c r="I8937" s="31" t="s">
        <v>101</v>
      </c>
    </row>
    <row r="8938" spans="1:9" x14ac:dyDescent="0.3">
      <c r="A8938">
        <v>8970</v>
      </c>
      <c r="B8938">
        <v>2</v>
      </c>
      <c r="C8938">
        <v>142</v>
      </c>
      <c r="D8938" s="32">
        <v>0.7895833333333333</v>
      </c>
      <c r="E8938">
        <v>8000</v>
      </c>
      <c r="G8938" s="31" t="s">
        <v>102</v>
      </c>
      <c r="H8938">
        <v>15</v>
      </c>
      <c r="I8938" s="31" t="s">
        <v>98</v>
      </c>
    </row>
    <row r="8939" spans="1:9" x14ac:dyDescent="0.3">
      <c r="A8939">
        <v>8971</v>
      </c>
      <c r="B8939">
        <v>4</v>
      </c>
      <c r="C8939">
        <v>142</v>
      </c>
      <c r="D8939" s="32">
        <v>0.79027777777777775</v>
      </c>
      <c r="E8939">
        <v>8000</v>
      </c>
      <c r="G8939" s="31" t="s">
        <v>102</v>
      </c>
      <c r="H8939">
        <v>15</v>
      </c>
      <c r="I8939" s="31" t="s">
        <v>103</v>
      </c>
    </row>
    <row r="8940" spans="1:9" x14ac:dyDescent="0.3">
      <c r="A8940">
        <v>8972</v>
      </c>
      <c r="B8940">
        <v>8</v>
      </c>
      <c r="C8940">
        <v>142</v>
      </c>
      <c r="D8940" s="32">
        <v>0.8305555555555556</v>
      </c>
      <c r="E8940">
        <v>8000</v>
      </c>
      <c r="G8940" s="31" t="s">
        <v>102</v>
      </c>
      <c r="H8940">
        <v>15</v>
      </c>
      <c r="I8940" s="31" t="s">
        <v>101</v>
      </c>
    </row>
    <row r="8941" spans="1:9" x14ac:dyDescent="0.3">
      <c r="A8941">
        <v>8973</v>
      </c>
      <c r="B8941">
        <v>2</v>
      </c>
      <c r="C8941">
        <v>142</v>
      </c>
      <c r="D8941" s="32">
        <v>0.80694444444444446</v>
      </c>
      <c r="E8941">
        <v>8000</v>
      </c>
      <c r="G8941" s="31" t="s">
        <v>102</v>
      </c>
      <c r="H8941">
        <v>16</v>
      </c>
      <c r="I8941" s="31" t="s">
        <v>98</v>
      </c>
    </row>
    <row r="8942" spans="1:9" x14ac:dyDescent="0.3">
      <c r="A8942">
        <v>8974</v>
      </c>
      <c r="B8942">
        <v>4</v>
      </c>
      <c r="C8942">
        <v>142</v>
      </c>
      <c r="D8942" s="32">
        <v>0.80694444444444446</v>
      </c>
      <c r="E8942">
        <v>8000</v>
      </c>
      <c r="G8942" s="31" t="s">
        <v>97</v>
      </c>
      <c r="H8942">
        <v>16</v>
      </c>
      <c r="I8942" s="31" t="s">
        <v>103</v>
      </c>
    </row>
    <row r="8943" spans="1:9" x14ac:dyDescent="0.3">
      <c r="A8943">
        <v>8975</v>
      </c>
      <c r="B8943">
        <v>2</v>
      </c>
      <c r="C8943">
        <v>142</v>
      </c>
      <c r="D8943" s="32">
        <v>0.82777777777777772</v>
      </c>
      <c r="E8943">
        <v>8000</v>
      </c>
      <c r="G8943" s="31" t="s">
        <v>102</v>
      </c>
      <c r="H8943">
        <v>17</v>
      </c>
      <c r="I8943" s="31" t="s">
        <v>98</v>
      </c>
    </row>
    <row r="8944" spans="1:9" x14ac:dyDescent="0.3">
      <c r="A8944">
        <v>8976</v>
      </c>
      <c r="B8944">
        <v>4</v>
      </c>
      <c r="C8944">
        <v>142</v>
      </c>
      <c r="D8944" s="32">
        <v>0.81874999999999998</v>
      </c>
      <c r="E8944">
        <v>8000</v>
      </c>
      <c r="G8944" s="31" t="s">
        <v>97</v>
      </c>
      <c r="H8944">
        <v>17</v>
      </c>
      <c r="I8944" s="31" t="s">
        <v>103</v>
      </c>
    </row>
    <row r="8945" spans="1:9" x14ac:dyDescent="0.3">
      <c r="A8945">
        <v>8977</v>
      </c>
      <c r="B8945">
        <v>4</v>
      </c>
      <c r="C8945">
        <v>142</v>
      </c>
      <c r="D8945" s="32">
        <v>0.82986111111111116</v>
      </c>
      <c r="E8945">
        <v>8000</v>
      </c>
      <c r="G8945" s="31" t="s">
        <v>102</v>
      </c>
      <c r="H8945">
        <v>18</v>
      </c>
      <c r="I8945" s="31" t="s">
        <v>103</v>
      </c>
    </row>
    <row r="8946" spans="1:9" x14ac:dyDescent="0.3">
      <c r="A8946">
        <v>8978</v>
      </c>
      <c r="B8946">
        <v>3</v>
      </c>
      <c r="C8946">
        <v>143</v>
      </c>
      <c r="D8946" s="32">
        <v>0.44236111111111109</v>
      </c>
      <c r="E8946">
        <v>10000</v>
      </c>
      <c r="G8946" s="31" t="s">
        <v>97</v>
      </c>
      <c r="H8946">
        <v>4</v>
      </c>
      <c r="I8946" s="31" t="s">
        <v>104</v>
      </c>
    </row>
    <row r="8947" spans="1:9" x14ac:dyDescent="0.3">
      <c r="A8947">
        <v>8979</v>
      </c>
      <c r="B8947">
        <v>2</v>
      </c>
      <c r="C8947">
        <v>143</v>
      </c>
      <c r="D8947" s="32">
        <v>0.44583333333333336</v>
      </c>
      <c r="E8947">
        <v>8000</v>
      </c>
      <c r="G8947" s="31" t="s">
        <v>102</v>
      </c>
      <c r="H8947">
        <v>4</v>
      </c>
      <c r="I8947" s="31" t="s">
        <v>98</v>
      </c>
    </row>
    <row r="8948" spans="1:9" x14ac:dyDescent="0.3">
      <c r="A8948">
        <v>8980</v>
      </c>
      <c r="B8948">
        <v>1</v>
      </c>
      <c r="C8948">
        <v>143</v>
      </c>
      <c r="D8948" s="32">
        <v>0.44513888888888886</v>
      </c>
      <c r="E8948">
        <v>8000</v>
      </c>
      <c r="G8948" s="31" t="s">
        <v>102</v>
      </c>
      <c r="H8948">
        <v>4</v>
      </c>
      <c r="I8948" s="31" t="s">
        <v>99</v>
      </c>
    </row>
    <row r="8949" spans="1:9" x14ac:dyDescent="0.3">
      <c r="A8949">
        <v>8981</v>
      </c>
      <c r="B8949">
        <v>6</v>
      </c>
      <c r="C8949">
        <v>143</v>
      </c>
      <c r="D8949" s="32">
        <v>0.45694444444444443</v>
      </c>
      <c r="E8949">
        <v>8000</v>
      </c>
      <c r="G8949" s="31" t="s">
        <v>102</v>
      </c>
      <c r="H8949">
        <v>4</v>
      </c>
      <c r="I8949" s="31" t="s">
        <v>100</v>
      </c>
    </row>
    <row r="8950" spans="1:9" x14ac:dyDescent="0.3">
      <c r="A8950">
        <v>8982</v>
      </c>
      <c r="B8950">
        <v>8</v>
      </c>
      <c r="C8950">
        <v>143</v>
      </c>
      <c r="D8950" s="32">
        <v>0.45208333333333334</v>
      </c>
      <c r="E8950">
        <v>8000</v>
      </c>
      <c r="G8950" s="31" t="s">
        <v>102</v>
      </c>
      <c r="H8950">
        <v>4</v>
      </c>
      <c r="I8950" s="31" t="s">
        <v>101</v>
      </c>
    </row>
    <row r="8951" spans="1:9" x14ac:dyDescent="0.3">
      <c r="A8951">
        <v>8983</v>
      </c>
      <c r="B8951">
        <v>5</v>
      </c>
      <c r="C8951">
        <v>143</v>
      </c>
      <c r="D8951" s="32">
        <v>0.4375</v>
      </c>
      <c r="E8951">
        <v>8000</v>
      </c>
      <c r="G8951" s="31" t="s">
        <v>102</v>
      </c>
      <c r="H8951">
        <v>4</v>
      </c>
      <c r="I8951" s="31" t="s">
        <v>105</v>
      </c>
    </row>
    <row r="8952" spans="1:9" x14ac:dyDescent="0.3">
      <c r="A8952">
        <v>8984</v>
      </c>
      <c r="B8952">
        <v>3</v>
      </c>
      <c r="C8952">
        <v>143</v>
      </c>
      <c r="D8952" s="32">
        <v>0.46458333333333335</v>
      </c>
      <c r="E8952">
        <v>8000</v>
      </c>
      <c r="F8952">
        <v>2500</v>
      </c>
      <c r="G8952" s="31" t="s">
        <v>102</v>
      </c>
      <c r="H8952">
        <v>5</v>
      </c>
      <c r="I8952" s="31" t="s">
        <v>104</v>
      </c>
    </row>
    <row r="8953" spans="1:9" x14ac:dyDescent="0.3">
      <c r="A8953">
        <v>8985</v>
      </c>
      <c r="B8953">
        <v>2</v>
      </c>
      <c r="C8953">
        <v>143</v>
      </c>
      <c r="D8953" s="32">
        <v>0.47708333333333336</v>
      </c>
      <c r="E8953">
        <v>8000</v>
      </c>
      <c r="G8953" s="31" t="s">
        <v>102</v>
      </c>
      <c r="H8953">
        <v>5</v>
      </c>
      <c r="I8953" s="31" t="s">
        <v>98</v>
      </c>
    </row>
    <row r="8954" spans="1:9" x14ac:dyDescent="0.3">
      <c r="A8954">
        <v>8986</v>
      </c>
      <c r="B8954">
        <v>1</v>
      </c>
      <c r="C8954">
        <v>143</v>
      </c>
      <c r="D8954" s="32">
        <v>0.47222222222222221</v>
      </c>
      <c r="E8954">
        <v>8000</v>
      </c>
      <c r="F8954">
        <v>1000</v>
      </c>
      <c r="G8954" s="31" t="s">
        <v>102</v>
      </c>
      <c r="H8954">
        <v>5</v>
      </c>
      <c r="I8954" s="31" t="s">
        <v>99</v>
      </c>
    </row>
    <row r="8955" spans="1:9" x14ac:dyDescent="0.3">
      <c r="A8955">
        <v>8987</v>
      </c>
      <c r="B8955">
        <v>6</v>
      </c>
      <c r="C8955">
        <v>143</v>
      </c>
      <c r="D8955" s="32">
        <v>0.67708333333333337</v>
      </c>
      <c r="E8955">
        <v>8000</v>
      </c>
      <c r="G8955" s="31" t="s">
        <v>102</v>
      </c>
      <c r="H8955">
        <v>5</v>
      </c>
      <c r="I8955" s="31" t="s">
        <v>100</v>
      </c>
    </row>
    <row r="8956" spans="1:9" x14ac:dyDescent="0.3">
      <c r="A8956">
        <v>8988</v>
      </c>
      <c r="B8956">
        <v>8</v>
      </c>
      <c r="C8956">
        <v>143</v>
      </c>
      <c r="D8956" s="32">
        <v>0.50624999999999998</v>
      </c>
      <c r="E8956">
        <v>8000</v>
      </c>
      <c r="G8956" s="31" t="s">
        <v>97</v>
      </c>
      <c r="H8956">
        <v>5</v>
      </c>
      <c r="I8956" s="31" t="s">
        <v>101</v>
      </c>
    </row>
    <row r="8957" spans="1:9" x14ac:dyDescent="0.3">
      <c r="A8957">
        <v>8989</v>
      </c>
      <c r="B8957">
        <v>5</v>
      </c>
      <c r="C8957">
        <v>143</v>
      </c>
      <c r="D8957" s="32">
        <v>0.47013888888888888</v>
      </c>
      <c r="E8957">
        <v>8000</v>
      </c>
      <c r="G8957" s="31" t="s">
        <v>102</v>
      </c>
      <c r="H8957">
        <v>5</v>
      </c>
      <c r="I8957" s="31" t="s">
        <v>105</v>
      </c>
    </row>
    <row r="8958" spans="1:9" x14ac:dyDescent="0.3">
      <c r="A8958">
        <v>8990</v>
      </c>
      <c r="B8958">
        <v>3</v>
      </c>
      <c r="C8958">
        <v>143</v>
      </c>
      <c r="D8958" s="32">
        <v>0.49861111111111112</v>
      </c>
      <c r="E8958">
        <v>8000</v>
      </c>
      <c r="G8958" s="31" t="s">
        <v>97</v>
      </c>
      <c r="H8958">
        <v>6</v>
      </c>
      <c r="I8958" s="31" t="s">
        <v>104</v>
      </c>
    </row>
    <row r="8959" spans="1:9" x14ac:dyDescent="0.3">
      <c r="A8959">
        <v>8991</v>
      </c>
      <c r="B8959">
        <v>2</v>
      </c>
      <c r="C8959">
        <v>143</v>
      </c>
      <c r="D8959" s="32">
        <v>0.50555555555555554</v>
      </c>
      <c r="E8959">
        <v>8000</v>
      </c>
      <c r="G8959" s="31" t="s">
        <v>102</v>
      </c>
      <c r="H8959">
        <v>6</v>
      </c>
      <c r="I8959" s="31" t="s">
        <v>98</v>
      </c>
    </row>
    <row r="8960" spans="1:9" x14ac:dyDescent="0.3">
      <c r="A8960">
        <v>8992</v>
      </c>
      <c r="B8960">
        <v>1</v>
      </c>
      <c r="C8960">
        <v>143</v>
      </c>
      <c r="D8960" s="32"/>
      <c r="E8960">
        <v>8000</v>
      </c>
      <c r="G8960" s="31" t="s">
        <v>97</v>
      </c>
      <c r="H8960">
        <v>6</v>
      </c>
      <c r="I8960" s="31" t="s">
        <v>99</v>
      </c>
    </row>
    <row r="8961" spans="1:9" x14ac:dyDescent="0.3">
      <c r="A8961">
        <v>8993</v>
      </c>
      <c r="B8961">
        <v>6</v>
      </c>
      <c r="C8961">
        <v>143</v>
      </c>
      <c r="D8961" s="32">
        <v>0.6875</v>
      </c>
      <c r="E8961">
        <v>8000</v>
      </c>
      <c r="F8961">
        <v>2000</v>
      </c>
      <c r="G8961" s="31" t="s">
        <v>102</v>
      </c>
      <c r="H8961">
        <v>6</v>
      </c>
      <c r="I8961" s="31" t="s">
        <v>100</v>
      </c>
    </row>
    <row r="8962" spans="1:9" x14ac:dyDescent="0.3">
      <c r="A8962">
        <v>8994</v>
      </c>
      <c r="B8962">
        <v>8</v>
      </c>
      <c r="C8962">
        <v>143</v>
      </c>
      <c r="D8962" s="32">
        <v>0.54722222222222228</v>
      </c>
      <c r="E8962">
        <v>8000</v>
      </c>
      <c r="F8962">
        <v>1000</v>
      </c>
      <c r="G8962" s="31" t="s">
        <v>97</v>
      </c>
      <c r="H8962">
        <v>6</v>
      </c>
      <c r="I8962" s="31" t="s">
        <v>101</v>
      </c>
    </row>
    <row r="8963" spans="1:9" x14ac:dyDescent="0.3">
      <c r="A8963">
        <v>8995</v>
      </c>
      <c r="B8963">
        <v>5</v>
      </c>
      <c r="C8963">
        <v>143</v>
      </c>
      <c r="D8963" s="32">
        <v>0.48680555555555555</v>
      </c>
      <c r="E8963">
        <v>8000</v>
      </c>
      <c r="G8963" s="31" t="s">
        <v>97</v>
      </c>
      <c r="H8963">
        <v>6</v>
      </c>
      <c r="I8963" s="31" t="s">
        <v>105</v>
      </c>
    </row>
    <row r="8964" spans="1:9" x14ac:dyDescent="0.3">
      <c r="A8964">
        <v>8996</v>
      </c>
      <c r="B8964">
        <v>3</v>
      </c>
      <c r="C8964">
        <v>143</v>
      </c>
      <c r="D8964" s="32">
        <v>0.53541666666666665</v>
      </c>
      <c r="E8964">
        <v>8000</v>
      </c>
      <c r="G8964" s="31" t="s">
        <v>97</v>
      </c>
      <c r="H8964">
        <v>7</v>
      </c>
      <c r="I8964" s="31" t="s">
        <v>104</v>
      </c>
    </row>
    <row r="8965" spans="1:9" x14ac:dyDescent="0.3">
      <c r="A8965">
        <v>8997</v>
      </c>
      <c r="B8965">
        <v>2</v>
      </c>
      <c r="C8965">
        <v>143</v>
      </c>
      <c r="D8965" s="32">
        <v>0.55763888888888891</v>
      </c>
      <c r="E8965">
        <v>10000</v>
      </c>
      <c r="G8965" s="31" t="s">
        <v>97</v>
      </c>
      <c r="H8965">
        <v>7</v>
      </c>
      <c r="I8965" s="31" t="s">
        <v>98</v>
      </c>
    </row>
    <row r="8966" spans="1:9" x14ac:dyDescent="0.3">
      <c r="A8966">
        <v>8998</v>
      </c>
      <c r="B8966">
        <v>1</v>
      </c>
      <c r="C8966">
        <v>143</v>
      </c>
      <c r="D8966" s="32">
        <v>0.57986111111111116</v>
      </c>
      <c r="E8966">
        <v>8000</v>
      </c>
      <c r="G8966" s="31" t="s">
        <v>97</v>
      </c>
      <c r="H8966">
        <v>7</v>
      </c>
      <c r="I8966" s="31" t="s">
        <v>99</v>
      </c>
    </row>
    <row r="8967" spans="1:9" x14ac:dyDescent="0.3">
      <c r="A8967">
        <v>8999</v>
      </c>
      <c r="B8967">
        <v>6</v>
      </c>
      <c r="C8967">
        <v>143</v>
      </c>
      <c r="D8967" s="32">
        <v>0.70972222222222225</v>
      </c>
      <c r="E8967">
        <v>8000</v>
      </c>
      <c r="F8967">
        <v>2000</v>
      </c>
      <c r="G8967" s="31" t="s">
        <v>102</v>
      </c>
      <c r="H8967">
        <v>7</v>
      </c>
      <c r="I8967" s="31" t="s">
        <v>100</v>
      </c>
    </row>
    <row r="8968" spans="1:9" x14ac:dyDescent="0.3">
      <c r="A8968">
        <v>9000</v>
      </c>
      <c r="B8968">
        <v>8</v>
      </c>
      <c r="C8968">
        <v>143</v>
      </c>
      <c r="D8968" s="32">
        <v>0.57638888888888884</v>
      </c>
      <c r="E8968">
        <v>8000</v>
      </c>
      <c r="G8968" s="31" t="s">
        <v>97</v>
      </c>
      <c r="H8968">
        <v>7</v>
      </c>
      <c r="I8968" s="31" t="s">
        <v>101</v>
      </c>
    </row>
    <row r="8969" spans="1:9" x14ac:dyDescent="0.3">
      <c r="A8969">
        <v>9001</v>
      </c>
      <c r="B8969">
        <v>5</v>
      </c>
      <c r="C8969">
        <v>143</v>
      </c>
      <c r="D8969" s="32">
        <v>0.50347222222222221</v>
      </c>
      <c r="E8969">
        <v>8000</v>
      </c>
      <c r="G8969" s="31" t="s">
        <v>97</v>
      </c>
      <c r="H8969">
        <v>7</v>
      </c>
      <c r="I8969" s="31" t="s">
        <v>105</v>
      </c>
    </row>
    <row r="8970" spans="1:9" x14ac:dyDescent="0.3">
      <c r="A8970">
        <v>9002</v>
      </c>
      <c r="B8970">
        <v>3</v>
      </c>
      <c r="C8970">
        <v>143</v>
      </c>
      <c r="D8970" s="32">
        <v>0.56319444444444444</v>
      </c>
      <c r="E8970">
        <v>8000</v>
      </c>
      <c r="G8970" s="31" t="s">
        <v>97</v>
      </c>
      <c r="H8970">
        <v>8</v>
      </c>
      <c r="I8970" s="31" t="s">
        <v>104</v>
      </c>
    </row>
    <row r="8971" spans="1:9" x14ac:dyDescent="0.3">
      <c r="A8971">
        <v>9003</v>
      </c>
      <c r="B8971">
        <v>2</v>
      </c>
      <c r="C8971">
        <v>143</v>
      </c>
      <c r="D8971" s="32">
        <v>0.5805555555555556</v>
      </c>
      <c r="E8971">
        <v>8000</v>
      </c>
      <c r="F8971">
        <v>1000</v>
      </c>
      <c r="G8971" s="31" t="s">
        <v>102</v>
      </c>
      <c r="H8971">
        <v>8</v>
      </c>
      <c r="I8971" s="31" t="s">
        <v>98</v>
      </c>
    </row>
    <row r="8972" spans="1:9" x14ac:dyDescent="0.3">
      <c r="A8972">
        <v>9004</v>
      </c>
      <c r="B8972">
        <v>1</v>
      </c>
      <c r="C8972">
        <v>143</v>
      </c>
      <c r="D8972" s="32">
        <v>0.60069444444444442</v>
      </c>
      <c r="E8972">
        <v>8000</v>
      </c>
      <c r="G8972" s="31" t="s">
        <v>102</v>
      </c>
      <c r="H8972">
        <v>8</v>
      </c>
      <c r="I8972" s="31" t="s">
        <v>99</v>
      </c>
    </row>
    <row r="8973" spans="1:9" x14ac:dyDescent="0.3">
      <c r="A8973">
        <v>9005</v>
      </c>
      <c r="B8973">
        <v>6</v>
      </c>
      <c r="C8973">
        <v>143</v>
      </c>
      <c r="D8973" s="32">
        <v>0.7319444444444444</v>
      </c>
      <c r="E8973">
        <v>8000</v>
      </c>
      <c r="G8973" s="31" t="s">
        <v>97</v>
      </c>
      <c r="H8973">
        <v>8</v>
      </c>
      <c r="I8973" s="31" t="s">
        <v>100</v>
      </c>
    </row>
    <row r="8974" spans="1:9" x14ac:dyDescent="0.3">
      <c r="A8974">
        <v>9006</v>
      </c>
      <c r="B8974">
        <v>8</v>
      </c>
      <c r="C8974">
        <v>143</v>
      </c>
      <c r="D8974" s="32">
        <v>0.60416666666666663</v>
      </c>
      <c r="E8974">
        <v>8000</v>
      </c>
      <c r="G8974" s="31" t="s">
        <v>102</v>
      </c>
      <c r="H8974">
        <v>8</v>
      </c>
      <c r="I8974" s="31" t="s">
        <v>101</v>
      </c>
    </row>
    <row r="8975" spans="1:9" x14ac:dyDescent="0.3">
      <c r="A8975">
        <v>9007</v>
      </c>
      <c r="B8975">
        <v>5</v>
      </c>
      <c r="C8975">
        <v>143</v>
      </c>
      <c r="D8975" s="32">
        <v>0.52986111111111112</v>
      </c>
      <c r="E8975">
        <v>8000</v>
      </c>
      <c r="F8975">
        <v>2000</v>
      </c>
      <c r="G8975" s="31" t="s">
        <v>102</v>
      </c>
      <c r="H8975">
        <v>8</v>
      </c>
      <c r="I8975" s="31" t="s">
        <v>105</v>
      </c>
    </row>
    <row r="8976" spans="1:9" x14ac:dyDescent="0.3">
      <c r="A8976">
        <v>9008</v>
      </c>
      <c r="B8976">
        <v>3</v>
      </c>
      <c r="C8976">
        <v>143</v>
      </c>
      <c r="D8976" s="32">
        <v>0.58402777777777781</v>
      </c>
      <c r="E8976">
        <v>10000</v>
      </c>
      <c r="F8976">
        <v>1000</v>
      </c>
      <c r="G8976" s="31" t="s">
        <v>102</v>
      </c>
      <c r="H8976">
        <v>9</v>
      </c>
      <c r="I8976" s="31" t="s">
        <v>104</v>
      </c>
    </row>
    <row r="8977" spans="1:9" x14ac:dyDescent="0.3">
      <c r="A8977">
        <v>9009</v>
      </c>
      <c r="B8977">
        <v>2</v>
      </c>
      <c r="C8977">
        <v>143</v>
      </c>
      <c r="D8977" s="32">
        <v>0.61805555555555558</v>
      </c>
      <c r="E8977">
        <v>8000</v>
      </c>
      <c r="G8977" s="31" t="s">
        <v>97</v>
      </c>
      <c r="H8977">
        <v>9</v>
      </c>
      <c r="I8977" s="31" t="s">
        <v>98</v>
      </c>
    </row>
    <row r="8978" spans="1:9" x14ac:dyDescent="0.3">
      <c r="A8978">
        <v>9010</v>
      </c>
      <c r="B8978">
        <v>1</v>
      </c>
      <c r="C8978">
        <v>143</v>
      </c>
      <c r="D8978" s="32">
        <v>0.67291666666666672</v>
      </c>
      <c r="E8978">
        <v>8000</v>
      </c>
      <c r="G8978" s="31" t="s">
        <v>102</v>
      </c>
      <c r="H8978">
        <v>9</v>
      </c>
      <c r="I8978" s="31" t="s">
        <v>99</v>
      </c>
    </row>
    <row r="8979" spans="1:9" x14ac:dyDescent="0.3">
      <c r="A8979">
        <v>9011</v>
      </c>
      <c r="B8979">
        <v>6</v>
      </c>
      <c r="C8979">
        <v>143</v>
      </c>
      <c r="D8979" s="32">
        <v>0.76041666666666663</v>
      </c>
      <c r="E8979">
        <v>8000</v>
      </c>
      <c r="G8979" s="31" t="s">
        <v>97</v>
      </c>
      <c r="H8979">
        <v>9</v>
      </c>
      <c r="I8979" s="31" t="s">
        <v>100</v>
      </c>
    </row>
    <row r="8980" spans="1:9" x14ac:dyDescent="0.3">
      <c r="A8980">
        <v>9012</v>
      </c>
      <c r="B8980">
        <v>8</v>
      </c>
      <c r="C8980">
        <v>143</v>
      </c>
      <c r="D8980" s="32">
        <v>0.6333333333333333</v>
      </c>
      <c r="E8980">
        <v>8000</v>
      </c>
      <c r="F8980">
        <v>500</v>
      </c>
      <c r="G8980" s="31" t="s">
        <v>102</v>
      </c>
      <c r="H8980">
        <v>9</v>
      </c>
      <c r="I8980" s="31" t="s">
        <v>101</v>
      </c>
    </row>
    <row r="8981" spans="1:9" x14ac:dyDescent="0.3">
      <c r="A8981">
        <v>9013</v>
      </c>
      <c r="B8981">
        <v>5</v>
      </c>
      <c r="C8981">
        <v>143</v>
      </c>
      <c r="D8981" s="32">
        <v>0.55138888888888893</v>
      </c>
      <c r="E8981">
        <v>8000</v>
      </c>
      <c r="G8981" s="31" t="s">
        <v>102</v>
      </c>
      <c r="H8981">
        <v>9</v>
      </c>
      <c r="I8981" s="31" t="s">
        <v>105</v>
      </c>
    </row>
    <row r="8982" spans="1:9" x14ac:dyDescent="0.3">
      <c r="A8982">
        <v>9014</v>
      </c>
      <c r="B8982">
        <v>3</v>
      </c>
      <c r="C8982">
        <v>143</v>
      </c>
      <c r="D8982" s="32">
        <v>0.60972222222222228</v>
      </c>
      <c r="E8982">
        <v>8000</v>
      </c>
      <c r="G8982" s="31" t="s">
        <v>97</v>
      </c>
      <c r="H8982">
        <v>10</v>
      </c>
      <c r="I8982" s="31" t="s">
        <v>104</v>
      </c>
    </row>
    <row r="8983" spans="1:9" x14ac:dyDescent="0.3">
      <c r="A8983">
        <v>9015</v>
      </c>
      <c r="B8983">
        <v>2</v>
      </c>
      <c r="C8983">
        <v>143</v>
      </c>
      <c r="D8983" s="32">
        <v>0.68541666666666667</v>
      </c>
      <c r="E8983">
        <v>8000</v>
      </c>
      <c r="G8983" s="31" t="s">
        <v>102</v>
      </c>
      <c r="H8983">
        <v>10</v>
      </c>
      <c r="I8983" s="31" t="s">
        <v>98</v>
      </c>
    </row>
    <row r="8984" spans="1:9" x14ac:dyDescent="0.3">
      <c r="A8984">
        <v>9016</v>
      </c>
      <c r="B8984">
        <v>1</v>
      </c>
      <c r="C8984">
        <v>143</v>
      </c>
      <c r="D8984" s="32">
        <v>0.68888888888888888</v>
      </c>
      <c r="E8984">
        <v>8000</v>
      </c>
      <c r="G8984" s="31" t="s">
        <v>102</v>
      </c>
      <c r="H8984">
        <v>10</v>
      </c>
      <c r="I8984" s="31" t="s">
        <v>99</v>
      </c>
    </row>
    <row r="8985" spans="1:9" x14ac:dyDescent="0.3">
      <c r="A8985">
        <v>9017</v>
      </c>
      <c r="B8985">
        <v>6</v>
      </c>
      <c r="C8985">
        <v>143</v>
      </c>
      <c r="D8985" s="32">
        <v>0.78125</v>
      </c>
      <c r="E8985">
        <v>8000</v>
      </c>
      <c r="G8985" s="31" t="s">
        <v>97</v>
      </c>
      <c r="H8985">
        <v>10</v>
      </c>
      <c r="I8985" s="31" t="s">
        <v>100</v>
      </c>
    </row>
    <row r="8986" spans="1:9" x14ac:dyDescent="0.3">
      <c r="A8986">
        <v>9018</v>
      </c>
      <c r="B8986">
        <v>8</v>
      </c>
      <c r="C8986">
        <v>143</v>
      </c>
      <c r="D8986" s="32">
        <v>0.65763888888888888</v>
      </c>
      <c r="E8986">
        <v>8000</v>
      </c>
      <c r="G8986" s="31" t="s">
        <v>97</v>
      </c>
      <c r="H8986">
        <v>10</v>
      </c>
      <c r="I8986" s="31" t="s">
        <v>101</v>
      </c>
    </row>
    <row r="8987" spans="1:9" x14ac:dyDescent="0.3">
      <c r="A8987">
        <v>9019</v>
      </c>
      <c r="B8987">
        <v>5</v>
      </c>
      <c r="C8987">
        <v>143</v>
      </c>
      <c r="D8987" s="32">
        <v>0.57361111111111107</v>
      </c>
      <c r="E8987">
        <v>8000</v>
      </c>
      <c r="G8987" s="31" t="s">
        <v>97</v>
      </c>
      <c r="H8987">
        <v>10</v>
      </c>
      <c r="I8987" s="31" t="s">
        <v>105</v>
      </c>
    </row>
    <row r="8988" spans="1:9" x14ac:dyDescent="0.3">
      <c r="A8988">
        <v>9020</v>
      </c>
      <c r="B8988">
        <v>3</v>
      </c>
      <c r="C8988">
        <v>143</v>
      </c>
      <c r="D8988" s="32">
        <v>0.63055555555555554</v>
      </c>
      <c r="E8988">
        <v>8000</v>
      </c>
      <c r="G8988" s="31" t="s">
        <v>97</v>
      </c>
      <c r="H8988">
        <v>11</v>
      </c>
      <c r="I8988" s="31" t="s">
        <v>104</v>
      </c>
    </row>
    <row r="8989" spans="1:9" x14ac:dyDescent="0.3">
      <c r="A8989">
        <v>9021</v>
      </c>
      <c r="B8989">
        <v>2</v>
      </c>
      <c r="C8989">
        <v>143</v>
      </c>
      <c r="D8989" s="32">
        <v>0.70694444444444449</v>
      </c>
      <c r="E8989">
        <v>8000</v>
      </c>
      <c r="F8989">
        <v>1000</v>
      </c>
      <c r="G8989" s="31" t="s">
        <v>97</v>
      </c>
      <c r="H8989">
        <v>11</v>
      </c>
      <c r="I8989" s="31" t="s">
        <v>98</v>
      </c>
    </row>
    <row r="8990" spans="1:9" x14ac:dyDescent="0.3">
      <c r="A8990">
        <v>9022</v>
      </c>
      <c r="B8990">
        <v>1</v>
      </c>
      <c r="C8990">
        <v>143</v>
      </c>
      <c r="D8990" s="32">
        <v>0.72152777777777777</v>
      </c>
      <c r="E8990">
        <v>8000</v>
      </c>
      <c r="G8990" s="31" t="s">
        <v>102</v>
      </c>
      <c r="H8990">
        <v>11</v>
      </c>
      <c r="I8990" s="31" t="s">
        <v>99</v>
      </c>
    </row>
    <row r="8991" spans="1:9" x14ac:dyDescent="0.3">
      <c r="A8991">
        <v>9023</v>
      </c>
      <c r="B8991">
        <v>6</v>
      </c>
      <c r="C8991">
        <v>143</v>
      </c>
      <c r="D8991" s="32">
        <v>0.80069444444444449</v>
      </c>
      <c r="E8991">
        <v>8000</v>
      </c>
      <c r="G8991" s="31" t="s">
        <v>97</v>
      </c>
      <c r="H8991">
        <v>11</v>
      </c>
      <c r="I8991" s="31" t="s">
        <v>100</v>
      </c>
    </row>
    <row r="8992" spans="1:9" x14ac:dyDescent="0.3">
      <c r="A8992">
        <v>9024</v>
      </c>
      <c r="B8992">
        <v>8</v>
      </c>
      <c r="C8992">
        <v>143</v>
      </c>
      <c r="D8992" s="32">
        <v>0.68263888888888891</v>
      </c>
      <c r="E8992">
        <v>10000</v>
      </c>
      <c r="G8992" s="31" t="s">
        <v>97</v>
      </c>
      <c r="H8992">
        <v>11</v>
      </c>
      <c r="I8992" s="31" t="s">
        <v>101</v>
      </c>
    </row>
    <row r="8993" spans="1:9" x14ac:dyDescent="0.3">
      <c r="A8993">
        <v>9025</v>
      </c>
      <c r="B8993">
        <v>5</v>
      </c>
      <c r="C8993">
        <v>143</v>
      </c>
      <c r="D8993" s="32">
        <v>0.59375</v>
      </c>
      <c r="E8993">
        <v>8000</v>
      </c>
      <c r="F8993">
        <v>1000</v>
      </c>
      <c r="G8993" s="31" t="s">
        <v>102</v>
      </c>
      <c r="H8993">
        <v>11</v>
      </c>
      <c r="I8993" s="31" t="s">
        <v>105</v>
      </c>
    </row>
    <row r="8994" spans="1:9" x14ac:dyDescent="0.3">
      <c r="A8994">
        <v>9026</v>
      </c>
      <c r="B8994">
        <v>3</v>
      </c>
      <c r="C8994">
        <v>143</v>
      </c>
      <c r="D8994" s="32">
        <v>0.67500000000000004</v>
      </c>
      <c r="E8994">
        <v>8000</v>
      </c>
      <c r="F8994">
        <v>8000</v>
      </c>
      <c r="G8994" s="31" t="s">
        <v>97</v>
      </c>
      <c r="H8994">
        <v>12</v>
      </c>
      <c r="I8994" s="31" t="s">
        <v>104</v>
      </c>
    </row>
    <row r="8995" spans="1:9" x14ac:dyDescent="0.3">
      <c r="A8995">
        <v>9027</v>
      </c>
      <c r="B8995">
        <v>2</v>
      </c>
      <c r="C8995">
        <v>143</v>
      </c>
      <c r="D8995" s="32">
        <v>0.73333333333333328</v>
      </c>
      <c r="E8995">
        <v>8000</v>
      </c>
      <c r="G8995" s="31" t="s">
        <v>97</v>
      </c>
      <c r="H8995">
        <v>12</v>
      </c>
      <c r="I8995" s="31" t="s">
        <v>98</v>
      </c>
    </row>
    <row r="8996" spans="1:9" x14ac:dyDescent="0.3">
      <c r="A8996">
        <v>9028</v>
      </c>
      <c r="B8996">
        <v>1</v>
      </c>
      <c r="C8996">
        <v>143</v>
      </c>
      <c r="D8996" s="32">
        <v>0.74375000000000002</v>
      </c>
      <c r="E8996">
        <v>8000</v>
      </c>
      <c r="G8996" s="31" t="s">
        <v>97</v>
      </c>
      <c r="H8996">
        <v>12</v>
      </c>
      <c r="I8996" s="31" t="s">
        <v>99</v>
      </c>
    </row>
    <row r="8997" spans="1:9" x14ac:dyDescent="0.3">
      <c r="A8997">
        <v>9029</v>
      </c>
      <c r="B8997">
        <v>6</v>
      </c>
      <c r="C8997">
        <v>143</v>
      </c>
      <c r="D8997" s="32">
        <v>0.82291666666666663</v>
      </c>
      <c r="E8997">
        <v>8000</v>
      </c>
      <c r="F8997">
        <v>2000</v>
      </c>
      <c r="G8997" s="31" t="s">
        <v>102</v>
      </c>
      <c r="H8997">
        <v>12</v>
      </c>
      <c r="I8997" s="31" t="s">
        <v>100</v>
      </c>
    </row>
    <row r="8998" spans="1:9" x14ac:dyDescent="0.3">
      <c r="A8998">
        <v>9030</v>
      </c>
      <c r="B8998">
        <v>8</v>
      </c>
      <c r="C8998">
        <v>143</v>
      </c>
      <c r="D8998" s="32">
        <v>0.71805555555555556</v>
      </c>
      <c r="E8998">
        <v>10000</v>
      </c>
      <c r="F8998">
        <v>1000</v>
      </c>
      <c r="G8998" s="31" t="s">
        <v>102</v>
      </c>
      <c r="H8998">
        <v>12</v>
      </c>
      <c r="I8998" s="31" t="s">
        <v>101</v>
      </c>
    </row>
    <row r="8999" spans="1:9" x14ac:dyDescent="0.3">
      <c r="A8999">
        <v>9031</v>
      </c>
      <c r="B8999">
        <v>5</v>
      </c>
      <c r="C8999">
        <v>143</v>
      </c>
      <c r="D8999" s="32">
        <v>0.62083333333333335</v>
      </c>
      <c r="E8999">
        <v>8000</v>
      </c>
      <c r="F8999">
        <v>2000</v>
      </c>
      <c r="G8999" s="31" t="s">
        <v>102</v>
      </c>
      <c r="H8999">
        <v>12</v>
      </c>
      <c r="I8999" s="31" t="s">
        <v>105</v>
      </c>
    </row>
    <row r="9000" spans="1:9" x14ac:dyDescent="0.3">
      <c r="A9000">
        <v>9032</v>
      </c>
      <c r="B9000">
        <v>3</v>
      </c>
      <c r="C9000">
        <v>143</v>
      </c>
      <c r="D9000" s="32">
        <v>0.70694444444444449</v>
      </c>
      <c r="E9000">
        <v>8000</v>
      </c>
      <c r="F9000">
        <v>5300</v>
      </c>
      <c r="G9000" s="31" t="s">
        <v>102</v>
      </c>
      <c r="H9000">
        <v>13</v>
      </c>
      <c r="I9000" s="31" t="s">
        <v>104</v>
      </c>
    </row>
    <row r="9001" spans="1:9" x14ac:dyDescent="0.3">
      <c r="A9001">
        <v>9033</v>
      </c>
      <c r="B9001">
        <v>2</v>
      </c>
      <c r="C9001">
        <v>143</v>
      </c>
      <c r="D9001" s="32">
        <v>0.77152777777777781</v>
      </c>
      <c r="E9001">
        <v>8000</v>
      </c>
      <c r="G9001" s="31" t="s">
        <v>102</v>
      </c>
      <c r="H9001">
        <v>13</v>
      </c>
      <c r="I9001" s="31" t="s">
        <v>98</v>
      </c>
    </row>
    <row r="9002" spans="1:9" x14ac:dyDescent="0.3">
      <c r="A9002">
        <v>9034</v>
      </c>
      <c r="B9002">
        <v>1</v>
      </c>
      <c r="C9002">
        <v>143</v>
      </c>
      <c r="D9002" s="32">
        <v>0.77083333333333337</v>
      </c>
      <c r="E9002">
        <v>8000</v>
      </c>
      <c r="F9002">
        <v>4000</v>
      </c>
      <c r="G9002" s="31" t="s">
        <v>102</v>
      </c>
      <c r="H9002">
        <v>13</v>
      </c>
      <c r="I9002" s="31" t="s">
        <v>99</v>
      </c>
    </row>
    <row r="9003" spans="1:9" x14ac:dyDescent="0.3">
      <c r="A9003">
        <v>9035</v>
      </c>
      <c r="B9003">
        <v>8</v>
      </c>
      <c r="C9003">
        <v>143</v>
      </c>
      <c r="D9003" s="32">
        <v>0.76736111111111116</v>
      </c>
      <c r="E9003">
        <v>8000</v>
      </c>
      <c r="G9003" s="31" t="s">
        <v>102</v>
      </c>
      <c r="H9003">
        <v>13</v>
      </c>
      <c r="I9003" s="31" t="s">
        <v>101</v>
      </c>
    </row>
    <row r="9004" spans="1:9" x14ac:dyDescent="0.3">
      <c r="A9004">
        <v>9036</v>
      </c>
      <c r="B9004">
        <v>5</v>
      </c>
      <c r="C9004">
        <v>143</v>
      </c>
      <c r="D9004" s="32">
        <v>0.64097222222222228</v>
      </c>
      <c r="E9004">
        <v>8000</v>
      </c>
      <c r="G9004" s="31" t="s">
        <v>97</v>
      </c>
      <c r="H9004">
        <v>13</v>
      </c>
      <c r="I9004" s="31" t="s">
        <v>105</v>
      </c>
    </row>
    <row r="9005" spans="1:9" x14ac:dyDescent="0.3">
      <c r="A9005">
        <v>9037</v>
      </c>
      <c r="B9005">
        <v>3</v>
      </c>
      <c r="C9005">
        <v>143</v>
      </c>
      <c r="D9005" s="32">
        <v>0.73472222222222228</v>
      </c>
      <c r="E9005">
        <v>8000</v>
      </c>
      <c r="G9005" s="31" t="s">
        <v>97</v>
      </c>
      <c r="H9005">
        <v>14</v>
      </c>
      <c r="I9005" s="31" t="s">
        <v>104</v>
      </c>
    </row>
    <row r="9006" spans="1:9" x14ac:dyDescent="0.3">
      <c r="A9006">
        <v>9038</v>
      </c>
      <c r="B9006">
        <v>2</v>
      </c>
      <c r="C9006">
        <v>143</v>
      </c>
      <c r="D9006" s="32">
        <v>0.78749999999999998</v>
      </c>
      <c r="E9006">
        <v>8000</v>
      </c>
      <c r="G9006" s="31" t="s">
        <v>97</v>
      </c>
      <c r="H9006">
        <v>14</v>
      </c>
      <c r="I9006" s="31" t="s">
        <v>98</v>
      </c>
    </row>
    <row r="9007" spans="1:9" x14ac:dyDescent="0.3">
      <c r="A9007">
        <v>9039</v>
      </c>
      <c r="B9007">
        <v>1</v>
      </c>
      <c r="C9007">
        <v>143</v>
      </c>
      <c r="D9007" s="32">
        <v>0.8041666666666667</v>
      </c>
      <c r="E9007">
        <v>8000</v>
      </c>
      <c r="G9007" s="31" t="s">
        <v>97</v>
      </c>
      <c r="H9007">
        <v>14</v>
      </c>
      <c r="I9007" s="31" t="s">
        <v>99</v>
      </c>
    </row>
    <row r="9008" spans="1:9" x14ac:dyDescent="0.3">
      <c r="A9008">
        <v>9040</v>
      </c>
      <c r="B9008">
        <v>8</v>
      </c>
      <c r="C9008">
        <v>143</v>
      </c>
      <c r="D9008" s="32">
        <v>0.78819444444444442</v>
      </c>
      <c r="E9008">
        <v>8000</v>
      </c>
      <c r="G9008" s="31" t="s">
        <v>102</v>
      </c>
      <c r="H9008">
        <v>14</v>
      </c>
      <c r="I9008" s="31" t="s">
        <v>101</v>
      </c>
    </row>
    <row r="9009" spans="1:9" x14ac:dyDescent="0.3">
      <c r="A9009">
        <v>9041</v>
      </c>
      <c r="B9009">
        <v>5</v>
      </c>
      <c r="C9009">
        <v>143</v>
      </c>
      <c r="D9009" s="32">
        <v>0.66180555555555554</v>
      </c>
      <c r="E9009">
        <v>8000</v>
      </c>
      <c r="G9009" s="31" t="s">
        <v>97</v>
      </c>
      <c r="H9009">
        <v>14</v>
      </c>
      <c r="I9009" s="31" t="s">
        <v>105</v>
      </c>
    </row>
    <row r="9010" spans="1:9" x14ac:dyDescent="0.3">
      <c r="A9010">
        <v>9042</v>
      </c>
      <c r="B9010">
        <v>3</v>
      </c>
      <c r="C9010">
        <v>143</v>
      </c>
      <c r="D9010" s="32">
        <v>0.7631944444444444</v>
      </c>
      <c r="E9010">
        <v>8000</v>
      </c>
      <c r="G9010" s="31" t="s">
        <v>102</v>
      </c>
      <c r="H9010">
        <v>15</v>
      </c>
      <c r="I9010" s="31" t="s">
        <v>104</v>
      </c>
    </row>
    <row r="9011" spans="1:9" x14ac:dyDescent="0.3">
      <c r="A9011">
        <v>9043</v>
      </c>
      <c r="B9011">
        <v>2</v>
      </c>
      <c r="C9011">
        <v>143</v>
      </c>
      <c r="D9011" s="32">
        <v>0.82152777777777775</v>
      </c>
      <c r="E9011">
        <v>8000</v>
      </c>
      <c r="G9011" s="31" t="s">
        <v>102</v>
      </c>
      <c r="H9011">
        <v>15</v>
      </c>
      <c r="I9011" s="31" t="s">
        <v>98</v>
      </c>
    </row>
    <row r="9012" spans="1:9" x14ac:dyDescent="0.3">
      <c r="A9012">
        <v>9044</v>
      </c>
      <c r="B9012">
        <v>5</v>
      </c>
      <c r="C9012">
        <v>143</v>
      </c>
      <c r="D9012" s="32">
        <v>0.72152777777777777</v>
      </c>
      <c r="E9012">
        <v>8000</v>
      </c>
      <c r="G9012" s="31" t="s">
        <v>97</v>
      </c>
      <c r="H9012">
        <v>15</v>
      </c>
      <c r="I9012" s="31" t="s">
        <v>105</v>
      </c>
    </row>
    <row r="9013" spans="1:9" x14ac:dyDescent="0.3">
      <c r="A9013">
        <v>9045</v>
      </c>
      <c r="B9013">
        <v>3</v>
      </c>
      <c r="C9013">
        <v>143</v>
      </c>
      <c r="D9013" s="32">
        <v>0.77986111111111112</v>
      </c>
      <c r="E9013">
        <v>8000</v>
      </c>
      <c r="G9013" s="31" t="s">
        <v>97</v>
      </c>
      <c r="H9013">
        <v>16</v>
      </c>
      <c r="I9013" s="31" t="s">
        <v>104</v>
      </c>
    </row>
    <row r="9014" spans="1:9" x14ac:dyDescent="0.3">
      <c r="A9014">
        <v>9046</v>
      </c>
      <c r="B9014">
        <v>5</v>
      </c>
      <c r="C9014">
        <v>143</v>
      </c>
      <c r="D9014" s="32">
        <v>0.74444444444444446</v>
      </c>
      <c r="E9014">
        <v>8000</v>
      </c>
      <c r="G9014" s="31" t="s">
        <v>97</v>
      </c>
      <c r="H9014">
        <v>16</v>
      </c>
      <c r="I9014" s="31" t="s">
        <v>105</v>
      </c>
    </row>
    <row r="9015" spans="1:9" x14ac:dyDescent="0.3">
      <c r="A9015">
        <v>9047</v>
      </c>
      <c r="B9015">
        <v>3</v>
      </c>
      <c r="C9015">
        <v>143</v>
      </c>
      <c r="D9015" s="32">
        <v>0.80833333333333335</v>
      </c>
      <c r="E9015">
        <v>8000</v>
      </c>
      <c r="G9015" s="31" t="s">
        <v>102</v>
      </c>
      <c r="H9015">
        <v>17</v>
      </c>
      <c r="I9015" s="31" t="s">
        <v>104</v>
      </c>
    </row>
    <row r="9016" spans="1:9" x14ac:dyDescent="0.3">
      <c r="A9016">
        <v>9048</v>
      </c>
      <c r="B9016">
        <v>5</v>
      </c>
      <c r="C9016">
        <v>143</v>
      </c>
      <c r="D9016" s="32">
        <v>0.78263888888888888</v>
      </c>
      <c r="E9016">
        <v>8000</v>
      </c>
      <c r="G9016" s="31" t="s">
        <v>102</v>
      </c>
      <c r="H9016">
        <v>17</v>
      </c>
      <c r="I9016" s="31" t="s">
        <v>105</v>
      </c>
    </row>
    <row r="9017" spans="1:9" x14ac:dyDescent="0.3">
      <c r="A9017">
        <v>9049</v>
      </c>
      <c r="B9017">
        <v>3</v>
      </c>
      <c r="C9017">
        <v>143</v>
      </c>
      <c r="D9017" s="32">
        <v>0.8354166666666667</v>
      </c>
      <c r="E9017">
        <v>8000</v>
      </c>
      <c r="G9017" s="31" t="s">
        <v>102</v>
      </c>
      <c r="H9017">
        <v>18</v>
      </c>
      <c r="I9017" s="31" t="s">
        <v>104</v>
      </c>
    </row>
    <row r="9018" spans="1:9" x14ac:dyDescent="0.3">
      <c r="A9018">
        <v>9050</v>
      </c>
      <c r="B9018">
        <v>5</v>
      </c>
      <c r="C9018">
        <v>143</v>
      </c>
      <c r="D9018" s="32">
        <v>0.80347222222222225</v>
      </c>
      <c r="E9018">
        <v>8000</v>
      </c>
      <c r="G9018" s="31" t="s">
        <v>97</v>
      </c>
      <c r="H9018">
        <v>18</v>
      </c>
      <c r="I9018" s="31" t="s">
        <v>105</v>
      </c>
    </row>
    <row r="9019" spans="1:9" x14ac:dyDescent="0.3">
      <c r="A9019">
        <v>9051</v>
      </c>
      <c r="B9019">
        <v>5</v>
      </c>
      <c r="C9019">
        <v>143</v>
      </c>
      <c r="D9019" s="32">
        <v>0.83402777777777781</v>
      </c>
      <c r="E9019">
        <v>8000</v>
      </c>
      <c r="G9019" s="31" t="s">
        <v>97</v>
      </c>
      <c r="H9019">
        <v>19</v>
      </c>
      <c r="I9019" s="31" t="s">
        <v>105</v>
      </c>
    </row>
    <row r="9020" spans="1:9" x14ac:dyDescent="0.3">
      <c r="A9020">
        <v>9052</v>
      </c>
      <c r="B9020">
        <v>3</v>
      </c>
      <c r="C9020">
        <v>144</v>
      </c>
      <c r="D9020" s="32">
        <v>0.45833333333333331</v>
      </c>
      <c r="E9020">
        <v>8000</v>
      </c>
      <c r="F9020">
        <v>1500</v>
      </c>
      <c r="G9020" s="31" t="s">
        <v>97</v>
      </c>
      <c r="H9020">
        <v>4</v>
      </c>
      <c r="I9020" s="31" t="s">
        <v>104</v>
      </c>
    </row>
    <row r="9021" spans="1:9" x14ac:dyDescent="0.3">
      <c r="A9021">
        <v>9053</v>
      </c>
      <c r="B9021">
        <v>2</v>
      </c>
      <c r="C9021">
        <v>144</v>
      </c>
      <c r="D9021" s="32">
        <v>0.49375000000000002</v>
      </c>
      <c r="E9021">
        <v>8000</v>
      </c>
      <c r="G9021" s="31" t="s">
        <v>102</v>
      </c>
      <c r="H9021">
        <v>4</v>
      </c>
      <c r="I9021" s="31" t="s">
        <v>98</v>
      </c>
    </row>
    <row r="9022" spans="1:9" x14ac:dyDescent="0.3">
      <c r="A9022">
        <v>9054</v>
      </c>
      <c r="B9022">
        <v>1</v>
      </c>
      <c r="C9022">
        <v>144</v>
      </c>
      <c r="D9022" s="32">
        <v>0.50694444444444442</v>
      </c>
      <c r="E9022">
        <v>8000</v>
      </c>
      <c r="G9022" s="31" t="s">
        <v>102</v>
      </c>
      <c r="H9022">
        <v>4</v>
      </c>
      <c r="I9022" s="31" t="s">
        <v>99</v>
      </c>
    </row>
    <row r="9023" spans="1:9" x14ac:dyDescent="0.3">
      <c r="A9023">
        <v>9055</v>
      </c>
      <c r="B9023">
        <v>6</v>
      </c>
      <c r="C9023">
        <v>144</v>
      </c>
      <c r="D9023" s="32">
        <v>0.4548611111111111</v>
      </c>
      <c r="E9023">
        <v>8000</v>
      </c>
      <c r="G9023" s="31" t="s">
        <v>102</v>
      </c>
      <c r="H9023">
        <v>4</v>
      </c>
      <c r="I9023" s="31" t="s">
        <v>100</v>
      </c>
    </row>
    <row r="9024" spans="1:9" x14ac:dyDescent="0.3">
      <c r="A9024">
        <v>9056</v>
      </c>
      <c r="B9024">
        <v>4</v>
      </c>
      <c r="C9024">
        <v>144</v>
      </c>
      <c r="D9024" s="32">
        <v>0.48749999999999999</v>
      </c>
      <c r="E9024">
        <v>10000</v>
      </c>
      <c r="G9024" s="31" t="s">
        <v>102</v>
      </c>
      <c r="H9024">
        <v>4</v>
      </c>
      <c r="I9024" s="31" t="s">
        <v>103</v>
      </c>
    </row>
    <row r="9025" spans="1:9" x14ac:dyDescent="0.3">
      <c r="A9025">
        <v>9057</v>
      </c>
      <c r="B9025">
        <v>8</v>
      </c>
      <c r="C9025">
        <v>144</v>
      </c>
      <c r="D9025" s="32">
        <v>0.53333333333333333</v>
      </c>
      <c r="E9025">
        <v>10000</v>
      </c>
      <c r="F9025">
        <v>2000</v>
      </c>
      <c r="G9025" s="31" t="s">
        <v>97</v>
      </c>
      <c r="H9025">
        <v>4</v>
      </c>
      <c r="I9025" s="31" t="s">
        <v>101</v>
      </c>
    </row>
    <row r="9026" spans="1:9" x14ac:dyDescent="0.3">
      <c r="A9026">
        <v>9058</v>
      </c>
      <c r="B9026">
        <v>5</v>
      </c>
      <c r="C9026">
        <v>144</v>
      </c>
      <c r="D9026" s="32">
        <v>0.44166666666666665</v>
      </c>
      <c r="E9026">
        <v>10000</v>
      </c>
      <c r="G9026" s="31" t="s">
        <v>97</v>
      </c>
      <c r="H9026">
        <v>4</v>
      </c>
      <c r="I9026" s="31" t="s">
        <v>105</v>
      </c>
    </row>
    <row r="9027" spans="1:9" x14ac:dyDescent="0.3">
      <c r="A9027">
        <v>9059</v>
      </c>
      <c r="B9027">
        <v>3</v>
      </c>
      <c r="C9027">
        <v>144</v>
      </c>
      <c r="D9027" s="32">
        <v>0.49513888888888891</v>
      </c>
      <c r="E9027">
        <v>8000</v>
      </c>
      <c r="G9027" s="31" t="s">
        <v>102</v>
      </c>
      <c r="H9027">
        <v>5</v>
      </c>
      <c r="I9027" s="31" t="s">
        <v>104</v>
      </c>
    </row>
    <row r="9028" spans="1:9" x14ac:dyDescent="0.3">
      <c r="A9028">
        <v>9060</v>
      </c>
      <c r="B9028">
        <v>2</v>
      </c>
      <c r="C9028">
        <v>144</v>
      </c>
      <c r="D9028" s="32">
        <v>0.55972222222222223</v>
      </c>
      <c r="E9028">
        <v>8000</v>
      </c>
      <c r="G9028" s="31" t="s">
        <v>97</v>
      </c>
      <c r="H9028">
        <v>5</v>
      </c>
      <c r="I9028" s="31" t="s">
        <v>98</v>
      </c>
    </row>
    <row r="9029" spans="1:9" x14ac:dyDescent="0.3">
      <c r="A9029">
        <v>9061</v>
      </c>
      <c r="B9029">
        <v>1</v>
      </c>
      <c r="C9029">
        <v>144</v>
      </c>
      <c r="D9029" s="32">
        <v>0.54513888888888884</v>
      </c>
      <c r="E9029">
        <v>8000</v>
      </c>
      <c r="G9029" s="31" t="s">
        <v>102</v>
      </c>
      <c r="H9029">
        <v>5</v>
      </c>
      <c r="I9029" s="31" t="s">
        <v>99</v>
      </c>
    </row>
    <row r="9030" spans="1:9" x14ac:dyDescent="0.3">
      <c r="A9030">
        <v>9062</v>
      </c>
      <c r="B9030">
        <v>6</v>
      </c>
      <c r="C9030">
        <v>144</v>
      </c>
      <c r="D9030" s="32">
        <v>0.48472222222222222</v>
      </c>
      <c r="E9030">
        <v>8000</v>
      </c>
      <c r="F9030">
        <v>1000</v>
      </c>
      <c r="G9030" s="31" t="s">
        <v>97</v>
      </c>
      <c r="H9030">
        <v>5</v>
      </c>
      <c r="I9030" s="31" t="s">
        <v>100</v>
      </c>
    </row>
    <row r="9031" spans="1:9" x14ac:dyDescent="0.3">
      <c r="A9031">
        <v>9063</v>
      </c>
      <c r="B9031">
        <v>4</v>
      </c>
      <c r="C9031">
        <v>144</v>
      </c>
      <c r="D9031" s="32">
        <v>0.49861111111111112</v>
      </c>
      <c r="E9031">
        <v>8000</v>
      </c>
      <c r="G9031" s="31" t="s">
        <v>102</v>
      </c>
      <c r="H9031">
        <v>5</v>
      </c>
      <c r="I9031" s="31" t="s">
        <v>103</v>
      </c>
    </row>
    <row r="9032" spans="1:9" x14ac:dyDescent="0.3">
      <c r="A9032">
        <v>9064</v>
      </c>
      <c r="B9032">
        <v>8</v>
      </c>
      <c r="C9032">
        <v>144</v>
      </c>
      <c r="D9032" s="32">
        <v>0.57638888888888884</v>
      </c>
      <c r="E9032">
        <v>8000</v>
      </c>
      <c r="G9032" s="31" t="s">
        <v>97</v>
      </c>
      <c r="H9032">
        <v>5</v>
      </c>
      <c r="I9032" s="31" t="s">
        <v>101</v>
      </c>
    </row>
    <row r="9033" spans="1:9" x14ac:dyDescent="0.3">
      <c r="A9033">
        <v>9065</v>
      </c>
      <c r="B9033">
        <v>5</v>
      </c>
      <c r="C9033">
        <v>144</v>
      </c>
      <c r="D9033" s="32">
        <v>0.46944444444444444</v>
      </c>
      <c r="E9033">
        <v>8000</v>
      </c>
      <c r="G9033" s="31" t="s">
        <v>97</v>
      </c>
      <c r="H9033">
        <v>5</v>
      </c>
      <c r="I9033" s="31" t="s">
        <v>105</v>
      </c>
    </row>
    <row r="9034" spans="1:9" x14ac:dyDescent="0.3">
      <c r="A9034">
        <v>9066</v>
      </c>
      <c r="B9034">
        <v>3</v>
      </c>
      <c r="C9034">
        <v>144</v>
      </c>
      <c r="D9034" s="32">
        <v>0.53194444444444444</v>
      </c>
      <c r="E9034">
        <v>8000</v>
      </c>
      <c r="G9034" s="31" t="s">
        <v>97</v>
      </c>
      <c r="H9034">
        <v>6</v>
      </c>
      <c r="I9034" s="31" t="s">
        <v>104</v>
      </c>
    </row>
    <row r="9035" spans="1:9" x14ac:dyDescent="0.3">
      <c r="A9035">
        <v>9067</v>
      </c>
      <c r="B9035">
        <v>2</v>
      </c>
      <c r="C9035">
        <v>144</v>
      </c>
      <c r="D9035" s="32">
        <v>0.59444444444444444</v>
      </c>
      <c r="E9035">
        <v>8000</v>
      </c>
      <c r="F9035">
        <v>700</v>
      </c>
      <c r="G9035" s="31" t="s">
        <v>97</v>
      </c>
      <c r="H9035">
        <v>6</v>
      </c>
      <c r="I9035" s="31" t="s">
        <v>98</v>
      </c>
    </row>
    <row r="9036" spans="1:9" x14ac:dyDescent="0.3">
      <c r="A9036">
        <v>9068</v>
      </c>
      <c r="B9036">
        <v>1</v>
      </c>
      <c r="C9036">
        <v>144</v>
      </c>
      <c r="D9036" s="32">
        <v>0.61527777777777781</v>
      </c>
      <c r="E9036">
        <v>8000</v>
      </c>
      <c r="G9036" s="31" t="s">
        <v>97</v>
      </c>
      <c r="H9036">
        <v>6</v>
      </c>
      <c r="I9036" s="31" t="s">
        <v>99</v>
      </c>
    </row>
    <row r="9037" spans="1:9" x14ac:dyDescent="0.3">
      <c r="A9037">
        <v>9069</v>
      </c>
      <c r="B9037">
        <v>6</v>
      </c>
      <c r="C9037">
        <v>144</v>
      </c>
      <c r="D9037" s="32">
        <v>0.51388888888888884</v>
      </c>
      <c r="E9037">
        <v>8000</v>
      </c>
      <c r="G9037" s="31" t="s">
        <v>97</v>
      </c>
      <c r="H9037">
        <v>6</v>
      </c>
      <c r="I9037" s="31" t="s">
        <v>100</v>
      </c>
    </row>
    <row r="9038" spans="1:9" x14ac:dyDescent="0.3">
      <c r="A9038">
        <v>9070</v>
      </c>
      <c r="B9038">
        <v>4</v>
      </c>
      <c r="C9038">
        <v>144</v>
      </c>
      <c r="D9038" s="32">
        <v>0.53541666666666665</v>
      </c>
      <c r="E9038">
        <v>10000</v>
      </c>
      <c r="G9038" s="31" t="s">
        <v>102</v>
      </c>
      <c r="H9038">
        <v>6</v>
      </c>
      <c r="I9038" s="31" t="s">
        <v>103</v>
      </c>
    </row>
    <row r="9039" spans="1:9" x14ac:dyDescent="0.3">
      <c r="A9039">
        <v>9071</v>
      </c>
      <c r="B9039">
        <v>8</v>
      </c>
      <c r="C9039">
        <v>144</v>
      </c>
      <c r="D9039" s="32">
        <v>0.73819444444444449</v>
      </c>
      <c r="E9039">
        <v>10000</v>
      </c>
      <c r="G9039" s="31" t="s">
        <v>102</v>
      </c>
      <c r="H9039">
        <v>6</v>
      </c>
      <c r="I9039" s="31" t="s">
        <v>101</v>
      </c>
    </row>
    <row r="9040" spans="1:9" x14ac:dyDescent="0.3">
      <c r="A9040">
        <v>9072</v>
      </c>
      <c r="B9040">
        <v>5</v>
      </c>
      <c r="C9040">
        <v>144</v>
      </c>
      <c r="D9040" s="32">
        <v>0.49583333333333335</v>
      </c>
      <c r="E9040">
        <v>8000</v>
      </c>
      <c r="G9040" s="31" t="s">
        <v>102</v>
      </c>
      <c r="H9040">
        <v>6</v>
      </c>
      <c r="I9040" s="31" t="s">
        <v>105</v>
      </c>
    </row>
    <row r="9041" spans="1:9" x14ac:dyDescent="0.3">
      <c r="A9041">
        <v>9073</v>
      </c>
      <c r="B9041">
        <v>3</v>
      </c>
      <c r="C9041">
        <v>144</v>
      </c>
      <c r="D9041" s="32">
        <v>0.55694444444444446</v>
      </c>
      <c r="E9041">
        <v>8000</v>
      </c>
      <c r="G9041" s="31" t="s">
        <v>97</v>
      </c>
      <c r="H9041">
        <v>7</v>
      </c>
      <c r="I9041" s="31" t="s">
        <v>104</v>
      </c>
    </row>
    <row r="9042" spans="1:9" x14ac:dyDescent="0.3">
      <c r="A9042">
        <v>9074</v>
      </c>
      <c r="B9042">
        <v>2</v>
      </c>
      <c r="C9042">
        <v>144</v>
      </c>
      <c r="D9042" s="32">
        <v>0.62569444444444444</v>
      </c>
      <c r="E9042">
        <v>10000</v>
      </c>
      <c r="G9042" s="31" t="s">
        <v>97</v>
      </c>
      <c r="H9042">
        <v>7</v>
      </c>
      <c r="I9042" s="31" t="s">
        <v>98</v>
      </c>
    </row>
    <row r="9043" spans="1:9" x14ac:dyDescent="0.3">
      <c r="A9043">
        <v>9075</v>
      </c>
      <c r="B9043">
        <v>1</v>
      </c>
      <c r="C9043">
        <v>144</v>
      </c>
      <c r="D9043" s="32">
        <v>0.68819444444444444</v>
      </c>
      <c r="E9043">
        <v>8000</v>
      </c>
      <c r="G9043" s="31" t="s">
        <v>97</v>
      </c>
      <c r="H9043">
        <v>7</v>
      </c>
      <c r="I9043" s="31" t="s">
        <v>99</v>
      </c>
    </row>
    <row r="9044" spans="1:9" x14ac:dyDescent="0.3">
      <c r="A9044">
        <v>9076</v>
      </c>
      <c r="B9044">
        <v>6</v>
      </c>
      <c r="C9044">
        <v>144</v>
      </c>
      <c r="D9044" s="32">
        <v>0.55000000000000004</v>
      </c>
      <c r="E9044">
        <v>8000</v>
      </c>
      <c r="G9044" s="31" t="s">
        <v>102</v>
      </c>
      <c r="H9044">
        <v>7</v>
      </c>
      <c r="I9044" s="31" t="s">
        <v>100</v>
      </c>
    </row>
    <row r="9045" spans="1:9" x14ac:dyDescent="0.3">
      <c r="A9045">
        <v>9077</v>
      </c>
      <c r="B9045">
        <v>4</v>
      </c>
      <c r="C9045">
        <v>144</v>
      </c>
      <c r="D9045" s="32">
        <v>0.56111111111111112</v>
      </c>
      <c r="E9045">
        <v>8000</v>
      </c>
      <c r="G9045" s="31" t="s">
        <v>102</v>
      </c>
      <c r="H9045">
        <v>7</v>
      </c>
      <c r="I9045" s="31" t="s">
        <v>103</v>
      </c>
    </row>
    <row r="9046" spans="1:9" x14ac:dyDescent="0.3">
      <c r="A9046">
        <v>9078</v>
      </c>
      <c r="B9046">
        <v>5</v>
      </c>
      <c r="C9046">
        <v>144</v>
      </c>
      <c r="D9046" s="32">
        <v>0.53125</v>
      </c>
      <c r="E9046">
        <v>8000</v>
      </c>
      <c r="G9046" s="31" t="s">
        <v>97</v>
      </c>
      <c r="H9046">
        <v>7</v>
      </c>
      <c r="I9046" s="31" t="s">
        <v>105</v>
      </c>
    </row>
    <row r="9047" spans="1:9" x14ac:dyDescent="0.3">
      <c r="A9047">
        <v>9079</v>
      </c>
      <c r="B9047">
        <v>3</v>
      </c>
      <c r="C9047">
        <v>144</v>
      </c>
      <c r="D9047" s="32">
        <v>0.58333333333333337</v>
      </c>
      <c r="E9047">
        <v>8000</v>
      </c>
      <c r="G9047" s="31" t="s">
        <v>102</v>
      </c>
      <c r="H9047">
        <v>8</v>
      </c>
      <c r="I9047" s="31" t="s">
        <v>104</v>
      </c>
    </row>
    <row r="9048" spans="1:9" x14ac:dyDescent="0.3">
      <c r="A9048">
        <v>9080</v>
      </c>
      <c r="B9048">
        <v>2</v>
      </c>
      <c r="C9048">
        <v>144</v>
      </c>
      <c r="D9048" s="32">
        <v>0.65208333333333335</v>
      </c>
      <c r="E9048">
        <v>8000</v>
      </c>
      <c r="F9048">
        <v>1000</v>
      </c>
      <c r="G9048" s="31" t="s">
        <v>97</v>
      </c>
      <c r="H9048">
        <v>8</v>
      </c>
      <c r="I9048" s="31" t="s">
        <v>98</v>
      </c>
    </row>
    <row r="9049" spans="1:9" x14ac:dyDescent="0.3">
      <c r="A9049">
        <v>9081</v>
      </c>
      <c r="B9049">
        <v>1</v>
      </c>
      <c r="C9049">
        <v>144</v>
      </c>
      <c r="D9049" s="32">
        <v>0.71388888888888891</v>
      </c>
      <c r="E9049">
        <v>8000</v>
      </c>
      <c r="G9049" s="31" t="s">
        <v>97</v>
      </c>
      <c r="H9049">
        <v>8</v>
      </c>
      <c r="I9049" s="31" t="s">
        <v>99</v>
      </c>
    </row>
    <row r="9050" spans="1:9" x14ac:dyDescent="0.3">
      <c r="A9050">
        <v>9082</v>
      </c>
      <c r="B9050">
        <v>6</v>
      </c>
      <c r="C9050">
        <v>144</v>
      </c>
      <c r="D9050" s="32">
        <v>0.62083333333333335</v>
      </c>
      <c r="E9050">
        <v>8000</v>
      </c>
      <c r="G9050" s="31" t="s">
        <v>97</v>
      </c>
      <c r="H9050">
        <v>8</v>
      </c>
      <c r="I9050" s="31" t="s">
        <v>100</v>
      </c>
    </row>
    <row r="9051" spans="1:9" x14ac:dyDescent="0.3">
      <c r="A9051">
        <v>9083</v>
      </c>
      <c r="B9051">
        <v>4</v>
      </c>
      <c r="C9051">
        <v>144</v>
      </c>
      <c r="D9051" s="32">
        <v>0.59375</v>
      </c>
      <c r="E9051">
        <v>8000</v>
      </c>
      <c r="G9051" s="31" t="s">
        <v>102</v>
      </c>
      <c r="H9051">
        <v>8</v>
      </c>
      <c r="I9051" s="31" t="s">
        <v>103</v>
      </c>
    </row>
    <row r="9052" spans="1:9" x14ac:dyDescent="0.3">
      <c r="A9052">
        <v>9084</v>
      </c>
      <c r="B9052">
        <v>5</v>
      </c>
      <c r="C9052">
        <v>144</v>
      </c>
      <c r="D9052" s="32">
        <v>0.55486111111111114</v>
      </c>
      <c r="E9052">
        <v>8000</v>
      </c>
      <c r="G9052" s="31" t="s">
        <v>97</v>
      </c>
      <c r="H9052">
        <v>8</v>
      </c>
      <c r="I9052" s="31" t="s">
        <v>105</v>
      </c>
    </row>
    <row r="9053" spans="1:9" x14ac:dyDescent="0.3">
      <c r="A9053">
        <v>9085</v>
      </c>
      <c r="B9053">
        <v>3</v>
      </c>
      <c r="C9053">
        <v>144</v>
      </c>
      <c r="D9053" s="32">
        <v>0.60555555555555551</v>
      </c>
      <c r="E9053">
        <v>8000</v>
      </c>
      <c r="G9053" s="31" t="s">
        <v>102</v>
      </c>
      <c r="H9053">
        <v>9</v>
      </c>
      <c r="I9053" s="31" t="s">
        <v>104</v>
      </c>
    </row>
    <row r="9054" spans="1:9" x14ac:dyDescent="0.3">
      <c r="A9054">
        <v>9086</v>
      </c>
      <c r="B9054">
        <v>2</v>
      </c>
      <c r="C9054">
        <v>144</v>
      </c>
      <c r="D9054" s="32">
        <v>0.71458333333333335</v>
      </c>
      <c r="E9054">
        <v>8000</v>
      </c>
      <c r="G9054" s="31" t="s">
        <v>102</v>
      </c>
      <c r="H9054">
        <v>9</v>
      </c>
      <c r="I9054" s="31" t="s">
        <v>98</v>
      </c>
    </row>
    <row r="9055" spans="1:9" x14ac:dyDescent="0.3">
      <c r="A9055">
        <v>9087</v>
      </c>
      <c r="B9055">
        <v>6</v>
      </c>
      <c r="C9055">
        <v>144</v>
      </c>
      <c r="D9055" s="32">
        <v>0.6381944444444444</v>
      </c>
      <c r="E9055">
        <v>8000</v>
      </c>
      <c r="G9055" s="31" t="s">
        <v>97</v>
      </c>
      <c r="H9055">
        <v>9</v>
      </c>
      <c r="I9055" s="31" t="s">
        <v>100</v>
      </c>
    </row>
    <row r="9056" spans="1:9" x14ac:dyDescent="0.3">
      <c r="A9056">
        <v>9088</v>
      </c>
      <c r="B9056">
        <v>4</v>
      </c>
      <c r="C9056">
        <v>144</v>
      </c>
      <c r="D9056" s="32">
        <v>0.61944444444444446</v>
      </c>
      <c r="E9056">
        <v>8000</v>
      </c>
      <c r="G9056" s="31" t="s">
        <v>102</v>
      </c>
      <c r="H9056">
        <v>9</v>
      </c>
      <c r="I9056" s="31" t="s">
        <v>103</v>
      </c>
    </row>
    <row r="9057" spans="1:9" x14ac:dyDescent="0.3">
      <c r="A9057">
        <v>9089</v>
      </c>
      <c r="B9057">
        <v>5</v>
      </c>
      <c r="C9057">
        <v>144</v>
      </c>
      <c r="D9057" s="32">
        <v>0.5854166666666667</v>
      </c>
      <c r="E9057">
        <v>8000</v>
      </c>
      <c r="G9057" s="31" t="s">
        <v>97</v>
      </c>
      <c r="H9057">
        <v>9</v>
      </c>
      <c r="I9057" s="31" t="s">
        <v>105</v>
      </c>
    </row>
    <row r="9058" spans="1:9" x14ac:dyDescent="0.3">
      <c r="A9058">
        <v>9090</v>
      </c>
      <c r="B9058">
        <v>3</v>
      </c>
      <c r="C9058">
        <v>144</v>
      </c>
      <c r="D9058" s="32">
        <v>0.62847222222222221</v>
      </c>
      <c r="E9058">
        <v>8000</v>
      </c>
      <c r="G9058" s="31" t="s">
        <v>102</v>
      </c>
      <c r="H9058">
        <v>10</v>
      </c>
      <c r="I9058" s="31" t="s">
        <v>104</v>
      </c>
    </row>
    <row r="9059" spans="1:9" x14ac:dyDescent="0.3">
      <c r="A9059">
        <v>9091</v>
      </c>
      <c r="B9059">
        <v>2</v>
      </c>
      <c r="C9059">
        <v>144</v>
      </c>
      <c r="D9059" s="32">
        <v>0.73958333333333337</v>
      </c>
      <c r="E9059">
        <v>8000</v>
      </c>
      <c r="G9059" s="31" t="s">
        <v>97</v>
      </c>
      <c r="H9059">
        <v>10</v>
      </c>
      <c r="I9059" s="31" t="s">
        <v>98</v>
      </c>
    </row>
    <row r="9060" spans="1:9" x14ac:dyDescent="0.3">
      <c r="A9060">
        <v>9092</v>
      </c>
      <c r="B9060">
        <v>6</v>
      </c>
      <c r="C9060">
        <v>144</v>
      </c>
      <c r="D9060" s="32">
        <v>0.66319444444444442</v>
      </c>
      <c r="E9060">
        <v>8000</v>
      </c>
      <c r="G9060" s="31" t="s">
        <v>97</v>
      </c>
      <c r="H9060">
        <v>10</v>
      </c>
      <c r="I9060" s="31" t="s">
        <v>100</v>
      </c>
    </row>
    <row r="9061" spans="1:9" x14ac:dyDescent="0.3">
      <c r="A9061">
        <v>9093</v>
      </c>
      <c r="B9061">
        <v>4</v>
      </c>
      <c r="C9061">
        <v>144</v>
      </c>
      <c r="D9061" s="32">
        <v>0.6479166666666667</v>
      </c>
      <c r="E9061">
        <v>8000</v>
      </c>
      <c r="G9061" s="31" t="s">
        <v>102</v>
      </c>
      <c r="H9061">
        <v>10</v>
      </c>
      <c r="I9061" s="31" t="s">
        <v>103</v>
      </c>
    </row>
    <row r="9062" spans="1:9" x14ac:dyDescent="0.3">
      <c r="A9062">
        <v>9094</v>
      </c>
      <c r="B9062">
        <v>5</v>
      </c>
      <c r="C9062">
        <v>144</v>
      </c>
      <c r="D9062" s="32">
        <v>0.62291666666666667</v>
      </c>
      <c r="E9062">
        <v>8000</v>
      </c>
      <c r="G9062" s="31" t="s">
        <v>97</v>
      </c>
      <c r="H9062">
        <v>10</v>
      </c>
      <c r="I9062" s="31" t="s">
        <v>105</v>
      </c>
    </row>
    <row r="9063" spans="1:9" x14ac:dyDescent="0.3">
      <c r="A9063">
        <v>9095</v>
      </c>
      <c r="B9063">
        <v>3</v>
      </c>
      <c r="C9063">
        <v>144</v>
      </c>
      <c r="D9063" s="32">
        <v>0.65555555555555556</v>
      </c>
      <c r="E9063">
        <v>8000</v>
      </c>
      <c r="G9063" s="31" t="s">
        <v>102</v>
      </c>
      <c r="H9063">
        <v>11</v>
      </c>
      <c r="I9063" s="31" t="s">
        <v>104</v>
      </c>
    </row>
    <row r="9064" spans="1:9" x14ac:dyDescent="0.3">
      <c r="A9064">
        <v>9096</v>
      </c>
      <c r="B9064">
        <v>6</v>
      </c>
      <c r="C9064">
        <v>144</v>
      </c>
      <c r="D9064" s="32">
        <v>0.68333333333333335</v>
      </c>
      <c r="E9064">
        <v>8000</v>
      </c>
      <c r="F9064">
        <v>1000</v>
      </c>
      <c r="G9064" s="31" t="s">
        <v>102</v>
      </c>
      <c r="H9064">
        <v>11</v>
      </c>
      <c r="I9064" s="31" t="s">
        <v>100</v>
      </c>
    </row>
    <row r="9065" spans="1:9" x14ac:dyDescent="0.3">
      <c r="A9065">
        <v>9097</v>
      </c>
      <c r="B9065">
        <v>4</v>
      </c>
      <c r="C9065">
        <v>144</v>
      </c>
      <c r="D9065" s="32">
        <v>0.71319444444444446</v>
      </c>
      <c r="E9065">
        <v>8000</v>
      </c>
      <c r="G9065" s="31" t="s">
        <v>102</v>
      </c>
      <c r="H9065">
        <v>11</v>
      </c>
      <c r="I9065" s="31" t="s">
        <v>103</v>
      </c>
    </row>
    <row r="9066" spans="1:9" x14ac:dyDescent="0.3">
      <c r="A9066">
        <v>9098</v>
      </c>
      <c r="B9066">
        <v>5</v>
      </c>
      <c r="C9066">
        <v>144</v>
      </c>
      <c r="D9066" s="32">
        <v>0.64375000000000004</v>
      </c>
      <c r="E9066">
        <v>8000</v>
      </c>
      <c r="G9066" s="31" t="s">
        <v>102</v>
      </c>
      <c r="H9066">
        <v>11</v>
      </c>
      <c r="I9066" s="31" t="s">
        <v>105</v>
      </c>
    </row>
    <row r="9067" spans="1:9" x14ac:dyDescent="0.3">
      <c r="A9067">
        <v>9099</v>
      </c>
      <c r="B9067">
        <v>3</v>
      </c>
      <c r="C9067">
        <v>144</v>
      </c>
      <c r="D9067" s="32">
        <v>0.68611111111111112</v>
      </c>
      <c r="E9067">
        <v>8000</v>
      </c>
      <c r="G9067" s="31" t="s">
        <v>97</v>
      </c>
      <c r="H9067">
        <v>12</v>
      </c>
      <c r="I9067" s="31" t="s">
        <v>104</v>
      </c>
    </row>
    <row r="9068" spans="1:9" x14ac:dyDescent="0.3">
      <c r="A9068">
        <v>9100</v>
      </c>
      <c r="B9068">
        <v>6</v>
      </c>
      <c r="C9068">
        <v>144</v>
      </c>
      <c r="D9068" s="32">
        <v>0.70763888888888893</v>
      </c>
      <c r="E9068">
        <v>8000</v>
      </c>
      <c r="F9068">
        <v>2000</v>
      </c>
      <c r="G9068" s="31" t="s">
        <v>97</v>
      </c>
      <c r="H9068">
        <v>12</v>
      </c>
      <c r="I9068" s="31" t="s">
        <v>100</v>
      </c>
    </row>
    <row r="9069" spans="1:9" x14ac:dyDescent="0.3">
      <c r="A9069">
        <v>9101</v>
      </c>
      <c r="B9069">
        <v>4</v>
      </c>
      <c r="C9069">
        <v>144</v>
      </c>
      <c r="D9069" s="32">
        <v>0.75208333333333333</v>
      </c>
      <c r="E9069">
        <v>8000</v>
      </c>
      <c r="G9069" s="31" t="s">
        <v>97</v>
      </c>
      <c r="H9069">
        <v>12</v>
      </c>
      <c r="I9069" s="31" t="s">
        <v>103</v>
      </c>
    </row>
    <row r="9070" spans="1:9" x14ac:dyDescent="0.3">
      <c r="A9070">
        <v>9102</v>
      </c>
      <c r="B9070">
        <v>5</v>
      </c>
      <c r="C9070">
        <v>144</v>
      </c>
      <c r="D9070" s="32">
        <v>0.6743055555555556</v>
      </c>
      <c r="E9070">
        <v>8000</v>
      </c>
      <c r="G9070" s="31" t="s">
        <v>97</v>
      </c>
      <c r="H9070">
        <v>12</v>
      </c>
      <c r="I9070" s="31" t="s">
        <v>105</v>
      </c>
    </row>
    <row r="9071" spans="1:9" x14ac:dyDescent="0.3">
      <c r="A9071">
        <v>9103</v>
      </c>
      <c r="B9071">
        <v>3</v>
      </c>
      <c r="C9071">
        <v>144</v>
      </c>
      <c r="D9071" s="32">
        <v>0.71875</v>
      </c>
      <c r="E9071">
        <v>8000</v>
      </c>
      <c r="F9071">
        <v>2000</v>
      </c>
      <c r="G9071" s="31" t="s">
        <v>102</v>
      </c>
      <c r="H9071">
        <v>13</v>
      </c>
      <c r="I9071" s="31" t="s">
        <v>104</v>
      </c>
    </row>
    <row r="9072" spans="1:9" x14ac:dyDescent="0.3">
      <c r="A9072">
        <v>9104</v>
      </c>
      <c r="B9072">
        <v>6</v>
      </c>
      <c r="C9072">
        <v>144</v>
      </c>
      <c r="D9072" s="32">
        <v>0.73263888888888884</v>
      </c>
      <c r="E9072">
        <v>8000</v>
      </c>
      <c r="G9072" s="31" t="s">
        <v>97</v>
      </c>
      <c r="H9072">
        <v>13</v>
      </c>
      <c r="I9072" s="31" t="s">
        <v>100</v>
      </c>
    </row>
    <row r="9073" spans="1:9" x14ac:dyDescent="0.3">
      <c r="A9073">
        <v>9105</v>
      </c>
      <c r="B9073">
        <v>5</v>
      </c>
      <c r="C9073">
        <v>144</v>
      </c>
      <c r="D9073" s="32">
        <v>0.69652777777777775</v>
      </c>
      <c r="E9073">
        <v>8000</v>
      </c>
      <c r="G9073" s="31" t="s">
        <v>102</v>
      </c>
      <c r="H9073">
        <v>13</v>
      </c>
      <c r="I9073" s="31" t="s">
        <v>105</v>
      </c>
    </row>
    <row r="9074" spans="1:9" x14ac:dyDescent="0.3">
      <c r="A9074">
        <v>9106</v>
      </c>
      <c r="B9074">
        <v>3</v>
      </c>
      <c r="C9074">
        <v>144</v>
      </c>
      <c r="D9074" s="32">
        <v>0.75</v>
      </c>
      <c r="E9074">
        <v>8000</v>
      </c>
      <c r="G9074" s="31" t="s">
        <v>102</v>
      </c>
      <c r="H9074">
        <v>14</v>
      </c>
      <c r="I9074" s="31" t="s">
        <v>104</v>
      </c>
    </row>
    <row r="9075" spans="1:9" x14ac:dyDescent="0.3">
      <c r="A9075">
        <v>9107</v>
      </c>
      <c r="B9075">
        <v>6</v>
      </c>
      <c r="C9075">
        <v>144</v>
      </c>
      <c r="D9075" s="32">
        <v>0.74861111111111112</v>
      </c>
      <c r="E9075">
        <v>8000</v>
      </c>
      <c r="G9075" s="31" t="s">
        <v>102</v>
      </c>
      <c r="H9075">
        <v>14</v>
      </c>
      <c r="I9075" s="31" t="s">
        <v>100</v>
      </c>
    </row>
    <row r="9076" spans="1:9" x14ac:dyDescent="0.3">
      <c r="A9076">
        <v>9108</v>
      </c>
      <c r="B9076">
        <v>5</v>
      </c>
      <c r="C9076">
        <v>144</v>
      </c>
      <c r="D9076" s="32">
        <v>0.71458333333333335</v>
      </c>
      <c r="E9076">
        <v>8000</v>
      </c>
      <c r="F9076">
        <v>2000</v>
      </c>
      <c r="G9076" s="31" t="s">
        <v>102</v>
      </c>
      <c r="H9076">
        <v>14</v>
      </c>
      <c r="I9076" s="31" t="s">
        <v>105</v>
      </c>
    </row>
    <row r="9077" spans="1:9" x14ac:dyDescent="0.3">
      <c r="A9077">
        <v>9109</v>
      </c>
      <c r="B9077">
        <v>5</v>
      </c>
      <c r="C9077">
        <v>144</v>
      </c>
      <c r="D9077" s="32">
        <v>0.7416666666666667</v>
      </c>
      <c r="E9077">
        <v>8000</v>
      </c>
      <c r="G9077" s="31" t="s">
        <v>102</v>
      </c>
      <c r="H9077">
        <v>15</v>
      </c>
      <c r="I9077" s="31" t="s">
        <v>105</v>
      </c>
    </row>
    <row r="9078" spans="1:9" x14ac:dyDescent="0.3">
      <c r="A9078">
        <v>9110</v>
      </c>
      <c r="B9078">
        <v>3</v>
      </c>
      <c r="C9078">
        <v>145</v>
      </c>
      <c r="D9078" s="32">
        <v>0.48055555555555557</v>
      </c>
      <c r="E9078">
        <v>8000</v>
      </c>
      <c r="G9078" s="31" t="s">
        <v>102</v>
      </c>
      <c r="H9078">
        <v>4</v>
      </c>
      <c r="I9078" s="31" t="s">
        <v>104</v>
      </c>
    </row>
    <row r="9079" spans="1:9" x14ac:dyDescent="0.3">
      <c r="A9079">
        <v>9111</v>
      </c>
      <c r="B9079">
        <v>2</v>
      </c>
      <c r="C9079">
        <v>145</v>
      </c>
      <c r="D9079" s="32">
        <v>0.51111111111111107</v>
      </c>
      <c r="E9079">
        <v>10000</v>
      </c>
      <c r="G9079" s="31" t="s">
        <v>97</v>
      </c>
      <c r="H9079">
        <v>4</v>
      </c>
      <c r="I9079" s="31" t="s">
        <v>98</v>
      </c>
    </row>
    <row r="9080" spans="1:9" x14ac:dyDescent="0.3">
      <c r="A9080">
        <v>9112</v>
      </c>
      <c r="B9080">
        <v>1</v>
      </c>
      <c r="C9080">
        <v>145</v>
      </c>
      <c r="D9080" s="32">
        <v>0.45694444444444443</v>
      </c>
      <c r="E9080">
        <v>8000</v>
      </c>
      <c r="F9080">
        <v>1000</v>
      </c>
      <c r="G9080" s="31" t="s">
        <v>102</v>
      </c>
      <c r="H9080">
        <v>4</v>
      </c>
      <c r="I9080" s="31" t="s">
        <v>99</v>
      </c>
    </row>
    <row r="9081" spans="1:9" x14ac:dyDescent="0.3">
      <c r="A9081">
        <v>9113</v>
      </c>
      <c r="B9081">
        <v>4</v>
      </c>
      <c r="C9081">
        <v>145</v>
      </c>
      <c r="D9081" s="32">
        <v>0.46319444444444446</v>
      </c>
      <c r="E9081">
        <v>8000</v>
      </c>
      <c r="G9081" s="31" t="s">
        <v>102</v>
      </c>
      <c r="H9081">
        <v>4</v>
      </c>
      <c r="I9081" s="31" t="s">
        <v>103</v>
      </c>
    </row>
    <row r="9082" spans="1:9" x14ac:dyDescent="0.3">
      <c r="A9082">
        <v>9114</v>
      </c>
      <c r="B9082">
        <v>8</v>
      </c>
      <c r="C9082">
        <v>145</v>
      </c>
      <c r="D9082" s="32">
        <v>0.4826388888888889</v>
      </c>
      <c r="E9082">
        <v>8000</v>
      </c>
      <c r="G9082" s="31" t="s">
        <v>97</v>
      </c>
      <c r="H9082">
        <v>4</v>
      </c>
      <c r="I9082" s="31" t="s">
        <v>101</v>
      </c>
    </row>
    <row r="9083" spans="1:9" x14ac:dyDescent="0.3">
      <c r="A9083">
        <v>9115</v>
      </c>
      <c r="B9083">
        <v>7</v>
      </c>
      <c r="C9083">
        <v>145</v>
      </c>
      <c r="D9083" s="32">
        <v>0.48194444444444445</v>
      </c>
      <c r="E9083">
        <v>8000</v>
      </c>
      <c r="F9083">
        <v>2000</v>
      </c>
      <c r="G9083" s="31" t="s">
        <v>97</v>
      </c>
      <c r="H9083">
        <v>4</v>
      </c>
      <c r="I9083" s="31" t="s">
        <v>106</v>
      </c>
    </row>
    <row r="9084" spans="1:9" x14ac:dyDescent="0.3">
      <c r="A9084">
        <v>9116</v>
      </c>
      <c r="B9084">
        <v>5</v>
      </c>
      <c r="C9084">
        <v>145</v>
      </c>
      <c r="D9084" s="32">
        <v>0.45277777777777778</v>
      </c>
      <c r="E9084">
        <v>8000</v>
      </c>
      <c r="G9084" s="31" t="s">
        <v>102</v>
      </c>
      <c r="H9084">
        <v>4</v>
      </c>
      <c r="I9084" s="31" t="s">
        <v>105</v>
      </c>
    </row>
    <row r="9085" spans="1:9" x14ac:dyDescent="0.3">
      <c r="A9085">
        <v>9117</v>
      </c>
      <c r="B9085">
        <v>3</v>
      </c>
      <c r="C9085">
        <v>145</v>
      </c>
      <c r="D9085" s="32">
        <v>0.50694444444444442</v>
      </c>
      <c r="E9085">
        <v>8000</v>
      </c>
      <c r="G9085" s="31" t="s">
        <v>97</v>
      </c>
      <c r="H9085">
        <v>5</v>
      </c>
      <c r="I9085" s="31" t="s">
        <v>104</v>
      </c>
    </row>
    <row r="9086" spans="1:9" x14ac:dyDescent="0.3">
      <c r="A9086">
        <v>9118</v>
      </c>
      <c r="B9086">
        <v>2</v>
      </c>
      <c r="C9086">
        <v>145</v>
      </c>
      <c r="D9086" s="32">
        <v>0.52986111111111112</v>
      </c>
      <c r="E9086">
        <v>8000</v>
      </c>
      <c r="G9086" s="31" t="s">
        <v>97</v>
      </c>
      <c r="H9086">
        <v>5</v>
      </c>
      <c r="I9086" s="31" t="s">
        <v>98</v>
      </c>
    </row>
    <row r="9087" spans="1:9" x14ac:dyDescent="0.3">
      <c r="A9087">
        <v>9119</v>
      </c>
      <c r="B9087">
        <v>1</v>
      </c>
      <c r="C9087">
        <v>145</v>
      </c>
      <c r="D9087" s="32">
        <v>0.48402777777777778</v>
      </c>
      <c r="E9087">
        <v>8000</v>
      </c>
      <c r="G9087" s="31" t="s">
        <v>97</v>
      </c>
      <c r="H9087">
        <v>5</v>
      </c>
      <c r="I9087" s="31" t="s">
        <v>99</v>
      </c>
    </row>
    <row r="9088" spans="1:9" x14ac:dyDescent="0.3">
      <c r="A9088">
        <v>9120</v>
      </c>
      <c r="B9088">
        <v>4</v>
      </c>
      <c r="C9088">
        <v>145</v>
      </c>
      <c r="D9088" s="32">
        <v>0.49652777777777779</v>
      </c>
      <c r="E9088">
        <v>8000</v>
      </c>
      <c r="G9088" s="31" t="s">
        <v>102</v>
      </c>
      <c r="H9088">
        <v>5</v>
      </c>
      <c r="I9088" s="31" t="s">
        <v>103</v>
      </c>
    </row>
    <row r="9089" spans="1:9" x14ac:dyDescent="0.3">
      <c r="A9089">
        <v>9121</v>
      </c>
      <c r="B9089">
        <v>8</v>
      </c>
      <c r="C9089">
        <v>145</v>
      </c>
      <c r="D9089" s="32">
        <v>0.51041666666666663</v>
      </c>
      <c r="E9089">
        <v>8000</v>
      </c>
      <c r="G9089" s="31" t="s">
        <v>102</v>
      </c>
      <c r="H9089">
        <v>5</v>
      </c>
      <c r="I9089" s="31" t="s">
        <v>101</v>
      </c>
    </row>
    <row r="9090" spans="1:9" x14ac:dyDescent="0.3">
      <c r="A9090">
        <v>9122</v>
      </c>
      <c r="B9090">
        <v>7</v>
      </c>
      <c r="C9090">
        <v>145</v>
      </c>
      <c r="D9090" s="32">
        <v>0.56388888888888888</v>
      </c>
      <c r="E9090">
        <v>8000</v>
      </c>
      <c r="G9090" s="31" t="s">
        <v>97</v>
      </c>
      <c r="H9090">
        <v>5</v>
      </c>
      <c r="I9090" s="31" t="s">
        <v>106</v>
      </c>
    </row>
    <row r="9091" spans="1:9" x14ac:dyDescent="0.3">
      <c r="A9091">
        <v>9123</v>
      </c>
      <c r="B9091">
        <v>5</v>
      </c>
      <c r="C9091">
        <v>145</v>
      </c>
      <c r="D9091" s="32">
        <v>0.48055555555555557</v>
      </c>
      <c r="E9091">
        <v>8000</v>
      </c>
      <c r="G9091" s="31" t="s">
        <v>97</v>
      </c>
      <c r="H9091">
        <v>5</v>
      </c>
      <c r="I9091" s="31" t="s">
        <v>105</v>
      </c>
    </row>
    <row r="9092" spans="1:9" x14ac:dyDescent="0.3">
      <c r="A9092">
        <v>9124</v>
      </c>
      <c r="B9092">
        <v>3</v>
      </c>
      <c r="C9092">
        <v>145</v>
      </c>
      <c r="D9092" s="32">
        <v>0.52222222222222225</v>
      </c>
      <c r="E9092">
        <v>8000</v>
      </c>
      <c r="G9092" s="31" t="s">
        <v>102</v>
      </c>
      <c r="H9092">
        <v>6</v>
      </c>
      <c r="I9092" s="31" t="s">
        <v>104</v>
      </c>
    </row>
    <row r="9093" spans="1:9" x14ac:dyDescent="0.3">
      <c r="A9093">
        <v>9125</v>
      </c>
      <c r="B9093">
        <v>2</v>
      </c>
      <c r="C9093">
        <v>145</v>
      </c>
      <c r="D9093" s="32">
        <v>0.54513888888888884</v>
      </c>
      <c r="E9093">
        <v>8000</v>
      </c>
      <c r="G9093" s="31" t="s">
        <v>102</v>
      </c>
      <c r="H9093">
        <v>6</v>
      </c>
      <c r="I9093" s="31" t="s">
        <v>98</v>
      </c>
    </row>
    <row r="9094" spans="1:9" x14ac:dyDescent="0.3">
      <c r="A9094">
        <v>9126</v>
      </c>
      <c r="B9094">
        <v>1</v>
      </c>
      <c r="C9094">
        <v>145</v>
      </c>
      <c r="D9094" s="32">
        <v>0.50902777777777775</v>
      </c>
      <c r="E9094">
        <v>8000</v>
      </c>
      <c r="F9094">
        <v>2000</v>
      </c>
      <c r="G9094" s="31" t="s">
        <v>102</v>
      </c>
      <c r="H9094">
        <v>6</v>
      </c>
      <c r="I9094" s="31" t="s">
        <v>99</v>
      </c>
    </row>
    <row r="9095" spans="1:9" x14ac:dyDescent="0.3">
      <c r="A9095">
        <v>9127</v>
      </c>
      <c r="B9095">
        <v>4</v>
      </c>
      <c r="C9095">
        <v>145</v>
      </c>
      <c r="D9095" s="32">
        <v>0.52430555555555558</v>
      </c>
      <c r="E9095">
        <v>8000</v>
      </c>
      <c r="G9095" s="31" t="s">
        <v>102</v>
      </c>
      <c r="H9095">
        <v>6</v>
      </c>
      <c r="I9095" s="31" t="s">
        <v>103</v>
      </c>
    </row>
    <row r="9096" spans="1:9" x14ac:dyDescent="0.3">
      <c r="A9096">
        <v>9128</v>
      </c>
      <c r="B9096">
        <v>8</v>
      </c>
      <c r="C9096">
        <v>145</v>
      </c>
      <c r="D9096" s="32">
        <v>0.52708333333333335</v>
      </c>
      <c r="E9096">
        <v>8000</v>
      </c>
      <c r="G9096" s="31" t="s">
        <v>102</v>
      </c>
      <c r="H9096">
        <v>6</v>
      </c>
      <c r="I9096" s="31" t="s">
        <v>101</v>
      </c>
    </row>
    <row r="9097" spans="1:9" x14ac:dyDescent="0.3">
      <c r="A9097">
        <v>9129</v>
      </c>
      <c r="B9097">
        <v>7</v>
      </c>
      <c r="C9097">
        <v>145</v>
      </c>
      <c r="D9097" s="32">
        <v>0.59097222222222223</v>
      </c>
      <c r="E9097">
        <v>10000</v>
      </c>
      <c r="F9097">
        <v>2000</v>
      </c>
      <c r="G9097" s="31" t="s">
        <v>102</v>
      </c>
      <c r="H9097">
        <v>6</v>
      </c>
      <c r="I9097" s="31" t="s">
        <v>106</v>
      </c>
    </row>
    <row r="9098" spans="1:9" x14ac:dyDescent="0.3">
      <c r="A9098">
        <v>9130</v>
      </c>
      <c r="B9098">
        <v>5</v>
      </c>
      <c r="C9098">
        <v>145</v>
      </c>
      <c r="D9098" s="32">
        <v>0.50208333333333333</v>
      </c>
      <c r="E9098">
        <v>8000</v>
      </c>
      <c r="G9098" s="31" t="s">
        <v>102</v>
      </c>
      <c r="H9098">
        <v>6</v>
      </c>
      <c r="I9098" s="31" t="s">
        <v>105</v>
      </c>
    </row>
    <row r="9099" spans="1:9" x14ac:dyDescent="0.3">
      <c r="A9099">
        <v>9131</v>
      </c>
      <c r="B9099">
        <v>3</v>
      </c>
      <c r="C9099">
        <v>145</v>
      </c>
      <c r="D9099" s="32">
        <v>0.53125</v>
      </c>
      <c r="E9099">
        <v>8000</v>
      </c>
      <c r="G9099" s="31" t="s">
        <v>102</v>
      </c>
      <c r="H9099">
        <v>7</v>
      </c>
      <c r="I9099" s="31" t="s">
        <v>104</v>
      </c>
    </row>
    <row r="9100" spans="1:9" x14ac:dyDescent="0.3">
      <c r="A9100">
        <v>9132</v>
      </c>
      <c r="B9100">
        <v>2</v>
      </c>
      <c r="C9100">
        <v>145</v>
      </c>
      <c r="D9100" s="32">
        <v>0.57013888888888886</v>
      </c>
      <c r="E9100">
        <v>8000</v>
      </c>
      <c r="G9100" s="31" t="s">
        <v>97</v>
      </c>
      <c r="H9100">
        <v>7</v>
      </c>
      <c r="I9100" s="31" t="s">
        <v>98</v>
      </c>
    </row>
    <row r="9101" spans="1:9" x14ac:dyDescent="0.3">
      <c r="A9101">
        <v>9133</v>
      </c>
      <c r="B9101">
        <v>1</v>
      </c>
      <c r="C9101">
        <v>145</v>
      </c>
      <c r="D9101" s="32">
        <v>0.53194444444444444</v>
      </c>
      <c r="E9101">
        <v>8000</v>
      </c>
      <c r="F9101">
        <v>800</v>
      </c>
      <c r="G9101" s="31" t="s">
        <v>102</v>
      </c>
      <c r="H9101">
        <v>7</v>
      </c>
      <c r="I9101" s="31" t="s">
        <v>99</v>
      </c>
    </row>
    <row r="9102" spans="1:9" x14ac:dyDescent="0.3">
      <c r="A9102">
        <v>9134</v>
      </c>
      <c r="B9102">
        <v>4</v>
      </c>
      <c r="C9102">
        <v>145</v>
      </c>
      <c r="D9102" s="32">
        <v>0.53819444444444442</v>
      </c>
      <c r="E9102">
        <v>8000</v>
      </c>
      <c r="G9102" s="31" t="s">
        <v>102</v>
      </c>
      <c r="H9102">
        <v>7</v>
      </c>
      <c r="I9102" s="31" t="s">
        <v>103</v>
      </c>
    </row>
    <row r="9103" spans="1:9" x14ac:dyDescent="0.3">
      <c r="A9103">
        <v>9135</v>
      </c>
      <c r="B9103">
        <v>8</v>
      </c>
      <c r="C9103">
        <v>145</v>
      </c>
      <c r="D9103" s="32">
        <v>0.54166666666666663</v>
      </c>
      <c r="E9103">
        <v>8000</v>
      </c>
      <c r="G9103" s="31" t="s">
        <v>102</v>
      </c>
      <c r="H9103">
        <v>7</v>
      </c>
      <c r="I9103" s="31" t="s">
        <v>101</v>
      </c>
    </row>
    <row r="9104" spans="1:9" x14ac:dyDescent="0.3">
      <c r="A9104">
        <v>9136</v>
      </c>
      <c r="B9104">
        <v>7</v>
      </c>
      <c r="C9104">
        <v>145</v>
      </c>
      <c r="D9104" s="32">
        <v>0.72916666666666663</v>
      </c>
      <c r="E9104">
        <v>10000</v>
      </c>
      <c r="G9104" s="31" t="s">
        <v>97</v>
      </c>
      <c r="H9104">
        <v>7</v>
      </c>
      <c r="I9104" s="31" t="s">
        <v>106</v>
      </c>
    </row>
    <row r="9105" spans="1:9" x14ac:dyDescent="0.3">
      <c r="A9105">
        <v>9137</v>
      </c>
      <c r="B9105">
        <v>5</v>
      </c>
      <c r="C9105">
        <v>145</v>
      </c>
      <c r="D9105" s="32">
        <v>0.52083333333333337</v>
      </c>
      <c r="E9105">
        <v>10000</v>
      </c>
      <c r="G9105" s="31" t="s">
        <v>102</v>
      </c>
      <c r="H9105">
        <v>7</v>
      </c>
      <c r="I9105" s="31" t="s">
        <v>105</v>
      </c>
    </row>
    <row r="9106" spans="1:9" x14ac:dyDescent="0.3">
      <c r="A9106">
        <v>9138</v>
      </c>
      <c r="B9106">
        <v>3</v>
      </c>
      <c r="C9106">
        <v>145</v>
      </c>
      <c r="D9106" s="32">
        <v>0.57361111111111107</v>
      </c>
      <c r="E9106">
        <v>8000</v>
      </c>
      <c r="F9106">
        <v>2000</v>
      </c>
      <c r="G9106" s="31" t="s">
        <v>97</v>
      </c>
      <c r="H9106">
        <v>8</v>
      </c>
      <c r="I9106" s="31" t="s">
        <v>104</v>
      </c>
    </row>
    <row r="9107" spans="1:9" x14ac:dyDescent="0.3">
      <c r="A9107">
        <v>9139</v>
      </c>
      <c r="B9107">
        <v>2</v>
      </c>
      <c r="C9107">
        <v>145</v>
      </c>
      <c r="D9107" s="32">
        <v>0.60277777777777775</v>
      </c>
      <c r="E9107">
        <v>8000</v>
      </c>
      <c r="G9107" s="31" t="s">
        <v>102</v>
      </c>
      <c r="H9107">
        <v>8</v>
      </c>
      <c r="I9107" s="31" t="s">
        <v>98</v>
      </c>
    </row>
    <row r="9108" spans="1:9" x14ac:dyDescent="0.3">
      <c r="A9108">
        <v>9140</v>
      </c>
      <c r="B9108">
        <v>1</v>
      </c>
      <c r="C9108">
        <v>145</v>
      </c>
      <c r="D9108" s="32">
        <v>0.60277777777777775</v>
      </c>
      <c r="E9108">
        <v>8000</v>
      </c>
      <c r="G9108" s="31" t="s">
        <v>102</v>
      </c>
      <c r="H9108">
        <v>8</v>
      </c>
      <c r="I9108" s="31" t="s">
        <v>99</v>
      </c>
    </row>
    <row r="9109" spans="1:9" x14ac:dyDescent="0.3">
      <c r="A9109">
        <v>9141</v>
      </c>
      <c r="B9109">
        <v>4</v>
      </c>
      <c r="C9109">
        <v>145</v>
      </c>
      <c r="D9109" s="32">
        <v>0.56388888888888888</v>
      </c>
      <c r="E9109">
        <v>10000</v>
      </c>
      <c r="G9109" s="31" t="s">
        <v>97</v>
      </c>
      <c r="H9109">
        <v>8</v>
      </c>
      <c r="I9109" s="31" t="s">
        <v>103</v>
      </c>
    </row>
    <row r="9110" spans="1:9" x14ac:dyDescent="0.3">
      <c r="A9110">
        <v>9142</v>
      </c>
      <c r="B9110">
        <v>8</v>
      </c>
      <c r="C9110">
        <v>145</v>
      </c>
      <c r="D9110" s="32">
        <v>0.57638888888888884</v>
      </c>
      <c r="E9110">
        <v>8000</v>
      </c>
      <c r="G9110" s="31" t="s">
        <v>102</v>
      </c>
      <c r="H9110">
        <v>8</v>
      </c>
      <c r="I9110" s="31" t="s">
        <v>101</v>
      </c>
    </row>
    <row r="9111" spans="1:9" x14ac:dyDescent="0.3">
      <c r="A9111">
        <v>9143</v>
      </c>
      <c r="B9111">
        <v>7</v>
      </c>
      <c r="C9111">
        <v>145</v>
      </c>
      <c r="D9111" s="32">
        <v>0.75</v>
      </c>
      <c r="E9111">
        <v>8000</v>
      </c>
      <c r="G9111" s="31" t="s">
        <v>97</v>
      </c>
      <c r="H9111">
        <v>8</v>
      </c>
      <c r="I9111" s="31" t="s">
        <v>106</v>
      </c>
    </row>
    <row r="9112" spans="1:9" x14ac:dyDescent="0.3">
      <c r="A9112">
        <v>9144</v>
      </c>
      <c r="B9112">
        <v>5</v>
      </c>
      <c r="C9112">
        <v>145</v>
      </c>
      <c r="D9112" s="32">
        <v>0.54513888888888884</v>
      </c>
      <c r="E9112">
        <v>8000</v>
      </c>
      <c r="G9112" s="31" t="s">
        <v>102</v>
      </c>
      <c r="H9112">
        <v>8</v>
      </c>
      <c r="I9112" s="31" t="s">
        <v>105</v>
      </c>
    </row>
    <row r="9113" spans="1:9" x14ac:dyDescent="0.3">
      <c r="A9113">
        <v>9145</v>
      </c>
      <c r="B9113">
        <v>3</v>
      </c>
      <c r="C9113">
        <v>145</v>
      </c>
      <c r="D9113" s="32">
        <v>0.65902777777777777</v>
      </c>
      <c r="E9113">
        <v>8000</v>
      </c>
      <c r="G9113" s="31" t="s">
        <v>97</v>
      </c>
      <c r="H9113">
        <v>9</v>
      </c>
      <c r="I9113" s="31" t="s">
        <v>104</v>
      </c>
    </row>
    <row r="9114" spans="1:9" x14ac:dyDescent="0.3">
      <c r="A9114">
        <v>9146</v>
      </c>
      <c r="B9114">
        <v>2</v>
      </c>
      <c r="C9114">
        <v>145</v>
      </c>
      <c r="D9114" s="32">
        <v>0.68055555555555558</v>
      </c>
      <c r="E9114">
        <v>8000</v>
      </c>
      <c r="G9114" s="31" t="s">
        <v>97</v>
      </c>
      <c r="H9114">
        <v>9</v>
      </c>
      <c r="I9114" s="31" t="s">
        <v>98</v>
      </c>
    </row>
    <row r="9115" spans="1:9" x14ac:dyDescent="0.3">
      <c r="A9115">
        <v>9147</v>
      </c>
      <c r="B9115">
        <v>1</v>
      </c>
      <c r="C9115">
        <v>145</v>
      </c>
      <c r="D9115" s="32">
        <v>0.62083333333333335</v>
      </c>
      <c r="E9115">
        <v>8000</v>
      </c>
      <c r="F9115">
        <v>1000</v>
      </c>
      <c r="G9115" s="31" t="s">
        <v>102</v>
      </c>
      <c r="H9115">
        <v>9</v>
      </c>
      <c r="I9115" s="31" t="s">
        <v>99</v>
      </c>
    </row>
    <row r="9116" spans="1:9" x14ac:dyDescent="0.3">
      <c r="A9116">
        <v>9148</v>
      </c>
      <c r="B9116">
        <v>4</v>
      </c>
      <c r="C9116">
        <v>145</v>
      </c>
      <c r="D9116" s="32">
        <v>0.59930555555555554</v>
      </c>
      <c r="E9116">
        <v>10000</v>
      </c>
      <c r="F9116">
        <v>5000</v>
      </c>
      <c r="G9116" s="31" t="s">
        <v>97</v>
      </c>
      <c r="H9116">
        <v>9</v>
      </c>
      <c r="I9116" s="31" t="s">
        <v>103</v>
      </c>
    </row>
    <row r="9117" spans="1:9" x14ac:dyDescent="0.3">
      <c r="A9117">
        <v>9149</v>
      </c>
      <c r="B9117">
        <v>8</v>
      </c>
      <c r="C9117">
        <v>145</v>
      </c>
      <c r="D9117" s="32">
        <v>0.63888888888888884</v>
      </c>
      <c r="E9117">
        <v>8000</v>
      </c>
      <c r="G9117" s="31" t="s">
        <v>102</v>
      </c>
      <c r="H9117">
        <v>9</v>
      </c>
      <c r="I9117" s="31" t="s">
        <v>101</v>
      </c>
    </row>
    <row r="9118" spans="1:9" x14ac:dyDescent="0.3">
      <c r="A9118">
        <v>9150</v>
      </c>
      <c r="B9118">
        <v>7</v>
      </c>
      <c r="C9118">
        <v>145</v>
      </c>
      <c r="D9118" s="32">
        <v>0.7944444444444444</v>
      </c>
      <c r="E9118">
        <v>8000</v>
      </c>
      <c r="G9118" s="31" t="s">
        <v>97</v>
      </c>
      <c r="H9118">
        <v>9</v>
      </c>
      <c r="I9118" s="31" t="s">
        <v>106</v>
      </c>
    </row>
    <row r="9119" spans="1:9" x14ac:dyDescent="0.3">
      <c r="A9119">
        <v>9151</v>
      </c>
      <c r="B9119">
        <v>5</v>
      </c>
      <c r="C9119">
        <v>145</v>
      </c>
      <c r="D9119" s="32">
        <v>0.61319444444444449</v>
      </c>
      <c r="E9119">
        <v>8000</v>
      </c>
      <c r="F9119">
        <v>1000</v>
      </c>
      <c r="G9119" s="31" t="s">
        <v>97</v>
      </c>
      <c r="H9119">
        <v>9</v>
      </c>
      <c r="I9119" s="31" t="s">
        <v>105</v>
      </c>
    </row>
    <row r="9120" spans="1:9" x14ac:dyDescent="0.3">
      <c r="A9120">
        <v>9152</v>
      </c>
      <c r="B9120">
        <v>3</v>
      </c>
      <c r="C9120">
        <v>145</v>
      </c>
      <c r="D9120" s="32">
        <v>0.7055555555555556</v>
      </c>
      <c r="E9120">
        <v>8000</v>
      </c>
      <c r="G9120" s="31" t="s">
        <v>97</v>
      </c>
      <c r="H9120">
        <v>10</v>
      </c>
      <c r="I9120" s="31" t="s">
        <v>104</v>
      </c>
    </row>
    <row r="9121" spans="1:9" x14ac:dyDescent="0.3">
      <c r="A9121">
        <v>9153</v>
      </c>
      <c r="B9121">
        <v>2</v>
      </c>
      <c r="C9121">
        <v>145</v>
      </c>
      <c r="D9121" s="32">
        <v>0.71805555555555556</v>
      </c>
      <c r="E9121">
        <v>8000</v>
      </c>
      <c r="G9121" s="31" t="s">
        <v>97</v>
      </c>
      <c r="H9121">
        <v>10</v>
      </c>
      <c r="I9121" s="31" t="s">
        <v>98</v>
      </c>
    </row>
    <row r="9122" spans="1:9" x14ac:dyDescent="0.3">
      <c r="A9122">
        <v>9154</v>
      </c>
      <c r="B9122">
        <v>1</v>
      </c>
      <c r="C9122">
        <v>145</v>
      </c>
      <c r="D9122" s="32">
        <v>0.67291666666666672</v>
      </c>
      <c r="E9122">
        <v>8000</v>
      </c>
      <c r="G9122" s="31" t="s">
        <v>102</v>
      </c>
      <c r="H9122">
        <v>10</v>
      </c>
      <c r="I9122" s="31" t="s">
        <v>99</v>
      </c>
    </row>
    <row r="9123" spans="1:9" x14ac:dyDescent="0.3">
      <c r="A9123">
        <v>9155</v>
      </c>
      <c r="B9123">
        <v>4</v>
      </c>
      <c r="C9123">
        <v>145</v>
      </c>
      <c r="D9123" s="32">
        <v>0.625</v>
      </c>
      <c r="E9123">
        <v>8000</v>
      </c>
      <c r="G9123" s="31" t="s">
        <v>102</v>
      </c>
      <c r="H9123">
        <v>10</v>
      </c>
      <c r="I9123" s="31" t="s">
        <v>103</v>
      </c>
    </row>
    <row r="9124" spans="1:9" x14ac:dyDescent="0.3">
      <c r="A9124">
        <v>9156</v>
      </c>
      <c r="B9124">
        <v>8</v>
      </c>
      <c r="C9124">
        <v>145</v>
      </c>
      <c r="D9124" s="32">
        <v>0.68194444444444446</v>
      </c>
      <c r="E9124">
        <v>8000</v>
      </c>
      <c r="G9124" s="31" t="s">
        <v>102</v>
      </c>
      <c r="H9124">
        <v>10</v>
      </c>
      <c r="I9124" s="31" t="s">
        <v>101</v>
      </c>
    </row>
    <row r="9125" spans="1:9" x14ac:dyDescent="0.3">
      <c r="A9125">
        <v>9157</v>
      </c>
      <c r="B9125">
        <v>7</v>
      </c>
      <c r="C9125">
        <v>145</v>
      </c>
      <c r="D9125" s="32">
        <v>0.81944444444444442</v>
      </c>
      <c r="E9125">
        <v>8000</v>
      </c>
      <c r="G9125" s="31" t="s">
        <v>102</v>
      </c>
      <c r="H9125">
        <v>10</v>
      </c>
      <c r="I9125" s="31" t="s">
        <v>106</v>
      </c>
    </row>
    <row r="9126" spans="1:9" x14ac:dyDescent="0.3">
      <c r="A9126">
        <v>9158</v>
      </c>
      <c r="B9126">
        <v>5</v>
      </c>
      <c r="C9126">
        <v>145</v>
      </c>
      <c r="D9126" s="32">
        <v>0.64166666666666672</v>
      </c>
      <c r="E9126">
        <v>8000</v>
      </c>
      <c r="F9126">
        <v>1000</v>
      </c>
      <c r="G9126" s="31" t="s">
        <v>97</v>
      </c>
      <c r="H9126">
        <v>10</v>
      </c>
      <c r="I9126" s="31" t="s">
        <v>105</v>
      </c>
    </row>
    <row r="9127" spans="1:9" x14ac:dyDescent="0.3">
      <c r="A9127">
        <v>9159</v>
      </c>
      <c r="B9127">
        <v>3</v>
      </c>
      <c r="C9127">
        <v>145</v>
      </c>
      <c r="D9127" s="32">
        <v>0.72777777777777775</v>
      </c>
      <c r="E9127">
        <v>8000</v>
      </c>
      <c r="G9127" s="31" t="s">
        <v>97</v>
      </c>
      <c r="H9127">
        <v>11</v>
      </c>
      <c r="I9127" s="31" t="s">
        <v>104</v>
      </c>
    </row>
    <row r="9128" spans="1:9" x14ac:dyDescent="0.3">
      <c r="A9128">
        <v>9160</v>
      </c>
      <c r="B9128">
        <v>2</v>
      </c>
      <c r="C9128">
        <v>145</v>
      </c>
      <c r="D9128" s="32">
        <v>0.73541666666666672</v>
      </c>
      <c r="E9128">
        <v>8000</v>
      </c>
      <c r="G9128" s="31" t="s">
        <v>97</v>
      </c>
      <c r="H9128">
        <v>11</v>
      </c>
      <c r="I9128" s="31" t="s">
        <v>98</v>
      </c>
    </row>
    <row r="9129" spans="1:9" x14ac:dyDescent="0.3">
      <c r="A9129">
        <v>9161</v>
      </c>
      <c r="B9129">
        <v>1</v>
      </c>
      <c r="C9129">
        <v>145</v>
      </c>
      <c r="D9129" s="32">
        <v>0.7104166666666667</v>
      </c>
      <c r="E9129">
        <v>8000</v>
      </c>
      <c r="G9129" s="31" t="s">
        <v>102</v>
      </c>
      <c r="H9129">
        <v>11</v>
      </c>
      <c r="I9129" s="31" t="s">
        <v>99</v>
      </c>
    </row>
    <row r="9130" spans="1:9" x14ac:dyDescent="0.3">
      <c r="A9130">
        <v>9162</v>
      </c>
      <c r="B9130">
        <v>4</v>
      </c>
      <c r="C9130">
        <v>145</v>
      </c>
      <c r="D9130" s="32">
        <v>0.67638888888888893</v>
      </c>
      <c r="E9130">
        <v>8000</v>
      </c>
      <c r="G9130" s="31" t="s">
        <v>97</v>
      </c>
      <c r="H9130">
        <v>11</v>
      </c>
      <c r="I9130" s="31" t="s">
        <v>103</v>
      </c>
    </row>
    <row r="9131" spans="1:9" x14ac:dyDescent="0.3">
      <c r="A9131">
        <v>9163</v>
      </c>
      <c r="B9131">
        <v>8</v>
      </c>
      <c r="C9131">
        <v>145</v>
      </c>
      <c r="D9131" s="32">
        <v>0.70347222222222228</v>
      </c>
      <c r="E9131">
        <v>8000</v>
      </c>
      <c r="F9131">
        <v>1000</v>
      </c>
      <c r="G9131" s="31" t="s">
        <v>97</v>
      </c>
      <c r="H9131">
        <v>11</v>
      </c>
      <c r="I9131" s="31" t="s">
        <v>101</v>
      </c>
    </row>
    <row r="9132" spans="1:9" x14ac:dyDescent="0.3">
      <c r="A9132">
        <v>9164</v>
      </c>
      <c r="B9132">
        <v>5</v>
      </c>
      <c r="C9132">
        <v>145</v>
      </c>
      <c r="D9132" s="32">
        <v>0.66527777777777775</v>
      </c>
      <c r="E9132">
        <v>8000</v>
      </c>
      <c r="G9132" s="31" t="s">
        <v>97</v>
      </c>
      <c r="H9132">
        <v>11</v>
      </c>
      <c r="I9132" s="31" t="s">
        <v>105</v>
      </c>
    </row>
    <row r="9133" spans="1:9" x14ac:dyDescent="0.3">
      <c r="A9133">
        <v>9165</v>
      </c>
      <c r="B9133">
        <v>3</v>
      </c>
      <c r="C9133">
        <v>145</v>
      </c>
      <c r="D9133" s="32">
        <v>0.77500000000000002</v>
      </c>
      <c r="E9133">
        <v>8000</v>
      </c>
      <c r="G9133" s="31" t="s">
        <v>97</v>
      </c>
      <c r="H9133">
        <v>12</v>
      </c>
      <c r="I9133" s="31" t="s">
        <v>104</v>
      </c>
    </row>
    <row r="9134" spans="1:9" x14ac:dyDescent="0.3">
      <c r="A9134">
        <v>9166</v>
      </c>
      <c r="B9134">
        <v>2</v>
      </c>
      <c r="C9134">
        <v>145</v>
      </c>
      <c r="D9134" s="32">
        <v>0.7680555555555556</v>
      </c>
      <c r="E9134">
        <v>8000</v>
      </c>
      <c r="F9134">
        <v>1000</v>
      </c>
      <c r="G9134" s="31" t="s">
        <v>97</v>
      </c>
      <c r="H9134">
        <v>12</v>
      </c>
      <c r="I9134" s="31" t="s">
        <v>98</v>
      </c>
    </row>
    <row r="9135" spans="1:9" x14ac:dyDescent="0.3">
      <c r="A9135">
        <v>9167</v>
      </c>
      <c r="B9135">
        <v>1</v>
      </c>
      <c r="C9135">
        <v>145</v>
      </c>
      <c r="D9135" s="32">
        <v>0.73333333333333328</v>
      </c>
      <c r="E9135">
        <v>8000</v>
      </c>
      <c r="G9135" s="31" t="s">
        <v>97</v>
      </c>
      <c r="H9135">
        <v>12</v>
      </c>
      <c r="I9135" s="31" t="s">
        <v>99</v>
      </c>
    </row>
    <row r="9136" spans="1:9" x14ac:dyDescent="0.3">
      <c r="A9136">
        <v>9168</v>
      </c>
      <c r="B9136">
        <v>4</v>
      </c>
      <c r="C9136">
        <v>145</v>
      </c>
      <c r="D9136" s="32">
        <v>0.7</v>
      </c>
      <c r="E9136">
        <v>8000</v>
      </c>
      <c r="F9136">
        <v>1000</v>
      </c>
      <c r="G9136" s="31" t="s">
        <v>97</v>
      </c>
      <c r="H9136">
        <v>12</v>
      </c>
      <c r="I9136" s="31" t="s">
        <v>103</v>
      </c>
    </row>
    <row r="9137" spans="1:9" x14ac:dyDescent="0.3">
      <c r="A9137">
        <v>9169</v>
      </c>
      <c r="B9137">
        <v>8</v>
      </c>
      <c r="C9137">
        <v>145</v>
      </c>
      <c r="D9137" s="32">
        <v>0.73958333333333337</v>
      </c>
      <c r="E9137">
        <v>8000</v>
      </c>
      <c r="G9137" s="31" t="s">
        <v>102</v>
      </c>
      <c r="H9137">
        <v>12</v>
      </c>
      <c r="I9137" s="31" t="s">
        <v>101</v>
      </c>
    </row>
    <row r="9138" spans="1:9" x14ac:dyDescent="0.3">
      <c r="A9138">
        <v>9170</v>
      </c>
      <c r="B9138">
        <v>5</v>
      </c>
      <c r="C9138">
        <v>145</v>
      </c>
      <c r="D9138" s="32">
        <v>0.6958333333333333</v>
      </c>
      <c r="E9138">
        <v>8000</v>
      </c>
      <c r="G9138" s="31" t="s">
        <v>97</v>
      </c>
      <c r="H9138">
        <v>12</v>
      </c>
      <c r="I9138" s="31" t="s">
        <v>105</v>
      </c>
    </row>
    <row r="9139" spans="1:9" x14ac:dyDescent="0.3">
      <c r="A9139">
        <v>9171</v>
      </c>
      <c r="B9139">
        <v>3</v>
      </c>
      <c r="C9139">
        <v>145</v>
      </c>
      <c r="D9139" s="32">
        <v>0.79791666666666672</v>
      </c>
      <c r="E9139">
        <v>8000</v>
      </c>
      <c r="G9139" s="31" t="s">
        <v>102</v>
      </c>
      <c r="H9139">
        <v>13</v>
      </c>
      <c r="I9139" s="31" t="s">
        <v>104</v>
      </c>
    </row>
    <row r="9140" spans="1:9" x14ac:dyDescent="0.3">
      <c r="A9140">
        <v>9172</v>
      </c>
      <c r="B9140">
        <v>2</v>
      </c>
      <c r="C9140">
        <v>145</v>
      </c>
      <c r="D9140" s="32">
        <v>0.80763888888888891</v>
      </c>
      <c r="E9140">
        <v>8000</v>
      </c>
      <c r="G9140" s="31" t="s">
        <v>102</v>
      </c>
      <c r="H9140">
        <v>13</v>
      </c>
      <c r="I9140" s="31" t="s">
        <v>98</v>
      </c>
    </row>
    <row r="9141" spans="1:9" x14ac:dyDescent="0.3">
      <c r="A9141">
        <v>9173</v>
      </c>
      <c r="B9141">
        <v>1</v>
      </c>
      <c r="C9141">
        <v>145</v>
      </c>
      <c r="D9141" s="32">
        <v>0.76111111111111107</v>
      </c>
      <c r="E9141">
        <v>8000</v>
      </c>
      <c r="F9141">
        <v>2000</v>
      </c>
      <c r="G9141" s="31" t="s">
        <v>97</v>
      </c>
      <c r="H9141">
        <v>13</v>
      </c>
      <c r="I9141" s="31" t="s">
        <v>99</v>
      </c>
    </row>
    <row r="9142" spans="1:9" x14ac:dyDescent="0.3">
      <c r="A9142">
        <v>9174</v>
      </c>
      <c r="B9142">
        <v>4</v>
      </c>
      <c r="C9142">
        <v>145</v>
      </c>
      <c r="D9142" s="32">
        <v>0.72638888888888886</v>
      </c>
      <c r="E9142">
        <v>8000</v>
      </c>
      <c r="G9142" s="31" t="s">
        <v>102</v>
      </c>
      <c r="H9142">
        <v>13</v>
      </c>
      <c r="I9142" s="31" t="s">
        <v>103</v>
      </c>
    </row>
    <row r="9143" spans="1:9" x14ac:dyDescent="0.3">
      <c r="A9143">
        <v>9175</v>
      </c>
      <c r="B9143">
        <v>8</v>
      </c>
      <c r="C9143">
        <v>145</v>
      </c>
      <c r="D9143" s="32">
        <v>0.77083333333333337</v>
      </c>
      <c r="E9143">
        <v>8000</v>
      </c>
      <c r="F9143">
        <v>4000</v>
      </c>
      <c r="G9143" s="31" t="s">
        <v>102</v>
      </c>
      <c r="H9143">
        <v>13</v>
      </c>
      <c r="I9143" s="31" t="s">
        <v>101</v>
      </c>
    </row>
    <row r="9144" spans="1:9" x14ac:dyDescent="0.3">
      <c r="A9144">
        <v>9176</v>
      </c>
      <c r="B9144">
        <v>5</v>
      </c>
      <c r="C9144">
        <v>145</v>
      </c>
      <c r="D9144" s="32">
        <v>0.75208333333333333</v>
      </c>
      <c r="E9144">
        <v>8000</v>
      </c>
      <c r="G9144" s="31" t="s">
        <v>102</v>
      </c>
      <c r="H9144">
        <v>13</v>
      </c>
      <c r="I9144" s="31" t="s">
        <v>105</v>
      </c>
    </row>
    <row r="9145" spans="1:9" x14ac:dyDescent="0.3">
      <c r="A9145">
        <v>9177</v>
      </c>
      <c r="B9145">
        <v>2</v>
      </c>
      <c r="C9145">
        <v>145</v>
      </c>
      <c r="D9145" s="32">
        <v>0.8305555555555556</v>
      </c>
      <c r="E9145">
        <v>8000</v>
      </c>
      <c r="G9145" s="31" t="s">
        <v>102</v>
      </c>
      <c r="H9145">
        <v>14</v>
      </c>
      <c r="I9145" s="31" t="s">
        <v>98</v>
      </c>
    </row>
    <row r="9146" spans="1:9" x14ac:dyDescent="0.3">
      <c r="A9146">
        <v>9178</v>
      </c>
      <c r="B9146">
        <v>4</v>
      </c>
      <c r="C9146">
        <v>145</v>
      </c>
      <c r="D9146" s="32">
        <v>0.75069444444444444</v>
      </c>
      <c r="E9146">
        <v>8000</v>
      </c>
      <c r="G9146" s="31" t="s">
        <v>97</v>
      </c>
      <c r="H9146">
        <v>14</v>
      </c>
      <c r="I9146" s="31" t="s">
        <v>103</v>
      </c>
    </row>
    <row r="9147" spans="1:9" x14ac:dyDescent="0.3">
      <c r="A9147">
        <v>9179</v>
      </c>
      <c r="B9147">
        <v>8</v>
      </c>
      <c r="C9147">
        <v>145</v>
      </c>
      <c r="D9147" s="32"/>
      <c r="E9147">
        <v>8000</v>
      </c>
      <c r="G9147" s="31" t="s">
        <v>97</v>
      </c>
      <c r="H9147">
        <v>14</v>
      </c>
      <c r="I9147" s="31" t="s">
        <v>101</v>
      </c>
    </row>
    <row r="9148" spans="1:9" x14ac:dyDescent="0.3">
      <c r="A9148">
        <v>9180</v>
      </c>
      <c r="B9148">
        <v>5</v>
      </c>
      <c r="C9148">
        <v>145</v>
      </c>
      <c r="D9148" s="32">
        <v>0.77569444444444446</v>
      </c>
      <c r="E9148">
        <v>8000</v>
      </c>
      <c r="G9148" s="31" t="s">
        <v>102</v>
      </c>
      <c r="H9148">
        <v>14</v>
      </c>
      <c r="I9148" s="31" t="s">
        <v>105</v>
      </c>
    </row>
    <row r="9149" spans="1:9" x14ac:dyDescent="0.3">
      <c r="A9149">
        <v>9181</v>
      </c>
      <c r="B9149">
        <v>4</v>
      </c>
      <c r="C9149">
        <v>145</v>
      </c>
      <c r="D9149" s="32">
        <v>0.76666666666666672</v>
      </c>
      <c r="E9149">
        <v>8000</v>
      </c>
      <c r="G9149" s="31" t="s">
        <v>102</v>
      </c>
      <c r="H9149">
        <v>15</v>
      </c>
      <c r="I9149" s="31" t="s">
        <v>103</v>
      </c>
    </row>
    <row r="9150" spans="1:9" x14ac:dyDescent="0.3">
      <c r="A9150">
        <v>9182</v>
      </c>
      <c r="B9150">
        <v>8</v>
      </c>
      <c r="C9150">
        <v>145</v>
      </c>
      <c r="D9150" s="32">
        <v>0.83194444444444449</v>
      </c>
      <c r="E9150">
        <v>8000</v>
      </c>
      <c r="G9150" s="31" t="s">
        <v>97</v>
      </c>
      <c r="H9150">
        <v>15</v>
      </c>
      <c r="I9150" s="31" t="s">
        <v>101</v>
      </c>
    </row>
    <row r="9151" spans="1:9" x14ac:dyDescent="0.3">
      <c r="A9151">
        <v>9183</v>
      </c>
      <c r="B9151">
        <v>5</v>
      </c>
      <c r="C9151">
        <v>145</v>
      </c>
      <c r="D9151" s="32">
        <v>0.79166666666666663</v>
      </c>
      <c r="E9151">
        <v>8000</v>
      </c>
      <c r="G9151" s="31" t="s">
        <v>102</v>
      </c>
      <c r="H9151">
        <v>15</v>
      </c>
      <c r="I9151" s="31" t="s">
        <v>105</v>
      </c>
    </row>
    <row r="9152" spans="1:9" x14ac:dyDescent="0.3">
      <c r="A9152">
        <v>9184</v>
      </c>
      <c r="B9152">
        <v>4</v>
      </c>
      <c r="C9152">
        <v>145</v>
      </c>
      <c r="D9152" s="32">
        <v>0.79374999999999996</v>
      </c>
      <c r="E9152">
        <v>8000</v>
      </c>
      <c r="G9152" s="31" t="s">
        <v>102</v>
      </c>
      <c r="H9152">
        <v>16</v>
      </c>
      <c r="I9152" s="31" t="s">
        <v>103</v>
      </c>
    </row>
    <row r="9153" spans="1:9" x14ac:dyDescent="0.3">
      <c r="A9153">
        <v>9185</v>
      </c>
      <c r="B9153">
        <v>5</v>
      </c>
      <c r="C9153">
        <v>145</v>
      </c>
      <c r="D9153" s="32">
        <v>0.80902777777777779</v>
      </c>
      <c r="E9153">
        <v>8000</v>
      </c>
      <c r="G9153" s="31" t="s">
        <v>102</v>
      </c>
      <c r="H9153">
        <v>16</v>
      </c>
      <c r="I9153" s="31" t="s">
        <v>105</v>
      </c>
    </row>
    <row r="9154" spans="1:9" x14ac:dyDescent="0.3">
      <c r="A9154">
        <v>9186</v>
      </c>
      <c r="B9154">
        <v>4</v>
      </c>
      <c r="C9154">
        <v>145</v>
      </c>
      <c r="D9154" s="32">
        <v>0.80763888888888891</v>
      </c>
      <c r="E9154">
        <v>8000</v>
      </c>
      <c r="G9154" s="31" t="s">
        <v>102</v>
      </c>
      <c r="H9154">
        <v>17</v>
      </c>
      <c r="I9154" s="31" t="s">
        <v>103</v>
      </c>
    </row>
    <row r="9155" spans="1:9" x14ac:dyDescent="0.3">
      <c r="A9155">
        <v>9187</v>
      </c>
      <c r="B9155">
        <v>3</v>
      </c>
      <c r="C9155">
        <v>146</v>
      </c>
      <c r="D9155" s="32">
        <v>0.46180555555555558</v>
      </c>
      <c r="E9155">
        <v>8000</v>
      </c>
      <c r="G9155" s="31" t="s">
        <v>102</v>
      </c>
      <c r="H9155">
        <v>4</v>
      </c>
      <c r="I9155" s="31" t="s">
        <v>104</v>
      </c>
    </row>
    <row r="9156" spans="1:9" x14ac:dyDescent="0.3">
      <c r="A9156">
        <v>9188</v>
      </c>
      <c r="B9156">
        <v>4</v>
      </c>
      <c r="C9156">
        <v>146</v>
      </c>
      <c r="D9156" s="32">
        <v>0.45833333333333331</v>
      </c>
      <c r="E9156">
        <v>10000</v>
      </c>
      <c r="G9156" s="31" t="s">
        <v>102</v>
      </c>
      <c r="H9156">
        <v>4</v>
      </c>
      <c r="I9156" s="31" t="s">
        <v>103</v>
      </c>
    </row>
    <row r="9157" spans="1:9" x14ac:dyDescent="0.3">
      <c r="A9157">
        <v>9189</v>
      </c>
      <c r="B9157">
        <v>5</v>
      </c>
      <c r="C9157">
        <v>146</v>
      </c>
      <c r="D9157" s="32">
        <v>0.56666666666666665</v>
      </c>
      <c r="E9157">
        <v>35000</v>
      </c>
      <c r="G9157" s="31" t="s">
        <v>102</v>
      </c>
      <c r="H9157">
        <v>4</v>
      </c>
      <c r="I9157" s="31" t="s">
        <v>105</v>
      </c>
    </row>
    <row r="9158" spans="1:9" x14ac:dyDescent="0.3">
      <c r="A9158">
        <v>9190</v>
      </c>
      <c r="B9158">
        <v>3</v>
      </c>
      <c r="C9158">
        <v>146</v>
      </c>
      <c r="D9158" s="32">
        <v>0.48541666666666666</v>
      </c>
      <c r="E9158">
        <v>10000</v>
      </c>
      <c r="G9158" s="31" t="s">
        <v>102</v>
      </c>
      <c r="H9158">
        <v>5</v>
      </c>
      <c r="I9158" s="31" t="s">
        <v>104</v>
      </c>
    </row>
    <row r="9159" spans="1:9" x14ac:dyDescent="0.3">
      <c r="A9159">
        <v>9191</v>
      </c>
      <c r="B9159">
        <v>4</v>
      </c>
      <c r="C9159">
        <v>146</v>
      </c>
      <c r="D9159" s="32">
        <v>0.4826388888888889</v>
      </c>
      <c r="E9159">
        <v>5000</v>
      </c>
      <c r="G9159" s="31" t="s">
        <v>97</v>
      </c>
      <c r="H9159">
        <v>5</v>
      </c>
      <c r="I9159" s="31" t="s">
        <v>103</v>
      </c>
    </row>
    <row r="9160" spans="1:9" x14ac:dyDescent="0.3">
      <c r="A9160">
        <v>9192</v>
      </c>
      <c r="B9160">
        <v>5</v>
      </c>
      <c r="C9160">
        <v>146</v>
      </c>
      <c r="D9160" s="32">
        <v>0.59861111111111109</v>
      </c>
      <c r="E9160">
        <v>8000</v>
      </c>
      <c r="G9160" s="31" t="s">
        <v>97</v>
      </c>
      <c r="H9160">
        <v>5</v>
      </c>
      <c r="I9160" s="31" t="s">
        <v>105</v>
      </c>
    </row>
    <row r="9161" spans="1:9" x14ac:dyDescent="0.3">
      <c r="A9161">
        <v>9193</v>
      </c>
      <c r="B9161">
        <v>3</v>
      </c>
      <c r="C9161">
        <v>146</v>
      </c>
      <c r="D9161" s="32">
        <v>0.54722222222222228</v>
      </c>
      <c r="E9161">
        <v>8000</v>
      </c>
      <c r="G9161" s="31" t="s">
        <v>102</v>
      </c>
      <c r="H9161">
        <v>6</v>
      </c>
      <c r="I9161" s="31" t="s">
        <v>104</v>
      </c>
    </row>
    <row r="9162" spans="1:9" x14ac:dyDescent="0.3">
      <c r="A9162">
        <v>9194</v>
      </c>
      <c r="B9162">
        <v>4</v>
      </c>
      <c r="C9162">
        <v>146</v>
      </c>
      <c r="D9162" s="32">
        <v>0.57638888888888884</v>
      </c>
      <c r="E9162">
        <v>8000</v>
      </c>
      <c r="G9162" s="31" t="s">
        <v>102</v>
      </c>
      <c r="H9162">
        <v>6</v>
      </c>
      <c r="I9162" s="31" t="s">
        <v>103</v>
      </c>
    </row>
    <row r="9163" spans="1:9" x14ac:dyDescent="0.3">
      <c r="A9163">
        <v>9195</v>
      </c>
      <c r="B9163">
        <v>5</v>
      </c>
      <c r="C9163">
        <v>146</v>
      </c>
      <c r="D9163" s="32">
        <v>0.63055555555555554</v>
      </c>
      <c r="E9163">
        <v>8000</v>
      </c>
      <c r="G9163" s="31" t="s">
        <v>97</v>
      </c>
      <c r="H9163">
        <v>6</v>
      </c>
      <c r="I9163" s="31" t="s">
        <v>105</v>
      </c>
    </row>
    <row r="9164" spans="1:9" x14ac:dyDescent="0.3">
      <c r="A9164">
        <v>9196</v>
      </c>
      <c r="B9164">
        <v>3</v>
      </c>
      <c r="C9164">
        <v>146</v>
      </c>
      <c r="D9164" s="32">
        <v>0.57847222222222228</v>
      </c>
      <c r="E9164">
        <v>8000</v>
      </c>
      <c r="F9164">
        <v>2000</v>
      </c>
      <c r="G9164" s="31" t="s">
        <v>97</v>
      </c>
      <c r="H9164">
        <v>7</v>
      </c>
      <c r="I9164" s="31" t="s">
        <v>104</v>
      </c>
    </row>
    <row r="9165" spans="1:9" x14ac:dyDescent="0.3">
      <c r="A9165">
        <v>9197</v>
      </c>
      <c r="B9165">
        <v>4</v>
      </c>
      <c r="C9165">
        <v>146</v>
      </c>
      <c r="D9165" s="32">
        <v>0.62152777777777779</v>
      </c>
      <c r="E9165">
        <v>10000</v>
      </c>
      <c r="G9165" s="31" t="s">
        <v>97</v>
      </c>
      <c r="H9165">
        <v>7</v>
      </c>
      <c r="I9165" s="31" t="s">
        <v>103</v>
      </c>
    </row>
    <row r="9166" spans="1:9" x14ac:dyDescent="0.3">
      <c r="A9166">
        <v>9198</v>
      </c>
      <c r="B9166">
        <v>5</v>
      </c>
      <c r="C9166">
        <v>146</v>
      </c>
      <c r="D9166" s="32">
        <v>0.66041666666666665</v>
      </c>
      <c r="E9166">
        <v>8000</v>
      </c>
      <c r="G9166" s="31" t="s">
        <v>97</v>
      </c>
      <c r="H9166">
        <v>7</v>
      </c>
      <c r="I9166" s="31" t="s">
        <v>105</v>
      </c>
    </row>
    <row r="9167" spans="1:9" x14ac:dyDescent="0.3">
      <c r="A9167">
        <v>9199</v>
      </c>
      <c r="B9167">
        <v>3</v>
      </c>
      <c r="C9167">
        <v>146</v>
      </c>
      <c r="D9167" s="32">
        <v>0.6381944444444444</v>
      </c>
      <c r="E9167">
        <v>8000</v>
      </c>
      <c r="G9167" s="31" t="s">
        <v>102</v>
      </c>
      <c r="H9167">
        <v>8</v>
      </c>
      <c r="I9167" s="31" t="s">
        <v>104</v>
      </c>
    </row>
    <row r="9168" spans="1:9" x14ac:dyDescent="0.3">
      <c r="A9168">
        <v>9200</v>
      </c>
      <c r="B9168">
        <v>4</v>
      </c>
      <c r="C9168">
        <v>146</v>
      </c>
      <c r="D9168" s="32">
        <v>0.6430555555555556</v>
      </c>
      <c r="E9168">
        <v>8000</v>
      </c>
      <c r="F9168">
        <v>3000</v>
      </c>
      <c r="G9168" s="31" t="s">
        <v>97</v>
      </c>
      <c r="H9168">
        <v>8</v>
      </c>
      <c r="I9168" s="31" t="s">
        <v>103</v>
      </c>
    </row>
    <row r="9169" spans="1:9" x14ac:dyDescent="0.3">
      <c r="A9169">
        <v>9201</v>
      </c>
      <c r="B9169">
        <v>5</v>
      </c>
      <c r="C9169">
        <v>146</v>
      </c>
      <c r="D9169" s="32">
        <v>0.69861111111111107</v>
      </c>
      <c r="E9169">
        <v>10000</v>
      </c>
      <c r="F9169">
        <v>1500</v>
      </c>
      <c r="G9169" s="31" t="s">
        <v>102</v>
      </c>
      <c r="H9169">
        <v>8</v>
      </c>
      <c r="I9169" s="31" t="s">
        <v>105</v>
      </c>
    </row>
    <row r="9170" spans="1:9" x14ac:dyDescent="0.3">
      <c r="A9170">
        <v>9202</v>
      </c>
      <c r="B9170">
        <v>3</v>
      </c>
      <c r="C9170">
        <v>146</v>
      </c>
      <c r="D9170" s="32">
        <v>0.66041666666666665</v>
      </c>
      <c r="E9170">
        <v>8000</v>
      </c>
      <c r="G9170" s="31" t="s">
        <v>97</v>
      </c>
      <c r="H9170">
        <v>9</v>
      </c>
      <c r="I9170" s="31" t="s">
        <v>104</v>
      </c>
    </row>
    <row r="9171" spans="1:9" x14ac:dyDescent="0.3">
      <c r="A9171">
        <v>9203</v>
      </c>
      <c r="B9171">
        <v>4</v>
      </c>
      <c r="C9171">
        <v>146</v>
      </c>
      <c r="D9171" s="32">
        <v>0.66736111111111107</v>
      </c>
      <c r="E9171">
        <v>8000</v>
      </c>
      <c r="G9171" s="31" t="s">
        <v>102</v>
      </c>
      <c r="H9171">
        <v>9</v>
      </c>
      <c r="I9171" s="31" t="s">
        <v>103</v>
      </c>
    </row>
    <row r="9172" spans="1:9" x14ac:dyDescent="0.3">
      <c r="A9172">
        <v>9204</v>
      </c>
      <c r="B9172">
        <v>5</v>
      </c>
      <c r="C9172">
        <v>146</v>
      </c>
      <c r="D9172" s="32">
        <v>0.7270833333333333</v>
      </c>
      <c r="E9172">
        <v>8000</v>
      </c>
      <c r="G9172" s="31" t="s">
        <v>97</v>
      </c>
      <c r="H9172">
        <v>9</v>
      </c>
      <c r="I9172" s="31" t="s">
        <v>105</v>
      </c>
    </row>
    <row r="9173" spans="1:9" x14ac:dyDescent="0.3">
      <c r="A9173">
        <v>9205</v>
      </c>
      <c r="B9173">
        <v>3</v>
      </c>
      <c r="C9173">
        <v>146</v>
      </c>
      <c r="D9173" s="32">
        <v>0.69791666666666663</v>
      </c>
      <c r="E9173">
        <v>8000</v>
      </c>
      <c r="F9173">
        <v>2000</v>
      </c>
      <c r="G9173" s="31" t="s">
        <v>102</v>
      </c>
      <c r="H9173">
        <v>10</v>
      </c>
      <c r="I9173" s="31" t="s">
        <v>104</v>
      </c>
    </row>
    <row r="9174" spans="1:9" x14ac:dyDescent="0.3">
      <c r="A9174">
        <v>9206</v>
      </c>
      <c r="B9174">
        <v>4</v>
      </c>
      <c r="C9174">
        <v>146</v>
      </c>
      <c r="D9174" s="32">
        <v>0.70347222222222228</v>
      </c>
      <c r="E9174">
        <v>8000</v>
      </c>
      <c r="G9174" s="31" t="s">
        <v>97</v>
      </c>
      <c r="H9174">
        <v>10</v>
      </c>
      <c r="I9174" s="31" t="s">
        <v>103</v>
      </c>
    </row>
    <row r="9175" spans="1:9" x14ac:dyDescent="0.3">
      <c r="A9175">
        <v>9207</v>
      </c>
      <c r="B9175">
        <v>5</v>
      </c>
      <c r="C9175">
        <v>146</v>
      </c>
      <c r="D9175" s="32">
        <v>0.74583333333333335</v>
      </c>
      <c r="E9175">
        <v>8000</v>
      </c>
      <c r="G9175" s="31" t="s">
        <v>97</v>
      </c>
      <c r="H9175">
        <v>10</v>
      </c>
      <c r="I9175" s="31" t="s">
        <v>105</v>
      </c>
    </row>
    <row r="9176" spans="1:9" x14ac:dyDescent="0.3">
      <c r="A9176">
        <v>9208</v>
      </c>
      <c r="B9176">
        <v>3</v>
      </c>
      <c r="C9176">
        <v>146</v>
      </c>
      <c r="D9176" s="32">
        <v>0.72361111111111109</v>
      </c>
      <c r="E9176">
        <v>8000</v>
      </c>
      <c r="G9176" s="31" t="s">
        <v>102</v>
      </c>
      <c r="H9176">
        <v>11</v>
      </c>
      <c r="I9176" s="31" t="s">
        <v>104</v>
      </c>
    </row>
    <row r="9177" spans="1:9" x14ac:dyDescent="0.3">
      <c r="A9177">
        <v>9209</v>
      </c>
      <c r="B9177">
        <v>4</v>
      </c>
      <c r="C9177">
        <v>146</v>
      </c>
      <c r="D9177" s="32">
        <v>0.73333333333333328</v>
      </c>
      <c r="E9177">
        <v>8000</v>
      </c>
      <c r="G9177" s="31" t="s">
        <v>102</v>
      </c>
      <c r="H9177">
        <v>11</v>
      </c>
      <c r="I9177" s="31" t="s">
        <v>103</v>
      </c>
    </row>
    <row r="9178" spans="1:9" x14ac:dyDescent="0.3">
      <c r="A9178">
        <v>9210</v>
      </c>
      <c r="B9178">
        <v>5</v>
      </c>
      <c r="C9178">
        <v>146</v>
      </c>
      <c r="D9178" s="32">
        <v>0.76666666666666672</v>
      </c>
      <c r="E9178">
        <v>8000</v>
      </c>
      <c r="F9178">
        <v>2000</v>
      </c>
      <c r="G9178" s="31" t="s">
        <v>102</v>
      </c>
      <c r="H9178">
        <v>11</v>
      </c>
      <c r="I9178" s="31" t="s">
        <v>105</v>
      </c>
    </row>
    <row r="9179" spans="1:9" x14ac:dyDescent="0.3">
      <c r="A9179">
        <v>9211</v>
      </c>
      <c r="B9179">
        <v>3</v>
      </c>
      <c r="C9179">
        <v>146</v>
      </c>
      <c r="D9179" s="32">
        <v>0.74861111111111112</v>
      </c>
      <c r="E9179">
        <v>8000</v>
      </c>
      <c r="F9179">
        <v>2000</v>
      </c>
      <c r="G9179" s="31" t="s">
        <v>102</v>
      </c>
      <c r="H9179">
        <v>12</v>
      </c>
      <c r="I9179" s="31" t="s">
        <v>104</v>
      </c>
    </row>
    <row r="9180" spans="1:9" x14ac:dyDescent="0.3">
      <c r="A9180">
        <v>9212</v>
      </c>
      <c r="B9180">
        <v>4</v>
      </c>
      <c r="C9180">
        <v>146</v>
      </c>
      <c r="D9180" s="32">
        <v>0.74930555555555556</v>
      </c>
      <c r="E9180">
        <v>8000</v>
      </c>
      <c r="G9180" s="31" t="s">
        <v>97</v>
      </c>
      <c r="H9180">
        <v>12</v>
      </c>
      <c r="I9180" s="31" t="s">
        <v>103</v>
      </c>
    </row>
    <row r="9181" spans="1:9" x14ac:dyDescent="0.3">
      <c r="A9181">
        <v>9213</v>
      </c>
      <c r="B9181">
        <v>5</v>
      </c>
      <c r="C9181">
        <v>146</v>
      </c>
      <c r="D9181" s="32">
        <v>0.78472222222222221</v>
      </c>
      <c r="E9181">
        <v>8000</v>
      </c>
      <c r="G9181" s="31" t="s">
        <v>97</v>
      </c>
      <c r="H9181">
        <v>12</v>
      </c>
      <c r="I9181" s="31" t="s">
        <v>105</v>
      </c>
    </row>
    <row r="9182" spans="1:9" x14ac:dyDescent="0.3">
      <c r="A9182">
        <v>9214</v>
      </c>
      <c r="B9182">
        <v>3</v>
      </c>
      <c r="C9182">
        <v>146</v>
      </c>
      <c r="D9182" s="32">
        <v>0.76875000000000004</v>
      </c>
      <c r="E9182">
        <v>8000</v>
      </c>
      <c r="G9182" s="31" t="s">
        <v>102</v>
      </c>
      <c r="H9182">
        <v>13</v>
      </c>
      <c r="I9182" s="31" t="s">
        <v>104</v>
      </c>
    </row>
    <row r="9183" spans="1:9" x14ac:dyDescent="0.3">
      <c r="A9183">
        <v>9215</v>
      </c>
      <c r="B9183">
        <v>4</v>
      </c>
      <c r="C9183">
        <v>146</v>
      </c>
      <c r="D9183" s="32">
        <v>0.76944444444444449</v>
      </c>
      <c r="E9183">
        <v>10000</v>
      </c>
      <c r="G9183" s="31" t="s">
        <v>97</v>
      </c>
      <c r="H9183">
        <v>13</v>
      </c>
      <c r="I9183" s="31" t="s">
        <v>103</v>
      </c>
    </row>
    <row r="9184" spans="1:9" x14ac:dyDescent="0.3">
      <c r="A9184">
        <v>9216</v>
      </c>
      <c r="B9184">
        <v>5</v>
      </c>
      <c r="C9184">
        <v>146</v>
      </c>
      <c r="D9184" s="32">
        <v>0.80694444444444446</v>
      </c>
      <c r="E9184">
        <v>8000</v>
      </c>
      <c r="G9184" s="31" t="s">
        <v>97</v>
      </c>
      <c r="H9184">
        <v>13</v>
      </c>
      <c r="I9184" s="31" t="s">
        <v>105</v>
      </c>
    </row>
    <row r="9185" spans="1:9" x14ac:dyDescent="0.3">
      <c r="A9185">
        <v>9217</v>
      </c>
      <c r="B9185">
        <v>3</v>
      </c>
      <c r="C9185">
        <v>146</v>
      </c>
      <c r="D9185" s="32">
        <v>0.77986111111111112</v>
      </c>
      <c r="E9185">
        <v>8000</v>
      </c>
      <c r="G9185" s="31" t="s">
        <v>102</v>
      </c>
      <c r="H9185">
        <v>14</v>
      </c>
      <c r="I9185" s="31" t="s">
        <v>104</v>
      </c>
    </row>
    <row r="9186" spans="1:9" x14ac:dyDescent="0.3">
      <c r="A9186">
        <v>9218</v>
      </c>
      <c r="B9186">
        <v>4</v>
      </c>
      <c r="C9186">
        <v>146</v>
      </c>
      <c r="D9186" s="32">
        <v>0.77986111111111112</v>
      </c>
      <c r="E9186">
        <v>8000</v>
      </c>
      <c r="G9186" s="31" t="s">
        <v>102</v>
      </c>
      <c r="H9186">
        <v>14</v>
      </c>
      <c r="I9186" s="31" t="s">
        <v>103</v>
      </c>
    </row>
    <row r="9187" spans="1:9" x14ac:dyDescent="0.3">
      <c r="A9187">
        <v>9219</v>
      </c>
      <c r="B9187">
        <v>5</v>
      </c>
      <c r="C9187">
        <v>146</v>
      </c>
      <c r="D9187" s="32">
        <v>0.83819444444444446</v>
      </c>
      <c r="E9187">
        <v>8000</v>
      </c>
      <c r="G9187" s="31" t="s">
        <v>97</v>
      </c>
      <c r="H9187">
        <v>14</v>
      </c>
      <c r="I9187" s="31" t="s">
        <v>105</v>
      </c>
    </row>
    <row r="9188" spans="1:9" x14ac:dyDescent="0.3">
      <c r="A9188">
        <v>9220</v>
      </c>
      <c r="B9188">
        <v>3</v>
      </c>
      <c r="C9188">
        <v>146</v>
      </c>
      <c r="D9188" s="32">
        <v>0.80486111111111114</v>
      </c>
      <c r="E9188">
        <v>8000</v>
      </c>
      <c r="G9188" s="31" t="s">
        <v>102</v>
      </c>
      <c r="H9188">
        <v>15</v>
      </c>
      <c r="I9188" s="31" t="s">
        <v>104</v>
      </c>
    </row>
    <row r="9189" spans="1:9" x14ac:dyDescent="0.3">
      <c r="A9189">
        <v>9221</v>
      </c>
      <c r="B9189">
        <v>4</v>
      </c>
      <c r="C9189">
        <v>146</v>
      </c>
      <c r="D9189" s="32">
        <v>0.7993055555555556</v>
      </c>
      <c r="E9189">
        <v>10000</v>
      </c>
      <c r="G9189" s="31" t="s">
        <v>102</v>
      </c>
      <c r="H9189">
        <v>15</v>
      </c>
      <c r="I9189" s="31" t="s">
        <v>103</v>
      </c>
    </row>
    <row r="9190" spans="1:9" x14ac:dyDescent="0.3">
      <c r="A9190">
        <v>9222</v>
      </c>
      <c r="B9190">
        <v>3</v>
      </c>
      <c r="C9190">
        <v>146</v>
      </c>
      <c r="D9190" s="32">
        <v>0.83888888888888891</v>
      </c>
      <c r="E9190">
        <v>8000</v>
      </c>
      <c r="G9190" s="31" t="s">
        <v>102</v>
      </c>
      <c r="H9190">
        <v>16</v>
      </c>
      <c r="I9190" s="31" t="s">
        <v>104</v>
      </c>
    </row>
    <row r="9191" spans="1:9" x14ac:dyDescent="0.3">
      <c r="A9191">
        <v>9223</v>
      </c>
      <c r="B9191">
        <v>4</v>
      </c>
      <c r="C9191">
        <v>146</v>
      </c>
      <c r="D9191" s="32">
        <v>0.80694444444444446</v>
      </c>
      <c r="E9191">
        <v>8000</v>
      </c>
      <c r="G9191" s="31" t="s">
        <v>102</v>
      </c>
      <c r="H9191">
        <v>16</v>
      </c>
      <c r="I9191" s="31" t="s">
        <v>103</v>
      </c>
    </row>
    <row r="9192" spans="1:9" x14ac:dyDescent="0.3">
      <c r="A9192">
        <v>9224</v>
      </c>
      <c r="B9192">
        <v>2</v>
      </c>
      <c r="C9192">
        <v>147</v>
      </c>
      <c r="D9192" s="32">
        <v>0.53055555555555556</v>
      </c>
      <c r="E9192">
        <v>8000</v>
      </c>
      <c r="G9192" s="31" t="s">
        <v>102</v>
      </c>
      <c r="H9192">
        <v>4</v>
      </c>
      <c r="I9192" s="31" t="s">
        <v>98</v>
      </c>
    </row>
    <row r="9193" spans="1:9" x14ac:dyDescent="0.3">
      <c r="A9193">
        <v>9225</v>
      </c>
      <c r="B9193">
        <v>1</v>
      </c>
      <c r="C9193">
        <v>147</v>
      </c>
      <c r="D9193" s="32">
        <v>0.4861111111111111</v>
      </c>
      <c r="E9193">
        <v>8000</v>
      </c>
      <c r="G9193" s="31" t="s">
        <v>102</v>
      </c>
      <c r="H9193">
        <v>4</v>
      </c>
      <c r="I9193" s="31" t="s">
        <v>99</v>
      </c>
    </row>
    <row r="9194" spans="1:9" x14ac:dyDescent="0.3">
      <c r="A9194">
        <v>9226</v>
      </c>
      <c r="B9194">
        <v>6</v>
      </c>
      <c r="C9194">
        <v>147</v>
      </c>
      <c r="D9194" s="32">
        <v>0.58263888888888893</v>
      </c>
      <c r="E9194">
        <v>8000</v>
      </c>
      <c r="G9194" s="31" t="s">
        <v>97</v>
      </c>
      <c r="H9194">
        <v>4</v>
      </c>
      <c r="I9194" s="31" t="s">
        <v>100</v>
      </c>
    </row>
    <row r="9195" spans="1:9" x14ac:dyDescent="0.3">
      <c r="A9195">
        <v>9227</v>
      </c>
      <c r="B9195">
        <v>4</v>
      </c>
      <c r="C9195">
        <v>147</v>
      </c>
      <c r="D9195" s="32">
        <v>0.46597222222222223</v>
      </c>
      <c r="E9195">
        <v>8000</v>
      </c>
      <c r="G9195" s="31" t="s">
        <v>102</v>
      </c>
      <c r="H9195">
        <v>4</v>
      </c>
      <c r="I9195" s="31" t="s">
        <v>103</v>
      </c>
    </row>
    <row r="9196" spans="1:9" x14ac:dyDescent="0.3">
      <c r="A9196">
        <v>9228</v>
      </c>
      <c r="B9196">
        <v>8</v>
      </c>
      <c r="C9196">
        <v>147</v>
      </c>
      <c r="D9196" s="32">
        <v>0.52777777777777779</v>
      </c>
      <c r="E9196">
        <v>8000</v>
      </c>
      <c r="G9196" s="31" t="s">
        <v>102</v>
      </c>
      <c r="H9196">
        <v>4</v>
      </c>
      <c r="I9196" s="31" t="s">
        <v>101</v>
      </c>
    </row>
    <row r="9197" spans="1:9" x14ac:dyDescent="0.3">
      <c r="A9197">
        <v>9229</v>
      </c>
      <c r="B9197">
        <v>2</v>
      </c>
      <c r="C9197">
        <v>147</v>
      </c>
      <c r="D9197" s="32">
        <v>0.625</v>
      </c>
      <c r="E9197">
        <v>8000</v>
      </c>
      <c r="G9197" s="31" t="s">
        <v>102</v>
      </c>
      <c r="H9197">
        <v>5</v>
      </c>
      <c r="I9197" s="31" t="s">
        <v>98</v>
      </c>
    </row>
    <row r="9198" spans="1:9" x14ac:dyDescent="0.3">
      <c r="A9198">
        <v>9230</v>
      </c>
      <c r="B9198">
        <v>1</v>
      </c>
      <c r="C9198">
        <v>147</v>
      </c>
      <c r="D9198" s="32">
        <v>0.51666666666666672</v>
      </c>
      <c r="E9198">
        <v>8000</v>
      </c>
      <c r="G9198" s="31" t="s">
        <v>102</v>
      </c>
      <c r="H9198">
        <v>5</v>
      </c>
      <c r="I9198" s="31" t="s">
        <v>99</v>
      </c>
    </row>
    <row r="9199" spans="1:9" x14ac:dyDescent="0.3">
      <c r="A9199">
        <v>9231</v>
      </c>
      <c r="B9199">
        <v>6</v>
      </c>
      <c r="C9199">
        <v>147</v>
      </c>
      <c r="D9199" s="32">
        <v>0.60972222222222228</v>
      </c>
      <c r="E9199">
        <v>8000</v>
      </c>
      <c r="G9199" s="31" t="s">
        <v>97</v>
      </c>
      <c r="H9199">
        <v>5</v>
      </c>
      <c r="I9199" s="31" t="s">
        <v>100</v>
      </c>
    </row>
    <row r="9200" spans="1:9" x14ac:dyDescent="0.3">
      <c r="A9200">
        <v>9232</v>
      </c>
      <c r="B9200">
        <v>4</v>
      </c>
      <c r="C9200">
        <v>147</v>
      </c>
      <c r="D9200" s="32">
        <v>0.51388888888888884</v>
      </c>
      <c r="E9200">
        <v>8000</v>
      </c>
      <c r="G9200" s="31" t="s">
        <v>102</v>
      </c>
      <c r="H9200">
        <v>5</v>
      </c>
      <c r="I9200" s="31" t="s">
        <v>103</v>
      </c>
    </row>
    <row r="9201" spans="1:9" x14ac:dyDescent="0.3">
      <c r="A9201">
        <v>9233</v>
      </c>
      <c r="B9201">
        <v>8</v>
      </c>
      <c r="C9201">
        <v>147</v>
      </c>
      <c r="D9201" s="32">
        <v>0.61319444444444449</v>
      </c>
      <c r="E9201">
        <v>10000</v>
      </c>
      <c r="G9201" s="31" t="s">
        <v>102</v>
      </c>
      <c r="H9201">
        <v>5</v>
      </c>
      <c r="I9201" s="31" t="s">
        <v>101</v>
      </c>
    </row>
    <row r="9202" spans="1:9" x14ac:dyDescent="0.3">
      <c r="A9202">
        <v>9234</v>
      </c>
      <c r="B9202">
        <v>2</v>
      </c>
      <c r="C9202">
        <v>147</v>
      </c>
      <c r="D9202" s="32">
        <v>0.73124999999999996</v>
      </c>
      <c r="E9202">
        <v>10000</v>
      </c>
      <c r="G9202" s="31" t="s">
        <v>97</v>
      </c>
      <c r="H9202">
        <v>6</v>
      </c>
      <c r="I9202" s="31" t="s">
        <v>98</v>
      </c>
    </row>
    <row r="9203" spans="1:9" x14ac:dyDescent="0.3">
      <c r="A9203">
        <v>9235</v>
      </c>
      <c r="B9203">
        <v>1</v>
      </c>
      <c r="C9203">
        <v>147</v>
      </c>
      <c r="D9203" s="32">
        <v>0.67986111111111114</v>
      </c>
      <c r="E9203">
        <v>8000</v>
      </c>
      <c r="F9203">
        <v>2000</v>
      </c>
      <c r="G9203" s="31" t="s">
        <v>102</v>
      </c>
      <c r="H9203">
        <v>6</v>
      </c>
      <c r="I9203" s="31" t="s">
        <v>99</v>
      </c>
    </row>
    <row r="9204" spans="1:9" x14ac:dyDescent="0.3">
      <c r="A9204">
        <v>9236</v>
      </c>
      <c r="B9204">
        <v>6</v>
      </c>
      <c r="C9204">
        <v>147</v>
      </c>
      <c r="D9204" s="32">
        <v>0.66388888888888886</v>
      </c>
      <c r="E9204">
        <v>8000</v>
      </c>
      <c r="F9204">
        <v>2000</v>
      </c>
      <c r="G9204" s="31" t="s">
        <v>102</v>
      </c>
      <c r="H9204">
        <v>6</v>
      </c>
      <c r="I9204" s="31" t="s">
        <v>100</v>
      </c>
    </row>
    <row r="9205" spans="1:9" x14ac:dyDescent="0.3">
      <c r="A9205">
        <v>9237</v>
      </c>
      <c r="B9205">
        <v>4</v>
      </c>
      <c r="C9205">
        <v>147</v>
      </c>
      <c r="D9205" s="32">
        <v>0.62777777777777777</v>
      </c>
      <c r="E9205">
        <v>8000</v>
      </c>
      <c r="G9205" s="31" t="s">
        <v>102</v>
      </c>
      <c r="H9205">
        <v>6</v>
      </c>
      <c r="I9205" s="31" t="s">
        <v>103</v>
      </c>
    </row>
    <row r="9206" spans="1:9" x14ac:dyDescent="0.3">
      <c r="A9206">
        <v>9238</v>
      </c>
      <c r="B9206">
        <v>8</v>
      </c>
      <c r="C9206">
        <v>147</v>
      </c>
      <c r="D9206" s="32">
        <v>0.69305555555555554</v>
      </c>
      <c r="E9206">
        <v>8000</v>
      </c>
      <c r="G9206" s="31" t="s">
        <v>102</v>
      </c>
      <c r="H9206">
        <v>6</v>
      </c>
      <c r="I9206" s="31" t="s">
        <v>101</v>
      </c>
    </row>
    <row r="9207" spans="1:9" x14ac:dyDescent="0.3">
      <c r="A9207">
        <v>9239</v>
      </c>
      <c r="B9207">
        <v>2</v>
      </c>
      <c r="C9207">
        <v>147</v>
      </c>
      <c r="D9207" s="32">
        <v>0.76111111111111107</v>
      </c>
      <c r="E9207">
        <v>8000</v>
      </c>
      <c r="G9207" s="31" t="s">
        <v>97</v>
      </c>
      <c r="H9207">
        <v>7</v>
      </c>
      <c r="I9207" s="31" t="s">
        <v>98</v>
      </c>
    </row>
    <row r="9208" spans="1:9" x14ac:dyDescent="0.3">
      <c r="A9208">
        <v>9240</v>
      </c>
      <c r="B9208">
        <v>1</v>
      </c>
      <c r="C9208">
        <v>147</v>
      </c>
      <c r="D9208" s="32">
        <v>0.73611111111111116</v>
      </c>
      <c r="E9208">
        <v>8000</v>
      </c>
      <c r="G9208" s="31" t="s">
        <v>97</v>
      </c>
      <c r="H9208">
        <v>7</v>
      </c>
      <c r="I9208" s="31" t="s">
        <v>99</v>
      </c>
    </row>
    <row r="9209" spans="1:9" x14ac:dyDescent="0.3">
      <c r="A9209">
        <v>9241</v>
      </c>
      <c r="B9209">
        <v>6</v>
      </c>
      <c r="C9209">
        <v>147</v>
      </c>
      <c r="D9209" s="32">
        <v>0.70138888888888884</v>
      </c>
      <c r="E9209">
        <v>8000</v>
      </c>
      <c r="G9209" s="31" t="s">
        <v>97</v>
      </c>
      <c r="H9209">
        <v>7</v>
      </c>
      <c r="I9209" s="31" t="s">
        <v>100</v>
      </c>
    </row>
    <row r="9210" spans="1:9" x14ac:dyDescent="0.3">
      <c r="A9210">
        <v>9242</v>
      </c>
      <c r="B9210">
        <v>4</v>
      </c>
      <c r="C9210">
        <v>147</v>
      </c>
      <c r="D9210" s="32">
        <v>0.71319444444444446</v>
      </c>
      <c r="E9210">
        <v>8000</v>
      </c>
      <c r="G9210" s="31" t="s">
        <v>97</v>
      </c>
      <c r="H9210">
        <v>7</v>
      </c>
      <c r="I9210" s="31" t="s">
        <v>103</v>
      </c>
    </row>
    <row r="9211" spans="1:9" x14ac:dyDescent="0.3">
      <c r="A9211">
        <v>9243</v>
      </c>
      <c r="B9211">
        <v>8</v>
      </c>
      <c r="C9211">
        <v>147</v>
      </c>
      <c r="D9211" s="32">
        <v>0.71944444444444444</v>
      </c>
      <c r="E9211">
        <v>8000</v>
      </c>
      <c r="G9211" s="31" t="s">
        <v>97</v>
      </c>
      <c r="H9211">
        <v>7</v>
      </c>
      <c r="I9211" s="31" t="s">
        <v>101</v>
      </c>
    </row>
    <row r="9212" spans="1:9" x14ac:dyDescent="0.3">
      <c r="A9212">
        <v>9244</v>
      </c>
      <c r="B9212">
        <v>2</v>
      </c>
      <c r="C9212">
        <v>147</v>
      </c>
      <c r="D9212" s="32">
        <v>0.78819444444444442</v>
      </c>
      <c r="E9212">
        <v>8000</v>
      </c>
      <c r="G9212" s="31" t="s">
        <v>102</v>
      </c>
      <c r="H9212">
        <v>8</v>
      </c>
      <c r="I9212" s="31" t="s">
        <v>98</v>
      </c>
    </row>
    <row r="9213" spans="1:9" x14ac:dyDescent="0.3">
      <c r="A9213">
        <v>9245</v>
      </c>
      <c r="B9213">
        <v>1</v>
      </c>
      <c r="C9213">
        <v>147</v>
      </c>
      <c r="D9213" s="32">
        <v>0.77847222222222223</v>
      </c>
      <c r="E9213">
        <v>8000</v>
      </c>
      <c r="F9213">
        <v>500</v>
      </c>
      <c r="G9213" s="31" t="s">
        <v>97</v>
      </c>
      <c r="H9213">
        <v>8</v>
      </c>
      <c r="I9213" s="31" t="s">
        <v>99</v>
      </c>
    </row>
    <row r="9214" spans="1:9" x14ac:dyDescent="0.3">
      <c r="A9214">
        <v>9246</v>
      </c>
      <c r="B9214">
        <v>6</v>
      </c>
      <c r="C9214">
        <v>147</v>
      </c>
      <c r="D9214" s="32">
        <v>0.72083333333333333</v>
      </c>
      <c r="E9214">
        <v>8000</v>
      </c>
      <c r="G9214" s="31" t="s">
        <v>97</v>
      </c>
      <c r="H9214">
        <v>8</v>
      </c>
      <c r="I9214" s="31" t="s">
        <v>100</v>
      </c>
    </row>
    <row r="9215" spans="1:9" x14ac:dyDescent="0.3">
      <c r="A9215">
        <v>9247</v>
      </c>
      <c r="B9215">
        <v>4</v>
      </c>
      <c r="C9215">
        <v>147</v>
      </c>
      <c r="D9215" s="32">
        <v>0.73888888888888893</v>
      </c>
      <c r="E9215">
        <v>8000</v>
      </c>
      <c r="G9215" s="31" t="s">
        <v>102</v>
      </c>
      <c r="H9215">
        <v>8</v>
      </c>
      <c r="I9215" s="31" t="s">
        <v>103</v>
      </c>
    </row>
    <row r="9216" spans="1:9" x14ac:dyDescent="0.3">
      <c r="A9216">
        <v>9248</v>
      </c>
      <c r="B9216">
        <v>8</v>
      </c>
      <c r="C9216">
        <v>147</v>
      </c>
      <c r="D9216" s="32">
        <v>0.77430555555555558</v>
      </c>
      <c r="E9216">
        <v>8000</v>
      </c>
      <c r="G9216" s="31" t="s">
        <v>97</v>
      </c>
      <c r="H9216">
        <v>8</v>
      </c>
      <c r="I9216" s="31" t="s">
        <v>101</v>
      </c>
    </row>
    <row r="9217" spans="1:9" x14ac:dyDescent="0.3">
      <c r="A9217">
        <v>9249</v>
      </c>
      <c r="B9217">
        <v>2</v>
      </c>
      <c r="C9217">
        <v>147</v>
      </c>
      <c r="D9217" s="32">
        <v>0.83472222222222225</v>
      </c>
      <c r="E9217">
        <v>8000</v>
      </c>
      <c r="G9217" s="31" t="s">
        <v>97</v>
      </c>
      <c r="H9217">
        <v>9</v>
      </c>
      <c r="I9217" s="31" t="s">
        <v>98</v>
      </c>
    </row>
    <row r="9218" spans="1:9" x14ac:dyDescent="0.3">
      <c r="A9218">
        <v>9250</v>
      </c>
      <c r="B9218">
        <v>1</v>
      </c>
      <c r="C9218">
        <v>147</v>
      </c>
      <c r="D9218" s="32">
        <v>0.80763888888888891</v>
      </c>
      <c r="E9218">
        <v>10000</v>
      </c>
      <c r="F9218">
        <v>5000</v>
      </c>
      <c r="G9218" s="31" t="s">
        <v>97</v>
      </c>
      <c r="H9218">
        <v>9</v>
      </c>
      <c r="I9218" s="31" t="s">
        <v>99</v>
      </c>
    </row>
    <row r="9219" spans="1:9" x14ac:dyDescent="0.3">
      <c r="A9219">
        <v>9251</v>
      </c>
      <c r="B9219">
        <v>6</v>
      </c>
      <c r="C9219">
        <v>147</v>
      </c>
      <c r="D9219" s="32">
        <v>0.73958333333333337</v>
      </c>
      <c r="E9219">
        <v>8000</v>
      </c>
      <c r="G9219" s="31" t="s">
        <v>97</v>
      </c>
      <c r="H9219">
        <v>9</v>
      </c>
      <c r="I9219" s="31" t="s">
        <v>100</v>
      </c>
    </row>
    <row r="9220" spans="1:9" x14ac:dyDescent="0.3">
      <c r="A9220">
        <v>9252</v>
      </c>
      <c r="B9220">
        <v>4</v>
      </c>
      <c r="C9220">
        <v>147</v>
      </c>
      <c r="D9220" s="32">
        <v>0.77430555555555558</v>
      </c>
      <c r="E9220">
        <v>10000</v>
      </c>
      <c r="G9220" s="31" t="s">
        <v>102</v>
      </c>
      <c r="H9220">
        <v>9</v>
      </c>
      <c r="I9220" s="31" t="s">
        <v>103</v>
      </c>
    </row>
    <row r="9221" spans="1:9" x14ac:dyDescent="0.3">
      <c r="A9221">
        <v>9253</v>
      </c>
      <c r="B9221">
        <v>8</v>
      </c>
      <c r="C9221">
        <v>147</v>
      </c>
      <c r="D9221" s="32">
        <v>0.83680555555555558</v>
      </c>
      <c r="E9221">
        <v>10000</v>
      </c>
      <c r="G9221" s="31" t="s">
        <v>102</v>
      </c>
      <c r="H9221">
        <v>9</v>
      </c>
      <c r="I9221" s="31" t="s">
        <v>101</v>
      </c>
    </row>
    <row r="9222" spans="1:9" x14ac:dyDescent="0.3">
      <c r="A9222">
        <v>9254</v>
      </c>
      <c r="B9222">
        <v>6</v>
      </c>
      <c r="C9222">
        <v>147</v>
      </c>
      <c r="D9222" s="32">
        <v>0.76736111111111116</v>
      </c>
      <c r="E9222">
        <v>8000</v>
      </c>
      <c r="G9222" s="31" t="s">
        <v>102</v>
      </c>
      <c r="H9222">
        <v>10</v>
      </c>
      <c r="I9222" s="31" t="s">
        <v>100</v>
      </c>
    </row>
    <row r="9223" spans="1:9" x14ac:dyDescent="0.3">
      <c r="A9223">
        <v>9255</v>
      </c>
      <c r="B9223">
        <v>4</v>
      </c>
      <c r="C9223">
        <v>147</v>
      </c>
      <c r="D9223" s="32">
        <v>0.79861111111111116</v>
      </c>
      <c r="E9223">
        <v>8000</v>
      </c>
      <c r="G9223" s="31" t="s">
        <v>97</v>
      </c>
      <c r="H9223">
        <v>10</v>
      </c>
      <c r="I9223" s="31" t="s">
        <v>103</v>
      </c>
    </row>
    <row r="9224" spans="1:9" x14ac:dyDescent="0.3">
      <c r="A9224">
        <v>9256</v>
      </c>
      <c r="B9224">
        <v>6</v>
      </c>
      <c r="C9224">
        <v>147</v>
      </c>
      <c r="D9224" s="32">
        <v>0.79513888888888884</v>
      </c>
      <c r="E9224">
        <v>8000</v>
      </c>
      <c r="G9224" s="31" t="s">
        <v>102</v>
      </c>
      <c r="H9224">
        <v>11</v>
      </c>
      <c r="I9224" s="31" t="s">
        <v>100</v>
      </c>
    </row>
    <row r="9225" spans="1:9" x14ac:dyDescent="0.3">
      <c r="A9225">
        <v>9257</v>
      </c>
      <c r="B9225">
        <v>6</v>
      </c>
      <c r="C9225">
        <v>147</v>
      </c>
      <c r="D9225" s="32">
        <v>0.82986111111111116</v>
      </c>
      <c r="E9225">
        <v>8000</v>
      </c>
      <c r="F9225">
        <v>2000</v>
      </c>
      <c r="G9225" s="31" t="s">
        <v>102</v>
      </c>
      <c r="H9225">
        <v>12</v>
      </c>
      <c r="I9225" s="31" t="s">
        <v>100</v>
      </c>
    </row>
    <row r="9226" spans="1:9" x14ac:dyDescent="0.3">
      <c r="A9226">
        <v>9258</v>
      </c>
      <c r="B9226">
        <v>3</v>
      </c>
      <c r="C9226">
        <v>148</v>
      </c>
      <c r="D9226" s="32">
        <v>0.48958333333333331</v>
      </c>
      <c r="E9226">
        <v>8000</v>
      </c>
      <c r="F9226">
        <v>2000</v>
      </c>
      <c r="G9226" s="31" t="s">
        <v>102</v>
      </c>
      <c r="H9226">
        <v>4</v>
      </c>
      <c r="I9226" s="31" t="s">
        <v>104</v>
      </c>
    </row>
    <row r="9227" spans="1:9" x14ac:dyDescent="0.3">
      <c r="A9227">
        <v>9259</v>
      </c>
      <c r="B9227">
        <v>2</v>
      </c>
      <c r="C9227">
        <v>148</v>
      </c>
      <c r="D9227" s="32">
        <v>0.48680555555555555</v>
      </c>
      <c r="E9227">
        <v>8000</v>
      </c>
      <c r="G9227" s="31" t="s">
        <v>97</v>
      </c>
      <c r="H9227">
        <v>4</v>
      </c>
      <c r="I9227" s="31" t="s">
        <v>98</v>
      </c>
    </row>
    <row r="9228" spans="1:9" x14ac:dyDescent="0.3">
      <c r="A9228">
        <v>9260</v>
      </c>
      <c r="B9228">
        <v>1</v>
      </c>
      <c r="C9228">
        <v>148</v>
      </c>
      <c r="D9228" s="32">
        <v>0.49236111111111114</v>
      </c>
      <c r="E9228">
        <v>8000</v>
      </c>
      <c r="G9228" s="31" t="s">
        <v>102</v>
      </c>
      <c r="H9228">
        <v>4</v>
      </c>
      <c r="I9228" s="31" t="s">
        <v>99</v>
      </c>
    </row>
    <row r="9229" spans="1:9" x14ac:dyDescent="0.3">
      <c r="A9229">
        <v>9261</v>
      </c>
      <c r="B9229">
        <v>6</v>
      </c>
      <c r="C9229">
        <v>148</v>
      </c>
      <c r="D9229" s="32">
        <v>0.74236111111111114</v>
      </c>
      <c r="E9229">
        <v>8000</v>
      </c>
      <c r="G9229" s="31" t="s">
        <v>102</v>
      </c>
      <c r="H9229">
        <v>4</v>
      </c>
      <c r="I9229" s="31" t="s">
        <v>100</v>
      </c>
    </row>
    <row r="9230" spans="1:9" x14ac:dyDescent="0.3">
      <c r="A9230">
        <v>9262</v>
      </c>
      <c r="B9230">
        <v>8</v>
      </c>
      <c r="C9230">
        <v>148</v>
      </c>
      <c r="D9230" s="32">
        <v>0.53749999999999998</v>
      </c>
      <c r="E9230">
        <v>8000</v>
      </c>
      <c r="G9230" s="31" t="s">
        <v>102</v>
      </c>
      <c r="H9230">
        <v>4</v>
      </c>
      <c r="I9230" s="31" t="s">
        <v>101</v>
      </c>
    </row>
    <row r="9231" spans="1:9" x14ac:dyDescent="0.3">
      <c r="A9231">
        <v>9263</v>
      </c>
      <c r="B9231">
        <v>5</v>
      </c>
      <c r="C9231">
        <v>148</v>
      </c>
      <c r="D9231" s="32">
        <v>0.49166666666666664</v>
      </c>
      <c r="E9231">
        <v>8000</v>
      </c>
      <c r="G9231" s="31" t="s">
        <v>97</v>
      </c>
      <c r="H9231">
        <v>4</v>
      </c>
      <c r="I9231" s="31" t="s">
        <v>105</v>
      </c>
    </row>
    <row r="9232" spans="1:9" x14ac:dyDescent="0.3">
      <c r="A9232">
        <v>9264</v>
      </c>
      <c r="B9232">
        <v>3</v>
      </c>
      <c r="C9232">
        <v>148</v>
      </c>
      <c r="D9232" s="32">
        <v>0.55694444444444446</v>
      </c>
      <c r="E9232">
        <v>8000</v>
      </c>
      <c r="G9232" s="31" t="s">
        <v>97</v>
      </c>
      <c r="H9232">
        <v>5</v>
      </c>
      <c r="I9232" s="31" t="s">
        <v>104</v>
      </c>
    </row>
    <row r="9233" spans="1:9" x14ac:dyDescent="0.3">
      <c r="A9233">
        <v>9265</v>
      </c>
      <c r="B9233">
        <v>2</v>
      </c>
      <c r="C9233">
        <v>148</v>
      </c>
      <c r="D9233" s="32">
        <v>0.52361111111111114</v>
      </c>
      <c r="E9233">
        <v>8000</v>
      </c>
      <c r="G9233" s="31" t="s">
        <v>97</v>
      </c>
      <c r="H9233">
        <v>5</v>
      </c>
      <c r="I9233" s="31" t="s">
        <v>98</v>
      </c>
    </row>
    <row r="9234" spans="1:9" x14ac:dyDescent="0.3">
      <c r="A9234">
        <v>9266</v>
      </c>
      <c r="B9234">
        <v>1</v>
      </c>
      <c r="C9234">
        <v>148</v>
      </c>
      <c r="D9234" s="32">
        <v>0.53402777777777777</v>
      </c>
      <c r="E9234">
        <v>8000</v>
      </c>
      <c r="F9234">
        <v>1000</v>
      </c>
      <c r="G9234" s="31" t="s">
        <v>102</v>
      </c>
      <c r="H9234">
        <v>5</v>
      </c>
      <c r="I9234" s="31" t="s">
        <v>99</v>
      </c>
    </row>
    <row r="9235" spans="1:9" x14ac:dyDescent="0.3">
      <c r="A9235">
        <v>9267</v>
      </c>
      <c r="B9235">
        <v>6</v>
      </c>
      <c r="C9235">
        <v>148</v>
      </c>
      <c r="D9235" s="32">
        <v>0.77083333333333337</v>
      </c>
      <c r="E9235">
        <v>8000</v>
      </c>
      <c r="F9235">
        <v>2000</v>
      </c>
      <c r="G9235" s="31" t="s">
        <v>102</v>
      </c>
      <c r="H9235">
        <v>5</v>
      </c>
      <c r="I9235" s="31" t="s">
        <v>100</v>
      </c>
    </row>
    <row r="9236" spans="1:9" x14ac:dyDescent="0.3">
      <c r="A9236">
        <v>9268</v>
      </c>
      <c r="B9236">
        <v>8</v>
      </c>
      <c r="C9236">
        <v>148</v>
      </c>
      <c r="D9236" s="32">
        <v>0.56874999999999998</v>
      </c>
      <c r="E9236">
        <v>8000</v>
      </c>
      <c r="G9236" s="31" t="s">
        <v>97</v>
      </c>
      <c r="H9236">
        <v>5</v>
      </c>
      <c r="I9236" s="31" t="s">
        <v>101</v>
      </c>
    </row>
    <row r="9237" spans="1:9" x14ac:dyDescent="0.3">
      <c r="A9237">
        <v>9269</v>
      </c>
      <c r="B9237">
        <v>5</v>
      </c>
      <c r="C9237">
        <v>148</v>
      </c>
      <c r="D9237" s="32">
        <v>0.56874999999999998</v>
      </c>
      <c r="E9237">
        <v>43000</v>
      </c>
      <c r="F9237">
        <v>5000</v>
      </c>
      <c r="G9237" s="31" t="s">
        <v>97</v>
      </c>
      <c r="H9237">
        <v>5</v>
      </c>
      <c r="I9237" s="31" t="s">
        <v>105</v>
      </c>
    </row>
    <row r="9238" spans="1:9" x14ac:dyDescent="0.3">
      <c r="A9238">
        <v>9270</v>
      </c>
      <c r="B9238">
        <v>3</v>
      </c>
      <c r="C9238">
        <v>148</v>
      </c>
      <c r="D9238" s="32">
        <v>0.60624999999999996</v>
      </c>
      <c r="E9238">
        <v>8000</v>
      </c>
      <c r="F9238">
        <v>7000</v>
      </c>
      <c r="G9238" s="31" t="s">
        <v>97</v>
      </c>
      <c r="H9238">
        <v>6</v>
      </c>
      <c r="I9238" s="31" t="s">
        <v>104</v>
      </c>
    </row>
    <row r="9239" spans="1:9" x14ac:dyDescent="0.3">
      <c r="A9239">
        <v>9271</v>
      </c>
      <c r="B9239">
        <v>2</v>
      </c>
      <c r="C9239">
        <v>148</v>
      </c>
      <c r="D9239" s="32">
        <v>0.56458333333333333</v>
      </c>
      <c r="E9239">
        <v>10000</v>
      </c>
      <c r="G9239" s="31" t="s">
        <v>97</v>
      </c>
      <c r="H9239">
        <v>6</v>
      </c>
      <c r="I9239" s="31" t="s">
        <v>98</v>
      </c>
    </row>
    <row r="9240" spans="1:9" x14ac:dyDescent="0.3">
      <c r="A9240">
        <v>9272</v>
      </c>
      <c r="B9240">
        <v>1</v>
      </c>
      <c r="C9240">
        <v>148</v>
      </c>
      <c r="D9240" s="32">
        <v>0.60972222222222228</v>
      </c>
      <c r="E9240">
        <v>8000</v>
      </c>
      <c r="F9240">
        <v>1000</v>
      </c>
      <c r="G9240" s="31" t="s">
        <v>102</v>
      </c>
      <c r="H9240">
        <v>6</v>
      </c>
      <c r="I9240" s="31" t="s">
        <v>99</v>
      </c>
    </row>
    <row r="9241" spans="1:9" x14ac:dyDescent="0.3">
      <c r="A9241">
        <v>9273</v>
      </c>
      <c r="B9241">
        <v>6</v>
      </c>
      <c r="C9241">
        <v>148</v>
      </c>
      <c r="D9241" s="32">
        <v>0.80763888888888891</v>
      </c>
      <c r="E9241">
        <v>8000</v>
      </c>
      <c r="G9241" s="31" t="s">
        <v>97</v>
      </c>
      <c r="H9241">
        <v>6</v>
      </c>
      <c r="I9241" s="31" t="s">
        <v>100</v>
      </c>
    </row>
    <row r="9242" spans="1:9" x14ac:dyDescent="0.3">
      <c r="A9242">
        <v>9274</v>
      </c>
      <c r="B9242">
        <v>8</v>
      </c>
      <c r="C9242">
        <v>148</v>
      </c>
      <c r="D9242" s="32">
        <v>0.61319444444444449</v>
      </c>
      <c r="E9242">
        <v>10000</v>
      </c>
      <c r="G9242" s="31" t="s">
        <v>102</v>
      </c>
      <c r="H9242">
        <v>6</v>
      </c>
      <c r="I9242" s="31" t="s">
        <v>101</v>
      </c>
    </row>
    <row r="9243" spans="1:9" x14ac:dyDescent="0.3">
      <c r="A9243">
        <v>9275</v>
      </c>
      <c r="B9243">
        <v>5</v>
      </c>
      <c r="C9243">
        <v>148</v>
      </c>
      <c r="D9243" s="32">
        <v>0.59930555555555554</v>
      </c>
      <c r="E9243">
        <v>8000</v>
      </c>
      <c r="G9243" s="31" t="s">
        <v>97</v>
      </c>
      <c r="H9243">
        <v>6</v>
      </c>
      <c r="I9243" s="31" t="s">
        <v>105</v>
      </c>
    </row>
    <row r="9244" spans="1:9" x14ac:dyDescent="0.3">
      <c r="A9244">
        <v>9276</v>
      </c>
      <c r="B9244">
        <v>3</v>
      </c>
      <c r="C9244">
        <v>148</v>
      </c>
      <c r="D9244" s="32">
        <v>0.66527777777777775</v>
      </c>
      <c r="E9244">
        <v>8000</v>
      </c>
      <c r="F9244">
        <v>2000</v>
      </c>
      <c r="G9244" s="31" t="s">
        <v>102</v>
      </c>
      <c r="H9244">
        <v>7</v>
      </c>
      <c r="I9244" s="31" t="s">
        <v>104</v>
      </c>
    </row>
    <row r="9245" spans="1:9" x14ac:dyDescent="0.3">
      <c r="A9245">
        <v>9277</v>
      </c>
      <c r="B9245">
        <v>2</v>
      </c>
      <c r="C9245">
        <v>148</v>
      </c>
      <c r="D9245" s="32">
        <v>0.59236111111111112</v>
      </c>
      <c r="E9245">
        <v>8000</v>
      </c>
      <c r="G9245" s="31" t="s">
        <v>102</v>
      </c>
      <c r="H9245">
        <v>7</v>
      </c>
      <c r="I9245" s="31" t="s">
        <v>98</v>
      </c>
    </row>
    <row r="9246" spans="1:9" x14ac:dyDescent="0.3">
      <c r="A9246">
        <v>9278</v>
      </c>
      <c r="B9246">
        <v>1</v>
      </c>
      <c r="C9246">
        <v>148</v>
      </c>
      <c r="D9246" s="32">
        <v>0.66527777777777775</v>
      </c>
      <c r="E9246">
        <v>8000</v>
      </c>
      <c r="G9246" s="31" t="s">
        <v>97</v>
      </c>
      <c r="H9246">
        <v>7</v>
      </c>
      <c r="I9246" s="31" t="s">
        <v>99</v>
      </c>
    </row>
    <row r="9247" spans="1:9" x14ac:dyDescent="0.3">
      <c r="A9247">
        <v>9279</v>
      </c>
      <c r="B9247">
        <v>8</v>
      </c>
      <c r="C9247">
        <v>148</v>
      </c>
      <c r="D9247" s="32">
        <v>0.6875</v>
      </c>
      <c r="E9247">
        <v>8000</v>
      </c>
      <c r="G9247" s="31" t="s">
        <v>102</v>
      </c>
      <c r="H9247">
        <v>7</v>
      </c>
      <c r="I9247" s="31" t="s">
        <v>101</v>
      </c>
    </row>
    <row r="9248" spans="1:9" x14ac:dyDescent="0.3">
      <c r="A9248">
        <v>9280</v>
      </c>
      <c r="B9248">
        <v>5</v>
      </c>
      <c r="C9248">
        <v>148</v>
      </c>
      <c r="D9248" s="32">
        <v>0.62638888888888888</v>
      </c>
      <c r="E9248">
        <v>8000</v>
      </c>
      <c r="G9248" s="31" t="s">
        <v>102</v>
      </c>
      <c r="H9248">
        <v>7</v>
      </c>
      <c r="I9248" s="31" t="s">
        <v>105</v>
      </c>
    </row>
    <row r="9249" spans="1:9" x14ac:dyDescent="0.3">
      <c r="A9249">
        <v>9281</v>
      </c>
      <c r="B9249">
        <v>3</v>
      </c>
      <c r="C9249">
        <v>148</v>
      </c>
      <c r="D9249" s="32">
        <v>0.69027777777777777</v>
      </c>
      <c r="E9249">
        <v>8000</v>
      </c>
      <c r="F9249">
        <v>1000</v>
      </c>
      <c r="G9249" s="31" t="s">
        <v>97</v>
      </c>
      <c r="H9249">
        <v>8</v>
      </c>
      <c r="I9249" s="31" t="s">
        <v>104</v>
      </c>
    </row>
    <row r="9250" spans="1:9" x14ac:dyDescent="0.3">
      <c r="A9250">
        <v>9282</v>
      </c>
      <c r="B9250">
        <v>2</v>
      </c>
      <c r="C9250">
        <v>148</v>
      </c>
      <c r="D9250" s="32">
        <v>0.64444444444444449</v>
      </c>
      <c r="E9250">
        <v>10000</v>
      </c>
      <c r="G9250" s="31" t="s">
        <v>97</v>
      </c>
      <c r="H9250">
        <v>8</v>
      </c>
      <c r="I9250" s="31" t="s">
        <v>98</v>
      </c>
    </row>
    <row r="9251" spans="1:9" x14ac:dyDescent="0.3">
      <c r="A9251">
        <v>9283</v>
      </c>
      <c r="B9251">
        <v>1</v>
      </c>
      <c r="C9251">
        <v>148</v>
      </c>
      <c r="D9251" s="32">
        <v>0.69236111111111109</v>
      </c>
      <c r="E9251">
        <v>8000</v>
      </c>
      <c r="F9251">
        <v>4000</v>
      </c>
      <c r="G9251" s="31" t="s">
        <v>102</v>
      </c>
      <c r="H9251">
        <v>8</v>
      </c>
      <c r="I9251" s="31" t="s">
        <v>99</v>
      </c>
    </row>
    <row r="9252" spans="1:9" x14ac:dyDescent="0.3">
      <c r="A9252">
        <v>9284</v>
      </c>
      <c r="B9252">
        <v>8</v>
      </c>
      <c r="C9252">
        <v>148</v>
      </c>
      <c r="D9252" s="32">
        <v>0.72152777777777777</v>
      </c>
      <c r="E9252">
        <v>10000</v>
      </c>
      <c r="G9252" s="31" t="s">
        <v>97</v>
      </c>
      <c r="H9252">
        <v>8</v>
      </c>
      <c r="I9252" s="31" t="s">
        <v>101</v>
      </c>
    </row>
    <row r="9253" spans="1:9" x14ac:dyDescent="0.3">
      <c r="A9253">
        <v>9285</v>
      </c>
      <c r="B9253">
        <v>5</v>
      </c>
      <c r="C9253">
        <v>148</v>
      </c>
      <c r="D9253" s="32">
        <v>0.64166666666666672</v>
      </c>
      <c r="E9253">
        <v>8000</v>
      </c>
      <c r="G9253" s="31" t="s">
        <v>102</v>
      </c>
      <c r="H9253">
        <v>8</v>
      </c>
      <c r="I9253" s="31" t="s">
        <v>105</v>
      </c>
    </row>
    <row r="9254" spans="1:9" x14ac:dyDescent="0.3">
      <c r="A9254">
        <v>9286</v>
      </c>
      <c r="B9254">
        <v>3</v>
      </c>
      <c r="C9254">
        <v>148</v>
      </c>
      <c r="D9254" s="32">
        <v>0.72222222222222221</v>
      </c>
      <c r="E9254">
        <v>8000</v>
      </c>
      <c r="F9254">
        <v>1000</v>
      </c>
      <c r="G9254" s="31" t="s">
        <v>102</v>
      </c>
      <c r="H9254">
        <v>9</v>
      </c>
      <c r="I9254" s="31" t="s">
        <v>104</v>
      </c>
    </row>
    <row r="9255" spans="1:9" x14ac:dyDescent="0.3">
      <c r="A9255">
        <v>9287</v>
      </c>
      <c r="B9255">
        <v>2</v>
      </c>
      <c r="C9255">
        <v>148</v>
      </c>
      <c r="D9255" s="32">
        <v>0.70277777777777772</v>
      </c>
      <c r="E9255">
        <v>8000</v>
      </c>
      <c r="G9255" s="31" t="s">
        <v>102</v>
      </c>
      <c r="H9255">
        <v>9</v>
      </c>
      <c r="I9255" s="31" t="s">
        <v>98</v>
      </c>
    </row>
    <row r="9256" spans="1:9" x14ac:dyDescent="0.3">
      <c r="A9256">
        <v>9288</v>
      </c>
      <c r="B9256">
        <v>1</v>
      </c>
      <c r="C9256">
        <v>148</v>
      </c>
      <c r="D9256" s="32">
        <v>0.71875</v>
      </c>
      <c r="E9256">
        <v>8000</v>
      </c>
      <c r="G9256" s="31" t="s">
        <v>97</v>
      </c>
      <c r="H9256">
        <v>9</v>
      </c>
      <c r="I9256" s="31" t="s">
        <v>99</v>
      </c>
    </row>
    <row r="9257" spans="1:9" x14ac:dyDescent="0.3">
      <c r="A9257">
        <v>9289</v>
      </c>
      <c r="B9257">
        <v>8</v>
      </c>
      <c r="C9257">
        <v>148</v>
      </c>
      <c r="D9257" s="32">
        <v>0.76458333333333328</v>
      </c>
      <c r="E9257">
        <v>8000</v>
      </c>
      <c r="G9257" s="31" t="s">
        <v>97</v>
      </c>
      <c r="H9257">
        <v>9</v>
      </c>
      <c r="I9257" s="31" t="s">
        <v>101</v>
      </c>
    </row>
    <row r="9258" spans="1:9" x14ac:dyDescent="0.3">
      <c r="A9258">
        <v>9290</v>
      </c>
      <c r="B9258">
        <v>5</v>
      </c>
      <c r="C9258">
        <v>148</v>
      </c>
      <c r="D9258" s="32">
        <v>0.7</v>
      </c>
      <c r="E9258">
        <v>8000</v>
      </c>
      <c r="F9258">
        <v>2000</v>
      </c>
      <c r="G9258" s="31" t="s">
        <v>102</v>
      </c>
      <c r="H9258">
        <v>9</v>
      </c>
      <c r="I9258" s="31" t="s">
        <v>105</v>
      </c>
    </row>
    <row r="9259" spans="1:9" x14ac:dyDescent="0.3">
      <c r="A9259">
        <v>9291</v>
      </c>
      <c r="B9259">
        <v>3</v>
      </c>
      <c r="C9259">
        <v>148</v>
      </c>
      <c r="D9259" s="32">
        <v>0.74583333333333335</v>
      </c>
      <c r="E9259">
        <v>8000</v>
      </c>
      <c r="F9259">
        <v>1000</v>
      </c>
      <c r="G9259" s="31" t="s">
        <v>102</v>
      </c>
      <c r="H9259">
        <v>10</v>
      </c>
      <c r="I9259" s="31" t="s">
        <v>104</v>
      </c>
    </row>
    <row r="9260" spans="1:9" x14ac:dyDescent="0.3">
      <c r="A9260">
        <v>9292</v>
      </c>
      <c r="B9260">
        <v>2</v>
      </c>
      <c r="C9260">
        <v>148</v>
      </c>
      <c r="D9260" s="32">
        <v>0.72499999999999998</v>
      </c>
      <c r="E9260">
        <v>8000</v>
      </c>
      <c r="G9260" s="31" t="s">
        <v>102</v>
      </c>
      <c r="H9260">
        <v>10</v>
      </c>
      <c r="I9260" s="31" t="s">
        <v>98</v>
      </c>
    </row>
    <row r="9261" spans="1:9" x14ac:dyDescent="0.3">
      <c r="A9261">
        <v>9293</v>
      </c>
      <c r="B9261">
        <v>8</v>
      </c>
      <c r="C9261">
        <v>148</v>
      </c>
      <c r="D9261" s="32">
        <v>0.77847222222222223</v>
      </c>
      <c r="E9261">
        <v>10000</v>
      </c>
      <c r="G9261" s="31" t="s">
        <v>102</v>
      </c>
      <c r="H9261">
        <v>10</v>
      </c>
      <c r="I9261" s="31" t="s">
        <v>101</v>
      </c>
    </row>
    <row r="9262" spans="1:9" x14ac:dyDescent="0.3">
      <c r="A9262">
        <v>9294</v>
      </c>
      <c r="B9262">
        <v>5</v>
      </c>
      <c r="C9262">
        <v>148</v>
      </c>
      <c r="D9262" s="32">
        <v>0.72222222222222221</v>
      </c>
      <c r="E9262">
        <v>8000</v>
      </c>
      <c r="G9262" s="31" t="s">
        <v>97</v>
      </c>
      <c r="H9262">
        <v>10</v>
      </c>
      <c r="I9262" s="31" t="s">
        <v>105</v>
      </c>
    </row>
    <row r="9263" spans="1:9" x14ac:dyDescent="0.3">
      <c r="A9263">
        <v>9295</v>
      </c>
      <c r="B9263">
        <v>3</v>
      </c>
      <c r="C9263">
        <v>148</v>
      </c>
      <c r="D9263" s="32">
        <v>0.78333333333333333</v>
      </c>
      <c r="E9263">
        <v>8000</v>
      </c>
      <c r="F9263">
        <v>1000</v>
      </c>
      <c r="G9263" s="31" t="s">
        <v>102</v>
      </c>
      <c r="H9263">
        <v>11</v>
      </c>
      <c r="I9263" s="31" t="s">
        <v>104</v>
      </c>
    </row>
    <row r="9264" spans="1:9" x14ac:dyDescent="0.3">
      <c r="A9264">
        <v>9296</v>
      </c>
      <c r="B9264">
        <v>2</v>
      </c>
      <c r="C9264">
        <v>148</v>
      </c>
      <c r="D9264" s="32">
        <v>0.77222222222222225</v>
      </c>
      <c r="E9264">
        <v>8000</v>
      </c>
      <c r="G9264" s="31" t="s">
        <v>102</v>
      </c>
      <c r="H9264">
        <v>11</v>
      </c>
      <c r="I9264" s="31" t="s">
        <v>98</v>
      </c>
    </row>
    <row r="9265" spans="1:9" x14ac:dyDescent="0.3">
      <c r="A9265">
        <v>9297</v>
      </c>
      <c r="B9265">
        <v>8</v>
      </c>
      <c r="C9265">
        <v>148</v>
      </c>
      <c r="D9265" s="32">
        <v>0.80208333333333337</v>
      </c>
      <c r="E9265">
        <v>8000</v>
      </c>
      <c r="F9265">
        <v>1000</v>
      </c>
      <c r="G9265" s="31" t="s">
        <v>97</v>
      </c>
      <c r="H9265">
        <v>11</v>
      </c>
      <c r="I9265" s="31" t="s">
        <v>101</v>
      </c>
    </row>
    <row r="9266" spans="1:9" x14ac:dyDescent="0.3">
      <c r="A9266">
        <v>9298</v>
      </c>
      <c r="B9266">
        <v>5</v>
      </c>
      <c r="C9266">
        <v>148</v>
      </c>
      <c r="D9266" s="32">
        <v>0.74722222222222223</v>
      </c>
      <c r="E9266">
        <v>8000</v>
      </c>
      <c r="F9266">
        <v>1500</v>
      </c>
      <c r="G9266" s="31" t="s">
        <v>102</v>
      </c>
      <c r="H9266">
        <v>11</v>
      </c>
      <c r="I9266" s="31" t="s">
        <v>105</v>
      </c>
    </row>
    <row r="9267" spans="1:9" x14ac:dyDescent="0.3">
      <c r="A9267">
        <v>9299</v>
      </c>
      <c r="B9267">
        <v>3</v>
      </c>
      <c r="C9267">
        <v>148</v>
      </c>
      <c r="D9267" s="32">
        <v>0.8125</v>
      </c>
      <c r="E9267">
        <v>8000</v>
      </c>
      <c r="G9267" s="31" t="s">
        <v>102</v>
      </c>
      <c r="H9267">
        <v>12</v>
      </c>
      <c r="I9267" s="31" t="s">
        <v>104</v>
      </c>
    </row>
    <row r="9268" spans="1:9" x14ac:dyDescent="0.3">
      <c r="A9268">
        <v>9300</v>
      </c>
      <c r="B9268">
        <v>2</v>
      </c>
      <c r="C9268">
        <v>148</v>
      </c>
      <c r="D9268" s="32">
        <v>0.79791666666666672</v>
      </c>
      <c r="E9268">
        <v>8000</v>
      </c>
      <c r="G9268" s="31" t="s">
        <v>102</v>
      </c>
      <c r="H9268">
        <v>12</v>
      </c>
      <c r="I9268" s="31" t="s">
        <v>98</v>
      </c>
    </row>
    <row r="9269" spans="1:9" x14ac:dyDescent="0.3">
      <c r="A9269">
        <v>9301</v>
      </c>
      <c r="B9269">
        <v>8</v>
      </c>
      <c r="C9269">
        <v>148</v>
      </c>
      <c r="D9269" s="32">
        <v>0.82291666666666663</v>
      </c>
      <c r="E9269">
        <v>8000</v>
      </c>
      <c r="F9269">
        <v>1000</v>
      </c>
      <c r="G9269" s="31" t="s">
        <v>102</v>
      </c>
      <c r="H9269">
        <v>12</v>
      </c>
      <c r="I9269" s="31" t="s">
        <v>101</v>
      </c>
    </row>
    <row r="9270" spans="1:9" x14ac:dyDescent="0.3">
      <c r="A9270">
        <v>9302</v>
      </c>
      <c r="B9270">
        <v>5</v>
      </c>
      <c r="C9270">
        <v>148</v>
      </c>
      <c r="D9270" s="32">
        <v>0.77222222222222225</v>
      </c>
      <c r="E9270">
        <v>8000</v>
      </c>
      <c r="F9270">
        <v>2000</v>
      </c>
      <c r="G9270" s="31" t="s">
        <v>102</v>
      </c>
      <c r="H9270">
        <v>12</v>
      </c>
      <c r="I9270" s="31" t="s">
        <v>105</v>
      </c>
    </row>
    <row r="9271" spans="1:9" x14ac:dyDescent="0.3">
      <c r="A9271">
        <v>9303</v>
      </c>
      <c r="B9271">
        <v>3</v>
      </c>
      <c r="C9271">
        <v>148</v>
      </c>
      <c r="D9271" s="32">
        <v>0.83680555555555558</v>
      </c>
      <c r="E9271">
        <v>8000</v>
      </c>
      <c r="G9271" s="31" t="s">
        <v>97</v>
      </c>
      <c r="H9271">
        <v>13</v>
      </c>
      <c r="I9271" s="31" t="s">
        <v>104</v>
      </c>
    </row>
    <row r="9272" spans="1:9" x14ac:dyDescent="0.3">
      <c r="A9272">
        <v>9304</v>
      </c>
      <c r="B9272">
        <v>2</v>
      </c>
      <c r="C9272">
        <v>148</v>
      </c>
      <c r="D9272" s="32">
        <v>0.81944444444444442</v>
      </c>
      <c r="E9272">
        <v>8000</v>
      </c>
      <c r="G9272" s="31" t="s">
        <v>97</v>
      </c>
      <c r="H9272">
        <v>13</v>
      </c>
      <c r="I9272" s="31" t="s">
        <v>98</v>
      </c>
    </row>
    <row r="9273" spans="1:9" x14ac:dyDescent="0.3">
      <c r="A9273">
        <v>9305</v>
      </c>
      <c r="B9273">
        <v>5</v>
      </c>
      <c r="C9273">
        <v>148</v>
      </c>
      <c r="D9273" s="32">
        <v>0.80347222222222225</v>
      </c>
      <c r="E9273">
        <v>8000</v>
      </c>
      <c r="G9273" s="31" t="s">
        <v>102</v>
      </c>
      <c r="H9273">
        <v>13</v>
      </c>
      <c r="I9273" s="31" t="s">
        <v>105</v>
      </c>
    </row>
    <row r="9274" spans="1:9" x14ac:dyDescent="0.3">
      <c r="A9274">
        <v>9306</v>
      </c>
      <c r="B9274">
        <v>5</v>
      </c>
      <c r="C9274">
        <v>148</v>
      </c>
      <c r="D9274" s="32">
        <v>0.83333333333333337</v>
      </c>
      <c r="E9274">
        <v>8000</v>
      </c>
      <c r="G9274" s="31" t="s">
        <v>102</v>
      </c>
      <c r="H9274">
        <v>14</v>
      </c>
      <c r="I9274" s="31" t="s">
        <v>105</v>
      </c>
    </row>
    <row r="9275" spans="1:9" x14ac:dyDescent="0.3">
      <c r="A9275">
        <v>9307</v>
      </c>
      <c r="B9275">
        <v>3</v>
      </c>
      <c r="C9275">
        <v>149</v>
      </c>
      <c r="D9275" s="32">
        <v>0.4777777777777778</v>
      </c>
      <c r="E9275">
        <v>8000</v>
      </c>
      <c r="G9275" s="31" t="s">
        <v>102</v>
      </c>
      <c r="H9275">
        <v>4</v>
      </c>
      <c r="I9275" s="31" t="s">
        <v>104</v>
      </c>
    </row>
    <row r="9276" spans="1:9" x14ac:dyDescent="0.3">
      <c r="A9276">
        <v>9308</v>
      </c>
      <c r="B9276">
        <v>2</v>
      </c>
      <c r="C9276">
        <v>149</v>
      </c>
      <c r="D9276" s="32">
        <v>0.52152777777777781</v>
      </c>
      <c r="E9276">
        <v>8000</v>
      </c>
      <c r="G9276" s="31" t="s">
        <v>102</v>
      </c>
      <c r="H9276">
        <v>4</v>
      </c>
      <c r="I9276" s="31" t="s">
        <v>98</v>
      </c>
    </row>
    <row r="9277" spans="1:9" x14ac:dyDescent="0.3">
      <c r="A9277">
        <v>9309</v>
      </c>
      <c r="B9277">
        <v>6</v>
      </c>
      <c r="C9277">
        <v>149</v>
      </c>
      <c r="D9277" s="32">
        <v>0.5625</v>
      </c>
      <c r="E9277">
        <v>35000</v>
      </c>
      <c r="G9277" s="31" t="s">
        <v>102</v>
      </c>
      <c r="H9277">
        <v>4</v>
      </c>
      <c r="I9277" s="31" t="s">
        <v>100</v>
      </c>
    </row>
    <row r="9278" spans="1:9" x14ac:dyDescent="0.3">
      <c r="A9278">
        <v>9310</v>
      </c>
      <c r="B9278">
        <v>4</v>
      </c>
      <c r="C9278">
        <v>149</v>
      </c>
      <c r="D9278" s="32">
        <v>0.48125000000000001</v>
      </c>
      <c r="E9278">
        <v>8000</v>
      </c>
      <c r="G9278" s="31" t="s">
        <v>97</v>
      </c>
      <c r="H9278">
        <v>4</v>
      </c>
      <c r="I9278" s="31" t="s">
        <v>103</v>
      </c>
    </row>
    <row r="9279" spans="1:9" x14ac:dyDescent="0.3">
      <c r="A9279">
        <v>9311</v>
      </c>
      <c r="B9279">
        <v>8</v>
      </c>
      <c r="C9279">
        <v>149</v>
      </c>
      <c r="D9279" s="32">
        <v>0.52152777777777781</v>
      </c>
      <c r="E9279">
        <v>10000</v>
      </c>
      <c r="F9279">
        <v>300</v>
      </c>
      <c r="G9279" s="31" t="s">
        <v>102</v>
      </c>
      <c r="H9279">
        <v>4</v>
      </c>
      <c r="I9279" s="31" t="s">
        <v>101</v>
      </c>
    </row>
    <row r="9280" spans="1:9" x14ac:dyDescent="0.3">
      <c r="A9280">
        <v>9312</v>
      </c>
      <c r="B9280">
        <v>5</v>
      </c>
      <c r="C9280">
        <v>149</v>
      </c>
      <c r="D9280" s="32">
        <v>0.5625</v>
      </c>
      <c r="E9280">
        <v>43000</v>
      </c>
      <c r="G9280" s="31" t="s">
        <v>102</v>
      </c>
      <c r="H9280">
        <v>4</v>
      </c>
      <c r="I9280" s="31" t="s">
        <v>105</v>
      </c>
    </row>
    <row r="9281" spans="1:9" x14ac:dyDescent="0.3">
      <c r="A9281">
        <v>9313</v>
      </c>
      <c r="B9281">
        <v>3</v>
      </c>
      <c r="C9281">
        <v>149</v>
      </c>
      <c r="D9281" s="32">
        <v>0.50069444444444444</v>
      </c>
      <c r="E9281">
        <v>8000</v>
      </c>
      <c r="G9281" s="31" t="s">
        <v>97</v>
      </c>
      <c r="H9281">
        <v>5</v>
      </c>
      <c r="I9281" s="31" t="s">
        <v>104</v>
      </c>
    </row>
    <row r="9282" spans="1:9" x14ac:dyDescent="0.3">
      <c r="A9282">
        <v>9314</v>
      </c>
      <c r="B9282">
        <v>2</v>
      </c>
      <c r="C9282">
        <v>149</v>
      </c>
      <c r="D9282" s="32">
        <v>0.59791666666666665</v>
      </c>
      <c r="E9282">
        <v>8000</v>
      </c>
      <c r="G9282" s="31" t="s">
        <v>97</v>
      </c>
      <c r="H9282">
        <v>5</v>
      </c>
      <c r="I9282" s="31" t="s">
        <v>98</v>
      </c>
    </row>
    <row r="9283" spans="1:9" x14ac:dyDescent="0.3">
      <c r="A9283">
        <v>9315</v>
      </c>
      <c r="B9283">
        <v>6</v>
      </c>
      <c r="C9283">
        <v>149</v>
      </c>
      <c r="D9283" s="32">
        <v>0.58611111111111114</v>
      </c>
      <c r="E9283">
        <v>8000</v>
      </c>
      <c r="G9283" s="31" t="s">
        <v>102</v>
      </c>
      <c r="H9283">
        <v>5</v>
      </c>
      <c r="I9283" s="31" t="s">
        <v>100</v>
      </c>
    </row>
    <row r="9284" spans="1:9" x14ac:dyDescent="0.3">
      <c r="A9284">
        <v>9316</v>
      </c>
      <c r="B9284">
        <v>4</v>
      </c>
      <c r="C9284">
        <v>149</v>
      </c>
      <c r="D9284" s="32">
        <v>0.57013888888888886</v>
      </c>
      <c r="E9284">
        <v>8000</v>
      </c>
      <c r="G9284" s="31" t="s">
        <v>97</v>
      </c>
      <c r="H9284">
        <v>5</v>
      </c>
      <c r="I9284" s="31" t="s">
        <v>103</v>
      </c>
    </row>
    <row r="9285" spans="1:9" x14ac:dyDescent="0.3">
      <c r="A9285">
        <v>9317</v>
      </c>
      <c r="B9285">
        <v>8</v>
      </c>
      <c r="C9285">
        <v>149</v>
      </c>
      <c r="D9285" s="32">
        <v>0.56944444444444442</v>
      </c>
      <c r="E9285">
        <v>8000</v>
      </c>
      <c r="F9285">
        <v>1000</v>
      </c>
      <c r="G9285" s="31" t="s">
        <v>102</v>
      </c>
      <c r="H9285">
        <v>5</v>
      </c>
      <c r="I9285" s="31" t="s">
        <v>101</v>
      </c>
    </row>
    <row r="9286" spans="1:9" x14ac:dyDescent="0.3">
      <c r="A9286">
        <v>9318</v>
      </c>
      <c r="B9286">
        <v>5</v>
      </c>
      <c r="C9286">
        <v>149</v>
      </c>
      <c r="D9286" s="32">
        <v>0.52083333333333337</v>
      </c>
      <c r="E9286">
        <v>8000</v>
      </c>
      <c r="G9286" s="31" t="s">
        <v>97</v>
      </c>
      <c r="H9286">
        <v>5</v>
      </c>
      <c r="I9286" s="31" t="s">
        <v>105</v>
      </c>
    </row>
    <row r="9287" spans="1:9" x14ac:dyDescent="0.3">
      <c r="A9287">
        <v>9319</v>
      </c>
      <c r="B9287">
        <v>3</v>
      </c>
      <c r="C9287">
        <v>149</v>
      </c>
      <c r="D9287" s="32">
        <v>0.53402777777777777</v>
      </c>
      <c r="E9287">
        <v>8000</v>
      </c>
      <c r="G9287" s="31" t="s">
        <v>97</v>
      </c>
      <c r="H9287">
        <v>6</v>
      </c>
      <c r="I9287" s="31" t="s">
        <v>104</v>
      </c>
    </row>
    <row r="9288" spans="1:9" x14ac:dyDescent="0.3">
      <c r="A9288">
        <v>9320</v>
      </c>
      <c r="B9288">
        <v>2</v>
      </c>
      <c r="C9288">
        <v>149</v>
      </c>
      <c r="D9288" s="32">
        <v>0.6118055555555556</v>
      </c>
      <c r="E9288">
        <v>8000</v>
      </c>
      <c r="G9288" s="31" t="s">
        <v>102</v>
      </c>
      <c r="H9288">
        <v>6</v>
      </c>
      <c r="I9288" s="31" t="s">
        <v>98</v>
      </c>
    </row>
    <row r="9289" spans="1:9" x14ac:dyDescent="0.3">
      <c r="A9289">
        <v>9321</v>
      </c>
      <c r="B9289">
        <v>6</v>
      </c>
      <c r="C9289">
        <v>149</v>
      </c>
      <c r="D9289" s="32">
        <v>0.61319444444444449</v>
      </c>
      <c r="E9289">
        <v>8000</v>
      </c>
      <c r="G9289" s="31" t="s">
        <v>102</v>
      </c>
      <c r="H9289">
        <v>6</v>
      </c>
      <c r="I9289" s="31" t="s">
        <v>100</v>
      </c>
    </row>
    <row r="9290" spans="1:9" x14ac:dyDescent="0.3">
      <c r="A9290">
        <v>9322</v>
      </c>
      <c r="B9290">
        <v>4</v>
      </c>
      <c r="C9290">
        <v>149</v>
      </c>
      <c r="D9290" s="32">
        <v>0.59652777777777777</v>
      </c>
      <c r="E9290">
        <v>8000</v>
      </c>
      <c r="G9290" s="31" t="s">
        <v>102</v>
      </c>
      <c r="H9290">
        <v>6</v>
      </c>
      <c r="I9290" s="31" t="s">
        <v>103</v>
      </c>
    </row>
    <row r="9291" spans="1:9" x14ac:dyDescent="0.3">
      <c r="A9291">
        <v>9323</v>
      </c>
      <c r="B9291">
        <v>8</v>
      </c>
      <c r="C9291">
        <v>149</v>
      </c>
      <c r="D9291" s="32">
        <v>0.61458333333333337</v>
      </c>
      <c r="E9291">
        <v>8000</v>
      </c>
      <c r="G9291" s="31" t="s">
        <v>97</v>
      </c>
      <c r="H9291">
        <v>6</v>
      </c>
      <c r="I9291" s="31" t="s">
        <v>101</v>
      </c>
    </row>
    <row r="9292" spans="1:9" x14ac:dyDescent="0.3">
      <c r="A9292">
        <v>9324</v>
      </c>
      <c r="B9292">
        <v>5</v>
      </c>
      <c r="C9292">
        <v>149</v>
      </c>
      <c r="D9292" s="32">
        <v>0.6333333333333333</v>
      </c>
      <c r="E9292">
        <v>8000</v>
      </c>
      <c r="G9292" s="31" t="s">
        <v>102</v>
      </c>
      <c r="H9292">
        <v>6</v>
      </c>
      <c r="I9292" s="31" t="s">
        <v>105</v>
      </c>
    </row>
    <row r="9293" spans="1:9" x14ac:dyDescent="0.3">
      <c r="A9293">
        <v>9325</v>
      </c>
      <c r="B9293">
        <v>3</v>
      </c>
      <c r="C9293">
        <v>149</v>
      </c>
      <c r="D9293" s="32">
        <v>0.56319444444444444</v>
      </c>
      <c r="E9293">
        <v>8000</v>
      </c>
      <c r="G9293" s="31" t="s">
        <v>97</v>
      </c>
      <c r="H9293">
        <v>7</v>
      </c>
      <c r="I9293" s="31" t="s">
        <v>104</v>
      </c>
    </row>
    <row r="9294" spans="1:9" x14ac:dyDescent="0.3">
      <c r="A9294">
        <v>9326</v>
      </c>
      <c r="B9294">
        <v>2</v>
      </c>
      <c r="C9294">
        <v>149</v>
      </c>
      <c r="D9294" s="32">
        <v>0.64027777777777772</v>
      </c>
      <c r="E9294">
        <v>8000</v>
      </c>
      <c r="G9294" s="31" t="s">
        <v>102</v>
      </c>
      <c r="H9294">
        <v>7</v>
      </c>
      <c r="I9294" s="31" t="s">
        <v>98</v>
      </c>
    </row>
    <row r="9295" spans="1:9" x14ac:dyDescent="0.3">
      <c r="A9295">
        <v>9327</v>
      </c>
      <c r="B9295">
        <v>6</v>
      </c>
      <c r="C9295">
        <v>149</v>
      </c>
      <c r="D9295" s="32">
        <v>0.63611111111111107</v>
      </c>
      <c r="E9295">
        <v>8000</v>
      </c>
      <c r="G9295" s="31" t="s">
        <v>97</v>
      </c>
      <c r="H9295">
        <v>7</v>
      </c>
      <c r="I9295" s="31" t="s">
        <v>100</v>
      </c>
    </row>
    <row r="9296" spans="1:9" x14ac:dyDescent="0.3">
      <c r="A9296">
        <v>9328</v>
      </c>
      <c r="B9296">
        <v>4</v>
      </c>
      <c r="C9296">
        <v>149</v>
      </c>
      <c r="D9296" s="32">
        <v>0.70138888888888884</v>
      </c>
      <c r="E9296">
        <v>8000</v>
      </c>
      <c r="G9296" s="31" t="s">
        <v>97</v>
      </c>
      <c r="H9296">
        <v>7</v>
      </c>
      <c r="I9296" s="31" t="s">
        <v>103</v>
      </c>
    </row>
    <row r="9297" spans="1:9" x14ac:dyDescent="0.3">
      <c r="A9297">
        <v>9329</v>
      </c>
      <c r="B9297">
        <v>8</v>
      </c>
      <c r="C9297">
        <v>149</v>
      </c>
      <c r="D9297" s="32">
        <v>0.64444444444444449</v>
      </c>
      <c r="E9297">
        <v>8000</v>
      </c>
      <c r="G9297" s="31" t="s">
        <v>97</v>
      </c>
      <c r="H9297">
        <v>7</v>
      </c>
      <c r="I9297" s="31" t="s">
        <v>101</v>
      </c>
    </row>
    <row r="9298" spans="1:9" x14ac:dyDescent="0.3">
      <c r="A9298">
        <v>9330</v>
      </c>
      <c r="B9298">
        <v>5</v>
      </c>
      <c r="C9298">
        <v>149</v>
      </c>
      <c r="D9298" s="32">
        <v>0.66388888888888886</v>
      </c>
      <c r="E9298">
        <v>8000</v>
      </c>
      <c r="G9298" s="31" t="s">
        <v>97</v>
      </c>
      <c r="H9298">
        <v>7</v>
      </c>
      <c r="I9298" s="31" t="s">
        <v>105</v>
      </c>
    </row>
    <row r="9299" spans="1:9" x14ac:dyDescent="0.3">
      <c r="A9299">
        <v>9331</v>
      </c>
      <c r="B9299">
        <v>3</v>
      </c>
      <c r="C9299">
        <v>149</v>
      </c>
      <c r="D9299" s="32">
        <v>0.58680555555555558</v>
      </c>
      <c r="E9299">
        <v>8000</v>
      </c>
      <c r="G9299" s="31" t="s">
        <v>102</v>
      </c>
      <c r="H9299">
        <v>8</v>
      </c>
      <c r="I9299" s="31" t="s">
        <v>104</v>
      </c>
    </row>
    <row r="9300" spans="1:9" x14ac:dyDescent="0.3">
      <c r="A9300">
        <v>9332</v>
      </c>
      <c r="B9300">
        <v>2</v>
      </c>
      <c r="C9300">
        <v>149</v>
      </c>
      <c r="D9300" s="32">
        <v>0.6791666666666667</v>
      </c>
      <c r="E9300">
        <v>8000</v>
      </c>
      <c r="G9300" s="31" t="s">
        <v>97</v>
      </c>
      <c r="H9300">
        <v>8</v>
      </c>
      <c r="I9300" s="31" t="s">
        <v>98</v>
      </c>
    </row>
    <row r="9301" spans="1:9" x14ac:dyDescent="0.3">
      <c r="A9301">
        <v>9333</v>
      </c>
      <c r="B9301">
        <v>6</v>
      </c>
      <c r="C9301">
        <v>149</v>
      </c>
      <c r="D9301" s="32">
        <v>0.65555555555555556</v>
      </c>
      <c r="E9301">
        <v>8000</v>
      </c>
      <c r="G9301" s="31" t="s">
        <v>97</v>
      </c>
      <c r="H9301">
        <v>8</v>
      </c>
      <c r="I9301" s="31" t="s">
        <v>100</v>
      </c>
    </row>
    <row r="9302" spans="1:9" x14ac:dyDescent="0.3">
      <c r="A9302">
        <v>9334</v>
      </c>
      <c r="B9302">
        <v>4</v>
      </c>
      <c r="C9302">
        <v>149</v>
      </c>
      <c r="D9302" s="32">
        <v>0.73958333333333337</v>
      </c>
      <c r="E9302">
        <v>8000</v>
      </c>
      <c r="F9302">
        <v>2000</v>
      </c>
      <c r="G9302" s="31" t="s">
        <v>97</v>
      </c>
      <c r="H9302">
        <v>8</v>
      </c>
      <c r="I9302" s="31" t="s">
        <v>103</v>
      </c>
    </row>
    <row r="9303" spans="1:9" x14ac:dyDescent="0.3">
      <c r="A9303">
        <v>9335</v>
      </c>
      <c r="B9303">
        <v>8</v>
      </c>
      <c r="C9303">
        <v>149</v>
      </c>
      <c r="D9303" s="32">
        <v>0.70625000000000004</v>
      </c>
      <c r="E9303">
        <v>8000</v>
      </c>
      <c r="G9303" s="31" t="s">
        <v>97</v>
      </c>
      <c r="H9303">
        <v>8</v>
      </c>
      <c r="I9303" s="31" t="s">
        <v>101</v>
      </c>
    </row>
    <row r="9304" spans="1:9" x14ac:dyDescent="0.3">
      <c r="A9304">
        <v>9336</v>
      </c>
      <c r="B9304">
        <v>5</v>
      </c>
      <c r="C9304">
        <v>149</v>
      </c>
      <c r="D9304" s="32">
        <v>0.70694444444444449</v>
      </c>
      <c r="E9304">
        <v>8000</v>
      </c>
      <c r="F9304">
        <v>1000</v>
      </c>
      <c r="G9304" s="31" t="s">
        <v>102</v>
      </c>
      <c r="H9304">
        <v>8</v>
      </c>
      <c r="I9304" s="31" t="s">
        <v>105</v>
      </c>
    </row>
    <row r="9305" spans="1:9" x14ac:dyDescent="0.3">
      <c r="A9305">
        <v>9337</v>
      </c>
      <c r="B9305">
        <v>3</v>
      </c>
      <c r="C9305">
        <v>149</v>
      </c>
      <c r="D9305" s="32">
        <v>0.61319444444444449</v>
      </c>
      <c r="E9305">
        <v>8000</v>
      </c>
      <c r="G9305" s="31" t="s">
        <v>102</v>
      </c>
      <c r="H9305">
        <v>9</v>
      </c>
      <c r="I9305" s="31" t="s">
        <v>104</v>
      </c>
    </row>
    <row r="9306" spans="1:9" x14ac:dyDescent="0.3">
      <c r="A9306">
        <v>9338</v>
      </c>
      <c r="B9306">
        <v>2</v>
      </c>
      <c r="C9306">
        <v>149</v>
      </c>
      <c r="D9306" s="32">
        <v>0.75347222222222221</v>
      </c>
      <c r="E9306">
        <v>8000</v>
      </c>
      <c r="G9306" s="31" t="s">
        <v>102</v>
      </c>
      <c r="H9306">
        <v>9</v>
      </c>
      <c r="I9306" s="31" t="s">
        <v>98</v>
      </c>
    </row>
    <row r="9307" spans="1:9" x14ac:dyDescent="0.3">
      <c r="A9307">
        <v>9339</v>
      </c>
      <c r="B9307">
        <v>6</v>
      </c>
      <c r="C9307">
        <v>149</v>
      </c>
      <c r="D9307" s="32">
        <v>0.68055555555555558</v>
      </c>
      <c r="E9307">
        <v>8000</v>
      </c>
      <c r="G9307" s="31" t="s">
        <v>102</v>
      </c>
      <c r="H9307">
        <v>9</v>
      </c>
      <c r="I9307" s="31" t="s">
        <v>100</v>
      </c>
    </row>
    <row r="9308" spans="1:9" x14ac:dyDescent="0.3">
      <c r="A9308">
        <v>9340</v>
      </c>
      <c r="B9308">
        <v>4</v>
      </c>
      <c r="C9308">
        <v>149</v>
      </c>
      <c r="D9308" s="32">
        <v>0.75416666666666665</v>
      </c>
      <c r="E9308">
        <v>8000</v>
      </c>
      <c r="G9308" s="31" t="s">
        <v>102</v>
      </c>
      <c r="H9308">
        <v>9</v>
      </c>
      <c r="I9308" s="31" t="s">
        <v>103</v>
      </c>
    </row>
    <row r="9309" spans="1:9" x14ac:dyDescent="0.3">
      <c r="A9309">
        <v>9341</v>
      </c>
      <c r="B9309">
        <v>8</v>
      </c>
      <c r="C9309">
        <v>149</v>
      </c>
      <c r="D9309" s="32">
        <v>0.75972222222222219</v>
      </c>
      <c r="E9309">
        <v>8000</v>
      </c>
      <c r="G9309" s="31" t="s">
        <v>102</v>
      </c>
      <c r="H9309">
        <v>9</v>
      </c>
      <c r="I9309" s="31" t="s">
        <v>101</v>
      </c>
    </row>
    <row r="9310" spans="1:9" x14ac:dyDescent="0.3">
      <c r="A9310">
        <v>9342</v>
      </c>
      <c r="B9310">
        <v>5</v>
      </c>
      <c r="C9310">
        <v>149</v>
      </c>
      <c r="D9310" s="32">
        <v>0.73333333333333328</v>
      </c>
      <c r="E9310">
        <v>8000</v>
      </c>
      <c r="G9310" s="31" t="s">
        <v>97</v>
      </c>
      <c r="H9310">
        <v>9</v>
      </c>
      <c r="I9310" s="31" t="s">
        <v>105</v>
      </c>
    </row>
    <row r="9311" spans="1:9" x14ac:dyDescent="0.3">
      <c r="A9311">
        <v>9343</v>
      </c>
      <c r="B9311">
        <v>3</v>
      </c>
      <c r="C9311">
        <v>149</v>
      </c>
      <c r="D9311" s="32">
        <v>0.64027777777777772</v>
      </c>
      <c r="E9311">
        <v>8000</v>
      </c>
      <c r="G9311" s="31" t="s">
        <v>102</v>
      </c>
      <c r="H9311">
        <v>10</v>
      </c>
      <c r="I9311" s="31" t="s">
        <v>104</v>
      </c>
    </row>
    <row r="9312" spans="1:9" x14ac:dyDescent="0.3">
      <c r="A9312">
        <v>9344</v>
      </c>
      <c r="B9312">
        <v>2</v>
      </c>
      <c r="C9312">
        <v>149</v>
      </c>
      <c r="D9312" s="32">
        <v>0.76944444444444449</v>
      </c>
      <c r="E9312">
        <v>8000</v>
      </c>
      <c r="G9312" s="31" t="s">
        <v>102</v>
      </c>
      <c r="H9312">
        <v>10</v>
      </c>
      <c r="I9312" s="31" t="s">
        <v>98</v>
      </c>
    </row>
    <row r="9313" spans="1:9" x14ac:dyDescent="0.3">
      <c r="A9313">
        <v>9345</v>
      </c>
      <c r="B9313">
        <v>6</v>
      </c>
      <c r="C9313">
        <v>149</v>
      </c>
      <c r="D9313" s="32">
        <v>0.70694444444444449</v>
      </c>
      <c r="E9313">
        <v>8000</v>
      </c>
      <c r="G9313" s="31" t="s">
        <v>97</v>
      </c>
      <c r="H9313">
        <v>10</v>
      </c>
      <c r="I9313" s="31" t="s">
        <v>100</v>
      </c>
    </row>
    <row r="9314" spans="1:9" x14ac:dyDescent="0.3">
      <c r="A9314">
        <v>9346</v>
      </c>
      <c r="B9314">
        <v>4</v>
      </c>
      <c r="C9314">
        <v>149</v>
      </c>
      <c r="D9314" s="32">
        <v>0.7729166666666667</v>
      </c>
      <c r="E9314">
        <v>8000</v>
      </c>
      <c r="G9314" s="31" t="s">
        <v>97</v>
      </c>
      <c r="H9314">
        <v>10</v>
      </c>
      <c r="I9314" s="31" t="s">
        <v>103</v>
      </c>
    </row>
    <row r="9315" spans="1:9" x14ac:dyDescent="0.3">
      <c r="A9315">
        <v>9347</v>
      </c>
      <c r="B9315">
        <v>8</v>
      </c>
      <c r="C9315">
        <v>149</v>
      </c>
      <c r="D9315" s="32">
        <v>0.78680555555555554</v>
      </c>
      <c r="E9315">
        <v>8000</v>
      </c>
      <c r="G9315" s="31" t="s">
        <v>102</v>
      </c>
      <c r="H9315">
        <v>10</v>
      </c>
      <c r="I9315" s="31" t="s">
        <v>101</v>
      </c>
    </row>
    <row r="9316" spans="1:9" x14ac:dyDescent="0.3">
      <c r="A9316">
        <v>9348</v>
      </c>
      <c r="B9316">
        <v>5</v>
      </c>
      <c r="C9316">
        <v>149</v>
      </c>
      <c r="D9316" s="32">
        <v>0.75486111111111109</v>
      </c>
      <c r="E9316">
        <v>8000</v>
      </c>
      <c r="G9316" s="31" t="s">
        <v>97</v>
      </c>
      <c r="H9316">
        <v>10</v>
      </c>
      <c r="I9316" s="31" t="s">
        <v>105</v>
      </c>
    </row>
    <row r="9317" spans="1:9" x14ac:dyDescent="0.3">
      <c r="A9317">
        <v>9349</v>
      </c>
      <c r="B9317">
        <v>3</v>
      </c>
      <c r="C9317">
        <v>149</v>
      </c>
      <c r="D9317" s="32">
        <v>0.66874999999999996</v>
      </c>
      <c r="E9317">
        <v>8000</v>
      </c>
      <c r="F9317">
        <v>1000</v>
      </c>
      <c r="G9317" s="31" t="s">
        <v>97</v>
      </c>
      <c r="H9317">
        <v>11</v>
      </c>
      <c r="I9317" s="31" t="s">
        <v>104</v>
      </c>
    </row>
    <row r="9318" spans="1:9" x14ac:dyDescent="0.3">
      <c r="A9318">
        <v>9350</v>
      </c>
      <c r="B9318">
        <v>2</v>
      </c>
      <c r="C9318">
        <v>149</v>
      </c>
      <c r="D9318" s="32">
        <v>0.8125</v>
      </c>
      <c r="E9318">
        <v>8000</v>
      </c>
      <c r="G9318" s="31" t="s">
        <v>102</v>
      </c>
      <c r="H9318">
        <v>11</v>
      </c>
      <c r="I9318" s="31" t="s">
        <v>98</v>
      </c>
    </row>
    <row r="9319" spans="1:9" x14ac:dyDescent="0.3">
      <c r="A9319">
        <v>9351</v>
      </c>
      <c r="B9319">
        <v>6</v>
      </c>
      <c r="C9319">
        <v>149</v>
      </c>
      <c r="D9319" s="32">
        <v>0.7319444444444444</v>
      </c>
      <c r="E9319">
        <v>8000</v>
      </c>
      <c r="G9319" s="31" t="s">
        <v>97</v>
      </c>
      <c r="H9319">
        <v>11</v>
      </c>
      <c r="I9319" s="31" t="s">
        <v>100</v>
      </c>
    </row>
    <row r="9320" spans="1:9" x14ac:dyDescent="0.3">
      <c r="A9320">
        <v>9352</v>
      </c>
      <c r="B9320">
        <v>4</v>
      </c>
      <c r="C9320">
        <v>149</v>
      </c>
      <c r="D9320" s="32">
        <v>0.79027777777777775</v>
      </c>
      <c r="E9320">
        <v>8000</v>
      </c>
      <c r="G9320" s="31" t="s">
        <v>97</v>
      </c>
      <c r="H9320">
        <v>11</v>
      </c>
      <c r="I9320" s="31" t="s">
        <v>103</v>
      </c>
    </row>
    <row r="9321" spans="1:9" x14ac:dyDescent="0.3">
      <c r="A9321">
        <v>9353</v>
      </c>
      <c r="B9321">
        <v>8</v>
      </c>
      <c r="C9321">
        <v>149</v>
      </c>
      <c r="D9321" s="32">
        <v>0.81736111111111109</v>
      </c>
      <c r="E9321">
        <v>8000</v>
      </c>
      <c r="G9321" s="31" t="s">
        <v>97</v>
      </c>
      <c r="H9321">
        <v>11</v>
      </c>
      <c r="I9321" s="31" t="s">
        <v>101</v>
      </c>
    </row>
    <row r="9322" spans="1:9" x14ac:dyDescent="0.3">
      <c r="A9322">
        <v>9354</v>
      </c>
      <c r="B9322">
        <v>5</v>
      </c>
      <c r="C9322">
        <v>149</v>
      </c>
      <c r="D9322" s="32">
        <v>0.78541666666666665</v>
      </c>
      <c r="E9322">
        <v>8000</v>
      </c>
      <c r="G9322" s="31" t="s">
        <v>97</v>
      </c>
      <c r="H9322">
        <v>11</v>
      </c>
      <c r="I9322" s="31" t="s">
        <v>105</v>
      </c>
    </row>
    <row r="9323" spans="1:9" x14ac:dyDescent="0.3">
      <c r="A9323">
        <v>9355</v>
      </c>
      <c r="B9323">
        <v>3</v>
      </c>
      <c r="C9323">
        <v>149</v>
      </c>
      <c r="D9323" s="32">
        <v>0.69236111111111109</v>
      </c>
      <c r="E9323">
        <v>10000</v>
      </c>
      <c r="G9323" s="31" t="s">
        <v>97</v>
      </c>
      <c r="H9323">
        <v>12</v>
      </c>
      <c r="I9323" s="31" t="s">
        <v>104</v>
      </c>
    </row>
    <row r="9324" spans="1:9" x14ac:dyDescent="0.3">
      <c r="A9324">
        <v>9356</v>
      </c>
      <c r="B9324">
        <v>6</v>
      </c>
      <c r="C9324">
        <v>149</v>
      </c>
      <c r="D9324" s="32">
        <v>0.76458333333333328</v>
      </c>
      <c r="E9324">
        <v>8000</v>
      </c>
      <c r="G9324" s="31" t="s">
        <v>97</v>
      </c>
      <c r="H9324">
        <v>12</v>
      </c>
      <c r="I9324" s="31" t="s">
        <v>100</v>
      </c>
    </row>
    <row r="9325" spans="1:9" x14ac:dyDescent="0.3">
      <c r="A9325">
        <v>9357</v>
      </c>
      <c r="B9325">
        <v>4</v>
      </c>
      <c r="C9325">
        <v>149</v>
      </c>
      <c r="D9325" s="32">
        <v>0.81874999999999998</v>
      </c>
      <c r="E9325">
        <v>8000</v>
      </c>
      <c r="G9325" s="31" t="s">
        <v>102</v>
      </c>
      <c r="H9325">
        <v>12</v>
      </c>
      <c r="I9325" s="31" t="s">
        <v>103</v>
      </c>
    </row>
    <row r="9326" spans="1:9" x14ac:dyDescent="0.3">
      <c r="A9326">
        <v>9358</v>
      </c>
      <c r="B9326">
        <v>5</v>
      </c>
      <c r="C9326">
        <v>149</v>
      </c>
      <c r="D9326" s="32">
        <v>0.81874999999999998</v>
      </c>
      <c r="E9326">
        <v>10000</v>
      </c>
      <c r="G9326" s="31" t="s">
        <v>102</v>
      </c>
      <c r="H9326">
        <v>12</v>
      </c>
      <c r="I9326" s="31" t="s">
        <v>105</v>
      </c>
    </row>
    <row r="9327" spans="1:9" x14ac:dyDescent="0.3">
      <c r="A9327">
        <v>9359</v>
      </c>
      <c r="B9327">
        <v>3</v>
      </c>
      <c r="C9327">
        <v>149</v>
      </c>
      <c r="D9327" s="32">
        <v>0.7416666666666667</v>
      </c>
      <c r="E9327">
        <v>8000</v>
      </c>
      <c r="G9327" s="31" t="s">
        <v>97</v>
      </c>
      <c r="H9327">
        <v>13</v>
      </c>
      <c r="I9327" s="31" t="s">
        <v>104</v>
      </c>
    </row>
    <row r="9328" spans="1:9" x14ac:dyDescent="0.3">
      <c r="A9328">
        <v>9360</v>
      </c>
      <c r="B9328">
        <v>6</v>
      </c>
      <c r="C9328">
        <v>149</v>
      </c>
      <c r="D9328" s="32">
        <v>0.79722222222222228</v>
      </c>
      <c r="E9328">
        <v>8000</v>
      </c>
      <c r="G9328" s="31" t="s">
        <v>97</v>
      </c>
      <c r="H9328">
        <v>13</v>
      </c>
      <c r="I9328" s="31" t="s">
        <v>100</v>
      </c>
    </row>
    <row r="9329" spans="1:9" x14ac:dyDescent="0.3">
      <c r="A9329">
        <v>9361</v>
      </c>
      <c r="B9329">
        <v>3</v>
      </c>
      <c r="C9329">
        <v>149</v>
      </c>
      <c r="D9329" s="32">
        <v>0.76666666666666672</v>
      </c>
      <c r="E9329">
        <v>8000</v>
      </c>
      <c r="G9329" s="31" t="s">
        <v>102</v>
      </c>
      <c r="H9329">
        <v>14</v>
      </c>
      <c r="I9329" s="31" t="s">
        <v>104</v>
      </c>
    </row>
    <row r="9330" spans="1:9" x14ac:dyDescent="0.3">
      <c r="A9330">
        <v>9362</v>
      </c>
      <c r="B9330">
        <v>3</v>
      </c>
      <c r="C9330">
        <v>149</v>
      </c>
      <c r="D9330" s="32">
        <v>0.79583333333333328</v>
      </c>
      <c r="E9330">
        <v>8000</v>
      </c>
      <c r="G9330" s="31" t="s">
        <v>102</v>
      </c>
      <c r="H9330">
        <v>15</v>
      </c>
      <c r="I9330" s="31" t="s">
        <v>104</v>
      </c>
    </row>
    <row r="9331" spans="1:9" x14ac:dyDescent="0.3">
      <c r="A9331">
        <v>9363</v>
      </c>
      <c r="B9331">
        <v>3</v>
      </c>
      <c r="C9331">
        <v>150</v>
      </c>
      <c r="D9331" s="32">
        <v>0.45208333333333334</v>
      </c>
      <c r="E9331">
        <v>8000</v>
      </c>
      <c r="F9331">
        <v>1000</v>
      </c>
      <c r="G9331" s="31" t="s">
        <v>102</v>
      </c>
      <c r="H9331">
        <v>4</v>
      </c>
      <c r="I9331" s="31" t="s">
        <v>104</v>
      </c>
    </row>
    <row r="9332" spans="1:9" x14ac:dyDescent="0.3">
      <c r="A9332">
        <v>9364</v>
      </c>
      <c r="B9332">
        <v>2</v>
      </c>
      <c r="C9332">
        <v>150</v>
      </c>
      <c r="D9332" s="32">
        <v>0.47638888888888886</v>
      </c>
      <c r="E9332">
        <v>8000</v>
      </c>
      <c r="G9332" s="31" t="s">
        <v>97</v>
      </c>
      <c r="H9332">
        <v>4</v>
      </c>
      <c r="I9332" s="31" t="s">
        <v>98</v>
      </c>
    </row>
    <row r="9333" spans="1:9" x14ac:dyDescent="0.3">
      <c r="A9333">
        <v>9365</v>
      </c>
      <c r="B9333">
        <v>1</v>
      </c>
      <c r="C9333">
        <v>150</v>
      </c>
      <c r="D9333" s="32">
        <v>0.49722222222222223</v>
      </c>
      <c r="E9333">
        <v>8000</v>
      </c>
      <c r="G9333" s="31" t="s">
        <v>102</v>
      </c>
      <c r="H9333">
        <v>4</v>
      </c>
      <c r="I9333" s="31" t="s">
        <v>99</v>
      </c>
    </row>
    <row r="9334" spans="1:9" x14ac:dyDescent="0.3">
      <c r="A9334">
        <v>9366</v>
      </c>
      <c r="B9334">
        <v>6</v>
      </c>
      <c r="C9334">
        <v>150</v>
      </c>
      <c r="D9334" s="32">
        <v>0.4597222222222222</v>
      </c>
      <c r="E9334">
        <v>10000</v>
      </c>
      <c r="G9334" s="31" t="s">
        <v>102</v>
      </c>
      <c r="H9334">
        <v>4</v>
      </c>
      <c r="I9334" s="31" t="s">
        <v>100</v>
      </c>
    </row>
    <row r="9335" spans="1:9" x14ac:dyDescent="0.3">
      <c r="A9335">
        <v>9367</v>
      </c>
      <c r="B9335">
        <v>4</v>
      </c>
      <c r="C9335">
        <v>150</v>
      </c>
      <c r="D9335" s="32">
        <v>0.47430555555555554</v>
      </c>
      <c r="E9335">
        <v>8000</v>
      </c>
      <c r="G9335" s="31" t="s">
        <v>102</v>
      </c>
      <c r="H9335">
        <v>4</v>
      </c>
      <c r="I9335" s="31" t="s">
        <v>103</v>
      </c>
    </row>
    <row r="9336" spans="1:9" x14ac:dyDescent="0.3">
      <c r="A9336">
        <v>9368</v>
      </c>
      <c r="B9336">
        <v>8</v>
      </c>
      <c r="C9336">
        <v>150</v>
      </c>
      <c r="D9336" s="32">
        <v>0.56874999999999998</v>
      </c>
      <c r="E9336">
        <v>8000</v>
      </c>
      <c r="G9336" s="31" t="s">
        <v>102</v>
      </c>
      <c r="H9336">
        <v>4</v>
      </c>
      <c r="I9336" s="31" t="s">
        <v>101</v>
      </c>
    </row>
    <row r="9337" spans="1:9" x14ac:dyDescent="0.3">
      <c r="A9337">
        <v>9369</v>
      </c>
      <c r="B9337">
        <v>5</v>
      </c>
      <c r="C9337">
        <v>150</v>
      </c>
      <c r="D9337" s="32">
        <v>0.44930555555555557</v>
      </c>
      <c r="E9337">
        <v>8000</v>
      </c>
      <c r="F9337">
        <v>2000</v>
      </c>
      <c r="G9337" s="31" t="s">
        <v>102</v>
      </c>
      <c r="H9337">
        <v>4</v>
      </c>
      <c r="I9337" s="31" t="s">
        <v>105</v>
      </c>
    </row>
    <row r="9338" spans="1:9" x14ac:dyDescent="0.3">
      <c r="A9338">
        <v>9370</v>
      </c>
      <c r="B9338">
        <v>3</v>
      </c>
      <c r="C9338">
        <v>150</v>
      </c>
      <c r="D9338" s="32">
        <v>0.49444444444444446</v>
      </c>
      <c r="E9338">
        <v>10000</v>
      </c>
      <c r="G9338" s="31" t="s">
        <v>97</v>
      </c>
      <c r="H9338">
        <v>5</v>
      </c>
      <c r="I9338" s="31" t="s">
        <v>104</v>
      </c>
    </row>
    <row r="9339" spans="1:9" x14ac:dyDescent="0.3">
      <c r="A9339">
        <v>9371</v>
      </c>
      <c r="B9339">
        <v>2</v>
      </c>
      <c r="C9339">
        <v>150</v>
      </c>
      <c r="D9339" s="32">
        <v>0.51388888888888884</v>
      </c>
      <c r="E9339">
        <v>8000</v>
      </c>
      <c r="G9339" s="31" t="s">
        <v>102</v>
      </c>
      <c r="H9339">
        <v>5</v>
      </c>
      <c r="I9339" s="31" t="s">
        <v>98</v>
      </c>
    </row>
    <row r="9340" spans="1:9" x14ac:dyDescent="0.3">
      <c r="A9340">
        <v>9372</v>
      </c>
      <c r="B9340">
        <v>1</v>
      </c>
      <c r="C9340">
        <v>150</v>
      </c>
      <c r="D9340" s="32">
        <v>0.65347222222222223</v>
      </c>
      <c r="E9340">
        <v>8000</v>
      </c>
      <c r="G9340" s="31" t="s">
        <v>102</v>
      </c>
      <c r="H9340">
        <v>5</v>
      </c>
      <c r="I9340" s="31" t="s">
        <v>99</v>
      </c>
    </row>
    <row r="9341" spans="1:9" x14ac:dyDescent="0.3">
      <c r="A9341">
        <v>9373</v>
      </c>
      <c r="B9341">
        <v>6</v>
      </c>
      <c r="C9341">
        <v>150</v>
      </c>
      <c r="D9341" s="32">
        <v>0.48194444444444445</v>
      </c>
      <c r="E9341">
        <v>10000</v>
      </c>
      <c r="G9341" s="31" t="s">
        <v>102</v>
      </c>
      <c r="H9341">
        <v>5</v>
      </c>
      <c r="I9341" s="31" t="s">
        <v>100</v>
      </c>
    </row>
    <row r="9342" spans="1:9" x14ac:dyDescent="0.3">
      <c r="A9342">
        <v>9374</v>
      </c>
      <c r="B9342">
        <v>4</v>
      </c>
      <c r="C9342">
        <v>150</v>
      </c>
      <c r="D9342" s="32">
        <v>0.54236111111111107</v>
      </c>
      <c r="E9342">
        <v>8000</v>
      </c>
      <c r="G9342" s="31" t="s">
        <v>102</v>
      </c>
      <c r="H9342">
        <v>5</v>
      </c>
      <c r="I9342" s="31" t="s">
        <v>103</v>
      </c>
    </row>
    <row r="9343" spans="1:9" x14ac:dyDescent="0.3">
      <c r="A9343">
        <v>9375</v>
      </c>
      <c r="B9343">
        <v>8</v>
      </c>
      <c r="C9343">
        <v>150</v>
      </c>
      <c r="D9343" s="32">
        <v>0.60833333333333328</v>
      </c>
      <c r="E9343">
        <v>8000</v>
      </c>
      <c r="G9343" s="31" t="s">
        <v>102</v>
      </c>
      <c r="H9343">
        <v>5</v>
      </c>
      <c r="I9343" s="31" t="s">
        <v>101</v>
      </c>
    </row>
    <row r="9344" spans="1:9" x14ac:dyDescent="0.3">
      <c r="A9344">
        <v>9376</v>
      </c>
      <c r="B9344">
        <v>5</v>
      </c>
      <c r="C9344">
        <v>150</v>
      </c>
      <c r="D9344" s="32">
        <v>0.50694444444444442</v>
      </c>
      <c r="E9344">
        <v>8000</v>
      </c>
      <c r="G9344" s="31" t="s">
        <v>97</v>
      </c>
      <c r="H9344">
        <v>5</v>
      </c>
      <c r="I9344" s="31" t="s">
        <v>105</v>
      </c>
    </row>
    <row r="9345" spans="1:9" x14ac:dyDescent="0.3">
      <c r="A9345">
        <v>9377</v>
      </c>
      <c r="B9345">
        <v>3</v>
      </c>
      <c r="C9345">
        <v>150</v>
      </c>
      <c r="D9345" s="32">
        <v>0.52638888888888891</v>
      </c>
      <c r="E9345">
        <v>8000</v>
      </c>
      <c r="G9345" s="31" t="s">
        <v>102</v>
      </c>
      <c r="H9345">
        <v>6</v>
      </c>
      <c r="I9345" s="31" t="s">
        <v>104</v>
      </c>
    </row>
    <row r="9346" spans="1:9" x14ac:dyDescent="0.3">
      <c r="A9346">
        <v>9378</v>
      </c>
      <c r="B9346">
        <v>2</v>
      </c>
      <c r="C9346">
        <v>150</v>
      </c>
      <c r="D9346" s="32">
        <v>0.60833333333333328</v>
      </c>
      <c r="E9346">
        <v>8000</v>
      </c>
      <c r="G9346" s="31" t="s">
        <v>97</v>
      </c>
      <c r="H9346">
        <v>6</v>
      </c>
      <c r="I9346" s="31" t="s">
        <v>98</v>
      </c>
    </row>
    <row r="9347" spans="1:9" x14ac:dyDescent="0.3">
      <c r="A9347">
        <v>9379</v>
      </c>
      <c r="B9347">
        <v>1</v>
      </c>
      <c r="C9347">
        <v>150</v>
      </c>
      <c r="D9347" s="32">
        <v>0.68125000000000002</v>
      </c>
      <c r="E9347">
        <v>8000</v>
      </c>
      <c r="G9347" s="31" t="s">
        <v>102</v>
      </c>
      <c r="H9347">
        <v>6</v>
      </c>
      <c r="I9347" s="31" t="s">
        <v>99</v>
      </c>
    </row>
    <row r="9348" spans="1:9" x14ac:dyDescent="0.3">
      <c r="A9348">
        <v>9380</v>
      </c>
      <c r="B9348">
        <v>6</v>
      </c>
      <c r="C9348">
        <v>150</v>
      </c>
      <c r="D9348" s="32">
        <v>0.57291666666666663</v>
      </c>
      <c r="E9348">
        <v>8000</v>
      </c>
      <c r="G9348" s="31" t="s">
        <v>97</v>
      </c>
      <c r="H9348">
        <v>6</v>
      </c>
      <c r="I9348" s="31" t="s">
        <v>100</v>
      </c>
    </row>
    <row r="9349" spans="1:9" x14ac:dyDescent="0.3">
      <c r="A9349">
        <v>9381</v>
      </c>
      <c r="B9349">
        <v>4</v>
      </c>
      <c r="C9349">
        <v>150</v>
      </c>
      <c r="D9349" s="32">
        <v>0.66319444444444442</v>
      </c>
      <c r="E9349">
        <v>8000</v>
      </c>
      <c r="G9349" s="31" t="s">
        <v>102</v>
      </c>
      <c r="H9349">
        <v>6</v>
      </c>
      <c r="I9349" s="31" t="s">
        <v>103</v>
      </c>
    </row>
    <row r="9350" spans="1:9" x14ac:dyDescent="0.3">
      <c r="A9350">
        <v>9382</v>
      </c>
      <c r="B9350">
        <v>8</v>
      </c>
      <c r="C9350">
        <v>150</v>
      </c>
      <c r="D9350" s="32">
        <v>0.68263888888888891</v>
      </c>
      <c r="E9350">
        <v>8000</v>
      </c>
      <c r="G9350" s="31" t="s">
        <v>102</v>
      </c>
      <c r="H9350">
        <v>6</v>
      </c>
      <c r="I9350" s="31" t="s">
        <v>101</v>
      </c>
    </row>
    <row r="9351" spans="1:9" x14ac:dyDescent="0.3">
      <c r="A9351">
        <v>9383</v>
      </c>
      <c r="B9351">
        <v>5</v>
      </c>
      <c r="C9351">
        <v>150</v>
      </c>
      <c r="D9351" s="32">
        <v>0.57986111111111116</v>
      </c>
      <c r="E9351">
        <v>10000</v>
      </c>
      <c r="F9351">
        <v>1000</v>
      </c>
      <c r="G9351" s="31" t="s">
        <v>97</v>
      </c>
      <c r="H9351">
        <v>6</v>
      </c>
      <c r="I9351" s="31" t="s">
        <v>105</v>
      </c>
    </row>
    <row r="9352" spans="1:9" x14ac:dyDescent="0.3">
      <c r="A9352">
        <v>9384</v>
      </c>
      <c r="B9352">
        <v>3</v>
      </c>
      <c r="C9352">
        <v>150</v>
      </c>
      <c r="D9352" s="32">
        <v>0.56874999999999998</v>
      </c>
      <c r="E9352">
        <v>8000</v>
      </c>
      <c r="G9352" s="31" t="s">
        <v>97</v>
      </c>
      <c r="H9352">
        <v>7</v>
      </c>
      <c r="I9352" s="31" t="s">
        <v>104</v>
      </c>
    </row>
    <row r="9353" spans="1:9" x14ac:dyDescent="0.3">
      <c r="A9353">
        <v>9385</v>
      </c>
      <c r="B9353">
        <v>2</v>
      </c>
      <c r="C9353">
        <v>150</v>
      </c>
      <c r="D9353" s="32">
        <v>0.68194444444444446</v>
      </c>
      <c r="E9353">
        <v>8000</v>
      </c>
      <c r="G9353" s="31" t="s">
        <v>97</v>
      </c>
      <c r="H9353">
        <v>7</v>
      </c>
      <c r="I9353" s="31" t="s">
        <v>98</v>
      </c>
    </row>
    <row r="9354" spans="1:9" x14ac:dyDescent="0.3">
      <c r="A9354">
        <v>9386</v>
      </c>
      <c r="B9354">
        <v>1</v>
      </c>
      <c r="C9354">
        <v>150</v>
      </c>
      <c r="D9354" s="32">
        <v>0.71666666666666667</v>
      </c>
      <c r="E9354">
        <v>8000</v>
      </c>
      <c r="G9354" s="31" t="s">
        <v>102</v>
      </c>
      <c r="H9354">
        <v>7</v>
      </c>
      <c r="I9354" s="31" t="s">
        <v>99</v>
      </c>
    </row>
    <row r="9355" spans="1:9" x14ac:dyDescent="0.3">
      <c r="A9355">
        <v>9387</v>
      </c>
      <c r="B9355">
        <v>6</v>
      </c>
      <c r="C9355">
        <v>150</v>
      </c>
      <c r="D9355" s="32">
        <v>0.59791666666666665</v>
      </c>
      <c r="E9355">
        <v>8000</v>
      </c>
      <c r="F9355">
        <v>2000</v>
      </c>
      <c r="G9355" s="31" t="s">
        <v>102</v>
      </c>
      <c r="H9355">
        <v>7</v>
      </c>
      <c r="I9355" s="31" t="s">
        <v>100</v>
      </c>
    </row>
    <row r="9356" spans="1:9" x14ac:dyDescent="0.3">
      <c r="A9356">
        <v>9388</v>
      </c>
      <c r="B9356">
        <v>4</v>
      </c>
      <c r="C9356">
        <v>150</v>
      </c>
      <c r="D9356" s="32">
        <v>0.7006944444444444</v>
      </c>
      <c r="E9356">
        <v>8000</v>
      </c>
      <c r="G9356" s="31" t="s">
        <v>97</v>
      </c>
      <c r="H9356">
        <v>7</v>
      </c>
      <c r="I9356" s="31" t="s">
        <v>103</v>
      </c>
    </row>
    <row r="9357" spans="1:9" x14ac:dyDescent="0.3">
      <c r="A9357">
        <v>9389</v>
      </c>
      <c r="B9357">
        <v>8</v>
      </c>
      <c r="C9357">
        <v>150</v>
      </c>
      <c r="D9357" s="32">
        <v>0.71805555555555556</v>
      </c>
      <c r="E9357">
        <v>8000</v>
      </c>
      <c r="G9357" s="31" t="s">
        <v>102</v>
      </c>
      <c r="H9357">
        <v>7</v>
      </c>
      <c r="I9357" s="31" t="s">
        <v>101</v>
      </c>
    </row>
    <row r="9358" spans="1:9" x14ac:dyDescent="0.3">
      <c r="A9358">
        <v>9390</v>
      </c>
      <c r="B9358">
        <v>5</v>
      </c>
      <c r="C9358">
        <v>150</v>
      </c>
      <c r="D9358" s="32">
        <v>0.60486111111111107</v>
      </c>
      <c r="E9358">
        <v>8000</v>
      </c>
      <c r="G9358" s="31" t="s">
        <v>97</v>
      </c>
      <c r="H9358">
        <v>7</v>
      </c>
      <c r="I9358" s="31" t="s">
        <v>105</v>
      </c>
    </row>
    <row r="9359" spans="1:9" x14ac:dyDescent="0.3">
      <c r="A9359">
        <v>9391</v>
      </c>
      <c r="B9359">
        <v>3</v>
      </c>
      <c r="C9359">
        <v>150</v>
      </c>
      <c r="D9359" s="32">
        <v>0.65763888888888888</v>
      </c>
      <c r="E9359">
        <v>8000</v>
      </c>
      <c r="F9359">
        <v>2000</v>
      </c>
      <c r="G9359" s="31" t="s">
        <v>102</v>
      </c>
      <c r="H9359">
        <v>8</v>
      </c>
      <c r="I9359" s="31" t="s">
        <v>104</v>
      </c>
    </row>
    <row r="9360" spans="1:9" x14ac:dyDescent="0.3">
      <c r="A9360">
        <v>9392</v>
      </c>
      <c r="B9360">
        <v>2</v>
      </c>
      <c r="C9360">
        <v>150</v>
      </c>
      <c r="D9360" s="32">
        <v>0.70833333333333337</v>
      </c>
      <c r="E9360">
        <v>8000</v>
      </c>
      <c r="G9360" s="31" t="s">
        <v>97</v>
      </c>
      <c r="H9360">
        <v>8</v>
      </c>
      <c r="I9360" s="31" t="s">
        <v>98</v>
      </c>
    </row>
    <row r="9361" spans="1:9" x14ac:dyDescent="0.3">
      <c r="A9361">
        <v>9393</v>
      </c>
      <c r="B9361">
        <v>1</v>
      </c>
      <c r="C9361">
        <v>150</v>
      </c>
      <c r="D9361" s="32">
        <v>0.74513888888888891</v>
      </c>
      <c r="E9361">
        <v>8000</v>
      </c>
      <c r="G9361" s="31" t="s">
        <v>97</v>
      </c>
      <c r="H9361">
        <v>8</v>
      </c>
      <c r="I9361" s="31" t="s">
        <v>99</v>
      </c>
    </row>
    <row r="9362" spans="1:9" x14ac:dyDescent="0.3">
      <c r="A9362">
        <v>9394</v>
      </c>
      <c r="B9362">
        <v>6</v>
      </c>
      <c r="C9362">
        <v>150</v>
      </c>
      <c r="D9362" s="32">
        <v>0.65833333333333333</v>
      </c>
      <c r="E9362">
        <v>8000</v>
      </c>
      <c r="F9362">
        <v>1000</v>
      </c>
      <c r="G9362" s="31" t="s">
        <v>102</v>
      </c>
      <c r="H9362">
        <v>8</v>
      </c>
      <c r="I9362" s="31" t="s">
        <v>100</v>
      </c>
    </row>
    <row r="9363" spans="1:9" x14ac:dyDescent="0.3">
      <c r="A9363">
        <v>9395</v>
      </c>
      <c r="B9363">
        <v>4</v>
      </c>
      <c r="C9363">
        <v>150</v>
      </c>
      <c r="D9363" s="32">
        <v>0.72430555555555554</v>
      </c>
      <c r="E9363">
        <v>8000</v>
      </c>
      <c r="G9363" s="31" t="s">
        <v>102</v>
      </c>
      <c r="H9363">
        <v>8</v>
      </c>
      <c r="I9363" s="31" t="s">
        <v>103</v>
      </c>
    </row>
    <row r="9364" spans="1:9" x14ac:dyDescent="0.3">
      <c r="A9364">
        <v>9396</v>
      </c>
      <c r="B9364">
        <v>8</v>
      </c>
      <c r="C9364">
        <v>150</v>
      </c>
      <c r="D9364" s="32">
        <v>0.75763888888888886</v>
      </c>
      <c r="E9364">
        <v>8000</v>
      </c>
      <c r="F9364">
        <v>1000</v>
      </c>
      <c r="G9364" s="31" t="s">
        <v>97</v>
      </c>
      <c r="H9364">
        <v>8</v>
      </c>
      <c r="I9364" s="31" t="s">
        <v>101</v>
      </c>
    </row>
    <row r="9365" spans="1:9" x14ac:dyDescent="0.3">
      <c r="A9365">
        <v>9397</v>
      </c>
      <c r="B9365">
        <v>5</v>
      </c>
      <c r="C9365">
        <v>150</v>
      </c>
      <c r="D9365" s="32">
        <v>0.65486111111111112</v>
      </c>
      <c r="E9365">
        <v>8000</v>
      </c>
      <c r="G9365" s="31" t="s">
        <v>97</v>
      </c>
      <c r="H9365">
        <v>8</v>
      </c>
      <c r="I9365" s="31" t="s">
        <v>105</v>
      </c>
    </row>
    <row r="9366" spans="1:9" x14ac:dyDescent="0.3">
      <c r="A9366">
        <v>9398</v>
      </c>
      <c r="B9366">
        <v>3</v>
      </c>
      <c r="C9366">
        <v>150</v>
      </c>
      <c r="D9366" s="32">
        <v>0.70138888888888884</v>
      </c>
      <c r="E9366">
        <v>8000</v>
      </c>
      <c r="G9366" s="31" t="s">
        <v>102</v>
      </c>
      <c r="H9366">
        <v>9</v>
      </c>
      <c r="I9366" s="31" t="s">
        <v>104</v>
      </c>
    </row>
    <row r="9367" spans="1:9" x14ac:dyDescent="0.3">
      <c r="A9367">
        <v>9399</v>
      </c>
      <c r="B9367">
        <v>2</v>
      </c>
      <c r="C9367">
        <v>150</v>
      </c>
      <c r="D9367" s="32">
        <v>0.73750000000000004</v>
      </c>
      <c r="E9367">
        <v>8000</v>
      </c>
      <c r="G9367" s="31" t="s">
        <v>102</v>
      </c>
      <c r="H9367">
        <v>9</v>
      </c>
      <c r="I9367" s="31" t="s">
        <v>98</v>
      </c>
    </row>
    <row r="9368" spans="1:9" x14ac:dyDescent="0.3">
      <c r="A9368">
        <v>9400</v>
      </c>
      <c r="B9368">
        <v>1</v>
      </c>
      <c r="C9368">
        <v>150</v>
      </c>
      <c r="D9368" s="32">
        <v>0.76736111111111116</v>
      </c>
      <c r="E9368">
        <v>8000</v>
      </c>
      <c r="G9368" s="31" t="s">
        <v>97</v>
      </c>
      <c r="H9368">
        <v>9</v>
      </c>
      <c r="I9368" s="31" t="s">
        <v>99</v>
      </c>
    </row>
    <row r="9369" spans="1:9" x14ac:dyDescent="0.3">
      <c r="A9369">
        <v>9401</v>
      </c>
      <c r="B9369">
        <v>6</v>
      </c>
      <c r="C9369">
        <v>150</v>
      </c>
      <c r="D9369" s="32">
        <v>0.75972222222222219</v>
      </c>
      <c r="E9369">
        <v>8000</v>
      </c>
      <c r="G9369" s="31" t="s">
        <v>102</v>
      </c>
      <c r="H9369">
        <v>9</v>
      </c>
      <c r="I9369" s="31" t="s">
        <v>100</v>
      </c>
    </row>
    <row r="9370" spans="1:9" x14ac:dyDescent="0.3">
      <c r="A9370">
        <v>9402</v>
      </c>
      <c r="B9370">
        <v>4</v>
      </c>
      <c r="C9370">
        <v>150</v>
      </c>
      <c r="D9370" s="32">
        <v>0.78749999999999998</v>
      </c>
      <c r="E9370">
        <v>8000</v>
      </c>
      <c r="G9370" s="31" t="s">
        <v>97</v>
      </c>
      <c r="H9370">
        <v>9</v>
      </c>
      <c r="I9370" s="31" t="s">
        <v>103</v>
      </c>
    </row>
    <row r="9371" spans="1:9" x14ac:dyDescent="0.3">
      <c r="A9371">
        <v>9403</v>
      </c>
      <c r="B9371">
        <v>8</v>
      </c>
      <c r="C9371">
        <v>150</v>
      </c>
      <c r="D9371" s="32">
        <v>0.78680555555555554</v>
      </c>
      <c r="E9371">
        <v>8000</v>
      </c>
      <c r="G9371" s="31" t="s">
        <v>97</v>
      </c>
      <c r="H9371">
        <v>9</v>
      </c>
      <c r="I9371" s="31" t="s">
        <v>101</v>
      </c>
    </row>
    <row r="9372" spans="1:9" x14ac:dyDescent="0.3">
      <c r="A9372">
        <v>9404</v>
      </c>
      <c r="B9372">
        <v>5</v>
      </c>
      <c r="C9372">
        <v>150</v>
      </c>
      <c r="D9372" s="32">
        <v>0.67986111111111114</v>
      </c>
      <c r="E9372">
        <v>8000</v>
      </c>
      <c r="F9372">
        <v>2000</v>
      </c>
      <c r="G9372" s="31" t="s">
        <v>102</v>
      </c>
      <c r="H9372">
        <v>9</v>
      </c>
      <c r="I9372" s="31" t="s">
        <v>105</v>
      </c>
    </row>
    <row r="9373" spans="1:9" x14ac:dyDescent="0.3">
      <c r="A9373">
        <v>9405</v>
      </c>
      <c r="B9373">
        <v>3</v>
      </c>
      <c r="C9373">
        <v>150</v>
      </c>
      <c r="D9373" s="32">
        <v>0.72430555555555554</v>
      </c>
      <c r="E9373">
        <v>8000</v>
      </c>
      <c r="G9373" s="31" t="s">
        <v>97</v>
      </c>
      <c r="H9373">
        <v>10</v>
      </c>
      <c r="I9373" s="31" t="s">
        <v>104</v>
      </c>
    </row>
    <row r="9374" spans="1:9" x14ac:dyDescent="0.3">
      <c r="A9374">
        <v>9406</v>
      </c>
      <c r="B9374">
        <v>2</v>
      </c>
      <c r="C9374">
        <v>150</v>
      </c>
      <c r="D9374" s="32">
        <v>0.77638888888888891</v>
      </c>
      <c r="E9374">
        <v>10000</v>
      </c>
      <c r="F9374">
        <v>2000</v>
      </c>
      <c r="G9374" s="31" t="s">
        <v>102</v>
      </c>
      <c r="H9374">
        <v>10</v>
      </c>
      <c r="I9374" s="31" t="s">
        <v>98</v>
      </c>
    </row>
    <row r="9375" spans="1:9" x14ac:dyDescent="0.3">
      <c r="A9375">
        <v>9407</v>
      </c>
      <c r="B9375">
        <v>1</v>
      </c>
      <c r="C9375">
        <v>150</v>
      </c>
      <c r="D9375" s="32">
        <v>0.80694444444444446</v>
      </c>
      <c r="E9375">
        <v>8000</v>
      </c>
      <c r="F9375">
        <v>2000</v>
      </c>
      <c r="G9375" s="31" t="s">
        <v>102</v>
      </c>
      <c r="H9375">
        <v>10</v>
      </c>
      <c r="I9375" s="31" t="s">
        <v>99</v>
      </c>
    </row>
    <row r="9376" spans="1:9" x14ac:dyDescent="0.3">
      <c r="A9376">
        <v>9408</v>
      </c>
      <c r="B9376">
        <v>6</v>
      </c>
      <c r="C9376">
        <v>150</v>
      </c>
      <c r="D9376" s="32">
        <v>0.75972222222222219</v>
      </c>
      <c r="E9376">
        <v>8000</v>
      </c>
      <c r="G9376" s="31" t="s">
        <v>102</v>
      </c>
      <c r="H9376">
        <v>10</v>
      </c>
      <c r="I9376" s="31" t="s">
        <v>100</v>
      </c>
    </row>
    <row r="9377" spans="1:9" x14ac:dyDescent="0.3">
      <c r="A9377">
        <v>9409</v>
      </c>
      <c r="B9377">
        <v>4</v>
      </c>
      <c r="C9377">
        <v>150</v>
      </c>
      <c r="D9377" s="32">
        <v>0.80208333333333337</v>
      </c>
      <c r="E9377">
        <v>8000</v>
      </c>
      <c r="G9377" s="31" t="s">
        <v>97</v>
      </c>
      <c r="H9377">
        <v>10</v>
      </c>
      <c r="I9377" s="31" t="s">
        <v>103</v>
      </c>
    </row>
    <row r="9378" spans="1:9" x14ac:dyDescent="0.3">
      <c r="A9378">
        <v>9410</v>
      </c>
      <c r="B9378">
        <v>8</v>
      </c>
      <c r="C9378">
        <v>150</v>
      </c>
      <c r="D9378" s="32"/>
      <c r="E9378">
        <v>8000</v>
      </c>
      <c r="F9378">
        <v>2000</v>
      </c>
      <c r="G9378" s="31" t="s">
        <v>102</v>
      </c>
      <c r="H9378">
        <v>10</v>
      </c>
      <c r="I9378" s="31" t="s">
        <v>101</v>
      </c>
    </row>
    <row r="9379" spans="1:9" x14ac:dyDescent="0.3">
      <c r="A9379">
        <v>9411</v>
      </c>
      <c r="B9379">
        <v>5</v>
      </c>
      <c r="C9379">
        <v>150</v>
      </c>
      <c r="D9379" s="32">
        <v>0.70208333333333328</v>
      </c>
      <c r="E9379">
        <v>8000</v>
      </c>
      <c r="G9379" s="31" t="s">
        <v>97</v>
      </c>
      <c r="H9379">
        <v>10</v>
      </c>
      <c r="I9379" s="31" t="s">
        <v>105</v>
      </c>
    </row>
    <row r="9380" spans="1:9" x14ac:dyDescent="0.3">
      <c r="A9380">
        <v>9412</v>
      </c>
      <c r="B9380">
        <v>3</v>
      </c>
      <c r="C9380">
        <v>150</v>
      </c>
      <c r="D9380" s="32">
        <v>0.73541666666666672</v>
      </c>
      <c r="E9380">
        <v>8000</v>
      </c>
      <c r="G9380" s="31" t="s">
        <v>97</v>
      </c>
      <c r="H9380">
        <v>11</v>
      </c>
      <c r="I9380" s="31" t="s">
        <v>104</v>
      </c>
    </row>
    <row r="9381" spans="1:9" x14ac:dyDescent="0.3">
      <c r="A9381">
        <v>9413</v>
      </c>
      <c r="B9381">
        <v>2</v>
      </c>
      <c r="C9381">
        <v>150</v>
      </c>
      <c r="D9381" s="32">
        <v>0.80277777777777781</v>
      </c>
      <c r="E9381">
        <v>10000</v>
      </c>
      <c r="G9381" s="31" t="s">
        <v>97</v>
      </c>
      <c r="H9381">
        <v>11</v>
      </c>
      <c r="I9381" s="31" t="s">
        <v>98</v>
      </c>
    </row>
    <row r="9382" spans="1:9" x14ac:dyDescent="0.3">
      <c r="A9382">
        <v>9414</v>
      </c>
      <c r="B9382">
        <v>1</v>
      </c>
      <c r="C9382">
        <v>150</v>
      </c>
      <c r="D9382" s="32"/>
      <c r="E9382">
        <v>8000</v>
      </c>
      <c r="G9382" s="31" t="s">
        <v>97</v>
      </c>
      <c r="H9382">
        <v>11</v>
      </c>
      <c r="I9382" s="31" t="s">
        <v>99</v>
      </c>
    </row>
    <row r="9383" spans="1:9" x14ac:dyDescent="0.3">
      <c r="A9383">
        <v>9415</v>
      </c>
      <c r="B9383">
        <v>6</v>
      </c>
      <c r="C9383">
        <v>150</v>
      </c>
      <c r="D9383" s="32">
        <v>0.78125</v>
      </c>
      <c r="E9383">
        <v>8000</v>
      </c>
      <c r="G9383" s="31" t="s">
        <v>102</v>
      </c>
      <c r="H9383">
        <v>11</v>
      </c>
      <c r="I9383" s="31" t="s">
        <v>100</v>
      </c>
    </row>
    <row r="9384" spans="1:9" x14ac:dyDescent="0.3">
      <c r="A9384">
        <v>9416</v>
      </c>
      <c r="B9384">
        <v>5</v>
      </c>
      <c r="C9384">
        <v>150</v>
      </c>
      <c r="D9384" s="32">
        <v>0.72847222222222219</v>
      </c>
      <c r="E9384">
        <v>8000</v>
      </c>
      <c r="G9384" s="31" t="s">
        <v>97</v>
      </c>
      <c r="H9384">
        <v>11</v>
      </c>
      <c r="I9384" s="31" t="s">
        <v>105</v>
      </c>
    </row>
    <row r="9385" spans="1:9" x14ac:dyDescent="0.3">
      <c r="A9385">
        <v>9417</v>
      </c>
      <c r="B9385">
        <v>3</v>
      </c>
      <c r="C9385">
        <v>150</v>
      </c>
      <c r="D9385" s="32">
        <v>0.7631944444444444</v>
      </c>
      <c r="E9385">
        <v>8000</v>
      </c>
      <c r="G9385" s="31" t="s">
        <v>97</v>
      </c>
      <c r="H9385">
        <v>12</v>
      </c>
      <c r="I9385" s="31" t="s">
        <v>104</v>
      </c>
    </row>
    <row r="9386" spans="1:9" x14ac:dyDescent="0.3">
      <c r="A9386">
        <v>9418</v>
      </c>
      <c r="B9386">
        <v>2</v>
      </c>
      <c r="C9386">
        <v>150</v>
      </c>
      <c r="D9386" s="32">
        <v>0.81944444444444442</v>
      </c>
      <c r="E9386">
        <v>8000</v>
      </c>
      <c r="G9386" s="31" t="s">
        <v>102</v>
      </c>
      <c r="H9386">
        <v>12</v>
      </c>
      <c r="I9386" s="31" t="s">
        <v>98</v>
      </c>
    </row>
    <row r="9387" spans="1:9" x14ac:dyDescent="0.3">
      <c r="A9387">
        <v>9419</v>
      </c>
      <c r="B9387">
        <v>6</v>
      </c>
      <c r="C9387">
        <v>150</v>
      </c>
      <c r="D9387" s="32">
        <v>0.80763888888888891</v>
      </c>
      <c r="E9387">
        <v>8000</v>
      </c>
      <c r="G9387" s="31" t="s">
        <v>97</v>
      </c>
      <c r="H9387">
        <v>12</v>
      </c>
      <c r="I9387" s="31" t="s">
        <v>100</v>
      </c>
    </row>
    <row r="9388" spans="1:9" x14ac:dyDescent="0.3">
      <c r="A9388">
        <v>9420</v>
      </c>
      <c r="B9388">
        <v>5</v>
      </c>
      <c r="C9388">
        <v>150</v>
      </c>
      <c r="D9388" s="32">
        <v>0.74861111111111112</v>
      </c>
      <c r="E9388">
        <v>8000</v>
      </c>
      <c r="G9388" s="31" t="s">
        <v>97</v>
      </c>
      <c r="H9388">
        <v>12</v>
      </c>
      <c r="I9388" s="31" t="s">
        <v>105</v>
      </c>
    </row>
    <row r="9389" spans="1:9" x14ac:dyDescent="0.3">
      <c r="A9389">
        <v>9421</v>
      </c>
      <c r="B9389">
        <v>3</v>
      </c>
      <c r="C9389">
        <v>150</v>
      </c>
      <c r="D9389" s="32">
        <v>0.81041666666666667</v>
      </c>
      <c r="E9389">
        <v>8000</v>
      </c>
      <c r="F9389">
        <v>1000</v>
      </c>
      <c r="G9389" s="31" t="s">
        <v>102</v>
      </c>
      <c r="H9389">
        <v>13</v>
      </c>
      <c r="I9389" s="31" t="s">
        <v>104</v>
      </c>
    </row>
    <row r="9390" spans="1:9" x14ac:dyDescent="0.3">
      <c r="A9390">
        <v>9422</v>
      </c>
      <c r="B9390">
        <v>2</v>
      </c>
      <c r="C9390">
        <v>150</v>
      </c>
      <c r="D9390" s="32">
        <v>0.83750000000000002</v>
      </c>
      <c r="E9390">
        <v>10000</v>
      </c>
      <c r="G9390" s="31" t="s">
        <v>97</v>
      </c>
      <c r="H9390">
        <v>13</v>
      </c>
      <c r="I9390" s="31" t="s">
        <v>98</v>
      </c>
    </row>
    <row r="9391" spans="1:9" x14ac:dyDescent="0.3">
      <c r="A9391">
        <v>9423</v>
      </c>
      <c r="B9391">
        <v>6</v>
      </c>
      <c r="C9391">
        <v>150</v>
      </c>
      <c r="D9391" s="32">
        <v>0.83472222222222225</v>
      </c>
      <c r="E9391">
        <v>10000</v>
      </c>
      <c r="G9391" s="31" t="s">
        <v>97</v>
      </c>
      <c r="H9391">
        <v>13</v>
      </c>
      <c r="I9391" s="31" t="s">
        <v>100</v>
      </c>
    </row>
    <row r="9392" spans="1:9" x14ac:dyDescent="0.3">
      <c r="A9392">
        <v>9424</v>
      </c>
      <c r="B9392">
        <v>5</v>
      </c>
      <c r="C9392">
        <v>150</v>
      </c>
      <c r="D9392" s="32">
        <v>0.77013888888888893</v>
      </c>
      <c r="E9392">
        <v>8000</v>
      </c>
      <c r="F9392">
        <v>2000</v>
      </c>
      <c r="G9392" s="31" t="s">
        <v>102</v>
      </c>
      <c r="H9392">
        <v>13</v>
      </c>
      <c r="I9392" s="31" t="s">
        <v>105</v>
      </c>
    </row>
    <row r="9393" spans="1:9" x14ac:dyDescent="0.3">
      <c r="A9393">
        <v>9425</v>
      </c>
      <c r="B9393">
        <v>3</v>
      </c>
      <c r="C9393">
        <v>150</v>
      </c>
      <c r="D9393" s="32">
        <v>0.84375</v>
      </c>
      <c r="E9393">
        <v>8000</v>
      </c>
      <c r="G9393" s="31" t="s">
        <v>97</v>
      </c>
      <c r="H9393">
        <v>14</v>
      </c>
      <c r="I9393" s="31" t="s">
        <v>104</v>
      </c>
    </row>
    <row r="9394" spans="1:9" x14ac:dyDescent="0.3">
      <c r="A9394">
        <v>9426</v>
      </c>
      <c r="B9394">
        <v>5</v>
      </c>
      <c r="C9394">
        <v>150</v>
      </c>
      <c r="D9394" s="32">
        <v>0.78472222222222221</v>
      </c>
      <c r="E9394">
        <v>8000</v>
      </c>
      <c r="G9394" s="31" t="s">
        <v>97</v>
      </c>
      <c r="H9394">
        <v>14</v>
      </c>
      <c r="I9394" s="31" t="s">
        <v>105</v>
      </c>
    </row>
    <row r="9395" spans="1:9" x14ac:dyDescent="0.3">
      <c r="A9395">
        <v>9427</v>
      </c>
      <c r="B9395">
        <v>5</v>
      </c>
      <c r="C9395">
        <v>150</v>
      </c>
      <c r="D9395" s="32">
        <v>0.80972222222222223</v>
      </c>
      <c r="E9395">
        <v>8000</v>
      </c>
      <c r="G9395" s="31" t="s">
        <v>97</v>
      </c>
      <c r="H9395">
        <v>15</v>
      </c>
      <c r="I9395" s="31" t="s">
        <v>105</v>
      </c>
    </row>
    <row r="9396" spans="1:9" x14ac:dyDescent="0.3">
      <c r="A9396">
        <v>9428</v>
      </c>
      <c r="B9396">
        <v>5</v>
      </c>
      <c r="C9396">
        <v>150</v>
      </c>
      <c r="D9396" s="32">
        <v>0.83194444444444449</v>
      </c>
      <c r="E9396">
        <v>8000</v>
      </c>
      <c r="F9396">
        <v>2000</v>
      </c>
      <c r="G9396" s="31" t="s">
        <v>102</v>
      </c>
      <c r="H9396">
        <v>16</v>
      </c>
      <c r="I9396" s="31" t="s">
        <v>105</v>
      </c>
    </row>
    <row r="9397" spans="1:9" x14ac:dyDescent="0.3">
      <c r="A9397">
        <v>9429</v>
      </c>
      <c r="B9397">
        <v>3</v>
      </c>
      <c r="C9397">
        <v>151</v>
      </c>
      <c r="D9397" s="32">
        <v>0.47083333333333333</v>
      </c>
      <c r="E9397">
        <v>8000</v>
      </c>
      <c r="G9397" s="31" t="s">
        <v>97</v>
      </c>
      <c r="H9397">
        <v>4</v>
      </c>
      <c r="I9397" s="31" t="s">
        <v>104</v>
      </c>
    </row>
    <row r="9398" spans="1:9" x14ac:dyDescent="0.3">
      <c r="A9398">
        <v>9430</v>
      </c>
      <c r="B9398">
        <v>2</v>
      </c>
      <c r="C9398">
        <v>151</v>
      </c>
      <c r="D9398" s="32">
        <v>0.45347222222222222</v>
      </c>
      <c r="E9398">
        <v>8000</v>
      </c>
      <c r="F9398">
        <v>2000</v>
      </c>
      <c r="G9398" s="31" t="s">
        <v>102</v>
      </c>
      <c r="H9398">
        <v>4</v>
      </c>
      <c r="I9398" s="31" t="s">
        <v>98</v>
      </c>
    </row>
    <row r="9399" spans="1:9" x14ac:dyDescent="0.3">
      <c r="A9399">
        <v>9431</v>
      </c>
      <c r="B9399">
        <v>1</v>
      </c>
      <c r="C9399">
        <v>151</v>
      </c>
      <c r="D9399" s="32">
        <v>0.47222222222222221</v>
      </c>
      <c r="E9399">
        <v>10000</v>
      </c>
      <c r="G9399" s="31" t="s">
        <v>97</v>
      </c>
      <c r="H9399">
        <v>4</v>
      </c>
      <c r="I9399" s="31" t="s">
        <v>99</v>
      </c>
    </row>
    <row r="9400" spans="1:9" x14ac:dyDescent="0.3">
      <c r="A9400">
        <v>9432</v>
      </c>
      <c r="B9400">
        <v>4</v>
      </c>
      <c r="C9400">
        <v>151</v>
      </c>
      <c r="D9400" s="32">
        <v>0.44444444444444442</v>
      </c>
      <c r="E9400">
        <v>8000</v>
      </c>
      <c r="G9400" s="31" t="s">
        <v>102</v>
      </c>
      <c r="H9400">
        <v>4</v>
      </c>
      <c r="I9400" s="31" t="s">
        <v>103</v>
      </c>
    </row>
    <row r="9401" spans="1:9" x14ac:dyDescent="0.3">
      <c r="A9401">
        <v>9433</v>
      </c>
      <c r="B9401">
        <v>8</v>
      </c>
      <c r="C9401">
        <v>151</v>
      </c>
      <c r="D9401" s="32">
        <v>0.47361111111111109</v>
      </c>
      <c r="E9401">
        <v>10000</v>
      </c>
      <c r="G9401" s="31" t="s">
        <v>97</v>
      </c>
      <c r="H9401">
        <v>4</v>
      </c>
      <c r="I9401" s="31" t="s">
        <v>101</v>
      </c>
    </row>
    <row r="9402" spans="1:9" x14ac:dyDescent="0.3">
      <c r="A9402">
        <v>9434</v>
      </c>
      <c r="B9402">
        <v>5</v>
      </c>
      <c r="C9402">
        <v>151</v>
      </c>
      <c r="D9402" s="32">
        <v>0.45416666666666666</v>
      </c>
      <c r="E9402">
        <v>8000</v>
      </c>
      <c r="G9402" s="31" t="s">
        <v>102</v>
      </c>
      <c r="H9402">
        <v>4</v>
      </c>
      <c r="I9402" s="31" t="s">
        <v>105</v>
      </c>
    </row>
    <row r="9403" spans="1:9" x14ac:dyDescent="0.3">
      <c r="A9403">
        <v>9435</v>
      </c>
      <c r="B9403">
        <v>3</v>
      </c>
      <c r="C9403">
        <v>151</v>
      </c>
      <c r="D9403" s="32">
        <v>0.50416666666666665</v>
      </c>
      <c r="E9403">
        <v>8000</v>
      </c>
      <c r="G9403" s="31" t="s">
        <v>97</v>
      </c>
      <c r="H9403">
        <v>5</v>
      </c>
      <c r="I9403" s="31" t="s">
        <v>104</v>
      </c>
    </row>
    <row r="9404" spans="1:9" x14ac:dyDescent="0.3">
      <c r="A9404">
        <v>9436</v>
      </c>
      <c r="B9404">
        <v>2</v>
      </c>
      <c r="C9404">
        <v>151</v>
      </c>
      <c r="D9404" s="32">
        <v>0.48055555555555557</v>
      </c>
      <c r="E9404">
        <v>8000</v>
      </c>
      <c r="G9404" s="31" t="s">
        <v>97</v>
      </c>
      <c r="H9404">
        <v>5</v>
      </c>
      <c r="I9404" s="31" t="s">
        <v>98</v>
      </c>
    </row>
    <row r="9405" spans="1:9" x14ac:dyDescent="0.3">
      <c r="A9405">
        <v>9437</v>
      </c>
      <c r="B9405">
        <v>1</v>
      </c>
      <c r="C9405">
        <v>151</v>
      </c>
      <c r="D9405" s="32">
        <v>0.49861111111111112</v>
      </c>
      <c r="E9405">
        <v>8000</v>
      </c>
      <c r="G9405" s="31" t="s">
        <v>97</v>
      </c>
      <c r="H9405">
        <v>5</v>
      </c>
      <c r="I9405" s="31" t="s">
        <v>99</v>
      </c>
    </row>
    <row r="9406" spans="1:9" x14ac:dyDescent="0.3">
      <c r="A9406">
        <v>9438</v>
      </c>
      <c r="B9406">
        <v>4</v>
      </c>
      <c r="C9406">
        <v>151</v>
      </c>
      <c r="D9406" s="32">
        <v>0.46875</v>
      </c>
      <c r="E9406">
        <v>8000</v>
      </c>
      <c r="G9406" s="31" t="s">
        <v>102</v>
      </c>
      <c r="H9406">
        <v>5</v>
      </c>
      <c r="I9406" s="31" t="s">
        <v>103</v>
      </c>
    </row>
    <row r="9407" spans="1:9" x14ac:dyDescent="0.3">
      <c r="A9407">
        <v>9439</v>
      </c>
      <c r="B9407">
        <v>8</v>
      </c>
      <c r="C9407">
        <v>151</v>
      </c>
      <c r="D9407" s="32">
        <v>0.51111111111111107</v>
      </c>
      <c r="E9407">
        <v>8000</v>
      </c>
      <c r="G9407" s="31" t="s">
        <v>102</v>
      </c>
      <c r="H9407">
        <v>5</v>
      </c>
      <c r="I9407" s="31" t="s">
        <v>101</v>
      </c>
    </row>
    <row r="9408" spans="1:9" x14ac:dyDescent="0.3">
      <c r="A9408">
        <v>9440</v>
      </c>
      <c r="B9408">
        <v>5</v>
      </c>
      <c r="C9408">
        <v>151</v>
      </c>
      <c r="D9408" s="32">
        <v>0.47986111111111113</v>
      </c>
      <c r="E9408">
        <v>8000</v>
      </c>
      <c r="G9408" s="31" t="s">
        <v>102</v>
      </c>
      <c r="H9408">
        <v>5</v>
      </c>
      <c r="I9408" s="31" t="s">
        <v>105</v>
      </c>
    </row>
    <row r="9409" spans="1:9" x14ac:dyDescent="0.3">
      <c r="A9409">
        <v>9441</v>
      </c>
      <c r="B9409">
        <v>3</v>
      </c>
      <c r="C9409">
        <v>151</v>
      </c>
      <c r="D9409" s="32">
        <v>0.53263888888888888</v>
      </c>
      <c r="E9409">
        <v>8000</v>
      </c>
      <c r="G9409" s="31" t="s">
        <v>97</v>
      </c>
      <c r="H9409">
        <v>6</v>
      </c>
      <c r="I9409" s="31" t="s">
        <v>104</v>
      </c>
    </row>
    <row r="9410" spans="1:9" x14ac:dyDescent="0.3">
      <c r="A9410">
        <v>9442</v>
      </c>
      <c r="B9410">
        <v>2</v>
      </c>
      <c r="C9410">
        <v>151</v>
      </c>
      <c r="D9410" s="32">
        <v>0.50347222222222221</v>
      </c>
      <c r="E9410">
        <v>8000</v>
      </c>
      <c r="G9410" s="31" t="s">
        <v>102</v>
      </c>
      <c r="H9410">
        <v>6</v>
      </c>
      <c r="I9410" s="31" t="s">
        <v>98</v>
      </c>
    </row>
    <row r="9411" spans="1:9" x14ac:dyDescent="0.3">
      <c r="A9411">
        <v>9443</v>
      </c>
      <c r="B9411">
        <v>1</v>
      </c>
      <c r="C9411">
        <v>151</v>
      </c>
      <c r="D9411" s="32">
        <v>0.52569444444444446</v>
      </c>
      <c r="E9411">
        <v>8000</v>
      </c>
      <c r="G9411" s="31" t="s">
        <v>97</v>
      </c>
      <c r="H9411">
        <v>6</v>
      </c>
      <c r="I9411" s="31" t="s">
        <v>99</v>
      </c>
    </row>
    <row r="9412" spans="1:9" x14ac:dyDescent="0.3">
      <c r="A9412">
        <v>9444</v>
      </c>
      <c r="B9412">
        <v>4</v>
      </c>
      <c r="C9412">
        <v>151</v>
      </c>
      <c r="D9412" s="32">
        <v>0.49027777777777776</v>
      </c>
      <c r="E9412">
        <v>8000</v>
      </c>
      <c r="F9412">
        <v>500</v>
      </c>
      <c r="G9412" s="31" t="s">
        <v>97</v>
      </c>
      <c r="H9412">
        <v>6</v>
      </c>
      <c r="I9412" s="31" t="s">
        <v>103</v>
      </c>
    </row>
    <row r="9413" spans="1:9" x14ac:dyDescent="0.3">
      <c r="A9413">
        <v>9445</v>
      </c>
      <c r="B9413">
        <v>8</v>
      </c>
      <c r="C9413">
        <v>151</v>
      </c>
      <c r="D9413" s="32">
        <v>0.54791666666666672</v>
      </c>
      <c r="E9413">
        <v>8000</v>
      </c>
      <c r="G9413" s="31" t="s">
        <v>102</v>
      </c>
      <c r="H9413">
        <v>6</v>
      </c>
      <c r="I9413" s="31" t="s">
        <v>101</v>
      </c>
    </row>
    <row r="9414" spans="1:9" x14ac:dyDescent="0.3">
      <c r="A9414">
        <v>9446</v>
      </c>
      <c r="B9414">
        <v>5</v>
      </c>
      <c r="C9414">
        <v>151</v>
      </c>
      <c r="D9414" s="32">
        <v>0.51041666666666663</v>
      </c>
      <c r="E9414">
        <v>8000</v>
      </c>
      <c r="G9414" s="31" t="s">
        <v>97</v>
      </c>
      <c r="H9414">
        <v>6</v>
      </c>
      <c r="I9414" s="31" t="s">
        <v>105</v>
      </c>
    </row>
    <row r="9415" spans="1:9" x14ac:dyDescent="0.3">
      <c r="A9415">
        <v>9447</v>
      </c>
      <c r="B9415">
        <v>3</v>
      </c>
      <c r="C9415">
        <v>151</v>
      </c>
      <c r="D9415" s="32">
        <v>0.55347222222222225</v>
      </c>
      <c r="E9415">
        <v>8000</v>
      </c>
      <c r="F9415">
        <v>1000</v>
      </c>
      <c r="G9415" s="31" t="s">
        <v>102</v>
      </c>
      <c r="H9415">
        <v>7</v>
      </c>
      <c r="I9415" s="31" t="s">
        <v>104</v>
      </c>
    </row>
    <row r="9416" spans="1:9" x14ac:dyDescent="0.3">
      <c r="A9416">
        <v>9448</v>
      </c>
      <c r="B9416">
        <v>2</v>
      </c>
      <c r="C9416">
        <v>151</v>
      </c>
      <c r="D9416" s="32">
        <v>0.51875000000000004</v>
      </c>
      <c r="E9416">
        <v>8000</v>
      </c>
      <c r="G9416" s="31" t="s">
        <v>102</v>
      </c>
      <c r="H9416">
        <v>7</v>
      </c>
      <c r="I9416" s="31" t="s">
        <v>98</v>
      </c>
    </row>
    <row r="9417" spans="1:9" x14ac:dyDescent="0.3">
      <c r="A9417">
        <v>9449</v>
      </c>
      <c r="B9417">
        <v>1</v>
      </c>
      <c r="C9417">
        <v>151</v>
      </c>
      <c r="D9417" s="32">
        <v>0.5541666666666667</v>
      </c>
      <c r="E9417">
        <v>8000</v>
      </c>
      <c r="F9417">
        <v>3000</v>
      </c>
      <c r="G9417" s="31" t="s">
        <v>97</v>
      </c>
      <c r="H9417">
        <v>7</v>
      </c>
      <c r="I9417" s="31" t="s">
        <v>99</v>
      </c>
    </row>
    <row r="9418" spans="1:9" x14ac:dyDescent="0.3">
      <c r="A9418">
        <v>9450</v>
      </c>
      <c r="B9418">
        <v>4</v>
      </c>
      <c r="C9418">
        <v>151</v>
      </c>
      <c r="D9418" s="32">
        <v>0.51180555555555551</v>
      </c>
      <c r="E9418">
        <v>8000</v>
      </c>
      <c r="G9418" s="31" t="s">
        <v>97</v>
      </c>
      <c r="H9418">
        <v>7</v>
      </c>
      <c r="I9418" s="31" t="s">
        <v>103</v>
      </c>
    </row>
    <row r="9419" spans="1:9" x14ac:dyDescent="0.3">
      <c r="A9419">
        <v>9451</v>
      </c>
      <c r="B9419">
        <v>8</v>
      </c>
      <c r="C9419">
        <v>151</v>
      </c>
      <c r="D9419" s="32">
        <v>0.57916666666666672</v>
      </c>
      <c r="E9419">
        <v>8000</v>
      </c>
      <c r="G9419" s="31" t="s">
        <v>97</v>
      </c>
      <c r="H9419">
        <v>7</v>
      </c>
      <c r="I9419" s="31" t="s">
        <v>101</v>
      </c>
    </row>
    <row r="9420" spans="1:9" x14ac:dyDescent="0.3">
      <c r="A9420">
        <v>9452</v>
      </c>
      <c r="B9420">
        <v>5</v>
      </c>
      <c r="C9420">
        <v>151</v>
      </c>
      <c r="D9420" s="32">
        <v>0.5444444444444444</v>
      </c>
      <c r="E9420">
        <v>8000</v>
      </c>
      <c r="G9420" s="31" t="s">
        <v>97</v>
      </c>
      <c r="H9420">
        <v>7</v>
      </c>
      <c r="I9420" s="31" t="s">
        <v>105</v>
      </c>
    </row>
    <row r="9421" spans="1:9" x14ac:dyDescent="0.3">
      <c r="A9421">
        <v>9453</v>
      </c>
      <c r="B9421">
        <v>3</v>
      </c>
      <c r="C9421">
        <v>151</v>
      </c>
      <c r="D9421" s="32">
        <v>0.58333333333333337</v>
      </c>
      <c r="E9421">
        <v>8000</v>
      </c>
      <c r="G9421" s="31" t="s">
        <v>97</v>
      </c>
      <c r="H9421">
        <v>8</v>
      </c>
      <c r="I9421" s="31" t="s">
        <v>104</v>
      </c>
    </row>
    <row r="9422" spans="1:9" x14ac:dyDescent="0.3">
      <c r="A9422">
        <v>9454</v>
      </c>
      <c r="B9422">
        <v>2</v>
      </c>
      <c r="C9422">
        <v>151</v>
      </c>
      <c r="D9422" s="32">
        <v>0.56319444444444444</v>
      </c>
      <c r="E9422">
        <v>8000</v>
      </c>
      <c r="F9422">
        <v>1000</v>
      </c>
      <c r="G9422" s="31" t="s">
        <v>97</v>
      </c>
      <c r="H9422">
        <v>8</v>
      </c>
      <c r="I9422" s="31" t="s">
        <v>98</v>
      </c>
    </row>
    <row r="9423" spans="1:9" x14ac:dyDescent="0.3">
      <c r="A9423">
        <v>9455</v>
      </c>
      <c r="B9423">
        <v>1</v>
      </c>
      <c r="C9423">
        <v>151</v>
      </c>
      <c r="D9423" s="32">
        <v>0.58611111111111114</v>
      </c>
      <c r="E9423">
        <v>8000</v>
      </c>
      <c r="G9423" s="31" t="s">
        <v>102</v>
      </c>
      <c r="H9423">
        <v>8</v>
      </c>
      <c r="I9423" s="31" t="s">
        <v>99</v>
      </c>
    </row>
    <row r="9424" spans="1:9" x14ac:dyDescent="0.3">
      <c r="A9424">
        <v>9456</v>
      </c>
      <c r="B9424">
        <v>4</v>
      </c>
      <c r="C9424">
        <v>151</v>
      </c>
      <c r="D9424" s="32">
        <v>0.55208333333333337</v>
      </c>
      <c r="E9424">
        <v>8000</v>
      </c>
      <c r="G9424" s="31" t="s">
        <v>97</v>
      </c>
      <c r="H9424">
        <v>8</v>
      </c>
      <c r="I9424" s="31" t="s">
        <v>103</v>
      </c>
    </row>
    <row r="9425" spans="1:9" x14ac:dyDescent="0.3">
      <c r="A9425">
        <v>9457</v>
      </c>
      <c r="B9425">
        <v>8</v>
      </c>
      <c r="C9425">
        <v>151</v>
      </c>
      <c r="D9425" s="32">
        <v>0.59861111111111109</v>
      </c>
      <c r="E9425">
        <v>8000</v>
      </c>
      <c r="G9425" s="31" t="s">
        <v>97</v>
      </c>
      <c r="H9425">
        <v>8</v>
      </c>
      <c r="I9425" s="31" t="s">
        <v>101</v>
      </c>
    </row>
    <row r="9426" spans="1:9" x14ac:dyDescent="0.3">
      <c r="A9426">
        <v>9458</v>
      </c>
      <c r="B9426">
        <v>5</v>
      </c>
      <c r="C9426">
        <v>151</v>
      </c>
      <c r="D9426" s="32">
        <v>0.57847222222222228</v>
      </c>
      <c r="E9426">
        <v>8000</v>
      </c>
      <c r="G9426" s="31" t="s">
        <v>102</v>
      </c>
      <c r="H9426">
        <v>8</v>
      </c>
      <c r="I9426" s="31" t="s">
        <v>105</v>
      </c>
    </row>
    <row r="9427" spans="1:9" x14ac:dyDescent="0.3">
      <c r="A9427">
        <v>9459</v>
      </c>
      <c r="B9427">
        <v>3</v>
      </c>
      <c r="C9427">
        <v>151</v>
      </c>
      <c r="D9427" s="32">
        <v>0.61458333333333337</v>
      </c>
      <c r="E9427">
        <v>8000</v>
      </c>
      <c r="G9427" s="31" t="s">
        <v>97</v>
      </c>
      <c r="H9427">
        <v>9</v>
      </c>
      <c r="I9427" s="31" t="s">
        <v>104</v>
      </c>
    </row>
    <row r="9428" spans="1:9" x14ac:dyDescent="0.3">
      <c r="A9428">
        <v>9460</v>
      </c>
      <c r="B9428">
        <v>2</v>
      </c>
      <c r="C9428">
        <v>151</v>
      </c>
      <c r="D9428" s="32">
        <v>0.58750000000000002</v>
      </c>
      <c r="E9428">
        <v>8000</v>
      </c>
      <c r="G9428" s="31" t="s">
        <v>102</v>
      </c>
      <c r="H9428">
        <v>9</v>
      </c>
      <c r="I9428" s="31" t="s">
        <v>98</v>
      </c>
    </row>
    <row r="9429" spans="1:9" x14ac:dyDescent="0.3">
      <c r="A9429">
        <v>9461</v>
      </c>
      <c r="B9429">
        <v>1</v>
      </c>
      <c r="C9429">
        <v>151</v>
      </c>
      <c r="D9429" s="32">
        <v>0.63194444444444442</v>
      </c>
      <c r="E9429">
        <v>8000</v>
      </c>
      <c r="G9429" s="31" t="s">
        <v>102</v>
      </c>
      <c r="H9429">
        <v>9</v>
      </c>
      <c r="I9429" s="31" t="s">
        <v>99</v>
      </c>
    </row>
    <row r="9430" spans="1:9" x14ac:dyDescent="0.3">
      <c r="A9430">
        <v>9462</v>
      </c>
      <c r="B9430">
        <v>4</v>
      </c>
      <c r="C9430">
        <v>151</v>
      </c>
      <c r="D9430" s="32">
        <v>0.59791666666666665</v>
      </c>
      <c r="E9430">
        <v>8000</v>
      </c>
      <c r="G9430" s="31" t="s">
        <v>102</v>
      </c>
      <c r="H9430">
        <v>9</v>
      </c>
      <c r="I9430" s="31" t="s">
        <v>103</v>
      </c>
    </row>
    <row r="9431" spans="1:9" x14ac:dyDescent="0.3">
      <c r="A9431">
        <v>9463</v>
      </c>
      <c r="B9431">
        <v>8</v>
      </c>
      <c r="C9431">
        <v>151</v>
      </c>
      <c r="D9431" s="32">
        <v>0.62847222222222221</v>
      </c>
      <c r="E9431">
        <v>8000</v>
      </c>
      <c r="G9431" s="31" t="s">
        <v>97</v>
      </c>
      <c r="H9431">
        <v>9</v>
      </c>
      <c r="I9431" s="31" t="s">
        <v>101</v>
      </c>
    </row>
    <row r="9432" spans="1:9" x14ac:dyDescent="0.3">
      <c r="A9432">
        <v>9464</v>
      </c>
      <c r="B9432">
        <v>5</v>
      </c>
      <c r="C9432">
        <v>151</v>
      </c>
      <c r="D9432" s="32">
        <v>0.61527777777777781</v>
      </c>
      <c r="E9432">
        <v>8000</v>
      </c>
      <c r="G9432" s="31" t="s">
        <v>97</v>
      </c>
      <c r="H9432">
        <v>9</v>
      </c>
      <c r="I9432" s="31" t="s">
        <v>105</v>
      </c>
    </row>
    <row r="9433" spans="1:9" x14ac:dyDescent="0.3">
      <c r="A9433">
        <v>9465</v>
      </c>
      <c r="B9433">
        <v>3</v>
      </c>
      <c r="C9433">
        <v>151</v>
      </c>
      <c r="D9433" s="32">
        <v>0.65277777777777779</v>
      </c>
      <c r="E9433">
        <v>8000</v>
      </c>
      <c r="G9433" s="31" t="s">
        <v>97</v>
      </c>
      <c r="H9433">
        <v>10</v>
      </c>
      <c r="I9433" s="31" t="s">
        <v>104</v>
      </c>
    </row>
    <row r="9434" spans="1:9" x14ac:dyDescent="0.3">
      <c r="A9434">
        <v>9466</v>
      </c>
      <c r="B9434">
        <v>2</v>
      </c>
      <c r="C9434">
        <v>151</v>
      </c>
      <c r="D9434" s="32">
        <v>0.61319444444444449</v>
      </c>
      <c r="E9434">
        <v>10000</v>
      </c>
      <c r="F9434">
        <v>2000</v>
      </c>
      <c r="G9434" s="31" t="s">
        <v>97</v>
      </c>
      <c r="H9434">
        <v>10</v>
      </c>
      <c r="I9434" s="31" t="s">
        <v>98</v>
      </c>
    </row>
    <row r="9435" spans="1:9" x14ac:dyDescent="0.3">
      <c r="A9435">
        <v>9467</v>
      </c>
      <c r="B9435">
        <v>1</v>
      </c>
      <c r="C9435">
        <v>151</v>
      </c>
      <c r="D9435" s="32">
        <v>0.66388888888888886</v>
      </c>
      <c r="E9435">
        <v>8000</v>
      </c>
      <c r="G9435" s="31" t="s">
        <v>102</v>
      </c>
      <c r="H9435">
        <v>10</v>
      </c>
      <c r="I9435" s="31" t="s">
        <v>99</v>
      </c>
    </row>
    <row r="9436" spans="1:9" x14ac:dyDescent="0.3">
      <c r="A9436">
        <v>9468</v>
      </c>
      <c r="B9436">
        <v>4</v>
      </c>
      <c r="C9436">
        <v>151</v>
      </c>
      <c r="D9436" s="32">
        <v>0.62361111111111112</v>
      </c>
      <c r="E9436">
        <v>8000</v>
      </c>
      <c r="G9436" s="31" t="s">
        <v>102</v>
      </c>
      <c r="H9436">
        <v>10</v>
      </c>
      <c r="I9436" s="31" t="s">
        <v>103</v>
      </c>
    </row>
    <row r="9437" spans="1:9" x14ac:dyDescent="0.3">
      <c r="A9437">
        <v>9469</v>
      </c>
      <c r="B9437">
        <v>8</v>
      </c>
      <c r="C9437">
        <v>151</v>
      </c>
      <c r="D9437" s="32">
        <v>0.66666666666666663</v>
      </c>
      <c r="E9437">
        <v>8000</v>
      </c>
      <c r="F9437">
        <v>2000</v>
      </c>
      <c r="G9437" s="31" t="s">
        <v>102</v>
      </c>
      <c r="H9437">
        <v>10</v>
      </c>
      <c r="I9437" s="31" t="s">
        <v>101</v>
      </c>
    </row>
    <row r="9438" spans="1:9" x14ac:dyDescent="0.3">
      <c r="A9438">
        <v>9470</v>
      </c>
      <c r="B9438">
        <v>5</v>
      </c>
      <c r="C9438">
        <v>151</v>
      </c>
      <c r="D9438" s="32">
        <v>0.64097222222222228</v>
      </c>
      <c r="E9438">
        <v>8000</v>
      </c>
      <c r="G9438" s="31" t="s">
        <v>102</v>
      </c>
      <c r="H9438">
        <v>10</v>
      </c>
      <c r="I9438" s="31" t="s">
        <v>105</v>
      </c>
    </row>
    <row r="9439" spans="1:9" x14ac:dyDescent="0.3">
      <c r="A9439">
        <v>9471</v>
      </c>
      <c r="B9439">
        <v>3</v>
      </c>
      <c r="C9439">
        <v>151</v>
      </c>
      <c r="D9439" s="32">
        <v>0.68125000000000002</v>
      </c>
      <c r="E9439">
        <v>8000</v>
      </c>
      <c r="G9439" s="31" t="s">
        <v>97</v>
      </c>
      <c r="H9439">
        <v>11</v>
      </c>
      <c r="I9439" s="31" t="s">
        <v>104</v>
      </c>
    </row>
    <row r="9440" spans="1:9" x14ac:dyDescent="0.3">
      <c r="A9440">
        <v>9472</v>
      </c>
      <c r="B9440">
        <v>2</v>
      </c>
      <c r="C9440">
        <v>151</v>
      </c>
      <c r="D9440" s="32">
        <v>0.64166666666666672</v>
      </c>
      <c r="E9440">
        <v>8000</v>
      </c>
      <c r="G9440" s="31" t="s">
        <v>102</v>
      </c>
      <c r="H9440">
        <v>11</v>
      </c>
      <c r="I9440" s="31" t="s">
        <v>98</v>
      </c>
    </row>
    <row r="9441" spans="1:9" x14ac:dyDescent="0.3">
      <c r="A9441">
        <v>9473</v>
      </c>
      <c r="B9441">
        <v>1</v>
      </c>
      <c r="C9441">
        <v>151</v>
      </c>
      <c r="D9441" s="32">
        <v>0.69097222222222221</v>
      </c>
      <c r="E9441">
        <v>8000</v>
      </c>
      <c r="F9441">
        <v>2000</v>
      </c>
      <c r="G9441" s="31" t="s">
        <v>97</v>
      </c>
      <c r="H9441">
        <v>11</v>
      </c>
      <c r="I9441" s="31" t="s">
        <v>99</v>
      </c>
    </row>
    <row r="9442" spans="1:9" x14ac:dyDescent="0.3">
      <c r="A9442">
        <v>9474</v>
      </c>
      <c r="B9442">
        <v>4</v>
      </c>
      <c r="C9442">
        <v>151</v>
      </c>
      <c r="D9442" s="32">
        <v>0.65069444444444446</v>
      </c>
      <c r="E9442">
        <v>8000</v>
      </c>
      <c r="G9442" s="31" t="s">
        <v>97</v>
      </c>
      <c r="H9442">
        <v>11</v>
      </c>
      <c r="I9442" s="31" t="s">
        <v>103</v>
      </c>
    </row>
    <row r="9443" spans="1:9" x14ac:dyDescent="0.3">
      <c r="A9443">
        <v>9475</v>
      </c>
      <c r="B9443">
        <v>8</v>
      </c>
      <c r="C9443">
        <v>151</v>
      </c>
      <c r="D9443" s="32">
        <v>0.68819444444444444</v>
      </c>
      <c r="E9443">
        <v>8000</v>
      </c>
      <c r="F9443">
        <v>2000</v>
      </c>
      <c r="G9443" s="31" t="s">
        <v>97</v>
      </c>
      <c r="H9443">
        <v>11</v>
      </c>
      <c r="I9443" s="31" t="s">
        <v>101</v>
      </c>
    </row>
    <row r="9444" spans="1:9" x14ac:dyDescent="0.3">
      <c r="A9444">
        <v>9476</v>
      </c>
      <c r="B9444">
        <v>5</v>
      </c>
      <c r="C9444">
        <v>151</v>
      </c>
      <c r="D9444" s="32">
        <v>0.6743055555555556</v>
      </c>
      <c r="E9444">
        <v>8000</v>
      </c>
      <c r="G9444" s="31" t="s">
        <v>102</v>
      </c>
      <c r="H9444">
        <v>11</v>
      </c>
      <c r="I9444" s="31" t="s">
        <v>105</v>
      </c>
    </row>
    <row r="9445" spans="1:9" x14ac:dyDescent="0.3">
      <c r="A9445">
        <v>9477</v>
      </c>
      <c r="B9445">
        <v>3</v>
      </c>
      <c r="C9445">
        <v>151</v>
      </c>
      <c r="D9445" s="32">
        <v>0.70277777777777772</v>
      </c>
      <c r="E9445">
        <v>8000</v>
      </c>
      <c r="G9445" s="31" t="s">
        <v>102</v>
      </c>
      <c r="H9445">
        <v>12</v>
      </c>
      <c r="I9445" s="31" t="s">
        <v>104</v>
      </c>
    </row>
    <row r="9446" spans="1:9" x14ac:dyDescent="0.3">
      <c r="A9446">
        <v>9478</v>
      </c>
      <c r="B9446">
        <v>2</v>
      </c>
      <c r="C9446">
        <v>151</v>
      </c>
      <c r="D9446" s="32">
        <v>0.66805555555555551</v>
      </c>
      <c r="E9446">
        <v>8000</v>
      </c>
      <c r="G9446" s="31" t="s">
        <v>102</v>
      </c>
      <c r="H9446">
        <v>12</v>
      </c>
      <c r="I9446" s="31" t="s">
        <v>98</v>
      </c>
    </row>
    <row r="9447" spans="1:9" x14ac:dyDescent="0.3">
      <c r="A9447">
        <v>9479</v>
      </c>
      <c r="B9447">
        <v>1</v>
      </c>
      <c r="C9447">
        <v>151</v>
      </c>
      <c r="D9447" s="32">
        <v>0.72152777777777777</v>
      </c>
      <c r="E9447">
        <v>10000</v>
      </c>
      <c r="F9447">
        <v>2000</v>
      </c>
      <c r="G9447" s="31" t="s">
        <v>102</v>
      </c>
      <c r="H9447">
        <v>12</v>
      </c>
      <c r="I9447" s="31" t="s">
        <v>99</v>
      </c>
    </row>
    <row r="9448" spans="1:9" x14ac:dyDescent="0.3">
      <c r="A9448">
        <v>9480</v>
      </c>
      <c r="B9448">
        <v>4</v>
      </c>
      <c r="C9448">
        <v>151</v>
      </c>
      <c r="D9448" s="32">
        <v>0.67777777777777781</v>
      </c>
      <c r="E9448">
        <v>10000</v>
      </c>
      <c r="G9448" s="31" t="s">
        <v>97</v>
      </c>
      <c r="H9448">
        <v>12</v>
      </c>
      <c r="I9448" s="31" t="s">
        <v>103</v>
      </c>
    </row>
    <row r="9449" spans="1:9" x14ac:dyDescent="0.3">
      <c r="A9449">
        <v>9481</v>
      </c>
      <c r="B9449">
        <v>8</v>
      </c>
      <c r="C9449">
        <v>151</v>
      </c>
      <c r="D9449" s="32">
        <v>0.72361111111111109</v>
      </c>
      <c r="E9449">
        <v>10000</v>
      </c>
      <c r="G9449" s="31" t="s">
        <v>102</v>
      </c>
      <c r="H9449">
        <v>12</v>
      </c>
      <c r="I9449" s="31" t="s">
        <v>101</v>
      </c>
    </row>
    <row r="9450" spans="1:9" x14ac:dyDescent="0.3">
      <c r="A9450">
        <v>9482</v>
      </c>
      <c r="B9450">
        <v>5</v>
      </c>
      <c r="C9450">
        <v>151</v>
      </c>
      <c r="D9450" s="32">
        <v>0.6958333333333333</v>
      </c>
      <c r="E9450">
        <v>8000</v>
      </c>
      <c r="G9450" s="31" t="s">
        <v>102</v>
      </c>
      <c r="H9450">
        <v>12</v>
      </c>
      <c r="I9450" s="31" t="s">
        <v>105</v>
      </c>
    </row>
    <row r="9451" spans="1:9" x14ac:dyDescent="0.3">
      <c r="A9451">
        <v>9483</v>
      </c>
      <c r="B9451">
        <v>3</v>
      </c>
      <c r="C9451">
        <v>151</v>
      </c>
      <c r="D9451" s="32">
        <v>0.73333333333333328</v>
      </c>
      <c r="E9451">
        <v>8000</v>
      </c>
      <c r="G9451" s="31" t="s">
        <v>102</v>
      </c>
      <c r="H9451">
        <v>13</v>
      </c>
      <c r="I9451" s="31" t="s">
        <v>104</v>
      </c>
    </row>
    <row r="9452" spans="1:9" x14ac:dyDescent="0.3">
      <c r="A9452">
        <v>9484</v>
      </c>
      <c r="B9452">
        <v>2</v>
      </c>
      <c r="C9452">
        <v>151</v>
      </c>
      <c r="D9452" s="32">
        <v>0.68541666666666667</v>
      </c>
      <c r="E9452">
        <v>8000</v>
      </c>
      <c r="G9452" s="31" t="s">
        <v>102</v>
      </c>
      <c r="H9452">
        <v>13</v>
      </c>
      <c r="I9452" s="31" t="s">
        <v>98</v>
      </c>
    </row>
    <row r="9453" spans="1:9" x14ac:dyDescent="0.3">
      <c r="A9453">
        <v>9485</v>
      </c>
      <c r="B9453">
        <v>1</v>
      </c>
      <c r="C9453">
        <v>151</v>
      </c>
      <c r="D9453" s="32">
        <v>0.76111111111111107</v>
      </c>
      <c r="E9453">
        <v>8000</v>
      </c>
      <c r="G9453" s="31" t="s">
        <v>102</v>
      </c>
      <c r="H9453">
        <v>13</v>
      </c>
      <c r="I9453" s="31" t="s">
        <v>99</v>
      </c>
    </row>
    <row r="9454" spans="1:9" x14ac:dyDescent="0.3">
      <c r="A9454">
        <v>9486</v>
      </c>
      <c r="B9454">
        <v>4</v>
      </c>
      <c r="C9454">
        <v>151</v>
      </c>
      <c r="D9454" s="32">
        <v>0.7104166666666667</v>
      </c>
      <c r="E9454">
        <v>8000</v>
      </c>
      <c r="G9454" s="31" t="s">
        <v>97</v>
      </c>
      <c r="H9454">
        <v>13</v>
      </c>
      <c r="I9454" s="31" t="s">
        <v>103</v>
      </c>
    </row>
    <row r="9455" spans="1:9" x14ac:dyDescent="0.3">
      <c r="A9455">
        <v>9487</v>
      </c>
      <c r="B9455">
        <v>8</v>
      </c>
      <c r="C9455">
        <v>151</v>
      </c>
      <c r="D9455" s="32">
        <v>0.75763888888888886</v>
      </c>
      <c r="E9455">
        <v>8000</v>
      </c>
      <c r="G9455" s="31" t="s">
        <v>97</v>
      </c>
      <c r="H9455">
        <v>13</v>
      </c>
      <c r="I9455" s="31" t="s">
        <v>101</v>
      </c>
    </row>
    <row r="9456" spans="1:9" x14ac:dyDescent="0.3">
      <c r="A9456">
        <v>9488</v>
      </c>
      <c r="B9456">
        <v>5</v>
      </c>
      <c r="C9456">
        <v>151</v>
      </c>
      <c r="D9456" s="32">
        <v>0.72430555555555554</v>
      </c>
      <c r="E9456">
        <v>8000</v>
      </c>
      <c r="G9456" s="31" t="s">
        <v>102</v>
      </c>
      <c r="H9456">
        <v>13</v>
      </c>
      <c r="I9456" s="31" t="s">
        <v>105</v>
      </c>
    </row>
    <row r="9457" spans="1:9" x14ac:dyDescent="0.3">
      <c r="A9457">
        <v>9489</v>
      </c>
      <c r="B9457">
        <v>3</v>
      </c>
      <c r="C9457">
        <v>151</v>
      </c>
      <c r="D9457" s="32">
        <v>0.75347222222222221</v>
      </c>
      <c r="E9457">
        <v>8000</v>
      </c>
      <c r="G9457" s="31" t="s">
        <v>102</v>
      </c>
      <c r="H9457">
        <v>14</v>
      </c>
      <c r="I9457" s="31" t="s">
        <v>104</v>
      </c>
    </row>
    <row r="9458" spans="1:9" x14ac:dyDescent="0.3">
      <c r="A9458">
        <v>9490</v>
      </c>
      <c r="B9458">
        <v>2</v>
      </c>
      <c r="C9458">
        <v>151</v>
      </c>
      <c r="D9458" s="32">
        <v>0.71944444444444444</v>
      </c>
      <c r="E9458">
        <v>8000</v>
      </c>
      <c r="G9458" s="31" t="s">
        <v>97</v>
      </c>
      <c r="H9458">
        <v>14</v>
      </c>
      <c r="I9458" s="31" t="s">
        <v>98</v>
      </c>
    </row>
    <row r="9459" spans="1:9" x14ac:dyDescent="0.3">
      <c r="A9459">
        <v>9491</v>
      </c>
      <c r="B9459">
        <v>1</v>
      </c>
      <c r="C9459">
        <v>151</v>
      </c>
      <c r="D9459" s="32">
        <v>0.80486111111111114</v>
      </c>
      <c r="E9459">
        <v>8000</v>
      </c>
      <c r="G9459" s="31" t="s">
        <v>102</v>
      </c>
      <c r="H9459">
        <v>14</v>
      </c>
      <c r="I9459" s="31" t="s">
        <v>99</v>
      </c>
    </row>
    <row r="9460" spans="1:9" x14ac:dyDescent="0.3">
      <c r="A9460">
        <v>9492</v>
      </c>
      <c r="B9460">
        <v>4</v>
      </c>
      <c r="C9460">
        <v>151</v>
      </c>
      <c r="D9460" s="32">
        <v>0.73333333333333328</v>
      </c>
      <c r="E9460">
        <v>8000</v>
      </c>
      <c r="G9460" s="31" t="s">
        <v>102</v>
      </c>
      <c r="H9460">
        <v>14</v>
      </c>
      <c r="I9460" s="31" t="s">
        <v>103</v>
      </c>
    </row>
    <row r="9461" spans="1:9" x14ac:dyDescent="0.3">
      <c r="A9461">
        <v>9493</v>
      </c>
      <c r="B9461">
        <v>8</v>
      </c>
      <c r="C9461">
        <v>151</v>
      </c>
      <c r="D9461" s="32">
        <v>0.78819444444444442</v>
      </c>
      <c r="E9461">
        <v>8000</v>
      </c>
      <c r="F9461">
        <v>2000</v>
      </c>
      <c r="G9461" s="31" t="s">
        <v>97</v>
      </c>
      <c r="H9461">
        <v>14</v>
      </c>
      <c r="I9461" s="31" t="s">
        <v>101</v>
      </c>
    </row>
    <row r="9462" spans="1:9" x14ac:dyDescent="0.3">
      <c r="A9462">
        <v>9494</v>
      </c>
      <c r="B9462">
        <v>5</v>
      </c>
      <c r="C9462">
        <v>151</v>
      </c>
      <c r="D9462" s="32">
        <v>0.75138888888888888</v>
      </c>
      <c r="E9462">
        <v>10000</v>
      </c>
      <c r="F9462">
        <v>2000</v>
      </c>
      <c r="G9462" s="31" t="s">
        <v>102</v>
      </c>
      <c r="H9462">
        <v>14</v>
      </c>
      <c r="I9462" s="31" t="s">
        <v>105</v>
      </c>
    </row>
    <row r="9463" spans="1:9" x14ac:dyDescent="0.3">
      <c r="A9463">
        <v>9495</v>
      </c>
      <c r="B9463">
        <v>3</v>
      </c>
      <c r="C9463">
        <v>151</v>
      </c>
      <c r="D9463" s="32">
        <v>0.78611111111111109</v>
      </c>
      <c r="E9463">
        <v>10000</v>
      </c>
      <c r="G9463" s="31" t="s">
        <v>102</v>
      </c>
      <c r="H9463">
        <v>15</v>
      </c>
      <c r="I9463" s="31" t="s">
        <v>104</v>
      </c>
    </row>
    <row r="9464" spans="1:9" x14ac:dyDescent="0.3">
      <c r="A9464">
        <v>9496</v>
      </c>
      <c r="B9464">
        <v>2</v>
      </c>
      <c r="C9464">
        <v>151</v>
      </c>
      <c r="D9464" s="32">
        <v>0.73750000000000004</v>
      </c>
      <c r="E9464">
        <v>8000</v>
      </c>
      <c r="G9464" s="31" t="s">
        <v>97</v>
      </c>
      <c r="H9464">
        <v>15</v>
      </c>
      <c r="I9464" s="31" t="s">
        <v>98</v>
      </c>
    </row>
    <row r="9465" spans="1:9" x14ac:dyDescent="0.3">
      <c r="A9465">
        <v>9497</v>
      </c>
      <c r="B9465">
        <v>4</v>
      </c>
      <c r="C9465">
        <v>151</v>
      </c>
      <c r="D9465" s="32">
        <v>0.74930555555555556</v>
      </c>
      <c r="E9465">
        <v>8000</v>
      </c>
      <c r="F9465">
        <v>2000</v>
      </c>
      <c r="G9465" s="31" t="s">
        <v>97</v>
      </c>
      <c r="H9465">
        <v>15</v>
      </c>
      <c r="I9465" s="31" t="s">
        <v>103</v>
      </c>
    </row>
    <row r="9466" spans="1:9" x14ac:dyDescent="0.3">
      <c r="A9466">
        <v>9498</v>
      </c>
      <c r="B9466">
        <v>8</v>
      </c>
      <c r="C9466">
        <v>151</v>
      </c>
      <c r="D9466" s="32">
        <v>0.82777777777777772</v>
      </c>
      <c r="E9466">
        <v>8000</v>
      </c>
      <c r="G9466" s="31" t="s">
        <v>102</v>
      </c>
      <c r="H9466">
        <v>15</v>
      </c>
      <c r="I9466" s="31" t="s">
        <v>101</v>
      </c>
    </row>
    <row r="9467" spans="1:9" x14ac:dyDescent="0.3">
      <c r="A9467">
        <v>9499</v>
      </c>
      <c r="B9467">
        <v>5</v>
      </c>
      <c r="C9467">
        <v>151</v>
      </c>
      <c r="D9467" s="32">
        <v>0.77708333333333335</v>
      </c>
      <c r="E9467">
        <v>8000</v>
      </c>
      <c r="F9467">
        <v>500</v>
      </c>
      <c r="G9467" s="31" t="s">
        <v>97</v>
      </c>
      <c r="H9467">
        <v>15</v>
      </c>
      <c r="I9467" s="31" t="s">
        <v>105</v>
      </c>
    </row>
    <row r="9468" spans="1:9" x14ac:dyDescent="0.3">
      <c r="A9468">
        <v>9500</v>
      </c>
      <c r="B9468">
        <v>3</v>
      </c>
      <c r="C9468">
        <v>151</v>
      </c>
      <c r="D9468" s="32">
        <v>0.80555555555555558</v>
      </c>
      <c r="E9468">
        <v>8000</v>
      </c>
      <c r="G9468" s="31" t="s">
        <v>102</v>
      </c>
      <c r="H9468">
        <v>16</v>
      </c>
      <c r="I9468" s="31" t="s">
        <v>104</v>
      </c>
    </row>
    <row r="9469" spans="1:9" x14ac:dyDescent="0.3">
      <c r="A9469">
        <v>9501</v>
      </c>
      <c r="B9469">
        <v>2</v>
      </c>
      <c r="C9469">
        <v>151</v>
      </c>
      <c r="D9469" s="32">
        <v>0.76180555555555551</v>
      </c>
      <c r="E9469">
        <v>8000</v>
      </c>
      <c r="G9469" s="31" t="s">
        <v>102</v>
      </c>
      <c r="H9469">
        <v>16</v>
      </c>
      <c r="I9469" s="31" t="s">
        <v>98</v>
      </c>
    </row>
    <row r="9470" spans="1:9" x14ac:dyDescent="0.3">
      <c r="A9470">
        <v>9502</v>
      </c>
      <c r="B9470">
        <v>4</v>
      </c>
      <c r="C9470">
        <v>151</v>
      </c>
      <c r="D9470" s="32">
        <v>0.76666666666666672</v>
      </c>
      <c r="E9470">
        <v>8000</v>
      </c>
      <c r="G9470" s="31" t="s">
        <v>102</v>
      </c>
      <c r="H9470">
        <v>16</v>
      </c>
      <c r="I9470" s="31" t="s">
        <v>103</v>
      </c>
    </row>
    <row r="9471" spans="1:9" x14ac:dyDescent="0.3">
      <c r="A9471">
        <v>9503</v>
      </c>
      <c r="B9471">
        <v>5</v>
      </c>
      <c r="C9471">
        <v>151</v>
      </c>
      <c r="D9471" s="32">
        <v>0.81736111111111109</v>
      </c>
      <c r="E9471">
        <v>8000</v>
      </c>
      <c r="G9471" s="31" t="s">
        <v>97</v>
      </c>
      <c r="H9471">
        <v>16</v>
      </c>
      <c r="I9471" s="31" t="s">
        <v>105</v>
      </c>
    </row>
    <row r="9472" spans="1:9" x14ac:dyDescent="0.3">
      <c r="A9472">
        <v>9504</v>
      </c>
      <c r="B9472">
        <v>3</v>
      </c>
      <c r="C9472">
        <v>151</v>
      </c>
      <c r="D9472" s="32">
        <v>0.8256944444444444</v>
      </c>
      <c r="E9472">
        <v>8000</v>
      </c>
      <c r="G9472" s="31" t="s">
        <v>102</v>
      </c>
      <c r="H9472">
        <v>17</v>
      </c>
      <c r="I9472" s="31" t="s">
        <v>104</v>
      </c>
    </row>
    <row r="9473" spans="1:9" x14ac:dyDescent="0.3">
      <c r="A9473">
        <v>9505</v>
      </c>
      <c r="B9473">
        <v>2</v>
      </c>
      <c r="C9473">
        <v>151</v>
      </c>
      <c r="D9473" s="32">
        <v>0.78333333333333333</v>
      </c>
      <c r="E9473">
        <v>8000</v>
      </c>
      <c r="G9473" s="31" t="s">
        <v>102</v>
      </c>
      <c r="H9473">
        <v>17</v>
      </c>
      <c r="I9473" s="31" t="s">
        <v>98</v>
      </c>
    </row>
    <row r="9474" spans="1:9" x14ac:dyDescent="0.3">
      <c r="A9474">
        <v>9506</v>
      </c>
      <c r="B9474">
        <v>4</v>
      </c>
      <c r="C9474">
        <v>151</v>
      </c>
      <c r="D9474" s="32">
        <v>0.77986111111111112</v>
      </c>
      <c r="E9474">
        <v>8000</v>
      </c>
      <c r="G9474" s="31" t="s">
        <v>102</v>
      </c>
      <c r="H9474">
        <v>17</v>
      </c>
      <c r="I9474" s="31" t="s">
        <v>103</v>
      </c>
    </row>
    <row r="9475" spans="1:9" x14ac:dyDescent="0.3">
      <c r="A9475">
        <v>9507</v>
      </c>
      <c r="B9475">
        <v>5</v>
      </c>
      <c r="C9475">
        <v>151</v>
      </c>
      <c r="D9475" s="32"/>
      <c r="E9475">
        <v>8000</v>
      </c>
      <c r="G9475" s="31" t="s">
        <v>102</v>
      </c>
      <c r="H9475">
        <v>17</v>
      </c>
      <c r="I9475" s="31" t="s">
        <v>105</v>
      </c>
    </row>
    <row r="9476" spans="1:9" x14ac:dyDescent="0.3">
      <c r="A9476">
        <v>9508</v>
      </c>
      <c r="B9476">
        <v>2</v>
      </c>
      <c r="C9476">
        <v>151</v>
      </c>
      <c r="D9476" s="32">
        <v>0.80138888888888893</v>
      </c>
      <c r="E9476">
        <v>8000</v>
      </c>
      <c r="G9476" s="31" t="s">
        <v>102</v>
      </c>
      <c r="H9476">
        <v>18</v>
      </c>
      <c r="I9476" s="31" t="s">
        <v>98</v>
      </c>
    </row>
    <row r="9477" spans="1:9" x14ac:dyDescent="0.3">
      <c r="A9477">
        <v>9509</v>
      </c>
      <c r="B9477">
        <v>4</v>
      </c>
      <c r="C9477">
        <v>151</v>
      </c>
      <c r="D9477" s="32">
        <v>0.79722222222222228</v>
      </c>
      <c r="E9477">
        <v>8000</v>
      </c>
      <c r="F9477">
        <v>500</v>
      </c>
      <c r="G9477" s="31" t="s">
        <v>102</v>
      </c>
      <c r="H9477">
        <v>18</v>
      </c>
      <c r="I9477" s="31" t="s">
        <v>103</v>
      </c>
    </row>
    <row r="9478" spans="1:9" x14ac:dyDescent="0.3">
      <c r="A9478">
        <v>9510</v>
      </c>
      <c r="B9478">
        <v>4</v>
      </c>
      <c r="C9478">
        <v>151</v>
      </c>
      <c r="D9478" s="32">
        <v>0.8208333333333333</v>
      </c>
      <c r="E9478">
        <v>8000</v>
      </c>
      <c r="F9478">
        <v>2000</v>
      </c>
      <c r="G9478" s="31" t="s">
        <v>102</v>
      </c>
      <c r="H9478">
        <v>19</v>
      </c>
      <c r="I9478" s="31" t="s">
        <v>103</v>
      </c>
    </row>
    <row r="9479" spans="1:9" x14ac:dyDescent="0.3">
      <c r="A9479">
        <v>9511</v>
      </c>
      <c r="B9479">
        <v>3</v>
      </c>
      <c r="C9479">
        <v>152</v>
      </c>
      <c r="D9479" s="32">
        <v>0.46527777777777779</v>
      </c>
      <c r="E9479">
        <v>8000</v>
      </c>
      <c r="F9479">
        <v>2000</v>
      </c>
      <c r="G9479" s="31" t="s">
        <v>97</v>
      </c>
      <c r="H9479">
        <v>4</v>
      </c>
      <c r="I9479" s="31" t="s">
        <v>104</v>
      </c>
    </row>
    <row r="9480" spans="1:9" x14ac:dyDescent="0.3">
      <c r="A9480">
        <v>9512</v>
      </c>
      <c r="B9480">
        <v>4</v>
      </c>
      <c r="C9480">
        <v>152</v>
      </c>
      <c r="D9480" s="32">
        <v>0.49791666666666667</v>
      </c>
      <c r="E9480">
        <v>8000</v>
      </c>
      <c r="G9480" s="31" t="s">
        <v>102</v>
      </c>
      <c r="H9480">
        <v>4</v>
      </c>
      <c r="I9480" s="31" t="s">
        <v>103</v>
      </c>
    </row>
    <row r="9481" spans="1:9" x14ac:dyDescent="0.3">
      <c r="A9481">
        <v>9513</v>
      </c>
      <c r="B9481">
        <v>8</v>
      </c>
      <c r="C9481">
        <v>152</v>
      </c>
      <c r="D9481" s="32">
        <v>0.48680555555555555</v>
      </c>
      <c r="E9481">
        <v>8000</v>
      </c>
      <c r="G9481" s="31" t="s">
        <v>102</v>
      </c>
      <c r="H9481">
        <v>4</v>
      </c>
      <c r="I9481" s="31" t="s">
        <v>101</v>
      </c>
    </row>
    <row r="9482" spans="1:9" x14ac:dyDescent="0.3">
      <c r="A9482">
        <v>9514</v>
      </c>
      <c r="B9482">
        <v>5</v>
      </c>
      <c r="C9482">
        <v>152</v>
      </c>
      <c r="D9482" s="32">
        <v>0.46527777777777779</v>
      </c>
      <c r="E9482">
        <v>8000</v>
      </c>
      <c r="F9482">
        <v>2000</v>
      </c>
      <c r="G9482" s="31" t="s">
        <v>97</v>
      </c>
      <c r="H9482">
        <v>4</v>
      </c>
      <c r="I9482" s="31" t="s">
        <v>105</v>
      </c>
    </row>
    <row r="9483" spans="1:9" x14ac:dyDescent="0.3">
      <c r="A9483">
        <v>9515</v>
      </c>
      <c r="B9483">
        <v>3</v>
      </c>
      <c r="C9483">
        <v>152</v>
      </c>
      <c r="D9483" s="32">
        <v>0.49236111111111114</v>
      </c>
      <c r="E9483">
        <v>8000</v>
      </c>
      <c r="G9483" s="31" t="s">
        <v>97</v>
      </c>
      <c r="H9483">
        <v>5</v>
      </c>
      <c r="I9483" s="31" t="s">
        <v>104</v>
      </c>
    </row>
    <row r="9484" spans="1:9" x14ac:dyDescent="0.3">
      <c r="A9484">
        <v>9516</v>
      </c>
      <c r="B9484">
        <v>4</v>
      </c>
      <c r="C9484">
        <v>152</v>
      </c>
      <c r="D9484" s="32">
        <v>0.5180555555555556</v>
      </c>
      <c r="E9484">
        <v>8000</v>
      </c>
      <c r="F9484">
        <v>2000</v>
      </c>
      <c r="G9484" s="31" t="s">
        <v>97</v>
      </c>
      <c r="H9484">
        <v>5</v>
      </c>
      <c r="I9484" s="31" t="s">
        <v>103</v>
      </c>
    </row>
    <row r="9485" spans="1:9" x14ac:dyDescent="0.3">
      <c r="A9485">
        <v>9517</v>
      </c>
      <c r="B9485">
        <v>8</v>
      </c>
      <c r="C9485">
        <v>152</v>
      </c>
      <c r="D9485" s="32">
        <v>0.57291666666666663</v>
      </c>
      <c r="E9485">
        <v>8000</v>
      </c>
      <c r="G9485" s="31" t="s">
        <v>102</v>
      </c>
      <c r="H9485">
        <v>5</v>
      </c>
      <c r="I9485" s="31" t="s">
        <v>101</v>
      </c>
    </row>
    <row r="9486" spans="1:9" x14ac:dyDescent="0.3">
      <c r="A9486">
        <v>9518</v>
      </c>
      <c r="B9486">
        <v>5</v>
      </c>
      <c r="C9486">
        <v>152</v>
      </c>
      <c r="D9486" s="32">
        <v>0.52152777777777781</v>
      </c>
      <c r="E9486">
        <v>8000</v>
      </c>
      <c r="G9486" s="31" t="s">
        <v>97</v>
      </c>
      <c r="H9486">
        <v>5</v>
      </c>
      <c r="I9486" s="31" t="s">
        <v>105</v>
      </c>
    </row>
    <row r="9487" spans="1:9" x14ac:dyDescent="0.3">
      <c r="A9487">
        <v>9519</v>
      </c>
      <c r="B9487">
        <v>3</v>
      </c>
      <c r="C9487">
        <v>152</v>
      </c>
      <c r="D9487" s="32">
        <v>0.52430555555555558</v>
      </c>
      <c r="E9487">
        <v>8000</v>
      </c>
      <c r="G9487" s="31" t="s">
        <v>102</v>
      </c>
      <c r="H9487">
        <v>6</v>
      </c>
      <c r="I9487" s="31" t="s">
        <v>104</v>
      </c>
    </row>
    <row r="9488" spans="1:9" x14ac:dyDescent="0.3">
      <c r="A9488">
        <v>9520</v>
      </c>
      <c r="B9488">
        <v>4</v>
      </c>
      <c r="C9488">
        <v>152</v>
      </c>
      <c r="D9488" s="32">
        <v>0.54513888888888884</v>
      </c>
      <c r="E9488">
        <v>8000</v>
      </c>
      <c r="G9488" s="31" t="s">
        <v>102</v>
      </c>
      <c r="H9488">
        <v>6</v>
      </c>
      <c r="I9488" s="31" t="s">
        <v>103</v>
      </c>
    </row>
    <row r="9489" spans="1:9" x14ac:dyDescent="0.3">
      <c r="A9489">
        <v>9521</v>
      </c>
      <c r="B9489">
        <v>8</v>
      </c>
      <c r="C9489">
        <v>152</v>
      </c>
      <c r="D9489" s="32">
        <v>0.64930555555555558</v>
      </c>
      <c r="E9489">
        <v>8000</v>
      </c>
      <c r="G9489" s="31" t="s">
        <v>97</v>
      </c>
      <c r="H9489">
        <v>6</v>
      </c>
      <c r="I9489" s="31" t="s">
        <v>101</v>
      </c>
    </row>
    <row r="9490" spans="1:9" x14ac:dyDescent="0.3">
      <c r="A9490">
        <v>9522</v>
      </c>
      <c r="B9490">
        <v>5</v>
      </c>
      <c r="C9490">
        <v>152</v>
      </c>
      <c r="D9490" s="32">
        <v>0.54374999999999996</v>
      </c>
      <c r="E9490">
        <v>8000</v>
      </c>
      <c r="F9490">
        <v>2000</v>
      </c>
      <c r="G9490" s="31" t="s">
        <v>97</v>
      </c>
      <c r="H9490">
        <v>6</v>
      </c>
      <c r="I9490" s="31" t="s">
        <v>105</v>
      </c>
    </row>
    <row r="9491" spans="1:9" x14ac:dyDescent="0.3">
      <c r="A9491">
        <v>9523</v>
      </c>
      <c r="B9491">
        <v>3</v>
      </c>
      <c r="C9491">
        <v>152</v>
      </c>
      <c r="D9491" s="32">
        <v>0.61250000000000004</v>
      </c>
      <c r="E9491">
        <v>8000</v>
      </c>
      <c r="G9491" s="31" t="s">
        <v>97</v>
      </c>
      <c r="H9491">
        <v>7</v>
      </c>
      <c r="I9491" s="31" t="s">
        <v>104</v>
      </c>
    </row>
    <row r="9492" spans="1:9" x14ac:dyDescent="0.3">
      <c r="A9492">
        <v>9524</v>
      </c>
      <c r="B9492">
        <v>4</v>
      </c>
      <c r="C9492">
        <v>152</v>
      </c>
      <c r="D9492" s="32">
        <v>0.63611111111111107</v>
      </c>
      <c r="E9492">
        <v>8000</v>
      </c>
      <c r="G9492" s="31" t="s">
        <v>102</v>
      </c>
      <c r="H9492">
        <v>7</v>
      </c>
      <c r="I9492" s="31" t="s">
        <v>103</v>
      </c>
    </row>
    <row r="9493" spans="1:9" x14ac:dyDescent="0.3">
      <c r="A9493">
        <v>9525</v>
      </c>
      <c r="B9493">
        <v>8</v>
      </c>
      <c r="C9493">
        <v>152</v>
      </c>
      <c r="D9493" s="32">
        <v>0.75902777777777775</v>
      </c>
      <c r="E9493">
        <v>8000</v>
      </c>
      <c r="G9493" s="31" t="s">
        <v>102</v>
      </c>
      <c r="H9493">
        <v>7</v>
      </c>
      <c r="I9493" s="31" t="s">
        <v>101</v>
      </c>
    </row>
    <row r="9494" spans="1:9" x14ac:dyDescent="0.3">
      <c r="A9494">
        <v>9526</v>
      </c>
      <c r="B9494">
        <v>5</v>
      </c>
      <c r="C9494">
        <v>152</v>
      </c>
      <c r="D9494" s="32">
        <v>0.59513888888888888</v>
      </c>
      <c r="E9494">
        <v>8000</v>
      </c>
      <c r="G9494" s="31" t="s">
        <v>102</v>
      </c>
      <c r="H9494">
        <v>7</v>
      </c>
      <c r="I9494" s="31" t="s">
        <v>105</v>
      </c>
    </row>
    <row r="9495" spans="1:9" x14ac:dyDescent="0.3">
      <c r="A9495">
        <v>9527</v>
      </c>
      <c r="B9495">
        <v>3</v>
      </c>
      <c r="C9495">
        <v>152</v>
      </c>
      <c r="D9495" s="32">
        <v>0.65694444444444444</v>
      </c>
      <c r="E9495">
        <v>8000</v>
      </c>
      <c r="F9495">
        <v>1000</v>
      </c>
      <c r="G9495" s="31" t="s">
        <v>102</v>
      </c>
      <c r="H9495">
        <v>8</v>
      </c>
      <c r="I9495" s="31" t="s">
        <v>104</v>
      </c>
    </row>
    <row r="9496" spans="1:9" x14ac:dyDescent="0.3">
      <c r="A9496">
        <v>9528</v>
      </c>
      <c r="B9496">
        <v>4</v>
      </c>
      <c r="C9496">
        <v>152</v>
      </c>
      <c r="D9496" s="32">
        <v>0.66319444444444442</v>
      </c>
      <c r="E9496">
        <v>8000</v>
      </c>
      <c r="G9496" s="31" t="s">
        <v>102</v>
      </c>
      <c r="H9496">
        <v>8</v>
      </c>
      <c r="I9496" s="31" t="s">
        <v>103</v>
      </c>
    </row>
    <row r="9497" spans="1:9" x14ac:dyDescent="0.3">
      <c r="A9497">
        <v>9529</v>
      </c>
      <c r="B9497">
        <v>8</v>
      </c>
      <c r="C9497">
        <v>152</v>
      </c>
      <c r="D9497" s="32">
        <v>0.7729166666666667</v>
      </c>
      <c r="E9497">
        <v>8000</v>
      </c>
      <c r="G9497" s="31" t="s">
        <v>97</v>
      </c>
      <c r="H9497">
        <v>8</v>
      </c>
      <c r="I9497" s="31" t="s">
        <v>101</v>
      </c>
    </row>
    <row r="9498" spans="1:9" x14ac:dyDescent="0.3">
      <c r="A9498">
        <v>9530</v>
      </c>
      <c r="B9498">
        <v>5</v>
      </c>
      <c r="C9498">
        <v>152</v>
      </c>
      <c r="D9498" s="32">
        <v>0.62222222222222223</v>
      </c>
      <c r="E9498">
        <v>8000</v>
      </c>
      <c r="G9498" s="31" t="s">
        <v>97</v>
      </c>
      <c r="H9498">
        <v>8</v>
      </c>
      <c r="I9498" s="31" t="s">
        <v>105</v>
      </c>
    </row>
    <row r="9499" spans="1:9" x14ac:dyDescent="0.3">
      <c r="A9499">
        <v>9531</v>
      </c>
      <c r="B9499">
        <v>3</v>
      </c>
      <c r="C9499">
        <v>152</v>
      </c>
      <c r="D9499" s="32">
        <v>0.70208333333333328</v>
      </c>
      <c r="E9499">
        <v>8000</v>
      </c>
      <c r="G9499" s="31" t="s">
        <v>102</v>
      </c>
      <c r="H9499">
        <v>9</v>
      </c>
      <c r="I9499" s="31" t="s">
        <v>104</v>
      </c>
    </row>
    <row r="9500" spans="1:9" x14ac:dyDescent="0.3">
      <c r="A9500">
        <v>9532</v>
      </c>
      <c r="B9500">
        <v>4</v>
      </c>
      <c r="C9500">
        <v>152</v>
      </c>
      <c r="D9500" s="32">
        <v>0.75277777777777777</v>
      </c>
      <c r="E9500">
        <v>8000</v>
      </c>
      <c r="G9500" s="31" t="s">
        <v>97</v>
      </c>
      <c r="H9500">
        <v>9</v>
      </c>
      <c r="I9500" s="31" t="s">
        <v>103</v>
      </c>
    </row>
    <row r="9501" spans="1:9" x14ac:dyDescent="0.3">
      <c r="A9501">
        <v>9533</v>
      </c>
      <c r="B9501">
        <v>8</v>
      </c>
      <c r="C9501">
        <v>152</v>
      </c>
      <c r="D9501" s="32">
        <v>0.79791666666666672</v>
      </c>
      <c r="E9501">
        <v>8000</v>
      </c>
      <c r="G9501" s="31" t="s">
        <v>97</v>
      </c>
      <c r="H9501">
        <v>9</v>
      </c>
      <c r="I9501" s="31" t="s">
        <v>101</v>
      </c>
    </row>
    <row r="9502" spans="1:9" x14ac:dyDescent="0.3">
      <c r="A9502">
        <v>9534</v>
      </c>
      <c r="B9502">
        <v>5</v>
      </c>
      <c r="C9502">
        <v>152</v>
      </c>
      <c r="D9502" s="32">
        <v>0.64930555555555558</v>
      </c>
      <c r="E9502">
        <v>8000</v>
      </c>
      <c r="G9502" s="31" t="s">
        <v>102</v>
      </c>
      <c r="H9502">
        <v>9</v>
      </c>
      <c r="I9502" s="31" t="s">
        <v>105</v>
      </c>
    </row>
    <row r="9503" spans="1:9" x14ac:dyDescent="0.3">
      <c r="A9503">
        <v>9535</v>
      </c>
      <c r="B9503">
        <v>4</v>
      </c>
      <c r="C9503">
        <v>152</v>
      </c>
      <c r="D9503" s="32">
        <v>0.76666666666666672</v>
      </c>
      <c r="E9503">
        <v>8000</v>
      </c>
      <c r="G9503" s="31" t="s">
        <v>97</v>
      </c>
      <c r="H9503">
        <v>10</v>
      </c>
      <c r="I9503" s="31" t="s">
        <v>103</v>
      </c>
    </row>
    <row r="9504" spans="1:9" x14ac:dyDescent="0.3">
      <c r="A9504">
        <v>9536</v>
      </c>
      <c r="B9504">
        <v>5</v>
      </c>
      <c r="C9504">
        <v>152</v>
      </c>
      <c r="D9504" s="32">
        <v>0.70208333333333328</v>
      </c>
      <c r="E9504">
        <v>8000</v>
      </c>
      <c r="G9504" s="31" t="s">
        <v>97</v>
      </c>
      <c r="H9504">
        <v>10</v>
      </c>
      <c r="I9504" s="31" t="s">
        <v>105</v>
      </c>
    </row>
    <row r="9505" spans="1:9" x14ac:dyDescent="0.3">
      <c r="A9505">
        <v>9537</v>
      </c>
      <c r="B9505">
        <v>3</v>
      </c>
      <c r="C9505">
        <v>152</v>
      </c>
      <c r="D9505" s="32">
        <v>0.77430555555555558</v>
      </c>
      <c r="E9505">
        <v>8000</v>
      </c>
      <c r="F9505">
        <v>1000</v>
      </c>
      <c r="G9505" s="31" t="s">
        <v>102</v>
      </c>
      <c r="H9505">
        <v>11</v>
      </c>
      <c r="I9505" s="31" t="s">
        <v>104</v>
      </c>
    </row>
    <row r="9506" spans="1:9" x14ac:dyDescent="0.3">
      <c r="A9506">
        <v>9538</v>
      </c>
      <c r="B9506">
        <v>4</v>
      </c>
      <c r="C9506">
        <v>152</v>
      </c>
      <c r="D9506" s="32">
        <v>0.78263888888888888</v>
      </c>
      <c r="E9506">
        <v>8000</v>
      </c>
      <c r="G9506" s="31" t="s">
        <v>97</v>
      </c>
      <c r="H9506">
        <v>11</v>
      </c>
      <c r="I9506" s="31" t="s">
        <v>103</v>
      </c>
    </row>
    <row r="9507" spans="1:9" x14ac:dyDescent="0.3">
      <c r="A9507">
        <v>9539</v>
      </c>
      <c r="B9507">
        <v>5</v>
      </c>
      <c r="C9507">
        <v>152</v>
      </c>
      <c r="D9507" s="32">
        <v>0.72847222222222219</v>
      </c>
      <c r="E9507">
        <v>8000</v>
      </c>
      <c r="G9507" s="31" t="s">
        <v>102</v>
      </c>
      <c r="H9507">
        <v>11</v>
      </c>
      <c r="I9507" s="31" t="s">
        <v>105</v>
      </c>
    </row>
    <row r="9508" spans="1:9" x14ac:dyDescent="0.3">
      <c r="A9508">
        <v>9540</v>
      </c>
      <c r="B9508">
        <v>3</v>
      </c>
      <c r="C9508">
        <v>152</v>
      </c>
      <c r="D9508" s="32">
        <v>0.77430555555555558</v>
      </c>
      <c r="E9508">
        <v>8000</v>
      </c>
      <c r="G9508" s="31" t="s">
        <v>97</v>
      </c>
      <c r="H9508">
        <v>12</v>
      </c>
      <c r="I9508" s="31" t="s">
        <v>104</v>
      </c>
    </row>
    <row r="9509" spans="1:9" x14ac:dyDescent="0.3">
      <c r="A9509">
        <v>9541</v>
      </c>
      <c r="B9509">
        <v>5</v>
      </c>
      <c r="C9509">
        <v>152</v>
      </c>
      <c r="D9509" s="32">
        <v>0.75347222222222221</v>
      </c>
      <c r="E9509">
        <v>8000</v>
      </c>
      <c r="F9509">
        <v>1000</v>
      </c>
      <c r="G9509" s="31" t="s">
        <v>102</v>
      </c>
      <c r="H9509">
        <v>12</v>
      </c>
      <c r="I9509" s="31" t="s">
        <v>105</v>
      </c>
    </row>
    <row r="9510" spans="1:9" x14ac:dyDescent="0.3">
      <c r="A9510">
        <v>9542</v>
      </c>
      <c r="B9510">
        <v>3</v>
      </c>
      <c r="C9510">
        <v>152</v>
      </c>
      <c r="D9510" s="32">
        <v>0.79722222222222228</v>
      </c>
      <c r="E9510">
        <v>8000</v>
      </c>
      <c r="G9510" s="31" t="s">
        <v>97</v>
      </c>
      <c r="H9510">
        <v>13</v>
      </c>
      <c r="I9510" s="31" t="s">
        <v>104</v>
      </c>
    </row>
    <row r="9511" spans="1:9" x14ac:dyDescent="0.3">
      <c r="A9511">
        <v>9543</v>
      </c>
      <c r="B9511">
        <v>5</v>
      </c>
      <c r="C9511">
        <v>152</v>
      </c>
      <c r="D9511" s="32">
        <v>0.78055555555555556</v>
      </c>
      <c r="E9511">
        <v>8000</v>
      </c>
      <c r="G9511" s="31" t="s">
        <v>97</v>
      </c>
      <c r="H9511">
        <v>13</v>
      </c>
      <c r="I9511" s="31" t="s">
        <v>105</v>
      </c>
    </row>
    <row r="9512" spans="1:9" x14ac:dyDescent="0.3">
      <c r="A9512">
        <v>9544</v>
      </c>
      <c r="B9512">
        <v>5</v>
      </c>
      <c r="C9512">
        <v>152</v>
      </c>
      <c r="D9512" s="32">
        <v>0.79861111111111116</v>
      </c>
      <c r="E9512">
        <v>8000</v>
      </c>
      <c r="G9512" s="31" t="s">
        <v>97</v>
      </c>
      <c r="H9512">
        <v>14</v>
      </c>
      <c r="I9512" s="31" t="s">
        <v>105</v>
      </c>
    </row>
    <row r="9513" spans="1:9" x14ac:dyDescent="0.3">
      <c r="A9513">
        <v>9545</v>
      </c>
      <c r="B9513">
        <v>3</v>
      </c>
      <c r="C9513">
        <v>153</v>
      </c>
      <c r="D9513" s="32">
        <v>0.55763888888888891</v>
      </c>
      <c r="E9513">
        <v>8000</v>
      </c>
      <c r="G9513" s="31" t="s">
        <v>102</v>
      </c>
      <c r="H9513">
        <v>4</v>
      </c>
      <c r="I9513" s="31" t="s">
        <v>104</v>
      </c>
    </row>
    <row r="9514" spans="1:9" x14ac:dyDescent="0.3">
      <c r="A9514">
        <v>9546</v>
      </c>
      <c r="B9514">
        <v>2</v>
      </c>
      <c r="C9514">
        <v>153</v>
      </c>
      <c r="D9514" s="32">
        <v>0.56180555555555556</v>
      </c>
      <c r="E9514">
        <v>10000</v>
      </c>
      <c r="G9514" s="31" t="s">
        <v>102</v>
      </c>
      <c r="H9514">
        <v>4</v>
      </c>
      <c r="I9514" s="31" t="s">
        <v>98</v>
      </c>
    </row>
    <row r="9515" spans="1:9" x14ac:dyDescent="0.3">
      <c r="A9515">
        <v>9547</v>
      </c>
      <c r="B9515">
        <v>1</v>
      </c>
      <c r="C9515">
        <v>153</v>
      </c>
      <c r="D9515" s="32">
        <v>0.53888888888888886</v>
      </c>
      <c r="E9515">
        <v>8000</v>
      </c>
      <c r="G9515" s="31" t="s">
        <v>102</v>
      </c>
      <c r="H9515">
        <v>4</v>
      </c>
      <c r="I9515" s="31" t="s">
        <v>99</v>
      </c>
    </row>
    <row r="9516" spans="1:9" x14ac:dyDescent="0.3">
      <c r="A9516">
        <v>9548</v>
      </c>
      <c r="B9516">
        <v>4</v>
      </c>
      <c r="C9516">
        <v>153</v>
      </c>
      <c r="D9516" s="32">
        <v>0.44166666666666665</v>
      </c>
      <c r="E9516">
        <v>10000</v>
      </c>
      <c r="G9516" s="31" t="s">
        <v>97</v>
      </c>
      <c r="H9516">
        <v>4</v>
      </c>
      <c r="I9516" s="31" t="s">
        <v>103</v>
      </c>
    </row>
    <row r="9517" spans="1:9" x14ac:dyDescent="0.3">
      <c r="A9517">
        <v>9549</v>
      </c>
      <c r="B9517">
        <v>5</v>
      </c>
      <c r="C9517">
        <v>153</v>
      </c>
      <c r="D9517" s="32">
        <v>0.48125000000000001</v>
      </c>
      <c r="E9517">
        <v>8000</v>
      </c>
      <c r="G9517" s="31" t="s">
        <v>102</v>
      </c>
      <c r="H9517">
        <v>4</v>
      </c>
      <c r="I9517" s="31" t="s">
        <v>105</v>
      </c>
    </row>
    <row r="9518" spans="1:9" x14ac:dyDescent="0.3">
      <c r="A9518">
        <v>9550</v>
      </c>
      <c r="B9518">
        <v>3</v>
      </c>
      <c r="C9518">
        <v>153</v>
      </c>
      <c r="D9518" s="32">
        <v>0.6020833333333333</v>
      </c>
      <c r="E9518">
        <v>8000</v>
      </c>
      <c r="F9518">
        <v>1000</v>
      </c>
      <c r="G9518" s="31" t="s">
        <v>102</v>
      </c>
      <c r="H9518">
        <v>5</v>
      </c>
      <c r="I9518" s="31" t="s">
        <v>104</v>
      </c>
    </row>
    <row r="9519" spans="1:9" x14ac:dyDescent="0.3">
      <c r="A9519">
        <v>9551</v>
      </c>
      <c r="B9519">
        <v>2</v>
      </c>
      <c r="C9519">
        <v>153</v>
      </c>
      <c r="D9519" s="32">
        <v>0.61805555555555558</v>
      </c>
      <c r="E9519">
        <v>8000</v>
      </c>
      <c r="G9519" s="31" t="s">
        <v>97</v>
      </c>
      <c r="H9519">
        <v>5</v>
      </c>
      <c r="I9519" s="31" t="s">
        <v>98</v>
      </c>
    </row>
    <row r="9520" spans="1:9" x14ac:dyDescent="0.3">
      <c r="A9520">
        <v>9552</v>
      </c>
      <c r="B9520">
        <v>1</v>
      </c>
      <c r="C9520">
        <v>153</v>
      </c>
      <c r="D9520" s="32">
        <v>0.57430555555555551</v>
      </c>
      <c r="E9520">
        <v>10000</v>
      </c>
      <c r="G9520" s="31" t="s">
        <v>102</v>
      </c>
      <c r="H9520">
        <v>5</v>
      </c>
      <c r="I9520" s="31" t="s">
        <v>99</v>
      </c>
    </row>
    <row r="9521" spans="1:9" x14ac:dyDescent="0.3">
      <c r="A9521">
        <v>9553</v>
      </c>
      <c r="B9521">
        <v>4</v>
      </c>
      <c r="C9521">
        <v>153</v>
      </c>
      <c r="D9521" s="32">
        <v>0.5756944444444444</v>
      </c>
      <c r="E9521">
        <v>8000</v>
      </c>
      <c r="G9521" s="31" t="s">
        <v>97</v>
      </c>
      <c r="H9521">
        <v>5</v>
      </c>
      <c r="I9521" s="31" t="s">
        <v>103</v>
      </c>
    </row>
    <row r="9522" spans="1:9" x14ac:dyDescent="0.3">
      <c r="A9522">
        <v>9554</v>
      </c>
      <c r="B9522">
        <v>5</v>
      </c>
      <c r="C9522">
        <v>153</v>
      </c>
      <c r="D9522" s="32">
        <v>0.55555555555555558</v>
      </c>
      <c r="E9522">
        <v>10000</v>
      </c>
      <c r="G9522" s="31" t="s">
        <v>102</v>
      </c>
      <c r="H9522">
        <v>5</v>
      </c>
      <c r="I9522" s="31" t="s">
        <v>105</v>
      </c>
    </row>
    <row r="9523" spans="1:9" x14ac:dyDescent="0.3">
      <c r="A9523">
        <v>9555</v>
      </c>
      <c r="B9523">
        <v>3</v>
      </c>
      <c r="C9523">
        <v>153</v>
      </c>
      <c r="D9523" s="32">
        <v>0.66805555555555551</v>
      </c>
      <c r="E9523">
        <v>8000</v>
      </c>
      <c r="F9523">
        <v>1000</v>
      </c>
      <c r="G9523" s="31" t="s">
        <v>102</v>
      </c>
      <c r="H9523">
        <v>6</v>
      </c>
      <c r="I9523" s="31" t="s">
        <v>104</v>
      </c>
    </row>
    <row r="9524" spans="1:9" x14ac:dyDescent="0.3">
      <c r="A9524">
        <v>9556</v>
      </c>
      <c r="B9524">
        <v>2</v>
      </c>
      <c r="C9524">
        <v>153</v>
      </c>
      <c r="D9524" s="32">
        <v>0.67361111111111116</v>
      </c>
      <c r="E9524">
        <v>8000</v>
      </c>
      <c r="G9524" s="31" t="s">
        <v>97</v>
      </c>
      <c r="H9524">
        <v>6</v>
      </c>
      <c r="I9524" s="31" t="s">
        <v>98</v>
      </c>
    </row>
    <row r="9525" spans="1:9" x14ac:dyDescent="0.3">
      <c r="A9525">
        <v>9557</v>
      </c>
      <c r="B9525">
        <v>1</v>
      </c>
      <c r="C9525">
        <v>153</v>
      </c>
      <c r="D9525" s="32">
        <v>0.66736111111111107</v>
      </c>
      <c r="E9525">
        <v>8000</v>
      </c>
      <c r="G9525" s="31" t="s">
        <v>102</v>
      </c>
      <c r="H9525">
        <v>6</v>
      </c>
      <c r="I9525" s="31" t="s">
        <v>99</v>
      </c>
    </row>
    <row r="9526" spans="1:9" x14ac:dyDescent="0.3">
      <c r="A9526">
        <v>9558</v>
      </c>
      <c r="B9526">
        <v>4</v>
      </c>
      <c r="C9526">
        <v>153</v>
      </c>
      <c r="D9526" s="32">
        <v>0.65486111111111112</v>
      </c>
      <c r="E9526">
        <v>8000</v>
      </c>
      <c r="F9526">
        <v>2000</v>
      </c>
      <c r="G9526" s="31" t="s">
        <v>102</v>
      </c>
      <c r="H9526">
        <v>6</v>
      </c>
      <c r="I9526" s="31" t="s">
        <v>103</v>
      </c>
    </row>
    <row r="9527" spans="1:9" x14ac:dyDescent="0.3">
      <c r="A9527">
        <v>9559</v>
      </c>
      <c r="B9527">
        <v>5</v>
      </c>
      <c r="C9527">
        <v>153</v>
      </c>
      <c r="D9527" s="32">
        <v>0.63194444444444442</v>
      </c>
      <c r="E9527">
        <v>8000</v>
      </c>
      <c r="G9527" s="31" t="s">
        <v>97</v>
      </c>
      <c r="H9527">
        <v>6</v>
      </c>
      <c r="I9527" s="31" t="s">
        <v>105</v>
      </c>
    </row>
    <row r="9528" spans="1:9" x14ac:dyDescent="0.3">
      <c r="A9528">
        <v>9560</v>
      </c>
      <c r="B9528">
        <v>3</v>
      </c>
      <c r="C9528">
        <v>153</v>
      </c>
      <c r="D9528" s="32">
        <v>0.70416666666666672</v>
      </c>
      <c r="E9528">
        <v>8000</v>
      </c>
      <c r="G9528" s="31" t="s">
        <v>97</v>
      </c>
      <c r="H9528">
        <v>7</v>
      </c>
      <c r="I9528" s="31" t="s">
        <v>104</v>
      </c>
    </row>
    <row r="9529" spans="1:9" x14ac:dyDescent="0.3">
      <c r="A9529">
        <v>9561</v>
      </c>
      <c r="B9529">
        <v>2</v>
      </c>
      <c r="C9529">
        <v>153</v>
      </c>
      <c r="D9529" s="32">
        <v>0.6875</v>
      </c>
      <c r="E9529">
        <v>8000</v>
      </c>
      <c r="G9529" s="31" t="s">
        <v>97</v>
      </c>
      <c r="H9529">
        <v>7</v>
      </c>
      <c r="I9529" s="31" t="s">
        <v>98</v>
      </c>
    </row>
    <row r="9530" spans="1:9" x14ac:dyDescent="0.3">
      <c r="A9530">
        <v>9562</v>
      </c>
      <c r="B9530">
        <v>1</v>
      </c>
      <c r="C9530">
        <v>153</v>
      </c>
      <c r="D9530" s="32">
        <v>0.70486111111111116</v>
      </c>
      <c r="E9530">
        <v>8000</v>
      </c>
      <c r="G9530" s="31" t="s">
        <v>102</v>
      </c>
      <c r="H9530">
        <v>7</v>
      </c>
      <c r="I9530" s="31" t="s">
        <v>99</v>
      </c>
    </row>
    <row r="9531" spans="1:9" x14ac:dyDescent="0.3">
      <c r="A9531">
        <v>9563</v>
      </c>
      <c r="B9531">
        <v>4</v>
      </c>
      <c r="C9531">
        <v>153</v>
      </c>
      <c r="D9531" s="32">
        <v>0.68055555555555558</v>
      </c>
      <c r="E9531">
        <v>8000</v>
      </c>
      <c r="G9531" s="31" t="s">
        <v>97</v>
      </c>
      <c r="H9531">
        <v>7</v>
      </c>
      <c r="I9531" s="31" t="s">
        <v>103</v>
      </c>
    </row>
    <row r="9532" spans="1:9" x14ac:dyDescent="0.3">
      <c r="A9532">
        <v>9564</v>
      </c>
      <c r="B9532">
        <v>5</v>
      </c>
      <c r="C9532">
        <v>153</v>
      </c>
      <c r="D9532" s="32">
        <v>0.6645833333333333</v>
      </c>
      <c r="E9532">
        <v>8000</v>
      </c>
      <c r="G9532" s="31" t="s">
        <v>102</v>
      </c>
      <c r="H9532">
        <v>7</v>
      </c>
      <c r="I9532" s="31" t="s">
        <v>105</v>
      </c>
    </row>
    <row r="9533" spans="1:9" x14ac:dyDescent="0.3">
      <c r="A9533">
        <v>9565</v>
      </c>
      <c r="B9533">
        <v>3</v>
      </c>
      <c r="C9533">
        <v>153</v>
      </c>
      <c r="D9533" s="32">
        <v>0.74236111111111114</v>
      </c>
      <c r="E9533">
        <v>10000</v>
      </c>
      <c r="G9533" s="31" t="s">
        <v>97</v>
      </c>
      <c r="H9533">
        <v>8</v>
      </c>
      <c r="I9533" s="31" t="s">
        <v>104</v>
      </c>
    </row>
    <row r="9534" spans="1:9" x14ac:dyDescent="0.3">
      <c r="A9534">
        <v>9566</v>
      </c>
      <c r="B9534">
        <v>2</v>
      </c>
      <c r="C9534">
        <v>153</v>
      </c>
      <c r="D9534" s="32">
        <v>0.7368055555555556</v>
      </c>
      <c r="E9534">
        <v>8000</v>
      </c>
      <c r="G9534" s="31" t="s">
        <v>102</v>
      </c>
      <c r="H9534">
        <v>8</v>
      </c>
      <c r="I9534" s="31" t="s">
        <v>98</v>
      </c>
    </row>
    <row r="9535" spans="1:9" x14ac:dyDescent="0.3">
      <c r="A9535">
        <v>9567</v>
      </c>
      <c r="B9535">
        <v>1</v>
      </c>
      <c r="C9535">
        <v>153</v>
      </c>
      <c r="D9535" s="32">
        <v>0.76041666666666663</v>
      </c>
      <c r="E9535">
        <v>8000</v>
      </c>
      <c r="G9535" s="31" t="s">
        <v>97</v>
      </c>
      <c r="H9535">
        <v>8</v>
      </c>
      <c r="I9535" s="31" t="s">
        <v>99</v>
      </c>
    </row>
    <row r="9536" spans="1:9" x14ac:dyDescent="0.3">
      <c r="A9536">
        <v>9568</v>
      </c>
      <c r="B9536">
        <v>4</v>
      </c>
      <c r="C9536">
        <v>153</v>
      </c>
      <c r="D9536" s="32">
        <v>0.73055555555555551</v>
      </c>
      <c r="E9536">
        <v>8000</v>
      </c>
      <c r="G9536" s="31" t="s">
        <v>102</v>
      </c>
      <c r="H9536">
        <v>8</v>
      </c>
      <c r="I9536" s="31" t="s">
        <v>103</v>
      </c>
    </row>
    <row r="9537" spans="1:9" x14ac:dyDescent="0.3">
      <c r="A9537">
        <v>9569</v>
      </c>
      <c r="B9537">
        <v>5</v>
      </c>
      <c r="C9537">
        <v>153</v>
      </c>
      <c r="D9537" s="32">
        <v>0.68819444444444444</v>
      </c>
      <c r="E9537">
        <v>8000</v>
      </c>
      <c r="G9537" s="31" t="s">
        <v>97</v>
      </c>
      <c r="H9537">
        <v>8</v>
      </c>
      <c r="I9537" s="31" t="s">
        <v>105</v>
      </c>
    </row>
    <row r="9538" spans="1:9" x14ac:dyDescent="0.3">
      <c r="A9538">
        <v>9570</v>
      </c>
      <c r="B9538">
        <v>3</v>
      </c>
      <c r="C9538">
        <v>153</v>
      </c>
      <c r="D9538" s="32">
        <v>0.76875000000000004</v>
      </c>
      <c r="E9538">
        <v>8000</v>
      </c>
      <c r="F9538">
        <v>4000</v>
      </c>
      <c r="G9538" s="31" t="s">
        <v>102</v>
      </c>
      <c r="H9538">
        <v>9</v>
      </c>
      <c r="I9538" s="31" t="s">
        <v>104</v>
      </c>
    </row>
    <row r="9539" spans="1:9" x14ac:dyDescent="0.3">
      <c r="A9539">
        <v>9571</v>
      </c>
      <c r="B9539">
        <v>2</v>
      </c>
      <c r="C9539">
        <v>153</v>
      </c>
      <c r="D9539" s="32">
        <v>0.76527777777777772</v>
      </c>
      <c r="E9539">
        <v>8000</v>
      </c>
      <c r="G9539" s="31" t="s">
        <v>97</v>
      </c>
      <c r="H9539">
        <v>9</v>
      </c>
      <c r="I9539" s="31" t="s">
        <v>98</v>
      </c>
    </row>
    <row r="9540" spans="1:9" x14ac:dyDescent="0.3">
      <c r="A9540">
        <v>9572</v>
      </c>
      <c r="B9540">
        <v>1</v>
      </c>
      <c r="C9540">
        <v>153</v>
      </c>
      <c r="D9540" s="32">
        <v>0.7895833333333333</v>
      </c>
      <c r="E9540">
        <v>8000</v>
      </c>
      <c r="G9540" s="31" t="s">
        <v>102</v>
      </c>
      <c r="H9540">
        <v>9</v>
      </c>
      <c r="I9540" s="31" t="s">
        <v>99</v>
      </c>
    </row>
    <row r="9541" spans="1:9" x14ac:dyDescent="0.3">
      <c r="A9541">
        <v>9573</v>
      </c>
      <c r="B9541">
        <v>4</v>
      </c>
      <c r="C9541">
        <v>153</v>
      </c>
      <c r="D9541" s="32">
        <v>0.7583333333333333</v>
      </c>
      <c r="E9541">
        <v>8000</v>
      </c>
      <c r="G9541" s="31" t="s">
        <v>102</v>
      </c>
      <c r="H9541">
        <v>9</v>
      </c>
      <c r="I9541" s="31" t="s">
        <v>103</v>
      </c>
    </row>
    <row r="9542" spans="1:9" x14ac:dyDescent="0.3">
      <c r="A9542">
        <v>9574</v>
      </c>
      <c r="B9542">
        <v>5</v>
      </c>
      <c r="C9542">
        <v>153</v>
      </c>
      <c r="D9542" s="32">
        <v>0.71527777777777779</v>
      </c>
      <c r="E9542">
        <v>8000</v>
      </c>
      <c r="G9542" s="31" t="s">
        <v>97</v>
      </c>
      <c r="H9542">
        <v>9</v>
      </c>
      <c r="I9542" s="31" t="s">
        <v>105</v>
      </c>
    </row>
    <row r="9543" spans="1:9" x14ac:dyDescent="0.3">
      <c r="A9543">
        <v>9575</v>
      </c>
      <c r="B9543">
        <v>3</v>
      </c>
      <c r="C9543">
        <v>153</v>
      </c>
      <c r="D9543" s="32">
        <v>0.79166666666666663</v>
      </c>
      <c r="E9543">
        <v>8000</v>
      </c>
      <c r="G9543" s="31" t="s">
        <v>97</v>
      </c>
      <c r="H9543">
        <v>10</v>
      </c>
      <c r="I9543" s="31" t="s">
        <v>104</v>
      </c>
    </row>
    <row r="9544" spans="1:9" x14ac:dyDescent="0.3">
      <c r="A9544">
        <v>9576</v>
      </c>
      <c r="B9544">
        <v>2</v>
      </c>
      <c r="C9544">
        <v>153</v>
      </c>
      <c r="D9544" s="32">
        <v>0.78263888888888888</v>
      </c>
      <c r="E9544">
        <v>8000</v>
      </c>
      <c r="G9544" s="31" t="s">
        <v>97</v>
      </c>
      <c r="H9544">
        <v>10</v>
      </c>
      <c r="I9544" s="31" t="s">
        <v>98</v>
      </c>
    </row>
    <row r="9545" spans="1:9" x14ac:dyDescent="0.3">
      <c r="A9545">
        <v>9577</v>
      </c>
      <c r="B9545">
        <v>1</v>
      </c>
      <c r="C9545">
        <v>153</v>
      </c>
      <c r="D9545" s="32">
        <v>0.80972222222222223</v>
      </c>
      <c r="E9545">
        <v>8000</v>
      </c>
      <c r="G9545" s="31" t="s">
        <v>102</v>
      </c>
      <c r="H9545">
        <v>10</v>
      </c>
      <c r="I9545" s="31" t="s">
        <v>99</v>
      </c>
    </row>
    <row r="9546" spans="1:9" x14ac:dyDescent="0.3">
      <c r="A9546">
        <v>9578</v>
      </c>
      <c r="B9546">
        <v>4</v>
      </c>
      <c r="C9546">
        <v>153</v>
      </c>
      <c r="D9546" s="32">
        <v>0.76944444444444449</v>
      </c>
      <c r="E9546">
        <v>8000</v>
      </c>
      <c r="G9546" s="31" t="s">
        <v>97</v>
      </c>
      <c r="H9546">
        <v>10</v>
      </c>
      <c r="I9546" s="31" t="s">
        <v>103</v>
      </c>
    </row>
    <row r="9547" spans="1:9" x14ac:dyDescent="0.3">
      <c r="A9547">
        <v>9579</v>
      </c>
      <c r="B9547">
        <v>5</v>
      </c>
      <c r="C9547">
        <v>153</v>
      </c>
      <c r="D9547" s="32">
        <v>0.77222222222222225</v>
      </c>
      <c r="E9547">
        <v>8000</v>
      </c>
      <c r="G9547" s="31" t="s">
        <v>102</v>
      </c>
      <c r="H9547">
        <v>10</v>
      </c>
      <c r="I9547" s="31" t="s">
        <v>105</v>
      </c>
    </row>
    <row r="9548" spans="1:9" x14ac:dyDescent="0.3">
      <c r="A9548">
        <v>9580</v>
      </c>
      <c r="B9548">
        <v>3</v>
      </c>
      <c r="C9548">
        <v>153</v>
      </c>
      <c r="D9548" s="32">
        <v>0.82777777777777772</v>
      </c>
      <c r="E9548">
        <v>8000</v>
      </c>
      <c r="G9548" s="31" t="s">
        <v>97</v>
      </c>
      <c r="H9548">
        <v>11</v>
      </c>
      <c r="I9548" s="31" t="s">
        <v>104</v>
      </c>
    </row>
    <row r="9549" spans="1:9" x14ac:dyDescent="0.3">
      <c r="A9549">
        <v>9581</v>
      </c>
      <c r="B9549">
        <v>2</v>
      </c>
      <c r="C9549">
        <v>153</v>
      </c>
      <c r="D9549" s="32">
        <v>0.82013888888888886</v>
      </c>
      <c r="E9549">
        <v>10000</v>
      </c>
      <c r="G9549" s="31" t="s">
        <v>97</v>
      </c>
      <c r="H9549">
        <v>11</v>
      </c>
      <c r="I9549" s="31" t="s">
        <v>98</v>
      </c>
    </row>
    <row r="9550" spans="1:9" x14ac:dyDescent="0.3">
      <c r="A9550">
        <v>9582</v>
      </c>
      <c r="B9550">
        <v>1</v>
      </c>
      <c r="C9550">
        <v>153</v>
      </c>
      <c r="D9550" s="32">
        <v>0.82986111111111116</v>
      </c>
      <c r="E9550">
        <v>8000</v>
      </c>
      <c r="G9550" s="31" t="s">
        <v>97</v>
      </c>
      <c r="H9550">
        <v>11</v>
      </c>
      <c r="I9550" s="31" t="s">
        <v>99</v>
      </c>
    </row>
    <row r="9551" spans="1:9" x14ac:dyDescent="0.3">
      <c r="A9551">
        <v>9583</v>
      </c>
      <c r="B9551">
        <v>4</v>
      </c>
      <c r="C9551">
        <v>153</v>
      </c>
      <c r="D9551" s="32">
        <v>0.78888888888888886</v>
      </c>
      <c r="E9551">
        <v>8000</v>
      </c>
      <c r="G9551" s="31" t="s">
        <v>102</v>
      </c>
      <c r="H9551">
        <v>11</v>
      </c>
      <c r="I9551" s="31" t="s">
        <v>103</v>
      </c>
    </row>
    <row r="9552" spans="1:9" x14ac:dyDescent="0.3">
      <c r="A9552">
        <v>9584</v>
      </c>
      <c r="B9552">
        <v>5</v>
      </c>
      <c r="C9552">
        <v>153</v>
      </c>
      <c r="D9552" s="32">
        <v>0.80833333333333335</v>
      </c>
      <c r="E9552">
        <v>8000</v>
      </c>
      <c r="G9552" s="31" t="s">
        <v>97</v>
      </c>
      <c r="H9552">
        <v>11</v>
      </c>
      <c r="I9552" s="31" t="s">
        <v>105</v>
      </c>
    </row>
    <row r="9553" spans="1:9" x14ac:dyDescent="0.3">
      <c r="A9553">
        <v>9585</v>
      </c>
      <c r="B9553">
        <v>2</v>
      </c>
      <c r="C9553">
        <v>153</v>
      </c>
      <c r="D9553" s="32">
        <v>0.84513888888888888</v>
      </c>
      <c r="E9553">
        <v>8000</v>
      </c>
      <c r="G9553" s="31" t="s">
        <v>102</v>
      </c>
      <c r="H9553">
        <v>12</v>
      </c>
      <c r="I9553" s="31" t="s">
        <v>98</v>
      </c>
    </row>
    <row r="9554" spans="1:9" x14ac:dyDescent="0.3">
      <c r="A9554">
        <v>9586</v>
      </c>
      <c r="B9554">
        <v>4</v>
      </c>
      <c r="C9554">
        <v>153</v>
      </c>
      <c r="D9554" s="32">
        <v>0.81874999999999998</v>
      </c>
      <c r="E9554">
        <v>8000</v>
      </c>
      <c r="G9554" s="31" t="s">
        <v>97</v>
      </c>
      <c r="H9554">
        <v>12</v>
      </c>
      <c r="I9554" s="31" t="s">
        <v>103</v>
      </c>
    </row>
    <row r="9555" spans="1:9" x14ac:dyDescent="0.3">
      <c r="A9555">
        <v>9587</v>
      </c>
      <c r="B9555">
        <v>5</v>
      </c>
      <c r="C9555">
        <v>153</v>
      </c>
      <c r="D9555" s="32">
        <v>0.8305555555555556</v>
      </c>
      <c r="E9555">
        <v>8000</v>
      </c>
      <c r="G9555" s="31" t="s">
        <v>97</v>
      </c>
      <c r="H9555">
        <v>12</v>
      </c>
      <c r="I9555" s="31" t="s">
        <v>105</v>
      </c>
    </row>
    <row r="9556" spans="1:9" x14ac:dyDescent="0.3">
      <c r="A9556">
        <v>9588</v>
      </c>
      <c r="B9556">
        <v>4</v>
      </c>
      <c r="C9556">
        <v>153</v>
      </c>
      <c r="D9556" s="32">
        <v>0.83125000000000004</v>
      </c>
      <c r="E9556">
        <v>8000</v>
      </c>
      <c r="G9556" s="31" t="s">
        <v>102</v>
      </c>
      <c r="H9556">
        <v>13</v>
      </c>
      <c r="I9556" s="31" t="s">
        <v>103</v>
      </c>
    </row>
    <row r="9557" spans="1:9" x14ac:dyDescent="0.3">
      <c r="A9557">
        <v>9589</v>
      </c>
      <c r="B9557">
        <v>2</v>
      </c>
      <c r="C9557">
        <v>154</v>
      </c>
      <c r="D9557" s="32">
        <v>0.46388888888888891</v>
      </c>
      <c r="E9557">
        <v>8000</v>
      </c>
      <c r="G9557" s="31" t="s">
        <v>97</v>
      </c>
      <c r="H9557">
        <v>4</v>
      </c>
      <c r="I9557" s="31" t="s">
        <v>98</v>
      </c>
    </row>
    <row r="9558" spans="1:9" x14ac:dyDescent="0.3">
      <c r="A9558">
        <v>9590</v>
      </c>
      <c r="B9558">
        <v>1</v>
      </c>
      <c r="C9558">
        <v>154</v>
      </c>
      <c r="D9558" s="32">
        <v>0.48333333333333334</v>
      </c>
      <c r="E9558">
        <v>8000</v>
      </c>
      <c r="F9558">
        <v>1000</v>
      </c>
      <c r="G9558" s="31" t="s">
        <v>102</v>
      </c>
      <c r="H9558">
        <v>4</v>
      </c>
      <c r="I9558" s="31" t="s">
        <v>99</v>
      </c>
    </row>
    <row r="9559" spans="1:9" x14ac:dyDescent="0.3">
      <c r="A9559">
        <v>9591</v>
      </c>
      <c r="B9559">
        <v>6</v>
      </c>
      <c r="C9559">
        <v>154</v>
      </c>
      <c r="D9559" s="32">
        <v>0.46944444444444444</v>
      </c>
      <c r="E9559">
        <v>8000</v>
      </c>
      <c r="F9559">
        <v>3000</v>
      </c>
      <c r="G9559" s="31" t="s">
        <v>102</v>
      </c>
      <c r="H9559">
        <v>4</v>
      </c>
      <c r="I9559" s="31" t="s">
        <v>100</v>
      </c>
    </row>
    <row r="9560" spans="1:9" x14ac:dyDescent="0.3">
      <c r="A9560">
        <v>9592</v>
      </c>
      <c r="B9560">
        <v>4</v>
      </c>
      <c r="C9560">
        <v>154</v>
      </c>
      <c r="D9560" s="32">
        <v>0.4597222222222222</v>
      </c>
      <c r="E9560">
        <v>8000</v>
      </c>
      <c r="G9560" s="31" t="s">
        <v>102</v>
      </c>
      <c r="H9560">
        <v>4</v>
      </c>
      <c r="I9560" s="31" t="s">
        <v>103</v>
      </c>
    </row>
    <row r="9561" spans="1:9" x14ac:dyDescent="0.3">
      <c r="A9561">
        <v>9593</v>
      </c>
      <c r="B9561">
        <v>8</v>
      </c>
      <c r="C9561">
        <v>154</v>
      </c>
      <c r="D9561" s="32">
        <v>0.45347222222222222</v>
      </c>
      <c r="E9561">
        <v>8000</v>
      </c>
      <c r="G9561" s="31" t="s">
        <v>97</v>
      </c>
      <c r="H9561">
        <v>4</v>
      </c>
      <c r="I9561" s="31" t="s">
        <v>101</v>
      </c>
    </row>
    <row r="9562" spans="1:9" x14ac:dyDescent="0.3">
      <c r="A9562">
        <v>9594</v>
      </c>
      <c r="B9562">
        <v>2</v>
      </c>
      <c r="C9562">
        <v>154</v>
      </c>
      <c r="D9562" s="32">
        <v>0.49791666666666667</v>
      </c>
      <c r="E9562">
        <v>10000</v>
      </c>
      <c r="G9562" s="31" t="s">
        <v>97</v>
      </c>
      <c r="H9562">
        <v>5</v>
      </c>
      <c r="I9562" s="31" t="s">
        <v>98</v>
      </c>
    </row>
    <row r="9563" spans="1:9" x14ac:dyDescent="0.3">
      <c r="A9563">
        <v>9595</v>
      </c>
      <c r="B9563">
        <v>1</v>
      </c>
      <c r="C9563">
        <v>154</v>
      </c>
      <c r="D9563" s="32">
        <v>0.51388888888888884</v>
      </c>
      <c r="E9563">
        <v>8000</v>
      </c>
      <c r="G9563" s="31" t="s">
        <v>102</v>
      </c>
      <c r="H9563">
        <v>5</v>
      </c>
      <c r="I9563" s="31" t="s">
        <v>99</v>
      </c>
    </row>
    <row r="9564" spans="1:9" x14ac:dyDescent="0.3">
      <c r="A9564">
        <v>9596</v>
      </c>
      <c r="B9564">
        <v>6</v>
      </c>
      <c r="C9564">
        <v>154</v>
      </c>
      <c r="D9564" s="32">
        <v>0.48402777777777778</v>
      </c>
      <c r="E9564">
        <v>8000</v>
      </c>
      <c r="F9564">
        <v>1000</v>
      </c>
      <c r="G9564" s="31" t="s">
        <v>102</v>
      </c>
      <c r="H9564">
        <v>5</v>
      </c>
      <c r="I9564" s="31" t="s">
        <v>100</v>
      </c>
    </row>
    <row r="9565" spans="1:9" x14ac:dyDescent="0.3">
      <c r="A9565">
        <v>9597</v>
      </c>
      <c r="B9565">
        <v>4</v>
      </c>
      <c r="C9565">
        <v>154</v>
      </c>
      <c r="D9565" s="32">
        <v>0.57847222222222228</v>
      </c>
      <c r="E9565">
        <v>8000</v>
      </c>
      <c r="G9565" s="31" t="s">
        <v>102</v>
      </c>
      <c r="H9565">
        <v>5</v>
      </c>
      <c r="I9565" s="31" t="s">
        <v>103</v>
      </c>
    </row>
    <row r="9566" spans="1:9" x14ac:dyDescent="0.3">
      <c r="A9566">
        <v>9598</v>
      </c>
      <c r="B9566">
        <v>8</v>
      </c>
      <c r="C9566">
        <v>154</v>
      </c>
      <c r="D9566" s="32">
        <v>0.51944444444444449</v>
      </c>
      <c r="E9566">
        <v>8000</v>
      </c>
      <c r="G9566" s="31" t="s">
        <v>97</v>
      </c>
      <c r="H9566">
        <v>5</v>
      </c>
      <c r="I9566" s="31" t="s">
        <v>101</v>
      </c>
    </row>
    <row r="9567" spans="1:9" x14ac:dyDescent="0.3">
      <c r="A9567">
        <v>9599</v>
      </c>
      <c r="B9567">
        <v>2</v>
      </c>
      <c r="C9567">
        <v>154</v>
      </c>
      <c r="D9567" s="32">
        <v>0.55347222222222225</v>
      </c>
      <c r="E9567">
        <v>8000</v>
      </c>
      <c r="G9567" s="31" t="s">
        <v>97</v>
      </c>
      <c r="H9567">
        <v>6</v>
      </c>
      <c r="I9567" s="31" t="s">
        <v>98</v>
      </c>
    </row>
    <row r="9568" spans="1:9" x14ac:dyDescent="0.3">
      <c r="A9568">
        <v>9600</v>
      </c>
      <c r="B9568">
        <v>1</v>
      </c>
      <c r="C9568">
        <v>154</v>
      </c>
      <c r="D9568" s="32">
        <v>0.57291666666666663</v>
      </c>
      <c r="E9568">
        <v>8000</v>
      </c>
      <c r="G9568" s="31" t="s">
        <v>97</v>
      </c>
      <c r="H9568">
        <v>6</v>
      </c>
      <c r="I9568" s="31" t="s">
        <v>99</v>
      </c>
    </row>
    <row r="9569" spans="1:9" x14ac:dyDescent="0.3">
      <c r="A9569">
        <v>9601</v>
      </c>
      <c r="B9569">
        <v>6</v>
      </c>
      <c r="C9569">
        <v>154</v>
      </c>
      <c r="D9569" s="32">
        <v>0.51527777777777772</v>
      </c>
      <c r="E9569">
        <v>10000</v>
      </c>
      <c r="G9569" s="31" t="s">
        <v>97</v>
      </c>
      <c r="H9569">
        <v>6</v>
      </c>
      <c r="I9569" s="31" t="s">
        <v>100</v>
      </c>
    </row>
    <row r="9570" spans="1:9" x14ac:dyDescent="0.3">
      <c r="A9570">
        <v>9602</v>
      </c>
      <c r="B9570">
        <v>4</v>
      </c>
      <c r="C9570">
        <v>154</v>
      </c>
      <c r="D9570" s="32">
        <v>0.60416666666666663</v>
      </c>
      <c r="E9570">
        <v>8000</v>
      </c>
      <c r="G9570" s="31" t="s">
        <v>102</v>
      </c>
      <c r="H9570">
        <v>6</v>
      </c>
      <c r="I9570" s="31" t="s">
        <v>103</v>
      </c>
    </row>
    <row r="9571" spans="1:9" x14ac:dyDescent="0.3">
      <c r="A9571">
        <v>9603</v>
      </c>
      <c r="B9571">
        <v>8</v>
      </c>
      <c r="C9571">
        <v>154</v>
      </c>
      <c r="D9571" s="32">
        <v>0.56944444444444442</v>
      </c>
      <c r="E9571">
        <v>8000</v>
      </c>
      <c r="G9571" s="31" t="s">
        <v>97</v>
      </c>
      <c r="H9571">
        <v>6</v>
      </c>
      <c r="I9571" s="31" t="s">
        <v>101</v>
      </c>
    </row>
    <row r="9572" spans="1:9" x14ac:dyDescent="0.3">
      <c r="A9572">
        <v>9604</v>
      </c>
      <c r="B9572">
        <v>2</v>
      </c>
      <c r="C9572">
        <v>154</v>
      </c>
      <c r="D9572" s="32">
        <v>0.56874999999999998</v>
      </c>
      <c r="E9572">
        <v>8000</v>
      </c>
      <c r="G9572" s="31" t="s">
        <v>102</v>
      </c>
      <c r="H9572">
        <v>7</v>
      </c>
      <c r="I9572" s="31" t="s">
        <v>98</v>
      </c>
    </row>
    <row r="9573" spans="1:9" x14ac:dyDescent="0.3">
      <c r="A9573">
        <v>9605</v>
      </c>
      <c r="B9573">
        <v>1</v>
      </c>
      <c r="C9573">
        <v>154</v>
      </c>
      <c r="D9573" s="32">
        <v>0.63749999999999996</v>
      </c>
      <c r="E9573">
        <v>8000</v>
      </c>
      <c r="G9573" s="31" t="s">
        <v>97</v>
      </c>
      <c r="H9573">
        <v>7</v>
      </c>
      <c r="I9573" s="31" t="s">
        <v>99</v>
      </c>
    </row>
    <row r="9574" spans="1:9" x14ac:dyDescent="0.3">
      <c r="A9574">
        <v>9606</v>
      </c>
      <c r="B9574">
        <v>6</v>
      </c>
      <c r="C9574">
        <v>154</v>
      </c>
      <c r="D9574" s="32">
        <v>0.57986111111111116</v>
      </c>
      <c r="E9574">
        <v>8000</v>
      </c>
      <c r="G9574" s="31" t="s">
        <v>97</v>
      </c>
      <c r="H9574">
        <v>7</v>
      </c>
      <c r="I9574" s="31" t="s">
        <v>100</v>
      </c>
    </row>
    <row r="9575" spans="1:9" x14ac:dyDescent="0.3">
      <c r="A9575">
        <v>9607</v>
      </c>
      <c r="B9575">
        <v>4</v>
      </c>
      <c r="C9575">
        <v>154</v>
      </c>
      <c r="D9575" s="32">
        <v>0.62638888888888888</v>
      </c>
      <c r="E9575">
        <v>10000</v>
      </c>
      <c r="G9575" s="31" t="s">
        <v>102</v>
      </c>
      <c r="H9575">
        <v>7</v>
      </c>
      <c r="I9575" s="31" t="s">
        <v>103</v>
      </c>
    </row>
    <row r="9576" spans="1:9" x14ac:dyDescent="0.3">
      <c r="A9576">
        <v>9608</v>
      </c>
      <c r="B9576">
        <v>8</v>
      </c>
      <c r="C9576">
        <v>154</v>
      </c>
      <c r="D9576" s="32">
        <v>0.59027777777777779</v>
      </c>
      <c r="E9576">
        <v>8000</v>
      </c>
      <c r="G9576" s="31" t="s">
        <v>102</v>
      </c>
      <c r="H9576">
        <v>7</v>
      </c>
      <c r="I9576" s="31" t="s">
        <v>101</v>
      </c>
    </row>
    <row r="9577" spans="1:9" x14ac:dyDescent="0.3">
      <c r="A9577">
        <v>9609</v>
      </c>
      <c r="B9577">
        <v>2</v>
      </c>
      <c r="C9577">
        <v>154</v>
      </c>
      <c r="D9577" s="32">
        <v>0.64166666666666672</v>
      </c>
      <c r="E9577">
        <v>8000</v>
      </c>
      <c r="G9577" s="31" t="s">
        <v>97</v>
      </c>
      <c r="H9577">
        <v>8</v>
      </c>
      <c r="I9577" s="31" t="s">
        <v>98</v>
      </c>
    </row>
    <row r="9578" spans="1:9" x14ac:dyDescent="0.3">
      <c r="A9578">
        <v>9610</v>
      </c>
      <c r="B9578">
        <v>1</v>
      </c>
      <c r="C9578">
        <v>154</v>
      </c>
      <c r="D9578" s="32">
        <v>0.68611111111111112</v>
      </c>
      <c r="E9578">
        <v>10000</v>
      </c>
      <c r="G9578" s="31" t="s">
        <v>102</v>
      </c>
      <c r="H9578">
        <v>8</v>
      </c>
      <c r="I9578" s="31" t="s">
        <v>99</v>
      </c>
    </row>
    <row r="9579" spans="1:9" x14ac:dyDescent="0.3">
      <c r="A9579">
        <v>9611</v>
      </c>
      <c r="B9579">
        <v>6</v>
      </c>
      <c r="C9579">
        <v>154</v>
      </c>
      <c r="D9579" s="32">
        <v>0.70208333333333328</v>
      </c>
      <c r="E9579">
        <v>10000</v>
      </c>
      <c r="G9579" s="31" t="s">
        <v>97</v>
      </c>
      <c r="H9579">
        <v>8</v>
      </c>
      <c r="I9579" s="31" t="s">
        <v>100</v>
      </c>
    </row>
    <row r="9580" spans="1:9" x14ac:dyDescent="0.3">
      <c r="A9580">
        <v>9612</v>
      </c>
      <c r="B9580">
        <v>4</v>
      </c>
      <c r="C9580">
        <v>154</v>
      </c>
      <c r="D9580" s="32">
        <v>0.69444444444444442</v>
      </c>
      <c r="E9580">
        <v>10000</v>
      </c>
      <c r="G9580" s="31" t="s">
        <v>102</v>
      </c>
      <c r="H9580">
        <v>8</v>
      </c>
      <c r="I9580" s="31" t="s">
        <v>103</v>
      </c>
    </row>
    <row r="9581" spans="1:9" x14ac:dyDescent="0.3">
      <c r="A9581">
        <v>9613</v>
      </c>
      <c r="B9581">
        <v>8</v>
      </c>
      <c r="C9581">
        <v>154</v>
      </c>
      <c r="D9581" s="32">
        <v>0.68333333333333335</v>
      </c>
      <c r="E9581">
        <v>10000</v>
      </c>
      <c r="G9581" s="31" t="s">
        <v>97</v>
      </c>
      <c r="H9581">
        <v>8</v>
      </c>
      <c r="I9581" s="31" t="s">
        <v>101</v>
      </c>
    </row>
    <row r="9582" spans="1:9" x14ac:dyDescent="0.3">
      <c r="A9582">
        <v>9614</v>
      </c>
      <c r="B9582">
        <v>2</v>
      </c>
      <c r="C9582">
        <v>154</v>
      </c>
      <c r="D9582" s="32">
        <v>0.67708333333333337</v>
      </c>
      <c r="E9582">
        <v>8000</v>
      </c>
      <c r="G9582" s="31" t="s">
        <v>102</v>
      </c>
      <c r="H9582">
        <v>9</v>
      </c>
      <c r="I9582" s="31" t="s">
        <v>98</v>
      </c>
    </row>
    <row r="9583" spans="1:9" x14ac:dyDescent="0.3">
      <c r="A9583">
        <v>9615</v>
      </c>
      <c r="B9583">
        <v>1</v>
      </c>
      <c r="C9583">
        <v>154</v>
      </c>
      <c r="D9583" s="32">
        <v>0.73124999999999996</v>
      </c>
      <c r="E9583">
        <v>8000</v>
      </c>
      <c r="G9583" s="31" t="s">
        <v>97</v>
      </c>
      <c r="H9583">
        <v>9</v>
      </c>
      <c r="I9583" s="31" t="s">
        <v>99</v>
      </c>
    </row>
    <row r="9584" spans="1:9" x14ac:dyDescent="0.3">
      <c r="A9584">
        <v>9616</v>
      </c>
      <c r="B9584">
        <v>6</v>
      </c>
      <c r="C9584">
        <v>154</v>
      </c>
      <c r="D9584" s="32">
        <v>0.7270833333333333</v>
      </c>
      <c r="E9584">
        <v>8000</v>
      </c>
      <c r="G9584" s="31" t="s">
        <v>102</v>
      </c>
      <c r="H9584">
        <v>9</v>
      </c>
      <c r="I9584" s="31" t="s">
        <v>100</v>
      </c>
    </row>
    <row r="9585" spans="1:9" x14ac:dyDescent="0.3">
      <c r="A9585">
        <v>9617</v>
      </c>
      <c r="B9585">
        <v>4</v>
      </c>
      <c r="C9585">
        <v>154</v>
      </c>
      <c r="D9585" s="32">
        <v>0.71180555555555558</v>
      </c>
      <c r="E9585">
        <v>8000</v>
      </c>
      <c r="G9585" s="31" t="s">
        <v>102</v>
      </c>
      <c r="H9585">
        <v>9</v>
      </c>
      <c r="I9585" s="31" t="s">
        <v>103</v>
      </c>
    </row>
    <row r="9586" spans="1:9" x14ac:dyDescent="0.3">
      <c r="A9586">
        <v>9618</v>
      </c>
      <c r="B9586">
        <v>8</v>
      </c>
      <c r="C9586">
        <v>154</v>
      </c>
      <c r="D9586" s="32">
        <v>0.7104166666666667</v>
      </c>
      <c r="E9586">
        <v>8000</v>
      </c>
      <c r="G9586" s="31" t="s">
        <v>97</v>
      </c>
      <c r="H9586">
        <v>9</v>
      </c>
      <c r="I9586" s="31" t="s">
        <v>101</v>
      </c>
    </row>
    <row r="9587" spans="1:9" x14ac:dyDescent="0.3">
      <c r="A9587">
        <v>9619</v>
      </c>
      <c r="B9587">
        <v>2</v>
      </c>
      <c r="C9587">
        <v>154</v>
      </c>
      <c r="D9587" s="32">
        <v>0.70486111111111116</v>
      </c>
      <c r="E9587">
        <v>8000</v>
      </c>
      <c r="G9587" s="31" t="s">
        <v>97</v>
      </c>
      <c r="H9587">
        <v>10</v>
      </c>
      <c r="I9587" s="31" t="s">
        <v>98</v>
      </c>
    </row>
    <row r="9588" spans="1:9" x14ac:dyDescent="0.3">
      <c r="A9588">
        <v>9620</v>
      </c>
      <c r="B9588">
        <v>1</v>
      </c>
      <c r="C9588">
        <v>154</v>
      </c>
      <c r="D9588" s="32">
        <v>0.76527777777777772</v>
      </c>
      <c r="E9588">
        <v>8000</v>
      </c>
      <c r="G9588" s="31" t="s">
        <v>102</v>
      </c>
      <c r="H9588">
        <v>10</v>
      </c>
      <c r="I9588" s="31" t="s">
        <v>99</v>
      </c>
    </row>
    <row r="9589" spans="1:9" x14ac:dyDescent="0.3">
      <c r="A9589">
        <v>9621</v>
      </c>
      <c r="B9589">
        <v>6</v>
      </c>
      <c r="C9589">
        <v>154</v>
      </c>
      <c r="D9589" s="32">
        <v>0.74930555555555556</v>
      </c>
      <c r="E9589">
        <v>8000</v>
      </c>
      <c r="G9589" s="31" t="s">
        <v>97</v>
      </c>
      <c r="H9589">
        <v>10</v>
      </c>
      <c r="I9589" s="31" t="s">
        <v>100</v>
      </c>
    </row>
    <row r="9590" spans="1:9" x14ac:dyDescent="0.3">
      <c r="A9590">
        <v>9622</v>
      </c>
      <c r="B9590">
        <v>4</v>
      </c>
      <c r="C9590">
        <v>154</v>
      </c>
      <c r="D9590" s="32">
        <v>0.7416666666666667</v>
      </c>
      <c r="E9590">
        <v>10000</v>
      </c>
      <c r="G9590" s="31" t="s">
        <v>97</v>
      </c>
      <c r="H9590">
        <v>10</v>
      </c>
      <c r="I9590" s="31" t="s">
        <v>103</v>
      </c>
    </row>
    <row r="9591" spans="1:9" x14ac:dyDescent="0.3">
      <c r="A9591">
        <v>9623</v>
      </c>
      <c r="B9591">
        <v>8</v>
      </c>
      <c r="C9591">
        <v>154</v>
      </c>
      <c r="D9591" s="32">
        <v>0.76388888888888884</v>
      </c>
      <c r="E9591">
        <v>8000</v>
      </c>
      <c r="G9591" s="31" t="s">
        <v>97</v>
      </c>
      <c r="H9591">
        <v>10</v>
      </c>
      <c r="I9591" s="31" t="s">
        <v>101</v>
      </c>
    </row>
    <row r="9592" spans="1:9" x14ac:dyDescent="0.3">
      <c r="A9592">
        <v>9624</v>
      </c>
      <c r="B9592">
        <v>2</v>
      </c>
      <c r="C9592">
        <v>154</v>
      </c>
      <c r="D9592" s="32">
        <v>0.73958333333333337</v>
      </c>
      <c r="E9592">
        <v>10000</v>
      </c>
      <c r="G9592" s="31" t="s">
        <v>102</v>
      </c>
      <c r="H9592">
        <v>11</v>
      </c>
      <c r="I9592" s="31" t="s">
        <v>98</v>
      </c>
    </row>
    <row r="9593" spans="1:9" x14ac:dyDescent="0.3">
      <c r="A9593">
        <v>9625</v>
      </c>
      <c r="B9593">
        <v>1</v>
      </c>
      <c r="C9593">
        <v>154</v>
      </c>
      <c r="D9593" s="32">
        <v>0.80208333333333337</v>
      </c>
      <c r="E9593">
        <v>8000</v>
      </c>
      <c r="G9593" s="31" t="s">
        <v>102</v>
      </c>
      <c r="H9593">
        <v>11</v>
      </c>
      <c r="I9593" s="31" t="s">
        <v>99</v>
      </c>
    </row>
    <row r="9594" spans="1:9" x14ac:dyDescent="0.3">
      <c r="A9594">
        <v>9626</v>
      </c>
      <c r="B9594">
        <v>6</v>
      </c>
      <c r="C9594">
        <v>154</v>
      </c>
      <c r="D9594" s="32">
        <v>0.76388888888888884</v>
      </c>
      <c r="E9594">
        <v>8000</v>
      </c>
      <c r="G9594" s="31" t="s">
        <v>97</v>
      </c>
      <c r="H9594">
        <v>11</v>
      </c>
      <c r="I9594" s="31" t="s">
        <v>100</v>
      </c>
    </row>
    <row r="9595" spans="1:9" x14ac:dyDescent="0.3">
      <c r="A9595">
        <v>9627</v>
      </c>
      <c r="B9595">
        <v>4</v>
      </c>
      <c r="C9595">
        <v>154</v>
      </c>
      <c r="D9595" s="32">
        <v>0.76041666666666663</v>
      </c>
      <c r="E9595">
        <v>8000</v>
      </c>
      <c r="G9595" s="31" t="s">
        <v>97</v>
      </c>
      <c r="H9595">
        <v>11</v>
      </c>
      <c r="I9595" s="31" t="s">
        <v>103</v>
      </c>
    </row>
    <row r="9596" spans="1:9" x14ac:dyDescent="0.3">
      <c r="A9596">
        <v>9628</v>
      </c>
      <c r="B9596">
        <v>8</v>
      </c>
      <c r="C9596">
        <v>154</v>
      </c>
      <c r="D9596" s="32">
        <v>0.79236111111111107</v>
      </c>
      <c r="E9596">
        <v>8000</v>
      </c>
      <c r="F9596">
        <v>1000</v>
      </c>
      <c r="G9596" s="31" t="s">
        <v>102</v>
      </c>
      <c r="H9596">
        <v>11</v>
      </c>
      <c r="I9596" s="31" t="s">
        <v>101</v>
      </c>
    </row>
    <row r="9597" spans="1:9" x14ac:dyDescent="0.3">
      <c r="A9597">
        <v>9629</v>
      </c>
      <c r="B9597">
        <v>2</v>
      </c>
      <c r="C9597">
        <v>154</v>
      </c>
      <c r="D9597" s="32">
        <v>0.75763888888888886</v>
      </c>
      <c r="E9597">
        <v>8000</v>
      </c>
      <c r="G9597" s="31" t="s">
        <v>102</v>
      </c>
      <c r="H9597">
        <v>12</v>
      </c>
      <c r="I9597" s="31" t="s">
        <v>98</v>
      </c>
    </row>
    <row r="9598" spans="1:9" x14ac:dyDescent="0.3">
      <c r="A9598">
        <v>9630</v>
      </c>
      <c r="B9598">
        <v>6</v>
      </c>
      <c r="C9598">
        <v>154</v>
      </c>
      <c r="D9598" s="32">
        <v>0.77916666666666667</v>
      </c>
      <c r="E9598">
        <v>8000</v>
      </c>
      <c r="F9598">
        <v>1000</v>
      </c>
      <c r="G9598" s="31" t="s">
        <v>97</v>
      </c>
      <c r="H9598">
        <v>12</v>
      </c>
      <c r="I9598" s="31" t="s">
        <v>100</v>
      </c>
    </row>
    <row r="9599" spans="1:9" x14ac:dyDescent="0.3">
      <c r="A9599">
        <v>9631</v>
      </c>
      <c r="B9599">
        <v>4</v>
      </c>
      <c r="C9599">
        <v>154</v>
      </c>
      <c r="D9599" s="32">
        <v>0.78888888888888886</v>
      </c>
      <c r="E9599">
        <v>8000</v>
      </c>
      <c r="G9599" s="31" t="s">
        <v>102</v>
      </c>
      <c r="H9599">
        <v>12</v>
      </c>
      <c r="I9599" s="31" t="s">
        <v>103</v>
      </c>
    </row>
    <row r="9600" spans="1:9" x14ac:dyDescent="0.3">
      <c r="A9600">
        <v>9632</v>
      </c>
      <c r="B9600">
        <v>8</v>
      </c>
      <c r="C9600">
        <v>154</v>
      </c>
      <c r="D9600" s="32">
        <v>0.81666666666666665</v>
      </c>
      <c r="E9600">
        <v>8000</v>
      </c>
      <c r="G9600" s="31" t="s">
        <v>97</v>
      </c>
      <c r="H9600">
        <v>12</v>
      </c>
      <c r="I9600" s="31" t="s">
        <v>101</v>
      </c>
    </row>
    <row r="9601" spans="1:9" x14ac:dyDescent="0.3">
      <c r="A9601">
        <v>9633</v>
      </c>
      <c r="B9601">
        <v>2</v>
      </c>
      <c r="C9601">
        <v>154</v>
      </c>
      <c r="D9601" s="32">
        <v>0.79097222222222219</v>
      </c>
      <c r="E9601">
        <v>8000</v>
      </c>
      <c r="G9601" s="31" t="s">
        <v>102</v>
      </c>
      <c r="H9601">
        <v>13</v>
      </c>
      <c r="I9601" s="31" t="s">
        <v>98</v>
      </c>
    </row>
    <row r="9602" spans="1:9" x14ac:dyDescent="0.3">
      <c r="A9602">
        <v>9634</v>
      </c>
      <c r="B9602">
        <v>6</v>
      </c>
      <c r="C9602">
        <v>154</v>
      </c>
      <c r="D9602" s="32">
        <v>0.8125</v>
      </c>
      <c r="E9602">
        <v>10000</v>
      </c>
      <c r="F9602">
        <v>1000</v>
      </c>
      <c r="G9602" s="31" t="s">
        <v>102</v>
      </c>
      <c r="H9602">
        <v>13</v>
      </c>
      <c r="I9602" s="31" t="s">
        <v>100</v>
      </c>
    </row>
    <row r="9603" spans="1:9" x14ac:dyDescent="0.3">
      <c r="A9603">
        <v>9635</v>
      </c>
      <c r="B9603">
        <v>4</v>
      </c>
      <c r="C9603">
        <v>154</v>
      </c>
      <c r="D9603" s="32">
        <v>0.82291666666666663</v>
      </c>
      <c r="E9603">
        <v>8000</v>
      </c>
      <c r="G9603" s="31" t="s">
        <v>97</v>
      </c>
      <c r="H9603">
        <v>13</v>
      </c>
      <c r="I9603" s="31" t="s">
        <v>103</v>
      </c>
    </row>
    <row r="9604" spans="1:9" x14ac:dyDescent="0.3">
      <c r="A9604">
        <v>9636</v>
      </c>
      <c r="B9604">
        <v>6</v>
      </c>
      <c r="C9604">
        <v>154</v>
      </c>
      <c r="D9604" s="32">
        <v>0.83194444444444449</v>
      </c>
      <c r="E9604">
        <v>8000</v>
      </c>
      <c r="G9604" s="31" t="s">
        <v>102</v>
      </c>
      <c r="H9604">
        <v>14</v>
      </c>
      <c r="I9604" s="31" t="s">
        <v>100</v>
      </c>
    </row>
    <row r="9605" spans="1:9" x14ac:dyDescent="0.3">
      <c r="A9605">
        <v>9637</v>
      </c>
      <c r="B9605">
        <v>3</v>
      </c>
      <c r="C9605">
        <v>155</v>
      </c>
      <c r="D9605" s="32">
        <v>0.45763888888888887</v>
      </c>
      <c r="E9605">
        <v>8000</v>
      </c>
      <c r="G9605" s="31" t="s">
        <v>97</v>
      </c>
      <c r="H9605">
        <v>4</v>
      </c>
      <c r="I9605" s="31" t="s">
        <v>104</v>
      </c>
    </row>
    <row r="9606" spans="1:9" x14ac:dyDescent="0.3">
      <c r="A9606">
        <v>9638</v>
      </c>
      <c r="B9606">
        <v>2</v>
      </c>
      <c r="C9606">
        <v>155</v>
      </c>
      <c r="D9606" s="32">
        <v>0.46736111111111112</v>
      </c>
      <c r="E9606">
        <v>8000</v>
      </c>
      <c r="G9606" s="31" t="s">
        <v>102</v>
      </c>
      <c r="H9606">
        <v>4</v>
      </c>
      <c r="I9606" s="31" t="s">
        <v>98</v>
      </c>
    </row>
    <row r="9607" spans="1:9" x14ac:dyDescent="0.3">
      <c r="A9607">
        <v>9639</v>
      </c>
      <c r="B9607">
        <v>1</v>
      </c>
      <c r="C9607">
        <v>155</v>
      </c>
      <c r="D9607" s="32">
        <v>0.45624999999999999</v>
      </c>
      <c r="E9607">
        <v>8000</v>
      </c>
      <c r="G9607" s="31" t="s">
        <v>102</v>
      </c>
      <c r="H9607">
        <v>4</v>
      </c>
      <c r="I9607" s="31" t="s">
        <v>99</v>
      </c>
    </row>
    <row r="9608" spans="1:9" x14ac:dyDescent="0.3">
      <c r="A9608">
        <v>9640</v>
      </c>
      <c r="B9608">
        <v>8</v>
      </c>
      <c r="C9608">
        <v>155</v>
      </c>
      <c r="D9608" s="32">
        <v>0.69722222222222219</v>
      </c>
      <c r="E9608">
        <v>35000</v>
      </c>
      <c r="G9608" s="31" t="s">
        <v>97</v>
      </c>
      <c r="H9608">
        <v>4</v>
      </c>
      <c r="I9608" s="31" t="s">
        <v>101</v>
      </c>
    </row>
    <row r="9609" spans="1:9" x14ac:dyDescent="0.3">
      <c r="A9609">
        <v>9641</v>
      </c>
      <c r="B9609">
        <v>5</v>
      </c>
      <c r="C9609">
        <v>155</v>
      </c>
      <c r="D9609" s="32">
        <v>0.4548611111111111</v>
      </c>
      <c r="E9609">
        <v>8000</v>
      </c>
      <c r="F9609">
        <v>1500</v>
      </c>
      <c r="G9609" s="31" t="s">
        <v>102</v>
      </c>
      <c r="H9609">
        <v>4</v>
      </c>
      <c r="I9609" s="31" t="s">
        <v>105</v>
      </c>
    </row>
    <row r="9610" spans="1:9" x14ac:dyDescent="0.3">
      <c r="A9610">
        <v>9642</v>
      </c>
      <c r="B9610">
        <v>3</v>
      </c>
      <c r="C9610">
        <v>155</v>
      </c>
      <c r="D9610" s="32">
        <v>0.47986111111111113</v>
      </c>
      <c r="E9610">
        <v>8000</v>
      </c>
      <c r="G9610" s="31" t="s">
        <v>97</v>
      </c>
      <c r="H9610">
        <v>5</v>
      </c>
      <c r="I9610" s="31" t="s">
        <v>104</v>
      </c>
    </row>
    <row r="9611" spans="1:9" x14ac:dyDescent="0.3">
      <c r="A9611">
        <v>9643</v>
      </c>
      <c r="B9611">
        <v>2</v>
      </c>
      <c r="C9611">
        <v>155</v>
      </c>
      <c r="D9611" s="32">
        <v>0.5</v>
      </c>
      <c r="E9611">
        <v>10000</v>
      </c>
      <c r="G9611" s="31" t="s">
        <v>97</v>
      </c>
      <c r="H9611">
        <v>5</v>
      </c>
      <c r="I9611" s="31" t="s">
        <v>98</v>
      </c>
    </row>
    <row r="9612" spans="1:9" x14ac:dyDescent="0.3">
      <c r="A9612">
        <v>9644</v>
      </c>
      <c r="B9612">
        <v>1</v>
      </c>
      <c r="C9612">
        <v>155</v>
      </c>
      <c r="D9612" s="32">
        <v>0.48055555555555557</v>
      </c>
      <c r="E9612">
        <v>8000</v>
      </c>
      <c r="F9612">
        <v>1000</v>
      </c>
      <c r="G9612" s="31" t="s">
        <v>102</v>
      </c>
      <c r="H9612">
        <v>5</v>
      </c>
      <c r="I9612" s="31" t="s">
        <v>99</v>
      </c>
    </row>
    <row r="9613" spans="1:9" x14ac:dyDescent="0.3">
      <c r="A9613">
        <v>9645</v>
      </c>
      <c r="B9613">
        <v>8</v>
      </c>
      <c r="C9613">
        <v>155</v>
      </c>
      <c r="D9613" s="32">
        <v>0.69722222222222219</v>
      </c>
      <c r="E9613">
        <v>8000</v>
      </c>
      <c r="G9613" s="31" t="s">
        <v>97</v>
      </c>
      <c r="H9613">
        <v>5</v>
      </c>
      <c r="I9613" s="31" t="s">
        <v>101</v>
      </c>
    </row>
    <row r="9614" spans="1:9" x14ac:dyDescent="0.3">
      <c r="A9614">
        <v>9646</v>
      </c>
      <c r="B9614">
        <v>5</v>
      </c>
      <c r="C9614">
        <v>155</v>
      </c>
      <c r="D9614" s="32">
        <v>0.47916666666666669</v>
      </c>
      <c r="E9614">
        <v>8000</v>
      </c>
      <c r="F9614">
        <v>2000</v>
      </c>
      <c r="G9614" s="31" t="s">
        <v>102</v>
      </c>
      <c r="H9614">
        <v>5</v>
      </c>
      <c r="I9614" s="31" t="s">
        <v>105</v>
      </c>
    </row>
    <row r="9615" spans="1:9" x14ac:dyDescent="0.3">
      <c r="A9615">
        <v>9647</v>
      </c>
      <c r="B9615">
        <v>3</v>
      </c>
      <c r="C9615">
        <v>155</v>
      </c>
      <c r="D9615" s="32">
        <v>0.52777777777777779</v>
      </c>
      <c r="E9615">
        <v>8000</v>
      </c>
      <c r="G9615" s="31" t="s">
        <v>97</v>
      </c>
      <c r="H9615">
        <v>6</v>
      </c>
      <c r="I9615" s="31" t="s">
        <v>104</v>
      </c>
    </row>
    <row r="9616" spans="1:9" x14ac:dyDescent="0.3">
      <c r="A9616">
        <v>9648</v>
      </c>
      <c r="B9616">
        <v>2</v>
      </c>
      <c r="C9616">
        <v>155</v>
      </c>
      <c r="D9616" s="32">
        <v>0.54652777777777772</v>
      </c>
      <c r="E9616">
        <v>8000</v>
      </c>
      <c r="G9616" s="31" t="s">
        <v>97</v>
      </c>
      <c r="H9616">
        <v>6</v>
      </c>
      <c r="I9616" s="31" t="s">
        <v>98</v>
      </c>
    </row>
    <row r="9617" spans="1:9" x14ac:dyDescent="0.3">
      <c r="A9617">
        <v>9649</v>
      </c>
      <c r="B9617">
        <v>1</v>
      </c>
      <c r="C9617">
        <v>155</v>
      </c>
      <c r="D9617" s="32">
        <v>0.53333333333333333</v>
      </c>
      <c r="E9617">
        <v>8000</v>
      </c>
      <c r="F9617">
        <v>2000</v>
      </c>
      <c r="G9617" s="31" t="s">
        <v>97</v>
      </c>
      <c r="H9617">
        <v>6</v>
      </c>
      <c r="I9617" s="31" t="s">
        <v>99</v>
      </c>
    </row>
    <row r="9618" spans="1:9" x14ac:dyDescent="0.3">
      <c r="A9618">
        <v>9650</v>
      </c>
      <c r="B9618">
        <v>8</v>
      </c>
      <c r="C9618">
        <v>155</v>
      </c>
      <c r="D9618" s="32">
        <v>0.75416666666666665</v>
      </c>
      <c r="E9618">
        <v>8000</v>
      </c>
      <c r="F9618">
        <v>2100</v>
      </c>
      <c r="G9618" s="31" t="s">
        <v>102</v>
      </c>
      <c r="H9618">
        <v>6</v>
      </c>
      <c r="I9618" s="31" t="s">
        <v>101</v>
      </c>
    </row>
    <row r="9619" spans="1:9" x14ac:dyDescent="0.3">
      <c r="A9619">
        <v>9651</v>
      </c>
      <c r="B9619">
        <v>5</v>
      </c>
      <c r="C9619">
        <v>155</v>
      </c>
      <c r="D9619" s="32">
        <v>0.51041666666666663</v>
      </c>
      <c r="E9619">
        <v>8000</v>
      </c>
      <c r="G9619" s="31" t="s">
        <v>102</v>
      </c>
      <c r="H9619">
        <v>6</v>
      </c>
      <c r="I9619" s="31" t="s">
        <v>105</v>
      </c>
    </row>
    <row r="9620" spans="1:9" x14ac:dyDescent="0.3">
      <c r="A9620">
        <v>9652</v>
      </c>
      <c r="B9620">
        <v>3</v>
      </c>
      <c r="C9620">
        <v>155</v>
      </c>
      <c r="D9620" s="32">
        <v>0.56944444444444442</v>
      </c>
      <c r="E9620">
        <v>8000</v>
      </c>
      <c r="F9620">
        <v>2000</v>
      </c>
      <c r="G9620" s="31" t="s">
        <v>97</v>
      </c>
      <c r="H9620">
        <v>7</v>
      </c>
      <c r="I9620" s="31" t="s">
        <v>104</v>
      </c>
    </row>
    <row r="9621" spans="1:9" x14ac:dyDescent="0.3">
      <c r="A9621">
        <v>9653</v>
      </c>
      <c r="B9621">
        <v>2</v>
      </c>
      <c r="C9621">
        <v>155</v>
      </c>
      <c r="D9621" s="32">
        <v>0.56874999999999998</v>
      </c>
      <c r="E9621">
        <v>8000</v>
      </c>
      <c r="G9621" s="31" t="s">
        <v>97</v>
      </c>
      <c r="H9621">
        <v>7</v>
      </c>
      <c r="I9621" s="31" t="s">
        <v>98</v>
      </c>
    </row>
    <row r="9622" spans="1:9" x14ac:dyDescent="0.3">
      <c r="A9622">
        <v>9654</v>
      </c>
      <c r="B9622">
        <v>1</v>
      </c>
      <c r="C9622">
        <v>155</v>
      </c>
      <c r="D9622" s="32">
        <v>0.57361111111111107</v>
      </c>
      <c r="E9622">
        <v>8000</v>
      </c>
      <c r="F9622">
        <v>1000</v>
      </c>
      <c r="G9622" s="31" t="s">
        <v>102</v>
      </c>
      <c r="H9622">
        <v>7</v>
      </c>
      <c r="I9622" s="31" t="s">
        <v>99</v>
      </c>
    </row>
    <row r="9623" spans="1:9" x14ac:dyDescent="0.3">
      <c r="A9623">
        <v>9655</v>
      </c>
      <c r="B9623">
        <v>8</v>
      </c>
      <c r="C9623">
        <v>155</v>
      </c>
      <c r="D9623" s="32">
        <v>0.77500000000000002</v>
      </c>
      <c r="E9623">
        <v>8000</v>
      </c>
      <c r="G9623" s="31" t="s">
        <v>102</v>
      </c>
      <c r="H9623">
        <v>7</v>
      </c>
      <c r="I9623" s="31" t="s">
        <v>101</v>
      </c>
    </row>
    <row r="9624" spans="1:9" x14ac:dyDescent="0.3">
      <c r="A9624">
        <v>9656</v>
      </c>
      <c r="B9624">
        <v>5</v>
      </c>
      <c r="C9624">
        <v>155</v>
      </c>
      <c r="D9624" s="32">
        <v>0.56736111111111109</v>
      </c>
      <c r="E9624">
        <v>8000</v>
      </c>
      <c r="G9624" s="31" t="s">
        <v>97</v>
      </c>
      <c r="H9624">
        <v>7</v>
      </c>
      <c r="I9624" s="31" t="s">
        <v>105</v>
      </c>
    </row>
    <row r="9625" spans="1:9" x14ac:dyDescent="0.3">
      <c r="A9625">
        <v>9657</v>
      </c>
      <c r="B9625">
        <v>3</v>
      </c>
      <c r="C9625">
        <v>155</v>
      </c>
      <c r="D9625" s="32">
        <v>0.59722222222222221</v>
      </c>
      <c r="E9625">
        <v>8000</v>
      </c>
      <c r="F9625">
        <v>2000</v>
      </c>
      <c r="G9625" s="31" t="s">
        <v>97</v>
      </c>
      <c r="H9625">
        <v>8</v>
      </c>
      <c r="I9625" s="31" t="s">
        <v>104</v>
      </c>
    </row>
    <row r="9626" spans="1:9" x14ac:dyDescent="0.3">
      <c r="A9626">
        <v>9658</v>
      </c>
      <c r="B9626">
        <v>2</v>
      </c>
      <c r="C9626">
        <v>155</v>
      </c>
      <c r="D9626" s="32">
        <v>0.65763888888888888</v>
      </c>
      <c r="E9626">
        <v>8000</v>
      </c>
      <c r="G9626" s="31" t="s">
        <v>102</v>
      </c>
      <c r="H9626">
        <v>8</v>
      </c>
      <c r="I9626" s="31" t="s">
        <v>98</v>
      </c>
    </row>
    <row r="9627" spans="1:9" x14ac:dyDescent="0.3">
      <c r="A9627">
        <v>9659</v>
      </c>
      <c r="B9627">
        <v>1</v>
      </c>
      <c r="C9627">
        <v>155</v>
      </c>
      <c r="D9627" s="32">
        <v>0.61250000000000004</v>
      </c>
      <c r="E9627">
        <v>8000</v>
      </c>
      <c r="G9627" s="31" t="s">
        <v>97</v>
      </c>
      <c r="H9627">
        <v>8</v>
      </c>
      <c r="I9627" s="31" t="s">
        <v>99</v>
      </c>
    </row>
    <row r="9628" spans="1:9" x14ac:dyDescent="0.3">
      <c r="A9628">
        <v>9660</v>
      </c>
      <c r="B9628">
        <v>8</v>
      </c>
      <c r="C9628">
        <v>155</v>
      </c>
      <c r="D9628" s="32">
        <v>0.7993055555555556</v>
      </c>
      <c r="E9628">
        <v>8000</v>
      </c>
      <c r="G9628" s="31" t="s">
        <v>102</v>
      </c>
      <c r="H9628">
        <v>8</v>
      </c>
      <c r="I9628" s="31" t="s">
        <v>101</v>
      </c>
    </row>
    <row r="9629" spans="1:9" x14ac:dyDescent="0.3">
      <c r="A9629">
        <v>9661</v>
      </c>
      <c r="B9629">
        <v>5</v>
      </c>
      <c r="C9629">
        <v>155</v>
      </c>
      <c r="D9629" s="32">
        <v>0.59513888888888888</v>
      </c>
      <c r="E9629">
        <v>8000</v>
      </c>
      <c r="G9629" s="31" t="s">
        <v>97</v>
      </c>
      <c r="H9629">
        <v>8</v>
      </c>
      <c r="I9629" s="31" t="s">
        <v>105</v>
      </c>
    </row>
    <row r="9630" spans="1:9" x14ac:dyDescent="0.3">
      <c r="A9630">
        <v>9662</v>
      </c>
      <c r="B9630">
        <v>3</v>
      </c>
      <c r="C9630">
        <v>155</v>
      </c>
      <c r="D9630" s="32">
        <v>0.67777777777777781</v>
      </c>
      <c r="E9630">
        <v>8000</v>
      </c>
      <c r="G9630" s="31" t="s">
        <v>102</v>
      </c>
      <c r="H9630">
        <v>9</v>
      </c>
      <c r="I9630" s="31" t="s">
        <v>104</v>
      </c>
    </row>
    <row r="9631" spans="1:9" x14ac:dyDescent="0.3">
      <c r="A9631">
        <v>9663</v>
      </c>
      <c r="B9631">
        <v>2</v>
      </c>
      <c r="C9631">
        <v>155</v>
      </c>
      <c r="D9631" s="32">
        <v>0.68194444444444446</v>
      </c>
      <c r="E9631">
        <v>8000</v>
      </c>
      <c r="G9631" s="31" t="s">
        <v>97</v>
      </c>
      <c r="H9631">
        <v>9</v>
      </c>
      <c r="I9631" s="31" t="s">
        <v>98</v>
      </c>
    </row>
    <row r="9632" spans="1:9" x14ac:dyDescent="0.3">
      <c r="A9632">
        <v>9664</v>
      </c>
      <c r="B9632">
        <v>1</v>
      </c>
      <c r="C9632">
        <v>155</v>
      </c>
      <c r="D9632" s="32">
        <v>0.70902777777777781</v>
      </c>
      <c r="E9632">
        <v>8000</v>
      </c>
      <c r="G9632" s="31" t="s">
        <v>97</v>
      </c>
      <c r="H9632">
        <v>9</v>
      </c>
      <c r="I9632" s="31" t="s">
        <v>99</v>
      </c>
    </row>
    <row r="9633" spans="1:9" x14ac:dyDescent="0.3">
      <c r="A9633">
        <v>9665</v>
      </c>
      <c r="B9633">
        <v>8</v>
      </c>
      <c r="C9633">
        <v>155</v>
      </c>
      <c r="D9633" s="32">
        <v>0.82847222222222228</v>
      </c>
      <c r="E9633">
        <v>8000</v>
      </c>
      <c r="F9633">
        <v>2000</v>
      </c>
      <c r="G9633" s="31" t="s">
        <v>97</v>
      </c>
      <c r="H9633">
        <v>9</v>
      </c>
      <c r="I9633" s="31" t="s">
        <v>101</v>
      </c>
    </row>
    <row r="9634" spans="1:9" x14ac:dyDescent="0.3">
      <c r="A9634">
        <v>9666</v>
      </c>
      <c r="B9634">
        <v>5</v>
      </c>
      <c r="C9634">
        <v>155</v>
      </c>
      <c r="D9634" s="32">
        <v>0.625</v>
      </c>
      <c r="E9634">
        <v>8000</v>
      </c>
      <c r="G9634" s="31" t="s">
        <v>102</v>
      </c>
      <c r="H9634">
        <v>9</v>
      </c>
      <c r="I9634" s="31" t="s">
        <v>105</v>
      </c>
    </row>
    <row r="9635" spans="1:9" x14ac:dyDescent="0.3">
      <c r="A9635">
        <v>9667</v>
      </c>
      <c r="B9635">
        <v>3</v>
      </c>
      <c r="C9635">
        <v>155</v>
      </c>
      <c r="D9635" s="32">
        <v>0.69513888888888886</v>
      </c>
      <c r="E9635">
        <v>8000</v>
      </c>
      <c r="G9635" s="31" t="s">
        <v>97</v>
      </c>
      <c r="H9635">
        <v>10</v>
      </c>
      <c r="I9635" s="31" t="s">
        <v>104</v>
      </c>
    </row>
    <row r="9636" spans="1:9" x14ac:dyDescent="0.3">
      <c r="A9636">
        <v>9668</v>
      </c>
      <c r="B9636">
        <v>2</v>
      </c>
      <c r="C9636">
        <v>155</v>
      </c>
      <c r="D9636" s="32">
        <v>0.71736111111111112</v>
      </c>
      <c r="E9636">
        <v>8000</v>
      </c>
      <c r="G9636" s="31" t="s">
        <v>102</v>
      </c>
      <c r="H9636">
        <v>10</v>
      </c>
      <c r="I9636" s="31" t="s">
        <v>98</v>
      </c>
    </row>
    <row r="9637" spans="1:9" x14ac:dyDescent="0.3">
      <c r="A9637">
        <v>9669</v>
      </c>
      <c r="B9637">
        <v>1</v>
      </c>
      <c r="C9637">
        <v>155</v>
      </c>
      <c r="D9637" s="32">
        <v>0.7270833333333333</v>
      </c>
      <c r="E9637">
        <v>8000</v>
      </c>
      <c r="G9637" s="31" t="s">
        <v>102</v>
      </c>
      <c r="H9637">
        <v>10</v>
      </c>
      <c r="I9637" s="31" t="s">
        <v>99</v>
      </c>
    </row>
    <row r="9638" spans="1:9" x14ac:dyDescent="0.3">
      <c r="A9638">
        <v>9670</v>
      </c>
      <c r="B9638">
        <v>5</v>
      </c>
      <c r="C9638">
        <v>155</v>
      </c>
      <c r="D9638" s="32">
        <v>0.64097222222222228</v>
      </c>
      <c r="E9638">
        <v>8000</v>
      </c>
      <c r="G9638" s="31" t="s">
        <v>97</v>
      </c>
      <c r="H9638">
        <v>10</v>
      </c>
      <c r="I9638" s="31" t="s">
        <v>105</v>
      </c>
    </row>
    <row r="9639" spans="1:9" x14ac:dyDescent="0.3">
      <c r="A9639">
        <v>9671</v>
      </c>
      <c r="B9639">
        <v>3</v>
      </c>
      <c r="C9639">
        <v>155</v>
      </c>
      <c r="D9639" s="32">
        <v>0.72013888888888888</v>
      </c>
      <c r="E9639">
        <v>8000</v>
      </c>
      <c r="G9639" s="31" t="s">
        <v>97</v>
      </c>
      <c r="H9639">
        <v>11</v>
      </c>
      <c r="I9639" s="31" t="s">
        <v>104</v>
      </c>
    </row>
    <row r="9640" spans="1:9" x14ac:dyDescent="0.3">
      <c r="A9640">
        <v>9672</v>
      </c>
      <c r="B9640">
        <v>2</v>
      </c>
      <c r="C9640">
        <v>155</v>
      </c>
      <c r="D9640" s="32">
        <v>0.75</v>
      </c>
      <c r="E9640">
        <v>8000</v>
      </c>
      <c r="G9640" s="31" t="s">
        <v>97</v>
      </c>
      <c r="H9640">
        <v>11</v>
      </c>
      <c r="I9640" s="31" t="s">
        <v>98</v>
      </c>
    </row>
    <row r="9641" spans="1:9" x14ac:dyDescent="0.3">
      <c r="A9641">
        <v>9673</v>
      </c>
      <c r="B9641">
        <v>1</v>
      </c>
      <c r="C9641">
        <v>155</v>
      </c>
      <c r="D9641" s="32">
        <v>0.74930555555555556</v>
      </c>
      <c r="E9641">
        <v>8000</v>
      </c>
      <c r="G9641" s="31" t="s">
        <v>102</v>
      </c>
      <c r="H9641">
        <v>11</v>
      </c>
      <c r="I9641" s="31" t="s">
        <v>99</v>
      </c>
    </row>
    <row r="9642" spans="1:9" x14ac:dyDescent="0.3">
      <c r="A9642">
        <v>9674</v>
      </c>
      <c r="B9642">
        <v>5</v>
      </c>
      <c r="C9642">
        <v>155</v>
      </c>
      <c r="D9642" s="32">
        <v>0.6645833333333333</v>
      </c>
      <c r="E9642">
        <v>8000</v>
      </c>
      <c r="G9642" s="31" t="s">
        <v>97</v>
      </c>
      <c r="H9642">
        <v>11</v>
      </c>
      <c r="I9642" s="31" t="s">
        <v>105</v>
      </c>
    </row>
    <row r="9643" spans="1:9" x14ac:dyDescent="0.3">
      <c r="A9643">
        <v>9675</v>
      </c>
      <c r="B9643">
        <v>3</v>
      </c>
      <c r="C9643">
        <v>155</v>
      </c>
      <c r="D9643" s="32">
        <v>0.75069444444444444</v>
      </c>
      <c r="E9643">
        <v>8000</v>
      </c>
      <c r="F9643">
        <v>1000</v>
      </c>
      <c r="G9643" s="31" t="s">
        <v>97</v>
      </c>
      <c r="H9643">
        <v>12</v>
      </c>
      <c r="I9643" s="31" t="s">
        <v>104</v>
      </c>
    </row>
    <row r="9644" spans="1:9" x14ac:dyDescent="0.3">
      <c r="A9644">
        <v>9676</v>
      </c>
      <c r="B9644">
        <v>2</v>
      </c>
      <c r="C9644">
        <v>155</v>
      </c>
      <c r="D9644" s="32">
        <v>0.79027777777777775</v>
      </c>
      <c r="E9644">
        <v>8000</v>
      </c>
      <c r="G9644" s="31" t="s">
        <v>102</v>
      </c>
      <c r="H9644">
        <v>12</v>
      </c>
      <c r="I9644" s="31" t="s">
        <v>98</v>
      </c>
    </row>
    <row r="9645" spans="1:9" x14ac:dyDescent="0.3">
      <c r="A9645">
        <v>9677</v>
      </c>
      <c r="B9645">
        <v>1</v>
      </c>
      <c r="C9645">
        <v>155</v>
      </c>
      <c r="D9645" s="32">
        <v>0.77777777777777779</v>
      </c>
      <c r="E9645">
        <v>8000</v>
      </c>
      <c r="F9645">
        <v>2000</v>
      </c>
      <c r="G9645" s="31" t="s">
        <v>102</v>
      </c>
      <c r="H9645">
        <v>12</v>
      </c>
      <c r="I9645" s="31" t="s">
        <v>99</v>
      </c>
    </row>
    <row r="9646" spans="1:9" x14ac:dyDescent="0.3">
      <c r="A9646">
        <v>9678</v>
      </c>
      <c r="B9646">
        <v>5</v>
      </c>
      <c r="C9646">
        <v>155</v>
      </c>
      <c r="D9646" s="32">
        <v>0.71597222222222223</v>
      </c>
      <c r="E9646">
        <v>8000</v>
      </c>
      <c r="G9646" s="31" t="s">
        <v>102</v>
      </c>
      <c r="H9646">
        <v>12</v>
      </c>
      <c r="I9646" s="31" t="s">
        <v>105</v>
      </c>
    </row>
    <row r="9647" spans="1:9" x14ac:dyDescent="0.3">
      <c r="A9647">
        <v>9679</v>
      </c>
      <c r="B9647">
        <v>3</v>
      </c>
      <c r="C9647">
        <v>155</v>
      </c>
      <c r="D9647" s="32">
        <v>0.77013888888888893</v>
      </c>
      <c r="E9647">
        <v>8000</v>
      </c>
      <c r="G9647" s="31" t="s">
        <v>97</v>
      </c>
      <c r="H9647">
        <v>13</v>
      </c>
      <c r="I9647" s="31" t="s">
        <v>104</v>
      </c>
    </row>
    <row r="9648" spans="1:9" x14ac:dyDescent="0.3">
      <c r="A9648">
        <v>9680</v>
      </c>
      <c r="B9648">
        <v>2</v>
      </c>
      <c r="C9648">
        <v>155</v>
      </c>
      <c r="D9648" s="32">
        <v>0.81527777777777777</v>
      </c>
      <c r="E9648">
        <v>8000</v>
      </c>
      <c r="G9648" s="31" t="s">
        <v>102</v>
      </c>
      <c r="H9648">
        <v>13</v>
      </c>
      <c r="I9648" s="31" t="s">
        <v>98</v>
      </c>
    </row>
    <row r="9649" spans="1:9" x14ac:dyDescent="0.3">
      <c r="A9649">
        <v>9681</v>
      </c>
      <c r="B9649">
        <v>1</v>
      </c>
      <c r="C9649">
        <v>155</v>
      </c>
      <c r="D9649" s="32">
        <v>0.81666666666666665</v>
      </c>
      <c r="E9649">
        <v>8000</v>
      </c>
      <c r="G9649" s="31" t="s">
        <v>97</v>
      </c>
      <c r="H9649">
        <v>13</v>
      </c>
      <c r="I9649" s="31" t="s">
        <v>99</v>
      </c>
    </row>
    <row r="9650" spans="1:9" x14ac:dyDescent="0.3">
      <c r="A9650">
        <v>9682</v>
      </c>
      <c r="B9650">
        <v>5</v>
      </c>
      <c r="C9650">
        <v>155</v>
      </c>
      <c r="D9650" s="32">
        <v>0.73750000000000004</v>
      </c>
      <c r="E9650">
        <v>8000</v>
      </c>
      <c r="F9650">
        <v>3000</v>
      </c>
      <c r="G9650" s="31" t="s">
        <v>102</v>
      </c>
      <c r="H9650">
        <v>13</v>
      </c>
      <c r="I9650" s="31" t="s">
        <v>105</v>
      </c>
    </row>
    <row r="9651" spans="1:9" x14ac:dyDescent="0.3">
      <c r="A9651">
        <v>9683</v>
      </c>
      <c r="B9651">
        <v>3</v>
      </c>
      <c r="C9651">
        <v>155</v>
      </c>
      <c r="D9651" s="32">
        <v>0.7944444444444444</v>
      </c>
      <c r="E9651">
        <v>8000</v>
      </c>
      <c r="G9651" s="31" t="s">
        <v>97</v>
      </c>
      <c r="H9651">
        <v>14</v>
      </c>
      <c r="I9651" s="31" t="s">
        <v>104</v>
      </c>
    </row>
    <row r="9652" spans="1:9" x14ac:dyDescent="0.3">
      <c r="A9652">
        <v>9684</v>
      </c>
      <c r="B9652">
        <v>2</v>
      </c>
      <c r="C9652">
        <v>155</v>
      </c>
      <c r="D9652" s="32">
        <v>0.84305555555555556</v>
      </c>
      <c r="E9652">
        <v>8000</v>
      </c>
      <c r="G9652" s="31" t="s">
        <v>97</v>
      </c>
      <c r="H9652">
        <v>14</v>
      </c>
      <c r="I9652" s="31" t="s">
        <v>98</v>
      </c>
    </row>
    <row r="9653" spans="1:9" x14ac:dyDescent="0.3">
      <c r="A9653">
        <v>9685</v>
      </c>
      <c r="B9653">
        <v>1</v>
      </c>
      <c r="C9653">
        <v>155</v>
      </c>
      <c r="D9653" s="32">
        <v>0.85416666666666663</v>
      </c>
      <c r="E9653">
        <v>8000</v>
      </c>
      <c r="G9653" s="31" t="s">
        <v>97</v>
      </c>
      <c r="H9653">
        <v>14</v>
      </c>
      <c r="I9653" s="31" t="s">
        <v>99</v>
      </c>
    </row>
    <row r="9654" spans="1:9" x14ac:dyDescent="0.3">
      <c r="A9654">
        <v>9686</v>
      </c>
      <c r="B9654">
        <v>5</v>
      </c>
      <c r="C9654">
        <v>155</v>
      </c>
      <c r="D9654" s="32">
        <v>0.7583333333333333</v>
      </c>
      <c r="E9654">
        <v>8000</v>
      </c>
      <c r="G9654" s="31" t="s">
        <v>97</v>
      </c>
      <c r="H9654">
        <v>14</v>
      </c>
      <c r="I9654" s="31" t="s">
        <v>105</v>
      </c>
    </row>
    <row r="9655" spans="1:9" x14ac:dyDescent="0.3">
      <c r="A9655">
        <v>9687</v>
      </c>
      <c r="B9655">
        <v>3</v>
      </c>
      <c r="C9655">
        <v>155</v>
      </c>
      <c r="D9655" s="32">
        <v>0.8256944444444444</v>
      </c>
      <c r="E9655">
        <v>8000</v>
      </c>
      <c r="F9655">
        <v>2000</v>
      </c>
      <c r="G9655" s="31" t="s">
        <v>97</v>
      </c>
      <c r="H9655">
        <v>15</v>
      </c>
      <c r="I9655" s="31" t="s">
        <v>104</v>
      </c>
    </row>
    <row r="9656" spans="1:9" x14ac:dyDescent="0.3">
      <c r="A9656">
        <v>9688</v>
      </c>
      <c r="B9656">
        <v>5</v>
      </c>
      <c r="C9656">
        <v>155</v>
      </c>
      <c r="D9656" s="32">
        <v>0.78333333333333333</v>
      </c>
      <c r="E9656">
        <v>8000</v>
      </c>
      <c r="G9656" s="31" t="s">
        <v>97</v>
      </c>
      <c r="H9656">
        <v>15</v>
      </c>
      <c r="I9656" s="31" t="s">
        <v>105</v>
      </c>
    </row>
    <row r="9657" spans="1:9" x14ac:dyDescent="0.3">
      <c r="A9657">
        <v>9689</v>
      </c>
      <c r="B9657">
        <v>3</v>
      </c>
      <c r="C9657">
        <v>155</v>
      </c>
      <c r="D9657" s="32">
        <v>0.84722222222222221</v>
      </c>
      <c r="E9657">
        <v>8000</v>
      </c>
      <c r="G9657" s="31" t="s">
        <v>97</v>
      </c>
      <c r="H9657">
        <v>16</v>
      </c>
      <c r="I9657" s="31" t="s">
        <v>104</v>
      </c>
    </row>
    <row r="9658" spans="1:9" x14ac:dyDescent="0.3">
      <c r="A9658">
        <v>9690</v>
      </c>
      <c r="B9658">
        <v>5</v>
      </c>
      <c r="C9658">
        <v>155</v>
      </c>
      <c r="D9658" s="32">
        <v>0.7993055555555556</v>
      </c>
      <c r="E9658">
        <v>8000</v>
      </c>
      <c r="G9658" s="31" t="s">
        <v>102</v>
      </c>
      <c r="H9658">
        <v>16</v>
      </c>
      <c r="I9658" s="31" t="s">
        <v>105</v>
      </c>
    </row>
    <row r="9659" spans="1:9" x14ac:dyDescent="0.3">
      <c r="A9659">
        <v>9691</v>
      </c>
      <c r="B9659">
        <v>5</v>
      </c>
      <c r="C9659">
        <v>155</v>
      </c>
      <c r="D9659" s="32">
        <v>0.81944444444444442</v>
      </c>
      <c r="E9659">
        <v>8000</v>
      </c>
      <c r="G9659" s="31" t="s">
        <v>97</v>
      </c>
      <c r="H9659">
        <v>17</v>
      </c>
      <c r="I9659" s="31" t="s">
        <v>105</v>
      </c>
    </row>
    <row r="9660" spans="1:9" x14ac:dyDescent="0.3">
      <c r="A9660">
        <v>9692</v>
      </c>
      <c r="B9660">
        <v>5</v>
      </c>
      <c r="C9660">
        <v>155</v>
      </c>
      <c r="D9660" s="32">
        <v>0.84305555555555556</v>
      </c>
      <c r="E9660">
        <v>8000</v>
      </c>
      <c r="G9660" s="31" t="s">
        <v>97</v>
      </c>
      <c r="H9660">
        <v>18</v>
      </c>
      <c r="I9660" s="31" t="s">
        <v>105</v>
      </c>
    </row>
    <row r="9661" spans="1:9" x14ac:dyDescent="0.3">
      <c r="A9661">
        <v>9693</v>
      </c>
      <c r="B9661">
        <v>3</v>
      </c>
      <c r="C9661">
        <v>156</v>
      </c>
      <c r="D9661" s="32">
        <v>0.49652777777777779</v>
      </c>
      <c r="E9661">
        <v>10000</v>
      </c>
      <c r="G9661" s="31" t="s">
        <v>97</v>
      </c>
      <c r="H9661">
        <v>4</v>
      </c>
      <c r="I9661" s="31" t="s">
        <v>104</v>
      </c>
    </row>
    <row r="9662" spans="1:9" x14ac:dyDescent="0.3">
      <c r="A9662">
        <v>9694</v>
      </c>
      <c r="B9662">
        <v>2</v>
      </c>
      <c r="C9662">
        <v>156</v>
      </c>
      <c r="D9662" s="32">
        <v>0.44027777777777777</v>
      </c>
      <c r="E9662">
        <v>8000</v>
      </c>
      <c r="G9662" s="31" t="s">
        <v>102</v>
      </c>
      <c r="H9662">
        <v>4</v>
      </c>
      <c r="I9662" s="31" t="s">
        <v>98</v>
      </c>
    </row>
    <row r="9663" spans="1:9" x14ac:dyDescent="0.3">
      <c r="A9663">
        <v>9695</v>
      </c>
      <c r="B9663">
        <v>1</v>
      </c>
      <c r="C9663">
        <v>156</v>
      </c>
      <c r="D9663" s="32">
        <v>0.46180555555555558</v>
      </c>
      <c r="E9663">
        <v>8000</v>
      </c>
      <c r="F9663">
        <v>1500</v>
      </c>
      <c r="G9663" s="31" t="s">
        <v>97</v>
      </c>
      <c r="H9663">
        <v>4</v>
      </c>
      <c r="I9663" s="31" t="s">
        <v>99</v>
      </c>
    </row>
    <row r="9664" spans="1:9" x14ac:dyDescent="0.3">
      <c r="A9664">
        <v>9696</v>
      </c>
      <c r="B9664">
        <v>4</v>
      </c>
      <c r="C9664">
        <v>156</v>
      </c>
      <c r="D9664" s="32">
        <v>0.44722222222222224</v>
      </c>
      <c r="E9664">
        <v>8000</v>
      </c>
      <c r="G9664" s="31" t="s">
        <v>102</v>
      </c>
      <c r="H9664">
        <v>4</v>
      </c>
      <c r="I9664" s="31" t="s">
        <v>103</v>
      </c>
    </row>
    <row r="9665" spans="1:9" x14ac:dyDescent="0.3">
      <c r="A9665">
        <v>9697</v>
      </c>
      <c r="B9665">
        <v>8</v>
      </c>
      <c r="C9665">
        <v>156</v>
      </c>
      <c r="D9665" s="32">
        <v>0.45347222222222222</v>
      </c>
      <c r="E9665">
        <v>8000</v>
      </c>
      <c r="G9665" s="31" t="s">
        <v>102</v>
      </c>
      <c r="H9665">
        <v>4</v>
      </c>
      <c r="I9665" s="31" t="s">
        <v>101</v>
      </c>
    </row>
    <row r="9666" spans="1:9" x14ac:dyDescent="0.3">
      <c r="A9666">
        <v>9698</v>
      </c>
      <c r="B9666">
        <v>5</v>
      </c>
      <c r="C9666">
        <v>156</v>
      </c>
      <c r="D9666" s="32">
        <v>0.44791666666666669</v>
      </c>
      <c r="E9666">
        <v>10000</v>
      </c>
      <c r="F9666">
        <v>2000</v>
      </c>
      <c r="G9666" s="31" t="s">
        <v>97</v>
      </c>
      <c r="H9666">
        <v>4</v>
      </c>
      <c r="I9666" s="31" t="s">
        <v>105</v>
      </c>
    </row>
    <row r="9667" spans="1:9" x14ac:dyDescent="0.3">
      <c r="A9667">
        <v>9699</v>
      </c>
      <c r="B9667">
        <v>3</v>
      </c>
      <c r="C9667">
        <v>156</v>
      </c>
      <c r="D9667" s="32">
        <v>0.52569444444444446</v>
      </c>
      <c r="E9667">
        <v>8000</v>
      </c>
      <c r="G9667" s="31" t="s">
        <v>97</v>
      </c>
      <c r="H9667">
        <v>5</v>
      </c>
      <c r="I9667" s="31" t="s">
        <v>104</v>
      </c>
    </row>
    <row r="9668" spans="1:9" x14ac:dyDescent="0.3">
      <c r="A9668">
        <v>9700</v>
      </c>
      <c r="B9668">
        <v>2</v>
      </c>
      <c r="C9668">
        <v>156</v>
      </c>
      <c r="D9668" s="32">
        <v>0.46458333333333335</v>
      </c>
      <c r="E9668">
        <v>8000</v>
      </c>
      <c r="F9668">
        <v>1000</v>
      </c>
      <c r="G9668" s="31" t="s">
        <v>102</v>
      </c>
      <c r="H9668">
        <v>5</v>
      </c>
      <c r="I9668" s="31" t="s">
        <v>98</v>
      </c>
    </row>
    <row r="9669" spans="1:9" x14ac:dyDescent="0.3">
      <c r="A9669">
        <v>9701</v>
      </c>
      <c r="B9669">
        <v>1</v>
      </c>
      <c r="C9669">
        <v>156</v>
      </c>
      <c r="D9669" s="32">
        <v>0.50138888888888888</v>
      </c>
      <c r="E9669">
        <v>8000</v>
      </c>
      <c r="G9669" s="31" t="s">
        <v>102</v>
      </c>
      <c r="H9669">
        <v>5</v>
      </c>
      <c r="I9669" s="31" t="s">
        <v>99</v>
      </c>
    </row>
    <row r="9670" spans="1:9" x14ac:dyDescent="0.3">
      <c r="A9670">
        <v>9702</v>
      </c>
      <c r="B9670">
        <v>4</v>
      </c>
      <c r="C9670">
        <v>156</v>
      </c>
      <c r="D9670" s="32"/>
      <c r="E9670">
        <v>8000</v>
      </c>
      <c r="G9670" s="31" t="s">
        <v>97</v>
      </c>
      <c r="H9670">
        <v>5</v>
      </c>
      <c r="I9670" s="31" t="s">
        <v>103</v>
      </c>
    </row>
    <row r="9671" spans="1:9" x14ac:dyDescent="0.3">
      <c r="A9671">
        <v>9703</v>
      </c>
      <c r="B9671">
        <v>8</v>
      </c>
      <c r="C9671">
        <v>156</v>
      </c>
      <c r="D9671" s="32">
        <v>0.4826388888888889</v>
      </c>
      <c r="E9671">
        <v>8000</v>
      </c>
      <c r="G9671" s="31" t="s">
        <v>102</v>
      </c>
      <c r="H9671">
        <v>5</v>
      </c>
      <c r="I9671" s="31" t="s">
        <v>101</v>
      </c>
    </row>
    <row r="9672" spans="1:9" x14ac:dyDescent="0.3">
      <c r="A9672">
        <v>9704</v>
      </c>
      <c r="B9672">
        <v>5</v>
      </c>
      <c r="C9672">
        <v>156</v>
      </c>
      <c r="D9672" s="32">
        <v>0.47847222222222224</v>
      </c>
      <c r="E9672">
        <v>8000</v>
      </c>
      <c r="F9672">
        <v>500</v>
      </c>
      <c r="G9672" s="31" t="s">
        <v>102</v>
      </c>
      <c r="H9672">
        <v>5</v>
      </c>
      <c r="I9672" s="31" t="s">
        <v>105</v>
      </c>
    </row>
    <row r="9673" spans="1:9" x14ac:dyDescent="0.3">
      <c r="A9673">
        <v>9705</v>
      </c>
      <c r="B9673">
        <v>3</v>
      </c>
      <c r="C9673">
        <v>156</v>
      </c>
      <c r="D9673" s="32">
        <v>0.54374999999999996</v>
      </c>
      <c r="E9673">
        <v>8000</v>
      </c>
      <c r="G9673" s="31" t="s">
        <v>97</v>
      </c>
      <c r="H9673">
        <v>6</v>
      </c>
      <c r="I9673" s="31" t="s">
        <v>104</v>
      </c>
    </row>
    <row r="9674" spans="1:9" x14ac:dyDescent="0.3">
      <c r="A9674">
        <v>9706</v>
      </c>
      <c r="B9674">
        <v>2</v>
      </c>
      <c r="C9674">
        <v>156</v>
      </c>
      <c r="D9674" s="32">
        <v>0.4826388888888889</v>
      </c>
      <c r="E9674">
        <v>8000</v>
      </c>
      <c r="G9674" s="31" t="s">
        <v>102</v>
      </c>
      <c r="H9674">
        <v>6</v>
      </c>
      <c r="I9674" s="31" t="s">
        <v>98</v>
      </c>
    </row>
    <row r="9675" spans="1:9" x14ac:dyDescent="0.3">
      <c r="A9675">
        <v>9707</v>
      </c>
      <c r="B9675">
        <v>1</v>
      </c>
      <c r="C9675">
        <v>156</v>
      </c>
      <c r="D9675" s="32">
        <v>0.53749999999999998</v>
      </c>
      <c r="E9675">
        <v>10000</v>
      </c>
      <c r="F9675">
        <v>1000</v>
      </c>
      <c r="G9675" s="31" t="s">
        <v>102</v>
      </c>
      <c r="H9675">
        <v>6</v>
      </c>
      <c r="I9675" s="31" t="s">
        <v>99</v>
      </c>
    </row>
    <row r="9676" spans="1:9" x14ac:dyDescent="0.3">
      <c r="A9676">
        <v>9708</v>
      </c>
      <c r="B9676">
        <v>4</v>
      </c>
      <c r="C9676">
        <v>156</v>
      </c>
      <c r="D9676" s="32">
        <v>0.4826388888888889</v>
      </c>
      <c r="E9676">
        <v>8000</v>
      </c>
      <c r="F9676">
        <v>1000</v>
      </c>
      <c r="G9676" s="31" t="s">
        <v>97</v>
      </c>
      <c r="H9676">
        <v>6</v>
      </c>
      <c r="I9676" s="31" t="s">
        <v>103</v>
      </c>
    </row>
    <row r="9677" spans="1:9" x14ac:dyDescent="0.3">
      <c r="A9677">
        <v>9709</v>
      </c>
      <c r="B9677">
        <v>8</v>
      </c>
      <c r="C9677">
        <v>156</v>
      </c>
      <c r="D9677" s="32">
        <v>0.50069444444444444</v>
      </c>
      <c r="E9677">
        <v>8000</v>
      </c>
      <c r="G9677" s="31" t="s">
        <v>102</v>
      </c>
      <c r="H9677">
        <v>6</v>
      </c>
      <c r="I9677" s="31" t="s">
        <v>101</v>
      </c>
    </row>
    <row r="9678" spans="1:9" x14ac:dyDescent="0.3">
      <c r="A9678">
        <v>9710</v>
      </c>
      <c r="B9678">
        <v>5</v>
      </c>
      <c r="C9678">
        <v>156</v>
      </c>
      <c r="D9678" s="32">
        <v>0.49791666666666667</v>
      </c>
      <c r="E9678">
        <v>8000</v>
      </c>
      <c r="G9678" s="31" t="s">
        <v>97</v>
      </c>
      <c r="H9678">
        <v>6</v>
      </c>
      <c r="I9678" s="31" t="s">
        <v>105</v>
      </c>
    </row>
    <row r="9679" spans="1:9" x14ac:dyDescent="0.3">
      <c r="A9679">
        <v>9711</v>
      </c>
      <c r="B9679">
        <v>3</v>
      </c>
      <c r="C9679">
        <v>156</v>
      </c>
      <c r="D9679" s="32">
        <v>0.57708333333333328</v>
      </c>
      <c r="E9679">
        <v>10000</v>
      </c>
      <c r="F9679">
        <v>2000</v>
      </c>
      <c r="G9679" s="31" t="s">
        <v>102</v>
      </c>
      <c r="H9679">
        <v>7</v>
      </c>
      <c r="I9679" s="31" t="s">
        <v>104</v>
      </c>
    </row>
    <row r="9680" spans="1:9" x14ac:dyDescent="0.3">
      <c r="A9680">
        <v>9712</v>
      </c>
      <c r="B9680">
        <v>2</v>
      </c>
      <c r="C9680">
        <v>156</v>
      </c>
      <c r="D9680" s="32">
        <v>0.50208333333333333</v>
      </c>
      <c r="E9680">
        <v>8000</v>
      </c>
      <c r="G9680" s="31" t="s">
        <v>102</v>
      </c>
      <c r="H9680">
        <v>7</v>
      </c>
      <c r="I9680" s="31" t="s">
        <v>98</v>
      </c>
    </row>
    <row r="9681" spans="1:9" x14ac:dyDescent="0.3">
      <c r="A9681">
        <v>9713</v>
      </c>
      <c r="B9681">
        <v>1</v>
      </c>
      <c r="C9681">
        <v>156</v>
      </c>
      <c r="D9681" s="32">
        <v>0.57361111111111107</v>
      </c>
      <c r="E9681">
        <v>8000</v>
      </c>
      <c r="G9681" s="31" t="s">
        <v>97</v>
      </c>
      <c r="H9681">
        <v>7</v>
      </c>
      <c r="I9681" s="31" t="s">
        <v>99</v>
      </c>
    </row>
    <row r="9682" spans="1:9" x14ac:dyDescent="0.3">
      <c r="A9682">
        <v>9714</v>
      </c>
      <c r="B9682">
        <v>4</v>
      </c>
      <c r="C9682">
        <v>156</v>
      </c>
      <c r="D9682" s="32">
        <v>0.53402777777777777</v>
      </c>
      <c r="E9682">
        <v>10000</v>
      </c>
      <c r="G9682" s="31" t="s">
        <v>102</v>
      </c>
      <c r="H9682">
        <v>7</v>
      </c>
      <c r="I9682" s="31" t="s">
        <v>103</v>
      </c>
    </row>
    <row r="9683" spans="1:9" x14ac:dyDescent="0.3">
      <c r="A9683">
        <v>9715</v>
      </c>
      <c r="B9683">
        <v>8</v>
      </c>
      <c r="C9683">
        <v>156</v>
      </c>
      <c r="D9683" s="32">
        <v>0.54513888888888884</v>
      </c>
      <c r="E9683">
        <v>8000</v>
      </c>
      <c r="F9683">
        <v>1000</v>
      </c>
      <c r="G9683" s="31" t="s">
        <v>97</v>
      </c>
      <c r="H9683">
        <v>7</v>
      </c>
      <c r="I9683" s="31" t="s">
        <v>101</v>
      </c>
    </row>
    <row r="9684" spans="1:9" x14ac:dyDescent="0.3">
      <c r="A9684">
        <v>9716</v>
      </c>
      <c r="B9684">
        <v>5</v>
      </c>
      <c r="C9684">
        <v>156</v>
      </c>
      <c r="D9684" s="32">
        <v>0.52500000000000002</v>
      </c>
      <c r="E9684">
        <v>8000</v>
      </c>
      <c r="G9684" s="31" t="s">
        <v>97</v>
      </c>
      <c r="H9684">
        <v>7</v>
      </c>
      <c r="I9684" s="31" t="s">
        <v>105</v>
      </c>
    </row>
    <row r="9685" spans="1:9" x14ac:dyDescent="0.3">
      <c r="A9685">
        <v>9717</v>
      </c>
      <c r="B9685">
        <v>3</v>
      </c>
      <c r="C9685">
        <v>156</v>
      </c>
      <c r="D9685" s="32">
        <v>0.60277777777777775</v>
      </c>
      <c r="E9685">
        <v>8000</v>
      </c>
      <c r="F9685">
        <v>500</v>
      </c>
      <c r="G9685" s="31" t="s">
        <v>102</v>
      </c>
      <c r="H9685">
        <v>8</v>
      </c>
      <c r="I9685" s="31" t="s">
        <v>104</v>
      </c>
    </row>
    <row r="9686" spans="1:9" x14ac:dyDescent="0.3">
      <c r="A9686">
        <v>9718</v>
      </c>
      <c r="B9686">
        <v>2</v>
      </c>
      <c r="C9686">
        <v>156</v>
      </c>
      <c r="D9686" s="32">
        <v>0.53333333333333333</v>
      </c>
      <c r="E9686">
        <v>8000</v>
      </c>
      <c r="F9686">
        <v>2000</v>
      </c>
      <c r="G9686" s="31" t="s">
        <v>97</v>
      </c>
      <c r="H9686">
        <v>8</v>
      </c>
      <c r="I9686" s="31" t="s">
        <v>98</v>
      </c>
    </row>
    <row r="9687" spans="1:9" x14ac:dyDescent="0.3">
      <c r="A9687">
        <v>9719</v>
      </c>
      <c r="B9687">
        <v>1</v>
      </c>
      <c r="C9687">
        <v>156</v>
      </c>
      <c r="D9687" s="32">
        <v>0.62569444444444444</v>
      </c>
      <c r="E9687">
        <v>8000</v>
      </c>
      <c r="F9687">
        <v>7000</v>
      </c>
      <c r="G9687" s="31" t="s">
        <v>102</v>
      </c>
      <c r="H9687">
        <v>8</v>
      </c>
      <c r="I9687" s="31" t="s">
        <v>99</v>
      </c>
    </row>
    <row r="9688" spans="1:9" x14ac:dyDescent="0.3">
      <c r="A9688">
        <v>9720</v>
      </c>
      <c r="B9688">
        <v>4</v>
      </c>
      <c r="C9688">
        <v>156</v>
      </c>
      <c r="D9688" s="32">
        <v>0.5493055555555556</v>
      </c>
      <c r="E9688">
        <v>8000</v>
      </c>
      <c r="G9688" s="31" t="s">
        <v>102</v>
      </c>
      <c r="H9688">
        <v>8</v>
      </c>
      <c r="I9688" s="31" t="s">
        <v>103</v>
      </c>
    </row>
    <row r="9689" spans="1:9" x14ac:dyDescent="0.3">
      <c r="A9689">
        <v>9721</v>
      </c>
      <c r="B9689">
        <v>8</v>
      </c>
      <c r="C9689">
        <v>156</v>
      </c>
      <c r="D9689" s="32">
        <v>0.57499999999999996</v>
      </c>
      <c r="E9689">
        <v>8000</v>
      </c>
      <c r="G9689" s="31" t="s">
        <v>102</v>
      </c>
      <c r="H9689">
        <v>8</v>
      </c>
      <c r="I9689" s="31" t="s">
        <v>101</v>
      </c>
    </row>
    <row r="9690" spans="1:9" x14ac:dyDescent="0.3">
      <c r="A9690">
        <v>9722</v>
      </c>
      <c r="B9690">
        <v>5</v>
      </c>
      <c r="C9690">
        <v>156</v>
      </c>
      <c r="D9690" s="32">
        <v>0.55555555555555558</v>
      </c>
      <c r="E9690">
        <v>8000</v>
      </c>
      <c r="G9690" s="31" t="s">
        <v>97</v>
      </c>
      <c r="H9690">
        <v>8</v>
      </c>
      <c r="I9690" s="31" t="s">
        <v>105</v>
      </c>
    </row>
    <row r="9691" spans="1:9" x14ac:dyDescent="0.3">
      <c r="A9691">
        <v>9723</v>
      </c>
      <c r="B9691">
        <v>3</v>
      </c>
      <c r="C9691">
        <v>156</v>
      </c>
      <c r="D9691" s="32">
        <v>0.62291666666666667</v>
      </c>
      <c r="E9691">
        <v>8000</v>
      </c>
      <c r="G9691" s="31" t="s">
        <v>102</v>
      </c>
      <c r="H9691">
        <v>9</v>
      </c>
      <c r="I9691" s="31" t="s">
        <v>104</v>
      </c>
    </row>
    <row r="9692" spans="1:9" x14ac:dyDescent="0.3">
      <c r="A9692">
        <v>9724</v>
      </c>
      <c r="B9692">
        <v>2</v>
      </c>
      <c r="C9692">
        <v>156</v>
      </c>
      <c r="D9692" s="32">
        <v>0.55277777777777781</v>
      </c>
      <c r="E9692">
        <v>8000</v>
      </c>
      <c r="F9692">
        <v>2000</v>
      </c>
      <c r="G9692" s="31" t="s">
        <v>97</v>
      </c>
      <c r="H9692">
        <v>9</v>
      </c>
      <c r="I9692" s="31" t="s">
        <v>98</v>
      </c>
    </row>
    <row r="9693" spans="1:9" x14ac:dyDescent="0.3">
      <c r="A9693">
        <v>9725</v>
      </c>
      <c r="B9693">
        <v>1</v>
      </c>
      <c r="C9693">
        <v>156</v>
      </c>
      <c r="D9693" s="32">
        <v>0.66805555555555551</v>
      </c>
      <c r="E9693">
        <v>8000</v>
      </c>
      <c r="F9693">
        <v>2000</v>
      </c>
      <c r="G9693" s="31" t="s">
        <v>102</v>
      </c>
      <c r="H9693">
        <v>9</v>
      </c>
      <c r="I9693" s="31" t="s">
        <v>99</v>
      </c>
    </row>
    <row r="9694" spans="1:9" x14ac:dyDescent="0.3">
      <c r="A9694">
        <v>9726</v>
      </c>
      <c r="B9694">
        <v>4</v>
      </c>
      <c r="C9694">
        <v>156</v>
      </c>
      <c r="D9694" s="32">
        <v>0.57638888888888884</v>
      </c>
      <c r="E9694">
        <v>8000</v>
      </c>
      <c r="G9694" s="31" t="s">
        <v>97</v>
      </c>
      <c r="H9694">
        <v>9</v>
      </c>
      <c r="I9694" s="31" t="s">
        <v>103</v>
      </c>
    </row>
    <row r="9695" spans="1:9" x14ac:dyDescent="0.3">
      <c r="A9695">
        <v>9727</v>
      </c>
      <c r="B9695">
        <v>8</v>
      </c>
      <c r="C9695">
        <v>156</v>
      </c>
      <c r="D9695" s="32">
        <v>0.59583333333333333</v>
      </c>
      <c r="E9695">
        <v>8000</v>
      </c>
      <c r="G9695" s="31" t="s">
        <v>97</v>
      </c>
      <c r="H9695">
        <v>9</v>
      </c>
      <c r="I9695" s="31" t="s">
        <v>101</v>
      </c>
    </row>
    <row r="9696" spans="1:9" x14ac:dyDescent="0.3">
      <c r="A9696">
        <v>9728</v>
      </c>
      <c r="B9696">
        <v>5</v>
      </c>
      <c r="C9696">
        <v>156</v>
      </c>
      <c r="D9696" s="32">
        <v>0.57708333333333328</v>
      </c>
      <c r="E9696">
        <v>8000</v>
      </c>
      <c r="G9696" s="31" t="s">
        <v>97</v>
      </c>
      <c r="H9696">
        <v>9</v>
      </c>
      <c r="I9696" s="31" t="s">
        <v>105</v>
      </c>
    </row>
    <row r="9697" spans="1:9" x14ac:dyDescent="0.3">
      <c r="A9697">
        <v>9729</v>
      </c>
      <c r="B9697">
        <v>3</v>
      </c>
      <c r="C9697">
        <v>156</v>
      </c>
      <c r="D9697" s="32">
        <v>0.65277777777777779</v>
      </c>
      <c r="E9697">
        <v>8000</v>
      </c>
      <c r="G9697" s="31" t="s">
        <v>97</v>
      </c>
      <c r="H9697">
        <v>10</v>
      </c>
      <c r="I9697" s="31" t="s">
        <v>104</v>
      </c>
    </row>
    <row r="9698" spans="1:9" x14ac:dyDescent="0.3">
      <c r="A9698">
        <v>9730</v>
      </c>
      <c r="B9698">
        <v>2</v>
      </c>
      <c r="C9698">
        <v>156</v>
      </c>
      <c r="D9698" s="32">
        <v>0.58888888888888891</v>
      </c>
      <c r="E9698">
        <v>8000</v>
      </c>
      <c r="G9698" s="31" t="s">
        <v>102</v>
      </c>
      <c r="H9698">
        <v>10</v>
      </c>
      <c r="I9698" s="31" t="s">
        <v>98</v>
      </c>
    </row>
    <row r="9699" spans="1:9" x14ac:dyDescent="0.3">
      <c r="A9699">
        <v>9731</v>
      </c>
      <c r="B9699">
        <v>1</v>
      </c>
      <c r="C9699">
        <v>156</v>
      </c>
      <c r="D9699" s="32">
        <v>0.70277777777777772</v>
      </c>
      <c r="E9699">
        <v>8000</v>
      </c>
      <c r="F9699">
        <v>1000</v>
      </c>
      <c r="G9699" s="31" t="s">
        <v>102</v>
      </c>
      <c r="H9699">
        <v>10</v>
      </c>
      <c r="I9699" s="31" t="s">
        <v>99</v>
      </c>
    </row>
    <row r="9700" spans="1:9" x14ac:dyDescent="0.3">
      <c r="A9700">
        <v>9732</v>
      </c>
      <c r="B9700">
        <v>4</v>
      </c>
      <c r="C9700">
        <v>156</v>
      </c>
      <c r="D9700" s="32">
        <v>0.59791666666666665</v>
      </c>
      <c r="E9700">
        <v>8000</v>
      </c>
      <c r="G9700" s="31" t="s">
        <v>97</v>
      </c>
      <c r="H9700">
        <v>10</v>
      </c>
      <c r="I9700" s="31" t="s">
        <v>103</v>
      </c>
    </row>
    <row r="9701" spans="1:9" x14ac:dyDescent="0.3">
      <c r="A9701">
        <v>9733</v>
      </c>
      <c r="B9701">
        <v>8</v>
      </c>
      <c r="C9701">
        <v>156</v>
      </c>
      <c r="D9701" s="32">
        <v>0.61736111111111114</v>
      </c>
      <c r="E9701">
        <v>8000</v>
      </c>
      <c r="G9701" s="31" t="s">
        <v>97</v>
      </c>
      <c r="H9701">
        <v>10</v>
      </c>
      <c r="I9701" s="31" t="s">
        <v>101</v>
      </c>
    </row>
    <row r="9702" spans="1:9" x14ac:dyDescent="0.3">
      <c r="A9702">
        <v>9734</v>
      </c>
      <c r="B9702">
        <v>5</v>
      </c>
      <c r="C9702">
        <v>156</v>
      </c>
      <c r="D9702" s="32">
        <v>0.60486111111111107</v>
      </c>
      <c r="E9702">
        <v>8000</v>
      </c>
      <c r="G9702" s="31" t="s">
        <v>97</v>
      </c>
      <c r="H9702">
        <v>10</v>
      </c>
      <c r="I9702" s="31" t="s">
        <v>105</v>
      </c>
    </row>
    <row r="9703" spans="1:9" x14ac:dyDescent="0.3">
      <c r="A9703">
        <v>9735</v>
      </c>
      <c r="B9703">
        <v>3</v>
      </c>
      <c r="C9703">
        <v>156</v>
      </c>
      <c r="D9703" s="32">
        <v>0.6791666666666667</v>
      </c>
      <c r="E9703">
        <v>8000</v>
      </c>
      <c r="F9703">
        <v>2000</v>
      </c>
      <c r="G9703" s="31" t="s">
        <v>102</v>
      </c>
      <c r="H9703">
        <v>11</v>
      </c>
      <c r="I9703" s="31" t="s">
        <v>104</v>
      </c>
    </row>
    <row r="9704" spans="1:9" x14ac:dyDescent="0.3">
      <c r="A9704">
        <v>9736</v>
      </c>
      <c r="B9704">
        <v>2</v>
      </c>
      <c r="C9704">
        <v>156</v>
      </c>
      <c r="D9704" s="32">
        <v>0.61111111111111116</v>
      </c>
      <c r="E9704">
        <v>8000</v>
      </c>
      <c r="G9704" s="31" t="s">
        <v>97</v>
      </c>
      <c r="H9704">
        <v>11</v>
      </c>
      <c r="I9704" s="31" t="s">
        <v>98</v>
      </c>
    </row>
    <row r="9705" spans="1:9" x14ac:dyDescent="0.3">
      <c r="A9705">
        <v>9737</v>
      </c>
      <c r="B9705">
        <v>1</v>
      </c>
      <c r="C9705">
        <v>156</v>
      </c>
      <c r="D9705" s="32">
        <v>0.73750000000000004</v>
      </c>
      <c r="E9705">
        <v>8000</v>
      </c>
      <c r="G9705" s="31" t="s">
        <v>97</v>
      </c>
      <c r="H9705">
        <v>11</v>
      </c>
      <c r="I9705" s="31" t="s">
        <v>99</v>
      </c>
    </row>
    <row r="9706" spans="1:9" x14ac:dyDescent="0.3">
      <c r="A9706">
        <v>9738</v>
      </c>
      <c r="B9706">
        <v>4</v>
      </c>
      <c r="C9706">
        <v>156</v>
      </c>
      <c r="D9706" s="32">
        <v>0.63680555555555551</v>
      </c>
      <c r="E9706">
        <v>8000</v>
      </c>
      <c r="F9706">
        <v>1000</v>
      </c>
      <c r="G9706" s="31" t="s">
        <v>97</v>
      </c>
      <c r="H9706">
        <v>11</v>
      </c>
      <c r="I9706" s="31" t="s">
        <v>103</v>
      </c>
    </row>
    <row r="9707" spans="1:9" x14ac:dyDescent="0.3">
      <c r="A9707">
        <v>9739</v>
      </c>
      <c r="B9707">
        <v>8</v>
      </c>
      <c r="C9707">
        <v>156</v>
      </c>
      <c r="D9707" s="32">
        <v>0.65694444444444444</v>
      </c>
      <c r="E9707">
        <v>8000</v>
      </c>
      <c r="F9707">
        <v>2000</v>
      </c>
      <c r="G9707" s="31" t="s">
        <v>102</v>
      </c>
      <c r="H9707">
        <v>11</v>
      </c>
      <c r="I9707" s="31" t="s">
        <v>101</v>
      </c>
    </row>
    <row r="9708" spans="1:9" x14ac:dyDescent="0.3">
      <c r="A9708">
        <v>9740</v>
      </c>
      <c r="B9708">
        <v>5</v>
      </c>
      <c r="C9708">
        <v>156</v>
      </c>
      <c r="D9708" s="32">
        <v>0.62083333333333335</v>
      </c>
      <c r="E9708">
        <v>8000</v>
      </c>
      <c r="G9708" s="31" t="s">
        <v>102</v>
      </c>
      <c r="H9708">
        <v>11</v>
      </c>
      <c r="I9708" s="31" t="s">
        <v>105</v>
      </c>
    </row>
    <row r="9709" spans="1:9" x14ac:dyDescent="0.3">
      <c r="A9709">
        <v>9741</v>
      </c>
      <c r="B9709">
        <v>3</v>
      </c>
      <c r="C9709">
        <v>156</v>
      </c>
      <c r="D9709" s="32">
        <v>0.70347222222222228</v>
      </c>
      <c r="E9709">
        <v>8000</v>
      </c>
      <c r="G9709" s="31" t="s">
        <v>97</v>
      </c>
      <c r="H9709">
        <v>12</v>
      </c>
      <c r="I9709" s="31" t="s">
        <v>104</v>
      </c>
    </row>
    <row r="9710" spans="1:9" x14ac:dyDescent="0.3">
      <c r="A9710">
        <v>9742</v>
      </c>
      <c r="B9710">
        <v>2</v>
      </c>
      <c r="C9710">
        <v>156</v>
      </c>
      <c r="D9710" s="32">
        <v>0.6333333333333333</v>
      </c>
      <c r="E9710">
        <v>8000</v>
      </c>
      <c r="G9710" s="31" t="s">
        <v>102</v>
      </c>
      <c r="H9710">
        <v>12</v>
      </c>
      <c r="I9710" s="31" t="s">
        <v>98</v>
      </c>
    </row>
    <row r="9711" spans="1:9" x14ac:dyDescent="0.3">
      <c r="A9711">
        <v>9743</v>
      </c>
      <c r="B9711">
        <v>1</v>
      </c>
      <c r="C9711">
        <v>156</v>
      </c>
      <c r="D9711" s="32">
        <v>0.77777777777777779</v>
      </c>
      <c r="E9711">
        <v>8000</v>
      </c>
      <c r="G9711" s="31" t="s">
        <v>97</v>
      </c>
      <c r="H9711">
        <v>12</v>
      </c>
      <c r="I9711" s="31" t="s">
        <v>99</v>
      </c>
    </row>
    <row r="9712" spans="1:9" x14ac:dyDescent="0.3">
      <c r="A9712">
        <v>9744</v>
      </c>
      <c r="B9712">
        <v>4</v>
      </c>
      <c r="C9712">
        <v>156</v>
      </c>
      <c r="D9712" s="32">
        <v>0.65625</v>
      </c>
      <c r="E9712">
        <v>8000</v>
      </c>
      <c r="G9712" s="31" t="s">
        <v>97</v>
      </c>
      <c r="H9712">
        <v>12</v>
      </c>
      <c r="I9712" s="31" t="s">
        <v>103</v>
      </c>
    </row>
    <row r="9713" spans="1:9" x14ac:dyDescent="0.3">
      <c r="A9713">
        <v>9745</v>
      </c>
      <c r="B9713">
        <v>8</v>
      </c>
      <c r="C9713">
        <v>156</v>
      </c>
      <c r="D9713" s="32">
        <v>0.70763888888888893</v>
      </c>
      <c r="E9713">
        <v>8000</v>
      </c>
      <c r="F9713">
        <v>2000</v>
      </c>
      <c r="G9713" s="31" t="s">
        <v>102</v>
      </c>
      <c r="H9713">
        <v>12</v>
      </c>
      <c r="I9713" s="31" t="s">
        <v>101</v>
      </c>
    </row>
    <row r="9714" spans="1:9" x14ac:dyDescent="0.3">
      <c r="A9714">
        <v>9746</v>
      </c>
      <c r="B9714">
        <v>5</v>
      </c>
      <c r="C9714">
        <v>156</v>
      </c>
      <c r="D9714" s="32">
        <v>0.64027777777777772</v>
      </c>
      <c r="E9714">
        <v>8000</v>
      </c>
      <c r="G9714" s="31" t="s">
        <v>102</v>
      </c>
      <c r="H9714">
        <v>12</v>
      </c>
      <c r="I9714" s="31" t="s">
        <v>105</v>
      </c>
    </row>
    <row r="9715" spans="1:9" x14ac:dyDescent="0.3">
      <c r="A9715">
        <v>9747</v>
      </c>
      <c r="B9715">
        <v>3</v>
      </c>
      <c r="C9715">
        <v>156</v>
      </c>
      <c r="D9715" s="32">
        <v>0.74652777777777779</v>
      </c>
      <c r="E9715">
        <v>8000</v>
      </c>
      <c r="F9715">
        <v>1300</v>
      </c>
      <c r="G9715" s="31" t="s">
        <v>102</v>
      </c>
      <c r="H9715">
        <v>13</v>
      </c>
      <c r="I9715" s="31" t="s">
        <v>104</v>
      </c>
    </row>
    <row r="9716" spans="1:9" x14ac:dyDescent="0.3">
      <c r="A9716">
        <v>9748</v>
      </c>
      <c r="B9716">
        <v>2</v>
      </c>
      <c r="C9716">
        <v>156</v>
      </c>
      <c r="D9716" s="32">
        <v>0.66527777777777775</v>
      </c>
      <c r="E9716">
        <v>5000</v>
      </c>
      <c r="G9716" s="31" t="s">
        <v>102</v>
      </c>
      <c r="H9716">
        <v>13</v>
      </c>
      <c r="I9716" s="31" t="s">
        <v>98</v>
      </c>
    </row>
    <row r="9717" spans="1:9" x14ac:dyDescent="0.3">
      <c r="A9717">
        <v>9749</v>
      </c>
      <c r="B9717">
        <v>1</v>
      </c>
      <c r="C9717">
        <v>156</v>
      </c>
      <c r="D9717" s="32">
        <v>0.81944444444444442</v>
      </c>
      <c r="E9717">
        <v>8000</v>
      </c>
      <c r="G9717" s="31" t="s">
        <v>97</v>
      </c>
      <c r="H9717">
        <v>13</v>
      </c>
      <c r="I9717" s="31" t="s">
        <v>99</v>
      </c>
    </row>
    <row r="9718" spans="1:9" x14ac:dyDescent="0.3">
      <c r="A9718">
        <v>9750</v>
      </c>
      <c r="B9718">
        <v>4</v>
      </c>
      <c r="C9718">
        <v>156</v>
      </c>
      <c r="D9718" s="32">
        <v>0.66666666666666663</v>
      </c>
      <c r="E9718">
        <v>8000</v>
      </c>
      <c r="F9718">
        <v>1000</v>
      </c>
      <c r="G9718" s="31" t="s">
        <v>97</v>
      </c>
      <c r="H9718">
        <v>13</v>
      </c>
      <c r="I9718" s="31" t="s">
        <v>103</v>
      </c>
    </row>
    <row r="9719" spans="1:9" x14ac:dyDescent="0.3">
      <c r="A9719">
        <v>9751</v>
      </c>
      <c r="B9719">
        <v>8</v>
      </c>
      <c r="C9719">
        <v>156</v>
      </c>
      <c r="D9719" s="32">
        <v>0.73958333333333337</v>
      </c>
      <c r="E9719">
        <v>8000</v>
      </c>
      <c r="G9719" s="31" t="s">
        <v>97</v>
      </c>
      <c r="H9719">
        <v>13</v>
      </c>
      <c r="I9719" s="31" t="s">
        <v>101</v>
      </c>
    </row>
    <row r="9720" spans="1:9" x14ac:dyDescent="0.3">
      <c r="A9720">
        <v>9752</v>
      </c>
      <c r="B9720">
        <v>5</v>
      </c>
      <c r="C9720">
        <v>156</v>
      </c>
      <c r="D9720" s="32">
        <v>0.65972222222222221</v>
      </c>
      <c r="E9720">
        <v>8000</v>
      </c>
      <c r="G9720" s="31" t="s">
        <v>102</v>
      </c>
      <c r="H9720">
        <v>13</v>
      </c>
      <c r="I9720" s="31" t="s">
        <v>105</v>
      </c>
    </row>
    <row r="9721" spans="1:9" x14ac:dyDescent="0.3">
      <c r="A9721">
        <v>9753</v>
      </c>
      <c r="B9721">
        <v>3</v>
      </c>
      <c r="C9721">
        <v>156</v>
      </c>
      <c r="D9721" s="32">
        <v>0.78333333333333333</v>
      </c>
      <c r="E9721">
        <v>10000</v>
      </c>
      <c r="G9721" s="31" t="s">
        <v>102</v>
      </c>
      <c r="H9721">
        <v>14</v>
      </c>
      <c r="I9721" s="31" t="s">
        <v>104</v>
      </c>
    </row>
    <row r="9722" spans="1:9" x14ac:dyDescent="0.3">
      <c r="A9722">
        <v>9754</v>
      </c>
      <c r="B9722">
        <v>2</v>
      </c>
      <c r="C9722">
        <v>156</v>
      </c>
      <c r="D9722" s="32">
        <v>0.68888888888888888</v>
      </c>
      <c r="E9722">
        <v>8000</v>
      </c>
      <c r="G9722" s="31" t="s">
        <v>97</v>
      </c>
      <c r="H9722">
        <v>14</v>
      </c>
      <c r="I9722" s="31" t="s">
        <v>98</v>
      </c>
    </row>
    <row r="9723" spans="1:9" x14ac:dyDescent="0.3">
      <c r="A9723">
        <v>9755</v>
      </c>
      <c r="B9723">
        <v>1</v>
      </c>
      <c r="C9723">
        <v>156</v>
      </c>
      <c r="D9723" s="32">
        <v>0.84652777777777777</v>
      </c>
      <c r="E9723">
        <v>8000</v>
      </c>
      <c r="G9723" s="31" t="s">
        <v>97</v>
      </c>
      <c r="H9723">
        <v>14</v>
      </c>
      <c r="I9723" s="31" t="s">
        <v>99</v>
      </c>
    </row>
    <row r="9724" spans="1:9" x14ac:dyDescent="0.3">
      <c r="A9724">
        <v>9756</v>
      </c>
      <c r="B9724">
        <v>4</v>
      </c>
      <c r="C9724">
        <v>156</v>
      </c>
      <c r="D9724" s="32">
        <v>0.69166666666666665</v>
      </c>
      <c r="E9724">
        <v>8000</v>
      </c>
      <c r="G9724" s="31" t="s">
        <v>102</v>
      </c>
      <c r="H9724">
        <v>14</v>
      </c>
      <c r="I9724" s="31" t="s">
        <v>103</v>
      </c>
    </row>
    <row r="9725" spans="1:9" x14ac:dyDescent="0.3">
      <c r="A9725">
        <v>9757</v>
      </c>
      <c r="B9725">
        <v>8</v>
      </c>
      <c r="C9725">
        <v>156</v>
      </c>
      <c r="D9725" s="32">
        <v>0.76597222222222228</v>
      </c>
      <c r="E9725">
        <v>8000</v>
      </c>
      <c r="F9725">
        <v>2000</v>
      </c>
      <c r="G9725" s="31" t="s">
        <v>102</v>
      </c>
      <c r="H9725">
        <v>14</v>
      </c>
      <c r="I9725" s="31" t="s">
        <v>101</v>
      </c>
    </row>
    <row r="9726" spans="1:9" x14ac:dyDescent="0.3">
      <c r="A9726">
        <v>9758</v>
      </c>
      <c r="B9726">
        <v>5</v>
      </c>
      <c r="C9726">
        <v>156</v>
      </c>
      <c r="D9726" s="32">
        <v>0.68402777777777779</v>
      </c>
      <c r="E9726">
        <v>8000</v>
      </c>
      <c r="G9726" s="31" t="s">
        <v>102</v>
      </c>
      <c r="H9726">
        <v>14</v>
      </c>
      <c r="I9726" s="31" t="s">
        <v>105</v>
      </c>
    </row>
    <row r="9727" spans="1:9" x14ac:dyDescent="0.3">
      <c r="A9727">
        <v>9759</v>
      </c>
      <c r="B9727">
        <v>3</v>
      </c>
      <c r="C9727">
        <v>156</v>
      </c>
      <c r="D9727" s="32">
        <v>0.81458333333333333</v>
      </c>
      <c r="E9727">
        <v>8000</v>
      </c>
      <c r="F9727">
        <v>1500</v>
      </c>
      <c r="G9727" s="31" t="s">
        <v>102</v>
      </c>
      <c r="H9727">
        <v>15</v>
      </c>
      <c r="I9727" s="31" t="s">
        <v>104</v>
      </c>
    </row>
    <row r="9728" spans="1:9" x14ac:dyDescent="0.3">
      <c r="A9728">
        <v>9760</v>
      </c>
      <c r="B9728">
        <v>2</v>
      </c>
      <c r="C9728">
        <v>156</v>
      </c>
      <c r="D9728" s="32">
        <v>0.71250000000000002</v>
      </c>
      <c r="E9728">
        <v>8000</v>
      </c>
      <c r="G9728" s="31" t="s">
        <v>102</v>
      </c>
      <c r="H9728">
        <v>15</v>
      </c>
      <c r="I9728" s="31" t="s">
        <v>98</v>
      </c>
    </row>
    <row r="9729" spans="1:9" x14ac:dyDescent="0.3">
      <c r="A9729">
        <v>9761</v>
      </c>
      <c r="B9729">
        <v>4</v>
      </c>
      <c r="C9729">
        <v>156</v>
      </c>
      <c r="D9729" s="32">
        <v>0.7104166666666667</v>
      </c>
      <c r="E9729">
        <v>8000</v>
      </c>
      <c r="G9729" s="31" t="s">
        <v>97</v>
      </c>
      <c r="H9729">
        <v>15</v>
      </c>
      <c r="I9729" s="31" t="s">
        <v>103</v>
      </c>
    </row>
    <row r="9730" spans="1:9" x14ac:dyDescent="0.3">
      <c r="A9730">
        <v>9762</v>
      </c>
      <c r="B9730">
        <v>8</v>
      </c>
      <c r="C9730">
        <v>156</v>
      </c>
      <c r="D9730" s="32">
        <v>0.79097222222222219</v>
      </c>
      <c r="E9730">
        <v>8000</v>
      </c>
      <c r="G9730" s="31" t="s">
        <v>97</v>
      </c>
      <c r="H9730">
        <v>15</v>
      </c>
      <c r="I9730" s="31" t="s">
        <v>101</v>
      </c>
    </row>
    <row r="9731" spans="1:9" x14ac:dyDescent="0.3">
      <c r="A9731">
        <v>9763</v>
      </c>
      <c r="B9731">
        <v>5</v>
      </c>
      <c r="C9731">
        <v>156</v>
      </c>
      <c r="D9731" s="32">
        <v>0.71597222222222223</v>
      </c>
      <c r="E9731">
        <v>8000</v>
      </c>
      <c r="G9731" s="31" t="s">
        <v>97</v>
      </c>
      <c r="H9731">
        <v>15</v>
      </c>
      <c r="I9731" s="31" t="s">
        <v>105</v>
      </c>
    </row>
    <row r="9732" spans="1:9" x14ac:dyDescent="0.3">
      <c r="A9732">
        <v>9764</v>
      </c>
      <c r="B9732">
        <v>2</v>
      </c>
      <c r="C9732">
        <v>156</v>
      </c>
      <c r="D9732" s="32">
        <v>0.75902777777777775</v>
      </c>
      <c r="E9732">
        <v>10000</v>
      </c>
      <c r="G9732" s="31" t="s">
        <v>102</v>
      </c>
      <c r="H9732">
        <v>16</v>
      </c>
      <c r="I9732" s="31" t="s">
        <v>98</v>
      </c>
    </row>
    <row r="9733" spans="1:9" x14ac:dyDescent="0.3">
      <c r="A9733">
        <v>9765</v>
      </c>
      <c r="B9733">
        <v>4</v>
      </c>
      <c r="C9733">
        <v>156</v>
      </c>
      <c r="D9733" s="32">
        <v>0.73124999999999996</v>
      </c>
      <c r="E9733">
        <v>10000</v>
      </c>
      <c r="G9733" s="31" t="s">
        <v>97</v>
      </c>
      <c r="H9733">
        <v>16</v>
      </c>
      <c r="I9733" s="31" t="s">
        <v>103</v>
      </c>
    </row>
    <row r="9734" spans="1:9" x14ac:dyDescent="0.3">
      <c r="A9734">
        <v>9766</v>
      </c>
      <c r="B9734">
        <v>8</v>
      </c>
      <c r="C9734">
        <v>156</v>
      </c>
      <c r="D9734" s="32">
        <v>0.81388888888888888</v>
      </c>
      <c r="E9734">
        <v>8000</v>
      </c>
      <c r="G9734" s="31" t="s">
        <v>102</v>
      </c>
      <c r="H9734">
        <v>16</v>
      </c>
      <c r="I9734" s="31" t="s">
        <v>101</v>
      </c>
    </row>
    <row r="9735" spans="1:9" x14ac:dyDescent="0.3">
      <c r="A9735">
        <v>9767</v>
      </c>
      <c r="B9735">
        <v>5</v>
      </c>
      <c r="C9735">
        <v>156</v>
      </c>
      <c r="D9735" s="32">
        <v>0.74722222222222223</v>
      </c>
      <c r="E9735">
        <v>8000</v>
      </c>
      <c r="G9735" s="31" t="s">
        <v>102</v>
      </c>
      <c r="H9735">
        <v>16</v>
      </c>
      <c r="I9735" s="31" t="s">
        <v>105</v>
      </c>
    </row>
    <row r="9736" spans="1:9" x14ac:dyDescent="0.3">
      <c r="A9736">
        <v>9768</v>
      </c>
      <c r="B9736">
        <v>2</v>
      </c>
      <c r="C9736">
        <v>156</v>
      </c>
      <c r="D9736" s="32">
        <v>0.80625000000000002</v>
      </c>
      <c r="E9736">
        <v>10000</v>
      </c>
      <c r="G9736" s="31" t="s">
        <v>97</v>
      </c>
      <c r="H9736">
        <v>17</v>
      </c>
      <c r="I9736" s="31" t="s">
        <v>98</v>
      </c>
    </row>
    <row r="9737" spans="1:9" x14ac:dyDescent="0.3">
      <c r="A9737">
        <v>9769</v>
      </c>
      <c r="B9737">
        <v>4</v>
      </c>
      <c r="C9737">
        <v>156</v>
      </c>
      <c r="D9737" s="32">
        <v>0.74513888888888891</v>
      </c>
      <c r="E9737">
        <v>8000</v>
      </c>
      <c r="G9737" s="31" t="s">
        <v>97</v>
      </c>
      <c r="H9737">
        <v>17</v>
      </c>
      <c r="I9737" s="31" t="s">
        <v>103</v>
      </c>
    </row>
    <row r="9738" spans="1:9" x14ac:dyDescent="0.3">
      <c r="A9738">
        <v>9770</v>
      </c>
      <c r="B9738">
        <v>8</v>
      </c>
      <c r="C9738">
        <v>156</v>
      </c>
      <c r="D9738" s="32">
        <v>0.84166666666666667</v>
      </c>
      <c r="E9738">
        <v>8000</v>
      </c>
      <c r="G9738" s="31" t="s">
        <v>97</v>
      </c>
      <c r="H9738">
        <v>17</v>
      </c>
      <c r="I9738" s="31" t="s">
        <v>101</v>
      </c>
    </row>
    <row r="9739" spans="1:9" x14ac:dyDescent="0.3">
      <c r="A9739">
        <v>9771</v>
      </c>
      <c r="B9739">
        <v>5</v>
      </c>
      <c r="C9739">
        <v>156</v>
      </c>
      <c r="D9739" s="32">
        <v>0.77986111111111112</v>
      </c>
      <c r="E9739">
        <v>8000</v>
      </c>
      <c r="G9739" s="31" t="s">
        <v>97</v>
      </c>
      <c r="H9739">
        <v>17</v>
      </c>
      <c r="I9739" s="31" t="s">
        <v>105</v>
      </c>
    </row>
    <row r="9740" spans="1:9" x14ac:dyDescent="0.3">
      <c r="A9740">
        <v>9772</v>
      </c>
      <c r="B9740">
        <v>2</v>
      </c>
      <c r="C9740">
        <v>156</v>
      </c>
      <c r="D9740" s="32">
        <v>0.82638888888888884</v>
      </c>
      <c r="E9740">
        <v>8000</v>
      </c>
      <c r="G9740" s="31" t="s">
        <v>97</v>
      </c>
      <c r="H9740">
        <v>18</v>
      </c>
      <c r="I9740" s="31" t="s">
        <v>98</v>
      </c>
    </row>
    <row r="9741" spans="1:9" x14ac:dyDescent="0.3">
      <c r="A9741">
        <v>9773</v>
      </c>
      <c r="B9741">
        <v>4</v>
      </c>
      <c r="C9741">
        <v>156</v>
      </c>
      <c r="D9741" s="32">
        <v>0.76666666666666672</v>
      </c>
      <c r="E9741">
        <v>10000</v>
      </c>
      <c r="G9741" s="31" t="s">
        <v>102</v>
      </c>
      <c r="H9741">
        <v>18</v>
      </c>
      <c r="I9741" s="31" t="s">
        <v>103</v>
      </c>
    </row>
    <row r="9742" spans="1:9" x14ac:dyDescent="0.3">
      <c r="A9742">
        <v>9774</v>
      </c>
      <c r="B9742">
        <v>5</v>
      </c>
      <c r="C9742">
        <v>156</v>
      </c>
      <c r="D9742" s="32">
        <v>0.8041666666666667</v>
      </c>
      <c r="E9742">
        <v>8000</v>
      </c>
      <c r="G9742" s="31" t="s">
        <v>97</v>
      </c>
      <c r="H9742">
        <v>18</v>
      </c>
      <c r="I9742" s="31" t="s">
        <v>105</v>
      </c>
    </row>
    <row r="9743" spans="1:9" x14ac:dyDescent="0.3">
      <c r="A9743">
        <v>9775</v>
      </c>
      <c r="B9743">
        <v>4</v>
      </c>
      <c r="C9743">
        <v>156</v>
      </c>
      <c r="D9743" s="32">
        <v>0.78611111111111109</v>
      </c>
      <c r="E9743">
        <v>8000</v>
      </c>
      <c r="G9743" s="31" t="s">
        <v>97</v>
      </c>
      <c r="H9743">
        <v>19</v>
      </c>
      <c r="I9743" s="31" t="s">
        <v>103</v>
      </c>
    </row>
    <row r="9744" spans="1:9" x14ac:dyDescent="0.3">
      <c r="A9744">
        <v>9776</v>
      </c>
      <c r="B9744">
        <v>5</v>
      </c>
      <c r="C9744">
        <v>156</v>
      </c>
      <c r="D9744" s="32">
        <v>0.82638888888888884</v>
      </c>
      <c r="E9744">
        <v>8000</v>
      </c>
      <c r="G9744" s="31" t="s">
        <v>97</v>
      </c>
      <c r="H9744">
        <v>19</v>
      </c>
      <c r="I9744" s="31" t="s">
        <v>105</v>
      </c>
    </row>
    <row r="9745" spans="1:9" x14ac:dyDescent="0.3">
      <c r="A9745">
        <v>9777</v>
      </c>
      <c r="B9745">
        <v>4</v>
      </c>
      <c r="C9745">
        <v>156</v>
      </c>
      <c r="D9745" s="32">
        <v>0.81666666666666665</v>
      </c>
      <c r="E9745">
        <v>8000</v>
      </c>
      <c r="G9745" s="31" t="s">
        <v>97</v>
      </c>
      <c r="H9745">
        <v>20</v>
      </c>
      <c r="I9745" s="31" t="s">
        <v>103</v>
      </c>
    </row>
    <row r="9746" spans="1:9" x14ac:dyDescent="0.3">
      <c r="A9746">
        <v>9778</v>
      </c>
      <c r="B9746">
        <v>4</v>
      </c>
      <c r="C9746">
        <v>156</v>
      </c>
      <c r="D9746" s="32">
        <v>0.83888888888888891</v>
      </c>
      <c r="E9746">
        <v>8000</v>
      </c>
      <c r="G9746" s="31" t="s">
        <v>97</v>
      </c>
      <c r="H9746">
        <v>21</v>
      </c>
      <c r="I9746" s="31" t="s">
        <v>103</v>
      </c>
    </row>
    <row r="9747" spans="1:9" x14ac:dyDescent="0.3">
      <c r="A9747">
        <v>9779</v>
      </c>
      <c r="B9747">
        <v>3</v>
      </c>
      <c r="C9747">
        <v>157</v>
      </c>
      <c r="D9747" s="32">
        <v>0.44374999999999998</v>
      </c>
      <c r="E9747">
        <v>8000</v>
      </c>
      <c r="G9747" s="31" t="s">
        <v>102</v>
      </c>
      <c r="H9747">
        <v>4</v>
      </c>
      <c r="I9747" s="31" t="s">
        <v>104</v>
      </c>
    </row>
    <row r="9748" spans="1:9" x14ac:dyDescent="0.3">
      <c r="A9748">
        <v>9780</v>
      </c>
      <c r="B9748">
        <v>2</v>
      </c>
      <c r="C9748">
        <v>157</v>
      </c>
      <c r="D9748" s="32">
        <v>0.50763888888888886</v>
      </c>
      <c r="E9748">
        <v>8000</v>
      </c>
      <c r="G9748" s="31" t="s">
        <v>102</v>
      </c>
      <c r="H9748">
        <v>4</v>
      </c>
      <c r="I9748" s="31" t="s">
        <v>98</v>
      </c>
    </row>
    <row r="9749" spans="1:9" x14ac:dyDescent="0.3">
      <c r="A9749">
        <v>9781</v>
      </c>
      <c r="B9749">
        <v>1</v>
      </c>
      <c r="C9749">
        <v>157</v>
      </c>
      <c r="D9749" s="32">
        <v>0.44166666666666665</v>
      </c>
      <c r="E9749">
        <v>8000</v>
      </c>
      <c r="G9749" s="31" t="s">
        <v>97</v>
      </c>
      <c r="H9749">
        <v>4</v>
      </c>
      <c r="I9749" s="31" t="s">
        <v>99</v>
      </c>
    </row>
    <row r="9750" spans="1:9" x14ac:dyDescent="0.3">
      <c r="A9750">
        <v>9782</v>
      </c>
      <c r="B9750">
        <v>4</v>
      </c>
      <c r="C9750">
        <v>157</v>
      </c>
      <c r="D9750" s="32">
        <v>0.42986111111111114</v>
      </c>
      <c r="E9750">
        <v>8000</v>
      </c>
      <c r="G9750" s="31" t="s">
        <v>102</v>
      </c>
      <c r="H9750">
        <v>4</v>
      </c>
      <c r="I9750" s="31" t="s">
        <v>103</v>
      </c>
    </row>
    <row r="9751" spans="1:9" x14ac:dyDescent="0.3">
      <c r="A9751">
        <v>9783</v>
      </c>
      <c r="B9751">
        <v>8</v>
      </c>
      <c r="C9751">
        <v>157</v>
      </c>
      <c r="D9751" s="32">
        <v>0.46736111111111112</v>
      </c>
      <c r="E9751">
        <v>8000</v>
      </c>
      <c r="F9751">
        <v>2000</v>
      </c>
      <c r="G9751" s="31" t="s">
        <v>102</v>
      </c>
      <c r="H9751">
        <v>4</v>
      </c>
      <c r="I9751" s="31" t="s">
        <v>101</v>
      </c>
    </row>
    <row r="9752" spans="1:9" x14ac:dyDescent="0.3">
      <c r="A9752">
        <v>9784</v>
      </c>
      <c r="B9752">
        <v>7</v>
      </c>
      <c r="C9752">
        <v>157</v>
      </c>
      <c r="D9752" s="32">
        <v>0.45694444444444443</v>
      </c>
      <c r="E9752">
        <v>8000</v>
      </c>
      <c r="F9752">
        <v>2000</v>
      </c>
      <c r="G9752" s="31" t="s">
        <v>102</v>
      </c>
      <c r="H9752">
        <v>4</v>
      </c>
      <c r="I9752" s="31" t="s">
        <v>106</v>
      </c>
    </row>
    <row r="9753" spans="1:9" x14ac:dyDescent="0.3">
      <c r="A9753">
        <v>9785</v>
      </c>
      <c r="B9753">
        <v>5</v>
      </c>
      <c r="C9753">
        <v>157</v>
      </c>
      <c r="D9753" s="32">
        <v>0.44444444444444442</v>
      </c>
      <c r="E9753">
        <v>8000</v>
      </c>
      <c r="G9753" s="31" t="s">
        <v>97</v>
      </c>
      <c r="H9753">
        <v>4</v>
      </c>
      <c r="I9753" s="31" t="s">
        <v>105</v>
      </c>
    </row>
    <row r="9754" spans="1:9" x14ac:dyDescent="0.3">
      <c r="A9754">
        <v>9786</v>
      </c>
      <c r="B9754">
        <v>3</v>
      </c>
      <c r="C9754">
        <v>157</v>
      </c>
      <c r="D9754" s="32">
        <v>0.47916666666666669</v>
      </c>
      <c r="E9754">
        <v>8000</v>
      </c>
      <c r="G9754" s="31" t="s">
        <v>97</v>
      </c>
      <c r="H9754">
        <v>5</v>
      </c>
      <c r="I9754" s="31" t="s">
        <v>104</v>
      </c>
    </row>
    <row r="9755" spans="1:9" x14ac:dyDescent="0.3">
      <c r="A9755">
        <v>9787</v>
      </c>
      <c r="B9755">
        <v>2</v>
      </c>
      <c r="C9755">
        <v>157</v>
      </c>
      <c r="D9755" s="32">
        <v>0.50902777777777775</v>
      </c>
      <c r="E9755">
        <v>10000</v>
      </c>
      <c r="G9755" s="31" t="s">
        <v>102</v>
      </c>
      <c r="H9755">
        <v>5</v>
      </c>
      <c r="I9755" s="31" t="s">
        <v>98</v>
      </c>
    </row>
    <row r="9756" spans="1:9" x14ac:dyDescent="0.3">
      <c r="A9756">
        <v>9788</v>
      </c>
      <c r="B9756">
        <v>1</v>
      </c>
      <c r="C9756">
        <v>157</v>
      </c>
      <c r="D9756" s="32">
        <v>0.46388888888888891</v>
      </c>
      <c r="E9756">
        <v>8000</v>
      </c>
      <c r="G9756" s="31" t="s">
        <v>97</v>
      </c>
      <c r="H9756">
        <v>5</v>
      </c>
      <c r="I9756" s="31" t="s">
        <v>99</v>
      </c>
    </row>
    <row r="9757" spans="1:9" x14ac:dyDescent="0.3">
      <c r="A9757">
        <v>9789</v>
      </c>
      <c r="B9757">
        <v>4</v>
      </c>
      <c r="C9757">
        <v>157</v>
      </c>
      <c r="D9757" s="32">
        <v>0.47916666666666669</v>
      </c>
      <c r="E9757">
        <v>8000</v>
      </c>
      <c r="G9757" s="31" t="s">
        <v>102</v>
      </c>
      <c r="H9757">
        <v>5</v>
      </c>
      <c r="I9757" s="31" t="s">
        <v>103</v>
      </c>
    </row>
    <row r="9758" spans="1:9" x14ac:dyDescent="0.3">
      <c r="A9758">
        <v>9790</v>
      </c>
      <c r="B9758">
        <v>8</v>
      </c>
      <c r="C9758">
        <v>157</v>
      </c>
      <c r="D9758" s="32">
        <v>0.50277777777777777</v>
      </c>
      <c r="E9758">
        <v>8000</v>
      </c>
      <c r="G9758" s="31" t="s">
        <v>97</v>
      </c>
      <c r="H9758">
        <v>5</v>
      </c>
      <c r="I9758" s="31" t="s">
        <v>101</v>
      </c>
    </row>
    <row r="9759" spans="1:9" x14ac:dyDescent="0.3">
      <c r="A9759">
        <v>9791</v>
      </c>
      <c r="B9759">
        <v>7</v>
      </c>
      <c r="C9759">
        <v>157</v>
      </c>
      <c r="D9759" s="32">
        <v>0.5</v>
      </c>
      <c r="E9759">
        <v>8000</v>
      </c>
      <c r="G9759" s="31" t="s">
        <v>97</v>
      </c>
      <c r="H9759">
        <v>5</v>
      </c>
      <c r="I9759" s="31" t="s">
        <v>106</v>
      </c>
    </row>
    <row r="9760" spans="1:9" x14ac:dyDescent="0.3">
      <c r="A9760">
        <v>9792</v>
      </c>
      <c r="B9760">
        <v>5</v>
      </c>
      <c r="C9760">
        <v>157</v>
      </c>
      <c r="D9760" s="32">
        <v>0.47013888888888888</v>
      </c>
      <c r="E9760">
        <v>10000</v>
      </c>
      <c r="F9760">
        <v>2000</v>
      </c>
      <c r="G9760" s="31" t="s">
        <v>102</v>
      </c>
      <c r="H9760">
        <v>5</v>
      </c>
      <c r="I9760" s="31" t="s">
        <v>105</v>
      </c>
    </row>
    <row r="9761" spans="1:9" x14ac:dyDescent="0.3">
      <c r="A9761">
        <v>9793</v>
      </c>
      <c r="B9761">
        <v>3</v>
      </c>
      <c r="C9761">
        <v>157</v>
      </c>
      <c r="D9761" s="32">
        <v>0.50416666666666665</v>
      </c>
      <c r="E9761">
        <v>8000</v>
      </c>
      <c r="G9761" s="31" t="s">
        <v>97</v>
      </c>
      <c r="H9761">
        <v>6</v>
      </c>
      <c r="I9761" s="31" t="s">
        <v>104</v>
      </c>
    </row>
    <row r="9762" spans="1:9" x14ac:dyDescent="0.3">
      <c r="A9762">
        <v>9794</v>
      </c>
      <c r="B9762">
        <v>2</v>
      </c>
      <c r="C9762">
        <v>157</v>
      </c>
      <c r="D9762" s="32">
        <v>0.56597222222222221</v>
      </c>
      <c r="E9762">
        <v>10000</v>
      </c>
      <c r="G9762" s="31" t="s">
        <v>102</v>
      </c>
      <c r="H9762">
        <v>6</v>
      </c>
      <c r="I9762" s="31" t="s">
        <v>98</v>
      </c>
    </row>
    <row r="9763" spans="1:9" x14ac:dyDescent="0.3">
      <c r="A9763">
        <v>9795</v>
      </c>
      <c r="B9763">
        <v>1</v>
      </c>
      <c r="C9763">
        <v>157</v>
      </c>
      <c r="D9763" s="32">
        <v>0.48819444444444443</v>
      </c>
      <c r="E9763">
        <v>8000</v>
      </c>
      <c r="G9763" s="31" t="s">
        <v>97</v>
      </c>
      <c r="H9763">
        <v>6</v>
      </c>
      <c r="I9763" s="31" t="s">
        <v>99</v>
      </c>
    </row>
    <row r="9764" spans="1:9" x14ac:dyDescent="0.3">
      <c r="A9764">
        <v>9796</v>
      </c>
      <c r="B9764">
        <v>4</v>
      </c>
      <c r="C9764">
        <v>157</v>
      </c>
      <c r="D9764" s="32">
        <v>0.51458333333333328</v>
      </c>
      <c r="E9764">
        <v>8000</v>
      </c>
      <c r="G9764" s="31" t="s">
        <v>97</v>
      </c>
      <c r="H9764">
        <v>6</v>
      </c>
      <c r="I9764" s="31" t="s">
        <v>103</v>
      </c>
    </row>
    <row r="9765" spans="1:9" x14ac:dyDescent="0.3">
      <c r="A9765">
        <v>9797</v>
      </c>
      <c r="B9765">
        <v>8</v>
      </c>
      <c r="C9765">
        <v>157</v>
      </c>
      <c r="D9765" s="32">
        <v>0.52013888888888893</v>
      </c>
      <c r="E9765">
        <v>8000</v>
      </c>
      <c r="G9765" s="31" t="s">
        <v>97</v>
      </c>
      <c r="H9765">
        <v>6</v>
      </c>
      <c r="I9765" s="31" t="s">
        <v>101</v>
      </c>
    </row>
    <row r="9766" spans="1:9" x14ac:dyDescent="0.3">
      <c r="A9766">
        <v>9798</v>
      </c>
      <c r="B9766">
        <v>7</v>
      </c>
      <c r="C9766">
        <v>157</v>
      </c>
      <c r="D9766" s="32">
        <v>0.5756944444444444</v>
      </c>
      <c r="E9766">
        <v>8000</v>
      </c>
      <c r="G9766" s="31" t="s">
        <v>97</v>
      </c>
      <c r="H9766">
        <v>6</v>
      </c>
      <c r="I9766" s="31" t="s">
        <v>106</v>
      </c>
    </row>
    <row r="9767" spans="1:9" x14ac:dyDescent="0.3">
      <c r="A9767">
        <v>9799</v>
      </c>
      <c r="B9767">
        <v>5</v>
      </c>
      <c r="C9767">
        <v>157</v>
      </c>
      <c r="D9767" s="32">
        <v>0.49583333333333335</v>
      </c>
      <c r="E9767">
        <v>8000</v>
      </c>
      <c r="G9767" s="31" t="s">
        <v>102</v>
      </c>
      <c r="H9767">
        <v>6</v>
      </c>
      <c r="I9767" s="31" t="s">
        <v>105</v>
      </c>
    </row>
    <row r="9768" spans="1:9" x14ac:dyDescent="0.3">
      <c r="A9768">
        <v>9800</v>
      </c>
      <c r="B9768">
        <v>3</v>
      </c>
      <c r="C9768">
        <v>157</v>
      </c>
      <c r="D9768" s="32">
        <v>0.53263888888888888</v>
      </c>
      <c r="E9768">
        <v>8000</v>
      </c>
      <c r="G9768" s="31" t="s">
        <v>102</v>
      </c>
      <c r="H9768">
        <v>7</v>
      </c>
      <c r="I9768" s="31" t="s">
        <v>104</v>
      </c>
    </row>
    <row r="9769" spans="1:9" x14ac:dyDescent="0.3">
      <c r="A9769">
        <v>9801</v>
      </c>
      <c r="B9769">
        <v>2</v>
      </c>
      <c r="C9769">
        <v>157</v>
      </c>
      <c r="D9769" s="32">
        <v>0.60902777777777772</v>
      </c>
      <c r="E9769">
        <v>8000</v>
      </c>
      <c r="F9769">
        <v>1000</v>
      </c>
      <c r="G9769" s="31" t="s">
        <v>97</v>
      </c>
      <c r="H9769">
        <v>7</v>
      </c>
      <c r="I9769" s="31" t="s">
        <v>98</v>
      </c>
    </row>
    <row r="9770" spans="1:9" x14ac:dyDescent="0.3">
      <c r="A9770">
        <v>9802</v>
      </c>
      <c r="B9770">
        <v>1</v>
      </c>
      <c r="C9770">
        <v>157</v>
      </c>
      <c r="D9770" s="32">
        <v>0.55625000000000002</v>
      </c>
      <c r="E9770">
        <v>8000</v>
      </c>
      <c r="G9770" s="31" t="s">
        <v>97</v>
      </c>
      <c r="H9770">
        <v>7</v>
      </c>
      <c r="I9770" s="31" t="s">
        <v>99</v>
      </c>
    </row>
    <row r="9771" spans="1:9" x14ac:dyDescent="0.3">
      <c r="A9771">
        <v>9803</v>
      </c>
      <c r="B9771">
        <v>4</v>
      </c>
      <c r="C9771">
        <v>157</v>
      </c>
      <c r="D9771" s="32">
        <v>0.54305555555555551</v>
      </c>
      <c r="E9771">
        <v>8000</v>
      </c>
      <c r="G9771" s="31" t="s">
        <v>97</v>
      </c>
      <c r="H9771">
        <v>7</v>
      </c>
      <c r="I9771" s="31" t="s">
        <v>103</v>
      </c>
    </row>
    <row r="9772" spans="1:9" x14ac:dyDescent="0.3">
      <c r="A9772">
        <v>9804</v>
      </c>
      <c r="B9772">
        <v>8</v>
      </c>
      <c r="C9772">
        <v>157</v>
      </c>
      <c r="D9772" s="32">
        <v>0.55208333333333337</v>
      </c>
      <c r="E9772">
        <v>8000</v>
      </c>
      <c r="F9772">
        <v>1000</v>
      </c>
      <c r="G9772" s="31" t="s">
        <v>97</v>
      </c>
      <c r="H9772">
        <v>7</v>
      </c>
      <c r="I9772" s="31" t="s">
        <v>101</v>
      </c>
    </row>
    <row r="9773" spans="1:9" x14ac:dyDescent="0.3">
      <c r="A9773">
        <v>9805</v>
      </c>
      <c r="B9773">
        <v>7</v>
      </c>
      <c r="C9773">
        <v>157</v>
      </c>
      <c r="D9773" s="32">
        <v>0.60833333333333328</v>
      </c>
      <c r="E9773">
        <v>8000</v>
      </c>
      <c r="G9773" s="31" t="s">
        <v>97</v>
      </c>
      <c r="H9773">
        <v>7</v>
      </c>
      <c r="I9773" s="31" t="s">
        <v>106</v>
      </c>
    </row>
    <row r="9774" spans="1:9" x14ac:dyDescent="0.3">
      <c r="A9774">
        <v>9806</v>
      </c>
      <c r="B9774">
        <v>5</v>
      </c>
      <c r="C9774">
        <v>157</v>
      </c>
      <c r="D9774" s="32">
        <v>0.52361111111111114</v>
      </c>
      <c r="E9774">
        <v>8000</v>
      </c>
      <c r="G9774" s="31" t="s">
        <v>102</v>
      </c>
      <c r="H9774">
        <v>7</v>
      </c>
      <c r="I9774" s="31" t="s">
        <v>105</v>
      </c>
    </row>
    <row r="9775" spans="1:9" x14ac:dyDescent="0.3">
      <c r="A9775">
        <v>9807</v>
      </c>
      <c r="B9775">
        <v>3</v>
      </c>
      <c r="C9775">
        <v>157</v>
      </c>
      <c r="D9775" s="32">
        <v>0.55763888888888891</v>
      </c>
      <c r="E9775">
        <v>8000</v>
      </c>
      <c r="F9775">
        <v>1500</v>
      </c>
      <c r="G9775" s="31" t="s">
        <v>97</v>
      </c>
      <c r="H9775">
        <v>8</v>
      </c>
      <c r="I9775" s="31" t="s">
        <v>104</v>
      </c>
    </row>
    <row r="9776" spans="1:9" x14ac:dyDescent="0.3">
      <c r="A9776">
        <v>9808</v>
      </c>
      <c r="B9776">
        <v>2</v>
      </c>
      <c r="C9776">
        <v>157</v>
      </c>
      <c r="D9776" s="32">
        <v>0.63194444444444442</v>
      </c>
      <c r="E9776">
        <v>8000</v>
      </c>
      <c r="G9776" s="31" t="s">
        <v>102</v>
      </c>
      <c r="H9776">
        <v>8</v>
      </c>
      <c r="I9776" s="31" t="s">
        <v>98</v>
      </c>
    </row>
    <row r="9777" spans="1:9" x14ac:dyDescent="0.3">
      <c r="A9777">
        <v>9809</v>
      </c>
      <c r="B9777">
        <v>1</v>
      </c>
      <c r="C9777">
        <v>157</v>
      </c>
      <c r="D9777" s="32">
        <v>0.63194444444444442</v>
      </c>
      <c r="E9777">
        <v>8000</v>
      </c>
      <c r="F9777">
        <v>1000</v>
      </c>
      <c r="G9777" s="31" t="s">
        <v>102</v>
      </c>
      <c r="H9777">
        <v>8</v>
      </c>
      <c r="I9777" s="31" t="s">
        <v>99</v>
      </c>
    </row>
    <row r="9778" spans="1:9" x14ac:dyDescent="0.3">
      <c r="A9778">
        <v>9810</v>
      </c>
      <c r="B9778">
        <v>4</v>
      </c>
      <c r="C9778">
        <v>157</v>
      </c>
      <c r="D9778" s="32">
        <v>0.59166666666666667</v>
      </c>
      <c r="E9778">
        <v>8000</v>
      </c>
      <c r="G9778" s="31" t="s">
        <v>102</v>
      </c>
      <c r="H9778">
        <v>8</v>
      </c>
      <c r="I9778" s="31" t="s">
        <v>103</v>
      </c>
    </row>
    <row r="9779" spans="1:9" x14ac:dyDescent="0.3">
      <c r="A9779">
        <v>9811</v>
      </c>
      <c r="B9779">
        <v>8</v>
      </c>
      <c r="C9779">
        <v>157</v>
      </c>
      <c r="D9779" s="32">
        <v>0.58125000000000004</v>
      </c>
      <c r="E9779">
        <v>8000</v>
      </c>
      <c r="G9779" s="31" t="s">
        <v>97</v>
      </c>
      <c r="H9779">
        <v>8</v>
      </c>
      <c r="I9779" s="31" t="s">
        <v>101</v>
      </c>
    </row>
    <row r="9780" spans="1:9" x14ac:dyDescent="0.3">
      <c r="A9780">
        <v>9812</v>
      </c>
      <c r="B9780">
        <v>7</v>
      </c>
      <c r="C9780">
        <v>157</v>
      </c>
      <c r="D9780" s="32">
        <v>0.68611111111111112</v>
      </c>
      <c r="E9780">
        <v>8000</v>
      </c>
      <c r="F9780">
        <v>2000</v>
      </c>
      <c r="G9780" s="31" t="s">
        <v>102</v>
      </c>
      <c r="H9780">
        <v>8</v>
      </c>
      <c r="I9780" s="31" t="s">
        <v>106</v>
      </c>
    </row>
    <row r="9781" spans="1:9" x14ac:dyDescent="0.3">
      <c r="A9781">
        <v>9813</v>
      </c>
      <c r="B9781">
        <v>5</v>
      </c>
      <c r="C9781">
        <v>157</v>
      </c>
      <c r="D9781" s="32">
        <v>0.55486111111111114</v>
      </c>
      <c r="E9781">
        <v>8000</v>
      </c>
      <c r="F9781">
        <v>1000</v>
      </c>
      <c r="G9781" s="31" t="s">
        <v>97</v>
      </c>
      <c r="H9781">
        <v>8</v>
      </c>
      <c r="I9781" s="31" t="s">
        <v>105</v>
      </c>
    </row>
    <row r="9782" spans="1:9" x14ac:dyDescent="0.3">
      <c r="A9782">
        <v>9814</v>
      </c>
      <c r="B9782">
        <v>3</v>
      </c>
      <c r="C9782">
        <v>157</v>
      </c>
      <c r="D9782" s="32">
        <v>0.57847222222222228</v>
      </c>
      <c r="E9782">
        <v>8000</v>
      </c>
      <c r="G9782" s="31" t="s">
        <v>102</v>
      </c>
      <c r="H9782">
        <v>9</v>
      </c>
      <c r="I9782" s="31" t="s">
        <v>104</v>
      </c>
    </row>
    <row r="9783" spans="1:9" x14ac:dyDescent="0.3">
      <c r="A9783">
        <v>9815</v>
      </c>
      <c r="B9783">
        <v>2</v>
      </c>
      <c r="C9783">
        <v>157</v>
      </c>
      <c r="D9783" s="32">
        <v>0.65555555555555556</v>
      </c>
      <c r="E9783">
        <v>8000</v>
      </c>
      <c r="G9783" s="31" t="s">
        <v>97</v>
      </c>
      <c r="H9783">
        <v>9</v>
      </c>
      <c r="I9783" s="31" t="s">
        <v>98</v>
      </c>
    </row>
    <row r="9784" spans="1:9" x14ac:dyDescent="0.3">
      <c r="A9784">
        <v>9816</v>
      </c>
      <c r="B9784">
        <v>1</v>
      </c>
      <c r="C9784">
        <v>157</v>
      </c>
      <c r="D9784" s="32">
        <v>0.6645833333333333</v>
      </c>
      <c r="E9784">
        <v>8000</v>
      </c>
      <c r="G9784" s="31" t="s">
        <v>97</v>
      </c>
      <c r="H9784">
        <v>9</v>
      </c>
      <c r="I9784" s="31" t="s">
        <v>99</v>
      </c>
    </row>
    <row r="9785" spans="1:9" x14ac:dyDescent="0.3">
      <c r="A9785">
        <v>9817</v>
      </c>
      <c r="B9785">
        <v>4</v>
      </c>
      <c r="C9785">
        <v>157</v>
      </c>
      <c r="D9785" s="32">
        <v>0.62986111111111109</v>
      </c>
      <c r="E9785">
        <v>8000</v>
      </c>
      <c r="G9785" s="31" t="s">
        <v>97</v>
      </c>
      <c r="H9785">
        <v>9</v>
      </c>
      <c r="I9785" s="31" t="s">
        <v>103</v>
      </c>
    </row>
    <row r="9786" spans="1:9" x14ac:dyDescent="0.3">
      <c r="A9786">
        <v>9818</v>
      </c>
      <c r="B9786">
        <v>8</v>
      </c>
      <c r="C9786">
        <v>157</v>
      </c>
      <c r="D9786" s="32">
        <v>0.65208333333333335</v>
      </c>
      <c r="E9786">
        <v>8000</v>
      </c>
      <c r="G9786" s="31" t="s">
        <v>97</v>
      </c>
      <c r="H9786">
        <v>9</v>
      </c>
      <c r="I9786" s="31" t="s">
        <v>101</v>
      </c>
    </row>
    <row r="9787" spans="1:9" x14ac:dyDescent="0.3">
      <c r="A9787">
        <v>9819</v>
      </c>
      <c r="B9787">
        <v>7</v>
      </c>
      <c r="C9787">
        <v>157</v>
      </c>
      <c r="D9787" s="32">
        <v>0.71458333333333335</v>
      </c>
      <c r="E9787">
        <v>8000</v>
      </c>
      <c r="G9787" s="31" t="s">
        <v>102</v>
      </c>
      <c r="H9787">
        <v>9</v>
      </c>
      <c r="I9787" s="31" t="s">
        <v>106</v>
      </c>
    </row>
    <row r="9788" spans="1:9" x14ac:dyDescent="0.3">
      <c r="A9788">
        <v>9820</v>
      </c>
      <c r="B9788">
        <v>5</v>
      </c>
      <c r="C9788">
        <v>157</v>
      </c>
      <c r="D9788" s="32">
        <v>0.56736111111111109</v>
      </c>
      <c r="E9788">
        <v>8000</v>
      </c>
      <c r="F9788">
        <v>2000</v>
      </c>
      <c r="G9788" s="31" t="s">
        <v>102</v>
      </c>
      <c r="H9788">
        <v>9</v>
      </c>
      <c r="I9788" s="31" t="s">
        <v>105</v>
      </c>
    </row>
    <row r="9789" spans="1:9" x14ac:dyDescent="0.3">
      <c r="A9789">
        <v>9821</v>
      </c>
      <c r="B9789">
        <v>3</v>
      </c>
      <c r="C9789">
        <v>157</v>
      </c>
      <c r="D9789" s="32">
        <v>0.61319444444444449</v>
      </c>
      <c r="E9789">
        <v>8000</v>
      </c>
      <c r="G9789" s="31" t="s">
        <v>97</v>
      </c>
      <c r="H9789">
        <v>10</v>
      </c>
      <c r="I9789" s="31" t="s">
        <v>104</v>
      </c>
    </row>
    <row r="9790" spans="1:9" x14ac:dyDescent="0.3">
      <c r="A9790">
        <v>9822</v>
      </c>
      <c r="B9790">
        <v>2</v>
      </c>
      <c r="C9790">
        <v>157</v>
      </c>
      <c r="D9790" s="32">
        <v>0.67291666666666672</v>
      </c>
      <c r="E9790">
        <v>8000</v>
      </c>
      <c r="G9790" s="31" t="s">
        <v>102</v>
      </c>
      <c r="H9790">
        <v>10</v>
      </c>
      <c r="I9790" s="31" t="s">
        <v>98</v>
      </c>
    </row>
    <row r="9791" spans="1:9" x14ac:dyDescent="0.3">
      <c r="A9791">
        <v>9823</v>
      </c>
      <c r="B9791">
        <v>1</v>
      </c>
      <c r="C9791">
        <v>157</v>
      </c>
      <c r="D9791" s="32">
        <v>0.70972222222222225</v>
      </c>
      <c r="E9791">
        <v>8000</v>
      </c>
      <c r="F9791">
        <v>2000</v>
      </c>
      <c r="G9791" s="31" t="s">
        <v>102</v>
      </c>
      <c r="H9791">
        <v>10</v>
      </c>
      <c r="I9791" s="31" t="s">
        <v>99</v>
      </c>
    </row>
    <row r="9792" spans="1:9" x14ac:dyDescent="0.3">
      <c r="A9792">
        <v>9824</v>
      </c>
      <c r="B9792">
        <v>4</v>
      </c>
      <c r="C9792">
        <v>157</v>
      </c>
      <c r="D9792" s="32">
        <v>0.63958333333333328</v>
      </c>
      <c r="E9792">
        <v>8000</v>
      </c>
      <c r="G9792" s="31" t="s">
        <v>102</v>
      </c>
      <c r="H9792">
        <v>10</v>
      </c>
      <c r="I9792" s="31" t="s">
        <v>103</v>
      </c>
    </row>
    <row r="9793" spans="1:9" x14ac:dyDescent="0.3">
      <c r="A9793">
        <v>9825</v>
      </c>
      <c r="B9793">
        <v>8</v>
      </c>
      <c r="C9793">
        <v>157</v>
      </c>
      <c r="D9793" s="32">
        <v>0.67986111111111114</v>
      </c>
      <c r="E9793">
        <v>8000</v>
      </c>
      <c r="G9793" s="31" t="s">
        <v>102</v>
      </c>
      <c r="H9793">
        <v>10</v>
      </c>
      <c r="I9793" s="31" t="s">
        <v>101</v>
      </c>
    </row>
    <row r="9794" spans="1:9" x14ac:dyDescent="0.3">
      <c r="A9794">
        <v>9826</v>
      </c>
      <c r="B9794">
        <v>7</v>
      </c>
      <c r="C9794">
        <v>157</v>
      </c>
      <c r="D9794" s="32">
        <v>0.73750000000000004</v>
      </c>
      <c r="E9794">
        <v>8000</v>
      </c>
      <c r="G9794" s="31" t="s">
        <v>102</v>
      </c>
      <c r="H9794">
        <v>10</v>
      </c>
      <c r="I9794" s="31" t="s">
        <v>106</v>
      </c>
    </row>
    <row r="9795" spans="1:9" x14ac:dyDescent="0.3">
      <c r="A9795">
        <v>9827</v>
      </c>
      <c r="B9795">
        <v>5</v>
      </c>
      <c r="C9795">
        <v>157</v>
      </c>
      <c r="D9795" s="32">
        <v>0.59027777777777779</v>
      </c>
      <c r="E9795">
        <v>8000</v>
      </c>
      <c r="F9795">
        <v>2000</v>
      </c>
      <c r="G9795" s="31" t="s">
        <v>102</v>
      </c>
      <c r="H9795">
        <v>10</v>
      </c>
      <c r="I9795" s="31" t="s">
        <v>105</v>
      </c>
    </row>
    <row r="9796" spans="1:9" x14ac:dyDescent="0.3">
      <c r="A9796">
        <v>9828</v>
      </c>
      <c r="B9796">
        <v>3</v>
      </c>
      <c r="C9796">
        <v>157</v>
      </c>
      <c r="D9796" s="32">
        <v>0.64027777777777772</v>
      </c>
      <c r="E9796">
        <v>8000</v>
      </c>
      <c r="G9796" s="31" t="s">
        <v>97</v>
      </c>
      <c r="H9796">
        <v>11</v>
      </c>
      <c r="I9796" s="31" t="s">
        <v>104</v>
      </c>
    </row>
    <row r="9797" spans="1:9" x14ac:dyDescent="0.3">
      <c r="A9797">
        <v>9829</v>
      </c>
      <c r="B9797">
        <v>2</v>
      </c>
      <c r="C9797">
        <v>157</v>
      </c>
      <c r="D9797" s="32">
        <v>0.69374999999999998</v>
      </c>
      <c r="E9797">
        <v>8000</v>
      </c>
      <c r="G9797" s="31" t="s">
        <v>97</v>
      </c>
      <c r="H9797">
        <v>11</v>
      </c>
      <c r="I9797" s="31" t="s">
        <v>98</v>
      </c>
    </row>
    <row r="9798" spans="1:9" x14ac:dyDescent="0.3">
      <c r="A9798">
        <v>9830</v>
      </c>
      <c r="B9798">
        <v>1</v>
      </c>
      <c r="C9798">
        <v>157</v>
      </c>
      <c r="D9798" s="32">
        <v>0.73124999999999996</v>
      </c>
      <c r="E9798">
        <v>8000</v>
      </c>
      <c r="G9798" s="31" t="s">
        <v>97</v>
      </c>
      <c r="H9798">
        <v>11</v>
      </c>
      <c r="I9798" s="31" t="s">
        <v>99</v>
      </c>
    </row>
    <row r="9799" spans="1:9" x14ac:dyDescent="0.3">
      <c r="A9799">
        <v>9831</v>
      </c>
      <c r="B9799">
        <v>4</v>
      </c>
      <c r="C9799">
        <v>157</v>
      </c>
      <c r="D9799" s="32">
        <v>0.65555555555555556</v>
      </c>
      <c r="E9799">
        <v>8000</v>
      </c>
      <c r="G9799" s="31" t="s">
        <v>97</v>
      </c>
      <c r="H9799">
        <v>11</v>
      </c>
      <c r="I9799" s="31" t="s">
        <v>103</v>
      </c>
    </row>
    <row r="9800" spans="1:9" x14ac:dyDescent="0.3">
      <c r="A9800">
        <v>9832</v>
      </c>
      <c r="B9800">
        <v>8</v>
      </c>
      <c r="C9800">
        <v>157</v>
      </c>
      <c r="D9800" s="32">
        <v>0.71666666666666667</v>
      </c>
      <c r="E9800">
        <v>8000</v>
      </c>
      <c r="G9800" s="31" t="s">
        <v>102</v>
      </c>
      <c r="H9800">
        <v>11</v>
      </c>
      <c r="I9800" s="31" t="s">
        <v>101</v>
      </c>
    </row>
    <row r="9801" spans="1:9" x14ac:dyDescent="0.3">
      <c r="A9801">
        <v>9833</v>
      </c>
      <c r="B9801">
        <v>7</v>
      </c>
      <c r="C9801">
        <v>157</v>
      </c>
      <c r="D9801" s="32">
        <v>0.78749999999999998</v>
      </c>
      <c r="E9801">
        <v>8000</v>
      </c>
      <c r="G9801" s="31" t="s">
        <v>97</v>
      </c>
      <c r="H9801">
        <v>11</v>
      </c>
      <c r="I9801" s="31" t="s">
        <v>106</v>
      </c>
    </row>
    <row r="9802" spans="1:9" x14ac:dyDescent="0.3">
      <c r="A9802">
        <v>9834</v>
      </c>
      <c r="B9802">
        <v>5</v>
      </c>
      <c r="C9802">
        <v>157</v>
      </c>
      <c r="D9802" s="32">
        <v>0.61527777777777781</v>
      </c>
      <c r="E9802">
        <v>10000</v>
      </c>
      <c r="G9802" s="31" t="s">
        <v>102</v>
      </c>
      <c r="H9802">
        <v>11</v>
      </c>
      <c r="I9802" s="31" t="s">
        <v>105</v>
      </c>
    </row>
    <row r="9803" spans="1:9" x14ac:dyDescent="0.3">
      <c r="A9803">
        <v>9835</v>
      </c>
      <c r="B9803">
        <v>3</v>
      </c>
      <c r="C9803">
        <v>157</v>
      </c>
      <c r="D9803" s="32">
        <v>0.66249999999999998</v>
      </c>
      <c r="E9803">
        <v>8000</v>
      </c>
      <c r="G9803" s="31" t="s">
        <v>102</v>
      </c>
      <c r="H9803">
        <v>12</v>
      </c>
      <c r="I9803" s="31" t="s">
        <v>104</v>
      </c>
    </row>
    <row r="9804" spans="1:9" x14ac:dyDescent="0.3">
      <c r="A9804">
        <v>9836</v>
      </c>
      <c r="B9804">
        <v>2</v>
      </c>
      <c r="C9804">
        <v>157</v>
      </c>
      <c r="D9804" s="32">
        <v>0.74305555555555558</v>
      </c>
      <c r="E9804">
        <v>8000</v>
      </c>
      <c r="G9804" s="31" t="s">
        <v>102</v>
      </c>
      <c r="H9804">
        <v>12</v>
      </c>
      <c r="I9804" s="31" t="s">
        <v>98</v>
      </c>
    </row>
    <row r="9805" spans="1:9" x14ac:dyDescent="0.3">
      <c r="A9805">
        <v>9837</v>
      </c>
      <c r="B9805">
        <v>1</v>
      </c>
      <c r="C9805">
        <v>157</v>
      </c>
      <c r="D9805" s="32">
        <v>0.76041666666666663</v>
      </c>
      <c r="E9805">
        <v>8000</v>
      </c>
      <c r="G9805" s="31" t="s">
        <v>97</v>
      </c>
      <c r="H9805">
        <v>12</v>
      </c>
      <c r="I9805" s="31" t="s">
        <v>99</v>
      </c>
    </row>
    <row r="9806" spans="1:9" x14ac:dyDescent="0.3">
      <c r="A9806">
        <v>9838</v>
      </c>
      <c r="B9806">
        <v>4</v>
      </c>
      <c r="C9806">
        <v>157</v>
      </c>
      <c r="D9806" s="32">
        <v>0.6743055555555556</v>
      </c>
      <c r="E9806">
        <v>8000</v>
      </c>
      <c r="G9806" s="31" t="s">
        <v>97</v>
      </c>
      <c r="H9806">
        <v>12</v>
      </c>
      <c r="I9806" s="31" t="s">
        <v>103</v>
      </c>
    </row>
    <row r="9807" spans="1:9" x14ac:dyDescent="0.3">
      <c r="A9807">
        <v>9839</v>
      </c>
      <c r="B9807">
        <v>8</v>
      </c>
      <c r="C9807">
        <v>157</v>
      </c>
      <c r="D9807" s="32">
        <v>0.75208333333333333</v>
      </c>
      <c r="E9807">
        <v>8000</v>
      </c>
      <c r="G9807" s="31" t="s">
        <v>97</v>
      </c>
      <c r="H9807">
        <v>12</v>
      </c>
      <c r="I9807" s="31" t="s">
        <v>101</v>
      </c>
    </row>
    <row r="9808" spans="1:9" x14ac:dyDescent="0.3">
      <c r="A9808">
        <v>9840</v>
      </c>
      <c r="B9808">
        <v>7</v>
      </c>
      <c r="C9808">
        <v>157</v>
      </c>
      <c r="D9808" s="32">
        <v>0.8208333333333333</v>
      </c>
      <c r="E9808">
        <v>8000</v>
      </c>
      <c r="G9808" s="31" t="s">
        <v>102</v>
      </c>
      <c r="H9808">
        <v>12</v>
      </c>
      <c r="I9808" s="31" t="s">
        <v>106</v>
      </c>
    </row>
    <row r="9809" spans="1:9" x14ac:dyDescent="0.3">
      <c r="A9809">
        <v>9841</v>
      </c>
      <c r="B9809">
        <v>5</v>
      </c>
      <c r="C9809">
        <v>157</v>
      </c>
      <c r="D9809" s="32">
        <v>0.63611111111111107</v>
      </c>
      <c r="E9809">
        <v>8000</v>
      </c>
      <c r="G9809" s="31" t="s">
        <v>97</v>
      </c>
      <c r="H9809">
        <v>12</v>
      </c>
      <c r="I9809" s="31" t="s">
        <v>105</v>
      </c>
    </row>
    <row r="9810" spans="1:9" x14ac:dyDescent="0.3">
      <c r="A9810">
        <v>9842</v>
      </c>
      <c r="B9810">
        <v>3</v>
      </c>
      <c r="C9810">
        <v>157</v>
      </c>
      <c r="D9810" s="32">
        <v>0.70625000000000004</v>
      </c>
      <c r="E9810">
        <v>10000</v>
      </c>
      <c r="G9810" s="31" t="s">
        <v>97</v>
      </c>
      <c r="H9810">
        <v>13</v>
      </c>
      <c r="I9810" s="31" t="s">
        <v>104</v>
      </c>
    </row>
    <row r="9811" spans="1:9" x14ac:dyDescent="0.3">
      <c r="A9811">
        <v>9843</v>
      </c>
      <c r="B9811">
        <v>2</v>
      </c>
      <c r="C9811">
        <v>157</v>
      </c>
      <c r="D9811" s="32">
        <v>0.77083333333333337</v>
      </c>
      <c r="E9811">
        <v>8000</v>
      </c>
      <c r="G9811" s="31" t="s">
        <v>97</v>
      </c>
      <c r="H9811">
        <v>13</v>
      </c>
      <c r="I9811" s="31" t="s">
        <v>98</v>
      </c>
    </row>
    <row r="9812" spans="1:9" x14ac:dyDescent="0.3">
      <c r="A9812">
        <v>9844</v>
      </c>
      <c r="B9812">
        <v>1</v>
      </c>
      <c r="C9812">
        <v>157</v>
      </c>
      <c r="D9812" s="32">
        <v>0.78888888888888886</v>
      </c>
      <c r="E9812">
        <v>8000</v>
      </c>
      <c r="G9812" s="31" t="s">
        <v>102</v>
      </c>
      <c r="H9812">
        <v>13</v>
      </c>
      <c r="I9812" s="31" t="s">
        <v>99</v>
      </c>
    </row>
    <row r="9813" spans="1:9" x14ac:dyDescent="0.3">
      <c r="A9813">
        <v>9845</v>
      </c>
      <c r="B9813">
        <v>4</v>
      </c>
      <c r="C9813">
        <v>157</v>
      </c>
      <c r="D9813" s="32">
        <v>0.71319444444444446</v>
      </c>
      <c r="E9813">
        <v>8000</v>
      </c>
      <c r="G9813" s="31" t="s">
        <v>97</v>
      </c>
      <c r="H9813">
        <v>13</v>
      </c>
      <c r="I9813" s="31" t="s">
        <v>103</v>
      </c>
    </row>
    <row r="9814" spans="1:9" x14ac:dyDescent="0.3">
      <c r="A9814">
        <v>9846</v>
      </c>
      <c r="B9814">
        <v>8</v>
      </c>
      <c r="C9814">
        <v>157</v>
      </c>
      <c r="D9814" s="32">
        <v>0.77500000000000002</v>
      </c>
      <c r="E9814">
        <v>8000</v>
      </c>
      <c r="G9814" s="31" t="s">
        <v>97</v>
      </c>
      <c r="H9814">
        <v>13</v>
      </c>
      <c r="I9814" s="31" t="s">
        <v>101</v>
      </c>
    </row>
    <row r="9815" spans="1:9" x14ac:dyDescent="0.3">
      <c r="A9815">
        <v>9847</v>
      </c>
      <c r="B9815">
        <v>5</v>
      </c>
      <c r="C9815">
        <v>157</v>
      </c>
      <c r="D9815" s="32">
        <v>0.6743055555555556</v>
      </c>
      <c r="E9815">
        <v>8000</v>
      </c>
      <c r="G9815" s="31" t="s">
        <v>97</v>
      </c>
      <c r="H9815">
        <v>13</v>
      </c>
      <c r="I9815" s="31" t="s">
        <v>105</v>
      </c>
    </row>
    <row r="9816" spans="1:9" x14ac:dyDescent="0.3">
      <c r="A9816">
        <v>9848</v>
      </c>
      <c r="B9816">
        <v>3</v>
      </c>
      <c r="C9816">
        <v>157</v>
      </c>
      <c r="D9816" s="32">
        <v>0.74236111111111114</v>
      </c>
      <c r="E9816">
        <v>10000</v>
      </c>
      <c r="F9816">
        <v>1000</v>
      </c>
      <c r="G9816" s="31" t="s">
        <v>97</v>
      </c>
      <c r="H9816">
        <v>14</v>
      </c>
      <c r="I9816" s="31" t="s">
        <v>104</v>
      </c>
    </row>
    <row r="9817" spans="1:9" x14ac:dyDescent="0.3">
      <c r="A9817">
        <v>9849</v>
      </c>
      <c r="B9817">
        <v>2</v>
      </c>
      <c r="C9817">
        <v>157</v>
      </c>
      <c r="D9817" s="32">
        <v>0.78680555555555554</v>
      </c>
      <c r="E9817">
        <v>8000</v>
      </c>
      <c r="G9817" s="31" t="s">
        <v>97</v>
      </c>
      <c r="H9817">
        <v>14</v>
      </c>
      <c r="I9817" s="31" t="s">
        <v>98</v>
      </c>
    </row>
    <row r="9818" spans="1:9" x14ac:dyDescent="0.3">
      <c r="A9818">
        <v>9850</v>
      </c>
      <c r="B9818">
        <v>1</v>
      </c>
      <c r="C9818">
        <v>157</v>
      </c>
      <c r="D9818" s="32">
        <v>0.81944444444444442</v>
      </c>
      <c r="E9818">
        <v>8000</v>
      </c>
      <c r="G9818" s="31" t="s">
        <v>102</v>
      </c>
      <c r="H9818">
        <v>14</v>
      </c>
      <c r="I9818" s="31" t="s">
        <v>99</v>
      </c>
    </row>
    <row r="9819" spans="1:9" x14ac:dyDescent="0.3">
      <c r="A9819">
        <v>9851</v>
      </c>
      <c r="B9819">
        <v>4</v>
      </c>
      <c r="C9819">
        <v>157</v>
      </c>
      <c r="D9819" s="32">
        <v>0.76666666666666672</v>
      </c>
      <c r="E9819">
        <v>10000</v>
      </c>
      <c r="G9819" s="31" t="s">
        <v>102</v>
      </c>
      <c r="H9819">
        <v>14</v>
      </c>
      <c r="I9819" s="31" t="s">
        <v>103</v>
      </c>
    </row>
    <row r="9820" spans="1:9" x14ac:dyDescent="0.3">
      <c r="A9820">
        <v>9852</v>
      </c>
      <c r="B9820">
        <v>8</v>
      </c>
      <c r="C9820">
        <v>157</v>
      </c>
      <c r="D9820" s="32">
        <v>0.80138888888888893</v>
      </c>
      <c r="E9820">
        <v>8000</v>
      </c>
      <c r="F9820">
        <v>2000</v>
      </c>
      <c r="G9820" s="31" t="s">
        <v>97</v>
      </c>
      <c r="H9820">
        <v>14</v>
      </c>
      <c r="I9820" s="31" t="s">
        <v>101</v>
      </c>
    </row>
    <row r="9821" spans="1:9" x14ac:dyDescent="0.3">
      <c r="A9821">
        <v>9853</v>
      </c>
      <c r="B9821">
        <v>5</v>
      </c>
      <c r="C9821">
        <v>157</v>
      </c>
      <c r="D9821" s="32">
        <v>0.69166666666666665</v>
      </c>
      <c r="E9821">
        <v>8000</v>
      </c>
      <c r="G9821" s="31" t="s">
        <v>102</v>
      </c>
      <c r="H9821">
        <v>14</v>
      </c>
      <c r="I9821" s="31" t="s">
        <v>105</v>
      </c>
    </row>
    <row r="9822" spans="1:9" x14ac:dyDescent="0.3">
      <c r="A9822">
        <v>9854</v>
      </c>
      <c r="B9822">
        <v>3</v>
      </c>
      <c r="C9822">
        <v>157</v>
      </c>
      <c r="D9822" s="32">
        <v>0.75624999999999998</v>
      </c>
      <c r="E9822">
        <v>8000</v>
      </c>
      <c r="F9822">
        <v>2000</v>
      </c>
      <c r="G9822" s="31" t="s">
        <v>102</v>
      </c>
      <c r="H9822">
        <v>15</v>
      </c>
      <c r="I9822" s="31" t="s">
        <v>104</v>
      </c>
    </row>
    <row r="9823" spans="1:9" x14ac:dyDescent="0.3">
      <c r="A9823">
        <v>9855</v>
      </c>
      <c r="B9823">
        <v>2</v>
      </c>
      <c r="C9823">
        <v>157</v>
      </c>
      <c r="D9823" s="32">
        <v>0.80347222222222225</v>
      </c>
      <c r="E9823">
        <v>8000</v>
      </c>
      <c r="F9823">
        <v>300</v>
      </c>
      <c r="G9823" s="31" t="s">
        <v>97</v>
      </c>
      <c r="H9823">
        <v>15</v>
      </c>
      <c r="I9823" s="31" t="s">
        <v>98</v>
      </c>
    </row>
    <row r="9824" spans="1:9" x14ac:dyDescent="0.3">
      <c r="A9824">
        <v>9856</v>
      </c>
      <c r="B9824">
        <v>4</v>
      </c>
      <c r="C9824">
        <v>157</v>
      </c>
      <c r="D9824" s="32">
        <v>0.78055555555555556</v>
      </c>
      <c r="E9824">
        <v>8000</v>
      </c>
      <c r="G9824" s="31" t="s">
        <v>97</v>
      </c>
      <c r="H9824">
        <v>15</v>
      </c>
      <c r="I9824" s="31" t="s">
        <v>103</v>
      </c>
    </row>
    <row r="9825" spans="1:9" x14ac:dyDescent="0.3">
      <c r="A9825">
        <v>9857</v>
      </c>
      <c r="B9825">
        <v>8</v>
      </c>
      <c r="C9825">
        <v>157</v>
      </c>
      <c r="D9825" s="32">
        <v>0.81597222222222221</v>
      </c>
      <c r="E9825">
        <v>8000</v>
      </c>
      <c r="G9825" s="31" t="s">
        <v>102</v>
      </c>
      <c r="H9825">
        <v>15</v>
      </c>
      <c r="I9825" s="31" t="s">
        <v>101</v>
      </c>
    </row>
    <row r="9826" spans="1:9" x14ac:dyDescent="0.3">
      <c r="A9826">
        <v>9858</v>
      </c>
      <c r="B9826">
        <v>5</v>
      </c>
      <c r="C9826">
        <v>157</v>
      </c>
      <c r="D9826" s="32">
        <v>0.71388888888888891</v>
      </c>
      <c r="E9826">
        <v>8000</v>
      </c>
      <c r="G9826" s="31" t="s">
        <v>102</v>
      </c>
      <c r="H9826">
        <v>15</v>
      </c>
      <c r="I9826" s="31" t="s">
        <v>105</v>
      </c>
    </row>
    <row r="9827" spans="1:9" x14ac:dyDescent="0.3">
      <c r="A9827">
        <v>9859</v>
      </c>
      <c r="B9827">
        <v>3</v>
      </c>
      <c r="C9827">
        <v>157</v>
      </c>
      <c r="D9827" s="32">
        <v>0.80763888888888891</v>
      </c>
      <c r="E9827">
        <v>8000</v>
      </c>
      <c r="G9827" s="31" t="s">
        <v>97</v>
      </c>
      <c r="H9827">
        <v>16</v>
      </c>
      <c r="I9827" s="31" t="s">
        <v>104</v>
      </c>
    </row>
    <row r="9828" spans="1:9" x14ac:dyDescent="0.3">
      <c r="A9828">
        <v>9860</v>
      </c>
      <c r="B9828">
        <v>2</v>
      </c>
      <c r="C9828">
        <v>157</v>
      </c>
      <c r="D9828" s="32"/>
      <c r="E9828">
        <v>8000</v>
      </c>
      <c r="G9828" s="31" t="s">
        <v>102</v>
      </c>
      <c r="H9828">
        <v>16</v>
      </c>
      <c r="I9828" s="31" t="s">
        <v>98</v>
      </c>
    </row>
    <row r="9829" spans="1:9" x14ac:dyDescent="0.3">
      <c r="A9829">
        <v>9861</v>
      </c>
      <c r="B9829">
        <v>4</v>
      </c>
      <c r="C9829">
        <v>157</v>
      </c>
      <c r="D9829" s="32">
        <v>0.8041666666666667</v>
      </c>
      <c r="E9829">
        <v>8000</v>
      </c>
      <c r="G9829" s="31" t="s">
        <v>102</v>
      </c>
      <c r="H9829">
        <v>16</v>
      </c>
      <c r="I9829" s="31" t="s">
        <v>103</v>
      </c>
    </row>
    <row r="9830" spans="1:9" x14ac:dyDescent="0.3">
      <c r="A9830">
        <v>9862</v>
      </c>
      <c r="B9830">
        <v>8</v>
      </c>
      <c r="C9830">
        <v>157</v>
      </c>
      <c r="D9830" s="32">
        <v>0.82638888888888884</v>
      </c>
      <c r="E9830">
        <v>8000</v>
      </c>
      <c r="G9830" s="31" t="s">
        <v>102</v>
      </c>
      <c r="H9830">
        <v>16</v>
      </c>
      <c r="I9830" s="31" t="s">
        <v>101</v>
      </c>
    </row>
    <row r="9831" spans="1:9" x14ac:dyDescent="0.3">
      <c r="A9831">
        <v>9863</v>
      </c>
      <c r="B9831">
        <v>5</v>
      </c>
      <c r="C9831">
        <v>157</v>
      </c>
      <c r="D9831" s="32">
        <v>0.74027777777777781</v>
      </c>
      <c r="E9831">
        <v>8000</v>
      </c>
      <c r="G9831" s="31" t="s">
        <v>102</v>
      </c>
      <c r="H9831">
        <v>16</v>
      </c>
      <c r="I9831" s="31" t="s">
        <v>105</v>
      </c>
    </row>
    <row r="9832" spans="1:9" x14ac:dyDescent="0.3">
      <c r="A9832">
        <v>9864</v>
      </c>
      <c r="B9832">
        <v>3</v>
      </c>
      <c r="C9832">
        <v>157</v>
      </c>
      <c r="D9832" s="32"/>
      <c r="E9832">
        <v>8000</v>
      </c>
      <c r="G9832" s="31" t="s">
        <v>102</v>
      </c>
      <c r="H9832">
        <v>17</v>
      </c>
      <c r="I9832" s="31" t="s">
        <v>104</v>
      </c>
    </row>
    <row r="9833" spans="1:9" x14ac:dyDescent="0.3">
      <c r="A9833">
        <v>9865</v>
      </c>
      <c r="B9833">
        <v>5</v>
      </c>
      <c r="C9833">
        <v>157</v>
      </c>
      <c r="D9833" s="32">
        <v>0.77152777777777781</v>
      </c>
      <c r="E9833">
        <v>8000</v>
      </c>
      <c r="G9833" s="31" t="s">
        <v>102</v>
      </c>
      <c r="H9833">
        <v>17</v>
      </c>
      <c r="I9833" s="31" t="s">
        <v>105</v>
      </c>
    </row>
    <row r="9834" spans="1:9" x14ac:dyDescent="0.3">
      <c r="A9834">
        <v>9866</v>
      </c>
      <c r="B9834">
        <v>5</v>
      </c>
      <c r="C9834">
        <v>157</v>
      </c>
      <c r="D9834" s="32">
        <v>0.79374999999999996</v>
      </c>
      <c r="E9834">
        <v>8000</v>
      </c>
      <c r="G9834" s="31" t="s">
        <v>97</v>
      </c>
      <c r="H9834">
        <v>18</v>
      </c>
      <c r="I9834" s="31" t="s">
        <v>105</v>
      </c>
    </row>
    <row r="9835" spans="1:9" x14ac:dyDescent="0.3">
      <c r="A9835">
        <v>9867</v>
      </c>
      <c r="B9835">
        <v>3</v>
      </c>
      <c r="C9835">
        <v>158</v>
      </c>
      <c r="D9835" s="32">
        <v>0.4513888888888889</v>
      </c>
      <c r="E9835">
        <v>10000</v>
      </c>
      <c r="F9835">
        <v>3000</v>
      </c>
      <c r="G9835" s="31" t="s">
        <v>102</v>
      </c>
      <c r="H9835">
        <v>4</v>
      </c>
      <c r="I9835" s="31" t="s">
        <v>104</v>
      </c>
    </row>
    <row r="9836" spans="1:9" x14ac:dyDescent="0.3">
      <c r="A9836">
        <v>9868</v>
      </c>
      <c r="B9836">
        <v>1</v>
      </c>
      <c r="C9836">
        <v>158</v>
      </c>
      <c r="D9836" s="32">
        <v>0.45</v>
      </c>
      <c r="E9836">
        <v>8000</v>
      </c>
      <c r="G9836" s="31" t="s">
        <v>102</v>
      </c>
      <c r="H9836">
        <v>4</v>
      </c>
      <c r="I9836" s="31" t="s">
        <v>99</v>
      </c>
    </row>
    <row r="9837" spans="1:9" x14ac:dyDescent="0.3">
      <c r="A9837">
        <v>9869</v>
      </c>
      <c r="B9837">
        <v>6</v>
      </c>
      <c r="C9837">
        <v>158</v>
      </c>
      <c r="D9837" s="32">
        <v>0.59652777777777777</v>
      </c>
      <c r="E9837">
        <v>43000</v>
      </c>
      <c r="G9837" s="31" t="s">
        <v>97</v>
      </c>
      <c r="H9837">
        <v>4</v>
      </c>
      <c r="I9837" s="31" t="s">
        <v>100</v>
      </c>
    </row>
    <row r="9838" spans="1:9" x14ac:dyDescent="0.3">
      <c r="A9838">
        <v>9870</v>
      </c>
      <c r="B9838">
        <v>4</v>
      </c>
      <c r="C9838">
        <v>158</v>
      </c>
      <c r="D9838" s="32">
        <v>0.4465277777777778</v>
      </c>
      <c r="E9838">
        <v>8000</v>
      </c>
      <c r="G9838" s="31" t="s">
        <v>102</v>
      </c>
      <c r="H9838">
        <v>4</v>
      </c>
      <c r="I9838" s="31" t="s">
        <v>103</v>
      </c>
    </row>
    <row r="9839" spans="1:9" x14ac:dyDescent="0.3">
      <c r="A9839">
        <v>9871</v>
      </c>
      <c r="B9839">
        <v>5</v>
      </c>
      <c r="C9839">
        <v>158</v>
      </c>
      <c r="D9839" s="32">
        <v>0.44513888888888886</v>
      </c>
      <c r="E9839">
        <v>8000</v>
      </c>
      <c r="F9839">
        <v>2000</v>
      </c>
      <c r="G9839" s="31" t="s">
        <v>102</v>
      </c>
      <c r="H9839">
        <v>4</v>
      </c>
      <c r="I9839" s="31" t="s">
        <v>105</v>
      </c>
    </row>
    <row r="9840" spans="1:9" x14ac:dyDescent="0.3">
      <c r="A9840">
        <v>9872</v>
      </c>
      <c r="B9840">
        <v>3</v>
      </c>
      <c r="C9840">
        <v>158</v>
      </c>
      <c r="D9840" s="32">
        <v>0.65277777777777779</v>
      </c>
      <c r="E9840">
        <v>43000</v>
      </c>
      <c r="G9840" s="31" t="s">
        <v>97</v>
      </c>
      <c r="H9840">
        <v>5</v>
      </c>
      <c r="I9840" s="31" t="s">
        <v>104</v>
      </c>
    </row>
    <row r="9841" spans="1:9" x14ac:dyDescent="0.3">
      <c r="A9841">
        <v>9873</v>
      </c>
      <c r="B9841">
        <v>1</v>
      </c>
      <c r="C9841">
        <v>158</v>
      </c>
      <c r="D9841" s="32">
        <v>0.47708333333333336</v>
      </c>
      <c r="E9841">
        <v>8000</v>
      </c>
      <c r="G9841" s="31" t="s">
        <v>102</v>
      </c>
      <c r="H9841">
        <v>5</v>
      </c>
      <c r="I9841" s="31" t="s">
        <v>99</v>
      </c>
    </row>
    <row r="9842" spans="1:9" x14ac:dyDescent="0.3">
      <c r="A9842">
        <v>9874</v>
      </c>
      <c r="B9842">
        <v>6</v>
      </c>
      <c r="C9842">
        <v>158</v>
      </c>
      <c r="D9842" s="32">
        <v>0.62083333333333335</v>
      </c>
      <c r="E9842">
        <v>8000</v>
      </c>
      <c r="G9842" s="31" t="s">
        <v>102</v>
      </c>
      <c r="H9842">
        <v>5</v>
      </c>
      <c r="I9842" s="31" t="s">
        <v>100</v>
      </c>
    </row>
    <row r="9843" spans="1:9" x14ac:dyDescent="0.3">
      <c r="A9843">
        <v>9875</v>
      </c>
      <c r="B9843">
        <v>4</v>
      </c>
      <c r="C9843">
        <v>158</v>
      </c>
      <c r="D9843" s="32">
        <v>0.5131944444444444</v>
      </c>
      <c r="E9843">
        <v>8000</v>
      </c>
      <c r="G9843" s="31" t="s">
        <v>102</v>
      </c>
      <c r="H9843">
        <v>5</v>
      </c>
      <c r="I9843" s="31" t="s">
        <v>103</v>
      </c>
    </row>
    <row r="9844" spans="1:9" x14ac:dyDescent="0.3">
      <c r="A9844">
        <v>9876</v>
      </c>
      <c r="B9844">
        <v>5</v>
      </c>
      <c r="C9844">
        <v>158</v>
      </c>
      <c r="D9844" s="32">
        <v>0.46319444444444446</v>
      </c>
      <c r="E9844">
        <v>8000</v>
      </c>
      <c r="G9844" s="31" t="s">
        <v>97</v>
      </c>
      <c r="H9844">
        <v>5</v>
      </c>
      <c r="I9844" s="31" t="s">
        <v>105</v>
      </c>
    </row>
    <row r="9845" spans="1:9" x14ac:dyDescent="0.3">
      <c r="A9845">
        <v>9877</v>
      </c>
      <c r="B9845">
        <v>3</v>
      </c>
      <c r="C9845">
        <v>158</v>
      </c>
      <c r="D9845" s="32">
        <v>0.67986111111111114</v>
      </c>
      <c r="E9845">
        <v>8000</v>
      </c>
      <c r="G9845" s="31" t="s">
        <v>97</v>
      </c>
      <c r="H9845">
        <v>6</v>
      </c>
      <c r="I9845" s="31" t="s">
        <v>104</v>
      </c>
    </row>
    <row r="9846" spans="1:9" x14ac:dyDescent="0.3">
      <c r="A9846">
        <v>9878</v>
      </c>
      <c r="B9846">
        <v>1</v>
      </c>
      <c r="C9846">
        <v>158</v>
      </c>
      <c r="D9846" s="32">
        <v>0.51666666666666672</v>
      </c>
      <c r="E9846">
        <v>8000</v>
      </c>
      <c r="F9846">
        <v>2000</v>
      </c>
      <c r="G9846" s="31" t="s">
        <v>97</v>
      </c>
      <c r="H9846">
        <v>6</v>
      </c>
      <c r="I9846" s="31" t="s">
        <v>99</v>
      </c>
    </row>
    <row r="9847" spans="1:9" x14ac:dyDescent="0.3">
      <c r="A9847">
        <v>9879</v>
      </c>
      <c r="B9847">
        <v>6</v>
      </c>
      <c r="C9847">
        <v>158</v>
      </c>
      <c r="D9847" s="32">
        <v>0.65694444444444444</v>
      </c>
      <c r="E9847">
        <v>8000</v>
      </c>
      <c r="G9847" s="31" t="s">
        <v>97</v>
      </c>
      <c r="H9847">
        <v>6</v>
      </c>
      <c r="I9847" s="31" t="s">
        <v>100</v>
      </c>
    </row>
    <row r="9848" spans="1:9" x14ac:dyDescent="0.3">
      <c r="A9848">
        <v>9880</v>
      </c>
      <c r="B9848">
        <v>4</v>
      </c>
      <c r="C9848">
        <v>158</v>
      </c>
      <c r="D9848" s="32">
        <v>0.54305555555555551</v>
      </c>
      <c r="E9848">
        <v>8000</v>
      </c>
      <c r="G9848" s="31" t="s">
        <v>102</v>
      </c>
      <c r="H9848">
        <v>6</v>
      </c>
      <c r="I9848" s="31" t="s">
        <v>103</v>
      </c>
    </row>
    <row r="9849" spans="1:9" x14ac:dyDescent="0.3">
      <c r="A9849">
        <v>9881</v>
      </c>
      <c r="B9849">
        <v>5</v>
      </c>
      <c r="C9849">
        <v>158</v>
      </c>
      <c r="D9849" s="32">
        <v>0.49375000000000002</v>
      </c>
      <c r="E9849">
        <v>8000</v>
      </c>
      <c r="F9849">
        <v>500</v>
      </c>
      <c r="G9849" s="31" t="s">
        <v>97</v>
      </c>
      <c r="H9849">
        <v>6</v>
      </c>
      <c r="I9849" s="31" t="s">
        <v>105</v>
      </c>
    </row>
    <row r="9850" spans="1:9" x14ac:dyDescent="0.3">
      <c r="A9850">
        <v>9882</v>
      </c>
      <c r="B9850">
        <v>3</v>
      </c>
      <c r="C9850">
        <v>158</v>
      </c>
      <c r="D9850" s="32">
        <v>0.71250000000000002</v>
      </c>
      <c r="E9850">
        <v>10000</v>
      </c>
      <c r="G9850" s="31" t="s">
        <v>97</v>
      </c>
      <c r="H9850">
        <v>7</v>
      </c>
      <c r="I9850" s="31" t="s">
        <v>104</v>
      </c>
    </row>
    <row r="9851" spans="1:9" x14ac:dyDescent="0.3">
      <c r="A9851">
        <v>9883</v>
      </c>
      <c r="B9851">
        <v>1</v>
      </c>
      <c r="C9851">
        <v>158</v>
      </c>
      <c r="D9851" s="32">
        <v>0.55694444444444446</v>
      </c>
      <c r="E9851">
        <v>8000</v>
      </c>
      <c r="G9851" s="31" t="s">
        <v>102</v>
      </c>
      <c r="H9851">
        <v>7</v>
      </c>
      <c r="I9851" s="31" t="s">
        <v>99</v>
      </c>
    </row>
    <row r="9852" spans="1:9" x14ac:dyDescent="0.3">
      <c r="A9852">
        <v>9884</v>
      </c>
      <c r="B9852">
        <v>6</v>
      </c>
      <c r="C9852">
        <v>158</v>
      </c>
      <c r="D9852" s="32">
        <v>0.69791666666666663</v>
      </c>
      <c r="E9852">
        <v>8000</v>
      </c>
      <c r="F9852">
        <v>2000</v>
      </c>
      <c r="G9852" s="31" t="s">
        <v>97</v>
      </c>
      <c r="H9852">
        <v>7</v>
      </c>
      <c r="I9852" s="31" t="s">
        <v>100</v>
      </c>
    </row>
    <row r="9853" spans="1:9" x14ac:dyDescent="0.3">
      <c r="A9853">
        <v>9885</v>
      </c>
      <c r="B9853">
        <v>4</v>
      </c>
      <c r="C9853">
        <v>158</v>
      </c>
      <c r="D9853" s="32">
        <v>0.5708333333333333</v>
      </c>
      <c r="E9853">
        <v>8000</v>
      </c>
      <c r="F9853">
        <v>7000</v>
      </c>
      <c r="G9853" s="31" t="s">
        <v>97</v>
      </c>
      <c r="H9853">
        <v>7</v>
      </c>
      <c r="I9853" s="31" t="s">
        <v>103</v>
      </c>
    </row>
    <row r="9854" spans="1:9" x14ac:dyDescent="0.3">
      <c r="A9854">
        <v>9886</v>
      </c>
      <c r="B9854">
        <v>5</v>
      </c>
      <c r="C9854">
        <v>158</v>
      </c>
      <c r="D9854" s="32">
        <v>0.52222222222222225</v>
      </c>
      <c r="E9854">
        <v>8000</v>
      </c>
      <c r="G9854" s="31" t="s">
        <v>102</v>
      </c>
      <c r="H9854">
        <v>7</v>
      </c>
      <c r="I9854" s="31" t="s">
        <v>105</v>
      </c>
    </row>
    <row r="9855" spans="1:9" x14ac:dyDescent="0.3">
      <c r="A9855">
        <v>9887</v>
      </c>
      <c r="B9855">
        <v>3</v>
      </c>
      <c r="C9855">
        <v>158</v>
      </c>
      <c r="D9855" s="32">
        <v>0.74513888888888891</v>
      </c>
      <c r="E9855">
        <v>8000</v>
      </c>
      <c r="G9855" s="31" t="s">
        <v>97</v>
      </c>
      <c r="H9855">
        <v>8</v>
      </c>
      <c r="I9855" s="31" t="s">
        <v>104</v>
      </c>
    </row>
    <row r="9856" spans="1:9" x14ac:dyDescent="0.3">
      <c r="A9856">
        <v>9888</v>
      </c>
      <c r="B9856">
        <v>1</v>
      </c>
      <c r="C9856">
        <v>158</v>
      </c>
      <c r="D9856" s="32">
        <v>0.59930555555555554</v>
      </c>
      <c r="E9856">
        <v>8000</v>
      </c>
      <c r="G9856" s="31" t="s">
        <v>102</v>
      </c>
      <c r="H9856">
        <v>8</v>
      </c>
      <c r="I9856" s="31" t="s">
        <v>99</v>
      </c>
    </row>
    <row r="9857" spans="1:9" x14ac:dyDescent="0.3">
      <c r="A9857">
        <v>9889</v>
      </c>
      <c r="B9857">
        <v>6</v>
      </c>
      <c r="C9857">
        <v>158</v>
      </c>
      <c r="D9857" s="32">
        <v>0.72152777777777777</v>
      </c>
      <c r="E9857">
        <v>8000</v>
      </c>
      <c r="G9857" s="31" t="s">
        <v>97</v>
      </c>
      <c r="H9857">
        <v>8</v>
      </c>
      <c r="I9857" s="31" t="s">
        <v>100</v>
      </c>
    </row>
    <row r="9858" spans="1:9" x14ac:dyDescent="0.3">
      <c r="A9858">
        <v>9890</v>
      </c>
      <c r="B9858">
        <v>4</v>
      </c>
      <c r="C9858">
        <v>158</v>
      </c>
      <c r="D9858" s="32">
        <v>0.59166666666666667</v>
      </c>
      <c r="E9858">
        <v>8000</v>
      </c>
      <c r="G9858" s="31" t="s">
        <v>102</v>
      </c>
      <c r="H9858">
        <v>8</v>
      </c>
      <c r="I9858" s="31" t="s">
        <v>103</v>
      </c>
    </row>
    <row r="9859" spans="1:9" x14ac:dyDescent="0.3">
      <c r="A9859">
        <v>9891</v>
      </c>
      <c r="B9859">
        <v>5</v>
      </c>
      <c r="C9859">
        <v>158</v>
      </c>
      <c r="D9859" s="32">
        <v>0.54097222222222219</v>
      </c>
      <c r="E9859">
        <v>8000</v>
      </c>
      <c r="F9859">
        <v>2000</v>
      </c>
      <c r="G9859" s="31" t="s">
        <v>102</v>
      </c>
      <c r="H9859">
        <v>8</v>
      </c>
      <c r="I9859" s="31" t="s">
        <v>105</v>
      </c>
    </row>
    <row r="9860" spans="1:9" x14ac:dyDescent="0.3">
      <c r="A9860">
        <v>9892</v>
      </c>
      <c r="B9860">
        <v>3</v>
      </c>
      <c r="C9860">
        <v>158</v>
      </c>
      <c r="D9860" s="32">
        <v>0.78402777777777777</v>
      </c>
      <c r="E9860">
        <v>8000</v>
      </c>
      <c r="G9860" s="31" t="s">
        <v>102</v>
      </c>
      <c r="H9860">
        <v>9</v>
      </c>
      <c r="I9860" s="31" t="s">
        <v>104</v>
      </c>
    </row>
    <row r="9861" spans="1:9" x14ac:dyDescent="0.3">
      <c r="A9861">
        <v>9893</v>
      </c>
      <c r="B9861">
        <v>1</v>
      </c>
      <c r="C9861">
        <v>158</v>
      </c>
      <c r="D9861" s="32">
        <v>0.62083333333333335</v>
      </c>
      <c r="E9861">
        <v>8000</v>
      </c>
      <c r="G9861" s="31" t="s">
        <v>102</v>
      </c>
      <c r="H9861">
        <v>9</v>
      </c>
      <c r="I9861" s="31" t="s">
        <v>99</v>
      </c>
    </row>
    <row r="9862" spans="1:9" x14ac:dyDescent="0.3">
      <c r="A9862">
        <v>9894</v>
      </c>
      <c r="B9862">
        <v>6</v>
      </c>
      <c r="C9862">
        <v>158</v>
      </c>
      <c r="D9862" s="32">
        <v>0.74027777777777781</v>
      </c>
      <c r="E9862">
        <v>8000</v>
      </c>
      <c r="G9862" s="31" t="s">
        <v>102</v>
      </c>
      <c r="H9862">
        <v>9</v>
      </c>
      <c r="I9862" s="31" t="s">
        <v>100</v>
      </c>
    </row>
    <row r="9863" spans="1:9" x14ac:dyDescent="0.3">
      <c r="A9863">
        <v>9895</v>
      </c>
      <c r="B9863">
        <v>4</v>
      </c>
      <c r="C9863">
        <v>158</v>
      </c>
      <c r="D9863" s="32">
        <v>0.6166666666666667</v>
      </c>
      <c r="E9863">
        <v>8000</v>
      </c>
      <c r="G9863" s="31" t="s">
        <v>102</v>
      </c>
      <c r="H9863">
        <v>9</v>
      </c>
      <c r="I9863" s="31" t="s">
        <v>103</v>
      </c>
    </row>
    <row r="9864" spans="1:9" x14ac:dyDescent="0.3">
      <c r="A9864">
        <v>9896</v>
      </c>
      <c r="B9864">
        <v>5</v>
      </c>
      <c r="C9864">
        <v>158</v>
      </c>
      <c r="D9864" s="32">
        <v>0.56805555555555554</v>
      </c>
      <c r="E9864">
        <v>8000</v>
      </c>
      <c r="G9864" s="31" t="s">
        <v>97</v>
      </c>
      <c r="H9864">
        <v>9</v>
      </c>
      <c r="I9864" s="31" t="s">
        <v>105</v>
      </c>
    </row>
    <row r="9865" spans="1:9" x14ac:dyDescent="0.3">
      <c r="A9865">
        <v>9897</v>
      </c>
      <c r="B9865">
        <v>3</v>
      </c>
      <c r="C9865">
        <v>158</v>
      </c>
      <c r="D9865" s="32">
        <v>0.81111111111111112</v>
      </c>
      <c r="E9865">
        <v>8000</v>
      </c>
      <c r="G9865" s="31" t="s">
        <v>102</v>
      </c>
      <c r="H9865">
        <v>10</v>
      </c>
      <c r="I9865" s="31" t="s">
        <v>104</v>
      </c>
    </row>
    <row r="9866" spans="1:9" x14ac:dyDescent="0.3">
      <c r="A9866">
        <v>9898</v>
      </c>
      <c r="B9866">
        <v>1</v>
      </c>
      <c r="C9866">
        <v>158</v>
      </c>
      <c r="D9866" s="32">
        <v>0.65625</v>
      </c>
      <c r="E9866">
        <v>10000</v>
      </c>
      <c r="F9866">
        <v>2000</v>
      </c>
      <c r="G9866" s="31" t="s">
        <v>97</v>
      </c>
      <c r="H9866">
        <v>10</v>
      </c>
      <c r="I9866" s="31" t="s">
        <v>99</v>
      </c>
    </row>
    <row r="9867" spans="1:9" x14ac:dyDescent="0.3">
      <c r="A9867">
        <v>9899</v>
      </c>
      <c r="B9867">
        <v>6</v>
      </c>
      <c r="C9867">
        <v>158</v>
      </c>
      <c r="D9867" s="32">
        <v>0.76388888888888884</v>
      </c>
      <c r="E9867">
        <v>8000</v>
      </c>
      <c r="G9867" s="31" t="s">
        <v>97</v>
      </c>
      <c r="H9867">
        <v>10</v>
      </c>
      <c r="I9867" s="31" t="s">
        <v>100</v>
      </c>
    </row>
    <row r="9868" spans="1:9" x14ac:dyDescent="0.3">
      <c r="A9868">
        <v>9900</v>
      </c>
      <c r="B9868">
        <v>4</v>
      </c>
      <c r="C9868">
        <v>158</v>
      </c>
      <c r="D9868" s="32">
        <v>0.63749999999999996</v>
      </c>
      <c r="E9868">
        <v>8000</v>
      </c>
      <c r="G9868" s="31" t="s">
        <v>102</v>
      </c>
      <c r="H9868">
        <v>10</v>
      </c>
      <c r="I9868" s="31" t="s">
        <v>103</v>
      </c>
    </row>
    <row r="9869" spans="1:9" x14ac:dyDescent="0.3">
      <c r="A9869">
        <v>9901</v>
      </c>
      <c r="B9869">
        <v>5</v>
      </c>
      <c r="C9869">
        <v>158</v>
      </c>
      <c r="D9869" s="32">
        <v>0.63541666666666663</v>
      </c>
      <c r="E9869">
        <v>8000</v>
      </c>
      <c r="F9869">
        <v>2000</v>
      </c>
      <c r="G9869" s="31" t="s">
        <v>102</v>
      </c>
      <c r="H9869">
        <v>10</v>
      </c>
      <c r="I9869" s="31" t="s">
        <v>105</v>
      </c>
    </row>
    <row r="9870" spans="1:9" x14ac:dyDescent="0.3">
      <c r="A9870">
        <v>9902</v>
      </c>
      <c r="B9870">
        <v>3</v>
      </c>
      <c r="C9870">
        <v>158</v>
      </c>
      <c r="D9870" s="32">
        <v>0.82152777777777775</v>
      </c>
      <c r="E9870">
        <v>8000</v>
      </c>
      <c r="G9870" s="31" t="s">
        <v>97</v>
      </c>
      <c r="H9870">
        <v>11</v>
      </c>
      <c r="I9870" s="31" t="s">
        <v>104</v>
      </c>
    </row>
    <row r="9871" spans="1:9" x14ac:dyDescent="0.3">
      <c r="A9871">
        <v>9903</v>
      </c>
      <c r="B9871">
        <v>1</v>
      </c>
      <c r="C9871">
        <v>158</v>
      </c>
      <c r="D9871" s="32">
        <v>0.67569444444444449</v>
      </c>
      <c r="E9871">
        <v>8000</v>
      </c>
      <c r="F9871">
        <v>2000</v>
      </c>
      <c r="G9871" s="31" t="s">
        <v>102</v>
      </c>
      <c r="H9871">
        <v>11</v>
      </c>
      <c r="I9871" s="31" t="s">
        <v>99</v>
      </c>
    </row>
    <row r="9872" spans="1:9" x14ac:dyDescent="0.3">
      <c r="A9872">
        <v>9904</v>
      </c>
      <c r="B9872">
        <v>6</v>
      </c>
      <c r="C9872">
        <v>158</v>
      </c>
      <c r="D9872" s="32">
        <v>0.79166666666666663</v>
      </c>
      <c r="E9872">
        <v>8000</v>
      </c>
      <c r="G9872" s="31" t="s">
        <v>102</v>
      </c>
      <c r="H9872">
        <v>11</v>
      </c>
      <c r="I9872" s="31" t="s">
        <v>100</v>
      </c>
    </row>
    <row r="9873" spans="1:9" x14ac:dyDescent="0.3">
      <c r="A9873">
        <v>9905</v>
      </c>
      <c r="B9873">
        <v>4</v>
      </c>
      <c r="C9873">
        <v>158</v>
      </c>
      <c r="D9873" s="32">
        <v>0.65555555555555556</v>
      </c>
      <c r="E9873">
        <v>10000</v>
      </c>
      <c r="G9873" s="31" t="s">
        <v>102</v>
      </c>
      <c r="H9873">
        <v>11</v>
      </c>
      <c r="I9873" s="31" t="s">
        <v>103</v>
      </c>
    </row>
    <row r="9874" spans="1:9" x14ac:dyDescent="0.3">
      <c r="A9874">
        <v>9906</v>
      </c>
      <c r="B9874">
        <v>5</v>
      </c>
      <c r="C9874">
        <v>158</v>
      </c>
      <c r="D9874" s="32">
        <v>0.66319444444444442</v>
      </c>
      <c r="E9874">
        <v>8000</v>
      </c>
      <c r="G9874" s="31" t="s">
        <v>97</v>
      </c>
      <c r="H9874">
        <v>11</v>
      </c>
      <c r="I9874" s="31" t="s">
        <v>105</v>
      </c>
    </row>
    <row r="9875" spans="1:9" x14ac:dyDescent="0.3">
      <c r="A9875">
        <v>9907</v>
      </c>
      <c r="B9875">
        <v>1</v>
      </c>
      <c r="C9875">
        <v>158</v>
      </c>
      <c r="D9875" s="32">
        <v>0.70972222222222225</v>
      </c>
      <c r="E9875">
        <v>10000</v>
      </c>
      <c r="F9875">
        <v>1500</v>
      </c>
      <c r="G9875" s="31" t="s">
        <v>102</v>
      </c>
      <c r="H9875">
        <v>12</v>
      </c>
      <c r="I9875" s="31" t="s">
        <v>99</v>
      </c>
    </row>
    <row r="9876" spans="1:9" x14ac:dyDescent="0.3">
      <c r="A9876">
        <v>9908</v>
      </c>
      <c r="B9876">
        <v>6</v>
      </c>
      <c r="C9876">
        <v>158</v>
      </c>
      <c r="D9876" s="32">
        <v>0.80694444444444446</v>
      </c>
      <c r="E9876">
        <v>8000</v>
      </c>
      <c r="G9876" s="31" t="s">
        <v>97</v>
      </c>
      <c r="H9876">
        <v>12</v>
      </c>
      <c r="I9876" s="31" t="s">
        <v>100</v>
      </c>
    </row>
    <row r="9877" spans="1:9" x14ac:dyDescent="0.3">
      <c r="A9877">
        <v>9909</v>
      </c>
      <c r="B9877">
        <v>4</v>
      </c>
      <c r="C9877">
        <v>158</v>
      </c>
      <c r="D9877" s="32">
        <v>0.70208333333333328</v>
      </c>
      <c r="E9877">
        <v>10000</v>
      </c>
      <c r="G9877" s="31" t="s">
        <v>102</v>
      </c>
      <c r="H9877">
        <v>12</v>
      </c>
      <c r="I9877" s="31" t="s">
        <v>103</v>
      </c>
    </row>
    <row r="9878" spans="1:9" x14ac:dyDescent="0.3">
      <c r="A9878">
        <v>9910</v>
      </c>
      <c r="B9878">
        <v>5</v>
      </c>
      <c r="C9878">
        <v>158</v>
      </c>
      <c r="D9878" s="32">
        <v>0.70694444444444449</v>
      </c>
      <c r="E9878">
        <v>8000</v>
      </c>
      <c r="G9878" s="31" t="s">
        <v>97</v>
      </c>
      <c r="H9878">
        <v>12</v>
      </c>
      <c r="I9878" s="31" t="s">
        <v>105</v>
      </c>
    </row>
    <row r="9879" spans="1:9" x14ac:dyDescent="0.3">
      <c r="A9879">
        <v>9911</v>
      </c>
      <c r="B9879">
        <v>1</v>
      </c>
      <c r="C9879">
        <v>158</v>
      </c>
      <c r="D9879" s="32">
        <v>0.73472222222222228</v>
      </c>
      <c r="E9879">
        <v>8000</v>
      </c>
      <c r="F9879">
        <v>2000</v>
      </c>
      <c r="G9879" s="31" t="s">
        <v>97</v>
      </c>
      <c r="H9879">
        <v>13</v>
      </c>
      <c r="I9879" s="31" t="s">
        <v>99</v>
      </c>
    </row>
    <row r="9880" spans="1:9" x14ac:dyDescent="0.3">
      <c r="A9880">
        <v>9912</v>
      </c>
      <c r="B9880">
        <v>6</v>
      </c>
      <c r="C9880">
        <v>158</v>
      </c>
      <c r="D9880" s="32">
        <v>0.83263888888888893</v>
      </c>
      <c r="E9880">
        <v>8000</v>
      </c>
      <c r="G9880" s="31" t="s">
        <v>97</v>
      </c>
      <c r="H9880">
        <v>13</v>
      </c>
      <c r="I9880" s="31" t="s">
        <v>100</v>
      </c>
    </row>
    <row r="9881" spans="1:9" x14ac:dyDescent="0.3">
      <c r="A9881">
        <v>9913</v>
      </c>
      <c r="B9881">
        <v>4</v>
      </c>
      <c r="C9881">
        <v>158</v>
      </c>
      <c r="D9881" s="32">
        <v>0.72083333333333333</v>
      </c>
      <c r="E9881">
        <v>8000</v>
      </c>
      <c r="G9881" s="31" t="s">
        <v>97</v>
      </c>
      <c r="H9881">
        <v>13</v>
      </c>
      <c r="I9881" s="31" t="s">
        <v>103</v>
      </c>
    </row>
    <row r="9882" spans="1:9" x14ac:dyDescent="0.3">
      <c r="A9882">
        <v>9914</v>
      </c>
      <c r="B9882">
        <v>5</v>
      </c>
      <c r="C9882">
        <v>158</v>
      </c>
      <c r="D9882" s="32">
        <v>0.72916666666666663</v>
      </c>
      <c r="E9882">
        <v>8000</v>
      </c>
      <c r="G9882" s="31" t="s">
        <v>102</v>
      </c>
      <c r="H9882">
        <v>13</v>
      </c>
      <c r="I9882" s="31" t="s">
        <v>105</v>
      </c>
    </row>
    <row r="9883" spans="1:9" x14ac:dyDescent="0.3">
      <c r="A9883">
        <v>9915</v>
      </c>
      <c r="B9883">
        <v>1</v>
      </c>
      <c r="C9883">
        <v>158</v>
      </c>
      <c r="D9883" s="32">
        <v>0.76666666666666672</v>
      </c>
      <c r="E9883">
        <v>8000</v>
      </c>
      <c r="F9883">
        <v>2100</v>
      </c>
      <c r="G9883" s="31" t="s">
        <v>102</v>
      </c>
      <c r="H9883">
        <v>14</v>
      </c>
      <c r="I9883" s="31" t="s">
        <v>99</v>
      </c>
    </row>
    <row r="9884" spans="1:9" x14ac:dyDescent="0.3">
      <c r="A9884">
        <v>9916</v>
      </c>
      <c r="B9884">
        <v>4</v>
      </c>
      <c r="C9884">
        <v>158</v>
      </c>
      <c r="D9884" s="32">
        <v>0.74305555555555558</v>
      </c>
      <c r="E9884">
        <v>8000</v>
      </c>
      <c r="G9884" s="31" t="s">
        <v>97</v>
      </c>
      <c r="H9884">
        <v>14</v>
      </c>
      <c r="I9884" s="31" t="s">
        <v>103</v>
      </c>
    </row>
    <row r="9885" spans="1:9" x14ac:dyDescent="0.3">
      <c r="A9885">
        <v>9917</v>
      </c>
      <c r="B9885">
        <v>5</v>
      </c>
      <c r="C9885">
        <v>158</v>
      </c>
      <c r="D9885" s="32">
        <v>0.75486111111111109</v>
      </c>
      <c r="E9885">
        <v>8000</v>
      </c>
      <c r="G9885" s="31" t="s">
        <v>102</v>
      </c>
      <c r="H9885">
        <v>14</v>
      </c>
      <c r="I9885" s="31" t="s">
        <v>105</v>
      </c>
    </row>
    <row r="9886" spans="1:9" x14ac:dyDescent="0.3">
      <c r="A9886">
        <v>9918</v>
      </c>
      <c r="B9886">
        <v>1</v>
      </c>
      <c r="C9886">
        <v>158</v>
      </c>
      <c r="D9886" s="32">
        <v>0.8041666666666667</v>
      </c>
      <c r="E9886">
        <v>8000</v>
      </c>
      <c r="G9886" s="31" t="s">
        <v>97</v>
      </c>
      <c r="H9886">
        <v>15</v>
      </c>
      <c r="I9886" s="31" t="s">
        <v>99</v>
      </c>
    </row>
    <row r="9887" spans="1:9" x14ac:dyDescent="0.3">
      <c r="A9887">
        <v>9919</v>
      </c>
      <c r="B9887">
        <v>4</v>
      </c>
      <c r="C9887">
        <v>158</v>
      </c>
      <c r="D9887" s="32">
        <v>0.76736111111111116</v>
      </c>
      <c r="E9887">
        <v>8000</v>
      </c>
      <c r="G9887" s="31" t="s">
        <v>97</v>
      </c>
      <c r="H9887">
        <v>15</v>
      </c>
      <c r="I9887" s="31" t="s">
        <v>103</v>
      </c>
    </row>
    <row r="9888" spans="1:9" x14ac:dyDescent="0.3">
      <c r="A9888">
        <v>9920</v>
      </c>
      <c r="B9888">
        <v>5</v>
      </c>
      <c r="C9888">
        <v>158</v>
      </c>
      <c r="D9888" s="32">
        <v>0.78055555555555556</v>
      </c>
      <c r="E9888">
        <v>8000</v>
      </c>
      <c r="G9888" s="31" t="s">
        <v>102</v>
      </c>
      <c r="H9888">
        <v>15</v>
      </c>
      <c r="I9888" s="31" t="s">
        <v>105</v>
      </c>
    </row>
    <row r="9889" spans="1:9" x14ac:dyDescent="0.3">
      <c r="A9889">
        <v>9921</v>
      </c>
      <c r="B9889">
        <v>1</v>
      </c>
      <c r="C9889">
        <v>158</v>
      </c>
      <c r="D9889" s="32">
        <v>0.8256944444444444</v>
      </c>
      <c r="E9889">
        <v>8000</v>
      </c>
      <c r="G9889" s="31" t="s">
        <v>102</v>
      </c>
      <c r="H9889">
        <v>16</v>
      </c>
      <c r="I9889" s="31" t="s">
        <v>99</v>
      </c>
    </row>
    <row r="9890" spans="1:9" x14ac:dyDescent="0.3">
      <c r="A9890">
        <v>9922</v>
      </c>
      <c r="B9890">
        <v>4</v>
      </c>
      <c r="C9890">
        <v>158</v>
      </c>
      <c r="D9890" s="32">
        <v>0.78749999999999998</v>
      </c>
      <c r="E9890">
        <v>8000</v>
      </c>
      <c r="G9890" s="31" t="s">
        <v>102</v>
      </c>
      <c r="H9890">
        <v>16</v>
      </c>
      <c r="I9890" s="31" t="s">
        <v>103</v>
      </c>
    </row>
    <row r="9891" spans="1:9" x14ac:dyDescent="0.3">
      <c r="A9891">
        <v>9923</v>
      </c>
      <c r="B9891">
        <v>5</v>
      </c>
      <c r="C9891">
        <v>158</v>
      </c>
      <c r="D9891" s="32">
        <v>0.81111111111111112</v>
      </c>
      <c r="E9891">
        <v>8000</v>
      </c>
      <c r="G9891" s="31" t="s">
        <v>97</v>
      </c>
      <c r="H9891">
        <v>16</v>
      </c>
      <c r="I9891" s="31" t="s">
        <v>105</v>
      </c>
    </row>
    <row r="9892" spans="1:9" x14ac:dyDescent="0.3">
      <c r="A9892">
        <v>9924</v>
      </c>
      <c r="B9892">
        <v>1</v>
      </c>
      <c r="C9892">
        <v>158</v>
      </c>
      <c r="D9892" s="32">
        <v>0.85972222222222228</v>
      </c>
      <c r="E9892">
        <v>8000</v>
      </c>
      <c r="G9892" s="31" t="s">
        <v>102</v>
      </c>
      <c r="H9892">
        <v>17</v>
      </c>
      <c r="I9892" s="31" t="s">
        <v>99</v>
      </c>
    </row>
    <row r="9893" spans="1:9" x14ac:dyDescent="0.3">
      <c r="A9893">
        <v>9925</v>
      </c>
      <c r="B9893">
        <v>4</v>
      </c>
      <c r="C9893">
        <v>158</v>
      </c>
      <c r="D9893" s="32">
        <v>0.80972222222222223</v>
      </c>
      <c r="E9893">
        <v>8000</v>
      </c>
      <c r="G9893" s="31" t="s">
        <v>102</v>
      </c>
      <c r="H9893">
        <v>17</v>
      </c>
      <c r="I9893" s="31" t="s">
        <v>103</v>
      </c>
    </row>
    <row r="9894" spans="1:9" x14ac:dyDescent="0.3">
      <c r="A9894">
        <v>9926</v>
      </c>
      <c r="B9894">
        <v>5</v>
      </c>
      <c r="C9894">
        <v>158</v>
      </c>
      <c r="D9894" s="32">
        <v>0.83333333333333337</v>
      </c>
      <c r="E9894">
        <v>8000</v>
      </c>
      <c r="G9894" s="31" t="s">
        <v>102</v>
      </c>
      <c r="H9894">
        <v>17</v>
      </c>
      <c r="I9894" s="31" t="s">
        <v>105</v>
      </c>
    </row>
    <row r="9895" spans="1:9" x14ac:dyDescent="0.3">
      <c r="A9895">
        <v>9927</v>
      </c>
      <c r="B9895">
        <v>4</v>
      </c>
      <c r="C9895">
        <v>158</v>
      </c>
      <c r="D9895" s="32">
        <v>0.8305555555555556</v>
      </c>
      <c r="E9895">
        <v>8000</v>
      </c>
      <c r="G9895" s="31" t="s">
        <v>97</v>
      </c>
      <c r="H9895">
        <v>18</v>
      </c>
      <c r="I9895" s="31" t="s">
        <v>103</v>
      </c>
    </row>
    <row r="9896" spans="1:9" x14ac:dyDescent="0.3">
      <c r="A9896">
        <v>9928</v>
      </c>
      <c r="B9896">
        <v>3</v>
      </c>
      <c r="C9896">
        <v>159</v>
      </c>
      <c r="D9896" s="32">
        <v>0.44722222222222224</v>
      </c>
      <c r="E9896">
        <v>10000</v>
      </c>
      <c r="G9896" s="31" t="s">
        <v>102</v>
      </c>
      <c r="H9896">
        <v>4</v>
      </c>
      <c r="I9896" s="31" t="s">
        <v>104</v>
      </c>
    </row>
    <row r="9897" spans="1:9" x14ac:dyDescent="0.3">
      <c r="A9897">
        <v>9929</v>
      </c>
      <c r="B9897">
        <v>2</v>
      </c>
      <c r="C9897">
        <v>159</v>
      </c>
      <c r="D9897" s="32">
        <v>0.47083333333333333</v>
      </c>
      <c r="E9897">
        <v>8000</v>
      </c>
      <c r="G9897" s="31" t="s">
        <v>102</v>
      </c>
      <c r="H9897">
        <v>4</v>
      </c>
      <c r="I9897" s="31" t="s">
        <v>98</v>
      </c>
    </row>
    <row r="9898" spans="1:9" x14ac:dyDescent="0.3">
      <c r="A9898">
        <v>9930</v>
      </c>
      <c r="B9898">
        <v>1</v>
      </c>
      <c r="C9898">
        <v>159</v>
      </c>
      <c r="D9898" s="32">
        <v>0.44583333333333336</v>
      </c>
      <c r="E9898">
        <v>8000</v>
      </c>
      <c r="G9898" s="31" t="s">
        <v>97</v>
      </c>
      <c r="H9898">
        <v>4</v>
      </c>
      <c r="I9898" s="31" t="s">
        <v>99</v>
      </c>
    </row>
    <row r="9899" spans="1:9" x14ac:dyDescent="0.3">
      <c r="A9899">
        <v>9931</v>
      </c>
      <c r="B9899">
        <v>6</v>
      </c>
      <c r="C9899">
        <v>159</v>
      </c>
      <c r="D9899" s="32">
        <v>0.50972222222222219</v>
      </c>
      <c r="E9899">
        <v>8000</v>
      </c>
      <c r="G9899" s="31" t="s">
        <v>102</v>
      </c>
      <c r="H9899">
        <v>4</v>
      </c>
      <c r="I9899" s="31" t="s">
        <v>100</v>
      </c>
    </row>
    <row r="9900" spans="1:9" x14ac:dyDescent="0.3">
      <c r="A9900">
        <v>9932</v>
      </c>
      <c r="B9900">
        <v>8</v>
      </c>
      <c r="C9900">
        <v>159</v>
      </c>
      <c r="D9900" s="32">
        <v>0.49166666666666664</v>
      </c>
      <c r="E9900">
        <v>8000</v>
      </c>
      <c r="G9900" s="31" t="s">
        <v>102</v>
      </c>
      <c r="H9900">
        <v>4</v>
      </c>
      <c r="I9900" s="31" t="s">
        <v>101</v>
      </c>
    </row>
    <row r="9901" spans="1:9" x14ac:dyDescent="0.3">
      <c r="A9901">
        <v>9933</v>
      </c>
      <c r="B9901">
        <v>5</v>
      </c>
      <c r="C9901">
        <v>159</v>
      </c>
      <c r="D9901" s="32">
        <v>0.45</v>
      </c>
      <c r="E9901">
        <v>8000</v>
      </c>
      <c r="G9901" s="31" t="s">
        <v>97</v>
      </c>
      <c r="H9901">
        <v>4</v>
      </c>
      <c r="I9901" s="31" t="s">
        <v>105</v>
      </c>
    </row>
    <row r="9902" spans="1:9" x14ac:dyDescent="0.3">
      <c r="A9902">
        <v>9934</v>
      </c>
      <c r="B9902">
        <v>3</v>
      </c>
      <c r="C9902">
        <v>159</v>
      </c>
      <c r="D9902" s="32">
        <v>0.47569444444444442</v>
      </c>
      <c r="E9902">
        <v>8000</v>
      </c>
      <c r="G9902" s="31" t="s">
        <v>97</v>
      </c>
      <c r="H9902">
        <v>5</v>
      </c>
      <c r="I9902" s="31" t="s">
        <v>104</v>
      </c>
    </row>
    <row r="9903" spans="1:9" x14ac:dyDescent="0.3">
      <c r="A9903">
        <v>9935</v>
      </c>
      <c r="B9903">
        <v>2</v>
      </c>
      <c r="C9903">
        <v>159</v>
      </c>
      <c r="D9903" s="32">
        <v>0.49305555555555558</v>
      </c>
      <c r="E9903">
        <v>8000</v>
      </c>
      <c r="G9903" s="31" t="s">
        <v>102</v>
      </c>
      <c r="H9903">
        <v>5</v>
      </c>
      <c r="I9903" s="31" t="s">
        <v>98</v>
      </c>
    </row>
    <row r="9904" spans="1:9" x14ac:dyDescent="0.3">
      <c r="A9904">
        <v>9936</v>
      </c>
      <c r="B9904">
        <v>1</v>
      </c>
      <c r="C9904">
        <v>159</v>
      </c>
      <c r="D9904" s="32">
        <v>0.47222222222222221</v>
      </c>
      <c r="E9904">
        <v>8000</v>
      </c>
      <c r="G9904" s="31" t="s">
        <v>102</v>
      </c>
      <c r="H9904">
        <v>5</v>
      </c>
      <c r="I9904" s="31" t="s">
        <v>99</v>
      </c>
    </row>
    <row r="9905" spans="1:9" x14ac:dyDescent="0.3">
      <c r="A9905">
        <v>9937</v>
      </c>
      <c r="B9905">
        <v>6</v>
      </c>
      <c r="C9905">
        <v>159</v>
      </c>
      <c r="D9905" s="32">
        <v>0.53541666666666665</v>
      </c>
      <c r="E9905">
        <v>8000</v>
      </c>
      <c r="G9905" s="31" t="s">
        <v>102</v>
      </c>
      <c r="H9905">
        <v>5</v>
      </c>
      <c r="I9905" s="31" t="s">
        <v>100</v>
      </c>
    </row>
    <row r="9906" spans="1:9" x14ac:dyDescent="0.3">
      <c r="A9906">
        <v>9938</v>
      </c>
      <c r="B9906">
        <v>8</v>
      </c>
      <c r="C9906">
        <v>159</v>
      </c>
      <c r="D9906" s="32">
        <v>0.51666666666666672</v>
      </c>
      <c r="E9906">
        <v>8000</v>
      </c>
      <c r="G9906" s="31" t="s">
        <v>97</v>
      </c>
      <c r="H9906">
        <v>5</v>
      </c>
      <c r="I9906" s="31" t="s">
        <v>101</v>
      </c>
    </row>
    <row r="9907" spans="1:9" x14ac:dyDescent="0.3">
      <c r="A9907">
        <v>9939</v>
      </c>
      <c r="B9907">
        <v>5</v>
      </c>
      <c r="C9907">
        <v>159</v>
      </c>
      <c r="D9907" s="32">
        <v>0.50416666666666665</v>
      </c>
      <c r="E9907">
        <v>8000</v>
      </c>
      <c r="F9907">
        <v>4000</v>
      </c>
      <c r="G9907" s="31" t="s">
        <v>102</v>
      </c>
      <c r="H9907">
        <v>5</v>
      </c>
      <c r="I9907" s="31" t="s">
        <v>105</v>
      </c>
    </row>
    <row r="9908" spans="1:9" x14ac:dyDescent="0.3">
      <c r="A9908">
        <v>9940</v>
      </c>
      <c r="B9908">
        <v>3</v>
      </c>
      <c r="C9908">
        <v>159</v>
      </c>
      <c r="D9908" s="32">
        <v>0.52013888888888893</v>
      </c>
      <c r="E9908">
        <v>8000</v>
      </c>
      <c r="G9908" s="31" t="s">
        <v>102</v>
      </c>
      <c r="H9908">
        <v>6</v>
      </c>
      <c r="I9908" s="31" t="s">
        <v>104</v>
      </c>
    </row>
    <row r="9909" spans="1:9" x14ac:dyDescent="0.3">
      <c r="A9909">
        <v>9941</v>
      </c>
      <c r="B9909">
        <v>2</v>
      </c>
      <c r="C9909">
        <v>159</v>
      </c>
      <c r="D9909" s="32">
        <v>0.56388888888888888</v>
      </c>
      <c r="E9909">
        <v>8000</v>
      </c>
      <c r="G9909" s="31" t="s">
        <v>97</v>
      </c>
      <c r="H9909">
        <v>6</v>
      </c>
      <c r="I9909" s="31" t="s">
        <v>98</v>
      </c>
    </row>
    <row r="9910" spans="1:9" x14ac:dyDescent="0.3">
      <c r="A9910">
        <v>9942</v>
      </c>
      <c r="B9910">
        <v>1</v>
      </c>
      <c r="C9910">
        <v>159</v>
      </c>
      <c r="D9910" s="32">
        <v>0.53194444444444444</v>
      </c>
      <c r="E9910">
        <v>10000</v>
      </c>
      <c r="G9910" s="31" t="s">
        <v>102</v>
      </c>
      <c r="H9910">
        <v>6</v>
      </c>
      <c r="I9910" s="31" t="s">
        <v>99</v>
      </c>
    </row>
    <row r="9911" spans="1:9" x14ac:dyDescent="0.3">
      <c r="A9911">
        <v>9943</v>
      </c>
      <c r="B9911">
        <v>6</v>
      </c>
      <c r="C9911">
        <v>159</v>
      </c>
      <c r="D9911" s="32">
        <v>0.61736111111111114</v>
      </c>
      <c r="E9911">
        <v>8000</v>
      </c>
      <c r="G9911" s="31" t="s">
        <v>102</v>
      </c>
      <c r="H9911">
        <v>6</v>
      </c>
      <c r="I9911" s="31" t="s">
        <v>100</v>
      </c>
    </row>
    <row r="9912" spans="1:9" x14ac:dyDescent="0.3">
      <c r="A9912">
        <v>9944</v>
      </c>
      <c r="B9912">
        <v>8</v>
      </c>
      <c r="C9912">
        <v>159</v>
      </c>
      <c r="D9912" s="32">
        <v>0.57916666666666672</v>
      </c>
      <c r="E9912">
        <v>8000</v>
      </c>
      <c r="F9912">
        <v>2000</v>
      </c>
      <c r="G9912" s="31" t="s">
        <v>102</v>
      </c>
      <c r="H9912">
        <v>6</v>
      </c>
      <c r="I9912" s="31" t="s">
        <v>101</v>
      </c>
    </row>
    <row r="9913" spans="1:9" x14ac:dyDescent="0.3">
      <c r="A9913">
        <v>9945</v>
      </c>
      <c r="B9913">
        <v>5</v>
      </c>
      <c r="C9913">
        <v>159</v>
      </c>
      <c r="D9913" s="32">
        <v>0.51597222222222228</v>
      </c>
      <c r="E9913">
        <v>8000</v>
      </c>
      <c r="F9913">
        <v>1000</v>
      </c>
      <c r="G9913" s="31" t="s">
        <v>102</v>
      </c>
      <c r="H9913">
        <v>6</v>
      </c>
      <c r="I9913" s="31" t="s">
        <v>105</v>
      </c>
    </row>
    <row r="9914" spans="1:9" x14ac:dyDescent="0.3">
      <c r="A9914">
        <v>9946</v>
      </c>
      <c r="B9914">
        <v>3</v>
      </c>
      <c r="C9914">
        <v>159</v>
      </c>
      <c r="D9914" s="32">
        <v>0.55138888888888893</v>
      </c>
      <c r="E9914">
        <v>8000</v>
      </c>
      <c r="G9914" s="31" t="s">
        <v>102</v>
      </c>
      <c r="H9914">
        <v>7</v>
      </c>
      <c r="I9914" s="31" t="s">
        <v>104</v>
      </c>
    </row>
    <row r="9915" spans="1:9" x14ac:dyDescent="0.3">
      <c r="A9915">
        <v>9947</v>
      </c>
      <c r="B9915">
        <v>2</v>
      </c>
      <c r="C9915">
        <v>159</v>
      </c>
      <c r="D9915" s="32">
        <v>0.58958333333333335</v>
      </c>
      <c r="E9915">
        <v>8000</v>
      </c>
      <c r="G9915" s="31" t="s">
        <v>102</v>
      </c>
      <c r="H9915">
        <v>7</v>
      </c>
      <c r="I9915" s="31" t="s">
        <v>98</v>
      </c>
    </row>
    <row r="9916" spans="1:9" x14ac:dyDescent="0.3">
      <c r="A9916">
        <v>9948</v>
      </c>
      <c r="B9916">
        <v>1</v>
      </c>
      <c r="C9916">
        <v>159</v>
      </c>
      <c r="D9916" s="32">
        <v>0.55277777777777781</v>
      </c>
      <c r="E9916">
        <v>8000</v>
      </c>
      <c r="G9916" s="31" t="s">
        <v>102</v>
      </c>
      <c r="H9916">
        <v>7</v>
      </c>
      <c r="I9916" s="31" t="s">
        <v>99</v>
      </c>
    </row>
    <row r="9917" spans="1:9" x14ac:dyDescent="0.3">
      <c r="A9917">
        <v>9949</v>
      </c>
      <c r="B9917">
        <v>6</v>
      </c>
      <c r="C9917">
        <v>159</v>
      </c>
      <c r="D9917" s="32">
        <v>0.63194444444444442</v>
      </c>
      <c r="E9917">
        <v>8000</v>
      </c>
      <c r="G9917" s="31" t="s">
        <v>102</v>
      </c>
      <c r="H9917">
        <v>7</v>
      </c>
      <c r="I9917" s="31" t="s">
        <v>100</v>
      </c>
    </row>
    <row r="9918" spans="1:9" x14ac:dyDescent="0.3">
      <c r="A9918">
        <v>9950</v>
      </c>
      <c r="B9918">
        <v>8</v>
      </c>
      <c r="C9918">
        <v>159</v>
      </c>
      <c r="D9918" s="32">
        <v>0.6</v>
      </c>
      <c r="E9918">
        <v>8000</v>
      </c>
      <c r="G9918" s="31" t="s">
        <v>102</v>
      </c>
      <c r="H9918">
        <v>7</v>
      </c>
      <c r="I9918" s="31" t="s">
        <v>101</v>
      </c>
    </row>
    <row r="9919" spans="1:9" x14ac:dyDescent="0.3">
      <c r="A9919">
        <v>9951</v>
      </c>
      <c r="B9919">
        <v>5</v>
      </c>
      <c r="C9919">
        <v>159</v>
      </c>
      <c r="D9919" s="32">
        <v>0.5625</v>
      </c>
      <c r="E9919">
        <v>10000</v>
      </c>
      <c r="F9919">
        <v>1000</v>
      </c>
      <c r="G9919" s="31" t="s">
        <v>97</v>
      </c>
      <c r="H9919">
        <v>7</v>
      </c>
      <c r="I9919" s="31" t="s">
        <v>105</v>
      </c>
    </row>
    <row r="9920" spans="1:9" x14ac:dyDescent="0.3">
      <c r="A9920">
        <v>9952</v>
      </c>
      <c r="B9920">
        <v>3</v>
      </c>
      <c r="C9920">
        <v>159</v>
      </c>
      <c r="D9920" s="32">
        <v>0.57291666666666663</v>
      </c>
      <c r="E9920">
        <v>8000</v>
      </c>
      <c r="F9920">
        <v>2000</v>
      </c>
      <c r="G9920" s="31" t="s">
        <v>102</v>
      </c>
      <c r="H9920">
        <v>8</v>
      </c>
      <c r="I9920" s="31" t="s">
        <v>104</v>
      </c>
    </row>
    <row r="9921" spans="1:9" x14ac:dyDescent="0.3">
      <c r="A9921">
        <v>9953</v>
      </c>
      <c r="B9921">
        <v>2</v>
      </c>
      <c r="C9921">
        <v>159</v>
      </c>
      <c r="D9921" s="32">
        <v>0.62222222222222223</v>
      </c>
      <c r="E9921">
        <v>8000</v>
      </c>
      <c r="G9921" s="31" t="s">
        <v>102</v>
      </c>
      <c r="H9921">
        <v>8</v>
      </c>
      <c r="I9921" s="31" t="s">
        <v>98</v>
      </c>
    </row>
    <row r="9922" spans="1:9" x14ac:dyDescent="0.3">
      <c r="A9922">
        <v>9954</v>
      </c>
      <c r="B9922">
        <v>1</v>
      </c>
      <c r="C9922">
        <v>159</v>
      </c>
      <c r="D9922" s="32">
        <v>0.59652777777777777</v>
      </c>
      <c r="E9922">
        <v>8000</v>
      </c>
      <c r="G9922" s="31" t="s">
        <v>97</v>
      </c>
      <c r="H9922">
        <v>8</v>
      </c>
      <c r="I9922" s="31" t="s">
        <v>99</v>
      </c>
    </row>
    <row r="9923" spans="1:9" x14ac:dyDescent="0.3">
      <c r="A9923">
        <v>9955</v>
      </c>
      <c r="B9923">
        <v>6</v>
      </c>
      <c r="C9923">
        <v>159</v>
      </c>
      <c r="D9923" s="32">
        <v>0.68055555555555558</v>
      </c>
      <c r="E9923">
        <v>8000</v>
      </c>
      <c r="G9923" s="31" t="s">
        <v>102</v>
      </c>
      <c r="H9923">
        <v>8</v>
      </c>
      <c r="I9923" s="31" t="s">
        <v>100</v>
      </c>
    </row>
    <row r="9924" spans="1:9" x14ac:dyDescent="0.3">
      <c r="A9924">
        <v>9956</v>
      </c>
      <c r="B9924">
        <v>8</v>
      </c>
      <c r="C9924">
        <v>159</v>
      </c>
      <c r="D9924" s="32">
        <v>0.62986111111111109</v>
      </c>
      <c r="E9924">
        <v>8000</v>
      </c>
      <c r="G9924" s="31" t="s">
        <v>102</v>
      </c>
      <c r="H9924">
        <v>8</v>
      </c>
      <c r="I9924" s="31" t="s">
        <v>101</v>
      </c>
    </row>
    <row r="9925" spans="1:9" x14ac:dyDescent="0.3">
      <c r="A9925">
        <v>9957</v>
      </c>
      <c r="B9925">
        <v>5</v>
      </c>
      <c r="C9925">
        <v>159</v>
      </c>
      <c r="D9925" s="32">
        <v>0.57986111111111116</v>
      </c>
      <c r="E9925">
        <v>8000</v>
      </c>
      <c r="G9925" s="31" t="s">
        <v>102</v>
      </c>
      <c r="H9925">
        <v>8</v>
      </c>
      <c r="I9925" s="31" t="s">
        <v>105</v>
      </c>
    </row>
    <row r="9926" spans="1:9" x14ac:dyDescent="0.3">
      <c r="A9926">
        <v>9958</v>
      </c>
      <c r="B9926">
        <v>3</v>
      </c>
      <c r="C9926">
        <v>159</v>
      </c>
      <c r="D9926" s="32">
        <v>0.59375</v>
      </c>
      <c r="E9926">
        <v>8000</v>
      </c>
      <c r="G9926" s="31" t="s">
        <v>102</v>
      </c>
      <c r="H9926">
        <v>9</v>
      </c>
      <c r="I9926" s="31" t="s">
        <v>104</v>
      </c>
    </row>
    <row r="9927" spans="1:9" x14ac:dyDescent="0.3">
      <c r="A9927">
        <v>9959</v>
      </c>
      <c r="B9927">
        <v>2</v>
      </c>
      <c r="C9927">
        <v>159</v>
      </c>
      <c r="D9927" s="32">
        <v>0.65833333333333333</v>
      </c>
      <c r="E9927">
        <v>8000</v>
      </c>
      <c r="G9927" s="31" t="s">
        <v>102</v>
      </c>
      <c r="H9927">
        <v>9</v>
      </c>
      <c r="I9927" s="31" t="s">
        <v>98</v>
      </c>
    </row>
    <row r="9928" spans="1:9" x14ac:dyDescent="0.3">
      <c r="A9928">
        <v>9960</v>
      </c>
      <c r="B9928">
        <v>1</v>
      </c>
      <c r="C9928">
        <v>159</v>
      </c>
      <c r="D9928" s="32">
        <v>0.65138888888888891</v>
      </c>
      <c r="E9928">
        <v>10000</v>
      </c>
      <c r="F9928">
        <v>2000</v>
      </c>
      <c r="G9928" s="31" t="s">
        <v>102</v>
      </c>
      <c r="H9928">
        <v>9</v>
      </c>
      <c r="I9928" s="31" t="s">
        <v>99</v>
      </c>
    </row>
    <row r="9929" spans="1:9" x14ac:dyDescent="0.3">
      <c r="A9929">
        <v>9961</v>
      </c>
      <c r="B9929">
        <v>6</v>
      </c>
      <c r="C9929">
        <v>159</v>
      </c>
      <c r="D9929" s="32">
        <v>0.72222222222222221</v>
      </c>
      <c r="E9929">
        <v>10000</v>
      </c>
      <c r="G9929" s="31" t="s">
        <v>97</v>
      </c>
      <c r="H9929">
        <v>9</v>
      </c>
      <c r="I9929" s="31" t="s">
        <v>100</v>
      </c>
    </row>
    <row r="9930" spans="1:9" x14ac:dyDescent="0.3">
      <c r="A9930">
        <v>9962</v>
      </c>
      <c r="B9930">
        <v>8</v>
      </c>
      <c r="C9930">
        <v>159</v>
      </c>
      <c r="D9930" s="32">
        <v>0.65763888888888888</v>
      </c>
      <c r="E9930">
        <v>8000</v>
      </c>
      <c r="F9930">
        <v>1000</v>
      </c>
      <c r="G9930" s="31" t="s">
        <v>102</v>
      </c>
      <c r="H9930">
        <v>9</v>
      </c>
      <c r="I9930" s="31" t="s">
        <v>101</v>
      </c>
    </row>
    <row r="9931" spans="1:9" x14ac:dyDescent="0.3">
      <c r="A9931">
        <v>9963</v>
      </c>
      <c r="B9931">
        <v>5</v>
      </c>
      <c r="C9931">
        <v>159</v>
      </c>
      <c r="D9931" s="32">
        <v>0.59652777777777777</v>
      </c>
      <c r="E9931">
        <v>8000</v>
      </c>
      <c r="G9931" s="31" t="s">
        <v>102</v>
      </c>
      <c r="H9931">
        <v>9</v>
      </c>
      <c r="I9931" s="31" t="s">
        <v>105</v>
      </c>
    </row>
    <row r="9932" spans="1:9" x14ac:dyDescent="0.3">
      <c r="A9932">
        <v>9964</v>
      </c>
      <c r="B9932">
        <v>3</v>
      </c>
      <c r="C9932">
        <v>159</v>
      </c>
      <c r="D9932" s="32">
        <v>0.61597222222222225</v>
      </c>
      <c r="E9932">
        <v>8000</v>
      </c>
      <c r="F9932">
        <v>2000</v>
      </c>
      <c r="G9932" s="31" t="s">
        <v>102</v>
      </c>
      <c r="H9932">
        <v>10</v>
      </c>
      <c r="I9932" s="31" t="s">
        <v>104</v>
      </c>
    </row>
    <row r="9933" spans="1:9" x14ac:dyDescent="0.3">
      <c r="A9933">
        <v>9965</v>
      </c>
      <c r="B9933">
        <v>2</v>
      </c>
      <c r="C9933">
        <v>159</v>
      </c>
      <c r="D9933" s="32">
        <v>0.67361111111111116</v>
      </c>
      <c r="E9933">
        <v>8000</v>
      </c>
      <c r="G9933" s="31" t="s">
        <v>97</v>
      </c>
      <c r="H9933">
        <v>10</v>
      </c>
      <c r="I9933" s="31" t="s">
        <v>98</v>
      </c>
    </row>
    <row r="9934" spans="1:9" x14ac:dyDescent="0.3">
      <c r="A9934">
        <v>9966</v>
      </c>
      <c r="B9934">
        <v>1</v>
      </c>
      <c r="C9934">
        <v>159</v>
      </c>
      <c r="D9934" s="32">
        <v>0.66249999999999998</v>
      </c>
      <c r="E9934">
        <v>8000</v>
      </c>
      <c r="F9934">
        <v>2000</v>
      </c>
      <c r="G9934" s="31" t="s">
        <v>102</v>
      </c>
      <c r="H9934">
        <v>10</v>
      </c>
      <c r="I9934" s="31" t="s">
        <v>99</v>
      </c>
    </row>
    <row r="9935" spans="1:9" x14ac:dyDescent="0.3">
      <c r="A9935">
        <v>9967</v>
      </c>
      <c r="B9935">
        <v>6</v>
      </c>
      <c r="C9935">
        <v>159</v>
      </c>
      <c r="D9935" s="32">
        <v>0.73958333333333337</v>
      </c>
      <c r="E9935">
        <v>8000</v>
      </c>
      <c r="G9935" s="31" t="s">
        <v>97</v>
      </c>
      <c r="H9935">
        <v>10</v>
      </c>
      <c r="I9935" s="31" t="s">
        <v>100</v>
      </c>
    </row>
    <row r="9936" spans="1:9" x14ac:dyDescent="0.3">
      <c r="A9936">
        <v>9968</v>
      </c>
      <c r="B9936">
        <v>8</v>
      </c>
      <c r="C9936">
        <v>159</v>
      </c>
      <c r="D9936" s="32">
        <v>0.7</v>
      </c>
      <c r="E9936">
        <v>8000</v>
      </c>
      <c r="G9936" s="31" t="s">
        <v>102</v>
      </c>
      <c r="H9936">
        <v>10</v>
      </c>
      <c r="I9936" s="31" t="s">
        <v>101</v>
      </c>
    </row>
    <row r="9937" spans="1:9" x14ac:dyDescent="0.3">
      <c r="A9937">
        <v>9969</v>
      </c>
      <c r="B9937">
        <v>5</v>
      </c>
      <c r="C9937">
        <v>159</v>
      </c>
      <c r="D9937" s="32">
        <v>0.64722222222222225</v>
      </c>
      <c r="E9937">
        <v>8000</v>
      </c>
      <c r="G9937" s="31" t="s">
        <v>97</v>
      </c>
      <c r="H9937">
        <v>10</v>
      </c>
      <c r="I9937" s="31" t="s">
        <v>105</v>
      </c>
    </row>
    <row r="9938" spans="1:9" x14ac:dyDescent="0.3">
      <c r="A9938">
        <v>9970</v>
      </c>
      <c r="B9938">
        <v>3</v>
      </c>
      <c r="C9938">
        <v>159</v>
      </c>
      <c r="D9938" s="32">
        <v>0.66666666666666663</v>
      </c>
      <c r="E9938">
        <v>8000</v>
      </c>
      <c r="F9938">
        <v>4000</v>
      </c>
      <c r="G9938" s="31" t="s">
        <v>97</v>
      </c>
      <c r="H9938">
        <v>11</v>
      </c>
      <c r="I9938" s="31" t="s">
        <v>104</v>
      </c>
    </row>
    <row r="9939" spans="1:9" x14ac:dyDescent="0.3">
      <c r="A9939">
        <v>9971</v>
      </c>
      <c r="B9939">
        <v>2</v>
      </c>
      <c r="C9939">
        <v>159</v>
      </c>
      <c r="D9939" s="32">
        <v>0.71250000000000002</v>
      </c>
      <c r="E9939">
        <v>8000</v>
      </c>
      <c r="G9939" s="31" t="s">
        <v>97</v>
      </c>
      <c r="H9939">
        <v>11</v>
      </c>
      <c r="I9939" s="31" t="s">
        <v>98</v>
      </c>
    </row>
    <row r="9940" spans="1:9" x14ac:dyDescent="0.3">
      <c r="A9940">
        <v>9972</v>
      </c>
      <c r="B9940">
        <v>1</v>
      </c>
      <c r="C9940">
        <v>159</v>
      </c>
      <c r="D9940" s="32">
        <v>0.67222222222222228</v>
      </c>
      <c r="E9940">
        <v>8000</v>
      </c>
      <c r="F9940">
        <v>1000</v>
      </c>
      <c r="G9940" s="31" t="s">
        <v>97</v>
      </c>
      <c r="H9940">
        <v>11</v>
      </c>
      <c r="I9940" s="31" t="s">
        <v>99</v>
      </c>
    </row>
    <row r="9941" spans="1:9" x14ac:dyDescent="0.3">
      <c r="A9941">
        <v>9973</v>
      </c>
      <c r="B9941">
        <v>6</v>
      </c>
      <c r="C9941">
        <v>159</v>
      </c>
      <c r="D9941" s="32">
        <v>0.76736111111111116</v>
      </c>
      <c r="E9941">
        <v>10000</v>
      </c>
      <c r="F9941">
        <v>4000</v>
      </c>
      <c r="G9941" s="31" t="s">
        <v>97</v>
      </c>
      <c r="H9941">
        <v>11</v>
      </c>
      <c r="I9941" s="31" t="s">
        <v>100</v>
      </c>
    </row>
    <row r="9942" spans="1:9" x14ac:dyDescent="0.3">
      <c r="A9942">
        <v>9974</v>
      </c>
      <c r="B9942">
        <v>8</v>
      </c>
      <c r="C9942">
        <v>159</v>
      </c>
      <c r="D9942" s="32">
        <v>0.72986111111111107</v>
      </c>
      <c r="E9942">
        <v>8000</v>
      </c>
      <c r="G9942" s="31" t="s">
        <v>97</v>
      </c>
      <c r="H9942">
        <v>11</v>
      </c>
      <c r="I9942" s="31" t="s">
        <v>101</v>
      </c>
    </row>
    <row r="9943" spans="1:9" x14ac:dyDescent="0.3">
      <c r="A9943">
        <v>9975</v>
      </c>
      <c r="B9943">
        <v>5</v>
      </c>
      <c r="C9943">
        <v>159</v>
      </c>
      <c r="D9943" s="32">
        <v>0.67569444444444449</v>
      </c>
      <c r="E9943">
        <v>8000</v>
      </c>
      <c r="G9943" s="31" t="s">
        <v>102</v>
      </c>
      <c r="H9943">
        <v>11</v>
      </c>
      <c r="I9943" s="31" t="s">
        <v>105</v>
      </c>
    </row>
    <row r="9944" spans="1:9" x14ac:dyDescent="0.3">
      <c r="A9944">
        <v>9976</v>
      </c>
      <c r="B9944">
        <v>3</v>
      </c>
      <c r="C9944">
        <v>159</v>
      </c>
      <c r="D9944" s="32">
        <v>0.69861111111111107</v>
      </c>
      <c r="E9944">
        <v>8000</v>
      </c>
      <c r="G9944" s="31" t="s">
        <v>102</v>
      </c>
      <c r="H9944">
        <v>12</v>
      </c>
      <c r="I9944" s="31" t="s">
        <v>104</v>
      </c>
    </row>
    <row r="9945" spans="1:9" x14ac:dyDescent="0.3">
      <c r="A9945">
        <v>9977</v>
      </c>
      <c r="B9945">
        <v>2</v>
      </c>
      <c r="C9945">
        <v>159</v>
      </c>
      <c r="D9945" s="32">
        <v>0.73263888888888884</v>
      </c>
      <c r="E9945">
        <v>8000</v>
      </c>
      <c r="G9945" s="31" t="s">
        <v>102</v>
      </c>
      <c r="H9945">
        <v>12</v>
      </c>
      <c r="I9945" s="31" t="s">
        <v>98</v>
      </c>
    </row>
    <row r="9946" spans="1:9" x14ac:dyDescent="0.3">
      <c r="A9946">
        <v>9978</v>
      </c>
      <c r="B9946">
        <v>1</v>
      </c>
      <c r="C9946">
        <v>159</v>
      </c>
      <c r="D9946" s="32">
        <v>0.73541666666666672</v>
      </c>
      <c r="E9946">
        <v>8000</v>
      </c>
      <c r="F9946">
        <v>1000</v>
      </c>
      <c r="G9946" s="31" t="s">
        <v>97</v>
      </c>
      <c r="H9946">
        <v>12</v>
      </c>
      <c r="I9946" s="31" t="s">
        <v>99</v>
      </c>
    </row>
    <row r="9947" spans="1:9" x14ac:dyDescent="0.3">
      <c r="A9947">
        <v>9979</v>
      </c>
      <c r="B9947">
        <v>6</v>
      </c>
      <c r="C9947">
        <v>159</v>
      </c>
      <c r="D9947" s="32">
        <v>0.78819444444444442</v>
      </c>
      <c r="E9947">
        <v>8000</v>
      </c>
      <c r="F9947">
        <v>1000</v>
      </c>
      <c r="G9947" s="31" t="s">
        <v>97</v>
      </c>
      <c r="H9947">
        <v>12</v>
      </c>
      <c r="I9947" s="31" t="s">
        <v>100</v>
      </c>
    </row>
    <row r="9948" spans="1:9" x14ac:dyDescent="0.3">
      <c r="A9948">
        <v>9980</v>
      </c>
      <c r="B9948">
        <v>8</v>
      </c>
      <c r="C9948">
        <v>159</v>
      </c>
      <c r="D9948" s="32">
        <v>0.78541666666666665</v>
      </c>
      <c r="E9948">
        <v>8000</v>
      </c>
      <c r="G9948" s="31" t="s">
        <v>102</v>
      </c>
      <c r="H9948">
        <v>12</v>
      </c>
      <c r="I9948" s="31" t="s">
        <v>101</v>
      </c>
    </row>
    <row r="9949" spans="1:9" x14ac:dyDescent="0.3">
      <c r="A9949">
        <v>9981</v>
      </c>
      <c r="B9949">
        <v>5</v>
      </c>
      <c r="C9949">
        <v>159</v>
      </c>
      <c r="D9949" s="32">
        <v>0.72361111111111109</v>
      </c>
      <c r="E9949">
        <v>8000</v>
      </c>
      <c r="G9949" s="31" t="s">
        <v>97</v>
      </c>
      <c r="H9949">
        <v>12</v>
      </c>
      <c r="I9949" s="31" t="s">
        <v>105</v>
      </c>
    </row>
    <row r="9950" spans="1:9" x14ac:dyDescent="0.3">
      <c r="A9950">
        <v>9982</v>
      </c>
      <c r="B9950">
        <v>3</v>
      </c>
      <c r="C9950">
        <v>159</v>
      </c>
      <c r="D9950" s="32">
        <v>0.72430555555555554</v>
      </c>
      <c r="E9950">
        <v>8000</v>
      </c>
      <c r="G9950" s="31" t="s">
        <v>102</v>
      </c>
      <c r="H9950">
        <v>13</v>
      </c>
      <c r="I9950" s="31" t="s">
        <v>104</v>
      </c>
    </row>
    <row r="9951" spans="1:9" x14ac:dyDescent="0.3">
      <c r="A9951">
        <v>9983</v>
      </c>
      <c r="B9951">
        <v>2</v>
      </c>
      <c r="C9951">
        <v>159</v>
      </c>
      <c r="D9951" s="32">
        <v>0.76875000000000004</v>
      </c>
      <c r="E9951">
        <v>8000</v>
      </c>
      <c r="F9951">
        <v>1000</v>
      </c>
      <c r="G9951" s="31" t="s">
        <v>102</v>
      </c>
      <c r="H9951">
        <v>13</v>
      </c>
      <c r="I9951" s="31" t="s">
        <v>98</v>
      </c>
    </row>
    <row r="9952" spans="1:9" x14ac:dyDescent="0.3">
      <c r="A9952">
        <v>9984</v>
      </c>
      <c r="B9952">
        <v>1</v>
      </c>
      <c r="C9952">
        <v>159</v>
      </c>
      <c r="D9952" s="32">
        <v>0.76944444444444449</v>
      </c>
      <c r="E9952">
        <v>8000</v>
      </c>
      <c r="G9952" s="31" t="s">
        <v>102</v>
      </c>
      <c r="H9952">
        <v>13</v>
      </c>
      <c r="I9952" s="31" t="s">
        <v>99</v>
      </c>
    </row>
    <row r="9953" spans="1:9" x14ac:dyDescent="0.3">
      <c r="A9953">
        <v>9985</v>
      </c>
      <c r="B9953">
        <v>6</v>
      </c>
      <c r="C9953">
        <v>159</v>
      </c>
      <c r="D9953" s="32">
        <v>0.81736111111111109</v>
      </c>
      <c r="E9953">
        <v>10000</v>
      </c>
      <c r="F9953">
        <v>2000</v>
      </c>
      <c r="G9953" s="31" t="s">
        <v>97</v>
      </c>
      <c r="H9953">
        <v>13</v>
      </c>
      <c r="I9953" s="31" t="s">
        <v>100</v>
      </c>
    </row>
    <row r="9954" spans="1:9" x14ac:dyDescent="0.3">
      <c r="A9954">
        <v>9986</v>
      </c>
      <c r="B9954">
        <v>8</v>
      </c>
      <c r="C9954">
        <v>159</v>
      </c>
      <c r="D9954" s="32">
        <v>0.81180555555555556</v>
      </c>
      <c r="E9954">
        <v>10000</v>
      </c>
      <c r="G9954" s="31" t="s">
        <v>97</v>
      </c>
      <c r="H9954">
        <v>13</v>
      </c>
      <c r="I9954" s="31" t="s">
        <v>101</v>
      </c>
    </row>
    <row r="9955" spans="1:9" x14ac:dyDescent="0.3">
      <c r="A9955">
        <v>9987</v>
      </c>
      <c r="B9955">
        <v>5</v>
      </c>
      <c r="C9955">
        <v>159</v>
      </c>
      <c r="D9955" s="32">
        <v>0.74930555555555556</v>
      </c>
      <c r="E9955">
        <v>8000</v>
      </c>
      <c r="F9955">
        <v>2000</v>
      </c>
      <c r="G9955" s="31" t="s">
        <v>97</v>
      </c>
      <c r="H9955">
        <v>13</v>
      </c>
      <c r="I9955" s="31" t="s">
        <v>105</v>
      </c>
    </row>
    <row r="9956" spans="1:9" x14ac:dyDescent="0.3">
      <c r="A9956">
        <v>9988</v>
      </c>
      <c r="B9956">
        <v>3</v>
      </c>
      <c r="C9956">
        <v>159</v>
      </c>
      <c r="D9956" s="32">
        <v>0.76944444444444449</v>
      </c>
      <c r="E9956">
        <v>8000</v>
      </c>
      <c r="F9956">
        <v>1000</v>
      </c>
      <c r="G9956" s="31" t="s">
        <v>102</v>
      </c>
      <c r="H9956">
        <v>14</v>
      </c>
      <c r="I9956" s="31" t="s">
        <v>104</v>
      </c>
    </row>
    <row r="9957" spans="1:9" x14ac:dyDescent="0.3">
      <c r="A9957">
        <v>9989</v>
      </c>
      <c r="B9957">
        <v>2</v>
      </c>
      <c r="C9957">
        <v>159</v>
      </c>
      <c r="D9957" s="32">
        <v>0.8</v>
      </c>
      <c r="E9957">
        <v>8000</v>
      </c>
      <c r="G9957" s="31" t="s">
        <v>97</v>
      </c>
      <c r="H9957">
        <v>14</v>
      </c>
      <c r="I9957" s="31" t="s">
        <v>98</v>
      </c>
    </row>
    <row r="9958" spans="1:9" x14ac:dyDescent="0.3">
      <c r="A9958">
        <v>9990</v>
      </c>
      <c r="B9958">
        <v>1</v>
      </c>
      <c r="C9958">
        <v>159</v>
      </c>
      <c r="D9958" s="32">
        <v>0.80833333333333335</v>
      </c>
      <c r="E9958">
        <v>8000</v>
      </c>
      <c r="F9958">
        <v>2000</v>
      </c>
      <c r="G9958" s="31" t="s">
        <v>102</v>
      </c>
      <c r="H9958">
        <v>14</v>
      </c>
      <c r="I9958" s="31" t="s">
        <v>99</v>
      </c>
    </row>
    <row r="9959" spans="1:9" x14ac:dyDescent="0.3">
      <c r="A9959">
        <v>9991</v>
      </c>
      <c r="B9959">
        <v>6</v>
      </c>
      <c r="C9959">
        <v>159</v>
      </c>
      <c r="D9959" s="32">
        <v>0.83750000000000002</v>
      </c>
      <c r="E9959">
        <v>8000</v>
      </c>
      <c r="G9959" s="31" t="s">
        <v>97</v>
      </c>
      <c r="H9959">
        <v>14</v>
      </c>
      <c r="I9959" s="31" t="s">
        <v>100</v>
      </c>
    </row>
    <row r="9960" spans="1:9" x14ac:dyDescent="0.3">
      <c r="A9960">
        <v>9992</v>
      </c>
      <c r="B9960">
        <v>8</v>
      </c>
      <c r="C9960">
        <v>159</v>
      </c>
      <c r="D9960" s="32">
        <v>0.84027777777777779</v>
      </c>
      <c r="E9960">
        <v>8000</v>
      </c>
      <c r="G9960" s="31" t="s">
        <v>97</v>
      </c>
      <c r="H9960">
        <v>14</v>
      </c>
      <c r="I9960" s="31" t="s">
        <v>101</v>
      </c>
    </row>
    <row r="9961" spans="1:9" x14ac:dyDescent="0.3">
      <c r="A9961">
        <v>9993</v>
      </c>
      <c r="B9961">
        <v>5</v>
      </c>
      <c r="C9961">
        <v>159</v>
      </c>
      <c r="D9961" s="32">
        <v>0.78819444444444442</v>
      </c>
      <c r="E9961">
        <v>8000</v>
      </c>
      <c r="F9961">
        <v>1000</v>
      </c>
      <c r="G9961" s="31" t="s">
        <v>102</v>
      </c>
      <c r="H9961">
        <v>14</v>
      </c>
      <c r="I9961" s="31" t="s">
        <v>105</v>
      </c>
    </row>
    <row r="9962" spans="1:9" x14ac:dyDescent="0.3">
      <c r="A9962">
        <v>9994</v>
      </c>
      <c r="B9962">
        <v>3</v>
      </c>
      <c r="C9962">
        <v>159</v>
      </c>
      <c r="D9962" s="32">
        <v>0.79722222222222228</v>
      </c>
      <c r="E9962">
        <v>8000</v>
      </c>
      <c r="F9962">
        <v>2000</v>
      </c>
      <c r="G9962" s="31" t="s">
        <v>102</v>
      </c>
      <c r="H9962">
        <v>15</v>
      </c>
      <c r="I9962" s="31" t="s">
        <v>104</v>
      </c>
    </row>
    <row r="9963" spans="1:9" x14ac:dyDescent="0.3">
      <c r="A9963">
        <v>9995</v>
      </c>
      <c r="B9963">
        <v>2</v>
      </c>
      <c r="C9963">
        <v>159</v>
      </c>
      <c r="D9963" s="32">
        <v>0.83194444444444449</v>
      </c>
      <c r="E9963">
        <v>10000</v>
      </c>
      <c r="F9963">
        <v>1500</v>
      </c>
      <c r="G9963" s="31" t="s">
        <v>97</v>
      </c>
      <c r="H9963">
        <v>15</v>
      </c>
      <c r="I9963" s="31" t="s">
        <v>98</v>
      </c>
    </row>
    <row r="9964" spans="1:9" x14ac:dyDescent="0.3">
      <c r="A9964">
        <v>9996</v>
      </c>
      <c r="B9964">
        <v>1</v>
      </c>
      <c r="C9964">
        <v>159</v>
      </c>
      <c r="D9964" s="32">
        <v>0.83750000000000002</v>
      </c>
      <c r="E9964">
        <v>8000</v>
      </c>
      <c r="G9964" s="31" t="s">
        <v>97</v>
      </c>
      <c r="H9964">
        <v>15</v>
      </c>
      <c r="I9964" s="31" t="s">
        <v>99</v>
      </c>
    </row>
    <row r="9965" spans="1:9" x14ac:dyDescent="0.3">
      <c r="A9965">
        <v>9997</v>
      </c>
      <c r="B9965">
        <v>8</v>
      </c>
      <c r="C9965">
        <v>159</v>
      </c>
      <c r="D9965" s="32">
        <v>0.86111111111111116</v>
      </c>
      <c r="E9965">
        <v>8000</v>
      </c>
      <c r="G9965" s="31" t="s">
        <v>97</v>
      </c>
      <c r="H9965">
        <v>15</v>
      </c>
      <c r="I9965" s="31" t="s">
        <v>101</v>
      </c>
    </row>
    <row r="9966" spans="1:9" x14ac:dyDescent="0.3">
      <c r="A9966">
        <v>9998</v>
      </c>
      <c r="B9966">
        <v>5</v>
      </c>
      <c r="C9966">
        <v>159</v>
      </c>
      <c r="D9966" s="32">
        <v>0.81597222222222221</v>
      </c>
      <c r="E9966">
        <v>8000</v>
      </c>
      <c r="G9966" s="31" t="s">
        <v>102</v>
      </c>
      <c r="H9966">
        <v>15</v>
      </c>
      <c r="I9966" s="31" t="s">
        <v>105</v>
      </c>
    </row>
    <row r="9967" spans="1:9" x14ac:dyDescent="0.3">
      <c r="A9967">
        <v>9999</v>
      </c>
      <c r="B9967">
        <v>3</v>
      </c>
      <c r="C9967">
        <v>159</v>
      </c>
      <c r="D9967" s="32">
        <v>0.82777777777777772</v>
      </c>
      <c r="E9967">
        <v>8000</v>
      </c>
      <c r="G9967" s="31" t="s">
        <v>97</v>
      </c>
      <c r="H9967">
        <v>16</v>
      </c>
      <c r="I9967" s="31" t="s">
        <v>104</v>
      </c>
    </row>
    <row r="9968" spans="1:9" x14ac:dyDescent="0.3">
      <c r="A9968">
        <v>10000</v>
      </c>
      <c r="B9968">
        <v>5</v>
      </c>
      <c r="C9968">
        <v>159</v>
      </c>
      <c r="D9968" s="32">
        <v>0.8354166666666667</v>
      </c>
      <c r="E9968">
        <v>8000</v>
      </c>
      <c r="G9968" s="31" t="s">
        <v>97</v>
      </c>
      <c r="H9968">
        <v>16</v>
      </c>
      <c r="I9968" s="31" t="s">
        <v>105</v>
      </c>
    </row>
    <row r="9969" spans="1:9" x14ac:dyDescent="0.3">
      <c r="A9969">
        <v>10001</v>
      </c>
      <c r="B9969">
        <v>2</v>
      </c>
      <c r="C9969">
        <v>160</v>
      </c>
      <c r="D9969" s="32">
        <v>0.48194444444444445</v>
      </c>
      <c r="E9969">
        <v>8000</v>
      </c>
      <c r="G9969" s="31" t="s">
        <v>97</v>
      </c>
      <c r="H9969">
        <v>4</v>
      </c>
      <c r="I9969" s="31" t="s">
        <v>98</v>
      </c>
    </row>
    <row r="9970" spans="1:9" x14ac:dyDescent="0.3">
      <c r="A9970">
        <v>10002</v>
      </c>
      <c r="B9970">
        <v>1</v>
      </c>
      <c r="C9970">
        <v>160</v>
      </c>
      <c r="D9970" s="32">
        <v>0.48194444444444445</v>
      </c>
      <c r="E9970">
        <v>8000</v>
      </c>
      <c r="G9970" s="31" t="s">
        <v>97</v>
      </c>
      <c r="H9970">
        <v>4</v>
      </c>
      <c r="I9970" s="31" t="s">
        <v>99</v>
      </c>
    </row>
    <row r="9971" spans="1:9" x14ac:dyDescent="0.3">
      <c r="A9971">
        <v>10003</v>
      </c>
      <c r="B9971">
        <v>6</v>
      </c>
      <c r="C9971">
        <v>160</v>
      </c>
      <c r="D9971" s="32">
        <v>0.4513888888888889</v>
      </c>
      <c r="E9971">
        <v>8000</v>
      </c>
      <c r="G9971" s="31" t="s">
        <v>97</v>
      </c>
      <c r="H9971">
        <v>4</v>
      </c>
      <c r="I9971" s="31" t="s">
        <v>100</v>
      </c>
    </row>
    <row r="9972" spans="1:9" x14ac:dyDescent="0.3">
      <c r="A9972">
        <v>10004</v>
      </c>
      <c r="B9972">
        <v>4</v>
      </c>
      <c r="C9972">
        <v>160</v>
      </c>
      <c r="D9972" s="32">
        <v>0.47291666666666665</v>
      </c>
      <c r="E9972">
        <v>8000</v>
      </c>
      <c r="G9972" s="31" t="s">
        <v>102</v>
      </c>
      <c r="H9972">
        <v>4</v>
      </c>
      <c r="I9972" s="31" t="s">
        <v>103</v>
      </c>
    </row>
    <row r="9973" spans="1:9" x14ac:dyDescent="0.3">
      <c r="A9973">
        <v>10005</v>
      </c>
      <c r="B9973">
        <v>8</v>
      </c>
      <c r="C9973">
        <v>160</v>
      </c>
      <c r="D9973" s="32">
        <v>0.62986111111111109</v>
      </c>
      <c r="E9973">
        <v>35000</v>
      </c>
      <c r="G9973" s="31" t="s">
        <v>97</v>
      </c>
      <c r="H9973">
        <v>4</v>
      </c>
      <c r="I9973" s="31" t="s">
        <v>101</v>
      </c>
    </row>
    <row r="9974" spans="1:9" x14ac:dyDescent="0.3">
      <c r="A9974">
        <v>10006</v>
      </c>
      <c r="B9974">
        <v>2</v>
      </c>
      <c r="C9974">
        <v>160</v>
      </c>
      <c r="D9974" s="32">
        <v>0.52152777777777781</v>
      </c>
      <c r="E9974">
        <v>8000</v>
      </c>
      <c r="G9974" s="31" t="s">
        <v>102</v>
      </c>
      <c r="H9974">
        <v>5</v>
      </c>
      <c r="I9974" s="31" t="s">
        <v>98</v>
      </c>
    </row>
    <row r="9975" spans="1:9" x14ac:dyDescent="0.3">
      <c r="A9975">
        <v>10007</v>
      </c>
      <c r="B9975">
        <v>1</v>
      </c>
      <c r="C9975">
        <v>160</v>
      </c>
      <c r="D9975" s="32">
        <v>0.50486111111111109</v>
      </c>
      <c r="E9975">
        <v>8000</v>
      </c>
      <c r="G9975" s="31" t="s">
        <v>97</v>
      </c>
      <c r="H9975">
        <v>5</v>
      </c>
      <c r="I9975" s="31" t="s">
        <v>99</v>
      </c>
    </row>
    <row r="9976" spans="1:9" x14ac:dyDescent="0.3">
      <c r="A9976">
        <v>10008</v>
      </c>
      <c r="B9976">
        <v>6</v>
      </c>
      <c r="C9976">
        <v>160</v>
      </c>
      <c r="D9976" s="32">
        <v>0.5229166666666667</v>
      </c>
      <c r="E9976">
        <v>8000</v>
      </c>
      <c r="F9976">
        <v>1000</v>
      </c>
      <c r="G9976" s="31" t="s">
        <v>97</v>
      </c>
      <c r="H9976">
        <v>5</v>
      </c>
      <c r="I9976" s="31" t="s">
        <v>100</v>
      </c>
    </row>
    <row r="9977" spans="1:9" x14ac:dyDescent="0.3">
      <c r="A9977">
        <v>10009</v>
      </c>
      <c r="B9977">
        <v>4</v>
      </c>
      <c r="C9977">
        <v>160</v>
      </c>
      <c r="D9977" s="32">
        <v>0.5</v>
      </c>
      <c r="E9977">
        <v>8000</v>
      </c>
      <c r="G9977" s="31" t="s">
        <v>97</v>
      </c>
      <c r="H9977">
        <v>5</v>
      </c>
      <c r="I9977" s="31" t="s">
        <v>103</v>
      </c>
    </row>
    <row r="9978" spans="1:9" x14ac:dyDescent="0.3">
      <c r="A9978">
        <v>10010</v>
      </c>
      <c r="B9978">
        <v>8</v>
      </c>
      <c r="C9978">
        <v>160</v>
      </c>
      <c r="D9978" s="32">
        <v>0.62986111111111109</v>
      </c>
      <c r="E9978">
        <v>10000</v>
      </c>
      <c r="G9978" s="31" t="s">
        <v>97</v>
      </c>
      <c r="H9978">
        <v>5</v>
      </c>
      <c r="I9978" s="31" t="s">
        <v>101</v>
      </c>
    </row>
    <row r="9979" spans="1:9" x14ac:dyDescent="0.3">
      <c r="A9979">
        <v>10011</v>
      </c>
      <c r="B9979">
        <v>2</v>
      </c>
      <c r="C9979">
        <v>160</v>
      </c>
      <c r="D9979" s="32">
        <v>0.5625</v>
      </c>
      <c r="E9979">
        <v>8000</v>
      </c>
      <c r="G9979" s="31" t="s">
        <v>102</v>
      </c>
      <c r="H9979">
        <v>6</v>
      </c>
      <c r="I9979" s="31" t="s">
        <v>98</v>
      </c>
    </row>
    <row r="9980" spans="1:9" x14ac:dyDescent="0.3">
      <c r="A9980">
        <v>10012</v>
      </c>
      <c r="B9980">
        <v>1</v>
      </c>
      <c r="C9980">
        <v>160</v>
      </c>
      <c r="D9980" s="32">
        <v>0.51736111111111116</v>
      </c>
      <c r="E9980">
        <v>8000</v>
      </c>
      <c r="G9980" s="31" t="s">
        <v>97</v>
      </c>
      <c r="H9980">
        <v>6</v>
      </c>
      <c r="I9980" s="31" t="s">
        <v>99</v>
      </c>
    </row>
    <row r="9981" spans="1:9" x14ac:dyDescent="0.3">
      <c r="A9981">
        <v>10013</v>
      </c>
      <c r="B9981">
        <v>6</v>
      </c>
      <c r="C9981">
        <v>160</v>
      </c>
      <c r="D9981" s="32">
        <v>0.55486111111111114</v>
      </c>
      <c r="E9981">
        <v>8000</v>
      </c>
      <c r="G9981" s="31" t="s">
        <v>97</v>
      </c>
      <c r="H9981">
        <v>6</v>
      </c>
      <c r="I9981" s="31" t="s">
        <v>100</v>
      </c>
    </row>
    <row r="9982" spans="1:9" x14ac:dyDescent="0.3">
      <c r="A9982">
        <v>10014</v>
      </c>
      <c r="B9982">
        <v>4</v>
      </c>
      <c r="C9982">
        <v>160</v>
      </c>
      <c r="D9982" s="32">
        <v>0.5229166666666667</v>
      </c>
      <c r="E9982">
        <v>8000</v>
      </c>
      <c r="G9982" s="31" t="s">
        <v>97</v>
      </c>
      <c r="H9982">
        <v>6</v>
      </c>
      <c r="I9982" s="31" t="s">
        <v>103</v>
      </c>
    </row>
    <row r="9983" spans="1:9" x14ac:dyDescent="0.3">
      <c r="A9983">
        <v>10015</v>
      </c>
      <c r="B9983">
        <v>8</v>
      </c>
      <c r="C9983">
        <v>160</v>
      </c>
      <c r="D9983" s="32">
        <v>0.65833333333333333</v>
      </c>
      <c r="E9983">
        <v>8000</v>
      </c>
      <c r="G9983" s="31" t="s">
        <v>97</v>
      </c>
      <c r="H9983">
        <v>6</v>
      </c>
      <c r="I9983" s="31" t="s">
        <v>101</v>
      </c>
    </row>
    <row r="9984" spans="1:9" x14ac:dyDescent="0.3">
      <c r="A9984">
        <v>10016</v>
      </c>
      <c r="B9984">
        <v>2</v>
      </c>
      <c r="C9984">
        <v>160</v>
      </c>
      <c r="D9984" s="32">
        <v>0.22500000000000001</v>
      </c>
      <c r="E9984">
        <v>8000</v>
      </c>
      <c r="G9984" s="31" t="s">
        <v>102</v>
      </c>
      <c r="H9984">
        <v>7</v>
      </c>
      <c r="I9984" s="31" t="s">
        <v>98</v>
      </c>
    </row>
    <row r="9985" spans="1:9" x14ac:dyDescent="0.3">
      <c r="A9985">
        <v>10017</v>
      </c>
      <c r="B9985">
        <v>1</v>
      </c>
      <c r="C9985">
        <v>160</v>
      </c>
      <c r="D9985" s="32">
        <v>0.53125</v>
      </c>
      <c r="E9985">
        <v>8000</v>
      </c>
      <c r="G9985" s="31" t="s">
        <v>97</v>
      </c>
      <c r="H9985">
        <v>7</v>
      </c>
      <c r="I9985" s="31" t="s">
        <v>99</v>
      </c>
    </row>
    <row r="9986" spans="1:9" x14ac:dyDescent="0.3">
      <c r="A9986">
        <v>10018</v>
      </c>
      <c r="B9986">
        <v>6</v>
      </c>
      <c r="C9986">
        <v>160</v>
      </c>
      <c r="D9986" s="32">
        <v>0.55902777777777779</v>
      </c>
      <c r="E9986">
        <v>43000</v>
      </c>
      <c r="G9986" s="31" t="s">
        <v>97</v>
      </c>
      <c r="H9986">
        <v>7</v>
      </c>
      <c r="I9986" s="31" t="s">
        <v>100</v>
      </c>
    </row>
    <row r="9987" spans="1:9" x14ac:dyDescent="0.3">
      <c r="A9987">
        <v>10019</v>
      </c>
      <c r="B9987">
        <v>4</v>
      </c>
      <c r="C9987">
        <v>160</v>
      </c>
      <c r="D9987" s="32">
        <v>0.54861111111111116</v>
      </c>
      <c r="E9987">
        <v>8000</v>
      </c>
      <c r="G9987" s="31" t="s">
        <v>97</v>
      </c>
      <c r="H9987">
        <v>7</v>
      </c>
      <c r="I9987" s="31" t="s">
        <v>103</v>
      </c>
    </row>
    <row r="9988" spans="1:9" x14ac:dyDescent="0.3">
      <c r="A9988">
        <v>10020</v>
      </c>
      <c r="B9988">
        <v>8</v>
      </c>
      <c r="C9988">
        <v>160</v>
      </c>
      <c r="D9988" s="32">
        <v>0.67638888888888893</v>
      </c>
      <c r="E9988">
        <v>8000</v>
      </c>
      <c r="G9988" s="31" t="s">
        <v>97</v>
      </c>
      <c r="H9988">
        <v>7</v>
      </c>
      <c r="I9988" s="31" t="s">
        <v>101</v>
      </c>
    </row>
    <row r="9989" spans="1:9" x14ac:dyDescent="0.3">
      <c r="A9989">
        <v>10021</v>
      </c>
      <c r="B9989">
        <v>2</v>
      </c>
      <c r="C9989">
        <v>160</v>
      </c>
      <c r="D9989" s="32">
        <v>0.66805555555555551</v>
      </c>
      <c r="E9989">
        <v>8000</v>
      </c>
      <c r="G9989" s="31" t="s">
        <v>97</v>
      </c>
      <c r="H9989">
        <v>8</v>
      </c>
      <c r="I9989" s="31" t="s">
        <v>98</v>
      </c>
    </row>
    <row r="9990" spans="1:9" x14ac:dyDescent="0.3">
      <c r="A9990">
        <v>10022</v>
      </c>
      <c r="B9990">
        <v>1</v>
      </c>
      <c r="C9990">
        <v>160</v>
      </c>
      <c r="D9990" s="32">
        <v>0.59305555555555556</v>
      </c>
      <c r="E9990">
        <v>8000</v>
      </c>
      <c r="G9990" s="31" t="s">
        <v>97</v>
      </c>
      <c r="H9990">
        <v>8</v>
      </c>
      <c r="I9990" s="31" t="s">
        <v>99</v>
      </c>
    </row>
    <row r="9991" spans="1:9" x14ac:dyDescent="0.3">
      <c r="A9991">
        <v>10023</v>
      </c>
      <c r="B9991">
        <v>6</v>
      </c>
      <c r="C9991">
        <v>160</v>
      </c>
      <c r="D9991" s="32">
        <v>0.59375</v>
      </c>
      <c r="E9991">
        <v>8000</v>
      </c>
      <c r="G9991" s="31" t="s">
        <v>97</v>
      </c>
      <c r="H9991">
        <v>8</v>
      </c>
      <c r="I9991" s="31" t="s">
        <v>100</v>
      </c>
    </row>
    <row r="9992" spans="1:9" x14ac:dyDescent="0.3">
      <c r="A9992">
        <v>10024</v>
      </c>
      <c r="B9992">
        <v>4</v>
      </c>
      <c r="C9992">
        <v>160</v>
      </c>
      <c r="D9992" s="32">
        <v>0.63958333333333328</v>
      </c>
      <c r="E9992">
        <v>8000</v>
      </c>
      <c r="G9992" s="31" t="s">
        <v>97</v>
      </c>
      <c r="H9992">
        <v>8</v>
      </c>
      <c r="I9992" s="31" t="s">
        <v>103</v>
      </c>
    </row>
    <row r="9993" spans="1:9" x14ac:dyDescent="0.3">
      <c r="A9993">
        <v>10025</v>
      </c>
      <c r="B9993">
        <v>8</v>
      </c>
      <c r="C9993">
        <v>160</v>
      </c>
      <c r="D9993" s="32">
        <v>0.7104166666666667</v>
      </c>
      <c r="E9993">
        <v>8000</v>
      </c>
      <c r="F9993">
        <v>2000</v>
      </c>
      <c r="G9993" s="31" t="s">
        <v>102</v>
      </c>
      <c r="H9993">
        <v>8</v>
      </c>
      <c r="I9993" s="31" t="s">
        <v>101</v>
      </c>
    </row>
    <row r="9994" spans="1:9" x14ac:dyDescent="0.3">
      <c r="A9994">
        <v>10026</v>
      </c>
      <c r="B9994">
        <v>2</v>
      </c>
      <c r="C9994">
        <v>160</v>
      </c>
      <c r="D9994" s="32">
        <v>0.70763888888888893</v>
      </c>
      <c r="E9994">
        <v>10000</v>
      </c>
      <c r="G9994" s="31" t="s">
        <v>97</v>
      </c>
      <c r="H9994">
        <v>9</v>
      </c>
      <c r="I9994" s="31" t="s">
        <v>98</v>
      </c>
    </row>
    <row r="9995" spans="1:9" x14ac:dyDescent="0.3">
      <c r="A9995">
        <v>10027</v>
      </c>
      <c r="B9995">
        <v>1</v>
      </c>
      <c r="C9995">
        <v>160</v>
      </c>
      <c r="D9995" s="32">
        <v>0.61458333333333337</v>
      </c>
      <c r="E9995">
        <v>8000</v>
      </c>
      <c r="G9995" s="31" t="s">
        <v>97</v>
      </c>
      <c r="H9995">
        <v>9</v>
      </c>
      <c r="I9995" s="31" t="s">
        <v>99</v>
      </c>
    </row>
    <row r="9996" spans="1:9" x14ac:dyDescent="0.3">
      <c r="A9996">
        <v>10028</v>
      </c>
      <c r="B9996">
        <v>6</v>
      </c>
      <c r="C9996">
        <v>160</v>
      </c>
      <c r="D9996" s="32">
        <v>0.6118055555555556</v>
      </c>
      <c r="E9996">
        <v>8000</v>
      </c>
      <c r="F9996">
        <v>2000</v>
      </c>
      <c r="G9996" s="31" t="s">
        <v>102</v>
      </c>
      <c r="H9996">
        <v>9</v>
      </c>
      <c r="I9996" s="31" t="s">
        <v>100</v>
      </c>
    </row>
    <row r="9997" spans="1:9" x14ac:dyDescent="0.3">
      <c r="A9997">
        <v>10029</v>
      </c>
      <c r="B9997">
        <v>4</v>
      </c>
      <c r="C9997">
        <v>160</v>
      </c>
      <c r="D9997" s="32">
        <v>0.67083333333333328</v>
      </c>
      <c r="E9997">
        <v>8000</v>
      </c>
      <c r="G9997" s="31" t="s">
        <v>97</v>
      </c>
      <c r="H9997">
        <v>9</v>
      </c>
      <c r="I9997" s="31" t="s">
        <v>103</v>
      </c>
    </row>
    <row r="9998" spans="1:9" x14ac:dyDescent="0.3">
      <c r="A9998">
        <v>10030</v>
      </c>
      <c r="B9998">
        <v>1</v>
      </c>
      <c r="C9998">
        <v>160</v>
      </c>
      <c r="D9998" s="32">
        <v>0.64375000000000004</v>
      </c>
      <c r="E9998">
        <v>8000</v>
      </c>
      <c r="G9998" s="31" t="s">
        <v>97</v>
      </c>
      <c r="H9998">
        <v>10</v>
      </c>
      <c r="I9998" s="31" t="s">
        <v>99</v>
      </c>
    </row>
    <row r="9999" spans="1:9" x14ac:dyDescent="0.3">
      <c r="A9999">
        <v>10031</v>
      </c>
      <c r="B9999">
        <v>6</v>
      </c>
      <c r="C9999">
        <v>160</v>
      </c>
      <c r="D9999" s="32">
        <v>0.63055555555555554</v>
      </c>
      <c r="E9999">
        <v>8000</v>
      </c>
      <c r="G9999" s="31" t="s">
        <v>102</v>
      </c>
      <c r="H9999">
        <v>10</v>
      </c>
      <c r="I9999" s="31" t="s">
        <v>100</v>
      </c>
    </row>
    <row r="10000" spans="1:9" x14ac:dyDescent="0.3">
      <c r="A10000">
        <v>10032</v>
      </c>
      <c r="B10000">
        <v>4</v>
      </c>
      <c r="C10000">
        <v>160</v>
      </c>
      <c r="D10000" s="32">
        <v>0.69791666666666663</v>
      </c>
      <c r="E10000">
        <v>8000</v>
      </c>
      <c r="G10000" s="31" t="s">
        <v>97</v>
      </c>
      <c r="H10000">
        <v>10</v>
      </c>
      <c r="I10000" s="31" t="s">
        <v>103</v>
      </c>
    </row>
    <row r="10001" spans="1:9" x14ac:dyDescent="0.3">
      <c r="A10001">
        <v>10033</v>
      </c>
      <c r="B10001">
        <v>1</v>
      </c>
      <c r="C10001">
        <v>160</v>
      </c>
      <c r="D10001" s="32">
        <v>0.66180555555555554</v>
      </c>
      <c r="E10001">
        <v>8000</v>
      </c>
      <c r="G10001" s="31" t="s">
        <v>97</v>
      </c>
      <c r="H10001">
        <v>11</v>
      </c>
      <c r="I10001" s="31" t="s">
        <v>99</v>
      </c>
    </row>
    <row r="10002" spans="1:9" x14ac:dyDescent="0.3">
      <c r="A10002">
        <v>10034</v>
      </c>
      <c r="B10002">
        <v>1</v>
      </c>
      <c r="C10002">
        <v>160</v>
      </c>
      <c r="D10002" s="32">
        <v>0.67986111111111114</v>
      </c>
      <c r="E10002">
        <v>8000</v>
      </c>
      <c r="G10002" s="31" t="s">
        <v>97</v>
      </c>
      <c r="H10002">
        <v>12</v>
      </c>
      <c r="I10002" s="31" t="s">
        <v>99</v>
      </c>
    </row>
    <row r="10003" spans="1:9" x14ac:dyDescent="0.3">
      <c r="A10003">
        <v>10035</v>
      </c>
      <c r="B10003">
        <v>3</v>
      </c>
      <c r="C10003">
        <v>161</v>
      </c>
      <c r="D10003" s="32">
        <v>0.44513888888888886</v>
      </c>
      <c r="E10003">
        <v>8000</v>
      </c>
      <c r="F10003">
        <v>1000</v>
      </c>
      <c r="G10003" s="31" t="s">
        <v>102</v>
      </c>
      <c r="H10003">
        <v>4</v>
      </c>
      <c r="I10003" s="31" t="s">
        <v>104</v>
      </c>
    </row>
    <row r="10004" spans="1:9" x14ac:dyDescent="0.3">
      <c r="A10004">
        <v>10036</v>
      </c>
      <c r="B10004">
        <v>2</v>
      </c>
      <c r="C10004">
        <v>161</v>
      </c>
      <c r="D10004" s="32">
        <v>0.44722222222222224</v>
      </c>
      <c r="E10004">
        <v>8000</v>
      </c>
      <c r="G10004" s="31" t="s">
        <v>97</v>
      </c>
      <c r="H10004">
        <v>4</v>
      </c>
      <c r="I10004" s="31" t="s">
        <v>98</v>
      </c>
    </row>
    <row r="10005" spans="1:9" x14ac:dyDescent="0.3">
      <c r="A10005">
        <v>10037</v>
      </c>
      <c r="B10005">
        <v>6</v>
      </c>
      <c r="C10005">
        <v>161</v>
      </c>
      <c r="D10005" s="32">
        <v>0.56874999999999998</v>
      </c>
      <c r="E10005">
        <v>8000</v>
      </c>
      <c r="F10005">
        <v>500</v>
      </c>
      <c r="G10005" s="31" t="s">
        <v>102</v>
      </c>
      <c r="H10005">
        <v>4</v>
      </c>
      <c r="I10005" s="31" t="s">
        <v>100</v>
      </c>
    </row>
    <row r="10006" spans="1:9" x14ac:dyDescent="0.3">
      <c r="A10006">
        <v>10038</v>
      </c>
      <c r="B10006">
        <v>4</v>
      </c>
      <c r="C10006">
        <v>161</v>
      </c>
      <c r="D10006" s="32">
        <v>0.44722222222222224</v>
      </c>
      <c r="E10006">
        <v>8000</v>
      </c>
      <c r="G10006" s="31" t="s">
        <v>97</v>
      </c>
      <c r="H10006">
        <v>4</v>
      </c>
      <c r="I10006" s="31" t="s">
        <v>103</v>
      </c>
    </row>
    <row r="10007" spans="1:9" x14ac:dyDescent="0.3">
      <c r="A10007">
        <v>10039</v>
      </c>
      <c r="B10007">
        <v>8</v>
      </c>
      <c r="C10007">
        <v>161</v>
      </c>
      <c r="D10007" s="32">
        <v>0.45694444444444443</v>
      </c>
      <c r="E10007">
        <v>8000</v>
      </c>
      <c r="G10007" s="31" t="s">
        <v>97</v>
      </c>
      <c r="H10007">
        <v>4</v>
      </c>
      <c r="I10007" s="31" t="s">
        <v>101</v>
      </c>
    </row>
    <row r="10008" spans="1:9" x14ac:dyDescent="0.3">
      <c r="A10008">
        <v>10040</v>
      </c>
      <c r="B10008">
        <v>5</v>
      </c>
      <c r="C10008">
        <v>161</v>
      </c>
      <c r="D10008" s="32">
        <v>0.45694444444444443</v>
      </c>
      <c r="E10008">
        <v>10000</v>
      </c>
      <c r="G10008" s="31" t="s">
        <v>97</v>
      </c>
      <c r="H10008">
        <v>4</v>
      </c>
      <c r="I10008" s="31" t="s">
        <v>105</v>
      </c>
    </row>
    <row r="10009" spans="1:9" x14ac:dyDescent="0.3">
      <c r="A10009">
        <v>10041</v>
      </c>
      <c r="B10009">
        <v>3</v>
      </c>
      <c r="C10009">
        <v>161</v>
      </c>
      <c r="D10009" s="32">
        <v>0.47222222222222221</v>
      </c>
      <c r="E10009">
        <v>8000</v>
      </c>
      <c r="F10009">
        <v>3000</v>
      </c>
      <c r="G10009" s="31" t="s">
        <v>102</v>
      </c>
      <c r="H10009">
        <v>5</v>
      </c>
      <c r="I10009" s="31" t="s">
        <v>104</v>
      </c>
    </row>
    <row r="10010" spans="1:9" x14ac:dyDescent="0.3">
      <c r="A10010">
        <v>10042</v>
      </c>
      <c r="B10010">
        <v>2</v>
      </c>
      <c r="C10010">
        <v>161</v>
      </c>
      <c r="D10010" s="32">
        <v>0.46666666666666667</v>
      </c>
      <c r="E10010">
        <v>8000</v>
      </c>
      <c r="F10010">
        <v>1000</v>
      </c>
      <c r="G10010" s="31" t="s">
        <v>97</v>
      </c>
      <c r="H10010">
        <v>5</v>
      </c>
      <c r="I10010" s="31" t="s">
        <v>98</v>
      </c>
    </row>
    <row r="10011" spans="1:9" x14ac:dyDescent="0.3">
      <c r="A10011">
        <v>10043</v>
      </c>
      <c r="B10011">
        <v>6</v>
      </c>
      <c r="C10011">
        <v>161</v>
      </c>
      <c r="D10011" s="32">
        <v>0.59236111111111112</v>
      </c>
      <c r="E10011">
        <v>8000</v>
      </c>
      <c r="G10011" s="31" t="s">
        <v>102</v>
      </c>
      <c r="H10011">
        <v>5</v>
      </c>
      <c r="I10011" s="31" t="s">
        <v>100</v>
      </c>
    </row>
    <row r="10012" spans="1:9" x14ac:dyDescent="0.3">
      <c r="A10012">
        <v>10044</v>
      </c>
      <c r="B10012">
        <v>4</v>
      </c>
      <c r="C10012">
        <v>161</v>
      </c>
      <c r="D10012" s="32">
        <v>0.47083333333333333</v>
      </c>
      <c r="E10012">
        <v>8000</v>
      </c>
      <c r="G10012" s="31" t="s">
        <v>102</v>
      </c>
      <c r="H10012">
        <v>5</v>
      </c>
      <c r="I10012" s="31" t="s">
        <v>103</v>
      </c>
    </row>
    <row r="10013" spans="1:9" x14ac:dyDescent="0.3">
      <c r="A10013">
        <v>10045</v>
      </c>
      <c r="B10013">
        <v>8</v>
      </c>
      <c r="C10013">
        <v>161</v>
      </c>
      <c r="D10013" s="32">
        <v>0.51041666666666663</v>
      </c>
      <c r="E10013">
        <v>8000</v>
      </c>
      <c r="G10013" s="31" t="s">
        <v>102</v>
      </c>
      <c r="H10013">
        <v>5</v>
      </c>
      <c r="I10013" s="31" t="s">
        <v>101</v>
      </c>
    </row>
    <row r="10014" spans="1:9" x14ac:dyDescent="0.3">
      <c r="A10014">
        <v>10046</v>
      </c>
      <c r="B10014">
        <v>5</v>
      </c>
      <c r="C10014">
        <v>161</v>
      </c>
      <c r="D10014" s="32">
        <v>0.4826388888888889</v>
      </c>
      <c r="E10014">
        <v>8000</v>
      </c>
      <c r="G10014" s="31" t="s">
        <v>97</v>
      </c>
      <c r="H10014">
        <v>5</v>
      </c>
      <c r="I10014" s="31" t="s">
        <v>105</v>
      </c>
    </row>
    <row r="10015" spans="1:9" x14ac:dyDescent="0.3">
      <c r="A10015">
        <v>10047</v>
      </c>
      <c r="B10015">
        <v>3</v>
      </c>
      <c r="C10015">
        <v>161</v>
      </c>
      <c r="D10015" s="32">
        <v>0.51944444444444449</v>
      </c>
      <c r="E10015">
        <v>8000</v>
      </c>
      <c r="F10015">
        <v>2000</v>
      </c>
      <c r="G10015" s="31" t="s">
        <v>97</v>
      </c>
      <c r="H10015">
        <v>6</v>
      </c>
      <c r="I10015" s="31" t="s">
        <v>104</v>
      </c>
    </row>
    <row r="10016" spans="1:9" x14ac:dyDescent="0.3">
      <c r="A10016">
        <v>10048</v>
      </c>
      <c r="B10016">
        <v>2</v>
      </c>
      <c r="C10016">
        <v>161</v>
      </c>
      <c r="D10016" s="32">
        <v>0.50347222222222221</v>
      </c>
      <c r="E10016">
        <v>8000</v>
      </c>
      <c r="G10016" s="31" t="s">
        <v>97</v>
      </c>
      <c r="H10016">
        <v>6</v>
      </c>
      <c r="I10016" s="31" t="s">
        <v>98</v>
      </c>
    </row>
    <row r="10017" spans="1:9" x14ac:dyDescent="0.3">
      <c r="A10017">
        <v>10049</v>
      </c>
      <c r="B10017">
        <v>6</v>
      </c>
      <c r="C10017">
        <v>161</v>
      </c>
      <c r="D10017" s="32">
        <v>0.63888888888888884</v>
      </c>
      <c r="E10017">
        <v>8000</v>
      </c>
      <c r="G10017" s="31" t="s">
        <v>97</v>
      </c>
      <c r="H10017">
        <v>6</v>
      </c>
      <c r="I10017" s="31" t="s">
        <v>100</v>
      </c>
    </row>
    <row r="10018" spans="1:9" x14ac:dyDescent="0.3">
      <c r="A10018">
        <v>10050</v>
      </c>
      <c r="B10018">
        <v>4</v>
      </c>
      <c r="C10018">
        <v>161</v>
      </c>
      <c r="D10018" s="32">
        <v>0.51111111111111107</v>
      </c>
      <c r="E10018">
        <v>8000</v>
      </c>
      <c r="G10018" s="31" t="s">
        <v>102</v>
      </c>
      <c r="H10018">
        <v>6</v>
      </c>
      <c r="I10018" s="31" t="s">
        <v>103</v>
      </c>
    </row>
    <row r="10019" spans="1:9" x14ac:dyDescent="0.3">
      <c r="A10019">
        <v>10051</v>
      </c>
      <c r="B10019">
        <v>8</v>
      </c>
      <c r="C10019">
        <v>161</v>
      </c>
      <c r="D10019" s="32">
        <v>0.54166666666666663</v>
      </c>
      <c r="E10019">
        <v>8000</v>
      </c>
      <c r="G10019" s="31" t="s">
        <v>102</v>
      </c>
      <c r="H10019">
        <v>6</v>
      </c>
      <c r="I10019" s="31" t="s">
        <v>101</v>
      </c>
    </row>
    <row r="10020" spans="1:9" x14ac:dyDescent="0.3">
      <c r="A10020">
        <v>10052</v>
      </c>
      <c r="B10020">
        <v>5</v>
      </c>
      <c r="C10020">
        <v>161</v>
      </c>
      <c r="D10020" s="32">
        <v>0.50347222222222221</v>
      </c>
      <c r="E10020">
        <v>8000</v>
      </c>
      <c r="G10020" s="31" t="s">
        <v>97</v>
      </c>
      <c r="H10020">
        <v>6</v>
      </c>
      <c r="I10020" s="31" t="s">
        <v>105</v>
      </c>
    </row>
    <row r="10021" spans="1:9" x14ac:dyDescent="0.3">
      <c r="A10021">
        <v>10053</v>
      </c>
      <c r="B10021">
        <v>3</v>
      </c>
      <c r="C10021">
        <v>161</v>
      </c>
      <c r="D10021" s="32">
        <v>0.54652777777777772</v>
      </c>
      <c r="E10021">
        <v>8000</v>
      </c>
      <c r="G10021" s="31" t="s">
        <v>97</v>
      </c>
      <c r="H10021">
        <v>7</v>
      </c>
      <c r="I10021" s="31" t="s">
        <v>104</v>
      </c>
    </row>
    <row r="10022" spans="1:9" x14ac:dyDescent="0.3">
      <c r="A10022">
        <v>10054</v>
      </c>
      <c r="B10022">
        <v>2</v>
      </c>
      <c r="C10022">
        <v>161</v>
      </c>
      <c r="D10022" s="32">
        <v>0.52847222222222223</v>
      </c>
      <c r="E10022">
        <v>8000</v>
      </c>
      <c r="G10022" s="31" t="s">
        <v>102</v>
      </c>
      <c r="H10022">
        <v>7</v>
      </c>
      <c r="I10022" s="31" t="s">
        <v>98</v>
      </c>
    </row>
    <row r="10023" spans="1:9" x14ac:dyDescent="0.3">
      <c r="A10023">
        <v>10055</v>
      </c>
      <c r="B10023">
        <v>6</v>
      </c>
      <c r="C10023">
        <v>161</v>
      </c>
      <c r="D10023" s="32">
        <v>0.65763888888888888</v>
      </c>
      <c r="E10023">
        <v>8000</v>
      </c>
      <c r="G10023" s="31" t="s">
        <v>102</v>
      </c>
      <c r="H10023">
        <v>7</v>
      </c>
      <c r="I10023" s="31" t="s">
        <v>100</v>
      </c>
    </row>
    <row r="10024" spans="1:9" x14ac:dyDescent="0.3">
      <c r="A10024">
        <v>10056</v>
      </c>
      <c r="B10024">
        <v>4</v>
      </c>
      <c r="C10024">
        <v>161</v>
      </c>
      <c r="D10024" s="32">
        <v>0.53263888888888888</v>
      </c>
      <c r="E10024">
        <v>10000</v>
      </c>
      <c r="G10024" s="31" t="s">
        <v>102</v>
      </c>
      <c r="H10024">
        <v>7</v>
      </c>
      <c r="I10024" s="31" t="s">
        <v>103</v>
      </c>
    </row>
    <row r="10025" spans="1:9" x14ac:dyDescent="0.3">
      <c r="A10025">
        <v>10057</v>
      </c>
      <c r="B10025">
        <v>8</v>
      </c>
      <c r="C10025">
        <v>161</v>
      </c>
      <c r="D10025" s="32">
        <v>0.57986111111111116</v>
      </c>
      <c r="E10025">
        <v>8000</v>
      </c>
      <c r="G10025" s="31" t="s">
        <v>102</v>
      </c>
      <c r="H10025">
        <v>7</v>
      </c>
      <c r="I10025" s="31" t="s">
        <v>101</v>
      </c>
    </row>
    <row r="10026" spans="1:9" x14ac:dyDescent="0.3">
      <c r="A10026">
        <v>10058</v>
      </c>
      <c r="B10026">
        <v>5</v>
      </c>
      <c r="C10026">
        <v>161</v>
      </c>
      <c r="D10026" s="32">
        <v>0.52708333333333335</v>
      </c>
      <c r="E10026">
        <v>8000</v>
      </c>
      <c r="G10026" s="31" t="s">
        <v>97</v>
      </c>
      <c r="H10026">
        <v>7</v>
      </c>
      <c r="I10026" s="31" t="s">
        <v>105</v>
      </c>
    </row>
    <row r="10027" spans="1:9" x14ac:dyDescent="0.3">
      <c r="A10027">
        <v>10059</v>
      </c>
      <c r="B10027">
        <v>3</v>
      </c>
      <c r="C10027">
        <v>161</v>
      </c>
      <c r="D10027" s="32">
        <v>0.56874999999999998</v>
      </c>
      <c r="E10027">
        <v>8000</v>
      </c>
      <c r="G10027" s="31" t="s">
        <v>97</v>
      </c>
      <c r="H10027">
        <v>8</v>
      </c>
      <c r="I10027" s="31" t="s">
        <v>104</v>
      </c>
    </row>
    <row r="10028" spans="1:9" x14ac:dyDescent="0.3">
      <c r="A10028">
        <v>10060</v>
      </c>
      <c r="B10028">
        <v>2</v>
      </c>
      <c r="C10028">
        <v>161</v>
      </c>
      <c r="D10028" s="32">
        <v>0.59027777777777779</v>
      </c>
      <c r="E10028">
        <v>8000</v>
      </c>
      <c r="G10028" s="31" t="s">
        <v>97</v>
      </c>
      <c r="H10028">
        <v>8</v>
      </c>
      <c r="I10028" s="31" t="s">
        <v>98</v>
      </c>
    </row>
    <row r="10029" spans="1:9" x14ac:dyDescent="0.3">
      <c r="A10029">
        <v>10061</v>
      </c>
      <c r="B10029">
        <v>6</v>
      </c>
      <c r="C10029">
        <v>161</v>
      </c>
      <c r="D10029" s="32">
        <v>0.68541666666666667</v>
      </c>
      <c r="E10029">
        <v>8000</v>
      </c>
      <c r="G10029" s="31" t="s">
        <v>102</v>
      </c>
      <c r="H10029">
        <v>8</v>
      </c>
      <c r="I10029" s="31" t="s">
        <v>100</v>
      </c>
    </row>
    <row r="10030" spans="1:9" x14ac:dyDescent="0.3">
      <c r="A10030">
        <v>10062</v>
      </c>
      <c r="B10030">
        <v>4</v>
      </c>
      <c r="C10030">
        <v>161</v>
      </c>
      <c r="D10030" s="32"/>
      <c r="E10030">
        <v>8000</v>
      </c>
      <c r="G10030" s="31" t="s">
        <v>97</v>
      </c>
      <c r="H10030">
        <v>8</v>
      </c>
      <c r="I10030" s="31" t="s">
        <v>103</v>
      </c>
    </row>
    <row r="10031" spans="1:9" x14ac:dyDescent="0.3">
      <c r="A10031">
        <v>10063</v>
      </c>
      <c r="B10031">
        <v>8</v>
      </c>
      <c r="C10031">
        <v>161</v>
      </c>
      <c r="D10031" s="32">
        <v>0.65208333333333335</v>
      </c>
      <c r="E10031">
        <v>8000</v>
      </c>
      <c r="G10031" s="31" t="s">
        <v>102</v>
      </c>
      <c r="H10031">
        <v>8</v>
      </c>
      <c r="I10031" s="31" t="s">
        <v>101</v>
      </c>
    </row>
    <row r="10032" spans="1:9" x14ac:dyDescent="0.3">
      <c r="A10032">
        <v>10064</v>
      </c>
      <c r="B10032">
        <v>5</v>
      </c>
      <c r="C10032">
        <v>161</v>
      </c>
      <c r="D10032" s="32">
        <v>0.56666666666666665</v>
      </c>
      <c r="E10032">
        <v>8000</v>
      </c>
      <c r="G10032" s="31" t="s">
        <v>102</v>
      </c>
      <c r="H10032">
        <v>8</v>
      </c>
      <c r="I10032" s="31" t="s">
        <v>105</v>
      </c>
    </row>
    <row r="10033" spans="1:9" x14ac:dyDescent="0.3">
      <c r="A10033">
        <v>10065</v>
      </c>
      <c r="B10033">
        <v>3</v>
      </c>
      <c r="C10033">
        <v>161</v>
      </c>
      <c r="D10033" s="32">
        <v>0.61319444444444449</v>
      </c>
      <c r="E10033">
        <v>8000</v>
      </c>
      <c r="F10033">
        <v>2000</v>
      </c>
      <c r="G10033" s="31" t="s">
        <v>102</v>
      </c>
      <c r="H10033">
        <v>9</v>
      </c>
      <c r="I10033" s="31" t="s">
        <v>104</v>
      </c>
    </row>
    <row r="10034" spans="1:9" x14ac:dyDescent="0.3">
      <c r="A10034">
        <v>10066</v>
      </c>
      <c r="B10034">
        <v>2</v>
      </c>
      <c r="C10034">
        <v>161</v>
      </c>
      <c r="D10034" s="32">
        <v>0.62569444444444444</v>
      </c>
      <c r="E10034">
        <v>8000</v>
      </c>
      <c r="G10034" s="31" t="s">
        <v>97</v>
      </c>
      <c r="H10034">
        <v>9</v>
      </c>
      <c r="I10034" s="31" t="s">
        <v>98</v>
      </c>
    </row>
    <row r="10035" spans="1:9" x14ac:dyDescent="0.3">
      <c r="A10035">
        <v>10067</v>
      </c>
      <c r="B10035">
        <v>6</v>
      </c>
      <c r="C10035">
        <v>161</v>
      </c>
      <c r="D10035" s="32">
        <v>0.73888888888888893</v>
      </c>
      <c r="E10035">
        <v>8000</v>
      </c>
      <c r="G10035" s="31" t="s">
        <v>102</v>
      </c>
      <c r="H10035">
        <v>9</v>
      </c>
      <c r="I10035" s="31" t="s">
        <v>100</v>
      </c>
    </row>
    <row r="10036" spans="1:9" x14ac:dyDescent="0.3">
      <c r="A10036">
        <v>10068</v>
      </c>
      <c r="B10036">
        <v>4</v>
      </c>
      <c r="C10036">
        <v>161</v>
      </c>
      <c r="D10036" s="32">
        <v>0.58194444444444449</v>
      </c>
      <c r="E10036">
        <v>8000</v>
      </c>
      <c r="G10036" s="31" t="s">
        <v>102</v>
      </c>
      <c r="H10036">
        <v>9</v>
      </c>
      <c r="I10036" s="31" t="s">
        <v>103</v>
      </c>
    </row>
    <row r="10037" spans="1:9" x14ac:dyDescent="0.3">
      <c r="A10037">
        <v>10069</v>
      </c>
      <c r="B10037">
        <v>8</v>
      </c>
      <c r="C10037">
        <v>161</v>
      </c>
      <c r="D10037" s="32">
        <v>0.68402777777777779</v>
      </c>
      <c r="E10037">
        <v>8000</v>
      </c>
      <c r="G10037" s="31" t="s">
        <v>102</v>
      </c>
      <c r="H10037">
        <v>9</v>
      </c>
      <c r="I10037" s="31" t="s">
        <v>101</v>
      </c>
    </row>
    <row r="10038" spans="1:9" x14ac:dyDescent="0.3">
      <c r="A10038">
        <v>10070</v>
      </c>
      <c r="B10038">
        <v>5</v>
      </c>
      <c r="C10038">
        <v>161</v>
      </c>
      <c r="D10038" s="32">
        <v>0.59583333333333333</v>
      </c>
      <c r="E10038">
        <v>8000</v>
      </c>
      <c r="G10038" s="31" t="s">
        <v>102</v>
      </c>
      <c r="H10038">
        <v>9</v>
      </c>
      <c r="I10038" s="31" t="s">
        <v>105</v>
      </c>
    </row>
    <row r="10039" spans="1:9" x14ac:dyDescent="0.3">
      <c r="A10039">
        <v>10071</v>
      </c>
      <c r="B10039">
        <v>3</v>
      </c>
      <c r="C10039">
        <v>161</v>
      </c>
      <c r="D10039" s="32">
        <v>0.65277777777777779</v>
      </c>
      <c r="E10039">
        <v>8000</v>
      </c>
      <c r="G10039" s="31" t="s">
        <v>102</v>
      </c>
      <c r="H10039">
        <v>10</v>
      </c>
      <c r="I10039" s="31" t="s">
        <v>104</v>
      </c>
    </row>
    <row r="10040" spans="1:9" x14ac:dyDescent="0.3">
      <c r="A10040">
        <v>10072</v>
      </c>
      <c r="B10040">
        <v>2</v>
      </c>
      <c r="C10040">
        <v>161</v>
      </c>
      <c r="D10040" s="32">
        <v>0.66388888888888886</v>
      </c>
      <c r="E10040">
        <v>8000</v>
      </c>
      <c r="G10040" s="31" t="s">
        <v>97</v>
      </c>
      <c r="H10040">
        <v>10</v>
      </c>
      <c r="I10040" s="31" t="s">
        <v>98</v>
      </c>
    </row>
    <row r="10041" spans="1:9" x14ac:dyDescent="0.3">
      <c r="A10041">
        <v>10073</v>
      </c>
      <c r="B10041">
        <v>6</v>
      </c>
      <c r="C10041">
        <v>161</v>
      </c>
      <c r="D10041" s="32">
        <v>0.75763888888888886</v>
      </c>
      <c r="E10041">
        <v>8000</v>
      </c>
      <c r="G10041" s="31" t="s">
        <v>102</v>
      </c>
      <c r="H10041">
        <v>10</v>
      </c>
      <c r="I10041" s="31" t="s">
        <v>100</v>
      </c>
    </row>
    <row r="10042" spans="1:9" x14ac:dyDescent="0.3">
      <c r="A10042">
        <v>10074</v>
      </c>
      <c r="B10042">
        <v>4</v>
      </c>
      <c r="C10042">
        <v>161</v>
      </c>
      <c r="D10042" s="32">
        <v>0.61527777777777781</v>
      </c>
      <c r="E10042">
        <v>8000</v>
      </c>
      <c r="G10042" s="31" t="s">
        <v>97</v>
      </c>
      <c r="H10042">
        <v>10</v>
      </c>
      <c r="I10042" s="31" t="s">
        <v>103</v>
      </c>
    </row>
    <row r="10043" spans="1:9" x14ac:dyDescent="0.3">
      <c r="A10043">
        <v>10075</v>
      </c>
      <c r="B10043">
        <v>8</v>
      </c>
      <c r="C10043">
        <v>161</v>
      </c>
      <c r="D10043" s="32">
        <v>0.72152777777777777</v>
      </c>
      <c r="E10043">
        <v>8000</v>
      </c>
      <c r="G10043" s="31" t="s">
        <v>97</v>
      </c>
      <c r="H10043">
        <v>10</v>
      </c>
      <c r="I10043" s="31" t="s">
        <v>101</v>
      </c>
    </row>
    <row r="10044" spans="1:9" x14ac:dyDescent="0.3">
      <c r="A10044">
        <v>10076</v>
      </c>
      <c r="B10044">
        <v>5</v>
      </c>
      <c r="C10044">
        <v>161</v>
      </c>
      <c r="D10044" s="32">
        <v>0.62013888888888891</v>
      </c>
      <c r="E10044">
        <v>8000</v>
      </c>
      <c r="G10044" s="31" t="s">
        <v>97</v>
      </c>
      <c r="H10044">
        <v>10</v>
      </c>
      <c r="I10044" s="31" t="s">
        <v>105</v>
      </c>
    </row>
    <row r="10045" spans="1:9" x14ac:dyDescent="0.3">
      <c r="A10045">
        <v>10077</v>
      </c>
      <c r="B10045">
        <v>3</v>
      </c>
      <c r="C10045">
        <v>161</v>
      </c>
      <c r="D10045" s="32">
        <v>0.67986111111111114</v>
      </c>
      <c r="E10045">
        <v>8000</v>
      </c>
      <c r="F10045">
        <v>2000</v>
      </c>
      <c r="G10045" s="31" t="s">
        <v>102</v>
      </c>
      <c r="H10045">
        <v>11</v>
      </c>
      <c r="I10045" s="31" t="s">
        <v>104</v>
      </c>
    </row>
    <row r="10046" spans="1:9" x14ac:dyDescent="0.3">
      <c r="A10046">
        <v>10078</v>
      </c>
      <c r="B10046">
        <v>2</v>
      </c>
      <c r="C10046">
        <v>161</v>
      </c>
      <c r="D10046" s="32">
        <v>0.6791666666666667</v>
      </c>
      <c r="E10046">
        <v>8000</v>
      </c>
      <c r="G10046" s="31" t="s">
        <v>102</v>
      </c>
      <c r="H10046">
        <v>11</v>
      </c>
      <c r="I10046" s="31" t="s">
        <v>98</v>
      </c>
    </row>
    <row r="10047" spans="1:9" x14ac:dyDescent="0.3">
      <c r="A10047">
        <v>10079</v>
      </c>
      <c r="B10047">
        <v>6</v>
      </c>
      <c r="C10047">
        <v>161</v>
      </c>
      <c r="D10047" s="32">
        <v>0.77569444444444446</v>
      </c>
      <c r="E10047">
        <v>8000</v>
      </c>
      <c r="G10047" s="31" t="s">
        <v>97</v>
      </c>
      <c r="H10047">
        <v>11</v>
      </c>
      <c r="I10047" s="31" t="s">
        <v>100</v>
      </c>
    </row>
    <row r="10048" spans="1:9" x14ac:dyDescent="0.3">
      <c r="A10048">
        <v>10080</v>
      </c>
      <c r="B10048">
        <v>4</v>
      </c>
      <c r="C10048">
        <v>161</v>
      </c>
      <c r="D10048" s="32">
        <v>0.65625</v>
      </c>
      <c r="E10048">
        <v>8000</v>
      </c>
      <c r="G10048" s="31" t="s">
        <v>102</v>
      </c>
      <c r="H10048">
        <v>11</v>
      </c>
      <c r="I10048" s="31" t="s">
        <v>103</v>
      </c>
    </row>
    <row r="10049" spans="1:9" x14ac:dyDescent="0.3">
      <c r="A10049">
        <v>10081</v>
      </c>
      <c r="B10049">
        <v>8</v>
      </c>
      <c r="C10049">
        <v>161</v>
      </c>
      <c r="D10049" s="32">
        <v>0.74652777777777779</v>
      </c>
      <c r="E10049">
        <v>8000</v>
      </c>
      <c r="G10049" s="31" t="s">
        <v>102</v>
      </c>
      <c r="H10049">
        <v>11</v>
      </c>
      <c r="I10049" s="31" t="s">
        <v>101</v>
      </c>
    </row>
    <row r="10050" spans="1:9" x14ac:dyDescent="0.3">
      <c r="A10050">
        <v>10082</v>
      </c>
      <c r="B10050">
        <v>5</v>
      </c>
      <c r="C10050">
        <v>161</v>
      </c>
      <c r="D10050" s="32">
        <v>0.64861111111111114</v>
      </c>
      <c r="E10050">
        <v>8000</v>
      </c>
      <c r="G10050" s="31" t="s">
        <v>102</v>
      </c>
      <c r="H10050">
        <v>11</v>
      </c>
      <c r="I10050" s="31" t="s">
        <v>105</v>
      </c>
    </row>
    <row r="10051" spans="1:9" x14ac:dyDescent="0.3">
      <c r="A10051">
        <v>10083</v>
      </c>
      <c r="B10051">
        <v>3</v>
      </c>
      <c r="C10051">
        <v>161</v>
      </c>
      <c r="D10051" s="32">
        <v>0.70902777777777781</v>
      </c>
      <c r="E10051">
        <v>8000</v>
      </c>
      <c r="F10051">
        <v>2000</v>
      </c>
      <c r="G10051" s="31" t="s">
        <v>102</v>
      </c>
      <c r="H10051">
        <v>12</v>
      </c>
      <c r="I10051" s="31" t="s">
        <v>104</v>
      </c>
    </row>
    <row r="10052" spans="1:9" x14ac:dyDescent="0.3">
      <c r="A10052">
        <v>10084</v>
      </c>
      <c r="B10052">
        <v>2</v>
      </c>
      <c r="C10052">
        <v>161</v>
      </c>
      <c r="D10052" s="32">
        <v>0.7104166666666667</v>
      </c>
      <c r="E10052">
        <v>8000</v>
      </c>
      <c r="G10052" s="31" t="s">
        <v>102</v>
      </c>
      <c r="H10052">
        <v>12</v>
      </c>
      <c r="I10052" s="31" t="s">
        <v>98</v>
      </c>
    </row>
    <row r="10053" spans="1:9" x14ac:dyDescent="0.3">
      <c r="A10053">
        <v>10085</v>
      </c>
      <c r="B10053">
        <v>6</v>
      </c>
      <c r="C10053">
        <v>161</v>
      </c>
      <c r="D10053" s="32">
        <v>0.80208333333333337</v>
      </c>
      <c r="E10053">
        <v>8000</v>
      </c>
      <c r="G10053" s="31" t="s">
        <v>102</v>
      </c>
      <c r="H10053">
        <v>12</v>
      </c>
      <c r="I10053" s="31" t="s">
        <v>100</v>
      </c>
    </row>
    <row r="10054" spans="1:9" x14ac:dyDescent="0.3">
      <c r="A10054">
        <v>10086</v>
      </c>
      <c r="B10054">
        <v>4</v>
      </c>
      <c r="C10054">
        <v>161</v>
      </c>
      <c r="D10054" s="32">
        <v>0.66527777777777775</v>
      </c>
      <c r="E10054">
        <v>8000</v>
      </c>
      <c r="G10054" s="31" t="s">
        <v>102</v>
      </c>
      <c r="H10054">
        <v>12</v>
      </c>
      <c r="I10054" s="31" t="s">
        <v>103</v>
      </c>
    </row>
    <row r="10055" spans="1:9" x14ac:dyDescent="0.3">
      <c r="A10055">
        <v>10087</v>
      </c>
      <c r="B10055">
        <v>8</v>
      </c>
      <c r="C10055">
        <v>161</v>
      </c>
      <c r="D10055" s="32">
        <v>0.77430555555555558</v>
      </c>
      <c r="E10055">
        <v>8000</v>
      </c>
      <c r="G10055" s="31" t="s">
        <v>97</v>
      </c>
      <c r="H10055">
        <v>12</v>
      </c>
      <c r="I10055" s="31" t="s">
        <v>101</v>
      </c>
    </row>
    <row r="10056" spans="1:9" x14ac:dyDescent="0.3">
      <c r="A10056">
        <v>10088</v>
      </c>
      <c r="B10056">
        <v>5</v>
      </c>
      <c r="C10056">
        <v>161</v>
      </c>
      <c r="D10056" s="32">
        <v>0.67708333333333337</v>
      </c>
      <c r="E10056">
        <v>8000</v>
      </c>
      <c r="G10056" s="31" t="s">
        <v>97</v>
      </c>
      <c r="H10056">
        <v>12</v>
      </c>
      <c r="I10056" s="31" t="s">
        <v>105</v>
      </c>
    </row>
    <row r="10057" spans="1:9" x14ac:dyDescent="0.3">
      <c r="A10057">
        <v>10089</v>
      </c>
      <c r="B10057">
        <v>3</v>
      </c>
      <c r="C10057">
        <v>161</v>
      </c>
      <c r="D10057" s="32">
        <v>0.72986111111111107</v>
      </c>
      <c r="E10057">
        <v>8000</v>
      </c>
      <c r="G10057" s="31" t="s">
        <v>97</v>
      </c>
      <c r="H10057">
        <v>13</v>
      </c>
      <c r="I10057" s="31" t="s">
        <v>104</v>
      </c>
    </row>
    <row r="10058" spans="1:9" x14ac:dyDescent="0.3">
      <c r="A10058">
        <v>10090</v>
      </c>
      <c r="B10058">
        <v>2</v>
      </c>
      <c r="C10058">
        <v>161</v>
      </c>
      <c r="D10058" s="32">
        <v>0.73888888888888893</v>
      </c>
      <c r="E10058">
        <v>8000</v>
      </c>
      <c r="G10058" s="31" t="s">
        <v>102</v>
      </c>
      <c r="H10058">
        <v>13</v>
      </c>
      <c r="I10058" s="31" t="s">
        <v>98</v>
      </c>
    </row>
    <row r="10059" spans="1:9" x14ac:dyDescent="0.3">
      <c r="A10059">
        <v>10091</v>
      </c>
      <c r="B10059">
        <v>6</v>
      </c>
      <c r="C10059">
        <v>161</v>
      </c>
      <c r="D10059" s="32">
        <v>0.8256944444444444</v>
      </c>
      <c r="E10059">
        <v>8000</v>
      </c>
      <c r="G10059" s="31" t="s">
        <v>97</v>
      </c>
      <c r="H10059">
        <v>13</v>
      </c>
      <c r="I10059" s="31" t="s">
        <v>100</v>
      </c>
    </row>
    <row r="10060" spans="1:9" x14ac:dyDescent="0.3">
      <c r="A10060">
        <v>10092</v>
      </c>
      <c r="B10060">
        <v>4</v>
      </c>
      <c r="C10060">
        <v>161</v>
      </c>
      <c r="D10060" s="32">
        <v>0.71458333333333335</v>
      </c>
      <c r="E10060">
        <v>8000</v>
      </c>
      <c r="G10060" s="31" t="s">
        <v>97</v>
      </c>
      <c r="H10060">
        <v>13</v>
      </c>
      <c r="I10060" s="31" t="s">
        <v>103</v>
      </c>
    </row>
    <row r="10061" spans="1:9" x14ac:dyDescent="0.3">
      <c r="A10061">
        <v>10093</v>
      </c>
      <c r="B10061">
        <v>8</v>
      </c>
      <c r="C10061">
        <v>161</v>
      </c>
      <c r="D10061" s="32">
        <v>0.80277777777777781</v>
      </c>
      <c r="E10061">
        <v>8000</v>
      </c>
      <c r="G10061" s="31" t="s">
        <v>97</v>
      </c>
      <c r="H10061">
        <v>13</v>
      </c>
      <c r="I10061" s="31" t="s">
        <v>101</v>
      </c>
    </row>
    <row r="10062" spans="1:9" x14ac:dyDescent="0.3">
      <c r="A10062">
        <v>10094</v>
      </c>
      <c r="B10062">
        <v>5</v>
      </c>
      <c r="C10062">
        <v>161</v>
      </c>
      <c r="D10062" s="32">
        <v>0.74027777777777781</v>
      </c>
      <c r="E10062">
        <v>8000</v>
      </c>
      <c r="F10062">
        <v>2000</v>
      </c>
      <c r="G10062" s="31" t="s">
        <v>102</v>
      </c>
      <c r="H10062">
        <v>13</v>
      </c>
      <c r="I10062" s="31" t="s">
        <v>105</v>
      </c>
    </row>
    <row r="10063" spans="1:9" x14ac:dyDescent="0.3">
      <c r="A10063">
        <v>10095</v>
      </c>
      <c r="B10063">
        <v>3</v>
      </c>
      <c r="C10063">
        <v>161</v>
      </c>
      <c r="D10063" s="32">
        <v>0.74444444444444446</v>
      </c>
      <c r="E10063">
        <v>8000</v>
      </c>
      <c r="G10063" s="31" t="s">
        <v>102</v>
      </c>
      <c r="H10063">
        <v>14</v>
      </c>
      <c r="I10063" s="31" t="s">
        <v>104</v>
      </c>
    </row>
    <row r="10064" spans="1:9" x14ac:dyDescent="0.3">
      <c r="A10064">
        <v>10096</v>
      </c>
      <c r="B10064">
        <v>2</v>
      </c>
      <c r="C10064">
        <v>161</v>
      </c>
      <c r="D10064" s="32">
        <v>0.75694444444444442</v>
      </c>
      <c r="E10064">
        <v>8000</v>
      </c>
      <c r="G10064" s="31" t="s">
        <v>102</v>
      </c>
      <c r="H10064">
        <v>14</v>
      </c>
      <c r="I10064" s="31" t="s">
        <v>98</v>
      </c>
    </row>
    <row r="10065" spans="1:9" x14ac:dyDescent="0.3">
      <c r="A10065">
        <v>10097</v>
      </c>
      <c r="B10065">
        <v>4</v>
      </c>
      <c r="C10065">
        <v>161</v>
      </c>
      <c r="D10065" s="32">
        <v>0.74930555555555556</v>
      </c>
      <c r="E10065">
        <v>10000</v>
      </c>
      <c r="G10065" s="31" t="s">
        <v>97</v>
      </c>
      <c r="H10065">
        <v>14</v>
      </c>
      <c r="I10065" s="31" t="s">
        <v>103</v>
      </c>
    </row>
    <row r="10066" spans="1:9" x14ac:dyDescent="0.3">
      <c r="A10066">
        <v>10098</v>
      </c>
      <c r="B10066">
        <v>8</v>
      </c>
      <c r="C10066">
        <v>161</v>
      </c>
      <c r="D10066" s="32">
        <v>0.82847222222222228</v>
      </c>
      <c r="E10066">
        <v>8000</v>
      </c>
      <c r="F10066">
        <v>6000</v>
      </c>
      <c r="G10066" s="31" t="s">
        <v>102</v>
      </c>
      <c r="H10066">
        <v>14</v>
      </c>
      <c r="I10066" s="31" t="s">
        <v>101</v>
      </c>
    </row>
    <row r="10067" spans="1:9" x14ac:dyDescent="0.3">
      <c r="A10067">
        <v>10099</v>
      </c>
      <c r="B10067">
        <v>5</v>
      </c>
      <c r="C10067">
        <v>161</v>
      </c>
      <c r="D10067" s="32">
        <v>0.7680555555555556</v>
      </c>
      <c r="E10067">
        <v>8000</v>
      </c>
      <c r="G10067" s="31" t="s">
        <v>97</v>
      </c>
      <c r="H10067">
        <v>14</v>
      </c>
      <c r="I10067" s="31" t="s">
        <v>105</v>
      </c>
    </row>
    <row r="10068" spans="1:9" x14ac:dyDescent="0.3">
      <c r="A10068">
        <v>10100</v>
      </c>
      <c r="B10068">
        <v>3</v>
      </c>
      <c r="C10068">
        <v>161</v>
      </c>
      <c r="D10068" s="32">
        <v>0.77013888888888893</v>
      </c>
      <c r="E10068">
        <v>8000</v>
      </c>
      <c r="G10068" s="31" t="s">
        <v>97</v>
      </c>
      <c r="H10068">
        <v>15</v>
      </c>
      <c r="I10068" s="31" t="s">
        <v>104</v>
      </c>
    </row>
    <row r="10069" spans="1:9" x14ac:dyDescent="0.3">
      <c r="A10069">
        <v>10101</v>
      </c>
      <c r="B10069">
        <v>2</v>
      </c>
      <c r="C10069">
        <v>161</v>
      </c>
      <c r="D10069" s="32">
        <v>0.77569444444444446</v>
      </c>
      <c r="E10069">
        <v>8000</v>
      </c>
      <c r="G10069" s="31" t="s">
        <v>102</v>
      </c>
      <c r="H10069">
        <v>15</v>
      </c>
      <c r="I10069" s="31" t="s">
        <v>98</v>
      </c>
    </row>
    <row r="10070" spans="1:9" x14ac:dyDescent="0.3">
      <c r="A10070">
        <v>10102</v>
      </c>
      <c r="B10070">
        <v>4</v>
      </c>
      <c r="C10070">
        <v>161</v>
      </c>
      <c r="D10070" s="32">
        <v>0.77083333333333337</v>
      </c>
      <c r="E10070">
        <v>8000</v>
      </c>
      <c r="G10070" s="31" t="s">
        <v>97</v>
      </c>
      <c r="H10070">
        <v>15</v>
      </c>
      <c r="I10070" s="31" t="s">
        <v>103</v>
      </c>
    </row>
    <row r="10071" spans="1:9" x14ac:dyDescent="0.3">
      <c r="A10071">
        <v>10103</v>
      </c>
      <c r="B10071">
        <v>5</v>
      </c>
      <c r="C10071">
        <v>161</v>
      </c>
      <c r="D10071" s="32">
        <v>0.78333333333333333</v>
      </c>
      <c r="E10071">
        <v>8000</v>
      </c>
      <c r="G10071" s="31" t="s">
        <v>102</v>
      </c>
      <c r="H10071">
        <v>15</v>
      </c>
      <c r="I10071" s="31" t="s">
        <v>105</v>
      </c>
    </row>
    <row r="10072" spans="1:9" x14ac:dyDescent="0.3">
      <c r="A10072">
        <v>10104</v>
      </c>
      <c r="B10072">
        <v>3</v>
      </c>
      <c r="C10072">
        <v>161</v>
      </c>
      <c r="D10072" s="32">
        <v>0.78541666666666665</v>
      </c>
      <c r="E10072">
        <v>8000</v>
      </c>
      <c r="G10072" s="31" t="s">
        <v>97</v>
      </c>
      <c r="H10072">
        <v>16</v>
      </c>
      <c r="I10072" s="31" t="s">
        <v>104</v>
      </c>
    </row>
    <row r="10073" spans="1:9" x14ac:dyDescent="0.3">
      <c r="A10073">
        <v>10105</v>
      </c>
      <c r="B10073">
        <v>2</v>
      </c>
      <c r="C10073">
        <v>161</v>
      </c>
      <c r="D10073" s="32">
        <v>0.79791666666666672</v>
      </c>
      <c r="E10073">
        <v>10000</v>
      </c>
      <c r="G10073" s="31" t="s">
        <v>97</v>
      </c>
      <c r="H10073">
        <v>16</v>
      </c>
      <c r="I10073" s="31" t="s">
        <v>98</v>
      </c>
    </row>
    <row r="10074" spans="1:9" x14ac:dyDescent="0.3">
      <c r="A10074">
        <v>10106</v>
      </c>
      <c r="B10074">
        <v>4</v>
      </c>
      <c r="C10074">
        <v>161</v>
      </c>
      <c r="D10074" s="32">
        <v>0.78680555555555554</v>
      </c>
      <c r="E10074">
        <v>8000</v>
      </c>
      <c r="G10074" s="31" t="s">
        <v>97</v>
      </c>
      <c r="H10074">
        <v>16</v>
      </c>
      <c r="I10074" s="31" t="s">
        <v>103</v>
      </c>
    </row>
    <row r="10075" spans="1:9" x14ac:dyDescent="0.3">
      <c r="A10075">
        <v>10107</v>
      </c>
      <c r="B10075">
        <v>5</v>
      </c>
      <c r="C10075">
        <v>161</v>
      </c>
      <c r="D10075" s="32">
        <v>0.80833333333333335</v>
      </c>
      <c r="E10075">
        <v>8000</v>
      </c>
      <c r="G10075" s="31" t="s">
        <v>102</v>
      </c>
      <c r="H10075">
        <v>16</v>
      </c>
      <c r="I10075" s="31" t="s">
        <v>105</v>
      </c>
    </row>
    <row r="10076" spans="1:9" x14ac:dyDescent="0.3">
      <c r="A10076">
        <v>10108</v>
      </c>
      <c r="B10076">
        <v>3</v>
      </c>
      <c r="C10076">
        <v>161</v>
      </c>
      <c r="D10076" s="32">
        <v>0.80902777777777779</v>
      </c>
      <c r="E10076">
        <v>8000</v>
      </c>
      <c r="F10076">
        <v>2000</v>
      </c>
      <c r="G10076" s="31" t="s">
        <v>97</v>
      </c>
      <c r="H10076">
        <v>17</v>
      </c>
      <c r="I10076" s="31" t="s">
        <v>104</v>
      </c>
    </row>
    <row r="10077" spans="1:9" x14ac:dyDescent="0.3">
      <c r="A10077">
        <v>10109</v>
      </c>
      <c r="B10077">
        <v>2</v>
      </c>
      <c r="C10077">
        <v>161</v>
      </c>
      <c r="D10077" s="32">
        <v>0.82638888888888884</v>
      </c>
      <c r="E10077">
        <v>8000</v>
      </c>
      <c r="F10077">
        <v>2000</v>
      </c>
      <c r="G10077" s="31" t="s">
        <v>102</v>
      </c>
      <c r="H10077">
        <v>17</v>
      </c>
      <c r="I10077" s="31" t="s">
        <v>98</v>
      </c>
    </row>
    <row r="10078" spans="1:9" x14ac:dyDescent="0.3">
      <c r="A10078">
        <v>10110</v>
      </c>
      <c r="B10078">
        <v>4</v>
      </c>
      <c r="C10078">
        <v>161</v>
      </c>
      <c r="D10078" s="32">
        <v>0.80347222222222225</v>
      </c>
      <c r="E10078">
        <v>8000</v>
      </c>
      <c r="G10078" s="31" t="s">
        <v>102</v>
      </c>
      <c r="H10078">
        <v>17</v>
      </c>
      <c r="I10078" s="31" t="s">
        <v>103</v>
      </c>
    </row>
    <row r="10079" spans="1:9" x14ac:dyDescent="0.3">
      <c r="A10079">
        <v>10111</v>
      </c>
      <c r="B10079">
        <v>5</v>
      </c>
      <c r="C10079">
        <v>161</v>
      </c>
      <c r="D10079" s="32">
        <v>0.83333333333333337</v>
      </c>
      <c r="E10079">
        <v>8000</v>
      </c>
      <c r="G10079" s="31" t="s">
        <v>102</v>
      </c>
      <c r="H10079">
        <v>17</v>
      </c>
      <c r="I10079" s="31" t="s">
        <v>105</v>
      </c>
    </row>
    <row r="10080" spans="1:9" x14ac:dyDescent="0.3">
      <c r="A10080">
        <v>10112</v>
      </c>
      <c r="B10080">
        <v>3</v>
      </c>
      <c r="C10080">
        <v>161</v>
      </c>
      <c r="D10080" s="32">
        <v>0.83472222222222225</v>
      </c>
      <c r="E10080">
        <v>8000</v>
      </c>
      <c r="G10080" s="31" t="s">
        <v>97</v>
      </c>
      <c r="H10080">
        <v>18</v>
      </c>
      <c r="I10080" s="31" t="s">
        <v>104</v>
      </c>
    </row>
    <row r="10081" spans="1:9" x14ac:dyDescent="0.3">
      <c r="A10081">
        <v>10113</v>
      </c>
      <c r="B10081">
        <v>3</v>
      </c>
      <c r="C10081">
        <v>162</v>
      </c>
      <c r="D10081" s="32">
        <v>0.45347222222222222</v>
      </c>
      <c r="E10081">
        <v>10000</v>
      </c>
      <c r="F10081">
        <v>1000</v>
      </c>
      <c r="G10081" s="31" t="s">
        <v>97</v>
      </c>
      <c r="H10081">
        <v>4</v>
      </c>
      <c r="I10081" s="31" t="s">
        <v>104</v>
      </c>
    </row>
    <row r="10082" spans="1:9" x14ac:dyDescent="0.3">
      <c r="A10082">
        <v>10114</v>
      </c>
      <c r="B10082">
        <v>2</v>
      </c>
      <c r="C10082">
        <v>162</v>
      </c>
      <c r="D10082" s="32">
        <v>0.48402777777777778</v>
      </c>
      <c r="E10082">
        <v>8000</v>
      </c>
      <c r="G10082" s="31" t="s">
        <v>102</v>
      </c>
      <c r="H10082">
        <v>4</v>
      </c>
      <c r="I10082" s="31" t="s">
        <v>98</v>
      </c>
    </row>
    <row r="10083" spans="1:9" x14ac:dyDescent="0.3">
      <c r="A10083">
        <v>10115</v>
      </c>
      <c r="B10083">
        <v>1</v>
      </c>
      <c r="C10083">
        <v>162</v>
      </c>
      <c r="D10083" s="32">
        <v>0.44861111111111113</v>
      </c>
      <c r="E10083">
        <v>8000</v>
      </c>
      <c r="F10083">
        <v>1000</v>
      </c>
      <c r="G10083" s="31" t="s">
        <v>102</v>
      </c>
      <c r="H10083">
        <v>4</v>
      </c>
      <c r="I10083" s="31" t="s">
        <v>99</v>
      </c>
    </row>
    <row r="10084" spans="1:9" x14ac:dyDescent="0.3">
      <c r="A10084">
        <v>10116</v>
      </c>
      <c r="B10084">
        <v>6</v>
      </c>
      <c r="C10084">
        <v>162</v>
      </c>
      <c r="D10084" s="32">
        <v>0.46388888888888891</v>
      </c>
      <c r="E10084">
        <v>8000</v>
      </c>
      <c r="G10084" s="31" t="s">
        <v>97</v>
      </c>
      <c r="H10084">
        <v>4</v>
      </c>
      <c r="I10084" s="31" t="s">
        <v>100</v>
      </c>
    </row>
    <row r="10085" spans="1:9" x14ac:dyDescent="0.3">
      <c r="A10085">
        <v>10117</v>
      </c>
      <c r="B10085">
        <v>4</v>
      </c>
      <c r="C10085">
        <v>162</v>
      </c>
      <c r="D10085" s="32">
        <v>0.48333333333333334</v>
      </c>
      <c r="E10085">
        <v>8000</v>
      </c>
      <c r="G10085" s="31" t="s">
        <v>102</v>
      </c>
      <c r="H10085">
        <v>4</v>
      </c>
      <c r="I10085" s="31" t="s">
        <v>103</v>
      </c>
    </row>
    <row r="10086" spans="1:9" x14ac:dyDescent="0.3">
      <c r="A10086">
        <v>10118</v>
      </c>
      <c r="B10086">
        <v>8</v>
      </c>
      <c r="C10086">
        <v>162</v>
      </c>
      <c r="D10086" s="32">
        <v>0.62986111111111109</v>
      </c>
      <c r="E10086">
        <v>8000</v>
      </c>
      <c r="G10086" s="31" t="s">
        <v>102</v>
      </c>
      <c r="H10086">
        <v>4</v>
      </c>
      <c r="I10086" s="31" t="s">
        <v>101</v>
      </c>
    </row>
    <row r="10087" spans="1:9" x14ac:dyDescent="0.3">
      <c r="A10087">
        <v>10119</v>
      </c>
      <c r="B10087">
        <v>5</v>
      </c>
      <c r="C10087">
        <v>162</v>
      </c>
      <c r="D10087" s="32">
        <v>0.43958333333333333</v>
      </c>
      <c r="E10087">
        <v>8000</v>
      </c>
      <c r="G10087" s="31" t="s">
        <v>97</v>
      </c>
      <c r="H10087">
        <v>4</v>
      </c>
      <c r="I10087" s="31" t="s">
        <v>105</v>
      </c>
    </row>
    <row r="10088" spans="1:9" x14ac:dyDescent="0.3">
      <c r="A10088">
        <v>10120</v>
      </c>
      <c r="B10088">
        <v>3</v>
      </c>
      <c r="C10088">
        <v>162</v>
      </c>
      <c r="D10088" s="32">
        <v>0.48472222222222222</v>
      </c>
      <c r="E10088">
        <v>8000</v>
      </c>
      <c r="G10088" s="31" t="s">
        <v>97</v>
      </c>
      <c r="H10088">
        <v>5</v>
      </c>
      <c r="I10088" s="31" t="s">
        <v>104</v>
      </c>
    </row>
    <row r="10089" spans="1:9" x14ac:dyDescent="0.3">
      <c r="A10089">
        <v>10121</v>
      </c>
      <c r="B10089">
        <v>2</v>
      </c>
      <c r="C10089">
        <v>162</v>
      </c>
      <c r="D10089" s="32">
        <v>0.50277777777777777</v>
      </c>
      <c r="E10089">
        <v>8000</v>
      </c>
      <c r="G10089" s="31" t="s">
        <v>97</v>
      </c>
      <c r="H10089">
        <v>5</v>
      </c>
      <c r="I10089" s="31" t="s">
        <v>98</v>
      </c>
    </row>
    <row r="10090" spans="1:9" x14ac:dyDescent="0.3">
      <c r="A10090">
        <v>10122</v>
      </c>
      <c r="B10090">
        <v>1</v>
      </c>
      <c r="C10090">
        <v>162</v>
      </c>
      <c r="D10090" s="32">
        <v>0.51249999999999996</v>
      </c>
      <c r="E10090">
        <v>8000</v>
      </c>
      <c r="G10090" s="31" t="s">
        <v>97</v>
      </c>
      <c r="H10090">
        <v>5</v>
      </c>
      <c r="I10090" s="31" t="s">
        <v>99</v>
      </c>
    </row>
    <row r="10091" spans="1:9" x14ac:dyDescent="0.3">
      <c r="A10091">
        <v>10123</v>
      </c>
      <c r="B10091">
        <v>6</v>
      </c>
      <c r="C10091">
        <v>162</v>
      </c>
      <c r="D10091" s="32">
        <v>0.49027777777777776</v>
      </c>
      <c r="E10091">
        <v>10000</v>
      </c>
      <c r="G10091" s="31" t="s">
        <v>102</v>
      </c>
      <c r="H10091">
        <v>5</v>
      </c>
      <c r="I10091" s="31" t="s">
        <v>100</v>
      </c>
    </row>
    <row r="10092" spans="1:9" x14ac:dyDescent="0.3">
      <c r="A10092">
        <v>10124</v>
      </c>
      <c r="B10092">
        <v>4</v>
      </c>
      <c r="C10092">
        <v>162</v>
      </c>
      <c r="D10092" s="32">
        <v>0.59027777777777779</v>
      </c>
      <c r="E10092">
        <v>8000</v>
      </c>
      <c r="G10092" s="31" t="s">
        <v>102</v>
      </c>
      <c r="H10092">
        <v>5</v>
      </c>
      <c r="I10092" s="31" t="s">
        <v>103</v>
      </c>
    </row>
    <row r="10093" spans="1:9" x14ac:dyDescent="0.3">
      <c r="A10093">
        <v>10125</v>
      </c>
      <c r="B10093">
        <v>8</v>
      </c>
      <c r="C10093">
        <v>162</v>
      </c>
      <c r="D10093" s="32">
        <v>0.73541666666666672</v>
      </c>
      <c r="E10093">
        <v>8000</v>
      </c>
      <c r="G10093" s="31" t="s">
        <v>102</v>
      </c>
      <c r="H10093">
        <v>5</v>
      </c>
      <c r="I10093" s="31" t="s">
        <v>101</v>
      </c>
    </row>
    <row r="10094" spans="1:9" x14ac:dyDescent="0.3">
      <c r="A10094">
        <v>10126</v>
      </c>
      <c r="B10094">
        <v>5</v>
      </c>
      <c r="C10094">
        <v>162</v>
      </c>
      <c r="D10094" s="32">
        <v>0.46180555555555558</v>
      </c>
      <c r="E10094">
        <v>8000</v>
      </c>
      <c r="G10094" s="31" t="s">
        <v>97</v>
      </c>
      <c r="H10094">
        <v>5</v>
      </c>
      <c r="I10094" s="31" t="s">
        <v>105</v>
      </c>
    </row>
    <row r="10095" spans="1:9" x14ac:dyDescent="0.3">
      <c r="A10095">
        <v>10127</v>
      </c>
      <c r="B10095">
        <v>3</v>
      </c>
      <c r="C10095">
        <v>162</v>
      </c>
      <c r="D10095" s="32">
        <v>0.50972222222222219</v>
      </c>
      <c r="E10095">
        <v>8000</v>
      </c>
      <c r="G10095" s="31" t="s">
        <v>102</v>
      </c>
      <c r="H10095">
        <v>6</v>
      </c>
      <c r="I10095" s="31" t="s">
        <v>104</v>
      </c>
    </row>
    <row r="10096" spans="1:9" x14ac:dyDescent="0.3">
      <c r="A10096">
        <v>10128</v>
      </c>
      <c r="B10096">
        <v>2</v>
      </c>
      <c r="C10096">
        <v>162</v>
      </c>
      <c r="D10096" s="32">
        <v>0.65902777777777777</v>
      </c>
      <c r="E10096">
        <v>8000</v>
      </c>
      <c r="G10096" s="31" t="s">
        <v>97</v>
      </c>
      <c r="H10096">
        <v>6</v>
      </c>
      <c r="I10096" s="31" t="s">
        <v>98</v>
      </c>
    </row>
    <row r="10097" spans="1:9" x14ac:dyDescent="0.3">
      <c r="A10097">
        <v>10129</v>
      </c>
      <c r="B10097">
        <v>1</v>
      </c>
      <c r="C10097">
        <v>162</v>
      </c>
      <c r="D10097" s="32">
        <v>0.53611111111111109</v>
      </c>
      <c r="E10097">
        <v>10000</v>
      </c>
      <c r="F10097">
        <v>2000</v>
      </c>
      <c r="G10097" s="31" t="s">
        <v>102</v>
      </c>
      <c r="H10097">
        <v>6</v>
      </c>
      <c r="I10097" s="31" t="s">
        <v>99</v>
      </c>
    </row>
    <row r="10098" spans="1:9" x14ac:dyDescent="0.3">
      <c r="A10098">
        <v>10130</v>
      </c>
      <c r="B10098">
        <v>6</v>
      </c>
      <c r="C10098">
        <v>162</v>
      </c>
      <c r="D10098" s="32">
        <v>0.51041666666666663</v>
      </c>
      <c r="E10098">
        <v>8000</v>
      </c>
      <c r="F10098">
        <v>2000</v>
      </c>
      <c r="G10098" s="31" t="s">
        <v>97</v>
      </c>
      <c r="H10098">
        <v>6</v>
      </c>
      <c r="I10098" s="31" t="s">
        <v>100</v>
      </c>
    </row>
    <row r="10099" spans="1:9" x14ac:dyDescent="0.3">
      <c r="A10099">
        <v>10131</v>
      </c>
      <c r="B10099">
        <v>4</v>
      </c>
      <c r="C10099">
        <v>162</v>
      </c>
      <c r="D10099" s="32">
        <v>0.61597222222222225</v>
      </c>
      <c r="E10099">
        <v>8000</v>
      </c>
      <c r="G10099" s="31" t="s">
        <v>102</v>
      </c>
      <c r="H10099">
        <v>6</v>
      </c>
      <c r="I10099" s="31" t="s">
        <v>103</v>
      </c>
    </row>
    <row r="10100" spans="1:9" x14ac:dyDescent="0.3">
      <c r="A10100">
        <v>10132</v>
      </c>
      <c r="B10100">
        <v>8</v>
      </c>
      <c r="C10100">
        <v>162</v>
      </c>
      <c r="D10100" s="32">
        <v>0.85347222222222219</v>
      </c>
      <c r="E10100">
        <v>8000</v>
      </c>
      <c r="G10100" s="31" t="s">
        <v>97</v>
      </c>
      <c r="H10100">
        <v>6</v>
      </c>
      <c r="I10100" s="31" t="s">
        <v>101</v>
      </c>
    </row>
    <row r="10101" spans="1:9" x14ac:dyDescent="0.3">
      <c r="A10101">
        <v>10133</v>
      </c>
      <c r="B10101">
        <v>5</v>
      </c>
      <c r="C10101">
        <v>162</v>
      </c>
      <c r="D10101" s="32">
        <v>0.49166666666666664</v>
      </c>
      <c r="E10101">
        <v>8000</v>
      </c>
      <c r="G10101" s="31" t="s">
        <v>97</v>
      </c>
      <c r="H10101">
        <v>6</v>
      </c>
      <c r="I10101" s="31" t="s">
        <v>105</v>
      </c>
    </row>
    <row r="10102" spans="1:9" x14ac:dyDescent="0.3">
      <c r="A10102">
        <v>10134</v>
      </c>
      <c r="B10102">
        <v>3</v>
      </c>
      <c r="C10102">
        <v>162</v>
      </c>
      <c r="D10102" s="32">
        <v>0.53541666666666665</v>
      </c>
      <c r="E10102">
        <v>8000</v>
      </c>
      <c r="G10102" s="31" t="s">
        <v>102</v>
      </c>
      <c r="H10102">
        <v>7</v>
      </c>
      <c r="I10102" s="31" t="s">
        <v>104</v>
      </c>
    </row>
    <row r="10103" spans="1:9" x14ac:dyDescent="0.3">
      <c r="A10103">
        <v>10135</v>
      </c>
      <c r="B10103">
        <v>2</v>
      </c>
      <c r="C10103">
        <v>162</v>
      </c>
      <c r="D10103" s="32">
        <v>0.6743055555555556</v>
      </c>
      <c r="E10103">
        <v>8000</v>
      </c>
      <c r="G10103" s="31" t="s">
        <v>102</v>
      </c>
      <c r="H10103">
        <v>7</v>
      </c>
      <c r="I10103" s="31" t="s">
        <v>98</v>
      </c>
    </row>
    <row r="10104" spans="1:9" x14ac:dyDescent="0.3">
      <c r="A10104">
        <v>10136</v>
      </c>
      <c r="B10104">
        <v>1</v>
      </c>
      <c r="C10104">
        <v>162</v>
      </c>
      <c r="D10104" s="32">
        <v>0.65625</v>
      </c>
      <c r="E10104">
        <v>8000</v>
      </c>
      <c r="G10104" s="31" t="s">
        <v>97</v>
      </c>
      <c r="H10104">
        <v>7</v>
      </c>
      <c r="I10104" s="31" t="s">
        <v>99</v>
      </c>
    </row>
    <row r="10105" spans="1:9" x14ac:dyDescent="0.3">
      <c r="A10105">
        <v>10137</v>
      </c>
      <c r="B10105">
        <v>6</v>
      </c>
      <c r="C10105">
        <v>162</v>
      </c>
      <c r="D10105" s="32">
        <v>0.53402777777777777</v>
      </c>
      <c r="E10105">
        <v>8000</v>
      </c>
      <c r="G10105" s="31" t="s">
        <v>97</v>
      </c>
      <c r="H10105">
        <v>7</v>
      </c>
      <c r="I10105" s="31" t="s">
        <v>100</v>
      </c>
    </row>
    <row r="10106" spans="1:9" x14ac:dyDescent="0.3">
      <c r="A10106">
        <v>10138</v>
      </c>
      <c r="B10106">
        <v>4</v>
      </c>
      <c r="C10106">
        <v>162</v>
      </c>
      <c r="D10106" s="32">
        <v>0.63402777777777775</v>
      </c>
      <c r="E10106">
        <v>8000</v>
      </c>
      <c r="G10106" s="31" t="s">
        <v>102</v>
      </c>
      <c r="H10106">
        <v>7</v>
      </c>
      <c r="I10106" s="31" t="s">
        <v>103</v>
      </c>
    </row>
    <row r="10107" spans="1:9" x14ac:dyDescent="0.3">
      <c r="A10107">
        <v>10139</v>
      </c>
      <c r="B10107">
        <v>5</v>
      </c>
      <c r="C10107">
        <v>162</v>
      </c>
      <c r="D10107" s="32">
        <v>0.52083333333333337</v>
      </c>
      <c r="E10107">
        <v>8000</v>
      </c>
      <c r="G10107" s="31" t="s">
        <v>102</v>
      </c>
      <c r="H10107">
        <v>7</v>
      </c>
      <c r="I10107" s="31" t="s">
        <v>105</v>
      </c>
    </row>
    <row r="10108" spans="1:9" x14ac:dyDescent="0.3">
      <c r="A10108">
        <v>10140</v>
      </c>
      <c r="B10108">
        <v>3</v>
      </c>
      <c r="C10108">
        <v>162</v>
      </c>
      <c r="D10108" s="32">
        <v>0.5625</v>
      </c>
      <c r="E10108">
        <v>10000</v>
      </c>
      <c r="F10108">
        <v>5000</v>
      </c>
      <c r="G10108" s="31" t="s">
        <v>97</v>
      </c>
      <c r="H10108">
        <v>8</v>
      </c>
      <c r="I10108" s="31" t="s">
        <v>104</v>
      </c>
    </row>
    <row r="10109" spans="1:9" x14ac:dyDescent="0.3">
      <c r="A10109">
        <v>10141</v>
      </c>
      <c r="B10109">
        <v>2</v>
      </c>
      <c r="C10109">
        <v>162</v>
      </c>
      <c r="D10109" s="32">
        <v>0.70138888888888884</v>
      </c>
      <c r="E10109">
        <v>8000</v>
      </c>
      <c r="G10109" s="31" t="s">
        <v>97</v>
      </c>
      <c r="H10109">
        <v>8</v>
      </c>
      <c r="I10109" s="31" t="s">
        <v>98</v>
      </c>
    </row>
    <row r="10110" spans="1:9" x14ac:dyDescent="0.3">
      <c r="A10110">
        <v>10142</v>
      </c>
      <c r="B10110">
        <v>1</v>
      </c>
      <c r="C10110">
        <v>162</v>
      </c>
      <c r="D10110" s="32">
        <v>0.6875</v>
      </c>
      <c r="E10110">
        <v>8000</v>
      </c>
      <c r="G10110" s="31" t="s">
        <v>102</v>
      </c>
      <c r="H10110">
        <v>8</v>
      </c>
      <c r="I10110" s="31" t="s">
        <v>99</v>
      </c>
    </row>
    <row r="10111" spans="1:9" x14ac:dyDescent="0.3">
      <c r="A10111">
        <v>10143</v>
      </c>
      <c r="B10111">
        <v>6</v>
      </c>
      <c r="C10111">
        <v>162</v>
      </c>
      <c r="D10111" s="32">
        <v>0.55347222222222225</v>
      </c>
      <c r="E10111">
        <v>8000</v>
      </c>
      <c r="G10111" s="31" t="s">
        <v>97</v>
      </c>
      <c r="H10111">
        <v>8</v>
      </c>
      <c r="I10111" s="31" t="s">
        <v>100</v>
      </c>
    </row>
    <row r="10112" spans="1:9" x14ac:dyDescent="0.3">
      <c r="A10112">
        <v>10144</v>
      </c>
      <c r="B10112">
        <v>4</v>
      </c>
      <c r="C10112">
        <v>162</v>
      </c>
      <c r="D10112" s="32">
        <v>0.67222222222222228</v>
      </c>
      <c r="E10112">
        <v>8000</v>
      </c>
      <c r="G10112" s="31" t="s">
        <v>102</v>
      </c>
      <c r="H10112">
        <v>8</v>
      </c>
      <c r="I10112" s="31" t="s">
        <v>103</v>
      </c>
    </row>
    <row r="10113" spans="1:9" x14ac:dyDescent="0.3">
      <c r="A10113">
        <v>10145</v>
      </c>
      <c r="B10113">
        <v>5</v>
      </c>
      <c r="C10113">
        <v>162</v>
      </c>
      <c r="D10113" s="32">
        <v>0.55277777777777781</v>
      </c>
      <c r="E10113">
        <v>8000</v>
      </c>
      <c r="G10113" s="31" t="s">
        <v>102</v>
      </c>
      <c r="H10113">
        <v>8</v>
      </c>
      <c r="I10113" s="31" t="s">
        <v>105</v>
      </c>
    </row>
    <row r="10114" spans="1:9" x14ac:dyDescent="0.3">
      <c r="A10114">
        <v>10146</v>
      </c>
      <c r="B10114">
        <v>3</v>
      </c>
      <c r="C10114">
        <v>162</v>
      </c>
      <c r="D10114" s="32">
        <v>0.60972222222222228</v>
      </c>
      <c r="E10114">
        <v>8000</v>
      </c>
      <c r="F10114">
        <v>2100</v>
      </c>
      <c r="G10114" s="31" t="s">
        <v>102</v>
      </c>
      <c r="H10114">
        <v>9</v>
      </c>
      <c r="I10114" s="31" t="s">
        <v>104</v>
      </c>
    </row>
    <row r="10115" spans="1:9" x14ac:dyDescent="0.3">
      <c r="A10115">
        <v>10147</v>
      </c>
      <c r="B10115">
        <v>2</v>
      </c>
      <c r="C10115">
        <v>162</v>
      </c>
      <c r="D10115" s="32">
        <v>0.7319444444444444</v>
      </c>
      <c r="E10115">
        <v>8000</v>
      </c>
      <c r="F10115">
        <v>2000</v>
      </c>
      <c r="G10115" s="31" t="s">
        <v>97</v>
      </c>
      <c r="H10115">
        <v>9</v>
      </c>
      <c r="I10115" s="31" t="s">
        <v>98</v>
      </c>
    </row>
    <row r="10116" spans="1:9" x14ac:dyDescent="0.3">
      <c r="A10116">
        <v>10148</v>
      </c>
      <c r="B10116">
        <v>1</v>
      </c>
      <c r="C10116">
        <v>162</v>
      </c>
      <c r="D10116" s="32">
        <v>0.75694444444444442</v>
      </c>
      <c r="E10116">
        <v>8000</v>
      </c>
      <c r="F10116">
        <v>1000</v>
      </c>
      <c r="G10116" s="31" t="s">
        <v>102</v>
      </c>
      <c r="H10116">
        <v>9</v>
      </c>
      <c r="I10116" s="31" t="s">
        <v>99</v>
      </c>
    </row>
    <row r="10117" spans="1:9" x14ac:dyDescent="0.3">
      <c r="A10117">
        <v>10149</v>
      </c>
      <c r="B10117">
        <v>6</v>
      </c>
      <c r="C10117">
        <v>162</v>
      </c>
      <c r="D10117" s="32">
        <v>0.57986111111111116</v>
      </c>
      <c r="E10117">
        <v>8000</v>
      </c>
      <c r="G10117" s="31" t="s">
        <v>102</v>
      </c>
      <c r="H10117">
        <v>9</v>
      </c>
      <c r="I10117" s="31" t="s">
        <v>100</v>
      </c>
    </row>
    <row r="10118" spans="1:9" x14ac:dyDescent="0.3">
      <c r="A10118">
        <v>10150</v>
      </c>
      <c r="B10118">
        <v>4</v>
      </c>
      <c r="C10118">
        <v>162</v>
      </c>
      <c r="D10118" s="32">
        <v>0.6958333333333333</v>
      </c>
      <c r="E10118">
        <v>8000</v>
      </c>
      <c r="G10118" s="31" t="s">
        <v>97</v>
      </c>
      <c r="H10118">
        <v>9</v>
      </c>
      <c r="I10118" s="31" t="s">
        <v>103</v>
      </c>
    </row>
    <row r="10119" spans="1:9" x14ac:dyDescent="0.3">
      <c r="A10119">
        <v>10151</v>
      </c>
      <c r="B10119">
        <v>5</v>
      </c>
      <c r="C10119">
        <v>162</v>
      </c>
      <c r="D10119" s="32">
        <v>0.57847222222222228</v>
      </c>
      <c r="E10119">
        <v>8000</v>
      </c>
      <c r="F10119">
        <v>1000</v>
      </c>
      <c r="G10119" s="31" t="s">
        <v>102</v>
      </c>
      <c r="H10119">
        <v>9</v>
      </c>
      <c r="I10119" s="31" t="s">
        <v>105</v>
      </c>
    </row>
    <row r="10120" spans="1:9" x14ac:dyDescent="0.3">
      <c r="A10120">
        <v>10152</v>
      </c>
      <c r="B10120">
        <v>3</v>
      </c>
      <c r="C10120">
        <v>162</v>
      </c>
      <c r="D10120" s="32">
        <v>0.65555555555555556</v>
      </c>
      <c r="E10120">
        <v>8000</v>
      </c>
      <c r="F10120">
        <v>1500</v>
      </c>
      <c r="G10120" s="31" t="s">
        <v>102</v>
      </c>
      <c r="H10120">
        <v>10</v>
      </c>
      <c r="I10120" s="31" t="s">
        <v>104</v>
      </c>
    </row>
    <row r="10121" spans="1:9" x14ac:dyDescent="0.3">
      <c r="A10121">
        <v>10153</v>
      </c>
      <c r="B10121">
        <v>2</v>
      </c>
      <c r="C10121">
        <v>162</v>
      </c>
      <c r="D10121" s="32">
        <v>0.76458333333333328</v>
      </c>
      <c r="E10121">
        <v>8000</v>
      </c>
      <c r="G10121" s="31" t="s">
        <v>102</v>
      </c>
      <c r="H10121">
        <v>10</v>
      </c>
      <c r="I10121" s="31" t="s">
        <v>98</v>
      </c>
    </row>
    <row r="10122" spans="1:9" x14ac:dyDescent="0.3">
      <c r="A10122">
        <v>10154</v>
      </c>
      <c r="B10122">
        <v>1</v>
      </c>
      <c r="C10122">
        <v>162</v>
      </c>
      <c r="D10122" s="32">
        <v>0.77777777777777779</v>
      </c>
      <c r="E10122">
        <v>8000</v>
      </c>
      <c r="G10122" s="31" t="s">
        <v>97</v>
      </c>
      <c r="H10122">
        <v>10</v>
      </c>
      <c r="I10122" s="31" t="s">
        <v>99</v>
      </c>
    </row>
    <row r="10123" spans="1:9" x14ac:dyDescent="0.3">
      <c r="A10123">
        <v>10155</v>
      </c>
      <c r="B10123">
        <v>6</v>
      </c>
      <c r="C10123">
        <v>162</v>
      </c>
      <c r="D10123" s="32">
        <v>0.6020833333333333</v>
      </c>
      <c r="E10123">
        <v>8000</v>
      </c>
      <c r="G10123" s="31" t="s">
        <v>102</v>
      </c>
      <c r="H10123">
        <v>10</v>
      </c>
      <c r="I10123" s="31" t="s">
        <v>100</v>
      </c>
    </row>
    <row r="10124" spans="1:9" x14ac:dyDescent="0.3">
      <c r="A10124">
        <v>10156</v>
      </c>
      <c r="B10124">
        <v>4</v>
      </c>
      <c r="C10124">
        <v>162</v>
      </c>
      <c r="D10124" s="32">
        <v>0.71458333333333335</v>
      </c>
      <c r="E10124">
        <v>8000</v>
      </c>
      <c r="G10124" s="31" t="s">
        <v>97</v>
      </c>
      <c r="H10124">
        <v>10</v>
      </c>
      <c r="I10124" s="31" t="s">
        <v>103</v>
      </c>
    </row>
    <row r="10125" spans="1:9" x14ac:dyDescent="0.3">
      <c r="A10125">
        <v>10157</v>
      </c>
      <c r="B10125">
        <v>5</v>
      </c>
      <c r="C10125">
        <v>162</v>
      </c>
      <c r="D10125" s="32">
        <v>0.6</v>
      </c>
      <c r="E10125">
        <v>8000</v>
      </c>
      <c r="G10125" s="31" t="s">
        <v>97</v>
      </c>
      <c r="H10125">
        <v>10</v>
      </c>
      <c r="I10125" s="31" t="s">
        <v>105</v>
      </c>
    </row>
    <row r="10126" spans="1:9" x14ac:dyDescent="0.3">
      <c r="A10126">
        <v>10158</v>
      </c>
      <c r="B10126">
        <v>3</v>
      </c>
      <c r="C10126">
        <v>162</v>
      </c>
      <c r="D10126" s="32">
        <v>0.67638888888888893</v>
      </c>
      <c r="E10126">
        <v>8000</v>
      </c>
      <c r="G10126" s="31" t="s">
        <v>97</v>
      </c>
      <c r="H10126">
        <v>11</v>
      </c>
      <c r="I10126" s="31" t="s">
        <v>104</v>
      </c>
    </row>
    <row r="10127" spans="1:9" x14ac:dyDescent="0.3">
      <c r="A10127">
        <v>10159</v>
      </c>
      <c r="B10127">
        <v>2</v>
      </c>
      <c r="C10127">
        <v>162</v>
      </c>
      <c r="D10127" s="32">
        <v>0.79236111111111107</v>
      </c>
      <c r="E10127">
        <v>8000</v>
      </c>
      <c r="F10127">
        <v>2000</v>
      </c>
      <c r="G10127" s="31" t="s">
        <v>97</v>
      </c>
      <c r="H10127">
        <v>11</v>
      </c>
      <c r="I10127" s="31" t="s">
        <v>98</v>
      </c>
    </row>
    <row r="10128" spans="1:9" x14ac:dyDescent="0.3">
      <c r="A10128">
        <v>10160</v>
      </c>
      <c r="B10128">
        <v>1</v>
      </c>
      <c r="C10128">
        <v>162</v>
      </c>
      <c r="D10128" s="32">
        <v>0.79166666666666663</v>
      </c>
      <c r="E10128">
        <v>8000</v>
      </c>
      <c r="F10128">
        <v>2000</v>
      </c>
      <c r="G10128" s="31" t="s">
        <v>97</v>
      </c>
      <c r="H10128">
        <v>11</v>
      </c>
      <c r="I10128" s="31" t="s">
        <v>99</v>
      </c>
    </row>
    <row r="10129" spans="1:9" x14ac:dyDescent="0.3">
      <c r="A10129">
        <v>10161</v>
      </c>
      <c r="B10129">
        <v>6</v>
      </c>
      <c r="C10129">
        <v>162</v>
      </c>
      <c r="D10129" s="32">
        <v>0.64375000000000004</v>
      </c>
      <c r="E10129">
        <v>8000</v>
      </c>
      <c r="G10129" s="31" t="s">
        <v>97</v>
      </c>
      <c r="H10129">
        <v>11</v>
      </c>
      <c r="I10129" s="31" t="s">
        <v>100</v>
      </c>
    </row>
    <row r="10130" spans="1:9" x14ac:dyDescent="0.3">
      <c r="A10130">
        <v>10162</v>
      </c>
      <c r="B10130">
        <v>4</v>
      </c>
      <c r="C10130">
        <v>162</v>
      </c>
      <c r="D10130" s="32">
        <v>0.74236111111111114</v>
      </c>
      <c r="E10130">
        <v>8000</v>
      </c>
      <c r="G10130" s="31" t="s">
        <v>102</v>
      </c>
      <c r="H10130">
        <v>11</v>
      </c>
      <c r="I10130" s="31" t="s">
        <v>103</v>
      </c>
    </row>
    <row r="10131" spans="1:9" x14ac:dyDescent="0.3">
      <c r="A10131">
        <v>10163</v>
      </c>
      <c r="B10131">
        <v>5</v>
      </c>
      <c r="C10131">
        <v>162</v>
      </c>
      <c r="D10131" s="32">
        <v>0.64097222222222228</v>
      </c>
      <c r="E10131">
        <v>8000</v>
      </c>
      <c r="G10131" s="31" t="s">
        <v>97</v>
      </c>
      <c r="H10131">
        <v>11</v>
      </c>
      <c r="I10131" s="31" t="s">
        <v>105</v>
      </c>
    </row>
    <row r="10132" spans="1:9" x14ac:dyDescent="0.3">
      <c r="A10132">
        <v>10164</v>
      </c>
      <c r="B10132">
        <v>3</v>
      </c>
      <c r="C10132">
        <v>162</v>
      </c>
      <c r="D10132" s="32">
        <v>0.7104166666666667</v>
      </c>
      <c r="E10132">
        <v>8000</v>
      </c>
      <c r="G10132" s="31" t="s">
        <v>97</v>
      </c>
      <c r="H10132">
        <v>12</v>
      </c>
      <c r="I10132" s="31" t="s">
        <v>104</v>
      </c>
    </row>
    <row r="10133" spans="1:9" x14ac:dyDescent="0.3">
      <c r="A10133">
        <v>10165</v>
      </c>
      <c r="B10133">
        <v>2</v>
      </c>
      <c r="C10133">
        <v>162</v>
      </c>
      <c r="D10133" s="32">
        <v>0.81527777777777777</v>
      </c>
      <c r="E10133">
        <v>8000</v>
      </c>
      <c r="G10133" s="31" t="s">
        <v>97</v>
      </c>
      <c r="H10133">
        <v>12</v>
      </c>
      <c r="I10133" s="31" t="s">
        <v>98</v>
      </c>
    </row>
    <row r="10134" spans="1:9" x14ac:dyDescent="0.3">
      <c r="A10134">
        <v>10166</v>
      </c>
      <c r="B10134">
        <v>1</v>
      </c>
      <c r="C10134">
        <v>162</v>
      </c>
      <c r="D10134" s="32">
        <v>0.81388888888888888</v>
      </c>
      <c r="E10134">
        <v>8000</v>
      </c>
      <c r="G10134" s="31" t="s">
        <v>97</v>
      </c>
      <c r="H10134">
        <v>12</v>
      </c>
      <c r="I10134" s="31" t="s">
        <v>99</v>
      </c>
    </row>
    <row r="10135" spans="1:9" x14ac:dyDescent="0.3">
      <c r="A10135">
        <v>10167</v>
      </c>
      <c r="B10135">
        <v>6</v>
      </c>
      <c r="C10135">
        <v>162</v>
      </c>
      <c r="D10135" s="32">
        <v>0.66388888888888886</v>
      </c>
      <c r="E10135">
        <v>8000</v>
      </c>
      <c r="G10135" s="31" t="s">
        <v>97</v>
      </c>
      <c r="H10135">
        <v>12</v>
      </c>
      <c r="I10135" s="31" t="s">
        <v>100</v>
      </c>
    </row>
    <row r="10136" spans="1:9" x14ac:dyDescent="0.3">
      <c r="A10136">
        <v>10168</v>
      </c>
      <c r="B10136">
        <v>4</v>
      </c>
      <c r="C10136">
        <v>162</v>
      </c>
      <c r="D10136" s="32">
        <v>0.75902777777777775</v>
      </c>
      <c r="E10136">
        <v>8000</v>
      </c>
      <c r="G10136" s="31" t="s">
        <v>102</v>
      </c>
      <c r="H10136">
        <v>12</v>
      </c>
      <c r="I10136" s="31" t="s">
        <v>103</v>
      </c>
    </row>
    <row r="10137" spans="1:9" x14ac:dyDescent="0.3">
      <c r="A10137">
        <v>10169</v>
      </c>
      <c r="B10137">
        <v>5</v>
      </c>
      <c r="C10137">
        <v>162</v>
      </c>
      <c r="D10137" s="32">
        <v>0.66388888888888886</v>
      </c>
      <c r="E10137">
        <v>8000</v>
      </c>
      <c r="G10137" s="31" t="s">
        <v>97</v>
      </c>
      <c r="H10137">
        <v>12</v>
      </c>
      <c r="I10137" s="31" t="s">
        <v>105</v>
      </c>
    </row>
    <row r="10138" spans="1:9" x14ac:dyDescent="0.3">
      <c r="A10138">
        <v>10170</v>
      </c>
      <c r="B10138">
        <v>3</v>
      </c>
      <c r="C10138">
        <v>162</v>
      </c>
      <c r="D10138" s="32">
        <v>0.73263888888888884</v>
      </c>
      <c r="E10138">
        <v>8000</v>
      </c>
      <c r="G10138" s="31" t="s">
        <v>97</v>
      </c>
      <c r="H10138">
        <v>13</v>
      </c>
      <c r="I10138" s="31" t="s">
        <v>104</v>
      </c>
    </row>
    <row r="10139" spans="1:9" x14ac:dyDescent="0.3">
      <c r="A10139">
        <v>10171</v>
      </c>
      <c r="B10139">
        <v>2</v>
      </c>
      <c r="C10139">
        <v>162</v>
      </c>
      <c r="D10139" s="32">
        <v>0.83333333333333337</v>
      </c>
      <c r="E10139">
        <v>8000</v>
      </c>
      <c r="G10139" s="31" t="s">
        <v>102</v>
      </c>
      <c r="H10139">
        <v>13</v>
      </c>
      <c r="I10139" s="31" t="s">
        <v>98</v>
      </c>
    </row>
    <row r="10140" spans="1:9" x14ac:dyDescent="0.3">
      <c r="A10140">
        <v>10172</v>
      </c>
      <c r="B10140">
        <v>6</v>
      </c>
      <c r="C10140">
        <v>162</v>
      </c>
      <c r="D10140" s="32">
        <v>0.68263888888888891</v>
      </c>
      <c r="E10140">
        <v>8000</v>
      </c>
      <c r="F10140">
        <v>2000</v>
      </c>
      <c r="G10140" s="31" t="s">
        <v>102</v>
      </c>
      <c r="H10140">
        <v>13</v>
      </c>
      <c r="I10140" s="31" t="s">
        <v>100</v>
      </c>
    </row>
    <row r="10141" spans="1:9" x14ac:dyDescent="0.3">
      <c r="A10141">
        <v>10173</v>
      </c>
      <c r="B10141">
        <v>4</v>
      </c>
      <c r="C10141">
        <v>162</v>
      </c>
      <c r="D10141" s="32">
        <v>0.78263888888888888</v>
      </c>
      <c r="E10141">
        <v>8000</v>
      </c>
      <c r="G10141" s="31" t="s">
        <v>102</v>
      </c>
      <c r="H10141">
        <v>13</v>
      </c>
      <c r="I10141" s="31" t="s">
        <v>103</v>
      </c>
    </row>
    <row r="10142" spans="1:9" x14ac:dyDescent="0.3">
      <c r="A10142">
        <v>10174</v>
      </c>
      <c r="B10142">
        <v>5</v>
      </c>
      <c r="C10142">
        <v>162</v>
      </c>
      <c r="D10142" s="32">
        <v>0.68611111111111112</v>
      </c>
      <c r="E10142">
        <v>8000</v>
      </c>
      <c r="G10142" s="31" t="s">
        <v>97</v>
      </c>
      <c r="H10142">
        <v>13</v>
      </c>
      <c r="I10142" s="31" t="s">
        <v>105</v>
      </c>
    </row>
    <row r="10143" spans="1:9" x14ac:dyDescent="0.3">
      <c r="A10143">
        <v>10175</v>
      </c>
      <c r="B10143">
        <v>3</v>
      </c>
      <c r="C10143">
        <v>162</v>
      </c>
      <c r="D10143" s="32">
        <v>0.75416666666666665</v>
      </c>
      <c r="E10143">
        <v>8000</v>
      </c>
      <c r="G10143" s="31" t="s">
        <v>97</v>
      </c>
      <c r="H10143">
        <v>14</v>
      </c>
      <c r="I10143" s="31" t="s">
        <v>104</v>
      </c>
    </row>
    <row r="10144" spans="1:9" x14ac:dyDescent="0.3">
      <c r="A10144">
        <v>10176</v>
      </c>
      <c r="B10144">
        <v>6</v>
      </c>
      <c r="C10144">
        <v>162</v>
      </c>
      <c r="D10144" s="32">
        <v>0.69513888888888886</v>
      </c>
      <c r="E10144">
        <v>8000</v>
      </c>
      <c r="G10144" s="31" t="s">
        <v>102</v>
      </c>
      <c r="H10144">
        <v>14</v>
      </c>
      <c r="I10144" s="31" t="s">
        <v>100</v>
      </c>
    </row>
    <row r="10145" spans="1:9" x14ac:dyDescent="0.3">
      <c r="A10145">
        <v>10177</v>
      </c>
      <c r="B10145">
        <v>4</v>
      </c>
      <c r="C10145">
        <v>162</v>
      </c>
      <c r="D10145" s="32">
        <v>0.80694444444444446</v>
      </c>
      <c r="E10145">
        <v>8000</v>
      </c>
      <c r="G10145" s="31" t="s">
        <v>97</v>
      </c>
      <c r="H10145">
        <v>14</v>
      </c>
      <c r="I10145" s="31" t="s">
        <v>103</v>
      </c>
    </row>
    <row r="10146" spans="1:9" x14ac:dyDescent="0.3">
      <c r="A10146">
        <v>10178</v>
      </c>
      <c r="B10146">
        <v>5</v>
      </c>
      <c r="C10146">
        <v>162</v>
      </c>
      <c r="D10146" s="32">
        <v>0.7055555555555556</v>
      </c>
      <c r="E10146">
        <v>8000</v>
      </c>
      <c r="F10146">
        <v>2000</v>
      </c>
      <c r="G10146" s="31" t="s">
        <v>102</v>
      </c>
      <c r="H10146">
        <v>14</v>
      </c>
      <c r="I10146" s="31" t="s">
        <v>105</v>
      </c>
    </row>
    <row r="10147" spans="1:9" x14ac:dyDescent="0.3">
      <c r="A10147">
        <v>10179</v>
      </c>
      <c r="B10147">
        <v>3</v>
      </c>
      <c r="C10147">
        <v>162</v>
      </c>
      <c r="D10147" s="32">
        <v>0.77847222222222223</v>
      </c>
      <c r="E10147">
        <v>8000</v>
      </c>
      <c r="G10147" s="31" t="s">
        <v>102</v>
      </c>
      <c r="H10147">
        <v>15</v>
      </c>
      <c r="I10147" s="31" t="s">
        <v>104</v>
      </c>
    </row>
    <row r="10148" spans="1:9" x14ac:dyDescent="0.3">
      <c r="A10148">
        <v>10180</v>
      </c>
      <c r="B10148">
        <v>6</v>
      </c>
      <c r="C10148">
        <v>162</v>
      </c>
      <c r="D10148" s="32">
        <v>0.72013888888888888</v>
      </c>
      <c r="E10148">
        <v>8000</v>
      </c>
      <c r="G10148" s="31" t="s">
        <v>97</v>
      </c>
      <c r="H10148">
        <v>15</v>
      </c>
      <c r="I10148" s="31" t="s">
        <v>100</v>
      </c>
    </row>
    <row r="10149" spans="1:9" x14ac:dyDescent="0.3">
      <c r="A10149">
        <v>10181</v>
      </c>
      <c r="B10149">
        <v>4</v>
      </c>
      <c r="C10149">
        <v>162</v>
      </c>
      <c r="D10149" s="32">
        <v>0.8256944444444444</v>
      </c>
      <c r="E10149">
        <v>8000</v>
      </c>
      <c r="G10149" s="31" t="s">
        <v>102</v>
      </c>
      <c r="H10149">
        <v>15</v>
      </c>
      <c r="I10149" s="31" t="s">
        <v>103</v>
      </c>
    </row>
    <row r="10150" spans="1:9" x14ac:dyDescent="0.3">
      <c r="A10150">
        <v>10182</v>
      </c>
      <c r="B10150">
        <v>5</v>
      </c>
      <c r="C10150">
        <v>162</v>
      </c>
      <c r="D10150" s="32">
        <v>0.73472222222222228</v>
      </c>
      <c r="E10150">
        <v>8000</v>
      </c>
      <c r="G10150" s="31" t="s">
        <v>97</v>
      </c>
      <c r="H10150">
        <v>15</v>
      </c>
      <c r="I10150" s="31" t="s">
        <v>105</v>
      </c>
    </row>
    <row r="10151" spans="1:9" x14ac:dyDescent="0.3">
      <c r="A10151">
        <v>10183</v>
      </c>
      <c r="B10151">
        <v>3</v>
      </c>
      <c r="C10151">
        <v>162</v>
      </c>
      <c r="D10151" s="32">
        <v>0.80833333333333335</v>
      </c>
      <c r="E10151">
        <v>8000</v>
      </c>
      <c r="G10151" s="31" t="s">
        <v>97</v>
      </c>
      <c r="H10151">
        <v>16</v>
      </c>
      <c r="I10151" s="31" t="s">
        <v>104</v>
      </c>
    </row>
    <row r="10152" spans="1:9" x14ac:dyDescent="0.3">
      <c r="A10152">
        <v>10184</v>
      </c>
      <c r="B10152">
        <v>6</v>
      </c>
      <c r="C10152">
        <v>162</v>
      </c>
      <c r="D10152" s="32">
        <v>0.73888888888888893</v>
      </c>
      <c r="E10152">
        <v>8000</v>
      </c>
      <c r="G10152" s="31" t="s">
        <v>97</v>
      </c>
      <c r="H10152">
        <v>16</v>
      </c>
      <c r="I10152" s="31" t="s">
        <v>100</v>
      </c>
    </row>
    <row r="10153" spans="1:9" x14ac:dyDescent="0.3">
      <c r="A10153">
        <v>10185</v>
      </c>
      <c r="B10153">
        <v>5</v>
      </c>
      <c r="C10153">
        <v>162</v>
      </c>
      <c r="D10153" s="32">
        <v>0.75972222222222219</v>
      </c>
      <c r="E10153">
        <v>8000</v>
      </c>
      <c r="G10153" s="31" t="s">
        <v>102</v>
      </c>
      <c r="H10153">
        <v>16</v>
      </c>
      <c r="I10153" s="31" t="s">
        <v>105</v>
      </c>
    </row>
    <row r="10154" spans="1:9" x14ac:dyDescent="0.3">
      <c r="A10154">
        <v>10186</v>
      </c>
      <c r="B10154">
        <v>3</v>
      </c>
      <c r="C10154">
        <v>162</v>
      </c>
      <c r="D10154" s="32">
        <v>0.83402777777777781</v>
      </c>
      <c r="E10154">
        <v>8000</v>
      </c>
      <c r="G10154" s="31" t="s">
        <v>102</v>
      </c>
      <c r="H10154">
        <v>17</v>
      </c>
      <c r="I10154" s="31" t="s">
        <v>104</v>
      </c>
    </row>
    <row r="10155" spans="1:9" x14ac:dyDescent="0.3">
      <c r="A10155">
        <v>10187</v>
      </c>
      <c r="B10155">
        <v>6</v>
      </c>
      <c r="C10155">
        <v>162</v>
      </c>
      <c r="D10155" s="32">
        <v>0.75624999999999998</v>
      </c>
      <c r="E10155">
        <v>8000</v>
      </c>
      <c r="G10155" s="31" t="s">
        <v>97</v>
      </c>
      <c r="H10155">
        <v>17</v>
      </c>
      <c r="I10155" s="31" t="s">
        <v>100</v>
      </c>
    </row>
    <row r="10156" spans="1:9" x14ac:dyDescent="0.3">
      <c r="A10156">
        <v>10188</v>
      </c>
      <c r="B10156">
        <v>5</v>
      </c>
      <c r="C10156">
        <v>162</v>
      </c>
      <c r="D10156" s="32">
        <v>0.77847222222222223</v>
      </c>
      <c r="E10156">
        <v>8000</v>
      </c>
      <c r="G10156" s="31" t="s">
        <v>102</v>
      </c>
      <c r="H10156">
        <v>17</v>
      </c>
      <c r="I10156" s="31" t="s">
        <v>105</v>
      </c>
    </row>
    <row r="10157" spans="1:9" x14ac:dyDescent="0.3">
      <c r="A10157">
        <v>10189</v>
      </c>
      <c r="B10157">
        <v>6</v>
      </c>
      <c r="C10157">
        <v>162</v>
      </c>
      <c r="D10157" s="32">
        <v>0.78333333333333333</v>
      </c>
      <c r="E10157">
        <v>8000</v>
      </c>
      <c r="F10157">
        <v>2000</v>
      </c>
      <c r="G10157" s="31" t="s">
        <v>102</v>
      </c>
      <c r="H10157">
        <v>18</v>
      </c>
      <c r="I10157" s="31" t="s">
        <v>100</v>
      </c>
    </row>
    <row r="10158" spans="1:9" x14ac:dyDescent="0.3">
      <c r="A10158">
        <v>10190</v>
      </c>
      <c r="B10158">
        <v>5</v>
      </c>
      <c r="C10158">
        <v>162</v>
      </c>
      <c r="D10158" s="32">
        <v>0.80277777777777781</v>
      </c>
      <c r="E10158">
        <v>8000</v>
      </c>
      <c r="G10158" s="31" t="s">
        <v>97</v>
      </c>
      <c r="H10158">
        <v>18</v>
      </c>
      <c r="I10158" s="31" t="s">
        <v>105</v>
      </c>
    </row>
    <row r="10159" spans="1:9" x14ac:dyDescent="0.3">
      <c r="A10159">
        <v>10191</v>
      </c>
      <c r="B10159">
        <v>6</v>
      </c>
      <c r="C10159">
        <v>162</v>
      </c>
      <c r="D10159" s="32">
        <v>0.80972222222222223</v>
      </c>
      <c r="E10159">
        <v>8000</v>
      </c>
      <c r="G10159" s="31" t="s">
        <v>97</v>
      </c>
      <c r="H10159">
        <v>19</v>
      </c>
      <c r="I10159" s="31" t="s">
        <v>100</v>
      </c>
    </row>
    <row r="10160" spans="1:9" x14ac:dyDescent="0.3">
      <c r="A10160">
        <v>10192</v>
      </c>
      <c r="B10160">
        <v>5</v>
      </c>
      <c r="C10160">
        <v>162</v>
      </c>
      <c r="D10160" s="32">
        <v>0.83333333333333337</v>
      </c>
      <c r="E10160">
        <v>8000</v>
      </c>
      <c r="G10160" s="31" t="s">
        <v>102</v>
      </c>
      <c r="H10160">
        <v>19</v>
      </c>
      <c r="I10160" s="31" t="s">
        <v>105</v>
      </c>
    </row>
    <row r="10161" spans="1:9" x14ac:dyDescent="0.3">
      <c r="A10161">
        <v>10193</v>
      </c>
      <c r="B10161">
        <v>3</v>
      </c>
      <c r="C10161">
        <v>163</v>
      </c>
      <c r="D10161" s="32">
        <v>0.47222222222222221</v>
      </c>
      <c r="E10161">
        <v>8000</v>
      </c>
      <c r="G10161" s="31" t="s">
        <v>102</v>
      </c>
      <c r="H10161">
        <v>4</v>
      </c>
      <c r="I10161" s="31" t="s">
        <v>104</v>
      </c>
    </row>
    <row r="10162" spans="1:9" x14ac:dyDescent="0.3">
      <c r="A10162">
        <v>10194</v>
      </c>
      <c r="B10162">
        <v>2</v>
      </c>
      <c r="C10162">
        <v>163</v>
      </c>
      <c r="D10162" s="32">
        <v>0.4597222222222222</v>
      </c>
      <c r="E10162">
        <v>8000</v>
      </c>
      <c r="G10162" s="31" t="s">
        <v>102</v>
      </c>
      <c r="H10162">
        <v>4</v>
      </c>
      <c r="I10162" s="31" t="s">
        <v>98</v>
      </c>
    </row>
    <row r="10163" spans="1:9" x14ac:dyDescent="0.3">
      <c r="A10163">
        <v>10195</v>
      </c>
      <c r="B10163">
        <v>1</v>
      </c>
      <c r="C10163">
        <v>163</v>
      </c>
      <c r="D10163" s="32">
        <v>0.43125000000000002</v>
      </c>
      <c r="E10163">
        <v>8000</v>
      </c>
      <c r="F10163">
        <v>1000</v>
      </c>
      <c r="G10163" s="31" t="s">
        <v>102</v>
      </c>
      <c r="H10163">
        <v>4</v>
      </c>
      <c r="I10163" s="31" t="s">
        <v>99</v>
      </c>
    </row>
    <row r="10164" spans="1:9" x14ac:dyDescent="0.3">
      <c r="A10164">
        <v>10196</v>
      </c>
      <c r="B10164">
        <v>4</v>
      </c>
      <c r="C10164">
        <v>163</v>
      </c>
      <c r="D10164" s="32">
        <v>0.45069444444444445</v>
      </c>
      <c r="E10164">
        <v>10000</v>
      </c>
      <c r="G10164" s="31" t="s">
        <v>102</v>
      </c>
      <c r="H10164">
        <v>4</v>
      </c>
      <c r="I10164" s="31" t="s">
        <v>103</v>
      </c>
    </row>
    <row r="10165" spans="1:9" x14ac:dyDescent="0.3">
      <c r="A10165">
        <v>10197</v>
      </c>
      <c r="B10165">
        <v>8</v>
      </c>
      <c r="C10165">
        <v>163</v>
      </c>
      <c r="D10165" s="32">
        <v>0.44583333333333336</v>
      </c>
      <c r="E10165">
        <v>8000</v>
      </c>
      <c r="G10165" s="31" t="s">
        <v>102</v>
      </c>
      <c r="H10165">
        <v>4</v>
      </c>
      <c r="I10165" s="31" t="s">
        <v>101</v>
      </c>
    </row>
    <row r="10166" spans="1:9" x14ac:dyDescent="0.3">
      <c r="A10166">
        <v>10198</v>
      </c>
      <c r="B10166">
        <v>7</v>
      </c>
      <c r="C10166">
        <v>163</v>
      </c>
      <c r="D10166" s="32">
        <v>0.50624999999999998</v>
      </c>
      <c r="E10166">
        <v>8000</v>
      </c>
      <c r="G10166" s="31" t="s">
        <v>97</v>
      </c>
      <c r="H10166">
        <v>4</v>
      </c>
      <c r="I10166" s="31" t="s">
        <v>106</v>
      </c>
    </row>
    <row r="10167" spans="1:9" x14ac:dyDescent="0.3">
      <c r="A10167">
        <v>10199</v>
      </c>
      <c r="B10167">
        <v>5</v>
      </c>
      <c r="C10167">
        <v>163</v>
      </c>
      <c r="D10167" s="32">
        <v>0.46527777777777779</v>
      </c>
      <c r="E10167">
        <v>8000</v>
      </c>
      <c r="G10167" s="31" t="s">
        <v>102</v>
      </c>
      <c r="H10167">
        <v>4</v>
      </c>
      <c r="I10167" s="31" t="s">
        <v>105</v>
      </c>
    </row>
    <row r="10168" spans="1:9" x14ac:dyDescent="0.3">
      <c r="A10168">
        <v>10200</v>
      </c>
      <c r="B10168">
        <v>3</v>
      </c>
      <c r="C10168">
        <v>163</v>
      </c>
      <c r="D10168" s="32">
        <v>0.53402777777777777</v>
      </c>
      <c r="E10168">
        <v>8000</v>
      </c>
      <c r="G10168" s="31" t="s">
        <v>102</v>
      </c>
      <c r="H10168">
        <v>5</v>
      </c>
      <c r="I10168" s="31" t="s">
        <v>104</v>
      </c>
    </row>
    <row r="10169" spans="1:9" x14ac:dyDescent="0.3">
      <c r="A10169">
        <v>10201</v>
      </c>
      <c r="B10169">
        <v>2</v>
      </c>
      <c r="C10169">
        <v>163</v>
      </c>
      <c r="D10169" s="32">
        <v>0.47708333333333336</v>
      </c>
      <c r="E10169">
        <v>8000</v>
      </c>
      <c r="G10169" s="31" t="s">
        <v>97</v>
      </c>
      <c r="H10169">
        <v>5</v>
      </c>
      <c r="I10169" s="31" t="s">
        <v>98</v>
      </c>
    </row>
    <row r="10170" spans="1:9" x14ac:dyDescent="0.3">
      <c r="A10170">
        <v>10202</v>
      </c>
      <c r="B10170">
        <v>1</v>
      </c>
      <c r="C10170">
        <v>163</v>
      </c>
      <c r="D10170" s="32">
        <v>0.46388888888888891</v>
      </c>
      <c r="E10170">
        <v>8000</v>
      </c>
      <c r="F10170">
        <v>1000</v>
      </c>
      <c r="G10170" s="31" t="s">
        <v>102</v>
      </c>
      <c r="H10170">
        <v>5</v>
      </c>
      <c r="I10170" s="31" t="s">
        <v>99</v>
      </c>
    </row>
    <row r="10171" spans="1:9" x14ac:dyDescent="0.3">
      <c r="A10171">
        <v>10203</v>
      </c>
      <c r="B10171">
        <v>4</v>
      </c>
      <c r="C10171">
        <v>163</v>
      </c>
      <c r="D10171" s="32">
        <v>0.46805555555555556</v>
      </c>
      <c r="E10171">
        <v>10000</v>
      </c>
      <c r="G10171" s="31" t="s">
        <v>102</v>
      </c>
      <c r="H10171">
        <v>5</v>
      </c>
      <c r="I10171" s="31" t="s">
        <v>103</v>
      </c>
    </row>
    <row r="10172" spans="1:9" x14ac:dyDescent="0.3">
      <c r="A10172">
        <v>10204</v>
      </c>
      <c r="B10172">
        <v>8</v>
      </c>
      <c r="C10172">
        <v>163</v>
      </c>
      <c r="D10172" s="32">
        <v>0.47638888888888886</v>
      </c>
      <c r="E10172">
        <v>8000</v>
      </c>
      <c r="G10172" s="31" t="s">
        <v>102</v>
      </c>
      <c r="H10172">
        <v>5</v>
      </c>
      <c r="I10172" s="31" t="s">
        <v>101</v>
      </c>
    </row>
    <row r="10173" spans="1:9" x14ac:dyDescent="0.3">
      <c r="A10173">
        <v>10205</v>
      </c>
      <c r="B10173">
        <v>7</v>
      </c>
      <c r="C10173">
        <v>163</v>
      </c>
      <c r="D10173" s="32">
        <v>0.6875</v>
      </c>
      <c r="E10173">
        <v>8000</v>
      </c>
      <c r="F10173">
        <v>1000</v>
      </c>
      <c r="G10173" s="31" t="s">
        <v>97</v>
      </c>
      <c r="H10173">
        <v>5</v>
      </c>
      <c r="I10173" s="31" t="s">
        <v>106</v>
      </c>
    </row>
    <row r="10174" spans="1:9" x14ac:dyDescent="0.3">
      <c r="A10174">
        <v>10206</v>
      </c>
      <c r="B10174">
        <v>5</v>
      </c>
      <c r="C10174">
        <v>163</v>
      </c>
      <c r="D10174" s="32">
        <v>0.48888888888888887</v>
      </c>
      <c r="E10174">
        <v>8000</v>
      </c>
      <c r="F10174">
        <v>2000</v>
      </c>
      <c r="G10174" s="31" t="s">
        <v>102</v>
      </c>
      <c r="H10174">
        <v>5</v>
      </c>
      <c r="I10174" s="31" t="s">
        <v>105</v>
      </c>
    </row>
    <row r="10175" spans="1:9" x14ac:dyDescent="0.3">
      <c r="A10175">
        <v>10207</v>
      </c>
      <c r="B10175">
        <v>3</v>
      </c>
      <c r="C10175">
        <v>163</v>
      </c>
      <c r="D10175" s="32">
        <v>0.55833333333333335</v>
      </c>
      <c r="E10175">
        <v>8000</v>
      </c>
      <c r="G10175" s="31" t="s">
        <v>102</v>
      </c>
      <c r="H10175">
        <v>6</v>
      </c>
      <c r="I10175" s="31" t="s">
        <v>104</v>
      </c>
    </row>
    <row r="10176" spans="1:9" x14ac:dyDescent="0.3">
      <c r="A10176">
        <v>10208</v>
      </c>
      <c r="B10176">
        <v>2</v>
      </c>
      <c r="C10176">
        <v>163</v>
      </c>
      <c r="D10176" s="32">
        <v>0.52222222222222225</v>
      </c>
      <c r="E10176">
        <v>8000</v>
      </c>
      <c r="G10176" s="31" t="s">
        <v>102</v>
      </c>
      <c r="H10176">
        <v>6</v>
      </c>
      <c r="I10176" s="31" t="s">
        <v>98</v>
      </c>
    </row>
    <row r="10177" spans="1:9" x14ac:dyDescent="0.3">
      <c r="A10177">
        <v>10209</v>
      </c>
      <c r="B10177">
        <v>1</v>
      </c>
      <c r="C10177">
        <v>163</v>
      </c>
      <c r="D10177" s="32">
        <v>0.4826388888888889</v>
      </c>
      <c r="E10177">
        <v>8000</v>
      </c>
      <c r="F10177">
        <v>1000</v>
      </c>
      <c r="G10177" s="31" t="s">
        <v>102</v>
      </c>
      <c r="H10177">
        <v>6</v>
      </c>
      <c r="I10177" s="31" t="s">
        <v>99</v>
      </c>
    </row>
    <row r="10178" spans="1:9" x14ac:dyDescent="0.3">
      <c r="A10178">
        <v>10210</v>
      </c>
      <c r="B10178">
        <v>4</v>
      </c>
      <c r="C10178">
        <v>163</v>
      </c>
      <c r="D10178" s="32">
        <v>0.48402777777777778</v>
      </c>
      <c r="E10178">
        <v>8000</v>
      </c>
      <c r="G10178" s="31" t="s">
        <v>102</v>
      </c>
      <c r="H10178">
        <v>6</v>
      </c>
      <c r="I10178" s="31" t="s">
        <v>103</v>
      </c>
    </row>
    <row r="10179" spans="1:9" x14ac:dyDescent="0.3">
      <c r="A10179">
        <v>10211</v>
      </c>
      <c r="B10179">
        <v>8</v>
      </c>
      <c r="C10179">
        <v>163</v>
      </c>
      <c r="D10179" s="32">
        <v>0.50486111111111109</v>
      </c>
      <c r="E10179">
        <v>8000</v>
      </c>
      <c r="G10179" s="31" t="s">
        <v>102</v>
      </c>
      <c r="H10179">
        <v>6</v>
      </c>
      <c r="I10179" s="31" t="s">
        <v>101</v>
      </c>
    </row>
    <row r="10180" spans="1:9" x14ac:dyDescent="0.3">
      <c r="A10180">
        <v>10212</v>
      </c>
      <c r="B10180">
        <v>7</v>
      </c>
      <c r="C10180">
        <v>163</v>
      </c>
      <c r="D10180" s="32">
        <v>0.71944444444444444</v>
      </c>
      <c r="E10180">
        <v>8000</v>
      </c>
      <c r="G10180" s="31" t="s">
        <v>97</v>
      </c>
      <c r="H10180">
        <v>6</v>
      </c>
      <c r="I10180" s="31" t="s">
        <v>106</v>
      </c>
    </row>
    <row r="10181" spans="1:9" x14ac:dyDescent="0.3">
      <c r="A10181">
        <v>10213</v>
      </c>
      <c r="B10181">
        <v>5</v>
      </c>
      <c r="C10181">
        <v>163</v>
      </c>
      <c r="D10181" s="32">
        <v>0.51597222222222228</v>
      </c>
      <c r="E10181">
        <v>8000</v>
      </c>
      <c r="G10181" s="31" t="s">
        <v>97</v>
      </c>
      <c r="H10181">
        <v>6</v>
      </c>
      <c r="I10181" s="31" t="s">
        <v>105</v>
      </c>
    </row>
    <row r="10182" spans="1:9" x14ac:dyDescent="0.3">
      <c r="A10182">
        <v>10214</v>
      </c>
      <c r="B10182">
        <v>3</v>
      </c>
      <c r="C10182">
        <v>163</v>
      </c>
      <c r="D10182" s="32">
        <v>0.58611111111111114</v>
      </c>
      <c r="E10182">
        <v>8000</v>
      </c>
      <c r="G10182" s="31" t="s">
        <v>102</v>
      </c>
      <c r="H10182">
        <v>7</v>
      </c>
      <c r="I10182" s="31" t="s">
        <v>104</v>
      </c>
    </row>
    <row r="10183" spans="1:9" x14ac:dyDescent="0.3">
      <c r="A10183">
        <v>10215</v>
      </c>
      <c r="B10183">
        <v>2</v>
      </c>
      <c r="C10183">
        <v>163</v>
      </c>
      <c r="D10183" s="32">
        <v>0.57013888888888886</v>
      </c>
      <c r="E10183">
        <v>8000</v>
      </c>
      <c r="G10183" s="31" t="s">
        <v>102</v>
      </c>
      <c r="H10183">
        <v>7</v>
      </c>
      <c r="I10183" s="31" t="s">
        <v>98</v>
      </c>
    </row>
    <row r="10184" spans="1:9" x14ac:dyDescent="0.3">
      <c r="A10184">
        <v>10216</v>
      </c>
      <c r="B10184">
        <v>1</v>
      </c>
      <c r="C10184">
        <v>163</v>
      </c>
      <c r="D10184" s="32">
        <v>0.5131944444444444</v>
      </c>
      <c r="E10184">
        <v>8000</v>
      </c>
      <c r="F10184">
        <v>1000</v>
      </c>
      <c r="G10184" s="31" t="s">
        <v>102</v>
      </c>
      <c r="H10184">
        <v>7</v>
      </c>
      <c r="I10184" s="31" t="s">
        <v>99</v>
      </c>
    </row>
    <row r="10185" spans="1:9" x14ac:dyDescent="0.3">
      <c r="A10185">
        <v>10217</v>
      </c>
      <c r="B10185">
        <v>4</v>
      </c>
      <c r="C10185">
        <v>163</v>
      </c>
      <c r="D10185" s="32">
        <v>0.52083333333333337</v>
      </c>
      <c r="E10185">
        <v>8000</v>
      </c>
      <c r="G10185" s="31" t="s">
        <v>102</v>
      </c>
      <c r="H10185">
        <v>7</v>
      </c>
      <c r="I10185" s="31" t="s">
        <v>103</v>
      </c>
    </row>
    <row r="10186" spans="1:9" x14ac:dyDescent="0.3">
      <c r="A10186">
        <v>10218</v>
      </c>
      <c r="B10186">
        <v>8</v>
      </c>
      <c r="C10186">
        <v>163</v>
      </c>
      <c r="D10186" s="32">
        <v>0.5444444444444444</v>
      </c>
      <c r="E10186">
        <v>8000</v>
      </c>
      <c r="G10186" s="31" t="s">
        <v>102</v>
      </c>
      <c r="H10186">
        <v>7</v>
      </c>
      <c r="I10186" s="31" t="s">
        <v>101</v>
      </c>
    </row>
    <row r="10187" spans="1:9" x14ac:dyDescent="0.3">
      <c r="A10187">
        <v>10219</v>
      </c>
      <c r="B10187">
        <v>7</v>
      </c>
      <c r="C10187">
        <v>163</v>
      </c>
      <c r="D10187" s="32">
        <v>0.74513888888888891</v>
      </c>
      <c r="E10187">
        <v>10000</v>
      </c>
      <c r="F10187">
        <v>1000</v>
      </c>
      <c r="G10187" s="31" t="s">
        <v>102</v>
      </c>
      <c r="H10187">
        <v>7</v>
      </c>
      <c r="I10187" s="31" t="s">
        <v>106</v>
      </c>
    </row>
    <row r="10188" spans="1:9" x14ac:dyDescent="0.3">
      <c r="A10188">
        <v>10220</v>
      </c>
      <c r="B10188">
        <v>5</v>
      </c>
      <c r="C10188">
        <v>163</v>
      </c>
      <c r="D10188" s="32">
        <v>0.53402777777777777</v>
      </c>
      <c r="E10188">
        <v>8000</v>
      </c>
      <c r="F10188">
        <v>1000</v>
      </c>
      <c r="G10188" s="31" t="s">
        <v>97</v>
      </c>
      <c r="H10188">
        <v>7</v>
      </c>
      <c r="I10188" s="31" t="s">
        <v>105</v>
      </c>
    </row>
    <row r="10189" spans="1:9" x14ac:dyDescent="0.3">
      <c r="A10189">
        <v>10221</v>
      </c>
      <c r="B10189">
        <v>3</v>
      </c>
      <c r="C10189">
        <v>163</v>
      </c>
      <c r="D10189" s="32">
        <v>0.6118055555555556</v>
      </c>
      <c r="E10189">
        <v>8000</v>
      </c>
      <c r="F10189">
        <v>3000</v>
      </c>
      <c r="G10189" s="31" t="s">
        <v>102</v>
      </c>
      <c r="H10189">
        <v>8</v>
      </c>
      <c r="I10189" s="31" t="s">
        <v>104</v>
      </c>
    </row>
    <row r="10190" spans="1:9" x14ac:dyDescent="0.3">
      <c r="A10190">
        <v>10222</v>
      </c>
      <c r="B10190">
        <v>2</v>
      </c>
      <c r="C10190">
        <v>163</v>
      </c>
      <c r="D10190" s="32">
        <v>0.59930555555555554</v>
      </c>
      <c r="E10190">
        <v>8000</v>
      </c>
      <c r="G10190" s="31" t="s">
        <v>102</v>
      </c>
      <c r="H10190">
        <v>8</v>
      </c>
      <c r="I10190" s="31" t="s">
        <v>98</v>
      </c>
    </row>
    <row r="10191" spans="1:9" x14ac:dyDescent="0.3">
      <c r="A10191">
        <v>10223</v>
      </c>
      <c r="B10191">
        <v>1</v>
      </c>
      <c r="C10191">
        <v>163</v>
      </c>
      <c r="D10191" s="32">
        <v>0.55138888888888893</v>
      </c>
      <c r="E10191">
        <v>8000</v>
      </c>
      <c r="G10191" s="31" t="s">
        <v>97</v>
      </c>
      <c r="H10191">
        <v>8</v>
      </c>
      <c r="I10191" s="31" t="s">
        <v>99</v>
      </c>
    </row>
    <row r="10192" spans="1:9" x14ac:dyDescent="0.3">
      <c r="A10192">
        <v>10224</v>
      </c>
      <c r="B10192">
        <v>4</v>
      </c>
      <c r="C10192">
        <v>163</v>
      </c>
      <c r="D10192" s="32">
        <v>0.54652777777777772</v>
      </c>
      <c r="E10192">
        <v>8000</v>
      </c>
      <c r="G10192" s="31" t="s">
        <v>97</v>
      </c>
      <c r="H10192">
        <v>8</v>
      </c>
      <c r="I10192" s="31" t="s">
        <v>103</v>
      </c>
    </row>
    <row r="10193" spans="1:9" x14ac:dyDescent="0.3">
      <c r="A10193">
        <v>10225</v>
      </c>
      <c r="B10193">
        <v>8</v>
      </c>
      <c r="C10193">
        <v>163</v>
      </c>
      <c r="D10193" s="32">
        <v>0.57638888888888884</v>
      </c>
      <c r="E10193">
        <v>8000</v>
      </c>
      <c r="G10193" s="31" t="s">
        <v>102</v>
      </c>
      <c r="H10193">
        <v>8</v>
      </c>
      <c r="I10193" s="31" t="s">
        <v>101</v>
      </c>
    </row>
    <row r="10194" spans="1:9" x14ac:dyDescent="0.3">
      <c r="A10194">
        <v>10226</v>
      </c>
      <c r="B10194">
        <v>7</v>
      </c>
      <c r="C10194">
        <v>163</v>
      </c>
      <c r="D10194" s="32">
        <v>0.78680555555555554</v>
      </c>
      <c r="E10194">
        <v>8000</v>
      </c>
      <c r="G10194" s="31" t="s">
        <v>97</v>
      </c>
      <c r="H10194">
        <v>8</v>
      </c>
      <c r="I10194" s="31" t="s">
        <v>106</v>
      </c>
    </row>
    <row r="10195" spans="1:9" x14ac:dyDescent="0.3">
      <c r="A10195">
        <v>10227</v>
      </c>
      <c r="B10195">
        <v>5</v>
      </c>
      <c r="C10195">
        <v>163</v>
      </c>
      <c r="D10195" s="32">
        <v>0.58958333333333335</v>
      </c>
      <c r="E10195">
        <v>8000</v>
      </c>
      <c r="G10195" s="31" t="s">
        <v>102</v>
      </c>
      <c r="H10195">
        <v>8</v>
      </c>
      <c r="I10195" s="31" t="s">
        <v>105</v>
      </c>
    </row>
    <row r="10196" spans="1:9" x14ac:dyDescent="0.3">
      <c r="A10196">
        <v>10228</v>
      </c>
      <c r="B10196">
        <v>3</v>
      </c>
      <c r="C10196">
        <v>163</v>
      </c>
      <c r="D10196" s="32">
        <v>0.62986111111111109</v>
      </c>
      <c r="E10196">
        <v>8000</v>
      </c>
      <c r="G10196" s="31" t="s">
        <v>102</v>
      </c>
      <c r="H10196">
        <v>9</v>
      </c>
      <c r="I10196" s="31" t="s">
        <v>104</v>
      </c>
    </row>
    <row r="10197" spans="1:9" x14ac:dyDescent="0.3">
      <c r="A10197">
        <v>10229</v>
      </c>
      <c r="B10197">
        <v>2</v>
      </c>
      <c r="C10197">
        <v>163</v>
      </c>
      <c r="D10197" s="32">
        <v>0.61319444444444449</v>
      </c>
      <c r="E10197">
        <v>8000</v>
      </c>
      <c r="G10197" s="31" t="s">
        <v>97</v>
      </c>
      <c r="H10197">
        <v>9</v>
      </c>
      <c r="I10197" s="31" t="s">
        <v>98</v>
      </c>
    </row>
    <row r="10198" spans="1:9" x14ac:dyDescent="0.3">
      <c r="A10198">
        <v>10230</v>
      </c>
      <c r="B10198">
        <v>1</v>
      </c>
      <c r="C10198">
        <v>163</v>
      </c>
      <c r="D10198" s="32">
        <v>0.6069444444444444</v>
      </c>
      <c r="E10198">
        <v>8000</v>
      </c>
      <c r="F10198">
        <v>2000</v>
      </c>
      <c r="G10198" s="31" t="s">
        <v>102</v>
      </c>
      <c r="H10198">
        <v>9</v>
      </c>
      <c r="I10198" s="31" t="s">
        <v>99</v>
      </c>
    </row>
    <row r="10199" spans="1:9" x14ac:dyDescent="0.3">
      <c r="A10199">
        <v>10231</v>
      </c>
      <c r="B10199">
        <v>4</v>
      </c>
      <c r="C10199">
        <v>163</v>
      </c>
      <c r="D10199" s="32">
        <v>0.57291666666666663</v>
      </c>
      <c r="E10199">
        <v>8000</v>
      </c>
      <c r="G10199" s="31" t="s">
        <v>102</v>
      </c>
      <c r="H10199">
        <v>9</v>
      </c>
      <c r="I10199" s="31" t="s">
        <v>103</v>
      </c>
    </row>
    <row r="10200" spans="1:9" x14ac:dyDescent="0.3">
      <c r="A10200">
        <v>10232</v>
      </c>
      <c r="B10200">
        <v>8</v>
      </c>
      <c r="C10200">
        <v>163</v>
      </c>
      <c r="D10200" s="32">
        <v>0.61736111111111114</v>
      </c>
      <c r="E10200">
        <v>8000</v>
      </c>
      <c r="G10200" s="31" t="s">
        <v>102</v>
      </c>
      <c r="H10200">
        <v>9</v>
      </c>
      <c r="I10200" s="31" t="s">
        <v>101</v>
      </c>
    </row>
    <row r="10201" spans="1:9" x14ac:dyDescent="0.3">
      <c r="A10201">
        <v>10233</v>
      </c>
      <c r="B10201">
        <v>7</v>
      </c>
      <c r="C10201">
        <v>163</v>
      </c>
      <c r="D10201" s="32">
        <v>0.82430555555555551</v>
      </c>
      <c r="E10201">
        <v>8000</v>
      </c>
      <c r="G10201" s="31" t="s">
        <v>97</v>
      </c>
      <c r="H10201">
        <v>9</v>
      </c>
      <c r="I10201" s="31" t="s">
        <v>106</v>
      </c>
    </row>
    <row r="10202" spans="1:9" x14ac:dyDescent="0.3">
      <c r="A10202">
        <v>10234</v>
      </c>
      <c r="B10202">
        <v>5</v>
      </c>
      <c r="C10202">
        <v>163</v>
      </c>
      <c r="D10202" s="32">
        <v>0.6069444444444444</v>
      </c>
      <c r="E10202">
        <v>8000</v>
      </c>
      <c r="G10202" s="31" t="s">
        <v>97</v>
      </c>
      <c r="H10202">
        <v>9</v>
      </c>
      <c r="I10202" s="31" t="s">
        <v>105</v>
      </c>
    </row>
    <row r="10203" spans="1:9" x14ac:dyDescent="0.3">
      <c r="A10203">
        <v>10235</v>
      </c>
      <c r="B10203">
        <v>3</v>
      </c>
      <c r="C10203">
        <v>163</v>
      </c>
      <c r="D10203" s="32">
        <v>0.64930555555555558</v>
      </c>
      <c r="E10203">
        <v>8000</v>
      </c>
      <c r="G10203" s="31" t="s">
        <v>97</v>
      </c>
      <c r="H10203">
        <v>10</v>
      </c>
      <c r="I10203" s="31" t="s">
        <v>104</v>
      </c>
    </row>
    <row r="10204" spans="1:9" x14ac:dyDescent="0.3">
      <c r="A10204">
        <v>10236</v>
      </c>
      <c r="B10204">
        <v>2</v>
      </c>
      <c r="C10204">
        <v>163</v>
      </c>
      <c r="D10204" s="32">
        <v>0.64166666666666672</v>
      </c>
      <c r="E10204">
        <v>8000</v>
      </c>
      <c r="G10204" s="31" t="s">
        <v>102</v>
      </c>
      <c r="H10204">
        <v>10</v>
      </c>
      <c r="I10204" s="31" t="s">
        <v>98</v>
      </c>
    </row>
    <row r="10205" spans="1:9" x14ac:dyDescent="0.3">
      <c r="A10205">
        <v>10237</v>
      </c>
      <c r="B10205">
        <v>1</v>
      </c>
      <c r="C10205">
        <v>163</v>
      </c>
      <c r="D10205" s="32">
        <v>0.62777777777777777</v>
      </c>
      <c r="E10205">
        <v>10000</v>
      </c>
      <c r="G10205" s="31" t="s">
        <v>97</v>
      </c>
      <c r="H10205">
        <v>10</v>
      </c>
      <c r="I10205" s="31" t="s">
        <v>99</v>
      </c>
    </row>
    <row r="10206" spans="1:9" x14ac:dyDescent="0.3">
      <c r="A10206">
        <v>10238</v>
      </c>
      <c r="B10206">
        <v>4</v>
      </c>
      <c r="C10206">
        <v>163</v>
      </c>
      <c r="D10206" s="32">
        <v>0.61250000000000004</v>
      </c>
      <c r="E10206">
        <v>8000</v>
      </c>
      <c r="G10206" s="31" t="s">
        <v>97</v>
      </c>
      <c r="H10206">
        <v>10</v>
      </c>
      <c r="I10206" s="31" t="s">
        <v>103</v>
      </c>
    </row>
    <row r="10207" spans="1:9" x14ac:dyDescent="0.3">
      <c r="A10207">
        <v>10239</v>
      </c>
      <c r="B10207">
        <v>8</v>
      </c>
      <c r="C10207">
        <v>163</v>
      </c>
      <c r="D10207" s="32">
        <v>0.64444444444444449</v>
      </c>
      <c r="E10207">
        <v>8000</v>
      </c>
      <c r="F10207">
        <v>2000</v>
      </c>
      <c r="G10207" s="31" t="s">
        <v>97</v>
      </c>
      <c r="H10207">
        <v>10</v>
      </c>
      <c r="I10207" s="31" t="s">
        <v>101</v>
      </c>
    </row>
    <row r="10208" spans="1:9" x14ac:dyDescent="0.3">
      <c r="A10208">
        <v>10240</v>
      </c>
      <c r="B10208">
        <v>5</v>
      </c>
      <c r="C10208">
        <v>163</v>
      </c>
      <c r="D10208" s="32">
        <v>0.63611111111111107</v>
      </c>
      <c r="E10208">
        <v>8000</v>
      </c>
      <c r="G10208" s="31" t="s">
        <v>102</v>
      </c>
      <c r="H10208">
        <v>10</v>
      </c>
      <c r="I10208" s="31" t="s">
        <v>105</v>
      </c>
    </row>
    <row r="10209" spans="1:9" x14ac:dyDescent="0.3">
      <c r="A10209">
        <v>10241</v>
      </c>
      <c r="B10209">
        <v>3</v>
      </c>
      <c r="C10209">
        <v>163</v>
      </c>
      <c r="D10209" s="32">
        <v>0.67847222222222225</v>
      </c>
      <c r="E10209">
        <v>8000</v>
      </c>
      <c r="G10209" s="31" t="s">
        <v>102</v>
      </c>
      <c r="H10209">
        <v>11</v>
      </c>
      <c r="I10209" s="31" t="s">
        <v>104</v>
      </c>
    </row>
    <row r="10210" spans="1:9" x14ac:dyDescent="0.3">
      <c r="A10210">
        <v>10242</v>
      </c>
      <c r="B10210">
        <v>2</v>
      </c>
      <c r="C10210">
        <v>163</v>
      </c>
      <c r="D10210" s="32">
        <v>0.6645833333333333</v>
      </c>
      <c r="E10210">
        <v>8000</v>
      </c>
      <c r="G10210" s="31" t="s">
        <v>102</v>
      </c>
      <c r="H10210">
        <v>11</v>
      </c>
      <c r="I10210" s="31" t="s">
        <v>98</v>
      </c>
    </row>
    <row r="10211" spans="1:9" x14ac:dyDescent="0.3">
      <c r="A10211">
        <v>10243</v>
      </c>
      <c r="B10211">
        <v>1</v>
      </c>
      <c r="C10211">
        <v>163</v>
      </c>
      <c r="D10211" s="32">
        <v>0.64444444444444449</v>
      </c>
      <c r="E10211">
        <v>8000</v>
      </c>
      <c r="F10211">
        <v>2000</v>
      </c>
      <c r="G10211" s="31" t="s">
        <v>102</v>
      </c>
      <c r="H10211">
        <v>11</v>
      </c>
      <c r="I10211" s="31" t="s">
        <v>99</v>
      </c>
    </row>
    <row r="10212" spans="1:9" x14ac:dyDescent="0.3">
      <c r="A10212">
        <v>10244</v>
      </c>
      <c r="B10212">
        <v>4</v>
      </c>
      <c r="C10212">
        <v>163</v>
      </c>
      <c r="D10212" s="32">
        <v>0.6333333333333333</v>
      </c>
      <c r="E10212">
        <v>8000</v>
      </c>
      <c r="G10212" s="31" t="s">
        <v>97</v>
      </c>
      <c r="H10212">
        <v>11</v>
      </c>
      <c r="I10212" s="31" t="s">
        <v>103</v>
      </c>
    </row>
    <row r="10213" spans="1:9" x14ac:dyDescent="0.3">
      <c r="A10213">
        <v>10245</v>
      </c>
      <c r="B10213">
        <v>8</v>
      </c>
      <c r="C10213">
        <v>163</v>
      </c>
      <c r="D10213" s="32">
        <v>0.66666666666666663</v>
      </c>
      <c r="E10213">
        <v>8000</v>
      </c>
      <c r="G10213" s="31" t="s">
        <v>97</v>
      </c>
      <c r="H10213">
        <v>11</v>
      </c>
      <c r="I10213" s="31" t="s">
        <v>101</v>
      </c>
    </row>
    <row r="10214" spans="1:9" x14ac:dyDescent="0.3">
      <c r="A10214">
        <v>10246</v>
      </c>
      <c r="B10214">
        <v>5</v>
      </c>
      <c r="C10214">
        <v>163</v>
      </c>
      <c r="D10214" s="32">
        <v>0.66597222222222219</v>
      </c>
      <c r="E10214">
        <v>8000</v>
      </c>
      <c r="G10214" s="31" t="s">
        <v>97</v>
      </c>
      <c r="H10214">
        <v>11</v>
      </c>
      <c r="I10214" s="31" t="s">
        <v>105</v>
      </c>
    </row>
    <row r="10215" spans="1:9" x14ac:dyDescent="0.3">
      <c r="A10215">
        <v>10247</v>
      </c>
      <c r="B10215">
        <v>3</v>
      </c>
      <c r="C10215">
        <v>163</v>
      </c>
      <c r="D10215" s="32">
        <v>0.70277777777777772</v>
      </c>
      <c r="E10215">
        <v>8000</v>
      </c>
      <c r="F10215">
        <v>1300</v>
      </c>
      <c r="G10215" s="31" t="s">
        <v>102</v>
      </c>
      <c r="H10215">
        <v>12</v>
      </c>
      <c r="I10215" s="31" t="s">
        <v>104</v>
      </c>
    </row>
    <row r="10216" spans="1:9" x14ac:dyDescent="0.3">
      <c r="A10216">
        <v>10248</v>
      </c>
      <c r="B10216">
        <v>2</v>
      </c>
      <c r="C10216">
        <v>163</v>
      </c>
      <c r="D10216" s="32">
        <v>0.68472222222222223</v>
      </c>
      <c r="E10216">
        <v>8000</v>
      </c>
      <c r="G10216" s="31" t="s">
        <v>102</v>
      </c>
      <c r="H10216">
        <v>12</v>
      </c>
      <c r="I10216" s="31" t="s">
        <v>98</v>
      </c>
    </row>
    <row r="10217" spans="1:9" x14ac:dyDescent="0.3">
      <c r="A10217">
        <v>10249</v>
      </c>
      <c r="B10217">
        <v>1</v>
      </c>
      <c r="C10217">
        <v>163</v>
      </c>
      <c r="D10217" s="32">
        <v>0.67777777777777781</v>
      </c>
      <c r="E10217">
        <v>8000</v>
      </c>
      <c r="F10217">
        <v>1000</v>
      </c>
      <c r="G10217" s="31" t="s">
        <v>102</v>
      </c>
      <c r="H10217">
        <v>12</v>
      </c>
      <c r="I10217" s="31" t="s">
        <v>99</v>
      </c>
    </row>
    <row r="10218" spans="1:9" x14ac:dyDescent="0.3">
      <c r="A10218">
        <v>10250</v>
      </c>
      <c r="B10218">
        <v>4</v>
      </c>
      <c r="C10218">
        <v>163</v>
      </c>
      <c r="D10218" s="32">
        <v>0.65694444444444444</v>
      </c>
      <c r="E10218">
        <v>10000</v>
      </c>
      <c r="F10218">
        <v>1000</v>
      </c>
      <c r="G10218" s="31" t="s">
        <v>97</v>
      </c>
      <c r="H10218">
        <v>12</v>
      </c>
      <c r="I10218" s="31" t="s">
        <v>103</v>
      </c>
    </row>
    <row r="10219" spans="1:9" x14ac:dyDescent="0.3">
      <c r="A10219">
        <v>10251</v>
      </c>
      <c r="B10219">
        <v>8</v>
      </c>
      <c r="C10219">
        <v>163</v>
      </c>
      <c r="D10219" s="32">
        <v>0.69236111111111109</v>
      </c>
      <c r="E10219">
        <v>8000</v>
      </c>
      <c r="G10219" s="31" t="s">
        <v>97</v>
      </c>
      <c r="H10219">
        <v>12</v>
      </c>
      <c r="I10219" s="31" t="s">
        <v>101</v>
      </c>
    </row>
    <row r="10220" spans="1:9" x14ac:dyDescent="0.3">
      <c r="A10220">
        <v>10252</v>
      </c>
      <c r="B10220">
        <v>5</v>
      </c>
      <c r="C10220">
        <v>163</v>
      </c>
      <c r="D10220" s="32">
        <v>0.69305555555555554</v>
      </c>
      <c r="E10220">
        <v>8000</v>
      </c>
      <c r="G10220" s="31" t="s">
        <v>102</v>
      </c>
      <c r="H10220">
        <v>12</v>
      </c>
      <c r="I10220" s="31" t="s">
        <v>105</v>
      </c>
    </row>
    <row r="10221" spans="1:9" x14ac:dyDescent="0.3">
      <c r="A10221">
        <v>10253</v>
      </c>
      <c r="B10221">
        <v>3</v>
      </c>
      <c r="C10221">
        <v>163</v>
      </c>
      <c r="D10221" s="32">
        <v>0.72499999999999998</v>
      </c>
      <c r="E10221">
        <v>8000</v>
      </c>
      <c r="G10221" s="31" t="s">
        <v>97</v>
      </c>
      <c r="H10221">
        <v>13</v>
      </c>
      <c r="I10221" s="31" t="s">
        <v>104</v>
      </c>
    </row>
    <row r="10222" spans="1:9" x14ac:dyDescent="0.3">
      <c r="A10222">
        <v>10254</v>
      </c>
      <c r="B10222">
        <v>2</v>
      </c>
      <c r="C10222">
        <v>163</v>
      </c>
      <c r="D10222" s="32">
        <v>0.78402777777777777</v>
      </c>
      <c r="E10222">
        <v>8000</v>
      </c>
      <c r="G10222" s="31" t="s">
        <v>102</v>
      </c>
      <c r="H10222">
        <v>13</v>
      </c>
      <c r="I10222" s="31" t="s">
        <v>98</v>
      </c>
    </row>
    <row r="10223" spans="1:9" x14ac:dyDescent="0.3">
      <c r="A10223">
        <v>10255</v>
      </c>
      <c r="B10223">
        <v>1</v>
      </c>
      <c r="C10223">
        <v>163</v>
      </c>
      <c r="D10223" s="32">
        <v>0.70694444444444449</v>
      </c>
      <c r="E10223">
        <v>8000</v>
      </c>
      <c r="G10223" s="31" t="s">
        <v>102</v>
      </c>
      <c r="H10223">
        <v>13</v>
      </c>
      <c r="I10223" s="31" t="s">
        <v>99</v>
      </c>
    </row>
    <row r="10224" spans="1:9" x14ac:dyDescent="0.3">
      <c r="A10224">
        <v>10256</v>
      </c>
      <c r="B10224">
        <v>4</v>
      </c>
      <c r="C10224">
        <v>163</v>
      </c>
      <c r="D10224" s="32">
        <v>0.70972222222222225</v>
      </c>
      <c r="E10224">
        <v>8000</v>
      </c>
      <c r="G10224" s="31" t="s">
        <v>97</v>
      </c>
      <c r="H10224">
        <v>13</v>
      </c>
      <c r="I10224" s="31" t="s">
        <v>103</v>
      </c>
    </row>
    <row r="10225" spans="1:9" x14ac:dyDescent="0.3">
      <c r="A10225">
        <v>10257</v>
      </c>
      <c r="B10225">
        <v>8</v>
      </c>
      <c r="C10225">
        <v>163</v>
      </c>
      <c r="D10225" s="32">
        <v>0.72986111111111107</v>
      </c>
      <c r="E10225">
        <v>8000</v>
      </c>
      <c r="G10225" s="31" t="s">
        <v>97</v>
      </c>
      <c r="H10225">
        <v>13</v>
      </c>
      <c r="I10225" s="31" t="s">
        <v>101</v>
      </c>
    </row>
    <row r="10226" spans="1:9" x14ac:dyDescent="0.3">
      <c r="A10226">
        <v>10258</v>
      </c>
      <c r="B10226">
        <v>5</v>
      </c>
      <c r="C10226">
        <v>163</v>
      </c>
      <c r="D10226" s="32">
        <v>0.71388888888888891</v>
      </c>
      <c r="E10226">
        <v>8000</v>
      </c>
      <c r="G10226" s="31" t="s">
        <v>102</v>
      </c>
      <c r="H10226">
        <v>13</v>
      </c>
      <c r="I10226" s="31" t="s">
        <v>105</v>
      </c>
    </row>
    <row r="10227" spans="1:9" x14ac:dyDescent="0.3">
      <c r="A10227">
        <v>10259</v>
      </c>
      <c r="B10227">
        <v>3</v>
      </c>
      <c r="C10227">
        <v>163</v>
      </c>
      <c r="D10227" s="32">
        <v>0.75416666666666665</v>
      </c>
      <c r="E10227">
        <v>8000</v>
      </c>
      <c r="G10227" s="31" t="s">
        <v>97</v>
      </c>
      <c r="H10227">
        <v>14</v>
      </c>
      <c r="I10227" s="31" t="s">
        <v>104</v>
      </c>
    </row>
    <row r="10228" spans="1:9" x14ac:dyDescent="0.3">
      <c r="A10228">
        <v>10260</v>
      </c>
      <c r="B10228">
        <v>2</v>
      </c>
      <c r="C10228">
        <v>163</v>
      </c>
      <c r="D10228" s="32">
        <v>0.80208333333333337</v>
      </c>
      <c r="E10228">
        <v>8000</v>
      </c>
      <c r="G10228" s="31" t="s">
        <v>102</v>
      </c>
      <c r="H10228">
        <v>14</v>
      </c>
      <c r="I10228" s="31" t="s">
        <v>98</v>
      </c>
    </row>
    <row r="10229" spans="1:9" x14ac:dyDescent="0.3">
      <c r="A10229">
        <v>10261</v>
      </c>
      <c r="B10229">
        <v>1</v>
      </c>
      <c r="C10229">
        <v>163</v>
      </c>
      <c r="D10229" s="32">
        <v>0.73958333333333337</v>
      </c>
      <c r="E10229">
        <v>8000</v>
      </c>
      <c r="G10229" s="31" t="s">
        <v>102</v>
      </c>
      <c r="H10229">
        <v>14</v>
      </c>
      <c r="I10229" s="31" t="s">
        <v>99</v>
      </c>
    </row>
    <row r="10230" spans="1:9" x14ac:dyDescent="0.3">
      <c r="A10230">
        <v>10262</v>
      </c>
      <c r="B10230">
        <v>4</v>
      </c>
      <c r="C10230">
        <v>163</v>
      </c>
      <c r="D10230" s="32">
        <v>0.7319444444444444</v>
      </c>
      <c r="E10230">
        <v>8000</v>
      </c>
      <c r="G10230" s="31" t="s">
        <v>97</v>
      </c>
      <c r="H10230">
        <v>14</v>
      </c>
      <c r="I10230" s="31" t="s">
        <v>103</v>
      </c>
    </row>
    <row r="10231" spans="1:9" x14ac:dyDescent="0.3">
      <c r="A10231">
        <v>10263</v>
      </c>
      <c r="B10231">
        <v>8</v>
      </c>
      <c r="C10231">
        <v>163</v>
      </c>
      <c r="D10231" s="32">
        <v>0.74861111111111112</v>
      </c>
      <c r="E10231">
        <v>8000</v>
      </c>
      <c r="G10231" s="31" t="s">
        <v>102</v>
      </c>
      <c r="H10231">
        <v>14</v>
      </c>
      <c r="I10231" s="31" t="s">
        <v>101</v>
      </c>
    </row>
    <row r="10232" spans="1:9" x14ac:dyDescent="0.3">
      <c r="A10232">
        <v>10264</v>
      </c>
      <c r="B10232">
        <v>5</v>
      </c>
      <c r="C10232">
        <v>163</v>
      </c>
      <c r="D10232" s="32">
        <v>0.74027777777777781</v>
      </c>
      <c r="E10232">
        <v>8000</v>
      </c>
      <c r="G10232" s="31" t="s">
        <v>102</v>
      </c>
      <c r="H10232">
        <v>14</v>
      </c>
      <c r="I10232" s="31" t="s">
        <v>105</v>
      </c>
    </row>
    <row r="10233" spans="1:9" x14ac:dyDescent="0.3">
      <c r="A10233">
        <v>10265</v>
      </c>
      <c r="B10233">
        <v>3</v>
      </c>
      <c r="C10233">
        <v>163</v>
      </c>
      <c r="D10233" s="32">
        <v>0.77361111111111114</v>
      </c>
      <c r="E10233">
        <v>8000</v>
      </c>
      <c r="G10233" s="31" t="s">
        <v>97</v>
      </c>
      <c r="H10233">
        <v>15</v>
      </c>
      <c r="I10233" s="31" t="s">
        <v>104</v>
      </c>
    </row>
    <row r="10234" spans="1:9" x14ac:dyDescent="0.3">
      <c r="A10234">
        <v>10266</v>
      </c>
      <c r="B10234">
        <v>2</v>
      </c>
      <c r="C10234">
        <v>163</v>
      </c>
      <c r="D10234" s="32">
        <v>0.83472222222222225</v>
      </c>
      <c r="E10234">
        <v>8000</v>
      </c>
      <c r="G10234" s="31" t="s">
        <v>102</v>
      </c>
      <c r="H10234">
        <v>15</v>
      </c>
      <c r="I10234" s="31" t="s">
        <v>98</v>
      </c>
    </row>
    <row r="10235" spans="1:9" x14ac:dyDescent="0.3">
      <c r="A10235">
        <v>10267</v>
      </c>
      <c r="B10235">
        <v>1</v>
      </c>
      <c r="C10235">
        <v>163</v>
      </c>
      <c r="D10235" s="32">
        <v>0.77638888888888891</v>
      </c>
      <c r="E10235">
        <v>8000</v>
      </c>
      <c r="G10235" s="31" t="s">
        <v>97</v>
      </c>
      <c r="H10235">
        <v>15</v>
      </c>
      <c r="I10235" s="31" t="s">
        <v>99</v>
      </c>
    </row>
    <row r="10236" spans="1:9" x14ac:dyDescent="0.3">
      <c r="A10236">
        <v>10268</v>
      </c>
      <c r="B10236">
        <v>4</v>
      </c>
      <c r="C10236">
        <v>163</v>
      </c>
      <c r="D10236" s="32">
        <v>0.76666666666666672</v>
      </c>
      <c r="E10236">
        <v>8000</v>
      </c>
      <c r="G10236" s="31" t="s">
        <v>97</v>
      </c>
      <c r="H10236">
        <v>15</v>
      </c>
      <c r="I10236" s="31" t="s">
        <v>103</v>
      </c>
    </row>
    <row r="10237" spans="1:9" x14ac:dyDescent="0.3">
      <c r="A10237">
        <v>10269</v>
      </c>
      <c r="B10237">
        <v>8</v>
      </c>
      <c r="C10237">
        <v>163</v>
      </c>
      <c r="D10237" s="32">
        <v>0.77222222222222225</v>
      </c>
      <c r="E10237">
        <v>8000</v>
      </c>
      <c r="G10237" s="31" t="s">
        <v>102</v>
      </c>
      <c r="H10237">
        <v>15</v>
      </c>
      <c r="I10237" s="31" t="s">
        <v>101</v>
      </c>
    </row>
    <row r="10238" spans="1:9" x14ac:dyDescent="0.3">
      <c r="A10238">
        <v>10270</v>
      </c>
      <c r="B10238">
        <v>5</v>
      </c>
      <c r="C10238">
        <v>163</v>
      </c>
      <c r="D10238" s="32">
        <v>0.75555555555555554</v>
      </c>
      <c r="E10238">
        <v>8000</v>
      </c>
      <c r="G10238" s="31" t="s">
        <v>97</v>
      </c>
      <c r="H10238">
        <v>15</v>
      </c>
      <c r="I10238" s="31" t="s">
        <v>105</v>
      </c>
    </row>
    <row r="10239" spans="1:9" x14ac:dyDescent="0.3">
      <c r="A10239">
        <v>10271</v>
      </c>
      <c r="B10239">
        <v>3</v>
      </c>
      <c r="C10239">
        <v>163</v>
      </c>
      <c r="D10239" s="32">
        <v>0.79513888888888884</v>
      </c>
      <c r="E10239">
        <v>8000</v>
      </c>
      <c r="G10239" s="31" t="s">
        <v>102</v>
      </c>
      <c r="H10239">
        <v>16</v>
      </c>
      <c r="I10239" s="31" t="s">
        <v>104</v>
      </c>
    </row>
    <row r="10240" spans="1:9" x14ac:dyDescent="0.3">
      <c r="A10240">
        <v>10272</v>
      </c>
      <c r="B10240">
        <v>1</v>
      </c>
      <c r="C10240">
        <v>163</v>
      </c>
      <c r="D10240" s="32">
        <v>0.79861111111111116</v>
      </c>
      <c r="E10240">
        <v>8000</v>
      </c>
      <c r="G10240" s="31" t="s">
        <v>97</v>
      </c>
      <c r="H10240">
        <v>16</v>
      </c>
      <c r="I10240" s="31" t="s">
        <v>99</v>
      </c>
    </row>
    <row r="10241" spans="1:9" x14ac:dyDescent="0.3">
      <c r="A10241">
        <v>10273</v>
      </c>
      <c r="B10241">
        <v>4</v>
      </c>
      <c r="C10241">
        <v>163</v>
      </c>
      <c r="D10241" s="32">
        <v>0.78680555555555554</v>
      </c>
      <c r="E10241">
        <v>8000</v>
      </c>
      <c r="G10241" s="31" t="s">
        <v>97</v>
      </c>
      <c r="H10241">
        <v>16</v>
      </c>
      <c r="I10241" s="31" t="s">
        <v>103</v>
      </c>
    </row>
    <row r="10242" spans="1:9" x14ac:dyDescent="0.3">
      <c r="A10242">
        <v>10274</v>
      </c>
      <c r="B10242">
        <v>8</v>
      </c>
      <c r="C10242">
        <v>163</v>
      </c>
      <c r="D10242" s="32">
        <v>0.79861111111111116</v>
      </c>
      <c r="E10242">
        <v>8000</v>
      </c>
      <c r="G10242" s="31" t="s">
        <v>97</v>
      </c>
      <c r="H10242">
        <v>16</v>
      </c>
      <c r="I10242" s="31" t="s">
        <v>101</v>
      </c>
    </row>
    <row r="10243" spans="1:9" x14ac:dyDescent="0.3">
      <c r="A10243">
        <v>10275</v>
      </c>
      <c r="B10243">
        <v>5</v>
      </c>
      <c r="C10243">
        <v>163</v>
      </c>
      <c r="D10243" s="32">
        <v>0.77986111111111112</v>
      </c>
      <c r="E10243">
        <v>8000</v>
      </c>
      <c r="G10243" s="31" t="s">
        <v>97</v>
      </c>
      <c r="H10243">
        <v>16</v>
      </c>
      <c r="I10243" s="31" t="s">
        <v>105</v>
      </c>
    </row>
    <row r="10244" spans="1:9" x14ac:dyDescent="0.3">
      <c r="A10244">
        <v>10276</v>
      </c>
      <c r="B10244">
        <v>3</v>
      </c>
      <c r="C10244">
        <v>163</v>
      </c>
      <c r="D10244" s="32">
        <v>0.81805555555555554</v>
      </c>
      <c r="E10244">
        <v>8000</v>
      </c>
      <c r="G10244" s="31" t="s">
        <v>97</v>
      </c>
      <c r="H10244">
        <v>17</v>
      </c>
      <c r="I10244" s="31" t="s">
        <v>104</v>
      </c>
    </row>
    <row r="10245" spans="1:9" x14ac:dyDescent="0.3">
      <c r="A10245">
        <v>10277</v>
      </c>
      <c r="B10245">
        <v>4</v>
      </c>
      <c r="C10245">
        <v>163</v>
      </c>
      <c r="D10245" s="32">
        <v>0.80138888888888893</v>
      </c>
      <c r="E10245">
        <v>8000</v>
      </c>
      <c r="G10245" s="31" t="s">
        <v>102</v>
      </c>
      <c r="H10245">
        <v>17</v>
      </c>
      <c r="I10245" s="31" t="s">
        <v>103</v>
      </c>
    </row>
    <row r="10246" spans="1:9" x14ac:dyDescent="0.3">
      <c r="A10246">
        <v>10278</v>
      </c>
      <c r="B10246">
        <v>8</v>
      </c>
      <c r="C10246">
        <v>163</v>
      </c>
      <c r="D10246" s="32">
        <v>0.81180555555555556</v>
      </c>
      <c r="E10246">
        <v>8000</v>
      </c>
      <c r="G10246" s="31" t="s">
        <v>102</v>
      </c>
      <c r="H10246">
        <v>17</v>
      </c>
      <c r="I10246" s="31" t="s">
        <v>101</v>
      </c>
    </row>
    <row r="10247" spans="1:9" x14ac:dyDescent="0.3">
      <c r="A10247">
        <v>10279</v>
      </c>
      <c r="B10247">
        <v>5</v>
      </c>
      <c r="C10247">
        <v>163</v>
      </c>
      <c r="D10247" s="32">
        <v>0.80069444444444449</v>
      </c>
      <c r="E10247">
        <v>8000</v>
      </c>
      <c r="G10247" s="31" t="s">
        <v>97</v>
      </c>
      <c r="H10247">
        <v>17</v>
      </c>
      <c r="I10247" s="31" t="s">
        <v>105</v>
      </c>
    </row>
    <row r="10248" spans="1:9" x14ac:dyDescent="0.3">
      <c r="A10248">
        <v>10280</v>
      </c>
      <c r="B10248">
        <v>3</v>
      </c>
      <c r="C10248">
        <v>163</v>
      </c>
      <c r="D10248" s="32">
        <v>0.83263888888888893</v>
      </c>
      <c r="E10248">
        <v>8000</v>
      </c>
      <c r="G10248" s="31" t="s">
        <v>102</v>
      </c>
      <c r="H10248">
        <v>18</v>
      </c>
      <c r="I10248" s="31" t="s">
        <v>104</v>
      </c>
    </row>
    <row r="10249" spans="1:9" x14ac:dyDescent="0.3">
      <c r="A10249">
        <v>10281</v>
      </c>
      <c r="B10249">
        <v>4</v>
      </c>
      <c r="C10249">
        <v>163</v>
      </c>
      <c r="D10249" s="32">
        <v>0.82291666666666663</v>
      </c>
      <c r="E10249">
        <v>8000</v>
      </c>
      <c r="G10249" s="31" t="s">
        <v>97</v>
      </c>
      <c r="H10249">
        <v>18</v>
      </c>
      <c r="I10249" s="31" t="s">
        <v>103</v>
      </c>
    </row>
    <row r="10250" spans="1:9" x14ac:dyDescent="0.3">
      <c r="A10250">
        <v>10282</v>
      </c>
      <c r="B10250">
        <v>8</v>
      </c>
      <c r="C10250">
        <v>163</v>
      </c>
      <c r="D10250" s="32">
        <v>0.84305555555555556</v>
      </c>
      <c r="E10250">
        <v>8000</v>
      </c>
      <c r="G10250" s="31" t="s">
        <v>97</v>
      </c>
      <c r="H10250">
        <v>18</v>
      </c>
      <c r="I10250" s="31" t="s">
        <v>101</v>
      </c>
    </row>
    <row r="10251" spans="1:9" x14ac:dyDescent="0.3">
      <c r="A10251">
        <v>10283</v>
      </c>
      <c r="B10251">
        <v>5</v>
      </c>
      <c r="C10251">
        <v>163</v>
      </c>
      <c r="D10251" s="32">
        <v>0.81597222222222221</v>
      </c>
      <c r="E10251">
        <v>8000</v>
      </c>
      <c r="G10251" s="31" t="s">
        <v>102</v>
      </c>
      <c r="H10251">
        <v>18</v>
      </c>
      <c r="I10251" s="31" t="s">
        <v>105</v>
      </c>
    </row>
    <row r="10252" spans="1:9" x14ac:dyDescent="0.3">
      <c r="A10252">
        <v>10284</v>
      </c>
      <c r="B10252">
        <v>5</v>
      </c>
      <c r="C10252">
        <v>163</v>
      </c>
      <c r="D10252" s="32">
        <v>0.83333333333333337</v>
      </c>
      <c r="E10252">
        <v>8000</v>
      </c>
      <c r="G10252" s="31" t="s">
        <v>102</v>
      </c>
      <c r="H10252">
        <v>19</v>
      </c>
      <c r="I10252" s="31" t="s">
        <v>105</v>
      </c>
    </row>
    <row r="10253" spans="1:9" x14ac:dyDescent="0.3">
      <c r="A10253">
        <v>10285</v>
      </c>
      <c r="B10253">
        <v>3</v>
      </c>
      <c r="C10253">
        <v>164</v>
      </c>
      <c r="D10253" s="32">
        <v>0.45624999999999999</v>
      </c>
      <c r="E10253">
        <v>8000</v>
      </c>
      <c r="G10253" s="31" t="s">
        <v>102</v>
      </c>
      <c r="H10253">
        <v>4</v>
      </c>
      <c r="I10253" s="31" t="s">
        <v>104</v>
      </c>
    </row>
    <row r="10254" spans="1:9" x14ac:dyDescent="0.3">
      <c r="A10254">
        <v>10286</v>
      </c>
      <c r="B10254">
        <v>2</v>
      </c>
      <c r="C10254">
        <v>164</v>
      </c>
      <c r="D10254" s="32">
        <v>0.49444444444444446</v>
      </c>
      <c r="E10254">
        <v>8000</v>
      </c>
      <c r="G10254" s="31" t="s">
        <v>102</v>
      </c>
      <c r="H10254">
        <v>4</v>
      </c>
      <c r="I10254" s="31" t="s">
        <v>98</v>
      </c>
    </row>
    <row r="10255" spans="1:9" x14ac:dyDescent="0.3">
      <c r="A10255">
        <v>10287</v>
      </c>
      <c r="B10255">
        <v>1</v>
      </c>
      <c r="C10255">
        <v>164</v>
      </c>
      <c r="D10255" s="32">
        <v>0.45902777777777776</v>
      </c>
      <c r="E10255">
        <v>8000</v>
      </c>
      <c r="F10255">
        <v>2000</v>
      </c>
      <c r="G10255" s="31" t="s">
        <v>102</v>
      </c>
      <c r="H10255">
        <v>4</v>
      </c>
      <c r="I10255" s="31" t="s">
        <v>99</v>
      </c>
    </row>
    <row r="10256" spans="1:9" x14ac:dyDescent="0.3">
      <c r="A10256">
        <v>10288</v>
      </c>
      <c r="B10256">
        <v>6</v>
      </c>
      <c r="C10256">
        <v>164</v>
      </c>
      <c r="D10256" s="32">
        <v>0.65</v>
      </c>
      <c r="E10256">
        <v>8000</v>
      </c>
      <c r="G10256" s="31" t="s">
        <v>102</v>
      </c>
      <c r="H10256">
        <v>4</v>
      </c>
      <c r="I10256" s="31" t="s">
        <v>100</v>
      </c>
    </row>
    <row r="10257" spans="1:9" x14ac:dyDescent="0.3">
      <c r="A10257">
        <v>10289</v>
      </c>
      <c r="B10257">
        <v>4</v>
      </c>
      <c r="C10257">
        <v>164</v>
      </c>
      <c r="D10257" s="32">
        <v>0.4548611111111111</v>
      </c>
      <c r="E10257">
        <v>8000</v>
      </c>
      <c r="G10257" s="31" t="s">
        <v>102</v>
      </c>
      <c r="H10257">
        <v>4</v>
      </c>
      <c r="I10257" s="31" t="s">
        <v>103</v>
      </c>
    </row>
    <row r="10258" spans="1:9" x14ac:dyDescent="0.3">
      <c r="A10258">
        <v>10290</v>
      </c>
      <c r="B10258">
        <v>3</v>
      </c>
      <c r="C10258">
        <v>164</v>
      </c>
      <c r="D10258" s="32">
        <v>0.47916666666666669</v>
      </c>
      <c r="E10258">
        <v>8000</v>
      </c>
      <c r="G10258" s="31" t="s">
        <v>97</v>
      </c>
      <c r="H10258">
        <v>5</v>
      </c>
      <c r="I10258" s="31" t="s">
        <v>104</v>
      </c>
    </row>
    <row r="10259" spans="1:9" x14ac:dyDescent="0.3">
      <c r="A10259">
        <v>10291</v>
      </c>
      <c r="B10259">
        <v>2</v>
      </c>
      <c r="C10259">
        <v>164</v>
      </c>
      <c r="D10259" s="32">
        <v>0.61111111111111116</v>
      </c>
      <c r="E10259">
        <v>8000</v>
      </c>
      <c r="G10259" s="31" t="s">
        <v>102</v>
      </c>
      <c r="H10259">
        <v>5</v>
      </c>
      <c r="I10259" s="31" t="s">
        <v>98</v>
      </c>
    </row>
    <row r="10260" spans="1:9" x14ac:dyDescent="0.3">
      <c r="A10260">
        <v>10292</v>
      </c>
      <c r="B10260">
        <v>1</v>
      </c>
      <c r="C10260">
        <v>164</v>
      </c>
      <c r="D10260" s="32">
        <v>0.48541666666666666</v>
      </c>
      <c r="E10260">
        <v>8000</v>
      </c>
      <c r="F10260">
        <v>2000</v>
      </c>
      <c r="G10260" s="31" t="s">
        <v>97</v>
      </c>
      <c r="H10260">
        <v>5</v>
      </c>
      <c r="I10260" s="31" t="s">
        <v>99</v>
      </c>
    </row>
    <row r="10261" spans="1:9" x14ac:dyDescent="0.3">
      <c r="A10261">
        <v>10293</v>
      </c>
      <c r="B10261">
        <v>6</v>
      </c>
      <c r="C10261">
        <v>164</v>
      </c>
      <c r="D10261" s="32">
        <v>0.67569444444444449</v>
      </c>
      <c r="E10261">
        <v>8000</v>
      </c>
      <c r="G10261" s="31" t="s">
        <v>97</v>
      </c>
      <c r="H10261">
        <v>5</v>
      </c>
      <c r="I10261" s="31" t="s">
        <v>100</v>
      </c>
    </row>
    <row r="10262" spans="1:9" x14ac:dyDescent="0.3">
      <c r="A10262">
        <v>10294</v>
      </c>
      <c r="B10262">
        <v>4</v>
      </c>
      <c r="C10262">
        <v>164</v>
      </c>
      <c r="D10262" s="32">
        <v>0.47569444444444442</v>
      </c>
      <c r="E10262">
        <v>8000</v>
      </c>
      <c r="G10262" s="31" t="s">
        <v>102</v>
      </c>
      <c r="H10262">
        <v>5</v>
      </c>
      <c r="I10262" s="31" t="s">
        <v>103</v>
      </c>
    </row>
    <row r="10263" spans="1:9" x14ac:dyDescent="0.3">
      <c r="A10263">
        <v>10295</v>
      </c>
      <c r="B10263">
        <v>3</v>
      </c>
      <c r="C10263">
        <v>164</v>
      </c>
      <c r="D10263" s="32">
        <v>0.50972222222222219</v>
      </c>
      <c r="E10263">
        <v>8000</v>
      </c>
      <c r="G10263" s="31" t="s">
        <v>102</v>
      </c>
      <c r="H10263">
        <v>6</v>
      </c>
      <c r="I10263" s="31" t="s">
        <v>104</v>
      </c>
    </row>
    <row r="10264" spans="1:9" x14ac:dyDescent="0.3">
      <c r="A10264">
        <v>10296</v>
      </c>
      <c r="B10264">
        <v>2</v>
      </c>
      <c r="C10264">
        <v>164</v>
      </c>
      <c r="D10264" s="32">
        <v>0.65972222222222221</v>
      </c>
      <c r="E10264">
        <v>8000</v>
      </c>
      <c r="G10264" s="31" t="s">
        <v>97</v>
      </c>
      <c r="H10264">
        <v>6</v>
      </c>
      <c r="I10264" s="31" t="s">
        <v>98</v>
      </c>
    </row>
    <row r="10265" spans="1:9" x14ac:dyDescent="0.3">
      <c r="A10265">
        <v>10297</v>
      </c>
      <c r="B10265">
        <v>1</v>
      </c>
      <c r="C10265">
        <v>164</v>
      </c>
      <c r="D10265" s="32">
        <v>0.52013888888888893</v>
      </c>
      <c r="E10265">
        <v>8000</v>
      </c>
      <c r="G10265" s="31" t="s">
        <v>97</v>
      </c>
      <c r="H10265">
        <v>6</v>
      </c>
      <c r="I10265" s="31" t="s">
        <v>99</v>
      </c>
    </row>
    <row r="10266" spans="1:9" x14ac:dyDescent="0.3">
      <c r="A10266">
        <v>10298</v>
      </c>
      <c r="B10266">
        <v>6</v>
      </c>
      <c r="C10266">
        <v>164</v>
      </c>
      <c r="D10266" s="32">
        <v>0.69652777777777775</v>
      </c>
      <c r="E10266">
        <v>8000</v>
      </c>
      <c r="G10266" s="31" t="s">
        <v>102</v>
      </c>
      <c r="H10266">
        <v>6</v>
      </c>
      <c r="I10266" s="31" t="s">
        <v>100</v>
      </c>
    </row>
    <row r="10267" spans="1:9" x14ac:dyDescent="0.3">
      <c r="A10267">
        <v>10299</v>
      </c>
      <c r="B10267">
        <v>4</v>
      </c>
      <c r="C10267">
        <v>164</v>
      </c>
      <c r="D10267" s="32">
        <v>0.48888888888888887</v>
      </c>
      <c r="E10267">
        <v>8000</v>
      </c>
      <c r="G10267" s="31" t="s">
        <v>102</v>
      </c>
      <c r="H10267">
        <v>6</v>
      </c>
      <c r="I10267" s="31" t="s">
        <v>103</v>
      </c>
    </row>
    <row r="10268" spans="1:9" x14ac:dyDescent="0.3">
      <c r="A10268">
        <v>10300</v>
      </c>
      <c r="B10268">
        <v>3</v>
      </c>
      <c r="C10268">
        <v>164</v>
      </c>
      <c r="D10268" s="32">
        <v>0.53541666666666665</v>
      </c>
      <c r="E10268">
        <v>8000</v>
      </c>
      <c r="G10268" s="31" t="s">
        <v>97</v>
      </c>
      <c r="H10268">
        <v>7</v>
      </c>
      <c r="I10268" s="31" t="s">
        <v>104</v>
      </c>
    </row>
    <row r="10269" spans="1:9" x14ac:dyDescent="0.3">
      <c r="A10269">
        <v>10301</v>
      </c>
      <c r="B10269">
        <v>2</v>
      </c>
      <c r="C10269">
        <v>164</v>
      </c>
      <c r="D10269" s="32">
        <v>0.68402777777777779</v>
      </c>
      <c r="E10269">
        <v>10000</v>
      </c>
      <c r="G10269" s="31" t="s">
        <v>102</v>
      </c>
      <c r="H10269">
        <v>7</v>
      </c>
      <c r="I10269" s="31" t="s">
        <v>98</v>
      </c>
    </row>
    <row r="10270" spans="1:9" x14ac:dyDescent="0.3">
      <c r="A10270">
        <v>10302</v>
      </c>
      <c r="B10270">
        <v>1</v>
      </c>
      <c r="C10270">
        <v>164</v>
      </c>
      <c r="D10270" s="32">
        <v>0.55833333333333335</v>
      </c>
      <c r="E10270">
        <v>8000</v>
      </c>
      <c r="F10270">
        <v>2000</v>
      </c>
      <c r="G10270" s="31" t="s">
        <v>102</v>
      </c>
      <c r="H10270">
        <v>7</v>
      </c>
      <c r="I10270" s="31" t="s">
        <v>99</v>
      </c>
    </row>
    <row r="10271" spans="1:9" x14ac:dyDescent="0.3">
      <c r="A10271">
        <v>10303</v>
      </c>
      <c r="B10271">
        <v>6</v>
      </c>
      <c r="C10271">
        <v>164</v>
      </c>
      <c r="D10271" s="32">
        <v>0.75902777777777775</v>
      </c>
      <c r="E10271">
        <v>8000</v>
      </c>
      <c r="G10271" s="31" t="s">
        <v>97</v>
      </c>
      <c r="H10271">
        <v>7</v>
      </c>
      <c r="I10271" s="31" t="s">
        <v>100</v>
      </c>
    </row>
    <row r="10272" spans="1:9" x14ac:dyDescent="0.3">
      <c r="A10272">
        <v>10304</v>
      </c>
      <c r="B10272">
        <v>4</v>
      </c>
      <c r="C10272">
        <v>164</v>
      </c>
      <c r="D10272" s="32">
        <v>0.55694444444444446</v>
      </c>
      <c r="E10272">
        <v>8000</v>
      </c>
      <c r="G10272" s="31" t="s">
        <v>102</v>
      </c>
      <c r="H10272">
        <v>7</v>
      </c>
      <c r="I10272" s="31" t="s">
        <v>103</v>
      </c>
    </row>
    <row r="10273" spans="1:9" x14ac:dyDescent="0.3">
      <c r="A10273">
        <v>10305</v>
      </c>
      <c r="B10273">
        <v>3</v>
      </c>
      <c r="C10273">
        <v>164</v>
      </c>
      <c r="D10273" s="32">
        <v>0.60902777777777772</v>
      </c>
      <c r="E10273">
        <v>8000</v>
      </c>
      <c r="G10273" s="31" t="s">
        <v>102</v>
      </c>
      <c r="H10273">
        <v>8</v>
      </c>
      <c r="I10273" s="31" t="s">
        <v>104</v>
      </c>
    </row>
    <row r="10274" spans="1:9" x14ac:dyDescent="0.3">
      <c r="A10274">
        <v>10306</v>
      </c>
      <c r="B10274">
        <v>2</v>
      </c>
      <c r="C10274">
        <v>164</v>
      </c>
      <c r="D10274" s="32">
        <v>0.75069444444444444</v>
      </c>
      <c r="E10274">
        <v>8000</v>
      </c>
      <c r="F10274">
        <v>1000</v>
      </c>
      <c r="G10274" s="31" t="s">
        <v>97</v>
      </c>
      <c r="H10274">
        <v>8</v>
      </c>
      <c r="I10274" s="31" t="s">
        <v>98</v>
      </c>
    </row>
    <row r="10275" spans="1:9" x14ac:dyDescent="0.3">
      <c r="A10275">
        <v>10307</v>
      </c>
      <c r="B10275">
        <v>1</v>
      </c>
      <c r="C10275">
        <v>164</v>
      </c>
      <c r="D10275" s="32">
        <v>0.62013888888888891</v>
      </c>
      <c r="E10275">
        <v>8000</v>
      </c>
      <c r="F10275">
        <v>1000</v>
      </c>
      <c r="G10275" s="31" t="s">
        <v>102</v>
      </c>
      <c r="H10275">
        <v>8</v>
      </c>
      <c r="I10275" s="31" t="s">
        <v>99</v>
      </c>
    </row>
    <row r="10276" spans="1:9" x14ac:dyDescent="0.3">
      <c r="A10276">
        <v>10308</v>
      </c>
      <c r="B10276">
        <v>6</v>
      </c>
      <c r="C10276">
        <v>164</v>
      </c>
      <c r="D10276" s="32">
        <v>0.81736111111111109</v>
      </c>
      <c r="E10276">
        <v>10000</v>
      </c>
      <c r="F10276">
        <v>5000</v>
      </c>
      <c r="G10276" s="31" t="s">
        <v>97</v>
      </c>
      <c r="H10276">
        <v>8</v>
      </c>
      <c r="I10276" s="31" t="s">
        <v>100</v>
      </c>
    </row>
    <row r="10277" spans="1:9" x14ac:dyDescent="0.3">
      <c r="A10277">
        <v>10309</v>
      </c>
      <c r="B10277">
        <v>4</v>
      </c>
      <c r="C10277">
        <v>164</v>
      </c>
      <c r="D10277" s="32">
        <v>0.57499999999999996</v>
      </c>
      <c r="E10277">
        <v>8000</v>
      </c>
      <c r="G10277" s="31" t="s">
        <v>97</v>
      </c>
      <c r="H10277">
        <v>8</v>
      </c>
      <c r="I10277" s="31" t="s">
        <v>103</v>
      </c>
    </row>
    <row r="10278" spans="1:9" x14ac:dyDescent="0.3">
      <c r="A10278">
        <v>10310</v>
      </c>
      <c r="B10278">
        <v>3</v>
      </c>
      <c r="C10278">
        <v>164</v>
      </c>
      <c r="D10278" s="32">
        <v>0.6333333333333333</v>
      </c>
      <c r="E10278">
        <v>8000</v>
      </c>
      <c r="F10278">
        <v>2000</v>
      </c>
      <c r="G10278" s="31" t="s">
        <v>102</v>
      </c>
      <c r="H10278">
        <v>9</v>
      </c>
      <c r="I10278" s="31" t="s">
        <v>104</v>
      </c>
    </row>
    <row r="10279" spans="1:9" x14ac:dyDescent="0.3">
      <c r="A10279">
        <v>10311</v>
      </c>
      <c r="B10279">
        <v>2</v>
      </c>
      <c r="C10279">
        <v>164</v>
      </c>
      <c r="D10279" s="32">
        <v>0.78888888888888886</v>
      </c>
      <c r="E10279">
        <v>10000</v>
      </c>
      <c r="G10279" s="31" t="s">
        <v>102</v>
      </c>
      <c r="H10279">
        <v>9</v>
      </c>
      <c r="I10279" s="31" t="s">
        <v>98</v>
      </c>
    </row>
    <row r="10280" spans="1:9" x14ac:dyDescent="0.3">
      <c r="A10280">
        <v>10312</v>
      </c>
      <c r="B10280">
        <v>1</v>
      </c>
      <c r="C10280">
        <v>164</v>
      </c>
      <c r="D10280" s="32">
        <v>0.66874999999999996</v>
      </c>
      <c r="E10280">
        <v>8000</v>
      </c>
      <c r="G10280" s="31" t="s">
        <v>102</v>
      </c>
      <c r="H10280">
        <v>9</v>
      </c>
      <c r="I10280" s="31" t="s">
        <v>99</v>
      </c>
    </row>
    <row r="10281" spans="1:9" x14ac:dyDescent="0.3">
      <c r="A10281">
        <v>10313</v>
      </c>
      <c r="B10281">
        <v>4</v>
      </c>
      <c r="C10281">
        <v>164</v>
      </c>
      <c r="D10281" s="32">
        <v>0.65486111111111112</v>
      </c>
      <c r="E10281">
        <v>8000</v>
      </c>
      <c r="G10281" s="31" t="s">
        <v>97</v>
      </c>
      <c r="H10281">
        <v>9</v>
      </c>
      <c r="I10281" s="31" t="s">
        <v>103</v>
      </c>
    </row>
    <row r="10282" spans="1:9" x14ac:dyDescent="0.3">
      <c r="A10282">
        <v>10314</v>
      </c>
      <c r="B10282">
        <v>3</v>
      </c>
      <c r="C10282">
        <v>164</v>
      </c>
      <c r="D10282" s="32">
        <v>0.68194444444444446</v>
      </c>
      <c r="E10282">
        <v>8000</v>
      </c>
      <c r="F10282">
        <v>2000</v>
      </c>
      <c r="G10282" s="31" t="s">
        <v>102</v>
      </c>
      <c r="H10282">
        <v>10</v>
      </c>
      <c r="I10282" s="31" t="s">
        <v>104</v>
      </c>
    </row>
    <row r="10283" spans="1:9" x14ac:dyDescent="0.3">
      <c r="A10283">
        <v>10315</v>
      </c>
      <c r="B10283">
        <v>2</v>
      </c>
      <c r="C10283">
        <v>164</v>
      </c>
      <c r="D10283" s="32">
        <v>0.80763888888888891</v>
      </c>
      <c r="E10283">
        <v>8000</v>
      </c>
      <c r="G10283" s="31" t="s">
        <v>102</v>
      </c>
      <c r="H10283">
        <v>10</v>
      </c>
      <c r="I10283" s="31" t="s">
        <v>98</v>
      </c>
    </row>
    <row r="10284" spans="1:9" x14ac:dyDescent="0.3">
      <c r="A10284">
        <v>10316</v>
      </c>
      <c r="B10284">
        <v>1</v>
      </c>
      <c r="C10284">
        <v>164</v>
      </c>
      <c r="D10284" s="32">
        <v>0.70347222222222228</v>
      </c>
      <c r="E10284">
        <v>8000</v>
      </c>
      <c r="G10284" s="31" t="s">
        <v>97</v>
      </c>
      <c r="H10284">
        <v>10</v>
      </c>
      <c r="I10284" s="31" t="s">
        <v>99</v>
      </c>
    </row>
    <row r="10285" spans="1:9" x14ac:dyDescent="0.3">
      <c r="A10285">
        <v>10317</v>
      </c>
      <c r="B10285">
        <v>4</v>
      </c>
      <c r="C10285">
        <v>164</v>
      </c>
      <c r="D10285" s="32">
        <v>0.69305555555555554</v>
      </c>
      <c r="E10285">
        <v>8000</v>
      </c>
      <c r="G10285" s="31" t="s">
        <v>102</v>
      </c>
      <c r="H10285">
        <v>10</v>
      </c>
      <c r="I10285" s="31" t="s">
        <v>103</v>
      </c>
    </row>
    <row r="10286" spans="1:9" x14ac:dyDescent="0.3">
      <c r="A10286">
        <v>10318</v>
      </c>
      <c r="B10286">
        <v>3</v>
      </c>
      <c r="C10286">
        <v>164</v>
      </c>
      <c r="D10286" s="32">
        <v>0.7270833333333333</v>
      </c>
      <c r="E10286">
        <v>8000</v>
      </c>
      <c r="G10286" s="31" t="s">
        <v>102</v>
      </c>
      <c r="H10286">
        <v>11</v>
      </c>
      <c r="I10286" s="31" t="s">
        <v>104</v>
      </c>
    </row>
    <row r="10287" spans="1:9" x14ac:dyDescent="0.3">
      <c r="A10287">
        <v>10319</v>
      </c>
      <c r="B10287">
        <v>2</v>
      </c>
      <c r="C10287">
        <v>164</v>
      </c>
      <c r="D10287" s="32">
        <v>0.85347222222222219</v>
      </c>
      <c r="E10287">
        <v>10000</v>
      </c>
      <c r="G10287" s="31" t="s">
        <v>102</v>
      </c>
      <c r="H10287">
        <v>11</v>
      </c>
      <c r="I10287" s="31" t="s">
        <v>98</v>
      </c>
    </row>
    <row r="10288" spans="1:9" x14ac:dyDescent="0.3">
      <c r="A10288">
        <v>10320</v>
      </c>
      <c r="B10288">
        <v>1</v>
      </c>
      <c r="C10288">
        <v>164</v>
      </c>
      <c r="D10288" s="32">
        <v>0.7319444444444444</v>
      </c>
      <c r="E10288">
        <v>8000</v>
      </c>
      <c r="G10288" s="31" t="s">
        <v>97</v>
      </c>
      <c r="H10288">
        <v>11</v>
      </c>
      <c r="I10288" s="31" t="s">
        <v>99</v>
      </c>
    </row>
    <row r="10289" spans="1:9" x14ac:dyDescent="0.3">
      <c r="A10289">
        <v>10321</v>
      </c>
      <c r="B10289">
        <v>4</v>
      </c>
      <c r="C10289">
        <v>164</v>
      </c>
      <c r="D10289" s="32">
        <v>0.74236111111111114</v>
      </c>
      <c r="E10289">
        <v>8000</v>
      </c>
      <c r="G10289" s="31" t="s">
        <v>97</v>
      </c>
      <c r="H10289">
        <v>11</v>
      </c>
      <c r="I10289" s="31" t="s">
        <v>103</v>
      </c>
    </row>
    <row r="10290" spans="1:9" x14ac:dyDescent="0.3">
      <c r="A10290">
        <v>10322</v>
      </c>
      <c r="B10290">
        <v>3</v>
      </c>
      <c r="C10290">
        <v>164</v>
      </c>
      <c r="D10290" s="32">
        <v>0.75486111111111109</v>
      </c>
      <c r="E10290">
        <v>8000</v>
      </c>
      <c r="G10290" s="31" t="s">
        <v>102</v>
      </c>
      <c r="H10290">
        <v>12</v>
      </c>
      <c r="I10290" s="31" t="s">
        <v>104</v>
      </c>
    </row>
    <row r="10291" spans="1:9" x14ac:dyDescent="0.3">
      <c r="A10291">
        <v>10323</v>
      </c>
      <c r="B10291">
        <v>1</v>
      </c>
      <c r="C10291">
        <v>164</v>
      </c>
      <c r="D10291" s="32">
        <v>0.75</v>
      </c>
      <c r="E10291">
        <v>8000</v>
      </c>
      <c r="G10291" s="31" t="s">
        <v>97</v>
      </c>
      <c r="H10291">
        <v>12</v>
      </c>
      <c r="I10291" s="31" t="s">
        <v>99</v>
      </c>
    </row>
    <row r="10292" spans="1:9" x14ac:dyDescent="0.3">
      <c r="A10292">
        <v>10324</v>
      </c>
      <c r="B10292">
        <v>4</v>
      </c>
      <c r="C10292">
        <v>164</v>
      </c>
      <c r="D10292" s="32">
        <v>0.75138888888888888</v>
      </c>
      <c r="E10292">
        <v>8000</v>
      </c>
      <c r="G10292" s="31" t="s">
        <v>97</v>
      </c>
      <c r="H10292">
        <v>12</v>
      </c>
      <c r="I10292" s="31" t="s">
        <v>103</v>
      </c>
    </row>
    <row r="10293" spans="1:9" x14ac:dyDescent="0.3">
      <c r="A10293">
        <v>10325</v>
      </c>
      <c r="B10293">
        <v>3</v>
      </c>
      <c r="C10293">
        <v>164</v>
      </c>
      <c r="D10293" s="32">
        <v>0.78402777777777777</v>
      </c>
      <c r="E10293">
        <v>8000</v>
      </c>
      <c r="F10293">
        <v>500</v>
      </c>
      <c r="G10293" s="31" t="s">
        <v>102</v>
      </c>
      <c r="H10293">
        <v>13</v>
      </c>
      <c r="I10293" s="31" t="s">
        <v>104</v>
      </c>
    </row>
    <row r="10294" spans="1:9" x14ac:dyDescent="0.3">
      <c r="A10294">
        <v>10326</v>
      </c>
      <c r="B10294">
        <v>1</v>
      </c>
      <c r="C10294">
        <v>164</v>
      </c>
      <c r="D10294" s="32">
        <v>0.76666666666666672</v>
      </c>
      <c r="E10294">
        <v>8000</v>
      </c>
      <c r="G10294" s="31" t="s">
        <v>102</v>
      </c>
      <c r="H10294">
        <v>13</v>
      </c>
      <c r="I10294" s="31" t="s">
        <v>99</v>
      </c>
    </row>
    <row r="10295" spans="1:9" x14ac:dyDescent="0.3">
      <c r="A10295">
        <v>10327</v>
      </c>
      <c r="B10295">
        <v>4</v>
      </c>
      <c r="C10295">
        <v>164</v>
      </c>
      <c r="D10295" s="32">
        <v>0.77708333333333335</v>
      </c>
      <c r="E10295">
        <v>8000</v>
      </c>
      <c r="G10295" s="31" t="s">
        <v>102</v>
      </c>
      <c r="H10295">
        <v>13</v>
      </c>
      <c r="I10295" s="31" t="s">
        <v>103</v>
      </c>
    </row>
    <row r="10296" spans="1:9" x14ac:dyDescent="0.3">
      <c r="A10296">
        <v>10328</v>
      </c>
      <c r="B10296">
        <v>3</v>
      </c>
      <c r="C10296">
        <v>164</v>
      </c>
      <c r="D10296" s="32">
        <v>0.82430555555555551</v>
      </c>
      <c r="E10296">
        <v>8000</v>
      </c>
      <c r="G10296" s="31" t="s">
        <v>102</v>
      </c>
      <c r="H10296">
        <v>14</v>
      </c>
      <c r="I10296" s="31" t="s">
        <v>104</v>
      </c>
    </row>
    <row r="10297" spans="1:9" x14ac:dyDescent="0.3">
      <c r="A10297">
        <v>10329</v>
      </c>
      <c r="B10297">
        <v>1</v>
      </c>
      <c r="C10297">
        <v>164</v>
      </c>
      <c r="D10297" s="32">
        <v>0.80277777777777781</v>
      </c>
      <c r="E10297">
        <v>8000</v>
      </c>
      <c r="F10297">
        <v>2000</v>
      </c>
      <c r="G10297" s="31" t="s">
        <v>102</v>
      </c>
      <c r="H10297">
        <v>14</v>
      </c>
      <c r="I10297" s="31" t="s">
        <v>99</v>
      </c>
    </row>
    <row r="10298" spans="1:9" x14ac:dyDescent="0.3">
      <c r="A10298">
        <v>10330</v>
      </c>
      <c r="B10298">
        <v>4</v>
      </c>
      <c r="C10298">
        <v>164</v>
      </c>
      <c r="D10298" s="32">
        <v>0.79305555555555551</v>
      </c>
      <c r="E10298">
        <v>8000</v>
      </c>
      <c r="G10298" s="31" t="s">
        <v>102</v>
      </c>
      <c r="H10298">
        <v>14</v>
      </c>
      <c r="I10298" s="31" t="s">
        <v>103</v>
      </c>
    </row>
    <row r="10299" spans="1:9" x14ac:dyDescent="0.3">
      <c r="A10299">
        <v>10331</v>
      </c>
      <c r="B10299">
        <v>1</v>
      </c>
      <c r="C10299">
        <v>164</v>
      </c>
      <c r="D10299" s="32">
        <v>0.82499999999999996</v>
      </c>
      <c r="E10299">
        <v>8000</v>
      </c>
      <c r="G10299" s="31" t="s">
        <v>97</v>
      </c>
      <c r="H10299">
        <v>15</v>
      </c>
      <c r="I10299" s="31" t="s">
        <v>99</v>
      </c>
    </row>
    <row r="10300" spans="1:9" x14ac:dyDescent="0.3">
      <c r="A10300">
        <v>10332</v>
      </c>
      <c r="B10300">
        <v>4</v>
      </c>
      <c r="C10300">
        <v>164</v>
      </c>
      <c r="D10300" s="32">
        <v>0.81319444444444444</v>
      </c>
      <c r="E10300">
        <v>8000</v>
      </c>
      <c r="G10300" s="31" t="s">
        <v>102</v>
      </c>
      <c r="H10300">
        <v>15</v>
      </c>
      <c r="I10300" s="31" t="s">
        <v>103</v>
      </c>
    </row>
    <row r="10301" spans="1:9" x14ac:dyDescent="0.3">
      <c r="A10301">
        <v>10333</v>
      </c>
      <c r="B10301">
        <v>3</v>
      </c>
      <c r="C10301">
        <v>165</v>
      </c>
      <c r="D10301" s="32">
        <v>0.43055555555555558</v>
      </c>
      <c r="E10301">
        <v>8000</v>
      </c>
      <c r="G10301" s="31" t="s">
        <v>102</v>
      </c>
      <c r="H10301">
        <v>4</v>
      </c>
      <c r="I10301" s="31" t="s">
        <v>104</v>
      </c>
    </row>
    <row r="10302" spans="1:9" x14ac:dyDescent="0.3">
      <c r="A10302">
        <v>10334</v>
      </c>
      <c r="B10302">
        <v>2</v>
      </c>
      <c r="C10302">
        <v>165</v>
      </c>
      <c r="D10302" s="32">
        <v>0.45</v>
      </c>
      <c r="E10302">
        <v>10000</v>
      </c>
      <c r="G10302" s="31" t="s">
        <v>97</v>
      </c>
      <c r="H10302">
        <v>4</v>
      </c>
      <c r="I10302" s="31" t="s">
        <v>98</v>
      </c>
    </row>
    <row r="10303" spans="1:9" x14ac:dyDescent="0.3">
      <c r="A10303">
        <v>10335</v>
      </c>
      <c r="B10303">
        <v>6</v>
      </c>
      <c r="C10303">
        <v>165</v>
      </c>
      <c r="D10303" s="32">
        <v>0.4861111111111111</v>
      </c>
      <c r="E10303">
        <v>8000</v>
      </c>
      <c r="G10303" s="31" t="s">
        <v>102</v>
      </c>
      <c r="H10303">
        <v>4</v>
      </c>
      <c r="I10303" s="31" t="s">
        <v>100</v>
      </c>
    </row>
    <row r="10304" spans="1:9" x14ac:dyDescent="0.3">
      <c r="A10304">
        <v>10336</v>
      </c>
      <c r="B10304">
        <v>4</v>
      </c>
      <c r="C10304">
        <v>165</v>
      </c>
      <c r="D10304" s="32"/>
      <c r="E10304">
        <v>10000</v>
      </c>
      <c r="G10304" s="31" t="s">
        <v>97</v>
      </c>
      <c r="H10304">
        <v>4</v>
      </c>
      <c r="I10304" s="31" t="s">
        <v>103</v>
      </c>
    </row>
    <row r="10305" spans="1:9" x14ac:dyDescent="0.3">
      <c r="A10305">
        <v>10337</v>
      </c>
      <c r="B10305">
        <v>8</v>
      </c>
      <c r="C10305">
        <v>165</v>
      </c>
      <c r="D10305" s="32">
        <v>0.45347222222222222</v>
      </c>
      <c r="E10305">
        <v>8000</v>
      </c>
      <c r="G10305" s="31" t="s">
        <v>102</v>
      </c>
      <c r="H10305">
        <v>4</v>
      </c>
      <c r="I10305" s="31" t="s">
        <v>101</v>
      </c>
    </row>
    <row r="10306" spans="1:9" x14ac:dyDescent="0.3">
      <c r="A10306">
        <v>10338</v>
      </c>
      <c r="B10306">
        <v>3</v>
      </c>
      <c r="C10306">
        <v>165</v>
      </c>
      <c r="D10306" s="32">
        <v>0.4548611111111111</v>
      </c>
      <c r="E10306">
        <v>10000</v>
      </c>
      <c r="F10306">
        <v>1000</v>
      </c>
      <c r="G10306" s="31" t="s">
        <v>102</v>
      </c>
      <c r="H10306">
        <v>5</v>
      </c>
      <c r="I10306" s="31" t="s">
        <v>104</v>
      </c>
    </row>
    <row r="10307" spans="1:9" x14ac:dyDescent="0.3">
      <c r="A10307">
        <v>10339</v>
      </c>
      <c r="B10307">
        <v>2</v>
      </c>
      <c r="C10307">
        <v>165</v>
      </c>
      <c r="D10307" s="32">
        <v>0.48958333333333331</v>
      </c>
      <c r="E10307">
        <v>8000</v>
      </c>
      <c r="G10307" s="31" t="s">
        <v>97</v>
      </c>
      <c r="H10307">
        <v>5</v>
      </c>
      <c r="I10307" s="31" t="s">
        <v>98</v>
      </c>
    </row>
    <row r="10308" spans="1:9" x14ac:dyDescent="0.3">
      <c r="A10308">
        <v>10340</v>
      </c>
      <c r="B10308">
        <v>6</v>
      </c>
      <c r="C10308">
        <v>165</v>
      </c>
      <c r="D10308" s="32">
        <v>0.61388888888888893</v>
      </c>
      <c r="E10308">
        <v>8000</v>
      </c>
      <c r="F10308">
        <v>1000</v>
      </c>
      <c r="G10308" s="31" t="s">
        <v>102</v>
      </c>
      <c r="H10308">
        <v>5</v>
      </c>
      <c r="I10308" s="31" t="s">
        <v>100</v>
      </c>
    </row>
    <row r="10309" spans="1:9" x14ac:dyDescent="0.3">
      <c r="A10309">
        <v>10341</v>
      </c>
      <c r="B10309">
        <v>4</v>
      </c>
      <c r="C10309">
        <v>165</v>
      </c>
      <c r="D10309" s="32">
        <v>0.47569444444444442</v>
      </c>
      <c r="E10309">
        <v>8000</v>
      </c>
      <c r="G10309" s="31" t="s">
        <v>97</v>
      </c>
      <c r="H10309">
        <v>5</v>
      </c>
      <c r="I10309" s="31" t="s">
        <v>103</v>
      </c>
    </row>
    <row r="10310" spans="1:9" x14ac:dyDescent="0.3">
      <c r="A10310">
        <v>10342</v>
      </c>
      <c r="B10310">
        <v>8</v>
      </c>
      <c r="C10310">
        <v>165</v>
      </c>
      <c r="D10310" s="32">
        <v>0.47916666666666669</v>
      </c>
      <c r="E10310">
        <v>8000</v>
      </c>
      <c r="G10310" s="31" t="s">
        <v>97</v>
      </c>
      <c r="H10310">
        <v>5</v>
      </c>
      <c r="I10310" s="31" t="s">
        <v>101</v>
      </c>
    </row>
    <row r="10311" spans="1:9" x14ac:dyDescent="0.3">
      <c r="A10311">
        <v>10343</v>
      </c>
      <c r="B10311">
        <v>3</v>
      </c>
      <c r="C10311">
        <v>165</v>
      </c>
      <c r="D10311" s="32">
        <v>0.50138888888888888</v>
      </c>
      <c r="E10311">
        <v>8000</v>
      </c>
      <c r="G10311" s="31" t="s">
        <v>102</v>
      </c>
      <c r="H10311">
        <v>6</v>
      </c>
      <c r="I10311" s="31" t="s">
        <v>104</v>
      </c>
    </row>
    <row r="10312" spans="1:9" x14ac:dyDescent="0.3">
      <c r="A10312">
        <v>10344</v>
      </c>
      <c r="B10312">
        <v>2</v>
      </c>
      <c r="C10312">
        <v>165</v>
      </c>
      <c r="D10312" s="32">
        <v>0.51388888888888884</v>
      </c>
      <c r="E10312">
        <v>8000</v>
      </c>
      <c r="F10312">
        <v>1000</v>
      </c>
      <c r="G10312" s="31" t="s">
        <v>97</v>
      </c>
      <c r="H10312">
        <v>6</v>
      </c>
      <c r="I10312" s="31" t="s">
        <v>98</v>
      </c>
    </row>
    <row r="10313" spans="1:9" x14ac:dyDescent="0.3">
      <c r="A10313">
        <v>10345</v>
      </c>
      <c r="B10313">
        <v>6</v>
      </c>
      <c r="C10313">
        <v>165</v>
      </c>
      <c r="D10313" s="32">
        <v>0.64027777777777772</v>
      </c>
      <c r="E10313">
        <v>8000</v>
      </c>
      <c r="G10313" s="31" t="s">
        <v>102</v>
      </c>
      <c r="H10313">
        <v>6</v>
      </c>
      <c r="I10313" s="31" t="s">
        <v>100</v>
      </c>
    </row>
    <row r="10314" spans="1:9" x14ac:dyDescent="0.3">
      <c r="A10314">
        <v>10346</v>
      </c>
      <c r="B10314">
        <v>4</v>
      </c>
      <c r="C10314">
        <v>165</v>
      </c>
      <c r="D10314" s="32">
        <v>0.49583333333333335</v>
      </c>
      <c r="E10314">
        <v>8000</v>
      </c>
      <c r="F10314">
        <v>2000</v>
      </c>
      <c r="G10314" s="31" t="s">
        <v>102</v>
      </c>
      <c r="H10314">
        <v>6</v>
      </c>
      <c r="I10314" s="31" t="s">
        <v>103</v>
      </c>
    </row>
    <row r="10315" spans="1:9" x14ac:dyDescent="0.3">
      <c r="A10315">
        <v>10347</v>
      </c>
      <c r="B10315">
        <v>8</v>
      </c>
      <c r="C10315">
        <v>165</v>
      </c>
      <c r="D10315" s="32">
        <v>0.57291666666666663</v>
      </c>
      <c r="E10315">
        <v>8000</v>
      </c>
      <c r="G10315" s="31" t="s">
        <v>102</v>
      </c>
      <c r="H10315">
        <v>6</v>
      </c>
      <c r="I10315" s="31" t="s">
        <v>101</v>
      </c>
    </row>
    <row r="10316" spans="1:9" x14ac:dyDescent="0.3">
      <c r="A10316">
        <v>10348</v>
      </c>
      <c r="B10316">
        <v>3</v>
      </c>
      <c r="C10316">
        <v>165</v>
      </c>
      <c r="D10316" s="32">
        <v>0.53402777777777777</v>
      </c>
      <c r="E10316">
        <v>8000</v>
      </c>
      <c r="F10316">
        <v>1500</v>
      </c>
      <c r="G10316" s="31" t="s">
        <v>97</v>
      </c>
      <c r="H10316">
        <v>7</v>
      </c>
      <c r="I10316" s="31" t="s">
        <v>104</v>
      </c>
    </row>
    <row r="10317" spans="1:9" x14ac:dyDescent="0.3">
      <c r="A10317">
        <v>10349</v>
      </c>
      <c r="B10317">
        <v>2</v>
      </c>
      <c r="C10317">
        <v>165</v>
      </c>
      <c r="D10317" s="32">
        <v>0.62152777777777779</v>
      </c>
      <c r="E10317">
        <v>8000</v>
      </c>
      <c r="G10317" s="31" t="s">
        <v>102</v>
      </c>
      <c r="H10317">
        <v>7</v>
      </c>
      <c r="I10317" s="31" t="s">
        <v>98</v>
      </c>
    </row>
    <row r="10318" spans="1:9" x14ac:dyDescent="0.3">
      <c r="A10318">
        <v>10350</v>
      </c>
      <c r="B10318">
        <v>6</v>
      </c>
      <c r="C10318">
        <v>165</v>
      </c>
      <c r="D10318" s="32">
        <v>0.71875</v>
      </c>
      <c r="E10318">
        <v>8000</v>
      </c>
      <c r="G10318" s="31" t="s">
        <v>97</v>
      </c>
      <c r="H10318">
        <v>7</v>
      </c>
      <c r="I10318" s="31" t="s">
        <v>100</v>
      </c>
    </row>
    <row r="10319" spans="1:9" x14ac:dyDescent="0.3">
      <c r="A10319">
        <v>10351</v>
      </c>
      <c r="B10319">
        <v>4</v>
      </c>
      <c r="C10319">
        <v>165</v>
      </c>
      <c r="D10319" s="32">
        <v>0.56874999999999998</v>
      </c>
      <c r="E10319">
        <v>8000</v>
      </c>
      <c r="G10319" s="31" t="s">
        <v>102</v>
      </c>
      <c r="H10319">
        <v>7</v>
      </c>
      <c r="I10319" s="31" t="s">
        <v>103</v>
      </c>
    </row>
    <row r="10320" spans="1:9" x14ac:dyDescent="0.3">
      <c r="A10320">
        <v>10352</v>
      </c>
      <c r="B10320">
        <v>8</v>
      </c>
      <c r="C10320">
        <v>165</v>
      </c>
      <c r="D10320" s="32">
        <v>0.61805555555555558</v>
      </c>
      <c r="E10320">
        <v>8000</v>
      </c>
      <c r="G10320" s="31" t="s">
        <v>102</v>
      </c>
      <c r="H10320">
        <v>7</v>
      </c>
      <c r="I10320" s="31" t="s">
        <v>101</v>
      </c>
    </row>
    <row r="10321" spans="1:9" x14ac:dyDescent="0.3">
      <c r="A10321">
        <v>10353</v>
      </c>
      <c r="B10321">
        <v>3</v>
      </c>
      <c r="C10321">
        <v>165</v>
      </c>
      <c r="D10321" s="32">
        <v>0.57222222222222219</v>
      </c>
      <c r="E10321">
        <v>8000</v>
      </c>
      <c r="F10321">
        <v>1000</v>
      </c>
      <c r="G10321" s="31" t="s">
        <v>102</v>
      </c>
      <c r="H10321">
        <v>8</v>
      </c>
      <c r="I10321" s="31" t="s">
        <v>104</v>
      </c>
    </row>
    <row r="10322" spans="1:9" x14ac:dyDescent="0.3">
      <c r="A10322">
        <v>10354</v>
      </c>
      <c r="B10322">
        <v>2</v>
      </c>
      <c r="C10322">
        <v>165</v>
      </c>
      <c r="D10322" s="32">
        <v>0.65138888888888891</v>
      </c>
      <c r="E10322">
        <v>8000</v>
      </c>
      <c r="G10322" s="31" t="s">
        <v>102</v>
      </c>
      <c r="H10322">
        <v>8</v>
      </c>
      <c r="I10322" s="31" t="s">
        <v>98</v>
      </c>
    </row>
    <row r="10323" spans="1:9" x14ac:dyDescent="0.3">
      <c r="A10323">
        <v>10355</v>
      </c>
      <c r="B10323">
        <v>6</v>
      </c>
      <c r="C10323">
        <v>165</v>
      </c>
      <c r="D10323" s="32">
        <v>0.75972222222222219</v>
      </c>
      <c r="E10323">
        <v>8000</v>
      </c>
      <c r="G10323" s="31" t="s">
        <v>97</v>
      </c>
      <c r="H10323">
        <v>8</v>
      </c>
      <c r="I10323" s="31" t="s">
        <v>100</v>
      </c>
    </row>
    <row r="10324" spans="1:9" x14ac:dyDescent="0.3">
      <c r="A10324">
        <v>10356</v>
      </c>
      <c r="B10324">
        <v>4</v>
      </c>
      <c r="C10324">
        <v>165</v>
      </c>
      <c r="D10324" s="32">
        <v>0.58611111111111114</v>
      </c>
      <c r="E10324">
        <v>10000</v>
      </c>
      <c r="G10324" s="31" t="s">
        <v>97</v>
      </c>
      <c r="H10324">
        <v>8</v>
      </c>
      <c r="I10324" s="31" t="s">
        <v>103</v>
      </c>
    </row>
    <row r="10325" spans="1:9" x14ac:dyDescent="0.3">
      <c r="A10325">
        <v>10357</v>
      </c>
      <c r="B10325">
        <v>8</v>
      </c>
      <c r="C10325">
        <v>165</v>
      </c>
      <c r="D10325" s="32">
        <v>0.64722222222222225</v>
      </c>
      <c r="E10325">
        <v>8000</v>
      </c>
      <c r="G10325" s="31" t="s">
        <v>97</v>
      </c>
      <c r="H10325">
        <v>8</v>
      </c>
      <c r="I10325" s="31" t="s">
        <v>101</v>
      </c>
    </row>
    <row r="10326" spans="1:9" x14ac:dyDescent="0.3">
      <c r="A10326">
        <v>10358</v>
      </c>
      <c r="B10326">
        <v>3</v>
      </c>
      <c r="C10326">
        <v>165</v>
      </c>
      <c r="D10326" s="32">
        <v>0.62708333333333333</v>
      </c>
      <c r="E10326">
        <v>8000</v>
      </c>
      <c r="F10326">
        <v>3000</v>
      </c>
      <c r="G10326" s="31" t="s">
        <v>102</v>
      </c>
      <c r="H10326">
        <v>9</v>
      </c>
      <c r="I10326" s="31" t="s">
        <v>104</v>
      </c>
    </row>
    <row r="10327" spans="1:9" x14ac:dyDescent="0.3">
      <c r="A10327">
        <v>10359</v>
      </c>
      <c r="B10327">
        <v>2</v>
      </c>
      <c r="C10327">
        <v>165</v>
      </c>
      <c r="D10327" s="32">
        <v>0.71805555555555556</v>
      </c>
      <c r="E10327">
        <v>8000</v>
      </c>
      <c r="F10327">
        <v>500</v>
      </c>
      <c r="G10327" s="31" t="s">
        <v>97</v>
      </c>
      <c r="H10327">
        <v>9</v>
      </c>
      <c r="I10327" s="31" t="s">
        <v>98</v>
      </c>
    </row>
    <row r="10328" spans="1:9" x14ac:dyDescent="0.3">
      <c r="A10328">
        <v>10360</v>
      </c>
      <c r="B10328">
        <v>6</v>
      </c>
      <c r="C10328">
        <v>165</v>
      </c>
      <c r="D10328" s="32">
        <v>0.7895833333333333</v>
      </c>
      <c r="E10328">
        <v>8000</v>
      </c>
      <c r="G10328" s="31" t="s">
        <v>97</v>
      </c>
      <c r="H10328">
        <v>9</v>
      </c>
      <c r="I10328" s="31" t="s">
        <v>100</v>
      </c>
    </row>
    <row r="10329" spans="1:9" x14ac:dyDescent="0.3">
      <c r="A10329">
        <v>10361</v>
      </c>
      <c r="B10329">
        <v>4</v>
      </c>
      <c r="C10329">
        <v>165</v>
      </c>
      <c r="D10329" s="32">
        <v>0.6069444444444444</v>
      </c>
      <c r="E10329">
        <v>8000</v>
      </c>
      <c r="G10329" s="31" t="s">
        <v>102</v>
      </c>
      <c r="H10329">
        <v>9</v>
      </c>
      <c r="I10329" s="31" t="s">
        <v>103</v>
      </c>
    </row>
    <row r="10330" spans="1:9" x14ac:dyDescent="0.3">
      <c r="A10330">
        <v>10362</v>
      </c>
      <c r="B10330">
        <v>8</v>
      </c>
      <c r="C10330">
        <v>165</v>
      </c>
      <c r="D10330" s="32">
        <v>0.68819444444444444</v>
      </c>
      <c r="E10330">
        <v>8000</v>
      </c>
      <c r="G10330" s="31" t="s">
        <v>102</v>
      </c>
      <c r="H10330">
        <v>9</v>
      </c>
      <c r="I10330" s="31" t="s">
        <v>101</v>
      </c>
    </row>
    <row r="10331" spans="1:9" x14ac:dyDescent="0.3">
      <c r="A10331">
        <v>10363</v>
      </c>
      <c r="B10331">
        <v>3</v>
      </c>
      <c r="C10331">
        <v>165</v>
      </c>
      <c r="D10331" s="32">
        <v>0.67569444444444449</v>
      </c>
      <c r="E10331">
        <v>8000</v>
      </c>
      <c r="F10331">
        <v>7000</v>
      </c>
      <c r="G10331" s="31" t="s">
        <v>102</v>
      </c>
      <c r="H10331">
        <v>10</v>
      </c>
      <c r="I10331" s="31" t="s">
        <v>104</v>
      </c>
    </row>
    <row r="10332" spans="1:9" x14ac:dyDescent="0.3">
      <c r="A10332">
        <v>10364</v>
      </c>
      <c r="B10332">
        <v>2</v>
      </c>
      <c r="C10332">
        <v>165</v>
      </c>
      <c r="D10332" s="32">
        <v>0.75694444444444442</v>
      </c>
      <c r="E10332">
        <v>8000</v>
      </c>
      <c r="G10332" s="31" t="s">
        <v>102</v>
      </c>
      <c r="H10332">
        <v>10</v>
      </c>
      <c r="I10332" s="31" t="s">
        <v>98</v>
      </c>
    </row>
    <row r="10333" spans="1:9" x14ac:dyDescent="0.3">
      <c r="A10333">
        <v>10365</v>
      </c>
      <c r="B10333">
        <v>6</v>
      </c>
      <c r="C10333">
        <v>165</v>
      </c>
      <c r="D10333" s="32">
        <v>0.80763888888888891</v>
      </c>
      <c r="E10333">
        <v>8000</v>
      </c>
      <c r="G10333" s="31" t="s">
        <v>102</v>
      </c>
      <c r="H10333">
        <v>10</v>
      </c>
      <c r="I10333" s="31" t="s">
        <v>100</v>
      </c>
    </row>
    <row r="10334" spans="1:9" x14ac:dyDescent="0.3">
      <c r="A10334">
        <v>10366</v>
      </c>
      <c r="B10334">
        <v>4</v>
      </c>
      <c r="C10334">
        <v>165</v>
      </c>
      <c r="D10334" s="32">
        <v>0.625</v>
      </c>
      <c r="E10334">
        <v>8000</v>
      </c>
      <c r="G10334" s="31" t="s">
        <v>97</v>
      </c>
      <c r="H10334">
        <v>10</v>
      </c>
      <c r="I10334" s="31" t="s">
        <v>103</v>
      </c>
    </row>
    <row r="10335" spans="1:9" x14ac:dyDescent="0.3">
      <c r="A10335">
        <v>10367</v>
      </c>
      <c r="B10335">
        <v>8</v>
      </c>
      <c r="C10335">
        <v>165</v>
      </c>
      <c r="D10335" s="32">
        <v>0.7270833333333333</v>
      </c>
      <c r="E10335">
        <v>8000</v>
      </c>
      <c r="G10335" s="31" t="s">
        <v>97</v>
      </c>
      <c r="H10335">
        <v>10</v>
      </c>
      <c r="I10335" s="31" t="s">
        <v>101</v>
      </c>
    </row>
    <row r="10336" spans="1:9" x14ac:dyDescent="0.3">
      <c r="A10336">
        <v>10368</v>
      </c>
      <c r="B10336">
        <v>3</v>
      </c>
      <c r="C10336">
        <v>165</v>
      </c>
      <c r="D10336" s="32">
        <v>0.71875</v>
      </c>
      <c r="E10336">
        <v>8000</v>
      </c>
      <c r="G10336" s="31" t="s">
        <v>97</v>
      </c>
      <c r="H10336">
        <v>11</v>
      </c>
      <c r="I10336" s="31" t="s">
        <v>104</v>
      </c>
    </row>
    <row r="10337" spans="1:9" x14ac:dyDescent="0.3">
      <c r="A10337">
        <v>10369</v>
      </c>
      <c r="B10337">
        <v>2</v>
      </c>
      <c r="C10337">
        <v>165</v>
      </c>
      <c r="D10337" s="32">
        <v>0.78263888888888888</v>
      </c>
      <c r="E10337">
        <v>8000</v>
      </c>
      <c r="G10337" s="31" t="s">
        <v>97</v>
      </c>
      <c r="H10337">
        <v>11</v>
      </c>
      <c r="I10337" s="31" t="s">
        <v>98</v>
      </c>
    </row>
    <row r="10338" spans="1:9" x14ac:dyDescent="0.3">
      <c r="A10338">
        <v>10370</v>
      </c>
      <c r="B10338">
        <v>4</v>
      </c>
      <c r="C10338">
        <v>165</v>
      </c>
      <c r="D10338" s="32">
        <v>0.65416666666666667</v>
      </c>
      <c r="E10338">
        <v>8000</v>
      </c>
      <c r="G10338" s="31" t="s">
        <v>97</v>
      </c>
      <c r="H10338">
        <v>11</v>
      </c>
      <c r="I10338" s="31" t="s">
        <v>103</v>
      </c>
    </row>
    <row r="10339" spans="1:9" x14ac:dyDescent="0.3">
      <c r="A10339">
        <v>10371</v>
      </c>
      <c r="B10339">
        <v>8</v>
      </c>
      <c r="C10339">
        <v>165</v>
      </c>
      <c r="D10339" s="32">
        <v>0.74236111111111114</v>
      </c>
      <c r="E10339">
        <v>8000</v>
      </c>
      <c r="G10339" s="31" t="s">
        <v>102</v>
      </c>
      <c r="H10339">
        <v>11</v>
      </c>
      <c r="I10339" s="31" t="s">
        <v>101</v>
      </c>
    </row>
    <row r="10340" spans="1:9" x14ac:dyDescent="0.3">
      <c r="A10340">
        <v>10372</v>
      </c>
      <c r="B10340">
        <v>3</v>
      </c>
      <c r="C10340">
        <v>165</v>
      </c>
      <c r="D10340" s="32">
        <v>0.76041666666666663</v>
      </c>
      <c r="E10340">
        <v>8000</v>
      </c>
      <c r="G10340" s="31" t="s">
        <v>97</v>
      </c>
      <c r="H10340">
        <v>12</v>
      </c>
      <c r="I10340" s="31" t="s">
        <v>104</v>
      </c>
    </row>
    <row r="10341" spans="1:9" x14ac:dyDescent="0.3">
      <c r="A10341">
        <v>10373</v>
      </c>
      <c r="B10341">
        <v>2</v>
      </c>
      <c r="C10341">
        <v>165</v>
      </c>
      <c r="D10341" s="32">
        <v>0.80069444444444449</v>
      </c>
      <c r="E10341">
        <v>8000</v>
      </c>
      <c r="G10341" s="31" t="s">
        <v>97</v>
      </c>
      <c r="H10341">
        <v>12</v>
      </c>
      <c r="I10341" s="31" t="s">
        <v>98</v>
      </c>
    </row>
    <row r="10342" spans="1:9" x14ac:dyDescent="0.3">
      <c r="A10342">
        <v>10374</v>
      </c>
      <c r="B10342">
        <v>4</v>
      </c>
      <c r="C10342">
        <v>165</v>
      </c>
      <c r="D10342" s="32">
        <v>0.71944444444444444</v>
      </c>
      <c r="E10342">
        <v>8000</v>
      </c>
      <c r="G10342" s="31" t="s">
        <v>97</v>
      </c>
      <c r="H10342">
        <v>12</v>
      </c>
      <c r="I10342" s="31" t="s">
        <v>103</v>
      </c>
    </row>
    <row r="10343" spans="1:9" x14ac:dyDescent="0.3">
      <c r="A10343">
        <v>10375</v>
      </c>
      <c r="B10343">
        <v>8</v>
      </c>
      <c r="C10343">
        <v>165</v>
      </c>
      <c r="D10343" s="32">
        <v>0.76388888888888884</v>
      </c>
      <c r="E10343">
        <v>8000</v>
      </c>
      <c r="G10343" s="31" t="s">
        <v>102</v>
      </c>
      <c r="H10343">
        <v>12</v>
      </c>
      <c r="I10343" s="31" t="s">
        <v>101</v>
      </c>
    </row>
    <row r="10344" spans="1:9" x14ac:dyDescent="0.3">
      <c r="A10344">
        <v>10376</v>
      </c>
      <c r="B10344">
        <v>3</v>
      </c>
      <c r="C10344">
        <v>165</v>
      </c>
      <c r="D10344" s="32">
        <v>0.78541666666666665</v>
      </c>
      <c r="E10344">
        <v>8000</v>
      </c>
      <c r="F10344">
        <v>6000</v>
      </c>
      <c r="G10344" s="31" t="s">
        <v>102</v>
      </c>
      <c r="H10344">
        <v>13</v>
      </c>
      <c r="I10344" s="31" t="s">
        <v>104</v>
      </c>
    </row>
    <row r="10345" spans="1:9" x14ac:dyDescent="0.3">
      <c r="A10345">
        <v>10377</v>
      </c>
      <c r="B10345">
        <v>2</v>
      </c>
      <c r="C10345">
        <v>165</v>
      </c>
      <c r="D10345" s="32">
        <v>0.83611111111111114</v>
      </c>
      <c r="E10345">
        <v>10000</v>
      </c>
      <c r="G10345" s="31" t="s">
        <v>97</v>
      </c>
      <c r="H10345">
        <v>13</v>
      </c>
      <c r="I10345" s="31" t="s">
        <v>98</v>
      </c>
    </row>
    <row r="10346" spans="1:9" x14ac:dyDescent="0.3">
      <c r="A10346">
        <v>10378</v>
      </c>
      <c r="B10346">
        <v>4</v>
      </c>
      <c r="C10346">
        <v>165</v>
      </c>
      <c r="D10346" s="32">
        <v>0.73888888888888893</v>
      </c>
      <c r="E10346">
        <v>8000</v>
      </c>
      <c r="G10346" s="31" t="s">
        <v>102</v>
      </c>
      <c r="H10346">
        <v>13</v>
      </c>
      <c r="I10346" s="31" t="s">
        <v>103</v>
      </c>
    </row>
    <row r="10347" spans="1:9" x14ac:dyDescent="0.3">
      <c r="A10347">
        <v>10379</v>
      </c>
      <c r="B10347">
        <v>8</v>
      </c>
      <c r="C10347">
        <v>165</v>
      </c>
      <c r="D10347" s="32">
        <v>0.78541666666666665</v>
      </c>
      <c r="E10347">
        <v>10000</v>
      </c>
      <c r="G10347" s="31" t="s">
        <v>97</v>
      </c>
      <c r="H10347">
        <v>13</v>
      </c>
      <c r="I10347" s="31" t="s">
        <v>101</v>
      </c>
    </row>
    <row r="10348" spans="1:9" x14ac:dyDescent="0.3">
      <c r="A10348">
        <v>10380</v>
      </c>
      <c r="B10348">
        <v>3</v>
      </c>
      <c r="C10348">
        <v>165</v>
      </c>
      <c r="D10348" s="32">
        <v>0.80694444444444446</v>
      </c>
      <c r="E10348">
        <v>8000</v>
      </c>
      <c r="F10348">
        <v>2000</v>
      </c>
      <c r="G10348" s="31" t="s">
        <v>97</v>
      </c>
      <c r="H10348">
        <v>14</v>
      </c>
      <c r="I10348" s="31" t="s">
        <v>104</v>
      </c>
    </row>
    <row r="10349" spans="1:9" x14ac:dyDescent="0.3">
      <c r="A10349">
        <v>10381</v>
      </c>
      <c r="B10349">
        <v>4</v>
      </c>
      <c r="C10349">
        <v>165</v>
      </c>
      <c r="D10349" s="32">
        <v>0.75347222222222221</v>
      </c>
      <c r="E10349">
        <v>8000</v>
      </c>
      <c r="F10349">
        <v>2000</v>
      </c>
      <c r="G10349" s="31" t="s">
        <v>97</v>
      </c>
      <c r="H10349">
        <v>14</v>
      </c>
      <c r="I10349" s="31" t="s">
        <v>103</v>
      </c>
    </row>
    <row r="10350" spans="1:9" x14ac:dyDescent="0.3">
      <c r="A10350">
        <v>10382</v>
      </c>
      <c r="B10350">
        <v>8</v>
      </c>
      <c r="C10350">
        <v>165</v>
      </c>
      <c r="D10350" s="32">
        <v>0.80902777777777779</v>
      </c>
      <c r="E10350">
        <v>8000</v>
      </c>
      <c r="G10350" s="31" t="s">
        <v>97</v>
      </c>
      <c r="H10350">
        <v>14</v>
      </c>
      <c r="I10350" s="31" t="s">
        <v>101</v>
      </c>
    </row>
    <row r="10351" spans="1:9" x14ac:dyDescent="0.3">
      <c r="A10351">
        <v>10383</v>
      </c>
      <c r="B10351">
        <v>3</v>
      </c>
      <c r="C10351">
        <v>165</v>
      </c>
      <c r="D10351" s="32">
        <v>0.83402777777777781</v>
      </c>
      <c r="E10351">
        <v>8000</v>
      </c>
      <c r="G10351" s="31" t="s">
        <v>97</v>
      </c>
      <c r="H10351">
        <v>15</v>
      </c>
      <c r="I10351" s="31" t="s">
        <v>104</v>
      </c>
    </row>
    <row r="10352" spans="1:9" x14ac:dyDescent="0.3">
      <c r="A10352">
        <v>10384</v>
      </c>
      <c r="B10352">
        <v>4</v>
      </c>
      <c r="C10352">
        <v>165</v>
      </c>
      <c r="D10352" s="32">
        <v>0.77777777777777779</v>
      </c>
      <c r="E10352">
        <v>8000</v>
      </c>
      <c r="G10352" s="31" t="s">
        <v>102</v>
      </c>
      <c r="H10352">
        <v>15</v>
      </c>
      <c r="I10352" s="31" t="s">
        <v>103</v>
      </c>
    </row>
    <row r="10353" spans="1:9" x14ac:dyDescent="0.3">
      <c r="A10353">
        <v>10385</v>
      </c>
      <c r="B10353">
        <v>8</v>
      </c>
      <c r="C10353">
        <v>165</v>
      </c>
      <c r="D10353" s="32">
        <v>0.82847222222222228</v>
      </c>
      <c r="E10353">
        <v>8000</v>
      </c>
      <c r="G10353" s="31" t="s">
        <v>97</v>
      </c>
      <c r="H10353">
        <v>15</v>
      </c>
      <c r="I10353" s="31" t="s">
        <v>101</v>
      </c>
    </row>
    <row r="10354" spans="1:9" x14ac:dyDescent="0.3">
      <c r="A10354">
        <v>10386</v>
      </c>
      <c r="B10354">
        <v>4</v>
      </c>
      <c r="C10354">
        <v>165</v>
      </c>
      <c r="D10354" s="32">
        <v>0.79236111111111107</v>
      </c>
      <c r="E10354">
        <v>8000</v>
      </c>
      <c r="G10354" s="31" t="s">
        <v>97</v>
      </c>
      <c r="H10354">
        <v>16</v>
      </c>
      <c r="I10354" s="31" t="s">
        <v>103</v>
      </c>
    </row>
    <row r="10355" spans="1:9" x14ac:dyDescent="0.3">
      <c r="A10355">
        <v>10387</v>
      </c>
      <c r="B10355">
        <v>4</v>
      </c>
      <c r="C10355">
        <v>165</v>
      </c>
      <c r="D10355" s="32">
        <v>0.80763888888888891</v>
      </c>
      <c r="E10355">
        <v>8000</v>
      </c>
      <c r="G10355" s="31" t="s">
        <v>102</v>
      </c>
      <c r="H10355">
        <v>17</v>
      </c>
      <c r="I10355" s="31" t="s">
        <v>103</v>
      </c>
    </row>
    <row r="10356" spans="1:9" x14ac:dyDescent="0.3">
      <c r="A10356">
        <v>10388</v>
      </c>
      <c r="B10356">
        <v>4</v>
      </c>
      <c r="C10356">
        <v>165</v>
      </c>
      <c r="D10356" s="32">
        <v>0.82847222222222228</v>
      </c>
      <c r="E10356">
        <v>8000</v>
      </c>
      <c r="G10356" s="31" t="s">
        <v>102</v>
      </c>
      <c r="H10356">
        <v>18</v>
      </c>
      <c r="I10356" s="31" t="s">
        <v>103</v>
      </c>
    </row>
    <row r="10357" spans="1:9" x14ac:dyDescent="0.3">
      <c r="A10357">
        <v>10389</v>
      </c>
      <c r="B10357">
        <v>3</v>
      </c>
      <c r="C10357">
        <v>166</v>
      </c>
      <c r="D10357" s="32">
        <v>0.44861111111111113</v>
      </c>
      <c r="E10357">
        <v>10000</v>
      </c>
      <c r="G10357" s="31" t="s">
        <v>97</v>
      </c>
      <c r="H10357">
        <v>4</v>
      </c>
      <c r="I10357" s="31" t="s">
        <v>104</v>
      </c>
    </row>
    <row r="10358" spans="1:9" x14ac:dyDescent="0.3">
      <c r="A10358">
        <v>10390</v>
      </c>
      <c r="B10358">
        <v>1</v>
      </c>
      <c r="C10358">
        <v>166</v>
      </c>
      <c r="D10358" s="32">
        <v>0.47152777777777777</v>
      </c>
      <c r="E10358">
        <v>8000</v>
      </c>
      <c r="F10358">
        <v>2000</v>
      </c>
      <c r="G10358" s="31" t="s">
        <v>102</v>
      </c>
      <c r="H10358">
        <v>4</v>
      </c>
      <c r="I10358" s="31" t="s">
        <v>99</v>
      </c>
    </row>
    <row r="10359" spans="1:9" x14ac:dyDescent="0.3">
      <c r="A10359">
        <v>10391</v>
      </c>
      <c r="B10359">
        <v>8</v>
      </c>
      <c r="C10359">
        <v>166</v>
      </c>
      <c r="D10359" s="32">
        <v>0.5395833333333333</v>
      </c>
      <c r="E10359">
        <v>8000</v>
      </c>
      <c r="G10359" s="31" t="s">
        <v>97</v>
      </c>
      <c r="H10359">
        <v>4</v>
      </c>
      <c r="I10359" s="31" t="s">
        <v>101</v>
      </c>
    </row>
    <row r="10360" spans="1:9" x14ac:dyDescent="0.3">
      <c r="A10360">
        <v>10392</v>
      </c>
      <c r="B10360">
        <v>5</v>
      </c>
      <c r="C10360">
        <v>166</v>
      </c>
      <c r="D10360" s="32">
        <v>0.44027777777777777</v>
      </c>
      <c r="E10360">
        <v>8000</v>
      </c>
      <c r="G10360" s="31" t="s">
        <v>97</v>
      </c>
      <c r="H10360">
        <v>4</v>
      </c>
      <c r="I10360" s="31" t="s">
        <v>105</v>
      </c>
    </row>
    <row r="10361" spans="1:9" x14ac:dyDescent="0.3">
      <c r="A10361">
        <v>10393</v>
      </c>
      <c r="B10361">
        <v>3</v>
      </c>
      <c r="C10361">
        <v>166</v>
      </c>
      <c r="D10361" s="32">
        <v>0.54583333333333328</v>
      </c>
      <c r="E10361">
        <v>8000</v>
      </c>
      <c r="F10361">
        <v>2000</v>
      </c>
      <c r="G10361" s="31" t="s">
        <v>97</v>
      </c>
      <c r="H10361">
        <v>5</v>
      </c>
      <c r="I10361" s="31" t="s">
        <v>104</v>
      </c>
    </row>
    <row r="10362" spans="1:9" x14ac:dyDescent="0.3">
      <c r="A10362">
        <v>10394</v>
      </c>
      <c r="B10362">
        <v>1</v>
      </c>
      <c r="C10362">
        <v>166</v>
      </c>
      <c r="D10362" s="32">
        <v>0.59930555555555554</v>
      </c>
      <c r="E10362">
        <v>8000</v>
      </c>
      <c r="G10362" s="31" t="s">
        <v>97</v>
      </c>
      <c r="H10362">
        <v>5</v>
      </c>
      <c r="I10362" s="31" t="s">
        <v>99</v>
      </c>
    </row>
    <row r="10363" spans="1:9" x14ac:dyDescent="0.3">
      <c r="A10363">
        <v>10395</v>
      </c>
      <c r="B10363">
        <v>8</v>
      </c>
      <c r="C10363">
        <v>166</v>
      </c>
      <c r="D10363" s="32">
        <v>0.66597222222222219</v>
      </c>
      <c r="E10363">
        <v>8000</v>
      </c>
      <c r="F10363">
        <v>4000</v>
      </c>
      <c r="G10363" s="31" t="s">
        <v>97</v>
      </c>
      <c r="H10363">
        <v>5</v>
      </c>
      <c r="I10363" s="31" t="s">
        <v>101</v>
      </c>
    </row>
    <row r="10364" spans="1:9" x14ac:dyDescent="0.3">
      <c r="A10364">
        <v>10396</v>
      </c>
      <c r="B10364">
        <v>5</v>
      </c>
      <c r="C10364">
        <v>166</v>
      </c>
      <c r="D10364" s="32">
        <v>0.51458333333333328</v>
      </c>
      <c r="E10364">
        <v>8000</v>
      </c>
      <c r="G10364" s="31" t="s">
        <v>97</v>
      </c>
      <c r="H10364">
        <v>5</v>
      </c>
      <c r="I10364" s="31" t="s">
        <v>105</v>
      </c>
    </row>
    <row r="10365" spans="1:9" x14ac:dyDescent="0.3">
      <c r="A10365">
        <v>10397</v>
      </c>
      <c r="B10365">
        <v>3</v>
      </c>
      <c r="C10365">
        <v>166</v>
      </c>
      <c r="D10365" s="32">
        <v>0.58333333333333337</v>
      </c>
      <c r="E10365">
        <v>8000</v>
      </c>
      <c r="G10365" s="31" t="s">
        <v>97</v>
      </c>
      <c r="H10365">
        <v>6</v>
      </c>
      <c r="I10365" s="31" t="s">
        <v>104</v>
      </c>
    </row>
    <row r="10366" spans="1:9" x14ac:dyDescent="0.3">
      <c r="A10366">
        <v>10398</v>
      </c>
      <c r="B10366">
        <v>1</v>
      </c>
      <c r="C10366">
        <v>166</v>
      </c>
      <c r="D10366" s="32">
        <v>0.66388888888888886</v>
      </c>
      <c r="E10366">
        <v>8000</v>
      </c>
      <c r="F10366">
        <v>2000</v>
      </c>
      <c r="G10366" s="31" t="s">
        <v>102</v>
      </c>
      <c r="H10366">
        <v>6</v>
      </c>
      <c r="I10366" s="31" t="s">
        <v>99</v>
      </c>
    </row>
    <row r="10367" spans="1:9" x14ac:dyDescent="0.3">
      <c r="A10367">
        <v>10399</v>
      </c>
      <c r="B10367">
        <v>8</v>
      </c>
      <c r="C10367">
        <v>166</v>
      </c>
      <c r="D10367" s="32">
        <v>0.69652777777777775</v>
      </c>
      <c r="E10367">
        <v>8000</v>
      </c>
      <c r="F10367">
        <v>2000</v>
      </c>
      <c r="G10367" s="31" t="s">
        <v>102</v>
      </c>
      <c r="H10367">
        <v>6</v>
      </c>
      <c r="I10367" s="31" t="s">
        <v>101</v>
      </c>
    </row>
    <row r="10368" spans="1:9" x14ac:dyDescent="0.3">
      <c r="A10368">
        <v>10400</v>
      </c>
      <c r="B10368">
        <v>5</v>
      </c>
      <c r="C10368">
        <v>166</v>
      </c>
      <c r="D10368" s="32">
        <v>0.58194444444444449</v>
      </c>
      <c r="E10368">
        <v>8000</v>
      </c>
      <c r="G10368" s="31" t="s">
        <v>97</v>
      </c>
      <c r="H10368">
        <v>6</v>
      </c>
      <c r="I10368" s="31" t="s">
        <v>105</v>
      </c>
    </row>
    <row r="10369" spans="1:9" x14ac:dyDescent="0.3">
      <c r="A10369">
        <v>10401</v>
      </c>
      <c r="B10369">
        <v>3</v>
      </c>
      <c r="C10369">
        <v>166</v>
      </c>
      <c r="D10369" s="32">
        <v>0.66666666666666663</v>
      </c>
      <c r="E10369">
        <v>8000</v>
      </c>
      <c r="F10369">
        <v>2000</v>
      </c>
      <c r="G10369" s="31" t="s">
        <v>102</v>
      </c>
      <c r="H10369">
        <v>7</v>
      </c>
      <c r="I10369" s="31" t="s">
        <v>104</v>
      </c>
    </row>
    <row r="10370" spans="1:9" x14ac:dyDescent="0.3">
      <c r="A10370">
        <v>10402</v>
      </c>
      <c r="B10370">
        <v>1</v>
      </c>
      <c r="C10370">
        <v>166</v>
      </c>
      <c r="D10370" s="32">
        <v>0.70625000000000004</v>
      </c>
      <c r="E10370">
        <v>8000</v>
      </c>
      <c r="G10370" s="31" t="s">
        <v>102</v>
      </c>
      <c r="H10370">
        <v>7</v>
      </c>
      <c r="I10370" s="31" t="s">
        <v>99</v>
      </c>
    </row>
    <row r="10371" spans="1:9" x14ac:dyDescent="0.3">
      <c r="A10371">
        <v>10403</v>
      </c>
      <c r="B10371">
        <v>8</v>
      </c>
      <c r="C10371">
        <v>166</v>
      </c>
      <c r="D10371" s="32">
        <v>0.75069444444444444</v>
      </c>
      <c r="E10371">
        <v>10000</v>
      </c>
      <c r="G10371" s="31" t="s">
        <v>97</v>
      </c>
      <c r="H10371">
        <v>7</v>
      </c>
      <c r="I10371" s="31" t="s">
        <v>101</v>
      </c>
    </row>
    <row r="10372" spans="1:9" x14ac:dyDescent="0.3">
      <c r="A10372">
        <v>10404</v>
      </c>
      <c r="B10372">
        <v>5</v>
      </c>
      <c r="C10372">
        <v>166</v>
      </c>
      <c r="D10372" s="32">
        <v>0.61319444444444449</v>
      </c>
      <c r="E10372">
        <v>8000</v>
      </c>
      <c r="F10372">
        <v>1400</v>
      </c>
      <c r="G10372" s="31" t="s">
        <v>102</v>
      </c>
      <c r="H10372">
        <v>7</v>
      </c>
      <c r="I10372" s="31" t="s">
        <v>105</v>
      </c>
    </row>
    <row r="10373" spans="1:9" x14ac:dyDescent="0.3">
      <c r="A10373">
        <v>10405</v>
      </c>
      <c r="B10373">
        <v>3</v>
      </c>
      <c r="C10373">
        <v>166</v>
      </c>
      <c r="D10373" s="32">
        <v>0.69722222222222219</v>
      </c>
      <c r="E10373">
        <v>10000</v>
      </c>
      <c r="F10373">
        <v>4000</v>
      </c>
      <c r="G10373" s="31" t="s">
        <v>102</v>
      </c>
      <c r="H10373">
        <v>8</v>
      </c>
      <c r="I10373" s="31" t="s">
        <v>104</v>
      </c>
    </row>
    <row r="10374" spans="1:9" x14ac:dyDescent="0.3">
      <c r="A10374">
        <v>10406</v>
      </c>
      <c r="B10374">
        <v>1</v>
      </c>
      <c r="C10374">
        <v>166</v>
      </c>
      <c r="D10374" s="32">
        <v>0.74513888888888891</v>
      </c>
      <c r="E10374">
        <v>8000</v>
      </c>
      <c r="G10374" s="31" t="s">
        <v>97</v>
      </c>
      <c r="H10374">
        <v>8</v>
      </c>
      <c r="I10374" s="31" t="s">
        <v>99</v>
      </c>
    </row>
    <row r="10375" spans="1:9" x14ac:dyDescent="0.3">
      <c r="A10375">
        <v>10407</v>
      </c>
      <c r="B10375">
        <v>8</v>
      </c>
      <c r="C10375">
        <v>166</v>
      </c>
      <c r="D10375" s="32">
        <v>0.77777777777777779</v>
      </c>
      <c r="E10375">
        <v>8000</v>
      </c>
      <c r="G10375" s="31" t="s">
        <v>102</v>
      </c>
      <c r="H10375">
        <v>8</v>
      </c>
      <c r="I10375" s="31" t="s">
        <v>101</v>
      </c>
    </row>
    <row r="10376" spans="1:9" x14ac:dyDescent="0.3">
      <c r="A10376">
        <v>10408</v>
      </c>
      <c r="B10376">
        <v>5</v>
      </c>
      <c r="C10376">
        <v>166</v>
      </c>
      <c r="D10376" s="32">
        <v>0.6381944444444444</v>
      </c>
      <c r="E10376">
        <v>8000</v>
      </c>
      <c r="G10376" s="31" t="s">
        <v>102</v>
      </c>
      <c r="H10376">
        <v>8</v>
      </c>
      <c r="I10376" s="31" t="s">
        <v>105</v>
      </c>
    </row>
    <row r="10377" spans="1:9" x14ac:dyDescent="0.3">
      <c r="A10377">
        <v>10409</v>
      </c>
      <c r="B10377">
        <v>3</v>
      </c>
      <c r="C10377">
        <v>166</v>
      </c>
      <c r="D10377" s="32">
        <v>0.75763888888888886</v>
      </c>
      <c r="E10377">
        <v>8000</v>
      </c>
      <c r="G10377" s="31" t="s">
        <v>97</v>
      </c>
      <c r="H10377">
        <v>9</v>
      </c>
      <c r="I10377" s="31" t="s">
        <v>104</v>
      </c>
    </row>
    <row r="10378" spans="1:9" x14ac:dyDescent="0.3">
      <c r="A10378">
        <v>10410</v>
      </c>
      <c r="B10378">
        <v>1</v>
      </c>
      <c r="C10378">
        <v>166</v>
      </c>
      <c r="D10378" s="32">
        <v>0.77569444444444446</v>
      </c>
      <c r="E10378">
        <v>10000</v>
      </c>
      <c r="G10378" s="31" t="s">
        <v>102</v>
      </c>
      <c r="H10378">
        <v>9</v>
      </c>
      <c r="I10378" s="31" t="s">
        <v>99</v>
      </c>
    </row>
    <row r="10379" spans="1:9" x14ac:dyDescent="0.3">
      <c r="A10379">
        <v>10411</v>
      </c>
      <c r="B10379">
        <v>8</v>
      </c>
      <c r="C10379">
        <v>166</v>
      </c>
      <c r="D10379" s="32">
        <v>0.79722222222222228</v>
      </c>
      <c r="E10379">
        <v>8000</v>
      </c>
      <c r="G10379" s="31" t="s">
        <v>97</v>
      </c>
      <c r="H10379">
        <v>9</v>
      </c>
      <c r="I10379" s="31" t="s">
        <v>101</v>
      </c>
    </row>
    <row r="10380" spans="1:9" x14ac:dyDescent="0.3">
      <c r="A10380">
        <v>10412</v>
      </c>
      <c r="B10380">
        <v>5</v>
      </c>
      <c r="C10380">
        <v>166</v>
      </c>
      <c r="D10380" s="32">
        <v>0.66041666666666665</v>
      </c>
      <c r="E10380">
        <v>8000</v>
      </c>
      <c r="F10380">
        <v>2000</v>
      </c>
      <c r="G10380" s="31" t="s">
        <v>102</v>
      </c>
      <c r="H10380">
        <v>9</v>
      </c>
      <c r="I10380" s="31" t="s">
        <v>105</v>
      </c>
    </row>
    <row r="10381" spans="1:9" x14ac:dyDescent="0.3">
      <c r="A10381">
        <v>10413</v>
      </c>
      <c r="B10381">
        <v>3</v>
      </c>
      <c r="C10381">
        <v>166</v>
      </c>
      <c r="D10381" s="32">
        <v>0.77777777777777779</v>
      </c>
      <c r="E10381">
        <v>8000</v>
      </c>
      <c r="F10381">
        <v>2000</v>
      </c>
      <c r="G10381" s="31" t="s">
        <v>102</v>
      </c>
      <c r="H10381">
        <v>10</v>
      </c>
      <c r="I10381" s="31" t="s">
        <v>104</v>
      </c>
    </row>
    <row r="10382" spans="1:9" x14ac:dyDescent="0.3">
      <c r="A10382">
        <v>10414</v>
      </c>
      <c r="B10382">
        <v>1</v>
      </c>
      <c r="C10382">
        <v>166</v>
      </c>
      <c r="D10382" s="32">
        <v>0.81111111111111112</v>
      </c>
      <c r="E10382">
        <v>8000</v>
      </c>
      <c r="G10382" s="31" t="s">
        <v>97</v>
      </c>
      <c r="H10382">
        <v>10</v>
      </c>
      <c r="I10382" s="31" t="s">
        <v>99</v>
      </c>
    </row>
    <row r="10383" spans="1:9" x14ac:dyDescent="0.3">
      <c r="A10383">
        <v>10415</v>
      </c>
      <c r="B10383">
        <v>8</v>
      </c>
      <c r="C10383">
        <v>166</v>
      </c>
      <c r="D10383" s="32">
        <v>0.82916666666666672</v>
      </c>
      <c r="E10383">
        <v>8000</v>
      </c>
      <c r="G10383" s="31" t="s">
        <v>102</v>
      </c>
      <c r="H10383">
        <v>10</v>
      </c>
      <c r="I10383" s="31" t="s">
        <v>101</v>
      </c>
    </row>
    <row r="10384" spans="1:9" x14ac:dyDescent="0.3">
      <c r="A10384">
        <v>10416</v>
      </c>
      <c r="B10384">
        <v>5</v>
      </c>
      <c r="C10384">
        <v>166</v>
      </c>
      <c r="D10384" s="32">
        <v>0.68055555555555558</v>
      </c>
      <c r="E10384">
        <v>8000</v>
      </c>
      <c r="F10384">
        <v>1000</v>
      </c>
      <c r="G10384" s="31" t="s">
        <v>97</v>
      </c>
      <c r="H10384">
        <v>10</v>
      </c>
      <c r="I10384" s="31" t="s">
        <v>105</v>
      </c>
    </row>
    <row r="10385" spans="1:9" x14ac:dyDescent="0.3">
      <c r="A10385">
        <v>10417</v>
      </c>
      <c r="B10385">
        <v>3</v>
      </c>
      <c r="C10385">
        <v>166</v>
      </c>
      <c r="D10385" s="32">
        <v>0.80138888888888893</v>
      </c>
      <c r="E10385">
        <v>8000</v>
      </c>
      <c r="F10385">
        <v>2000</v>
      </c>
      <c r="G10385" s="31" t="s">
        <v>102</v>
      </c>
      <c r="H10385">
        <v>11</v>
      </c>
      <c r="I10385" s="31" t="s">
        <v>104</v>
      </c>
    </row>
    <row r="10386" spans="1:9" x14ac:dyDescent="0.3">
      <c r="A10386">
        <v>10418</v>
      </c>
      <c r="B10386">
        <v>1</v>
      </c>
      <c r="C10386">
        <v>166</v>
      </c>
      <c r="D10386" s="32">
        <v>0.83958333333333335</v>
      </c>
      <c r="E10386">
        <v>8000</v>
      </c>
      <c r="G10386" s="31" t="s">
        <v>102</v>
      </c>
      <c r="H10386">
        <v>11</v>
      </c>
      <c r="I10386" s="31" t="s">
        <v>99</v>
      </c>
    </row>
    <row r="10387" spans="1:9" x14ac:dyDescent="0.3">
      <c r="A10387">
        <v>10419</v>
      </c>
      <c r="B10387">
        <v>8</v>
      </c>
      <c r="C10387">
        <v>166</v>
      </c>
      <c r="D10387" s="32">
        <v>0.85277777777777775</v>
      </c>
      <c r="E10387">
        <v>8000</v>
      </c>
      <c r="G10387" s="31" t="s">
        <v>102</v>
      </c>
      <c r="H10387">
        <v>11</v>
      </c>
      <c r="I10387" s="31" t="s">
        <v>101</v>
      </c>
    </row>
    <row r="10388" spans="1:9" x14ac:dyDescent="0.3">
      <c r="A10388">
        <v>10420</v>
      </c>
      <c r="B10388">
        <v>5</v>
      </c>
      <c r="C10388">
        <v>166</v>
      </c>
      <c r="D10388" s="32">
        <v>0.71111111111111114</v>
      </c>
      <c r="E10388">
        <v>8000</v>
      </c>
      <c r="G10388" s="31" t="s">
        <v>97</v>
      </c>
      <c r="H10388">
        <v>11</v>
      </c>
      <c r="I10388" s="31" t="s">
        <v>105</v>
      </c>
    </row>
    <row r="10389" spans="1:9" x14ac:dyDescent="0.3">
      <c r="A10389">
        <v>10421</v>
      </c>
      <c r="B10389">
        <v>3</v>
      </c>
      <c r="C10389">
        <v>166</v>
      </c>
      <c r="D10389" s="32">
        <v>0.82638888888888884</v>
      </c>
      <c r="E10389">
        <v>8000</v>
      </c>
      <c r="G10389" s="31" t="s">
        <v>102</v>
      </c>
      <c r="H10389">
        <v>12</v>
      </c>
      <c r="I10389" s="31" t="s">
        <v>104</v>
      </c>
    </row>
    <row r="10390" spans="1:9" x14ac:dyDescent="0.3">
      <c r="A10390">
        <v>10422</v>
      </c>
      <c r="B10390">
        <v>1</v>
      </c>
      <c r="C10390">
        <v>166</v>
      </c>
      <c r="D10390" s="32">
        <v>0.86111111111111116</v>
      </c>
      <c r="E10390">
        <v>8000</v>
      </c>
      <c r="G10390" s="31" t="s">
        <v>102</v>
      </c>
      <c r="H10390">
        <v>12</v>
      </c>
      <c r="I10390" s="31" t="s">
        <v>99</v>
      </c>
    </row>
    <row r="10391" spans="1:9" x14ac:dyDescent="0.3">
      <c r="A10391">
        <v>10423</v>
      </c>
      <c r="B10391">
        <v>5</v>
      </c>
      <c r="C10391">
        <v>166</v>
      </c>
      <c r="D10391" s="32">
        <v>0.75</v>
      </c>
      <c r="E10391">
        <v>8000</v>
      </c>
      <c r="G10391" s="31" t="s">
        <v>102</v>
      </c>
      <c r="H10391">
        <v>12</v>
      </c>
      <c r="I10391" s="31" t="s">
        <v>105</v>
      </c>
    </row>
    <row r="10392" spans="1:9" x14ac:dyDescent="0.3">
      <c r="A10392">
        <v>10424</v>
      </c>
      <c r="B10392">
        <v>3</v>
      </c>
      <c r="C10392">
        <v>166</v>
      </c>
      <c r="D10392" s="32">
        <v>0.84652777777777777</v>
      </c>
      <c r="E10392">
        <v>8000</v>
      </c>
      <c r="G10392" s="31" t="s">
        <v>102</v>
      </c>
      <c r="H10392">
        <v>13</v>
      </c>
      <c r="I10392" s="31" t="s">
        <v>104</v>
      </c>
    </row>
    <row r="10393" spans="1:9" x14ac:dyDescent="0.3">
      <c r="A10393">
        <v>10425</v>
      </c>
      <c r="B10393">
        <v>5</v>
      </c>
      <c r="C10393">
        <v>166</v>
      </c>
      <c r="D10393" s="32">
        <v>0.7729166666666667</v>
      </c>
      <c r="E10393">
        <v>8000</v>
      </c>
      <c r="F10393">
        <v>1000</v>
      </c>
      <c r="G10393" s="31" t="s">
        <v>97</v>
      </c>
      <c r="H10393">
        <v>13</v>
      </c>
      <c r="I10393" s="31" t="s">
        <v>105</v>
      </c>
    </row>
    <row r="10394" spans="1:9" x14ac:dyDescent="0.3">
      <c r="A10394">
        <v>10426</v>
      </c>
      <c r="B10394">
        <v>3</v>
      </c>
      <c r="C10394">
        <v>166</v>
      </c>
      <c r="D10394" s="32">
        <v>0.87013888888888891</v>
      </c>
      <c r="E10394">
        <v>8000</v>
      </c>
      <c r="G10394" s="31" t="s">
        <v>97</v>
      </c>
      <c r="H10394">
        <v>14</v>
      </c>
      <c r="I10394" s="31" t="s">
        <v>104</v>
      </c>
    </row>
    <row r="10395" spans="1:9" x14ac:dyDescent="0.3">
      <c r="A10395">
        <v>10427</v>
      </c>
      <c r="B10395">
        <v>5</v>
      </c>
      <c r="C10395">
        <v>166</v>
      </c>
      <c r="D10395" s="32">
        <v>0.7993055555555556</v>
      </c>
      <c r="E10395">
        <v>10000</v>
      </c>
      <c r="F10395">
        <v>2000</v>
      </c>
      <c r="G10395" s="31" t="s">
        <v>97</v>
      </c>
      <c r="H10395">
        <v>14</v>
      </c>
      <c r="I10395" s="31" t="s">
        <v>105</v>
      </c>
    </row>
    <row r="10396" spans="1:9" x14ac:dyDescent="0.3">
      <c r="A10396">
        <v>10428</v>
      </c>
      <c r="B10396">
        <v>5</v>
      </c>
      <c r="C10396">
        <v>166</v>
      </c>
      <c r="D10396" s="32">
        <v>0.8305555555555556</v>
      </c>
      <c r="E10396">
        <v>8000</v>
      </c>
      <c r="G10396" s="31" t="s">
        <v>97</v>
      </c>
      <c r="H10396">
        <v>15</v>
      </c>
      <c r="I10396" s="31" t="s">
        <v>105</v>
      </c>
    </row>
    <row r="10397" spans="1:9" x14ac:dyDescent="0.3">
      <c r="A10397">
        <v>10429</v>
      </c>
      <c r="B10397">
        <v>5</v>
      </c>
      <c r="C10397">
        <v>166</v>
      </c>
      <c r="D10397" s="32">
        <v>0.85</v>
      </c>
      <c r="E10397">
        <v>8000</v>
      </c>
      <c r="G10397" s="31" t="s">
        <v>102</v>
      </c>
      <c r="H10397">
        <v>16</v>
      </c>
      <c r="I10397" s="31" t="s">
        <v>105</v>
      </c>
    </row>
    <row r="10398" spans="1:9" x14ac:dyDescent="0.3">
      <c r="A10398">
        <v>10430</v>
      </c>
      <c r="B10398">
        <v>2</v>
      </c>
      <c r="C10398">
        <v>167</v>
      </c>
      <c r="D10398" s="32">
        <v>0.57499999999999996</v>
      </c>
      <c r="E10398">
        <v>8000</v>
      </c>
      <c r="G10398" s="31" t="s">
        <v>97</v>
      </c>
      <c r="H10398">
        <v>4</v>
      </c>
      <c r="I10398" s="31" t="s">
        <v>98</v>
      </c>
    </row>
    <row r="10399" spans="1:9" x14ac:dyDescent="0.3">
      <c r="A10399">
        <v>10431</v>
      </c>
      <c r="B10399">
        <v>1</v>
      </c>
      <c r="C10399">
        <v>167</v>
      </c>
      <c r="D10399" s="32">
        <v>0.45624999999999999</v>
      </c>
      <c r="E10399">
        <v>8000</v>
      </c>
      <c r="F10399">
        <v>1000</v>
      </c>
      <c r="G10399" s="31" t="s">
        <v>97</v>
      </c>
      <c r="H10399">
        <v>4</v>
      </c>
      <c r="I10399" s="31" t="s">
        <v>99</v>
      </c>
    </row>
    <row r="10400" spans="1:9" x14ac:dyDescent="0.3">
      <c r="A10400">
        <v>10432</v>
      </c>
      <c r="B10400">
        <v>4</v>
      </c>
      <c r="C10400">
        <v>167</v>
      </c>
      <c r="D10400" s="32">
        <v>0.45347222222222222</v>
      </c>
      <c r="E10400">
        <v>10000</v>
      </c>
      <c r="G10400" s="31" t="s">
        <v>97</v>
      </c>
      <c r="H10400">
        <v>4</v>
      </c>
      <c r="I10400" s="31" t="s">
        <v>103</v>
      </c>
    </row>
    <row r="10401" spans="1:9" x14ac:dyDescent="0.3">
      <c r="A10401">
        <v>10433</v>
      </c>
      <c r="B10401">
        <v>8</v>
      </c>
      <c r="C10401">
        <v>167</v>
      </c>
      <c r="D10401" s="32">
        <v>0.47152777777777777</v>
      </c>
      <c r="E10401">
        <v>8000</v>
      </c>
      <c r="G10401" s="31" t="s">
        <v>97</v>
      </c>
      <c r="H10401">
        <v>4</v>
      </c>
      <c r="I10401" s="31" t="s">
        <v>101</v>
      </c>
    </row>
    <row r="10402" spans="1:9" x14ac:dyDescent="0.3">
      <c r="A10402">
        <v>10434</v>
      </c>
      <c r="B10402">
        <v>5</v>
      </c>
      <c r="C10402">
        <v>167</v>
      </c>
      <c r="D10402" s="32">
        <v>0.45277777777777778</v>
      </c>
      <c r="E10402">
        <v>8000</v>
      </c>
      <c r="G10402" s="31" t="s">
        <v>97</v>
      </c>
      <c r="H10402">
        <v>4</v>
      </c>
      <c r="I10402" s="31" t="s">
        <v>105</v>
      </c>
    </row>
    <row r="10403" spans="1:9" x14ac:dyDescent="0.3">
      <c r="A10403">
        <v>10435</v>
      </c>
      <c r="B10403">
        <v>2</v>
      </c>
      <c r="C10403">
        <v>167</v>
      </c>
      <c r="D10403" s="32">
        <v>0.60347222222222219</v>
      </c>
      <c r="E10403">
        <v>8000</v>
      </c>
      <c r="G10403" s="31" t="s">
        <v>102</v>
      </c>
      <c r="H10403">
        <v>5</v>
      </c>
      <c r="I10403" s="31" t="s">
        <v>98</v>
      </c>
    </row>
    <row r="10404" spans="1:9" x14ac:dyDescent="0.3">
      <c r="A10404">
        <v>10436</v>
      </c>
      <c r="B10404">
        <v>1</v>
      </c>
      <c r="C10404">
        <v>167</v>
      </c>
      <c r="D10404" s="32">
        <v>0.57013888888888886</v>
      </c>
      <c r="E10404">
        <v>8000</v>
      </c>
      <c r="G10404" s="31" t="s">
        <v>97</v>
      </c>
      <c r="H10404">
        <v>5</v>
      </c>
      <c r="I10404" s="31" t="s">
        <v>99</v>
      </c>
    </row>
    <row r="10405" spans="1:9" x14ac:dyDescent="0.3">
      <c r="A10405">
        <v>10437</v>
      </c>
      <c r="B10405">
        <v>4</v>
      </c>
      <c r="C10405">
        <v>167</v>
      </c>
      <c r="D10405" s="32">
        <v>0.51736111111111116</v>
      </c>
      <c r="E10405">
        <v>8000</v>
      </c>
      <c r="G10405" s="31" t="s">
        <v>97</v>
      </c>
      <c r="H10405">
        <v>5</v>
      </c>
      <c r="I10405" s="31" t="s">
        <v>103</v>
      </c>
    </row>
    <row r="10406" spans="1:9" x14ac:dyDescent="0.3">
      <c r="A10406">
        <v>10438</v>
      </c>
      <c r="B10406">
        <v>8</v>
      </c>
      <c r="C10406">
        <v>167</v>
      </c>
      <c r="D10406" s="32">
        <v>0.56458333333333333</v>
      </c>
      <c r="E10406">
        <v>8000</v>
      </c>
      <c r="G10406" s="31" t="s">
        <v>97</v>
      </c>
      <c r="H10406">
        <v>5</v>
      </c>
      <c r="I10406" s="31" t="s">
        <v>101</v>
      </c>
    </row>
    <row r="10407" spans="1:9" x14ac:dyDescent="0.3">
      <c r="A10407">
        <v>10439</v>
      </c>
      <c r="B10407">
        <v>5</v>
      </c>
      <c r="C10407">
        <v>167</v>
      </c>
      <c r="D10407" s="32">
        <v>0.4826388888888889</v>
      </c>
      <c r="E10407">
        <v>8000</v>
      </c>
      <c r="G10407" s="31" t="s">
        <v>97</v>
      </c>
      <c r="H10407">
        <v>5</v>
      </c>
      <c r="I10407" s="31" t="s">
        <v>105</v>
      </c>
    </row>
    <row r="10408" spans="1:9" x14ac:dyDescent="0.3">
      <c r="A10408">
        <v>10440</v>
      </c>
      <c r="B10408">
        <v>2</v>
      </c>
      <c r="C10408">
        <v>167</v>
      </c>
      <c r="D10408" s="32">
        <v>0.63680555555555551</v>
      </c>
      <c r="E10408">
        <v>8000</v>
      </c>
      <c r="G10408" s="31" t="s">
        <v>102</v>
      </c>
      <c r="H10408">
        <v>6</v>
      </c>
      <c r="I10408" s="31" t="s">
        <v>98</v>
      </c>
    </row>
    <row r="10409" spans="1:9" x14ac:dyDescent="0.3">
      <c r="A10409">
        <v>10441</v>
      </c>
      <c r="B10409">
        <v>1</v>
      </c>
      <c r="C10409">
        <v>167</v>
      </c>
      <c r="D10409" s="32">
        <v>0.64513888888888893</v>
      </c>
      <c r="E10409">
        <v>8000</v>
      </c>
      <c r="G10409" s="31" t="s">
        <v>102</v>
      </c>
      <c r="H10409">
        <v>6</v>
      </c>
      <c r="I10409" s="31" t="s">
        <v>99</v>
      </c>
    </row>
    <row r="10410" spans="1:9" x14ac:dyDescent="0.3">
      <c r="A10410">
        <v>10442</v>
      </c>
      <c r="B10410">
        <v>4</v>
      </c>
      <c r="C10410">
        <v>167</v>
      </c>
      <c r="D10410" s="32">
        <v>0.57430555555555551</v>
      </c>
      <c r="E10410">
        <v>8000</v>
      </c>
      <c r="F10410">
        <v>2000</v>
      </c>
      <c r="G10410" s="31" t="s">
        <v>102</v>
      </c>
      <c r="H10410">
        <v>6</v>
      </c>
      <c r="I10410" s="31" t="s">
        <v>103</v>
      </c>
    </row>
    <row r="10411" spans="1:9" x14ac:dyDescent="0.3">
      <c r="A10411">
        <v>10443</v>
      </c>
      <c r="B10411">
        <v>8</v>
      </c>
      <c r="C10411">
        <v>167</v>
      </c>
      <c r="D10411" s="32">
        <v>0.6118055555555556</v>
      </c>
      <c r="E10411">
        <v>8000</v>
      </c>
      <c r="G10411" s="31" t="s">
        <v>97</v>
      </c>
      <c r="H10411">
        <v>6</v>
      </c>
      <c r="I10411" s="31" t="s">
        <v>101</v>
      </c>
    </row>
    <row r="10412" spans="1:9" x14ac:dyDescent="0.3">
      <c r="A10412">
        <v>10444</v>
      </c>
      <c r="B10412">
        <v>5</v>
      </c>
      <c r="C10412">
        <v>167</v>
      </c>
      <c r="D10412" s="32">
        <v>0.50555555555555554</v>
      </c>
      <c r="E10412">
        <v>8000</v>
      </c>
      <c r="G10412" s="31" t="s">
        <v>102</v>
      </c>
      <c r="H10412">
        <v>6</v>
      </c>
      <c r="I10412" s="31" t="s">
        <v>105</v>
      </c>
    </row>
    <row r="10413" spans="1:9" x14ac:dyDescent="0.3">
      <c r="A10413">
        <v>10445</v>
      </c>
      <c r="B10413">
        <v>2</v>
      </c>
      <c r="C10413">
        <v>167</v>
      </c>
      <c r="D10413" s="32">
        <v>0.69444444444444442</v>
      </c>
      <c r="E10413">
        <v>10000</v>
      </c>
      <c r="G10413" s="31" t="s">
        <v>102</v>
      </c>
      <c r="H10413">
        <v>7</v>
      </c>
      <c r="I10413" s="31" t="s">
        <v>98</v>
      </c>
    </row>
    <row r="10414" spans="1:9" x14ac:dyDescent="0.3">
      <c r="A10414">
        <v>10446</v>
      </c>
      <c r="B10414">
        <v>1</v>
      </c>
      <c r="C10414">
        <v>167</v>
      </c>
      <c r="D10414" s="32">
        <v>0.68819444444444444</v>
      </c>
      <c r="E10414">
        <v>8000</v>
      </c>
      <c r="G10414" s="31" t="s">
        <v>97</v>
      </c>
      <c r="H10414">
        <v>7</v>
      </c>
      <c r="I10414" s="31" t="s">
        <v>99</v>
      </c>
    </row>
    <row r="10415" spans="1:9" x14ac:dyDescent="0.3">
      <c r="A10415">
        <v>10447</v>
      </c>
      <c r="B10415">
        <v>4</v>
      </c>
      <c r="C10415">
        <v>167</v>
      </c>
      <c r="D10415" s="32">
        <v>0.6118055555555556</v>
      </c>
      <c r="E10415">
        <v>8000</v>
      </c>
      <c r="G10415" s="31" t="s">
        <v>97</v>
      </c>
      <c r="H10415">
        <v>7</v>
      </c>
      <c r="I10415" s="31" t="s">
        <v>103</v>
      </c>
    </row>
    <row r="10416" spans="1:9" x14ac:dyDescent="0.3">
      <c r="A10416">
        <v>10448</v>
      </c>
      <c r="B10416">
        <v>8</v>
      </c>
      <c r="C10416">
        <v>167</v>
      </c>
      <c r="D10416" s="32">
        <v>0.67708333333333337</v>
      </c>
      <c r="E10416">
        <v>8000</v>
      </c>
      <c r="G10416" s="31" t="s">
        <v>102</v>
      </c>
      <c r="H10416">
        <v>7</v>
      </c>
      <c r="I10416" s="31" t="s">
        <v>101</v>
      </c>
    </row>
    <row r="10417" spans="1:9" x14ac:dyDescent="0.3">
      <c r="A10417">
        <v>10449</v>
      </c>
      <c r="B10417">
        <v>5</v>
      </c>
      <c r="C10417">
        <v>167</v>
      </c>
      <c r="D10417" s="32">
        <v>0.52638888888888891</v>
      </c>
      <c r="E10417">
        <v>8000</v>
      </c>
      <c r="F10417">
        <v>1000</v>
      </c>
      <c r="G10417" s="31" t="s">
        <v>97</v>
      </c>
      <c r="H10417">
        <v>7</v>
      </c>
      <c r="I10417" s="31" t="s">
        <v>105</v>
      </c>
    </row>
    <row r="10418" spans="1:9" x14ac:dyDescent="0.3">
      <c r="A10418">
        <v>10450</v>
      </c>
      <c r="B10418">
        <v>2</v>
      </c>
      <c r="C10418">
        <v>167</v>
      </c>
      <c r="D10418" s="32">
        <v>0.72083333333333333</v>
      </c>
      <c r="E10418">
        <v>8000</v>
      </c>
      <c r="F10418">
        <v>1000</v>
      </c>
      <c r="G10418" s="31" t="s">
        <v>97</v>
      </c>
      <c r="H10418">
        <v>8</v>
      </c>
      <c r="I10418" s="31" t="s">
        <v>98</v>
      </c>
    </row>
    <row r="10419" spans="1:9" x14ac:dyDescent="0.3">
      <c r="A10419">
        <v>10451</v>
      </c>
      <c r="B10419">
        <v>1</v>
      </c>
      <c r="C10419">
        <v>167</v>
      </c>
      <c r="D10419" s="32">
        <v>0.71944444444444444</v>
      </c>
      <c r="E10419">
        <v>8000</v>
      </c>
      <c r="G10419" s="31" t="s">
        <v>102</v>
      </c>
      <c r="H10419">
        <v>8</v>
      </c>
      <c r="I10419" s="31" t="s">
        <v>99</v>
      </c>
    </row>
    <row r="10420" spans="1:9" x14ac:dyDescent="0.3">
      <c r="A10420">
        <v>10452</v>
      </c>
      <c r="B10420">
        <v>4</v>
      </c>
      <c r="C10420">
        <v>167</v>
      </c>
      <c r="D10420" s="32">
        <v>0.65277777777777779</v>
      </c>
      <c r="E10420">
        <v>8000</v>
      </c>
      <c r="G10420" s="31" t="s">
        <v>102</v>
      </c>
      <c r="H10420">
        <v>8</v>
      </c>
      <c r="I10420" s="31" t="s">
        <v>103</v>
      </c>
    </row>
    <row r="10421" spans="1:9" x14ac:dyDescent="0.3">
      <c r="A10421">
        <v>10453</v>
      </c>
      <c r="B10421">
        <v>8</v>
      </c>
      <c r="C10421">
        <v>167</v>
      </c>
      <c r="D10421" s="32">
        <v>0.7055555555555556</v>
      </c>
      <c r="E10421">
        <v>8000</v>
      </c>
      <c r="G10421" s="31" t="s">
        <v>97</v>
      </c>
      <c r="H10421">
        <v>8</v>
      </c>
      <c r="I10421" s="31" t="s">
        <v>101</v>
      </c>
    </row>
    <row r="10422" spans="1:9" x14ac:dyDescent="0.3">
      <c r="A10422">
        <v>10454</v>
      </c>
      <c r="B10422">
        <v>5</v>
      </c>
      <c r="C10422">
        <v>167</v>
      </c>
      <c r="D10422" s="32">
        <v>0.55000000000000004</v>
      </c>
      <c r="E10422">
        <v>8000</v>
      </c>
      <c r="F10422">
        <v>2000</v>
      </c>
      <c r="G10422" s="31" t="s">
        <v>102</v>
      </c>
      <c r="H10422">
        <v>8</v>
      </c>
      <c r="I10422" s="31" t="s">
        <v>105</v>
      </c>
    </row>
    <row r="10423" spans="1:9" x14ac:dyDescent="0.3">
      <c r="A10423">
        <v>10455</v>
      </c>
      <c r="B10423">
        <v>2</v>
      </c>
      <c r="C10423">
        <v>167</v>
      </c>
      <c r="D10423" s="32">
        <v>0.7416666666666667</v>
      </c>
      <c r="E10423">
        <v>8000</v>
      </c>
      <c r="G10423" s="31" t="s">
        <v>97</v>
      </c>
      <c r="H10423">
        <v>9</v>
      </c>
      <c r="I10423" s="31" t="s">
        <v>98</v>
      </c>
    </row>
    <row r="10424" spans="1:9" x14ac:dyDescent="0.3">
      <c r="A10424">
        <v>10456</v>
      </c>
      <c r="B10424">
        <v>1</v>
      </c>
      <c r="C10424">
        <v>167</v>
      </c>
      <c r="D10424" s="32">
        <v>0.75069444444444444</v>
      </c>
      <c r="E10424">
        <v>8000</v>
      </c>
      <c r="G10424" s="31" t="s">
        <v>97</v>
      </c>
      <c r="H10424">
        <v>9</v>
      </c>
      <c r="I10424" s="31" t="s">
        <v>99</v>
      </c>
    </row>
    <row r="10425" spans="1:9" x14ac:dyDescent="0.3">
      <c r="A10425">
        <v>10457</v>
      </c>
      <c r="B10425">
        <v>4</v>
      </c>
      <c r="C10425">
        <v>167</v>
      </c>
      <c r="D10425" s="32">
        <v>0.72083333333333333</v>
      </c>
      <c r="E10425">
        <v>8000</v>
      </c>
      <c r="G10425" s="31" t="s">
        <v>97</v>
      </c>
      <c r="H10425">
        <v>9</v>
      </c>
      <c r="I10425" s="31" t="s">
        <v>103</v>
      </c>
    </row>
    <row r="10426" spans="1:9" x14ac:dyDescent="0.3">
      <c r="A10426">
        <v>10458</v>
      </c>
      <c r="B10426">
        <v>8</v>
      </c>
      <c r="C10426">
        <v>167</v>
      </c>
      <c r="D10426" s="32">
        <v>0.7270833333333333</v>
      </c>
      <c r="E10426">
        <v>8000</v>
      </c>
      <c r="G10426" s="31" t="s">
        <v>102</v>
      </c>
      <c r="H10426">
        <v>9</v>
      </c>
      <c r="I10426" s="31" t="s">
        <v>101</v>
      </c>
    </row>
    <row r="10427" spans="1:9" x14ac:dyDescent="0.3">
      <c r="A10427">
        <v>10459</v>
      </c>
      <c r="B10427">
        <v>5</v>
      </c>
      <c r="C10427">
        <v>167</v>
      </c>
      <c r="D10427" s="32">
        <v>0.58611111111111114</v>
      </c>
      <c r="E10427">
        <v>8000</v>
      </c>
      <c r="G10427" s="31" t="s">
        <v>97</v>
      </c>
      <c r="H10427">
        <v>9</v>
      </c>
      <c r="I10427" s="31" t="s">
        <v>105</v>
      </c>
    </row>
    <row r="10428" spans="1:9" x14ac:dyDescent="0.3">
      <c r="A10428">
        <v>10460</v>
      </c>
      <c r="B10428">
        <v>2</v>
      </c>
      <c r="C10428">
        <v>167</v>
      </c>
      <c r="D10428" s="32">
        <v>0.75555555555555554</v>
      </c>
      <c r="E10428">
        <v>8000</v>
      </c>
      <c r="G10428" s="31" t="s">
        <v>97</v>
      </c>
      <c r="H10428">
        <v>10</v>
      </c>
      <c r="I10428" s="31" t="s">
        <v>98</v>
      </c>
    </row>
    <row r="10429" spans="1:9" x14ac:dyDescent="0.3">
      <c r="A10429">
        <v>10461</v>
      </c>
      <c r="B10429">
        <v>1</v>
      </c>
      <c r="C10429">
        <v>167</v>
      </c>
      <c r="D10429" s="32">
        <v>0.77430555555555558</v>
      </c>
      <c r="E10429">
        <v>8000</v>
      </c>
      <c r="G10429" s="31" t="s">
        <v>102</v>
      </c>
      <c r="H10429">
        <v>10</v>
      </c>
      <c r="I10429" s="31" t="s">
        <v>99</v>
      </c>
    </row>
    <row r="10430" spans="1:9" x14ac:dyDescent="0.3">
      <c r="A10430">
        <v>10462</v>
      </c>
      <c r="B10430">
        <v>4</v>
      </c>
      <c r="C10430">
        <v>167</v>
      </c>
      <c r="D10430" s="32">
        <v>0.75069444444444444</v>
      </c>
      <c r="E10430">
        <v>8000</v>
      </c>
      <c r="G10430" s="31" t="s">
        <v>97</v>
      </c>
      <c r="H10430">
        <v>10</v>
      </c>
      <c r="I10430" s="31" t="s">
        <v>103</v>
      </c>
    </row>
    <row r="10431" spans="1:9" x14ac:dyDescent="0.3">
      <c r="A10431">
        <v>10463</v>
      </c>
      <c r="B10431">
        <v>8</v>
      </c>
      <c r="C10431">
        <v>167</v>
      </c>
      <c r="D10431" s="32">
        <v>0.75069444444444444</v>
      </c>
      <c r="E10431">
        <v>8000</v>
      </c>
      <c r="G10431" s="31" t="s">
        <v>97</v>
      </c>
      <c r="H10431">
        <v>10</v>
      </c>
      <c r="I10431" s="31" t="s">
        <v>101</v>
      </c>
    </row>
    <row r="10432" spans="1:9" x14ac:dyDescent="0.3">
      <c r="A10432">
        <v>10464</v>
      </c>
      <c r="B10432">
        <v>5</v>
      </c>
      <c r="C10432">
        <v>167</v>
      </c>
      <c r="D10432" s="32">
        <v>0.6020833333333333</v>
      </c>
      <c r="E10432">
        <v>8000</v>
      </c>
      <c r="G10432" s="31" t="s">
        <v>102</v>
      </c>
      <c r="H10432">
        <v>10</v>
      </c>
      <c r="I10432" s="31" t="s">
        <v>105</v>
      </c>
    </row>
    <row r="10433" spans="1:9" x14ac:dyDescent="0.3">
      <c r="A10433">
        <v>10465</v>
      </c>
      <c r="B10433">
        <v>2</v>
      </c>
      <c r="C10433">
        <v>167</v>
      </c>
      <c r="D10433" s="32">
        <v>0.78611111111111109</v>
      </c>
      <c r="E10433">
        <v>8000</v>
      </c>
      <c r="G10433" s="31" t="s">
        <v>97</v>
      </c>
      <c r="H10433">
        <v>11</v>
      </c>
      <c r="I10433" s="31" t="s">
        <v>98</v>
      </c>
    </row>
    <row r="10434" spans="1:9" x14ac:dyDescent="0.3">
      <c r="A10434">
        <v>10466</v>
      </c>
      <c r="B10434">
        <v>1</v>
      </c>
      <c r="C10434">
        <v>167</v>
      </c>
      <c r="D10434" s="32">
        <v>0.83750000000000002</v>
      </c>
      <c r="E10434">
        <v>8000</v>
      </c>
      <c r="G10434" s="31" t="s">
        <v>97</v>
      </c>
      <c r="H10434">
        <v>11</v>
      </c>
      <c r="I10434" s="31" t="s">
        <v>99</v>
      </c>
    </row>
    <row r="10435" spans="1:9" x14ac:dyDescent="0.3">
      <c r="A10435">
        <v>10467</v>
      </c>
      <c r="B10435">
        <v>4</v>
      </c>
      <c r="C10435">
        <v>167</v>
      </c>
      <c r="D10435" s="32">
        <v>0.77708333333333335</v>
      </c>
      <c r="E10435">
        <v>8000</v>
      </c>
      <c r="G10435" s="31" t="s">
        <v>97</v>
      </c>
      <c r="H10435">
        <v>11</v>
      </c>
      <c r="I10435" s="31" t="s">
        <v>103</v>
      </c>
    </row>
    <row r="10436" spans="1:9" x14ac:dyDescent="0.3">
      <c r="A10436">
        <v>10468</v>
      </c>
      <c r="B10436">
        <v>8</v>
      </c>
      <c r="C10436">
        <v>167</v>
      </c>
      <c r="D10436" s="32">
        <v>0.77638888888888891</v>
      </c>
      <c r="E10436">
        <v>8000</v>
      </c>
      <c r="G10436" s="31" t="s">
        <v>97</v>
      </c>
      <c r="H10436">
        <v>11</v>
      </c>
      <c r="I10436" s="31" t="s">
        <v>101</v>
      </c>
    </row>
    <row r="10437" spans="1:9" x14ac:dyDescent="0.3">
      <c r="A10437">
        <v>10469</v>
      </c>
      <c r="B10437">
        <v>5</v>
      </c>
      <c r="C10437">
        <v>167</v>
      </c>
      <c r="D10437" s="32">
        <v>0.61805555555555558</v>
      </c>
      <c r="E10437">
        <v>8000</v>
      </c>
      <c r="G10437" s="31" t="s">
        <v>102</v>
      </c>
      <c r="H10437">
        <v>11</v>
      </c>
      <c r="I10437" s="31" t="s">
        <v>105</v>
      </c>
    </row>
    <row r="10438" spans="1:9" x14ac:dyDescent="0.3">
      <c r="A10438">
        <v>10470</v>
      </c>
      <c r="B10438">
        <v>2</v>
      </c>
      <c r="C10438">
        <v>167</v>
      </c>
      <c r="D10438" s="32">
        <v>0.80694444444444446</v>
      </c>
      <c r="E10438">
        <v>8000</v>
      </c>
      <c r="G10438" s="31" t="s">
        <v>102</v>
      </c>
      <c r="H10438">
        <v>12</v>
      </c>
      <c r="I10438" s="31" t="s">
        <v>98</v>
      </c>
    </row>
    <row r="10439" spans="1:9" x14ac:dyDescent="0.3">
      <c r="A10439">
        <v>10471</v>
      </c>
      <c r="B10439">
        <v>4</v>
      </c>
      <c r="C10439">
        <v>167</v>
      </c>
      <c r="D10439" s="32">
        <v>0.79027777777777775</v>
      </c>
      <c r="E10439">
        <v>8000</v>
      </c>
      <c r="G10439" s="31" t="s">
        <v>97</v>
      </c>
      <c r="H10439">
        <v>12</v>
      </c>
      <c r="I10439" s="31" t="s">
        <v>103</v>
      </c>
    </row>
    <row r="10440" spans="1:9" x14ac:dyDescent="0.3">
      <c r="A10440">
        <v>10472</v>
      </c>
      <c r="B10440">
        <v>8</v>
      </c>
      <c r="C10440">
        <v>167</v>
      </c>
      <c r="D10440" s="32">
        <v>0.80069444444444449</v>
      </c>
      <c r="E10440">
        <v>8000</v>
      </c>
      <c r="G10440" s="31" t="s">
        <v>102</v>
      </c>
      <c r="H10440">
        <v>12</v>
      </c>
      <c r="I10440" s="31" t="s">
        <v>101</v>
      </c>
    </row>
    <row r="10441" spans="1:9" x14ac:dyDescent="0.3">
      <c r="A10441">
        <v>10473</v>
      </c>
      <c r="B10441">
        <v>5</v>
      </c>
      <c r="C10441">
        <v>167</v>
      </c>
      <c r="D10441" s="32">
        <v>0.63749999999999996</v>
      </c>
      <c r="E10441">
        <v>8000</v>
      </c>
      <c r="F10441">
        <v>2000</v>
      </c>
      <c r="G10441" s="31" t="s">
        <v>97</v>
      </c>
      <c r="H10441">
        <v>12</v>
      </c>
      <c r="I10441" s="31" t="s">
        <v>105</v>
      </c>
    </row>
    <row r="10442" spans="1:9" x14ac:dyDescent="0.3">
      <c r="A10442">
        <v>10474</v>
      </c>
      <c r="B10442">
        <v>2</v>
      </c>
      <c r="C10442">
        <v>167</v>
      </c>
      <c r="D10442" s="32">
        <v>0.82361111111111107</v>
      </c>
      <c r="E10442">
        <v>10000</v>
      </c>
      <c r="G10442" s="31" t="s">
        <v>97</v>
      </c>
      <c r="H10442">
        <v>13</v>
      </c>
      <c r="I10442" s="31" t="s">
        <v>98</v>
      </c>
    </row>
    <row r="10443" spans="1:9" x14ac:dyDescent="0.3">
      <c r="A10443">
        <v>10475</v>
      </c>
      <c r="B10443">
        <v>4</v>
      </c>
      <c r="C10443">
        <v>167</v>
      </c>
      <c r="D10443" s="32">
        <v>0.81597222222222221</v>
      </c>
      <c r="E10443">
        <v>8000</v>
      </c>
      <c r="G10443" s="31" t="s">
        <v>97</v>
      </c>
      <c r="H10443">
        <v>13</v>
      </c>
      <c r="I10443" s="31" t="s">
        <v>103</v>
      </c>
    </row>
    <row r="10444" spans="1:9" x14ac:dyDescent="0.3">
      <c r="A10444">
        <v>10476</v>
      </c>
      <c r="B10444">
        <v>8</v>
      </c>
      <c r="C10444">
        <v>167</v>
      </c>
      <c r="D10444" s="32">
        <v>0.84027777777777779</v>
      </c>
      <c r="E10444">
        <v>8000</v>
      </c>
      <c r="G10444" s="31" t="s">
        <v>102</v>
      </c>
      <c r="H10444">
        <v>13</v>
      </c>
      <c r="I10444" s="31" t="s">
        <v>101</v>
      </c>
    </row>
    <row r="10445" spans="1:9" x14ac:dyDescent="0.3">
      <c r="A10445">
        <v>10477</v>
      </c>
      <c r="B10445">
        <v>5</v>
      </c>
      <c r="C10445">
        <v>167</v>
      </c>
      <c r="D10445" s="32">
        <v>0.65833333333333333</v>
      </c>
      <c r="E10445">
        <v>8000</v>
      </c>
      <c r="G10445" s="31" t="s">
        <v>97</v>
      </c>
      <c r="H10445">
        <v>13</v>
      </c>
      <c r="I10445" s="31" t="s">
        <v>105</v>
      </c>
    </row>
    <row r="10446" spans="1:9" x14ac:dyDescent="0.3">
      <c r="A10446">
        <v>10478</v>
      </c>
      <c r="B10446">
        <v>4</v>
      </c>
      <c r="C10446">
        <v>167</v>
      </c>
      <c r="D10446" s="32">
        <v>0.83472222222222225</v>
      </c>
      <c r="E10446">
        <v>8000</v>
      </c>
      <c r="G10446" s="31" t="s">
        <v>97</v>
      </c>
      <c r="H10446">
        <v>14</v>
      </c>
      <c r="I10446" s="31" t="s">
        <v>103</v>
      </c>
    </row>
    <row r="10447" spans="1:9" x14ac:dyDescent="0.3">
      <c r="A10447">
        <v>10479</v>
      </c>
      <c r="B10447">
        <v>5</v>
      </c>
      <c r="C10447">
        <v>167</v>
      </c>
      <c r="D10447" s="32">
        <v>0.6958333333333333</v>
      </c>
      <c r="E10447">
        <v>8000</v>
      </c>
      <c r="G10447" s="31" t="s">
        <v>97</v>
      </c>
      <c r="H10447">
        <v>14</v>
      </c>
      <c r="I10447" s="31" t="s">
        <v>105</v>
      </c>
    </row>
    <row r="10448" spans="1:9" x14ac:dyDescent="0.3">
      <c r="A10448">
        <v>10480</v>
      </c>
      <c r="B10448">
        <v>5</v>
      </c>
      <c r="C10448">
        <v>167</v>
      </c>
      <c r="D10448" s="32">
        <v>0.71805555555555556</v>
      </c>
      <c r="E10448">
        <v>8000</v>
      </c>
      <c r="G10448" s="31" t="s">
        <v>97</v>
      </c>
      <c r="H10448">
        <v>15</v>
      </c>
      <c r="I10448" s="31" t="s">
        <v>105</v>
      </c>
    </row>
    <row r="10449" spans="1:9" x14ac:dyDescent="0.3">
      <c r="A10449">
        <v>10481</v>
      </c>
      <c r="B10449">
        <v>5</v>
      </c>
      <c r="C10449">
        <v>167</v>
      </c>
      <c r="D10449" s="32">
        <v>0.77083333333333337</v>
      </c>
      <c r="E10449">
        <v>8000</v>
      </c>
      <c r="G10449" s="31" t="s">
        <v>97</v>
      </c>
      <c r="H10449">
        <v>16</v>
      </c>
      <c r="I10449" s="31" t="s">
        <v>105</v>
      </c>
    </row>
    <row r="10450" spans="1:9" x14ac:dyDescent="0.3">
      <c r="A10450">
        <v>10482</v>
      </c>
      <c r="B10450">
        <v>5</v>
      </c>
      <c r="C10450">
        <v>167</v>
      </c>
      <c r="D10450" s="32">
        <v>0.77083333333333337</v>
      </c>
      <c r="E10450">
        <v>8000</v>
      </c>
      <c r="G10450" s="31" t="s">
        <v>97</v>
      </c>
      <c r="H10450">
        <v>17</v>
      </c>
      <c r="I10450" s="31" t="s">
        <v>105</v>
      </c>
    </row>
    <row r="10451" spans="1:9" x14ac:dyDescent="0.3">
      <c r="A10451">
        <v>10483</v>
      </c>
      <c r="B10451">
        <v>5</v>
      </c>
      <c r="C10451">
        <v>167</v>
      </c>
      <c r="D10451" s="32">
        <v>0.7944444444444444</v>
      </c>
      <c r="E10451">
        <v>8000</v>
      </c>
      <c r="G10451" s="31" t="s">
        <v>97</v>
      </c>
      <c r="H10451">
        <v>18</v>
      </c>
      <c r="I10451" s="31" t="s">
        <v>105</v>
      </c>
    </row>
    <row r="10452" spans="1:9" x14ac:dyDescent="0.3">
      <c r="A10452">
        <v>10484</v>
      </c>
      <c r="B10452">
        <v>5</v>
      </c>
      <c r="C10452">
        <v>167</v>
      </c>
      <c r="D10452" s="32">
        <v>0.8125</v>
      </c>
      <c r="E10452">
        <v>8000</v>
      </c>
      <c r="G10452" s="31" t="s">
        <v>97</v>
      </c>
      <c r="H10452">
        <v>19</v>
      </c>
      <c r="I10452" s="31" t="s">
        <v>105</v>
      </c>
    </row>
    <row r="10453" spans="1:9" x14ac:dyDescent="0.3">
      <c r="A10453">
        <v>10485</v>
      </c>
      <c r="B10453">
        <v>5</v>
      </c>
      <c r="C10453">
        <v>167</v>
      </c>
      <c r="D10453" s="32">
        <v>0.8305555555555556</v>
      </c>
      <c r="E10453">
        <v>8000</v>
      </c>
      <c r="G10453" s="31" t="s">
        <v>97</v>
      </c>
      <c r="H10453">
        <v>20</v>
      </c>
      <c r="I10453" s="31" t="s">
        <v>105</v>
      </c>
    </row>
    <row r="10454" spans="1:9" x14ac:dyDescent="0.3">
      <c r="A10454">
        <v>10486</v>
      </c>
      <c r="B10454">
        <v>3</v>
      </c>
      <c r="C10454">
        <v>168</v>
      </c>
      <c r="D10454" s="32">
        <v>0.46527777777777779</v>
      </c>
      <c r="E10454">
        <v>8000</v>
      </c>
      <c r="F10454">
        <v>1000</v>
      </c>
      <c r="G10454" s="31" t="s">
        <v>102</v>
      </c>
      <c r="H10454">
        <v>4</v>
      </c>
      <c r="I10454" s="31" t="s">
        <v>104</v>
      </c>
    </row>
    <row r="10455" spans="1:9" x14ac:dyDescent="0.3">
      <c r="A10455">
        <v>10487</v>
      </c>
      <c r="B10455">
        <v>1</v>
      </c>
      <c r="C10455">
        <v>168</v>
      </c>
      <c r="D10455" s="32">
        <v>0.46666666666666667</v>
      </c>
      <c r="E10455">
        <v>8000</v>
      </c>
      <c r="G10455" s="31" t="s">
        <v>102</v>
      </c>
      <c r="H10455">
        <v>4</v>
      </c>
      <c r="I10455" s="31" t="s">
        <v>99</v>
      </c>
    </row>
    <row r="10456" spans="1:9" x14ac:dyDescent="0.3">
      <c r="A10456">
        <v>10488</v>
      </c>
      <c r="B10456">
        <v>4</v>
      </c>
      <c r="C10456">
        <v>168</v>
      </c>
      <c r="D10456" s="32">
        <v>0.43958333333333333</v>
      </c>
      <c r="E10456">
        <v>8000</v>
      </c>
      <c r="G10456" s="31" t="s">
        <v>102</v>
      </c>
      <c r="H10456">
        <v>4</v>
      </c>
      <c r="I10456" s="31" t="s">
        <v>103</v>
      </c>
    </row>
    <row r="10457" spans="1:9" x14ac:dyDescent="0.3">
      <c r="A10457">
        <v>10489</v>
      </c>
      <c r="B10457">
        <v>8</v>
      </c>
      <c r="C10457">
        <v>168</v>
      </c>
      <c r="D10457" s="32">
        <v>0.46875</v>
      </c>
      <c r="E10457">
        <v>10000</v>
      </c>
      <c r="G10457" s="31" t="s">
        <v>97</v>
      </c>
      <c r="H10457">
        <v>4</v>
      </c>
      <c r="I10457" s="31" t="s">
        <v>101</v>
      </c>
    </row>
    <row r="10458" spans="1:9" x14ac:dyDescent="0.3">
      <c r="A10458">
        <v>10490</v>
      </c>
      <c r="B10458">
        <v>5</v>
      </c>
      <c r="C10458">
        <v>168</v>
      </c>
      <c r="D10458" s="32">
        <v>0.46180555555555558</v>
      </c>
      <c r="E10458">
        <v>10000</v>
      </c>
      <c r="G10458" s="31" t="s">
        <v>97</v>
      </c>
      <c r="H10458">
        <v>4</v>
      </c>
      <c r="I10458" s="31" t="s">
        <v>105</v>
      </c>
    </row>
    <row r="10459" spans="1:9" x14ac:dyDescent="0.3">
      <c r="A10459">
        <v>10491</v>
      </c>
      <c r="B10459">
        <v>3</v>
      </c>
      <c r="C10459">
        <v>168</v>
      </c>
      <c r="D10459" s="32">
        <v>0.49166666666666664</v>
      </c>
      <c r="E10459">
        <v>8000</v>
      </c>
      <c r="G10459" s="31" t="s">
        <v>97</v>
      </c>
      <c r="H10459">
        <v>5</v>
      </c>
      <c r="I10459" s="31" t="s">
        <v>104</v>
      </c>
    </row>
    <row r="10460" spans="1:9" x14ac:dyDescent="0.3">
      <c r="A10460">
        <v>10492</v>
      </c>
      <c r="B10460">
        <v>1</v>
      </c>
      <c r="C10460">
        <v>168</v>
      </c>
      <c r="D10460" s="32">
        <v>0.49027777777777776</v>
      </c>
      <c r="E10460">
        <v>8000</v>
      </c>
      <c r="G10460" s="31" t="s">
        <v>102</v>
      </c>
      <c r="H10460">
        <v>5</v>
      </c>
      <c r="I10460" s="31" t="s">
        <v>99</v>
      </c>
    </row>
    <row r="10461" spans="1:9" x14ac:dyDescent="0.3">
      <c r="A10461">
        <v>10493</v>
      </c>
      <c r="B10461">
        <v>4</v>
      </c>
      <c r="C10461">
        <v>168</v>
      </c>
      <c r="D10461" s="32">
        <v>0.46319444444444446</v>
      </c>
      <c r="E10461">
        <v>8000</v>
      </c>
      <c r="G10461" s="31" t="s">
        <v>102</v>
      </c>
      <c r="H10461">
        <v>5</v>
      </c>
      <c r="I10461" s="31" t="s">
        <v>103</v>
      </c>
    </row>
    <row r="10462" spans="1:9" x14ac:dyDescent="0.3">
      <c r="A10462">
        <v>10494</v>
      </c>
      <c r="B10462">
        <v>8</v>
      </c>
      <c r="C10462">
        <v>168</v>
      </c>
      <c r="D10462" s="32">
        <v>0.51597222222222228</v>
      </c>
      <c r="E10462">
        <v>8000</v>
      </c>
      <c r="G10462" s="31" t="s">
        <v>97</v>
      </c>
      <c r="H10462">
        <v>5</v>
      </c>
      <c r="I10462" s="31" t="s">
        <v>101</v>
      </c>
    </row>
    <row r="10463" spans="1:9" x14ac:dyDescent="0.3">
      <c r="A10463">
        <v>10495</v>
      </c>
      <c r="B10463">
        <v>5</v>
      </c>
      <c r="C10463">
        <v>168</v>
      </c>
      <c r="D10463" s="32">
        <v>0.49027777777777776</v>
      </c>
      <c r="E10463">
        <v>8000</v>
      </c>
      <c r="G10463" s="31" t="s">
        <v>102</v>
      </c>
      <c r="H10463">
        <v>5</v>
      </c>
      <c r="I10463" s="31" t="s">
        <v>105</v>
      </c>
    </row>
    <row r="10464" spans="1:9" x14ac:dyDescent="0.3">
      <c r="A10464">
        <v>10496</v>
      </c>
      <c r="B10464">
        <v>3</v>
      </c>
      <c r="C10464">
        <v>168</v>
      </c>
      <c r="D10464" s="32">
        <v>0.5083333333333333</v>
      </c>
      <c r="E10464">
        <v>10000</v>
      </c>
      <c r="F10464">
        <v>2000</v>
      </c>
      <c r="G10464" s="31" t="s">
        <v>97</v>
      </c>
      <c r="H10464">
        <v>6</v>
      </c>
      <c r="I10464" s="31" t="s">
        <v>104</v>
      </c>
    </row>
    <row r="10465" spans="1:9" x14ac:dyDescent="0.3">
      <c r="A10465">
        <v>10497</v>
      </c>
      <c r="B10465">
        <v>1</v>
      </c>
      <c r="C10465">
        <v>168</v>
      </c>
      <c r="D10465" s="32">
        <v>0.53541666666666665</v>
      </c>
      <c r="E10465">
        <v>10000</v>
      </c>
      <c r="G10465" s="31" t="s">
        <v>102</v>
      </c>
      <c r="H10465">
        <v>6</v>
      </c>
      <c r="I10465" s="31" t="s">
        <v>99</v>
      </c>
    </row>
    <row r="10466" spans="1:9" x14ac:dyDescent="0.3">
      <c r="A10466">
        <v>10498</v>
      </c>
      <c r="B10466">
        <v>4</v>
      </c>
      <c r="C10466">
        <v>168</v>
      </c>
      <c r="D10466" s="32">
        <v>0.49583333333333335</v>
      </c>
      <c r="E10466">
        <v>8000</v>
      </c>
      <c r="G10466" s="31" t="s">
        <v>97</v>
      </c>
      <c r="H10466">
        <v>6</v>
      </c>
      <c r="I10466" s="31" t="s">
        <v>103</v>
      </c>
    </row>
    <row r="10467" spans="1:9" x14ac:dyDescent="0.3">
      <c r="A10467">
        <v>10499</v>
      </c>
      <c r="B10467">
        <v>8</v>
      </c>
      <c r="C10467">
        <v>168</v>
      </c>
      <c r="D10467" s="32">
        <v>0.5395833333333333</v>
      </c>
      <c r="E10467">
        <v>8000</v>
      </c>
      <c r="G10467" s="31" t="s">
        <v>97</v>
      </c>
      <c r="H10467">
        <v>6</v>
      </c>
      <c r="I10467" s="31" t="s">
        <v>101</v>
      </c>
    </row>
    <row r="10468" spans="1:9" x14ac:dyDescent="0.3">
      <c r="A10468">
        <v>10500</v>
      </c>
      <c r="B10468">
        <v>5</v>
      </c>
      <c r="C10468">
        <v>168</v>
      </c>
      <c r="D10468" s="32">
        <v>0.51527777777777772</v>
      </c>
      <c r="E10468">
        <v>8000</v>
      </c>
      <c r="G10468" s="31" t="s">
        <v>97</v>
      </c>
      <c r="H10468">
        <v>6</v>
      </c>
      <c r="I10468" s="31" t="s">
        <v>105</v>
      </c>
    </row>
    <row r="10469" spans="1:9" x14ac:dyDescent="0.3">
      <c r="A10469">
        <v>10501</v>
      </c>
      <c r="B10469">
        <v>3</v>
      </c>
      <c r="C10469">
        <v>168</v>
      </c>
      <c r="D10469" s="32">
        <v>0.53749999999999998</v>
      </c>
      <c r="E10469">
        <v>8000</v>
      </c>
      <c r="G10469" s="31" t="s">
        <v>97</v>
      </c>
      <c r="H10469">
        <v>7</v>
      </c>
      <c r="I10469" s="31" t="s">
        <v>104</v>
      </c>
    </row>
    <row r="10470" spans="1:9" x14ac:dyDescent="0.3">
      <c r="A10470">
        <v>10502</v>
      </c>
      <c r="B10470">
        <v>1</v>
      </c>
      <c r="C10470">
        <v>168</v>
      </c>
      <c r="D10470" s="32">
        <v>0.57986111111111116</v>
      </c>
      <c r="E10470">
        <v>10000</v>
      </c>
      <c r="G10470" s="31" t="s">
        <v>102</v>
      </c>
      <c r="H10470">
        <v>7</v>
      </c>
      <c r="I10470" s="31" t="s">
        <v>99</v>
      </c>
    </row>
    <row r="10471" spans="1:9" x14ac:dyDescent="0.3">
      <c r="A10471">
        <v>10503</v>
      </c>
      <c r="B10471">
        <v>4</v>
      </c>
      <c r="C10471">
        <v>168</v>
      </c>
      <c r="D10471" s="32">
        <v>0.5229166666666667</v>
      </c>
      <c r="E10471">
        <v>8000</v>
      </c>
      <c r="F10471">
        <v>2000</v>
      </c>
      <c r="G10471" s="31" t="s">
        <v>97</v>
      </c>
      <c r="H10471">
        <v>7</v>
      </c>
      <c r="I10471" s="31" t="s">
        <v>103</v>
      </c>
    </row>
    <row r="10472" spans="1:9" x14ac:dyDescent="0.3">
      <c r="A10472">
        <v>10504</v>
      </c>
      <c r="B10472">
        <v>8</v>
      </c>
      <c r="C10472">
        <v>168</v>
      </c>
      <c r="D10472" s="32">
        <v>0.55972222222222223</v>
      </c>
      <c r="E10472">
        <v>8000</v>
      </c>
      <c r="G10472" s="31" t="s">
        <v>102</v>
      </c>
      <c r="H10472">
        <v>7</v>
      </c>
      <c r="I10472" s="31" t="s">
        <v>101</v>
      </c>
    </row>
    <row r="10473" spans="1:9" x14ac:dyDescent="0.3">
      <c r="A10473">
        <v>10505</v>
      </c>
      <c r="B10473">
        <v>5</v>
      </c>
      <c r="C10473">
        <v>168</v>
      </c>
      <c r="D10473" s="32">
        <v>0.55625000000000002</v>
      </c>
      <c r="E10473">
        <v>8000</v>
      </c>
      <c r="G10473" s="31" t="s">
        <v>97</v>
      </c>
      <c r="H10473">
        <v>7</v>
      </c>
      <c r="I10473" s="31" t="s">
        <v>105</v>
      </c>
    </row>
    <row r="10474" spans="1:9" x14ac:dyDescent="0.3">
      <c r="A10474">
        <v>10506</v>
      </c>
      <c r="B10474">
        <v>3</v>
      </c>
      <c r="C10474">
        <v>168</v>
      </c>
      <c r="D10474" s="32">
        <v>0.56666666666666665</v>
      </c>
      <c r="E10474">
        <v>8000</v>
      </c>
      <c r="G10474" s="31" t="s">
        <v>97</v>
      </c>
      <c r="H10474">
        <v>8</v>
      </c>
      <c r="I10474" s="31" t="s">
        <v>104</v>
      </c>
    </row>
    <row r="10475" spans="1:9" x14ac:dyDescent="0.3">
      <c r="A10475">
        <v>10507</v>
      </c>
      <c r="B10475">
        <v>1</v>
      </c>
      <c r="C10475">
        <v>168</v>
      </c>
      <c r="D10475" s="32">
        <v>0.60138888888888886</v>
      </c>
      <c r="E10475">
        <v>8000</v>
      </c>
      <c r="G10475" s="31" t="s">
        <v>97</v>
      </c>
      <c r="H10475">
        <v>8</v>
      </c>
      <c r="I10475" s="31" t="s">
        <v>99</v>
      </c>
    </row>
    <row r="10476" spans="1:9" x14ac:dyDescent="0.3">
      <c r="A10476">
        <v>10508</v>
      </c>
      <c r="B10476">
        <v>4</v>
      </c>
      <c r="C10476">
        <v>168</v>
      </c>
      <c r="D10476" s="32">
        <v>0.55694444444444446</v>
      </c>
      <c r="E10476">
        <v>8000</v>
      </c>
      <c r="G10476" s="31" t="s">
        <v>97</v>
      </c>
      <c r="H10476">
        <v>8</v>
      </c>
      <c r="I10476" s="31" t="s">
        <v>103</v>
      </c>
    </row>
    <row r="10477" spans="1:9" x14ac:dyDescent="0.3">
      <c r="A10477">
        <v>10509</v>
      </c>
      <c r="B10477">
        <v>8</v>
      </c>
      <c r="C10477">
        <v>168</v>
      </c>
      <c r="D10477" s="32">
        <v>0.60069444444444442</v>
      </c>
      <c r="E10477">
        <v>8000</v>
      </c>
      <c r="G10477" s="31" t="s">
        <v>102</v>
      </c>
      <c r="H10477">
        <v>8</v>
      </c>
      <c r="I10477" s="31" t="s">
        <v>101</v>
      </c>
    </row>
    <row r="10478" spans="1:9" x14ac:dyDescent="0.3">
      <c r="A10478">
        <v>10510</v>
      </c>
      <c r="B10478">
        <v>5</v>
      </c>
      <c r="C10478">
        <v>168</v>
      </c>
      <c r="D10478" s="32">
        <v>0.58194444444444449</v>
      </c>
      <c r="E10478">
        <v>8000</v>
      </c>
      <c r="G10478" s="31" t="s">
        <v>97</v>
      </c>
      <c r="H10478">
        <v>8</v>
      </c>
      <c r="I10478" s="31" t="s">
        <v>105</v>
      </c>
    </row>
    <row r="10479" spans="1:9" x14ac:dyDescent="0.3">
      <c r="A10479">
        <v>10511</v>
      </c>
      <c r="B10479">
        <v>3</v>
      </c>
      <c r="C10479">
        <v>168</v>
      </c>
      <c r="D10479" s="32">
        <v>0.59930555555555554</v>
      </c>
      <c r="E10479">
        <v>8000</v>
      </c>
      <c r="G10479" s="31" t="s">
        <v>102</v>
      </c>
      <c r="H10479">
        <v>9</v>
      </c>
      <c r="I10479" s="31" t="s">
        <v>104</v>
      </c>
    </row>
    <row r="10480" spans="1:9" x14ac:dyDescent="0.3">
      <c r="A10480">
        <v>10512</v>
      </c>
      <c r="B10480">
        <v>1</v>
      </c>
      <c r="C10480">
        <v>168</v>
      </c>
      <c r="D10480" s="32">
        <v>0.66388888888888886</v>
      </c>
      <c r="E10480">
        <v>8000</v>
      </c>
      <c r="G10480" s="31" t="s">
        <v>97</v>
      </c>
      <c r="H10480">
        <v>9</v>
      </c>
      <c r="I10480" s="31" t="s">
        <v>99</v>
      </c>
    </row>
    <row r="10481" spans="1:9" x14ac:dyDescent="0.3">
      <c r="A10481">
        <v>10513</v>
      </c>
      <c r="B10481">
        <v>4</v>
      </c>
      <c r="C10481">
        <v>168</v>
      </c>
      <c r="D10481" s="32">
        <v>0.58263888888888893</v>
      </c>
      <c r="E10481">
        <v>8000</v>
      </c>
      <c r="G10481" s="31" t="s">
        <v>102</v>
      </c>
      <c r="H10481">
        <v>9</v>
      </c>
      <c r="I10481" s="31" t="s">
        <v>103</v>
      </c>
    </row>
    <row r="10482" spans="1:9" x14ac:dyDescent="0.3">
      <c r="A10482">
        <v>10514</v>
      </c>
      <c r="B10482">
        <v>8</v>
      </c>
      <c r="C10482">
        <v>168</v>
      </c>
      <c r="D10482" s="32">
        <v>0.65416666666666667</v>
      </c>
      <c r="E10482">
        <v>8000</v>
      </c>
      <c r="G10482" s="31" t="s">
        <v>97</v>
      </c>
      <c r="H10482">
        <v>9</v>
      </c>
      <c r="I10482" s="31" t="s">
        <v>101</v>
      </c>
    </row>
    <row r="10483" spans="1:9" x14ac:dyDescent="0.3">
      <c r="A10483">
        <v>10515</v>
      </c>
      <c r="B10483">
        <v>5</v>
      </c>
      <c r="C10483">
        <v>168</v>
      </c>
      <c r="D10483" s="32">
        <v>0.60277777777777775</v>
      </c>
      <c r="E10483">
        <v>8000</v>
      </c>
      <c r="F10483">
        <v>2000</v>
      </c>
      <c r="G10483" s="31" t="s">
        <v>102</v>
      </c>
      <c r="H10483">
        <v>9</v>
      </c>
      <c r="I10483" s="31" t="s">
        <v>105</v>
      </c>
    </row>
    <row r="10484" spans="1:9" x14ac:dyDescent="0.3">
      <c r="A10484">
        <v>10516</v>
      </c>
      <c r="B10484">
        <v>3</v>
      </c>
      <c r="C10484">
        <v>168</v>
      </c>
      <c r="D10484" s="32">
        <v>0.62222222222222223</v>
      </c>
      <c r="E10484">
        <v>8000</v>
      </c>
      <c r="G10484" s="31" t="s">
        <v>97</v>
      </c>
      <c r="H10484">
        <v>10</v>
      </c>
      <c r="I10484" s="31" t="s">
        <v>104</v>
      </c>
    </row>
    <row r="10485" spans="1:9" x14ac:dyDescent="0.3">
      <c r="A10485">
        <v>10517</v>
      </c>
      <c r="B10485">
        <v>1</v>
      </c>
      <c r="C10485">
        <v>168</v>
      </c>
      <c r="D10485" s="32">
        <v>0.68611111111111112</v>
      </c>
      <c r="E10485">
        <v>8000</v>
      </c>
      <c r="G10485" s="31" t="s">
        <v>97</v>
      </c>
      <c r="H10485">
        <v>10</v>
      </c>
      <c r="I10485" s="31" t="s">
        <v>99</v>
      </c>
    </row>
    <row r="10486" spans="1:9" x14ac:dyDescent="0.3">
      <c r="A10486">
        <v>10518</v>
      </c>
      <c r="B10486">
        <v>4</v>
      </c>
      <c r="C10486">
        <v>168</v>
      </c>
      <c r="D10486" s="32">
        <v>0.59513888888888888</v>
      </c>
      <c r="E10486">
        <v>8000</v>
      </c>
      <c r="G10486" s="31" t="s">
        <v>102</v>
      </c>
      <c r="H10486">
        <v>10</v>
      </c>
      <c r="I10486" s="31" t="s">
        <v>103</v>
      </c>
    </row>
    <row r="10487" spans="1:9" x14ac:dyDescent="0.3">
      <c r="A10487">
        <v>10519</v>
      </c>
      <c r="B10487">
        <v>8</v>
      </c>
      <c r="C10487">
        <v>168</v>
      </c>
      <c r="D10487" s="32">
        <v>0.66736111111111107</v>
      </c>
      <c r="E10487">
        <v>8000</v>
      </c>
      <c r="F10487">
        <v>2000</v>
      </c>
      <c r="G10487" s="31" t="s">
        <v>97</v>
      </c>
      <c r="H10487">
        <v>10</v>
      </c>
      <c r="I10487" s="31" t="s">
        <v>101</v>
      </c>
    </row>
    <row r="10488" spans="1:9" x14ac:dyDescent="0.3">
      <c r="A10488">
        <v>10520</v>
      </c>
      <c r="B10488">
        <v>5</v>
      </c>
      <c r="C10488">
        <v>168</v>
      </c>
      <c r="D10488" s="32">
        <v>0.62777777777777777</v>
      </c>
      <c r="E10488">
        <v>8000</v>
      </c>
      <c r="G10488" s="31" t="s">
        <v>97</v>
      </c>
      <c r="H10488">
        <v>10</v>
      </c>
      <c r="I10488" s="31" t="s">
        <v>105</v>
      </c>
    </row>
    <row r="10489" spans="1:9" x14ac:dyDescent="0.3">
      <c r="A10489">
        <v>10521</v>
      </c>
      <c r="B10489">
        <v>3</v>
      </c>
      <c r="C10489">
        <v>168</v>
      </c>
      <c r="D10489" s="32">
        <v>0.63263888888888886</v>
      </c>
      <c r="E10489">
        <v>8000</v>
      </c>
      <c r="G10489" s="31" t="s">
        <v>97</v>
      </c>
      <c r="H10489">
        <v>11</v>
      </c>
      <c r="I10489" s="31" t="s">
        <v>104</v>
      </c>
    </row>
    <row r="10490" spans="1:9" x14ac:dyDescent="0.3">
      <c r="A10490">
        <v>10522</v>
      </c>
      <c r="B10490">
        <v>1</v>
      </c>
      <c r="C10490">
        <v>168</v>
      </c>
      <c r="D10490" s="32">
        <v>0.71180555555555558</v>
      </c>
      <c r="E10490">
        <v>8000</v>
      </c>
      <c r="G10490" s="31" t="s">
        <v>97</v>
      </c>
      <c r="H10490">
        <v>11</v>
      </c>
      <c r="I10490" s="31" t="s">
        <v>99</v>
      </c>
    </row>
    <row r="10491" spans="1:9" x14ac:dyDescent="0.3">
      <c r="A10491">
        <v>10523</v>
      </c>
      <c r="B10491">
        <v>4</v>
      </c>
      <c r="C10491">
        <v>168</v>
      </c>
      <c r="D10491" s="32">
        <v>0.625</v>
      </c>
      <c r="E10491">
        <v>8000</v>
      </c>
      <c r="G10491" s="31" t="s">
        <v>97</v>
      </c>
      <c r="H10491">
        <v>11</v>
      </c>
      <c r="I10491" s="31" t="s">
        <v>103</v>
      </c>
    </row>
    <row r="10492" spans="1:9" x14ac:dyDescent="0.3">
      <c r="A10492">
        <v>10524</v>
      </c>
      <c r="B10492">
        <v>8</v>
      </c>
      <c r="C10492">
        <v>168</v>
      </c>
      <c r="D10492" s="32">
        <v>0.71875</v>
      </c>
      <c r="E10492">
        <v>10000</v>
      </c>
      <c r="G10492" s="31" t="s">
        <v>97</v>
      </c>
      <c r="H10492">
        <v>11</v>
      </c>
      <c r="I10492" s="31" t="s">
        <v>101</v>
      </c>
    </row>
    <row r="10493" spans="1:9" x14ac:dyDescent="0.3">
      <c r="A10493">
        <v>10525</v>
      </c>
      <c r="B10493">
        <v>5</v>
      </c>
      <c r="C10493">
        <v>168</v>
      </c>
      <c r="D10493" s="32">
        <v>0.64722222222222225</v>
      </c>
      <c r="E10493">
        <v>8000</v>
      </c>
      <c r="G10493" s="31" t="s">
        <v>97</v>
      </c>
      <c r="H10493">
        <v>11</v>
      </c>
      <c r="I10493" s="31" t="s">
        <v>105</v>
      </c>
    </row>
    <row r="10494" spans="1:9" x14ac:dyDescent="0.3">
      <c r="A10494">
        <v>10526</v>
      </c>
      <c r="B10494">
        <v>3</v>
      </c>
      <c r="C10494">
        <v>168</v>
      </c>
      <c r="D10494" s="32">
        <v>0.64513888888888893</v>
      </c>
      <c r="E10494">
        <v>8000</v>
      </c>
      <c r="F10494">
        <v>2000</v>
      </c>
      <c r="G10494" s="31" t="s">
        <v>102</v>
      </c>
      <c r="H10494">
        <v>12</v>
      </c>
      <c r="I10494" s="31" t="s">
        <v>104</v>
      </c>
    </row>
    <row r="10495" spans="1:9" x14ac:dyDescent="0.3">
      <c r="A10495">
        <v>10527</v>
      </c>
      <c r="B10495">
        <v>1</v>
      </c>
      <c r="C10495">
        <v>168</v>
      </c>
      <c r="D10495" s="32">
        <v>0.73888888888888893</v>
      </c>
      <c r="E10495">
        <v>8000</v>
      </c>
      <c r="G10495" s="31" t="s">
        <v>97</v>
      </c>
      <c r="H10495">
        <v>12</v>
      </c>
      <c r="I10495" s="31" t="s">
        <v>99</v>
      </c>
    </row>
    <row r="10496" spans="1:9" x14ac:dyDescent="0.3">
      <c r="A10496">
        <v>10528</v>
      </c>
      <c r="B10496">
        <v>4</v>
      </c>
      <c r="C10496">
        <v>168</v>
      </c>
      <c r="D10496" s="32">
        <v>0.65138888888888891</v>
      </c>
      <c r="E10496">
        <v>8000</v>
      </c>
      <c r="G10496" s="31" t="s">
        <v>102</v>
      </c>
      <c r="H10496">
        <v>12</v>
      </c>
      <c r="I10496" s="31" t="s">
        <v>103</v>
      </c>
    </row>
    <row r="10497" spans="1:9" x14ac:dyDescent="0.3">
      <c r="A10497">
        <v>10529</v>
      </c>
      <c r="B10497">
        <v>8</v>
      </c>
      <c r="C10497">
        <v>168</v>
      </c>
      <c r="D10497" s="32">
        <v>0.7416666666666667</v>
      </c>
      <c r="E10497">
        <v>8000</v>
      </c>
      <c r="G10497" s="31" t="s">
        <v>97</v>
      </c>
      <c r="H10497">
        <v>12</v>
      </c>
      <c r="I10497" s="31" t="s">
        <v>101</v>
      </c>
    </row>
    <row r="10498" spans="1:9" x14ac:dyDescent="0.3">
      <c r="A10498">
        <v>10530</v>
      </c>
      <c r="B10498">
        <v>5</v>
      </c>
      <c r="C10498">
        <v>168</v>
      </c>
      <c r="D10498" s="32">
        <v>0.67361111111111116</v>
      </c>
      <c r="E10498">
        <v>8000</v>
      </c>
      <c r="G10498" s="31" t="s">
        <v>102</v>
      </c>
      <c r="H10498">
        <v>12</v>
      </c>
      <c r="I10498" s="31" t="s">
        <v>105</v>
      </c>
    </row>
    <row r="10499" spans="1:9" x14ac:dyDescent="0.3">
      <c r="A10499">
        <v>10531</v>
      </c>
      <c r="B10499">
        <v>3</v>
      </c>
      <c r="C10499">
        <v>168</v>
      </c>
      <c r="D10499" s="32">
        <v>0.67222222222222228</v>
      </c>
      <c r="E10499">
        <v>8000</v>
      </c>
      <c r="G10499" s="31" t="s">
        <v>102</v>
      </c>
      <c r="H10499">
        <v>13</v>
      </c>
      <c r="I10499" s="31" t="s">
        <v>104</v>
      </c>
    </row>
    <row r="10500" spans="1:9" x14ac:dyDescent="0.3">
      <c r="A10500">
        <v>10532</v>
      </c>
      <c r="B10500">
        <v>1</v>
      </c>
      <c r="C10500">
        <v>168</v>
      </c>
      <c r="D10500" s="32">
        <v>0.78888888888888886</v>
      </c>
      <c r="E10500">
        <v>10000</v>
      </c>
      <c r="G10500" s="31" t="s">
        <v>102</v>
      </c>
      <c r="H10500">
        <v>13</v>
      </c>
      <c r="I10500" s="31" t="s">
        <v>99</v>
      </c>
    </row>
    <row r="10501" spans="1:9" x14ac:dyDescent="0.3">
      <c r="A10501">
        <v>10533</v>
      </c>
      <c r="B10501">
        <v>4</v>
      </c>
      <c r="C10501">
        <v>168</v>
      </c>
      <c r="D10501" s="32">
        <v>0.67152777777777772</v>
      </c>
      <c r="E10501">
        <v>10000</v>
      </c>
      <c r="G10501" s="31" t="s">
        <v>102</v>
      </c>
      <c r="H10501">
        <v>13</v>
      </c>
      <c r="I10501" s="31" t="s">
        <v>103</v>
      </c>
    </row>
    <row r="10502" spans="1:9" x14ac:dyDescent="0.3">
      <c r="A10502">
        <v>10534</v>
      </c>
      <c r="B10502">
        <v>8</v>
      </c>
      <c r="C10502">
        <v>168</v>
      </c>
      <c r="D10502" s="32">
        <v>0.75972222222222219</v>
      </c>
      <c r="E10502">
        <v>8000</v>
      </c>
      <c r="G10502" s="31" t="s">
        <v>102</v>
      </c>
      <c r="H10502">
        <v>13</v>
      </c>
      <c r="I10502" s="31" t="s">
        <v>101</v>
      </c>
    </row>
    <row r="10503" spans="1:9" x14ac:dyDescent="0.3">
      <c r="A10503">
        <v>10535</v>
      </c>
      <c r="B10503">
        <v>5</v>
      </c>
      <c r="C10503">
        <v>168</v>
      </c>
      <c r="D10503" s="32">
        <v>0.70833333333333337</v>
      </c>
      <c r="E10503">
        <v>8000</v>
      </c>
      <c r="G10503" s="31" t="s">
        <v>102</v>
      </c>
      <c r="H10503">
        <v>13</v>
      </c>
      <c r="I10503" s="31" t="s">
        <v>105</v>
      </c>
    </row>
    <row r="10504" spans="1:9" x14ac:dyDescent="0.3">
      <c r="A10504">
        <v>10536</v>
      </c>
      <c r="B10504">
        <v>3</v>
      </c>
      <c r="C10504">
        <v>168</v>
      </c>
      <c r="D10504" s="32">
        <v>0.69166666666666665</v>
      </c>
      <c r="E10504">
        <v>8000</v>
      </c>
      <c r="F10504">
        <v>2000</v>
      </c>
      <c r="G10504" s="31" t="s">
        <v>97</v>
      </c>
      <c r="H10504">
        <v>14</v>
      </c>
      <c r="I10504" s="31" t="s">
        <v>104</v>
      </c>
    </row>
    <row r="10505" spans="1:9" x14ac:dyDescent="0.3">
      <c r="A10505">
        <v>10537</v>
      </c>
      <c r="B10505">
        <v>1</v>
      </c>
      <c r="C10505">
        <v>168</v>
      </c>
      <c r="D10505" s="32">
        <v>0.8305555555555556</v>
      </c>
      <c r="E10505">
        <v>8000</v>
      </c>
      <c r="G10505" s="31" t="s">
        <v>102</v>
      </c>
      <c r="H10505">
        <v>14</v>
      </c>
      <c r="I10505" s="31" t="s">
        <v>99</v>
      </c>
    </row>
    <row r="10506" spans="1:9" x14ac:dyDescent="0.3">
      <c r="A10506">
        <v>10538</v>
      </c>
      <c r="B10506">
        <v>4</v>
      </c>
      <c r="C10506">
        <v>168</v>
      </c>
      <c r="D10506" s="32">
        <v>0.70138888888888884</v>
      </c>
      <c r="E10506">
        <v>8000</v>
      </c>
      <c r="G10506" s="31" t="s">
        <v>102</v>
      </c>
      <c r="H10506">
        <v>14</v>
      </c>
      <c r="I10506" s="31" t="s">
        <v>103</v>
      </c>
    </row>
    <row r="10507" spans="1:9" x14ac:dyDescent="0.3">
      <c r="A10507">
        <v>10539</v>
      </c>
      <c r="B10507">
        <v>8</v>
      </c>
      <c r="C10507">
        <v>168</v>
      </c>
      <c r="D10507" s="32">
        <v>0.77986111111111112</v>
      </c>
      <c r="E10507">
        <v>8000</v>
      </c>
      <c r="G10507" s="31" t="s">
        <v>97</v>
      </c>
      <c r="H10507">
        <v>14</v>
      </c>
      <c r="I10507" s="31" t="s">
        <v>101</v>
      </c>
    </row>
    <row r="10508" spans="1:9" x14ac:dyDescent="0.3">
      <c r="A10508">
        <v>10540</v>
      </c>
      <c r="B10508">
        <v>5</v>
      </c>
      <c r="C10508">
        <v>168</v>
      </c>
      <c r="D10508" s="32">
        <v>0.72916666666666663</v>
      </c>
      <c r="E10508">
        <v>8000</v>
      </c>
      <c r="G10508" s="31" t="s">
        <v>102</v>
      </c>
      <c r="H10508">
        <v>14</v>
      </c>
      <c r="I10508" s="31" t="s">
        <v>105</v>
      </c>
    </row>
    <row r="10509" spans="1:9" x14ac:dyDescent="0.3">
      <c r="A10509">
        <v>10541</v>
      </c>
      <c r="B10509">
        <v>3</v>
      </c>
      <c r="C10509">
        <v>168</v>
      </c>
      <c r="D10509" s="32">
        <v>0.71527777777777779</v>
      </c>
      <c r="E10509">
        <v>8000</v>
      </c>
      <c r="G10509" s="31" t="s">
        <v>97</v>
      </c>
      <c r="H10509">
        <v>15</v>
      </c>
      <c r="I10509" s="31" t="s">
        <v>104</v>
      </c>
    </row>
    <row r="10510" spans="1:9" x14ac:dyDescent="0.3">
      <c r="A10510">
        <v>10542</v>
      </c>
      <c r="B10510">
        <v>4</v>
      </c>
      <c r="C10510">
        <v>168</v>
      </c>
      <c r="D10510" s="32">
        <v>0.71597222222222223</v>
      </c>
      <c r="E10510">
        <v>8000</v>
      </c>
      <c r="F10510">
        <v>1000</v>
      </c>
      <c r="G10510" s="31" t="s">
        <v>97</v>
      </c>
      <c r="H10510">
        <v>15</v>
      </c>
      <c r="I10510" s="31" t="s">
        <v>103</v>
      </c>
    </row>
    <row r="10511" spans="1:9" x14ac:dyDescent="0.3">
      <c r="A10511">
        <v>10543</v>
      </c>
      <c r="B10511">
        <v>8</v>
      </c>
      <c r="C10511">
        <v>168</v>
      </c>
      <c r="D10511" s="32">
        <v>0.78888888888888886</v>
      </c>
      <c r="E10511">
        <v>8000</v>
      </c>
      <c r="G10511" s="31" t="s">
        <v>97</v>
      </c>
      <c r="H10511">
        <v>15</v>
      </c>
      <c r="I10511" s="31" t="s">
        <v>101</v>
      </c>
    </row>
    <row r="10512" spans="1:9" x14ac:dyDescent="0.3">
      <c r="A10512">
        <v>10544</v>
      </c>
      <c r="B10512">
        <v>5</v>
      </c>
      <c r="C10512">
        <v>168</v>
      </c>
      <c r="D10512" s="32">
        <v>0.75486111111111109</v>
      </c>
      <c r="E10512">
        <v>8000</v>
      </c>
      <c r="G10512" s="31" t="s">
        <v>102</v>
      </c>
      <c r="H10512">
        <v>15</v>
      </c>
      <c r="I10512" s="31" t="s">
        <v>105</v>
      </c>
    </row>
    <row r="10513" spans="1:9" x14ac:dyDescent="0.3">
      <c r="A10513">
        <v>10545</v>
      </c>
      <c r="B10513">
        <v>3</v>
      </c>
      <c r="C10513">
        <v>168</v>
      </c>
      <c r="D10513" s="32">
        <v>0.73541666666666672</v>
      </c>
      <c r="E10513">
        <v>8000</v>
      </c>
      <c r="F10513">
        <v>2000</v>
      </c>
      <c r="G10513" s="31" t="s">
        <v>102</v>
      </c>
      <c r="H10513">
        <v>16</v>
      </c>
      <c r="I10513" s="31" t="s">
        <v>104</v>
      </c>
    </row>
    <row r="10514" spans="1:9" x14ac:dyDescent="0.3">
      <c r="A10514">
        <v>10546</v>
      </c>
      <c r="B10514">
        <v>4</v>
      </c>
      <c r="C10514">
        <v>168</v>
      </c>
      <c r="D10514" s="32">
        <v>0.74236111111111114</v>
      </c>
      <c r="E10514">
        <v>8000</v>
      </c>
      <c r="G10514" s="31" t="s">
        <v>97</v>
      </c>
      <c r="H10514">
        <v>16</v>
      </c>
      <c r="I10514" s="31" t="s">
        <v>103</v>
      </c>
    </row>
    <row r="10515" spans="1:9" x14ac:dyDescent="0.3">
      <c r="A10515">
        <v>10547</v>
      </c>
      <c r="B10515">
        <v>8</v>
      </c>
      <c r="C10515">
        <v>168</v>
      </c>
      <c r="D10515" s="32">
        <v>0.83888888888888891</v>
      </c>
      <c r="E10515">
        <v>8000</v>
      </c>
      <c r="G10515" s="31" t="s">
        <v>102</v>
      </c>
      <c r="H10515">
        <v>16</v>
      </c>
      <c r="I10515" s="31" t="s">
        <v>101</v>
      </c>
    </row>
    <row r="10516" spans="1:9" x14ac:dyDescent="0.3">
      <c r="A10516">
        <v>10548</v>
      </c>
      <c r="B10516">
        <v>5</v>
      </c>
      <c r="C10516">
        <v>168</v>
      </c>
      <c r="D10516" s="32">
        <v>0.78263888888888888</v>
      </c>
      <c r="E10516">
        <v>8000</v>
      </c>
      <c r="G10516" s="31" t="s">
        <v>97</v>
      </c>
      <c r="H10516">
        <v>16</v>
      </c>
      <c r="I10516" s="31" t="s">
        <v>105</v>
      </c>
    </row>
    <row r="10517" spans="1:9" x14ac:dyDescent="0.3">
      <c r="A10517">
        <v>10549</v>
      </c>
      <c r="B10517">
        <v>3</v>
      </c>
      <c r="C10517">
        <v>168</v>
      </c>
      <c r="D10517" s="32">
        <v>0.76458333333333328</v>
      </c>
      <c r="E10517">
        <v>8000</v>
      </c>
      <c r="G10517" s="31" t="s">
        <v>97</v>
      </c>
      <c r="H10517">
        <v>17</v>
      </c>
      <c r="I10517" s="31" t="s">
        <v>104</v>
      </c>
    </row>
    <row r="10518" spans="1:9" x14ac:dyDescent="0.3">
      <c r="A10518">
        <v>10550</v>
      </c>
      <c r="B10518">
        <v>4</v>
      </c>
      <c r="C10518">
        <v>168</v>
      </c>
      <c r="D10518" s="32">
        <v>0.7583333333333333</v>
      </c>
      <c r="E10518">
        <v>8000</v>
      </c>
      <c r="G10518" s="31" t="s">
        <v>102</v>
      </c>
      <c r="H10518">
        <v>17</v>
      </c>
      <c r="I10518" s="31" t="s">
        <v>103</v>
      </c>
    </row>
    <row r="10519" spans="1:9" x14ac:dyDescent="0.3">
      <c r="A10519">
        <v>10551</v>
      </c>
      <c r="B10519">
        <v>5</v>
      </c>
      <c r="C10519">
        <v>168</v>
      </c>
      <c r="D10519" s="32">
        <v>0.83263888888888893</v>
      </c>
      <c r="E10519">
        <v>8000</v>
      </c>
      <c r="G10519" s="31" t="s">
        <v>97</v>
      </c>
      <c r="H10519">
        <v>17</v>
      </c>
      <c r="I10519" s="31" t="s">
        <v>105</v>
      </c>
    </row>
    <row r="10520" spans="1:9" x14ac:dyDescent="0.3">
      <c r="A10520">
        <v>10552</v>
      </c>
      <c r="B10520">
        <v>3</v>
      </c>
      <c r="C10520">
        <v>168</v>
      </c>
      <c r="D10520" s="32">
        <v>0.79374999999999996</v>
      </c>
      <c r="E10520">
        <v>8000</v>
      </c>
      <c r="F10520">
        <v>1000</v>
      </c>
      <c r="G10520" s="31" t="s">
        <v>97</v>
      </c>
      <c r="H10520">
        <v>18</v>
      </c>
      <c r="I10520" s="31" t="s">
        <v>104</v>
      </c>
    </row>
    <row r="10521" spans="1:9" x14ac:dyDescent="0.3">
      <c r="A10521">
        <v>10553</v>
      </c>
      <c r="B10521">
        <v>4</v>
      </c>
      <c r="C10521">
        <v>168</v>
      </c>
      <c r="D10521" s="32">
        <v>0.77847222222222223</v>
      </c>
      <c r="E10521">
        <v>8000</v>
      </c>
      <c r="G10521" s="31" t="s">
        <v>97</v>
      </c>
      <c r="H10521">
        <v>18</v>
      </c>
      <c r="I10521" s="31" t="s">
        <v>103</v>
      </c>
    </row>
    <row r="10522" spans="1:9" x14ac:dyDescent="0.3">
      <c r="A10522">
        <v>10554</v>
      </c>
      <c r="B10522">
        <v>5</v>
      </c>
      <c r="C10522">
        <v>168</v>
      </c>
      <c r="D10522" s="32">
        <v>0.83333333333333337</v>
      </c>
      <c r="E10522">
        <v>8000</v>
      </c>
      <c r="G10522" s="31" t="s">
        <v>97</v>
      </c>
      <c r="H10522">
        <v>18</v>
      </c>
      <c r="I10522" s="31" t="s">
        <v>105</v>
      </c>
    </row>
    <row r="10523" spans="1:9" x14ac:dyDescent="0.3">
      <c r="A10523">
        <v>10555</v>
      </c>
      <c r="B10523">
        <v>3</v>
      </c>
      <c r="C10523">
        <v>168</v>
      </c>
      <c r="D10523" s="32">
        <v>0.81805555555555554</v>
      </c>
      <c r="E10523">
        <v>8000</v>
      </c>
      <c r="G10523" s="31" t="s">
        <v>97</v>
      </c>
      <c r="H10523">
        <v>19</v>
      </c>
      <c r="I10523" s="31" t="s">
        <v>104</v>
      </c>
    </row>
    <row r="10524" spans="1:9" x14ac:dyDescent="0.3">
      <c r="A10524">
        <v>10556</v>
      </c>
      <c r="B10524">
        <v>4</v>
      </c>
      <c r="C10524">
        <v>168</v>
      </c>
      <c r="D10524" s="32">
        <v>0.8125</v>
      </c>
      <c r="E10524">
        <v>8000</v>
      </c>
      <c r="G10524" s="31" t="s">
        <v>97</v>
      </c>
      <c r="H10524">
        <v>19</v>
      </c>
      <c r="I10524" s="31" t="s">
        <v>103</v>
      </c>
    </row>
    <row r="10525" spans="1:9" x14ac:dyDescent="0.3">
      <c r="A10525">
        <v>10557</v>
      </c>
      <c r="B10525">
        <v>3</v>
      </c>
      <c r="C10525">
        <v>168</v>
      </c>
      <c r="D10525" s="32">
        <v>0.8305555555555556</v>
      </c>
      <c r="E10525">
        <v>8000</v>
      </c>
      <c r="G10525" s="31" t="s">
        <v>102</v>
      </c>
      <c r="H10525">
        <v>20</v>
      </c>
      <c r="I10525" s="31" t="s">
        <v>104</v>
      </c>
    </row>
    <row r="10526" spans="1:9" x14ac:dyDescent="0.3">
      <c r="A10526">
        <v>10558</v>
      </c>
      <c r="B10526">
        <v>3</v>
      </c>
      <c r="C10526">
        <v>169</v>
      </c>
      <c r="D10526" s="32">
        <v>0.4597222222222222</v>
      </c>
      <c r="E10526">
        <v>8000</v>
      </c>
      <c r="F10526">
        <v>2000</v>
      </c>
      <c r="G10526" s="31" t="s">
        <v>97</v>
      </c>
      <c r="H10526">
        <v>4</v>
      </c>
      <c r="I10526" s="31" t="s">
        <v>104</v>
      </c>
    </row>
    <row r="10527" spans="1:9" x14ac:dyDescent="0.3">
      <c r="A10527">
        <v>10559</v>
      </c>
      <c r="B10527">
        <v>2</v>
      </c>
      <c r="C10527">
        <v>169</v>
      </c>
      <c r="D10527" s="32">
        <v>0.45277777777777778</v>
      </c>
      <c r="E10527">
        <v>8000</v>
      </c>
      <c r="G10527" s="31" t="s">
        <v>102</v>
      </c>
      <c r="H10527">
        <v>4</v>
      </c>
      <c r="I10527" s="31" t="s">
        <v>98</v>
      </c>
    </row>
    <row r="10528" spans="1:9" x14ac:dyDescent="0.3">
      <c r="A10528">
        <v>10560</v>
      </c>
      <c r="B10528">
        <v>1</v>
      </c>
      <c r="C10528">
        <v>169</v>
      </c>
      <c r="D10528" s="32">
        <v>0.44444444444444442</v>
      </c>
      <c r="E10528">
        <v>8000</v>
      </c>
      <c r="G10528" s="31" t="s">
        <v>102</v>
      </c>
      <c r="H10528">
        <v>4</v>
      </c>
      <c r="I10528" s="31" t="s">
        <v>99</v>
      </c>
    </row>
    <row r="10529" spans="1:9" x14ac:dyDescent="0.3">
      <c r="A10529">
        <v>10561</v>
      </c>
      <c r="B10529">
        <v>4</v>
      </c>
      <c r="C10529">
        <v>169</v>
      </c>
      <c r="D10529" s="32">
        <v>0.45555555555555555</v>
      </c>
      <c r="E10529">
        <v>8000</v>
      </c>
      <c r="G10529" s="31" t="s">
        <v>102</v>
      </c>
      <c r="H10529">
        <v>4</v>
      </c>
      <c r="I10529" s="31" t="s">
        <v>103</v>
      </c>
    </row>
    <row r="10530" spans="1:9" x14ac:dyDescent="0.3">
      <c r="A10530">
        <v>10562</v>
      </c>
      <c r="B10530">
        <v>8</v>
      </c>
      <c r="C10530">
        <v>169</v>
      </c>
      <c r="D10530" s="32">
        <v>0.46597222222222223</v>
      </c>
      <c r="E10530">
        <v>8000</v>
      </c>
      <c r="G10530" s="31" t="s">
        <v>97</v>
      </c>
      <c r="H10530">
        <v>4</v>
      </c>
      <c r="I10530" s="31" t="s">
        <v>101</v>
      </c>
    </row>
    <row r="10531" spans="1:9" x14ac:dyDescent="0.3">
      <c r="A10531">
        <v>10563</v>
      </c>
      <c r="B10531">
        <v>7</v>
      </c>
      <c r="C10531">
        <v>169</v>
      </c>
      <c r="D10531" s="32">
        <v>0.50347222222222221</v>
      </c>
      <c r="E10531">
        <v>8000</v>
      </c>
      <c r="F10531">
        <v>1000</v>
      </c>
      <c r="G10531" s="31" t="s">
        <v>102</v>
      </c>
      <c r="H10531">
        <v>4</v>
      </c>
      <c r="I10531" s="31" t="s">
        <v>106</v>
      </c>
    </row>
    <row r="10532" spans="1:9" x14ac:dyDescent="0.3">
      <c r="A10532">
        <v>10564</v>
      </c>
      <c r="B10532">
        <v>5</v>
      </c>
      <c r="C10532">
        <v>169</v>
      </c>
      <c r="D10532" s="32">
        <v>0.46527777777777779</v>
      </c>
      <c r="E10532">
        <v>8000</v>
      </c>
      <c r="F10532">
        <v>1000</v>
      </c>
      <c r="G10532" s="31" t="s">
        <v>97</v>
      </c>
      <c r="H10532">
        <v>4</v>
      </c>
      <c r="I10532" s="31" t="s">
        <v>105</v>
      </c>
    </row>
    <row r="10533" spans="1:9" x14ac:dyDescent="0.3">
      <c r="A10533">
        <v>10565</v>
      </c>
      <c r="B10533">
        <v>3</v>
      </c>
      <c r="C10533">
        <v>169</v>
      </c>
      <c r="D10533" s="32">
        <v>0.48680555555555555</v>
      </c>
      <c r="E10533">
        <v>8000</v>
      </c>
      <c r="F10533">
        <v>4000</v>
      </c>
      <c r="G10533" s="31" t="s">
        <v>102</v>
      </c>
      <c r="H10533">
        <v>5</v>
      </c>
      <c r="I10533" s="31" t="s">
        <v>104</v>
      </c>
    </row>
    <row r="10534" spans="1:9" x14ac:dyDescent="0.3">
      <c r="A10534">
        <v>10566</v>
      </c>
      <c r="B10534">
        <v>2</v>
      </c>
      <c r="C10534">
        <v>169</v>
      </c>
      <c r="D10534" s="32">
        <v>0.50763888888888886</v>
      </c>
      <c r="E10534">
        <v>8000</v>
      </c>
      <c r="G10534" s="31" t="s">
        <v>102</v>
      </c>
      <c r="H10534">
        <v>5</v>
      </c>
      <c r="I10534" s="31" t="s">
        <v>98</v>
      </c>
    </row>
    <row r="10535" spans="1:9" x14ac:dyDescent="0.3">
      <c r="A10535">
        <v>10567</v>
      </c>
      <c r="B10535">
        <v>1</v>
      </c>
      <c r="C10535">
        <v>169</v>
      </c>
      <c r="D10535" s="32">
        <v>0.46944444444444444</v>
      </c>
      <c r="E10535">
        <v>8000</v>
      </c>
      <c r="G10535" s="31" t="s">
        <v>102</v>
      </c>
      <c r="H10535">
        <v>5</v>
      </c>
      <c r="I10535" s="31" t="s">
        <v>99</v>
      </c>
    </row>
    <row r="10536" spans="1:9" x14ac:dyDescent="0.3">
      <c r="A10536">
        <v>10568</v>
      </c>
      <c r="B10536">
        <v>4</v>
      </c>
      <c r="C10536">
        <v>169</v>
      </c>
      <c r="D10536" s="32">
        <v>0.48194444444444445</v>
      </c>
      <c r="E10536">
        <v>8000</v>
      </c>
      <c r="G10536" s="31" t="s">
        <v>97</v>
      </c>
      <c r="H10536">
        <v>5</v>
      </c>
      <c r="I10536" s="31" t="s">
        <v>103</v>
      </c>
    </row>
    <row r="10537" spans="1:9" x14ac:dyDescent="0.3">
      <c r="A10537">
        <v>10569</v>
      </c>
      <c r="B10537">
        <v>8</v>
      </c>
      <c r="C10537">
        <v>169</v>
      </c>
      <c r="D10537" s="32">
        <v>0.52638888888888891</v>
      </c>
      <c r="E10537">
        <v>8000</v>
      </c>
      <c r="G10537" s="31" t="s">
        <v>97</v>
      </c>
      <c r="H10537">
        <v>5</v>
      </c>
      <c r="I10537" s="31" t="s">
        <v>101</v>
      </c>
    </row>
    <row r="10538" spans="1:9" x14ac:dyDescent="0.3">
      <c r="A10538">
        <v>10570</v>
      </c>
      <c r="B10538">
        <v>7</v>
      </c>
      <c r="C10538">
        <v>169</v>
      </c>
      <c r="D10538" s="32">
        <v>0.55000000000000004</v>
      </c>
      <c r="E10538">
        <v>8000</v>
      </c>
      <c r="F10538">
        <v>2000</v>
      </c>
      <c r="G10538" s="31" t="s">
        <v>102</v>
      </c>
      <c r="H10538">
        <v>5</v>
      </c>
      <c r="I10538" s="31" t="s">
        <v>106</v>
      </c>
    </row>
    <row r="10539" spans="1:9" x14ac:dyDescent="0.3">
      <c r="A10539">
        <v>10571</v>
      </c>
      <c r="B10539">
        <v>5</v>
      </c>
      <c r="C10539">
        <v>169</v>
      </c>
      <c r="D10539" s="32">
        <v>0.5</v>
      </c>
      <c r="E10539">
        <v>8000</v>
      </c>
      <c r="F10539">
        <v>1000</v>
      </c>
      <c r="G10539" s="31" t="s">
        <v>102</v>
      </c>
      <c r="H10539">
        <v>5</v>
      </c>
      <c r="I10539" s="31" t="s">
        <v>105</v>
      </c>
    </row>
    <row r="10540" spans="1:9" x14ac:dyDescent="0.3">
      <c r="A10540">
        <v>10572</v>
      </c>
      <c r="B10540">
        <v>3</v>
      </c>
      <c r="C10540">
        <v>169</v>
      </c>
      <c r="D10540" s="32">
        <v>0.5083333333333333</v>
      </c>
      <c r="E10540">
        <v>8000</v>
      </c>
      <c r="F10540">
        <v>1000</v>
      </c>
      <c r="G10540" s="31" t="s">
        <v>97</v>
      </c>
      <c r="H10540">
        <v>6</v>
      </c>
      <c r="I10540" s="31" t="s">
        <v>104</v>
      </c>
    </row>
    <row r="10541" spans="1:9" x14ac:dyDescent="0.3">
      <c r="A10541">
        <v>10573</v>
      </c>
      <c r="B10541">
        <v>2</v>
      </c>
      <c r="C10541">
        <v>169</v>
      </c>
      <c r="D10541" s="32">
        <v>0.57222222222222219</v>
      </c>
      <c r="E10541">
        <v>8000</v>
      </c>
      <c r="G10541" s="31" t="s">
        <v>102</v>
      </c>
      <c r="H10541">
        <v>6</v>
      </c>
      <c r="I10541" s="31" t="s">
        <v>98</v>
      </c>
    </row>
    <row r="10542" spans="1:9" x14ac:dyDescent="0.3">
      <c r="A10542">
        <v>10574</v>
      </c>
      <c r="B10542">
        <v>1</v>
      </c>
      <c r="C10542">
        <v>169</v>
      </c>
      <c r="D10542" s="32">
        <v>0.50694444444444442</v>
      </c>
      <c r="E10542">
        <v>8000</v>
      </c>
      <c r="G10542" s="31" t="s">
        <v>102</v>
      </c>
      <c r="H10542">
        <v>6</v>
      </c>
      <c r="I10542" s="31" t="s">
        <v>99</v>
      </c>
    </row>
    <row r="10543" spans="1:9" x14ac:dyDescent="0.3">
      <c r="A10543">
        <v>10575</v>
      </c>
      <c r="B10543">
        <v>4</v>
      </c>
      <c r="C10543">
        <v>169</v>
      </c>
      <c r="D10543" s="32">
        <v>0.50902777777777775</v>
      </c>
      <c r="E10543">
        <v>8000</v>
      </c>
      <c r="G10543" s="31" t="s">
        <v>102</v>
      </c>
      <c r="H10543">
        <v>6</v>
      </c>
      <c r="I10543" s="31" t="s">
        <v>103</v>
      </c>
    </row>
    <row r="10544" spans="1:9" x14ac:dyDescent="0.3">
      <c r="A10544">
        <v>10576</v>
      </c>
      <c r="B10544">
        <v>8</v>
      </c>
      <c r="C10544">
        <v>169</v>
      </c>
      <c r="D10544" s="32"/>
      <c r="E10544">
        <v>8000</v>
      </c>
      <c r="G10544" s="31" t="s">
        <v>97</v>
      </c>
      <c r="H10544">
        <v>6</v>
      </c>
      <c r="I10544" s="31" t="s">
        <v>101</v>
      </c>
    </row>
    <row r="10545" spans="1:9" x14ac:dyDescent="0.3">
      <c r="A10545">
        <v>10577</v>
      </c>
      <c r="B10545">
        <v>7</v>
      </c>
      <c r="C10545">
        <v>169</v>
      </c>
      <c r="D10545" s="32">
        <v>0.60277777777777775</v>
      </c>
      <c r="E10545">
        <v>10000</v>
      </c>
      <c r="F10545">
        <v>1000</v>
      </c>
      <c r="G10545" s="31" t="s">
        <v>102</v>
      </c>
      <c r="H10545">
        <v>6</v>
      </c>
      <c r="I10545" s="31" t="s">
        <v>106</v>
      </c>
    </row>
    <row r="10546" spans="1:9" x14ac:dyDescent="0.3">
      <c r="A10546">
        <v>10578</v>
      </c>
      <c r="B10546">
        <v>5</v>
      </c>
      <c r="C10546">
        <v>169</v>
      </c>
      <c r="D10546" s="32">
        <v>0.52430555555555558</v>
      </c>
      <c r="E10546">
        <v>10000</v>
      </c>
      <c r="G10546" s="31" t="s">
        <v>97</v>
      </c>
      <c r="H10546">
        <v>6</v>
      </c>
      <c r="I10546" s="31" t="s">
        <v>105</v>
      </c>
    </row>
    <row r="10547" spans="1:9" x14ac:dyDescent="0.3">
      <c r="A10547">
        <v>10579</v>
      </c>
      <c r="B10547">
        <v>3</v>
      </c>
      <c r="C10547">
        <v>169</v>
      </c>
      <c r="D10547" s="32">
        <v>0.53611111111111109</v>
      </c>
      <c r="E10547">
        <v>8000</v>
      </c>
      <c r="G10547" s="31" t="s">
        <v>97</v>
      </c>
      <c r="H10547">
        <v>7</v>
      </c>
      <c r="I10547" s="31" t="s">
        <v>104</v>
      </c>
    </row>
    <row r="10548" spans="1:9" x14ac:dyDescent="0.3">
      <c r="A10548">
        <v>10580</v>
      </c>
      <c r="B10548">
        <v>2</v>
      </c>
      <c r="C10548">
        <v>169</v>
      </c>
      <c r="D10548" s="32">
        <v>0.59652777777777777</v>
      </c>
      <c r="E10548">
        <v>8000</v>
      </c>
      <c r="G10548" s="31" t="s">
        <v>102</v>
      </c>
      <c r="H10548">
        <v>7</v>
      </c>
      <c r="I10548" s="31" t="s">
        <v>98</v>
      </c>
    </row>
    <row r="10549" spans="1:9" x14ac:dyDescent="0.3">
      <c r="A10549">
        <v>10581</v>
      </c>
      <c r="B10549">
        <v>1</v>
      </c>
      <c r="C10549">
        <v>169</v>
      </c>
      <c r="D10549" s="32">
        <v>0.52847222222222223</v>
      </c>
      <c r="E10549">
        <v>8000</v>
      </c>
      <c r="G10549" s="31" t="s">
        <v>102</v>
      </c>
      <c r="H10549">
        <v>7</v>
      </c>
      <c r="I10549" s="31" t="s">
        <v>99</v>
      </c>
    </row>
    <row r="10550" spans="1:9" x14ac:dyDescent="0.3">
      <c r="A10550">
        <v>10582</v>
      </c>
      <c r="B10550">
        <v>4</v>
      </c>
      <c r="C10550">
        <v>169</v>
      </c>
      <c r="D10550" s="32">
        <v>0.54305555555555551</v>
      </c>
      <c r="E10550">
        <v>8000</v>
      </c>
      <c r="G10550" s="31" t="s">
        <v>102</v>
      </c>
      <c r="H10550">
        <v>7</v>
      </c>
      <c r="I10550" s="31" t="s">
        <v>103</v>
      </c>
    </row>
    <row r="10551" spans="1:9" x14ac:dyDescent="0.3">
      <c r="A10551">
        <v>10583</v>
      </c>
      <c r="B10551">
        <v>8</v>
      </c>
      <c r="C10551">
        <v>169</v>
      </c>
      <c r="D10551" s="32">
        <v>0.57847222222222228</v>
      </c>
      <c r="E10551">
        <v>10000</v>
      </c>
      <c r="G10551" s="31" t="s">
        <v>102</v>
      </c>
      <c r="H10551">
        <v>7</v>
      </c>
      <c r="I10551" s="31" t="s">
        <v>101</v>
      </c>
    </row>
    <row r="10552" spans="1:9" x14ac:dyDescent="0.3">
      <c r="A10552">
        <v>10584</v>
      </c>
      <c r="B10552">
        <v>7</v>
      </c>
      <c r="C10552">
        <v>169</v>
      </c>
      <c r="D10552" s="32">
        <v>0.62638888888888888</v>
      </c>
      <c r="E10552">
        <v>8000</v>
      </c>
      <c r="G10552" s="31" t="s">
        <v>97</v>
      </c>
      <c r="H10552">
        <v>7</v>
      </c>
      <c r="I10552" s="31" t="s">
        <v>106</v>
      </c>
    </row>
    <row r="10553" spans="1:9" x14ac:dyDescent="0.3">
      <c r="A10553">
        <v>10585</v>
      </c>
      <c r="B10553">
        <v>5</v>
      </c>
      <c r="C10553">
        <v>169</v>
      </c>
      <c r="D10553" s="32">
        <v>0.54861111111111116</v>
      </c>
      <c r="E10553">
        <v>8000</v>
      </c>
      <c r="G10553" s="31" t="s">
        <v>97</v>
      </c>
      <c r="H10553">
        <v>7</v>
      </c>
      <c r="I10553" s="31" t="s">
        <v>105</v>
      </c>
    </row>
    <row r="10554" spans="1:9" x14ac:dyDescent="0.3">
      <c r="A10554">
        <v>10586</v>
      </c>
      <c r="B10554">
        <v>3</v>
      </c>
      <c r="C10554">
        <v>169</v>
      </c>
      <c r="D10554" s="32">
        <v>0.56111111111111112</v>
      </c>
      <c r="E10554">
        <v>10000</v>
      </c>
      <c r="G10554" s="31" t="s">
        <v>102</v>
      </c>
      <c r="H10554">
        <v>8</v>
      </c>
      <c r="I10554" s="31" t="s">
        <v>104</v>
      </c>
    </row>
    <row r="10555" spans="1:9" x14ac:dyDescent="0.3">
      <c r="A10555">
        <v>10587</v>
      </c>
      <c r="B10555">
        <v>2</v>
      </c>
      <c r="C10555">
        <v>169</v>
      </c>
      <c r="D10555" s="32">
        <v>0.61875000000000002</v>
      </c>
      <c r="E10555">
        <v>8000</v>
      </c>
      <c r="G10555" s="31" t="s">
        <v>102</v>
      </c>
      <c r="H10555">
        <v>8</v>
      </c>
      <c r="I10555" s="31" t="s">
        <v>98</v>
      </c>
    </row>
    <row r="10556" spans="1:9" x14ac:dyDescent="0.3">
      <c r="A10556">
        <v>10588</v>
      </c>
      <c r="B10556">
        <v>1</v>
      </c>
      <c r="C10556">
        <v>169</v>
      </c>
      <c r="D10556" s="32">
        <v>0.56527777777777777</v>
      </c>
      <c r="E10556">
        <v>8000</v>
      </c>
      <c r="G10556" s="31" t="s">
        <v>97</v>
      </c>
      <c r="H10556">
        <v>8</v>
      </c>
      <c r="I10556" s="31" t="s">
        <v>99</v>
      </c>
    </row>
    <row r="10557" spans="1:9" x14ac:dyDescent="0.3">
      <c r="A10557">
        <v>10589</v>
      </c>
      <c r="B10557">
        <v>4</v>
      </c>
      <c r="C10557">
        <v>169</v>
      </c>
      <c r="D10557" s="32">
        <v>0.56527777777777777</v>
      </c>
      <c r="E10557">
        <v>10000</v>
      </c>
      <c r="G10557" s="31" t="s">
        <v>102</v>
      </c>
      <c r="H10557">
        <v>8</v>
      </c>
      <c r="I10557" s="31" t="s">
        <v>103</v>
      </c>
    </row>
    <row r="10558" spans="1:9" x14ac:dyDescent="0.3">
      <c r="A10558">
        <v>10590</v>
      </c>
      <c r="B10558">
        <v>8</v>
      </c>
      <c r="C10558">
        <v>169</v>
      </c>
      <c r="D10558" s="32">
        <v>0.6020833333333333</v>
      </c>
      <c r="E10558">
        <v>8000</v>
      </c>
      <c r="G10558" s="31" t="s">
        <v>102</v>
      </c>
      <c r="H10558">
        <v>8</v>
      </c>
      <c r="I10558" s="31" t="s">
        <v>101</v>
      </c>
    </row>
    <row r="10559" spans="1:9" x14ac:dyDescent="0.3">
      <c r="A10559">
        <v>10591</v>
      </c>
      <c r="B10559">
        <v>7</v>
      </c>
      <c r="C10559">
        <v>169</v>
      </c>
      <c r="D10559" s="32">
        <v>0.66041666666666665</v>
      </c>
      <c r="E10559">
        <v>8000</v>
      </c>
      <c r="F10559">
        <v>4200</v>
      </c>
      <c r="G10559" s="31" t="s">
        <v>102</v>
      </c>
      <c r="H10559">
        <v>8</v>
      </c>
      <c r="I10559" s="31" t="s">
        <v>106</v>
      </c>
    </row>
    <row r="10560" spans="1:9" x14ac:dyDescent="0.3">
      <c r="A10560">
        <v>10592</v>
      </c>
      <c r="B10560">
        <v>5</v>
      </c>
      <c r="C10560">
        <v>169</v>
      </c>
      <c r="D10560" s="32">
        <v>0.57708333333333328</v>
      </c>
      <c r="E10560">
        <v>8000</v>
      </c>
      <c r="G10560" s="31" t="s">
        <v>102</v>
      </c>
      <c r="H10560">
        <v>8</v>
      </c>
      <c r="I10560" s="31" t="s">
        <v>105</v>
      </c>
    </row>
    <row r="10561" spans="1:9" x14ac:dyDescent="0.3">
      <c r="A10561">
        <v>10593</v>
      </c>
      <c r="B10561">
        <v>3</v>
      </c>
      <c r="C10561">
        <v>169</v>
      </c>
      <c r="D10561" s="32">
        <v>0.59166666666666667</v>
      </c>
      <c r="E10561">
        <v>8000</v>
      </c>
      <c r="G10561" s="31" t="s">
        <v>97</v>
      </c>
      <c r="H10561">
        <v>9</v>
      </c>
      <c r="I10561" s="31" t="s">
        <v>104</v>
      </c>
    </row>
    <row r="10562" spans="1:9" x14ac:dyDescent="0.3">
      <c r="A10562">
        <v>10594</v>
      </c>
      <c r="B10562">
        <v>2</v>
      </c>
      <c r="C10562">
        <v>169</v>
      </c>
      <c r="D10562" s="32">
        <v>0.65625</v>
      </c>
      <c r="E10562">
        <v>8000</v>
      </c>
      <c r="G10562" s="31" t="s">
        <v>102</v>
      </c>
      <c r="H10562">
        <v>9</v>
      </c>
      <c r="I10562" s="31" t="s">
        <v>98</v>
      </c>
    </row>
    <row r="10563" spans="1:9" x14ac:dyDescent="0.3">
      <c r="A10563">
        <v>10595</v>
      </c>
      <c r="B10563">
        <v>1</v>
      </c>
      <c r="C10563">
        <v>169</v>
      </c>
      <c r="D10563" s="32">
        <v>0.59861111111111109</v>
      </c>
      <c r="E10563">
        <v>8000</v>
      </c>
      <c r="G10563" s="31" t="s">
        <v>102</v>
      </c>
      <c r="H10563">
        <v>9</v>
      </c>
      <c r="I10563" s="31" t="s">
        <v>99</v>
      </c>
    </row>
    <row r="10564" spans="1:9" x14ac:dyDescent="0.3">
      <c r="A10564">
        <v>10596</v>
      </c>
      <c r="B10564">
        <v>4</v>
      </c>
      <c r="C10564">
        <v>169</v>
      </c>
      <c r="D10564" s="32">
        <v>0.65486111111111112</v>
      </c>
      <c r="E10564">
        <v>10000</v>
      </c>
      <c r="G10564" s="31" t="s">
        <v>102</v>
      </c>
      <c r="H10564">
        <v>9</v>
      </c>
      <c r="I10564" s="31" t="s">
        <v>103</v>
      </c>
    </row>
    <row r="10565" spans="1:9" x14ac:dyDescent="0.3">
      <c r="A10565">
        <v>10597</v>
      </c>
      <c r="B10565">
        <v>8</v>
      </c>
      <c r="C10565">
        <v>169</v>
      </c>
      <c r="D10565" s="32">
        <v>0.62013888888888891</v>
      </c>
      <c r="E10565">
        <v>8000</v>
      </c>
      <c r="G10565" s="31" t="s">
        <v>102</v>
      </c>
      <c r="H10565">
        <v>9</v>
      </c>
      <c r="I10565" s="31" t="s">
        <v>101</v>
      </c>
    </row>
    <row r="10566" spans="1:9" x14ac:dyDescent="0.3">
      <c r="A10566">
        <v>10598</v>
      </c>
      <c r="B10566">
        <v>7</v>
      </c>
      <c r="C10566">
        <v>169</v>
      </c>
      <c r="D10566" s="32">
        <v>0.71250000000000002</v>
      </c>
      <c r="E10566">
        <v>8000</v>
      </c>
      <c r="G10566" s="31" t="s">
        <v>97</v>
      </c>
      <c r="H10566">
        <v>9</v>
      </c>
      <c r="I10566" s="31" t="s">
        <v>106</v>
      </c>
    </row>
    <row r="10567" spans="1:9" x14ac:dyDescent="0.3">
      <c r="A10567">
        <v>10599</v>
      </c>
      <c r="B10567">
        <v>5</v>
      </c>
      <c r="C10567">
        <v>169</v>
      </c>
      <c r="D10567" s="32">
        <v>0.59722222222222221</v>
      </c>
      <c r="E10567">
        <v>8000</v>
      </c>
      <c r="G10567" s="31" t="s">
        <v>102</v>
      </c>
      <c r="H10567">
        <v>9</v>
      </c>
      <c r="I10567" s="31" t="s">
        <v>105</v>
      </c>
    </row>
    <row r="10568" spans="1:9" x14ac:dyDescent="0.3">
      <c r="A10568">
        <v>10600</v>
      </c>
      <c r="B10568">
        <v>3</v>
      </c>
      <c r="C10568">
        <v>169</v>
      </c>
      <c r="D10568" s="32">
        <v>0.61527777777777781</v>
      </c>
      <c r="E10568">
        <v>8000</v>
      </c>
      <c r="G10568" s="31" t="s">
        <v>102</v>
      </c>
      <c r="H10568">
        <v>10</v>
      </c>
      <c r="I10568" s="31" t="s">
        <v>104</v>
      </c>
    </row>
    <row r="10569" spans="1:9" x14ac:dyDescent="0.3">
      <c r="A10569">
        <v>10601</v>
      </c>
      <c r="B10569">
        <v>2</v>
      </c>
      <c r="C10569">
        <v>169</v>
      </c>
      <c r="D10569" s="32">
        <v>0.68819444444444444</v>
      </c>
      <c r="E10569">
        <v>8000</v>
      </c>
      <c r="G10569" s="31" t="s">
        <v>102</v>
      </c>
      <c r="H10569">
        <v>10</v>
      </c>
      <c r="I10569" s="31" t="s">
        <v>98</v>
      </c>
    </row>
    <row r="10570" spans="1:9" x14ac:dyDescent="0.3">
      <c r="A10570">
        <v>10602</v>
      </c>
      <c r="B10570">
        <v>1</v>
      </c>
      <c r="C10570">
        <v>169</v>
      </c>
      <c r="D10570" s="32">
        <v>0.62361111111111112</v>
      </c>
      <c r="E10570">
        <v>8000</v>
      </c>
      <c r="F10570">
        <v>2000</v>
      </c>
      <c r="G10570" s="31" t="s">
        <v>102</v>
      </c>
      <c r="H10570">
        <v>10</v>
      </c>
      <c r="I10570" s="31" t="s">
        <v>99</v>
      </c>
    </row>
    <row r="10571" spans="1:9" x14ac:dyDescent="0.3">
      <c r="A10571">
        <v>10603</v>
      </c>
      <c r="B10571">
        <v>4</v>
      </c>
      <c r="C10571">
        <v>169</v>
      </c>
      <c r="D10571" s="32">
        <v>0.68402777777777779</v>
      </c>
      <c r="E10571">
        <v>8000</v>
      </c>
      <c r="G10571" s="31" t="s">
        <v>97</v>
      </c>
      <c r="H10571">
        <v>10</v>
      </c>
      <c r="I10571" s="31" t="s">
        <v>103</v>
      </c>
    </row>
    <row r="10572" spans="1:9" x14ac:dyDescent="0.3">
      <c r="A10572">
        <v>10604</v>
      </c>
      <c r="B10572">
        <v>8</v>
      </c>
      <c r="C10572">
        <v>169</v>
      </c>
      <c r="D10572" s="32">
        <v>0.64375000000000004</v>
      </c>
      <c r="E10572">
        <v>8000</v>
      </c>
      <c r="F10572">
        <v>2000</v>
      </c>
      <c r="G10572" s="31" t="s">
        <v>97</v>
      </c>
      <c r="H10572">
        <v>10</v>
      </c>
      <c r="I10572" s="31" t="s">
        <v>101</v>
      </c>
    </row>
    <row r="10573" spans="1:9" x14ac:dyDescent="0.3">
      <c r="A10573">
        <v>10605</v>
      </c>
      <c r="B10573">
        <v>7</v>
      </c>
      <c r="C10573">
        <v>169</v>
      </c>
      <c r="D10573" s="32">
        <v>0.75694444444444442</v>
      </c>
      <c r="E10573">
        <v>8000</v>
      </c>
      <c r="G10573" s="31" t="s">
        <v>102</v>
      </c>
      <c r="H10573">
        <v>10</v>
      </c>
      <c r="I10573" s="31" t="s">
        <v>106</v>
      </c>
    </row>
    <row r="10574" spans="1:9" x14ac:dyDescent="0.3">
      <c r="A10574">
        <v>10606</v>
      </c>
      <c r="B10574">
        <v>5</v>
      </c>
      <c r="C10574">
        <v>169</v>
      </c>
      <c r="D10574" s="32">
        <v>0.61458333333333337</v>
      </c>
      <c r="E10574">
        <v>8000</v>
      </c>
      <c r="G10574" s="31" t="s">
        <v>102</v>
      </c>
      <c r="H10574">
        <v>10</v>
      </c>
      <c r="I10574" s="31" t="s">
        <v>105</v>
      </c>
    </row>
    <row r="10575" spans="1:9" x14ac:dyDescent="0.3">
      <c r="A10575">
        <v>10607</v>
      </c>
      <c r="B10575">
        <v>3</v>
      </c>
      <c r="C10575">
        <v>169</v>
      </c>
      <c r="D10575" s="32">
        <v>0.63680555555555551</v>
      </c>
      <c r="E10575">
        <v>8000</v>
      </c>
      <c r="G10575" s="31" t="s">
        <v>102</v>
      </c>
      <c r="H10575">
        <v>11</v>
      </c>
      <c r="I10575" s="31" t="s">
        <v>104</v>
      </c>
    </row>
    <row r="10576" spans="1:9" x14ac:dyDescent="0.3">
      <c r="A10576">
        <v>10608</v>
      </c>
      <c r="B10576">
        <v>2</v>
      </c>
      <c r="C10576">
        <v>169</v>
      </c>
      <c r="D10576" s="32">
        <v>0.70833333333333337</v>
      </c>
      <c r="E10576">
        <v>8000</v>
      </c>
      <c r="G10576" s="31" t="s">
        <v>97</v>
      </c>
      <c r="H10576">
        <v>11</v>
      </c>
      <c r="I10576" s="31" t="s">
        <v>98</v>
      </c>
    </row>
    <row r="10577" spans="1:9" x14ac:dyDescent="0.3">
      <c r="A10577">
        <v>10609</v>
      </c>
      <c r="B10577">
        <v>1</v>
      </c>
      <c r="C10577">
        <v>169</v>
      </c>
      <c r="D10577" s="32">
        <v>0.69166666666666665</v>
      </c>
      <c r="E10577">
        <v>8000</v>
      </c>
      <c r="G10577" s="31" t="s">
        <v>97</v>
      </c>
      <c r="H10577">
        <v>11</v>
      </c>
      <c r="I10577" s="31" t="s">
        <v>99</v>
      </c>
    </row>
    <row r="10578" spans="1:9" x14ac:dyDescent="0.3">
      <c r="A10578">
        <v>10610</v>
      </c>
      <c r="B10578">
        <v>4</v>
      </c>
      <c r="C10578">
        <v>169</v>
      </c>
      <c r="D10578" s="32">
        <v>0.70138888888888884</v>
      </c>
      <c r="E10578">
        <v>8000</v>
      </c>
      <c r="G10578" s="31" t="s">
        <v>97</v>
      </c>
      <c r="H10578">
        <v>11</v>
      </c>
      <c r="I10578" s="31" t="s">
        <v>103</v>
      </c>
    </row>
    <row r="10579" spans="1:9" x14ac:dyDescent="0.3">
      <c r="A10579">
        <v>10611</v>
      </c>
      <c r="B10579">
        <v>8</v>
      </c>
      <c r="C10579">
        <v>169</v>
      </c>
      <c r="D10579" s="32">
        <v>0.65763888888888888</v>
      </c>
      <c r="E10579">
        <v>8000</v>
      </c>
      <c r="G10579" s="31" t="s">
        <v>102</v>
      </c>
      <c r="H10579">
        <v>11</v>
      </c>
      <c r="I10579" s="31" t="s">
        <v>101</v>
      </c>
    </row>
    <row r="10580" spans="1:9" x14ac:dyDescent="0.3">
      <c r="A10580">
        <v>10612</v>
      </c>
      <c r="B10580">
        <v>7</v>
      </c>
      <c r="C10580">
        <v>169</v>
      </c>
      <c r="D10580" s="32">
        <v>0.82361111111111107</v>
      </c>
      <c r="E10580">
        <v>8000</v>
      </c>
      <c r="G10580" s="31" t="s">
        <v>97</v>
      </c>
      <c r="H10580">
        <v>11</v>
      </c>
      <c r="I10580" s="31" t="s">
        <v>106</v>
      </c>
    </row>
    <row r="10581" spans="1:9" x14ac:dyDescent="0.3">
      <c r="A10581">
        <v>10613</v>
      </c>
      <c r="B10581">
        <v>5</v>
      </c>
      <c r="C10581">
        <v>169</v>
      </c>
      <c r="D10581" s="32">
        <v>0.64722222222222225</v>
      </c>
      <c r="E10581">
        <v>8000</v>
      </c>
      <c r="G10581" s="31" t="s">
        <v>97</v>
      </c>
      <c r="H10581">
        <v>11</v>
      </c>
      <c r="I10581" s="31" t="s">
        <v>105</v>
      </c>
    </row>
    <row r="10582" spans="1:9" x14ac:dyDescent="0.3">
      <c r="A10582">
        <v>10614</v>
      </c>
      <c r="B10582">
        <v>3</v>
      </c>
      <c r="C10582">
        <v>169</v>
      </c>
      <c r="D10582" s="32">
        <v>0.65555555555555556</v>
      </c>
      <c r="E10582">
        <v>8000</v>
      </c>
      <c r="G10582" s="31" t="s">
        <v>102</v>
      </c>
      <c r="H10582">
        <v>12</v>
      </c>
      <c r="I10582" s="31" t="s">
        <v>104</v>
      </c>
    </row>
    <row r="10583" spans="1:9" x14ac:dyDescent="0.3">
      <c r="A10583">
        <v>10615</v>
      </c>
      <c r="B10583">
        <v>2</v>
      </c>
      <c r="C10583">
        <v>169</v>
      </c>
      <c r="D10583" s="32">
        <v>0.75069444444444444</v>
      </c>
      <c r="E10583">
        <v>8000</v>
      </c>
      <c r="G10583" s="31" t="s">
        <v>102</v>
      </c>
      <c r="H10583">
        <v>12</v>
      </c>
      <c r="I10583" s="31" t="s">
        <v>98</v>
      </c>
    </row>
    <row r="10584" spans="1:9" x14ac:dyDescent="0.3">
      <c r="A10584">
        <v>10616</v>
      </c>
      <c r="B10584">
        <v>1</v>
      </c>
      <c r="C10584">
        <v>169</v>
      </c>
      <c r="D10584" s="32">
        <v>0.72847222222222219</v>
      </c>
      <c r="E10584">
        <v>8000</v>
      </c>
      <c r="G10584" s="31" t="s">
        <v>97</v>
      </c>
      <c r="H10584">
        <v>12</v>
      </c>
      <c r="I10584" s="31" t="s">
        <v>99</v>
      </c>
    </row>
    <row r="10585" spans="1:9" x14ac:dyDescent="0.3">
      <c r="A10585">
        <v>10617</v>
      </c>
      <c r="B10585">
        <v>4</v>
      </c>
      <c r="C10585">
        <v>169</v>
      </c>
      <c r="D10585" s="32">
        <v>0.72638888888888886</v>
      </c>
      <c r="E10585">
        <v>8000</v>
      </c>
      <c r="G10585" s="31" t="s">
        <v>102</v>
      </c>
      <c r="H10585">
        <v>12</v>
      </c>
      <c r="I10585" s="31" t="s">
        <v>103</v>
      </c>
    </row>
    <row r="10586" spans="1:9" x14ac:dyDescent="0.3">
      <c r="A10586">
        <v>10618</v>
      </c>
      <c r="B10586">
        <v>8</v>
      </c>
      <c r="C10586">
        <v>169</v>
      </c>
      <c r="D10586" s="32">
        <v>0.68402777777777779</v>
      </c>
      <c r="E10586">
        <v>8000</v>
      </c>
      <c r="G10586" s="31" t="s">
        <v>97</v>
      </c>
      <c r="H10586">
        <v>12</v>
      </c>
      <c r="I10586" s="31" t="s">
        <v>101</v>
      </c>
    </row>
    <row r="10587" spans="1:9" x14ac:dyDescent="0.3">
      <c r="A10587">
        <v>10619</v>
      </c>
      <c r="B10587">
        <v>7</v>
      </c>
      <c r="C10587">
        <v>169</v>
      </c>
      <c r="D10587" s="32">
        <v>0.84375</v>
      </c>
      <c r="E10587">
        <v>10000</v>
      </c>
      <c r="G10587" s="31" t="s">
        <v>97</v>
      </c>
      <c r="H10587">
        <v>12</v>
      </c>
      <c r="I10587" s="31" t="s">
        <v>106</v>
      </c>
    </row>
    <row r="10588" spans="1:9" x14ac:dyDescent="0.3">
      <c r="A10588">
        <v>10620</v>
      </c>
      <c r="B10588">
        <v>5</v>
      </c>
      <c r="C10588">
        <v>169</v>
      </c>
      <c r="D10588" s="32">
        <v>0.68611111111111112</v>
      </c>
      <c r="E10588">
        <v>10000</v>
      </c>
      <c r="G10588" s="31" t="s">
        <v>102</v>
      </c>
      <c r="H10588">
        <v>12</v>
      </c>
      <c r="I10588" s="31" t="s">
        <v>105</v>
      </c>
    </row>
    <row r="10589" spans="1:9" x14ac:dyDescent="0.3">
      <c r="A10589">
        <v>10621</v>
      </c>
      <c r="B10589">
        <v>3</v>
      </c>
      <c r="C10589">
        <v>169</v>
      </c>
      <c r="D10589" s="32">
        <v>0.67500000000000004</v>
      </c>
      <c r="E10589">
        <v>8000</v>
      </c>
      <c r="G10589" s="31" t="s">
        <v>102</v>
      </c>
      <c r="H10589">
        <v>13</v>
      </c>
      <c r="I10589" s="31" t="s">
        <v>104</v>
      </c>
    </row>
    <row r="10590" spans="1:9" x14ac:dyDescent="0.3">
      <c r="A10590">
        <v>10622</v>
      </c>
      <c r="B10590">
        <v>2</v>
      </c>
      <c r="C10590">
        <v>169</v>
      </c>
      <c r="D10590" s="32">
        <v>0.77013888888888893</v>
      </c>
      <c r="E10590">
        <v>8000</v>
      </c>
      <c r="G10590" s="31" t="s">
        <v>97</v>
      </c>
      <c r="H10590">
        <v>13</v>
      </c>
      <c r="I10590" s="31" t="s">
        <v>98</v>
      </c>
    </row>
    <row r="10591" spans="1:9" x14ac:dyDescent="0.3">
      <c r="A10591">
        <v>10623</v>
      </c>
      <c r="B10591">
        <v>1</v>
      </c>
      <c r="C10591">
        <v>169</v>
      </c>
      <c r="D10591" s="32">
        <v>0.78541666666666665</v>
      </c>
      <c r="E10591">
        <v>8000</v>
      </c>
      <c r="G10591" s="31" t="s">
        <v>97</v>
      </c>
      <c r="H10591">
        <v>13</v>
      </c>
      <c r="I10591" s="31" t="s">
        <v>99</v>
      </c>
    </row>
    <row r="10592" spans="1:9" x14ac:dyDescent="0.3">
      <c r="A10592">
        <v>10624</v>
      </c>
      <c r="B10592">
        <v>4</v>
      </c>
      <c r="C10592">
        <v>169</v>
      </c>
      <c r="D10592" s="32">
        <v>0.74930555555555556</v>
      </c>
      <c r="E10592">
        <v>8000</v>
      </c>
      <c r="G10592" s="31" t="s">
        <v>97</v>
      </c>
      <c r="H10592">
        <v>13</v>
      </c>
      <c r="I10592" s="31" t="s">
        <v>103</v>
      </c>
    </row>
    <row r="10593" spans="1:9" x14ac:dyDescent="0.3">
      <c r="A10593">
        <v>10625</v>
      </c>
      <c r="B10593">
        <v>8</v>
      </c>
      <c r="C10593">
        <v>169</v>
      </c>
      <c r="D10593" s="32">
        <v>0.72847222222222219</v>
      </c>
      <c r="E10593">
        <v>8000</v>
      </c>
      <c r="G10593" s="31" t="s">
        <v>97</v>
      </c>
      <c r="H10593">
        <v>13</v>
      </c>
      <c r="I10593" s="31" t="s">
        <v>101</v>
      </c>
    </row>
    <row r="10594" spans="1:9" x14ac:dyDescent="0.3">
      <c r="A10594">
        <v>10626</v>
      </c>
      <c r="B10594">
        <v>5</v>
      </c>
      <c r="C10594">
        <v>169</v>
      </c>
      <c r="D10594" s="32">
        <v>0.71111111111111114</v>
      </c>
      <c r="E10594">
        <v>8000</v>
      </c>
      <c r="G10594" s="31" t="s">
        <v>102</v>
      </c>
      <c r="H10594">
        <v>13</v>
      </c>
      <c r="I10594" s="31" t="s">
        <v>105</v>
      </c>
    </row>
    <row r="10595" spans="1:9" x14ac:dyDescent="0.3">
      <c r="A10595">
        <v>10627</v>
      </c>
      <c r="B10595">
        <v>3</v>
      </c>
      <c r="C10595">
        <v>169</v>
      </c>
      <c r="D10595" s="32">
        <v>0.6958333333333333</v>
      </c>
      <c r="E10595">
        <v>8000</v>
      </c>
      <c r="G10595" s="31" t="s">
        <v>97</v>
      </c>
      <c r="H10595">
        <v>14</v>
      </c>
      <c r="I10595" s="31" t="s">
        <v>104</v>
      </c>
    </row>
    <row r="10596" spans="1:9" x14ac:dyDescent="0.3">
      <c r="A10596">
        <v>10628</v>
      </c>
      <c r="B10596">
        <v>2</v>
      </c>
      <c r="C10596">
        <v>169</v>
      </c>
      <c r="D10596" s="32">
        <v>0.79097222222222219</v>
      </c>
      <c r="E10596">
        <v>8000</v>
      </c>
      <c r="G10596" s="31" t="s">
        <v>97</v>
      </c>
      <c r="H10596">
        <v>14</v>
      </c>
      <c r="I10596" s="31" t="s">
        <v>98</v>
      </c>
    </row>
    <row r="10597" spans="1:9" x14ac:dyDescent="0.3">
      <c r="A10597">
        <v>10629</v>
      </c>
      <c r="B10597">
        <v>1</v>
      </c>
      <c r="C10597">
        <v>169</v>
      </c>
      <c r="D10597" s="32">
        <v>0.82291666666666663</v>
      </c>
      <c r="E10597">
        <v>8000</v>
      </c>
      <c r="G10597" s="31" t="s">
        <v>97</v>
      </c>
      <c r="H10597">
        <v>14</v>
      </c>
      <c r="I10597" s="31" t="s">
        <v>99</v>
      </c>
    </row>
    <row r="10598" spans="1:9" x14ac:dyDescent="0.3">
      <c r="A10598">
        <v>10630</v>
      </c>
      <c r="B10598">
        <v>4</v>
      </c>
      <c r="C10598">
        <v>169</v>
      </c>
      <c r="D10598" s="32">
        <v>0.76944444444444449</v>
      </c>
      <c r="E10598">
        <v>8000</v>
      </c>
      <c r="G10598" s="31" t="s">
        <v>102</v>
      </c>
      <c r="H10598">
        <v>14</v>
      </c>
      <c r="I10598" s="31" t="s">
        <v>103</v>
      </c>
    </row>
    <row r="10599" spans="1:9" x14ac:dyDescent="0.3">
      <c r="A10599">
        <v>10631</v>
      </c>
      <c r="B10599">
        <v>8</v>
      </c>
      <c r="C10599">
        <v>169</v>
      </c>
      <c r="D10599" s="32">
        <v>0.75763888888888886</v>
      </c>
      <c r="E10599">
        <v>10000</v>
      </c>
      <c r="F10599">
        <v>500</v>
      </c>
      <c r="G10599" s="31" t="s">
        <v>97</v>
      </c>
      <c r="H10599">
        <v>14</v>
      </c>
      <c r="I10599" s="31" t="s">
        <v>101</v>
      </c>
    </row>
    <row r="10600" spans="1:9" x14ac:dyDescent="0.3">
      <c r="A10600">
        <v>10632</v>
      </c>
      <c r="B10600">
        <v>5</v>
      </c>
      <c r="C10600">
        <v>169</v>
      </c>
      <c r="D10600" s="32">
        <v>0.72569444444444442</v>
      </c>
      <c r="E10600">
        <v>8000</v>
      </c>
      <c r="G10600" s="31" t="s">
        <v>102</v>
      </c>
      <c r="H10600">
        <v>14</v>
      </c>
      <c r="I10600" s="31" t="s">
        <v>105</v>
      </c>
    </row>
    <row r="10601" spans="1:9" x14ac:dyDescent="0.3">
      <c r="A10601">
        <v>10633</v>
      </c>
      <c r="B10601">
        <v>3</v>
      </c>
      <c r="C10601">
        <v>169</v>
      </c>
      <c r="D10601" s="32">
        <v>0.72291666666666665</v>
      </c>
      <c r="E10601">
        <v>8000</v>
      </c>
      <c r="G10601" s="31" t="s">
        <v>102</v>
      </c>
      <c r="H10601">
        <v>15</v>
      </c>
      <c r="I10601" s="31" t="s">
        <v>104</v>
      </c>
    </row>
    <row r="10602" spans="1:9" x14ac:dyDescent="0.3">
      <c r="A10602">
        <v>10634</v>
      </c>
      <c r="B10602">
        <v>4</v>
      </c>
      <c r="C10602">
        <v>169</v>
      </c>
      <c r="D10602" s="32">
        <v>0.80833333333333335</v>
      </c>
      <c r="E10602">
        <v>8000</v>
      </c>
      <c r="G10602" s="31" t="s">
        <v>97</v>
      </c>
      <c r="H10602">
        <v>15</v>
      </c>
      <c r="I10602" s="31" t="s">
        <v>103</v>
      </c>
    </row>
    <row r="10603" spans="1:9" x14ac:dyDescent="0.3">
      <c r="A10603">
        <v>10635</v>
      </c>
      <c r="B10603">
        <v>8</v>
      </c>
      <c r="C10603">
        <v>169</v>
      </c>
      <c r="D10603" s="32">
        <v>0.77500000000000002</v>
      </c>
      <c r="E10603">
        <v>8000</v>
      </c>
      <c r="G10603" s="31" t="s">
        <v>102</v>
      </c>
      <c r="H10603">
        <v>15</v>
      </c>
      <c r="I10603" s="31" t="s">
        <v>101</v>
      </c>
    </row>
    <row r="10604" spans="1:9" x14ac:dyDescent="0.3">
      <c r="A10604">
        <v>10636</v>
      </c>
      <c r="B10604">
        <v>5</v>
      </c>
      <c r="C10604">
        <v>169</v>
      </c>
      <c r="D10604" s="32">
        <v>0.78402777777777777</v>
      </c>
      <c r="E10604">
        <v>8000</v>
      </c>
      <c r="G10604" s="31" t="s">
        <v>102</v>
      </c>
      <c r="H10604">
        <v>15</v>
      </c>
      <c r="I10604" s="31" t="s">
        <v>105</v>
      </c>
    </row>
    <row r="10605" spans="1:9" x14ac:dyDescent="0.3">
      <c r="A10605">
        <v>10637</v>
      </c>
      <c r="B10605">
        <v>3</v>
      </c>
      <c r="C10605">
        <v>169</v>
      </c>
      <c r="D10605" s="32">
        <v>0.74305555555555558</v>
      </c>
      <c r="E10605">
        <v>8000</v>
      </c>
      <c r="G10605" s="31" t="s">
        <v>102</v>
      </c>
      <c r="H10605">
        <v>16</v>
      </c>
      <c r="I10605" s="31" t="s">
        <v>104</v>
      </c>
    </row>
    <row r="10606" spans="1:9" x14ac:dyDescent="0.3">
      <c r="A10606">
        <v>10638</v>
      </c>
      <c r="B10606">
        <v>4</v>
      </c>
      <c r="C10606">
        <v>169</v>
      </c>
      <c r="D10606" s="32">
        <v>0.83333333333333337</v>
      </c>
      <c r="E10606">
        <v>8000</v>
      </c>
      <c r="G10606" s="31" t="s">
        <v>102</v>
      </c>
      <c r="H10606">
        <v>16</v>
      </c>
      <c r="I10606" s="31" t="s">
        <v>103</v>
      </c>
    </row>
    <row r="10607" spans="1:9" x14ac:dyDescent="0.3">
      <c r="A10607">
        <v>10639</v>
      </c>
      <c r="B10607">
        <v>8</v>
      </c>
      <c r="C10607">
        <v>169</v>
      </c>
      <c r="D10607" s="32">
        <v>0.80972222222222223</v>
      </c>
      <c r="E10607">
        <v>8000</v>
      </c>
      <c r="G10607" s="31" t="s">
        <v>97</v>
      </c>
      <c r="H10607">
        <v>16</v>
      </c>
      <c r="I10607" s="31" t="s">
        <v>101</v>
      </c>
    </row>
    <row r="10608" spans="1:9" x14ac:dyDescent="0.3">
      <c r="A10608">
        <v>10640</v>
      </c>
      <c r="B10608">
        <v>5</v>
      </c>
      <c r="C10608">
        <v>169</v>
      </c>
      <c r="D10608" s="32">
        <v>0.80486111111111114</v>
      </c>
      <c r="E10608">
        <v>8000</v>
      </c>
      <c r="F10608">
        <v>2000</v>
      </c>
      <c r="G10608" s="31" t="s">
        <v>102</v>
      </c>
      <c r="H10608">
        <v>16</v>
      </c>
      <c r="I10608" s="31" t="s">
        <v>105</v>
      </c>
    </row>
    <row r="10609" spans="1:9" x14ac:dyDescent="0.3">
      <c r="A10609">
        <v>10641</v>
      </c>
      <c r="B10609">
        <v>3</v>
      </c>
      <c r="C10609">
        <v>169</v>
      </c>
      <c r="D10609" s="32">
        <v>0.76527777777777772</v>
      </c>
      <c r="E10609">
        <v>8000</v>
      </c>
      <c r="G10609" s="31" t="s">
        <v>102</v>
      </c>
      <c r="H10609">
        <v>17</v>
      </c>
      <c r="I10609" s="31" t="s">
        <v>104</v>
      </c>
    </row>
    <row r="10610" spans="1:9" x14ac:dyDescent="0.3">
      <c r="A10610">
        <v>10642</v>
      </c>
      <c r="B10610">
        <v>8</v>
      </c>
      <c r="C10610">
        <v>169</v>
      </c>
      <c r="D10610" s="32">
        <v>0.83125000000000004</v>
      </c>
      <c r="E10610">
        <v>8000</v>
      </c>
      <c r="G10610" s="31" t="s">
        <v>102</v>
      </c>
      <c r="H10610">
        <v>17</v>
      </c>
      <c r="I10610" s="31" t="s">
        <v>101</v>
      </c>
    </row>
    <row r="10611" spans="1:9" x14ac:dyDescent="0.3">
      <c r="A10611">
        <v>10643</v>
      </c>
      <c r="B10611">
        <v>5</v>
      </c>
      <c r="C10611">
        <v>169</v>
      </c>
      <c r="D10611" s="32">
        <v>0.83819444444444446</v>
      </c>
      <c r="E10611">
        <v>8000</v>
      </c>
      <c r="G10611" s="31" t="s">
        <v>97</v>
      </c>
      <c r="H10611">
        <v>17</v>
      </c>
      <c r="I10611" s="31" t="s">
        <v>105</v>
      </c>
    </row>
    <row r="10612" spans="1:9" x14ac:dyDescent="0.3">
      <c r="A10612">
        <v>10644</v>
      </c>
      <c r="B10612">
        <v>3</v>
      </c>
      <c r="C10612">
        <v>169</v>
      </c>
      <c r="D10612" s="32">
        <v>0.78472222222222221</v>
      </c>
      <c r="E10612">
        <v>8000</v>
      </c>
      <c r="G10612" s="31" t="s">
        <v>97</v>
      </c>
      <c r="H10612">
        <v>18</v>
      </c>
      <c r="I10612" s="31" t="s">
        <v>104</v>
      </c>
    </row>
    <row r="10613" spans="1:9" x14ac:dyDescent="0.3">
      <c r="A10613">
        <v>10645</v>
      </c>
      <c r="B10613">
        <v>3</v>
      </c>
      <c r="C10613">
        <v>169</v>
      </c>
      <c r="D10613" s="32">
        <v>0.80763888888888891</v>
      </c>
      <c r="E10613">
        <v>8000</v>
      </c>
      <c r="G10613" s="31" t="s">
        <v>97</v>
      </c>
      <c r="H10613">
        <v>19</v>
      </c>
      <c r="I10613" s="31" t="s">
        <v>104</v>
      </c>
    </row>
    <row r="10614" spans="1:9" x14ac:dyDescent="0.3">
      <c r="A10614">
        <v>10646</v>
      </c>
      <c r="B10614">
        <v>3</v>
      </c>
      <c r="C10614">
        <v>169</v>
      </c>
      <c r="D10614" s="32">
        <v>0.83125000000000004</v>
      </c>
      <c r="E10614">
        <v>10000</v>
      </c>
      <c r="G10614" s="31" t="s">
        <v>102</v>
      </c>
      <c r="H10614">
        <v>20</v>
      </c>
      <c r="I10614" s="31" t="s">
        <v>104</v>
      </c>
    </row>
    <row r="10615" spans="1:9" x14ac:dyDescent="0.3">
      <c r="A10615">
        <v>10647</v>
      </c>
      <c r="B10615">
        <v>3</v>
      </c>
      <c r="C10615">
        <v>170</v>
      </c>
      <c r="D10615" s="32">
        <v>0.46458333333333335</v>
      </c>
      <c r="E10615">
        <v>8000</v>
      </c>
      <c r="F10615">
        <v>2000</v>
      </c>
      <c r="G10615" s="31" t="s">
        <v>102</v>
      </c>
      <c r="H10615">
        <v>4</v>
      </c>
      <c r="I10615" s="31" t="s">
        <v>104</v>
      </c>
    </row>
    <row r="10616" spans="1:9" x14ac:dyDescent="0.3">
      <c r="A10616">
        <v>10648</v>
      </c>
      <c r="B10616">
        <v>2</v>
      </c>
      <c r="C10616">
        <v>170</v>
      </c>
      <c r="D10616" s="32">
        <v>0.47152777777777777</v>
      </c>
      <c r="E10616">
        <v>8000</v>
      </c>
      <c r="G10616" s="31" t="s">
        <v>97</v>
      </c>
      <c r="H10616">
        <v>4</v>
      </c>
      <c r="I10616" s="31" t="s">
        <v>98</v>
      </c>
    </row>
    <row r="10617" spans="1:9" x14ac:dyDescent="0.3">
      <c r="A10617">
        <v>10649</v>
      </c>
      <c r="B10617">
        <v>6</v>
      </c>
      <c r="C10617">
        <v>170</v>
      </c>
      <c r="D10617" s="32">
        <v>0.51527777777777772</v>
      </c>
      <c r="E10617">
        <v>8000</v>
      </c>
      <c r="G10617" s="31" t="s">
        <v>97</v>
      </c>
      <c r="H10617">
        <v>4</v>
      </c>
      <c r="I10617" s="31" t="s">
        <v>100</v>
      </c>
    </row>
    <row r="10618" spans="1:9" x14ac:dyDescent="0.3">
      <c r="A10618">
        <v>10650</v>
      </c>
      <c r="B10618">
        <v>8</v>
      </c>
      <c r="C10618">
        <v>170</v>
      </c>
      <c r="D10618" s="32">
        <v>0.48749999999999999</v>
      </c>
      <c r="E10618">
        <v>8000</v>
      </c>
      <c r="G10618" s="31" t="s">
        <v>97</v>
      </c>
      <c r="H10618">
        <v>4</v>
      </c>
      <c r="I10618" s="31" t="s">
        <v>101</v>
      </c>
    </row>
    <row r="10619" spans="1:9" x14ac:dyDescent="0.3">
      <c r="A10619">
        <v>10651</v>
      </c>
      <c r="B10619">
        <v>3</v>
      </c>
      <c r="C10619">
        <v>170</v>
      </c>
      <c r="D10619" s="32">
        <v>0.49166666666666664</v>
      </c>
      <c r="E10619">
        <v>8000</v>
      </c>
      <c r="G10619" s="31" t="s">
        <v>97</v>
      </c>
      <c r="H10619">
        <v>5</v>
      </c>
      <c r="I10619" s="31" t="s">
        <v>104</v>
      </c>
    </row>
    <row r="10620" spans="1:9" x14ac:dyDescent="0.3">
      <c r="A10620">
        <v>10652</v>
      </c>
      <c r="B10620">
        <v>2</v>
      </c>
      <c r="C10620">
        <v>170</v>
      </c>
      <c r="D10620" s="32">
        <v>0.52152777777777781</v>
      </c>
      <c r="E10620">
        <v>8000</v>
      </c>
      <c r="G10620" s="31" t="s">
        <v>102</v>
      </c>
      <c r="H10620">
        <v>5</v>
      </c>
      <c r="I10620" s="31" t="s">
        <v>98</v>
      </c>
    </row>
    <row r="10621" spans="1:9" x14ac:dyDescent="0.3">
      <c r="A10621">
        <v>10653</v>
      </c>
      <c r="B10621">
        <v>6</v>
      </c>
      <c r="C10621">
        <v>170</v>
      </c>
      <c r="D10621" s="32">
        <v>0.55208333333333337</v>
      </c>
      <c r="E10621">
        <v>8000</v>
      </c>
      <c r="G10621" s="31" t="s">
        <v>97</v>
      </c>
      <c r="H10621">
        <v>5</v>
      </c>
      <c r="I10621" s="31" t="s">
        <v>100</v>
      </c>
    </row>
    <row r="10622" spans="1:9" x14ac:dyDescent="0.3">
      <c r="A10622">
        <v>10654</v>
      </c>
      <c r="B10622">
        <v>8</v>
      </c>
      <c r="C10622">
        <v>170</v>
      </c>
      <c r="D10622" s="32">
        <v>0.52708333333333335</v>
      </c>
      <c r="E10622">
        <v>8000</v>
      </c>
      <c r="G10622" s="31" t="s">
        <v>102</v>
      </c>
      <c r="H10622">
        <v>5</v>
      </c>
      <c r="I10622" s="31" t="s">
        <v>101</v>
      </c>
    </row>
    <row r="10623" spans="1:9" x14ac:dyDescent="0.3">
      <c r="A10623">
        <v>10655</v>
      </c>
      <c r="B10623">
        <v>3</v>
      </c>
      <c r="C10623">
        <v>170</v>
      </c>
      <c r="D10623" s="32">
        <v>0.52013888888888893</v>
      </c>
      <c r="E10623">
        <v>8000</v>
      </c>
      <c r="F10623">
        <v>2000</v>
      </c>
      <c r="G10623" s="31" t="s">
        <v>97</v>
      </c>
      <c r="H10623">
        <v>6</v>
      </c>
      <c r="I10623" s="31" t="s">
        <v>104</v>
      </c>
    </row>
    <row r="10624" spans="1:9" x14ac:dyDescent="0.3">
      <c r="A10624">
        <v>10656</v>
      </c>
      <c r="B10624">
        <v>2</v>
      </c>
      <c r="C10624">
        <v>170</v>
      </c>
      <c r="D10624" s="32">
        <v>0.56874999999999998</v>
      </c>
      <c r="E10624">
        <v>8000</v>
      </c>
      <c r="G10624" s="31" t="s">
        <v>102</v>
      </c>
      <c r="H10624">
        <v>6</v>
      </c>
      <c r="I10624" s="31" t="s">
        <v>98</v>
      </c>
    </row>
    <row r="10625" spans="1:9" x14ac:dyDescent="0.3">
      <c r="A10625">
        <v>10657</v>
      </c>
      <c r="B10625">
        <v>6</v>
      </c>
      <c r="C10625">
        <v>170</v>
      </c>
      <c r="D10625" s="32">
        <v>0.59166666666666667</v>
      </c>
      <c r="E10625">
        <v>8000</v>
      </c>
      <c r="G10625" s="31" t="s">
        <v>97</v>
      </c>
      <c r="H10625">
        <v>6</v>
      </c>
      <c r="I10625" s="31" t="s">
        <v>100</v>
      </c>
    </row>
    <row r="10626" spans="1:9" x14ac:dyDescent="0.3">
      <c r="A10626">
        <v>10658</v>
      </c>
      <c r="B10626">
        <v>8</v>
      </c>
      <c r="C10626">
        <v>170</v>
      </c>
      <c r="D10626" s="32">
        <v>0.58333333333333337</v>
      </c>
      <c r="E10626">
        <v>8000</v>
      </c>
      <c r="G10626" s="31" t="s">
        <v>97</v>
      </c>
      <c r="H10626">
        <v>6</v>
      </c>
      <c r="I10626" s="31" t="s">
        <v>101</v>
      </c>
    </row>
    <row r="10627" spans="1:9" x14ac:dyDescent="0.3">
      <c r="A10627">
        <v>10659</v>
      </c>
      <c r="B10627">
        <v>3</v>
      </c>
      <c r="C10627">
        <v>170</v>
      </c>
      <c r="D10627" s="32">
        <v>0.52916666666666667</v>
      </c>
      <c r="E10627">
        <v>8000</v>
      </c>
      <c r="F10627">
        <v>2000</v>
      </c>
      <c r="G10627" s="31" t="s">
        <v>102</v>
      </c>
      <c r="H10627">
        <v>7</v>
      </c>
      <c r="I10627" s="31" t="s">
        <v>104</v>
      </c>
    </row>
    <row r="10628" spans="1:9" x14ac:dyDescent="0.3">
      <c r="A10628">
        <v>10660</v>
      </c>
      <c r="B10628">
        <v>2</v>
      </c>
      <c r="C10628">
        <v>170</v>
      </c>
      <c r="D10628" s="32">
        <v>0.61875000000000002</v>
      </c>
      <c r="E10628">
        <v>8000</v>
      </c>
      <c r="G10628" s="31" t="s">
        <v>102</v>
      </c>
      <c r="H10628">
        <v>7</v>
      </c>
      <c r="I10628" s="31" t="s">
        <v>98</v>
      </c>
    </row>
    <row r="10629" spans="1:9" x14ac:dyDescent="0.3">
      <c r="A10629">
        <v>10661</v>
      </c>
      <c r="B10629">
        <v>6</v>
      </c>
      <c r="C10629">
        <v>170</v>
      </c>
      <c r="D10629" s="32">
        <v>0.61875000000000002</v>
      </c>
      <c r="E10629">
        <v>8000</v>
      </c>
      <c r="G10629" s="31" t="s">
        <v>102</v>
      </c>
      <c r="H10629">
        <v>7</v>
      </c>
      <c r="I10629" s="31" t="s">
        <v>100</v>
      </c>
    </row>
    <row r="10630" spans="1:9" x14ac:dyDescent="0.3">
      <c r="A10630">
        <v>10662</v>
      </c>
      <c r="B10630">
        <v>8</v>
      </c>
      <c r="C10630">
        <v>170</v>
      </c>
      <c r="D10630" s="32">
        <v>0.61597222222222225</v>
      </c>
      <c r="E10630">
        <v>8000</v>
      </c>
      <c r="G10630" s="31" t="s">
        <v>97</v>
      </c>
      <c r="H10630">
        <v>7</v>
      </c>
      <c r="I10630" s="31" t="s">
        <v>101</v>
      </c>
    </row>
    <row r="10631" spans="1:9" x14ac:dyDescent="0.3">
      <c r="A10631">
        <v>10663</v>
      </c>
      <c r="B10631">
        <v>3</v>
      </c>
      <c r="C10631">
        <v>170</v>
      </c>
      <c r="D10631" s="32">
        <v>0.55208333333333337</v>
      </c>
      <c r="E10631">
        <v>8000</v>
      </c>
      <c r="G10631" s="31" t="s">
        <v>97</v>
      </c>
      <c r="H10631">
        <v>8</v>
      </c>
      <c r="I10631" s="31" t="s">
        <v>104</v>
      </c>
    </row>
    <row r="10632" spans="1:9" x14ac:dyDescent="0.3">
      <c r="A10632">
        <v>10664</v>
      </c>
      <c r="B10632">
        <v>2</v>
      </c>
      <c r="C10632">
        <v>170</v>
      </c>
      <c r="D10632" s="32">
        <v>0.68263888888888891</v>
      </c>
      <c r="E10632">
        <v>8000</v>
      </c>
      <c r="G10632" s="31" t="s">
        <v>97</v>
      </c>
      <c r="H10632">
        <v>8</v>
      </c>
      <c r="I10632" s="31" t="s">
        <v>98</v>
      </c>
    </row>
    <row r="10633" spans="1:9" x14ac:dyDescent="0.3">
      <c r="A10633">
        <v>10665</v>
      </c>
      <c r="B10633">
        <v>6</v>
      </c>
      <c r="C10633">
        <v>170</v>
      </c>
      <c r="D10633" s="32">
        <v>0.67013888888888884</v>
      </c>
      <c r="E10633">
        <v>8000</v>
      </c>
      <c r="G10633" s="31" t="s">
        <v>97</v>
      </c>
      <c r="H10633">
        <v>8</v>
      </c>
      <c r="I10633" s="31" t="s">
        <v>100</v>
      </c>
    </row>
    <row r="10634" spans="1:9" x14ac:dyDescent="0.3">
      <c r="A10634">
        <v>10666</v>
      </c>
      <c r="B10634">
        <v>8</v>
      </c>
      <c r="C10634">
        <v>170</v>
      </c>
      <c r="D10634" s="32">
        <v>0.68125000000000002</v>
      </c>
      <c r="E10634">
        <v>8000</v>
      </c>
      <c r="G10634" s="31" t="s">
        <v>102</v>
      </c>
      <c r="H10634">
        <v>8</v>
      </c>
      <c r="I10634" s="31" t="s">
        <v>101</v>
      </c>
    </row>
    <row r="10635" spans="1:9" x14ac:dyDescent="0.3">
      <c r="A10635">
        <v>10667</v>
      </c>
      <c r="B10635">
        <v>3</v>
      </c>
      <c r="C10635">
        <v>170</v>
      </c>
      <c r="D10635" s="32">
        <v>0.57708333333333328</v>
      </c>
      <c r="E10635">
        <v>8000</v>
      </c>
      <c r="G10635" s="31" t="s">
        <v>97</v>
      </c>
      <c r="H10635">
        <v>9</v>
      </c>
      <c r="I10635" s="31" t="s">
        <v>104</v>
      </c>
    </row>
    <row r="10636" spans="1:9" x14ac:dyDescent="0.3">
      <c r="A10636">
        <v>10668</v>
      </c>
      <c r="B10636">
        <v>2</v>
      </c>
      <c r="C10636">
        <v>170</v>
      </c>
      <c r="D10636" s="32">
        <v>0.76249999999999996</v>
      </c>
      <c r="E10636">
        <v>8000</v>
      </c>
      <c r="G10636" s="31" t="s">
        <v>97</v>
      </c>
      <c r="H10636">
        <v>9</v>
      </c>
      <c r="I10636" s="31" t="s">
        <v>98</v>
      </c>
    </row>
    <row r="10637" spans="1:9" x14ac:dyDescent="0.3">
      <c r="A10637">
        <v>10669</v>
      </c>
      <c r="B10637">
        <v>6</v>
      </c>
      <c r="C10637">
        <v>170</v>
      </c>
      <c r="D10637" s="32">
        <v>0.69374999999999998</v>
      </c>
      <c r="E10637">
        <v>8000</v>
      </c>
      <c r="G10637" s="31" t="s">
        <v>97</v>
      </c>
      <c r="H10637">
        <v>9</v>
      </c>
      <c r="I10637" s="31" t="s">
        <v>100</v>
      </c>
    </row>
    <row r="10638" spans="1:9" x14ac:dyDescent="0.3">
      <c r="A10638">
        <v>10670</v>
      </c>
      <c r="B10638">
        <v>8</v>
      </c>
      <c r="C10638">
        <v>170</v>
      </c>
      <c r="D10638" s="32">
        <v>0.7270833333333333</v>
      </c>
      <c r="E10638">
        <v>8000</v>
      </c>
      <c r="G10638" s="31" t="s">
        <v>102</v>
      </c>
      <c r="H10638">
        <v>9</v>
      </c>
      <c r="I10638" s="31" t="s">
        <v>101</v>
      </c>
    </row>
    <row r="10639" spans="1:9" x14ac:dyDescent="0.3">
      <c r="A10639">
        <v>10671</v>
      </c>
      <c r="B10639">
        <v>3</v>
      </c>
      <c r="C10639">
        <v>170</v>
      </c>
      <c r="D10639" s="32">
        <v>0.59583333333333333</v>
      </c>
      <c r="E10639">
        <v>8000</v>
      </c>
      <c r="G10639" s="31" t="s">
        <v>97</v>
      </c>
      <c r="H10639">
        <v>10</v>
      </c>
      <c r="I10639" s="31" t="s">
        <v>104</v>
      </c>
    </row>
    <row r="10640" spans="1:9" x14ac:dyDescent="0.3">
      <c r="A10640">
        <v>10672</v>
      </c>
      <c r="B10640">
        <v>2</v>
      </c>
      <c r="C10640">
        <v>170</v>
      </c>
      <c r="D10640" s="32">
        <v>0.78472222222222221</v>
      </c>
      <c r="E10640">
        <v>8000</v>
      </c>
      <c r="G10640" s="31" t="s">
        <v>102</v>
      </c>
      <c r="H10640">
        <v>10</v>
      </c>
      <c r="I10640" s="31" t="s">
        <v>98</v>
      </c>
    </row>
    <row r="10641" spans="1:9" x14ac:dyDescent="0.3">
      <c r="A10641">
        <v>10673</v>
      </c>
      <c r="B10641">
        <v>6</v>
      </c>
      <c r="C10641">
        <v>170</v>
      </c>
      <c r="D10641" s="32">
        <v>0.75416666666666665</v>
      </c>
      <c r="E10641">
        <v>8000</v>
      </c>
      <c r="F10641">
        <v>2000</v>
      </c>
      <c r="G10641" s="31" t="s">
        <v>102</v>
      </c>
      <c r="H10641">
        <v>10</v>
      </c>
      <c r="I10641" s="31" t="s">
        <v>100</v>
      </c>
    </row>
    <row r="10642" spans="1:9" x14ac:dyDescent="0.3">
      <c r="A10642">
        <v>10674</v>
      </c>
      <c r="B10642">
        <v>8</v>
      </c>
      <c r="C10642">
        <v>170</v>
      </c>
      <c r="D10642" s="32">
        <v>0.74791666666666667</v>
      </c>
      <c r="E10642">
        <v>8000</v>
      </c>
      <c r="G10642" s="31" t="s">
        <v>102</v>
      </c>
      <c r="H10642">
        <v>10</v>
      </c>
      <c r="I10642" s="31" t="s">
        <v>101</v>
      </c>
    </row>
    <row r="10643" spans="1:9" x14ac:dyDescent="0.3">
      <c r="A10643">
        <v>10675</v>
      </c>
      <c r="B10643">
        <v>3</v>
      </c>
      <c r="C10643">
        <v>170</v>
      </c>
      <c r="D10643" s="32">
        <v>0.61736111111111114</v>
      </c>
      <c r="E10643">
        <v>8000</v>
      </c>
      <c r="G10643" s="31" t="s">
        <v>97</v>
      </c>
      <c r="H10643">
        <v>11</v>
      </c>
      <c r="I10643" s="31" t="s">
        <v>104</v>
      </c>
    </row>
    <row r="10644" spans="1:9" x14ac:dyDescent="0.3">
      <c r="A10644">
        <v>10676</v>
      </c>
      <c r="B10644">
        <v>2</v>
      </c>
      <c r="C10644">
        <v>170</v>
      </c>
      <c r="D10644" s="32">
        <v>0.81111111111111112</v>
      </c>
      <c r="E10644">
        <v>10000</v>
      </c>
      <c r="F10644">
        <v>2000</v>
      </c>
      <c r="G10644" s="31" t="s">
        <v>97</v>
      </c>
      <c r="H10644">
        <v>11</v>
      </c>
      <c r="I10644" s="31" t="s">
        <v>98</v>
      </c>
    </row>
    <row r="10645" spans="1:9" x14ac:dyDescent="0.3">
      <c r="A10645">
        <v>10677</v>
      </c>
      <c r="B10645">
        <v>6</v>
      </c>
      <c r="C10645">
        <v>170</v>
      </c>
      <c r="D10645" s="32">
        <v>0.79097222222222219</v>
      </c>
      <c r="E10645">
        <v>8000</v>
      </c>
      <c r="G10645" s="31" t="s">
        <v>97</v>
      </c>
      <c r="H10645">
        <v>11</v>
      </c>
      <c r="I10645" s="31" t="s">
        <v>100</v>
      </c>
    </row>
    <row r="10646" spans="1:9" x14ac:dyDescent="0.3">
      <c r="A10646">
        <v>10678</v>
      </c>
      <c r="B10646">
        <v>8</v>
      </c>
      <c r="C10646">
        <v>170</v>
      </c>
      <c r="D10646" s="32">
        <v>0.77569444444444446</v>
      </c>
      <c r="E10646">
        <v>8000</v>
      </c>
      <c r="G10646" s="31" t="s">
        <v>97</v>
      </c>
      <c r="H10646">
        <v>11</v>
      </c>
      <c r="I10646" s="31" t="s">
        <v>101</v>
      </c>
    </row>
    <row r="10647" spans="1:9" x14ac:dyDescent="0.3">
      <c r="A10647">
        <v>10679</v>
      </c>
      <c r="B10647">
        <v>3</v>
      </c>
      <c r="C10647">
        <v>170</v>
      </c>
      <c r="D10647" s="32">
        <v>0.64652777777777781</v>
      </c>
      <c r="E10647">
        <v>8000</v>
      </c>
      <c r="G10647" s="31" t="s">
        <v>102</v>
      </c>
      <c r="H10647">
        <v>12</v>
      </c>
      <c r="I10647" s="31" t="s">
        <v>104</v>
      </c>
    </row>
    <row r="10648" spans="1:9" x14ac:dyDescent="0.3">
      <c r="A10648">
        <v>10680</v>
      </c>
      <c r="B10648">
        <v>2</v>
      </c>
      <c r="C10648">
        <v>170</v>
      </c>
      <c r="D10648" s="32"/>
      <c r="E10648">
        <v>10000</v>
      </c>
      <c r="G10648" s="31" t="s">
        <v>102</v>
      </c>
      <c r="H10648">
        <v>12</v>
      </c>
      <c r="I10648" s="31" t="s">
        <v>98</v>
      </c>
    </row>
    <row r="10649" spans="1:9" x14ac:dyDescent="0.3">
      <c r="A10649">
        <v>10681</v>
      </c>
      <c r="B10649">
        <v>8</v>
      </c>
      <c r="C10649">
        <v>170</v>
      </c>
      <c r="D10649" s="32">
        <v>0.79861111111111116</v>
      </c>
      <c r="E10649">
        <v>8000</v>
      </c>
      <c r="G10649" s="31" t="s">
        <v>97</v>
      </c>
      <c r="H10649">
        <v>12</v>
      </c>
      <c r="I10649" s="31" t="s">
        <v>101</v>
      </c>
    </row>
    <row r="10650" spans="1:9" x14ac:dyDescent="0.3">
      <c r="A10650">
        <v>10682</v>
      </c>
      <c r="B10650">
        <v>3</v>
      </c>
      <c r="C10650">
        <v>170</v>
      </c>
      <c r="D10650" s="32">
        <v>0.67291666666666672</v>
      </c>
      <c r="E10650">
        <v>8000</v>
      </c>
      <c r="G10650" s="31" t="s">
        <v>97</v>
      </c>
      <c r="H10650">
        <v>13</v>
      </c>
      <c r="I10650" s="31" t="s">
        <v>104</v>
      </c>
    </row>
    <row r="10651" spans="1:9" x14ac:dyDescent="0.3">
      <c r="A10651">
        <v>10683</v>
      </c>
      <c r="B10651">
        <v>8</v>
      </c>
      <c r="C10651">
        <v>170</v>
      </c>
      <c r="D10651" s="32">
        <v>0.82847222222222228</v>
      </c>
      <c r="E10651">
        <v>8000</v>
      </c>
      <c r="G10651" s="31" t="s">
        <v>97</v>
      </c>
      <c r="H10651">
        <v>13</v>
      </c>
      <c r="I10651" s="31" t="s">
        <v>101</v>
      </c>
    </row>
    <row r="10652" spans="1:9" x14ac:dyDescent="0.3">
      <c r="A10652">
        <v>10684</v>
      </c>
      <c r="B10652">
        <v>3</v>
      </c>
      <c r="C10652">
        <v>170</v>
      </c>
      <c r="D10652" s="32">
        <v>0.69097222222222221</v>
      </c>
      <c r="E10652">
        <v>10000</v>
      </c>
      <c r="G10652" s="31" t="s">
        <v>97</v>
      </c>
      <c r="H10652">
        <v>14</v>
      </c>
      <c r="I10652" s="31" t="s">
        <v>104</v>
      </c>
    </row>
    <row r="10653" spans="1:9" x14ac:dyDescent="0.3">
      <c r="A10653">
        <v>10685</v>
      </c>
      <c r="B10653">
        <v>3</v>
      </c>
      <c r="C10653">
        <v>170</v>
      </c>
      <c r="D10653" s="32">
        <v>0.71111111111111114</v>
      </c>
      <c r="E10653">
        <v>8000</v>
      </c>
      <c r="F10653">
        <v>3000</v>
      </c>
      <c r="G10653" s="31" t="s">
        <v>102</v>
      </c>
      <c r="H10653">
        <v>15</v>
      </c>
      <c r="I10653" s="31" t="s">
        <v>104</v>
      </c>
    </row>
    <row r="10654" spans="1:9" x14ac:dyDescent="0.3">
      <c r="A10654">
        <v>10686</v>
      </c>
      <c r="B10654">
        <v>3</v>
      </c>
      <c r="C10654">
        <v>170</v>
      </c>
      <c r="D10654" s="32">
        <v>0.73541666666666672</v>
      </c>
      <c r="E10654">
        <v>8000</v>
      </c>
      <c r="G10654" s="31" t="s">
        <v>97</v>
      </c>
      <c r="H10654">
        <v>16</v>
      </c>
      <c r="I10654" s="31" t="s">
        <v>104</v>
      </c>
    </row>
    <row r="10655" spans="1:9" x14ac:dyDescent="0.3">
      <c r="A10655">
        <v>10687</v>
      </c>
      <c r="B10655">
        <v>3</v>
      </c>
      <c r="C10655">
        <v>170</v>
      </c>
      <c r="D10655" s="32">
        <v>0.7680555555555556</v>
      </c>
      <c r="E10655">
        <v>8000</v>
      </c>
      <c r="G10655" s="31" t="s">
        <v>97</v>
      </c>
      <c r="H10655">
        <v>17</v>
      </c>
      <c r="I10655" s="31" t="s">
        <v>104</v>
      </c>
    </row>
    <row r="10656" spans="1:9" x14ac:dyDescent="0.3">
      <c r="A10656">
        <v>10688</v>
      </c>
      <c r="B10656">
        <v>3</v>
      </c>
      <c r="C10656">
        <v>170</v>
      </c>
      <c r="D10656" s="32">
        <v>0.80694444444444446</v>
      </c>
      <c r="E10656">
        <v>10000</v>
      </c>
      <c r="G10656" s="31" t="s">
        <v>97</v>
      </c>
      <c r="H10656">
        <v>18</v>
      </c>
      <c r="I10656" s="31" t="s">
        <v>104</v>
      </c>
    </row>
    <row r="10657" spans="1:9" x14ac:dyDescent="0.3">
      <c r="A10657">
        <v>10689</v>
      </c>
      <c r="B10657">
        <v>3</v>
      </c>
      <c r="C10657">
        <v>170</v>
      </c>
      <c r="D10657" s="32">
        <v>0.81944444444444442</v>
      </c>
      <c r="E10657">
        <v>5000</v>
      </c>
      <c r="F10657">
        <v>4000</v>
      </c>
      <c r="G10657" s="31" t="s">
        <v>97</v>
      </c>
      <c r="H10657">
        <v>19</v>
      </c>
      <c r="I10657" s="31" t="s">
        <v>104</v>
      </c>
    </row>
    <row r="10658" spans="1:9" x14ac:dyDescent="0.3">
      <c r="A10658">
        <v>10690</v>
      </c>
      <c r="B10658">
        <v>1</v>
      </c>
      <c r="C10658">
        <v>171</v>
      </c>
      <c r="D10658" s="32">
        <v>0.4513888888888889</v>
      </c>
      <c r="E10658">
        <v>8000</v>
      </c>
      <c r="G10658" s="31" t="s">
        <v>102</v>
      </c>
      <c r="H10658">
        <v>4</v>
      </c>
      <c r="I10658" s="31" t="s">
        <v>99</v>
      </c>
    </row>
    <row r="10659" spans="1:9" x14ac:dyDescent="0.3">
      <c r="A10659">
        <v>10691</v>
      </c>
      <c r="B10659">
        <v>6</v>
      </c>
      <c r="C10659">
        <v>171</v>
      </c>
      <c r="D10659" s="32">
        <v>0.5</v>
      </c>
      <c r="E10659">
        <v>8000</v>
      </c>
      <c r="G10659" s="31" t="s">
        <v>97</v>
      </c>
      <c r="H10659">
        <v>4</v>
      </c>
      <c r="I10659" s="31" t="s">
        <v>100</v>
      </c>
    </row>
    <row r="10660" spans="1:9" x14ac:dyDescent="0.3">
      <c r="A10660">
        <v>10692</v>
      </c>
      <c r="B10660">
        <v>4</v>
      </c>
      <c r="C10660">
        <v>171</v>
      </c>
      <c r="D10660" s="32">
        <v>0.45</v>
      </c>
      <c r="E10660">
        <v>8000</v>
      </c>
      <c r="G10660" s="31" t="s">
        <v>102</v>
      </c>
      <c r="H10660">
        <v>4</v>
      </c>
      <c r="I10660" s="31" t="s">
        <v>103</v>
      </c>
    </row>
    <row r="10661" spans="1:9" x14ac:dyDescent="0.3">
      <c r="A10661">
        <v>10693</v>
      </c>
      <c r="B10661">
        <v>8</v>
      </c>
      <c r="C10661">
        <v>171</v>
      </c>
      <c r="D10661" s="32">
        <v>0.45347222222222222</v>
      </c>
      <c r="E10661">
        <v>8000</v>
      </c>
      <c r="G10661" s="31" t="s">
        <v>102</v>
      </c>
      <c r="H10661">
        <v>4</v>
      </c>
      <c r="I10661" s="31" t="s">
        <v>101</v>
      </c>
    </row>
    <row r="10662" spans="1:9" x14ac:dyDescent="0.3">
      <c r="A10662">
        <v>10694</v>
      </c>
      <c r="B10662">
        <v>5</v>
      </c>
      <c r="C10662">
        <v>171</v>
      </c>
      <c r="D10662" s="32">
        <v>0.44791666666666669</v>
      </c>
      <c r="E10662">
        <v>10000</v>
      </c>
      <c r="F10662">
        <v>1000</v>
      </c>
      <c r="G10662" s="31" t="s">
        <v>97</v>
      </c>
      <c r="H10662">
        <v>4</v>
      </c>
      <c r="I10662" s="31" t="s">
        <v>105</v>
      </c>
    </row>
    <row r="10663" spans="1:9" x14ac:dyDescent="0.3">
      <c r="A10663">
        <v>10695</v>
      </c>
      <c r="B10663">
        <v>1</v>
      </c>
      <c r="C10663">
        <v>171</v>
      </c>
      <c r="D10663" s="32"/>
      <c r="E10663">
        <v>8000</v>
      </c>
      <c r="G10663" s="31" t="s">
        <v>97</v>
      </c>
      <c r="H10663">
        <v>5</v>
      </c>
      <c r="I10663" s="31" t="s">
        <v>99</v>
      </c>
    </row>
    <row r="10664" spans="1:9" x14ac:dyDescent="0.3">
      <c r="A10664">
        <v>10696</v>
      </c>
      <c r="B10664">
        <v>6</v>
      </c>
      <c r="C10664">
        <v>171</v>
      </c>
      <c r="D10664" s="32">
        <v>0.53888888888888886</v>
      </c>
      <c r="E10664">
        <v>8000</v>
      </c>
      <c r="G10664" s="31" t="s">
        <v>102</v>
      </c>
      <c r="H10664">
        <v>5</v>
      </c>
      <c r="I10664" s="31" t="s">
        <v>100</v>
      </c>
    </row>
    <row r="10665" spans="1:9" x14ac:dyDescent="0.3">
      <c r="A10665">
        <v>10697</v>
      </c>
      <c r="B10665">
        <v>4</v>
      </c>
      <c r="C10665">
        <v>171</v>
      </c>
      <c r="D10665" s="32">
        <v>0.54027777777777775</v>
      </c>
      <c r="E10665">
        <v>10000</v>
      </c>
      <c r="G10665" s="31" t="s">
        <v>97</v>
      </c>
      <c r="H10665">
        <v>5</v>
      </c>
      <c r="I10665" s="31" t="s">
        <v>103</v>
      </c>
    </row>
    <row r="10666" spans="1:9" x14ac:dyDescent="0.3">
      <c r="A10666">
        <v>10698</v>
      </c>
      <c r="B10666">
        <v>8</v>
      </c>
      <c r="C10666">
        <v>171</v>
      </c>
      <c r="D10666" s="32">
        <v>0.53402777777777777</v>
      </c>
      <c r="E10666">
        <v>8000</v>
      </c>
      <c r="F10666">
        <v>2000</v>
      </c>
      <c r="G10666" s="31" t="s">
        <v>97</v>
      </c>
      <c r="H10666">
        <v>5</v>
      </c>
      <c r="I10666" s="31" t="s">
        <v>101</v>
      </c>
    </row>
    <row r="10667" spans="1:9" x14ac:dyDescent="0.3">
      <c r="A10667">
        <v>10699</v>
      </c>
      <c r="B10667">
        <v>5</v>
      </c>
      <c r="C10667">
        <v>171</v>
      </c>
      <c r="D10667" s="32">
        <v>0.4777777777777778</v>
      </c>
      <c r="E10667">
        <v>8000</v>
      </c>
      <c r="G10667" s="31" t="s">
        <v>97</v>
      </c>
      <c r="H10667">
        <v>5</v>
      </c>
      <c r="I10667" s="31" t="s">
        <v>105</v>
      </c>
    </row>
    <row r="10668" spans="1:9" x14ac:dyDescent="0.3">
      <c r="A10668">
        <v>10700</v>
      </c>
      <c r="B10668">
        <v>1</v>
      </c>
      <c r="C10668">
        <v>171</v>
      </c>
      <c r="D10668" s="32">
        <v>0.57986111111111116</v>
      </c>
      <c r="E10668">
        <v>8000</v>
      </c>
      <c r="G10668" s="31" t="s">
        <v>102</v>
      </c>
      <c r="H10668">
        <v>6</v>
      </c>
      <c r="I10668" s="31" t="s">
        <v>99</v>
      </c>
    </row>
    <row r="10669" spans="1:9" x14ac:dyDescent="0.3">
      <c r="A10669">
        <v>10701</v>
      </c>
      <c r="B10669">
        <v>6</v>
      </c>
      <c r="C10669">
        <v>171</v>
      </c>
      <c r="D10669" s="32">
        <v>0.64097222222222228</v>
      </c>
      <c r="E10669">
        <v>8000</v>
      </c>
      <c r="G10669" s="31" t="s">
        <v>97</v>
      </c>
      <c r="H10669">
        <v>6</v>
      </c>
      <c r="I10669" s="31" t="s">
        <v>100</v>
      </c>
    </row>
    <row r="10670" spans="1:9" x14ac:dyDescent="0.3">
      <c r="A10670">
        <v>10702</v>
      </c>
      <c r="B10670">
        <v>4</v>
      </c>
      <c r="C10670">
        <v>171</v>
      </c>
      <c r="D10670" s="32">
        <v>0.63611111111111107</v>
      </c>
      <c r="E10670">
        <v>8000</v>
      </c>
      <c r="G10670" s="31" t="s">
        <v>97</v>
      </c>
      <c r="H10670">
        <v>6</v>
      </c>
      <c r="I10670" s="31" t="s">
        <v>103</v>
      </c>
    </row>
    <row r="10671" spans="1:9" x14ac:dyDescent="0.3">
      <c r="A10671">
        <v>10703</v>
      </c>
      <c r="B10671">
        <v>8</v>
      </c>
      <c r="C10671">
        <v>171</v>
      </c>
      <c r="D10671" s="32">
        <v>0.6479166666666667</v>
      </c>
      <c r="E10671">
        <v>8000</v>
      </c>
      <c r="G10671" s="31" t="s">
        <v>102</v>
      </c>
      <c r="H10671">
        <v>6</v>
      </c>
      <c r="I10671" s="31" t="s">
        <v>101</v>
      </c>
    </row>
    <row r="10672" spans="1:9" x14ac:dyDescent="0.3">
      <c r="A10672">
        <v>10704</v>
      </c>
      <c r="B10672">
        <v>5</v>
      </c>
      <c r="C10672">
        <v>171</v>
      </c>
      <c r="D10672" s="32">
        <v>0.50416666666666665</v>
      </c>
      <c r="E10672">
        <v>8000</v>
      </c>
      <c r="G10672" s="31" t="s">
        <v>97</v>
      </c>
      <c r="H10672">
        <v>6</v>
      </c>
      <c r="I10672" s="31" t="s">
        <v>105</v>
      </c>
    </row>
    <row r="10673" spans="1:9" x14ac:dyDescent="0.3">
      <c r="A10673">
        <v>10705</v>
      </c>
      <c r="B10673">
        <v>1</v>
      </c>
      <c r="C10673">
        <v>171</v>
      </c>
      <c r="D10673" s="32">
        <v>0.65416666666666667</v>
      </c>
      <c r="E10673">
        <v>8000</v>
      </c>
      <c r="G10673" s="31" t="s">
        <v>102</v>
      </c>
      <c r="H10673">
        <v>7</v>
      </c>
      <c r="I10673" s="31" t="s">
        <v>99</v>
      </c>
    </row>
    <row r="10674" spans="1:9" x14ac:dyDescent="0.3">
      <c r="A10674">
        <v>10706</v>
      </c>
      <c r="B10674">
        <v>6</v>
      </c>
      <c r="C10674">
        <v>171</v>
      </c>
      <c r="D10674" s="32">
        <v>0.66180555555555554</v>
      </c>
      <c r="E10674">
        <v>8000</v>
      </c>
      <c r="G10674" s="31" t="s">
        <v>102</v>
      </c>
      <c r="H10674">
        <v>7</v>
      </c>
      <c r="I10674" s="31" t="s">
        <v>100</v>
      </c>
    </row>
    <row r="10675" spans="1:9" x14ac:dyDescent="0.3">
      <c r="A10675">
        <v>10707</v>
      </c>
      <c r="B10675">
        <v>4</v>
      </c>
      <c r="C10675">
        <v>171</v>
      </c>
      <c r="D10675" s="32">
        <v>0.65555555555555556</v>
      </c>
      <c r="E10675">
        <v>8000</v>
      </c>
      <c r="G10675" s="31" t="s">
        <v>97</v>
      </c>
      <c r="H10675">
        <v>7</v>
      </c>
      <c r="I10675" s="31" t="s">
        <v>103</v>
      </c>
    </row>
    <row r="10676" spans="1:9" x14ac:dyDescent="0.3">
      <c r="A10676">
        <v>10708</v>
      </c>
      <c r="B10676">
        <v>8</v>
      </c>
      <c r="C10676">
        <v>171</v>
      </c>
      <c r="D10676" s="32">
        <v>0.67847222222222225</v>
      </c>
      <c r="E10676">
        <v>8000</v>
      </c>
      <c r="F10676">
        <v>2000</v>
      </c>
      <c r="G10676" s="31" t="s">
        <v>97</v>
      </c>
      <c r="H10676">
        <v>7</v>
      </c>
      <c r="I10676" s="31" t="s">
        <v>101</v>
      </c>
    </row>
    <row r="10677" spans="1:9" x14ac:dyDescent="0.3">
      <c r="A10677">
        <v>10709</v>
      </c>
      <c r="B10677">
        <v>5</v>
      </c>
      <c r="C10677">
        <v>171</v>
      </c>
      <c r="D10677" s="32">
        <v>0.52708333333333335</v>
      </c>
      <c r="E10677">
        <v>8000</v>
      </c>
      <c r="G10677" s="31" t="s">
        <v>102</v>
      </c>
      <c r="H10677">
        <v>7</v>
      </c>
      <c r="I10677" s="31" t="s">
        <v>105</v>
      </c>
    </row>
    <row r="10678" spans="1:9" x14ac:dyDescent="0.3">
      <c r="A10678">
        <v>10710</v>
      </c>
      <c r="B10678">
        <v>1</v>
      </c>
      <c r="C10678">
        <v>171</v>
      </c>
      <c r="D10678" s="32">
        <v>0.7006944444444444</v>
      </c>
      <c r="E10678">
        <v>8000</v>
      </c>
      <c r="G10678" s="31" t="s">
        <v>102</v>
      </c>
      <c r="H10678">
        <v>8</v>
      </c>
      <c r="I10678" s="31" t="s">
        <v>99</v>
      </c>
    </row>
    <row r="10679" spans="1:9" x14ac:dyDescent="0.3">
      <c r="A10679">
        <v>10711</v>
      </c>
      <c r="B10679">
        <v>6</v>
      </c>
      <c r="C10679">
        <v>171</v>
      </c>
      <c r="D10679" s="32">
        <v>0.70763888888888893</v>
      </c>
      <c r="E10679">
        <v>8000</v>
      </c>
      <c r="F10679">
        <v>1000</v>
      </c>
      <c r="G10679" s="31" t="s">
        <v>102</v>
      </c>
      <c r="H10679">
        <v>8</v>
      </c>
      <c r="I10679" s="31" t="s">
        <v>100</v>
      </c>
    </row>
    <row r="10680" spans="1:9" x14ac:dyDescent="0.3">
      <c r="A10680">
        <v>10712</v>
      </c>
      <c r="B10680">
        <v>4</v>
      </c>
      <c r="C10680">
        <v>171</v>
      </c>
      <c r="D10680" s="32">
        <v>0.69722222222222219</v>
      </c>
      <c r="E10680">
        <v>8000</v>
      </c>
      <c r="G10680" s="31" t="s">
        <v>102</v>
      </c>
      <c r="H10680">
        <v>8</v>
      </c>
      <c r="I10680" s="31" t="s">
        <v>103</v>
      </c>
    </row>
    <row r="10681" spans="1:9" x14ac:dyDescent="0.3">
      <c r="A10681">
        <v>10713</v>
      </c>
      <c r="B10681">
        <v>8</v>
      </c>
      <c r="C10681">
        <v>171</v>
      </c>
      <c r="D10681" s="32">
        <v>0.71944444444444444</v>
      </c>
      <c r="E10681">
        <v>8000</v>
      </c>
      <c r="G10681" s="31" t="s">
        <v>102</v>
      </c>
      <c r="H10681">
        <v>8</v>
      </c>
      <c r="I10681" s="31" t="s">
        <v>101</v>
      </c>
    </row>
    <row r="10682" spans="1:9" x14ac:dyDescent="0.3">
      <c r="A10682">
        <v>10714</v>
      </c>
      <c r="B10682">
        <v>5</v>
      </c>
      <c r="C10682">
        <v>171</v>
      </c>
      <c r="D10682" s="32">
        <v>0.54791666666666672</v>
      </c>
      <c r="E10682">
        <v>8000</v>
      </c>
      <c r="G10682" s="31" t="s">
        <v>97</v>
      </c>
      <c r="H10682">
        <v>8</v>
      </c>
      <c r="I10682" s="31" t="s">
        <v>105</v>
      </c>
    </row>
    <row r="10683" spans="1:9" x14ac:dyDescent="0.3">
      <c r="A10683">
        <v>10715</v>
      </c>
      <c r="B10683">
        <v>1</v>
      </c>
      <c r="C10683">
        <v>171</v>
      </c>
      <c r="D10683" s="32">
        <v>0.7270833333333333</v>
      </c>
      <c r="E10683">
        <v>10000</v>
      </c>
      <c r="G10683" s="31" t="s">
        <v>102</v>
      </c>
      <c r="H10683">
        <v>9</v>
      </c>
      <c r="I10683" s="31" t="s">
        <v>99</v>
      </c>
    </row>
    <row r="10684" spans="1:9" x14ac:dyDescent="0.3">
      <c r="A10684">
        <v>10716</v>
      </c>
      <c r="B10684">
        <v>6</v>
      </c>
      <c r="C10684">
        <v>171</v>
      </c>
      <c r="D10684" s="32">
        <v>0.72361111111111109</v>
      </c>
      <c r="E10684">
        <v>8000</v>
      </c>
      <c r="G10684" s="31" t="s">
        <v>102</v>
      </c>
      <c r="H10684">
        <v>9</v>
      </c>
      <c r="I10684" s="31" t="s">
        <v>100</v>
      </c>
    </row>
    <row r="10685" spans="1:9" x14ac:dyDescent="0.3">
      <c r="A10685">
        <v>10717</v>
      </c>
      <c r="B10685">
        <v>4</v>
      </c>
      <c r="C10685">
        <v>171</v>
      </c>
      <c r="D10685" s="32">
        <v>0.72083333333333333</v>
      </c>
      <c r="E10685">
        <v>8000</v>
      </c>
      <c r="G10685" s="31" t="s">
        <v>102</v>
      </c>
      <c r="H10685">
        <v>9</v>
      </c>
      <c r="I10685" s="31" t="s">
        <v>103</v>
      </c>
    </row>
    <row r="10686" spans="1:9" x14ac:dyDescent="0.3">
      <c r="A10686">
        <v>10718</v>
      </c>
      <c r="B10686">
        <v>8</v>
      </c>
      <c r="C10686">
        <v>171</v>
      </c>
      <c r="D10686" s="32">
        <v>0.77916666666666667</v>
      </c>
      <c r="E10686">
        <v>8000</v>
      </c>
      <c r="G10686" s="31" t="s">
        <v>102</v>
      </c>
      <c r="H10686">
        <v>9</v>
      </c>
      <c r="I10686" s="31" t="s">
        <v>101</v>
      </c>
    </row>
    <row r="10687" spans="1:9" x14ac:dyDescent="0.3">
      <c r="A10687">
        <v>10719</v>
      </c>
      <c r="B10687">
        <v>5</v>
      </c>
      <c r="C10687">
        <v>171</v>
      </c>
      <c r="D10687" s="32">
        <v>0.57916666666666672</v>
      </c>
      <c r="E10687">
        <v>8000</v>
      </c>
      <c r="G10687" s="31" t="s">
        <v>97</v>
      </c>
      <c r="H10687">
        <v>9</v>
      </c>
      <c r="I10687" s="31" t="s">
        <v>105</v>
      </c>
    </row>
    <row r="10688" spans="1:9" x14ac:dyDescent="0.3">
      <c r="A10688">
        <v>10720</v>
      </c>
      <c r="B10688">
        <v>5</v>
      </c>
      <c r="C10688">
        <v>171</v>
      </c>
      <c r="D10688" s="32">
        <v>0.60347222222222219</v>
      </c>
      <c r="E10688">
        <v>8000</v>
      </c>
      <c r="G10688" s="31" t="s">
        <v>102</v>
      </c>
      <c r="H10688">
        <v>10</v>
      </c>
      <c r="I10688" s="31" t="s">
        <v>105</v>
      </c>
    </row>
    <row r="10689" spans="1:9" x14ac:dyDescent="0.3">
      <c r="A10689">
        <v>10721</v>
      </c>
      <c r="B10689">
        <v>5</v>
      </c>
      <c r="C10689">
        <v>171</v>
      </c>
      <c r="D10689" s="32">
        <v>0.63263888888888886</v>
      </c>
      <c r="E10689">
        <v>8000</v>
      </c>
      <c r="G10689" s="31" t="s">
        <v>97</v>
      </c>
      <c r="H10689">
        <v>11</v>
      </c>
      <c r="I10689" s="31" t="s">
        <v>105</v>
      </c>
    </row>
    <row r="10690" spans="1:9" x14ac:dyDescent="0.3">
      <c r="A10690">
        <v>10722</v>
      </c>
      <c r="B10690">
        <v>5</v>
      </c>
      <c r="C10690">
        <v>171</v>
      </c>
      <c r="D10690" s="32">
        <v>0.6875</v>
      </c>
      <c r="E10690">
        <v>8000</v>
      </c>
      <c r="G10690" s="31" t="s">
        <v>102</v>
      </c>
      <c r="H10690">
        <v>12</v>
      </c>
      <c r="I10690" s="31" t="s">
        <v>105</v>
      </c>
    </row>
    <row r="10691" spans="1:9" x14ac:dyDescent="0.3">
      <c r="A10691">
        <v>10723</v>
      </c>
      <c r="B10691">
        <v>5</v>
      </c>
      <c r="C10691">
        <v>171</v>
      </c>
      <c r="D10691" s="32">
        <v>0.71875</v>
      </c>
      <c r="E10691">
        <v>8000</v>
      </c>
      <c r="G10691" s="31" t="s">
        <v>97</v>
      </c>
      <c r="H10691">
        <v>13</v>
      </c>
      <c r="I10691" s="31" t="s">
        <v>105</v>
      </c>
    </row>
    <row r="10692" spans="1:9" x14ac:dyDescent="0.3">
      <c r="A10692">
        <v>10724</v>
      </c>
      <c r="B10692">
        <v>5</v>
      </c>
      <c r="C10692">
        <v>171</v>
      </c>
      <c r="D10692" s="32">
        <v>0.76249999999999996</v>
      </c>
      <c r="E10692">
        <v>8000</v>
      </c>
      <c r="G10692" s="31" t="s">
        <v>102</v>
      </c>
      <c r="H10692">
        <v>14</v>
      </c>
      <c r="I10692" s="31" t="s">
        <v>105</v>
      </c>
    </row>
    <row r="10693" spans="1:9" x14ac:dyDescent="0.3">
      <c r="A10693">
        <v>10725</v>
      </c>
      <c r="B10693">
        <v>5</v>
      </c>
      <c r="C10693">
        <v>171</v>
      </c>
      <c r="D10693" s="32">
        <v>0.80069444444444449</v>
      </c>
      <c r="E10693">
        <v>8000</v>
      </c>
      <c r="G10693" s="31" t="s">
        <v>102</v>
      </c>
      <c r="H10693">
        <v>15</v>
      </c>
      <c r="I10693" s="31" t="s">
        <v>105</v>
      </c>
    </row>
    <row r="10694" spans="1:9" x14ac:dyDescent="0.3">
      <c r="A10694">
        <v>10726</v>
      </c>
      <c r="B10694">
        <v>3</v>
      </c>
      <c r="C10694">
        <v>172</v>
      </c>
      <c r="D10694" s="32">
        <v>0.45277777777777778</v>
      </c>
      <c r="E10694">
        <v>8000</v>
      </c>
      <c r="G10694" s="31" t="s">
        <v>97</v>
      </c>
      <c r="H10694">
        <v>4</v>
      </c>
      <c r="I10694" s="31" t="s">
        <v>104</v>
      </c>
    </row>
    <row r="10695" spans="1:9" x14ac:dyDescent="0.3">
      <c r="A10695">
        <v>10727</v>
      </c>
      <c r="B10695">
        <v>2</v>
      </c>
      <c r="C10695">
        <v>172</v>
      </c>
      <c r="D10695" s="32">
        <v>0.46041666666666664</v>
      </c>
      <c r="E10695">
        <v>8000</v>
      </c>
      <c r="G10695" s="31" t="s">
        <v>102</v>
      </c>
      <c r="H10695">
        <v>4</v>
      </c>
      <c r="I10695" s="31" t="s">
        <v>98</v>
      </c>
    </row>
    <row r="10696" spans="1:9" x14ac:dyDescent="0.3">
      <c r="A10696">
        <v>10728</v>
      </c>
      <c r="B10696">
        <v>1</v>
      </c>
      <c r="C10696">
        <v>172</v>
      </c>
      <c r="D10696" s="32">
        <v>0.4548611111111111</v>
      </c>
      <c r="E10696">
        <v>8000</v>
      </c>
      <c r="G10696" s="31" t="s">
        <v>102</v>
      </c>
      <c r="H10696">
        <v>4</v>
      </c>
      <c r="I10696" s="31" t="s">
        <v>99</v>
      </c>
    </row>
    <row r="10697" spans="1:9" x14ac:dyDescent="0.3">
      <c r="A10697">
        <v>10729</v>
      </c>
      <c r="B10697">
        <v>4</v>
      </c>
      <c r="C10697">
        <v>172</v>
      </c>
      <c r="D10697" s="32">
        <v>0.46597222222222223</v>
      </c>
      <c r="E10697">
        <v>8000</v>
      </c>
      <c r="G10697" s="31" t="s">
        <v>102</v>
      </c>
      <c r="H10697">
        <v>4</v>
      </c>
      <c r="I10697" s="31" t="s">
        <v>103</v>
      </c>
    </row>
    <row r="10698" spans="1:9" x14ac:dyDescent="0.3">
      <c r="A10698">
        <v>10730</v>
      </c>
      <c r="B10698">
        <v>5</v>
      </c>
      <c r="C10698">
        <v>172</v>
      </c>
      <c r="D10698" s="32">
        <v>0.43402777777777779</v>
      </c>
      <c r="E10698">
        <v>8000</v>
      </c>
      <c r="G10698" s="31" t="s">
        <v>97</v>
      </c>
      <c r="H10698">
        <v>4</v>
      </c>
      <c r="I10698" s="31" t="s">
        <v>105</v>
      </c>
    </row>
    <row r="10699" spans="1:9" x14ac:dyDescent="0.3">
      <c r="A10699">
        <v>10731</v>
      </c>
      <c r="B10699">
        <v>3</v>
      </c>
      <c r="C10699">
        <v>172</v>
      </c>
      <c r="D10699" s="32">
        <v>0.48333333333333334</v>
      </c>
      <c r="E10699">
        <v>8000</v>
      </c>
      <c r="G10699" s="31" t="s">
        <v>102</v>
      </c>
      <c r="H10699">
        <v>5</v>
      </c>
      <c r="I10699" s="31" t="s">
        <v>104</v>
      </c>
    </row>
    <row r="10700" spans="1:9" x14ac:dyDescent="0.3">
      <c r="A10700">
        <v>10732</v>
      </c>
      <c r="B10700">
        <v>2</v>
      </c>
      <c r="C10700">
        <v>172</v>
      </c>
      <c r="D10700" s="32">
        <v>0.5</v>
      </c>
      <c r="E10700">
        <v>10000</v>
      </c>
      <c r="G10700" s="31" t="s">
        <v>102</v>
      </c>
      <c r="H10700">
        <v>5</v>
      </c>
      <c r="I10700" s="31" t="s">
        <v>98</v>
      </c>
    </row>
    <row r="10701" spans="1:9" x14ac:dyDescent="0.3">
      <c r="A10701">
        <v>10733</v>
      </c>
      <c r="B10701">
        <v>1</v>
      </c>
      <c r="C10701">
        <v>172</v>
      </c>
      <c r="D10701" s="32">
        <v>0.50069444444444444</v>
      </c>
      <c r="E10701">
        <v>8000</v>
      </c>
      <c r="G10701" s="31" t="s">
        <v>102</v>
      </c>
      <c r="H10701">
        <v>5</v>
      </c>
      <c r="I10701" s="31" t="s">
        <v>99</v>
      </c>
    </row>
    <row r="10702" spans="1:9" x14ac:dyDescent="0.3">
      <c r="A10702">
        <v>10734</v>
      </c>
      <c r="B10702">
        <v>4</v>
      </c>
      <c r="C10702">
        <v>172</v>
      </c>
      <c r="D10702" s="32">
        <v>0.48749999999999999</v>
      </c>
      <c r="E10702">
        <v>8000</v>
      </c>
      <c r="G10702" s="31" t="s">
        <v>97</v>
      </c>
      <c r="H10702">
        <v>5</v>
      </c>
      <c r="I10702" s="31" t="s">
        <v>103</v>
      </c>
    </row>
    <row r="10703" spans="1:9" x14ac:dyDescent="0.3">
      <c r="A10703">
        <v>10735</v>
      </c>
      <c r="B10703">
        <v>5</v>
      </c>
      <c r="C10703">
        <v>172</v>
      </c>
      <c r="D10703" s="32">
        <v>0.46458333333333335</v>
      </c>
      <c r="E10703">
        <v>10000</v>
      </c>
      <c r="F10703">
        <v>5000</v>
      </c>
      <c r="G10703" s="31" t="s">
        <v>102</v>
      </c>
      <c r="H10703">
        <v>5</v>
      </c>
      <c r="I10703" s="31" t="s">
        <v>105</v>
      </c>
    </row>
    <row r="10704" spans="1:9" x14ac:dyDescent="0.3">
      <c r="A10704">
        <v>10736</v>
      </c>
      <c r="B10704">
        <v>3</v>
      </c>
      <c r="C10704">
        <v>172</v>
      </c>
      <c r="D10704" s="32">
        <v>0.58472222222222225</v>
      </c>
      <c r="E10704">
        <v>8000</v>
      </c>
      <c r="G10704" s="31" t="s">
        <v>102</v>
      </c>
      <c r="H10704">
        <v>6</v>
      </c>
      <c r="I10704" s="31" t="s">
        <v>104</v>
      </c>
    </row>
    <row r="10705" spans="1:9" x14ac:dyDescent="0.3">
      <c r="A10705">
        <v>10737</v>
      </c>
      <c r="B10705">
        <v>2</v>
      </c>
      <c r="C10705">
        <v>172</v>
      </c>
      <c r="D10705" s="32">
        <v>0.58472222222222225</v>
      </c>
      <c r="E10705">
        <v>10000</v>
      </c>
      <c r="G10705" s="31" t="s">
        <v>97</v>
      </c>
      <c r="H10705">
        <v>6</v>
      </c>
      <c r="I10705" s="31" t="s">
        <v>98</v>
      </c>
    </row>
    <row r="10706" spans="1:9" x14ac:dyDescent="0.3">
      <c r="A10706">
        <v>10738</v>
      </c>
      <c r="B10706">
        <v>1</v>
      </c>
      <c r="C10706">
        <v>172</v>
      </c>
      <c r="D10706" s="32">
        <v>0.51736111111111116</v>
      </c>
      <c r="E10706">
        <v>8000</v>
      </c>
      <c r="G10706" s="31" t="s">
        <v>102</v>
      </c>
      <c r="H10706">
        <v>6</v>
      </c>
      <c r="I10706" s="31" t="s">
        <v>99</v>
      </c>
    </row>
    <row r="10707" spans="1:9" x14ac:dyDescent="0.3">
      <c r="A10707">
        <v>10739</v>
      </c>
      <c r="B10707">
        <v>4</v>
      </c>
      <c r="C10707">
        <v>172</v>
      </c>
      <c r="D10707" s="32">
        <v>0.5444444444444444</v>
      </c>
      <c r="E10707">
        <v>8000</v>
      </c>
      <c r="G10707" s="31" t="s">
        <v>97</v>
      </c>
      <c r="H10707">
        <v>6</v>
      </c>
      <c r="I10707" s="31" t="s">
        <v>103</v>
      </c>
    </row>
    <row r="10708" spans="1:9" x14ac:dyDescent="0.3">
      <c r="A10708">
        <v>10740</v>
      </c>
      <c r="B10708">
        <v>5</v>
      </c>
      <c r="C10708">
        <v>172</v>
      </c>
      <c r="D10708" s="32">
        <v>0.52777777777777779</v>
      </c>
      <c r="E10708">
        <v>8000</v>
      </c>
      <c r="G10708" s="31" t="s">
        <v>102</v>
      </c>
      <c r="H10708">
        <v>6</v>
      </c>
      <c r="I10708" s="31" t="s">
        <v>105</v>
      </c>
    </row>
    <row r="10709" spans="1:9" x14ac:dyDescent="0.3">
      <c r="A10709">
        <v>10741</v>
      </c>
      <c r="B10709">
        <v>3</v>
      </c>
      <c r="C10709">
        <v>172</v>
      </c>
      <c r="D10709" s="32">
        <v>0.61875000000000002</v>
      </c>
      <c r="E10709">
        <v>8000</v>
      </c>
      <c r="F10709">
        <v>2000</v>
      </c>
      <c r="G10709" s="31" t="s">
        <v>102</v>
      </c>
      <c r="H10709">
        <v>7</v>
      </c>
      <c r="I10709" s="31" t="s">
        <v>104</v>
      </c>
    </row>
    <row r="10710" spans="1:9" x14ac:dyDescent="0.3">
      <c r="A10710">
        <v>10742</v>
      </c>
      <c r="B10710">
        <v>2</v>
      </c>
      <c r="C10710">
        <v>172</v>
      </c>
      <c r="D10710" s="32">
        <v>0.64027777777777772</v>
      </c>
      <c r="E10710">
        <v>8000</v>
      </c>
      <c r="G10710" s="31" t="s">
        <v>102</v>
      </c>
      <c r="H10710">
        <v>7</v>
      </c>
      <c r="I10710" s="31" t="s">
        <v>98</v>
      </c>
    </row>
    <row r="10711" spans="1:9" x14ac:dyDescent="0.3">
      <c r="A10711">
        <v>10743</v>
      </c>
      <c r="B10711">
        <v>1</v>
      </c>
      <c r="C10711">
        <v>172</v>
      </c>
      <c r="D10711" s="32">
        <v>0.57708333333333328</v>
      </c>
      <c r="E10711">
        <v>8000</v>
      </c>
      <c r="G10711" s="31" t="s">
        <v>102</v>
      </c>
      <c r="H10711">
        <v>7</v>
      </c>
      <c r="I10711" s="31" t="s">
        <v>99</v>
      </c>
    </row>
    <row r="10712" spans="1:9" x14ac:dyDescent="0.3">
      <c r="A10712">
        <v>10744</v>
      </c>
      <c r="B10712">
        <v>4</v>
      </c>
      <c r="C10712">
        <v>172</v>
      </c>
      <c r="D10712" s="32">
        <v>0.67013888888888884</v>
      </c>
      <c r="E10712">
        <v>8000</v>
      </c>
      <c r="G10712" s="31" t="s">
        <v>102</v>
      </c>
      <c r="H10712">
        <v>7</v>
      </c>
      <c r="I10712" s="31" t="s">
        <v>103</v>
      </c>
    </row>
    <row r="10713" spans="1:9" x14ac:dyDescent="0.3">
      <c r="A10713">
        <v>10745</v>
      </c>
      <c r="B10713">
        <v>5</v>
      </c>
      <c r="C10713">
        <v>172</v>
      </c>
      <c r="D10713" s="32">
        <v>0.59930555555555554</v>
      </c>
      <c r="E10713">
        <v>10000</v>
      </c>
      <c r="G10713" s="31" t="s">
        <v>102</v>
      </c>
      <c r="H10713">
        <v>7</v>
      </c>
      <c r="I10713" s="31" t="s">
        <v>105</v>
      </c>
    </row>
    <row r="10714" spans="1:9" x14ac:dyDescent="0.3">
      <c r="A10714">
        <v>10746</v>
      </c>
      <c r="B10714">
        <v>3</v>
      </c>
      <c r="C10714">
        <v>172</v>
      </c>
      <c r="D10714" s="32">
        <v>0.65833333333333333</v>
      </c>
      <c r="E10714">
        <v>8000</v>
      </c>
      <c r="F10714">
        <v>1000</v>
      </c>
      <c r="G10714" s="31" t="s">
        <v>102</v>
      </c>
      <c r="H10714">
        <v>8</v>
      </c>
      <c r="I10714" s="31" t="s">
        <v>104</v>
      </c>
    </row>
    <row r="10715" spans="1:9" x14ac:dyDescent="0.3">
      <c r="A10715">
        <v>10747</v>
      </c>
      <c r="B10715">
        <v>2</v>
      </c>
      <c r="C10715">
        <v>172</v>
      </c>
      <c r="D10715" s="32">
        <v>0.66249999999999998</v>
      </c>
      <c r="E10715">
        <v>8000</v>
      </c>
      <c r="G10715" s="31" t="s">
        <v>102</v>
      </c>
      <c r="H10715">
        <v>8</v>
      </c>
      <c r="I10715" s="31" t="s">
        <v>98</v>
      </c>
    </row>
    <row r="10716" spans="1:9" x14ac:dyDescent="0.3">
      <c r="A10716">
        <v>10748</v>
      </c>
      <c r="B10716">
        <v>1</v>
      </c>
      <c r="C10716">
        <v>172</v>
      </c>
      <c r="D10716" s="32">
        <v>0.65972222222222221</v>
      </c>
      <c r="E10716">
        <v>10000</v>
      </c>
      <c r="F10716">
        <v>3000</v>
      </c>
      <c r="G10716" s="31" t="s">
        <v>97</v>
      </c>
      <c r="H10716">
        <v>8</v>
      </c>
      <c r="I10716" s="31" t="s">
        <v>99</v>
      </c>
    </row>
    <row r="10717" spans="1:9" x14ac:dyDescent="0.3">
      <c r="A10717">
        <v>10749</v>
      </c>
      <c r="B10717">
        <v>4</v>
      </c>
      <c r="C10717">
        <v>172</v>
      </c>
      <c r="D10717" s="32">
        <v>0.69166666666666665</v>
      </c>
      <c r="E10717">
        <v>8000</v>
      </c>
      <c r="G10717" s="31" t="s">
        <v>97</v>
      </c>
      <c r="H10717">
        <v>8</v>
      </c>
      <c r="I10717" s="31" t="s">
        <v>103</v>
      </c>
    </row>
    <row r="10718" spans="1:9" x14ac:dyDescent="0.3">
      <c r="A10718">
        <v>10750</v>
      </c>
      <c r="B10718">
        <v>5</v>
      </c>
      <c r="C10718">
        <v>172</v>
      </c>
      <c r="D10718" s="32">
        <v>0.62361111111111112</v>
      </c>
      <c r="E10718">
        <v>8000</v>
      </c>
      <c r="G10718" s="31" t="s">
        <v>102</v>
      </c>
      <c r="H10718">
        <v>8</v>
      </c>
      <c r="I10718" s="31" t="s">
        <v>105</v>
      </c>
    </row>
    <row r="10719" spans="1:9" x14ac:dyDescent="0.3">
      <c r="A10719">
        <v>10751</v>
      </c>
      <c r="B10719">
        <v>3</v>
      </c>
      <c r="C10719">
        <v>172</v>
      </c>
      <c r="D10719" s="32">
        <v>0.7319444444444444</v>
      </c>
      <c r="E10719">
        <v>10000</v>
      </c>
      <c r="G10719" s="31" t="s">
        <v>97</v>
      </c>
      <c r="H10719">
        <v>9</v>
      </c>
      <c r="I10719" s="31" t="s">
        <v>104</v>
      </c>
    </row>
    <row r="10720" spans="1:9" x14ac:dyDescent="0.3">
      <c r="A10720">
        <v>10752</v>
      </c>
      <c r="B10720">
        <v>2</v>
      </c>
      <c r="C10720">
        <v>172</v>
      </c>
      <c r="D10720" s="32">
        <v>0.74791666666666667</v>
      </c>
      <c r="E10720">
        <v>8000</v>
      </c>
      <c r="G10720" s="31" t="s">
        <v>102</v>
      </c>
      <c r="H10720">
        <v>9</v>
      </c>
      <c r="I10720" s="31" t="s">
        <v>98</v>
      </c>
    </row>
    <row r="10721" spans="1:9" x14ac:dyDescent="0.3">
      <c r="A10721">
        <v>10753</v>
      </c>
      <c r="B10721">
        <v>1</v>
      </c>
      <c r="C10721">
        <v>172</v>
      </c>
      <c r="D10721" s="32">
        <v>0.74583333333333335</v>
      </c>
      <c r="E10721">
        <v>8000</v>
      </c>
      <c r="G10721" s="31" t="s">
        <v>97</v>
      </c>
      <c r="H10721">
        <v>9</v>
      </c>
      <c r="I10721" s="31" t="s">
        <v>99</v>
      </c>
    </row>
    <row r="10722" spans="1:9" x14ac:dyDescent="0.3">
      <c r="A10722">
        <v>10754</v>
      </c>
      <c r="B10722">
        <v>4</v>
      </c>
      <c r="C10722">
        <v>172</v>
      </c>
      <c r="D10722" s="32">
        <v>0.74513888888888891</v>
      </c>
      <c r="E10722">
        <v>8000</v>
      </c>
      <c r="G10722" s="31" t="s">
        <v>102</v>
      </c>
      <c r="H10722">
        <v>9</v>
      </c>
      <c r="I10722" s="31" t="s">
        <v>103</v>
      </c>
    </row>
    <row r="10723" spans="1:9" x14ac:dyDescent="0.3">
      <c r="A10723">
        <v>10755</v>
      </c>
      <c r="B10723">
        <v>5</v>
      </c>
      <c r="C10723">
        <v>172</v>
      </c>
      <c r="D10723" s="32">
        <v>0.64652777777777781</v>
      </c>
      <c r="E10723">
        <v>8000</v>
      </c>
      <c r="F10723">
        <v>1000</v>
      </c>
      <c r="G10723" s="31" t="s">
        <v>102</v>
      </c>
      <c r="H10723">
        <v>9</v>
      </c>
      <c r="I10723" s="31" t="s">
        <v>105</v>
      </c>
    </row>
    <row r="10724" spans="1:9" x14ac:dyDescent="0.3">
      <c r="A10724">
        <v>10756</v>
      </c>
      <c r="B10724">
        <v>3</v>
      </c>
      <c r="C10724">
        <v>172</v>
      </c>
      <c r="D10724" s="32">
        <v>0.74930555555555556</v>
      </c>
      <c r="E10724">
        <v>8000</v>
      </c>
      <c r="F10724">
        <v>1000</v>
      </c>
      <c r="G10724" s="31" t="s">
        <v>102</v>
      </c>
      <c r="H10724">
        <v>10</v>
      </c>
      <c r="I10724" s="31" t="s">
        <v>104</v>
      </c>
    </row>
    <row r="10725" spans="1:9" x14ac:dyDescent="0.3">
      <c r="A10725">
        <v>10757</v>
      </c>
      <c r="B10725">
        <v>2</v>
      </c>
      <c r="C10725">
        <v>172</v>
      </c>
      <c r="D10725" s="32">
        <v>0.8</v>
      </c>
      <c r="E10725">
        <v>8000</v>
      </c>
      <c r="G10725" s="31" t="s">
        <v>102</v>
      </c>
      <c r="H10725">
        <v>10</v>
      </c>
      <c r="I10725" s="31" t="s">
        <v>98</v>
      </c>
    </row>
    <row r="10726" spans="1:9" x14ac:dyDescent="0.3">
      <c r="A10726">
        <v>10758</v>
      </c>
      <c r="B10726">
        <v>5</v>
      </c>
      <c r="C10726">
        <v>172</v>
      </c>
      <c r="D10726" s="32">
        <v>0.73333333333333328</v>
      </c>
      <c r="E10726">
        <v>8000</v>
      </c>
      <c r="G10726" s="31" t="s">
        <v>102</v>
      </c>
      <c r="H10726">
        <v>10</v>
      </c>
      <c r="I10726" s="31" t="s">
        <v>105</v>
      </c>
    </row>
    <row r="10727" spans="1:9" x14ac:dyDescent="0.3">
      <c r="A10727">
        <v>10759</v>
      </c>
      <c r="B10727">
        <v>3</v>
      </c>
      <c r="C10727">
        <v>172</v>
      </c>
      <c r="D10727" s="32">
        <v>0.78055555555555556</v>
      </c>
      <c r="E10727">
        <v>8000</v>
      </c>
      <c r="F10727">
        <v>2000</v>
      </c>
      <c r="G10727" s="31" t="s">
        <v>102</v>
      </c>
      <c r="H10727">
        <v>11</v>
      </c>
      <c r="I10727" s="31" t="s">
        <v>104</v>
      </c>
    </row>
    <row r="10728" spans="1:9" x14ac:dyDescent="0.3">
      <c r="A10728">
        <v>10760</v>
      </c>
      <c r="B10728">
        <v>5</v>
      </c>
      <c r="C10728">
        <v>172</v>
      </c>
      <c r="D10728" s="32">
        <v>0.75624999999999998</v>
      </c>
      <c r="E10728">
        <v>8000</v>
      </c>
      <c r="G10728" s="31" t="s">
        <v>97</v>
      </c>
      <c r="H10728">
        <v>11</v>
      </c>
      <c r="I10728" s="31" t="s">
        <v>105</v>
      </c>
    </row>
    <row r="10729" spans="1:9" x14ac:dyDescent="0.3">
      <c r="A10729">
        <v>10761</v>
      </c>
      <c r="B10729">
        <v>5</v>
      </c>
      <c r="C10729">
        <v>172</v>
      </c>
      <c r="D10729" s="32">
        <v>0.77708333333333335</v>
      </c>
      <c r="E10729">
        <v>8000</v>
      </c>
      <c r="F10729">
        <v>1000</v>
      </c>
      <c r="G10729" s="31" t="s">
        <v>97</v>
      </c>
      <c r="H10729">
        <v>12</v>
      </c>
      <c r="I10729" s="31" t="s">
        <v>105</v>
      </c>
    </row>
    <row r="10730" spans="1:9" x14ac:dyDescent="0.3">
      <c r="A10730">
        <v>10762</v>
      </c>
      <c r="B10730">
        <v>3</v>
      </c>
      <c r="C10730">
        <v>173</v>
      </c>
      <c r="D10730" s="32">
        <v>0.45208333333333334</v>
      </c>
      <c r="E10730">
        <v>10000</v>
      </c>
      <c r="G10730" s="31" t="s">
        <v>97</v>
      </c>
      <c r="H10730">
        <v>4</v>
      </c>
      <c r="I10730" s="31" t="s">
        <v>104</v>
      </c>
    </row>
    <row r="10731" spans="1:9" x14ac:dyDescent="0.3">
      <c r="A10731">
        <v>10763</v>
      </c>
      <c r="B10731">
        <v>2</v>
      </c>
      <c r="C10731">
        <v>173</v>
      </c>
      <c r="D10731" s="32">
        <v>0.45624999999999999</v>
      </c>
      <c r="E10731">
        <v>8000</v>
      </c>
      <c r="G10731" s="31" t="s">
        <v>102</v>
      </c>
      <c r="H10731">
        <v>4</v>
      </c>
      <c r="I10731" s="31" t="s">
        <v>98</v>
      </c>
    </row>
    <row r="10732" spans="1:9" x14ac:dyDescent="0.3">
      <c r="A10732">
        <v>10764</v>
      </c>
      <c r="B10732">
        <v>4</v>
      </c>
      <c r="C10732">
        <v>173</v>
      </c>
      <c r="D10732" s="32">
        <v>0.45347222222222222</v>
      </c>
      <c r="E10732">
        <v>8000</v>
      </c>
      <c r="G10732" s="31" t="s">
        <v>102</v>
      </c>
      <c r="H10732">
        <v>4</v>
      </c>
      <c r="I10732" s="31" t="s">
        <v>103</v>
      </c>
    </row>
    <row r="10733" spans="1:9" x14ac:dyDescent="0.3">
      <c r="A10733">
        <v>10765</v>
      </c>
      <c r="B10733">
        <v>8</v>
      </c>
      <c r="C10733">
        <v>173</v>
      </c>
      <c r="D10733" s="32">
        <v>0.5</v>
      </c>
      <c r="E10733">
        <v>8000</v>
      </c>
      <c r="G10733" s="31" t="s">
        <v>102</v>
      </c>
      <c r="H10733">
        <v>4</v>
      </c>
      <c r="I10733" s="31" t="s">
        <v>101</v>
      </c>
    </row>
    <row r="10734" spans="1:9" x14ac:dyDescent="0.3">
      <c r="A10734">
        <v>10766</v>
      </c>
      <c r="B10734">
        <v>5</v>
      </c>
      <c r="C10734">
        <v>173</v>
      </c>
      <c r="D10734" s="32">
        <v>0.46111111111111114</v>
      </c>
      <c r="E10734">
        <v>8000</v>
      </c>
      <c r="G10734" s="31" t="s">
        <v>97</v>
      </c>
      <c r="H10734">
        <v>4</v>
      </c>
      <c r="I10734" s="31" t="s">
        <v>105</v>
      </c>
    </row>
    <row r="10735" spans="1:9" x14ac:dyDescent="0.3">
      <c r="A10735">
        <v>10767</v>
      </c>
      <c r="B10735">
        <v>3</v>
      </c>
      <c r="C10735">
        <v>173</v>
      </c>
      <c r="D10735" s="32">
        <v>0.47291666666666665</v>
      </c>
      <c r="E10735">
        <v>8000</v>
      </c>
      <c r="G10735" s="31" t="s">
        <v>97</v>
      </c>
      <c r="H10735">
        <v>5</v>
      </c>
      <c r="I10735" s="31" t="s">
        <v>104</v>
      </c>
    </row>
    <row r="10736" spans="1:9" x14ac:dyDescent="0.3">
      <c r="A10736">
        <v>10768</v>
      </c>
      <c r="B10736">
        <v>2</v>
      </c>
      <c r="C10736">
        <v>173</v>
      </c>
      <c r="D10736" s="32">
        <v>0.57291666666666663</v>
      </c>
      <c r="E10736">
        <v>8000</v>
      </c>
      <c r="G10736" s="31" t="s">
        <v>97</v>
      </c>
      <c r="H10736">
        <v>5</v>
      </c>
      <c r="I10736" s="31" t="s">
        <v>98</v>
      </c>
    </row>
    <row r="10737" spans="1:9" x14ac:dyDescent="0.3">
      <c r="A10737">
        <v>10769</v>
      </c>
      <c r="B10737">
        <v>4</v>
      </c>
      <c r="C10737">
        <v>173</v>
      </c>
      <c r="D10737" s="32">
        <v>0.52430555555555558</v>
      </c>
      <c r="E10737">
        <v>8000</v>
      </c>
      <c r="G10737" s="31" t="s">
        <v>97</v>
      </c>
      <c r="H10737">
        <v>5</v>
      </c>
      <c r="I10737" s="31" t="s">
        <v>103</v>
      </c>
    </row>
    <row r="10738" spans="1:9" x14ac:dyDescent="0.3">
      <c r="A10738">
        <v>10770</v>
      </c>
      <c r="B10738">
        <v>8</v>
      </c>
      <c r="C10738">
        <v>173</v>
      </c>
      <c r="D10738" s="32">
        <v>0.5805555555555556</v>
      </c>
      <c r="E10738">
        <v>8000</v>
      </c>
      <c r="G10738" s="31" t="s">
        <v>97</v>
      </c>
      <c r="H10738">
        <v>5</v>
      </c>
      <c r="I10738" s="31" t="s">
        <v>101</v>
      </c>
    </row>
    <row r="10739" spans="1:9" x14ac:dyDescent="0.3">
      <c r="A10739">
        <v>10771</v>
      </c>
      <c r="B10739">
        <v>5</v>
      </c>
      <c r="C10739">
        <v>173</v>
      </c>
      <c r="D10739" s="32">
        <v>0.4826388888888889</v>
      </c>
      <c r="E10739">
        <v>8000</v>
      </c>
      <c r="G10739" s="31" t="s">
        <v>97</v>
      </c>
      <c r="H10739">
        <v>5</v>
      </c>
      <c r="I10739" s="31" t="s">
        <v>105</v>
      </c>
    </row>
    <row r="10740" spans="1:9" x14ac:dyDescent="0.3">
      <c r="A10740">
        <v>10772</v>
      </c>
      <c r="B10740">
        <v>3</v>
      </c>
      <c r="C10740">
        <v>173</v>
      </c>
      <c r="D10740" s="32">
        <v>0.52569444444444446</v>
      </c>
      <c r="E10740">
        <v>8000</v>
      </c>
      <c r="F10740">
        <v>2000</v>
      </c>
      <c r="G10740" s="31" t="s">
        <v>102</v>
      </c>
      <c r="H10740">
        <v>6</v>
      </c>
      <c r="I10740" s="31" t="s">
        <v>104</v>
      </c>
    </row>
    <row r="10741" spans="1:9" x14ac:dyDescent="0.3">
      <c r="A10741">
        <v>10773</v>
      </c>
      <c r="B10741">
        <v>2</v>
      </c>
      <c r="C10741">
        <v>173</v>
      </c>
      <c r="D10741" s="32">
        <v>0.60486111111111107</v>
      </c>
      <c r="E10741">
        <v>8000</v>
      </c>
      <c r="G10741" s="31" t="s">
        <v>97</v>
      </c>
      <c r="H10741">
        <v>6</v>
      </c>
      <c r="I10741" s="31" t="s">
        <v>98</v>
      </c>
    </row>
    <row r="10742" spans="1:9" x14ac:dyDescent="0.3">
      <c r="A10742">
        <v>10774</v>
      </c>
      <c r="B10742">
        <v>4</v>
      </c>
      <c r="C10742">
        <v>173</v>
      </c>
      <c r="D10742" s="32">
        <v>0.57222222222222219</v>
      </c>
      <c r="E10742">
        <v>10000</v>
      </c>
      <c r="G10742" s="31" t="s">
        <v>97</v>
      </c>
      <c r="H10742">
        <v>6</v>
      </c>
      <c r="I10742" s="31" t="s">
        <v>103</v>
      </c>
    </row>
    <row r="10743" spans="1:9" x14ac:dyDescent="0.3">
      <c r="A10743">
        <v>10775</v>
      </c>
      <c r="B10743">
        <v>8</v>
      </c>
      <c r="C10743">
        <v>173</v>
      </c>
      <c r="D10743" s="32">
        <v>0.61458333333333337</v>
      </c>
      <c r="E10743">
        <v>8000</v>
      </c>
      <c r="G10743" s="31" t="s">
        <v>102</v>
      </c>
      <c r="H10743">
        <v>6</v>
      </c>
      <c r="I10743" s="31" t="s">
        <v>101</v>
      </c>
    </row>
    <row r="10744" spans="1:9" x14ac:dyDescent="0.3">
      <c r="A10744">
        <v>10776</v>
      </c>
      <c r="B10744">
        <v>5</v>
      </c>
      <c r="C10744">
        <v>173</v>
      </c>
      <c r="D10744" s="32">
        <v>0.54861111111111116</v>
      </c>
      <c r="E10744">
        <v>8000</v>
      </c>
      <c r="G10744" s="31" t="s">
        <v>97</v>
      </c>
      <c r="H10744">
        <v>6</v>
      </c>
      <c r="I10744" s="31" t="s">
        <v>105</v>
      </c>
    </row>
    <row r="10745" spans="1:9" x14ac:dyDescent="0.3">
      <c r="A10745">
        <v>10777</v>
      </c>
      <c r="B10745">
        <v>3</v>
      </c>
      <c r="C10745">
        <v>173</v>
      </c>
      <c r="D10745" s="32">
        <v>0.55000000000000004</v>
      </c>
      <c r="E10745">
        <v>8000</v>
      </c>
      <c r="G10745" s="31" t="s">
        <v>97</v>
      </c>
      <c r="H10745">
        <v>7</v>
      </c>
      <c r="I10745" s="31" t="s">
        <v>104</v>
      </c>
    </row>
    <row r="10746" spans="1:9" x14ac:dyDescent="0.3">
      <c r="A10746">
        <v>10778</v>
      </c>
      <c r="B10746">
        <v>2</v>
      </c>
      <c r="C10746">
        <v>173</v>
      </c>
      <c r="D10746" s="32">
        <v>0.68819444444444444</v>
      </c>
      <c r="E10746">
        <v>8000</v>
      </c>
      <c r="G10746" s="31" t="s">
        <v>97</v>
      </c>
      <c r="H10746">
        <v>7</v>
      </c>
      <c r="I10746" s="31" t="s">
        <v>98</v>
      </c>
    </row>
    <row r="10747" spans="1:9" x14ac:dyDescent="0.3">
      <c r="A10747">
        <v>10779</v>
      </c>
      <c r="B10747">
        <v>4</v>
      </c>
      <c r="C10747">
        <v>173</v>
      </c>
      <c r="D10747" s="32">
        <v>0.6020833333333333</v>
      </c>
      <c r="E10747">
        <v>8000</v>
      </c>
      <c r="G10747" s="31" t="s">
        <v>102</v>
      </c>
      <c r="H10747">
        <v>7</v>
      </c>
      <c r="I10747" s="31" t="s">
        <v>103</v>
      </c>
    </row>
    <row r="10748" spans="1:9" x14ac:dyDescent="0.3">
      <c r="A10748">
        <v>10780</v>
      </c>
      <c r="B10748">
        <v>8</v>
      </c>
      <c r="C10748">
        <v>173</v>
      </c>
      <c r="D10748" s="32">
        <v>0.67986111111111114</v>
      </c>
      <c r="E10748">
        <v>8000</v>
      </c>
      <c r="G10748" s="31" t="s">
        <v>102</v>
      </c>
      <c r="H10748">
        <v>7</v>
      </c>
      <c r="I10748" s="31" t="s">
        <v>101</v>
      </c>
    </row>
    <row r="10749" spans="1:9" x14ac:dyDescent="0.3">
      <c r="A10749">
        <v>10781</v>
      </c>
      <c r="B10749">
        <v>5</v>
      </c>
      <c r="C10749">
        <v>173</v>
      </c>
      <c r="D10749" s="32">
        <v>0.57222222222222219</v>
      </c>
      <c r="E10749">
        <v>8000</v>
      </c>
      <c r="G10749" s="31" t="s">
        <v>102</v>
      </c>
      <c r="H10749">
        <v>7</v>
      </c>
      <c r="I10749" s="31" t="s">
        <v>105</v>
      </c>
    </row>
    <row r="10750" spans="1:9" x14ac:dyDescent="0.3">
      <c r="A10750">
        <v>10782</v>
      </c>
      <c r="B10750">
        <v>3</v>
      </c>
      <c r="C10750">
        <v>173</v>
      </c>
      <c r="D10750" s="32">
        <v>0.6</v>
      </c>
      <c r="E10750">
        <v>8000</v>
      </c>
      <c r="G10750" s="31" t="s">
        <v>97</v>
      </c>
      <c r="H10750">
        <v>8</v>
      </c>
      <c r="I10750" s="31" t="s">
        <v>104</v>
      </c>
    </row>
    <row r="10751" spans="1:9" x14ac:dyDescent="0.3">
      <c r="A10751">
        <v>10783</v>
      </c>
      <c r="B10751">
        <v>2</v>
      </c>
      <c r="C10751">
        <v>173</v>
      </c>
      <c r="D10751" s="32">
        <v>0.7583333333333333</v>
      </c>
      <c r="E10751">
        <v>10000</v>
      </c>
      <c r="G10751" s="31" t="s">
        <v>102</v>
      </c>
      <c r="H10751">
        <v>8</v>
      </c>
      <c r="I10751" s="31" t="s">
        <v>98</v>
      </c>
    </row>
    <row r="10752" spans="1:9" x14ac:dyDescent="0.3">
      <c r="A10752">
        <v>10784</v>
      </c>
      <c r="B10752">
        <v>4</v>
      </c>
      <c r="C10752">
        <v>173</v>
      </c>
      <c r="D10752" s="32">
        <v>0.66111111111111109</v>
      </c>
      <c r="E10752">
        <v>8000</v>
      </c>
      <c r="G10752" s="31" t="s">
        <v>97</v>
      </c>
      <c r="H10752">
        <v>8</v>
      </c>
      <c r="I10752" s="31" t="s">
        <v>103</v>
      </c>
    </row>
    <row r="10753" spans="1:9" x14ac:dyDescent="0.3">
      <c r="A10753">
        <v>10785</v>
      </c>
      <c r="B10753">
        <v>8</v>
      </c>
      <c r="C10753">
        <v>173</v>
      </c>
      <c r="D10753" s="32">
        <v>0.71458333333333335</v>
      </c>
      <c r="E10753">
        <v>8000</v>
      </c>
      <c r="G10753" s="31" t="s">
        <v>102</v>
      </c>
      <c r="H10753">
        <v>8</v>
      </c>
      <c r="I10753" s="31" t="s">
        <v>101</v>
      </c>
    </row>
    <row r="10754" spans="1:9" x14ac:dyDescent="0.3">
      <c r="A10754">
        <v>10786</v>
      </c>
      <c r="B10754">
        <v>5</v>
      </c>
      <c r="C10754">
        <v>173</v>
      </c>
      <c r="D10754" s="32">
        <v>0.61458333333333337</v>
      </c>
      <c r="E10754">
        <v>8000</v>
      </c>
      <c r="G10754" s="31" t="s">
        <v>102</v>
      </c>
      <c r="H10754">
        <v>8</v>
      </c>
      <c r="I10754" s="31" t="s">
        <v>105</v>
      </c>
    </row>
    <row r="10755" spans="1:9" x14ac:dyDescent="0.3">
      <c r="A10755">
        <v>10787</v>
      </c>
      <c r="B10755">
        <v>3</v>
      </c>
      <c r="C10755">
        <v>173</v>
      </c>
      <c r="D10755" s="32">
        <v>0.64097222222222228</v>
      </c>
      <c r="E10755">
        <v>8000</v>
      </c>
      <c r="G10755" s="31" t="s">
        <v>97</v>
      </c>
      <c r="H10755">
        <v>9</v>
      </c>
      <c r="I10755" s="31" t="s">
        <v>104</v>
      </c>
    </row>
    <row r="10756" spans="1:9" x14ac:dyDescent="0.3">
      <c r="A10756">
        <v>10788</v>
      </c>
      <c r="B10756">
        <v>2</v>
      </c>
      <c r="C10756">
        <v>173</v>
      </c>
      <c r="D10756" s="32">
        <v>0.78333333333333333</v>
      </c>
      <c r="E10756">
        <v>8000</v>
      </c>
      <c r="G10756" s="31" t="s">
        <v>97</v>
      </c>
      <c r="H10756">
        <v>9</v>
      </c>
      <c r="I10756" s="31" t="s">
        <v>98</v>
      </c>
    </row>
    <row r="10757" spans="1:9" x14ac:dyDescent="0.3">
      <c r="A10757">
        <v>10789</v>
      </c>
      <c r="B10757">
        <v>4</v>
      </c>
      <c r="C10757">
        <v>173</v>
      </c>
      <c r="D10757" s="32">
        <v>0.69444444444444442</v>
      </c>
      <c r="E10757">
        <v>8000</v>
      </c>
      <c r="G10757" s="31" t="s">
        <v>102</v>
      </c>
      <c r="H10757">
        <v>9</v>
      </c>
      <c r="I10757" s="31" t="s">
        <v>103</v>
      </c>
    </row>
    <row r="10758" spans="1:9" x14ac:dyDescent="0.3">
      <c r="A10758">
        <v>10790</v>
      </c>
      <c r="B10758">
        <v>8</v>
      </c>
      <c r="C10758">
        <v>173</v>
      </c>
      <c r="D10758" s="32">
        <v>0.77847222222222223</v>
      </c>
      <c r="E10758">
        <v>8000</v>
      </c>
      <c r="G10758" s="31" t="s">
        <v>102</v>
      </c>
      <c r="H10758">
        <v>9</v>
      </c>
      <c r="I10758" s="31" t="s">
        <v>101</v>
      </c>
    </row>
    <row r="10759" spans="1:9" x14ac:dyDescent="0.3">
      <c r="A10759">
        <v>10791</v>
      </c>
      <c r="B10759">
        <v>5</v>
      </c>
      <c r="C10759">
        <v>173</v>
      </c>
      <c r="D10759" s="32">
        <v>0.66666666666666663</v>
      </c>
      <c r="E10759">
        <v>8000</v>
      </c>
      <c r="G10759" s="31" t="s">
        <v>97</v>
      </c>
      <c r="H10759">
        <v>9</v>
      </c>
      <c r="I10759" s="31" t="s">
        <v>105</v>
      </c>
    </row>
    <row r="10760" spans="1:9" x14ac:dyDescent="0.3">
      <c r="A10760">
        <v>10792</v>
      </c>
      <c r="B10760">
        <v>3</v>
      </c>
      <c r="C10760">
        <v>173</v>
      </c>
      <c r="D10760" s="32">
        <v>0.70208333333333328</v>
      </c>
      <c r="E10760">
        <v>8000</v>
      </c>
      <c r="G10760" s="31" t="s">
        <v>102</v>
      </c>
      <c r="H10760">
        <v>10</v>
      </c>
      <c r="I10760" s="31" t="s">
        <v>104</v>
      </c>
    </row>
    <row r="10761" spans="1:9" x14ac:dyDescent="0.3">
      <c r="A10761">
        <v>10793</v>
      </c>
      <c r="B10761">
        <v>4</v>
      </c>
      <c r="C10761">
        <v>173</v>
      </c>
      <c r="D10761" s="32">
        <v>0.74027777777777781</v>
      </c>
      <c r="E10761">
        <v>8000</v>
      </c>
      <c r="G10761" s="31" t="s">
        <v>102</v>
      </c>
      <c r="H10761">
        <v>10</v>
      </c>
      <c r="I10761" s="31" t="s">
        <v>103</v>
      </c>
    </row>
    <row r="10762" spans="1:9" x14ac:dyDescent="0.3">
      <c r="A10762">
        <v>10794</v>
      </c>
      <c r="B10762">
        <v>5</v>
      </c>
      <c r="C10762">
        <v>173</v>
      </c>
      <c r="D10762" s="32">
        <v>0.6958333333333333</v>
      </c>
      <c r="E10762">
        <v>8000</v>
      </c>
      <c r="G10762" s="31" t="s">
        <v>97</v>
      </c>
      <c r="H10762">
        <v>10</v>
      </c>
      <c r="I10762" s="31" t="s">
        <v>105</v>
      </c>
    </row>
    <row r="10763" spans="1:9" x14ac:dyDescent="0.3">
      <c r="A10763">
        <v>10795</v>
      </c>
      <c r="B10763">
        <v>3</v>
      </c>
      <c r="C10763">
        <v>173</v>
      </c>
      <c r="D10763" s="32">
        <v>0.73055555555555551</v>
      </c>
      <c r="E10763">
        <v>8000</v>
      </c>
      <c r="G10763" s="31" t="s">
        <v>97</v>
      </c>
      <c r="H10763">
        <v>11</v>
      </c>
      <c r="I10763" s="31" t="s">
        <v>104</v>
      </c>
    </row>
    <row r="10764" spans="1:9" x14ac:dyDescent="0.3">
      <c r="A10764">
        <v>10796</v>
      </c>
      <c r="B10764">
        <v>4</v>
      </c>
      <c r="C10764">
        <v>173</v>
      </c>
      <c r="D10764" s="32">
        <v>0.7583333333333333</v>
      </c>
      <c r="E10764">
        <v>8000</v>
      </c>
      <c r="G10764" s="31" t="s">
        <v>102</v>
      </c>
      <c r="H10764">
        <v>11</v>
      </c>
      <c r="I10764" s="31" t="s">
        <v>103</v>
      </c>
    </row>
    <row r="10765" spans="1:9" x14ac:dyDescent="0.3">
      <c r="A10765">
        <v>10797</v>
      </c>
      <c r="B10765">
        <v>5</v>
      </c>
      <c r="C10765">
        <v>173</v>
      </c>
      <c r="D10765" s="32">
        <v>0.71875</v>
      </c>
      <c r="E10765">
        <v>8000</v>
      </c>
      <c r="G10765" s="31" t="s">
        <v>97</v>
      </c>
      <c r="H10765">
        <v>11</v>
      </c>
      <c r="I10765" s="31" t="s">
        <v>105</v>
      </c>
    </row>
    <row r="10766" spans="1:9" x14ac:dyDescent="0.3">
      <c r="A10766">
        <v>10798</v>
      </c>
      <c r="B10766">
        <v>3</v>
      </c>
      <c r="C10766">
        <v>173</v>
      </c>
      <c r="D10766" s="32">
        <v>0.76180555555555551</v>
      </c>
      <c r="E10766">
        <v>8000</v>
      </c>
      <c r="G10766" s="31" t="s">
        <v>102</v>
      </c>
      <c r="H10766">
        <v>12</v>
      </c>
      <c r="I10766" s="31" t="s">
        <v>104</v>
      </c>
    </row>
    <row r="10767" spans="1:9" x14ac:dyDescent="0.3">
      <c r="A10767">
        <v>10799</v>
      </c>
      <c r="B10767">
        <v>4</v>
      </c>
      <c r="C10767">
        <v>173</v>
      </c>
      <c r="D10767" s="32">
        <v>0.78194444444444444</v>
      </c>
      <c r="E10767">
        <v>8000</v>
      </c>
      <c r="G10767" s="31" t="s">
        <v>97</v>
      </c>
      <c r="H10767">
        <v>12</v>
      </c>
      <c r="I10767" s="31" t="s">
        <v>103</v>
      </c>
    </row>
    <row r="10768" spans="1:9" x14ac:dyDescent="0.3">
      <c r="A10768">
        <v>10800</v>
      </c>
      <c r="B10768">
        <v>5</v>
      </c>
      <c r="C10768">
        <v>173</v>
      </c>
      <c r="D10768" s="32">
        <v>0.73958333333333337</v>
      </c>
      <c r="E10768">
        <v>8000</v>
      </c>
      <c r="G10768" s="31" t="s">
        <v>97</v>
      </c>
      <c r="H10768">
        <v>12</v>
      </c>
      <c r="I10768" s="31" t="s">
        <v>105</v>
      </c>
    </row>
    <row r="10769" spans="1:9" x14ac:dyDescent="0.3">
      <c r="A10769">
        <v>10801</v>
      </c>
      <c r="B10769">
        <v>3</v>
      </c>
      <c r="C10769">
        <v>173</v>
      </c>
      <c r="D10769" s="32">
        <v>0.79374999999999996</v>
      </c>
      <c r="E10769">
        <v>8000</v>
      </c>
      <c r="F10769">
        <v>2000</v>
      </c>
      <c r="G10769" s="31" t="s">
        <v>102</v>
      </c>
      <c r="H10769">
        <v>13</v>
      </c>
      <c r="I10769" s="31" t="s">
        <v>104</v>
      </c>
    </row>
    <row r="10770" spans="1:9" x14ac:dyDescent="0.3">
      <c r="A10770">
        <v>10802</v>
      </c>
      <c r="B10770">
        <v>4</v>
      </c>
      <c r="C10770">
        <v>173</v>
      </c>
      <c r="D10770" s="32">
        <v>0.80763888888888891</v>
      </c>
      <c r="E10770">
        <v>8000</v>
      </c>
      <c r="G10770" s="31" t="s">
        <v>97</v>
      </c>
      <c r="H10770">
        <v>13</v>
      </c>
      <c r="I10770" s="31" t="s">
        <v>103</v>
      </c>
    </row>
    <row r="10771" spans="1:9" x14ac:dyDescent="0.3">
      <c r="A10771">
        <v>10803</v>
      </c>
      <c r="B10771">
        <v>5</v>
      </c>
      <c r="C10771">
        <v>173</v>
      </c>
      <c r="D10771" s="32">
        <v>0.7631944444444444</v>
      </c>
      <c r="E10771">
        <v>8000</v>
      </c>
      <c r="G10771" s="31" t="s">
        <v>97</v>
      </c>
      <c r="H10771">
        <v>13</v>
      </c>
      <c r="I10771" s="31" t="s">
        <v>105</v>
      </c>
    </row>
    <row r="10772" spans="1:9" x14ac:dyDescent="0.3">
      <c r="A10772">
        <v>10804</v>
      </c>
      <c r="B10772">
        <v>3</v>
      </c>
      <c r="C10772">
        <v>173</v>
      </c>
      <c r="D10772" s="32">
        <v>0.83333333333333337</v>
      </c>
      <c r="E10772">
        <v>8000</v>
      </c>
      <c r="G10772" s="31" t="s">
        <v>102</v>
      </c>
      <c r="H10772">
        <v>14</v>
      </c>
      <c r="I10772" s="31" t="s">
        <v>104</v>
      </c>
    </row>
    <row r="10773" spans="1:9" x14ac:dyDescent="0.3">
      <c r="A10773">
        <v>10805</v>
      </c>
      <c r="B10773">
        <v>5</v>
      </c>
      <c r="C10773">
        <v>173</v>
      </c>
      <c r="D10773" s="32">
        <v>0.78333333333333333</v>
      </c>
      <c r="E10773">
        <v>8000</v>
      </c>
      <c r="G10773" s="31" t="s">
        <v>97</v>
      </c>
      <c r="H10773">
        <v>14</v>
      </c>
      <c r="I10773" s="31" t="s">
        <v>105</v>
      </c>
    </row>
    <row r="10774" spans="1:9" x14ac:dyDescent="0.3">
      <c r="A10774">
        <v>10806</v>
      </c>
      <c r="B10774">
        <v>5</v>
      </c>
      <c r="C10774">
        <v>173</v>
      </c>
      <c r="D10774" s="32">
        <v>0.80833333333333335</v>
      </c>
      <c r="E10774">
        <v>8000</v>
      </c>
      <c r="G10774" s="31" t="s">
        <v>102</v>
      </c>
      <c r="H10774">
        <v>15</v>
      </c>
      <c r="I10774" s="31" t="s">
        <v>105</v>
      </c>
    </row>
    <row r="10775" spans="1:9" x14ac:dyDescent="0.3">
      <c r="A10775">
        <v>10807</v>
      </c>
      <c r="B10775">
        <v>5</v>
      </c>
      <c r="C10775">
        <v>173</v>
      </c>
      <c r="D10775" s="32">
        <v>0.83333333333333337</v>
      </c>
      <c r="E10775">
        <v>8000</v>
      </c>
      <c r="G10775" s="31" t="s">
        <v>102</v>
      </c>
      <c r="H10775">
        <v>16</v>
      </c>
      <c r="I10775" s="31" t="s">
        <v>105</v>
      </c>
    </row>
    <row r="10776" spans="1:9" x14ac:dyDescent="0.3">
      <c r="A10776">
        <v>10808</v>
      </c>
      <c r="B10776">
        <v>3</v>
      </c>
      <c r="C10776">
        <v>174</v>
      </c>
      <c r="D10776" s="32">
        <v>0.46458333333333335</v>
      </c>
      <c r="E10776">
        <v>10000</v>
      </c>
      <c r="F10776">
        <v>5000</v>
      </c>
      <c r="G10776" s="31" t="s">
        <v>97</v>
      </c>
      <c r="H10776">
        <v>4</v>
      </c>
      <c r="I10776" s="31" t="s">
        <v>104</v>
      </c>
    </row>
    <row r="10777" spans="1:9" x14ac:dyDescent="0.3">
      <c r="A10777">
        <v>10809</v>
      </c>
      <c r="B10777">
        <v>2</v>
      </c>
      <c r="C10777">
        <v>174</v>
      </c>
      <c r="D10777" s="32">
        <v>0.5083333333333333</v>
      </c>
      <c r="E10777">
        <v>10000</v>
      </c>
      <c r="G10777" s="31" t="s">
        <v>97</v>
      </c>
      <c r="H10777">
        <v>4</v>
      </c>
      <c r="I10777" s="31" t="s">
        <v>98</v>
      </c>
    </row>
    <row r="10778" spans="1:9" x14ac:dyDescent="0.3">
      <c r="A10778">
        <v>10810</v>
      </c>
      <c r="B10778">
        <v>1</v>
      </c>
      <c r="C10778">
        <v>174</v>
      </c>
      <c r="D10778" s="32">
        <v>0.46736111111111112</v>
      </c>
      <c r="E10778">
        <v>8000</v>
      </c>
      <c r="G10778" s="31" t="s">
        <v>97</v>
      </c>
      <c r="H10778">
        <v>4</v>
      </c>
      <c r="I10778" s="31" t="s">
        <v>99</v>
      </c>
    </row>
    <row r="10779" spans="1:9" x14ac:dyDescent="0.3">
      <c r="A10779">
        <v>10811</v>
      </c>
      <c r="B10779">
        <v>6</v>
      </c>
      <c r="C10779">
        <v>174</v>
      </c>
      <c r="D10779" s="32">
        <v>0.58680555555555558</v>
      </c>
      <c r="E10779">
        <v>8000</v>
      </c>
      <c r="G10779" s="31" t="s">
        <v>102</v>
      </c>
      <c r="H10779">
        <v>4</v>
      </c>
      <c r="I10779" s="31" t="s">
        <v>100</v>
      </c>
    </row>
    <row r="10780" spans="1:9" x14ac:dyDescent="0.3">
      <c r="A10780">
        <v>10812</v>
      </c>
      <c r="B10780">
        <v>4</v>
      </c>
      <c r="C10780">
        <v>174</v>
      </c>
      <c r="D10780" s="32">
        <v>0.45</v>
      </c>
      <c r="E10780">
        <v>8000</v>
      </c>
      <c r="G10780" s="31" t="s">
        <v>97</v>
      </c>
      <c r="H10780">
        <v>4</v>
      </c>
      <c r="I10780" s="31" t="s">
        <v>103</v>
      </c>
    </row>
    <row r="10781" spans="1:9" x14ac:dyDescent="0.3">
      <c r="A10781">
        <v>10813</v>
      </c>
      <c r="B10781">
        <v>8</v>
      </c>
      <c r="C10781">
        <v>174</v>
      </c>
      <c r="D10781" s="32">
        <v>0.49930555555555556</v>
      </c>
      <c r="E10781">
        <v>8000</v>
      </c>
      <c r="G10781" s="31" t="s">
        <v>102</v>
      </c>
      <c r="H10781">
        <v>4</v>
      </c>
      <c r="I10781" s="31" t="s">
        <v>101</v>
      </c>
    </row>
    <row r="10782" spans="1:9" x14ac:dyDescent="0.3">
      <c r="A10782">
        <v>10814</v>
      </c>
      <c r="B10782">
        <v>5</v>
      </c>
      <c r="C10782">
        <v>174</v>
      </c>
      <c r="D10782" s="32">
        <v>0.45069444444444445</v>
      </c>
      <c r="E10782">
        <v>8000</v>
      </c>
      <c r="G10782" s="31" t="s">
        <v>97</v>
      </c>
      <c r="H10782">
        <v>4</v>
      </c>
      <c r="I10782" s="31" t="s">
        <v>105</v>
      </c>
    </row>
    <row r="10783" spans="1:9" x14ac:dyDescent="0.3">
      <c r="A10783">
        <v>10815</v>
      </c>
      <c r="B10783">
        <v>3</v>
      </c>
      <c r="C10783">
        <v>174</v>
      </c>
      <c r="D10783" s="32">
        <v>0.49375000000000002</v>
      </c>
      <c r="E10783">
        <v>8000</v>
      </c>
      <c r="G10783" s="31" t="s">
        <v>102</v>
      </c>
      <c r="H10783">
        <v>5</v>
      </c>
      <c r="I10783" s="31" t="s">
        <v>104</v>
      </c>
    </row>
    <row r="10784" spans="1:9" x14ac:dyDescent="0.3">
      <c r="A10784">
        <v>10816</v>
      </c>
      <c r="B10784">
        <v>2</v>
      </c>
      <c r="C10784">
        <v>174</v>
      </c>
      <c r="D10784" s="32">
        <v>0.56527777777777777</v>
      </c>
      <c r="E10784">
        <v>8000</v>
      </c>
      <c r="G10784" s="31" t="s">
        <v>102</v>
      </c>
      <c r="H10784">
        <v>5</v>
      </c>
      <c r="I10784" s="31" t="s">
        <v>98</v>
      </c>
    </row>
    <row r="10785" spans="1:9" x14ac:dyDescent="0.3">
      <c r="A10785">
        <v>10817</v>
      </c>
      <c r="B10785">
        <v>1</v>
      </c>
      <c r="C10785">
        <v>174</v>
      </c>
      <c r="D10785" s="32">
        <v>0.51249999999999996</v>
      </c>
      <c r="E10785">
        <v>8000</v>
      </c>
      <c r="G10785" s="31" t="s">
        <v>102</v>
      </c>
      <c r="H10785">
        <v>5</v>
      </c>
      <c r="I10785" s="31" t="s">
        <v>99</v>
      </c>
    </row>
    <row r="10786" spans="1:9" x14ac:dyDescent="0.3">
      <c r="A10786">
        <v>10818</v>
      </c>
      <c r="B10786">
        <v>6</v>
      </c>
      <c r="C10786">
        <v>174</v>
      </c>
      <c r="D10786" s="32">
        <v>0.61319444444444449</v>
      </c>
      <c r="E10786">
        <v>8000</v>
      </c>
      <c r="G10786" s="31" t="s">
        <v>97</v>
      </c>
      <c r="H10786">
        <v>5</v>
      </c>
      <c r="I10786" s="31" t="s">
        <v>100</v>
      </c>
    </row>
    <row r="10787" spans="1:9" x14ac:dyDescent="0.3">
      <c r="A10787">
        <v>10819</v>
      </c>
      <c r="B10787">
        <v>4</v>
      </c>
      <c r="C10787">
        <v>174</v>
      </c>
      <c r="D10787" s="32">
        <v>0.49305555555555558</v>
      </c>
      <c r="E10787">
        <v>8000</v>
      </c>
      <c r="G10787" s="31" t="s">
        <v>97</v>
      </c>
      <c r="H10787">
        <v>5</v>
      </c>
      <c r="I10787" s="31" t="s">
        <v>103</v>
      </c>
    </row>
    <row r="10788" spans="1:9" x14ac:dyDescent="0.3">
      <c r="A10788">
        <v>10820</v>
      </c>
      <c r="B10788">
        <v>8</v>
      </c>
      <c r="C10788">
        <v>174</v>
      </c>
      <c r="D10788" s="32">
        <v>0.52847222222222223</v>
      </c>
      <c r="E10788">
        <v>8000</v>
      </c>
      <c r="G10788" s="31" t="s">
        <v>102</v>
      </c>
      <c r="H10788">
        <v>5</v>
      </c>
      <c r="I10788" s="31" t="s">
        <v>101</v>
      </c>
    </row>
    <row r="10789" spans="1:9" x14ac:dyDescent="0.3">
      <c r="A10789">
        <v>10821</v>
      </c>
      <c r="B10789">
        <v>5</v>
      </c>
      <c r="C10789">
        <v>174</v>
      </c>
      <c r="D10789" s="32">
        <v>0.46944444444444444</v>
      </c>
      <c r="E10789">
        <v>8000</v>
      </c>
      <c r="F10789">
        <v>2000</v>
      </c>
      <c r="G10789" s="31" t="s">
        <v>102</v>
      </c>
      <c r="H10789">
        <v>5</v>
      </c>
      <c r="I10789" s="31" t="s">
        <v>105</v>
      </c>
    </row>
    <row r="10790" spans="1:9" x14ac:dyDescent="0.3">
      <c r="A10790">
        <v>10822</v>
      </c>
      <c r="B10790">
        <v>3</v>
      </c>
      <c r="C10790">
        <v>174</v>
      </c>
      <c r="D10790" s="32">
        <v>0.5180555555555556</v>
      </c>
      <c r="E10790">
        <v>8000</v>
      </c>
      <c r="G10790" s="31" t="s">
        <v>102</v>
      </c>
      <c r="H10790">
        <v>6</v>
      </c>
      <c r="I10790" s="31" t="s">
        <v>104</v>
      </c>
    </row>
    <row r="10791" spans="1:9" x14ac:dyDescent="0.3">
      <c r="A10791">
        <v>10823</v>
      </c>
      <c r="B10791">
        <v>2</v>
      </c>
      <c r="C10791">
        <v>174</v>
      </c>
      <c r="D10791" s="32">
        <v>0.62916666666666665</v>
      </c>
      <c r="E10791">
        <v>8000</v>
      </c>
      <c r="G10791" s="31" t="s">
        <v>102</v>
      </c>
      <c r="H10791">
        <v>6</v>
      </c>
      <c r="I10791" s="31" t="s">
        <v>98</v>
      </c>
    </row>
    <row r="10792" spans="1:9" x14ac:dyDescent="0.3">
      <c r="A10792">
        <v>10824</v>
      </c>
      <c r="B10792">
        <v>1</v>
      </c>
      <c r="C10792">
        <v>174</v>
      </c>
      <c r="D10792" s="32">
        <v>0.62638888888888888</v>
      </c>
      <c r="E10792">
        <v>8000</v>
      </c>
      <c r="G10792" s="31" t="s">
        <v>102</v>
      </c>
      <c r="H10792">
        <v>6</v>
      </c>
      <c r="I10792" s="31" t="s">
        <v>99</v>
      </c>
    </row>
    <row r="10793" spans="1:9" x14ac:dyDescent="0.3">
      <c r="A10793">
        <v>10825</v>
      </c>
      <c r="B10793">
        <v>6</v>
      </c>
      <c r="C10793">
        <v>174</v>
      </c>
      <c r="D10793" s="32">
        <v>0.63749999999999996</v>
      </c>
      <c r="E10793">
        <v>8000</v>
      </c>
      <c r="G10793" s="31" t="s">
        <v>97</v>
      </c>
      <c r="H10793">
        <v>6</v>
      </c>
      <c r="I10793" s="31" t="s">
        <v>100</v>
      </c>
    </row>
    <row r="10794" spans="1:9" x14ac:dyDescent="0.3">
      <c r="A10794">
        <v>10826</v>
      </c>
      <c r="B10794">
        <v>4</v>
      </c>
      <c r="C10794">
        <v>174</v>
      </c>
      <c r="D10794" s="32">
        <v>0.5180555555555556</v>
      </c>
      <c r="E10794">
        <v>8000</v>
      </c>
      <c r="G10794" s="31" t="s">
        <v>102</v>
      </c>
      <c r="H10794">
        <v>6</v>
      </c>
      <c r="I10794" s="31" t="s">
        <v>103</v>
      </c>
    </row>
    <row r="10795" spans="1:9" x14ac:dyDescent="0.3">
      <c r="A10795">
        <v>10827</v>
      </c>
      <c r="B10795">
        <v>8</v>
      </c>
      <c r="C10795">
        <v>174</v>
      </c>
      <c r="D10795" s="32">
        <v>0.6118055555555556</v>
      </c>
      <c r="E10795">
        <v>8000</v>
      </c>
      <c r="G10795" s="31" t="s">
        <v>102</v>
      </c>
      <c r="H10795">
        <v>6</v>
      </c>
      <c r="I10795" s="31" t="s">
        <v>101</v>
      </c>
    </row>
    <row r="10796" spans="1:9" x14ac:dyDescent="0.3">
      <c r="A10796">
        <v>10828</v>
      </c>
      <c r="B10796">
        <v>5</v>
      </c>
      <c r="C10796">
        <v>174</v>
      </c>
      <c r="D10796" s="32">
        <v>0.50069444444444444</v>
      </c>
      <c r="E10796">
        <v>8000</v>
      </c>
      <c r="G10796" s="31" t="s">
        <v>102</v>
      </c>
      <c r="H10796">
        <v>6</v>
      </c>
      <c r="I10796" s="31" t="s">
        <v>105</v>
      </c>
    </row>
    <row r="10797" spans="1:9" x14ac:dyDescent="0.3">
      <c r="A10797">
        <v>10829</v>
      </c>
      <c r="B10797">
        <v>3</v>
      </c>
      <c r="C10797">
        <v>174</v>
      </c>
      <c r="D10797" s="32">
        <v>0.54097222222222219</v>
      </c>
      <c r="E10797">
        <v>10000</v>
      </c>
      <c r="F10797">
        <v>2000</v>
      </c>
      <c r="G10797" s="31" t="s">
        <v>97</v>
      </c>
      <c r="H10797">
        <v>7</v>
      </c>
      <c r="I10797" s="31" t="s">
        <v>104</v>
      </c>
    </row>
    <row r="10798" spans="1:9" x14ac:dyDescent="0.3">
      <c r="A10798">
        <v>10830</v>
      </c>
      <c r="B10798">
        <v>2</v>
      </c>
      <c r="C10798">
        <v>174</v>
      </c>
      <c r="D10798" s="32">
        <v>0.67500000000000004</v>
      </c>
      <c r="E10798">
        <v>8000</v>
      </c>
      <c r="G10798" s="31" t="s">
        <v>97</v>
      </c>
      <c r="H10798">
        <v>7</v>
      </c>
      <c r="I10798" s="31" t="s">
        <v>98</v>
      </c>
    </row>
    <row r="10799" spans="1:9" x14ac:dyDescent="0.3">
      <c r="A10799">
        <v>10831</v>
      </c>
      <c r="B10799">
        <v>1</v>
      </c>
      <c r="C10799">
        <v>174</v>
      </c>
      <c r="D10799" s="32">
        <v>0.69374999999999998</v>
      </c>
      <c r="E10799">
        <v>8000</v>
      </c>
      <c r="G10799" s="31" t="s">
        <v>97</v>
      </c>
      <c r="H10799">
        <v>7</v>
      </c>
      <c r="I10799" s="31" t="s">
        <v>99</v>
      </c>
    </row>
    <row r="10800" spans="1:9" x14ac:dyDescent="0.3">
      <c r="A10800">
        <v>10832</v>
      </c>
      <c r="B10800">
        <v>6</v>
      </c>
      <c r="C10800">
        <v>174</v>
      </c>
      <c r="D10800" s="32">
        <v>0.65416666666666667</v>
      </c>
      <c r="E10800">
        <v>8000</v>
      </c>
      <c r="G10800" s="31" t="s">
        <v>97</v>
      </c>
      <c r="H10800">
        <v>7</v>
      </c>
      <c r="I10800" s="31" t="s">
        <v>100</v>
      </c>
    </row>
    <row r="10801" spans="1:9" x14ac:dyDescent="0.3">
      <c r="A10801">
        <v>10833</v>
      </c>
      <c r="B10801">
        <v>4</v>
      </c>
      <c r="C10801">
        <v>174</v>
      </c>
      <c r="D10801" s="32">
        <v>0.61736111111111114</v>
      </c>
      <c r="E10801">
        <v>8000</v>
      </c>
      <c r="G10801" s="31" t="s">
        <v>102</v>
      </c>
      <c r="H10801">
        <v>7</v>
      </c>
      <c r="I10801" s="31" t="s">
        <v>103</v>
      </c>
    </row>
    <row r="10802" spans="1:9" x14ac:dyDescent="0.3">
      <c r="A10802">
        <v>10834</v>
      </c>
      <c r="B10802">
        <v>8</v>
      </c>
      <c r="C10802">
        <v>174</v>
      </c>
      <c r="D10802" s="32">
        <v>0.75902777777777775</v>
      </c>
      <c r="E10802">
        <v>8000</v>
      </c>
      <c r="G10802" s="31" t="s">
        <v>97</v>
      </c>
      <c r="H10802">
        <v>7</v>
      </c>
      <c r="I10802" s="31" t="s">
        <v>101</v>
      </c>
    </row>
    <row r="10803" spans="1:9" x14ac:dyDescent="0.3">
      <c r="A10803">
        <v>10835</v>
      </c>
      <c r="B10803">
        <v>5</v>
      </c>
      <c r="C10803">
        <v>174</v>
      </c>
      <c r="D10803" s="32">
        <v>0.55000000000000004</v>
      </c>
      <c r="E10803">
        <v>10000</v>
      </c>
      <c r="G10803" s="31" t="s">
        <v>97</v>
      </c>
      <c r="H10803">
        <v>7</v>
      </c>
      <c r="I10803" s="31" t="s">
        <v>105</v>
      </c>
    </row>
    <row r="10804" spans="1:9" x14ac:dyDescent="0.3">
      <c r="A10804">
        <v>10836</v>
      </c>
      <c r="B10804">
        <v>3</v>
      </c>
      <c r="C10804">
        <v>174</v>
      </c>
      <c r="D10804" s="32">
        <v>0.56458333333333333</v>
      </c>
      <c r="E10804">
        <v>8000</v>
      </c>
      <c r="G10804" s="31" t="s">
        <v>102</v>
      </c>
      <c r="H10804">
        <v>8</v>
      </c>
      <c r="I10804" s="31" t="s">
        <v>104</v>
      </c>
    </row>
    <row r="10805" spans="1:9" x14ac:dyDescent="0.3">
      <c r="A10805">
        <v>10837</v>
      </c>
      <c r="B10805">
        <v>2</v>
      </c>
      <c r="C10805">
        <v>174</v>
      </c>
      <c r="D10805" s="32">
        <v>0.70138888888888884</v>
      </c>
      <c r="E10805">
        <v>8000</v>
      </c>
      <c r="G10805" s="31" t="s">
        <v>102</v>
      </c>
      <c r="H10805">
        <v>8</v>
      </c>
      <c r="I10805" s="31" t="s">
        <v>98</v>
      </c>
    </row>
    <row r="10806" spans="1:9" x14ac:dyDescent="0.3">
      <c r="A10806">
        <v>10838</v>
      </c>
      <c r="B10806">
        <v>1</v>
      </c>
      <c r="C10806">
        <v>174</v>
      </c>
      <c r="D10806" s="32">
        <v>0.74513888888888891</v>
      </c>
      <c r="E10806">
        <v>8000</v>
      </c>
      <c r="G10806" s="31" t="s">
        <v>102</v>
      </c>
      <c r="H10806">
        <v>8</v>
      </c>
      <c r="I10806" s="31" t="s">
        <v>99</v>
      </c>
    </row>
    <row r="10807" spans="1:9" x14ac:dyDescent="0.3">
      <c r="A10807">
        <v>10839</v>
      </c>
      <c r="B10807">
        <v>6</v>
      </c>
      <c r="C10807">
        <v>174</v>
      </c>
      <c r="D10807" s="32">
        <v>0.67291666666666672</v>
      </c>
      <c r="E10807">
        <v>8000</v>
      </c>
      <c r="F10807">
        <v>2000</v>
      </c>
      <c r="G10807" s="31" t="s">
        <v>102</v>
      </c>
      <c r="H10807">
        <v>8</v>
      </c>
      <c r="I10807" s="31" t="s">
        <v>100</v>
      </c>
    </row>
    <row r="10808" spans="1:9" x14ac:dyDescent="0.3">
      <c r="A10808">
        <v>10840</v>
      </c>
      <c r="B10808">
        <v>4</v>
      </c>
      <c r="C10808">
        <v>174</v>
      </c>
      <c r="D10808" s="32">
        <v>0.68611111111111112</v>
      </c>
      <c r="E10808">
        <v>8000</v>
      </c>
      <c r="G10808" s="31" t="s">
        <v>97</v>
      </c>
      <c r="H10808">
        <v>8</v>
      </c>
      <c r="I10808" s="31" t="s">
        <v>103</v>
      </c>
    </row>
    <row r="10809" spans="1:9" x14ac:dyDescent="0.3">
      <c r="A10809">
        <v>10841</v>
      </c>
      <c r="B10809">
        <v>8</v>
      </c>
      <c r="C10809">
        <v>174</v>
      </c>
      <c r="D10809" s="32">
        <v>0.82013888888888886</v>
      </c>
      <c r="E10809">
        <v>8000</v>
      </c>
      <c r="F10809">
        <v>2000</v>
      </c>
      <c r="G10809" s="31" t="s">
        <v>97</v>
      </c>
      <c r="H10809">
        <v>8</v>
      </c>
      <c r="I10809" s="31" t="s">
        <v>101</v>
      </c>
    </row>
    <row r="10810" spans="1:9" x14ac:dyDescent="0.3">
      <c r="A10810">
        <v>10842</v>
      </c>
      <c r="B10810">
        <v>5</v>
      </c>
      <c r="C10810">
        <v>174</v>
      </c>
      <c r="D10810" s="32">
        <v>0.57222222222222219</v>
      </c>
      <c r="E10810">
        <v>8000</v>
      </c>
      <c r="G10810" s="31" t="s">
        <v>102</v>
      </c>
      <c r="H10810">
        <v>8</v>
      </c>
      <c r="I10810" s="31" t="s">
        <v>105</v>
      </c>
    </row>
    <row r="10811" spans="1:9" x14ac:dyDescent="0.3">
      <c r="A10811">
        <v>10843</v>
      </c>
      <c r="B10811">
        <v>3</v>
      </c>
      <c r="C10811">
        <v>174</v>
      </c>
      <c r="D10811" s="32">
        <v>0.6875</v>
      </c>
      <c r="E10811">
        <v>8000</v>
      </c>
      <c r="F10811">
        <v>7000</v>
      </c>
      <c r="G10811" s="31" t="s">
        <v>97</v>
      </c>
      <c r="H10811">
        <v>9</v>
      </c>
      <c r="I10811" s="31" t="s">
        <v>104</v>
      </c>
    </row>
    <row r="10812" spans="1:9" x14ac:dyDescent="0.3">
      <c r="A10812">
        <v>10844</v>
      </c>
      <c r="B10812">
        <v>2</v>
      </c>
      <c r="C10812">
        <v>174</v>
      </c>
      <c r="D10812" s="32">
        <v>0.77222222222222225</v>
      </c>
      <c r="E10812">
        <v>8000</v>
      </c>
      <c r="G10812" s="31" t="s">
        <v>102</v>
      </c>
      <c r="H10812">
        <v>9</v>
      </c>
      <c r="I10812" s="31" t="s">
        <v>98</v>
      </c>
    </row>
    <row r="10813" spans="1:9" x14ac:dyDescent="0.3">
      <c r="A10813">
        <v>10845</v>
      </c>
      <c r="B10813">
        <v>1</v>
      </c>
      <c r="C10813">
        <v>174</v>
      </c>
      <c r="D10813" s="32">
        <v>0.76458333333333328</v>
      </c>
      <c r="E10813">
        <v>8000</v>
      </c>
      <c r="G10813" s="31" t="s">
        <v>102</v>
      </c>
      <c r="H10813">
        <v>9</v>
      </c>
      <c r="I10813" s="31" t="s">
        <v>99</v>
      </c>
    </row>
    <row r="10814" spans="1:9" x14ac:dyDescent="0.3">
      <c r="A10814">
        <v>10846</v>
      </c>
      <c r="B10814">
        <v>6</v>
      </c>
      <c r="C10814">
        <v>174</v>
      </c>
      <c r="D10814" s="32">
        <v>0.69444444444444442</v>
      </c>
      <c r="E10814">
        <v>8000</v>
      </c>
      <c r="G10814" s="31" t="s">
        <v>102</v>
      </c>
      <c r="H10814">
        <v>9</v>
      </c>
      <c r="I10814" s="31" t="s">
        <v>100</v>
      </c>
    </row>
    <row r="10815" spans="1:9" x14ac:dyDescent="0.3">
      <c r="A10815">
        <v>10847</v>
      </c>
      <c r="B10815">
        <v>4</v>
      </c>
      <c r="C10815">
        <v>174</v>
      </c>
      <c r="D10815" s="32">
        <v>0.79236111111111107</v>
      </c>
      <c r="E10815">
        <v>8000</v>
      </c>
      <c r="G10815" s="31" t="s">
        <v>102</v>
      </c>
      <c r="H10815">
        <v>9</v>
      </c>
      <c r="I10815" s="31" t="s">
        <v>103</v>
      </c>
    </row>
    <row r="10816" spans="1:9" x14ac:dyDescent="0.3">
      <c r="A10816">
        <v>10848</v>
      </c>
      <c r="B10816">
        <v>8</v>
      </c>
      <c r="C10816">
        <v>174</v>
      </c>
      <c r="D10816" s="32"/>
      <c r="E10816">
        <v>8000</v>
      </c>
      <c r="G10816" s="31" t="s">
        <v>102</v>
      </c>
      <c r="H10816">
        <v>9</v>
      </c>
      <c r="I10816" s="31" t="s">
        <v>101</v>
      </c>
    </row>
    <row r="10817" spans="1:9" x14ac:dyDescent="0.3">
      <c r="A10817">
        <v>10849</v>
      </c>
      <c r="B10817">
        <v>5</v>
      </c>
      <c r="C10817">
        <v>174</v>
      </c>
      <c r="D10817" s="32">
        <v>0.59375</v>
      </c>
      <c r="E10817">
        <v>8000</v>
      </c>
      <c r="G10817" s="31" t="s">
        <v>102</v>
      </c>
      <c r="H10817">
        <v>9</v>
      </c>
      <c r="I10817" s="31" t="s">
        <v>105</v>
      </c>
    </row>
    <row r="10818" spans="1:9" x14ac:dyDescent="0.3">
      <c r="A10818">
        <v>10850</v>
      </c>
      <c r="B10818">
        <v>3</v>
      </c>
      <c r="C10818">
        <v>174</v>
      </c>
      <c r="D10818" s="32">
        <v>0.71666666666666667</v>
      </c>
      <c r="E10818">
        <v>8000</v>
      </c>
      <c r="G10818" s="31" t="s">
        <v>102</v>
      </c>
      <c r="H10818">
        <v>10</v>
      </c>
      <c r="I10818" s="31" t="s">
        <v>104</v>
      </c>
    </row>
    <row r="10819" spans="1:9" x14ac:dyDescent="0.3">
      <c r="A10819">
        <v>10851</v>
      </c>
      <c r="B10819">
        <v>2</v>
      </c>
      <c r="C10819">
        <v>174</v>
      </c>
      <c r="D10819" s="32">
        <v>0.7993055555555556</v>
      </c>
      <c r="E10819">
        <v>8000</v>
      </c>
      <c r="G10819" s="31" t="s">
        <v>97</v>
      </c>
      <c r="H10819">
        <v>10</v>
      </c>
      <c r="I10819" s="31" t="s">
        <v>98</v>
      </c>
    </row>
    <row r="10820" spans="1:9" x14ac:dyDescent="0.3">
      <c r="A10820">
        <v>10852</v>
      </c>
      <c r="B10820">
        <v>1</v>
      </c>
      <c r="C10820">
        <v>174</v>
      </c>
      <c r="D10820" s="32">
        <v>0.79861111111111116</v>
      </c>
      <c r="E10820">
        <v>8000</v>
      </c>
      <c r="G10820" s="31" t="s">
        <v>97</v>
      </c>
      <c r="H10820">
        <v>10</v>
      </c>
      <c r="I10820" s="31" t="s">
        <v>99</v>
      </c>
    </row>
    <row r="10821" spans="1:9" x14ac:dyDescent="0.3">
      <c r="A10821">
        <v>10853</v>
      </c>
      <c r="B10821">
        <v>6</v>
      </c>
      <c r="C10821">
        <v>174</v>
      </c>
      <c r="D10821" s="32">
        <v>0.71250000000000002</v>
      </c>
      <c r="E10821">
        <v>8000</v>
      </c>
      <c r="F10821">
        <v>2000</v>
      </c>
      <c r="G10821" s="31" t="s">
        <v>97</v>
      </c>
      <c r="H10821">
        <v>10</v>
      </c>
      <c r="I10821" s="31" t="s">
        <v>100</v>
      </c>
    </row>
    <row r="10822" spans="1:9" x14ac:dyDescent="0.3">
      <c r="A10822">
        <v>10854</v>
      </c>
      <c r="B10822">
        <v>4</v>
      </c>
      <c r="C10822">
        <v>174</v>
      </c>
      <c r="D10822" s="32">
        <v>0.81805555555555554</v>
      </c>
      <c r="E10822">
        <v>8000</v>
      </c>
      <c r="G10822" s="31" t="s">
        <v>102</v>
      </c>
      <c r="H10822">
        <v>10</v>
      </c>
      <c r="I10822" s="31" t="s">
        <v>103</v>
      </c>
    </row>
    <row r="10823" spans="1:9" x14ac:dyDescent="0.3">
      <c r="A10823">
        <v>10855</v>
      </c>
      <c r="B10823">
        <v>5</v>
      </c>
      <c r="C10823">
        <v>174</v>
      </c>
      <c r="D10823" s="32">
        <v>0.65763888888888888</v>
      </c>
      <c r="E10823">
        <v>8000</v>
      </c>
      <c r="G10823" s="31" t="s">
        <v>102</v>
      </c>
      <c r="H10823">
        <v>10</v>
      </c>
      <c r="I10823" s="31" t="s">
        <v>105</v>
      </c>
    </row>
    <row r="10824" spans="1:9" x14ac:dyDescent="0.3">
      <c r="A10824">
        <v>10856</v>
      </c>
      <c r="B10824">
        <v>3</v>
      </c>
      <c r="C10824">
        <v>174</v>
      </c>
      <c r="D10824" s="32">
        <v>0.75486111111111109</v>
      </c>
      <c r="E10824">
        <v>8000</v>
      </c>
      <c r="G10824" s="31" t="s">
        <v>97</v>
      </c>
      <c r="H10824">
        <v>11</v>
      </c>
      <c r="I10824" s="31" t="s">
        <v>104</v>
      </c>
    </row>
    <row r="10825" spans="1:9" x14ac:dyDescent="0.3">
      <c r="A10825">
        <v>10857</v>
      </c>
      <c r="B10825">
        <v>2</v>
      </c>
      <c r="C10825">
        <v>174</v>
      </c>
      <c r="D10825" s="32">
        <v>0.83194444444444449</v>
      </c>
      <c r="E10825">
        <v>8000</v>
      </c>
      <c r="G10825" s="31" t="s">
        <v>102</v>
      </c>
      <c r="H10825">
        <v>11</v>
      </c>
      <c r="I10825" s="31" t="s">
        <v>98</v>
      </c>
    </row>
    <row r="10826" spans="1:9" x14ac:dyDescent="0.3">
      <c r="A10826">
        <v>10858</v>
      </c>
      <c r="B10826">
        <v>1</v>
      </c>
      <c r="C10826">
        <v>174</v>
      </c>
      <c r="D10826" s="32">
        <v>0.8354166666666667</v>
      </c>
      <c r="E10826">
        <v>10000</v>
      </c>
      <c r="G10826" s="31" t="s">
        <v>97</v>
      </c>
      <c r="H10826">
        <v>11</v>
      </c>
      <c r="I10826" s="31" t="s">
        <v>99</v>
      </c>
    </row>
    <row r="10827" spans="1:9" x14ac:dyDescent="0.3">
      <c r="A10827">
        <v>10859</v>
      </c>
      <c r="B10827">
        <v>6</v>
      </c>
      <c r="C10827">
        <v>174</v>
      </c>
      <c r="D10827" s="32">
        <v>0.73124999999999996</v>
      </c>
      <c r="E10827">
        <v>8000</v>
      </c>
      <c r="G10827" s="31" t="s">
        <v>102</v>
      </c>
      <c r="H10827">
        <v>11</v>
      </c>
      <c r="I10827" s="31" t="s">
        <v>100</v>
      </c>
    </row>
    <row r="10828" spans="1:9" x14ac:dyDescent="0.3">
      <c r="A10828">
        <v>10860</v>
      </c>
      <c r="B10828">
        <v>4</v>
      </c>
      <c r="C10828">
        <v>174</v>
      </c>
      <c r="D10828" s="32">
        <v>0.83611111111111114</v>
      </c>
      <c r="E10828">
        <v>8000</v>
      </c>
      <c r="G10828" s="31" t="s">
        <v>102</v>
      </c>
      <c r="H10828">
        <v>11</v>
      </c>
      <c r="I10828" s="31" t="s">
        <v>103</v>
      </c>
    </row>
    <row r="10829" spans="1:9" x14ac:dyDescent="0.3">
      <c r="A10829">
        <v>10861</v>
      </c>
      <c r="B10829">
        <v>5</v>
      </c>
      <c r="C10829">
        <v>174</v>
      </c>
      <c r="D10829" s="32">
        <v>0.68541666666666667</v>
      </c>
      <c r="E10829">
        <v>8000</v>
      </c>
      <c r="G10829" s="31" t="s">
        <v>97</v>
      </c>
      <c r="H10829">
        <v>11</v>
      </c>
      <c r="I10829" s="31" t="s">
        <v>105</v>
      </c>
    </row>
    <row r="10830" spans="1:9" x14ac:dyDescent="0.3">
      <c r="A10830">
        <v>10862</v>
      </c>
      <c r="B10830">
        <v>3</v>
      </c>
      <c r="C10830">
        <v>174</v>
      </c>
      <c r="D10830" s="32">
        <v>0.78263888888888888</v>
      </c>
      <c r="E10830">
        <v>8000</v>
      </c>
      <c r="G10830" s="31" t="s">
        <v>102</v>
      </c>
      <c r="H10830">
        <v>12</v>
      </c>
      <c r="I10830" s="31" t="s">
        <v>104</v>
      </c>
    </row>
    <row r="10831" spans="1:9" x14ac:dyDescent="0.3">
      <c r="A10831">
        <v>10863</v>
      </c>
      <c r="B10831">
        <v>2</v>
      </c>
      <c r="C10831">
        <v>174</v>
      </c>
      <c r="D10831" s="32">
        <v>0.84930555555555554</v>
      </c>
      <c r="E10831">
        <v>8000</v>
      </c>
      <c r="G10831" s="31" t="s">
        <v>102</v>
      </c>
      <c r="H10831">
        <v>12</v>
      </c>
      <c r="I10831" s="31" t="s">
        <v>98</v>
      </c>
    </row>
    <row r="10832" spans="1:9" x14ac:dyDescent="0.3">
      <c r="A10832">
        <v>10864</v>
      </c>
      <c r="B10832">
        <v>6</v>
      </c>
      <c r="C10832">
        <v>174</v>
      </c>
      <c r="D10832" s="32">
        <v>0.74652777777777779</v>
      </c>
      <c r="E10832">
        <v>8000</v>
      </c>
      <c r="G10832" s="31" t="s">
        <v>102</v>
      </c>
      <c r="H10832">
        <v>12</v>
      </c>
      <c r="I10832" s="31" t="s">
        <v>100</v>
      </c>
    </row>
    <row r="10833" spans="1:9" x14ac:dyDescent="0.3">
      <c r="A10833">
        <v>10865</v>
      </c>
      <c r="B10833">
        <v>5</v>
      </c>
      <c r="C10833">
        <v>174</v>
      </c>
      <c r="D10833" s="32">
        <v>0.7055555555555556</v>
      </c>
      <c r="E10833">
        <v>8000</v>
      </c>
      <c r="F10833">
        <v>2000</v>
      </c>
      <c r="G10833" s="31" t="s">
        <v>102</v>
      </c>
      <c r="H10833">
        <v>12</v>
      </c>
      <c r="I10833" s="31" t="s">
        <v>105</v>
      </c>
    </row>
    <row r="10834" spans="1:9" x14ac:dyDescent="0.3">
      <c r="A10834">
        <v>10866</v>
      </c>
      <c r="B10834">
        <v>3</v>
      </c>
      <c r="C10834">
        <v>174</v>
      </c>
      <c r="D10834" s="32">
        <v>0.79861111111111116</v>
      </c>
      <c r="E10834">
        <v>8000</v>
      </c>
      <c r="G10834" s="31" t="s">
        <v>97</v>
      </c>
      <c r="H10834">
        <v>13</v>
      </c>
      <c r="I10834" s="31" t="s">
        <v>104</v>
      </c>
    </row>
    <row r="10835" spans="1:9" x14ac:dyDescent="0.3">
      <c r="A10835">
        <v>10867</v>
      </c>
      <c r="B10835">
        <v>6</v>
      </c>
      <c r="C10835">
        <v>174</v>
      </c>
      <c r="D10835" s="32">
        <v>0.76041666666666663</v>
      </c>
      <c r="E10835">
        <v>8000</v>
      </c>
      <c r="G10835" s="31" t="s">
        <v>102</v>
      </c>
      <c r="H10835">
        <v>13</v>
      </c>
      <c r="I10835" s="31" t="s">
        <v>100</v>
      </c>
    </row>
    <row r="10836" spans="1:9" x14ac:dyDescent="0.3">
      <c r="A10836">
        <v>10868</v>
      </c>
      <c r="B10836">
        <v>5</v>
      </c>
      <c r="C10836">
        <v>174</v>
      </c>
      <c r="D10836" s="32">
        <v>0.73124999999999996</v>
      </c>
      <c r="E10836">
        <v>8000</v>
      </c>
      <c r="G10836" s="31" t="s">
        <v>97</v>
      </c>
      <c r="H10836">
        <v>13</v>
      </c>
      <c r="I10836" s="31" t="s">
        <v>105</v>
      </c>
    </row>
    <row r="10837" spans="1:9" x14ac:dyDescent="0.3">
      <c r="A10837">
        <v>10869</v>
      </c>
      <c r="B10837">
        <v>3</v>
      </c>
      <c r="C10837">
        <v>174</v>
      </c>
      <c r="D10837" s="32">
        <v>0.83680555555555558</v>
      </c>
      <c r="E10837">
        <v>8000</v>
      </c>
      <c r="G10837" s="31" t="s">
        <v>97</v>
      </c>
      <c r="H10837">
        <v>14</v>
      </c>
      <c r="I10837" s="31" t="s">
        <v>104</v>
      </c>
    </row>
    <row r="10838" spans="1:9" x14ac:dyDescent="0.3">
      <c r="A10838">
        <v>10870</v>
      </c>
      <c r="B10838">
        <v>6</v>
      </c>
      <c r="C10838">
        <v>174</v>
      </c>
      <c r="D10838" s="32">
        <v>0.77986111111111112</v>
      </c>
      <c r="E10838">
        <v>8000</v>
      </c>
      <c r="G10838" s="31" t="s">
        <v>102</v>
      </c>
      <c r="H10838">
        <v>14</v>
      </c>
      <c r="I10838" s="31" t="s">
        <v>100</v>
      </c>
    </row>
    <row r="10839" spans="1:9" x14ac:dyDescent="0.3">
      <c r="A10839">
        <v>10871</v>
      </c>
      <c r="B10839">
        <v>5</v>
      </c>
      <c r="C10839">
        <v>174</v>
      </c>
      <c r="D10839" s="32">
        <v>0.75416666666666665</v>
      </c>
      <c r="E10839">
        <v>8000</v>
      </c>
      <c r="G10839" s="31" t="s">
        <v>102</v>
      </c>
      <c r="H10839">
        <v>14</v>
      </c>
      <c r="I10839" s="31" t="s">
        <v>105</v>
      </c>
    </row>
    <row r="10840" spans="1:9" x14ac:dyDescent="0.3">
      <c r="A10840">
        <v>10872</v>
      </c>
      <c r="B10840">
        <v>6</v>
      </c>
      <c r="C10840">
        <v>174</v>
      </c>
      <c r="D10840" s="32"/>
      <c r="E10840">
        <v>10000</v>
      </c>
      <c r="G10840" s="31" t="s">
        <v>97</v>
      </c>
      <c r="H10840">
        <v>15</v>
      </c>
      <c r="I10840" s="31" t="s">
        <v>100</v>
      </c>
    </row>
    <row r="10841" spans="1:9" x14ac:dyDescent="0.3">
      <c r="A10841">
        <v>10873</v>
      </c>
      <c r="B10841">
        <v>5</v>
      </c>
      <c r="C10841">
        <v>174</v>
      </c>
      <c r="D10841" s="32">
        <v>0.78055555555555556</v>
      </c>
      <c r="E10841">
        <v>8000</v>
      </c>
      <c r="G10841" s="31" t="s">
        <v>102</v>
      </c>
      <c r="H10841">
        <v>15</v>
      </c>
      <c r="I10841" s="31" t="s">
        <v>105</v>
      </c>
    </row>
    <row r="10842" spans="1:9" x14ac:dyDescent="0.3">
      <c r="A10842">
        <v>10874</v>
      </c>
      <c r="B10842">
        <v>5</v>
      </c>
      <c r="C10842">
        <v>174</v>
      </c>
      <c r="D10842" s="32">
        <v>0.80625000000000002</v>
      </c>
      <c r="E10842">
        <v>8000</v>
      </c>
      <c r="G10842" s="31" t="s">
        <v>97</v>
      </c>
      <c r="H10842">
        <v>16</v>
      </c>
      <c r="I10842" s="31" t="s">
        <v>105</v>
      </c>
    </row>
    <row r="10843" spans="1:9" x14ac:dyDescent="0.3">
      <c r="A10843">
        <v>10875</v>
      </c>
      <c r="B10843">
        <v>5</v>
      </c>
      <c r="C10843">
        <v>174</v>
      </c>
      <c r="D10843" s="32">
        <v>0.8208333333333333</v>
      </c>
      <c r="E10843">
        <v>8000</v>
      </c>
      <c r="G10843" s="31" t="s">
        <v>102</v>
      </c>
      <c r="H10843">
        <v>17</v>
      </c>
      <c r="I10843" s="31" t="s">
        <v>105</v>
      </c>
    </row>
    <row r="10844" spans="1:9" x14ac:dyDescent="0.3">
      <c r="A10844">
        <v>10876</v>
      </c>
      <c r="B10844">
        <v>5</v>
      </c>
      <c r="C10844">
        <v>174</v>
      </c>
      <c r="D10844" s="32">
        <v>0.84513888888888888</v>
      </c>
      <c r="E10844">
        <v>8000</v>
      </c>
      <c r="G10844" s="31" t="s">
        <v>97</v>
      </c>
      <c r="H10844">
        <v>18</v>
      </c>
      <c r="I10844" s="31" t="s">
        <v>105</v>
      </c>
    </row>
    <row r="10845" spans="1:9" x14ac:dyDescent="0.3">
      <c r="A10845">
        <v>10877</v>
      </c>
      <c r="B10845">
        <v>3</v>
      </c>
      <c r="C10845">
        <v>175</v>
      </c>
      <c r="D10845" s="32">
        <v>0.5395833333333333</v>
      </c>
      <c r="E10845">
        <v>8000</v>
      </c>
      <c r="F10845">
        <v>2000</v>
      </c>
      <c r="G10845" s="31" t="s">
        <v>102</v>
      </c>
      <c r="H10845">
        <v>4</v>
      </c>
      <c r="I10845" s="31" t="s">
        <v>104</v>
      </c>
    </row>
    <row r="10846" spans="1:9" x14ac:dyDescent="0.3">
      <c r="A10846">
        <v>10878</v>
      </c>
      <c r="B10846">
        <v>2</v>
      </c>
      <c r="C10846">
        <v>175</v>
      </c>
      <c r="D10846" s="32">
        <v>0.44930555555555557</v>
      </c>
      <c r="E10846">
        <v>8000</v>
      </c>
      <c r="G10846" s="31" t="s">
        <v>102</v>
      </c>
      <c r="H10846">
        <v>4</v>
      </c>
      <c r="I10846" s="31" t="s">
        <v>98</v>
      </c>
    </row>
    <row r="10847" spans="1:9" x14ac:dyDescent="0.3">
      <c r="A10847">
        <v>10879</v>
      </c>
      <c r="B10847">
        <v>1</v>
      </c>
      <c r="C10847">
        <v>175</v>
      </c>
      <c r="D10847" s="32">
        <v>0.43680555555555556</v>
      </c>
      <c r="E10847">
        <v>8000</v>
      </c>
      <c r="G10847" s="31" t="s">
        <v>102</v>
      </c>
      <c r="H10847">
        <v>4</v>
      </c>
      <c r="I10847" s="31" t="s">
        <v>99</v>
      </c>
    </row>
    <row r="10848" spans="1:9" x14ac:dyDescent="0.3">
      <c r="A10848">
        <v>10880</v>
      </c>
      <c r="B10848">
        <v>4</v>
      </c>
      <c r="C10848">
        <v>175</v>
      </c>
      <c r="D10848" s="32">
        <v>0.45833333333333331</v>
      </c>
      <c r="E10848">
        <v>8000</v>
      </c>
      <c r="G10848" s="31" t="s">
        <v>97</v>
      </c>
      <c r="H10848">
        <v>4</v>
      </c>
      <c r="I10848" s="31" t="s">
        <v>103</v>
      </c>
    </row>
    <row r="10849" spans="1:9" x14ac:dyDescent="0.3">
      <c r="A10849">
        <v>10881</v>
      </c>
      <c r="B10849">
        <v>8</v>
      </c>
      <c r="C10849">
        <v>175</v>
      </c>
      <c r="D10849" s="32">
        <v>0.4597222222222222</v>
      </c>
      <c r="E10849">
        <v>8000</v>
      </c>
      <c r="G10849" s="31" t="s">
        <v>97</v>
      </c>
      <c r="H10849">
        <v>4</v>
      </c>
      <c r="I10849" s="31" t="s">
        <v>101</v>
      </c>
    </row>
    <row r="10850" spans="1:9" x14ac:dyDescent="0.3">
      <c r="A10850">
        <v>10882</v>
      </c>
      <c r="B10850">
        <v>7</v>
      </c>
      <c r="C10850">
        <v>175</v>
      </c>
      <c r="D10850" s="32">
        <v>0.55972222222222223</v>
      </c>
      <c r="E10850">
        <v>8000</v>
      </c>
      <c r="G10850" s="31" t="s">
        <v>97</v>
      </c>
      <c r="H10850">
        <v>4</v>
      </c>
      <c r="I10850" s="31" t="s">
        <v>106</v>
      </c>
    </row>
    <row r="10851" spans="1:9" x14ac:dyDescent="0.3">
      <c r="A10851">
        <v>10883</v>
      </c>
      <c r="B10851">
        <v>5</v>
      </c>
      <c r="C10851">
        <v>175</v>
      </c>
      <c r="D10851" s="32">
        <v>0.44444444444444442</v>
      </c>
      <c r="E10851">
        <v>8000</v>
      </c>
      <c r="G10851" s="31" t="s">
        <v>97</v>
      </c>
      <c r="H10851">
        <v>4</v>
      </c>
      <c r="I10851" s="31" t="s">
        <v>105</v>
      </c>
    </row>
    <row r="10852" spans="1:9" x14ac:dyDescent="0.3">
      <c r="A10852">
        <v>10884</v>
      </c>
      <c r="B10852">
        <v>3</v>
      </c>
      <c r="C10852">
        <v>175</v>
      </c>
      <c r="D10852" s="32">
        <v>0.55763888888888891</v>
      </c>
      <c r="E10852">
        <v>8000</v>
      </c>
      <c r="G10852" s="31" t="s">
        <v>97</v>
      </c>
      <c r="H10852">
        <v>5</v>
      </c>
      <c r="I10852" s="31" t="s">
        <v>104</v>
      </c>
    </row>
    <row r="10853" spans="1:9" x14ac:dyDescent="0.3">
      <c r="A10853">
        <v>10885</v>
      </c>
      <c r="B10853">
        <v>2</v>
      </c>
      <c r="C10853">
        <v>175</v>
      </c>
      <c r="D10853" s="32">
        <v>0.46319444444444446</v>
      </c>
      <c r="E10853">
        <v>8000</v>
      </c>
      <c r="G10853" s="31" t="s">
        <v>102</v>
      </c>
      <c r="H10853">
        <v>5</v>
      </c>
      <c r="I10853" s="31" t="s">
        <v>98</v>
      </c>
    </row>
    <row r="10854" spans="1:9" x14ac:dyDescent="0.3">
      <c r="A10854">
        <v>10886</v>
      </c>
      <c r="B10854">
        <v>1</v>
      </c>
      <c r="C10854">
        <v>175</v>
      </c>
      <c r="D10854" s="32">
        <v>0.45277777777777778</v>
      </c>
      <c r="E10854">
        <v>8000</v>
      </c>
      <c r="G10854" s="31" t="s">
        <v>102</v>
      </c>
      <c r="H10854">
        <v>5</v>
      </c>
      <c r="I10854" s="31" t="s">
        <v>99</v>
      </c>
    </row>
    <row r="10855" spans="1:9" x14ac:dyDescent="0.3">
      <c r="A10855">
        <v>10887</v>
      </c>
      <c r="B10855">
        <v>4</v>
      </c>
      <c r="C10855">
        <v>175</v>
      </c>
      <c r="D10855" s="32">
        <v>0.47916666666666669</v>
      </c>
      <c r="E10855">
        <v>8000</v>
      </c>
      <c r="G10855" s="31" t="s">
        <v>102</v>
      </c>
      <c r="H10855">
        <v>5</v>
      </c>
      <c r="I10855" s="31" t="s">
        <v>103</v>
      </c>
    </row>
    <row r="10856" spans="1:9" x14ac:dyDescent="0.3">
      <c r="A10856">
        <v>10888</v>
      </c>
      <c r="B10856">
        <v>8</v>
      </c>
      <c r="C10856">
        <v>175</v>
      </c>
      <c r="D10856" s="32">
        <v>0.47430555555555554</v>
      </c>
      <c r="E10856">
        <v>10000</v>
      </c>
      <c r="G10856" s="31" t="s">
        <v>102</v>
      </c>
      <c r="H10856">
        <v>5</v>
      </c>
      <c r="I10856" s="31" t="s">
        <v>101</v>
      </c>
    </row>
    <row r="10857" spans="1:9" x14ac:dyDescent="0.3">
      <c r="A10857">
        <v>10889</v>
      </c>
      <c r="B10857">
        <v>7</v>
      </c>
      <c r="C10857">
        <v>175</v>
      </c>
      <c r="D10857" s="32">
        <v>0.65277777777777779</v>
      </c>
      <c r="E10857">
        <v>8000</v>
      </c>
      <c r="G10857" s="31" t="s">
        <v>102</v>
      </c>
      <c r="H10857">
        <v>5</v>
      </c>
      <c r="I10857" s="31" t="s">
        <v>106</v>
      </c>
    </row>
    <row r="10858" spans="1:9" x14ac:dyDescent="0.3">
      <c r="A10858">
        <v>10890</v>
      </c>
      <c r="B10858">
        <v>5</v>
      </c>
      <c r="C10858">
        <v>175</v>
      </c>
      <c r="D10858" s="32">
        <v>0.47361111111111109</v>
      </c>
      <c r="E10858">
        <v>8000</v>
      </c>
      <c r="G10858" s="31" t="s">
        <v>97</v>
      </c>
      <c r="H10858">
        <v>5</v>
      </c>
      <c r="I10858" s="31" t="s">
        <v>105</v>
      </c>
    </row>
    <row r="10859" spans="1:9" x14ac:dyDescent="0.3">
      <c r="A10859">
        <v>10891</v>
      </c>
      <c r="B10859">
        <v>3</v>
      </c>
      <c r="C10859">
        <v>175</v>
      </c>
      <c r="D10859" s="32">
        <v>0.59444444444444444</v>
      </c>
      <c r="E10859">
        <v>10000</v>
      </c>
      <c r="G10859" s="31" t="s">
        <v>97</v>
      </c>
      <c r="H10859">
        <v>6</v>
      </c>
      <c r="I10859" s="31" t="s">
        <v>104</v>
      </c>
    </row>
    <row r="10860" spans="1:9" x14ac:dyDescent="0.3">
      <c r="A10860">
        <v>10892</v>
      </c>
      <c r="B10860">
        <v>2</v>
      </c>
      <c r="C10860">
        <v>175</v>
      </c>
      <c r="D10860" s="32">
        <v>0.50277777777777777</v>
      </c>
      <c r="E10860">
        <v>8000</v>
      </c>
      <c r="G10860" s="31" t="s">
        <v>102</v>
      </c>
      <c r="H10860">
        <v>6</v>
      </c>
      <c r="I10860" s="31" t="s">
        <v>98</v>
      </c>
    </row>
    <row r="10861" spans="1:9" x14ac:dyDescent="0.3">
      <c r="A10861">
        <v>10893</v>
      </c>
      <c r="B10861">
        <v>1</v>
      </c>
      <c r="C10861">
        <v>175</v>
      </c>
      <c r="D10861" s="32">
        <v>0.47708333333333336</v>
      </c>
      <c r="E10861">
        <v>8000</v>
      </c>
      <c r="G10861" s="31" t="s">
        <v>102</v>
      </c>
      <c r="H10861">
        <v>6</v>
      </c>
      <c r="I10861" s="31" t="s">
        <v>99</v>
      </c>
    </row>
    <row r="10862" spans="1:9" x14ac:dyDescent="0.3">
      <c r="A10862">
        <v>10894</v>
      </c>
      <c r="B10862">
        <v>4</v>
      </c>
      <c r="C10862">
        <v>175</v>
      </c>
      <c r="D10862" s="32">
        <v>0.58472222222222225</v>
      </c>
      <c r="E10862">
        <v>8000</v>
      </c>
      <c r="G10862" s="31" t="s">
        <v>97</v>
      </c>
      <c r="H10862">
        <v>6</v>
      </c>
      <c r="I10862" s="31" t="s">
        <v>103</v>
      </c>
    </row>
    <row r="10863" spans="1:9" x14ac:dyDescent="0.3">
      <c r="A10863">
        <v>10895</v>
      </c>
      <c r="B10863">
        <v>8</v>
      </c>
      <c r="C10863">
        <v>175</v>
      </c>
      <c r="D10863" s="32">
        <v>0.49236111111111114</v>
      </c>
      <c r="E10863">
        <v>8000</v>
      </c>
      <c r="G10863" s="31" t="s">
        <v>97</v>
      </c>
      <c r="H10863">
        <v>6</v>
      </c>
      <c r="I10863" s="31" t="s">
        <v>101</v>
      </c>
    </row>
    <row r="10864" spans="1:9" x14ac:dyDescent="0.3">
      <c r="A10864">
        <v>10896</v>
      </c>
      <c r="B10864">
        <v>7</v>
      </c>
      <c r="C10864">
        <v>175</v>
      </c>
      <c r="D10864" s="32">
        <v>0.70277777777777772</v>
      </c>
      <c r="E10864">
        <v>8000</v>
      </c>
      <c r="G10864" s="31" t="s">
        <v>102</v>
      </c>
      <c r="H10864">
        <v>6</v>
      </c>
      <c r="I10864" s="31" t="s">
        <v>106</v>
      </c>
    </row>
    <row r="10865" spans="1:9" x14ac:dyDescent="0.3">
      <c r="A10865">
        <v>10897</v>
      </c>
      <c r="B10865">
        <v>5</v>
      </c>
      <c r="C10865">
        <v>175</v>
      </c>
      <c r="D10865" s="32">
        <v>0.50277777777777777</v>
      </c>
      <c r="E10865">
        <v>8000</v>
      </c>
      <c r="G10865" s="31" t="s">
        <v>97</v>
      </c>
      <c r="H10865">
        <v>6</v>
      </c>
      <c r="I10865" s="31" t="s">
        <v>105</v>
      </c>
    </row>
    <row r="10866" spans="1:9" x14ac:dyDescent="0.3">
      <c r="A10866">
        <v>10898</v>
      </c>
      <c r="B10866">
        <v>3</v>
      </c>
      <c r="C10866">
        <v>175</v>
      </c>
      <c r="D10866" s="32">
        <v>0.61944444444444446</v>
      </c>
      <c r="E10866">
        <v>8000</v>
      </c>
      <c r="G10866" s="31" t="s">
        <v>102</v>
      </c>
      <c r="H10866">
        <v>7</v>
      </c>
      <c r="I10866" s="31" t="s">
        <v>104</v>
      </c>
    </row>
    <row r="10867" spans="1:9" x14ac:dyDescent="0.3">
      <c r="A10867">
        <v>10899</v>
      </c>
      <c r="B10867">
        <v>2</v>
      </c>
      <c r="C10867">
        <v>175</v>
      </c>
      <c r="D10867" s="32">
        <v>0.56666666666666665</v>
      </c>
      <c r="E10867">
        <v>8000</v>
      </c>
      <c r="G10867" s="31" t="s">
        <v>102</v>
      </c>
      <c r="H10867">
        <v>7</v>
      </c>
      <c r="I10867" s="31" t="s">
        <v>98</v>
      </c>
    </row>
    <row r="10868" spans="1:9" x14ac:dyDescent="0.3">
      <c r="A10868">
        <v>10900</v>
      </c>
      <c r="B10868">
        <v>1</v>
      </c>
      <c r="C10868">
        <v>175</v>
      </c>
      <c r="D10868" s="32">
        <v>0.56597222222222221</v>
      </c>
      <c r="E10868">
        <v>8000</v>
      </c>
      <c r="G10868" s="31" t="s">
        <v>97</v>
      </c>
      <c r="H10868">
        <v>7</v>
      </c>
      <c r="I10868" s="31" t="s">
        <v>99</v>
      </c>
    </row>
    <row r="10869" spans="1:9" x14ac:dyDescent="0.3">
      <c r="A10869">
        <v>10901</v>
      </c>
      <c r="B10869">
        <v>4</v>
      </c>
      <c r="C10869">
        <v>175</v>
      </c>
      <c r="D10869" s="32">
        <v>0.6020833333333333</v>
      </c>
      <c r="E10869">
        <v>8000</v>
      </c>
      <c r="F10869">
        <v>2000</v>
      </c>
      <c r="G10869" s="31" t="s">
        <v>97</v>
      </c>
      <c r="H10869">
        <v>7</v>
      </c>
      <c r="I10869" s="31" t="s">
        <v>103</v>
      </c>
    </row>
    <row r="10870" spans="1:9" x14ac:dyDescent="0.3">
      <c r="A10870">
        <v>10902</v>
      </c>
      <c r="B10870">
        <v>8</v>
      </c>
      <c r="C10870">
        <v>175</v>
      </c>
      <c r="D10870" s="32">
        <v>0.54374999999999996</v>
      </c>
      <c r="E10870">
        <v>8000</v>
      </c>
      <c r="G10870" s="31" t="s">
        <v>102</v>
      </c>
      <c r="H10870">
        <v>7</v>
      </c>
      <c r="I10870" s="31" t="s">
        <v>101</v>
      </c>
    </row>
    <row r="10871" spans="1:9" x14ac:dyDescent="0.3">
      <c r="A10871">
        <v>10903</v>
      </c>
      <c r="B10871">
        <v>7</v>
      </c>
      <c r="C10871">
        <v>175</v>
      </c>
      <c r="D10871" s="32">
        <v>0.74861111111111112</v>
      </c>
      <c r="E10871">
        <v>8000</v>
      </c>
      <c r="G10871" s="31" t="s">
        <v>97</v>
      </c>
      <c r="H10871">
        <v>7</v>
      </c>
      <c r="I10871" s="31" t="s">
        <v>106</v>
      </c>
    </row>
    <row r="10872" spans="1:9" x14ac:dyDescent="0.3">
      <c r="A10872">
        <v>10904</v>
      </c>
      <c r="B10872">
        <v>5</v>
      </c>
      <c r="C10872">
        <v>175</v>
      </c>
      <c r="D10872" s="32">
        <v>0.5708333333333333</v>
      </c>
      <c r="E10872">
        <v>8000</v>
      </c>
      <c r="G10872" s="31" t="s">
        <v>97</v>
      </c>
      <c r="H10872">
        <v>7</v>
      </c>
      <c r="I10872" s="31" t="s">
        <v>105</v>
      </c>
    </row>
    <row r="10873" spans="1:9" x14ac:dyDescent="0.3">
      <c r="A10873">
        <v>10905</v>
      </c>
      <c r="B10873">
        <v>3</v>
      </c>
      <c r="C10873">
        <v>175</v>
      </c>
      <c r="D10873" s="32">
        <v>0.62986111111111109</v>
      </c>
      <c r="E10873">
        <v>8000</v>
      </c>
      <c r="F10873">
        <v>5000</v>
      </c>
      <c r="G10873" s="31" t="s">
        <v>102</v>
      </c>
      <c r="H10873">
        <v>8</v>
      </c>
      <c r="I10873" s="31" t="s">
        <v>104</v>
      </c>
    </row>
    <row r="10874" spans="1:9" x14ac:dyDescent="0.3">
      <c r="A10874">
        <v>10906</v>
      </c>
      <c r="B10874">
        <v>2</v>
      </c>
      <c r="C10874">
        <v>175</v>
      </c>
      <c r="D10874" s="32">
        <v>0.60069444444444442</v>
      </c>
      <c r="E10874">
        <v>8000</v>
      </c>
      <c r="G10874" s="31" t="s">
        <v>97</v>
      </c>
      <c r="H10874">
        <v>8</v>
      </c>
      <c r="I10874" s="31" t="s">
        <v>98</v>
      </c>
    </row>
    <row r="10875" spans="1:9" x14ac:dyDescent="0.3">
      <c r="A10875">
        <v>10907</v>
      </c>
      <c r="B10875">
        <v>1</v>
      </c>
      <c r="C10875">
        <v>175</v>
      </c>
      <c r="D10875" s="32">
        <v>0.60833333333333328</v>
      </c>
      <c r="E10875">
        <v>10000</v>
      </c>
      <c r="F10875">
        <v>3000</v>
      </c>
      <c r="G10875" s="31" t="s">
        <v>97</v>
      </c>
      <c r="H10875">
        <v>8</v>
      </c>
      <c r="I10875" s="31" t="s">
        <v>99</v>
      </c>
    </row>
    <row r="10876" spans="1:9" x14ac:dyDescent="0.3">
      <c r="A10876">
        <v>10908</v>
      </c>
      <c r="B10876">
        <v>4</v>
      </c>
      <c r="C10876">
        <v>175</v>
      </c>
      <c r="D10876" s="32">
        <v>0.62986111111111109</v>
      </c>
      <c r="E10876">
        <v>8000</v>
      </c>
      <c r="G10876" s="31" t="s">
        <v>102</v>
      </c>
      <c r="H10876">
        <v>8</v>
      </c>
      <c r="I10876" s="31" t="s">
        <v>103</v>
      </c>
    </row>
    <row r="10877" spans="1:9" x14ac:dyDescent="0.3">
      <c r="A10877">
        <v>10909</v>
      </c>
      <c r="B10877">
        <v>8</v>
      </c>
      <c r="C10877">
        <v>175</v>
      </c>
      <c r="D10877" s="32">
        <v>0.5756944444444444</v>
      </c>
      <c r="E10877">
        <v>8000</v>
      </c>
      <c r="G10877" s="31" t="s">
        <v>102</v>
      </c>
      <c r="H10877">
        <v>8</v>
      </c>
      <c r="I10877" s="31" t="s">
        <v>101</v>
      </c>
    </row>
    <row r="10878" spans="1:9" x14ac:dyDescent="0.3">
      <c r="A10878">
        <v>10910</v>
      </c>
      <c r="B10878">
        <v>7</v>
      </c>
      <c r="C10878">
        <v>175</v>
      </c>
      <c r="D10878" s="32">
        <v>0.79027777777777775</v>
      </c>
      <c r="E10878">
        <v>8000</v>
      </c>
      <c r="G10878" s="31" t="s">
        <v>97</v>
      </c>
      <c r="H10878">
        <v>8</v>
      </c>
      <c r="I10878" s="31" t="s">
        <v>106</v>
      </c>
    </row>
    <row r="10879" spans="1:9" x14ac:dyDescent="0.3">
      <c r="A10879">
        <v>10911</v>
      </c>
      <c r="B10879">
        <v>5</v>
      </c>
      <c r="C10879">
        <v>175</v>
      </c>
      <c r="D10879" s="32">
        <v>0.59583333333333333</v>
      </c>
      <c r="E10879">
        <v>8000</v>
      </c>
      <c r="G10879" s="31" t="s">
        <v>102</v>
      </c>
      <c r="H10879">
        <v>8</v>
      </c>
      <c r="I10879" s="31" t="s">
        <v>105</v>
      </c>
    </row>
    <row r="10880" spans="1:9" x14ac:dyDescent="0.3">
      <c r="A10880">
        <v>10912</v>
      </c>
      <c r="B10880">
        <v>3</v>
      </c>
      <c r="C10880">
        <v>175</v>
      </c>
      <c r="D10880" s="32">
        <v>0.66527777777777775</v>
      </c>
      <c r="E10880">
        <v>8000</v>
      </c>
      <c r="G10880" s="31" t="s">
        <v>97</v>
      </c>
      <c r="H10880">
        <v>9</v>
      </c>
      <c r="I10880" s="31" t="s">
        <v>104</v>
      </c>
    </row>
    <row r="10881" spans="1:9" x14ac:dyDescent="0.3">
      <c r="A10881">
        <v>10913</v>
      </c>
      <c r="B10881">
        <v>2</v>
      </c>
      <c r="C10881">
        <v>175</v>
      </c>
      <c r="D10881" s="32">
        <v>0.64166666666666672</v>
      </c>
      <c r="E10881">
        <v>8000</v>
      </c>
      <c r="G10881" s="31" t="s">
        <v>97</v>
      </c>
      <c r="H10881">
        <v>9</v>
      </c>
      <c r="I10881" s="31" t="s">
        <v>98</v>
      </c>
    </row>
    <row r="10882" spans="1:9" x14ac:dyDescent="0.3">
      <c r="A10882">
        <v>10914</v>
      </c>
      <c r="B10882">
        <v>1</v>
      </c>
      <c r="C10882">
        <v>175</v>
      </c>
      <c r="D10882" s="32">
        <v>0.66041666666666665</v>
      </c>
      <c r="E10882">
        <v>8000</v>
      </c>
      <c r="G10882" s="31" t="s">
        <v>97</v>
      </c>
      <c r="H10882">
        <v>9</v>
      </c>
      <c r="I10882" s="31" t="s">
        <v>99</v>
      </c>
    </row>
    <row r="10883" spans="1:9" x14ac:dyDescent="0.3">
      <c r="A10883">
        <v>10915</v>
      </c>
      <c r="B10883">
        <v>4</v>
      </c>
      <c r="C10883">
        <v>175</v>
      </c>
      <c r="D10883" s="32">
        <v>0.65069444444444446</v>
      </c>
      <c r="E10883">
        <v>8000</v>
      </c>
      <c r="G10883" s="31" t="s">
        <v>102</v>
      </c>
      <c r="H10883">
        <v>9</v>
      </c>
      <c r="I10883" s="31" t="s">
        <v>103</v>
      </c>
    </row>
    <row r="10884" spans="1:9" x14ac:dyDescent="0.3">
      <c r="A10884">
        <v>10916</v>
      </c>
      <c r="B10884">
        <v>8</v>
      </c>
      <c r="C10884">
        <v>175</v>
      </c>
      <c r="D10884" s="32">
        <v>0.60624999999999996</v>
      </c>
      <c r="E10884">
        <v>8000</v>
      </c>
      <c r="G10884" s="31" t="s">
        <v>102</v>
      </c>
      <c r="H10884">
        <v>9</v>
      </c>
      <c r="I10884" s="31" t="s">
        <v>101</v>
      </c>
    </row>
    <row r="10885" spans="1:9" x14ac:dyDescent="0.3">
      <c r="A10885">
        <v>10917</v>
      </c>
      <c r="B10885">
        <v>5</v>
      </c>
      <c r="C10885">
        <v>175</v>
      </c>
      <c r="D10885" s="32">
        <v>0.62291666666666667</v>
      </c>
      <c r="E10885">
        <v>8000</v>
      </c>
      <c r="F10885">
        <v>1000</v>
      </c>
      <c r="G10885" s="31" t="s">
        <v>102</v>
      </c>
      <c r="H10885">
        <v>9</v>
      </c>
      <c r="I10885" s="31" t="s">
        <v>105</v>
      </c>
    </row>
    <row r="10886" spans="1:9" x14ac:dyDescent="0.3">
      <c r="A10886">
        <v>10918</v>
      </c>
      <c r="B10886">
        <v>3</v>
      </c>
      <c r="C10886">
        <v>175</v>
      </c>
      <c r="D10886" s="32">
        <v>0.72361111111111109</v>
      </c>
      <c r="E10886">
        <v>8000</v>
      </c>
      <c r="G10886" s="31" t="s">
        <v>97</v>
      </c>
      <c r="H10886">
        <v>10</v>
      </c>
      <c r="I10886" s="31" t="s">
        <v>104</v>
      </c>
    </row>
    <row r="10887" spans="1:9" x14ac:dyDescent="0.3">
      <c r="A10887">
        <v>10919</v>
      </c>
      <c r="B10887">
        <v>2</v>
      </c>
      <c r="C10887">
        <v>175</v>
      </c>
      <c r="D10887" s="32">
        <v>0.68402777777777779</v>
      </c>
      <c r="E10887">
        <v>8000</v>
      </c>
      <c r="G10887" s="31" t="s">
        <v>102</v>
      </c>
      <c r="H10887">
        <v>10</v>
      </c>
      <c r="I10887" s="31" t="s">
        <v>98</v>
      </c>
    </row>
    <row r="10888" spans="1:9" x14ac:dyDescent="0.3">
      <c r="A10888">
        <v>10920</v>
      </c>
      <c r="B10888">
        <v>1</v>
      </c>
      <c r="C10888">
        <v>175</v>
      </c>
      <c r="D10888" s="32">
        <v>0.69444444444444442</v>
      </c>
      <c r="E10888">
        <v>8000</v>
      </c>
      <c r="G10888" s="31" t="s">
        <v>102</v>
      </c>
      <c r="H10888">
        <v>10</v>
      </c>
      <c r="I10888" s="31" t="s">
        <v>99</v>
      </c>
    </row>
    <row r="10889" spans="1:9" x14ac:dyDescent="0.3">
      <c r="A10889">
        <v>10921</v>
      </c>
      <c r="B10889">
        <v>4</v>
      </c>
      <c r="C10889">
        <v>175</v>
      </c>
      <c r="D10889" s="32">
        <v>0.67708333333333337</v>
      </c>
      <c r="E10889">
        <v>8000</v>
      </c>
      <c r="G10889" s="31" t="s">
        <v>97</v>
      </c>
      <c r="H10889">
        <v>10</v>
      </c>
      <c r="I10889" s="31" t="s">
        <v>103</v>
      </c>
    </row>
    <row r="10890" spans="1:9" x14ac:dyDescent="0.3">
      <c r="A10890">
        <v>10922</v>
      </c>
      <c r="B10890">
        <v>8</v>
      </c>
      <c r="C10890">
        <v>175</v>
      </c>
      <c r="D10890" s="32">
        <v>0.68888888888888888</v>
      </c>
      <c r="E10890">
        <v>10000</v>
      </c>
      <c r="G10890" s="31" t="s">
        <v>97</v>
      </c>
      <c r="H10890">
        <v>10</v>
      </c>
      <c r="I10890" s="31" t="s">
        <v>101</v>
      </c>
    </row>
    <row r="10891" spans="1:9" x14ac:dyDescent="0.3">
      <c r="A10891">
        <v>10923</v>
      </c>
      <c r="B10891">
        <v>5</v>
      </c>
      <c r="C10891">
        <v>175</v>
      </c>
      <c r="D10891" s="32"/>
      <c r="E10891">
        <v>8000</v>
      </c>
      <c r="G10891" s="31" t="s">
        <v>97</v>
      </c>
      <c r="H10891">
        <v>10</v>
      </c>
      <c r="I10891" s="31" t="s">
        <v>105</v>
      </c>
    </row>
    <row r="10892" spans="1:9" x14ac:dyDescent="0.3">
      <c r="A10892">
        <v>10924</v>
      </c>
      <c r="B10892">
        <v>3</v>
      </c>
      <c r="C10892">
        <v>175</v>
      </c>
      <c r="D10892" s="32">
        <v>0.74236111111111114</v>
      </c>
      <c r="E10892">
        <v>8000</v>
      </c>
      <c r="G10892" s="31" t="s">
        <v>97</v>
      </c>
      <c r="H10892">
        <v>11</v>
      </c>
      <c r="I10892" s="31" t="s">
        <v>104</v>
      </c>
    </row>
    <row r="10893" spans="1:9" x14ac:dyDescent="0.3">
      <c r="A10893">
        <v>10925</v>
      </c>
      <c r="B10893">
        <v>2</v>
      </c>
      <c r="C10893">
        <v>175</v>
      </c>
      <c r="D10893" s="32">
        <v>0.71319444444444446</v>
      </c>
      <c r="E10893">
        <v>8000</v>
      </c>
      <c r="G10893" s="31" t="s">
        <v>102</v>
      </c>
      <c r="H10893">
        <v>11</v>
      </c>
      <c r="I10893" s="31" t="s">
        <v>98</v>
      </c>
    </row>
    <row r="10894" spans="1:9" x14ac:dyDescent="0.3">
      <c r="A10894">
        <v>10926</v>
      </c>
      <c r="B10894">
        <v>1</v>
      </c>
      <c r="C10894">
        <v>175</v>
      </c>
      <c r="D10894" s="32">
        <v>0.72361111111111109</v>
      </c>
      <c r="E10894">
        <v>10000</v>
      </c>
      <c r="G10894" s="31" t="s">
        <v>97</v>
      </c>
      <c r="H10894">
        <v>11</v>
      </c>
      <c r="I10894" s="31" t="s">
        <v>99</v>
      </c>
    </row>
    <row r="10895" spans="1:9" x14ac:dyDescent="0.3">
      <c r="A10895">
        <v>10927</v>
      </c>
      <c r="B10895">
        <v>4</v>
      </c>
      <c r="C10895">
        <v>175</v>
      </c>
      <c r="D10895" s="32">
        <v>0.71250000000000002</v>
      </c>
      <c r="E10895">
        <v>8000</v>
      </c>
      <c r="G10895" s="31" t="s">
        <v>102</v>
      </c>
      <c r="H10895">
        <v>11</v>
      </c>
      <c r="I10895" s="31" t="s">
        <v>103</v>
      </c>
    </row>
    <row r="10896" spans="1:9" x14ac:dyDescent="0.3">
      <c r="A10896">
        <v>10928</v>
      </c>
      <c r="B10896">
        <v>8</v>
      </c>
      <c r="C10896">
        <v>175</v>
      </c>
      <c r="D10896" s="32">
        <v>0.71875</v>
      </c>
      <c r="E10896">
        <v>8000</v>
      </c>
      <c r="G10896" s="31" t="s">
        <v>102</v>
      </c>
      <c r="H10896">
        <v>11</v>
      </c>
      <c r="I10896" s="31" t="s">
        <v>101</v>
      </c>
    </row>
    <row r="10897" spans="1:9" x14ac:dyDescent="0.3">
      <c r="A10897">
        <v>10929</v>
      </c>
      <c r="B10897">
        <v>5</v>
      </c>
      <c r="C10897">
        <v>175</v>
      </c>
      <c r="D10897" s="32">
        <v>0.66597222222222219</v>
      </c>
      <c r="E10897">
        <v>8000</v>
      </c>
      <c r="G10897" s="31" t="s">
        <v>97</v>
      </c>
      <c r="H10897">
        <v>11</v>
      </c>
      <c r="I10897" s="31" t="s">
        <v>105</v>
      </c>
    </row>
    <row r="10898" spans="1:9" x14ac:dyDescent="0.3">
      <c r="A10898">
        <v>10930</v>
      </c>
      <c r="B10898">
        <v>3</v>
      </c>
      <c r="C10898">
        <v>175</v>
      </c>
      <c r="D10898" s="32">
        <v>0.75902777777777775</v>
      </c>
      <c r="E10898">
        <v>8000</v>
      </c>
      <c r="G10898" s="31" t="s">
        <v>97</v>
      </c>
      <c r="H10898">
        <v>12</v>
      </c>
      <c r="I10898" s="31" t="s">
        <v>104</v>
      </c>
    </row>
    <row r="10899" spans="1:9" x14ac:dyDescent="0.3">
      <c r="A10899">
        <v>10931</v>
      </c>
      <c r="B10899">
        <v>2</v>
      </c>
      <c r="C10899">
        <v>175</v>
      </c>
      <c r="D10899" s="32">
        <v>0.76944444444444449</v>
      </c>
      <c r="E10899">
        <v>10000</v>
      </c>
      <c r="G10899" s="31" t="s">
        <v>102</v>
      </c>
      <c r="H10899">
        <v>12</v>
      </c>
      <c r="I10899" s="31" t="s">
        <v>98</v>
      </c>
    </row>
    <row r="10900" spans="1:9" x14ac:dyDescent="0.3">
      <c r="A10900">
        <v>10932</v>
      </c>
      <c r="B10900">
        <v>1</v>
      </c>
      <c r="C10900">
        <v>175</v>
      </c>
      <c r="D10900" s="32">
        <v>0.81944444444444442</v>
      </c>
      <c r="E10900">
        <v>8000</v>
      </c>
      <c r="G10900" s="31" t="s">
        <v>97</v>
      </c>
      <c r="H10900">
        <v>12</v>
      </c>
      <c r="I10900" s="31" t="s">
        <v>99</v>
      </c>
    </row>
    <row r="10901" spans="1:9" x14ac:dyDescent="0.3">
      <c r="A10901">
        <v>10933</v>
      </c>
      <c r="B10901">
        <v>4</v>
      </c>
      <c r="C10901">
        <v>175</v>
      </c>
      <c r="D10901" s="32">
        <v>0.72083333333333333</v>
      </c>
      <c r="E10901">
        <v>8000</v>
      </c>
      <c r="G10901" s="31" t="s">
        <v>102</v>
      </c>
      <c r="H10901">
        <v>12</v>
      </c>
      <c r="I10901" s="31" t="s">
        <v>103</v>
      </c>
    </row>
    <row r="10902" spans="1:9" x14ac:dyDescent="0.3">
      <c r="A10902">
        <v>10934</v>
      </c>
      <c r="B10902">
        <v>8</v>
      </c>
      <c r="C10902">
        <v>175</v>
      </c>
      <c r="D10902" s="32">
        <v>0.73819444444444449</v>
      </c>
      <c r="E10902">
        <v>8000</v>
      </c>
      <c r="G10902" s="31" t="s">
        <v>102</v>
      </c>
      <c r="H10902">
        <v>12</v>
      </c>
      <c r="I10902" s="31" t="s">
        <v>101</v>
      </c>
    </row>
    <row r="10903" spans="1:9" x14ac:dyDescent="0.3">
      <c r="A10903">
        <v>10935</v>
      </c>
      <c r="B10903">
        <v>5</v>
      </c>
      <c r="C10903">
        <v>175</v>
      </c>
      <c r="D10903" s="32">
        <v>0.69166666666666665</v>
      </c>
      <c r="E10903">
        <v>8000</v>
      </c>
      <c r="G10903" s="31" t="s">
        <v>102</v>
      </c>
      <c r="H10903">
        <v>12</v>
      </c>
      <c r="I10903" s="31" t="s">
        <v>105</v>
      </c>
    </row>
    <row r="10904" spans="1:9" x14ac:dyDescent="0.3">
      <c r="A10904">
        <v>10936</v>
      </c>
      <c r="B10904">
        <v>3</v>
      </c>
      <c r="C10904">
        <v>175</v>
      </c>
      <c r="D10904" s="32">
        <v>0.77569444444444446</v>
      </c>
      <c r="E10904">
        <v>8000</v>
      </c>
      <c r="G10904" s="31" t="s">
        <v>102</v>
      </c>
      <c r="H10904">
        <v>13</v>
      </c>
      <c r="I10904" s="31" t="s">
        <v>104</v>
      </c>
    </row>
    <row r="10905" spans="1:9" x14ac:dyDescent="0.3">
      <c r="A10905">
        <v>10937</v>
      </c>
      <c r="B10905">
        <v>2</v>
      </c>
      <c r="C10905">
        <v>175</v>
      </c>
      <c r="D10905" s="32">
        <v>0.80625000000000002</v>
      </c>
      <c r="E10905">
        <v>10000</v>
      </c>
      <c r="G10905" s="31" t="s">
        <v>102</v>
      </c>
      <c r="H10905">
        <v>13</v>
      </c>
      <c r="I10905" s="31" t="s">
        <v>98</v>
      </c>
    </row>
    <row r="10906" spans="1:9" x14ac:dyDescent="0.3">
      <c r="A10906">
        <v>10938</v>
      </c>
      <c r="B10906">
        <v>4</v>
      </c>
      <c r="C10906">
        <v>175</v>
      </c>
      <c r="D10906" s="32">
        <v>0.74861111111111112</v>
      </c>
      <c r="E10906">
        <v>8000</v>
      </c>
      <c r="G10906" s="31" t="s">
        <v>102</v>
      </c>
      <c r="H10906">
        <v>13</v>
      </c>
      <c r="I10906" s="31" t="s">
        <v>103</v>
      </c>
    </row>
    <row r="10907" spans="1:9" x14ac:dyDescent="0.3">
      <c r="A10907">
        <v>10939</v>
      </c>
      <c r="B10907">
        <v>8</v>
      </c>
      <c r="C10907">
        <v>175</v>
      </c>
      <c r="D10907" s="32">
        <v>0.78055555555555556</v>
      </c>
      <c r="E10907">
        <v>8000</v>
      </c>
      <c r="F10907">
        <v>4000</v>
      </c>
      <c r="G10907" s="31" t="s">
        <v>97</v>
      </c>
      <c r="H10907">
        <v>13</v>
      </c>
      <c r="I10907" s="31" t="s">
        <v>101</v>
      </c>
    </row>
    <row r="10908" spans="1:9" x14ac:dyDescent="0.3">
      <c r="A10908">
        <v>10940</v>
      </c>
      <c r="B10908">
        <v>5</v>
      </c>
      <c r="C10908">
        <v>175</v>
      </c>
      <c r="D10908" s="32">
        <v>0.72291666666666665</v>
      </c>
      <c r="E10908">
        <v>8000</v>
      </c>
      <c r="G10908" s="31" t="s">
        <v>97</v>
      </c>
      <c r="H10908">
        <v>13</v>
      </c>
      <c r="I10908" s="31" t="s">
        <v>105</v>
      </c>
    </row>
    <row r="10909" spans="1:9" x14ac:dyDescent="0.3">
      <c r="A10909">
        <v>10941</v>
      </c>
      <c r="B10909">
        <v>3</v>
      </c>
      <c r="C10909">
        <v>175</v>
      </c>
      <c r="D10909" s="32">
        <v>0.82361111111111107</v>
      </c>
      <c r="E10909">
        <v>8000</v>
      </c>
      <c r="G10909" s="31" t="s">
        <v>102</v>
      </c>
      <c r="H10909">
        <v>14</v>
      </c>
      <c r="I10909" s="31" t="s">
        <v>104</v>
      </c>
    </row>
    <row r="10910" spans="1:9" x14ac:dyDescent="0.3">
      <c r="A10910">
        <v>10942</v>
      </c>
      <c r="B10910">
        <v>4</v>
      </c>
      <c r="C10910">
        <v>175</v>
      </c>
      <c r="D10910" s="32">
        <v>0.76041666666666663</v>
      </c>
      <c r="E10910">
        <v>8000</v>
      </c>
      <c r="G10910" s="31" t="s">
        <v>102</v>
      </c>
      <c r="H10910">
        <v>14</v>
      </c>
      <c r="I10910" s="31" t="s">
        <v>103</v>
      </c>
    </row>
    <row r="10911" spans="1:9" x14ac:dyDescent="0.3">
      <c r="A10911">
        <v>10943</v>
      </c>
      <c r="B10911">
        <v>8</v>
      </c>
      <c r="C10911">
        <v>175</v>
      </c>
      <c r="D10911" s="32">
        <v>0.81805555555555554</v>
      </c>
      <c r="E10911">
        <v>8000</v>
      </c>
      <c r="G10911" s="31" t="s">
        <v>102</v>
      </c>
      <c r="H10911">
        <v>14</v>
      </c>
      <c r="I10911" s="31" t="s">
        <v>101</v>
      </c>
    </row>
    <row r="10912" spans="1:9" x14ac:dyDescent="0.3">
      <c r="A10912">
        <v>10944</v>
      </c>
      <c r="B10912">
        <v>5</v>
      </c>
      <c r="C10912">
        <v>175</v>
      </c>
      <c r="D10912" s="32">
        <v>0.74375000000000002</v>
      </c>
      <c r="E10912">
        <v>8000</v>
      </c>
      <c r="F10912">
        <v>2000</v>
      </c>
      <c r="G10912" s="31" t="s">
        <v>102</v>
      </c>
      <c r="H10912">
        <v>14</v>
      </c>
      <c r="I10912" s="31" t="s">
        <v>105</v>
      </c>
    </row>
    <row r="10913" spans="1:9" x14ac:dyDescent="0.3">
      <c r="A10913">
        <v>10945</v>
      </c>
      <c r="B10913">
        <v>3</v>
      </c>
      <c r="C10913">
        <v>175</v>
      </c>
      <c r="D10913" s="32"/>
      <c r="E10913">
        <v>8000</v>
      </c>
      <c r="G10913" s="31" t="s">
        <v>102</v>
      </c>
      <c r="H10913">
        <v>15</v>
      </c>
      <c r="I10913" s="31" t="s">
        <v>104</v>
      </c>
    </row>
    <row r="10914" spans="1:9" x14ac:dyDescent="0.3">
      <c r="A10914">
        <v>10946</v>
      </c>
      <c r="B10914">
        <v>4</v>
      </c>
      <c r="C10914">
        <v>175</v>
      </c>
      <c r="D10914" s="32">
        <v>0.80069444444444449</v>
      </c>
      <c r="E10914">
        <v>8000</v>
      </c>
      <c r="G10914" s="31" t="s">
        <v>102</v>
      </c>
      <c r="H10914">
        <v>15</v>
      </c>
      <c r="I10914" s="31" t="s">
        <v>103</v>
      </c>
    </row>
    <row r="10915" spans="1:9" x14ac:dyDescent="0.3">
      <c r="A10915">
        <v>10947</v>
      </c>
      <c r="B10915">
        <v>5</v>
      </c>
      <c r="C10915">
        <v>175</v>
      </c>
      <c r="D10915" s="32">
        <v>0.76666666666666672</v>
      </c>
      <c r="E10915">
        <v>8000</v>
      </c>
      <c r="G10915" s="31" t="s">
        <v>97</v>
      </c>
      <c r="H10915">
        <v>15</v>
      </c>
      <c r="I10915" s="31" t="s">
        <v>105</v>
      </c>
    </row>
    <row r="10916" spans="1:9" x14ac:dyDescent="0.3">
      <c r="A10916">
        <v>10948</v>
      </c>
      <c r="B10916">
        <v>4</v>
      </c>
      <c r="C10916">
        <v>175</v>
      </c>
      <c r="D10916" s="32"/>
      <c r="E10916">
        <v>8000</v>
      </c>
      <c r="G10916" s="31" t="s">
        <v>97</v>
      </c>
      <c r="H10916">
        <v>16</v>
      </c>
      <c r="I10916" s="31" t="s">
        <v>103</v>
      </c>
    </row>
    <row r="10917" spans="1:9" x14ac:dyDescent="0.3">
      <c r="A10917">
        <v>10949</v>
      </c>
      <c r="B10917">
        <v>5</v>
      </c>
      <c r="C10917">
        <v>175</v>
      </c>
      <c r="D10917" s="32">
        <v>0.78125</v>
      </c>
      <c r="E10917">
        <v>8000</v>
      </c>
      <c r="G10917" s="31" t="s">
        <v>102</v>
      </c>
      <c r="H10917">
        <v>16</v>
      </c>
      <c r="I10917" s="31" t="s">
        <v>105</v>
      </c>
    </row>
    <row r="10918" spans="1:9" x14ac:dyDescent="0.3">
      <c r="A10918">
        <v>10950</v>
      </c>
      <c r="B10918">
        <v>5</v>
      </c>
      <c r="C10918">
        <v>175</v>
      </c>
      <c r="D10918" s="32">
        <v>0.7993055555555556</v>
      </c>
      <c r="E10918">
        <v>8000</v>
      </c>
      <c r="G10918" s="31" t="s">
        <v>97</v>
      </c>
      <c r="H10918">
        <v>17</v>
      </c>
      <c r="I10918" s="31" t="s">
        <v>105</v>
      </c>
    </row>
    <row r="10919" spans="1:9" x14ac:dyDescent="0.3">
      <c r="A10919">
        <v>10951</v>
      </c>
      <c r="B10919">
        <v>5</v>
      </c>
      <c r="C10919">
        <v>175</v>
      </c>
      <c r="D10919" s="32">
        <v>0.82708333333333328</v>
      </c>
      <c r="E10919">
        <v>8000</v>
      </c>
      <c r="G10919" s="31" t="s">
        <v>97</v>
      </c>
      <c r="H10919">
        <v>18</v>
      </c>
      <c r="I10919" s="31" t="s">
        <v>105</v>
      </c>
    </row>
    <row r="10920" spans="1:9" x14ac:dyDescent="0.3">
      <c r="A10920">
        <v>10952</v>
      </c>
      <c r="B10920">
        <v>5</v>
      </c>
      <c r="C10920">
        <v>175</v>
      </c>
      <c r="D10920" s="32"/>
      <c r="E10920">
        <v>8000</v>
      </c>
      <c r="F10920">
        <v>1000</v>
      </c>
      <c r="G10920" s="31" t="s">
        <v>97</v>
      </c>
      <c r="H10920">
        <v>19</v>
      </c>
      <c r="I10920" s="31" t="s">
        <v>105</v>
      </c>
    </row>
    <row r="10921" spans="1:9" x14ac:dyDescent="0.3">
      <c r="A10921">
        <v>10953</v>
      </c>
      <c r="B10921">
        <v>3</v>
      </c>
      <c r="C10921">
        <v>176</v>
      </c>
      <c r="D10921" s="32">
        <v>0.4548611111111111</v>
      </c>
      <c r="E10921">
        <v>8000</v>
      </c>
      <c r="F10921">
        <v>1500</v>
      </c>
      <c r="G10921" s="31" t="s">
        <v>97</v>
      </c>
      <c r="H10921">
        <v>4</v>
      </c>
      <c r="I10921" s="31" t="s">
        <v>104</v>
      </c>
    </row>
    <row r="10922" spans="1:9" x14ac:dyDescent="0.3">
      <c r="A10922">
        <v>10954</v>
      </c>
      <c r="B10922">
        <v>1</v>
      </c>
      <c r="C10922">
        <v>176</v>
      </c>
      <c r="D10922" s="32">
        <v>0.45763888888888887</v>
      </c>
      <c r="E10922">
        <v>8000</v>
      </c>
      <c r="G10922" s="31" t="s">
        <v>97</v>
      </c>
      <c r="H10922">
        <v>4</v>
      </c>
      <c r="I10922" s="31" t="s">
        <v>99</v>
      </c>
    </row>
    <row r="10923" spans="1:9" x14ac:dyDescent="0.3">
      <c r="A10923">
        <v>10955</v>
      </c>
      <c r="B10923">
        <v>6</v>
      </c>
      <c r="C10923">
        <v>176</v>
      </c>
      <c r="D10923" s="32">
        <v>0.64097222222222228</v>
      </c>
      <c r="E10923">
        <v>48000</v>
      </c>
      <c r="G10923" s="31" t="s">
        <v>102</v>
      </c>
      <c r="H10923">
        <v>4</v>
      </c>
      <c r="I10923" s="31" t="s">
        <v>100</v>
      </c>
    </row>
    <row r="10924" spans="1:9" x14ac:dyDescent="0.3">
      <c r="A10924">
        <v>10956</v>
      </c>
      <c r="B10924">
        <v>4</v>
      </c>
      <c r="C10924">
        <v>176</v>
      </c>
      <c r="D10924" s="32">
        <v>0.4548611111111111</v>
      </c>
      <c r="E10924">
        <v>10000</v>
      </c>
      <c r="G10924" s="31" t="s">
        <v>97</v>
      </c>
      <c r="H10924">
        <v>4</v>
      </c>
      <c r="I10924" s="31" t="s">
        <v>103</v>
      </c>
    </row>
    <row r="10925" spans="1:9" x14ac:dyDescent="0.3">
      <c r="A10925">
        <v>10957</v>
      </c>
      <c r="B10925">
        <v>5</v>
      </c>
      <c r="C10925">
        <v>176</v>
      </c>
      <c r="D10925" s="32">
        <v>0.45</v>
      </c>
      <c r="E10925">
        <v>8000</v>
      </c>
      <c r="G10925" s="31" t="s">
        <v>97</v>
      </c>
      <c r="H10925">
        <v>4</v>
      </c>
      <c r="I10925" s="31" t="s">
        <v>105</v>
      </c>
    </row>
    <row r="10926" spans="1:9" x14ac:dyDescent="0.3">
      <c r="A10926">
        <v>10958</v>
      </c>
      <c r="B10926">
        <v>3</v>
      </c>
      <c r="C10926">
        <v>176</v>
      </c>
      <c r="D10926" s="32">
        <v>0.4777777777777778</v>
      </c>
      <c r="E10926">
        <v>8000</v>
      </c>
      <c r="F10926">
        <v>1000</v>
      </c>
      <c r="G10926" s="31" t="s">
        <v>102</v>
      </c>
      <c r="H10926">
        <v>5</v>
      </c>
      <c r="I10926" s="31" t="s">
        <v>104</v>
      </c>
    </row>
    <row r="10927" spans="1:9" x14ac:dyDescent="0.3">
      <c r="A10927">
        <v>10959</v>
      </c>
      <c r="B10927">
        <v>1</v>
      </c>
      <c r="C10927">
        <v>176</v>
      </c>
      <c r="D10927" s="32">
        <v>0.50416666666666665</v>
      </c>
      <c r="E10927">
        <v>8000</v>
      </c>
      <c r="G10927" s="31" t="s">
        <v>97</v>
      </c>
      <c r="H10927">
        <v>5</v>
      </c>
      <c r="I10927" s="31" t="s">
        <v>99</v>
      </c>
    </row>
    <row r="10928" spans="1:9" x14ac:dyDescent="0.3">
      <c r="A10928">
        <v>10960</v>
      </c>
      <c r="B10928">
        <v>6</v>
      </c>
      <c r="C10928">
        <v>176</v>
      </c>
      <c r="D10928" s="32">
        <v>0.65277777777777779</v>
      </c>
      <c r="E10928">
        <v>8000</v>
      </c>
      <c r="F10928">
        <v>1000</v>
      </c>
      <c r="G10928" s="31" t="s">
        <v>102</v>
      </c>
      <c r="H10928">
        <v>5</v>
      </c>
      <c r="I10928" s="31" t="s">
        <v>100</v>
      </c>
    </row>
    <row r="10929" spans="1:9" x14ac:dyDescent="0.3">
      <c r="A10929">
        <v>10961</v>
      </c>
      <c r="B10929">
        <v>4</v>
      </c>
      <c r="C10929">
        <v>176</v>
      </c>
      <c r="D10929" s="32">
        <v>0.48749999999999999</v>
      </c>
      <c r="E10929">
        <v>8000</v>
      </c>
      <c r="G10929" s="31" t="s">
        <v>102</v>
      </c>
      <c r="H10929">
        <v>5</v>
      </c>
      <c r="I10929" s="31" t="s">
        <v>103</v>
      </c>
    </row>
    <row r="10930" spans="1:9" x14ac:dyDescent="0.3">
      <c r="A10930">
        <v>10962</v>
      </c>
      <c r="B10930">
        <v>5</v>
      </c>
      <c r="C10930">
        <v>176</v>
      </c>
      <c r="D10930" s="32">
        <v>0.47847222222222224</v>
      </c>
      <c r="E10930">
        <v>8000</v>
      </c>
      <c r="G10930" s="31" t="s">
        <v>97</v>
      </c>
      <c r="H10930">
        <v>5</v>
      </c>
      <c r="I10930" s="31" t="s">
        <v>105</v>
      </c>
    </row>
    <row r="10931" spans="1:9" x14ac:dyDescent="0.3">
      <c r="A10931">
        <v>10963</v>
      </c>
      <c r="B10931">
        <v>3</v>
      </c>
      <c r="C10931">
        <v>176</v>
      </c>
      <c r="D10931" s="32">
        <v>0.49166666666666664</v>
      </c>
      <c r="E10931">
        <v>8000</v>
      </c>
      <c r="F10931">
        <v>2000</v>
      </c>
      <c r="G10931" s="31" t="s">
        <v>97</v>
      </c>
      <c r="H10931">
        <v>6</v>
      </c>
      <c r="I10931" s="31" t="s">
        <v>104</v>
      </c>
    </row>
    <row r="10932" spans="1:9" x14ac:dyDescent="0.3">
      <c r="A10932">
        <v>10964</v>
      </c>
      <c r="B10932">
        <v>1</v>
      </c>
      <c r="C10932">
        <v>176</v>
      </c>
      <c r="D10932" s="32">
        <v>0.52916666666666667</v>
      </c>
      <c r="E10932">
        <v>8000</v>
      </c>
      <c r="F10932">
        <v>2000</v>
      </c>
      <c r="G10932" s="31" t="s">
        <v>102</v>
      </c>
      <c r="H10932">
        <v>6</v>
      </c>
      <c r="I10932" s="31" t="s">
        <v>99</v>
      </c>
    </row>
    <row r="10933" spans="1:9" x14ac:dyDescent="0.3">
      <c r="A10933">
        <v>10965</v>
      </c>
      <c r="B10933">
        <v>6</v>
      </c>
      <c r="C10933">
        <v>176</v>
      </c>
      <c r="D10933" s="32">
        <v>0.68958333333333333</v>
      </c>
      <c r="E10933">
        <v>8000</v>
      </c>
      <c r="G10933" s="31" t="s">
        <v>102</v>
      </c>
      <c r="H10933">
        <v>6</v>
      </c>
      <c r="I10933" s="31" t="s">
        <v>100</v>
      </c>
    </row>
    <row r="10934" spans="1:9" x14ac:dyDescent="0.3">
      <c r="A10934">
        <v>10966</v>
      </c>
      <c r="B10934">
        <v>4</v>
      </c>
      <c r="C10934">
        <v>176</v>
      </c>
      <c r="D10934" s="32">
        <v>0.52500000000000002</v>
      </c>
      <c r="E10934">
        <v>8000</v>
      </c>
      <c r="G10934" s="31" t="s">
        <v>102</v>
      </c>
      <c r="H10934">
        <v>6</v>
      </c>
      <c r="I10934" s="31" t="s">
        <v>103</v>
      </c>
    </row>
    <row r="10935" spans="1:9" x14ac:dyDescent="0.3">
      <c r="A10935">
        <v>10967</v>
      </c>
      <c r="B10935">
        <v>5</v>
      </c>
      <c r="C10935">
        <v>176</v>
      </c>
      <c r="D10935" s="32">
        <v>0.50555555555555554</v>
      </c>
      <c r="E10935">
        <v>10000</v>
      </c>
      <c r="F10935">
        <v>3000</v>
      </c>
      <c r="G10935" s="31" t="s">
        <v>97</v>
      </c>
      <c r="H10935">
        <v>6</v>
      </c>
      <c r="I10935" s="31" t="s">
        <v>105</v>
      </c>
    </row>
    <row r="10936" spans="1:9" x14ac:dyDescent="0.3">
      <c r="A10936">
        <v>10968</v>
      </c>
      <c r="B10936">
        <v>3</v>
      </c>
      <c r="C10936">
        <v>176</v>
      </c>
      <c r="D10936" s="32">
        <v>0.53888888888888886</v>
      </c>
      <c r="E10936">
        <v>8000</v>
      </c>
      <c r="F10936">
        <v>1000</v>
      </c>
      <c r="G10936" s="31" t="s">
        <v>97</v>
      </c>
      <c r="H10936">
        <v>7</v>
      </c>
      <c r="I10936" s="31" t="s">
        <v>104</v>
      </c>
    </row>
    <row r="10937" spans="1:9" x14ac:dyDescent="0.3">
      <c r="A10937">
        <v>10969</v>
      </c>
      <c r="B10937">
        <v>1</v>
      </c>
      <c r="C10937">
        <v>176</v>
      </c>
      <c r="D10937" s="32">
        <v>0.60624999999999996</v>
      </c>
      <c r="E10937">
        <v>8000</v>
      </c>
      <c r="G10937" s="31" t="s">
        <v>102</v>
      </c>
      <c r="H10937">
        <v>7</v>
      </c>
      <c r="I10937" s="31" t="s">
        <v>99</v>
      </c>
    </row>
    <row r="10938" spans="1:9" x14ac:dyDescent="0.3">
      <c r="A10938">
        <v>10970</v>
      </c>
      <c r="B10938">
        <v>6</v>
      </c>
      <c r="C10938">
        <v>176</v>
      </c>
      <c r="D10938" s="32">
        <v>0.71458333333333335</v>
      </c>
      <c r="E10938">
        <v>8000</v>
      </c>
      <c r="G10938" s="31" t="s">
        <v>102</v>
      </c>
      <c r="H10938">
        <v>7</v>
      </c>
      <c r="I10938" s="31" t="s">
        <v>100</v>
      </c>
    </row>
    <row r="10939" spans="1:9" x14ac:dyDescent="0.3">
      <c r="A10939">
        <v>10971</v>
      </c>
      <c r="B10939">
        <v>4</v>
      </c>
      <c r="C10939">
        <v>176</v>
      </c>
      <c r="D10939" s="32">
        <v>0.58333333333333337</v>
      </c>
      <c r="E10939">
        <v>8000</v>
      </c>
      <c r="G10939" s="31" t="s">
        <v>97</v>
      </c>
      <c r="H10939">
        <v>7</v>
      </c>
      <c r="I10939" s="31" t="s">
        <v>103</v>
      </c>
    </row>
    <row r="10940" spans="1:9" x14ac:dyDescent="0.3">
      <c r="A10940">
        <v>10972</v>
      </c>
      <c r="B10940">
        <v>5</v>
      </c>
      <c r="C10940">
        <v>176</v>
      </c>
      <c r="D10940" s="32">
        <v>0.54027777777777775</v>
      </c>
      <c r="E10940">
        <v>8000</v>
      </c>
      <c r="G10940" s="31" t="s">
        <v>97</v>
      </c>
      <c r="H10940">
        <v>7</v>
      </c>
      <c r="I10940" s="31" t="s">
        <v>105</v>
      </c>
    </row>
    <row r="10941" spans="1:9" x14ac:dyDescent="0.3">
      <c r="A10941">
        <v>10973</v>
      </c>
      <c r="B10941">
        <v>3</v>
      </c>
      <c r="C10941">
        <v>176</v>
      </c>
      <c r="D10941" s="32">
        <v>0.62083333333333335</v>
      </c>
      <c r="E10941">
        <v>8000</v>
      </c>
      <c r="G10941" s="31" t="s">
        <v>102</v>
      </c>
      <c r="H10941">
        <v>8</v>
      </c>
      <c r="I10941" s="31" t="s">
        <v>104</v>
      </c>
    </row>
    <row r="10942" spans="1:9" x14ac:dyDescent="0.3">
      <c r="A10942">
        <v>10974</v>
      </c>
      <c r="B10942">
        <v>1</v>
      </c>
      <c r="C10942">
        <v>176</v>
      </c>
      <c r="D10942" s="32">
        <v>0.66111111111111109</v>
      </c>
      <c r="E10942">
        <v>8000</v>
      </c>
      <c r="G10942" s="31" t="s">
        <v>97</v>
      </c>
      <c r="H10942">
        <v>8</v>
      </c>
      <c r="I10942" s="31" t="s">
        <v>99</v>
      </c>
    </row>
    <row r="10943" spans="1:9" x14ac:dyDescent="0.3">
      <c r="A10943">
        <v>10975</v>
      </c>
      <c r="B10943">
        <v>6</v>
      </c>
      <c r="C10943">
        <v>176</v>
      </c>
      <c r="D10943" s="32">
        <v>0.72916666666666663</v>
      </c>
      <c r="E10943">
        <v>8000</v>
      </c>
      <c r="F10943">
        <v>2100</v>
      </c>
      <c r="G10943" s="31" t="s">
        <v>102</v>
      </c>
      <c r="H10943">
        <v>8</v>
      </c>
      <c r="I10943" s="31" t="s">
        <v>100</v>
      </c>
    </row>
    <row r="10944" spans="1:9" x14ac:dyDescent="0.3">
      <c r="A10944">
        <v>10976</v>
      </c>
      <c r="B10944">
        <v>4</v>
      </c>
      <c r="C10944">
        <v>176</v>
      </c>
      <c r="D10944" s="32">
        <v>0.62777777777777777</v>
      </c>
      <c r="E10944">
        <v>8000</v>
      </c>
      <c r="G10944" s="31" t="s">
        <v>102</v>
      </c>
      <c r="H10944">
        <v>8</v>
      </c>
      <c r="I10944" s="31" t="s">
        <v>103</v>
      </c>
    </row>
    <row r="10945" spans="1:9" x14ac:dyDescent="0.3">
      <c r="A10945">
        <v>10977</v>
      </c>
      <c r="B10945">
        <v>5</v>
      </c>
      <c r="C10945">
        <v>176</v>
      </c>
      <c r="D10945" s="32">
        <v>0.56736111111111109</v>
      </c>
      <c r="E10945">
        <v>8000</v>
      </c>
      <c r="G10945" s="31" t="s">
        <v>102</v>
      </c>
      <c r="H10945">
        <v>8</v>
      </c>
      <c r="I10945" s="31" t="s">
        <v>105</v>
      </c>
    </row>
    <row r="10946" spans="1:9" x14ac:dyDescent="0.3">
      <c r="A10946">
        <v>10978</v>
      </c>
      <c r="B10946">
        <v>3</v>
      </c>
      <c r="C10946">
        <v>176</v>
      </c>
      <c r="D10946" s="32">
        <v>0.64652777777777781</v>
      </c>
      <c r="E10946">
        <v>8000</v>
      </c>
      <c r="G10946" s="31" t="s">
        <v>97</v>
      </c>
      <c r="H10946">
        <v>9</v>
      </c>
      <c r="I10946" s="31" t="s">
        <v>104</v>
      </c>
    </row>
    <row r="10947" spans="1:9" x14ac:dyDescent="0.3">
      <c r="A10947">
        <v>10979</v>
      </c>
      <c r="B10947">
        <v>1</v>
      </c>
      <c r="C10947">
        <v>176</v>
      </c>
      <c r="D10947" s="32">
        <v>0.69305555555555554</v>
      </c>
      <c r="E10947">
        <v>8000</v>
      </c>
      <c r="G10947" s="31" t="s">
        <v>102</v>
      </c>
      <c r="H10947">
        <v>9</v>
      </c>
      <c r="I10947" s="31" t="s">
        <v>99</v>
      </c>
    </row>
    <row r="10948" spans="1:9" x14ac:dyDescent="0.3">
      <c r="A10948">
        <v>10980</v>
      </c>
      <c r="B10948">
        <v>6</v>
      </c>
      <c r="C10948">
        <v>176</v>
      </c>
      <c r="D10948" s="32">
        <v>0.74791666666666667</v>
      </c>
      <c r="E10948">
        <v>8000</v>
      </c>
      <c r="G10948" s="31" t="s">
        <v>97</v>
      </c>
      <c r="H10948">
        <v>9</v>
      </c>
      <c r="I10948" s="31" t="s">
        <v>100</v>
      </c>
    </row>
    <row r="10949" spans="1:9" x14ac:dyDescent="0.3">
      <c r="A10949">
        <v>10981</v>
      </c>
      <c r="B10949">
        <v>4</v>
      </c>
      <c r="C10949">
        <v>176</v>
      </c>
      <c r="D10949" s="32">
        <v>0.67569444444444449</v>
      </c>
      <c r="E10949">
        <v>8000</v>
      </c>
      <c r="G10949" s="31" t="s">
        <v>102</v>
      </c>
      <c r="H10949">
        <v>9</v>
      </c>
      <c r="I10949" s="31" t="s">
        <v>103</v>
      </c>
    </row>
    <row r="10950" spans="1:9" x14ac:dyDescent="0.3">
      <c r="A10950">
        <v>10982</v>
      </c>
      <c r="B10950">
        <v>5</v>
      </c>
      <c r="C10950">
        <v>176</v>
      </c>
      <c r="D10950" s="32">
        <v>0.6020833333333333</v>
      </c>
      <c r="E10950">
        <v>8000</v>
      </c>
      <c r="F10950">
        <v>3000</v>
      </c>
      <c r="G10950" s="31" t="s">
        <v>102</v>
      </c>
      <c r="H10950">
        <v>9</v>
      </c>
      <c r="I10950" s="31" t="s">
        <v>105</v>
      </c>
    </row>
    <row r="10951" spans="1:9" x14ac:dyDescent="0.3">
      <c r="A10951">
        <v>10983</v>
      </c>
      <c r="B10951">
        <v>3</v>
      </c>
      <c r="C10951">
        <v>176</v>
      </c>
      <c r="D10951" s="32">
        <v>0.67777777777777781</v>
      </c>
      <c r="E10951">
        <v>8000</v>
      </c>
      <c r="F10951">
        <v>2000</v>
      </c>
      <c r="G10951" s="31" t="s">
        <v>102</v>
      </c>
      <c r="H10951">
        <v>10</v>
      </c>
      <c r="I10951" s="31" t="s">
        <v>104</v>
      </c>
    </row>
    <row r="10952" spans="1:9" x14ac:dyDescent="0.3">
      <c r="A10952">
        <v>10984</v>
      </c>
      <c r="B10952">
        <v>1</v>
      </c>
      <c r="C10952">
        <v>176</v>
      </c>
      <c r="D10952" s="32">
        <v>0.73402777777777772</v>
      </c>
      <c r="E10952">
        <v>8000</v>
      </c>
      <c r="G10952" s="31" t="s">
        <v>102</v>
      </c>
      <c r="H10952">
        <v>10</v>
      </c>
      <c r="I10952" s="31" t="s">
        <v>99</v>
      </c>
    </row>
    <row r="10953" spans="1:9" x14ac:dyDescent="0.3">
      <c r="A10953">
        <v>10985</v>
      </c>
      <c r="B10953">
        <v>6</v>
      </c>
      <c r="C10953">
        <v>176</v>
      </c>
      <c r="D10953" s="32">
        <v>0.77083333333333337</v>
      </c>
      <c r="E10953">
        <v>8000</v>
      </c>
      <c r="G10953" s="31" t="s">
        <v>102</v>
      </c>
      <c r="H10953">
        <v>10</v>
      </c>
      <c r="I10953" s="31" t="s">
        <v>100</v>
      </c>
    </row>
    <row r="10954" spans="1:9" x14ac:dyDescent="0.3">
      <c r="A10954">
        <v>10986</v>
      </c>
      <c r="B10954">
        <v>4</v>
      </c>
      <c r="C10954">
        <v>176</v>
      </c>
      <c r="D10954" s="32">
        <v>0.70347222222222228</v>
      </c>
      <c r="E10954">
        <v>8000</v>
      </c>
      <c r="G10954" s="31" t="s">
        <v>102</v>
      </c>
      <c r="H10954">
        <v>10</v>
      </c>
      <c r="I10954" s="31" t="s">
        <v>103</v>
      </c>
    </row>
    <row r="10955" spans="1:9" x14ac:dyDescent="0.3">
      <c r="A10955">
        <v>10987</v>
      </c>
      <c r="B10955">
        <v>5</v>
      </c>
      <c r="C10955">
        <v>176</v>
      </c>
      <c r="D10955" s="32">
        <v>0.66527777777777775</v>
      </c>
      <c r="E10955">
        <v>8000</v>
      </c>
      <c r="G10955" s="31" t="s">
        <v>102</v>
      </c>
      <c r="H10955">
        <v>10</v>
      </c>
      <c r="I10955" s="31" t="s">
        <v>105</v>
      </c>
    </row>
    <row r="10956" spans="1:9" x14ac:dyDescent="0.3">
      <c r="A10956">
        <v>10988</v>
      </c>
      <c r="B10956">
        <v>3</v>
      </c>
      <c r="C10956">
        <v>176</v>
      </c>
      <c r="D10956" s="32">
        <v>0.70625000000000004</v>
      </c>
      <c r="E10956">
        <v>8000</v>
      </c>
      <c r="F10956">
        <v>1000</v>
      </c>
      <c r="G10956" s="31" t="s">
        <v>102</v>
      </c>
      <c r="H10956">
        <v>11</v>
      </c>
      <c r="I10956" s="31" t="s">
        <v>104</v>
      </c>
    </row>
    <row r="10957" spans="1:9" x14ac:dyDescent="0.3">
      <c r="A10957">
        <v>10989</v>
      </c>
      <c r="B10957">
        <v>1</v>
      </c>
      <c r="C10957">
        <v>176</v>
      </c>
      <c r="D10957" s="32">
        <v>0.76736111111111116</v>
      </c>
      <c r="E10957">
        <v>8000</v>
      </c>
      <c r="F10957">
        <v>1000</v>
      </c>
      <c r="G10957" s="31" t="s">
        <v>97</v>
      </c>
      <c r="H10957">
        <v>11</v>
      </c>
      <c r="I10957" s="31" t="s">
        <v>99</v>
      </c>
    </row>
    <row r="10958" spans="1:9" x14ac:dyDescent="0.3">
      <c r="A10958">
        <v>10990</v>
      </c>
      <c r="B10958">
        <v>6</v>
      </c>
      <c r="C10958">
        <v>176</v>
      </c>
      <c r="D10958" s="32">
        <v>0.7944444444444444</v>
      </c>
      <c r="E10958">
        <v>8000</v>
      </c>
      <c r="G10958" s="31" t="s">
        <v>102</v>
      </c>
      <c r="H10958">
        <v>11</v>
      </c>
      <c r="I10958" s="31" t="s">
        <v>100</v>
      </c>
    </row>
    <row r="10959" spans="1:9" x14ac:dyDescent="0.3">
      <c r="A10959">
        <v>10991</v>
      </c>
      <c r="B10959">
        <v>4</v>
      </c>
      <c r="C10959">
        <v>176</v>
      </c>
      <c r="D10959" s="32">
        <v>0.73611111111111116</v>
      </c>
      <c r="E10959">
        <v>8000</v>
      </c>
      <c r="G10959" s="31" t="s">
        <v>102</v>
      </c>
      <c r="H10959">
        <v>11</v>
      </c>
      <c r="I10959" s="31" t="s">
        <v>103</v>
      </c>
    </row>
    <row r="10960" spans="1:9" x14ac:dyDescent="0.3">
      <c r="A10960">
        <v>10992</v>
      </c>
      <c r="B10960">
        <v>5</v>
      </c>
      <c r="C10960">
        <v>176</v>
      </c>
      <c r="D10960" s="32">
        <v>0.7006944444444444</v>
      </c>
      <c r="E10960">
        <v>8000</v>
      </c>
      <c r="G10960" s="31" t="s">
        <v>102</v>
      </c>
      <c r="H10960">
        <v>11</v>
      </c>
      <c r="I10960" s="31" t="s">
        <v>105</v>
      </c>
    </row>
    <row r="10961" spans="1:9" x14ac:dyDescent="0.3">
      <c r="A10961">
        <v>10993</v>
      </c>
      <c r="B10961">
        <v>3</v>
      </c>
      <c r="C10961">
        <v>176</v>
      </c>
      <c r="D10961" s="32">
        <v>0.72847222222222219</v>
      </c>
      <c r="E10961">
        <v>8000</v>
      </c>
      <c r="G10961" s="31" t="s">
        <v>102</v>
      </c>
      <c r="H10961">
        <v>12</v>
      </c>
      <c r="I10961" s="31" t="s">
        <v>104</v>
      </c>
    </row>
    <row r="10962" spans="1:9" x14ac:dyDescent="0.3">
      <c r="A10962">
        <v>10994</v>
      </c>
      <c r="B10962">
        <v>1</v>
      </c>
      <c r="C10962">
        <v>176</v>
      </c>
      <c r="D10962" s="32">
        <v>0.81388888888888888</v>
      </c>
      <c r="E10962">
        <v>8000</v>
      </c>
      <c r="F10962">
        <v>2000</v>
      </c>
      <c r="G10962" s="31" t="s">
        <v>97</v>
      </c>
      <c r="H10962">
        <v>12</v>
      </c>
      <c r="I10962" s="31" t="s">
        <v>99</v>
      </c>
    </row>
    <row r="10963" spans="1:9" x14ac:dyDescent="0.3">
      <c r="A10963">
        <v>10995</v>
      </c>
      <c r="B10963">
        <v>4</v>
      </c>
      <c r="C10963">
        <v>176</v>
      </c>
      <c r="D10963" s="32">
        <v>0.77777777777777779</v>
      </c>
      <c r="E10963">
        <v>8000</v>
      </c>
      <c r="G10963" s="31" t="s">
        <v>97</v>
      </c>
      <c r="H10963">
        <v>12</v>
      </c>
      <c r="I10963" s="31" t="s">
        <v>103</v>
      </c>
    </row>
    <row r="10964" spans="1:9" x14ac:dyDescent="0.3">
      <c r="A10964">
        <v>10996</v>
      </c>
      <c r="B10964">
        <v>5</v>
      </c>
      <c r="C10964">
        <v>176</v>
      </c>
      <c r="D10964" s="32">
        <v>0.7319444444444444</v>
      </c>
      <c r="E10964">
        <v>8000</v>
      </c>
      <c r="G10964" s="31" t="s">
        <v>97</v>
      </c>
      <c r="H10964">
        <v>12</v>
      </c>
      <c r="I10964" s="31" t="s">
        <v>105</v>
      </c>
    </row>
    <row r="10965" spans="1:9" x14ac:dyDescent="0.3">
      <c r="A10965">
        <v>10997</v>
      </c>
      <c r="B10965">
        <v>3</v>
      </c>
      <c r="C10965">
        <v>176</v>
      </c>
      <c r="D10965" s="32">
        <v>0.76249999999999996</v>
      </c>
      <c r="E10965">
        <v>8000</v>
      </c>
      <c r="F10965">
        <v>4800</v>
      </c>
      <c r="G10965" s="31" t="s">
        <v>102</v>
      </c>
      <c r="H10965">
        <v>13</v>
      </c>
      <c r="I10965" s="31" t="s">
        <v>104</v>
      </c>
    </row>
    <row r="10966" spans="1:9" x14ac:dyDescent="0.3">
      <c r="A10966">
        <v>10998</v>
      </c>
      <c r="B10966">
        <v>4</v>
      </c>
      <c r="C10966">
        <v>176</v>
      </c>
      <c r="D10966" s="32">
        <v>0.81388888888888888</v>
      </c>
      <c r="E10966">
        <v>8000</v>
      </c>
      <c r="G10966" s="31" t="s">
        <v>97</v>
      </c>
      <c r="H10966">
        <v>13</v>
      </c>
      <c r="I10966" s="31" t="s">
        <v>103</v>
      </c>
    </row>
    <row r="10967" spans="1:9" x14ac:dyDescent="0.3">
      <c r="A10967">
        <v>10999</v>
      </c>
      <c r="B10967">
        <v>5</v>
      </c>
      <c r="C10967">
        <v>176</v>
      </c>
      <c r="D10967" s="32">
        <v>0.75624999999999998</v>
      </c>
      <c r="E10967">
        <v>8000</v>
      </c>
      <c r="G10967" s="31" t="s">
        <v>97</v>
      </c>
      <c r="H10967">
        <v>13</v>
      </c>
      <c r="I10967" s="31" t="s">
        <v>105</v>
      </c>
    </row>
    <row r="10968" spans="1:9" x14ac:dyDescent="0.3">
      <c r="A10968">
        <v>11000</v>
      </c>
      <c r="B10968">
        <v>3</v>
      </c>
      <c r="C10968">
        <v>176</v>
      </c>
      <c r="D10968" s="32">
        <v>0.79583333333333328</v>
      </c>
      <c r="E10968">
        <v>8000</v>
      </c>
      <c r="G10968" s="31" t="s">
        <v>97</v>
      </c>
      <c r="H10968">
        <v>14</v>
      </c>
      <c r="I10968" s="31" t="s">
        <v>104</v>
      </c>
    </row>
    <row r="10969" spans="1:9" x14ac:dyDescent="0.3">
      <c r="A10969">
        <v>11001</v>
      </c>
      <c r="B10969">
        <v>5</v>
      </c>
      <c r="C10969">
        <v>176</v>
      </c>
      <c r="D10969" s="32">
        <v>0.7993055555555556</v>
      </c>
      <c r="E10969">
        <v>8000</v>
      </c>
      <c r="G10969" s="31" t="s">
        <v>97</v>
      </c>
      <c r="H10969">
        <v>14</v>
      </c>
      <c r="I10969" s="31" t="s">
        <v>105</v>
      </c>
    </row>
    <row r="10970" spans="1:9" x14ac:dyDescent="0.3">
      <c r="A10970">
        <v>11002</v>
      </c>
      <c r="B10970">
        <v>3</v>
      </c>
      <c r="C10970">
        <v>176</v>
      </c>
      <c r="D10970" s="32">
        <v>0.82222222222222219</v>
      </c>
      <c r="E10970">
        <v>10000</v>
      </c>
      <c r="G10970" s="31" t="s">
        <v>97</v>
      </c>
      <c r="H10970">
        <v>15</v>
      </c>
      <c r="I10970" s="31" t="s">
        <v>104</v>
      </c>
    </row>
    <row r="10971" spans="1:9" x14ac:dyDescent="0.3">
      <c r="A10971">
        <v>11003</v>
      </c>
      <c r="B10971">
        <v>3</v>
      </c>
      <c r="C10971">
        <v>177</v>
      </c>
      <c r="D10971" s="32">
        <v>0.48541666666666666</v>
      </c>
      <c r="E10971">
        <v>10000</v>
      </c>
      <c r="G10971" s="31" t="s">
        <v>97</v>
      </c>
      <c r="H10971">
        <v>4</v>
      </c>
      <c r="I10971" s="31" t="s">
        <v>104</v>
      </c>
    </row>
    <row r="10972" spans="1:9" x14ac:dyDescent="0.3">
      <c r="A10972">
        <v>11004</v>
      </c>
      <c r="B10972">
        <v>2</v>
      </c>
      <c r="C10972">
        <v>177</v>
      </c>
      <c r="D10972" s="32">
        <v>0.48194444444444445</v>
      </c>
      <c r="E10972">
        <v>8000</v>
      </c>
      <c r="G10972" s="31" t="s">
        <v>97</v>
      </c>
      <c r="H10972">
        <v>4</v>
      </c>
      <c r="I10972" s="31" t="s">
        <v>98</v>
      </c>
    </row>
    <row r="10973" spans="1:9" x14ac:dyDescent="0.3">
      <c r="A10973">
        <v>11005</v>
      </c>
      <c r="B10973">
        <v>1</v>
      </c>
      <c r="C10973">
        <v>177</v>
      </c>
      <c r="D10973" s="32">
        <v>0.48541666666666666</v>
      </c>
      <c r="E10973">
        <v>8000</v>
      </c>
      <c r="G10973" s="31" t="s">
        <v>97</v>
      </c>
      <c r="H10973">
        <v>4</v>
      </c>
      <c r="I10973" s="31" t="s">
        <v>99</v>
      </c>
    </row>
    <row r="10974" spans="1:9" x14ac:dyDescent="0.3">
      <c r="A10974">
        <v>11006</v>
      </c>
      <c r="B10974">
        <v>8</v>
      </c>
      <c r="C10974">
        <v>177</v>
      </c>
      <c r="D10974" s="32">
        <v>0.50277777777777777</v>
      </c>
      <c r="E10974">
        <v>10000</v>
      </c>
      <c r="G10974" s="31" t="s">
        <v>102</v>
      </c>
      <c r="H10974">
        <v>4</v>
      </c>
      <c r="I10974" s="31" t="s">
        <v>101</v>
      </c>
    </row>
    <row r="10975" spans="1:9" x14ac:dyDescent="0.3">
      <c r="A10975">
        <v>11007</v>
      </c>
      <c r="B10975">
        <v>3</v>
      </c>
      <c r="C10975">
        <v>177</v>
      </c>
      <c r="D10975" s="32">
        <v>0.55138888888888893</v>
      </c>
      <c r="E10975">
        <v>5000</v>
      </c>
      <c r="F10975">
        <v>1000</v>
      </c>
      <c r="G10975" s="31" t="s">
        <v>97</v>
      </c>
      <c r="H10975">
        <v>5</v>
      </c>
      <c r="I10975" s="31" t="s">
        <v>104</v>
      </c>
    </row>
    <row r="10976" spans="1:9" x14ac:dyDescent="0.3">
      <c r="A10976">
        <v>11008</v>
      </c>
      <c r="B10976">
        <v>2</v>
      </c>
      <c r="C10976">
        <v>177</v>
      </c>
      <c r="D10976" s="32">
        <v>0.50694444444444442</v>
      </c>
      <c r="E10976">
        <v>8000</v>
      </c>
      <c r="G10976" s="31" t="s">
        <v>102</v>
      </c>
      <c r="H10976">
        <v>5</v>
      </c>
      <c r="I10976" s="31" t="s">
        <v>98</v>
      </c>
    </row>
    <row r="10977" spans="1:9" x14ac:dyDescent="0.3">
      <c r="A10977">
        <v>11009</v>
      </c>
      <c r="B10977">
        <v>1</v>
      </c>
      <c r="C10977">
        <v>177</v>
      </c>
      <c r="D10977" s="32">
        <v>0.5444444444444444</v>
      </c>
      <c r="E10977">
        <v>8000</v>
      </c>
      <c r="G10977" s="31" t="s">
        <v>97</v>
      </c>
      <c r="H10977">
        <v>5</v>
      </c>
      <c r="I10977" s="31" t="s">
        <v>99</v>
      </c>
    </row>
    <row r="10978" spans="1:9" x14ac:dyDescent="0.3">
      <c r="A10978">
        <v>11010</v>
      </c>
      <c r="B10978">
        <v>8</v>
      </c>
      <c r="C10978">
        <v>177</v>
      </c>
      <c r="D10978" s="32">
        <v>0.56597222222222221</v>
      </c>
      <c r="E10978">
        <v>8000</v>
      </c>
      <c r="G10978" s="31" t="s">
        <v>102</v>
      </c>
      <c r="H10978">
        <v>5</v>
      </c>
      <c r="I10978" s="31" t="s">
        <v>101</v>
      </c>
    </row>
    <row r="10979" spans="1:9" x14ac:dyDescent="0.3">
      <c r="A10979">
        <v>11011</v>
      </c>
      <c r="B10979">
        <v>3</v>
      </c>
      <c r="C10979">
        <v>177</v>
      </c>
      <c r="D10979" s="32">
        <v>0.62013888888888891</v>
      </c>
      <c r="E10979">
        <v>8000</v>
      </c>
      <c r="G10979" s="31" t="s">
        <v>102</v>
      </c>
      <c r="H10979">
        <v>6</v>
      </c>
      <c r="I10979" s="31" t="s">
        <v>104</v>
      </c>
    </row>
    <row r="10980" spans="1:9" x14ac:dyDescent="0.3">
      <c r="A10980">
        <v>11012</v>
      </c>
      <c r="B10980">
        <v>2</v>
      </c>
      <c r="C10980">
        <v>177</v>
      </c>
      <c r="D10980" s="32">
        <v>0.58750000000000002</v>
      </c>
      <c r="E10980">
        <v>8000</v>
      </c>
      <c r="G10980" s="31" t="s">
        <v>102</v>
      </c>
      <c r="H10980">
        <v>6</v>
      </c>
      <c r="I10980" s="31" t="s">
        <v>98</v>
      </c>
    </row>
    <row r="10981" spans="1:9" x14ac:dyDescent="0.3">
      <c r="A10981">
        <v>11013</v>
      </c>
      <c r="B10981">
        <v>1</v>
      </c>
      <c r="C10981">
        <v>177</v>
      </c>
      <c r="D10981" s="32">
        <v>0.58333333333333337</v>
      </c>
      <c r="E10981">
        <v>8000</v>
      </c>
      <c r="G10981" s="31" t="s">
        <v>102</v>
      </c>
      <c r="H10981">
        <v>6</v>
      </c>
      <c r="I10981" s="31" t="s">
        <v>99</v>
      </c>
    </row>
    <row r="10982" spans="1:9" x14ac:dyDescent="0.3">
      <c r="A10982">
        <v>11014</v>
      </c>
      <c r="B10982">
        <v>8</v>
      </c>
      <c r="C10982">
        <v>177</v>
      </c>
      <c r="D10982" s="32">
        <v>0.61111111111111116</v>
      </c>
      <c r="E10982">
        <v>10000</v>
      </c>
      <c r="F10982">
        <v>2000</v>
      </c>
      <c r="G10982" s="31" t="s">
        <v>102</v>
      </c>
      <c r="H10982">
        <v>6</v>
      </c>
      <c r="I10982" s="31" t="s">
        <v>101</v>
      </c>
    </row>
    <row r="10983" spans="1:9" x14ac:dyDescent="0.3">
      <c r="A10983">
        <v>11015</v>
      </c>
      <c r="B10983">
        <v>3</v>
      </c>
      <c r="C10983">
        <v>177</v>
      </c>
      <c r="D10983" s="32">
        <v>0.64930555555555558</v>
      </c>
      <c r="E10983">
        <v>8000</v>
      </c>
      <c r="F10983">
        <v>1000</v>
      </c>
      <c r="G10983" s="31" t="s">
        <v>102</v>
      </c>
      <c r="H10983">
        <v>7</v>
      </c>
      <c r="I10983" s="31" t="s">
        <v>104</v>
      </c>
    </row>
    <row r="10984" spans="1:9" x14ac:dyDescent="0.3">
      <c r="A10984">
        <v>11016</v>
      </c>
      <c r="B10984">
        <v>2</v>
      </c>
      <c r="C10984">
        <v>177</v>
      </c>
      <c r="D10984" s="32">
        <v>0.67569444444444449</v>
      </c>
      <c r="E10984">
        <v>8000</v>
      </c>
      <c r="G10984" s="31" t="s">
        <v>97</v>
      </c>
      <c r="H10984">
        <v>7</v>
      </c>
      <c r="I10984" s="31" t="s">
        <v>98</v>
      </c>
    </row>
    <row r="10985" spans="1:9" x14ac:dyDescent="0.3">
      <c r="A10985">
        <v>11017</v>
      </c>
      <c r="B10985">
        <v>1</v>
      </c>
      <c r="C10985">
        <v>177</v>
      </c>
      <c r="D10985" s="32">
        <v>0.65138888888888891</v>
      </c>
      <c r="E10985">
        <v>10000</v>
      </c>
      <c r="F10985">
        <v>2000</v>
      </c>
      <c r="G10985" s="31" t="s">
        <v>97</v>
      </c>
      <c r="H10985">
        <v>7</v>
      </c>
      <c r="I10985" s="31" t="s">
        <v>99</v>
      </c>
    </row>
    <row r="10986" spans="1:9" x14ac:dyDescent="0.3">
      <c r="A10986">
        <v>11018</v>
      </c>
      <c r="B10986">
        <v>8</v>
      </c>
      <c r="C10986">
        <v>177</v>
      </c>
      <c r="D10986" s="32">
        <v>0.66666666666666663</v>
      </c>
      <c r="E10986">
        <v>8000</v>
      </c>
      <c r="G10986" s="31" t="s">
        <v>102</v>
      </c>
      <c r="H10986">
        <v>7</v>
      </c>
      <c r="I10986" s="31" t="s">
        <v>101</v>
      </c>
    </row>
    <row r="10987" spans="1:9" x14ac:dyDescent="0.3">
      <c r="A10987">
        <v>11019</v>
      </c>
      <c r="B10987">
        <v>3</v>
      </c>
      <c r="C10987">
        <v>177</v>
      </c>
      <c r="D10987" s="32">
        <v>0.67500000000000004</v>
      </c>
      <c r="E10987">
        <v>8000</v>
      </c>
      <c r="G10987" s="31" t="s">
        <v>97</v>
      </c>
      <c r="H10987">
        <v>8</v>
      </c>
      <c r="I10987" s="31" t="s">
        <v>104</v>
      </c>
    </row>
    <row r="10988" spans="1:9" x14ac:dyDescent="0.3">
      <c r="A10988">
        <v>11020</v>
      </c>
      <c r="B10988">
        <v>2</v>
      </c>
      <c r="C10988">
        <v>177</v>
      </c>
      <c r="D10988" s="32">
        <v>0.69444444444444442</v>
      </c>
      <c r="E10988">
        <v>8000</v>
      </c>
      <c r="G10988" s="31" t="s">
        <v>97</v>
      </c>
      <c r="H10988">
        <v>8</v>
      </c>
      <c r="I10988" s="31" t="s">
        <v>98</v>
      </c>
    </row>
    <row r="10989" spans="1:9" x14ac:dyDescent="0.3">
      <c r="A10989">
        <v>11021</v>
      </c>
      <c r="B10989">
        <v>1</v>
      </c>
      <c r="C10989">
        <v>177</v>
      </c>
      <c r="D10989" s="32">
        <v>0.69027777777777777</v>
      </c>
      <c r="E10989">
        <v>8000</v>
      </c>
      <c r="G10989" s="31" t="s">
        <v>97</v>
      </c>
      <c r="H10989">
        <v>8</v>
      </c>
      <c r="I10989" s="31" t="s">
        <v>99</v>
      </c>
    </row>
    <row r="10990" spans="1:9" x14ac:dyDescent="0.3">
      <c r="A10990">
        <v>11022</v>
      </c>
      <c r="B10990">
        <v>8</v>
      </c>
      <c r="C10990">
        <v>177</v>
      </c>
      <c r="D10990" s="32">
        <v>0.70486111111111116</v>
      </c>
      <c r="E10990">
        <v>8000</v>
      </c>
      <c r="G10990" s="31" t="s">
        <v>102</v>
      </c>
      <c r="H10990">
        <v>8</v>
      </c>
      <c r="I10990" s="31" t="s">
        <v>101</v>
      </c>
    </row>
    <row r="10991" spans="1:9" x14ac:dyDescent="0.3">
      <c r="A10991">
        <v>11023</v>
      </c>
      <c r="B10991">
        <v>3</v>
      </c>
      <c r="C10991">
        <v>177</v>
      </c>
      <c r="D10991" s="32">
        <v>0.69444444444444442</v>
      </c>
      <c r="E10991">
        <v>8000</v>
      </c>
      <c r="G10991" s="31" t="s">
        <v>97</v>
      </c>
      <c r="H10991">
        <v>9</v>
      </c>
      <c r="I10991" s="31" t="s">
        <v>104</v>
      </c>
    </row>
    <row r="10992" spans="1:9" x14ac:dyDescent="0.3">
      <c r="A10992">
        <v>11024</v>
      </c>
      <c r="B10992">
        <v>2</v>
      </c>
      <c r="C10992">
        <v>177</v>
      </c>
      <c r="D10992" s="32">
        <v>0.75763888888888886</v>
      </c>
      <c r="E10992">
        <v>8000</v>
      </c>
      <c r="G10992" s="31" t="s">
        <v>97</v>
      </c>
      <c r="H10992">
        <v>9</v>
      </c>
      <c r="I10992" s="31" t="s">
        <v>98</v>
      </c>
    </row>
    <row r="10993" spans="1:9" x14ac:dyDescent="0.3">
      <c r="A10993">
        <v>11025</v>
      </c>
      <c r="B10993">
        <v>1</v>
      </c>
      <c r="C10993">
        <v>177</v>
      </c>
      <c r="D10993" s="32">
        <v>0.72638888888888886</v>
      </c>
      <c r="E10993">
        <v>8000</v>
      </c>
      <c r="G10993" s="31" t="s">
        <v>102</v>
      </c>
      <c r="H10993">
        <v>9</v>
      </c>
      <c r="I10993" s="31" t="s">
        <v>99</v>
      </c>
    </row>
    <row r="10994" spans="1:9" x14ac:dyDescent="0.3">
      <c r="A10994">
        <v>11026</v>
      </c>
      <c r="B10994">
        <v>8</v>
      </c>
      <c r="C10994">
        <v>177</v>
      </c>
      <c r="D10994" s="32">
        <v>0.71597222222222223</v>
      </c>
      <c r="E10994">
        <v>8000</v>
      </c>
      <c r="G10994" s="31" t="s">
        <v>97</v>
      </c>
      <c r="H10994">
        <v>9</v>
      </c>
      <c r="I10994" s="31" t="s">
        <v>101</v>
      </c>
    </row>
    <row r="10995" spans="1:9" x14ac:dyDescent="0.3">
      <c r="A10995">
        <v>11027</v>
      </c>
      <c r="B10995">
        <v>3</v>
      </c>
      <c r="C10995">
        <v>177</v>
      </c>
      <c r="D10995" s="32">
        <v>0.70833333333333337</v>
      </c>
      <c r="E10995">
        <v>8000</v>
      </c>
      <c r="F10995">
        <v>2000</v>
      </c>
      <c r="G10995" s="31" t="s">
        <v>97</v>
      </c>
      <c r="H10995">
        <v>10</v>
      </c>
      <c r="I10995" s="31" t="s">
        <v>104</v>
      </c>
    </row>
    <row r="10996" spans="1:9" x14ac:dyDescent="0.3">
      <c r="A10996">
        <v>11028</v>
      </c>
      <c r="B10996">
        <v>2</v>
      </c>
      <c r="C10996">
        <v>177</v>
      </c>
      <c r="D10996" s="32">
        <v>0.78263888888888888</v>
      </c>
      <c r="E10996">
        <v>8000</v>
      </c>
      <c r="G10996" s="31" t="s">
        <v>102</v>
      </c>
      <c r="H10996">
        <v>10</v>
      </c>
      <c r="I10996" s="31" t="s">
        <v>98</v>
      </c>
    </row>
    <row r="10997" spans="1:9" x14ac:dyDescent="0.3">
      <c r="A10997">
        <v>11029</v>
      </c>
      <c r="B10997">
        <v>1</v>
      </c>
      <c r="C10997">
        <v>177</v>
      </c>
      <c r="D10997" s="32">
        <v>0.77569444444444446</v>
      </c>
      <c r="E10997">
        <v>8000</v>
      </c>
      <c r="G10997" s="31" t="s">
        <v>102</v>
      </c>
      <c r="H10997">
        <v>10</v>
      </c>
      <c r="I10997" s="31" t="s">
        <v>99</v>
      </c>
    </row>
    <row r="10998" spans="1:9" x14ac:dyDescent="0.3">
      <c r="A10998">
        <v>11030</v>
      </c>
      <c r="B10998">
        <v>8</v>
      </c>
      <c r="C10998">
        <v>177</v>
      </c>
      <c r="D10998" s="32">
        <v>0.79374999999999996</v>
      </c>
      <c r="E10998">
        <v>8000</v>
      </c>
      <c r="G10998" s="31" t="s">
        <v>102</v>
      </c>
      <c r="H10998">
        <v>10</v>
      </c>
      <c r="I10998" s="31" t="s">
        <v>101</v>
      </c>
    </row>
    <row r="10999" spans="1:9" x14ac:dyDescent="0.3">
      <c r="A10999">
        <v>11031</v>
      </c>
      <c r="B10999">
        <v>3</v>
      </c>
      <c r="C10999">
        <v>177</v>
      </c>
      <c r="D10999" s="32">
        <v>0.74861111111111112</v>
      </c>
      <c r="E10999">
        <v>8000</v>
      </c>
      <c r="F10999">
        <v>2000</v>
      </c>
      <c r="G10999" s="31" t="s">
        <v>97</v>
      </c>
      <c r="H10999">
        <v>11</v>
      </c>
      <c r="I10999" s="31" t="s">
        <v>104</v>
      </c>
    </row>
    <row r="11000" spans="1:9" x14ac:dyDescent="0.3">
      <c r="A11000">
        <v>11032</v>
      </c>
      <c r="B11000">
        <v>2</v>
      </c>
      <c r="C11000">
        <v>177</v>
      </c>
      <c r="D11000" s="32">
        <v>0.80972222222222223</v>
      </c>
      <c r="E11000">
        <v>8000</v>
      </c>
      <c r="G11000" s="31" t="s">
        <v>97</v>
      </c>
      <c r="H11000">
        <v>11</v>
      </c>
      <c r="I11000" s="31" t="s">
        <v>98</v>
      </c>
    </row>
    <row r="11001" spans="1:9" x14ac:dyDescent="0.3">
      <c r="A11001">
        <v>11033</v>
      </c>
      <c r="B11001">
        <v>1</v>
      </c>
      <c r="C11001">
        <v>177</v>
      </c>
      <c r="D11001" s="32">
        <v>0.80347222222222225</v>
      </c>
      <c r="E11001">
        <v>8000</v>
      </c>
      <c r="G11001" s="31" t="s">
        <v>97</v>
      </c>
      <c r="H11001">
        <v>11</v>
      </c>
      <c r="I11001" s="31" t="s">
        <v>99</v>
      </c>
    </row>
    <row r="11002" spans="1:9" x14ac:dyDescent="0.3">
      <c r="A11002">
        <v>11034</v>
      </c>
      <c r="B11002">
        <v>8</v>
      </c>
      <c r="C11002">
        <v>177</v>
      </c>
      <c r="D11002" s="32">
        <v>0.83333333333333337</v>
      </c>
      <c r="E11002">
        <v>8000</v>
      </c>
      <c r="G11002" s="31" t="s">
        <v>97</v>
      </c>
      <c r="H11002">
        <v>11</v>
      </c>
      <c r="I11002" s="31" t="s">
        <v>101</v>
      </c>
    </row>
    <row r="11003" spans="1:9" x14ac:dyDescent="0.3">
      <c r="A11003">
        <v>11035</v>
      </c>
      <c r="B11003">
        <v>3</v>
      </c>
      <c r="C11003">
        <v>177</v>
      </c>
      <c r="D11003" s="32">
        <v>0.74027777777777781</v>
      </c>
      <c r="E11003">
        <v>8000</v>
      </c>
      <c r="G11003" s="31" t="s">
        <v>97</v>
      </c>
      <c r="H11003">
        <v>12</v>
      </c>
      <c r="I11003" s="31" t="s">
        <v>104</v>
      </c>
    </row>
    <row r="11004" spans="1:9" x14ac:dyDescent="0.3">
      <c r="A11004">
        <v>11036</v>
      </c>
      <c r="B11004">
        <v>1</v>
      </c>
      <c r="C11004">
        <v>177</v>
      </c>
      <c r="D11004" s="32">
        <v>0.82986111111111116</v>
      </c>
      <c r="E11004">
        <v>8000</v>
      </c>
      <c r="G11004" s="31" t="s">
        <v>102</v>
      </c>
      <c r="H11004">
        <v>12</v>
      </c>
      <c r="I11004" s="31" t="s">
        <v>99</v>
      </c>
    </row>
    <row r="11005" spans="1:9" x14ac:dyDescent="0.3">
      <c r="A11005">
        <v>11037</v>
      </c>
      <c r="B11005">
        <v>3</v>
      </c>
      <c r="C11005">
        <v>177</v>
      </c>
      <c r="D11005" s="32">
        <v>0.80347222222222225</v>
      </c>
      <c r="E11005">
        <v>8000</v>
      </c>
      <c r="G11005" s="31" t="s">
        <v>97</v>
      </c>
      <c r="H11005">
        <v>13</v>
      </c>
      <c r="I11005" s="31" t="s">
        <v>104</v>
      </c>
    </row>
    <row r="11006" spans="1:9" x14ac:dyDescent="0.3">
      <c r="A11006">
        <v>11038</v>
      </c>
      <c r="B11006">
        <v>2</v>
      </c>
      <c r="C11006">
        <v>178</v>
      </c>
      <c r="D11006" s="32">
        <v>0.47013888888888888</v>
      </c>
      <c r="E11006">
        <v>8000</v>
      </c>
      <c r="G11006" s="31" t="s">
        <v>102</v>
      </c>
      <c r="H11006">
        <v>4</v>
      </c>
      <c r="I11006" s="31" t="s">
        <v>98</v>
      </c>
    </row>
    <row r="11007" spans="1:9" x14ac:dyDescent="0.3">
      <c r="A11007">
        <v>11039</v>
      </c>
      <c r="B11007">
        <v>1</v>
      </c>
      <c r="C11007">
        <v>178</v>
      </c>
      <c r="D11007" s="32">
        <v>0.45763888888888887</v>
      </c>
      <c r="E11007">
        <v>8000</v>
      </c>
      <c r="F11007">
        <v>2000</v>
      </c>
      <c r="G11007" s="31" t="s">
        <v>102</v>
      </c>
      <c r="H11007">
        <v>4</v>
      </c>
      <c r="I11007" s="31" t="s">
        <v>99</v>
      </c>
    </row>
    <row r="11008" spans="1:9" x14ac:dyDescent="0.3">
      <c r="A11008">
        <v>11040</v>
      </c>
      <c r="B11008">
        <v>4</v>
      </c>
      <c r="C11008">
        <v>178</v>
      </c>
      <c r="D11008" s="32"/>
      <c r="E11008">
        <v>8000</v>
      </c>
      <c r="G11008" s="31" t="s">
        <v>97</v>
      </c>
      <c r="H11008">
        <v>4</v>
      </c>
      <c r="I11008" s="31" t="s">
        <v>103</v>
      </c>
    </row>
    <row r="11009" spans="1:9" x14ac:dyDescent="0.3">
      <c r="A11009">
        <v>11041</v>
      </c>
      <c r="B11009">
        <v>8</v>
      </c>
      <c r="C11009">
        <v>178</v>
      </c>
      <c r="D11009" s="32">
        <v>0.48472222222222222</v>
      </c>
      <c r="E11009">
        <v>8000</v>
      </c>
      <c r="F11009">
        <v>800</v>
      </c>
      <c r="G11009" s="31" t="s">
        <v>102</v>
      </c>
      <c r="H11009">
        <v>4</v>
      </c>
      <c r="I11009" s="31" t="s">
        <v>101</v>
      </c>
    </row>
    <row r="11010" spans="1:9" x14ac:dyDescent="0.3">
      <c r="A11010">
        <v>11042</v>
      </c>
      <c r="B11010">
        <v>5</v>
      </c>
      <c r="C11010">
        <v>178</v>
      </c>
      <c r="D11010" s="32">
        <v>0.45763888888888887</v>
      </c>
      <c r="E11010">
        <v>8000</v>
      </c>
      <c r="F11010">
        <v>2000</v>
      </c>
      <c r="G11010" s="31" t="s">
        <v>102</v>
      </c>
      <c r="H11010">
        <v>4</v>
      </c>
      <c r="I11010" s="31" t="s">
        <v>105</v>
      </c>
    </row>
    <row r="11011" spans="1:9" x14ac:dyDescent="0.3">
      <c r="A11011">
        <v>11043</v>
      </c>
      <c r="B11011">
        <v>2</v>
      </c>
      <c r="C11011">
        <v>178</v>
      </c>
      <c r="D11011" s="32">
        <v>0.52013888888888893</v>
      </c>
      <c r="E11011">
        <v>10000</v>
      </c>
      <c r="G11011" s="31" t="s">
        <v>97</v>
      </c>
      <c r="H11011">
        <v>5</v>
      </c>
      <c r="I11011" s="31" t="s">
        <v>98</v>
      </c>
    </row>
    <row r="11012" spans="1:9" x14ac:dyDescent="0.3">
      <c r="A11012">
        <v>11044</v>
      </c>
      <c r="B11012">
        <v>1</v>
      </c>
      <c r="C11012">
        <v>178</v>
      </c>
      <c r="D11012" s="32">
        <v>0.48819444444444443</v>
      </c>
      <c r="E11012">
        <v>8000</v>
      </c>
      <c r="G11012" s="31" t="s">
        <v>102</v>
      </c>
      <c r="H11012">
        <v>5</v>
      </c>
      <c r="I11012" s="31" t="s">
        <v>99</v>
      </c>
    </row>
    <row r="11013" spans="1:9" x14ac:dyDescent="0.3">
      <c r="A11013">
        <v>11045</v>
      </c>
      <c r="B11013">
        <v>4</v>
      </c>
      <c r="C11013">
        <v>178</v>
      </c>
      <c r="D11013" s="32">
        <v>0.52916666666666667</v>
      </c>
      <c r="E11013">
        <v>8000</v>
      </c>
      <c r="G11013" s="31" t="s">
        <v>102</v>
      </c>
      <c r="H11013">
        <v>5</v>
      </c>
      <c r="I11013" s="31" t="s">
        <v>103</v>
      </c>
    </row>
    <row r="11014" spans="1:9" x14ac:dyDescent="0.3">
      <c r="A11014">
        <v>11046</v>
      </c>
      <c r="B11014">
        <v>8</v>
      </c>
      <c r="C11014">
        <v>178</v>
      </c>
      <c r="D11014" s="32">
        <v>0.55625000000000002</v>
      </c>
      <c r="E11014">
        <v>8000</v>
      </c>
      <c r="G11014" s="31" t="s">
        <v>97</v>
      </c>
      <c r="H11014">
        <v>5</v>
      </c>
      <c r="I11014" s="31" t="s">
        <v>101</v>
      </c>
    </row>
    <row r="11015" spans="1:9" x14ac:dyDescent="0.3">
      <c r="A11015">
        <v>11047</v>
      </c>
      <c r="B11015">
        <v>5</v>
      </c>
      <c r="C11015">
        <v>178</v>
      </c>
      <c r="D11015" s="32">
        <v>0.48333333333333334</v>
      </c>
      <c r="E11015">
        <v>8000</v>
      </c>
      <c r="G11015" s="31" t="s">
        <v>102</v>
      </c>
      <c r="H11015">
        <v>5</v>
      </c>
      <c r="I11015" s="31" t="s">
        <v>105</v>
      </c>
    </row>
    <row r="11016" spans="1:9" x14ac:dyDescent="0.3">
      <c r="A11016">
        <v>11048</v>
      </c>
      <c r="B11016">
        <v>2</v>
      </c>
      <c r="C11016">
        <v>178</v>
      </c>
      <c r="D11016" s="32">
        <v>0.63263888888888886</v>
      </c>
      <c r="E11016">
        <v>8000</v>
      </c>
      <c r="G11016" s="31" t="s">
        <v>97</v>
      </c>
      <c r="H11016">
        <v>6</v>
      </c>
      <c r="I11016" s="31" t="s">
        <v>98</v>
      </c>
    </row>
    <row r="11017" spans="1:9" x14ac:dyDescent="0.3">
      <c r="A11017">
        <v>11049</v>
      </c>
      <c r="B11017">
        <v>1</v>
      </c>
      <c r="C11017">
        <v>178</v>
      </c>
      <c r="D11017" s="32">
        <v>0.54583333333333328</v>
      </c>
      <c r="E11017">
        <v>10000</v>
      </c>
      <c r="G11017" s="31" t="s">
        <v>102</v>
      </c>
      <c r="H11017">
        <v>6</v>
      </c>
      <c r="I11017" s="31" t="s">
        <v>99</v>
      </c>
    </row>
    <row r="11018" spans="1:9" x14ac:dyDescent="0.3">
      <c r="A11018">
        <v>11050</v>
      </c>
      <c r="B11018">
        <v>4</v>
      </c>
      <c r="C11018">
        <v>178</v>
      </c>
      <c r="D11018" s="32">
        <v>0.61736111111111114</v>
      </c>
      <c r="E11018">
        <v>8000</v>
      </c>
      <c r="G11018" s="31" t="s">
        <v>102</v>
      </c>
      <c r="H11018">
        <v>6</v>
      </c>
      <c r="I11018" s="31" t="s">
        <v>103</v>
      </c>
    </row>
    <row r="11019" spans="1:9" x14ac:dyDescent="0.3">
      <c r="A11019">
        <v>11051</v>
      </c>
      <c r="B11019">
        <v>8</v>
      </c>
      <c r="C11019">
        <v>178</v>
      </c>
      <c r="D11019" s="32">
        <v>0.66180555555555554</v>
      </c>
      <c r="E11019">
        <v>8000</v>
      </c>
      <c r="F11019">
        <v>2000</v>
      </c>
      <c r="G11019" s="31" t="s">
        <v>97</v>
      </c>
      <c r="H11019">
        <v>6</v>
      </c>
      <c r="I11019" s="31" t="s">
        <v>101</v>
      </c>
    </row>
    <row r="11020" spans="1:9" x14ac:dyDescent="0.3">
      <c r="A11020">
        <v>11052</v>
      </c>
      <c r="B11020">
        <v>5</v>
      </c>
      <c r="C11020">
        <v>178</v>
      </c>
      <c r="D11020" s="32">
        <v>0.55208333333333337</v>
      </c>
      <c r="E11020">
        <v>8000</v>
      </c>
      <c r="G11020" s="31" t="s">
        <v>102</v>
      </c>
      <c r="H11020">
        <v>6</v>
      </c>
      <c r="I11020" s="31" t="s">
        <v>105</v>
      </c>
    </row>
    <row r="11021" spans="1:9" x14ac:dyDescent="0.3">
      <c r="A11021">
        <v>11053</v>
      </c>
      <c r="B11021">
        <v>2</v>
      </c>
      <c r="C11021">
        <v>178</v>
      </c>
      <c r="D11021" s="32">
        <v>0.70277777777777772</v>
      </c>
      <c r="E11021">
        <v>8000</v>
      </c>
      <c r="G11021" s="31" t="s">
        <v>97</v>
      </c>
      <c r="H11021">
        <v>7</v>
      </c>
      <c r="I11021" s="31" t="s">
        <v>98</v>
      </c>
    </row>
    <row r="11022" spans="1:9" x14ac:dyDescent="0.3">
      <c r="A11022">
        <v>11054</v>
      </c>
      <c r="B11022">
        <v>1</v>
      </c>
      <c r="C11022">
        <v>178</v>
      </c>
      <c r="D11022" s="32">
        <v>0.68680555555555556</v>
      </c>
      <c r="E11022">
        <v>8000</v>
      </c>
      <c r="F11022">
        <v>1000</v>
      </c>
      <c r="G11022" s="31" t="s">
        <v>102</v>
      </c>
      <c r="H11022">
        <v>7</v>
      </c>
      <c r="I11022" s="31" t="s">
        <v>99</v>
      </c>
    </row>
    <row r="11023" spans="1:9" x14ac:dyDescent="0.3">
      <c r="A11023">
        <v>11055</v>
      </c>
      <c r="B11023">
        <v>4</v>
      </c>
      <c r="C11023">
        <v>178</v>
      </c>
      <c r="D11023" s="32">
        <v>0.6875</v>
      </c>
      <c r="E11023">
        <v>8000</v>
      </c>
      <c r="G11023" s="31" t="s">
        <v>97</v>
      </c>
      <c r="H11023">
        <v>7</v>
      </c>
      <c r="I11023" s="31" t="s">
        <v>103</v>
      </c>
    </row>
    <row r="11024" spans="1:9" x14ac:dyDescent="0.3">
      <c r="A11024">
        <v>11056</v>
      </c>
      <c r="B11024">
        <v>8</v>
      </c>
      <c r="C11024">
        <v>178</v>
      </c>
      <c r="D11024" s="32">
        <v>0.70972222222222225</v>
      </c>
      <c r="E11024">
        <v>8000</v>
      </c>
      <c r="G11024" s="31" t="s">
        <v>102</v>
      </c>
      <c r="H11024">
        <v>7</v>
      </c>
      <c r="I11024" s="31" t="s">
        <v>101</v>
      </c>
    </row>
    <row r="11025" spans="1:9" x14ac:dyDescent="0.3">
      <c r="A11025">
        <v>11057</v>
      </c>
      <c r="B11025">
        <v>5</v>
      </c>
      <c r="C11025">
        <v>178</v>
      </c>
      <c r="D11025" s="32">
        <v>0.69444444444444442</v>
      </c>
      <c r="E11025">
        <v>8000</v>
      </c>
      <c r="G11025" s="31" t="s">
        <v>102</v>
      </c>
      <c r="H11025">
        <v>7</v>
      </c>
      <c r="I11025" s="31" t="s">
        <v>105</v>
      </c>
    </row>
    <row r="11026" spans="1:9" x14ac:dyDescent="0.3">
      <c r="A11026">
        <v>11058</v>
      </c>
      <c r="B11026">
        <v>2</v>
      </c>
      <c r="C11026">
        <v>178</v>
      </c>
      <c r="D11026" s="32">
        <v>0.71666666666666667</v>
      </c>
      <c r="E11026">
        <v>8000</v>
      </c>
      <c r="G11026" s="31" t="s">
        <v>102</v>
      </c>
      <c r="H11026">
        <v>8</v>
      </c>
      <c r="I11026" s="31" t="s">
        <v>98</v>
      </c>
    </row>
    <row r="11027" spans="1:9" x14ac:dyDescent="0.3">
      <c r="A11027">
        <v>11059</v>
      </c>
      <c r="B11027">
        <v>1</v>
      </c>
      <c r="C11027">
        <v>178</v>
      </c>
      <c r="D11027" s="32">
        <v>0.71180555555555558</v>
      </c>
      <c r="E11027">
        <v>8000</v>
      </c>
      <c r="F11027">
        <v>800</v>
      </c>
      <c r="G11027" s="31" t="s">
        <v>102</v>
      </c>
      <c r="H11027">
        <v>8</v>
      </c>
      <c r="I11027" s="31" t="s">
        <v>99</v>
      </c>
    </row>
    <row r="11028" spans="1:9" x14ac:dyDescent="0.3">
      <c r="A11028">
        <v>11060</v>
      </c>
      <c r="B11028">
        <v>4</v>
      </c>
      <c r="C11028">
        <v>178</v>
      </c>
      <c r="D11028" s="32">
        <v>0.71458333333333335</v>
      </c>
      <c r="E11028">
        <v>8000</v>
      </c>
      <c r="G11028" s="31" t="s">
        <v>102</v>
      </c>
      <c r="H11028">
        <v>8</v>
      </c>
      <c r="I11028" s="31" t="s">
        <v>103</v>
      </c>
    </row>
    <row r="11029" spans="1:9" x14ac:dyDescent="0.3">
      <c r="A11029">
        <v>11061</v>
      </c>
      <c r="B11029">
        <v>8</v>
      </c>
      <c r="C11029">
        <v>178</v>
      </c>
      <c r="D11029" s="32">
        <v>0.72916666666666663</v>
      </c>
      <c r="E11029">
        <v>8000</v>
      </c>
      <c r="G11029" s="31" t="s">
        <v>102</v>
      </c>
      <c r="H11029">
        <v>8</v>
      </c>
      <c r="I11029" s="31" t="s">
        <v>101</v>
      </c>
    </row>
    <row r="11030" spans="1:9" x14ac:dyDescent="0.3">
      <c r="A11030">
        <v>11062</v>
      </c>
      <c r="B11030">
        <v>5</v>
      </c>
      <c r="C11030">
        <v>178</v>
      </c>
      <c r="D11030" s="32">
        <v>0.71736111111111112</v>
      </c>
      <c r="E11030">
        <v>8000</v>
      </c>
      <c r="G11030" s="31" t="s">
        <v>97</v>
      </c>
      <c r="H11030">
        <v>8</v>
      </c>
      <c r="I11030" s="31" t="s">
        <v>105</v>
      </c>
    </row>
    <row r="11031" spans="1:9" x14ac:dyDescent="0.3">
      <c r="A11031">
        <v>11063</v>
      </c>
      <c r="B11031">
        <v>2</v>
      </c>
      <c r="C11031">
        <v>178</v>
      </c>
      <c r="D11031" s="32">
        <v>0.75069444444444444</v>
      </c>
      <c r="E11031">
        <v>8000</v>
      </c>
      <c r="G11031" s="31" t="s">
        <v>102</v>
      </c>
      <c r="H11031">
        <v>9</v>
      </c>
      <c r="I11031" s="31" t="s">
        <v>98</v>
      </c>
    </row>
    <row r="11032" spans="1:9" x14ac:dyDescent="0.3">
      <c r="A11032">
        <v>11064</v>
      </c>
      <c r="B11032">
        <v>1</v>
      </c>
      <c r="C11032">
        <v>178</v>
      </c>
      <c r="D11032" s="32">
        <v>0.7631944444444444</v>
      </c>
      <c r="E11032">
        <v>8000</v>
      </c>
      <c r="G11032" s="31" t="s">
        <v>97</v>
      </c>
      <c r="H11032">
        <v>9</v>
      </c>
      <c r="I11032" s="31" t="s">
        <v>99</v>
      </c>
    </row>
    <row r="11033" spans="1:9" x14ac:dyDescent="0.3">
      <c r="A11033">
        <v>11065</v>
      </c>
      <c r="B11033">
        <v>4</v>
      </c>
      <c r="C11033">
        <v>178</v>
      </c>
      <c r="D11033" s="32">
        <v>0.73888888888888893</v>
      </c>
      <c r="E11033">
        <v>10000</v>
      </c>
      <c r="G11033" s="31" t="s">
        <v>102</v>
      </c>
      <c r="H11033">
        <v>9</v>
      </c>
      <c r="I11033" s="31" t="s">
        <v>103</v>
      </c>
    </row>
    <row r="11034" spans="1:9" x14ac:dyDescent="0.3">
      <c r="A11034">
        <v>11066</v>
      </c>
      <c r="B11034">
        <v>8</v>
      </c>
      <c r="C11034">
        <v>178</v>
      </c>
      <c r="D11034" s="32">
        <v>0.79027777777777775</v>
      </c>
      <c r="E11034">
        <v>8000</v>
      </c>
      <c r="G11034" s="31" t="s">
        <v>97</v>
      </c>
      <c r="H11034">
        <v>9</v>
      </c>
      <c r="I11034" s="31" t="s">
        <v>101</v>
      </c>
    </row>
    <row r="11035" spans="1:9" x14ac:dyDescent="0.3">
      <c r="A11035">
        <v>11067</v>
      </c>
      <c r="B11035">
        <v>5</v>
      </c>
      <c r="C11035">
        <v>178</v>
      </c>
      <c r="D11035" s="32">
        <v>0.74027777777777781</v>
      </c>
      <c r="E11035">
        <v>8000</v>
      </c>
      <c r="G11035" s="31" t="s">
        <v>102</v>
      </c>
      <c r="H11035">
        <v>9</v>
      </c>
      <c r="I11035" s="31" t="s">
        <v>105</v>
      </c>
    </row>
    <row r="11036" spans="1:9" x14ac:dyDescent="0.3">
      <c r="A11036">
        <v>11068</v>
      </c>
      <c r="B11036">
        <v>2</v>
      </c>
      <c r="C11036">
        <v>178</v>
      </c>
      <c r="D11036" s="32">
        <v>0.77013888888888893</v>
      </c>
      <c r="E11036">
        <v>8000</v>
      </c>
      <c r="G11036" s="31" t="s">
        <v>97</v>
      </c>
      <c r="H11036">
        <v>10</v>
      </c>
      <c r="I11036" s="31" t="s">
        <v>98</v>
      </c>
    </row>
    <row r="11037" spans="1:9" x14ac:dyDescent="0.3">
      <c r="A11037">
        <v>11069</v>
      </c>
      <c r="B11037">
        <v>1</v>
      </c>
      <c r="C11037">
        <v>178</v>
      </c>
      <c r="D11037" s="32">
        <v>0.79861111111111116</v>
      </c>
      <c r="E11037">
        <v>8000</v>
      </c>
      <c r="F11037">
        <v>2000</v>
      </c>
      <c r="G11037" s="31" t="s">
        <v>102</v>
      </c>
      <c r="H11037">
        <v>10</v>
      </c>
      <c r="I11037" s="31" t="s">
        <v>99</v>
      </c>
    </row>
    <row r="11038" spans="1:9" x14ac:dyDescent="0.3">
      <c r="A11038">
        <v>11070</v>
      </c>
      <c r="B11038">
        <v>4</v>
      </c>
      <c r="C11038">
        <v>178</v>
      </c>
      <c r="D11038" s="32">
        <v>0.7729166666666667</v>
      </c>
      <c r="E11038">
        <v>8000</v>
      </c>
      <c r="G11038" s="31" t="s">
        <v>97</v>
      </c>
      <c r="H11038">
        <v>10</v>
      </c>
      <c r="I11038" s="31" t="s">
        <v>103</v>
      </c>
    </row>
    <row r="11039" spans="1:9" x14ac:dyDescent="0.3">
      <c r="A11039">
        <v>11071</v>
      </c>
      <c r="B11039">
        <v>8</v>
      </c>
      <c r="C11039">
        <v>178</v>
      </c>
      <c r="D11039" s="32">
        <v>0.82013888888888886</v>
      </c>
      <c r="E11039">
        <v>8000</v>
      </c>
      <c r="G11039" s="31" t="s">
        <v>102</v>
      </c>
      <c r="H11039">
        <v>10</v>
      </c>
      <c r="I11039" s="31" t="s">
        <v>101</v>
      </c>
    </row>
    <row r="11040" spans="1:9" x14ac:dyDescent="0.3">
      <c r="A11040">
        <v>11072</v>
      </c>
      <c r="B11040">
        <v>5</v>
      </c>
      <c r="C11040">
        <v>178</v>
      </c>
      <c r="D11040" s="32">
        <v>0.77152777777777781</v>
      </c>
      <c r="E11040">
        <v>8000</v>
      </c>
      <c r="F11040">
        <v>1000</v>
      </c>
      <c r="G11040" s="31" t="s">
        <v>97</v>
      </c>
      <c r="H11040">
        <v>10</v>
      </c>
      <c r="I11040" s="31" t="s">
        <v>105</v>
      </c>
    </row>
    <row r="11041" spans="1:9" x14ac:dyDescent="0.3">
      <c r="A11041">
        <v>11073</v>
      </c>
      <c r="B11041">
        <v>2</v>
      </c>
      <c r="C11041">
        <v>178</v>
      </c>
      <c r="D11041" s="32">
        <v>0.8</v>
      </c>
      <c r="E11041">
        <v>8000</v>
      </c>
      <c r="G11041" s="31" t="s">
        <v>102</v>
      </c>
      <c r="H11041">
        <v>11</v>
      </c>
      <c r="I11041" s="31" t="s">
        <v>98</v>
      </c>
    </row>
    <row r="11042" spans="1:9" x14ac:dyDescent="0.3">
      <c r="A11042">
        <v>11074</v>
      </c>
      <c r="B11042">
        <v>1</v>
      </c>
      <c r="C11042">
        <v>178</v>
      </c>
      <c r="D11042" s="32"/>
      <c r="E11042">
        <v>8000</v>
      </c>
      <c r="G11042" s="31" t="s">
        <v>102</v>
      </c>
      <c r="H11042">
        <v>11</v>
      </c>
      <c r="I11042" s="31" t="s">
        <v>99</v>
      </c>
    </row>
    <row r="11043" spans="1:9" x14ac:dyDescent="0.3">
      <c r="A11043">
        <v>11075</v>
      </c>
      <c r="B11043">
        <v>4</v>
      </c>
      <c r="C11043">
        <v>178</v>
      </c>
      <c r="D11043" s="32">
        <v>0.79652777777777772</v>
      </c>
      <c r="E11043">
        <v>8000</v>
      </c>
      <c r="G11043" s="31" t="s">
        <v>97</v>
      </c>
      <c r="H11043">
        <v>11</v>
      </c>
      <c r="I11043" s="31" t="s">
        <v>103</v>
      </c>
    </row>
    <row r="11044" spans="1:9" x14ac:dyDescent="0.3">
      <c r="A11044">
        <v>11076</v>
      </c>
      <c r="B11044">
        <v>8</v>
      </c>
      <c r="C11044">
        <v>178</v>
      </c>
      <c r="D11044" s="32"/>
      <c r="E11044">
        <v>8000</v>
      </c>
      <c r="G11044" s="31" t="s">
        <v>97</v>
      </c>
      <c r="H11044">
        <v>11</v>
      </c>
      <c r="I11044" s="31" t="s">
        <v>101</v>
      </c>
    </row>
    <row r="11045" spans="1:9" x14ac:dyDescent="0.3">
      <c r="A11045">
        <v>11077</v>
      </c>
      <c r="B11045">
        <v>5</v>
      </c>
      <c r="C11045">
        <v>178</v>
      </c>
      <c r="D11045" s="32">
        <v>0.80347222222222225</v>
      </c>
      <c r="E11045">
        <v>8000</v>
      </c>
      <c r="G11045" s="31" t="s">
        <v>102</v>
      </c>
      <c r="H11045">
        <v>11</v>
      </c>
      <c r="I11045" s="31" t="s">
        <v>105</v>
      </c>
    </row>
    <row r="11046" spans="1:9" x14ac:dyDescent="0.3">
      <c r="A11046">
        <v>11078</v>
      </c>
      <c r="B11046">
        <v>2</v>
      </c>
      <c r="C11046">
        <v>178</v>
      </c>
      <c r="D11046" s="32"/>
      <c r="E11046">
        <v>8000</v>
      </c>
      <c r="G11046" s="31" t="s">
        <v>97</v>
      </c>
      <c r="H11046">
        <v>12</v>
      </c>
      <c r="I11046" s="31" t="s">
        <v>98</v>
      </c>
    </row>
    <row r="11047" spans="1:9" x14ac:dyDescent="0.3">
      <c r="A11047">
        <v>11079</v>
      </c>
      <c r="B11047">
        <v>4</v>
      </c>
      <c r="C11047">
        <v>178</v>
      </c>
      <c r="D11047" s="32">
        <v>0.82291666666666663</v>
      </c>
      <c r="E11047">
        <v>8000</v>
      </c>
      <c r="F11047">
        <v>3000</v>
      </c>
      <c r="G11047" s="31" t="s">
        <v>97</v>
      </c>
      <c r="H11047">
        <v>12</v>
      </c>
      <c r="I11047" s="31" t="s">
        <v>103</v>
      </c>
    </row>
    <row r="11048" spans="1:9" x14ac:dyDescent="0.3">
      <c r="A11048">
        <v>11080</v>
      </c>
      <c r="B11048">
        <v>5</v>
      </c>
      <c r="C11048">
        <v>178</v>
      </c>
      <c r="D11048" s="32">
        <v>0.82708333333333328</v>
      </c>
      <c r="E11048">
        <v>10000</v>
      </c>
      <c r="G11048" s="31" t="s">
        <v>102</v>
      </c>
      <c r="H11048">
        <v>12</v>
      </c>
      <c r="I11048" s="31" t="s">
        <v>105</v>
      </c>
    </row>
    <row r="11049" spans="1:9" x14ac:dyDescent="0.3">
      <c r="A11049">
        <v>11081</v>
      </c>
      <c r="B11049">
        <v>5</v>
      </c>
      <c r="C11049">
        <v>178</v>
      </c>
      <c r="D11049" s="32"/>
      <c r="E11049">
        <v>8000</v>
      </c>
      <c r="G11049" s="31" t="s">
        <v>97</v>
      </c>
      <c r="H11049">
        <v>13</v>
      </c>
      <c r="I11049" s="31" t="s">
        <v>105</v>
      </c>
    </row>
    <row r="11050" spans="1:9" x14ac:dyDescent="0.3">
      <c r="A11050">
        <v>11082</v>
      </c>
      <c r="B11050">
        <v>3</v>
      </c>
      <c r="C11050">
        <v>179</v>
      </c>
      <c r="D11050" s="32">
        <v>0.43958333333333333</v>
      </c>
      <c r="E11050">
        <v>8000</v>
      </c>
      <c r="F11050">
        <v>2000</v>
      </c>
      <c r="G11050" s="31" t="s">
        <v>102</v>
      </c>
      <c r="H11050">
        <v>4</v>
      </c>
      <c r="I11050" s="31" t="s">
        <v>104</v>
      </c>
    </row>
    <row r="11051" spans="1:9" x14ac:dyDescent="0.3">
      <c r="A11051">
        <v>11083</v>
      </c>
      <c r="B11051">
        <v>2</v>
      </c>
      <c r="C11051">
        <v>179</v>
      </c>
      <c r="D11051" s="32">
        <v>0.47222222222222221</v>
      </c>
      <c r="E11051">
        <v>10000</v>
      </c>
      <c r="G11051" s="31" t="s">
        <v>97</v>
      </c>
      <c r="H11051">
        <v>4</v>
      </c>
      <c r="I11051" s="31" t="s">
        <v>98</v>
      </c>
    </row>
    <row r="11052" spans="1:9" x14ac:dyDescent="0.3">
      <c r="A11052">
        <v>11084</v>
      </c>
      <c r="B11052">
        <v>6</v>
      </c>
      <c r="C11052">
        <v>179</v>
      </c>
      <c r="D11052" s="32">
        <v>0.62291666666666667</v>
      </c>
      <c r="E11052">
        <v>8000</v>
      </c>
      <c r="G11052" s="31" t="s">
        <v>97</v>
      </c>
      <c r="H11052">
        <v>4</v>
      </c>
      <c r="I11052" s="31" t="s">
        <v>100</v>
      </c>
    </row>
    <row r="11053" spans="1:9" x14ac:dyDescent="0.3">
      <c r="A11053">
        <v>11085</v>
      </c>
      <c r="B11053">
        <v>4</v>
      </c>
      <c r="C11053">
        <v>179</v>
      </c>
      <c r="D11053" s="32">
        <v>0.46111111111111114</v>
      </c>
      <c r="E11053">
        <v>8000</v>
      </c>
      <c r="F11053">
        <v>2000</v>
      </c>
      <c r="G11053" s="31" t="s">
        <v>102</v>
      </c>
      <c r="H11053">
        <v>4</v>
      </c>
      <c r="I11053" s="31" t="s">
        <v>103</v>
      </c>
    </row>
    <row r="11054" spans="1:9" x14ac:dyDescent="0.3">
      <c r="A11054">
        <v>11086</v>
      </c>
      <c r="B11054">
        <v>8</v>
      </c>
      <c r="C11054">
        <v>179</v>
      </c>
      <c r="D11054" s="32">
        <v>0.51458333333333328</v>
      </c>
      <c r="E11054">
        <v>8000</v>
      </c>
      <c r="G11054" s="31" t="s">
        <v>97</v>
      </c>
      <c r="H11054">
        <v>4</v>
      </c>
      <c r="I11054" s="31" t="s">
        <v>101</v>
      </c>
    </row>
    <row r="11055" spans="1:9" x14ac:dyDescent="0.3">
      <c r="A11055">
        <v>11087</v>
      </c>
      <c r="B11055">
        <v>5</v>
      </c>
      <c r="C11055">
        <v>179</v>
      </c>
      <c r="D11055" s="32">
        <v>0.45347222222222222</v>
      </c>
      <c r="E11055">
        <v>8000</v>
      </c>
      <c r="F11055">
        <v>2000</v>
      </c>
      <c r="G11055" s="31" t="s">
        <v>102</v>
      </c>
      <c r="H11055">
        <v>4</v>
      </c>
      <c r="I11055" s="31" t="s">
        <v>105</v>
      </c>
    </row>
    <row r="11056" spans="1:9" x14ac:dyDescent="0.3">
      <c r="A11056">
        <v>11088</v>
      </c>
      <c r="B11056">
        <v>3</v>
      </c>
      <c r="C11056">
        <v>179</v>
      </c>
      <c r="D11056" s="32">
        <v>0.48194444444444445</v>
      </c>
      <c r="E11056">
        <v>8000</v>
      </c>
      <c r="G11056" s="31" t="s">
        <v>97</v>
      </c>
      <c r="H11056">
        <v>5</v>
      </c>
      <c r="I11056" s="31" t="s">
        <v>104</v>
      </c>
    </row>
    <row r="11057" spans="1:9" x14ac:dyDescent="0.3">
      <c r="A11057">
        <v>11089</v>
      </c>
      <c r="B11057">
        <v>2</v>
      </c>
      <c r="C11057">
        <v>179</v>
      </c>
      <c r="D11057" s="32">
        <v>0.625</v>
      </c>
      <c r="E11057">
        <v>8000</v>
      </c>
      <c r="G11057" s="31" t="s">
        <v>97</v>
      </c>
      <c r="H11057">
        <v>5</v>
      </c>
      <c r="I11057" s="31" t="s">
        <v>98</v>
      </c>
    </row>
    <row r="11058" spans="1:9" x14ac:dyDescent="0.3">
      <c r="A11058">
        <v>11090</v>
      </c>
      <c r="B11058">
        <v>6</v>
      </c>
      <c r="C11058">
        <v>179</v>
      </c>
      <c r="D11058" s="32">
        <v>0.67708333333333337</v>
      </c>
      <c r="E11058">
        <v>8000</v>
      </c>
      <c r="F11058">
        <v>2000</v>
      </c>
      <c r="G11058" s="31" t="s">
        <v>102</v>
      </c>
      <c r="H11058">
        <v>5</v>
      </c>
      <c r="I11058" s="31" t="s">
        <v>100</v>
      </c>
    </row>
    <row r="11059" spans="1:9" x14ac:dyDescent="0.3">
      <c r="A11059">
        <v>11091</v>
      </c>
      <c r="B11059">
        <v>4</v>
      </c>
      <c r="C11059">
        <v>179</v>
      </c>
      <c r="D11059" s="32">
        <v>0.4826388888888889</v>
      </c>
      <c r="E11059">
        <v>10000</v>
      </c>
      <c r="F11059">
        <v>2000</v>
      </c>
      <c r="G11059" s="31" t="s">
        <v>97</v>
      </c>
      <c r="H11059">
        <v>5</v>
      </c>
      <c r="I11059" s="31" t="s">
        <v>103</v>
      </c>
    </row>
    <row r="11060" spans="1:9" x14ac:dyDescent="0.3">
      <c r="A11060">
        <v>11092</v>
      </c>
      <c r="B11060">
        <v>8</v>
      </c>
      <c r="C11060">
        <v>179</v>
      </c>
      <c r="D11060" s="32">
        <v>0.58333333333333337</v>
      </c>
      <c r="E11060">
        <v>10000</v>
      </c>
      <c r="G11060" s="31" t="s">
        <v>102</v>
      </c>
      <c r="H11060">
        <v>5</v>
      </c>
      <c r="I11060" s="31" t="s">
        <v>101</v>
      </c>
    </row>
    <row r="11061" spans="1:9" x14ac:dyDescent="0.3">
      <c r="A11061">
        <v>11093</v>
      </c>
      <c r="B11061">
        <v>5</v>
      </c>
      <c r="C11061">
        <v>179</v>
      </c>
      <c r="D11061" s="32">
        <v>0.4777777777777778</v>
      </c>
      <c r="E11061">
        <v>8000</v>
      </c>
      <c r="G11061" s="31" t="s">
        <v>102</v>
      </c>
      <c r="H11061">
        <v>5</v>
      </c>
      <c r="I11061" s="31" t="s">
        <v>105</v>
      </c>
    </row>
    <row r="11062" spans="1:9" x14ac:dyDescent="0.3">
      <c r="A11062">
        <v>11094</v>
      </c>
      <c r="B11062">
        <v>3</v>
      </c>
      <c r="C11062">
        <v>179</v>
      </c>
      <c r="D11062" s="32">
        <v>0.51111111111111107</v>
      </c>
      <c r="E11062">
        <v>10000</v>
      </c>
      <c r="G11062" s="31" t="s">
        <v>97</v>
      </c>
      <c r="H11062">
        <v>6</v>
      </c>
      <c r="I11062" s="31" t="s">
        <v>104</v>
      </c>
    </row>
    <row r="11063" spans="1:9" x14ac:dyDescent="0.3">
      <c r="A11063">
        <v>11095</v>
      </c>
      <c r="B11063">
        <v>2</v>
      </c>
      <c r="C11063">
        <v>179</v>
      </c>
      <c r="D11063" s="32">
        <v>0.58333333333333337</v>
      </c>
      <c r="E11063">
        <v>8000</v>
      </c>
      <c r="G11063" s="31" t="s">
        <v>102</v>
      </c>
      <c r="H11063">
        <v>6</v>
      </c>
      <c r="I11063" s="31" t="s">
        <v>98</v>
      </c>
    </row>
    <row r="11064" spans="1:9" x14ac:dyDescent="0.3">
      <c r="A11064">
        <v>11096</v>
      </c>
      <c r="B11064">
        <v>6</v>
      </c>
      <c r="C11064">
        <v>179</v>
      </c>
      <c r="D11064" s="32">
        <v>0.70208333333333328</v>
      </c>
      <c r="E11064">
        <v>8000</v>
      </c>
      <c r="G11064" s="31" t="s">
        <v>102</v>
      </c>
      <c r="H11064">
        <v>6</v>
      </c>
      <c r="I11064" s="31" t="s">
        <v>100</v>
      </c>
    </row>
    <row r="11065" spans="1:9" x14ac:dyDescent="0.3">
      <c r="A11065">
        <v>11097</v>
      </c>
      <c r="B11065">
        <v>4</v>
      </c>
      <c r="C11065">
        <v>179</v>
      </c>
      <c r="D11065" s="32">
        <v>0.56736111111111109</v>
      </c>
      <c r="E11065">
        <v>8000</v>
      </c>
      <c r="G11065" s="31" t="s">
        <v>97</v>
      </c>
      <c r="H11065">
        <v>6</v>
      </c>
      <c r="I11065" s="31" t="s">
        <v>103</v>
      </c>
    </row>
    <row r="11066" spans="1:9" x14ac:dyDescent="0.3">
      <c r="A11066">
        <v>11098</v>
      </c>
      <c r="B11066">
        <v>8</v>
      </c>
      <c r="C11066">
        <v>179</v>
      </c>
      <c r="D11066" s="32">
        <v>0.64861111111111114</v>
      </c>
      <c r="E11066">
        <v>8000</v>
      </c>
      <c r="G11066" s="31" t="s">
        <v>97</v>
      </c>
      <c r="H11066">
        <v>6</v>
      </c>
      <c r="I11066" s="31" t="s">
        <v>101</v>
      </c>
    </row>
    <row r="11067" spans="1:9" x14ac:dyDescent="0.3">
      <c r="A11067">
        <v>11099</v>
      </c>
      <c r="B11067">
        <v>5</v>
      </c>
      <c r="C11067">
        <v>179</v>
      </c>
      <c r="D11067" s="32">
        <v>0.52152777777777781</v>
      </c>
      <c r="E11067">
        <v>8000</v>
      </c>
      <c r="G11067" s="31" t="s">
        <v>97</v>
      </c>
      <c r="H11067">
        <v>6</v>
      </c>
      <c r="I11067" s="31" t="s">
        <v>105</v>
      </c>
    </row>
    <row r="11068" spans="1:9" x14ac:dyDescent="0.3">
      <c r="A11068">
        <v>11100</v>
      </c>
      <c r="B11068">
        <v>3</v>
      </c>
      <c r="C11068">
        <v>179</v>
      </c>
      <c r="D11068" s="32">
        <v>0.54027777777777775</v>
      </c>
      <c r="E11068">
        <v>8000</v>
      </c>
      <c r="G11068" s="31" t="s">
        <v>97</v>
      </c>
      <c r="H11068">
        <v>7</v>
      </c>
      <c r="I11068" s="31" t="s">
        <v>104</v>
      </c>
    </row>
    <row r="11069" spans="1:9" x14ac:dyDescent="0.3">
      <c r="A11069">
        <v>11101</v>
      </c>
      <c r="B11069">
        <v>2</v>
      </c>
      <c r="C11069">
        <v>179</v>
      </c>
      <c r="D11069" s="32">
        <v>0.61250000000000004</v>
      </c>
      <c r="E11069">
        <v>8000</v>
      </c>
      <c r="G11069" s="31" t="s">
        <v>102</v>
      </c>
      <c r="H11069">
        <v>7</v>
      </c>
      <c r="I11069" s="31" t="s">
        <v>98</v>
      </c>
    </row>
    <row r="11070" spans="1:9" x14ac:dyDescent="0.3">
      <c r="A11070">
        <v>11102</v>
      </c>
      <c r="B11070">
        <v>6</v>
      </c>
      <c r="C11070">
        <v>179</v>
      </c>
      <c r="D11070" s="32">
        <v>0.74722222222222223</v>
      </c>
      <c r="E11070">
        <v>8000</v>
      </c>
      <c r="G11070" s="31" t="s">
        <v>102</v>
      </c>
      <c r="H11070">
        <v>7</v>
      </c>
      <c r="I11070" s="31" t="s">
        <v>100</v>
      </c>
    </row>
    <row r="11071" spans="1:9" x14ac:dyDescent="0.3">
      <c r="A11071">
        <v>11103</v>
      </c>
      <c r="B11071">
        <v>4</v>
      </c>
      <c r="C11071">
        <v>179</v>
      </c>
      <c r="D11071" s="32">
        <v>0.58680555555555558</v>
      </c>
      <c r="E11071">
        <v>8000</v>
      </c>
      <c r="G11071" s="31" t="s">
        <v>102</v>
      </c>
      <c r="H11071">
        <v>7</v>
      </c>
      <c r="I11071" s="31" t="s">
        <v>103</v>
      </c>
    </row>
    <row r="11072" spans="1:9" x14ac:dyDescent="0.3">
      <c r="A11072">
        <v>11104</v>
      </c>
      <c r="B11072">
        <v>8</v>
      </c>
      <c r="C11072">
        <v>179</v>
      </c>
      <c r="D11072" s="32">
        <v>0.67708333333333337</v>
      </c>
      <c r="E11072">
        <v>8000</v>
      </c>
      <c r="F11072">
        <v>2000</v>
      </c>
      <c r="G11072" s="31" t="s">
        <v>102</v>
      </c>
      <c r="H11072">
        <v>7</v>
      </c>
      <c r="I11072" s="31" t="s">
        <v>101</v>
      </c>
    </row>
    <row r="11073" spans="1:9" x14ac:dyDescent="0.3">
      <c r="A11073">
        <v>11105</v>
      </c>
      <c r="B11073">
        <v>5</v>
      </c>
      <c r="C11073">
        <v>179</v>
      </c>
      <c r="D11073" s="32">
        <v>0.54791666666666672</v>
      </c>
      <c r="E11073">
        <v>8000</v>
      </c>
      <c r="F11073">
        <v>1000</v>
      </c>
      <c r="G11073" s="31" t="s">
        <v>102</v>
      </c>
      <c r="H11073">
        <v>7</v>
      </c>
      <c r="I11073" s="31" t="s">
        <v>105</v>
      </c>
    </row>
    <row r="11074" spans="1:9" x14ac:dyDescent="0.3">
      <c r="A11074">
        <v>11106</v>
      </c>
      <c r="B11074">
        <v>3</v>
      </c>
      <c r="C11074">
        <v>179</v>
      </c>
      <c r="D11074" s="32">
        <v>0.56458333333333333</v>
      </c>
      <c r="E11074">
        <v>8000</v>
      </c>
      <c r="G11074" s="31" t="s">
        <v>97</v>
      </c>
      <c r="H11074">
        <v>8</v>
      </c>
      <c r="I11074" s="31" t="s">
        <v>104</v>
      </c>
    </row>
    <row r="11075" spans="1:9" x14ac:dyDescent="0.3">
      <c r="A11075">
        <v>11107</v>
      </c>
      <c r="B11075">
        <v>2</v>
      </c>
      <c r="C11075">
        <v>179</v>
      </c>
      <c r="D11075" s="32">
        <v>0.65486111111111112</v>
      </c>
      <c r="E11075">
        <v>8000</v>
      </c>
      <c r="G11075" s="31" t="s">
        <v>102</v>
      </c>
      <c r="H11075">
        <v>8</v>
      </c>
      <c r="I11075" s="31" t="s">
        <v>98</v>
      </c>
    </row>
    <row r="11076" spans="1:9" x14ac:dyDescent="0.3">
      <c r="A11076">
        <v>11108</v>
      </c>
      <c r="B11076">
        <v>6</v>
      </c>
      <c r="C11076">
        <v>179</v>
      </c>
      <c r="D11076" s="32">
        <v>0.77083333333333337</v>
      </c>
      <c r="E11076">
        <v>8000</v>
      </c>
      <c r="F11076">
        <v>2000</v>
      </c>
      <c r="G11076" s="31" t="s">
        <v>102</v>
      </c>
      <c r="H11076">
        <v>8</v>
      </c>
      <c r="I11076" s="31" t="s">
        <v>100</v>
      </c>
    </row>
    <row r="11077" spans="1:9" x14ac:dyDescent="0.3">
      <c r="A11077">
        <v>11109</v>
      </c>
      <c r="B11077">
        <v>4</v>
      </c>
      <c r="C11077">
        <v>179</v>
      </c>
      <c r="D11077" s="32">
        <v>0.62361111111111112</v>
      </c>
      <c r="E11077">
        <v>8000</v>
      </c>
      <c r="G11077" s="31" t="s">
        <v>97</v>
      </c>
      <c r="H11077">
        <v>8</v>
      </c>
      <c r="I11077" s="31" t="s">
        <v>103</v>
      </c>
    </row>
    <row r="11078" spans="1:9" x14ac:dyDescent="0.3">
      <c r="A11078">
        <v>11110</v>
      </c>
      <c r="B11078">
        <v>8</v>
      </c>
      <c r="C11078">
        <v>179</v>
      </c>
      <c r="D11078" s="32">
        <v>0.70138888888888884</v>
      </c>
      <c r="E11078">
        <v>8000</v>
      </c>
      <c r="G11078" s="31" t="s">
        <v>97</v>
      </c>
      <c r="H11078">
        <v>8</v>
      </c>
      <c r="I11078" s="31" t="s">
        <v>101</v>
      </c>
    </row>
    <row r="11079" spans="1:9" x14ac:dyDescent="0.3">
      <c r="A11079">
        <v>11111</v>
      </c>
      <c r="B11079">
        <v>5</v>
      </c>
      <c r="C11079">
        <v>179</v>
      </c>
      <c r="D11079" s="32">
        <v>0.6118055555555556</v>
      </c>
      <c r="E11079">
        <v>8000</v>
      </c>
      <c r="F11079">
        <v>2000</v>
      </c>
      <c r="G11079" s="31" t="s">
        <v>97</v>
      </c>
      <c r="H11079">
        <v>8</v>
      </c>
      <c r="I11079" s="31" t="s">
        <v>105</v>
      </c>
    </row>
    <row r="11080" spans="1:9" x14ac:dyDescent="0.3">
      <c r="A11080">
        <v>11112</v>
      </c>
      <c r="B11080">
        <v>3</v>
      </c>
      <c r="C11080">
        <v>179</v>
      </c>
      <c r="D11080" s="32">
        <v>0.59166666666666667</v>
      </c>
      <c r="E11080">
        <v>8000</v>
      </c>
      <c r="G11080" s="31" t="s">
        <v>102</v>
      </c>
      <c r="H11080">
        <v>9</v>
      </c>
      <c r="I11080" s="31" t="s">
        <v>104</v>
      </c>
    </row>
    <row r="11081" spans="1:9" x14ac:dyDescent="0.3">
      <c r="A11081">
        <v>11113</v>
      </c>
      <c r="B11081">
        <v>2</v>
      </c>
      <c r="C11081">
        <v>179</v>
      </c>
      <c r="D11081" s="32">
        <v>0.67291666666666672</v>
      </c>
      <c r="E11081">
        <v>8000</v>
      </c>
      <c r="G11081" s="31" t="s">
        <v>102</v>
      </c>
      <c r="H11081">
        <v>9</v>
      </c>
      <c r="I11081" s="31" t="s">
        <v>98</v>
      </c>
    </row>
    <row r="11082" spans="1:9" x14ac:dyDescent="0.3">
      <c r="A11082">
        <v>11114</v>
      </c>
      <c r="B11082">
        <v>6</v>
      </c>
      <c r="C11082">
        <v>179</v>
      </c>
      <c r="D11082" s="32">
        <v>0.79166666666666663</v>
      </c>
      <c r="E11082">
        <v>8000</v>
      </c>
      <c r="G11082" s="31" t="s">
        <v>102</v>
      </c>
      <c r="H11082">
        <v>9</v>
      </c>
      <c r="I11082" s="31" t="s">
        <v>100</v>
      </c>
    </row>
    <row r="11083" spans="1:9" x14ac:dyDescent="0.3">
      <c r="A11083">
        <v>11115</v>
      </c>
      <c r="B11083">
        <v>4</v>
      </c>
      <c r="C11083">
        <v>179</v>
      </c>
      <c r="D11083" s="32">
        <v>0.65138888888888891</v>
      </c>
      <c r="E11083">
        <v>8000</v>
      </c>
      <c r="G11083" s="31" t="s">
        <v>102</v>
      </c>
      <c r="H11083">
        <v>9</v>
      </c>
      <c r="I11083" s="31" t="s">
        <v>103</v>
      </c>
    </row>
    <row r="11084" spans="1:9" x14ac:dyDescent="0.3">
      <c r="A11084">
        <v>11116</v>
      </c>
      <c r="B11084">
        <v>8</v>
      </c>
      <c r="C11084">
        <v>179</v>
      </c>
      <c r="D11084" s="32">
        <v>0.72083333333333333</v>
      </c>
      <c r="E11084">
        <v>8000</v>
      </c>
      <c r="G11084" s="31" t="s">
        <v>97</v>
      </c>
      <c r="H11084">
        <v>9</v>
      </c>
      <c r="I11084" s="31" t="s">
        <v>101</v>
      </c>
    </row>
    <row r="11085" spans="1:9" x14ac:dyDescent="0.3">
      <c r="A11085">
        <v>11117</v>
      </c>
      <c r="B11085">
        <v>5</v>
      </c>
      <c r="C11085">
        <v>179</v>
      </c>
      <c r="D11085" s="32">
        <v>0.63749999999999996</v>
      </c>
      <c r="E11085">
        <v>8000</v>
      </c>
      <c r="G11085" s="31" t="s">
        <v>102</v>
      </c>
      <c r="H11085">
        <v>9</v>
      </c>
      <c r="I11085" s="31" t="s">
        <v>105</v>
      </c>
    </row>
    <row r="11086" spans="1:9" x14ac:dyDescent="0.3">
      <c r="A11086">
        <v>11118</v>
      </c>
      <c r="B11086">
        <v>3</v>
      </c>
      <c r="C11086">
        <v>179</v>
      </c>
      <c r="D11086" s="32">
        <v>0.61319444444444449</v>
      </c>
      <c r="E11086">
        <v>8000</v>
      </c>
      <c r="G11086" s="31" t="s">
        <v>97</v>
      </c>
      <c r="H11086">
        <v>10</v>
      </c>
      <c r="I11086" s="31" t="s">
        <v>104</v>
      </c>
    </row>
    <row r="11087" spans="1:9" x14ac:dyDescent="0.3">
      <c r="A11087">
        <v>11119</v>
      </c>
      <c r="B11087">
        <v>2</v>
      </c>
      <c r="C11087">
        <v>179</v>
      </c>
      <c r="D11087" s="32">
        <v>0.71388888888888891</v>
      </c>
      <c r="E11087">
        <v>8000</v>
      </c>
      <c r="G11087" s="31" t="s">
        <v>102</v>
      </c>
      <c r="H11087">
        <v>10</v>
      </c>
      <c r="I11087" s="31" t="s">
        <v>98</v>
      </c>
    </row>
    <row r="11088" spans="1:9" x14ac:dyDescent="0.3">
      <c r="A11088">
        <v>11120</v>
      </c>
      <c r="B11088">
        <v>6</v>
      </c>
      <c r="C11088">
        <v>179</v>
      </c>
      <c r="D11088" s="32">
        <v>0.81111111111111112</v>
      </c>
      <c r="E11088">
        <v>8000</v>
      </c>
      <c r="G11088" s="31" t="s">
        <v>97</v>
      </c>
      <c r="H11088">
        <v>10</v>
      </c>
      <c r="I11088" s="31" t="s">
        <v>100</v>
      </c>
    </row>
    <row r="11089" spans="1:9" x14ac:dyDescent="0.3">
      <c r="A11089">
        <v>11121</v>
      </c>
      <c r="B11089">
        <v>4</v>
      </c>
      <c r="C11089">
        <v>179</v>
      </c>
      <c r="D11089" s="32">
        <v>0.66736111111111107</v>
      </c>
      <c r="E11089">
        <v>8000</v>
      </c>
      <c r="G11089" s="31" t="s">
        <v>97</v>
      </c>
      <c r="H11089">
        <v>10</v>
      </c>
      <c r="I11089" s="31" t="s">
        <v>103</v>
      </c>
    </row>
    <row r="11090" spans="1:9" x14ac:dyDescent="0.3">
      <c r="A11090">
        <v>11122</v>
      </c>
      <c r="B11090">
        <v>8</v>
      </c>
      <c r="C11090">
        <v>179</v>
      </c>
      <c r="D11090" s="32">
        <v>0.74861111111111112</v>
      </c>
      <c r="E11090">
        <v>8000</v>
      </c>
      <c r="G11090" s="31" t="s">
        <v>97</v>
      </c>
      <c r="H11090">
        <v>10</v>
      </c>
      <c r="I11090" s="31" t="s">
        <v>101</v>
      </c>
    </row>
    <row r="11091" spans="1:9" x14ac:dyDescent="0.3">
      <c r="A11091">
        <v>11123</v>
      </c>
      <c r="B11091">
        <v>5</v>
      </c>
      <c r="C11091">
        <v>179</v>
      </c>
      <c r="D11091" s="32">
        <v>0.68958333333333333</v>
      </c>
      <c r="E11091">
        <v>8000</v>
      </c>
      <c r="G11091" s="31" t="s">
        <v>102</v>
      </c>
      <c r="H11091">
        <v>10</v>
      </c>
      <c r="I11091" s="31" t="s">
        <v>105</v>
      </c>
    </row>
    <row r="11092" spans="1:9" x14ac:dyDescent="0.3">
      <c r="A11092">
        <v>11124</v>
      </c>
      <c r="B11092">
        <v>3</v>
      </c>
      <c r="C11092">
        <v>179</v>
      </c>
      <c r="D11092" s="32">
        <v>0.65486111111111112</v>
      </c>
      <c r="E11092">
        <v>8000</v>
      </c>
      <c r="G11092" s="31" t="s">
        <v>97</v>
      </c>
      <c r="H11092">
        <v>11</v>
      </c>
      <c r="I11092" s="31" t="s">
        <v>104</v>
      </c>
    </row>
    <row r="11093" spans="1:9" x14ac:dyDescent="0.3">
      <c r="A11093">
        <v>11125</v>
      </c>
      <c r="B11093">
        <v>2</v>
      </c>
      <c r="C11093">
        <v>179</v>
      </c>
      <c r="D11093" s="32">
        <v>0.73611111111111116</v>
      </c>
      <c r="E11093">
        <v>8000</v>
      </c>
      <c r="G11093" s="31" t="s">
        <v>97</v>
      </c>
      <c r="H11093">
        <v>11</v>
      </c>
      <c r="I11093" s="31" t="s">
        <v>98</v>
      </c>
    </row>
    <row r="11094" spans="1:9" x14ac:dyDescent="0.3">
      <c r="A11094">
        <v>11126</v>
      </c>
      <c r="B11094">
        <v>4</v>
      </c>
      <c r="C11094">
        <v>179</v>
      </c>
      <c r="D11094" s="32">
        <v>0.69236111111111109</v>
      </c>
      <c r="E11094">
        <v>8000</v>
      </c>
      <c r="G11094" s="31" t="s">
        <v>102</v>
      </c>
      <c r="H11094">
        <v>11</v>
      </c>
      <c r="I11094" s="31" t="s">
        <v>103</v>
      </c>
    </row>
    <row r="11095" spans="1:9" x14ac:dyDescent="0.3">
      <c r="A11095">
        <v>11127</v>
      </c>
      <c r="B11095">
        <v>8</v>
      </c>
      <c r="C11095">
        <v>179</v>
      </c>
      <c r="D11095" s="32">
        <v>0.77916666666666667</v>
      </c>
      <c r="E11095">
        <v>8000</v>
      </c>
      <c r="G11095" s="31" t="s">
        <v>97</v>
      </c>
      <c r="H11095">
        <v>11</v>
      </c>
      <c r="I11095" s="31" t="s">
        <v>101</v>
      </c>
    </row>
    <row r="11096" spans="1:9" x14ac:dyDescent="0.3">
      <c r="A11096">
        <v>11128</v>
      </c>
      <c r="B11096">
        <v>5</v>
      </c>
      <c r="C11096">
        <v>179</v>
      </c>
      <c r="D11096" s="32">
        <v>0.70833333333333337</v>
      </c>
      <c r="E11096">
        <v>8000</v>
      </c>
      <c r="G11096" s="31" t="s">
        <v>102</v>
      </c>
      <c r="H11096">
        <v>11</v>
      </c>
      <c r="I11096" s="31" t="s">
        <v>105</v>
      </c>
    </row>
    <row r="11097" spans="1:9" x14ac:dyDescent="0.3">
      <c r="A11097">
        <v>11129</v>
      </c>
      <c r="B11097">
        <v>3</v>
      </c>
      <c r="C11097">
        <v>179</v>
      </c>
      <c r="D11097" s="32">
        <v>0.68819444444444444</v>
      </c>
      <c r="E11097">
        <v>8000</v>
      </c>
      <c r="F11097">
        <v>2000</v>
      </c>
      <c r="G11097" s="31" t="s">
        <v>97</v>
      </c>
      <c r="H11097">
        <v>12</v>
      </c>
      <c r="I11097" s="31" t="s">
        <v>104</v>
      </c>
    </row>
    <row r="11098" spans="1:9" x14ac:dyDescent="0.3">
      <c r="A11098">
        <v>11130</v>
      </c>
      <c r="B11098">
        <v>2</v>
      </c>
      <c r="C11098">
        <v>179</v>
      </c>
      <c r="D11098" s="32">
        <v>0.7631944444444444</v>
      </c>
      <c r="E11098">
        <v>8000</v>
      </c>
      <c r="G11098" s="31" t="s">
        <v>97</v>
      </c>
      <c r="H11098">
        <v>12</v>
      </c>
      <c r="I11098" s="31" t="s">
        <v>98</v>
      </c>
    </row>
    <row r="11099" spans="1:9" x14ac:dyDescent="0.3">
      <c r="A11099">
        <v>11131</v>
      </c>
      <c r="B11099">
        <v>4</v>
      </c>
      <c r="C11099">
        <v>179</v>
      </c>
      <c r="D11099" s="32">
        <v>0.71458333333333335</v>
      </c>
      <c r="E11099">
        <v>8000</v>
      </c>
      <c r="G11099" s="31" t="s">
        <v>97</v>
      </c>
      <c r="H11099">
        <v>12</v>
      </c>
      <c r="I11099" s="31" t="s">
        <v>103</v>
      </c>
    </row>
    <row r="11100" spans="1:9" x14ac:dyDescent="0.3">
      <c r="A11100">
        <v>11132</v>
      </c>
      <c r="B11100">
        <v>8</v>
      </c>
      <c r="C11100">
        <v>179</v>
      </c>
      <c r="D11100" s="32">
        <v>0.80486111111111114</v>
      </c>
      <c r="E11100">
        <v>8000</v>
      </c>
      <c r="G11100" s="31" t="s">
        <v>102</v>
      </c>
      <c r="H11100">
        <v>12</v>
      </c>
      <c r="I11100" s="31" t="s">
        <v>101</v>
      </c>
    </row>
    <row r="11101" spans="1:9" x14ac:dyDescent="0.3">
      <c r="A11101">
        <v>11133</v>
      </c>
      <c r="B11101">
        <v>5</v>
      </c>
      <c r="C11101">
        <v>179</v>
      </c>
      <c r="D11101" s="32">
        <v>0.73541666666666672</v>
      </c>
      <c r="E11101">
        <v>8000</v>
      </c>
      <c r="F11101">
        <v>1000</v>
      </c>
      <c r="G11101" s="31" t="s">
        <v>97</v>
      </c>
      <c r="H11101">
        <v>12</v>
      </c>
      <c r="I11101" s="31" t="s">
        <v>105</v>
      </c>
    </row>
    <row r="11102" spans="1:9" x14ac:dyDescent="0.3">
      <c r="A11102">
        <v>11134</v>
      </c>
      <c r="B11102">
        <v>3</v>
      </c>
      <c r="C11102">
        <v>179</v>
      </c>
      <c r="D11102" s="32">
        <v>0.72291666666666665</v>
      </c>
      <c r="E11102">
        <v>10000</v>
      </c>
      <c r="G11102" s="31" t="s">
        <v>102</v>
      </c>
      <c r="H11102">
        <v>13</v>
      </c>
      <c r="I11102" s="31" t="s">
        <v>104</v>
      </c>
    </row>
    <row r="11103" spans="1:9" x14ac:dyDescent="0.3">
      <c r="A11103">
        <v>11135</v>
      </c>
      <c r="B11103">
        <v>2</v>
      </c>
      <c r="C11103">
        <v>179</v>
      </c>
      <c r="D11103" s="32">
        <v>0.78819444444444442</v>
      </c>
      <c r="E11103">
        <v>8000</v>
      </c>
      <c r="G11103" s="31" t="s">
        <v>102</v>
      </c>
      <c r="H11103">
        <v>13</v>
      </c>
      <c r="I11103" s="31" t="s">
        <v>98</v>
      </c>
    </row>
    <row r="11104" spans="1:9" x14ac:dyDescent="0.3">
      <c r="A11104">
        <v>11136</v>
      </c>
      <c r="B11104">
        <v>4</v>
      </c>
      <c r="C11104">
        <v>179</v>
      </c>
      <c r="D11104" s="32">
        <v>0.74652777777777779</v>
      </c>
      <c r="E11104">
        <v>8000</v>
      </c>
      <c r="G11104" s="31" t="s">
        <v>102</v>
      </c>
      <c r="H11104">
        <v>13</v>
      </c>
      <c r="I11104" s="31" t="s">
        <v>103</v>
      </c>
    </row>
    <row r="11105" spans="1:9" x14ac:dyDescent="0.3">
      <c r="A11105">
        <v>11137</v>
      </c>
      <c r="B11105">
        <v>8</v>
      </c>
      <c r="C11105">
        <v>179</v>
      </c>
      <c r="D11105" s="32"/>
      <c r="E11105">
        <v>8000</v>
      </c>
      <c r="G11105" s="31" t="s">
        <v>97</v>
      </c>
      <c r="H11105">
        <v>13</v>
      </c>
      <c r="I11105" s="31" t="s">
        <v>101</v>
      </c>
    </row>
    <row r="11106" spans="1:9" x14ac:dyDescent="0.3">
      <c r="A11106">
        <v>11138</v>
      </c>
      <c r="B11106">
        <v>5</v>
      </c>
      <c r="C11106">
        <v>179</v>
      </c>
      <c r="D11106" s="32">
        <v>0.75555555555555554</v>
      </c>
      <c r="E11106">
        <v>8000</v>
      </c>
      <c r="G11106" s="31" t="s">
        <v>97</v>
      </c>
      <c r="H11106">
        <v>13</v>
      </c>
      <c r="I11106" s="31" t="s">
        <v>105</v>
      </c>
    </row>
    <row r="11107" spans="1:9" x14ac:dyDescent="0.3">
      <c r="A11107">
        <v>11139</v>
      </c>
      <c r="B11107">
        <v>3</v>
      </c>
      <c r="C11107">
        <v>179</v>
      </c>
      <c r="D11107" s="32">
        <v>0.76875000000000004</v>
      </c>
      <c r="E11107">
        <v>8000</v>
      </c>
      <c r="F11107">
        <v>1000</v>
      </c>
      <c r="G11107" s="31" t="s">
        <v>102</v>
      </c>
      <c r="H11107">
        <v>14</v>
      </c>
      <c r="I11107" s="31" t="s">
        <v>104</v>
      </c>
    </row>
    <row r="11108" spans="1:9" x14ac:dyDescent="0.3">
      <c r="A11108">
        <v>11140</v>
      </c>
      <c r="B11108">
        <v>2</v>
      </c>
      <c r="C11108">
        <v>179</v>
      </c>
      <c r="D11108" s="32">
        <v>0.81458333333333333</v>
      </c>
      <c r="E11108">
        <v>8000</v>
      </c>
      <c r="G11108" s="31" t="s">
        <v>97</v>
      </c>
      <c r="H11108">
        <v>14</v>
      </c>
      <c r="I11108" s="31" t="s">
        <v>98</v>
      </c>
    </row>
    <row r="11109" spans="1:9" x14ac:dyDescent="0.3">
      <c r="A11109">
        <v>11141</v>
      </c>
      <c r="B11109">
        <v>4</v>
      </c>
      <c r="C11109">
        <v>179</v>
      </c>
      <c r="D11109" s="32">
        <v>0.7631944444444444</v>
      </c>
      <c r="E11109">
        <v>8000</v>
      </c>
      <c r="G11109" s="31" t="s">
        <v>102</v>
      </c>
      <c r="H11109">
        <v>14</v>
      </c>
      <c r="I11109" s="31" t="s">
        <v>103</v>
      </c>
    </row>
    <row r="11110" spans="1:9" x14ac:dyDescent="0.3">
      <c r="A11110">
        <v>11142</v>
      </c>
      <c r="B11110">
        <v>5</v>
      </c>
      <c r="C11110">
        <v>179</v>
      </c>
      <c r="D11110" s="32">
        <v>0.77916666666666667</v>
      </c>
      <c r="E11110">
        <v>8000</v>
      </c>
      <c r="G11110" s="31" t="s">
        <v>102</v>
      </c>
      <c r="H11110">
        <v>14</v>
      </c>
      <c r="I11110" s="31" t="s">
        <v>105</v>
      </c>
    </row>
    <row r="11111" spans="1:9" x14ac:dyDescent="0.3">
      <c r="A11111">
        <v>11143</v>
      </c>
      <c r="B11111">
        <v>3</v>
      </c>
      <c r="C11111">
        <v>179</v>
      </c>
      <c r="D11111" s="32">
        <v>0.78541666666666665</v>
      </c>
      <c r="E11111">
        <v>8000</v>
      </c>
      <c r="G11111" s="31" t="s">
        <v>102</v>
      </c>
      <c r="H11111">
        <v>15</v>
      </c>
      <c r="I11111" s="31" t="s">
        <v>104</v>
      </c>
    </row>
    <row r="11112" spans="1:9" x14ac:dyDescent="0.3">
      <c r="A11112">
        <v>11144</v>
      </c>
      <c r="B11112">
        <v>4</v>
      </c>
      <c r="C11112">
        <v>179</v>
      </c>
      <c r="D11112" s="32">
        <v>0.77916666666666667</v>
      </c>
      <c r="E11112">
        <v>8000</v>
      </c>
      <c r="G11112" s="31" t="s">
        <v>102</v>
      </c>
      <c r="H11112">
        <v>15</v>
      </c>
      <c r="I11112" s="31" t="s">
        <v>103</v>
      </c>
    </row>
    <row r="11113" spans="1:9" x14ac:dyDescent="0.3">
      <c r="A11113">
        <v>11145</v>
      </c>
      <c r="B11113">
        <v>5</v>
      </c>
      <c r="C11113">
        <v>179</v>
      </c>
      <c r="D11113" s="32">
        <v>0.81180555555555556</v>
      </c>
      <c r="E11113">
        <v>8000</v>
      </c>
      <c r="G11113" s="31" t="s">
        <v>97</v>
      </c>
      <c r="H11113">
        <v>15</v>
      </c>
      <c r="I11113" s="31" t="s">
        <v>105</v>
      </c>
    </row>
    <row r="11114" spans="1:9" x14ac:dyDescent="0.3">
      <c r="A11114">
        <v>11146</v>
      </c>
      <c r="B11114">
        <v>3</v>
      </c>
      <c r="C11114">
        <v>179</v>
      </c>
      <c r="D11114" s="32">
        <v>0.81111111111111112</v>
      </c>
      <c r="E11114">
        <v>10000</v>
      </c>
      <c r="G11114" s="31" t="s">
        <v>102</v>
      </c>
      <c r="H11114">
        <v>16</v>
      </c>
      <c r="I11114" s="31" t="s">
        <v>104</v>
      </c>
    </row>
    <row r="11115" spans="1:9" x14ac:dyDescent="0.3">
      <c r="A11115">
        <v>11147</v>
      </c>
      <c r="B11115">
        <v>4</v>
      </c>
      <c r="C11115">
        <v>179</v>
      </c>
      <c r="D11115" s="32">
        <v>0.80694444444444446</v>
      </c>
      <c r="E11115">
        <v>8000</v>
      </c>
      <c r="F11115">
        <v>2000</v>
      </c>
      <c r="G11115" s="31" t="s">
        <v>97</v>
      </c>
      <c r="H11115">
        <v>16</v>
      </c>
      <c r="I11115" s="31" t="s">
        <v>103</v>
      </c>
    </row>
    <row r="11116" spans="1:9" x14ac:dyDescent="0.3">
      <c r="A11116">
        <v>11148</v>
      </c>
      <c r="B11116">
        <v>5</v>
      </c>
      <c r="C11116">
        <v>179</v>
      </c>
      <c r="D11116" s="32"/>
      <c r="E11116">
        <v>8000</v>
      </c>
      <c r="G11116" s="31" t="s">
        <v>97</v>
      </c>
      <c r="H11116">
        <v>16</v>
      </c>
      <c r="I11116" s="31" t="s">
        <v>105</v>
      </c>
    </row>
    <row r="11117" spans="1:9" x14ac:dyDescent="0.3">
      <c r="A11117">
        <v>11149</v>
      </c>
      <c r="B11117">
        <v>3</v>
      </c>
      <c r="C11117">
        <v>179</v>
      </c>
      <c r="D11117" s="32"/>
      <c r="E11117">
        <v>8000</v>
      </c>
      <c r="G11117" s="31" t="s">
        <v>102</v>
      </c>
      <c r="H11117">
        <v>17</v>
      </c>
      <c r="I11117" s="31" t="s">
        <v>104</v>
      </c>
    </row>
    <row r="11118" spans="1:9" x14ac:dyDescent="0.3">
      <c r="A11118">
        <v>11150</v>
      </c>
      <c r="B11118">
        <v>4</v>
      </c>
      <c r="C11118">
        <v>179</v>
      </c>
      <c r="D11118" s="32"/>
      <c r="E11118">
        <v>8000</v>
      </c>
      <c r="G11118" s="31" t="s">
        <v>102</v>
      </c>
      <c r="H11118">
        <v>17</v>
      </c>
      <c r="I11118" s="31" t="s">
        <v>103</v>
      </c>
    </row>
    <row r="11119" spans="1:9" x14ac:dyDescent="0.3">
      <c r="A11119">
        <v>11151</v>
      </c>
      <c r="B11119">
        <v>3</v>
      </c>
      <c r="C11119">
        <v>180</v>
      </c>
      <c r="D11119" s="32">
        <v>0.44097222222222221</v>
      </c>
      <c r="E11119">
        <v>8000</v>
      </c>
      <c r="G11119" s="31" t="s">
        <v>97</v>
      </c>
      <c r="H11119">
        <v>4</v>
      </c>
      <c r="I11119" s="31" t="s">
        <v>104</v>
      </c>
    </row>
    <row r="11120" spans="1:9" x14ac:dyDescent="0.3">
      <c r="A11120">
        <v>11152</v>
      </c>
      <c r="B11120">
        <v>2</v>
      </c>
      <c r="C11120">
        <v>180</v>
      </c>
      <c r="D11120" s="32">
        <v>0.44583333333333336</v>
      </c>
      <c r="E11120">
        <v>8000</v>
      </c>
      <c r="G11120" s="31" t="s">
        <v>102</v>
      </c>
      <c r="H11120">
        <v>4</v>
      </c>
      <c r="I11120" s="31" t="s">
        <v>98</v>
      </c>
    </row>
    <row r="11121" spans="1:9" x14ac:dyDescent="0.3">
      <c r="A11121">
        <v>11153</v>
      </c>
      <c r="B11121">
        <v>1</v>
      </c>
      <c r="C11121">
        <v>180</v>
      </c>
      <c r="D11121" s="32">
        <v>0.46597222222222223</v>
      </c>
      <c r="E11121">
        <v>8000</v>
      </c>
      <c r="G11121" s="31" t="s">
        <v>97</v>
      </c>
      <c r="H11121">
        <v>4</v>
      </c>
      <c r="I11121" s="31" t="s">
        <v>99</v>
      </c>
    </row>
    <row r="11122" spans="1:9" x14ac:dyDescent="0.3">
      <c r="A11122">
        <v>11154</v>
      </c>
      <c r="B11122">
        <v>6</v>
      </c>
      <c r="C11122">
        <v>180</v>
      </c>
      <c r="D11122" s="32">
        <v>0.44374999999999998</v>
      </c>
      <c r="E11122">
        <v>8000</v>
      </c>
      <c r="F11122">
        <v>2000</v>
      </c>
      <c r="G11122" s="31" t="s">
        <v>102</v>
      </c>
      <c r="H11122">
        <v>4</v>
      </c>
      <c r="I11122" s="31" t="s">
        <v>100</v>
      </c>
    </row>
    <row r="11123" spans="1:9" x14ac:dyDescent="0.3">
      <c r="A11123">
        <v>11155</v>
      </c>
      <c r="B11123">
        <v>4</v>
      </c>
      <c r="C11123">
        <v>180</v>
      </c>
      <c r="D11123" s="32">
        <v>0.43263888888888891</v>
      </c>
      <c r="E11123">
        <v>8000</v>
      </c>
      <c r="G11123" s="31" t="s">
        <v>102</v>
      </c>
      <c r="H11123">
        <v>4</v>
      </c>
      <c r="I11123" s="31" t="s">
        <v>103</v>
      </c>
    </row>
    <row r="11124" spans="1:9" x14ac:dyDescent="0.3">
      <c r="A11124">
        <v>11156</v>
      </c>
      <c r="B11124">
        <v>8</v>
      </c>
      <c r="C11124">
        <v>180</v>
      </c>
      <c r="D11124" s="32">
        <v>0.4861111111111111</v>
      </c>
      <c r="E11124">
        <v>10000</v>
      </c>
      <c r="G11124" s="31" t="s">
        <v>97</v>
      </c>
      <c r="H11124">
        <v>4</v>
      </c>
      <c r="I11124" s="31" t="s">
        <v>101</v>
      </c>
    </row>
    <row r="11125" spans="1:9" x14ac:dyDescent="0.3">
      <c r="A11125">
        <v>11157</v>
      </c>
      <c r="B11125">
        <v>5</v>
      </c>
      <c r="C11125">
        <v>180</v>
      </c>
      <c r="D11125" s="32">
        <v>0.4465277777777778</v>
      </c>
      <c r="E11125">
        <v>8000</v>
      </c>
      <c r="G11125" s="31" t="s">
        <v>102</v>
      </c>
      <c r="H11125">
        <v>4</v>
      </c>
      <c r="I11125" s="31" t="s">
        <v>105</v>
      </c>
    </row>
    <row r="11126" spans="1:9" x14ac:dyDescent="0.3">
      <c r="A11126">
        <v>11158</v>
      </c>
      <c r="B11126">
        <v>3</v>
      </c>
      <c r="C11126">
        <v>180</v>
      </c>
      <c r="D11126" s="32">
        <v>0.46944444444444444</v>
      </c>
      <c r="E11126">
        <v>8000</v>
      </c>
      <c r="G11126" s="31" t="s">
        <v>97</v>
      </c>
      <c r="H11126">
        <v>5</v>
      </c>
      <c r="I11126" s="31" t="s">
        <v>104</v>
      </c>
    </row>
    <row r="11127" spans="1:9" x14ac:dyDescent="0.3">
      <c r="A11127">
        <v>11159</v>
      </c>
      <c r="B11127">
        <v>2</v>
      </c>
      <c r="C11127">
        <v>180</v>
      </c>
      <c r="D11127" s="32">
        <v>0.49791666666666667</v>
      </c>
      <c r="E11127">
        <v>10000</v>
      </c>
      <c r="G11127" s="31" t="s">
        <v>97</v>
      </c>
      <c r="H11127">
        <v>5</v>
      </c>
      <c r="I11127" s="31" t="s">
        <v>98</v>
      </c>
    </row>
    <row r="11128" spans="1:9" x14ac:dyDescent="0.3">
      <c r="A11128">
        <v>11160</v>
      </c>
      <c r="B11128">
        <v>1</v>
      </c>
      <c r="C11128">
        <v>180</v>
      </c>
      <c r="D11128" s="32">
        <v>0.50694444444444442</v>
      </c>
      <c r="E11128">
        <v>8000</v>
      </c>
      <c r="G11128" s="31" t="s">
        <v>97</v>
      </c>
      <c r="H11128">
        <v>5</v>
      </c>
      <c r="I11128" s="31" t="s">
        <v>99</v>
      </c>
    </row>
    <row r="11129" spans="1:9" x14ac:dyDescent="0.3">
      <c r="A11129">
        <v>11161</v>
      </c>
      <c r="B11129">
        <v>6</v>
      </c>
      <c r="C11129">
        <v>180</v>
      </c>
      <c r="D11129" s="32">
        <v>0.51666666666666672</v>
      </c>
      <c r="E11129">
        <v>8000</v>
      </c>
      <c r="G11129" s="31" t="s">
        <v>97</v>
      </c>
      <c r="H11129">
        <v>5</v>
      </c>
      <c r="I11129" s="31" t="s">
        <v>100</v>
      </c>
    </row>
    <row r="11130" spans="1:9" x14ac:dyDescent="0.3">
      <c r="A11130">
        <v>11162</v>
      </c>
      <c r="B11130">
        <v>4</v>
      </c>
      <c r="C11130">
        <v>180</v>
      </c>
      <c r="D11130" s="32">
        <v>0.46527777777777779</v>
      </c>
      <c r="E11130">
        <v>8000</v>
      </c>
      <c r="G11130" s="31" t="s">
        <v>97</v>
      </c>
      <c r="H11130">
        <v>5</v>
      </c>
      <c r="I11130" s="31" t="s">
        <v>103</v>
      </c>
    </row>
    <row r="11131" spans="1:9" x14ac:dyDescent="0.3">
      <c r="A11131">
        <v>11163</v>
      </c>
      <c r="B11131">
        <v>8</v>
      </c>
      <c r="C11131">
        <v>180</v>
      </c>
      <c r="D11131" s="32">
        <v>0.56041666666666667</v>
      </c>
      <c r="E11131">
        <v>8000</v>
      </c>
      <c r="G11131" s="31" t="s">
        <v>97</v>
      </c>
      <c r="H11131">
        <v>5</v>
      </c>
      <c r="I11131" s="31" t="s">
        <v>101</v>
      </c>
    </row>
    <row r="11132" spans="1:9" x14ac:dyDescent="0.3">
      <c r="A11132">
        <v>11164</v>
      </c>
      <c r="B11132">
        <v>5</v>
      </c>
      <c r="C11132">
        <v>180</v>
      </c>
      <c r="D11132" s="32">
        <v>0.48819444444444443</v>
      </c>
      <c r="E11132">
        <v>10000</v>
      </c>
      <c r="F11132">
        <v>1000</v>
      </c>
      <c r="G11132" s="31" t="s">
        <v>102</v>
      </c>
      <c r="H11132">
        <v>5</v>
      </c>
      <c r="I11132" s="31" t="s">
        <v>105</v>
      </c>
    </row>
    <row r="11133" spans="1:9" x14ac:dyDescent="0.3">
      <c r="A11133">
        <v>11165</v>
      </c>
      <c r="B11133">
        <v>3</v>
      </c>
      <c r="C11133">
        <v>180</v>
      </c>
      <c r="D11133" s="32">
        <v>0.49583333333333335</v>
      </c>
      <c r="E11133">
        <v>8000</v>
      </c>
      <c r="F11133">
        <v>1000</v>
      </c>
      <c r="G11133" s="31" t="s">
        <v>102</v>
      </c>
      <c r="H11133">
        <v>6</v>
      </c>
      <c r="I11133" s="31" t="s">
        <v>104</v>
      </c>
    </row>
    <row r="11134" spans="1:9" x14ac:dyDescent="0.3">
      <c r="A11134">
        <v>11166</v>
      </c>
      <c r="B11134">
        <v>2</v>
      </c>
      <c r="C11134">
        <v>180</v>
      </c>
      <c r="D11134" s="32">
        <v>0.54236111111111107</v>
      </c>
      <c r="E11134">
        <v>8000</v>
      </c>
      <c r="G11134" s="31" t="s">
        <v>97</v>
      </c>
      <c r="H11134">
        <v>6</v>
      </c>
      <c r="I11134" s="31" t="s">
        <v>98</v>
      </c>
    </row>
    <row r="11135" spans="1:9" x14ac:dyDescent="0.3">
      <c r="A11135">
        <v>11167</v>
      </c>
      <c r="B11135">
        <v>1</v>
      </c>
      <c r="C11135">
        <v>180</v>
      </c>
      <c r="D11135" s="32">
        <v>0.63124999999999998</v>
      </c>
      <c r="E11135">
        <v>8000</v>
      </c>
      <c r="F11135">
        <v>2000</v>
      </c>
      <c r="G11135" s="31" t="s">
        <v>102</v>
      </c>
      <c r="H11135">
        <v>6</v>
      </c>
      <c r="I11135" s="31" t="s">
        <v>99</v>
      </c>
    </row>
    <row r="11136" spans="1:9" x14ac:dyDescent="0.3">
      <c r="A11136">
        <v>11168</v>
      </c>
      <c r="B11136">
        <v>4</v>
      </c>
      <c r="C11136">
        <v>180</v>
      </c>
      <c r="D11136" s="32">
        <v>0.51249999999999996</v>
      </c>
      <c r="E11136">
        <v>8000</v>
      </c>
      <c r="G11136" s="31" t="s">
        <v>102</v>
      </c>
      <c r="H11136">
        <v>6</v>
      </c>
      <c r="I11136" s="31" t="s">
        <v>103</v>
      </c>
    </row>
    <row r="11137" spans="1:9" x14ac:dyDescent="0.3">
      <c r="A11137">
        <v>11169</v>
      </c>
      <c r="B11137">
        <v>8</v>
      </c>
      <c r="C11137">
        <v>180</v>
      </c>
      <c r="D11137" s="32">
        <v>0.64652777777777781</v>
      </c>
      <c r="E11137">
        <v>8000</v>
      </c>
      <c r="G11137" s="31" t="s">
        <v>102</v>
      </c>
      <c r="H11137">
        <v>6</v>
      </c>
      <c r="I11137" s="31" t="s">
        <v>101</v>
      </c>
    </row>
    <row r="11138" spans="1:9" x14ac:dyDescent="0.3">
      <c r="A11138">
        <v>11170</v>
      </c>
      <c r="B11138">
        <v>5</v>
      </c>
      <c r="C11138">
        <v>180</v>
      </c>
      <c r="D11138" s="32">
        <v>0.51666666666666672</v>
      </c>
      <c r="E11138">
        <v>8000</v>
      </c>
      <c r="G11138" s="31" t="s">
        <v>97</v>
      </c>
      <c r="H11138">
        <v>6</v>
      </c>
      <c r="I11138" s="31" t="s">
        <v>105</v>
      </c>
    </row>
    <row r="11139" spans="1:9" x14ac:dyDescent="0.3">
      <c r="A11139">
        <v>11171</v>
      </c>
      <c r="B11139">
        <v>3</v>
      </c>
      <c r="C11139">
        <v>180</v>
      </c>
      <c r="D11139" s="32">
        <v>0.51875000000000004</v>
      </c>
      <c r="E11139">
        <v>8000</v>
      </c>
      <c r="G11139" s="31" t="s">
        <v>97</v>
      </c>
      <c r="H11139">
        <v>7</v>
      </c>
      <c r="I11139" s="31" t="s">
        <v>104</v>
      </c>
    </row>
    <row r="11140" spans="1:9" x14ac:dyDescent="0.3">
      <c r="A11140">
        <v>11172</v>
      </c>
      <c r="B11140">
        <v>2</v>
      </c>
      <c r="C11140">
        <v>180</v>
      </c>
      <c r="D11140" s="32">
        <v>0.62638888888888888</v>
      </c>
      <c r="E11140">
        <v>8000</v>
      </c>
      <c r="G11140" s="31" t="s">
        <v>102</v>
      </c>
      <c r="H11140">
        <v>7</v>
      </c>
      <c r="I11140" s="31" t="s">
        <v>98</v>
      </c>
    </row>
    <row r="11141" spans="1:9" x14ac:dyDescent="0.3">
      <c r="A11141">
        <v>11173</v>
      </c>
      <c r="B11141">
        <v>1</v>
      </c>
      <c r="C11141">
        <v>180</v>
      </c>
      <c r="D11141" s="32">
        <v>0.64722222222222225</v>
      </c>
      <c r="E11141">
        <v>8000</v>
      </c>
      <c r="G11141" s="31" t="s">
        <v>97</v>
      </c>
      <c r="H11141">
        <v>7</v>
      </c>
      <c r="I11141" s="31" t="s">
        <v>99</v>
      </c>
    </row>
    <row r="11142" spans="1:9" x14ac:dyDescent="0.3">
      <c r="A11142">
        <v>11174</v>
      </c>
      <c r="B11142">
        <v>4</v>
      </c>
      <c r="C11142">
        <v>180</v>
      </c>
      <c r="D11142" s="32">
        <v>0.61597222222222225</v>
      </c>
      <c r="E11142">
        <v>10000</v>
      </c>
      <c r="G11142" s="31" t="s">
        <v>97</v>
      </c>
      <c r="H11142">
        <v>7</v>
      </c>
      <c r="I11142" s="31" t="s">
        <v>103</v>
      </c>
    </row>
    <row r="11143" spans="1:9" x14ac:dyDescent="0.3">
      <c r="A11143">
        <v>11175</v>
      </c>
      <c r="B11143">
        <v>8</v>
      </c>
      <c r="C11143">
        <v>180</v>
      </c>
      <c r="D11143" s="32">
        <v>0.69305555555555554</v>
      </c>
      <c r="E11143">
        <v>8000</v>
      </c>
      <c r="G11143" s="31" t="s">
        <v>102</v>
      </c>
      <c r="H11143">
        <v>7</v>
      </c>
      <c r="I11143" s="31" t="s">
        <v>101</v>
      </c>
    </row>
    <row r="11144" spans="1:9" x14ac:dyDescent="0.3">
      <c r="A11144">
        <v>11176</v>
      </c>
      <c r="B11144">
        <v>5</v>
      </c>
      <c r="C11144">
        <v>180</v>
      </c>
      <c r="D11144" s="32">
        <v>0.5444444444444444</v>
      </c>
      <c r="E11144">
        <v>8000</v>
      </c>
      <c r="G11144" s="31" t="s">
        <v>102</v>
      </c>
      <c r="H11144">
        <v>7</v>
      </c>
      <c r="I11144" s="31" t="s">
        <v>105</v>
      </c>
    </row>
    <row r="11145" spans="1:9" x14ac:dyDescent="0.3">
      <c r="A11145">
        <v>11177</v>
      </c>
      <c r="B11145">
        <v>3</v>
      </c>
      <c r="C11145">
        <v>180</v>
      </c>
      <c r="D11145" s="32">
        <v>0.58958333333333335</v>
      </c>
      <c r="E11145">
        <v>8000</v>
      </c>
      <c r="G11145" s="31" t="s">
        <v>102</v>
      </c>
      <c r="H11145">
        <v>8</v>
      </c>
      <c r="I11145" s="31" t="s">
        <v>104</v>
      </c>
    </row>
    <row r="11146" spans="1:9" x14ac:dyDescent="0.3">
      <c r="A11146">
        <v>11178</v>
      </c>
      <c r="B11146">
        <v>2</v>
      </c>
      <c r="C11146">
        <v>180</v>
      </c>
      <c r="D11146" s="32">
        <v>0.64652777777777781</v>
      </c>
      <c r="E11146">
        <v>8000</v>
      </c>
      <c r="G11146" s="31" t="s">
        <v>97</v>
      </c>
      <c r="H11146">
        <v>8</v>
      </c>
      <c r="I11146" s="31" t="s">
        <v>98</v>
      </c>
    </row>
    <row r="11147" spans="1:9" x14ac:dyDescent="0.3">
      <c r="A11147">
        <v>11179</v>
      </c>
      <c r="B11147">
        <v>1</v>
      </c>
      <c r="C11147">
        <v>180</v>
      </c>
      <c r="D11147" s="32">
        <v>0.68194444444444446</v>
      </c>
      <c r="E11147">
        <v>8000</v>
      </c>
      <c r="G11147" s="31" t="s">
        <v>102</v>
      </c>
      <c r="H11147">
        <v>8</v>
      </c>
      <c r="I11147" s="31" t="s">
        <v>99</v>
      </c>
    </row>
    <row r="11148" spans="1:9" x14ac:dyDescent="0.3">
      <c r="A11148">
        <v>11180</v>
      </c>
      <c r="B11148">
        <v>4</v>
      </c>
      <c r="C11148">
        <v>180</v>
      </c>
      <c r="D11148" s="32">
        <v>0.63055555555555554</v>
      </c>
      <c r="E11148">
        <v>8000</v>
      </c>
      <c r="F11148">
        <v>2000</v>
      </c>
      <c r="G11148" s="31" t="s">
        <v>97</v>
      </c>
      <c r="H11148">
        <v>8</v>
      </c>
      <c r="I11148" s="31" t="s">
        <v>103</v>
      </c>
    </row>
    <row r="11149" spans="1:9" x14ac:dyDescent="0.3">
      <c r="A11149">
        <v>11181</v>
      </c>
      <c r="B11149">
        <v>8</v>
      </c>
      <c r="C11149">
        <v>180</v>
      </c>
      <c r="D11149" s="32">
        <v>0.73819444444444449</v>
      </c>
      <c r="E11149">
        <v>8000</v>
      </c>
      <c r="G11149" s="31" t="s">
        <v>97</v>
      </c>
      <c r="H11149">
        <v>8</v>
      </c>
      <c r="I11149" s="31" t="s">
        <v>101</v>
      </c>
    </row>
    <row r="11150" spans="1:9" x14ac:dyDescent="0.3">
      <c r="A11150">
        <v>11182</v>
      </c>
      <c r="B11150">
        <v>5</v>
      </c>
      <c r="C11150">
        <v>180</v>
      </c>
      <c r="D11150" s="32">
        <v>0.60277777777777775</v>
      </c>
      <c r="E11150">
        <v>8000</v>
      </c>
      <c r="G11150" s="31" t="s">
        <v>97</v>
      </c>
      <c r="H11150">
        <v>8</v>
      </c>
      <c r="I11150" s="31" t="s">
        <v>105</v>
      </c>
    </row>
    <row r="11151" spans="1:9" x14ac:dyDescent="0.3">
      <c r="A11151">
        <v>11183</v>
      </c>
      <c r="B11151">
        <v>3</v>
      </c>
      <c r="C11151">
        <v>180</v>
      </c>
      <c r="D11151" s="32">
        <v>0.64375000000000004</v>
      </c>
      <c r="E11151">
        <v>8000</v>
      </c>
      <c r="F11151">
        <v>2600</v>
      </c>
      <c r="G11151" s="31" t="s">
        <v>102</v>
      </c>
      <c r="H11151">
        <v>9</v>
      </c>
      <c r="I11151" s="31" t="s">
        <v>104</v>
      </c>
    </row>
    <row r="11152" spans="1:9" x14ac:dyDescent="0.3">
      <c r="A11152">
        <v>11184</v>
      </c>
      <c r="B11152">
        <v>2</v>
      </c>
      <c r="C11152">
        <v>180</v>
      </c>
      <c r="D11152" s="32">
        <v>0.69236111111111109</v>
      </c>
      <c r="E11152">
        <v>8000</v>
      </c>
      <c r="G11152" s="31" t="s">
        <v>97</v>
      </c>
      <c r="H11152">
        <v>9</v>
      </c>
      <c r="I11152" s="31" t="s">
        <v>98</v>
      </c>
    </row>
    <row r="11153" spans="1:9" x14ac:dyDescent="0.3">
      <c r="A11153">
        <v>11185</v>
      </c>
      <c r="B11153">
        <v>1</v>
      </c>
      <c r="C11153">
        <v>180</v>
      </c>
      <c r="D11153" s="32">
        <v>0.74583333333333335</v>
      </c>
      <c r="E11153">
        <v>8000</v>
      </c>
      <c r="G11153" s="31" t="s">
        <v>102</v>
      </c>
      <c r="H11153">
        <v>9</v>
      </c>
      <c r="I11153" s="31" t="s">
        <v>99</v>
      </c>
    </row>
    <row r="11154" spans="1:9" x14ac:dyDescent="0.3">
      <c r="A11154">
        <v>11186</v>
      </c>
      <c r="B11154">
        <v>4</v>
      </c>
      <c r="C11154">
        <v>180</v>
      </c>
      <c r="D11154" s="32">
        <v>0.65625</v>
      </c>
      <c r="E11154">
        <v>8000</v>
      </c>
      <c r="G11154" s="31" t="s">
        <v>97</v>
      </c>
      <c r="H11154">
        <v>9</v>
      </c>
      <c r="I11154" s="31" t="s">
        <v>103</v>
      </c>
    </row>
    <row r="11155" spans="1:9" x14ac:dyDescent="0.3">
      <c r="A11155">
        <v>11187</v>
      </c>
      <c r="B11155">
        <v>8</v>
      </c>
      <c r="C11155">
        <v>180</v>
      </c>
      <c r="D11155" s="32">
        <v>0.76666666666666672</v>
      </c>
      <c r="E11155">
        <v>8000</v>
      </c>
      <c r="G11155" s="31" t="s">
        <v>97</v>
      </c>
      <c r="H11155">
        <v>9</v>
      </c>
      <c r="I11155" s="31" t="s">
        <v>101</v>
      </c>
    </row>
    <row r="11156" spans="1:9" x14ac:dyDescent="0.3">
      <c r="A11156">
        <v>11188</v>
      </c>
      <c r="B11156">
        <v>5</v>
      </c>
      <c r="C11156">
        <v>180</v>
      </c>
      <c r="D11156" s="32">
        <v>0.63888888888888884</v>
      </c>
      <c r="E11156">
        <v>8000</v>
      </c>
      <c r="G11156" s="31" t="s">
        <v>97</v>
      </c>
      <c r="H11156">
        <v>9</v>
      </c>
      <c r="I11156" s="31" t="s">
        <v>105</v>
      </c>
    </row>
    <row r="11157" spans="1:9" x14ac:dyDescent="0.3">
      <c r="A11157">
        <v>11189</v>
      </c>
      <c r="B11157">
        <v>3</v>
      </c>
      <c r="C11157">
        <v>180</v>
      </c>
      <c r="D11157" s="32">
        <v>0.66597222222222219</v>
      </c>
      <c r="E11157">
        <v>8000</v>
      </c>
      <c r="G11157" s="31" t="s">
        <v>102</v>
      </c>
      <c r="H11157">
        <v>10</v>
      </c>
      <c r="I11157" s="31" t="s">
        <v>104</v>
      </c>
    </row>
    <row r="11158" spans="1:9" x14ac:dyDescent="0.3">
      <c r="A11158">
        <v>11190</v>
      </c>
      <c r="B11158">
        <v>2</v>
      </c>
      <c r="C11158">
        <v>180</v>
      </c>
      <c r="D11158" s="32">
        <v>0.7270833333333333</v>
      </c>
      <c r="E11158">
        <v>10000</v>
      </c>
      <c r="F11158">
        <v>4000</v>
      </c>
      <c r="G11158" s="31" t="s">
        <v>102</v>
      </c>
      <c r="H11158">
        <v>10</v>
      </c>
      <c r="I11158" s="31" t="s">
        <v>98</v>
      </c>
    </row>
    <row r="11159" spans="1:9" x14ac:dyDescent="0.3">
      <c r="A11159">
        <v>11191</v>
      </c>
      <c r="B11159">
        <v>1</v>
      </c>
      <c r="C11159">
        <v>180</v>
      </c>
      <c r="D11159" s="32">
        <v>0.7729166666666667</v>
      </c>
      <c r="E11159">
        <v>8000</v>
      </c>
      <c r="F11159">
        <v>1000</v>
      </c>
      <c r="G11159" s="31" t="s">
        <v>102</v>
      </c>
      <c r="H11159">
        <v>10</v>
      </c>
      <c r="I11159" s="31" t="s">
        <v>99</v>
      </c>
    </row>
    <row r="11160" spans="1:9" x14ac:dyDescent="0.3">
      <c r="A11160">
        <v>11192</v>
      </c>
      <c r="B11160">
        <v>4</v>
      </c>
      <c r="C11160">
        <v>180</v>
      </c>
      <c r="D11160" s="32">
        <v>0.67569444444444449</v>
      </c>
      <c r="E11160">
        <v>8000</v>
      </c>
      <c r="G11160" s="31" t="s">
        <v>97</v>
      </c>
      <c r="H11160">
        <v>10</v>
      </c>
      <c r="I11160" s="31" t="s">
        <v>103</v>
      </c>
    </row>
    <row r="11161" spans="1:9" x14ac:dyDescent="0.3">
      <c r="A11161">
        <v>11193</v>
      </c>
      <c r="B11161">
        <v>8</v>
      </c>
      <c r="C11161">
        <v>180</v>
      </c>
      <c r="D11161" s="32">
        <v>0.7993055555555556</v>
      </c>
      <c r="E11161">
        <v>8000</v>
      </c>
      <c r="F11161">
        <v>1000</v>
      </c>
      <c r="G11161" s="31" t="s">
        <v>102</v>
      </c>
      <c r="H11161">
        <v>10</v>
      </c>
      <c r="I11161" s="31" t="s">
        <v>101</v>
      </c>
    </row>
    <row r="11162" spans="1:9" x14ac:dyDescent="0.3">
      <c r="A11162">
        <v>11194</v>
      </c>
      <c r="B11162">
        <v>5</v>
      </c>
      <c r="C11162">
        <v>180</v>
      </c>
      <c r="D11162" s="32">
        <v>0.65972222222222221</v>
      </c>
      <c r="E11162">
        <v>8000</v>
      </c>
      <c r="G11162" s="31" t="s">
        <v>97</v>
      </c>
      <c r="H11162">
        <v>10</v>
      </c>
      <c r="I11162" s="31" t="s">
        <v>105</v>
      </c>
    </row>
    <row r="11163" spans="1:9" x14ac:dyDescent="0.3">
      <c r="A11163">
        <v>11195</v>
      </c>
      <c r="B11163">
        <v>3</v>
      </c>
      <c r="C11163">
        <v>180</v>
      </c>
      <c r="D11163" s="32">
        <v>0.69305555555555554</v>
      </c>
      <c r="E11163">
        <v>8000</v>
      </c>
      <c r="G11163" s="31" t="s">
        <v>97</v>
      </c>
      <c r="H11163">
        <v>11</v>
      </c>
      <c r="I11163" s="31" t="s">
        <v>104</v>
      </c>
    </row>
    <row r="11164" spans="1:9" x14ac:dyDescent="0.3">
      <c r="A11164">
        <v>11196</v>
      </c>
      <c r="B11164">
        <v>2</v>
      </c>
      <c r="C11164">
        <v>180</v>
      </c>
      <c r="D11164" s="32">
        <v>0.74583333333333335</v>
      </c>
      <c r="E11164">
        <v>8000</v>
      </c>
      <c r="G11164" s="31" t="s">
        <v>97</v>
      </c>
      <c r="H11164">
        <v>11</v>
      </c>
      <c r="I11164" s="31" t="s">
        <v>98</v>
      </c>
    </row>
    <row r="11165" spans="1:9" x14ac:dyDescent="0.3">
      <c r="A11165">
        <v>11197</v>
      </c>
      <c r="B11165">
        <v>1</v>
      </c>
      <c r="C11165">
        <v>180</v>
      </c>
      <c r="D11165" s="32">
        <v>0.81041666666666667</v>
      </c>
      <c r="E11165">
        <v>8000</v>
      </c>
      <c r="G11165" s="31" t="s">
        <v>97</v>
      </c>
      <c r="H11165">
        <v>11</v>
      </c>
      <c r="I11165" s="31" t="s">
        <v>99</v>
      </c>
    </row>
    <row r="11166" spans="1:9" x14ac:dyDescent="0.3">
      <c r="A11166">
        <v>11198</v>
      </c>
      <c r="B11166">
        <v>4</v>
      </c>
      <c r="C11166">
        <v>180</v>
      </c>
      <c r="D11166" s="32">
        <v>0.7270833333333333</v>
      </c>
      <c r="E11166">
        <v>8000</v>
      </c>
      <c r="G11166" s="31" t="s">
        <v>102</v>
      </c>
      <c r="H11166">
        <v>11</v>
      </c>
      <c r="I11166" s="31" t="s">
        <v>103</v>
      </c>
    </row>
    <row r="11167" spans="1:9" x14ac:dyDescent="0.3">
      <c r="A11167">
        <v>11199</v>
      </c>
      <c r="B11167">
        <v>8</v>
      </c>
      <c r="C11167">
        <v>180</v>
      </c>
      <c r="D11167" s="32">
        <v>0.81805555555555554</v>
      </c>
      <c r="E11167">
        <v>8000</v>
      </c>
      <c r="G11167" s="31" t="s">
        <v>97</v>
      </c>
      <c r="H11167">
        <v>11</v>
      </c>
      <c r="I11167" s="31" t="s">
        <v>101</v>
      </c>
    </row>
    <row r="11168" spans="1:9" x14ac:dyDescent="0.3">
      <c r="A11168">
        <v>11200</v>
      </c>
      <c r="B11168">
        <v>5</v>
      </c>
      <c r="C11168">
        <v>180</v>
      </c>
      <c r="D11168" s="32">
        <v>0.68541666666666667</v>
      </c>
      <c r="E11168">
        <v>8000</v>
      </c>
      <c r="G11168" s="31" t="s">
        <v>102</v>
      </c>
      <c r="H11168">
        <v>11</v>
      </c>
      <c r="I11168" s="31" t="s">
        <v>105</v>
      </c>
    </row>
    <row r="11169" spans="1:9" x14ac:dyDescent="0.3">
      <c r="A11169">
        <v>11201</v>
      </c>
      <c r="B11169">
        <v>3</v>
      </c>
      <c r="C11169">
        <v>180</v>
      </c>
      <c r="D11169" s="32">
        <v>0.71597222222222223</v>
      </c>
      <c r="E11169">
        <v>8000</v>
      </c>
      <c r="F11169">
        <v>1000</v>
      </c>
      <c r="G11169" s="31" t="s">
        <v>97</v>
      </c>
      <c r="H11169">
        <v>12</v>
      </c>
      <c r="I11169" s="31" t="s">
        <v>104</v>
      </c>
    </row>
    <row r="11170" spans="1:9" x14ac:dyDescent="0.3">
      <c r="A11170">
        <v>11202</v>
      </c>
      <c r="B11170">
        <v>2</v>
      </c>
      <c r="C11170">
        <v>180</v>
      </c>
      <c r="D11170" s="32">
        <v>0.76597222222222228</v>
      </c>
      <c r="E11170">
        <v>8000</v>
      </c>
      <c r="G11170" s="31" t="s">
        <v>97</v>
      </c>
      <c r="H11170">
        <v>12</v>
      </c>
      <c r="I11170" s="31" t="s">
        <v>98</v>
      </c>
    </row>
    <row r="11171" spans="1:9" x14ac:dyDescent="0.3">
      <c r="A11171">
        <v>11203</v>
      </c>
      <c r="B11171">
        <v>1</v>
      </c>
      <c r="C11171">
        <v>180</v>
      </c>
      <c r="D11171" s="32">
        <v>0.8305555555555556</v>
      </c>
      <c r="E11171">
        <v>8000</v>
      </c>
      <c r="G11171" s="31" t="s">
        <v>97</v>
      </c>
      <c r="H11171">
        <v>12</v>
      </c>
      <c r="I11171" s="31" t="s">
        <v>99</v>
      </c>
    </row>
    <row r="11172" spans="1:9" x14ac:dyDescent="0.3">
      <c r="A11172">
        <v>11204</v>
      </c>
      <c r="B11172">
        <v>4</v>
      </c>
      <c r="C11172">
        <v>180</v>
      </c>
      <c r="D11172" s="32">
        <v>0.74444444444444446</v>
      </c>
      <c r="E11172">
        <v>8000</v>
      </c>
      <c r="G11172" s="31" t="s">
        <v>97</v>
      </c>
      <c r="H11172">
        <v>12</v>
      </c>
      <c r="I11172" s="31" t="s">
        <v>103</v>
      </c>
    </row>
    <row r="11173" spans="1:9" x14ac:dyDescent="0.3">
      <c r="A11173">
        <v>11205</v>
      </c>
      <c r="B11173">
        <v>8</v>
      </c>
      <c r="C11173">
        <v>180</v>
      </c>
      <c r="D11173" s="32"/>
      <c r="E11173">
        <v>8000</v>
      </c>
      <c r="G11173" s="31" t="s">
        <v>102</v>
      </c>
      <c r="H11173">
        <v>12</v>
      </c>
      <c r="I11173" s="31" t="s">
        <v>101</v>
      </c>
    </row>
    <row r="11174" spans="1:9" x14ac:dyDescent="0.3">
      <c r="A11174">
        <v>11206</v>
      </c>
      <c r="B11174">
        <v>5</v>
      </c>
      <c r="C11174">
        <v>180</v>
      </c>
      <c r="D11174" s="32">
        <v>0.71805555555555556</v>
      </c>
      <c r="E11174">
        <v>8000</v>
      </c>
      <c r="G11174" s="31" t="s">
        <v>102</v>
      </c>
      <c r="H11174">
        <v>12</v>
      </c>
      <c r="I11174" s="31" t="s">
        <v>105</v>
      </c>
    </row>
    <row r="11175" spans="1:9" x14ac:dyDescent="0.3">
      <c r="A11175">
        <v>11207</v>
      </c>
      <c r="B11175">
        <v>3</v>
      </c>
      <c r="C11175">
        <v>180</v>
      </c>
      <c r="D11175" s="32">
        <v>0.74375000000000002</v>
      </c>
      <c r="E11175">
        <v>8000</v>
      </c>
      <c r="G11175" s="31" t="s">
        <v>97</v>
      </c>
      <c r="H11175">
        <v>13</v>
      </c>
      <c r="I11175" s="31" t="s">
        <v>104</v>
      </c>
    </row>
    <row r="11176" spans="1:9" x14ac:dyDescent="0.3">
      <c r="A11176">
        <v>11208</v>
      </c>
      <c r="B11176">
        <v>2</v>
      </c>
      <c r="C11176">
        <v>180</v>
      </c>
      <c r="D11176" s="32">
        <v>0.8041666666666667</v>
      </c>
      <c r="E11176">
        <v>10000</v>
      </c>
      <c r="G11176" s="31" t="s">
        <v>102</v>
      </c>
      <c r="H11176">
        <v>13</v>
      </c>
      <c r="I11176" s="31" t="s">
        <v>98</v>
      </c>
    </row>
    <row r="11177" spans="1:9" x14ac:dyDescent="0.3">
      <c r="A11177">
        <v>11209</v>
      </c>
      <c r="B11177">
        <v>4</v>
      </c>
      <c r="C11177">
        <v>180</v>
      </c>
      <c r="D11177" s="32">
        <v>0.7631944444444444</v>
      </c>
      <c r="E11177">
        <v>10000</v>
      </c>
      <c r="G11177" s="31" t="s">
        <v>97</v>
      </c>
      <c r="H11177">
        <v>13</v>
      </c>
      <c r="I11177" s="31" t="s">
        <v>103</v>
      </c>
    </row>
    <row r="11178" spans="1:9" x14ac:dyDescent="0.3">
      <c r="A11178">
        <v>11210</v>
      </c>
      <c r="B11178">
        <v>5</v>
      </c>
      <c r="C11178">
        <v>180</v>
      </c>
      <c r="D11178" s="32">
        <v>0.74722222222222223</v>
      </c>
      <c r="E11178">
        <v>8000</v>
      </c>
      <c r="G11178" s="31" t="s">
        <v>102</v>
      </c>
      <c r="H11178">
        <v>13</v>
      </c>
      <c r="I11178" s="31" t="s">
        <v>105</v>
      </c>
    </row>
    <row r="11179" spans="1:9" x14ac:dyDescent="0.3">
      <c r="A11179">
        <v>11211</v>
      </c>
      <c r="B11179">
        <v>3</v>
      </c>
      <c r="C11179">
        <v>180</v>
      </c>
      <c r="D11179" s="32">
        <v>0.76597222222222228</v>
      </c>
      <c r="E11179">
        <v>8000</v>
      </c>
      <c r="F11179">
        <v>2000</v>
      </c>
      <c r="G11179" s="31" t="s">
        <v>102</v>
      </c>
      <c r="H11179">
        <v>14</v>
      </c>
      <c r="I11179" s="31" t="s">
        <v>104</v>
      </c>
    </row>
    <row r="11180" spans="1:9" x14ac:dyDescent="0.3">
      <c r="A11180">
        <v>11212</v>
      </c>
      <c r="B11180">
        <v>2</v>
      </c>
      <c r="C11180">
        <v>180</v>
      </c>
      <c r="D11180" s="32">
        <v>0.82777777777777772</v>
      </c>
      <c r="E11180">
        <v>8000</v>
      </c>
      <c r="G11180" s="31" t="s">
        <v>102</v>
      </c>
      <c r="H11180">
        <v>14</v>
      </c>
      <c r="I11180" s="31" t="s">
        <v>98</v>
      </c>
    </row>
    <row r="11181" spans="1:9" x14ac:dyDescent="0.3">
      <c r="A11181">
        <v>11213</v>
      </c>
      <c r="B11181">
        <v>4</v>
      </c>
      <c r="C11181">
        <v>180</v>
      </c>
      <c r="D11181" s="32">
        <v>0.7895833333333333</v>
      </c>
      <c r="E11181">
        <v>8000</v>
      </c>
      <c r="G11181" s="31" t="s">
        <v>102</v>
      </c>
      <c r="H11181">
        <v>14</v>
      </c>
      <c r="I11181" s="31" t="s">
        <v>103</v>
      </c>
    </row>
    <row r="11182" spans="1:9" x14ac:dyDescent="0.3">
      <c r="A11182">
        <v>11214</v>
      </c>
      <c r="B11182">
        <v>5</v>
      </c>
      <c r="C11182">
        <v>180</v>
      </c>
      <c r="D11182" s="32">
        <v>0.77083333333333337</v>
      </c>
      <c r="E11182">
        <v>8000</v>
      </c>
      <c r="F11182">
        <v>2000</v>
      </c>
      <c r="G11182" s="31" t="s">
        <v>102</v>
      </c>
      <c r="H11182">
        <v>14</v>
      </c>
      <c r="I11182" s="31" t="s">
        <v>105</v>
      </c>
    </row>
    <row r="11183" spans="1:9" x14ac:dyDescent="0.3">
      <c r="A11183">
        <v>11215</v>
      </c>
      <c r="B11183">
        <v>3</v>
      </c>
      <c r="C11183">
        <v>180</v>
      </c>
      <c r="D11183" s="32">
        <v>0.79097222222222219</v>
      </c>
      <c r="E11183">
        <v>8000</v>
      </c>
      <c r="G11183" s="31" t="s">
        <v>102</v>
      </c>
      <c r="H11183">
        <v>15</v>
      </c>
      <c r="I11183" s="31" t="s">
        <v>104</v>
      </c>
    </row>
    <row r="11184" spans="1:9" x14ac:dyDescent="0.3">
      <c r="A11184">
        <v>11216</v>
      </c>
      <c r="B11184">
        <v>4</v>
      </c>
      <c r="C11184">
        <v>180</v>
      </c>
      <c r="D11184" s="32">
        <v>0.80972222222222223</v>
      </c>
      <c r="E11184">
        <v>8000</v>
      </c>
      <c r="G11184" s="31" t="s">
        <v>97</v>
      </c>
      <c r="H11184">
        <v>15</v>
      </c>
      <c r="I11184" s="31" t="s">
        <v>103</v>
      </c>
    </row>
    <row r="11185" spans="1:9" x14ac:dyDescent="0.3">
      <c r="A11185">
        <v>11217</v>
      </c>
      <c r="B11185">
        <v>5</v>
      </c>
      <c r="C11185">
        <v>180</v>
      </c>
      <c r="D11185" s="32">
        <v>0.79374999999999996</v>
      </c>
      <c r="E11185">
        <v>8000</v>
      </c>
      <c r="F11185">
        <v>2000</v>
      </c>
      <c r="G11185" s="31" t="s">
        <v>102</v>
      </c>
      <c r="H11185">
        <v>15</v>
      </c>
      <c r="I11185" s="31" t="s">
        <v>105</v>
      </c>
    </row>
    <row r="11186" spans="1:9" x14ac:dyDescent="0.3">
      <c r="A11186">
        <v>11218</v>
      </c>
      <c r="B11186">
        <v>3</v>
      </c>
      <c r="C11186">
        <v>180</v>
      </c>
      <c r="D11186" s="32">
        <v>0.81666666666666665</v>
      </c>
      <c r="E11186">
        <v>8000</v>
      </c>
      <c r="G11186" s="31" t="s">
        <v>97</v>
      </c>
      <c r="H11186">
        <v>16</v>
      </c>
      <c r="I11186" s="31" t="s">
        <v>104</v>
      </c>
    </row>
    <row r="11187" spans="1:9" x14ac:dyDescent="0.3">
      <c r="A11187">
        <v>11219</v>
      </c>
      <c r="B11187">
        <v>4</v>
      </c>
      <c r="C11187">
        <v>180</v>
      </c>
      <c r="D11187" s="32">
        <v>0.83611111111111114</v>
      </c>
      <c r="E11187">
        <v>8000</v>
      </c>
      <c r="G11187" s="31" t="s">
        <v>102</v>
      </c>
      <c r="H11187">
        <v>16</v>
      </c>
      <c r="I11187" s="31" t="s">
        <v>103</v>
      </c>
    </row>
    <row r="11188" spans="1:9" x14ac:dyDescent="0.3">
      <c r="A11188">
        <v>11220</v>
      </c>
      <c r="B11188">
        <v>5</v>
      </c>
      <c r="C11188">
        <v>180</v>
      </c>
      <c r="D11188" s="32">
        <v>0.81180555555555556</v>
      </c>
      <c r="E11188">
        <v>8000</v>
      </c>
      <c r="G11188" s="31" t="s">
        <v>97</v>
      </c>
      <c r="H11188">
        <v>16</v>
      </c>
      <c r="I11188" s="31" t="s">
        <v>105</v>
      </c>
    </row>
    <row r="11189" spans="1:9" x14ac:dyDescent="0.3">
      <c r="A11189">
        <v>11221</v>
      </c>
      <c r="B11189">
        <v>3</v>
      </c>
      <c r="C11189">
        <v>180</v>
      </c>
      <c r="D11189" s="32"/>
      <c r="E11189">
        <v>8000</v>
      </c>
      <c r="G11189" s="31" t="s">
        <v>102</v>
      </c>
      <c r="H11189">
        <v>17</v>
      </c>
      <c r="I11189" s="31" t="s">
        <v>104</v>
      </c>
    </row>
    <row r="11190" spans="1:9" x14ac:dyDescent="0.3">
      <c r="A11190">
        <v>11222</v>
      </c>
      <c r="B11190">
        <v>5</v>
      </c>
      <c r="C11190">
        <v>180</v>
      </c>
      <c r="D11190" s="32"/>
      <c r="E11190">
        <v>8000</v>
      </c>
      <c r="G11190" s="31" t="s">
        <v>97</v>
      </c>
      <c r="H11190">
        <v>17</v>
      </c>
      <c r="I11190" s="31" t="s">
        <v>105</v>
      </c>
    </row>
    <row r="11191" spans="1:9" x14ac:dyDescent="0.3">
      <c r="A11191">
        <v>11223</v>
      </c>
      <c r="B11191">
        <v>3</v>
      </c>
      <c r="C11191">
        <v>181</v>
      </c>
      <c r="D11191" s="32">
        <v>0.43402777777777779</v>
      </c>
      <c r="E11191">
        <v>8000</v>
      </c>
      <c r="F11191">
        <v>1000</v>
      </c>
      <c r="G11191" s="31" t="s">
        <v>102</v>
      </c>
      <c r="H11191">
        <v>4</v>
      </c>
      <c r="I11191" s="31" t="s">
        <v>104</v>
      </c>
    </row>
    <row r="11192" spans="1:9" x14ac:dyDescent="0.3">
      <c r="A11192">
        <v>11224</v>
      </c>
      <c r="B11192">
        <v>2</v>
      </c>
      <c r="C11192">
        <v>181</v>
      </c>
      <c r="D11192" s="32">
        <v>0.43888888888888888</v>
      </c>
      <c r="E11192">
        <v>8000</v>
      </c>
      <c r="G11192" s="31" t="s">
        <v>102</v>
      </c>
      <c r="H11192">
        <v>4</v>
      </c>
      <c r="I11192" s="31" t="s">
        <v>98</v>
      </c>
    </row>
    <row r="11193" spans="1:9" x14ac:dyDescent="0.3">
      <c r="A11193">
        <v>11225</v>
      </c>
      <c r="B11193">
        <v>1</v>
      </c>
      <c r="C11193">
        <v>181</v>
      </c>
      <c r="D11193" s="32">
        <v>0.44861111111111113</v>
      </c>
      <c r="E11193">
        <v>8000</v>
      </c>
      <c r="G11193" s="31" t="s">
        <v>102</v>
      </c>
      <c r="H11193">
        <v>4</v>
      </c>
      <c r="I11193" s="31" t="s">
        <v>99</v>
      </c>
    </row>
    <row r="11194" spans="1:9" x14ac:dyDescent="0.3">
      <c r="A11194">
        <v>11226</v>
      </c>
      <c r="B11194">
        <v>4</v>
      </c>
      <c r="C11194">
        <v>181</v>
      </c>
      <c r="D11194" s="32">
        <v>0.44513888888888886</v>
      </c>
      <c r="E11194">
        <v>8000</v>
      </c>
      <c r="G11194" s="31" t="s">
        <v>97</v>
      </c>
      <c r="H11194">
        <v>4</v>
      </c>
      <c r="I11194" s="31" t="s">
        <v>103</v>
      </c>
    </row>
    <row r="11195" spans="1:9" x14ac:dyDescent="0.3">
      <c r="A11195">
        <v>11227</v>
      </c>
      <c r="B11195">
        <v>8</v>
      </c>
      <c r="C11195">
        <v>181</v>
      </c>
      <c r="D11195" s="32">
        <v>0.50972222222222219</v>
      </c>
      <c r="E11195">
        <v>8000</v>
      </c>
      <c r="F11195">
        <v>1000</v>
      </c>
      <c r="G11195" s="31" t="s">
        <v>97</v>
      </c>
      <c r="H11195">
        <v>4</v>
      </c>
      <c r="I11195" s="31" t="s">
        <v>101</v>
      </c>
    </row>
    <row r="11196" spans="1:9" x14ac:dyDescent="0.3">
      <c r="A11196">
        <v>11228</v>
      </c>
      <c r="B11196">
        <v>7</v>
      </c>
      <c r="C11196">
        <v>181</v>
      </c>
      <c r="D11196" s="32">
        <v>0.44861111111111113</v>
      </c>
      <c r="E11196">
        <v>8000</v>
      </c>
      <c r="G11196" s="31" t="s">
        <v>97</v>
      </c>
      <c r="H11196">
        <v>4</v>
      </c>
      <c r="I11196" s="31" t="s">
        <v>106</v>
      </c>
    </row>
    <row r="11197" spans="1:9" x14ac:dyDescent="0.3">
      <c r="A11197">
        <v>11229</v>
      </c>
      <c r="B11197">
        <v>5</v>
      </c>
      <c r="C11197">
        <v>181</v>
      </c>
      <c r="D11197" s="32">
        <v>0.45624999999999999</v>
      </c>
      <c r="E11197">
        <v>8000</v>
      </c>
      <c r="G11197" s="31" t="s">
        <v>97</v>
      </c>
      <c r="H11197">
        <v>4</v>
      </c>
      <c r="I11197" s="31" t="s">
        <v>105</v>
      </c>
    </row>
    <row r="11198" spans="1:9" x14ac:dyDescent="0.3">
      <c r="A11198">
        <v>11230</v>
      </c>
      <c r="B11198">
        <v>3</v>
      </c>
      <c r="C11198">
        <v>181</v>
      </c>
      <c r="D11198" s="32">
        <v>0.45347222222222222</v>
      </c>
      <c r="E11198">
        <v>8000</v>
      </c>
      <c r="F11198">
        <v>2000</v>
      </c>
      <c r="G11198" s="31" t="s">
        <v>102</v>
      </c>
      <c r="H11198">
        <v>5</v>
      </c>
      <c r="I11198" s="31" t="s">
        <v>104</v>
      </c>
    </row>
    <row r="11199" spans="1:9" x14ac:dyDescent="0.3">
      <c r="A11199">
        <v>11231</v>
      </c>
      <c r="B11199">
        <v>2</v>
      </c>
      <c r="C11199">
        <v>181</v>
      </c>
      <c r="D11199" s="32">
        <v>0.46180555555555558</v>
      </c>
      <c r="E11199">
        <v>8000</v>
      </c>
      <c r="G11199" s="31" t="s">
        <v>97</v>
      </c>
      <c r="H11199">
        <v>5</v>
      </c>
      <c r="I11199" s="31" t="s">
        <v>98</v>
      </c>
    </row>
    <row r="11200" spans="1:9" x14ac:dyDescent="0.3">
      <c r="A11200">
        <v>11232</v>
      </c>
      <c r="B11200">
        <v>1</v>
      </c>
      <c r="C11200">
        <v>181</v>
      </c>
      <c r="D11200" s="32">
        <v>0.47430555555555554</v>
      </c>
      <c r="E11200">
        <v>8000</v>
      </c>
      <c r="F11200">
        <v>1000</v>
      </c>
      <c r="G11200" s="31" t="s">
        <v>97</v>
      </c>
      <c r="H11200">
        <v>5</v>
      </c>
      <c r="I11200" s="31" t="s">
        <v>99</v>
      </c>
    </row>
    <row r="11201" spans="1:9" x14ac:dyDescent="0.3">
      <c r="A11201">
        <v>11233</v>
      </c>
      <c r="B11201">
        <v>4</v>
      </c>
      <c r="C11201">
        <v>181</v>
      </c>
      <c r="D11201" s="32">
        <v>0.46736111111111112</v>
      </c>
      <c r="E11201">
        <v>8000</v>
      </c>
      <c r="G11201" s="31" t="s">
        <v>97</v>
      </c>
      <c r="H11201">
        <v>5</v>
      </c>
      <c r="I11201" s="31" t="s">
        <v>103</v>
      </c>
    </row>
    <row r="11202" spans="1:9" x14ac:dyDescent="0.3">
      <c r="A11202">
        <v>11234</v>
      </c>
      <c r="B11202">
        <v>8</v>
      </c>
      <c r="C11202">
        <v>181</v>
      </c>
      <c r="D11202" s="32">
        <v>0.5444444444444444</v>
      </c>
      <c r="E11202">
        <v>8000</v>
      </c>
      <c r="G11202" s="31" t="s">
        <v>97</v>
      </c>
      <c r="H11202">
        <v>5</v>
      </c>
      <c r="I11202" s="31" t="s">
        <v>101</v>
      </c>
    </row>
    <row r="11203" spans="1:9" x14ac:dyDescent="0.3">
      <c r="A11203">
        <v>11235</v>
      </c>
      <c r="B11203">
        <v>7</v>
      </c>
      <c r="C11203">
        <v>181</v>
      </c>
      <c r="D11203" s="32">
        <v>0.47083333333333333</v>
      </c>
      <c r="E11203">
        <v>8000</v>
      </c>
      <c r="G11203" s="31" t="s">
        <v>97</v>
      </c>
      <c r="H11203">
        <v>5</v>
      </c>
      <c r="I11203" s="31" t="s">
        <v>106</v>
      </c>
    </row>
    <row r="11204" spans="1:9" x14ac:dyDescent="0.3">
      <c r="A11204">
        <v>11236</v>
      </c>
      <c r="B11204">
        <v>5</v>
      </c>
      <c r="C11204">
        <v>181</v>
      </c>
      <c r="D11204" s="32">
        <v>0.47986111111111113</v>
      </c>
      <c r="E11204">
        <v>8000</v>
      </c>
      <c r="G11204" s="31" t="s">
        <v>97</v>
      </c>
      <c r="H11204">
        <v>5</v>
      </c>
      <c r="I11204" s="31" t="s">
        <v>105</v>
      </c>
    </row>
    <row r="11205" spans="1:9" x14ac:dyDescent="0.3">
      <c r="A11205">
        <v>11237</v>
      </c>
      <c r="B11205">
        <v>3</v>
      </c>
      <c r="C11205">
        <v>181</v>
      </c>
      <c r="D11205" s="32">
        <v>0.47638888888888886</v>
      </c>
      <c r="E11205">
        <v>8000</v>
      </c>
      <c r="F11205">
        <v>2000</v>
      </c>
      <c r="G11205" s="31" t="s">
        <v>102</v>
      </c>
      <c r="H11205">
        <v>6</v>
      </c>
      <c r="I11205" s="31" t="s">
        <v>104</v>
      </c>
    </row>
    <row r="11206" spans="1:9" x14ac:dyDescent="0.3">
      <c r="A11206">
        <v>11238</v>
      </c>
      <c r="B11206">
        <v>2</v>
      </c>
      <c r="C11206">
        <v>181</v>
      </c>
      <c r="D11206" s="32">
        <v>0.49583333333333335</v>
      </c>
      <c r="E11206">
        <v>8000</v>
      </c>
      <c r="G11206" s="31" t="s">
        <v>102</v>
      </c>
      <c r="H11206">
        <v>6</v>
      </c>
      <c r="I11206" s="31" t="s">
        <v>98</v>
      </c>
    </row>
    <row r="11207" spans="1:9" x14ac:dyDescent="0.3">
      <c r="A11207">
        <v>11239</v>
      </c>
      <c r="B11207">
        <v>1</v>
      </c>
      <c r="C11207">
        <v>181</v>
      </c>
      <c r="D11207" s="32">
        <v>0.50624999999999998</v>
      </c>
      <c r="E11207">
        <v>8000</v>
      </c>
      <c r="F11207">
        <v>2000</v>
      </c>
      <c r="G11207" s="31" t="s">
        <v>97</v>
      </c>
      <c r="H11207">
        <v>6</v>
      </c>
      <c r="I11207" s="31" t="s">
        <v>99</v>
      </c>
    </row>
    <row r="11208" spans="1:9" x14ac:dyDescent="0.3">
      <c r="A11208">
        <v>11240</v>
      </c>
      <c r="B11208">
        <v>4</v>
      </c>
      <c r="C11208">
        <v>181</v>
      </c>
      <c r="D11208" s="32">
        <v>0.49166666666666664</v>
      </c>
      <c r="E11208">
        <v>8000</v>
      </c>
      <c r="F11208">
        <v>2000</v>
      </c>
      <c r="G11208" s="31" t="s">
        <v>97</v>
      </c>
      <c r="H11208">
        <v>6</v>
      </c>
      <c r="I11208" s="31" t="s">
        <v>103</v>
      </c>
    </row>
    <row r="11209" spans="1:9" x14ac:dyDescent="0.3">
      <c r="A11209">
        <v>11241</v>
      </c>
      <c r="B11209">
        <v>8</v>
      </c>
      <c r="C11209">
        <v>181</v>
      </c>
      <c r="D11209" s="32">
        <v>0.57638888888888884</v>
      </c>
      <c r="E11209">
        <v>10000</v>
      </c>
      <c r="F11209">
        <v>1000</v>
      </c>
      <c r="G11209" s="31" t="s">
        <v>97</v>
      </c>
      <c r="H11209">
        <v>6</v>
      </c>
      <c r="I11209" s="31" t="s">
        <v>101</v>
      </c>
    </row>
    <row r="11210" spans="1:9" x14ac:dyDescent="0.3">
      <c r="A11210">
        <v>11242</v>
      </c>
      <c r="B11210">
        <v>7</v>
      </c>
      <c r="C11210">
        <v>181</v>
      </c>
      <c r="D11210" s="32">
        <v>0.57361111111111107</v>
      </c>
      <c r="E11210">
        <v>8000</v>
      </c>
      <c r="G11210" s="31" t="s">
        <v>102</v>
      </c>
      <c r="H11210">
        <v>6</v>
      </c>
      <c r="I11210" s="31" t="s">
        <v>106</v>
      </c>
    </row>
    <row r="11211" spans="1:9" x14ac:dyDescent="0.3">
      <c r="A11211">
        <v>11243</v>
      </c>
      <c r="B11211">
        <v>5</v>
      </c>
      <c r="C11211">
        <v>181</v>
      </c>
      <c r="D11211" s="32">
        <v>0.50347222222222221</v>
      </c>
      <c r="E11211">
        <v>8000</v>
      </c>
      <c r="F11211">
        <v>1000</v>
      </c>
      <c r="G11211" s="31" t="s">
        <v>97</v>
      </c>
      <c r="H11211">
        <v>6</v>
      </c>
      <c r="I11211" s="31" t="s">
        <v>105</v>
      </c>
    </row>
    <row r="11212" spans="1:9" x14ac:dyDescent="0.3">
      <c r="A11212">
        <v>11244</v>
      </c>
      <c r="B11212">
        <v>3</v>
      </c>
      <c r="C11212">
        <v>181</v>
      </c>
      <c r="D11212" s="32">
        <v>0.49583333333333335</v>
      </c>
      <c r="E11212">
        <v>8000</v>
      </c>
      <c r="G11212" s="31" t="s">
        <v>97</v>
      </c>
      <c r="H11212">
        <v>7</v>
      </c>
      <c r="I11212" s="31" t="s">
        <v>104</v>
      </c>
    </row>
    <row r="11213" spans="1:9" x14ac:dyDescent="0.3">
      <c r="A11213">
        <v>11245</v>
      </c>
      <c r="B11213">
        <v>2</v>
      </c>
      <c r="C11213">
        <v>181</v>
      </c>
      <c r="D11213" s="32">
        <v>0.51666666666666672</v>
      </c>
      <c r="E11213">
        <v>8000</v>
      </c>
      <c r="G11213" s="31" t="s">
        <v>102</v>
      </c>
      <c r="H11213">
        <v>7</v>
      </c>
      <c r="I11213" s="31" t="s">
        <v>98</v>
      </c>
    </row>
    <row r="11214" spans="1:9" x14ac:dyDescent="0.3">
      <c r="A11214">
        <v>11246</v>
      </c>
      <c r="B11214">
        <v>1</v>
      </c>
      <c r="C11214">
        <v>181</v>
      </c>
      <c r="D11214" s="32">
        <v>0.53611111111111109</v>
      </c>
      <c r="E11214">
        <v>8000</v>
      </c>
      <c r="G11214" s="31" t="s">
        <v>102</v>
      </c>
      <c r="H11214">
        <v>7</v>
      </c>
      <c r="I11214" s="31" t="s">
        <v>99</v>
      </c>
    </row>
    <row r="11215" spans="1:9" x14ac:dyDescent="0.3">
      <c r="A11215">
        <v>11247</v>
      </c>
      <c r="B11215">
        <v>4</v>
      </c>
      <c r="C11215">
        <v>181</v>
      </c>
      <c r="D11215" s="32">
        <v>0.51736111111111116</v>
      </c>
      <c r="E11215">
        <v>8000</v>
      </c>
      <c r="G11215" s="31" t="s">
        <v>97</v>
      </c>
      <c r="H11215">
        <v>7</v>
      </c>
      <c r="I11215" s="31" t="s">
        <v>103</v>
      </c>
    </row>
    <row r="11216" spans="1:9" x14ac:dyDescent="0.3">
      <c r="A11216">
        <v>11248</v>
      </c>
      <c r="B11216">
        <v>8</v>
      </c>
      <c r="C11216">
        <v>181</v>
      </c>
      <c r="D11216" s="32">
        <v>0.58958333333333335</v>
      </c>
      <c r="E11216">
        <v>8000</v>
      </c>
      <c r="G11216" s="31" t="s">
        <v>97</v>
      </c>
      <c r="H11216">
        <v>7</v>
      </c>
      <c r="I11216" s="31" t="s">
        <v>101</v>
      </c>
    </row>
    <row r="11217" spans="1:9" x14ac:dyDescent="0.3">
      <c r="A11217">
        <v>11249</v>
      </c>
      <c r="B11217">
        <v>7</v>
      </c>
      <c r="C11217">
        <v>181</v>
      </c>
      <c r="D11217" s="32">
        <v>0.62083333333333335</v>
      </c>
      <c r="E11217">
        <v>8000</v>
      </c>
      <c r="G11217" s="31" t="s">
        <v>97</v>
      </c>
      <c r="H11217">
        <v>7</v>
      </c>
      <c r="I11217" s="31" t="s">
        <v>106</v>
      </c>
    </row>
    <row r="11218" spans="1:9" x14ac:dyDescent="0.3">
      <c r="A11218">
        <v>11250</v>
      </c>
      <c r="B11218">
        <v>5</v>
      </c>
      <c r="C11218">
        <v>181</v>
      </c>
      <c r="D11218" s="32">
        <v>0.52708333333333335</v>
      </c>
      <c r="E11218">
        <v>8000</v>
      </c>
      <c r="G11218" s="31" t="s">
        <v>97</v>
      </c>
      <c r="H11218">
        <v>7</v>
      </c>
      <c r="I11218" s="31" t="s">
        <v>105</v>
      </c>
    </row>
    <row r="11219" spans="1:9" x14ac:dyDescent="0.3">
      <c r="A11219">
        <v>11251</v>
      </c>
      <c r="B11219">
        <v>3</v>
      </c>
      <c r="C11219">
        <v>181</v>
      </c>
      <c r="D11219" s="32">
        <v>0.53194444444444444</v>
      </c>
      <c r="E11219">
        <v>8000</v>
      </c>
      <c r="F11219">
        <v>1000</v>
      </c>
      <c r="G11219" s="31" t="s">
        <v>102</v>
      </c>
      <c r="H11219">
        <v>8</v>
      </c>
      <c r="I11219" s="31" t="s">
        <v>104</v>
      </c>
    </row>
    <row r="11220" spans="1:9" x14ac:dyDescent="0.3">
      <c r="A11220">
        <v>11252</v>
      </c>
      <c r="B11220">
        <v>2</v>
      </c>
      <c r="C11220">
        <v>181</v>
      </c>
      <c r="D11220" s="32">
        <v>0.54305555555555551</v>
      </c>
      <c r="E11220">
        <v>8000</v>
      </c>
      <c r="G11220" s="31" t="s">
        <v>97</v>
      </c>
      <c r="H11220">
        <v>8</v>
      </c>
      <c r="I11220" s="31" t="s">
        <v>98</v>
      </c>
    </row>
    <row r="11221" spans="1:9" x14ac:dyDescent="0.3">
      <c r="A11221">
        <v>11253</v>
      </c>
      <c r="B11221">
        <v>1</v>
      </c>
      <c r="C11221">
        <v>181</v>
      </c>
      <c r="D11221" s="32">
        <v>0.5625</v>
      </c>
      <c r="E11221">
        <v>8000</v>
      </c>
      <c r="G11221" s="31" t="s">
        <v>97</v>
      </c>
      <c r="H11221">
        <v>8</v>
      </c>
      <c r="I11221" s="31" t="s">
        <v>99</v>
      </c>
    </row>
    <row r="11222" spans="1:9" x14ac:dyDescent="0.3">
      <c r="A11222">
        <v>11254</v>
      </c>
      <c r="B11222">
        <v>4</v>
      </c>
      <c r="C11222">
        <v>181</v>
      </c>
      <c r="D11222" s="32">
        <v>0.52986111111111112</v>
      </c>
      <c r="E11222">
        <v>8000</v>
      </c>
      <c r="G11222" s="31" t="s">
        <v>97</v>
      </c>
      <c r="H11222">
        <v>8</v>
      </c>
      <c r="I11222" s="31" t="s">
        <v>103</v>
      </c>
    </row>
    <row r="11223" spans="1:9" x14ac:dyDescent="0.3">
      <c r="A11223">
        <v>11255</v>
      </c>
      <c r="B11223">
        <v>8</v>
      </c>
      <c r="C11223">
        <v>181</v>
      </c>
      <c r="D11223" s="32">
        <v>0.61250000000000004</v>
      </c>
      <c r="E11223">
        <v>8000</v>
      </c>
      <c r="F11223">
        <v>1000</v>
      </c>
      <c r="G11223" s="31" t="s">
        <v>102</v>
      </c>
      <c r="H11223">
        <v>8</v>
      </c>
      <c r="I11223" s="31" t="s">
        <v>101</v>
      </c>
    </row>
    <row r="11224" spans="1:9" x14ac:dyDescent="0.3">
      <c r="A11224">
        <v>11256</v>
      </c>
      <c r="B11224">
        <v>7</v>
      </c>
      <c r="C11224">
        <v>181</v>
      </c>
      <c r="D11224" s="32">
        <v>0.70763888888888893</v>
      </c>
      <c r="E11224">
        <v>8000</v>
      </c>
      <c r="G11224" s="31" t="s">
        <v>97</v>
      </c>
      <c r="H11224">
        <v>8</v>
      </c>
      <c r="I11224" s="31" t="s">
        <v>106</v>
      </c>
    </row>
    <row r="11225" spans="1:9" x14ac:dyDescent="0.3">
      <c r="A11225">
        <v>11257</v>
      </c>
      <c r="B11225">
        <v>5</v>
      </c>
      <c r="C11225">
        <v>181</v>
      </c>
      <c r="D11225" s="32">
        <v>0.5493055555555556</v>
      </c>
      <c r="E11225">
        <v>8000</v>
      </c>
      <c r="G11225" s="31" t="s">
        <v>102</v>
      </c>
      <c r="H11225">
        <v>8</v>
      </c>
      <c r="I11225" s="31" t="s">
        <v>105</v>
      </c>
    </row>
    <row r="11226" spans="1:9" x14ac:dyDescent="0.3">
      <c r="A11226">
        <v>11258</v>
      </c>
      <c r="B11226">
        <v>3</v>
      </c>
      <c r="C11226">
        <v>181</v>
      </c>
      <c r="D11226" s="32"/>
      <c r="E11226">
        <v>8000</v>
      </c>
      <c r="G11226" s="31" t="s">
        <v>102</v>
      </c>
      <c r="H11226">
        <v>9</v>
      </c>
      <c r="I11226" s="31" t="s">
        <v>104</v>
      </c>
    </row>
    <row r="11227" spans="1:9" x14ac:dyDescent="0.3">
      <c r="A11227">
        <v>11259</v>
      </c>
      <c r="B11227">
        <v>2</v>
      </c>
      <c r="C11227">
        <v>181</v>
      </c>
      <c r="D11227" s="32">
        <v>0.57361111111111107</v>
      </c>
      <c r="E11227">
        <v>8000</v>
      </c>
      <c r="G11227" s="31" t="s">
        <v>102</v>
      </c>
      <c r="H11227">
        <v>9</v>
      </c>
      <c r="I11227" s="31" t="s">
        <v>98</v>
      </c>
    </row>
    <row r="11228" spans="1:9" x14ac:dyDescent="0.3">
      <c r="A11228">
        <v>11260</v>
      </c>
      <c r="B11228">
        <v>1</v>
      </c>
      <c r="C11228">
        <v>181</v>
      </c>
      <c r="D11228" s="32">
        <v>0.58333333333333337</v>
      </c>
      <c r="E11228">
        <v>8000</v>
      </c>
      <c r="G11228" s="31" t="s">
        <v>102</v>
      </c>
      <c r="H11228">
        <v>9</v>
      </c>
      <c r="I11228" s="31" t="s">
        <v>99</v>
      </c>
    </row>
    <row r="11229" spans="1:9" x14ac:dyDescent="0.3">
      <c r="A11229">
        <v>11261</v>
      </c>
      <c r="B11229">
        <v>4</v>
      </c>
      <c r="C11229">
        <v>181</v>
      </c>
      <c r="D11229" s="32">
        <v>0.58611111111111114</v>
      </c>
      <c r="E11229">
        <v>8000</v>
      </c>
      <c r="G11229" s="31" t="s">
        <v>102</v>
      </c>
      <c r="H11229">
        <v>9</v>
      </c>
      <c r="I11229" s="31" t="s">
        <v>103</v>
      </c>
    </row>
    <row r="11230" spans="1:9" x14ac:dyDescent="0.3">
      <c r="A11230">
        <v>11262</v>
      </c>
      <c r="B11230">
        <v>8</v>
      </c>
      <c r="C11230">
        <v>181</v>
      </c>
      <c r="D11230" s="32">
        <v>0.6333333333333333</v>
      </c>
      <c r="E11230">
        <v>8000</v>
      </c>
      <c r="G11230" s="31" t="s">
        <v>102</v>
      </c>
      <c r="H11230">
        <v>9</v>
      </c>
      <c r="I11230" s="31" t="s">
        <v>101</v>
      </c>
    </row>
    <row r="11231" spans="1:9" x14ac:dyDescent="0.3">
      <c r="A11231">
        <v>11263</v>
      </c>
      <c r="B11231">
        <v>7</v>
      </c>
      <c r="C11231">
        <v>181</v>
      </c>
      <c r="D11231" s="32">
        <v>0.79513888888888884</v>
      </c>
      <c r="E11231">
        <v>8000</v>
      </c>
      <c r="G11231" s="31" t="s">
        <v>102</v>
      </c>
      <c r="H11231">
        <v>9</v>
      </c>
      <c r="I11231" s="31" t="s">
        <v>106</v>
      </c>
    </row>
    <row r="11232" spans="1:9" x14ac:dyDescent="0.3">
      <c r="A11232">
        <v>11264</v>
      </c>
      <c r="B11232">
        <v>5</v>
      </c>
      <c r="C11232">
        <v>181</v>
      </c>
      <c r="D11232" s="32">
        <v>0.57777777777777772</v>
      </c>
      <c r="E11232">
        <v>8000</v>
      </c>
      <c r="F11232">
        <v>1000</v>
      </c>
      <c r="G11232" s="31" t="s">
        <v>102</v>
      </c>
      <c r="H11232">
        <v>9</v>
      </c>
      <c r="I11232" s="31" t="s">
        <v>105</v>
      </c>
    </row>
    <row r="11233" spans="1:9" x14ac:dyDescent="0.3">
      <c r="A11233">
        <v>11265</v>
      </c>
      <c r="B11233">
        <v>3</v>
      </c>
      <c r="C11233">
        <v>181</v>
      </c>
      <c r="D11233" s="32"/>
      <c r="E11233">
        <v>8000</v>
      </c>
      <c r="G11233" s="31" t="s">
        <v>97</v>
      </c>
      <c r="H11233">
        <v>10</v>
      </c>
      <c r="I11233" s="31" t="s">
        <v>104</v>
      </c>
    </row>
    <row r="11234" spans="1:9" x14ac:dyDescent="0.3">
      <c r="A11234">
        <v>11266</v>
      </c>
      <c r="B11234">
        <v>2</v>
      </c>
      <c r="C11234">
        <v>181</v>
      </c>
      <c r="D11234" s="32">
        <v>0.59236111111111112</v>
      </c>
      <c r="E11234">
        <v>8000</v>
      </c>
      <c r="G11234" s="31" t="s">
        <v>102</v>
      </c>
      <c r="H11234">
        <v>10</v>
      </c>
      <c r="I11234" s="31" t="s">
        <v>98</v>
      </c>
    </row>
    <row r="11235" spans="1:9" x14ac:dyDescent="0.3">
      <c r="A11235">
        <v>11267</v>
      </c>
      <c r="B11235">
        <v>1</v>
      </c>
      <c r="C11235">
        <v>181</v>
      </c>
      <c r="D11235" s="32">
        <v>0.62083333333333335</v>
      </c>
      <c r="E11235">
        <v>8000</v>
      </c>
      <c r="G11235" s="31" t="s">
        <v>102</v>
      </c>
      <c r="H11235">
        <v>10</v>
      </c>
      <c r="I11235" s="31" t="s">
        <v>99</v>
      </c>
    </row>
    <row r="11236" spans="1:9" x14ac:dyDescent="0.3">
      <c r="A11236">
        <v>11268</v>
      </c>
      <c r="B11236">
        <v>4</v>
      </c>
      <c r="C11236">
        <v>181</v>
      </c>
      <c r="D11236" s="32">
        <v>0.60277777777777775</v>
      </c>
      <c r="E11236">
        <v>10000</v>
      </c>
      <c r="G11236" s="31" t="s">
        <v>102</v>
      </c>
      <c r="H11236">
        <v>10</v>
      </c>
      <c r="I11236" s="31" t="s">
        <v>103</v>
      </c>
    </row>
    <row r="11237" spans="1:9" x14ac:dyDescent="0.3">
      <c r="A11237">
        <v>11269</v>
      </c>
      <c r="B11237">
        <v>8</v>
      </c>
      <c r="C11237">
        <v>181</v>
      </c>
      <c r="D11237" s="32">
        <v>0.65277777777777779</v>
      </c>
      <c r="E11237">
        <v>8000</v>
      </c>
      <c r="G11237" s="31" t="s">
        <v>97</v>
      </c>
      <c r="H11237">
        <v>10</v>
      </c>
      <c r="I11237" s="31" t="s">
        <v>101</v>
      </c>
    </row>
    <row r="11238" spans="1:9" x14ac:dyDescent="0.3">
      <c r="A11238">
        <v>11270</v>
      </c>
      <c r="B11238">
        <v>7</v>
      </c>
      <c r="C11238">
        <v>181</v>
      </c>
      <c r="D11238" s="32">
        <v>0.81944444444444442</v>
      </c>
      <c r="E11238">
        <v>8000</v>
      </c>
      <c r="G11238" s="31" t="s">
        <v>97</v>
      </c>
      <c r="H11238">
        <v>10</v>
      </c>
      <c r="I11238" s="31" t="s">
        <v>106</v>
      </c>
    </row>
    <row r="11239" spans="1:9" x14ac:dyDescent="0.3">
      <c r="A11239">
        <v>11271</v>
      </c>
      <c r="B11239">
        <v>5</v>
      </c>
      <c r="C11239">
        <v>181</v>
      </c>
      <c r="D11239" s="32">
        <v>0.58472222222222225</v>
      </c>
      <c r="E11239">
        <v>8000</v>
      </c>
      <c r="F11239">
        <v>500</v>
      </c>
      <c r="G11239" s="31" t="s">
        <v>102</v>
      </c>
      <c r="H11239">
        <v>10</v>
      </c>
      <c r="I11239" s="31" t="s">
        <v>105</v>
      </c>
    </row>
    <row r="11240" spans="1:9" x14ac:dyDescent="0.3">
      <c r="A11240">
        <v>11272</v>
      </c>
      <c r="B11240">
        <v>3</v>
      </c>
      <c r="C11240">
        <v>181</v>
      </c>
      <c r="D11240" s="32">
        <v>0.60416666666666663</v>
      </c>
      <c r="E11240">
        <v>8000</v>
      </c>
      <c r="G11240" s="31" t="s">
        <v>102</v>
      </c>
      <c r="H11240">
        <v>11</v>
      </c>
      <c r="I11240" s="31" t="s">
        <v>104</v>
      </c>
    </row>
    <row r="11241" spans="1:9" x14ac:dyDescent="0.3">
      <c r="A11241">
        <v>11273</v>
      </c>
      <c r="B11241">
        <v>2</v>
      </c>
      <c r="C11241">
        <v>181</v>
      </c>
      <c r="D11241" s="32">
        <v>0.65347222222222223</v>
      </c>
      <c r="E11241">
        <v>8000</v>
      </c>
      <c r="G11241" s="31" t="s">
        <v>102</v>
      </c>
      <c r="H11241">
        <v>11</v>
      </c>
      <c r="I11241" s="31" t="s">
        <v>98</v>
      </c>
    </row>
    <row r="11242" spans="1:9" x14ac:dyDescent="0.3">
      <c r="A11242">
        <v>11274</v>
      </c>
      <c r="B11242">
        <v>1</v>
      </c>
      <c r="C11242">
        <v>181</v>
      </c>
      <c r="D11242" s="32">
        <v>0.65277777777777779</v>
      </c>
      <c r="E11242">
        <v>8000</v>
      </c>
      <c r="G11242" s="31" t="s">
        <v>97</v>
      </c>
      <c r="H11242">
        <v>11</v>
      </c>
      <c r="I11242" s="31" t="s">
        <v>99</v>
      </c>
    </row>
    <row r="11243" spans="1:9" x14ac:dyDescent="0.3">
      <c r="A11243">
        <v>11275</v>
      </c>
      <c r="B11243">
        <v>4</v>
      </c>
      <c r="C11243">
        <v>181</v>
      </c>
      <c r="D11243" s="32">
        <v>0.63472222222222219</v>
      </c>
      <c r="E11243">
        <v>8000</v>
      </c>
      <c r="G11243" s="31" t="s">
        <v>102</v>
      </c>
      <c r="H11243">
        <v>11</v>
      </c>
      <c r="I11243" s="31" t="s">
        <v>103</v>
      </c>
    </row>
    <row r="11244" spans="1:9" x14ac:dyDescent="0.3">
      <c r="A11244">
        <v>11276</v>
      </c>
      <c r="B11244">
        <v>8</v>
      </c>
      <c r="C11244">
        <v>181</v>
      </c>
      <c r="D11244" s="32">
        <v>0.68263888888888891</v>
      </c>
      <c r="E11244">
        <v>8000</v>
      </c>
      <c r="F11244">
        <v>1000</v>
      </c>
      <c r="G11244" s="31" t="s">
        <v>97</v>
      </c>
      <c r="H11244">
        <v>11</v>
      </c>
      <c r="I11244" s="31" t="s">
        <v>101</v>
      </c>
    </row>
    <row r="11245" spans="1:9" x14ac:dyDescent="0.3">
      <c r="A11245">
        <v>11277</v>
      </c>
      <c r="B11245">
        <v>5</v>
      </c>
      <c r="C11245">
        <v>181</v>
      </c>
      <c r="D11245" s="32">
        <v>0.62708333333333333</v>
      </c>
      <c r="E11245">
        <v>8000</v>
      </c>
      <c r="G11245" s="31" t="s">
        <v>97</v>
      </c>
      <c r="H11245">
        <v>11</v>
      </c>
      <c r="I11245" s="31" t="s">
        <v>105</v>
      </c>
    </row>
    <row r="11246" spans="1:9" x14ac:dyDescent="0.3">
      <c r="A11246">
        <v>11278</v>
      </c>
      <c r="B11246">
        <v>3</v>
      </c>
      <c r="C11246">
        <v>181</v>
      </c>
      <c r="D11246" s="32">
        <v>0.61527777777777781</v>
      </c>
      <c r="E11246">
        <v>8000</v>
      </c>
      <c r="F11246">
        <v>2000</v>
      </c>
      <c r="G11246" s="31" t="s">
        <v>102</v>
      </c>
      <c r="H11246">
        <v>12</v>
      </c>
      <c r="I11246" s="31" t="s">
        <v>104</v>
      </c>
    </row>
    <row r="11247" spans="1:9" x14ac:dyDescent="0.3">
      <c r="A11247">
        <v>11279</v>
      </c>
      <c r="B11247">
        <v>2</v>
      </c>
      <c r="C11247">
        <v>181</v>
      </c>
      <c r="D11247" s="32">
        <v>0.68055555555555558</v>
      </c>
      <c r="E11247">
        <v>8000</v>
      </c>
      <c r="G11247" s="31" t="s">
        <v>97</v>
      </c>
      <c r="H11247">
        <v>12</v>
      </c>
      <c r="I11247" s="31" t="s">
        <v>98</v>
      </c>
    </row>
    <row r="11248" spans="1:9" x14ac:dyDescent="0.3">
      <c r="A11248">
        <v>11280</v>
      </c>
      <c r="B11248">
        <v>1</v>
      </c>
      <c r="C11248">
        <v>181</v>
      </c>
      <c r="D11248" s="32">
        <v>0.68194444444444446</v>
      </c>
      <c r="E11248">
        <v>8000</v>
      </c>
      <c r="G11248" s="31" t="s">
        <v>97</v>
      </c>
      <c r="H11248">
        <v>12</v>
      </c>
      <c r="I11248" s="31" t="s">
        <v>99</v>
      </c>
    </row>
    <row r="11249" spans="1:9" x14ac:dyDescent="0.3">
      <c r="A11249">
        <v>11281</v>
      </c>
      <c r="B11249">
        <v>4</v>
      </c>
      <c r="C11249">
        <v>181</v>
      </c>
      <c r="D11249" s="32">
        <v>0.65625</v>
      </c>
      <c r="E11249">
        <v>8000</v>
      </c>
      <c r="G11249" s="31" t="s">
        <v>97</v>
      </c>
      <c r="H11249">
        <v>12</v>
      </c>
      <c r="I11249" s="31" t="s">
        <v>103</v>
      </c>
    </row>
    <row r="11250" spans="1:9" x14ac:dyDescent="0.3">
      <c r="A11250">
        <v>11282</v>
      </c>
      <c r="B11250">
        <v>8</v>
      </c>
      <c r="C11250">
        <v>181</v>
      </c>
      <c r="D11250" s="32">
        <v>0.73263888888888884</v>
      </c>
      <c r="E11250">
        <v>8000</v>
      </c>
      <c r="G11250" s="31" t="s">
        <v>102</v>
      </c>
      <c r="H11250">
        <v>12</v>
      </c>
      <c r="I11250" s="31" t="s">
        <v>101</v>
      </c>
    </row>
    <row r="11251" spans="1:9" x14ac:dyDescent="0.3">
      <c r="A11251">
        <v>11283</v>
      </c>
      <c r="B11251">
        <v>5</v>
      </c>
      <c r="C11251">
        <v>181</v>
      </c>
      <c r="D11251" s="32">
        <v>0.65486111111111112</v>
      </c>
      <c r="E11251">
        <v>8000</v>
      </c>
      <c r="G11251" s="31" t="s">
        <v>102</v>
      </c>
      <c r="H11251">
        <v>12</v>
      </c>
      <c r="I11251" s="31" t="s">
        <v>105</v>
      </c>
    </row>
    <row r="11252" spans="1:9" x14ac:dyDescent="0.3">
      <c r="A11252">
        <v>11284</v>
      </c>
      <c r="B11252">
        <v>3</v>
      </c>
      <c r="C11252">
        <v>181</v>
      </c>
      <c r="D11252" s="32">
        <v>0.63263888888888886</v>
      </c>
      <c r="E11252">
        <v>8000</v>
      </c>
      <c r="G11252" s="31" t="s">
        <v>102</v>
      </c>
      <c r="H11252">
        <v>13</v>
      </c>
      <c r="I11252" s="31" t="s">
        <v>104</v>
      </c>
    </row>
    <row r="11253" spans="1:9" x14ac:dyDescent="0.3">
      <c r="A11253">
        <v>11285</v>
      </c>
      <c r="B11253">
        <v>2</v>
      </c>
      <c r="C11253">
        <v>181</v>
      </c>
      <c r="D11253" s="32">
        <v>0.71319444444444446</v>
      </c>
      <c r="E11253">
        <v>8000</v>
      </c>
      <c r="G11253" s="31" t="s">
        <v>102</v>
      </c>
      <c r="H11253">
        <v>13</v>
      </c>
      <c r="I11253" s="31" t="s">
        <v>98</v>
      </c>
    </row>
    <row r="11254" spans="1:9" x14ac:dyDescent="0.3">
      <c r="A11254">
        <v>11286</v>
      </c>
      <c r="B11254">
        <v>1</v>
      </c>
      <c r="C11254">
        <v>181</v>
      </c>
      <c r="D11254" s="32">
        <v>0.72222222222222221</v>
      </c>
      <c r="E11254">
        <v>8000</v>
      </c>
      <c r="G11254" s="31" t="s">
        <v>97</v>
      </c>
      <c r="H11254">
        <v>13</v>
      </c>
      <c r="I11254" s="31" t="s">
        <v>99</v>
      </c>
    </row>
    <row r="11255" spans="1:9" x14ac:dyDescent="0.3">
      <c r="A11255">
        <v>11287</v>
      </c>
      <c r="B11255">
        <v>4</v>
      </c>
      <c r="C11255">
        <v>181</v>
      </c>
      <c r="D11255" s="32">
        <v>0.67500000000000004</v>
      </c>
      <c r="E11255">
        <v>8000</v>
      </c>
      <c r="G11255" s="31" t="s">
        <v>102</v>
      </c>
      <c r="H11255">
        <v>13</v>
      </c>
      <c r="I11255" s="31" t="s">
        <v>103</v>
      </c>
    </row>
    <row r="11256" spans="1:9" x14ac:dyDescent="0.3">
      <c r="A11256">
        <v>11288</v>
      </c>
      <c r="B11256">
        <v>8</v>
      </c>
      <c r="C11256">
        <v>181</v>
      </c>
      <c r="D11256" s="32">
        <v>0.75694444444444442</v>
      </c>
      <c r="E11256">
        <v>8000</v>
      </c>
      <c r="F11256">
        <v>2000</v>
      </c>
      <c r="G11256" s="31" t="s">
        <v>102</v>
      </c>
      <c r="H11256">
        <v>13</v>
      </c>
      <c r="I11256" s="31" t="s">
        <v>101</v>
      </c>
    </row>
    <row r="11257" spans="1:9" x14ac:dyDescent="0.3">
      <c r="A11257">
        <v>11289</v>
      </c>
      <c r="B11257">
        <v>5</v>
      </c>
      <c r="C11257">
        <v>181</v>
      </c>
      <c r="D11257" s="32">
        <v>0.67569444444444449</v>
      </c>
      <c r="E11257">
        <v>8000</v>
      </c>
      <c r="G11257" s="31" t="s">
        <v>97</v>
      </c>
      <c r="H11257">
        <v>13</v>
      </c>
      <c r="I11257" s="31" t="s">
        <v>105</v>
      </c>
    </row>
    <row r="11258" spans="1:9" x14ac:dyDescent="0.3">
      <c r="A11258">
        <v>11290</v>
      </c>
      <c r="B11258">
        <v>3</v>
      </c>
      <c r="C11258">
        <v>181</v>
      </c>
      <c r="D11258" s="32">
        <v>0.65902777777777777</v>
      </c>
      <c r="E11258">
        <v>8000</v>
      </c>
      <c r="F11258">
        <v>1000</v>
      </c>
      <c r="G11258" s="31" t="s">
        <v>97</v>
      </c>
      <c r="H11258">
        <v>14</v>
      </c>
      <c r="I11258" s="31" t="s">
        <v>104</v>
      </c>
    </row>
    <row r="11259" spans="1:9" x14ac:dyDescent="0.3">
      <c r="A11259">
        <v>11291</v>
      </c>
      <c r="B11259">
        <v>2</v>
      </c>
      <c r="C11259">
        <v>181</v>
      </c>
      <c r="D11259" s="32">
        <v>0.7368055555555556</v>
      </c>
      <c r="E11259">
        <v>8000</v>
      </c>
      <c r="G11259" s="31" t="s">
        <v>102</v>
      </c>
      <c r="H11259">
        <v>14</v>
      </c>
      <c r="I11259" s="31" t="s">
        <v>98</v>
      </c>
    </row>
    <row r="11260" spans="1:9" x14ac:dyDescent="0.3">
      <c r="A11260">
        <v>11292</v>
      </c>
      <c r="B11260">
        <v>1</v>
      </c>
      <c r="C11260">
        <v>181</v>
      </c>
      <c r="D11260" s="32">
        <v>0.73263888888888884</v>
      </c>
      <c r="E11260">
        <v>8000</v>
      </c>
      <c r="F11260">
        <v>2000</v>
      </c>
      <c r="G11260" s="31" t="s">
        <v>102</v>
      </c>
      <c r="H11260">
        <v>14</v>
      </c>
      <c r="I11260" s="31" t="s">
        <v>99</v>
      </c>
    </row>
    <row r="11261" spans="1:9" x14ac:dyDescent="0.3">
      <c r="A11261">
        <v>11293</v>
      </c>
      <c r="B11261">
        <v>4</v>
      </c>
      <c r="C11261">
        <v>181</v>
      </c>
      <c r="D11261" s="32">
        <v>0.70972222222222225</v>
      </c>
      <c r="E11261">
        <v>8000</v>
      </c>
      <c r="G11261" s="31" t="s">
        <v>102</v>
      </c>
      <c r="H11261">
        <v>14</v>
      </c>
      <c r="I11261" s="31" t="s">
        <v>103</v>
      </c>
    </row>
    <row r="11262" spans="1:9" x14ac:dyDescent="0.3">
      <c r="A11262">
        <v>11294</v>
      </c>
      <c r="B11262">
        <v>8</v>
      </c>
      <c r="C11262">
        <v>181</v>
      </c>
      <c r="D11262" s="32">
        <v>0.76527777777777772</v>
      </c>
      <c r="E11262">
        <v>8000</v>
      </c>
      <c r="F11262">
        <v>1000</v>
      </c>
      <c r="G11262" s="31" t="s">
        <v>102</v>
      </c>
      <c r="H11262">
        <v>14</v>
      </c>
      <c r="I11262" s="31" t="s">
        <v>101</v>
      </c>
    </row>
    <row r="11263" spans="1:9" x14ac:dyDescent="0.3">
      <c r="A11263">
        <v>11295</v>
      </c>
      <c r="B11263">
        <v>5</v>
      </c>
      <c r="C11263">
        <v>181</v>
      </c>
      <c r="D11263" s="32">
        <v>0.69236111111111109</v>
      </c>
      <c r="E11263">
        <v>8000</v>
      </c>
      <c r="G11263" s="31" t="s">
        <v>102</v>
      </c>
      <c r="H11263">
        <v>14</v>
      </c>
      <c r="I11263" s="31" t="s">
        <v>105</v>
      </c>
    </row>
    <row r="11264" spans="1:9" x14ac:dyDescent="0.3">
      <c r="A11264">
        <v>11296</v>
      </c>
      <c r="B11264">
        <v>3</v>
      </c>
      <c r="C11264">
        <v>181</v>
      </c>
      <c r="D11264" s="32">
        <v>0.67847222222222225</v>
      </c>
      <c r="E11264">
        <v>8000</v>
      </c>
      <c r="F11264">
        <v>1000</v>
      </c>
      <c r="G11264" s="31" t="s">
        <v>102</v>
      </c>
      <c r="H11264">
        <v>15</v>
      </c>
      <c r="I11264" s="31" t="s">
        <v>104</v>
      </c>
    </row>
    <row r="11265" spans="1:9" x14ac:dyDescent="0.3">
      <c r="A11265">
        <v>11297</v>
      </c>
      <c r="B11265">
        <v>2</v>
      </c>
      <c r="C11265">
        <v>181</v>
      </c>
      <c r="D11265" s="32">
        <v>0.76944444444444449</v>
      </c>
      <c r="E11265">
        <v>8000</v>
      </c>
      <c r="F11265">
        <v>2000</v>
      </c>
      <c r="G11265" s="31" t="s">
        <v>97</v>
      </c>
      <c r="H11265">
        <v>15</v>
      </c>
      <c r="I11265" s="31" t="s">
        <v>98</v>
      </c>
    </row>
    <row r="11266" spans="1:9" x14ac:dyDescent="0.3">
      <c r="A11266">
        <v>11298</v>
      </c>
      <c r="B11266">
        <v>1</v>
      </c>
      <c r="C11266">
        <v>181</v>
      </c>
      <c r="D11266" s="32">
        <v>0.75486111111111109</v>
      </c>
      <c r="E11266">
        <v>8000</v>
      </c>
      <c r="G11266" s="31" t="s">
        <v>97</v>
      </c>
      <c r="H11266">
        <v>15</v>
      </c>
      <c r="I11266" s="31" t="s">
        <v>99</v>
      </c>
    </row>
    <row r="11267" spans="1:9" x14ac:dyDescent="0.3">
      <c r="A11267">
        <v>11299</v>
      </c>
      <c r="B11267">
        <v>4</v>
      </c>
      <c r="C11267">
        <v>181</v>
      </c>
      <c r="D11267" s="32">
        <v>0.7319444444444444</v>
      </c>
      <c r="E11267">
        <v>8000</v>
      </c>
      <c r="G11267" s="31" t="s">
        <v>97</v>
      </c>
      <c r="H11267">
        <v>15</v>
      </c>
      <c r="I11267" s="31" t="s">
        <v>103</v>
      </c>
    </row>
    <row r="11268" spans="1:9" x14ac:dyDescent="0.3">
      <c r="A11268">
        <v>11300</v>
      </c>
      <c r="B11268">
        <v>8</v>
      </c>
      <c r="C11268">
        <v>181</v>
      </c>
      <c r="D11268" s="32">
        <v>0.7895833333333333</v>
      </c>
      <c r="E11268">
        <v>8000</v>
      </c>
      <c r="G11268" s="31" t="s">
        <v>102</v>
      </c>
      <c r="H11268">
        <v>15</v>
      </c>
      <c r="I11268" s="31" t="s">
        <v>101</v>
      </c>
    </row>
    <row r="11269" spans="1:9" x14ac:dyDescent="0.3">
      <c r="A11269">
        <v>11301</v>
      </c>
      <c r="B11269">
        <v>5</v>
      </c>
      <c r="C11269">
        <v>181</v>
      </c>
      <c r="D11269" s="32">
        <v>0.71111111111111114</v>
      </c>
      <c r="E11269">
        <v>10000</v>
      </c>
      <c r="G11269" s="31" t="s">
        <v>102</v>
      </c>
      <c r="H11269">
        <v>15</v>
      </c>
      <c r="I11269" s="31" t="s">
        <v>105</v>
      </c>
    </row>
    <row r="11270" spans="1:9" x14ac:dyDescent="0.3">
      <c r="A11270">
        <v>11302</v>
      </c>
      <c r="B11270">
        <v>3</v>
      </c>
      <c r="C11270">
        <v>181</v>
      </c>
      <c r="D11270" s="32">
        <v>0.69861111111111107</v>
      </c>
      <c r="E11270">
        <v>8000</v>
      </c>
      <c r="G11270" s="31" t="s">
        <v>102</v>
      </c>
      <c r="H11270">
        <v>16</v>
      </c>
      <c r="I11270" s="31" t="s">
        <v>104</v>
      </c>
    </row>
    <row r="11271" spans="1:9" x14ac:dyDescent="0.3">
      <c r="A11271">
        <v>11303</v>
      </c>
      <c r="B11271">
        <v>2</v>
      </c>
      <c r="C11271">
        <v>181</v>
      </c>
      <c r="D11271" s="32">
        <v>0.7944444444444444</v>
      </c>
      <c r="E11271">
        <v>8000</v>
      </c>
      <c r="G11271" s="31" t="s">
        <v>102</v>
      </c>
      <c r="H11271">
        <v>16</v>
      </c>
      <c r="I11271" s="31" t="s">
        <v>98</v>
      </c>
    </row>
    <row r="11272" spans="1:9" x14ac:dyDescent="0.3">
      <c r="A11272">
        <v>11304</v>
      </c>
      <c r="B11272">
        <v>1</v>
      </c>
      <c r="C11272">
        <v>181</v>
      </c>
      <c r="D11272" s="32">
        <v>0.7895833333333333</v>
      </c>
      <c r="E11272">
        <v>8000</v>
      </c>
      <c r="G11272" s="31" t="s">
        <v>97</v>
      </c>
      <c r="H11272">
        <v>16</v>
      </c>
      <c r="I11272" s="31" t="s">
        <v>99</v>
      </c>
    </row>
    <row r="11273" spans="1:9" x14ac:dyDescent="0.3">
      <c r="A11273">
        <v>11305</v>
      </c>
      <c r="B11273">
        <v>4</v>
      </c>
      <c r="C11273">
        <v>181</v>
      </c>
      <c r="D11273" s="32">
        <v>0.75069444444444444</v>
      </c>
      <c r="E11273">
        <v>8000</v>
      </c>
      <c r="G11273" s="31" t="s">
        <v>102</v>
      </c>
      <c r="H11273">
        <v>16</v>
      </c>
      <c r="I11273" s="31" t="s">
        <v>103</v>
      </c>
    </row>
    <row r="11274" spans="1:9" x14ac:dyDescent="0.3">
      <c r="A11274">
        <v>11306</v>
      </c>
      <c r="B11274">
        <v>8</v>
      </c>
      <c r="C11274">
        <v>181</v>
      </c>
      <c r="D11274" s="32">
        <v>0.81458333333333333</v>
      </c>
      <c r="E11274">
        <v>8000</v>
      </c>
      <c r="G11274" s="31" t="s">
        <v>97</v>
      </c>
      <c r="H11274">
        <v>16</v>
      </c>
      <c r="I11274" s="31" t="s">
        <v>101</v>
      </c>
    </row>
    <row r="11275" spans="1:9" x14ac:dyDescent="0.3">
      <c r="A11275">
        <v>11307</v>
      </c>
      <c r="B11275">
        <v>5</v>
      </c>
      <c r="C11275">
        <v>181</v>
      </c>
      <c r="D11275" s="32">
        <v>0.73611111111111116</v>
      </c>
      <c r="E11275">
        <v>8000</v>
      </c>
      <c r="G11275" s="31" t="s">
        <v>97</v>
      </c>
      <c r="H11275">
        <v>16</v>
      </c>
      <c r="I11275" s="31" t="s">
        <v>105</v>
      </c>
    </row>
    <row r="11276" spans="1:9" x14ac:dyDescent="0.3">
      <c r="A11276">
        <v>11308</v>
      </c>
      <c r="B11276">
        <v>3</v>
      </c>
      <c r="C11276">
        <v>181</v>
      </c>
      <c r="D11276" s="32">
        <v>0.71180555555555558</v>
      </c>
      <c r="E11276">
        <v>8000</v>
      </c>
      <c r="G11276" s="31" t="s">
        <v>97</v>
      </c>
      <c r="H11276">
        <v>17</v>
      </c>
      <c r="I11276" s="31" t="s">
        <v>104</v>
      </c>
    </row>
    <row r="11277" spans="1:9" x14ac:dyDescent="0.3">
      <c r="A11277">
        <v>11309</v>
      </c>
      <c r="B11277">
        <v>2</v>
      </c>
      <c r="C11277">
        <v>181</v>
      </c>
      <c r="D11277" s="32">
        <v>0.81805555555555554</v>
      </c>
      <c r="E11277">
        <v>8000</v>
      </c>
      <c r="G11277" s="31" t="s">
        <v>97</v>
      </c>
      <c r="H11277">
        <v>17</v>
      </c>
      <c r="I11277" s="31" t="s">
        <v>98</v>
      </c>
    </row>
    <row r="11278" spans="1:9" x14ac:dyDescent="0.3">
      <c r="A11278">
        <v>11310</v>
      </c>
      <c r="B11278">
        <v>1</v>
      </c>
      <c r="C11278">
        <v>181</v>
      </c>
      <c r="D11278" s="32">
        <v>0.8125</v>
      </c>
      <c r="E11278">
        <v>8000</v>
      </c>
      <c r="F11278">
        <v>2000</v>
      </c>
      <c r="G11278" s="31" t="s">
        <v>102</v>
      </c>
      <c r="H11278">
        <v>17</v>
      </c>
      <c r="I11278" s="31" t="s">
        <v>99</v>
      </c>
    </row>
    <row r="11279" spans="1:9" x14ac:dyDescent="0.3">
      <c r="A11279">
        <v>11311</v>
      </c>
      <c r="B11279">
        <v>4</v>
      </c>
      <c r="C11279">
        <v>181</v>
      </c>
      <c r="D11279" s="32">
        <v>0.76944444444444449</v>
      </c>
      <c r="E11279">
        <v>10000</v>
      </c>
      <c r="F11279">
        <v>2000</v>
      </c>
      <c r="G11279" s="31" t="s">
        <v>97</v>
      </c>
      <c r="H11279">
        <v>17</v>
      </c>
      <c r="I11279" s="31" t="s">
        <v>103</v>
      </c>
    </row>
    <row r="11280" spans="1:9" x14ac:dyDescent="0.3">
      <c r="A11280">
        <v>11312</v>
      </c>
      <c r="B11280">
        <v>8</v>
      </c>
      <c r="C11280">
        <v>181</v>
      </c>
      <c r="D11280" s="32"/>
      <c r="E11280">
        <v>8000</v>
      </c>
      <c r="G11280" s="31" t="s">
        <v>102</v>
      </c>
      <c r="H11280">
        <v>17</v>
      </c>
      <c r="I11280" s="31" t="s">
        <v>101</v>
      </c>
    </row>
    <row r="11281" spans="1:9" x14ac:dyDescent="0.3">
      <c r="A11281">
        <v>11313</v>
      </c>
      <c r="B11281">
        <v>5</v>
      </c>
      <c r="C11281">
        <v>181</v>
      </c>
      <c r="D11281" s="32">
        <v>0.76249999999999996</v>
      </c>
      <c r="E11281">
        <v>8000</v>
      </c>
      <c r="G11281" s="31" t="s">
        <v>97</v>
      </c>
      <c r="H11281">
        <v>17</v>
      </c>
      <c r="I11281" s="31" t="s">
        <v>105</v>
      </c>
    </row>
    <row r="11282" spans="1:9" x14ac:dyDescent="0.3">
      <c r="A11282">
        <v>11314</v>
      </c>
      <c r="B11282">
        <v>3</v>
      </c>
      <c r="C11282">
        <v>181</v>
      </c>
      <c r="D11282" s="32">
        <v>0.72916666666666663</v>
      </c>
      <c r="E11282">
        <v>8000</v>
      </c>
      <c r="G11282" s="31" t="s">
        <v>97</v>
      </c>
      <c r="H11282">
        <v>18</v>
      </c>
      <c r="I11282" s="31" t="s">
        <v>104</v>
      </c>
    </row>
    <row r="11283" spans="1:9" x14ac:dyDescent="0.3">
      <c r="A11283">
        <v>11315</v>
      </c>
      <c r="B11283">
        <v>2</v>
      </c>
      <c r="C11283">
        <v>181</v>
      </c>
      <c r="D11283" s="32">
        <v>0.83333333333333337</v>
      </c>
      <c r="E11283">
        <v>8000</v>
      </c>
      <c r="G11283" s="31" t="s">
        <v>97</v>
      </c>
      <c r="H11283">
        <v>18</v>
      </c>
      <c r="I11283" s="31" t="s">
        <v>98</v>
      </c>
    </row>
    <row r="11284" spans="1:9" x14ac:dyDescent="0.3">
      <c r="A11284">
        <v>11316</v>
      </c>
      <c r="B11284">
        <v>1</v>
      </c>
      <c r="C11284">
        <v>181</v>
      </c>
      <c r="D11284" s="32">
        <v>0.83819444444444446</v>
      </c>
      <c r="E11284">
        <v>8000</v>
      </c>
      <c r="G11284" s="31" t="s">
        <v>97</v>
      </c>
      <c r="H11284">
        <v>18</v>
      </c>
      <c r="I11284" s="31" t="s">
        <v>99</v>
      </c>
    </row>
    <row r="11285" spans="1:9" x14ac:dyDescent="0.3">
      <c r="A11285">
        <v>11317</v>
      </c>
      <c r="B11285">
        <v>4</v>
      </c>
      <c r="C11285">
        <v>181</v>
      </c>
      <c r="D11285" s="32">
        <v>0.78888888888888886</v>
      </c>
      <c r="E11285">
        <v>8000</v>
      </c>
      <c r="G11285" s="31" t="s">
        <v>102</v>
      </c>
      <c r="H11285">
        <v>18</v>
      </c>
      <c r="I11285" s="31" t="s">
        <v>103</v>
      </c>
    </row>
    <row r="11286" spans="1:9" x14ac:dyDescent="0.3">
      <c r="A11286">
        <v>11318</v>
      </c>
      <c r="B11286">
        <v>3</v>
      </c>
      <c r="C11286">
        <v>181</v>
      </c>
      <c r="D11286" s="32">
        <v>0.75</v>
      </c>
      <c r="E11286">
        <v>8000</v>
      </c>
      <c r="G11286" s="31" t="s">
        <v>102</v>
      </c>
      <c r="H11286">
        <v>19</v>
      </c>
      <c r="I11286" s="31" t="s">
        <v>104</v>
      </c>
    </row>
    <row r="11287" spans="1:9" x14ac:dyDescent="0.3">
      <c r="A11287">
        <v>11319</v>
      </c>
      <c r="B11287">
        <v>1</v>
      </c>
      <c r="C11287">
        <v>181</v>
      </c>
      <c r="D11287" s="32"/>
      <c r="E11287">
        <v>8000</v>
      </c>
      <c r="G11287" s="31" t="s">
        <v>102</v>
      </c>
      <c r="H11287">
        <v>19</v>
      </c>
      <c r="I11287" s="31" t="s">
        <v>99</v>
      </c>
    </row>
    <row r="11288" spans="1:9" x14ac:dyDescent="0.3">
      <c r="A11288">
        <v>11320</v>
      </c>
      <c r="B11288">
        <v>4</v>
      </c>
      <c r="C11288">
        <v>181</v>
      </c>
      <c r="D11288" s="32">
        <v>0.81666666666666665</v>
      </c>
      <c r="E11288">
        <v>8000</v>
      </c>
      <c r="G11288" s="31" t="s">
        <v>102</v>
      </c>
      <c r="H11288">
        <v>19</v>
      </c>
      <c r="I11288" s="31" t="s">
        <v>103</v>
      </c>
    </row>
    <row r="11289" spans="1:9" x14ac:dyDescent="0.3">
      <c r="A11289">
        <v>11321</v>
      </c>
      <c r="B11289">
        <v>3</v>
      </c>
      <c r="C11289">
        <v>181</v>
      </c>
      <c r="D11289" s="32">
        <v>0.77083333333333337</v>
      </c>
      <c r="E11289">
        <v>8000</v>
      </c>
      <c r="G11289" s="31" t="s">
        <v>97</v>
      </c>
      <c r="H11289">
        <v>20</v>
      </c>
      <c r="I11289" s="31" t="s">
        <v>104</v>
      </c>
    </row>
    <row r="11290" spans="1:9" x14ac:dyDescent="0.3">
      <c r="A11290">
        <v>11322</v>
      </c>
      <c r="B11290">
        <v>4</v>
      </c>
      <c r="C11290">
        <v>181</v>
      </c>
      <c r="D11290" s="32">
        <v>0.83333333333333337</v>
      </c>
      <c r="E11290">
        <v>8000</v>
      </c>
      <c r="G11290" s="31" t="s">
        <v>97</v>
      </c>
      <c r="H11290">
        <v>20</v>
      </c>
      <c r="I11290" s="31" t="s">
        <v>103</v>
      </c>
    </row>
    <row r="11291" spans="1:9" x14ac:dyDescent="0.3">
      <c r="A11291">
        <v>11323</v>
      </c>
      <c r="B11291">
        <v>3</v>
      </c>
      <c r="C11291">
        <v>181</v>
      </c>
      <c r="D11291" s="32">
        <v>0.79027777777777775</v>
      </c>
      <c r="E11291">
        <v>8000</v>
      </c>
      <c r="F11291">
        <v>2000</v>
      </c>
      <c r="G11291" s="31" t="s">
        <v>102</v>
      </c>
      <c r="H11291">
        <v>21</v>
      </c>
      <c r="I11291" s="31" t="s">
        <v>104</v>
      </c>
    </row>
    <row r="11292" spans="1:9" x14ac:dyDescent="0.3">
      <c r="A11292">
        <v>11324</v>
      </c>
      <c r="B11292">
        <v>3</v>
      </c>
      <c r="C11292">
        <v>181</v>
      </c>
      <c r="D11292" s="32">
        <v>0.80833333333333335</v>
      </c>
      <c r="E11292">
        <v>8000</v>
      </c>
      <c r="F11292">
        <v>1000</v>
      </c>
      <c r="G11292" s="31" t="s">
        <v>97</v>
      </c>
      <c r="H11292">
        <v>22</v>
      </c>
      <c r="I11292" s="31" t="s">
        <v>104</v>
      </c>
    </row>
    <row r="11293" spans="1:9" x14ac:dyDescent="0.3">
      <c r="A11293">
        <v>11325</v>
      </c>
      <c r="B11293">
        <v>3</v>
      </c>
      <c r="C11293">
        <v>181</v>
      </c>
      <c r="D11293" s="32">
        <v>0.82499999999999996</v>
      </c>
      <c r="E11293">
        <v>8000</v>
      </c>
      <c r="G11293" s="31" t="s">
        <v>102</v>
      </c>
      <c r="H11293">
        <v>23</v>
      </c>
      <c r="I11293" s="31" t="s">
        <v>104</v>
      </c>
    </row>
    <row r="11294" spans="1:9" x14ac:dyDescent="0.3">
      <c r="A11294">
        <v>11326</v>
      </c>
      <c r="B11294">
        <v>3</v>
      </c>
      <c r="C11294">
        <v>182</v>
      </c>
      <c r="D11294" s="32">
        <v>0.45555555555555555</v>
      </c>
      <c r="E11294">
        <v>10000</v>
      </c>
      <c r="G11294" s="31" t="s">
        <v>97</v>
      </c>
      <c r="H11294">
        <v>4</v>
      </c>
      <c r="I11294" s="31" t="s">
        <v>104</v>
      </c>
    </row>
    <row r="11295" spans="1:9" x14ac:dyDescent="0.3">
      <c r="A11295">
        <v>11327</v>
      </c>
      <c r="B11295">
        <v>2</v>
      </c>
      <c r="C11295">
        <v>182</v>
      </c>
      <c r="D11295" s="32">
        <v>0.47638888888888886</v>
      </c>
      <c r="E11295">
        <v>8000</v>
      </c>
      <c r="F11295">
        <v>2000</v>
      </c>
      <c r="G11295" s="31" t="s">
        <v>97</v>
      </c>
      <c r="H11295">
        <v>4</v>
      </c>
      <c r="I11295" s="31" t="s">
        <v>98</v>
      </c>
    </row>
    <row r="11296" spans="1:9" x14ac:dyDescent="0.3">
      <c r="A11296">
        <v>11328</v>
      </c>
      <c r="B11296">
        <v>1</v>
      </c>
      <c r="C11296">
        <v>182</v>
      </c>
      <c r="D11296" s="32">
        <v>0.44027777777777777</v>
      </c>
      <c r="E11296">
        <v>8000</v>
      </c>
      <c r="G11296" s="31" t="s">
        <v>97</v>
      </c>
      <c r="H11296">
        <v>4</v>
      </c>
      <c r="I11296" s="31" t="s">
        <v>99</v>
      </c>
    </row>
    <row r="11297" spans="1:9" x14ac:dyDescent="0.3">
      <c r="A11297">
        <v>11329</v>
      </c>
      <c r="B11297">
        <v>6</v>
      </c>
      <c r="C11297">
        <v>182</v>
      </c>
      <c r="D11297" s="32">
        <v>0.67222222222222228</v>
      </c>
      <c r="E11297">
        <v>10000</v>
      </c>
      <c r="F11297">
        <v>2000</v>
      </c>
      <c r="G11297" s="31" t="s">
        <v>97</v>
      </c>
      <c r="H11297">
        <v>4</v>
      </c>
      <c r="I11297" s="31" t="s">
        <v>100</v>
      </c>
    </row>
    <row r="11298" spans="1:9" x14ac:dyDescent="0.3">
      <c r="A11298">
        <v>11330</v>
      </c>
      <c r="B11298">
        <v>4</v>
      </c>
      <c r="C11298">
        <v>182</v>
      </c>
      <c r="D11298" s="32">
        <v>0.45277777777777778</v>
      </c>
      <c r="E11298">
        <v>8000</v>
      </c>
      <c r="F11298">
        <v>2000</v>
      </c>
      <c r="G11298" s="31" t="s">
        <v>102</v>
      </c>
      <c r="H11298">
        <v>4</v>
      </c>
      <c r="I11298" s="31" t="s">
        <v>103</v>
      </c>
    </row>
    <row r="11299" spans="1:9" x14ac:dyDescent="0.3">
      <c r="A11299">
        <v>11331</v>
      </c>
      <c r="B11299">
        <v>5</v>
      </c>
      <c r="C11299">
        <v>182</v>
      </c>
      <c r="D11299" s="32">
        <v>0.44305555555555554</v>
      </c>
      <c r="E11299">
        <v>8000</v>
      </c>
      <c r="G11299" s="31" t="s">
        <v>97</v>
      </c>
      <c r="H11299">
        <v>4</v>
      </c>
      <c r="I11299" s="31" t="s">
        <v>105</v>
      </c>
    </row>
    <row r="11300" spans="1:9" x14ac:dyDescent="0.3">
      <c r="A11300">
        <v>11332</v>
      </c>
      <c r="B11300">
        <v>3</v>
      </c>
      <c r="C11300">
        <v>182</v>
      </c>
      <c r="D11300" s="32">
        <v>0.49722222222222223</v>
      </c>
      <c r="E11300">
        <v>8000</v>
      </c>
      <c r="F11300">
        <v>2000</v>
      </c>
      <c r="G11300" s="31" t="s">
        <v>102</v>
      </c>
      <c r="H11300">
        <v>5</v>
      </c>
      <c r="I11300" s="31" t="s">
        <v>104</v>
      </c>
    </row>
    <row r="11301" spans="1:9" x14ac:dyDescent="0.3">
      <c r="A11301">
        <v>11333</v>
      </c>
      <c r="B11301">
        <v>2</v>
      </c>
      <c r="C11301">
        <v>182</v>
      </c>
      <c r="D11301" s="32">
        <v>0.54027777777777775</v>
      </c>
      <c r="E11301">
        <v>8000</v>
      </c>
      <c r="F11301">
        <v>800</v>
      </c>
      <c r="G11301" s="31" t="s">
        <v>102</v>
      </c>
      <c r="H11301">
        <v>5</v>
      </c>
      <c r="I11301" s="31" t="s">
        <v>98</v>
      </c>
    </row>
    <row r="11302" spans="1:9" x14ac:dyDescent="0.3">
      <c r="A11302">
        <v>11334</v>
      </c>
      <c r="B11302">
        <v>1</v>
      </c>
      <c r="C11302">
        <v>182</v>
      </c>
      <c r="D11302" s="32">
        <v>0.47083333333333333</v>
      </c>
      <c r="E11302">
        <v>8000</v>
      </c>
      <c r="G11302" s="31" t="s">
        <v>102</v>
      </c>
      <c r="H11302">
        <v>5</v>
      </c>
      <c r="I11302" s="31" t="s">
        <v>99</v>
      </c>
    </row>
    <row r="11303" spans="1:9" x14ac:dyDescent="0.3">
      <c r="A11303">
        <v>11335</v>
      </c>
      <c r="B11303">
        <v>6</v>
      </c>
      <c r="C11303">
        <v>182</v>
      </c>
      <c r="D11303" s="32">
        <v>0.74722222222222223</v>
      </c>
      <c r="E11303">
        <v>8000</v>
      </c>
      <c r="G11303" s="31" t="s">
        <v>102</v>
      </c>
      <c r="H11303">
        <v>5</v>
      </c>
      <c r="I11303" s="31" t="s">
        <v>100</v>
      </c>
    </row>
    <row r="11304" spans="1:9" x14ac:dyDescent="0.3">
      <c r="A11304">
        <v>11336</v>
      </c>
      <c r="B11304">
        <v>4</v>
      </c>
      <c r="C11304">
        <v>182</v>
      </c>
      <c r="D11304" s="32">
        <v>0.48541666666666666</v>
      </c>
      <c r="E11304">
        <v>8000</v>
      </c>
      <c r="G11304" s="31" t="s">
        <v>102</v>
      </c>
      <c r="H11304">
        <v>5</v>
      </c>
      <c r="I11304" s="31" t="s">
        <v>103</v>
      </c>
    </row>
    <row r="11305" spans="1:9" x14ac:dyDescent="0.3">
      <c r="A11305">
        <v>11337</v>
      </c>
      <c r="B11305">
        <v>5</v>
      </c>
      <c r="C11305">
        <v>182</v>
      </c>
      <c r="D11305" s="32">
        <v>0.47291666666666665</v>
      </c>
      <c r="E11305">
        <v>8000</v>
      </c>
      <c r="G11305" s="31" t="s">
        <v>102</v>
      </c>
      <c r="H11305">
        <v>5</v>
      </c>
      <c r="I11305" s="31" t="s">
        <v>105</v>
      </c>
    </row>
    <row r="11306" spans="1:9" x14ac:dyDescent="0.3">
      <c r="A11306">
        <v>11338</v>
      </c>
      <c r="B11306">
        <v>3</v>
      </c>
      <c r="C11306">
        <v>182</v>
      </c>
      <c r="D11306" s="32">
        <v>0.56041666666666667</v>
      </c>
      <c r="E11306">
        <v>8000</v>
      </c>
      <c r="F11306">
        <v>2000</v>
      </c>
      <c r="G11306" s="31" t="s">
        <v>97</v>
      </c>
      <c r="H11306">
        <v>6</v>
      </c>
      <c r="I11306" s="31" t="s">
        <v>104</v>
      </c>
    </row>
    <row r="11307" spans="1:9" x14ac:dyDescent="0.3">
      <c r="A11307">
        <v>11339</v>
      </c>
      <c r="B11307">
        <v>2</v>
      </c>
      <c r="C11307">
        <v>182</v>
      </c>
      <c r="D11307" s="32">
        <v>0.56805555555555554</v>
      </c>
      <c r="E11307">
        <v>10000</v>
      </c>
      <c r="G11307" s="31" t="s">
        <v>102</v>
      </c>
      <c r="H11307">
        <v>6</v>
      </c>
      <c r="I11307" s="31" t="s">
        <v>98</v>
      </c>
    </row>
    <row r="11308" spans="1:9" x14ac:dyDescent="0.3">
      <c r="A11308">
        <v>11340</v>
      </c>
      <c r="B11308">
        <v>1</v>
      </c>
      <c r="C11308">
        <v>182</v>
      </c>
      <c r="D11308" s="32">
        <v>0.49583333333333335</v>
      </c>
      <c r="E11308">
        <v>8000</v>
      </c>
      <c r="G11308" s="31" t="s">
        <v>102</v>
      </c>
      <c r="H11308">
        <v>6</v>
      </c>
      <c r="I11308" s="31" t="s">
        <v>99</v>
      </c>
    </row>
    <row r="11309" spans="1:9" x14ac:dyDescent="0.3">
      <c r="A11309">
        <v>11341</v>
      </c>
      <c r="B11309">
        <v>6</v>
      </c>
      <c r="C11309">
        <v>182</v>
      </c>
      <c r="D11309" s="32">
        <v>0.7680555555555556</v>
      </c>
      <c r="E11309">
        <v>8000</v>
      </c>
      <c r="G11309" s="31" t="s">
        <v>97</v>
      </c>
      <c r="H11309">
        <v>6</v>
      </c>
      <c r="I11309" s="31" t="s">
        <v>100</v>
      </c>
    </row>
    <row r="11310" spans="1:9" x14ac:dyDescent="0.3">
      <c r="A11310">
        <v>11342</v>
      </c>
      <c r="B11310">
        <v>4</v>
      </c>
      <c r="C11310">
        <v>182</v>
      </c>
      <c r="D11310" s="32">
        <v>0.54374999999999996</v>
      </c>
      <c r="E11310">
        <v>8000</v>
      </c>
      <c r="G11310" s="31" t="s">
        <v>97</v>
      </c>
      <c r="H11310">
        <v>6</v>
      </c>
      <c r="I11310" s="31" t="s">
        <v>103</v>
      </c>
    </row>
    <row r="11311" spans="1:9" x14ac:dyDescent="0.3">
      <c r="A11311">
        <v>11343</v>
      </c>
      <c r="B11311">
        <v>5</v>
      </c>
      <c r="C11311">
        <v>182</v>
      </c>
      <c r="D11311" s="32">
        <v>0.5</v>
      </c>
      <c r="E11311">
        <v>8000</v>
      </c>
      <c r="G11311" s="31" t="s">
        <v>97</v>
      </c>
      <c r="H11311">
        <v>6</v>
      </c>
      <c r="I11311" s="31" t="s">
        <v>105</v>
      </c>
    </row>
    <row r="11312" spans="1:9" x14ac:dyDescent="0.3">
      <c r="A11312">
        <v>11344</v>
      </c>
      <c r="B11312">
        <v>3</v>
      </c>
      <c r="C11312">
        <v>182</v>
      </c>
      <c r="D11312" s="32">
        <v>0.58402777777777781</v>
      </c>
      <c r="E11312">
        <v>10000</v>
      </c>
      <c r="F11312">
        <v>1000</v>
      </c>
      <c r="G11312" s="31" t="s">
        <v>97</v>
      </c>
      <c r="H11312">
        <v>7</v>
      </c>
      <c r="I11312" s="31" t="s">
        <v>104</v>
      </c>
    </row>
    <row r="11313" spans="1:9" x14ac:dyDescent="0.3">
      <c r="A11313">
        <v>11345</v>
      </c>
      <c r="B11313">
        <v>2</v>
      </c>
      <c r="C11313">
        <v>182</v>
      </c>
      <c r="D11313" s="32">
        <v>0.62777777777777777</v>
      </c>
      <c r="E11313">
        <v>8000</v>
      </c>
      <c r="G11313" s="31" t="s">
        <v>102</v>
      </c>
      <c r="H11313">
        <v>7</v>
      </c>
      <c r="I11313" s="31" t="s">
        <v>98</v>
      </c>
    </row>
    <row r="11314" spans="1:9" x14ac:dyDescent="0.3">
      <c r="A11314">
        <v>11346</v>
      </c>
      <c r="B11314">
        <v>1</v>
      </c>
      <c r="C11314">
        <v>182</v>
      </c>
      <c r="D11314" s="32">
        <v>0.58333333333333337</v>
      </c>
      <c r="E11314">
        <v>8000</v>
      </c>
      <c r="F11314">
        <v>1000</v>
      </c>
      <c r="G11314" s="31" t="s">
        <v>97</v>
      </c>
      <c r="H11314">
        <v>7</v>
      </c>
      <c r="I11314" s="31" t="s">
        <v>99</v>
      </c>
    </row>
    <row r="11315" spans="1:9" x14ac:dyDescent="0.3">
      <c r="A11315">
        <v>11347</v>
      </c>
      <c r="B11315">
        <v>6</v>
      </c>
      <c r="C11315">
        <v>182</v>
      </c>
      <c r="D11315" s="32">
        <v>0.79305555555555551</v>
      </c>
      <c r="E11315">
        <v>8000</v>
      </c>
      <c r="F11315">
        <v>1000</v>
      </c>
      <c r="G11315" s="31" t="s">
        <v>97</v>
      </c>
      <c r="H11315">
        <v>7</v>
      </c>
      <c r="I11315" s="31" t="s">
        <v>100</v>
      </c>
    </row>
    <row r="11316" spans="1:9" x14ac:dyDescent="0.3">
      <c r="A11316">
        <v>11348</v>
      </c>
      <c r="B11316">
        <v>4</v>
      </c>
      <c r="C11316">
        <v>182</v>
      </c>
      <c r="D11316" s="32">
        <v>0.57291666666666663</v>
      </c>
      <c r="E11316">
        <v>8000</v>
      </c>
      <c r="G11316" s="31" t="s">
        <v>97</v>
      </c>
      <c r="H11316">
        <v>7</v>
      </c>
      <c r="I11316" s="31" t="s">
        <v>103</v>
      </c>
    </row>
    <row r="11317" spans="1:9" x14ac:dyDescent="0.3">
      <c r="A11317">
        <v>11349</v>
      </c>
      <c r="B11317">
        <v>5</v>
      </c>
      <c r="C11317">
        <v>182</v>
      </c>
      <c r="D11317" s="32">
        <v>0.56944444444444442</v>
      </c>
      <c r="E11317">
        <v>8000</v>
      </c>
      <c r="G11317" s="31" t="s">
        <v>97</v>
      </c>
      <c r="H11317">
        <v>7</v>
      </c>
      <c r="I11317" s="31" t="s">
        <v>105</v>
      </c>
    </row>
    <row r="11318" spans="1:9" x14ac:dyDescent="0.3">
      <c r="A11318">
        <v>11350</v>
      </c>
      <c r="B11318">
        <v>3</v>
      </c>
      <c r="C11318">
        <v>182</v>
      </c>
      <c r="D11318" s="32">
        <v>0.61388888888888893</v>
      </c>
      <c r="E11318">
        <v>8000</v>
      </c>
      <c r="G11318" s="31" t="s">
        <v>102</v>
      </c>
      <c r="H11318">
        <v>8</v>
      </c>
      <c r="I11318" s="31" t="s">
        <v>104</v>
      </c>
    </row>
    <row r="11319" spans="1:9" x14ac:dyDescent="0.3">
      <c r="A11319">
        <v>11351</v>
      </c>
      <c r="B11319">
        <v>2</v>
      </c>
      <c r="C11319">
        <v>182</v>
      </c>
      <c r="D11319" s="32">
        <v>0.65833333333333333</v>
      </c>
      <c r="E11319">
        <v>8000</v>
      </c>
      <c r="G11319" s="31" t="s">
        <v>97</v>
      </c>
      <c r="H11319">
        <v>8</v>
      </c>
      <c r="I11319" s="31" t="s">
        <v>98</v>
      </c>
    </row>
    <row r="11320" spans="1:9" x14ac:dyDescent="0.3">
      <c r="A11320">
        <v>11352</v>
      </c>
      <c r="B11320">
        <v>1</v>
      </c>
      <c r="C11320">
        <v>182</v>
      </c>
      <c r="D11320" s="32">
        <v>0.63958333333333328</v>
      </c>
      <c r="E11320">
        <v>8000</v>
      </c>
      <c r="G11320" s="31" t="s">
        <v>102</v>
      </c>
      <c r="H11320">
        <v>8</v>
      </c>
      <c r="I11320" s="31" t="s">
        <v>99</v>
      </c>
    </row>
    <row r="11321" spans="1:9" x14ac:dyDescent="0.3">
      <c r="A11321">
        <v>11353</v>
      </c>
      <c r="B11321">
        <v>6</v>
      </c>
      <c r="C11321">
        <v>182</v>
      </c>
      <c r="D11321" s="32">
        <v>0.82013888888888886</v>
      </c>
      <c r="E11321">
        <v>10000</v>
      </c>
      <c r="G11321" s="31" t="s">
        <v>97</v>
      </c>
      <c r="H11321">
        <v>8</v>
      </c>
      <c r="I11321" s="31" t="s">
        <v>100</v>
      </c>
    </row>
    <row r="11322" spans="1:9" x14ac:dyDescent="0.3">
      <c r="A11322">
        <v>11354</v>
      </c>
      <c r="B11322">
        <v>4</v>
      </c>
      <c r="C11322">
        <v>182</v>
      </c>
      <c r="D11322" s="32">
        <v>0.62638888888888888</v>
      </c>
      <c r="E11322">
        <v>8000</v>
      </c>
      <c r="G11322" s="31" t="s">
        <v>102</v>
      </c>
      <c r="H11322">
        <v>8</v>
      </c>
      <c r="I11322" s="31" t="s">
        <v>103</v>
      </c>
    </row>
    <row r="11323" spans="1:9" x14ac:dyDescent="0.3">
      <c r="A11323">
        <v>17582</v>
      </c>
      <c r="B11323">
        <v>2</v>
      </c>
      <c r="C11323">
        <v>283</v>
      </c>
      <c r="D11323" s="32"/>
      <c r="E11323">
        <v>10000</v>
      </c>
      <c r="G11323" s="31" t="s">
        <v>97</v>
      </c>
      <c r="H11323">
        <v>12</v>
      </c>
      <c r="I11323" s="31" t="s">
        <v>98</v>
      </c>
    </row>
    <row r="11324" spans="1:9" x14ac:dyDescent="0.3">
      <c r="A11324">
        <v>11355</v>
      </c>
      <c r="B11324">
        <v>5</v>
      </c>
      <c r="C11324">
        <v>182</v>
      </c>
      <c r="D11324" s="32">
        <v>0.60972222222222228</v>
      </c>
      <c r="E11324">
        <v>8000</v>
      </c>
      <c r="F11324">
        <v>1000</v>
      </c>
      <c r="G11324" s="31" t="s">
        <v>97</v>
      </c>
      <c r="H11324">
        <v>8</v>
      </c>
      <c r="I11324" s="31" t="s">
        <v>105</v>
      </c>
    </row>
    <row r="11325" spans="1:9" x14ac:dyDescent="0.3">
      <c r="A11325">
        <v>11356</v>
      </c>
      <c r="B11325">
        <v>3</v>
      </c>
      <c r="C11325">
        <v>182</v>
      </c>
      <c r="D11325" s="32">
        <v>0.64027777777777772</v>
      </c>
      <c r="E11325">
        <v>8000</v>
      </c>
      <c r="G11325" s="31" t="s">
        <v>97</v>
      </c>
      <c r="H11325">
        <v>9</v>
      </c>
      <c r="I11325" s="31" t="s">
        <v>104</v>
      </c>
    </row>
    <row r="11326" spans="1:9" x14ac:dyDescent="0.3">
      <c r="A11326">
        <v>11357</v>
      </c>
      <c r="B11326">
        <v>2</v>
      </c>
      <c r="C11326">
        <v>182</v>
      </c>
      <c r="D11326" s="32">
        <v>0.68888888888888888</v>
      </c>
      <c r="E11326">
        <v>8000</v>
      </c>
      <c r="G11326" s="31" t="s">
        <v>97</v>
      </c>
      <c r="H11326">
        <v>9</v>
      </c>
      <c r="I11326" s="31" t="s">
        <v>98</v>
      </c>
    </row>
    <row r="11327" spans="1:9" x14ac:dyDescent="0.3">
      <c r="A11327">
        <v>11358</v>
      </c>
      <c r="B11327">
        <v>1</v>
      </c>
      <c r="C11327">
        <v>182</v>
      </c>
      <c r="D11327" s="32">
        <v>0.67222222222222228</v>
      </c>
      <c r="E11327">
        <v>8000</v>
      </c>
      <c r="G11327" s="31" t="s">
        <v>102</v>
      </c>
      <c r="H11327">
        <v>9</v>
      </c>
      <c r="I11327" s="31" t="s">
        <v>99</v>
      </c>
    </row>
    <row r="11328" spans="1:9" x14ac:dyDescent="0.3">
      <c r="A11328">
        <v>11359</v>
      </c>
      <c r="B11328">
        <v>6</v>
      </c>
      <c r="C11328">
        <v>182</v>
      </c>
      <c r="D11328" s="32">
        <v>0.85</v>
      </c>
      <c r="E11328">
        <v>8000</v>
      </c>
      <c r="G11328" s="31" t="s">
        <v>102</v>
      </c>
      <c r="H11328">
        <v>9</v>
      </c>
      <c r="I11328" s="31" t="s">
        <v>100</v>
      </c>
    </row>
    <row r="11329" spans="1:9" x14ac:dyDescent="0.3">
      <c r="A11329">
        <v>11360</v>
      </c>
      <c r="B11329">
        <v>4</v>
      </c>
      <c r="C11329">
        <v>182</v>
      </c>
      <c r="D11329" s="32">
        <v>0.65694444444444444</v>
      </c>
      <c r="E11329">
        <v>8000</v>
      </c>
      <c r="G11329" s="31" t="s">
        <v>102</v>
      </c>
      <c r="H11329">
        <v>9</v>
      </c>
      <c r="I11329" s="31" t="s">
        <v>103</v>
      </c>
    </row>
    <row r="11330" spans="1:9" x14ac:dyDescent="0.3">
      <c r="A11330">
        <v>11361</v>
      </c>
      <c r="B11330">
        <v>5</v>
      </c>
      <c r="C11330">
        <v>182</v>
      </c>
      <c r="D11330" s="32">
        <v>0.59513888888888888</v>
      </c>
      <c r="E11330">
        <v>8000</v>
      </c>
      <c r="G11330" s="31" t="s">
        <v>97</v>
      </c>
      <c r="H11330">
        <v>9</v>
      </c>
      <c r="I11330" s="31" t="s">
        <v>105</v>
      </c>
    </row>
    <row r="11331" spans="1:9" x14ac:dyDescent="0.3">
      <c r="A11331">
        <v>11362</v>
      </c>
      <c r="B11331">
        <v>3</v>
      </c>
      <c r="C11331">
        <v>182</v>
      </c>
      <c r="D11331" s="32">
        <v>0.67708333333333337</v>
      </c>
      <c r="E11331">
        <v>8000</v>
      </c>
      <c r="G11331" s="31" t="s">
        <v>97</v>
      </c>
      <c r="H11331">
        <v>10</v>
      </c>
      <c r="I11331" s="31" t="s">
        <v>104</v>
      </c>
    </row>
    <row r="11332" spans="1:9" x14ac:dyDescent="0.3">
      <c r="A11332">
        <v>11363</v>
      </c>
      <c r="B11332">
        <v>2</v>
      </c>
      <c r="C11332">
        <v>182</v>
      </c>
      <c r="D11332" s="32">
        <v>0.71180555555555558</v>
      </c>
      <c r="E11332">
        <v>8000</v>
      </c>
      <c r="G11332" s="31" t="s">
        <v>102</v>
      </c>
      <c r="H11332">
        <v>10</v>
      </c>
      <c r="I11332" s="31" t="s">
        <v>98</v>
      </c>
    </row>
    <row r="11333" spans="1:9" x14ac:dyDescent="0.3">
      <c r="A11333">
        <v>11364</v>
      </c>
      <c r="B11333">
        <v>1</v>
      </c>
      <c r="C11333">
        <v>182</v>
      </c>
      <c r="D11333" s="32">
        <v>0.71944444444444444</v>
      </c>
      <c r="E11333">
        <v>8000</v>
      </c>
      <c r="G11333" s="31" t="s">
        <v>97</v>
      </c>
      <c r="H11333">
        <v>10</v>
      </c>
      <c r="I11333" s="31" t="s">
        <v>99</v>
      </c>
    </row>
    <row r="11334" spans="1:9" x14ac:dyDescent="0.3">
      <c r="A11334">
        <v>11365</v>
      </c>
      <c r="B11334">
        <v>4</v>
      </c>
      <c r="C11334">
        <v>182</v>
      </c>
      <c r="D11334" s="32">
        <v>0.71388888888888891</v>
      </c>
      <c r="E11334">
        <v>8000</v>
      </c>
      <c r="G11334" s="31" t="s">
        <v>102</v>
      </c>
      <c r="H11334">
        <v>10</v>
      </c>
      <c r="I11334" s="31" t="s">
        <v>103</v>
      </c>
    </row>
    <row r="11335" spans="1:9" x14ac:dyDescent="0.3">
      <c r="A11335">
        <v>11366</v>
      </c>
      <c r="B11335">
        <v>5</v>
      </c>
      <c r="C11335">
        <v>182</v>
      </c>
      <c r="D11335" s="32">
        <v>0.63124999999999998</v>
      </c>
      <c r="E11335">
        <v>8000</v>
      </c>
      <c r="G11335" s="31" t="s">
        <v>97</v>
      </c>
      <c r="H11335">
        <v>10</v>
      </c>
      <c r="I11335" s="31" t="s">
        <v>105</v>
      </c>
    </row>
    <row r="11336" spans="1:9" x14ac:dyDescent="0.3">
      <c r="A11336">
        <v>11367</v>
      </c>
      <c r="B11336">
        <v>3</v>
      </c>
      <c r="C11336">
        <v>182</v>
      </c>
      <c r="D11336" s="32"/>
      <c r="E11336">
        <v>8000</v>
      </c>
      <c r="G11336" s="31" t="s">
        <v>97</v>
      </c>
      <c r="H11336">
        <v>11</v>
      </c>
      <c r="I11336" s="31" t="s">
        <v>104</v>
      </c>
    </row>
    <row r="11337" spans="1:9" x14ac:dyDescent="0.3">
      <c r="A11337">
        <v>11368</v>
      </c>
      <c r="B11337">
        <v>2</v>
      </c>
      <c r="C11337">
        <v>182</v>
      </c>
      <c r="D11337" s="32">
        <v>0.73819444444444449</v>
      </c>
      <c r="E11337">
        <v>8000</v>
      </c>
      <c r="G11337" s="31" t="s">
        <v>102</v>
      </c>
      <c r="H11337">
        <v>11</v>
      </c>
      <c r="I11337" s="31" t="s">
        <v>98</v>
      </c>
    </row>
    <row r="11338" spans="1:9" x14ac:dyDescent="0.3">
      <c r="A11338">
        <v>11369</v>
      </c>
      <c r="B11338">
        <v>1</v>
      </c>
      <c r="C11338">
        <v>182</v>
      </c>
      <c r="D11338" s="32">
        <v>0.75347222222222221</v>
      </c>
      <c r="E11338">
        <v>8000</v>
      </c>
      <c r="F11338">
        <v>2000</v>
      </c>
      <c r="G11338" s="31" t="s">
        <v>102</v>
      </c>
      <c r="H11338">
        <v>11</v>
      </c>
      <c r="I11338" s="31" t="s">
        <v>99</v>
      </c>
    </row>
    <row r="11339" spans="1:9" x14ac:dyDescent="0.3">
      <c r="A11339">
        <v>11370</v>
      </c>
      <c r="B11339">
        <v>4</v>
      </c>
      <c r="C11339">
        <v>182</v>
      </c>
      <c r="D11339" s="32">
        <v>0.73888888888888893</v>
      </c>
      <c r="E11339">
        <v>8000</v>
      </c>
      <c r="F11339">
        <v>1000</v>
      </c>
      <c r="G11339" s="31" t="s">
        <v>97</v>
      </c>
      <c r="H11339">
        <v>11</v>
      </c>
      <c r="I11339" s="31" t="s">
        <v>103</v>
      </c>
    </row>
    <row r="11340" spans="1:9" x14ac:dyDescent="0.3">
      <c r="A11340">
        <v>11371</v>
      </c>
      <c r="B11340">
        <v>5</v>
      </c>
      <c r="C11340">
        <v>182</v>
      </c>
      <c r="D11340" s="32">
        <v>0.65416666666666667</v>
      </c>
      <c r="E11340">
        <v>8000</v>
      </c>
      <c r="G11340" s="31" t="s">
        <v>97</v>
      </c>
      <c r="H11340">
        <v>11</v>
      </c>
      <c r="I11340" s="31" t="s">
        <v>105</v>
      </c>
    </row>
    <row r="11341" spans="1:9" x14ac:dyDescent="0.3">
      <c r="A11341">
        <v>11372</v>
      </c>
      <c r="B11341">
        <v>3</v>
      </c>
      <c r="C11341">
        <v>182</v>
      </c>
      <c r="D11341" s="32">
        <v>0.72291666666666665</v>
      </c>
      <c r="E11341">
        <v>8000</v>
      </c>
      <c r="F11341">
        <v>1000</v>
      </c>
      <c r="G11341" s="31" t="s">
        <v>102</v>
      </c>
      <c r="H11341">
        <v>12</v>
      </c>
      <c r="I11341" s="31" t="s">
        <v>104</v>
      </c>
    </row>
    <row r="11342" spans="1:9" x14ac:dyDescent="0.3">
      <c r="A11342">
        <v>11373</v>
      </c>
      <c r="B11342">
        <v>2</v>
      </c>
      <c r="C11342">
        <v>182</v>
      </c>
      <c r="D11342" s="32">
        <v>0.76388888888888884</v>
      </c>
      <c r="E11342">
        <v>8000</v>
      </c>
      <c r="G11342" s="31" t="s">
        <v>102</v>
      </c>
      <c r="H11342">
        <v>12</v>
      </c>
      <c r="I11342" s="31" t="s">
        <v>98</v>
      </c>
    </row>
    <row r="11343" spans="1:9" x14ac:dyDescent="0.3">
      <c r="A11343">
        <v>11374</v>
      </c>
      <c r="B11343">
        <v>1</v>
      </c>
      <c r="C11343">
        <v>182</v>
      </c>
      <c r="D11343" s="32">
        <v>0.78333333333333333</v>
      </c>
      <c r="E11343">
        <v>8000</v>
      </c>
      <c r="G11343" s="31" t="s">
        <v>97</v>
      </c>
      <c r="H11343">
        <v>12</v>
      </c>
      <c r="I11343" s="31" t="s">
        <v>99</v>
      </c>
    </row>
    <row r="11344" spans="1:9" x14ac:dyDescent="0.3">
      <c r="A11344">
        <v>11375</v>
      </c>
      <c r="B11344">
        <v>4</v>
      </c>
      <c r="C11344">
        <v>182</v>
      </c>
      <c r="D11344" s="32">
        <v>0.76458333333333328</v>
      </c>
      <c r="E11344">
        <v>8000</v>
      </c>
      <c r="G11344" s="31" t="s">
        <v>102</v>
      </c>
      <c r="H11344">
        <v>12</v>
      </c>
      <c r="I11344" s="31" t="s">
        <v>103</v>
      </c>
    </row>
    <row r="11345" spans="1:9" x14ac:dyDescent="0.3">
      <c r="A11345">
        <v>11376</v>
      </c>
      <c r="B11345">
        <v>5</v>
      </c>
      <c r="C11345">
        <v>182</v>
      </c>
      <c r="D11345" s="32">
        <v>0.69652777777777775</v>
      </c>
      <c r="E11345">
        <v>8000</v>
      </c>
      <c r="G11345" s="31" t="s">
        <v>97</v>
      </c>
      <c r="H11345">
        <v>12</v>
      </c>
      <c r="I11345" s="31" t="s">
        <v>105</v>
      </c>
    </row>
    <row r="11346" spans="1:9" x14ac:dyDescent="0.3">
      <c r="A11346">
        <v>11377</v>
      </c>
      <c r="B11346">
        <v>3</v>
      </c>
      <c r="C11346">
        <v>182</v>
      </c>
      <c r="D11346" s="32">
        <v>0.74930555555555556</v>
      </c>
      <c r="E11346">
        <v>8000</v>
      </c>
      <c r="G11346" s="31" t="s">
        <v>102</v>
      </c>
      <c r="H11346">
        <v>13</v>
      </c>
      <c r="I11346" s="31" t="s">
        <v>104</v>
      </c>
    </row>
    <row r="11347" spans="1:9" x14ac:dyDescent="0.3">
      <c r="A11347">
        <v>11378</v>
      </c>
      <c r="B11347">
        <v>2</v>
      </c>
      <c r="C11347">
        <v>182</v>
      </c>
      <c r="D11347" s="32">
        <v>0.78333333333333333</v>
      </c>
      <c r="E11347">
        <v>8000</v>
      </c>
      <c r="G11347" s="31" t="s">
        <v>97</v>
      </c>
      <c r="H11347">
        <v>13</v>
      </c>
      <c r="I11347" s="31" t="s">
        <v>98</v>
      </c>
    </row>
    <row r="11348" spans="1:9" x14ac:dyDescent="0.3">
      <c r="A11348">
        <v>11379</v>
      </c>
      <c r="B11348">
        <v>1</v>
      </c>
      <c r="C11348">
        <v>182</v>
      </c>
      <c r="D11348" s="32">
        <v>0.82361111111111107</v>
      </c>
      <c r="E11348">
        <v>8000</v>
      </c>
      <c r="G11348" s="31" t="s">
        <v>97</v>
      </c>
      <c r="H11348">
        <v>13</v>
      </c>
      <c r="I11348" s="31" t="s">
        <v>99</v>
      </c>
    </row>
    <row r="11349" spans="1:9" x14ac:dyDescent="0.3">
      <c r="A11349">
        <v>11380</v>
      </c>
      <c r="B11349">
        <v>4</v>
      </c>
      <c r="C11349">
        <v>182</v>
      </c>
      <c r="D11349" s="32">
        <v>0.78402777777777777</v>
      </c>
      <c r="E11349">
        <v>8000</v>
      </c>
      <c r="G11349" s="31" t="s">
        <v>97</v>
      </c>
      <c r="H11349">
        <v>13</v>
      </c>
      <c r="I11349" s="31" t="s">
        <v>103</v>
      </c>
    </row>
    <row r="11350" spans="1:9" x14ac:dyDescent="0.3">
      <c r="A11350">
        <v>11381</v>
      </c>
      <c r="B11350">
        <v>5</v>
      </c>
      <c r="C11350">
        <v>182</v>
      </c>
      <c r="D11350" s="32">
        <v>0.71736111111111112</v>
      </c>
      <c r="E11350">
        <v>8000</v>
      </c>
      <c r="G11350" s="31" t="s">
        <v>97</v>
      </c>
      <c r="H11350">
        <v>13</v>
      </c>
      <c r="I11350" s="31" t="s">
        <v>105</v>
      </c>
    </row>
    <row r="11351" spans="1:9" x14ac:dyDescent="0.3">
      <c r="A11351">
        <v>11382</v>
      </c>
      <c r="B11351">
        <v>3</v>
      </c>
      <c r="C11351">
        <v>182</v>
      </c>
      <c r="D11351" s="32">
        <v>0.77500000000000002</v>
      </c>
      <c r="E11351">
        <v>8000</v>
      </c>
      <c r="G11351" s="31" t="s">
        <v>97</v>
      </c>
      <c r="H11351">
        <v>14</v>
      </c>
      <c r="I11351" s="31" t="s">
        <v>104</v>
      </c>
    </row>
    <row r="11352" spans="1:9" x14ac:dyDescent="0.3">
      <c r="A11352">
        <v>11383</v>
      </c>
      <c r="B11352">
        <v>2</v>
      </c>
      <c r="C11352">
        <v>182</v>
      </c>
      <c r="D11352" s="32">
        <v>0.80208333333333337</v>
      </c>
      <c r="E11352">
        <v>8000</v>
      </c>
      <c r="G11352" s="31" t="s">
        <v>102</v>
      </c>
      <c r="H11352">
        <v>14</v>
      </c>
      <c r="I11352" s="31" t="s">
        <v>98</v>
      </c>
    </row>
    <row r="11353" spans="1:9" x14ac:dyDescent="0.3">
      <c r="A11353">
        <v>11384</v>
      </c>
      <c r="B11353">
        <v>4</v>
      </c>
      <c r="C11353">
        <v>182</v>
      </c>
      <c r="D11353" s="32">
        <v>0.80694444444444446</v>
      </c>
      <c r="E11353">
        <v>8000</v>
      </c>
      <c r="G11353" s="31" t="s">
        <v>97</v>
      </c>
      <c r="H11353">
        <v>14</v>
      </c>
      <c r="I11353" s="31" t="s">
        <v>103</v>
      </c>
    </row>
    <row r="11354" spans="1:9" x14ac:dyDescent="0.3">
      <c r="A11354">
        <v>11385</v>
      </c>
      <c r="B11354">
        <v>5</v>
      </c>
      <c r="C11354">
        <v>182</v>
      </c>
      <c r="D11354" s="32">
        <v>0.7416666666666667</v>
      </c>
      <c r="E11354">
        <v>8000</v>
      </c>
      <c r="G11354" s="31" t="s">
        <v>102</v>
      </c>
      <c r="H11354">
        <v>14</v>
      </c>
      <c r="I11354" s="31" t="s">
        <v>105</v>
      </c>
    </row>
    <row r="11355" spans="1:9" x14ac:dyDescent="0.3">
      <c r="A11355">
        <v>11386</v>
      </c>
      <c r="B11355">
        <v>3</v>
      </c>
      <c r="C11355">
        <v>182</v>
      </c>
      <c r="D11355" s="32">
        <v>0.79583333333333328</v>
      </c>
      <c r="E11355">
        <v>8000</v>
      </c>
      <c r="G11355" s="31" t="s">
        <v>97</v>
      </c>
      <c r="H11355">
        <v>15</v>
      </c>
      <c r="I11355" s="31" t="s">
        <v>104</v>
      </c>
    </row>
    <row r="11356" spans="1:9" x14ac:dyDescent="0.3">
      <c r="A11356">
        <v>11387</v>
      </c>
      <c r="B11356">
        <v>2</v>
      </c>
      <c r="C11356">
        <v>182</v>
      </c>
      <c r="D11356" s="32">
        <v>0.81736111111111109</v>
      </c>
      <c r="E11356">
        <v>8000</v>
      </c>
      <c r="F11356">
        <v>1000</v>
      </c>
      <c r="G11356" s="31" t="s">
        <v>97</v>
      </c>
      <c r="H11356">
        <v>15</v>
      </c>
      <c r="I11356" s="31" t="s">
        <v>98</v>
      </c>
    </row>
    <row r="11357" spans="1:9" x14ac:dyDescent="0.3">
      <c r="A11357">
        <v>11388</v>
      </c>
      <c r="B11357">
        <v>4</v>
      </c>
      <c r="C11357">
        <v>182</v>
      </c>
      <c r="D11357" s="32">
        <v>0.83333333333333337</v>
      </c>
      <c r="E11357">
        <v>8000</v>
      </c>
      <c r="F11357">
        <v>1000</v>
      </c>
      <c r="G11357" s="31" t="s">
        <v>97</v>
      </c>
      <c r="H11357">
        <v>15</v>
      </c>
      <c r="I11357" s="31" t="s">
        <v>103</v>
      </c>
    </row>
    <row r="11358" spans="1:9" x14ac:dyDescent="0.3">
      <c r="A11358">
        <v>11389</v>
      </c>
      <c r="B11358">
        <v>5</v>
      </c>
      <c r="C11358">
        <v>182</v>
      </c>
      <c r="D11358" s="32">
        <v>0.7631944444444444</v>
      </c>
      <c r="E11358">
        <v>8000</v>
      </c>
      <c r="F11358">
        <v>2000</v>
      </c>
      <c r="G11358" s="31" t="s">
        <v>102</v>
      </c>
      <c r="H11358">
        <v>15</v>
      </c>
      <c r="I11358" s="31" t="s">
        <v>105</v>
      </c>
    </row>
    <row r="11359" spans="1:9" x14ac:dyDescent="0.3">
      <c r="A11359">
        <v>11390</v>
      </c>
      <c r="B11359">
        <v>3</v>
      </c>
      <c r="C11359">
        <v>182</v>
      </c>
      <c r="D11359" s="32">
        <v>0.81805555555555554</v>
      </c>
      <c r="E11359">
        <v>8000</v>
      </c>
      <c r="F11359">
        <v>1000</v>
      </c>
      <c r="G11359" s="31" t="s">
        <v>97</v>
      </c>
      <c r="H11359">
        <v>16</v>
      </c>
      <c r="I11359" s="31" t="s">
        <v>104</v>
      </c>
    </row>
    <row r="11360" spans="1:9" x14ac:dyDescent="0.3">
      <c r="A11360">
        <v>11391</v>
      </c>
      <c r="B11360">
        <v>2</v>
      </c>
      <c r="C11360">
        <v>182</v>
      </c>
      <c r="D11360" s="32">
        <v>0.83819444444444446</v>
      </c>
      <c r="E11360">
        <v>8000</v>
      </c>
      <c r="F11360">
        <v>1000</v>
      </c>
      <c r="G11360" s="31" t="s">
        <v>97</v>
      </c>
      <c r="H11360">
        <v>16</v>
      </c>
      <c r="I11360" s="31" t="s">
        <v>98</v>
      </c>
    </row>
    <row r="11361" spans="1:9" x14ac:dyDescent="0.3">
      <c r="A11361">
        <v>11392</v>
      </c>
      <c r="B11361">
        <v>5</v>
      </c>
      <c r="C11361">
        <v>182</v>
      </c>
      <c r="D11361" s="32">
        <v>0.79236111111111107</v>
      </c>
      <c r="E11361">
        <v>8000</v>
      </c>
      <c r="G11361" s="31" t="s">
        <v>102</v>
      </c>
      <c r="H11361">
        <v>16</v>
      </c>
      <c r="I11361" s="31" t="s">
        <v>105</v>
      </c>
    </row>
    <row r="11362" spans="1:9" x14ac:dyDescent="0.3">
      <c r="A11362">
        <v>11393</v>
      </c>
      <c r="B11362">
        <v>3</v>
      </c>
      <c r="C11362">
        <v>182</v>
      </c>
      <c r="D11362" s="32">
        <v>0.84930555555555554</v>
      </c>
      <c r="E11362">
        <v>10000</v>
      </c>
      <c r="G11362" s="31" t="s">
        <v>97</v>
      </c>
      <c r="H11362">
        <v>17</v>
      </c>
      <c r="I11362" s="31" t="s">
        <v>104</v>
      </c>
    </row>
    <row r="11363" spans="1:9" x14ac:dyDescent="0.3">
      <c r="A11363">
        <v>11394</v>
      </c>
      <c r="B11363">
        <v>5</v>
      </c>
      <c r="C11363">
        <v>182</v>
      </c>
      <c r="D11363" s="32">
        <v>0.80972222222222223</v>
      </c>
      <c r="E11363">
        <v>8000</v>
      </c>
      <c r="G11363" s="31" t="s">
        <v>102</v>
      </c>
      <c r="H11363">
        <v>17</v>
      </c>
      <c r="I11363" s="31" t="s">
        <v>105</v>
      </c>
    </row>
    <row r="11364" spans="1:9" x14ac:dyDescent="0.3">
      <c r="A11364">
        <v>11395</v>
      </c>
      <c r="B11364">
        <v>5</v>
      </c>
      <c r="C11364">
        <v>182</v>
      </c>
      <c r="D11364" s="32">
        <v>0.83333333333333337</v>
      </c>
      <c r="E11364">
        <v>8000</v>
      </c>
      <c r="G11364" s="31" t="s">
        <v>102</v>
      </c>
      <c r="H11364">
        <v>18</v>
      </c>
      <c r="I11364" s="31" t="s">
        <v>105</v>
      </c>
    </row>
    <row r="11365" spans="1:9" x14ac:dyDescent="0.3">
      <c r="A11365">
        <v>11396</v>
      </c>
      <c r="B11365">
        <v>3</v>
      </c>
      <c r="C11365">
        <v>183</v>
      </c>
      <c r="D11365" s="32">
        <v>0.44861111111111113</v>
      </c>
      <c r="E11365">
        <v>8000</v>
      </c>
      <c r="G11365" s="31" t="s">
        <v>97</v>
      </c>
      <c r="H11365">
        <v>4</v>
      </c>
      <c r="I11365" s="31" t="s">
        <v>104</v>
      </c>
    </row>
    <row r="11366" spans="1:9" x14ac:dyDescent="0.3">
      <c r="A11366">
        <v>11397</v>
      </c>
      <c r="B11366">
        <v>1</v>
      </c>
      <c r="C11366">
        <v>183</v>
      </c>
      <c r="D11366" s="32">
        <v>0.44861111111111113</v>
      </c>
      <c r="E11366">
        <v>8000</v>
      </c>
      <c r="G11366" s="31" t="s">
        <v>97</v>
      </c>
      <c r="H11366">
        <v>4</v>
      </c>
      <c r="I11366" s="31" t="s">
        <v>99</v>
      </c>
    </row>
    <row r="11367" spans="1:9" x14ac:dyDescent="0.3">
      <c r="A11367">
        <v>11398</v>
      </c>
      <c r="B11367">
        <v>6</v>
      </c>
      <c r="C11367">
        <v>183</v>
      </c>
      <c r="D11367" s="32">
        <v>0.48472222222222222</v>
      </c>
      <c r="E11367">
        <v>8000</v>
      </c>
      <c r="G11367" s="31" t="s">
        <v>97</v>
      </c>
      <c r="H11367">
        <v>4</v>
      </c>
      <c r="I11367" s="31" t="s">
        <v>100</v>
      </c>
    </row>
    <row r="11368" spans="1:9" x14ac:dyDescent="0.3">
      <c r="A11368">
        <v>11399</v>
      </c>
      <c r="B11368">
        <v>8</v>
      </c>
      <c r="C11368">
        <v>183</v>
      </c>
      <c r="D11368" s="32">
        <v>0.46388888888888891</v>
      </c>
      <c r="E11368">
        <v>8000</v>
      </c>
      <c r="G11368" s="31" t="s">
        <v>102</v>
      </c>
      <c r="H11368">
        <v>4</v>
      </c>
      <c r="I11368" s="31" t="s">
        <v>101</v>
      </c>
    </row>
    <row r="11369" spans="1:9" x14ac:dyDescent="0.3">
      <c r="A11369">
        <v>11400</v>
      </c>
      <c r="B11369">
        <v>5</v>
      </c>
      <c r="C11369">
        <v>183</v>
      </c>
      <c r="D11369" s="32"/>
      <c r="E11369">
        <v>8000</v>
      </c>
      <c r="G11369" s="31" t="s">
        <v>97</v>
      </c>
      <c r="H11369">
        <v>4</v>
      </c>
      <c r="I11369" s="31" t="s">
        <v>105</v>
      </c>
    </row>
    <row r="11370" spans="1:9" x14ac:dyDescent="0.3">
      <c r="A11370">
        <v>11401</v>
      </c>
      <c r="B11370">
        <v>3</v>
      </c>
      <c r="C11370">
        <v>183</v>
      </c>
      <c r="D11370" s="32">
        <v>0.47708333333333336</v>
      </c>
      <c r="E11370">
        <v>8000</v>
      </c>
      <c r="G11370" s="31" t="s">
        <v>102</v>
      </c>
      <c r="H11370">
        <v>5</v>
      </c>
      <c r="I11370" s="31" t="s">
        <v>104</v>
      </c>
    </row>
    <row r="11371" spans="1:9" x14ac:dyDescent="0.3">
      <c r="A11371">
        <v>11402</v>
      </c>
      <c r="B11371">
        <v>1</v>
      </c>
      <c r="C11371">
        <v>183</v>
      </c>
      <c r="D11371" s="32">
        <v>0.52777777777777779</v>
      </c>
      <c r="E11371">
        <v>10000</v>
      </c>
      <c r="G11371" s="31" t="s">
        <v>102</v>
      </c>
      <c r="H11371">
        <v>5</v>
      </c>
      <c r="I11371" s="31" t="s">
        <v>99</v>
      </c>
    </row>
    <row r="11372" spans="1:9" x14ac:dyDescent="0.3">
      <c r="A11372">
        <v>11403</v>
      </c>
      <c r="B11372">
        <v>6</v>
      </c>
      <c r="C11372">
        <v>183</v>
      </c>
      <c r="D11372" s="32">
        <v>0.50416666666666665</v>
      </c>
      <c r="E11372">
        <v>8000</v>
      </c>
      <c r="G11372" s="31" t="s">
        <v>102</v>
      </c>
      <c r="H11372">
        <v>5</v>
      </c>
      <c r="I11372" s="31" t="s">
        <v>100</v>
      </c>
    </row>
    <row r="11373" spans="1:9" x14ac:dyDescent="0.3">
      <c r="A11373">
        <v>11404</v>
      </c>
      <c r="B11373">
        <v>8</v>
      </c>
      <c r="C11373">
        <v>183</v>
      </c>
      <c r="D11373" s="32">
        <v>0.5756944444444444</v>
      </c>
      <c r="E11373">
        <v>10000</v>
      </c>
      <c r="G11373" s="31" t="s">
        <v>102</v>
      </c>
      <c r="H11373">
        <v>5</v>
      </c>
      <c r="I11373" s="31" t="s">
        <v>101</v>
      </c>
    </row>
    <row r="11374" spans="1:9" x14ac:dyDescent="0.3">
      <c r="A11374">
        <v>11405</v>
      </c>
      <c r="B11374">
        <v>5</v>
      </c>
      <c r="C11374">
        <v>183</v>
      </c>
      <c r="D11374" s="32">
        <v>0.46458333333333335</v>
      </c>
      <c r="E11374">
        <v>8000</v>
      </c>
      <c r="F11374">
        <v>1000</v>
      </c>
      <c r="G11374" s="31" t="s">
        <v>97</v>
      </c>
      <c r="H11374">
        <v>5</v>
      </c>
      <c r="I11374" s="31" t="s">
        <v>105</v>
      </c>
    </row>
    <row r="11375" spans="1:9" x14ac:dyDescent="0.3">
      <c r="A11375">
        <v>11406</v>
      </c>
      <c r="B11375">
        <v>3</v>
      </c>
      <c r="C11375">
        <v>183</v>
      </c>
      <c r="D11375" s="32">
        <v>0.50486111111111109</v>
      </c>
      <c r="E11375">
        <v>8000</v>
      </c>
      <c r="F11375">
        <v>2000</v>
      </c>
      <c r="G11375" s="31" t="s">
        <v>102</v>
      </c>
      <c r="H11375">
        <v>6</v>
      </c>
      <c r="I11375" s="31" t="s">
        <v>104</v>
      </c>
    </row>
    <row r="11376" spans="1:9" x14ac:dyDescent="0.3">
      <c r="A11376">
        <v>11407</v>
      </c>
      <c r="B11376">
        <v>1</v>
      </c>
      <c r="C11376">
        <v>183</v>
      </c>
      <c r="D11376" s="32">
        <v>0.57986111111111116</v>
      </c>
      <c r="E11376">
        <v>8000</v>
      </c>
      <c r="G11376" s="31" t="s">
        <v>97</v>
      </c>
      <c r="H11376">
        <v>6</v>
      </c>
      <c r="I11376" s="31" t="s">
        <v>99</v>
      </c>
    </row>
    <row r="11377" spans="1:9" x14ac:dyDescent="0.3">
      <c r="A11377">
        <v>11408</v>
      </c>
      <c r="B11377">
        <v>6</v>
      </c>
      <c r="C11377">
        <v>183</v>
      </c>
      <c r="D11377" s="32">
        <v>0.77361111111111114</v>
      </c>
      <c r="E11377">
        <v>8000</v>
      </c>
      <c r="G11377" s="31" t="s">
        <v>97</v>
      </c>
      <c r="H11377">
        <v>6</v>
      </c>
      <c r="I11377" s="31" t="s">
        <v>100</v>
      </c>
    </row>
    <row r="11378" spans="1:9" x14ac:dyDescent="0.3">
      <c r="A11378">
        <v>11409</v>
      </c>
      <c r="B11378">
        <v>8</v>
      </c>
      <c r="C11378">
        <v>183</v>
      </c>
      <c r="D11378" s="32">
        <v>0.6166666666666667</v>
      </c>
      <c r="E11378">
        <v>8000</v>
      </c>
      <c r="F11378">
        <v>5000</v>
      </c>
      <c r="G11378" s="31" t="s">
        <v>97</v>
      </c>
      <c r="H11378">
        <v>6</v>
      </c>
      <c r="I11378" s="31" t="s">
        <v>101</v>
      </c>
    </row>
    <row r="11379" spans="1:9" x14ac:dyDescent="0.3">
      <c r="A11379">
        <v>11410</v>
      </c>
      <c r="B11379">
        <v>5</v>
      </c>
      <c r="C11379">
        <v>183</v>
      </c>
      <c r="D11379" s="32">
        <v>0.49027777777777776</v>
      </c>
      <c r="E11379">
        <v>8000</v>
      </c>
      <c r="G11379" s="31" t="s">
        <v>102</v>
      </c>
      <c r="H11379">
        <v>6</v>
      </c>
      <c r="I11379" s="31" t="s">
        <v>105</v>
      </c>
    </row>
    <row r="11380" spans="1:9" x14ac:dyDescent="0.3">
      <c r="A11380">
        <v>11411</v>
      </c>
      <c r="B11380">
        <v>3</v>
      </c>
      <c r="C11380">
        <v>183</v>
      </c>
      <c r="D11380" s="32">
        <v>0.53402777777777777</v>
      </c>
      <c r="E11380">
        <v>8000</v>
      </c>
      <c r="G11380" s="31" t="s">
        <v>102</v>
      </c>
      <c r="H11380">
        <v>7</v>
      </c>
      <c r="I11380" s="31" t="s">
        <v>104</v>
      </c>
    </row>
    <row r="11381" spans="1:9" x14ac:dyDescent="0.3">
      <c r="A11381">
        <v>11412</v>
      </c>
      <c r="B11381">
        <v>1</v>
      </c>
      <c r="C11381">
        <v>183</v>
      </c>
      <c r="D11381" s="32">
        <v>0.65</v>
      </c>
      <c r="E11381">
        <v>8000</v>
      </c>
      <c r="F11381">
        <v>300</v>
      </c>
      <c r="G11381" s="31" t="s">
        <v>97</v>
      </c>
      <c r="H11381">
        <v>7</v>
      </c>
      <c r="I11381" s="31" t="s">
        <v>99</v>
      </c>
    </row>
    <row r="11382" spans="1:9" x14ac:dyDescent="0.3">
      <c r="A11382">
        <v>11413</v>
      </c>
      <c r="B11382">
        <v>6</v>
      </c>
      <c r="C11382">
        <v>183</v>
      </c>
      <c r="D11382" s="32">
        <v>0.7993055555555556</v>
      </c>
      <c r="E11382">
        <v>8000</v>
      </c>
      <c r="G11382" s="31" t="s">
        <v>102</v>
      </c>
      <c r="H11382">
        <v>7</v>
      </c>
      <c r="I11382" s="31" t="s">
        <v>100</v>
      </c>
    </row>
    <row r="11383" spans="1:9" x14ac:dyDescent="0.3">
      <c r="A11383">
        <v>11414</v>
      </c>
      <c r="B11383">
        <v>8</v>
      </c>
      <c r="C11383">
        <v>183</v>
      </c>
      <c r="D11383" s="32">
        <v>0.68263888888888891</v>
      </c>
      <c r="E11383">
        <v>8000</v>
      </c>
      <c r="G11383" s="31" t="s">
        <v>97</v>
      </c>
      <c r="H11383">
        <v>7</v>
      </c>
      <c r="I11383" s="31" t="s">
        <v>101</v>
      </c>
    </row>
    <row r="11384" spans="1:9" x14ac:dyDescent="0.3">
      <c r="A11384">
        <v>11415</v>
      </c>
      <c r="B11384">
        <v>5</v>
      </c>
      <c r="C11384">
        <v>183</v>
      </c>
      <c r="D11384" s="32">
        <v>0.55763888888888891</v>
      </c>
      <c r="E11384">
        <v>8000</v>
      </c>
      <c r="G11384" s="31" t="s">
        <v>97</v>
      </c>
      <c r="H11384">
        <v>7</v>
      </c>
      <c r="I11384" s="31" t="s">
        <v>105</v>
      </c>
    </row>
    <row r="11385" spans="1:9" x14ac:dyDescent="0.3">
      <c r="A11385">
        <v>11416</v>
      </c>
      <c r="B11385">
        <v>3</v>
      </c>
      <c r="C11385">
        <v>183</v>
      </c>
      <c r="D11385" s="32">
        <v>0.59305555555555556</v>
      </c>
      <c r="E11385">
        <v>8000</v>
      </c>
      <c r="G11385" s="31" t="s">
        <v>102</v>
      </c>
      <c r="H11385">
        <v>8</v>
      </c>
      <c r="I11385" s="31" t="s">
        <v>104</v>
      </c>
    </row>
    <row r="11386" spans="1:9" x14ac:dyDescent="0.3">
      <c r="A11386">
        <v>11417</v>
      </c>
      <c r="B11386">
        <v>1</v>
      </c>
      <c r="C11386">
        <v>183</v>
      </c>
      <c r="D11386" s="32">
        <v>0.7</v>
      </c>
      <c r="E11386">
        <v>8000</v>
      </c>
      <c r="G11386" s="31" t="s">
        <v>97</v>
      </c>
      <c r="H11386">
        <v>8</v>
      </c>
      <c r="I11386" s="31" t="s">
        <v>99</v>
      </c>
    </row>
    <row r="11387" spans="1:9" x14ac:dyDescent="0.3">
      <c r="A11387">
        <v>11418</v>
      </c>
      <c r="B11387">
        <v>8</v>
      </c>
      <c r="C11387">
        <v>183</v>
      </c>
      <c r="D11387" s="32">
        <v>0.71736111111111112</v>
      </c>
      <c r="E11387">
        <v>8000</v>
      </c>
      <c r="F11387">
        <v>2000</v>
      </c>
      <c r="G11387" s="31" t="s">
        <v>97</v>
      </c>
      <c r="H11387">
        <v>8</v>
      </c>
      <c r="I11387" s="31" t="s">
        <v>101</v>
      </c>
    </row>
    <row r="11388" spans="1:9" x14ac:dyDescent="0.3">
      <c r="A11388">
        <v>11419</v>
      </c>
      <c r="B11388">
        <v>5</v>
      </c>
      <c r="C11388">
        <v>183</v>
      </c>
      <c r="D11388" s="32">
        <v>0.59513888888888888</v>
      </c>
      <c r="E11388">
        <v>8000</v>
      </c>
      <c r="F11388">
        <v>1000</v>
      </c>
      <c r="G11388" s="31" t="s">
        <v>97</v>
      </c>
      <c r="H11388">
        <v>8</v>
      </c>
      <c r="I11388" s="31" t="s">
        <v>105</v>
      </c>
    </row>
    <row r="11389" spans="1:9" x14ac:dyDescent="0.3">
      <c r="A11389">
        <v>11420</v>
      </c>
      <c r="B11389">
        <v>3</v>
      </c>
      <c r="C11389">
        <v>183</v>
      </c>
      <c r="D11389" s="32">
        <v>0.70208333333333328</v>
      </c>
      <c r="E11389">
        <v>8000</v>
      </c>
      <c r="G11389" s="31" t="s">
        <v>97</v>
      </c>
      <c r="H11389">
        <v>9</v>
      </c>
      <c r="I11389" s="31" t="s">
        <v>104</v>
      </c>
    </row>
    <row r="11390" spans="1:9" x14ac:dyDescent="0.3">
      <c r="A11390">
        <v>11421</v>
      </c>
      <c r="B11390">
        <v>1</v>
      </c>
      <c r="C11390">
        <v>183</v>
      </c>
      <c r="D11390" s="32">
        <v>0.72777777777777775</v>
      </c>
      <c r="E11390">
        <v>8000</v>
      </c>
      <c r="G11390" s="31" t="s">
        <v>102</v>
      </c>
      <c r="H11390">
        <v>9</v>
      </c>
      <c r="I11390" s="31" t="s">
        <v>99</v>
      </c>
    </row>
    <row r="11391" spans="1:9" x14ac:dyDescent="0.3">
      <c r="A11391">
        <v>11422</v>
      </c>
      <c r="B11391">
        <v>8</v>
      </c>
      <c r="C11391">
        <v>183</v>
      </c>
      <c r="D11391" s="32">
        <v>0.76041666666666663</v>
      </c>
      <c r="E11391">
        <v>8000</v>
      </c>
      <c r="F11391">
        <v>1000</v>
      </c>
      <c r="G11391" s="31" t="s">
        <v>102</v>
      </c>
      <c r="H11391">
        <v>9</v>
      </c>
      <c r="I11391" s="31" t="s">
        <v>101</v>
      </c>
    </row>
    <row r="11392" spans="1:9" x14ac:dyDescent="0.3">
      <c r="A11392">
        <v>11423</v>
      </c>
      <c r="B11392">
        <v>5</v>
      </c>
      <c r="C11392">
        <v>183</v>
      </c>
      <c r="D11392" s="32">
        <v>0.63541666666666663</v>
      </c>
      <c r="E11392">
        <v>8000</v>
      </c>
      <c r="G11392" s="31" t="s">
        <v>97</v>
      </c>
      <c r="H11392">
        <v>9</v>
      </c>
      <c r="I11392" s="31" t="s">
        <v>105</v>
      </c>
    </row>
    <row r="11393" spans="1:9" x14ac:dyDescent="0.3">
      <c r="A11393">
        <v>11424</v>
      </c>
      <c r="B11393">
        <v>3</v>
      </c>
      <c r="C11393">
        <v>183</v>
      </c>
      <c r="D11393" s="32">
        <v>0.71875</v>
      </c>
      <c r="E11393">
        <v>8000</v>
      </c>
      <c r="G11393" s="31" t="s">
        <v>102</v>
      </c>
      <c r="H11393">
        <v>10</v>
      </c>
      <c r="I11393" s="31" t="s">
        <v>104</v>
      </c>
    </row>
    <row r="11394" spans="1:9" x14ac:dyDescent="0.3">
      <c r="A11394">
        <v>11425</v>
      </c>
      <c r="B11394">
        <v>1</v>
      </c>
      <c r="C11394">
        <v>183</v>
      </c>
      <c r="D11394" s="32">
        <v>0.76111111111111107</v>
      </c>
      <c r="E11394">
        <v>8000</v>
      </c>
      <c r="F11394">
        <v>2000</v>
      </c>
      <c r="G11394" s="31" t="s">
        <v>102</v>
      </c>
      <c r="H11394">
        <v>10</v>
      </c>
      <c r="I11394" s="31" t="s">
        <v>99</v>
      </c>
    </row>
    <row r="11395" spans="1:9" x14ac:dyDescent="0.3">
      <c r="A11395">
        <v>11426</v>
      </c>
      <c r="B11395">
        <v>8</v>
      </c>
      <c r="C11395">
        <v>183</v>
      </c>
      <c r="D11395" s="32">
        <v>0.78611111111111109</v>
      </c>
      <c r="E11395">
        <v>8000</v>
      </c>
      <c r="F11395">
        <v>1000</v>
      </c>
      <c r="G11395" s="31" t="s">
        <v>102</v>
      </c>
      <c r="H11395">
        <v>10</v>
      </c>
      <c r="I11395" s="31" t="s">
        <v>101</v>
      </c>
    </row>
    <row r="11396" spans="1:9" x14ac:dyDescent="0.3">
      <c r="A11396">
        <v>11427</v>
      </c>
      <c r="B11396">
        <v>5</v>
      </c>
      <c r="C11396">
        <v>183</v>
      </c>
      <c r="D11396" s="32">
        <v>0.68958333333333333</v>
      </c>
      <c r="E11396">
        <v>8000</v>
      </c>
      <c r="G11396" s="31" t="s">
        <v>97</v>
      </c>
      <c r="H11396">
        <v>10</v>
      </c>
      <c r="I11396" s="31" t="s">
        <v>105</v>
      </c>
    </row>
    <row r="11397" spans="1:9" x14ac:dyDescent="0.3">
      <c r="A11397">
        <v>11428</v>
      </c>
      <c r="B11397">
        <v>3</v>
      </c>
      <c r="C11397">
        <v>183</v>
      </c>
      <c r="D11397" s="32">
        <v>0.77083333333333337</v>
      </c>
      <c r="E11397">
        <v>8000</v>
      </c>
      <c r="G11397" s="31" t="s">
        <v>97</v>
      </c>
      <c r="H11397">
        <v>11</v>
      </c>
      <c r="I11397" s="31" t="s">
        <v>104</v>
      </c>
    </row>
    <row r="11398" spans="1:9" x14ac:dyDescent="0.3">
      <c r="A11398">
        <v>11429</v>
      </c>
      <c r="B11398">
        <v>1</v>
      </c>
      <c r="C11398">
        <v>183</v>
      </c>
      <c r="D11398" s="32">
        <v>0.78402777777777777</v>
      </c>
      <c r="E11398">
        <v>8000</v>
      </c>
      <c r="F11398">
        <v>1000</v>
      </c>
      <c r="G11398" s="31" t="s">
        <v>102</v>
      </c>
      <c r="H11398">
        <v>11</v>
      </c>
      <c r="I11398" s="31" t="s">
        <v>99</v>
      </c>
    </row>
    <row r="11399" spans="1:9" x14ac:dyDescent="0.3">
      <c r="A11399">
        <v>11430</v>
      </c>
      <c r="B11399">
        <v>8</v>
      </c>
      <c r="C11399">
        <v>183</v>
      </c>
      <c r="D11399" s="32">
        <v>0.80694444444444446</v>
      </c>
      <c r="E11399">
        <v>8000</v>
      </c>
      <c r="G11399" s="31" t="s">
        <v>102</v>
      </c>
      <c r="H11399">
        <v>11</v>
      </c>
      <c r="I11399" s="31" t="s">
        <v>101</v>
      </c>
    </row>
    <row r="11400" spans="1:9" x14ac:dyDescent="0.3">
      <c r="A11400">
        <v>11431</v>
      </c>
      <c r="B11400">
        <v>5</v>
      </c>
      <c r="C11400">
        <v>183</v>
      </c>
      <c r="D11400" s="32">
        <v>0.71388888888888891</v>
      </c>
      <c r="E11400">
        <v>8000</v>
      </c>
      <c r="G11400" s="31" t="s">
        <v>97</v>
      </c>
      <c r="H11400">
        <v>11</v>
      </c>
      <c r="I11400" s="31" t="s">
        <v>105</v>
      </c>
    </row>
    <row r="11401" spans="1:9" x14ac:dyDescent="0.3">
      <c r="A11401">
        <v>11432</v>
      </c>
      <c r="B11401">
        <v>3</v>
      </c>
      <c r="C11401">
        <v>183</v>
      </c>
      <c r="D11401" s="32">
        <v>0.80833333333333335</v>
      </c>
      <c r="E11401">
        <v>8000</v>
      </c>
      <c r="F11401">
        <v>2000</v>
      </c>
      <c r="G11401" s="31" t="s">
        <v>97</v>
      </c>
      <c r="H11401">
        <v>12</v>
      </c>
      <c r="I11401" s="31" t="s">
        <v>104</v>
      </c>
    </row>
    <row r="11402" spans="1:9" x14ac:dyDescent="0.3">
      <c r="A11402">
        <v>11433</v>
      </c>
      <c r="B11402">
        <v>1</v>
      </c>
      <c r="C11402">
        <v>183</v>
      </c>
      <c r="D11402" s="32">
        <v>0.8125</v>
      </c>
      <c r="E11402">
        <v>8000</v>
      </c>
      <c r="G11402" s="31" t="s">
        <v>102</v>
      </c>
      <c r="H11402">
        <v>12</v>
      </c>
      <c r="I11402" s="31" t="s">
        <v>99</v>
      </c>
    </row>
    <row r="11403" spans="1:9" x14ac:dyDescent="0.3">
      <c r="A11403">
        <v>11434</v>
      </c>
      <c r="B11403">
        <v>8</v>
      </c>
      <c r="C11403">
        <v>183</v>
      </c>
      <c r="D11403" s="32">
        <v>0.82499999999999996</v>
      </c>
      <c r="E11403">
        <v>8000</v>
      </c>
      <c r="G11403" s="31" t="s">
        <v>102</v>
      </c>
      <c r="H11403">
        <v>12</v>
      </c>
      <c r="I11403" s="31" t="s">
        <v>101</v>
      </c>
    </row>
    <row r="11404" spans="1:9" x14ac:dyDescent="0.3">
      <c r="A11404">
        <v>11435</v>
      </c>
      <c r="B11404">
        <v>5</v>
      </c>
      <c r="C11404">
        <v>183</v>
      </c>
      <c r="D11404" s="32">
        <v>0.73611111111111116</v>
      </c>
      <c r="E11404">
        <v>8000</v>
      </c>
      <c r="G11404" s="31" t="s">
        <v>97</v>
      </c>
      <c r="H11404">
        <v>12</v>
      </c>
      <c r="I11404" s="31" t="s">
        <v>105</v>
      </c>
    </row>
    <row r="11405" spans="1:9" x14ac:dyDescent="0.3">
      <c r="A11405">
        <v>11436</v>
      </c>
      <c r="B11405">
        <v>3</v>
      </c>
      <c r="C11405">
        <v>183</v>
      </c>
      <c r="D11405" s="32">
        <v>0.8256944444444444</v>
      </c>
      <c r="E11405">
        <v>8000</v>
      </c>
      <c r="G11405" s="31" t="s">
        <v>97</v>
      </c>
      <c r="H11405">
        <v>13</v>
      </c>
      <c r="I11405" s="31" t="s">
        <v>104</v>
      </c>
    </row>
    <row r="11406" spans="1:9" x14ac:dyDescent="0.3">
      <c r="A11406">
        <v>11437</v>
      </c>
      <c r="B11406">
        <v>1</v>
      </c>
      <c r="C11406">
        <v>183</v>
      </c>
      <c r="D11406" s="32">
        <v>0.82361111111111107</v>
      </c>
      <c r="E11406">
        <v>8000</v>
      </c>
      <c r="F11406">
        <v>2000</v>
      </c>
      <c r="G11406" s="31" t="s">
        <v>102</v>
      </c>
      <c r="H11406">
        <v>13</v>
      </c>
      <c r="I11406" s="31" t="s">
        <v>99</v>
      </c>
    </row>
    <row r="11407" spans="1:9" x14ac:dyDescent="0.3">
      <c r="A11407">
        <v>11438</v>
      </c>
      <c r="B11407">
        <v>5</v>
      </c>
      <c r="C11407">
        <v>183</v>
      </c>
      <c r="D11407" s="32">
        <v>0.76388888888888884</v>
      </c>
      <c r="E11407">
        <v>8000</v>
      </c>
      <c r="G11407" s="31" t="s">
        <v>102</v>
      </c>
      <c r="H11407">
        <v>13</v>
      </c>
      <c r="I11407" s="31" t="s">
        <v>105</v>
      </c>
    </row>
    <row r="11408" spans="1:9" x14ac:dyDescent="0.3">
      <c r="A11408">
        <v>11439</v>
      </c>
      <c r="B11408">
        <v>1</v>
      </c>
      <c r="C11408">
        <v>183</v>
      </c>
      <c r="D11408" s="32">
        <v>0.86250000000000004</v>
      </c>
      <c r="E11408">
        <v>8000</v>
      </c>
      <c r="G11408" s="31" t="s">
        <v>97</v>
      </c>
      <c r="H11408">
        <v>14</v>
      </c>
      <c r="I11408" s="31" t="s">
        <v>99</v>
      </c>
    </row>
    <row r="11409" spans="1:9" x14ac:dyDescent="0.3">
      <c r="A11409">
        <v>11440</v>
      </c>
      <c r="B11409">
        <v>5</v>
      </c>
      <c r="C11409">
        <v>183</v>
      </c>
      <c r="D11409" s="32">
        <v>0.78611111111111109</v>
      </c>
      <c r="E11409">
        <v>8000</v>
      </c>
      <c r="F11409">
        <v>1000</v>
      </c>
      <c r="G11409" s="31" t="s">
        <v>102</v>
      </c>
      <c r="H11409">
        <v>14</v>
      </c>
      <c r="I11409" s="31" t="s">
        <v>105</v>
      </c>
    </row>
    <row r="11410" spans="1:9" x14ac:dyDescent="0.3">
      <c r="A11410">
        <v>11441</v>
      </c>
      <c r="B11410">
        <v>5</v>
      </c>
      <c r="C11410">
        <v>183</v>
      </c>
      <c r="D11410" s="32">
        <v>0.82499999999999996</v>
      </c>
      <c r="E11410">
        <v>8000</v>
      </c>
      <c r="G11410" s="31" t="s">
        <v>102</v>
      </c>
      <c r="H11410">
        <v>15</v>
      </c>
      <c r="I11410" s="31" t="s">
        <v>105</v>
      </c>
    </row>
    <row r="11411" spans="1:9" x14ac:dyDescent="0.3">
      <c r="A11411">
        <v>11442</v>
      </c>
      <c r="B11411">
        <v>5</v>
      </c>
      <c r="C11411">
        <v>183</v>
      </c>
      <c r="D11411" s="32">
        <v>0.84791666666666665</v>
      </c>
      <c r="E11411">
        <v>8000</v>
      </c>
      <c r="G11411" s="31" t="s">
        <v>97</v>
      </c>
      <c r="H11411">
        <v>16</v>
      </c>
      <c r="I11411" s="31" t="s">
        <v>105</v>
      </c>
    </row>
    <row r="11412" spans="1:9" x14ac:dyDescent="0.3">
      <c r="A11412">
        <v>11443</v>
      </c>
      <c r="B11412">
        <v>2</v>
      </c>
      <c r="C11412">
        <v>184</v>
      </c>
      <c r="D11412" s="32">
        <v>0.45277777777777778</v>
      </c>
      <c r="E11412">
        <v>8000</v>
      </c>
      <c r="G11412" s="31" t="s">
        <v>102</v>
      </c>
      <c r="H11412">
        <v>4</v>
      </c>
      <c r="I11412" s="31" t="s">
        <v>98</v>
      </c>
    </row>
    <row r="11413" spans="1:9" x14ac:dyDescent="0.3">
      <c r="A11413">
        <v>11444</v>
      </c>
      <c r="B11413">
        <v>1</v>
      </c>
      <c r="C11413">
        <v>184</v>
      </c>
      <c r="D11413" s="32">
        <v>0.44861111111111113</v>
      </c>
      <c r="E11413">
        <v>8000</v>
      </c>
      <c r="G11413" s="31" t="s">
        <v>102</v>
      </c>
      <c r="H11413">
        <v>4</v>
      </c>
      <c r="I11413" s="31" t="s">
        <v>99</v>
      </c>
    </row>
    <row r="11414" spans="1:9" x14ac:dyDescent="0.3">
      <c r="A11414">
        <v>11445</v>
      </c>
      <c r="B11414">
        <v>6</v>
      </c>
      <c r="C11414">
        <v>184</v>
      </c>
      <c r="D11414" s="32">
        <v>0.44513888888888886</v>
      </c>
      <c r="E11414">
        <v>8000</v>
      </c>
      <c r="G11414" s="31" t="s">
        <v>97</v>
      </c>
      <c r="H11414">
        <v>4</v>
      </c>
      <c r="I11414" s="31" t="s">
        <v>100</v>
      </c>
    </row>
    <row r="11415" spans="1:9" x14ac:dyDescent="0.3">
      <c r="A11415">
        <v>11446</v>
      </c>
      <c r="B11415">
        <v>4</v>
      </c>
      <c r="C11415">
        <v>184</v>
      </c>
      <c r="D11415" s="32">
        <v>0.44930555555555557</v>
      </c>
      <c r="E11415">
        <v>10000</v>
      </c>
      <c r="F11415">
        <v>2000</v>
      </c>
      <c r="G11415" s="31" t="s">
        <v>97</v>
      </c>
      <c r="H11415">
        <v>4</v>
      </c>
      <c r="I11415" s="31" t="s">
        <v>103</v>
      </c>
    </row>
    <row r="11416" spans="1:9" x14ac:dyDescent="0.3">
      <c r="A11416">
        <v>11447</v>
      </c>
      <c r="B11416">
        <v>8</v>
      </c>
      <c r="C11416">
        <v>184</v>
      </c>
      <c r="D11416" s="32">
        <v>0.48125000000000001</v>
      </c>
      <c r="E11416">
        <v>8000</v>
      </c>
      <c r="G11416" s="31" t="s">
        <v>102</v>
      </c>
      <c r="H11416">
        <v>4</v>
      </c>
      <c r="I11416" s="31" t="s">
        <v>101</v>
      </c>
    </row>
    <row r="11417" spans="1:9" x14ac:dyDescent="0.3">
      <c r="A11417">
        <v>11448</v>
      </c>
      <c r="B11417">
        <v>2</v>
      </c>
      <c r="C11417">
        <v>184</v>
      </c>
      <c r="D11417" s="32">
        <v>0.52708333333333335</v>
      </c>
      <c r="E11417">
        <v>8000</v>
      </c>
      <c r="G11417" s="31" t="s">
        <v>97</v>
      </c>
      <c r="H11417">
        <v>5</v>
      </c>
      <c r="I11417" s="31" t="s">
        <v>98</v>
      </c>
    </row>
    <row r="11418" spans="1:9" x14ac:dyDescent="0.3">
      <c r="A11418">
        <v>11449</v>
      </c>
      <c r="B11418">
        <v>1</v>
      </c>
      <c r="C11418">
        <v>184</v>
      </c>
      <c r="D11418" s="32">
        <v>0.48402777777777778</v>
      </c>
      <c r="E11418">
        <v>8000</v>
      </c>
      <c r="G11418" s="31" t="s">
        <v>97</v>
      </c>
      <c r="H11418">
        <v>5</v>
      </c>
      <c r="I11418" s="31" t="s">
        <v>99</v>
      </c>
    </row>
    <row r="11419" spans="1:9" x14ac:dyDescent="0.3">
      <c r="A11419">
        <v>11450</v>
      </c>
      <c r="B11419">
        <v>6</v>
      </c>
      <c r="C11419">
        <v>184</v>
      </c>
      <c r="D11419" s="32">
        <v>0.62638888888888888</v>
      </c>
      <c r="E11419">
        <v>8000</v>
      </c>
      <c r="G11419" s="31" t="s">
        <v>97</v>
      </c>
      <c r="H11419">
        <v>5</v>
      </c>
      <c r="I11419" s="31" t="s">
        <v>100</v>
      </c>
    </row>
    <row r="11420" spans="1:9" x14ac:dyDescent="0.3">
      <c r="A11420">
        <v>11451</v>
      </c>
      <c r="B11420">
        <v>4</v>
      </c>
      <c r="C11420">
        <v>184</v>
      </c>
      <c r="D11420" s="32">
        <v>0.52847222222222223</v>
      </c>
      <c r="E11420">
        <v>8000</v>
      </c>
      <c r="F11420">
        <v>3000</v>
      </c>
      <c r="G11420" s="31" t="s">
        <v>97</v>
      </c>
      <c r="H11420">
        <v>5</v>
      </c>
      <c r="I11420" s="31" t="s">
        <v>103</v>
      </c>
    </row>
    <row r="11421" spans="1:9" x14ac:dyDescent="0.3">
      <c r="A11421">
        <v>11452</v>
      </c>
      <c r="B11421">
        <v>8</v>
      </c>
      <c r="C11421">
        <v>184</v>
      </c>
      <c r="D11421" s="32">
        <v>0.54027777777777775</v>
      </c>
      <c r="E11421">
        <v>8000</v>
      </c>
      <c r="G11421" s="31" t="s">
        <v>102</v>
      </c>
      <c r="H11421">
        <v>5</v>
      </c>
      <c r="I11421" s="31" t="s">
        <v>101</v>
      </c>
    </row>
    <row r="11422" spans="1:9" x14ac:dyDescent="0.3">
      <c r="A11422">
        <v>11453</v>
      </c>
      <c r="B11422">
        <v>2</v>
      </c>
      <c r="C11422">
        <v>184</v>
      </c>
      <c r="D11422" s="32">
        <v>0.63749999999999996</v>
      </c>
      <c r="E11422">
        <v>8000</v>
      </c>
      <c r="G11422" s="31" t="s">
        <v>102</v>
      </c>
      <c r="H11422">
        <v>6</v>
      </c>
      <c r="I11422" s="31" t="s">
        <v>98</v>
      </c>
    </row>
    <row r="11423" spans="1:9" x14ac:dyDescent="0.3">
      <c r="A11423">
        <v>11454</v>
      </c>
      <c r="B11423">
        <v>1</v>
      </c>
      <c r="C11423">
        <v>184</v>
      </c>
      <c r="D11423" s="32">
        <v>0.55694444444444446</v>
      </c>
      <c r="E11423">
        <v>8000</v>
      </c>
      <c r="G11423" s="31" t="s">
        <v>102</v>
      </c>
      <c r="H11423">
        <v>6</v>
      </c>
      <c r="I11423" s="31" t="s">
        <v>99</v>
      </c>
    </row>
    <row r="11424" spans="1:9" x14ac:dyDescent="0.3">
      <c r="A11424">
        <v>11455</v>
      </c>
      <c r="B11424">
        <v>6</v>
      </c>
      <c r="C11424">
        <v>184</v>
      </c>
      <c r="D11424" s="32">
        <v>0.65486111111111112</v>
      </c>
      <c r="E11424">
        <v>8000</v>
      </c>
      <c r="F11424">
        <v>1500</v>
      </c>
      <c r="G11424" s="31" t="s">
        <v>97</v>
      </c>
      <c r="H11424">
        <v>6</v>
      </c>
      <c r="I11424" s="31" t="s">
        <v>100</v>
      </c>
    </row>
    <row r="11425" spans="1:9" x14ac:dyDescent="0.3">
      <c r="A11425">
        <v>11456</v>
      </c>
      <c r="B11425">
        <v>4</v>
      </c>
      <c r="C11425">
        <v>184</v>
      </c>
      <c r="D11425" s="32">
        <v>0.57499999999999996</v>
      </c>
      <c r="E11425">
        <v>8000</v>
      </c>
      <c r="G11425" s="31" t="s">
        <v>102</v>
      </c>
      <c r="H11425">
        <v>6</v>
      </c>
      <c r="I11425" s="31" t="s">
        <v>103</v>
      </c>
    </row>
    <row r="11426" spans="1:9" x14ac:dyDescent="0.3">
      <c r="A11426">
        <v>11457</v>
      </c>
      <c r="B11426">
        <v>8</v>
      </c>
      <c r="C11426">
        <v>184</v>
      </c>
      <c r="D11426" s="32">
        <v>0.6381944444444444</v>
      </c>
      <c r="E11426">
        <v>8000</v>
      </c>
      <c r="G11426" s="31" t="s">
        <v>97</v>
      </c>
      <c r="H11426">
        <v>6</v>
      </c>
      <c r="I11426" s="31" t="s">
        <v>101</v>
      </c>
    </row>
    <row r="11427" spans="1:9" x14ac:dyDescent="0.3">
      <c r="A11427">
        <v>11458</v>
      </c>
      <c r="B11427">
        <v>2</v>
      </c>
      <c r="C11427">
        <v>184</v>
      </c>
      <c r="D11427" s="32">
        <v>0.68611111111111112</v>
      </c>
      <c r="E11427">
        <v>8000</v>
      </c>
      <c r="G11427" s="31" t="s">
        <v>102</v>
      </c>
      <c r="H11427">
        <v>7</v>
      </c>
      <c r="I11427" s="31" t="s">
        <v>98</v>
      </c>
    </row>
    <row r="11428" spans="1:9" x14ac:dyDescent="0.3">
      <c r="A11428">
        <v>11459</v>
      </c>
      <c r="B11428">
        <v>1</v>
      </c>
      <c r="C11428">
        <v>184</v>
      </c>
      <c r="D11428" s="32">
        <v>0.61041666666666672</v>
      </c>
      <c r="E11428">
        <v>8000</v>
      </c>
      <c r="F11428">
        <v>2000</v>
      </c>
      <c r="G11428" s="31" t="s">
        <v>102</v>
      </c>
      <c r="H11428">
        <v>7</v>
      </c>
      <c r="I11428" s="31" t="s">
        <v>99</v>
      </c>
    </row>
    <row r="11429" spans="1:9" x14ac:dyDescent="0.3">
      <c r="A11429">
        <v>11460</v>
      </c>
      <c r="B11429">
        <v>6</v>
      </c>
      <c r="C11429">
        <v>184</v>
      </c>
      <c r="D11429" s="32">
        <v>0.73263888888888884</v>
      </c>
      <c r="E11429">
        <v>8000</v>
      </c>
      <c r="G11429" s="31" t="s">
        <v>102</v>
      </c>
      <c r="H11429">
        <v>7</v>
      </c>
      <c r="I11429" s="31" t="s">
        <v>100</v>
      </c>
    </row>
    <row r="11430" spans="1:9" x14ac:dyDescent="0.3">
      <c r="A11430">
        <v>11461</v>
      </c>
      <c r="B11430">
        <v>4</v>
      </c>
      <c r="C11430">
        <v>184</v>
      </c>
      <c r="D11430" s="32">
        <v>0.61527777777777781</v>
      </c>
      <c r="E11430">
        <v>8000</v>
      </c>
      <c r="G11430" s="31" t="s">
        <v>102</v>
      </c>
      <c r="H11430">
        <v>7</v>
      </c>
      <c r="I11430" s="31" t="s">
        <v>103</v>
      </c>
    </row>
    <row r="11431" spans="1:9" x14ac:dyDescent="0.3">
      <c r="A11431">
        <v>11462</v>
      </c>
      <c r="B11431">
        <v>8</v>
      </c>
      <c r="C11431">
        <v>184</v>
      </c>
      <c r="D11431" s="32">
        <v>0.67291666666666672</v>
      </c>
      <c r="E11431">
        <v>8000</v>
      </c>
      <c r="G11431" s="31" t="s">
        <v>97</v>
      </c>
      <c r="H11431">
        <v>7</v>
      </c>
      <c r="I11431" s="31" t="s">
        <v>101</v>
      </c>
    </row>
    <row r="11432" spans="1:9" x14ac:dyDescent="0.3">
      <c r="A11432">
        <v>11463</v>
      </c>
      <c r="B11432">
        <v>2</v>
      </c>
      <c r="C11432">
        <v>184</v>
      </c>
      <c r="D11432" s="32">
        <v>0.71319444444444446</v>
      </c>
      <c r="E11432">
        <v>8000</v>
      </c>
      <c r="G11432" s="31" t="s">
        <v>97</v>
      </c>
      <c r="H11432">
        <v>8</v>
      </c>
      <c r="I11432" s="31" t="s">
        <v>98</v>
      </c>
    </row>
    <row r="11433" spans="1:9" x14ac:dyDescent="0.3">
      <c r="A11433">
        <v>11464</v>
      </c>
      <c r="B11433">
        <v>1</v>
      </c>
      <c r="C11433">
        <v>184</v>
      </c>
      <c r="D11433" s="32">
        <v>0.6381944444444444</v>
      </c>
      <c r="E11433">
        <v>8000</v>
      </c>
      <c r="F11433">
        <v>2000</v>
      </c>
      <c r="G11433" s="31" t="s">
        <v>102</v>
      </c>
      <c r="H11433">
        <v>8</v>
      </c>
      <c r="I11433" s="31" t="s">
        <v>99</v>
      </c>
    </row>
    <row r="11434" spans="1:9" x14ac:dyDescent="0.3">
      <c r="A11434">
        <v>11465</v>
      </c>
      <c r="B11434">
        <v>6</v>
      </c>
      <c r="C11434">
        <v>184</v>
      </c>
      <c r="D11434" s="32">
        <v>0.74652777777777779</v>
      </c>
      <c r="E11434">
        <v>8000</v>
      </c>
      <c r="G11434" s="31" t="s">
        <v>102</v>
      </c>
      <c r="H11434">
        <v>8</v>
      </c>
      <c r="I11434" s="31" t="s">
        <v>100</v>
      </c>
    </row>
    <row r="11435" spans="1:9" x14ac:dyDescent="0.3">
      <c r="A11435">
        <v>11466</v>
      </c>
      <c r="B11435">
        <v>4</v>
      </c>
      <c r="C11435">
        <v>184</v>
      </c>
      <c r="D11435" s="32">
        <v>0.64444444444444449</v>
      </c>
      <c r="E11435">
        <v>8000</v>
      </c>
      <c r="G11435" s="31" t="s">
        <v>97</v>
      </c>
      <c r="H11435">
        <v>8</v>
      </c>
      <c r="I11435" s="31" t="s">
        <v>103</v>
      </c>
    </row>
    <row r="11436" spans="1:9" x14ac:dyDescent="0.3">
      <c r="A11436">
        <v>11467</v>
      </c>
      <c r="B11436">
        <v>8</v>
      </c>
      <c r="C11436">
        <v>184</v>
      </c>
      <c r="D11436" s="32">
        <v>0.72777777777777775</v>
      </c>
      <c r="E11436">
        <v>10000</v>
      </c>
      <c r="G11436" s="31" t="s">
        <v>97</v>
      </c>
      <c r="H11436">
        <v>8</v>
      </c>
      <c r="I11436" s="31" t="s">
        <v>101</v>
      </c>
    </row>
    <row r="11437" spans="1:9" x14ac:dyDescent="0.3">
      <c r="A11437">
        <v>11468</v>
      </c>
      <c r="B11437">
        <v>2</v>
      </c>
      <c r="C11437">
        <v>184</v>
      </c>
      <c r="D11437" s="32">
        <v>0.75555555555555554</v>
      </c>
      <c r="E11437">
        <v>8000</v>
      </c>
      <c r="G11437" s="31" t="s">
        <v>97</v>
      </c>
      <c r="H11437">
        <v>9</v>
      </c>
      <c r="I11437" s="31" t="s">
        <v>98</v>
      </c>
    </row>
    <row r="11438" spans="1:9" x14ac:dyDescent="0.3">
      <c r="A11438">
        <v>11469</v>
      </c>
      <c r="B11438">
        <v>1</v>
      </c>
      <c r="C11438">
        <v>184</v>
      </c>
      <c r="D11438" s="32">
        <v>0.66249999999999998</v>
      </c>
      <c r="E11438">
        <v>8000</v>
      </c>
      <c r="F11438">
        <v>4000</v>
      </c>
      <c r="G11438" s="31" t="s">
        <v>97</v>
      </c>
      <c r="H11438">
        <v>9</v>
      </c>
      <c r="I11438" s="31" t="s">
        <v>99</v>
      </c>
    </row>
    <row r="11439" spans="1:9" x14ac:dyDescent="0.3">
      <c r="A11439">
        <v>11470</v>
      </c>
      <c r="B11439">
        <v>6</v>
      </c>
      <c r="C11439">
        <v>184</v>
      </c>
      <c r="D11439" s="32">
        <v>0.77152777777777781</v>
      </c>
      <c r="E11439">
        <v>8000</v>
      </c>
      <c r="G11439" s="31" t="s">
        <v>97</v>
      </c>
      <c r="H11439">
        <v>9</v>
      </c>
      <c r="I11439" s="31" t="s">
        <v>100</v>
      </c>
    </row>
    <row r="11440" spans="1:9" x14ac:dyDescent="0.3">
      <c r="A11440">
        <v>11471</v>
      </c>
      <c r="B11440">
        <v>4</v>
      </c>
      <c r="C11440">
        <v>184</v>
      </c>
      <c r="D11440" s="32">
        <v>0.68402777777777779</v>
      </c>
      <c r="E11440">
        <v>8000</v>
      </c>
      <c r="G11440" s="31" t="s">
        <v>102</v>
      </c>
      <c r="H11440">
        <v>9</v>
      </c>
      <c r="I11440" s="31" t="s">
        <v>103</v>
      </c>
    </row>
    <row r="11441" spans="1:9" x14ac:dyDescent="0.3">
      <c r="A11441">
        <v>11472</v>
      </c>
      <c r="B11441">
        <v>8</v>
      </c>
      <c r="C11441">
        <v>184</v>
      </c>
      <c r="D11441" s="32">
        <v>0.75208333333333333</v>
      </c>
      <c r="E11441">
        <v>8000</v>
      </c>
      <c r="G11441" s="31" t="s">
        <v>102</v>
      </c>
      <c r="H11441">
        <v>9</v>
      </c>
      <c r="I11441" s="31" t="s">
        <v>101</v>
      </c>
    </row>
    <row r="11442" spans="1:9" x14ac:dyDescent="0.3">
      <c r="A11442">
        <v>11473</v>
      </c>
      <c r="B11442">
        <v>2</v>
      </c>
      <c r="C11442">
        <v>184</v>
      </c>
      <c r="D11442" s="32">
        <v>0.77777777777777779</v>
      </c>
      <c r="E11442">
        <v>8000</v>
      </c>
      <c r="G11442" s="31" t="s">
        <v>102</v>
      </c>
      <c r="H11442">
        <v>10</v>
      </c>
      <c r="I11442" s="31" t="s">
        <v>98</v>
      </c>
    </row>
    <row r="11443" spans="1:9" x14ac:dyDescent="0.3">
      <c r="A11443">
        <v>11474</v>
      </c>
      <c r="B11443">
        <v>1</v>
      </c>
      <c r="C11443">
        <v>184</v>
      </c>
      <c r="D11443" s="32">
        <v>0.68402777777777779</v>
      </c>
      <c r="E11443">
        <v>8000</v>
      </c>
      <c r="F11443">
        <v>2800</v>
      </c>
      <c r="G11443" s="31" t="s">
        <v>97</v>
      </c>
      <c r="H11443">
        <v>10</v>
      </c>
      <c r="I11443" s="31" t="s">
        <v>99</v>
      </c>
    </row>
    <row r="11444" spans="1:9" x14ac:dyDescent="0.3">
      <c r="A11444">
        <v>11475</v>
      </c>
      <c r="B11444">
        <v>6</v>
      </c>
      <c r="C11444">
        <v>184</v>
      </c>
      <c r="D11444" s="32">
        <v>0.79513888888888884</v>
      </c>
      <c r="E11444">
        <v>8000</v>
      </c>
      <c r="G11444" s="31" t="s">
        <v>97</v>
      </c>
      <c r="H11444">
        <v>10</v>
      </c>
      <c r="I11444" s="31" t="s">
        <v>100</v>
      </c>
    </row>
    <row r="11445" spans="1:9" x14ac:dyDescent="0.3">
      <c r="A11445">
        <v>11476</v>
      </c>
      <c r="B11445">
        <v>4</v>
      </c>
      <c r="C11445">
        <v>184</v>
      </c>
      <c r="D11445" s="32">
        <v>0.72152777777777777</v>
      </c>
      <c r="E11445">
        <v>8000</v>
      </c>
      <c r="G11445" s="31" t="s">
        <v>102</v>
      </c>
      <c r="H11445">
        <v>10</v>
      </c>
      <c r="I11445" s="31" t="s">
        <v>103</v>
      </c>
    </row>
    <row r="11446" spans="1:9" x14ac:dyDescent="0.3">
      <c r="A11446">
        <v>11477</v>
      </c>
      <c r="B11446">
        <v>8</v>
      </c>
      <c r="C11446">
        <v>184</v>
      </c>
      <c r="D11446" s="32">
        <v>0.78055555555555556</v>
      </c>
      <c r="E11446">
        <v>8000</v>
      </c>
      <c r="G11446" s="31" t="s">
        <v>102</v>
      </c>
      <c r="H11446">
        <v>10</v>
      </c>
      <c r="I11446" s="31" t="s">
        <v>101</v>
      </c>
    </row>
    <row r="11447" spans="1:9" x14ac:dyDescent="0.3">
      <c r="A11447">
        <v>11478</v>
      </c>
      <c r="B11447">
        <v>2</v>
      </c>
      <c r="C11447">
        <v>184</v>
      </c>
      <c r="D11447" s="32">
        <v>0.8125</v>
      </c>
      <c r="E11447">
        <v>8000</v>
      </c>
      <c r="G11447" s="31" t="s">
        <v>102</v>
      </c>
      <c r="H11447">
        <v>11</v>
      </c>
      <c r="I11447" s="31" t="s">
        <v>98</v>
      </c>
    </row>
    <row r="11448" spans="1:9" x14ac:dyDescent="0.3">
      <c r="A11448">
        <v>11479</v>
      </c>
      <c r="B11448">
        <v>1</v>
      </c>
      <c r="C11448">
        <v>184</v>
      </c>
      <c r="D11448" s="32">
        <v>0.73819444444444449</v>
      </c>
      <c r="E11448">
        <v>8000</v>
      </c>
      <c r="F11448">
        <v>1000</v>
      </c>
      <c r="G11448" s="31" t="s">
        <v>102</v>
      </c>
      <c r="H11448">
        <v>11</v>
      </c>
      <c r="I11448" s="31" t="s">
        <v>99</v>
      </c>
    </row>
    <row r="11449" spans="1:9" x14ac:dyDescent="0.3">
      <c r="A11449">
        <v>11480</v>
      </c>
      <c r="B11449">
        <v>6</v>
      </c>
      <c r="C11449">
        <v>184</v>
      </c>
      <c r="D11449" s="32">
        <v>0.81666666666666665</v>
      </c>
      <c r="E11449">
        <v>8000</v>
      </c>
      <c r="F11449">
        <v>1000</v>
      </c>
      <c r="G11449" s="31" t="s">
        <v>97</v>
      </c>
      <c r="H11449">
        <v>11</v>
      </c>
      <c r="I11449" s="31" t="s">
        <v>100</v>
      </c>
    </row>
    <row r="11450" spans="1:9" x14ac:dyDescent="0.3">
      <c r="A11450">
        <v>11481</v>
      </c>
      <c r="B11450">
        <v>4</v>
      </c>
      <c r="C11450">
        <v>184</v>
      </c>
      <c r="D11450" s="32">
        <v>0.75763888888888886</v>
      </c>
      <c r="E11450">
        <v>10000</v>
      </c>
      <c r="G11450" s="31" t="s">
        <v>102</v>
      </c>
      <c r="H11450">
        <v>11</v>
      </c>
      <c r="I11450" s="31" t="s">
        <v>103</v>
      </c>
    </row>
    <row r="11451" spans="1:9" x14ac:dyDescent="0.3">
      <c r="A11451">
        <v>11482</v>
      </c>
      <c r="B11451">
        <v>8</v>
      </c>
      <c r="C11451">
        <v>184</v>
      </c>
      <c r="D11451" s="32">
        <v>0.79513888888888884</v>
      </c>
      <c r="E11451">
        <v>8000</v>
      </c>
      <c r="G11451" s="31" t="s">
        <v>102</v>
      </c>
      <c r="H11451">
        <v>11</v>
      </c>
      <c r="I11451" s="31" t="s">
        <v>101</v>
      </c>
    </row>
    <row r="11452" spans="1:9" x14ac:dyDescent="0.3">
      <c r="A11452">
        <v>11483</v>
      </c>
      <c r="B11452">
        <v>2</v>
      </c>
      <c r="C11452">
        <v>184</v>
      </c>
      <c r="D11452" s="32"/>
      <c r="E11452">
        <v>10000</v>
      </c>
      <c r="G11452" s="31" t="s">
        <v>97</v>
      </c>
      <c r="H11452">
        <v>12</v>
      </c>
      <c r="I11452" s="31" t="s">
        <v>98</v>
      </c>
    </row>
    <row r="11453" spans="1:9" x14ac:dyDescent="0.3">
      <c r="A11453">
        <v>11484</v>
      </c>
      <c r="B11453">
        <v>1</v>
      </c>
      <c r="C11453">
        <v>184</v>
      </c>
      <c r="D11453" s="32">
        <v>0.76180555555555551</v>
      </c>
      <c r="E11453">
        <v>8000</v>
      </c>
      <c r="G11453" s="31" t="s">
        <v>102</v>
      </c>
      <c r="H11453">
        <v>12</v>
      </c>
      <c r="I11453" s="31" t="s">
        <v>99</v>
      </c>
    </row>
    <row r="11454" spans="1:9" x14ac:dyDescent="0.3">
      <c r="A11454">
        <v>11485</v>
      </c>
      <c r="B11454">
        <v>4</v>
      </c>
      <c r="C11454">
        <v>184</v>
      </c>
      <c r="D11454" s="32">
        <v>0.77986111111111112</v>
      </c>
      <c r="E11454">
        <v>8000</v>
      </c>
      <c r="G11454" s="31" t="s">
        <v>102</v>
      </c>
      <c r="H11454">
        <v>12</v>
      </c>
      <c r="I11454" s="31" t="s">
        <v>103</v>
      </c>
    </row>
    <row r="11455" spans="1:9" x14ac:dyDescent="0.3">
      <c r="A11455">
        <v>11486</v>
      </c>
      <c r="B11455">
        <v>8</v>
      </c>
      <c r="C11455">
        <v>184</v>
      </c>
      <c r="D11455" s="32">
        <v>0.81666666666666665</v>
      </c>
      <c r="E11455">
        <v>8000</v>
      </c>
      <c r="G11455" s="31" t="s">
        <v>102</v>
      </c>
      <c r="H11455">
        <v>12</v>
      </c>
      <c r="I11455" s="31" t="s">
        <v>101</v>
      </c>
    </row>
    <row r="11456" spans="1:9" x14ac:dyDescent="0.3">
      <c r="A11456">
        <v>11487</v>
      </c>
      <c r="B11456">
        <v>1</v>
      </c>
      <c r="C11456">
        <v>184</v>
      </c>
      <c r="D11456" s="32">
        <v>0.77500000000000002</v>
      </c>
      <c r="E11456">
        <v>10000</v>
      </c>
      <c r="G11456" s="31" t="s">
        <v>97</v>
      </c>
      <c r="H11456">
        <v>13</v>
      </c>
      <c r="I11456" s="31" t="s">
        <v>99</v>
      </c>
    </row>
    <row r="11457" spans="1:9" x14ac:dyDescent="0.3">
      <c r="A11457">
        <v>11488</v>
      </c>
      <c r="B11457">
        <v>4</v>
      </c>
      <c r="C11457">
        <v>184</v>
      </c>
      <c r="D11457" s="32">
        <v>0.7993055555555556</v>
      </c>
      <c r="E11457">
        <v>8000</v>
      </c>
      <c r="G11457" s="31" t="s">
        <v>102</v>
      </c>
      <c r="H11457">
        <v>13</v>
      </c>
      <c r="I11457" s="31" t="s">
        <v>103</v>
      </c>
    </row>
    <row r="11458" spans="1:9" x14ac:dyDescent="0.3">
      <c r="A11458">
        <v>11489</v>
      </c>
      <c r="B11458">
        <v>1</v>
      </c>
      <c r="C11458">
        <v>184</v>
      </c>
      <c r="D11458" s="32">
        <v>0.81666666666666665</v>
      </c>
      <c r="E11458">
        <v>10000</v>
      </c>
      <c r="G11458" s="31" t="s">
        <v>97</v>
      </c>
      <c r="H11458">
        <v>14</v>
      </c>
      <c r="I11458" s="31" t="s">
        <v>99</v>
      </c>
    </row>
    <row r="11459" spans="1:9" x14ac:dyDescent="0.3">
      <c r="A11459">
        <v>11490</v>
      </c>
      <c r="B11459">
        <v>4</v>
      </c>
      <c r="C11459">
        <v>184</v>
      </c>
      <c r="D11459" s="32">
        <v>0.81111111111111112</v>
      </c>
      <c r="E11459">
        <v>8000</v>
      </c>
      <c r="G11459" s="31" t="s">
        <v>97</v>
      </c>
      <c r="H11459">
        <v>14</v>
      </c>
      <c r="I11459" s="31" t="s">
        <v>103</v>
      </c>
    </row>
    <row r="11460" spans="1:9" x14ac:dyDescent="0.3">
      <c r="A11460">
        <v>11491</v>
      </c>
      <c r="B11460">
        <v>1</v>
      </c>
      <c r="C11460">
        <v>184</v>
      </c>
      <c r="D11460" s="32"/>
      <c r="E11460">
        <v>8000</v>
      </c>
      <c r="G11460" s="31" t="s">
        <v>102</v>
      </c>
      <c r="H11460">
        <v>15</v>
      </c>
      <c r="I11460" s="31" t="s">
        <v>99</v>
      </c>
    </row>
    <row r="11461" spans="1:9" x14ac:dyDescent="0.3">
      <c r="A11461">
        <v>11492</v>
      </c>
      <c r="B11461">
        <v>4</v>
      </c>
      <c r="C11461">
        <v>184</v>
      </c>
      <c r="D11461" s="32">
        <v>0.8305555555555556</v>
      </c>
      <c r="E11461">
        <v>8000</v>
      </c>
      <c r="G11461" s="31" t="s">
        <v>102</v>
      </c>
      <c r="H11461">
        <v>15</v>
      </c>
      <c r="I11461" s="31" t="s">
        <v>103</v>
      </c>
    </row>
    <row r="11462" spans="1:9" x14ac:dyDescent="0.3">
      <c r="A11462">
        <v>11493</v>
      </c>
      <c r="B11462">
        <v>3</v>
      </c>
      <c r="C11462">
        <v>185</v>
      </c>
      <c r="D11462" s="32">
        <v>0.45069444444444445</v>
      </c>
      <c r="E11462">
        <v>8000</v>
      </c>
      <c r="F11462">
        <v>2000</v>
      </c>
      <c r="G11462" s="31" t="s">
        <v>102</v>
      </c>
      <c r="H11462">
        <v>4</v>
      </c>
      <c r="I11462" s="31" t="s">
        <v>104</v>
      </c>
    </row>
    <row r="11463" spans="1:9" x14ac:dyDescent="0.3">
      <c r="A11463">
        <v>11494</v>
      </c>
      <c r="B11463">
        <v>2</v>
      </c>
      <c r="C11463">
        <v>185</v>
      </c>
      <c r="D11463" s="32">
        <v>0.47708333333333336</v>
      </c>
      <c r="E11463">
        <v>8000</v>
      </c>
      <c r="G11463" s="31" t="s">
        <v>102</v>
      </c>
      <c r="H11463">
        <v>4</v>
      </c>
      <c r="I11463" s="31" t="s">
        <v>98</v>
      </c>
    </row>
    <row r="11464" spans="1:9" x14ac:dyDescent="0.3">
      <c r="A11464">
        <v>11495</v>
      </c>
      <c r="B11464">
        <v>4</v>
      </c>
      <c r="C11464">
        <v>185</v>
      </c>
      <c r="D11464" s="32">
        <v>0.44583333333333336</v>
      </c>
      <c r="E11464">
        <v>8000</v>
      </c>
      <c r="G11464" s="31" t="s">
        <v>102</v>
      </c>
      <c r="H11464">
        <v>4</v>
      </c>
      <c r="I11464" s="31" t="s">
        <v>103</v>
      </c>
    </row>
    <row r="11465" spans="1:9" x14ac:dyDescent="0.3">
      <c r="A11465">
        <v>11496</v>
      </c>
      <c r="B11465">
        <v>8</v>
      </c>
      <c r="C11465">
        <v>185</v>
      </c>
      <c r="D11465" s="32">
        <v>0.47847222222222224</v>
      </c>
      <c r="E11465">
        <v>8000</v>
      </c>
      <c r="G11465" s="31" t="s">
        <v>97</v>
      </c>
      <c r="H11465">
        <v>4</v>
      </c>
      <c r="I11465" s="31" t="s">
        <v>101</v>
      </c>
    </row>
    <row r="11466" spans="1:9" x14ac:dyDescent="0.3">
      <c r="A11466">
        <v>11497</v>
      </c>
      <c r="B11466">
        <v>5</v>
      </c>
      <c r="C11466">
        <v>185</v>
      </c>
      <c r="D11466" s="32">
        <v>0.46527777777777779</v>
      </c>
      <c r="E11466">
        <v>8000</v>
      </c>
      <c r="G11466" s="31" t="s">
        <v>97</v>
      </c>
      <c r="H11466">
        <v>4</v>
      </c>
      <c r="I11466" s="31" t="s">
        <v>105</v>
      </c>
    </row>
    <row r="11467" spans="1:9" x14ac:dyDescent="0.3">
      <c r="A11467">
        <v>11498</v>
      </c>
      <c r="B11467">
        <v>3</v>
      </c>
      <c r="C11467">
        <v>185</v>
      </c>
      <c r="D11467" s="32">
        <v>0.47291666666666665</v>
      </c>
      <c r="E11467">
        <v>8000</v>
      </c>
      <c r="F11467">
        <v>2000</v>
      </c>
      <c r="G11467" s="31" t="s">
        <v>102</v>
      </c>
      <c r="H11467">
        <v>5</v>
      </c>
      <c r="I11467" s="31" t="s">
        <v>104</v>
      </c>
    </row>
    <row r="11468" spans="1:9" x14ac:dyDescent="0.3">
      <c r="A11468">
        <v>11499</v>
      </c>
      <c r="B11468">
        <v>2</v>
      </c>
      <c r="C11468">
        <v>185</v>
      </c>
      <c r="D11468" s="32">
        <v>0.50694444444444442</v>
      </c>
      <c r="E11468">
        <v>8000</v>
      </c>
      <c r="G11468" s="31" t="s">
        <v>97</v>
      </c>
      <c r="H11468">
        <v>5</v>
      </c>
      <c r="I11468" s="31" t="s">
        <v>98</v>
      </c>
    </row>
    <row r="11469" spans="1:9" x14ac:dyDescent="0.3">
      <c r="A11469">
        <v>11500</v>
      </c>
      <c r="B11469">
        <v>4</v>
      </c>
      <c r="C11469">
        <v>185</v>
      </c>
      <c r="D11469" s="32">
        <v>0.47083333333333333</v>
      </c>
      <c r="E11469">
        <v>8000</v>
      </c>
      <c r="G11469" s="31" t="s">
        <v>102</v>
      </c>
      <c r="H11469">
        <v>5</v>
      </c>
      <c r="I11469" s="31" t="s">
        <v>103</v>
      </c>
    </row>
    <row r="11470" spans="1:9" x14ac:dyDescent="0.3">
      <c r="A11470">
        <v>11501</v>
      </c>
      <c r="B11470">
        <v>8</v>
      </c>
      <c r="C11470">
        <v>185</v>
      </c>
      <c r="D11470" s="32">
        <v>0.51944444444444449</v>
      </c>
      <c r="E11470">
        <v>8000</v>
      </c>
      <c r="F11470">
        <v>4000</v>
      </c>
      <c r="G11470" s="31" t="s">
        <v>102</v>
      </c>
      <c r="H11470">
        <v>5</v>
      </c>
      <c r="I11470" s="31" t="s">
        <v>101</v>
      </c>
    </row>
    <row r="11471" spans="1:9" x14ac:dyDescent="0.3">
      <c r="A11471">
        <v>11502</v>
      </c>
      <c r="B11471">
        <v>5</v>
      </c>
      <c r="C11471">
        <v>185</v>
      </c>
      <c r="D11471" s="32">
        <v>0.49166666666666664</v>
      </c>
      <c r="E11471">
        <v>8000</v>
      </c>
      <c r="G11471" s="31" t="s">
        <v>102</v>
      </c>
      <c r="H11471">
        <v>5</v>
      </c>
      <c r="I11471" s="31" t="s">
        <v>105</v>
      </c>
    </row>
    <row r="11472" spans="1:9" x14ac:dyDescent="0.3">
      <c r="A11472">
        <v>11503</v>
      </c>
      <c r="B11472">
        <v>3</v>
      </c>
      <c r="C11472">
        <v>185</v>
      </c>
      <c r="D11472" s="32">
        <v>0.49722222222222223</v>
      </c>
      <c r="E11472">
        <v>8000</v>
      </c>
      <c r="G11472" s="31" t="s">
        <v>102</v>
      </c>
      <c r="H11472">
        <v>6</v>
      </c>
      <c r="I11472" s="31" t="s">
        <v>104</v>
      </c>
    </row>
    <row r="11473" spans="1:9" x14ac:dyDescent="0.3">
      <c r="A11473">
        <v>11504</v>
      </c>
      <c r="B11473">
        <v>2</v>
      </c>
      <c r="C11473">
        <v>185</v>
      </c>
      <c r="D11473" s="32">
        <v>0.52847222222222223</v>
      </c>
      <c r="E11473">
        <v>8000</v>
      </c>
      <c r="F11473">
        <v>2000</v>
      </c>
      <c r="G11473" s="31" t="s">
        <v>97</v>
      </c>
      <c r="H11473">
        <v>6</v>
      </c>
      <c r="I11473" s="31" t="s">
        <v>98</v>
      </c>
    </row>
    <row r="11474" spans="1:9" x14ac:dyDescent="0.3">
      <c r="A11474">
        <v>11505</v>
      </c>
      <c r="B11474">
        <v>4</v>
      </c>
      <c r="C11474">
        <v>185</v>
      </c>
      <c r="D11474" s="32">
        <v>0.51458333333333328</v>
      </c>
      <c r="E11474">
        <v>8000</v>
      </c>
      <c r="G11474" s="31" t="s">
        <v>102</v>
      </c>
      <c r="H11474">
        <v>6</v>
      </c>
      <c r="I11474" s="31" t="s">
        <v>103</v>
      </c>
    </row>
    <row r="11475" spans="1:9" x14ac:dyDescent="0.3">
      <c r="A11475">
        <v>11506</v>
      </c>
      <c r="B11475">
        <v>8</v>
      </c>
      <c r="C11475">
        <v>185</v>
      </c>
      <c r="D11475" s="32">
        <v>0.5541666666666667</v>
      </c>
      <c r="E11475">
        <v>8000</v>
      </c>
      <c r="F11475">
        <v>1000</v>
      </c>
      <c r="G11475" s="31" t="s">
        <v>102</v>
      </c>
      <c r="H11475">
        <v>6</v>
      </c>
      <c r="I11475" s="31" t="s">
        <v>101</v>
      </c>
    </row>
    <row r="11476" spans="1:9" x14ac:dyDescent="0.3">
      <c r="A11476">
        <v>11507</v>
      </c>
      <c r="B11476">
        <v>5</v>
      </c>
      <c r="C11476">
        <v>185</v>
      </c>
      <c r="D11476" s="32">
        <v>0.50902777777777775</v>
      </c>
      <c r="E11476">
        <v>8000</v>
      </c>
      <c r="F11476">
        <v>1000</v>
      </c>
      <c r="G11476" s="31" t="s">
        <v>97</v>
      </c>
      <c r="H11476">
        <v>6</v>
      </c>
      <c r="I11476" s="31" t="s">
        <v>105</v>
      </c>
    </row>
    <row r="11477" spans="1:9" x14ac:dyDescent="0.3">
      <c r="A11477">
        <v>11508</v>
      </c>
      <c r="B11477">
        <v>3</v>
      </c>
      <c r="C11477">
        <v>185</v>
      </c>
      <c r="D11477" s="32">
        <v>0.52361111111111114</v>
      </c>
      <c r="E11477">
        <v>8000</v>
      </c>
      <c r="G11477" s="31" t="s">
        <v>97</v>
      </c>
      <c r="H11477">
        <v>7</v>
      </c>
      <c r="I11477" s="31" t="s">
        <v>104</v>
      </c>
    </row>
    <row r="11478" spans="1:9" x14ac:dyDescent="0.3">
      <c r="A11478">
        <v>11509</v>
      </c>
      <c r="B11478">
        <v>2</v>
      </c>
      <c r="C11478">
        <v>185</v>
      </c>
      <c r="D11478" s="32">
        <v>0.56527777777777777</v>
      </c>
      <c r="E11478">
        <v>8000</v>
      </c>
      <c r="G11478" s="31" t="s">
        <v>102</v>
      </c>
      <c r="H11478">
        <v>7</v>
      </c>
      <c r="I11478" s="31" t="s">
        <v>98</v>
      </c>
    </row>
    <row r="11479" spans="1:9" x14ac:dyDescent="0.3">
      <c r="A11479">
        <v>11510</v>
      </c>
      <c r="B11479">
        <v>4</v>
      </c>
      <c r="C11479">
        <v>185</v>
      </c>
      <c r="D11479" s="32">
        <v>0.59097222222222223</v>
      </c>
      <c r="E11479">
        <v>8000</v>
      </c>
      <c r="G11479" s="31" t="s">
        <v>102</v>
      </c>
      <c r="H11479">
        <v>7</v>
      </c>
      <c r="I11479" s="31" t="s">
        <v>103</v>
      </c>
    </row>
    <row r="11480" spans="1:9" x14ac:dyDescent="0.3">
      <c r="A11480">
        <v>11511</v>
      </c>
      <c r="B11480">
        <v>8</v>
      </c>
      <c r="C11480">
        <v>185</v>
      </c>
      <c r="D11480" s="32">
        <v>0.5854166666666667</v>
      </c>
      <c r="E11480">
        <v>8000</v>
      </c>
      <c r="F11480">
        <v>2000</v>
      </c>
      <c r="G11480" s="31" t="s">
        <v>102</v>
      </c>
      <c r="H11480">
        <v>7</v>
      </c>
      <c r="I11480" s="31" t="s">
        <v>101</v>
      </c>
    </row>
    <row r="11481" spans="1:9" x14ac:dyDescent="0.3">
      <c r="A11481">
        <v>11512</v>
      </c>
      <c r="B11481">
        <v>5</v>
      </c>
      <c r="C11481">
        <v>185</v>
      </c>
      <c r="D11481" s="32">
        <v>0.54166666666666663</v>
      </c>
      <c r="E11481">
        <v>8000</v>
      </c>
      <c r="G11481" s="31" t="s">
        <v>97</v>
      </c>
      <c r="H11481">
        <v>7</v>
      </c>
      <c r="I11481" s="31" t="s">
        <v>105</v>
      </c>
    </row>
    <row r="11482" spans="1:9" x14ac:dyDescent="0.3">
      <c r="A11482">
        <v>11513</v>
      </c>
      <c r="B11482">
        <v>3</v>
      </c>
      <c r="C11482">
        <v>185</v>
      </c>
      <c r="D11482" s="32">
        <v>0.55833333333333335</v>
      </c>
      <c r="E11482">
        <v>10000</v>
      </c>
      <c r="G11482" s="31" t="s">
        <v>102</v>
      </c>
      <c r="H11482">
        <v>8</v>
      </c>
      <c r="I11482" s="31" t="s">
        <v>104</v>
      </c>
    </row>
    <row r="11483" spans="1:9" x14ac:dyDescent="0.3">
      <c r="A11483">
        <v>11514</v>
      </c>
      <c r="B11483">
        <v>2</v>
      </c>
      <c r="C11483">
        <v>185</v>
      </c>
      <c r="D11483" s="32">
        <v>0.59097222222222223</v>
      </c>
      <c r="E11483">
        <v>8000</v>
      </c>
      <c r="G11483" s="31" t="s">
        <v>102</v>
      </c>
      <c r="H11483">
        <v>8</v>
      </c>
      <c r="I11483" s="31" t="s">
        <v>98</v>
      </c>
    </row>
    <row r="11484" spans="1:9" x14ac:dyDescent="0.3">
      <c r="A11484">
        <v>11515</v>
      </c>
      <c r="B11484">
        <v>4</v>
      </c>
      <c r="C11484">
        <v>185</v>
      </c>
      <c r="D11484" s="32">
        <v>0.60763888888888884</v>
      </c>
      <c r="E11484">
        <v>8000</v>
      </c>
      <c r="G11484" s="31" t="s">
        <v>97</v>
      </c>
      <c r="H11484">
        <v>8</v>
      </c>
      <c r="I11484" s="31" t="s">
        <v>103</v>
      </c>
    </row>
    <row r="11485" spans="1:9" x14ac:dyDescent="0.3">
      <c r="A11485">
        <v>11516</v>
      </c>
      <c r="B11485">
        <v>8</v>
      </c>
      <c r="C11485">
        <v>185</v>
      </c>
      <c r="D11485" s="32">
        <v>0.61944444444444446</v>
      </c>
      <c r="E11485">
        <v>8000</v>
      </c>
      <c r="G11485" s="31" t="s">
        <v>97</v>
      </c>
      <c r="H11485">
        <v>8</v>
      </c>
      <c r="I11485" s="31" t="s">
        <v>101</v>
      </c>
    </row>
    <row r="11486" spans="1:9" x14ac:dyDescent="0.3">
      <c r="A11486">
        <v>11517</v>
      </c>
      <c r="B11486">
        <v>5</v>
      </c>
      <c r="C11486">
        <v>185</v>
      </c>
      <c r="D11486" s="32">
        <v>0.56666666666666665</v>
      </c>
      <c r="E11486">
        <v>8000</v>
      </c>
      <c r="G11486" s="31" t="s">
        <v>97</v>
      </c>
      <c r="H11486">
        <v>8</v>
      </c>
      <c r="I11486" s="31" t="s">
        <v>105</v>
      </c>
    </row>
    <row r="11487" spans="1:9" x14ac:dyDescent="0.3">
      <c r="A11487">
        <v>11518</v>
      </c>
      <c r="B11487">
        <v>3</v>
      </c>
      <c r="C11487">
        <v>185</v>
      </c>
      <c r="D11487" s="32">
        <v>0.58750000000000002</v>
      </c>
      <c r="E11487">
        <v>10000</v>
      </c>
      <c r="G11487" s="31" t="s">
        <v>102</v>
      </c>
      <c r="H11487">
        <v>9</v>
      </c>
      <c r="I11487" s="31" t="s">
        <v>104</v>
      </c>
    </row>
    <row r="11488" spans="1:9" x14ac:dyDescent="0.3">
      <c r="A11488">
        <v>11519</v>
      </c>
      <c r="B11488">
        <v>2</v>
      </c>
      <c r="C11488">
        <v>185</v>
      </c>
      <c r="D11488" s="32">
        <v>0.63611111111111107</v>
      </c>
      <c r="E11488">
        <v>8000</v>
      </c>
      <c r="G11488" s="31" t="s">
        <v>97</v>
      </c>
      <c r="H11488">
        <v>9</v>
      </c>
      <c r="I11488" s="31" t="s">
        <v>98</v>
      </c>
    </row>
    <row r="11489" spans="1:9" x14ac:dyDescent="0.3">
      <c r="A11489">
        <v>11520</v>
      </c>
      <c r="B11489">
        <v>4</v>
      </c>
      <c r="C11489">
        <v>185</v>
      </c>
      <c r="D11489" s="32">
        <v>0.62569444444444444</v>
      </c>
      <c r="E11489">
        <v>8000</v>
      </c>
      <c r="G11489" s="31" t="s">
        <v>102</v>
      </c>
      <c r="H11489">
        <v>9</v>
      </c>
      <c r="I11489" s="31" t="s">
        <v>103</v>
      </c>
    </row>
    <row r="11490" spans="1:9" x14ac:dyDescent="0.3">
      <c r="A11490">
        <v>11521</v>
      </c>
      <c r="B11490">
        <v>8</v>
      </c>
      <c r="C11490">
        <v>185</v>
      </c>
      <c r="D11490" s="32">
        <v>0.64930555555555558</v>
      </c>
      <c r="E11490">
        <v>8000</v>
      </c>
      <c r="G11490" s="31" t="s">
        <v>97</v>
      </c>
      <c r="H11490">
        <v>9</v>
      </c>
      <c r="I11490" s="31" t="s">
        <v>101</v>
      </c>
    </row>
    <row r="11491" spans="1:9" x14ac:dyDescent="0.3">
      <c r="A11491">
        <v>11522</v>
      </c>
      <c r="B11491">
        <v>5</v>
      </c>
      <c r="C11491">
        <v>185</v>
      </c>
      <c r="D11491" s="32">
        <v>0.59722222222222221</v>
      </c>
      <c r="E11491">
        <v>8000</v>
      </c>
      <c r="G11491" s="31" t="s">
        <v>97</v>
      </c>
      <c r="H11491">
        <v>9</v>
      </c>
      <c r="I11491" s="31" t="s">
        <v>105</v>
      </c>
    </row>
    <row r="11492" spans="1:9" x14ac:dyDescent="0.3">
      <c r="A11492">
        <v>11523</v>
      </c>
      <c r="B11492">
        <v>3</v>
      </c>
      <c r="C11492">
        <v>185</v>
      </c>
      <c r="D11492" s="32">
        <v>0.60277777777777775</v>
      </c>
      <c r="E11492">
        <v>8000</v>
      </c>
      <c r="F11492">
        <v>1000</v>
      </c>
      <c r="G11492" s="31" t="s">
        <v>102</v>
      </c>
      <c r="H11492">
        <v>10</v>
      </c>
      <c r="I11492" s="31" t="s">
        <v>104</v>
      </c>
    </row>
    <row r="11493" spans="1:9" x14ac:dyDescent="0.3">
      <c r="A11493">
        <v>11524</v>
      </c>
      <c r="B11493">
        <v>2</v>
      </c>
      <c r="C11493">
        <v>185</v>
      </c>
      <c r="D11493" s="32">
        <v>0.6645833333333333</v>
      </c>
      <c r="E11493">
        <v>8000</v>
      </c>
      <c r="G11493" s="31" t="s">
        <v>102</v>
      </c>
      <c r="H11493">
        <v>10</v>
      </c>
      <c r="I11493" s="31" t="s">
        <v>98</v>
      </c>
    </row>
    <row r="11494" spans="1:9" x14ac:dyDescent="0.3">
      <c r="A11494">
        <v>11525</v>
      </c>
      <c r="B11494">
        <v>4</v>
      </c>
      <c r="C11494">
        <v>185</v>
      </c>
      <c r="D11494" s="32">
        <v>0.66180555555555554</v>
      </c>
      <c r="E11494">
        <v>8000</v>
      </c>
      <c r="G11494" s="31" t="s">
        <v>97</v>
      </c>
      <c r="H11494">
        <v>10</v>
      </c>
      <c r="I11494" s="31" t="s">
        <v>103</v>
      </c>
    </row>
    <row r="11495" spans="1:9" x14ac:dyDescent="0.3">
      <c r="A11495">
        <v>11526</v>
      </c>
      <c r="B11495">
        <v>8</v>
      </c>
      <c r="C11495">
        <v>185</v>
      </c>
      <c r="D11495" s="32">
        <v>0.7104166666666667</v>
      </c>
      <c r="E11495">
        <v>8000</v>
      </c>
      <c r="G11495" s="31" t="s">
        <v>97</v>
      </c>
      <c r="H11495">
        <v>10</v>
      </c>
      <c r="I11495" s="31" t="s">
        <v>101</v>
      </c>
    </row>
    <row r="11496" spans="1:9" x14ac:dyDescent="0.3">
      <c r="A11496">
        <v>11527</v>
      </c>
      <c r="B11496">
        <v>5</v>
      </c>
      <c r="C11496">
        <v>185</v>
      </c>
      <c r="D11496" s="32">
        <v>0.61388888888888893</v>
      </c>
      <c r="E11496">
        <v>8000</v>
      </c>
      <c r="F11496">
        <v>2000</v>
      </c>
      <c r="G11496" s="31" t="s">
        <v>102</v>
      </c>
      <c r="H11496">
        <v>10</v>
      </c>
      <c r="I11496" s="31" t="s">
        <v>105</v>
      </c>
    </row>
    <row r="11497" spans="1:9" x14ac:dyDescent="0.3">
      <c r="A11497">
        <v>11528</v>
      </c>
      <c r="B11497">
        <v>3</v>
      </c>
      <c r="C11497">
        <v>185</v>
      </c>
      <c r="D11497" s="32">
        <v>0.62569444444444444</v>
      </c>
      <c r="E11497">
        <v>8000</v>
      </c>
      <c r="G11497" s="31" t="s">
        <v>97</v>
      </c>
      <c r="H11497">
        <v>11</v>
      </c>
      <c r="I11497" s="31" t="s">
        <v>104</v>
      </c>
    </row>
    <row r="11498" spans="1:9" x14ac:dyDescent="0.3">
      <c r="A11498">
        <v>11529</v>
      </c>
      <c r="B11498">
        <v>2</v>
      </c>
      <c r="C11498">
        <v>185</v>
      </c>
      <c r="D11498" s="32">
        <v>0.67986111111111114</v>
      </c>
      <c r="E11498">
        <v>8000</v>
      </c>
      <c r="F11498">
        <v>1000</v>
      </c>
      <c r="G11498" s="31" t="s">
        <v>97</v>
      </c>
      <c r="H11498">
        <v>11</v>
      </c>
      <c r="I11498" s="31" t="s">
        <v>98</v>
      </c>
    </row>
    <row r="11499" spans="1:9" x14ac:dyDescent="0.3">
      <c r="A11499">
        <v>11530</v>
      </c>
      <c r="B11499">
        <v>4</v>
      </c>
      <c r="C11499">
        <v>185</v>
      </c>
      <c r="D11499" s="32">
        <v>0.68125000000000002</v>
      </c>
      <c r="E11499">
        <v>8000</v>
      </c>
      <c r="G11499" s="31" t="s">
        <v>97</v>
      </c>
      <c r="H11499">
        <v>11</v>
      </c>
      <c r="I11499" s="31" t="s">
        <v>103</v>
      </c>
    </row>
    <row r="11500" spans="1:9" x14ac:dyDescent="0.3">
      <c r="A11500">
        <v>11531</v>
      </c>
      <c r="B11500">
        <v>8</v>
      </c>
      <c r="C11500">
        <v>185</v>
      </c>
      <c r="D11500" s="32">
        <v>0.73333333333333328</v>
      </c>
      <c r="E11500">
        <v>8000</v>
      </c>
      <c r="G11500" s="31" t="s">
        <v>97</v>
      </c>
      <c r="H11500">
        <v>11</v>
      </c>
      <c r="I11500" s="31" t="s">
        <v>101</v>
      </c>
    </row>
    <row r="11501" spans="1:9" x14ac:dyDescent="0.3">
      <c r="A11501">
        <v>11532</v>
      </c>
      <c r="B11501">
        <v>5</v>
      </c>
      <c r="C11501">
        <v>185</v>
      </c>
      <c r="D11501" s="32">
        <v>0.64097222222222228</v>
      </c>
      <c r="E11501">
        <v>8000</v>
      </c>
      <c r="G11501" s="31" t="s">
        <v>97</v>
      </c>
      <c r="H11501">
        <v>11</v>
      </c>
      <c r="I11501" s="31" t="s">
        <v>105</v>
      </c>
    </row>
    <row r="11502" spans="1:9" x14ac:dyDescent="0.3">
      <c r="A11502">
        <v>11533</v>
      </c>
      <c r="B11502">
        <v>3</v>
      </c>
      <c r="C11502">
        <v>185</v>
      </c>
      <c r="D11502" s="32">
        <v>0.66874999999999996</v>
      </c>
      <c r="E11502">
        <v>10000</v>
      </c>
      <c r="G11502" s="31" t="s">
        <v>97</v>
      </c>
      <c r="H11502">
        <v>12</v>
      </c>
      <c r="I11502" s="31" t="s">
        <v>104</v>
      </c>
    </row>
    <row r="11503" spans="1:9" x14ac:dyDescent="0.3">
      <c r="A11503">
        <v>11534</v>
      </c>
      <c r="B11503">
        <v>2</v>
      </c>
      <c r="C11503">
        <v>185</v>
      </c>
      <c r="D11503" s="32">
        <v>0.71597222222222223</v>
      </c>
      <c r="E11503">
        <v>8000</v>
      </c>
      <c r="G11503" s="31" t="s">
        <v>102</v>
      </c>
      <c r="H11503">
        <v>12</v>
      </c>
      <c r="I11503" s="31" t="s">
        <v>98</v>
      </c>
    </row>
    <row r="11504" spans="1:9" x14ac:dyDescent="0.3">
      <c r="A11504">
        <v>11535</v>
      </c>
      <c r="B11504">
        <v>4</v>
      </c>
      <c r="C11504">
        <v>185</v>
      </c>
      <c r="D11504" s="32">
        <v>0.71597222222222223</v>
      </c>
      <c r="E11504">
        <v>8000</v>
      </c>
      <c r="G11504" s="31" t="s">
        <v>102</v>
      </c>
      <c r="H11504">
        <v>12</v>
      </c>
      <c r="I11504" s="31" t="s">
        <v>103</v>
      </c>
    </row>
    <row r="11505" spans="1:9" x14ac:dyDescent="0.3">
      <c r="A11505">
        <v>11536</v>
      </c>
      <c r="B11505">
        <v>8</v>
      </c>
      <c r="C11505">
        <v>185</v>
      </c>
      <c r="D11505" s="32">
        <v>0.75763888888888886</v>
      </c>
      <c r="E11505">
        <v>8000</v>
      </c>
      <c r="G11505" s="31" t="s">
        <v>102</v>
      </c>
      <c r="H11505">
        <v>12</v>
      </c>
      <c r="I11505" s="31" t="s">
        <v>101</v>
      </c>
    </row>
    <row r="11506" spans="1:9" x14ac:dyDescent="0.3">
      <c r="A11506">
        <v>11537</v>
      </c>
      <c r="B11506">
        <v>5</v>
      </c>
      <c r="C11506">
        <v>185</v>
      </c>
      <c r="D11506" s="32">
        <v>0.67291666666666672</v>
      </c>
      <c r="E11506">
        <v>8000</v>
      </c>
      <c r="G11506" s="31" t="s">
        <v>102</v>
      </c>
      <c r="H11506">
        <v>12</v>
      </c>
      <c r="I11506" s="31" t="s">
        <v>105</v>
      </c>
    </row>
    <row r="11507" spans="1:9" x14ac:dyDescent="0.3">
      <c r="A11507">
        <v>11538</v>
      </c>
      <c r="B11507">
        <v>3</v>
      </c>
      <c r="C11507">
        <v>185</v>
      </c>
      <c r="D11507" s="32">
        <v>0.70486111111111116</v>
      </c>
      <c r="E11507">
        <v>8000</v>
      </c>
      <c r="F11507">
        <v>2000</v>
      </c>
      <c r="G11507" s="31" t="s">
        <v>102</v>
      </c>
      <c r="H11507">
        <v>13</v>
      </c>
      <c r="I11507" s="31" t="s">
        <v>104</v>
      </c>
    </row>
    <row r="11508" spans="1:9" x14ac:dyDescent="0.3">
      <c r="A11508">
        <v>11539</v>
      </c>
      <c r="B11508">
        <v>2</v>
      </c>
      <c r="C11508">
        <v>185</v>
      </c>
      <c r="D11508" s="32">
        <v>0.74513888888888891</v>
      </c>
      <c r="E11508">
        <v>8000</v>
      </c>
      <c r="G11508" s="31" t="s">
        <v>97</v>
      </c>
      <c r="H11508">
        <v>13</v>
      </c>
      <c r="I11508" s="31" t="s">
        <v>98</v>
      </c>
    </row>
    <row r="11509" spans="1:9" x14ac:dyDescent="0.3">
      <c r="A11509">
        <v>11540</v>
      </c>
      <c r="B11509">
        <v>4</v>
      </c>
      <c r="C11509">
        <v>185</v>
      </c>
      <c r="D11509" s="32">
        <v>0.74444444444444446</v>
      </c>
      <c r="E11509">
        <v>8000</v>
      </c>
      <c r="F11509">
        <v>2000</v>
      </c>
      <c r="G11509" s="31" t="s">
        <v>102</v>
      </c>
      <c r="H11509">
        <v>13</v>
      </c>
      <c r="I11509" s="31" t="s">
        <v>103</v>
      </c>
    </row>
    <row r="11510" spans="1:9" x14ac:dyDescent="0.3">
      <c r="A11510">
        <v>11541</v>
      </c>
      <c r="B11510">
        <v>8</v>
      </c>
      <c r="C11510">
        <v>185</v>
      </c>
      <c r="D11510" s="32">
        <v>0.79236111111111107</v>
      </c>
      <c r="E11510">
        <v>8000</v>
      </c>
      <c r="G11510" s="31" t="s">
        <v>102</v>
      </c>
      <c r="H11510">
        <v>13</v>
      </c>
      <c r="I11510" s="31" t="s">
        <v>101</v>
      </c>
    </row>
    <row r="11511" spans="1:9" x14ac:dyDescent="0.3">
      <c r="A11511">
        <v>11542</v>
      </c>
      <c r="B11511">
        <v>5</v>
      </c>
      <c r="C11511">
        <v>185</v>
      </c>
      <c r="D11511" s="32">
        <v>0.71458333333333335</v>
      </c>
      <c r="E11511">
        <v>8000</v>
      </c>
      <c r="G11511" s="31" t="s">
        <v>102</v>
      </c>
      <c r="H11511">
        <v>13</v>
      </c>
      <c r="I11511" s="31" t="s">
        <v>105</v>
      </c>
    </row>
    <row r="11512" spans="1:9" x14ac:dyDescent="0.3">
      <c r="A11512">
        <v>11543</v>
      </c>
      <c r="B11512">
        <v>3</v>
      </c>
      <c r="C11512">
        <v>185</v>
      </c>
      <c r="D11512" s="32">
        <v>0.72291666666666665</v>
      </c>
      <c r="E11512">
        <v>8000</v>
      </c>
      <c r="F11512">
        <v>2000</v>
      </c>
      <c r="G11512" s="31" t="s">
        <v>102</v>
      </c>
      <c r="H11512">
        <v>14</v>
      </c>
      <c r="I11512" s="31" t="s">
        <v>104</v>
      </c>
    </row>
    <row r="11513" spans="1:9" x14ac:dyDescent="0.3">
      <c r="A11513">
        <v>11544</v>
      </c>
      <c r="B11513">
        <v>2</v>
      </c>
      <c r="C11513">
        <v>185</v>
      </c>
      <c r="D11513" s="32">
        <v>0.7583333333333333</v>
      </c>
      <c r="E11513">
        <v>8000</v>
      </c>
      <c r="G11513" s="31" t="s">
        <v>97</v>
      </c>
      <c r="H11513">
        <v>14</v>
      </c>
      <c r="I11513" s="31" t="s">
        <v>98</v>
      </c>
    </row>
    <row r="11514" spans="1:9" x14ac:dyDescent="0.3">
      <c r="A11514">
        <v>11545</v>
      </c>
      <c r="B11514">
        <v>4</v>
      </c>
      <c r="C11514">
        <v>185</v>
      </c>
      <c r="D11514" s="32">
        <v>0.7729166666666667</v>
      </c>
      <c r="E11514">
        <v>8000</v>
      </c>
      <c r="G11514" s="31" t="s">
        <v>97</v>
      </c>
      <c r="H11514">
        <v>14</v>
      </c>
      <c r="I11514" s="31" t="s">
        <v>103</v>
      </c>
    </row>
    <row r="11515" spans="1:9" x14ac:dyDescent="0.3">
      <c r="A11515">
        <v>11546</v>
      </c>
      <c r="B11515">
        <v>8</v>
      </c>
      <c r="C11515">
        <v>185</v>
      </c>
      <c r="D11515" s="32">
        <v>0.82152777777777775</v>
      </c>
      <c r="E11515">
        <v>8000</v>
      </c>
      <c r="G11515" s="31" t="s">
        <v>102</v>
      </c>
      <c r="H11515">
        <v>14</v>
      </c>
      <c r="I11515" s="31" t="s">
        <v>101</v>
      </c>
    </row>
    <row r="11516" spans="1:9" x14ac:dyDescent="0.3">
      <c r="A11516">
        <v>11547</v>
      </c>
      <c r="B11516">
        <v>5</v>
      </c>
      <c r="C11516">
        <v>185</v>
      </c>
      <c r="D11516" s="32">
        <v>0.73958333333333337</v>
      </c>
      <c r="E11516">
        <v>8000</v>
      </c>
      <c r="G11516" s="31" t="s">
        <v>97</v>
      </c>
      <c r="H11516">
        <v>14</v>
      </c>
      <c r="I11516" s="31" t="s">
        <v>105</v>
      </c>
    </row>
    <row r="11517" spans="1:9" x14ac:dyDescent="0.3">
      <c r="A11517">
        <v>11548</v>
      </c>
      <c r="B11517">
        <v>3</v>
      </c>
      <c r="C11517">
        <v>185</v>
      </c>
      <c r="D11517" s="32">
        <v>0.73819444444444449</v>
      </c>
      <c r="E11517">
        <v>8000</v>
      </c>
      <c r="F11517">
        <v>2000</v>
      </c>
      <c r="G11517" s="31" t="s">
        <v>102</v>
      </c>
      <c r="H11517">
        <v>15</v>
      </c>
      <c r="I11517" s="31" t="s">
        <v>104</v>
      </c>
    </row>
    <row r="11518" spans="1:9" x14ac:dyDescent="0.3">
      <c r="A11518">
        <v>11549</v>
      </c>
      <c r="B11518">
        <v>2</v>
      </c>
      <c r="C11518">
        <v>185</v>
      </c>
      <c r="D11518" s="32">
        <v>0.78333333333333333</v>
      </c>
      <c r="E11518">
        <v>8000</v>
      </c>
      <c r="G11518" s="31" t="s">
        <v>97</v>
      </c>
      <c r="H11518">
        <v>15</v>
      </c>
      <c r="I11518" s="31" t="s">
        <v>98</v>
      </c>
    </row>
    <row r="11519" spans="1:9" x14ac:dyDescent="0.3">
      <c r="A11519">
        <v>11550</v>
      </c>
      <c r="B11519">
        <v>4</v>
      </c>
      <c r="C11519">
        <v>185</v>
      </c>
      <c r="D11519" s="32">
        <v>0.78472222222222221</v>
      </c>
      <c r="E11519">
        <v>8000</v>
      </c>
      <c r="G11519" s="31" t="s">
        <v>97</v>
      </c>
      <c r="H11519">
        <v>15</v>
      </c>
      <c r="I11519" s="31" t="s">
        <v>103</v>
      </c>
    </row>
    <row r="11520" spans="1:9" x14ac:dyDescent="0.3">
      <c r="A11520">
        <v>11551</v>
      </c>
      <c r="B11520">
        <v>5</v>
      </c>
      <c r="C11520">
        <v>185</v>
      </c>
      <c r="D11520" s="32">
        <v>0.7583333333333333</v>
      </c>
      <c r="E11520">
        <v>8000</v>
      </c>
      <c r="G11520" s="31" t="s">
        <v>97</v>
      </c>
      <c r="H11520">
        <v>15</v>
      </c>
      <c r="I11520" s="31" t="s">
        <v>105</v>
      </c>
    </row>
    <row r="11521" spans="1:9" x14ac:dyDescent="0.3">
      <c r="A11521">
        <v>11552</v>
      </c>
      <c r="B11521">
        <v>3</v>
      </c>
      <c r="C11521">
        <v>185</v>
      </c>
      <c r="D11521" s="32">
        <v>0.76597222222222228</v>
      </c>
      <c r="E11521">
        <v>8000</v>
      </c>
      <c r="G11521" s="31" t="s">
        <v>97</v>
      </c>
      <c r="H11521">
        <v>16</v>
      </c>
      <c r="I11521" s="31" t="s">
        <v>104</v>
      </c>
    </row>
    <row r="11522" spans="1:9" x14ac:dyDescent="0.3">
      <c r="A11522">
        <v>11553</v>
      </c>
      <c r="B11522">
        <v>2</v>
      </c>
      <c r="C11522">
        <v>185</v>
      </c>
      <c r="D11522" s="32">
        <v>0.80902777777777779</v>
      </c>
      <c r="E11522">
        <v>8000</v>
      </c>
      <c r="G11522" s="31" t="s">
        <v>97</v>
      </c>
      <c r="H11522">
        <v>16</v>
      </c>
      <c r="I11522" s="31" t="s">
        <v>98</v>
      </c>
    </row>
    <row r="11523" spans="1:9" x14ac:dyDescent="0.3">
      <c r="A11523">
        <v>11554</v>
      </c>
      <c r="B11523">
        <v>4</v>
      </c>
      <c r="C11523">
        <v>185</v>
      </c>
      <c r="D11523" s="32">
        <v>0.80763888888888891</v>
      </c>
      <c r="E11523">
        <v>8000</v>
      </c>
      <c r="G11523" s="31" t="s">
        <v>102</v>
      </c>
      <c r="H11523">
        <v>16</v>
      </c>
      <c r="I11523" s="31" t="s">
        <v>103</v>
      </c>
    </row>
    <row r="11524" spans="1:9" x14ac:dyDescent="0.3">
      <c r="A11524">
        <v>11555</v>
      </c>
      <c r="B11524">
        <v>5</v>
      </c>
      <c r="C11524">
        <v>185</v>
      </c>
      <c r="D11524" s="32">
        <v>0.78472222222222221</v>
      </c>
      <c r="E11524">
        <v>8000</v>
      </c>
      <c r="G11524" s="31" t="s">
        <v>97</v>
      </c>
      <c r="H11524">
        <v>16</v>
      </c>
      <c r="I11524" s="31" t="s">
        <v>105</v>
      </c>
    </row>
    <row r="11525" spans="1:9" x14ac:dyDescent="0.3">
      <c r="A11525">
        <v>11556</v>
      </c>
      <c r="B11525">
        <v>3</v>
      </c>
      <c r="C11525">
        <v>185</v>
      </c>
      <c r="D11525" s="32">
        <v>0.78749999999999998</v>
      </c>
      <c r="E11525">
        <v>8000</v>
      </c>
      <c r="F11525">
        <v>6000</v>
      </c>
      <c r="G11525" s="31" t="s">
        <v>102</v>
      </c>
      <c r="H11525">
        <v>17</v>
      </c>
      <c r="I11525" s="31" t="s">
        <v>104</v>
      </c>
    </row>
    <row r="11526" spans="1:9" x14ac:dyDescent="0.3">
      <c r="A11526">
        <v>11557</v>
      </c>
      <c r="B11526">
        <v>2</v>
      </c>
      <c r="C11526">
        <v>185</v>
      </c>
      <c r="D11526" s="32">
        <v>0.82152777777777775</v>
      </c>
      <c r="E11526">
        <v>8000</v>
      </c>
      <c r="G11526" s="31" t="s">
        <v>102</v>
      </c>
      <c r="H11526">
        <v>17</v>
      </c>
      <c r="I11526" s="31" t="s">
        <v>98</v>
      </c>
    </row>
    <row r="11527" spans="1:9" x14ac:dyDescent="0.3">
      <c r="A11527">
        <v>11558</v>
      </c>
      <c r="B11527">
        <v>4</v>
      </c>
      <c r="C11527">
        <v>185</v>
      </c>
      <c r="D11527" s="32">
        <v>0.81874999999999998</v>
      </c>
      <c r="E11527">
        <v>8000</v>
      </c>
      <c r="G11527" s="31" t="s">
        <v>102</v>
      </c>
      <c r="H11527">
        <v>17</v>
      </c>
      <c r="I11527" s="31" t="s">
        <v>103</v>
      </c>
    </row>
    <row r="11528" spans="1:9" x14ac:dyDescent="0.3">
      <c r="A11528">
        <v>11559</v>
      </c>
      <c r="B11528">
        <v>5</v>
      </c>
      <c r="C11528">
        <v>185</v>
      </c>
      <c r="D11528" s="32">
        <v>0.81388888888888888</v>
      </c>
      <c r="E11528">
        <v>8000</v>
      </c>
      <c r="G11528" s="31" t="s">
        <v>102</v>
      </c>
      <c r="H11528">
        <v>17</v>
      </c>
      <c r="I11528" s="31" t="s">
        <v>105</v>
      </c>
    </row>
    <row r="11529" spans="1:9" x14ac:dyDescent="0.3">
      <c r="A11529">
        <v>11560</v>
      </c>
      <c r="B11529">
        <v>3</v>
      </c>
      <c r="C11529">
        <v>185</v>
      </c>
      <c r="D11529" s="32">
        <v>0.81527777777777777</v>
      </c>
      <c r="E11529">
        <v>8000</v>
      </c>
      <c r="F11529">
        <v>1000</v>
      </c>
      <c r="G11529" s="31" t="s">
        <v>102</v>
      </c>
      <c r="H11529">
        <v>18</v>
      </c>
      <c r="I11529" s="31" t="s">
        <v>104</v>
      </c>
    </row>
    <row r="11530" spans="1:9" x14ac:dyDescent="0.3">
      <c r="A11530">
        <v>11561</v>
      </c>
      <c r="B11530">
        <v>5</v>
      </c>
      <c r="C11530">
        <v>185</v>
      </c>
      <c r="D11530" s="32">
        <v>0.82916666666666672</v>
      </c>
      <c r="E11530">
        <v>8000</v>
      </c>
      <c r="G11530" s="31" t="s">
        <v>97</v>
      </c>
      <c r="H11530">
        <v>18</v>
      </c>
      <c r="I11530" s="31" t="s">
        <v>105</v>
      </c>
    </row>
    <row r="11531" spans="1:9" x14ac:dyDescent="0.3">
      <c r="A11531">
        <v>11562</v>
      </c>
      <c r="B11531">
        <v>3</v>
      </c>
      <c r="C11531">
        <v>186</v>
      </c>
      <c r="D11531" s="32">
        <v>0.43333333333333335</v>
      </c>
      <c r="E11531">
        <v>8000</v>
      </c>
      <c r="F11531">
        <v>2000</v>
      </c>
      <c r="G11531" s="31" t="s">
        <v>102</v>
      </c>
      <c r="H11531">
        <v>4</v>
      </c>
      <c r="I11531" s="31" t="s">
        <v>104</v>
      </c>
    </row>
    <row r="11532" spans="1:9" x14ac:dyDescent="0.3">
      <c r="A11532">
        <v>11563</v>
      </c>
      <c r="B11532">
        <v>2</v>
      </c>
      <c r="C11532">
        <v>186</v>
      </c>
      <c r="D11532" s="32">
        <v>0.51180555555555551</v>
      </c>
      <c r="E11532">
        <v>8000</v>
      </c>
      <c r="G11532" s="31" t="s">
        <v>97</v>
      </c>
      <c r="H11532">
        <v>4</v>
      </c>
      <c r="I11532" s="31" t="s">
        <v>98</v>
      </c>
    </row>
    <row r="11533" spans="1:9" x14ac:dyDescent="0.3">
      <c r="A11533">
        <v>11564</v>
      </c>
      <c r="B11533">
        <v>1</v>
      </c>
      <c r="C11533">
        <v>186</v>
      </c>
      <c r="D11533" s="32">
        <v>0.49791666666666667</v>
      </c>
      <c r="E11533">
        <v>10000</v>
      </c>
      <c r="F11533">
        <v>1500</v>
      </c>
      <c r="G11533" s="31" t="s">
        <v>97</v>
      </c>
      <c r="H11533">
        <v>4</v>
      </c>
      <c r="I11533" s="31" t="s">
        <v>99</v>
      </c>
    </row>
    <row r="11534" spans="1:9" x14ac:dyDescent="0.3">
      <c r="A11534">
        <v>11565</v>
      </c>
      <c r="B11534">
        <v>6</v>
      </c>
      <c r="C11534">
        <v>186</v>
      </c>
      <c r="D11534" s="32">
        <v>0.42638888888888887</v>
      </c>
      <c r="E11534">
        <v>8000</v>
      </c>
      <c r="F11534">
        <v>3000</v>
      </c>
      <c r="G11534" s="31" t="s">
        <v>97</v>
      </c>
      <c r="H11534">
        <v>4</v>
      </c>
      <c r="I11534" s="31" t="s">
        <v>100</v>
      </c>
    </row>
    <row r="11535" spans="1:9" x14ac:dyDescent="0.3">
      <c r="A11535">
        <v>11566</v>
      </c>
      <c r="B11535">
        <v>4</v>
      </c>
      <c r="C11535">
        <v>186</v>
      </c>
      <c r="D11535" s="32">
        <v>0.43541666666666667</v>
      </c>
      <c r="E11535">
        <v>8000</v>
      </c>
      <c r="G11535" s="31" t="s">
        <v>102</v>
      </c>
      <c r="H11535">
        <v>4</v>
      </c>
      <c r="I11535" s="31" t="s">
        <v>103</v>
      </c>
    </row>
    <row r="11536" spans="1:9" x14ac:dyDescent="0.3">
      <c r="A11536">
        <v>11567</v>
      </c>
      <c r="B11536">
        <v>8</v>
      </c>
      <c r="C11536">
        <v>186</v>
      </c>
      <c r="D11536" s="32">
        <v>0.56041666666666667</v>
      </c>
      <c r="E11536">
        <v>8000</v>
      </c>
      <c r="G11536" s="31" t="s">
        <v>97</v>
      </c>
      <c r="H11536">
        <v>4</v>
      </c>
      <c r="I11536" s="31" t="s">
        <v>101</v>
      </c>
    </row>
    <row r="11537" spans="1:9" x14ac:dyDescent="0.3">
      <c r="A11537">
        <v>11568</v>
      </c>
      <c r="B11537">
        <v>5</v>
      </c>
      <c r="C11537">
        <v>186</v>
      </c>
      <c r="D11537" s="32">
        <v>0.44236111111111109</v>
      </c>
      <c r="E11537">
        <v>8000</v>
      </c>
      <c r="G11537" s="31" t="s">
        <v>97</v>
      </c>
      <c r="H11537">
        <v>4</v>
      </c>
      <c r="I11537" s="31" t="s">
        <v>105</v>
      </c>
    </row>
    <row r="11538" spans="1:9" x14ac:dyDescent="0.3">
      <c r="A11538">
        <v>11569</v>
      </c>
      <c r="B11538">
        <v>3</v>
      </c>
      <c r="C11538">
        <v>186</v>
      </c>
      <c r="D11538" s="32">
        <v>0.45347222222222222</v>
      </c>
      <c r="E11538">
        <v>8000</v>
      </c>
      <c r="F11538">
        <v>2000</v>
      </c>
      <c r="G11538" s="31" t="s">
        <v>102</v>
      </c>
      <c r="H11538">
        <v>5</v>
      </c>
      <c r="I11538" s="31" t="s">
        <v>104</v>
      </c>
    </row>
    <row r="11539" spans="1:9" x14ac:dyDescent="0.3">
      <c r="A11539">
        <v>11570</v>
      </c>
      <c r="B11539">
        <v>2</v>
      </c>
      <c r="C11539">
        <v>186</v>
      </c>
      <c r="D11539" s="32">
        <v>0.55000000000000004</v>
      </c>
      <c r="E11539">
        <v>8000</v>
      </c>
      <c r="G11539" s="31" t="s">
        <v>97</v>
      </c>
      <c r="H11539">
        <v>5</v>
      </c>
      <c r="I11539" s="31" t="s">
        <v>98</v>
      </c>
    </row>
    <row r="11540" spans="1:9" x14ac:dyDescent="0.3">
      <c r="A11540">
        <v>11571</v>
      </c>
      <c r="B11540">
        <v>1</v>
      </c>
      <c r="C11540">
        <v>186</v>
      </c>
      <c r="D11540" s="32">
        <v>0.52083333333333337</v>
      </c>
      <c r="E11540">
        <v>8000</v>
      </c>
      <c r="G11540" s="31" t="s">
        <v>97</v>
      </c>
      <c r="H11540">
        <v>5</v>
      </c>
      <c r="I11540" s="31" t="s">
        <v>99</v>
      </c>
    </row>
    <row r="11541" spans="1:9" x14ac:dyDescent="0.3">
      <c r="A11541">
        <v>11572</v>
      </c>
      <c r="B11541">
        <v>6</v>
      </c>
      <c r="C11541">
        <v>186</v>
      </c>
      <c r="D11541" s="32">
        <v>0.45069444444444445</v>
      </c>
      <c r="E11541">
        <v>10000</v>
      </c>
      <c r="G11541" s="31" t="s">
        <v>97</v>
      </c>
      <c r="H11541">
        <v>5</v>
      </c>
      <c r="I11541" s="31" t="s">
        <v>100</v>
      </c>
    </row>
    <row r="11542" spans="1:9" x14ac:dyDescent="0.3">
      <c r="A11542">
        <v>11573</v>
      </c>
      <c r="B11542">
        <v>4</v>
      </c>
      <c r="C11542">
        <v>186</v>
      </c>
      <c r="D11542" s="32">
        <v>0.5180555555555556</v>
      </c>
      <c r="E11542">
        <v>8000</v>
      </c>
      <c r="G11542" s="31" t="s">
        <v>102</v>
      </c>
      <c r="H11542">
        <v>5</v>
      </c>
      <c r="I11542" s="31" t="s">
        <v>103</v>
      </c>
    </row>
    <row r="11543" spans="1:9" x14ac:dyDescent="0.3">
      <c r="A11543">
        <v>11574</v>
      </c>
      <c r="B11543">
        <v>8</v>
      </c>
      <c r="C11543">
        <v>186</v>
      </c>
      <c r="D11543" s="32">
        <v>0.59652777777777777</v>
      </c>
      <c r="E11543">
        <v>8000</v>
      </c>
      <c r="F11543">
        <v>1000</v>
      </c>
      <c r="G11543" s="31" t="s">
        <v>102</v>
      </c>
      <c r="H11543">
        <v>5</v>
      </c>
      <c r="I11543" s="31" t="s">
        <v>101</v>
      </c>
    </row>
    <row r="11544" spans="1:9" x14ac:dyDescent="0.3">
      <c r="A11544">
        <v>11575</v>
      </c>
      <c r="B11544">
        <v>5</v>
      </c>
      <c r="C11544">
        <v>186</v>
      </c>
      <c r="D11544" s="32">
        <v>0.47291666666666665</v>
      </c>
      <c r="E11544">
        <v>8000</v>
      </c>
      <c r="G11544" s="31" t="s">
        <v>97</v>
      </c>
      <c r="H11544">
        <v>5</v>
      </c>
      <c r="I11544" s="31" t="s">
        <v>105</v>
      </c>
    </row>
    <row r="11545" spans="1:9" x14ac:dyDescent="0.3">
      <c r="A11545">
        <v>11576</v>
      </c>
      <c r="B11545">
        <v>3</v>
      </c>
      <c r="C11545">
        <v>186</v>
      </c>
      <c r="D11545" s="32">
        <v>0.51736111111111116</v>
      </c>
      <c r="E11545">
        <v>8000</v>
      </c>
      <c r="G11545" s="31" t="s">
        <v>102</v>
      </c>
      <c r="H11545">
        <v>6</v>
      </c>
      <c r="I11545" s="31" t="s">
        <v>104</v>
      </c>
    </row>
    <row r="11546" spans="1:9" x14ac:dyDescent="0.3">
      <c r="A11546">
        <v>11577</v>
      </c>
      <c r="B11546">
        <v>2</v>
      </c>
      <c r="C11546">
        <v>186</v>
      </c>
      <c r="D11546" s="32">
        <v>0.59444444444444444</v>
      </c>
      <c r="E11546">
        <v>8000</v>
      </c>
      <c r="G11546" s="31" t="s">
        <v>102</v>
      </c>
      <c r="H11546">
        <v>6</v>
      </c>
      <c r="I11546" s="31" t="s">
        <v>98</v>
      </c>
    </row>
    <row r="11547" spans="1:9" x14ac:dyDescent="0.3">
      <c r="A11547">
        <v>11578</v>
      </c>
      <c r="B11547">
        <v>1</v>
      </c>
      <c r="C11547">
        <v>186</v>
      </c>
      <c r="D11547" s="32">
        <v>0.56458333333333333</v>
      </c>
      <c r="E11547">
        <v>8000</v>
      </c>
      <c r="G11547" s="31" t="s">
        <v>102</v>
      </c>
      <c r="H11547">
        <v>6</v>
      </c>
      <c r="I11547" s="31" t="s">
        <v>99</v>
      </c>
    </row>
    <row r="11548" spans="1:9" x14ac:dyDescent="0.3">
      <c r="A11548">
        <v>11579</v>
      </c>
      <c r="B11548">
        <v>6</v>
      </c>
      <c r="C11548">
        <v>186</v>
      </c>
      <c r="D11548" s="32">
        <v>0.47708333333333336</v>
      </c>
      <c r="E11548">
        <v>8000</v>
      </c>
      <c r="G11548" s="31" t="s">
        <v>102</v>
      </c>
      <c r="H11548">
        <v>6</v>
      </c>
      <c r="I11548" s="31" t="s">
        <v>100</v>
      </c>
    </row>
    <row r="11549" spans="1:9" x14ac:dyDescent="0.3">
      <c r="A11549">
        <v>11580</v>
      </c>
      <c r="B11549">
        <v>4</v>
      </c>
      <c r="C11549">
        <v>186</v>
      </c>
      <c r="D11549" s="32">
        <v>0.55694444444444446</v>
      </c>
      <c r="E11549">
        <v>8000</v>
      </c>
      <c r="G11549" s="31" t="s">
        <v>97</v>
      </c>
      <c r="H11549">
        <v>6</v>
      </c>
      <c r="I11549" s="31" t="s">
        <v>103</v>
      </c>
    </row>
    <row r="11550" spans="1:9" x14ac:dyDescent="0.3">
      <c r="A11550">
        <v>11581</v>
      </c>
      <c r="B11550">
        <v>8</v>
      </c>
      <c r="C11550">
        <v>186</v>
      </c>
      <c r="D11550" s="32">
        <v>0.6333333333333333</v>
      </c>
      <c r="E11550">
        <v>8000</v>
      </c>
      <c r="G11550" s="31" t="s">
        <v>97</v>
      </c>
      <c r="H11550">
        <v>6</v>
      </c>
      <c r="I11550" s="31" t="s">
        <v>101</v>
      </c>
    </row>
    <row r="11551" spans="1:9" x14ac:dyDescent="0.3">
      <c r="A11551">
        <v>11582</v>
      </c>
      <c r="B11551">
        <v>5</v>
      </c>
      <c r="C11551">
        <v>186</v>
      </c>
      <c r="D11551" s="32">
        <v>0.51249999999999996</v>
      </c>
      <c r="E11551">
        <v>8000</v>
      </c>
      <c r="G11551" s="31" t="s">
        <v>97</v>
      </c>
      <c r="H11551">
        <v>6</v>
      </c>
      <c r="I11551" s="31" t="s">
        <v>105</v>
      </c>
    </row>
    <row r="11552" spans="1:9" x14ac:dyDescent="0.3">
      <c r="A11552">
        <v>11583</v>
      </c>
      <c r="B11552">
        <v>3</v>
      </c>
      <c r="C11552">
        <v>186</v>
      </c>
      <c r="D11552" s="32">
        <v>0.56111111111111112</v>
      </c>
      <c r="E11552">
        <v>8000</v>
      </c>
      <c r="G11552" s="31" t="s">
        <v>97</v>
      </c>
      <c r="H11552">
        <v>7</v>
      </c>
      <c r="I11552" s="31" t="s">
        <v>104</v>
      </c>
    </row>
    <row r="11553" spans="1:9" x14ac:dyDescent="0.3">
      <c r="A11553">
        <v>11584</v>
      </c>
      <c r="B11553">
        <v>2</v>
      </c>
      <c r="C11553">
        <v>186</v>
      </c>
      <c r="D11553" s="32">
        <v>0.63055555555555554</v>
      </c>
      <c r="E11553">
        <v>8000</v>
      </c>
      <c r="G11553" s="31" t="s">
        <v>97</v>
      </c>
      <c r="H11553">
        <v>7</v>
      </c>
      <c r="I11553" s="31" t="s">
        <v>98</v>
      </c>
    </row>
    <row r="11554" spans="1:9" x14ac:dyDescent="0.3">
      <c r="A11554">
        <v>11585</v>
      </c>
      <c r="B11554">
        <v>1</v>
      </c>
      <c r="C11554">
        <v>186</v>
      </c>
      <c r="D11554" s="32">
        <v>0.59513888888888888</v>
      </c>
      <c r="E11554">
        <v>8000</v>
      </c>
      <c r="F11554">
        <v>4000</v>
      </c>
      <c r="G11554" s="31" t="s">
        <v>97</v>
      </c>
      <c r="H11554">
        <v>7</v>
      </c>
      <c r="I11554" s="31" t="s">
        <v>99</v>
      </c>
    </row>
    <row r="11555" spans="1:9" x14ac:dyDescent="0.3">
      <c r="A11555">
        <v>11586</v>
      </c>
      <c r="B11555">
        <v>6</v>
      </c>
      <c r="C11555">
        <v>186</v>
      </c>
      <c r="D11555" s="32">
        <v>0.5</v>
      </c>
      <c r="E11555">
        <v>8000</v>
      </c>
      <c r="G11555" s="31" t="s">
        <v>97</v>
      </c>
      <c r="H11555">
        <v>7</v>
      </c>
      <c r="I11555" s="31" t="s">
        <v>100</v>
      </c>
    </row>
    <row r="11556" spans="1:9" x14ac:dyDescent="0.3">
      <c r="A11556">
        <v>11587</v>
      </c>
      <c r="B11556">
        <v>4</v>
      </c>
      <c r="C11556">
        <v>186</v>
      </c>
      <c r="D11556" s="32">
        <v>0.56666666666666665</v>
      </c>
      <c r="E11556">
        <v>8000</v>
      </c>
      <c r="G11556" s="31" t="s">
        <v>102</v>
      </c>
      <c r="H11556">
        <v>7</v>
      </c>
      <c r="I11556" s="31" t="s">
        <v>103</v>
      </c>
    </row>
    <row r="11557" spans="1:9" x14ac:dyDescent="0.3">
      <c r="A11557">
        <v>11588</v>
      </c>
      <c r="B11557">
        <v>8</v>
      </c>
      <c r="C11557">
        <v>186</v>
      </c>
      <c r="D11557" s="32">
        <v>0.66527777777777775</v>
      </c>
      <c r="E11557">
        <v>8000</v>
      </c>
      <c r="F11557">
        <v>7000</v>
      </c>
      <c r="G11557" s="31" t="s">
        <v>97</v>
      </c>
      <c r="H11557">
        <v>7</v>
      </c>
      <c r="I11557" s="31" t="s">
        <v>101</v>
      </c>
    </row>
    <row r="11558" spans="1:9" x14ac:dyDescent="0.3">
      <c r="A11558">
        <v>11589</v>
      </c>
      <c r="B11558">
        <v>5</v>
      </c>
      <c r="C11558">
        <v>186</v>
      </c>
      <c r="D11558" s="32">
        <v>0.52986111111111112</v>
      </c>
      <c r="E11558">
        <v>8000</v>
      </c>
      <c r="G11558" s="31" t="s">
        <v>97</v>
      </c>
      <c r="H11558">
        <v>7</v>
      </c>
      <c r="I11558" s="31" t="s">
        <v>105</v>
      </c>
    </row>
    <row r="11559" spans="1:9" x14ac:dyDescent="0.3">
      <c r="A11559">
        <v>11590</v>
      </c>
      <c r="B11559">
        <v>3</v>
      </c>
      <c r="C11559">
        <v>186</v>
      </c>
      <c r="D11559" s="32">
        <v>0.57638888888888884</v>
      </c>
      <c r="E11559">
        <v>8000</v>
      </c>
      <c r="G11559" s="31" t="s">
        <v>97</v>
      </c>
      <c r="H11559">
        <v>8</v>
      </c>
      <c r="I11559" s="31" t="s">
        <v>104</v>
      </c>
    </row>
    <row r="11560" spans="1:9" x14ac:dyDescent="0.3">
      <c r="A11560">
        <v>11591</v>
      </c>
      <c r="B11560">
        <v>2</v>
      </c>
      <c r="C11560">
        <v>186</v>
      </c>
      <c r="D11560" s="32">
        <v>0.64930555555555558</v>
      </c>
      <c r="E11560">
        <v>8000</v>
      </c>
      <c r="G11560" s="31" t="s">
        <v>97</v>
      </c>
      <c r="H11560">
        <v>8</v>
      </c>
      <c r="I11560" s="31" t="s">
        <v>98</v>
      </c>
    </row>
    <row r="11561" spans="1:9" x14ac:dyDescent="0.3">
      <c r="A11561">
        <v>11592</v>
      </c>
      <c r="B11561">
        <v>1</v>
      </c>
      <c r="C11561">
        <v>186</v>
      </c>
      <c r="D11561" s="32">
        <v>0.68402777777777779</v>
      </c>
      <c r="E11561">
        <v>8000</v>
      </c>
      <c r="G11561" s="31" t="s">
        <v>97</v>
      </c>
      <c r="H11561">
        <v>8</v>
      </c>
      <c r="I11561" s="31" t="s">
        <v>99</v>
      </c>
    </row>
    <row r="11562" spans="1:9" x14ac:dyDescent="0.3">
      <c r="A11562">
        <v>11593</v>
      </c>
      <c r="B11562">
        <v>6</v>
      </c>
      <c r="C11562">
        <v>186</v>
      </c>
      <c r="D11562" s="32">
        <v>0.52638888888888891</v>
      </c>
      <c r="E11562">
        <v>8000</v>
      </c>
      <c r="F11562">
        <v>2000</v>
      </c>
      <c r="G11562" s="31" t="s">
        <v>97</v>
      </c>
      <c r="H11562">
        <v>8</v>
      </c>
      <c r="I11562" s="31" t="s">
        <v>100</v>
      </c>
    </row>
    <row r="11563" spans="1:9" x14ac:dyDescent="0.3">
      <c r="A11563">
        <v>11594</v>
      </c>
      <c r="B11563">
        <v>4</v>
      </c>
      <c r="C11563">
        <v>186</v>
      </c>
      <c r="D11563" s="32">
        <v>0.63124999999999998</v>
      </c>
      <c r="E11563">
        <v>8000</v>
      </c>
      <c r="G11563" s="31" t="s">
        <v>102</v>
      </c>
      <c r="H11563">
        <v>8</v>
      </c>
      <c r="I11563" s="31" t="s">
        <v>103</v>
      </c>
    </row>
    <row r="11564" spans="1:9" x14ac:dyDescent="0.3">
      <c r="A11564">
        <v>11595</v>
      </c>
      <c r="B11564">
        <v>8</v>
      </c>
      <c r="C11564">
        <v>186</v>
      </c>
      <c r="D11564" s="32">
        <v>0.7006944444444444</v>
      </c>
      <c r="E11564">
        <v>8000</v>
      </c>
      <c r="G11564" s="31" t="s">
        <v>102</v>
      </c>
      <c r="H11564">
        <v>8</v>
      </c>
      <c r="I11564" s="31" t="s">
        <v>101</v>
      </c>
    </row>
    <row r="11565" spans="1:9" x14ac:dyDescent="0.3">
      <c r="A11565">
        <v>11596</v>
      </c>
      <c r="B11565">
        <v>5</v>
      </c>
      <c r="C11565">
        <v>186</v>
      </c>
      <c r="D11565" s="32">
        <v>0.54861111111111116</v>
      </c>
      <c r="E11565">
        <v>8000</v>
      </c>
      <c r="F11565">
        <v>5000</v>
      </c>
      <c r="G11565" s="31" t="s">
        <v>102</v>
      </c>
      <c r="H11565">
        <v>8</v>
      </c>
      <c r="I11565" s="31" t="s">
        <v>105</v>
      </c>
    </row>
    <row r="11566" spans="1:9" x14ac:dyDescent="0.3">
      <c r="A11566">
        <v>11597</v>
      </c>
      <c r="B11566">
        <v>3</v>
      </c>
      <c r="C11566">
        <v>186</v>
      </c>
      <c r="D11566" s="32">
        <v>0.59861111111111109</v>
      </c>
      <c r="E11566">
        <v>8000</v>
      </c>
      <c r="G11566" s="31" t="s">
        <v>97</v>
      </c>
      <c r="H11566">
        <v>9</v>
      </c>
      <c r="I11566" s="31" t="s">
        <v>104</v>
      </c>
    </row>
    <row r="11567" spans="1:9" x14ac:dyDescent="0.3">
      <c r="A11567">
        <v>11598</v>
      </c>
      <c r="B11567">
        <v>2</v>
      </c>
      <c r="C11567">
        <v>186</v>
      </c>
      <c r="D11567" s="32">
        <v>0.70972222222222225</v>
      </c>
      <c r="E11567">
        <v>8000</v>
      </c>
      <c r="G11567" s="31" t="s">
        <v>97</v>
      </c>
      <c r="H11567">
        <v>9</v>
      </c>
      <c r="I11567" s="31" t="s">
        <v>98</v>
      </c>
    </row>
    <row r="11568" spans="1:9" x14ac:dyDescent="0.3">
      <c r="A11568">
        <v>11599</v>
      </c>
      <c r="B11568">
        <v>1</v>
      </c>
      <c r="C11568">
        <v>186</v>
      </c>
      <c r="D11568" s="32">
        <v>0.7270833333333333</v>
      </c>
      <c r="E11568">
        <v>8000</v>
      </c>
      <c r="F11568">
        <v>2000</v>
      </c>
      <c r="G11568" s="31" t="s">
        <v>102</v>
      </c>
      <c r="H11568">
        <v>9</v>
      </c>
      <c r="I11568" s="31" t="s">
        <v>99</v>
      </c>
    </row>
    <row r="11569" spans="1:9" x14ac:dyDescent="0.3">
      <c r="A11569">
        <v>11600</v>
      </c>
      <c r="B11569">
        <v>6</v>
      </c>
      <c r="C11569">
        <v>186</v>
      </c>
      <c r="D11569" s="32">
        <v>0.58333333333333337</v>
      </c>
      <c r="E11569">
        <v>8000</v>
      </c>
      <c r="G11569" s="31" t="s">
        <v>97</v>
      </c>
      <c r="H11569">
        <v>9</v>
      </c>
      <c r="I11569" s="31" t="s">
        <v>100</v>
      </c>
    </row>
    <row r="11570" spans="1:9" x14ac:dyDescent="0.3">
      <c r="A11570">
        <v>11601</v>
      </c>
      <c r="B11570">
        <v>4</v>
      </c>
      <c r="C11570">
        <v>186</v>
      </c>
      <c r="D11570" s="32">
        <v>0.6694444444444444</v>
      </c>
      <c r="E11570">
        <v>8000</v>
      </c>
      <c r="G11570" s="31" t="s">
        <v>102</v>
      </c>
      <c r="H11570">
        <v>9</v>
      </c>
      <c r="I11570" s="31" t="s">
        <v>103</v>
      </c>
    </row>
    <row r="11571" spans="1:9" x14ac:dyDescent="0.3">
      <c r="A11571">
        <v>11602</v>
      </c>
      <c r="B11571">
        <v>8</v>
      </c>
      <c r="C11571">
        <v>186</v>
      </c>
      <c r="D11571" s="32">
        <v>0.82430555555555551</v>
      </c>
      <c r="E11571">
        <v>10000</v>
      </c>
      <c r="G11571" s="31" t="s">
        <v>102</v>
      </c>
      <c r="H11571">
        <v>9</v>
      </c>
      <c r="I11571" s="31" t="s">
        <v>101</v>
      </c>
    </row>
    <row r="11572" spans="1:9" x14ac:dyDescent="0.3">
      <c r="A11572">
        <v>11603</v>
      </c>
      <c r="B11572">
        <v>5</v>
      </c>
      <c r="C11572">
        <v>186</v>
      </c>
      <c r="D11572" s="32">
        <v>0.57499999999999996</v>
      </c>
      <c r="E11572">
        <v>8000</v>
      </c>
      <c r="G11572" s="31" t="s">
        <v>97</v>
      </c>
      <c r="H11572">
        <v>9</v>
      </c>
      <c r="I11572" s="31" t="s">
        <v>105</v>
      </c>
    </row>
    <row r="11573" spans="1:9" x14ac:dyDescent="0.3">
      <c r="A11573">
        <v>11604</v>
      </c>
      <c r="B11573">
        <v>3</v>
      </c>
      <c r="C11573">
        <v>186</v>
      </c>
      <c r="D11573" s="32">
        <v>0.61875000000000002</v>
      </c>
      <c r="E11573">
        <v>10000</v>
      </c>
      <c r="F11573">
        <v>2000</v>
      </c>
      <c r="G11573" s="31" t="s">
        <v>102</v>
      </c>
      <c r="H11573">
        <v>10</v>
      </c>
      <c r="I11573" s="31" t="s">
        <v>104</v>
      </c>
    </row>
    <row r="11574" spans="1:9" x14ac:dyDescent="0.3">
      <c r="A11574">
        <v>11605</v>
      </c>
      <c r="B11574">
        <v>2</v>
      </c>
      <c r="C11574">
        <v>186</v>
      </c>
      <c r="D11574" s="32">
        <v>0.74791666666666667</v>
      </c>
      <c r="E11574">
        <v>8000</v>
      </c>
      <c r="G11574" s="31" t="s">
        <v>102</v>
      </c>
      <c r="H11574">
        <v>10</v>
      </c>
      <c r="I11574" s="31" t="s">
        <v>98</v>
      </c>
    </row>
    <row r="11575" spans="1:9" x14ac:dyDescent="0.3">
      <c r="A11575">
        <v>11606</v>
      </c>
      <c r="B11575">
        <v>1</v>
      </c>
      <c r="C11575">
        <v>186</v>
      </c>
      <c r="D11575" s="32">
        <v>0.76597222222222228</v>
      </c>
      <c r="E11575">
        <v>8000</v>
      </c>
      <c r="G11575" s="31" t="s">
        <v>102</v>
      </c>
      <c r="H11575">
        <v>10</v>
      </c>
      <c r="I11575" s="31" t="s">
        <v>99</v>
      </c>
    </row>
    <row r="11576" spans="1:9" x14ac:dyDescent="0.3">
      <c r="A11576">
        <v>11607</v>
      </c>
      <c r="B11576">
        <v>6</v>
      </c>
      <c r="C11576">
        <v>186</v>
      </c>
      <c r="D11576" s="32">
        <v>0.60763888888888884</v>
      </c>
      <c r="E11576">
        <v>10000</v>
      </c>
      <c r="G11576" s="31" t="s">
        <v>97</v>
      </c>
      <c r="H11576">
        <v>10</v>
      </c>
      <c r="I11576" s="31" t="s">
        <v>100</v>
      </c>
    </row>
    <row r="11577" spans="1:9" x14ac:dyDescent="0.3">
      <c r="A11577">
        <v>11608</v>
      </c>
      <c r="B11577">
        <v>4</v>
      </c>
      <c r="C11577">
        <v>186</v>
      </c>
      <c r="D11577" s="32">
        <v>0.72777777777777775</v>
      </c>
      <c r="E11577">
        <v>8000</v>
      </c>
      <c r="G11577" s="31" t="s">
        <v>97</v>
      </c>
      <c r="H11577">
        <v>10</v>
      </c>
      <c r="I11577" s="31" t="s">
        <v>103</v>
      </c>
    </row>
    <row r="11578" spans="1:9" x14ac:dyDescent="0.3">
      <c r="A11578">
        <v>11609</v>
      </c>
      <c r="B11578">
        <v>5</v>
      </c>
      <c r="C11578">
        <v>186</v>
      </c>
      <c r="D11578" s="32">
        <v>0.60277777777777775</v>
      </c>
      <c r="E11578">
        <v>8000</v>
      </c>
      <c r="G11578" s="31" t="s">
        <v>97</v>
      </c>
      <c r="H11578">
        <v>10</v>
      </c>
      <c r="I11578" s="31" t="s">
        <v>105</v>
      </c>
    </row>
    <row r="11579" spans="1:9" x14ac:dyDescent="0.3">
      <c r="A11579">
        <v>11610</v>
      </c>
      <c r="B11579">
        <v>3</v>
      </c>
      <c r="C11579">
        <v>186</v>
      </c>
      <c r="D11579" s="32">
        <v>0.64166666666666672</v>
      </c>
      <c r="E11579">
        <v>8000</v>
      </c>
      <c r="G11579" s="31" t="s">
        <v>97</v>
      </c>
      <c r="H11579">
        <v>11</v>
      </c>
      <c r="I11579" s="31" t="s">
        <v>104</v>
      </c>
    </row>
    <row r="11580" spans="1:9" x14ac:dyDescent="0.3">
      <c r="A11580">
        <v>11611</v>
      </c>
      <c r="B11580">
        <v>2</v>
      </c>
      <c r="C11580">
        <v>186</v>
      </c>
      <c r="D11580" s="32">
        <v>0.77013888888888893</v>
      </c>
      <c r="E11580">
        <v>10000</v>
      </c>
      <c r="G11580" s="31" t="s">
        <v>102</v>
      </c>
      <c r="H11580">
        <v>11</v>
      </c>
      <c r="I11580" s="31" t="s">
        <v>98</v>
      </c>
    </row>
    <row r="11581" spans="1:9" x14ac:dyDescent="0.3">
      <c r="A11581">
        <v>11612</v>
      </c>
      <c r="B11581">
        <v>1</v>
      </c>
      <c r="C11581">
        <v>186</v>
      </c>
      <c r="D11581" s="32">
        <v>0.78888888888888886</v>
      </c>
      <c r="E11581">
        <v>8000</v>
      </c>
      <c r="F11581">
        <v>1000</v>
      </c>
      <c r="G11581" s="31" t="s">
        <v>102</v>
      </c>
      <c r="H11581">
        <v>11</v>
      </c>
      <c r="I11581" s="31" t="s">
        <v>99</v>
      </c>
    </row>
    <row r="11582" spans="1:9" x14ac:dyDescent="0.3">
      <c r="A11582">
        <v>11613</v>
      </c>
      <c r="B11582">
        <v>6</v>
      </c>
      <c r="C11582">
        <v>186</v>
      </c>
      <c r="D11582" s="32">
        <v>0.62569444444444444</v>
      </c>
      <c r="E11582">
        <v>8000</v>
      </c>
      <c r="F11582">
        <v>2000</v>
      </c>
      <c r="G11582" s="31" t="s">
        <v>102</v>
      </c>
      <c r="H11582">
        <v>11</v>
      </c>
      <c r="I11582" s="31" t="s">
        <v>100</v>
      </c>
    </row>
    <row r="11583" spans="1:9" x14ac:dyDescent="0.3">
      <c r="A11583">
        <v>11614</v>
      </c>
      <c r="B11583">
        <v>4</v>
      </c>
      <c r="C11583">
        <v>186</v>
      </c>
      <c r="D11583" s="32">
        <v>0.75902777777777775</v>
      </c>
      <c r="E11583">
        <v>8000</v>
      </c>
      <c r="G11583" s="31" t="s">
        <v>102</v>
      </c>
      <c r="H11583">
        <v>11</v>
      </c>
      <c r="I11583" s="31" t="s">
        <v>103</v>
      </c>
    </row>
    <row r="11584" spans="1:9" x14ac:dyDescent="0.3">
      <c r="A11584">
        <v>11615</v>
      </c>
      <c r="B11584">
        <v>5</v>
      </c>
      <c r="C11584">
        <v>186</v>
      </c>
      <c r="D11584" s="32">
        <v>0.61458333333333337</v>
      </c>
      <c r="E11584">
        <v>8000</v>
      </c>
      <c r="G11584" s="31" t="s">
        <v>97</v>
      </c>
      <c r="H11584">
        <v>11</v>
      </c>
      <c r="I11584" s="31" t="s">
        <v>105</v>
      </c>
    </row>
    <row r="11585" spans="1:9" x14ac:dyDescent="0.3">
      <c r="A11585">
        <v>11616</v>
      </c>
      <c r="B11585">
        <v>3</v>
      </c>
      <c r="C11585">
        <v>186</v>
      </c>
      <c r="D11585" s="32">
        <v>0.66180555555555554</v>
      </c>
      <c r="E11585">
        <v>8000</v>
      </c>
      <c r="G11585" s="31" t="s">
        <v>102</v>
      </c>
      <c r="H11585">
        <v>12</v>
      </c>
      <c r="I11585" s="31" t="s">
        <v>104</v>
      </c>
    </row>
    <row r="11586" spans="1:9" x14ac:dyDescent="0.3">
      <c r="A11586">
        <v>11617</v>
      </c>
      <c r="B11586">
        <v>2</v>
      </c>
      <c r="C11586">
        <v>186</v>
      </c>
      <c r="D11586" s="32">
        <v>0.8</v>
      </c>
      <c r="E11586">
        <v>8000</v>
      </c>
      <c r="G11586" s="31" t="s">
        <v>97</v>
      </c>
      <c r="H11586">
        <v>12</v>
      </c>
      <c r="I11586" s="31" t="s">
        <v>98</v>
      </c>
    </row>
    <row r="11587" spans="1:9" x14ac:dyDescent="0.3">
      <c r="A11587">
        <v>11618</v>
      </c>
      <c r="B11587">
        <v>1</v>
      </c>
      <c r="C11587">
        <v>186</v>
      </c>
      <c r="D11587" s="32">
        <v>0.83263888888888893</v>
      </c>
      <c r="E11587">
        <v>8000</v>
      </c>
      <c r="G11587" s="31" t="s">
        <v>97</v>
      </c>
      <c r="H11587">
        <v>12</v>
      </c>
      <c r="I11587" s="31" t="s">
        <v>99</v>
      </c>
    </row>
    <row r="11588" spans="1:9" x14ac:dyDescent="0.3">
      <c r="A11588">
        <v>11619</v>
      </c>
      <c r="B11588">
        <v>6</v>
      </c>
      <c r="C11588">
        <v>186</v>
      </c>
      <c r="D11588" s="32">
        <v>0.6381944444444444</v>
      </c>
      <c r="E11588">
        <v>8000</v>
      </c>
      <c r="G11588" s="31" t="s">
        <v>102</v>
      </c>
      <c r="H11588">
        <v>12</v>
      </c>
      <c r="I11588" s="31" t="s">
        <v>100</v>
      </c>
    </row>
    <row r="11589" spans="1:9" x14ac:dyDescent="0.3">
      <c r="A11589">
        <v>11620</v>
      </c>
      <c r="B11589">
        <v>4</v>
      </c>
      <c r="C11589">
        <v>186</v>
      </c>
      <c r="D11589" s="32">
        <v>0.77986111111111112</v>
      </c>
      <c r="E11589">
        <v>8000</v>
      </c>
      <c r="G11589" s="31" t="s">
        <v>102</v>
      </c>
      <c r="H11589">
        <v>12</v>
      </c>
      <c r="I11589" s="31" t="s">
        <v>103</v>
      </c>
    </row>
    <row r="11590" spans="1:9" x14ac:dyDescent="0.3">
      <c r="A11590">
        <v>11621</v>
      </c>
      <c r="B11590">
        <v>5</v>
      </c>
      <c r="C11590">
        <v>186</v>
      </c>
      <c r="D11590" s="32">
        <v>0.63055555555555554</v>
      </c>
      <c r="E11590">
        <v>8000</v>
      </c>
      <c r="F11590">
        <v>9000</v>
      </c>
      <c r="G11590" s="31" t="s">
        <v>102</v>
      </c>
      <c r="H11590">
        <v>12</v>
      </c>
      <c r="I11590" s="31" t="s">
        <v>105</v>
      </c>
    </row>
    <row r="11591" spans="1:9" x14ac:dyDescent="0.3">
      <c r="A11591">
        <v>11622</v>
      </c>
      <c r="B11591">
        <v>3</v>
      </c>
      <c r="C11591">
        <v>186</v>
      </c>
      <c r="D11591" s="32">
        <v>0.67847222222222225</v>
      </c>
      <c r="E11591">
        <v>8000</v>
      </c>
      <c r="G11591" s="31" t="s">
        <v>97</v>
      </c>
      <c r="H11591">
        <v>13</v>
      </c>
      <c r="I11591" s="31" t="s">
        <v>104</v>
      </c>
    </row>
    <row r="11592" spans="1:9" x14ac:dyDescent="0.3">
      <c r="A11592">
        <v>11623</v>
      </c>
      <c r="B11592">
        <v>2</v>
      </c>
      <c r="C11592">
        <v>186</v>
      </c>
      <c r="D11592" s="32">
        <v>0.8208333333333333</v>
      </c>
      <c r="E11592">
        <v>8000</v>
      </c>
      <c r="G11592" s="31" t="s">
        <v>97</v>
      </c>
      <c r="H11592">
        <v>13</v>
      </c>
      <c r="I11592" s="31" t="s">
        <v>98</v>
      </c>
    </row>
    <row r="11593" spans="1:9" x14ac:dyDescent="0.3">
      <c r="A11593">
        <v>11624</v>
      </c>
      <c r="B11593">
        <v>6</v>
      </c>
      <c r="C11593">
        <v>186</v>
      </c>
      <c r="D11593" s="32">
        <v>0.66597222222222219</v>
      </c>
      <c r="E11593">
        <v>8000</v>
      </c>
      <c r="F11593">
        <v>2000</v>
      </c>
      <c r="G11593" s="31" t="s">
        <v>97</v>
      </c>
      <c r="H11593">
        <v>13</v>
      </c>
      <c r="I11593" s="31" t="s">
        <v>100</v>
      </c>
    </row>
    <row r="11594" spans="1:9" x14ac:dyDescent="0.3">
      <c r="A11594">
        <v>11625</v>
      </c>
      <c r="B11594">
        <v>4</v>
      </c>
      <c r="C11594">
        <v>186</v>
      </c>
      <c r="D11594" s="32">
        <v>0.79513888888888884</v>
      </c>
      <c r="E11594">
        <v>8000</v>
      </c>
      <c r="G11594" s="31" t="s">
        <v>97</v>
      </c>
      <c r="H11594">
        <v>13</v>
      </c>
      <c r="I11594" s="31" t="s">
        <v>103</v>
      </c>
    </row>
    <row r="11595" spans="1:9" x14ac:dyDescent="0.3">
      <c r="A11595">
        <v>11626</v>
      </c>
      <c r="B11595">
        <v>5</v>
      </c>
      <c r="C11595">
        <v>186</v>
      </c>
      <c r="D11595" s="32">
        <v>0.68958333333333333</v>
      </c>
      <c r="E11595">
        <v>8000</v>
      </c>
      <c r="G11595" s="31" t="s">
        <v>97</v>
      </c>
      <c r="H11595">
        <v>13</v>
      </c>
      <c r="I11595" s="31" t="s">
        <v>105</v>
      </c>
    </row>
    <row r="11596" spans="1:9" x14ac:dyDescent="0.3">
      <c r="A11596">
        <v>11627</v>
      </c>
      <c r="B11596">
        <v>3</v>
      </c>
      <c r="C11596">
        <v>186</v>
      </c>
      <c r="D11596" s="32">
        <v>0.70625000000000004</v>
      </c>
      <c r="E11596">
        <v>8000</v>
      </c>
      <c r="G11596" s="31" t="s">
        <v>97</v>
      </c>
      <c r="H11596">
        <v>14</v>
      </c>
      <c r="I11596" s="31" t="s">
        <v>104</v>
      </c>
    </row>
    <row r="11597" spans="1:9" x14ac:dyDescent="0.3">
      <c r="A11597">
        <v>11628</v>
      </c>
      <c r="B11597">
        <v>2</v>
      </c>
      <c r="C11597">
        <v>186</v>
      </c>
      <c r="D11597" s="32">
        <v>0.83680555555555558</v>
      </c>
      <c r="E11597">
        <v>8000</v>
      </c>
      <c r="G11597" s="31" t="s">
        <v>102</v>
      </c>
      <c r="H11597">
        <v>14</v>
      </c>
      <c r="I11597" s="31" t="s">
        <v>98</v>
      </c>
    </row>
    <row r="11598" spans="1:9" x14ac:dyDescent="0.3">
      <c r="A11598">
        <v>11629</v>
      </c>
      <c r="B11598">
        <v>6</v>
      </c>
      <c r="C11598">
        <v>186</v>
      </c>
      <c r="D11598" s="32">
        <v>0.6875</v>
      </c>
      <c r="E11598">
        <v>10000</v>
      </c>
      <c r="G11598" s="31" t="s">
        <v>102</v>
      </c>
      <c r="H11598">
        <v>14</v>
      </c>
      <c r="I11598" s="31" t="s">
        <v>100</v>
      </c>
    </row>
    <row r="11599" spans="1:9" x14ac:dyDescent="0.3">
      <c r="A11599">
        <v>11630</v>
      </c>
      <c r="B11599">
        <v>4</v>
      </c>
      <c r="C11599">
        <v>186</v>
      </c>
      <c r="D11599" s="32">
        <v>0.82361111111111107</v>
      </c>
      <c r="E11599">
        <v>8000</v>
      </c>
      <c r="G11599" s="31" t="s">
        <v>97</v>
      </c>
      <c r="H11599">
        <v>14</v>
      </c>
      <c r="I11599" s="31" t="s">
        <v>103</v>
      </c>
    </row>
    <row r="11600" spans="1:9" x14ac:dyDescent="0.3">
      <c r="A11600">
        <v>11631</v>
      </c>
      <c r="B11600">
        <v>5</v>
      </c>
      <c r="C11600">
        <v>186</v>
      </c>
      <c r="D11600" s="32">
        <v>0.72083333333333333</v>
      </c>
      <c r="E11600">
        <v>8000</v>
      </c>
      <c r="F11600">
        <v>1000</v>
      </c>
      <c r="G11600" s="31" t="s">
        <v>97</v>
      </c>
      <c r="H11600">
        <v>14</v>
      </c>
      <c r="I11600" s="31" t="s">
        <v>105</v>
      </c>
    </row>
    <row r="11601" spans="1:9" x14ac:dyDescent="0.3">
      <c r="A11601">
        <v>11632</v>
      </c>
      <c r="B11601">
        <v>3</v>
      </c>
      <c r="C11601">
        <v>186</v>
      </c>
      <c r="D11601" s="32">
        <v>0.73055555555555551</v>
      </c>
      <c r="E11601">
        <v>8000</v>
      </c>
      <c r="F11601">
        <v>4800</v>
      </c>
      <c r="G11601" s="31" t="s">
        <v>102</v>
      </c>
      <c r="H11601">
        <v>15</v>
      </c>
      <c r="I11601" s="31" t="s">
        <v>104</v>
      </c>
    </row>
    <row r="11602" spans="1:9" x14ac:dyDescent="0.3">
      <c r="A11602">
        <v>11633</v>
      </c>
      <c r="B11602">
        <v>6</v>
      </c>
      <c r="C11602">
        <v>186</v>
      </c>
      <c r="D11602" s="32">
        <v>0.70972222222222225</v>
      </c>
      <c r="E11602">
        <v>8000</v>
      </c>
      <c r="G11602" s="31" t="s">
        <v>97</v>
      </c>
      <c r="H11602">
        <v>15</v>
      </c>
      <c r="I11602" s="31" t="s">
        <v>100</v>
      </c>
    </row>
    <row r="11603" spans="1:9" x14ac:dyDescent="0.3">
      <c r="A11603">
        <v>11634</v>
      </c>
      <c r="B11603">
        <v>5</v>
      </c>
      <c r="C11603">
        <v>186</v>
      </c>
      <c r="D11603" s="32">
        <v>0.74791666666666667</v>
      </c>
      <c r="E11603">
        <v>8000</v>
      </c>
      <c r="G11603" s="31" t="s">
        <v>97</v>
      </c>
      <c r="H11603">
        <v>15</v>
      </c>
      <c r="I11603" s="31" t="s">
        <v>105</v>
      </c>
    </row>
    <row r="11604" spans="1:9" x14ac:dyDescent="0.3">
      <c r="A11604">
        <v>11635</v>
      </c>
      <c r="B11604">
        <v>3</v>
      </c>
      <c r="C11604">
        <v>186</v>
      </c>
      <c r="D11604" s="32">
        <v>0.75416666666666665</v>
      </c>
      <c r="E11604">
        <v>8000</v>
      </c>
      <c r="F11604">
        <v>2000</v>
      </c>
      <c r="G11604" s="31" t="s">
        <v>97</v>
      </c>
      <c r="H11604">
        <v>16</v>
      </c>
      <c r="I11604" s="31" t="s">
        <v>104</v>
      </c>
    </row>
    <row r="11605" spans="1:9" x14ac:dyDescent="0.3">
      <c r="A11605">
        <v>11636</v>
      </c>
      <c r="B11605">
        <v>6</v>
      </c>
      <c r="C11605">
        <v>186</v>
      </c>
      <c r="D11605" s="32">
        <v>0.73541666666666672</v>
      </c>
      <c r="E11605">
        <v>8000</v>
      </c>
      <c r="F11605">
        <v>1000</v>
      </c>
      <c r="G11605" s="31" t="s">
        <v>97</v>
      </c>
      <c r="H11605">
        <v>16</v>
      </c>
      <c r="I11605" s="31" t="s">
        <v>100</v>
      </c>
    </row>
    <row r="11606" spans="1:9" x14ac:dyDescent="0.3">
      <c r="A11606">
        <v>11637</v>
      </c>
      <c r="B11606">
        <v>5</v>
      </c>
      <c r="C11606">
        <v>186</v>
      </c>
      <c r="D11606" s="32">
        <v>0.77708333333333335</v>
      </c>
      <c r="E11606">
        <v>8000</v>
      </c>
      <c r="F11606">
        <v>4000</v>
      </c>
      <c r="G11606" s="31" t="s">
        <v>102</v>
      </c>
      <c r="H11606">
        <v>16</v>
      </c>
      <c r="I11606" s="31" t="s">
        <v>105</v>
      </c>
    </row>
    <row r="11607" spans="1:9" x14ac:dyDescent="0.3">
      <c r="A11607">
        <v>11638</v>
      </c>
      <c r="B11607">
        <v>3</v>
      </c>
      <c r="C11607">
        <v>186</v>
      </c>
      <c r="D11607" s="32">
        <v>0.77083333333333337</v>
      </c>
      <c r="E11607">
        <v>8000</v>
      </c>
      <c r="G11607" s="31" t="s">
        <v>97</v>
      </c>
      <c r="H11607">
        <v>17</v>
      </c>
      <c r="I11607" s="31" t="s">
        <v>104</v>
      </c>
    </row>
    <row r="11608" spans="1:9" x14ac:dyDescent="0.3">
      <c r="A11608">
        <v>11639</v>
      </c>
      <c r="B11608">
        <v>6</v>
      </c>
      <c r="C11608">
        <v>186</v>
      </c>
      <c r="D11608" s="32">
        <v>0.75277777777777777</v>
      </c>
      <c r="E11608">
        <v>8000</v>
      </c>
      <c r="G11608" s="31" t="s">
        <v>102</v>
      </c>
      <c r="H11608">
        <v>17</v>
      </c>
      <c r="I11608" s="31" t="s">
        <v>100</v>
      </c>
    </row>
    <row r="11609" spans="1:9" x14ac:dyDescent="0.3">
      <c r="A11609">
        <v>11640</v>
      </c>
      <c r="B11609">
        <v>5</v>
      </c>
      <c r="C11609">
        <v>186</v>
      </c>
      <c r="D11609" s="32">
        <v>0.80347222222222225</v>
      </c>
      <c r="E11609">
        <v>8000</v>
      </c>
      <c r="G11609" s="31" t="s">
        <v>97</v>
      </c>
      <c r="H11609">
        <v>17</v>
      </c>
      <c r="I11609" s="31" t="s">
        <v>105</v>
      </c>
    </row>
    <row r="11610" spans="1:9" x14ac:dyDescent="0.3">
      <c r="A11610">
        <v>11641</v>
      </c>
      <c r="B11610">
        <v>3</v>
      </c>
      <c r="C11610">
        <v>186</v>
      </c>
      <c r="D11610" s="32">
        <v>0.7895833333333333</v>
      </c>
      <c r="E11610">
        <v>8000</v>
      </c>
      <c r="G11610" s="31" t="s">
        <v>97</v>
      </c>
      <c r="H11610">
        <v>18</v>
      </c>
      <c r="I11610" s="31" t="s">
        <v>104</v>
      </c>
    </row>
    <row r="11611" spans="1:9" x14ac:dyDescent="0.3">
      <c r="A11611">
        <v>11642</v>
      </c>
      <c r="B11611">
        <v>6</v>
      </c>
      <c r="C11611">
        <v>186</v>
      </c>
      <c r="D11611" s="32">
        <v>0.77013888888888893</v>
      </c>
      <c r="E11611">
        <v>8000</v>
      </c>
      <c r="G11611" s="31" t="s">
        <v>97</v>
      </c>
      <c r="H11611">
        <v>18</v>
      </c>
      <c r="I11611" s="31" t="s">
        <v>100</v>
      </c>
    </row>
    <row r="11612" spans="1:9" x14ac:dyDescent="0.3">
      <c r="A11612">
        <v>11643</v>
      </c>
      <c r="B11612">
        <v>5</v>
      </c>
      <c r="C11612">
        <v>186</v>
      </c>
      <c r="D11612" s="32">
        <v>0.82708333333333328</v>
      </c>
      <c r="E11612">
        <v>8000</v>
      </c>
      <c r="G11612" s="31" t="s">
        <v>97</v>
      </c>
      <c r="H11612">
        <v>18</v>
      </c>
      <c r="I11612" s="31" t="s">
        <v>105</v>
      </c>
    </row>
    <row r="11613" spans="1:9" x14ac:dyDescent="0.3">
      <c r="A11613">
        <v>11644</v>
      </c>
      <c r="B11613">
        <v>3</v>
      </c>
      <c r="C11613">
        <v>186</v>
      </c>
      <c r="D11613" s="32">
        <v>0.81666666666666665</v>
      </c>
      <c r="E11613">
        <v>8000</v>
      </c>
      <c r="G11613" s="31" t="s">
        <v>97</v>
      </c>
      <c r="H11613">
        <v>19</v>
      </c>
      <c r="I11613" s="31" t="s">
        <v>104</v>
      </c>
    </row>
    <row r="11614" spans="1:9" x14ac:dyDescent="0.3">
      <c r="A11614">
        <v>11645</v>
      </c>
      <c r="B11614">
        <v>6</v>
      </c>
      <c r="C11614">
        <v>186</v>
      </c>
      <c r="D11614" s="32">
        <v>0.79166666666666663</v>
      </c>
      <c r="E11614">
        <v>8000</v>
      </c>
      <c r="G11614" s="31" t="s">
        <v>97</v>
      </c>
      <c r="H11614">
        <v>19</v>
      </c>
      <c r="I11614" s="31" t="s">
        <v>100</v>
      </c>
    </row>
    <row r="11615" spans="1:9" x14ac:dyDescent="0.3">
      <c r="A11615">
        <v>11646</v>
      </c>
      <c r="B11615">
        <v>5</v>
      </c>
      <c r="C11615">
        <v>186</v>
      </c>
      <c r="D11615" s="32">
        <v>0.85624999999999996</v>
      </c>
      <c r="E11615">
        <v>8000</v>
      </c>
      <c r="G11615" s="31" t="s">
        <v>97</v>
      </c>
      <c r="H11615">
        <v>19</v>
      </c>
      <c r="I11615" s="31" t="s">
        <v>105</v>
      </c>
    </row>
    <row r="11616" spans="1:9" x14ac:dyDescent="0.3">
      <c r="A11616">
        <v>11647</v>
      </c>
      <c r="B11616">
        <v>3</v>
      </c>
      <c r="C11616">
        <v>186</v>
      </c>
      <c r="D11616" s="32">
        <v>0.83680555555555558</v>
      </c>
      <c r="E11616">
        <v>8000</v>
      </c>
      <c r="G11616" s="31" t="s">
        <v>102</v>
      </c>
      <c r="H11616">
        <v>20</v>
      </c>
      <c r="I11616" s="31" t="s">
        <v>104</v>
      </c>
    </row>
    <row r="11617" spans="1:9" x14ac:dyDescent="0.3">
      <c r="A11617">
        <v>11648</v>
      </c>
      <c r="B11617">
        <v>6</v>
      </c>
      <c r="C11617">
        <v>186</v>
      </c>
      <c r="D11617" s="32">
        <v>0.83888888888888891</v>
      </c>
      <c r="E11617">
        <v>8000</v>
      </c>
      <c r="G11617" s="31" t="s">
        <v>102</v>
      </c>
      <c r="H11617">
        <v>20</v>
      </c>
      <c r="I11617" s="31" t="s">
        <v>100</v>
      </c>
    </row>
    <row r="11618" spans="1:9" x14ac:dyDescent="0.3">
      <c r="A11618">
        <v>11649</v>
      </c>
      <c r="B11618">
        <v>3</v>
      </c>
      <c r="C11618">
        <v>186</v>
      </c>
      <c r="D11618" s="32"/>
      <c r="E11618">
        <v>10000</v>
      </c>
      <c r="G11618" s="31" t="s">
        <v>102</v>
      </c>
      <c r="H11618">
        <v>21</v>
      </c>
      <c r="I11618" s="31" t="s">
        <v>104</v>
      </c>
    </row>
    <row r="11619" spans="1:9" x14ac:dyDescent="0.3">
      <c r="A11619">
        <v>11650</v>
      </c>
      <c r="B11619">
        <v>3</v>
      </c>
      <c r="C11619">
        <v>186</v>
      </c>
      <c r="D11619" s="32"/>
      <c r="E11619">
        <v>8000</v>
      </c>
      <c r="G11619" s="31" t="s">
        <v>102</v>
      </c>
      <c r="H11619">
        <v>22</v>
      </c>
      <c r="I11619" s="31" t="s">
        <v>104</v>
      </c>
    </row>
    <row r="11620" spans="1:9" x14ac:dyDescent="0.3">
      <c r="A11620">
        <v>11651</v>
      </c>
      <c r="B11620">
        <v>3</v>
      </c>
      <c r="C11620">
        <v>186</v>
      </c>
      <c r="D11620" s="32"/>
      <c r="E11620">
        <v>8000</v>
      </c>
      <c r="G11620" s="31" t="s">
        <v>102</v>
      </c>
      <c r="H11620">
        <v>23</v>
      </c>
      <c r="I11620" s="31" t="s">
        <v>104</v>
      </c>
    </row>
    <row r="11621" spans="1:9" x14ac:dyDescent="0.3">
      <c r="A11621">
        <v>11652</v>
      </c>
      <c r="B11621">
        <v>3</v>
      </c>
      <c r="C11621">
        <v>186</v>
      </c>
      <c r="D11621" s="32"/>
      <c r="E11621">
        <v>8000</v>
      </c>
      <c r="G11621" s="31" t="s">
        <v>97</v>
      </c>
      <c r="H11621">
        <v>24</v>
      </c>
      <c r="I11621" s="31" t="s">
        <v>104</v>
      </c>
    </row>
    <row r="11622" spans="1:9" x14ac:dyDescent="0.3">
      <c r="A11622">
        <v>11653</v>
      </c>
      <c r="B11622">
        <v>3</v>
      </c>
      <c r="C11622">
        <v>187</v>
      </c>
      <c r="D11622" s="32">
        <v>0.45624999999999999</v>
      </c>
      <c r="E11622">
        <v>8000</v>
      </c>
      <c r="F11622">
        <v>1000</v>
      </c>
      <c r="G11622" s="31" t="s">
        <v>102</v>
      </c>
      <c r="H11622">
        <v>4</v>
      </c>
      <c r="I11622" s="31" t="s">
        <v>104</v>
      </c>
    </row>
    <row r="11623" spans="1:9" x14ac:dyDescent="0.3">
      <c r="A11623">
        <v>11654</v>
      </c>
      <c r="B11623">
        <v>2</v>
      </c>
      <c r="C11623">
        <v>187</v>
      </c>
      <c r="D11623" s="32">
        <v>0.46805555555555556</v>
      </c>
      <c r="E11623">
        <v>8000</v>
      </c>
      <c r="G11623" s="31" t="s">
        <v>102</v>
      </c>
      <c r="H11623">
        <v>4</v>
      </c>
      <c r="I11623" s="31" t="s">
        <v>98</v>
      </c>
    </row>
    <row r="11624" spans="1:9" x14ac:dyDescent="0.3">
      <c r="A11624">
        <v>11655</v>
      </c>
      <c r="B11624">
        <v>1</v>
      </c>
      <c r="C11624">
        <v>187</v>
      </c>
      <c r="D11624" s="32">
        <v>0.4375</v>
      </c>
      <c r="E11624">
        <v>8000</v>
      </c>
      <c r="F11624">
        <v>2000</v>
      </c>
      <c r="G11624" s="31" t="s">
        <v>97</v>
      </c>
      <c r="H11624">
        <v>4</v>
      </c>
      <c r="I11624" s="31" t="s">
        <v>99</v>
      </c>
    </row>
    <row r="11625" spans="1:9" x14ac:dyDescent="0.3">
      <c r="A11625">
        <v>11656</v>
      </c>
      <c r="B11625">
        <v>4</v>
      </c>
      <c r="C11625">
        <v>187</v>
      </c>
      <c r="D11625" s="32">
        <v>0.44583333333333336</v>
      </c>
      <c r="E11625">
        <v>10000</v>
      </c>
      <c r="G11625" s="31" t="s">
        <v>102</v>
      </c>
      <c r="H11625">
        <v>4</v>
      </c>
      <c r="I11625" s="31" t="s">
        <v>103</v>
      </c>
    </row>
    <row r="11626" spans="1:9" x14ac:dyDescent="0.3">
      <c r="A11626">
        <v>11657</v>
      </c>
      <c r="B11626">
        <v>8</v>
      </c>
      <c r="C11626">
        <v>187</v>
      </c>
      <c r="D11626" s="32">
        <v>0.52222222222222225</v>
      </c>
      <c r="E11626">
        <v>8000</v>
      </c>
      <c r="F11626">
        <v>2000</v>
      </c>
      <c r="G11626" s="31" t="s">
        <v>97</v>
      </c>
      <c r="H11626">
        <v>4</v>
      </c>
      <c r="I11626" s="31" t="s">
        <v>101</v>
      </c>
    </row>
    <row r="11627" spans="1:9" x14ac:dyDescent="0.3">
      <c r="A11627">
        <v>11658</v>
      </c>
      <c r="B11627">
        <v>7</v>
      </c>
      <c r="C11627">
        <v>187</v>
      </c>
      <c r="D11627" s="32">
        <v>0.59375</v>
      </c>
      <c r="E11627">
        <v>8000</v>
      </c>
      <c r="G11627" s="31" t="s">
        <v>97</v>
      </c>
      <c r="H11627">
        <v>4</v>
      </c>
      <c r="I11627" s="31" t="s">
        <v>106</v>
      </c>
    </row>
    <row r="11628" spans="1:9" x14ac:dyDescent="0.3">
      <c r="A11628">
        <v>11659</v>
      </c>
      <c r="B11628">
        <v>5</v>
      </c>
      <c r="C11628">
        <v>187</v>
      </c>
      <c r="D11628" s="32">
        <v>0.44444444444444442</v>
      </c>
      <c r="E11628">
        <v>8000</v>
      </c>
      <c r="G11628" s="31" t="s">
        <v>97</v>
      </c>
      <c r="H11628">
        <v>4</v>
      </c>
      <c r="I11628" s="31" t="s">
        <v>105</v>
      </c>
    </row>
    <row r="11629" spans="1:9" x14ac:dyDescent="0.3">
      <c r="A11629">
        <v>11660</v>
      </c>
      <c r="B11629">
        <v>3</v>
      </c>
      <c r="C11629">
        <v>187</v>
      </c>
      <c r="D11629" s="32">
        <v>0.4826388888888889</v>
      </c>
      <c r="E11629">
        <v>8000</v>
      </c>
      <c r="G11629" s="31" t="s">
        <v>102</v>
      </c>
      <c r="H11629">
        <v>5</v>
      </c>
      <c r="I11629" s="31" t="s">
        <v>104</v>
      </c>
    </row>
    <row r="11630" spans="1:9" x14ac:dyDescent="0.3">
      <c r="A11630">
        <v>11661</v>
      </c>
      <c r="B11630">
        <v>2</v>
      </c>
      <c r="C11630">
        <v>187</v>
      </c>
      <c r="D11630" s="32">
        <v>0.50138888888888888</v>
      </c>
      <c r="E11630">
        <v>8000</v>
      </c>
      <c r="G11630" s="31" t="s">
        <v>102</v>
      </c>
      <c r="H11630">
        <v>5</v>
      </c>
      <c r="I11630" s="31" t="s">
        <v>98</v>
      </c>
    </row>
    <row r="11631" spans="1:9" x14ac:dyDescent="0.3">
      <c r="A11631">
        <v>11662</v>
      </c>
      <c r="B11631">
        <v>1</v>
      </c>
      <c r="C11631">
        <v>187</v>
      </c>
      <c r="D11631" s="32">
        <v>0.50416666666666665</v>
      </c>
      <c r="E11631">
        <v>8000</v>
      </c>
      <c r="G11631" s="31" t="s">
        <v>97</v>
      </c>
      <c r="H11631">
        <v>5</v>
      </c>
      <c r="I11631" s="31" t="s">
        <v>99</v>
      </c>
    </row>
    <row r="11632" spans="1:9" x14ac:dyDescent="0.3">
      <c r="A11632">
        <v>11663</v>
      </c>
      <c r="B11632">
        <v>4</v>
      </c>
      <c r="C11632">
        <v>187</v>
      </c>
      <c r="D11632" s="32">
        <v>0.47986111111111113</v>
      </c>
      <c r="E11632">
        <v>8000</v>
      </c>
      <c r="G11632" s="31" t="s">
        <v>102</v>
      </c>
      <c r="H11632">
        <v>5</v>
      </c>
      <c r="I11632" s="31" t="s">
        <v>103</v>
      </c>
    </row>
    <row r="11633" spans="1:9" x14ac:dyDescent="0.3">
      <c r="A11633">
        <v>11664</v>
      </c>
      <c r="B11633">
        <v>8</v>
      </c>
      <c r="C11633">
        <v>187</v>
      </c>
      <c r="D11633" s="32">
        <v>0.56874999999999998</v>
      </c>
      <c r="E11633">
        <v>8000</v>
      </c>
      <c r="F11633">
        <v>1800</v>
      </c>
      <c r="G11633" s="31" t="s">
        <v>102</v>
      </c>
      <c r="H11633">
        <v>5</v>
      </c>
      <c r="I11633" s="31" t="s">
        <v>101</v>
      </c>
    </row>
    <row r="11634" spans="1:9" x14ac:dyDescent="0.3">
      <c r="A11634">
        <v>11665</v>
      </c>
      <c r="B11634">
        <v>7</v>
      </c>
      <c r="C11634">
        <v>187</v>
      </c>
      <c r="D11634" s="32">
        <v>0.64444444444444449</v>
      </c>
      <c r="E11634">
        <v>10000</v>
      </c>
      <c r="G11634" s="31" t="s">
        <v>97</v>
      </c>
      <c r="H11634">
        <v>5</v>
      </c>
      <c r="I11634" s="31" t="s">
        <v>106</v>
      </c>
    </row>
    <row r="11635" spans="1:9" x14ac:dyDescent="0.3">
      <c r="A11635">
        <v>11666</v>
      </c>
      <c r="B11635">
        <v>5</v>
      </c>
      <c r="C11635">
        <v>187</v>
      </c>
      <c r="D11635" s="32">
        <v>0.46666666666666667</v>
      </c>
      <c r="E11635">
        <v>8000</v>
      </c>
      <c r="G11635" s="31" t="s">
        <v>102</v>
      </c>
      <c r="H11635">
        <v>5</v>
      </c>
      <c r="I11635" s="31" t="s">
        <v>105</v>
      </c>
    </row>
    <row r="11636" spans="1:9" x14ac:dyDescent="0.3">
      <c r="A11636">
        <v>11667</v>
      </c>
      <c r="B11636">
        <v>3</v>
      </c>
      <c r="C11636">
        <v>187</v>
      </c>
      <c r="D11636" s="32">
        <v>0.50902777777777775</v>
      </c>
      <c r="E11636">
        <v>8000</v>
      </c>
      <c r="G11636" s="31" t="s">
        <v>102</v>
      </c>
      <c r="H11636">
        <v>6</v>
      </c>
      <c r="I11636" s="31" t="s">
        <v>104</v>
      </c>
    </row>
    <row r="11637" spans="1:9" x14ac:dyDescent="0.3">
      <c r="A11637">
        <v>11668</v>
      </c>
      <c r="B11637">
        <v>2</v>
      </c>
      <c r="C11637">
        <v>187</v>
      </c>
      <c r="D11637" s="32">
        <v>0.52222222222222225</v>
      </c>
      <c r="E11637">
        <v>8000</v>
      </c>
      <c r="G11637" s="31" t="s">
        <v>102</v>
      </c>
      <c r="H11637">
        <v>6</v>
      </c>
      <c r="I11637" s="31" t="s">
        <v>98</v>
      </c>
    </row>
    <row r="11638" spans="1:9" x14ac:dyDescent="0.3">
      <c r="A11638">
        <v>11669</v>
      </c>
      <c r="B11638">
        <v>1</v>
      </c>
      <c r="C11638">
        <v>187</v>
      </c>
      <c r="D11638" s="32">
        <v>0.55625000000000002</v>
      </c>
      <c r="E11638">
        <v>8000</v>
      </c>
      <c r="G11638" s="31" t="s">
        <v>102</v>
      </c>
      <c r="H11638">
        <v>6</v>
      </c>
      <c r="I11638" s="31" t="s">
        <v>99</v>
      </c>
    </row>
    <row r="11639" spans="1:9" x14ac:dyDescent="0.3">
      <c r="A11639">
        <v>11670</v>
      </c>
      <c r="B11639">
        <v>4</v>
      </c>
      <c r="C11639">
        <v>187</v>
      </c>
      <c r="D11639" s="32">
        <v>0.50972222222222219</v>
      </c>
      <c r="E11639">
        <v>8000</v>
      </c>
      <c r="G11639" s="31" t="s">
        <v>97</v>
      </c>
      <c r="H11639">
        <v>6</v>
      </c>
      <c r="I11639" s="31" t="s">
        <v>103</v>
      </c>
    </row>
    <row r="11640" spans="1:9" x14ac:dyDescent="0.3">
      <c r="A11640">
        <v>11671</v>
      </c>
      <c r="B11640">
        <v>8</v>
      </c>
      <c r="C11640">
        <v>187</v>
      </c>
      <c r="D11640" s="32">
        <v>0.59722222222222221</v>
      </c>
      <c r="E11640">
        <v>8000</v>
      </c>
      <c r="G11640" s="31" t="s">
        <v>97</v>
      </c>
      <c r="H11640">
        <v>6</v>
      </c>
      <c r="I11640" s="31" t="s">
        <v>101</v>
      </c>
    </row>
    <row r="11641" spans="1:9" x14ac:dyDescent="0.3">
      <c r="A11641">
        <v>11672</v>
      </c>
      <c r="B11641">
        <v>7</v>
      </c>
      <c r="C11641">
        <v>187</v>
      </c>
      <c r="D11641" s="32">
        <v>0.71666666666666667</v>
      </c>
      <c r="E11641">
        <v>8000</v>
      </c>
      <c r="G11641" s="31" t="s">
        <v>102</v>
      </c>
      <c r="H11641">
        <v>6</v>
      </c>
      <c r="I11641" s="31" t="s">
        <v>106</v>
      </c>
    </row>
    <row r="11642" spans="1:9" x14ac:dyDescent="0.3">
      <c r="A11642">
        <v>11673</v>
      </c>
      <c r="B11642">
        <v>5</v>
      </c>
      <c r="C11642">
        <v>187</v>
      </c>
      <c r="D11642" s="32">
        <v>0.49791666666666667</v>
      </c>
      <c r="E11642">
        <v>8000</v>
      </c>
      <c r="G11642" s="31" t="s">
        <v>97</v>
      </c>
      <c r="H11642">
        <v>6</v>
      </c>
      <c r="I11642" s="31" t="s">
        <v>105</v>
      </c>
    </row>
    <row r="11643" spans="1:9" x14ac:dyDescent="0.3">
      <c r="A11643">
        <v>11674</v>
      </c>
      <c r="B11643">
        <v>3</v>
      </c>
      <c r="C11643">
        <v>187</v>
      </c>
      <c r="D11643" s="32">
        <v>0.52500000000000002</v>
      </c>
      <c r="E11643">
        <v>8000</v>
      </c>
      <c r="F11643">
        <v>2000</v>
      </c>
      <c r="G11643" s="31" t="s">
        <v>102</v>
      </c>
      <c r="H11643">
        <v>7</v>
      </c>
      <c r="I11643" s="31" t="s">
        <v>104</v>
      </c>
    </row>
    <row r="11644" spans="1:9" x14ac:dyDescent="0.3">
      <c r="A11644">
        <v>11675</v>
      </c>
      <c r="B11644">
        <v>2</v>
      </c>
      <c r="C11644">
        <v>187</v>
      </c>
      <c r="D11644" s="32">
        <v>0.54722222222222228</v>
      </c>
      <c r="E11644">
        <v>8000</v>
      </c>
      <c r="G11644" s="31" t="s">
        <v>97</v>
      </c>
      <c r="H11644">
        <v>7</v>
      </c>
      <c r="I11644" s="31" t="s">
        <v>98</v>
      </c>
    </row>
    <row r="11645" spans="1:9" x14ac:dyDescent="0.3">
      <c r="A11645">
        <v>17583</v>
      </c>
      <c r="B11645">
        <v>1</v>
      </c>
      <c r="C11645">
        <v>283</v>
      </c>
      <c r="D11645" s="32"/>
      <c r="E11645">
        <v>10000</v>
      </c>
      <c r="G11645" s="31" t="s">
        <v>102</v>
      </c>
      <c r="H11645">
        <v>12</v>
      </c>
      <c r="I11645" s="31" t="s">
        <v>99</v>
      </c>
    </row>
    <row r="11646" spans="1:9" x14ac:dyDescent="0.3">
      <c r="A11646">
        <v>11676</v>
      </c>
      <c r="B11646">
        <v>1</v>
      </c>
      <c r="C11646">
        <v>187</v>
      </c>
      <c r="D11646" s="32">
        <v>0.63055555555555554</v>
      </c>
      <c r="E11646">
        <v>8000</v>
      </c>
      <c r="F11646">
        <v>2000</v>
      </c>
      <c r="G11646" s="31" t="s">
        <v>102</v>
      </c>
      <c r="H11646">
        <v>7</v>
      </c>
      <c r="I11646" s="31" t="s">
        <v>99</v>
      </c>
    </row>
    <row r="11647" spans="1:9" x14ac:dyDescent="0.3">
      <c r="A11647">
        <v>11677</v>
      </c>
      <c r="B11647">
        <v>4</v>
      </c>
      <c r="C11647">
        <v>187</v>
      </c>
      <c r="D11647" s="32">
        <v>0.54166666666666663</v>
      </c>
      <c r="E11647">
        <v>10000</v>
      </c>
      <c r="F11647">
        <v>5000</v>
      </c>
      <c r="G11647" s="31" t="s">
        <v>97</v>
      </c>
      <c r="H11647">
        <v>7</v>
      </c>
      <c r="I11647" s="31" t="s">
        <v>103</v>
      </c>
    </row>
    <row r="11648" spans="1:9" x14ac:dyDescent="0.3">
      <c r="A11648">
        <v>11678</v>
      </c>
      <c r="B11648">
        <v>8</v>
      </c>
      <c r="C11648">
        <v>187</v>
      </c>
      <c r="D11648" s="32">
        <v>0.63263888888888886</v>
      </c>
      <c r="E11648">
        <v>8000</v>
      </c>
      <c r="F11648">
        <v>1000</v>
      </c>
      <c r="G11648" s="31" t="s">
        <v>97</v>
      </c>
      <c r="H11648">
        <v>7</v>
      </c>
      <c r="I11648" s="31" t="s">
        <v>101</v>
      </c>
    </row>
    <row r="11649" spans="1:9" x14ac:dyDescent="0.3">
      <c r="A11649">
        <v>11679</v>
      </c>
      <c r="B11649">
        <v>7</v>
      </c>
      <c r="C11649">
        <v>187</v>
      </c>
      <c r="D11649" s="32">
        <v>0.75902777777777775</v>
      </c>
      <c r="E11649">
        <v>10000</v>
      </c>
      <c r="F11649">
        <v>1000</v>
      </c>
      <c r="G11649" s="31" t="s">
        <v>102</v>
      </c>
      <c r="H11649">
        <v>7</v>
      </c>
      <c r="I11649" s="31" t="s">
        <v>106</v>
      </c>
    </row>
    <row r="11650" spans="1:9" x14ac:dyDescent="0.3">
      <c r="A11650">
        <v>11680</v>
      </c>
      <c r="B11650">
        <v>5</v>
      </c>
      <c r="C11650">
        <v>187</v>
      </c>
      <c r="D11650" s="32">
        <v>0.5180555555555556</v>
      </c>
      <c r="E11650">
        <v>8000</v>
      </c>
      <c r="G11650" s="31" t="s">
        <v>102</v>
      </c>
      <c r="H11650">
        <v>7</v>
      </c>
      <c r="I11650" s="31" t="s">
        <v>105</v>
      </c>
    </row>
    <row r="11651" spans="1:9" x14ac:dyDescent="0.3">
      <c r="A11651">
        <v>11681</v>
      </c>
      <c r="B11651">
        <v>3</v>
      </c>
      <c r="C11651">
        <v>187</v>
      </c>
      <c r="D11651" s="32">
        <v>0.55902777777777779</v>
      </c>
      <c r="E11651">
        <v>8000</v>
      </c>
      <c r="G11651" s="31" t="s">
        <v>97</v>
      </c>
      <c r="H11651">
        <v>8</v>
      </c>
      <c r="I11651" s="31" t="s">
        <v>104</v>
      </c>
    </row>
    <row r="11652" spans="1:9" x14ac:dyDescent="0.3">
      <c r="A11652">
        <v>11682</v>
      </c>
      <c r="B11652">
        <v>2</v>
      </c>
      <c r="C11652">
        <v>187</v>
      </c>
      <c r="D11652" s="32">
        <v>0.57152777777777775</v>
      </c>
      <c r="E11652">
        <v>8000</v>
      </c>
      <c r="G11652" s="31" t="s">
        <v>97</v>
      </c>
      <c r="H11652">
        <v>8</v>
      </c>
      <c r="I11652" s="31" t="s">
        <v>98</v>
      </c>
    </row>
    <row r="11653" spans="1:9" x14ac:dyDescent="0.3">
      <c r="A11653">
        <v>11683</v>
      </c>
      <c r="B11653">
        <v>1</v>
      </c>
      <c r="C11653">
        <v>187</v>
      </c>
      <c r="D11653" s="32">
        <v>0.67847222222222225</v>
      </c>
      <c r="E11653">
        <v>8000</v>
      </c>
      <c r="G11653" s="31" t="s">
        <v>97</v>
      </c>
      <c r="H11653">
        <v>8</v>
      </c>
      <c r="I11653" s="31" t="s">
        <v>99</v>
      </c>
    </row>
    <row r="11654" spans="1:9" x14ac:dyDescent="0.3">
      <c r="A11654">
        <v>11684</v>
      </c>
      <c r="B11654">
        <v>4</v>
      </c>
      <c r="C11654">
        <v>187</v>
      </c>
      <c r="D11654" s="32">
        <v>0.56736111111111109</v>
      </c>
      <c r="E11654">
        <v>8000</v>
      </c>
      <c r="G11654" s="31" t="s">
        <v>97</v>
      </c>
      <c r="H11654">
        <v>8</v>
      </c>
      <c r="I11654" s="31" t="s">
        <v>103</v>
      </c>
    </row>
    <row r="11655" spans="1:9" x14ac:dyDescent="0.3">
      <c r="A11655">
        <v>11685</v>
      </c>
      <c r="B11655">
        <v>8</v>
      </c>
      <c r="C11655">
        <v>187</v>
      </c>
      <c r="D11655" s="32">
        <v>0.66736111111111107</v>
      </c>
      <c r="E11655">
        <v>8000</v>
      </c>
      <c r="F11655">
        <v>3000</v>
      </c>
      <c r="G11655" s="31" t="s">
        <v>102</v>
      </c>
      <c r="H11655">
        <v>8</v>
      </c>
      <c r="I11655" s="31" t="s">
        <v>101</v>
      </c>
    </row>
    <row r="11656" spans="1:9" x14ac:dyDescent="0.3">
      <c r="A11656">
        <v>11686</v>
      </c>
      <c r="B11656">
        <v>7</v>
      </c>
      <c r="C11656">
        <v>187</v>
      </c>
      <c r="D11656" s="32"/>
      <c r="E11656">
        <v>8000</v>
      </c>
      <c r="G11656" s="31" t="s">
        <v>102</v>
      </c>
      <c r="H11656">
        <v>8</v>
      </c>
      <c r="I11656" s="31" t="s">
        <v>106</v>
      </c>
    </row>
    <row r="11657" spans="1:9" x14ac:dyDescent="0.3">
      <c r="A11657">
        <v>11687</v>
      </c>
      <c r="B11657">
        <v>5</v>
      </c>
      <c r="C11657">
        <v>187</v>
      </c>
      <c r="D11657" s="32">
        <v>0.5625</v>
      </c>
      <c r="E11657">
        <v>8000</v>
      </c>
      <c r="G11657" s="31" t="s">
        <v>97</v>
      </c>
      <c r="H11657">
        <v>8</v>
      </c>
      <c r="I11657" s="31" t="s">
        <v>105</v>
      </c>
    </row>
    <row r="11658" spans="1:9" x14ac:dyDescent="0.3">
      <c r="A11658">
        <v>11688</v>
      </c>
      <c r="B11658">
        <v>3</v>
      </c>
      <c r="C11658">
        <v>187</v>
      </c>
      <c r="D11658" s="32">
        <v>0.61041666666666672</v>
      </c>
      <c r="E11658">
        <v>8000</v>
      </c>
      <c r="G11658" s="31" t="s">
        <v>97</v>
      </c>
      <c r="H11658">
        <v>9</v>
      </c>
      <c r="I11658" s="31" t="s">
        <v>104</v>
      </c>
    </row>
    <row r="11659" spans="1:9" x14ac:dyDescent="0.3">
      <c r="A11659">
        <v>11689</v>
      </c>
      <c r="B11659">
        <v>2</v>
      </c>
      <c r="C11659">
        <v>187</v>
      </c>
      <c r="D11659" s="32">
        <v>0.65763888888888888</v>
      </c>
      <c r="E11659">
        <v>8000</v>
      </c>
      <c r="F11659">
        <v>1500</v>
      </c>
      <c r="G11659" s="31" t="s">
        <v>97</v>
      </c>
      <c r="H11659">
        <v>9</v>
      </c>
      <c r="I11659" s="31" t="s">
        <v>98</v>
      </c>
    </row>
    <row r="11660" spans="1:9" x14ac:dyDescent="0.3">
      <c r="A11660">
        <v>11690</v>
      </c>
      <c r="B11660">
        <v>1</v>
      </c>
      <c r="C11660">
        <v>187</v>
      </c>
      <c r="D11660" s="32">
        <v>0.71944444444444444</v>
      </c>
      <c r="E11660">
        <v>10000</v>
      </c>
      <c r="F11660">
        <v>2000</v>
      </c>
      <c r="G11660" s="31" t="s">
        <v>97</v>
      </c>
      <c r="H11660">
        <v>9</v>
      </c>
      <c r="I11660" s="31" t="s">
        <v>99</v>
      </c>
    </row>
    <row r="11661" spans="1:9" x14ac:dyDescent="0.3">
      <c r="A11661">
        <v>11691</v>
      </c>
      <c r="B11661">
        <v>4</v>
      </c>
      <c r="C11661">
        <v>187</v>
      </c>
      <c r="D11661" s="32">
        <v>0.59027777777777779</v>
      </c>
      <c r="E11661">
        <v>8000</v>
      </c>
      <c r="G11661" s="31" t="s">
        <v>102</v>
      </c>
      <c r="H11661">
        <v>9</v>
      </c>
      <c r="I11661" s="31" t="s">
        <v>103</v>
      </c>
    </row>
    <row r="11662" spans="1:9" x14ac:dyDescent="0.3">
      <c r="A11662">
        <v>11692</v>
      </c>
      <c r="B11662">
        <v>8</v>
      </c>
      <c r="C11662">
        <v>187</v>
      </c>
      <c r="D11662" s="32">
        <v>0.74791666666666667</v>
      </c>
      <c r="E11662">
        <v>8000</v>
      </c>
      <c r="G11662" s="31" t="s">
        <v>97</v>
      </c>
      <c r="H11662">
        <v>9</v>
      </c>
      <c r="I11662" s="31" t="s">
        <v>101</v>
      </c>
    </row>
    <row r="11663" spans="1:9" x14ac:dyDescent="0.3">
      <c r="A11663">
        <v>11693</v>
      </c>
      <c r="B11663">
        <v>5</v>
      </c>
      <c r="C11663">
        <v>187</v>
      </c>
      <c r="D11663" s="32">
        <v>0.58611111111111114</v>
      </c>
      <c r="E11663">
        <v>8000</v>
      </c>
      <c r="G11663" s="31" t="s">
        <v>102</v>
      </c>
      <c r="H11663">
        <v>9</v>
      </c>
      <c r="I11663" s="31" t="s">
        <v>105</v>
      </c>
    </row>
    <row r="11664" spans="1:9" x14ac:dyDescent="0.3">
      <c r="A11664">
        <v>11694</v>
      </c>
      <c r="B11664">
        <v>3</v>
      </c>
      <c r="C11664">
        <v>187</v>
      </c>
      <c r="D11664" s="32">
        <v>0.66527777777777775</v>
      </c>
      <c r="E11664">
        <v>8000</v>
      </c>
      <c r="G11664" s="31" t="s">
        <v>102</v>
      </c>
      <c r="H11664">
        <v>10</v>
      </c>
      <c r="I11664" s="31" t="s">
        <v>104</v>
      </c>
    </row>
    <row r="11665" spans="1:9" x14ac:dyDescent="0.3">
      <c r="A11665">
        <v>11695</v>
      </c>
      <c r="B11665">
        <v>2</v>
      </c>
      <c r="C11665">
        <v>187</v>
      </c>
      <c r="D11665" s="32">
        <v>0.71875</v>
      </c>
      <c r="E11665">
        <v>8000</v>
      </c>
      <c r="G11665" s="31" t="s">
        <v>97</v>
      </c>
      <c r="H11665">
        <v>10</v>
      </c>
      <c r="I11665" s="31" t="s">
        <v>98</v>
      </c>
    </row>
    <row r="11666" spans="1:9" x14ac:dyDescent="0.3">
      <c r="A11666">
        <v>11696</v>
      </c>
      <c r="B11666">
        <v>1</v>
      </c>
      <c r="C11666">
        <v>187</v>
      </c>
      <c r="D11666" s="32">
        <v>0.80486111111111114</v>
      </c>
      <c r="E11666">
        <v>8000</v>
      </c>
      <c r="G11666" s="31" t="s">
        <v>97</v>
      </c>
      <c r="H11666">
        <v>10</v>
      </c>
      <c r="I11666" s="31" t="s">
        <v>99</v>
      </c>
    </row>
    <row r="11667" spans="1:9" x14ac:dyDescent="0.3">
      <c r="A11667">
        <v>11697</v>
      </c>
      <c r="B11667">
        <v>4</v>
      </c>
      <c r="C11667">
        <v>187</v>
      </c>
      <c r="D11667" s="32">
        <v>0.64166666666666672</v>
      </c>
      <c r="E11667">
        <v>8000</v>
      </c>
      <c r="G11667" s="31" t="s">
        <v>97</v>
      </c>
      <c r="H11667">
        <v>10</v>
      </c>
      <c r="I11667" s="31" t="s">
        <v>103</v>
      </c>
    </row>
    <row r="11668" spans="1:9" x14ac:dyDescent="0.3">
      <c r="A11668">
        <v>11698</v>
      </c>
      <c r="B11668">
        <v>8</v>
      </c>
      <c r="C11668">
        <v>187</v>
      </c>
      <c r="D11668" s="32">
        <v>0.79652777777777772</v>
      </c>
      <c r="E11668">
        <v>8000</v>
      </c>
      <c r="F11668">
        <v>1000</v>
      </c>
      <c r="G11668" s="31" t="s">
        <v>102</v>
      </c>
      <c r="H11668">
        <v>10</v>
      </c>
      <c r="I11668" s="31" t="s">
        <v>101</v>
      </c>
    </row>
    <row r="11669" spans="1:9" x14ac:dyDescent="0.3">
      <c r="A11669">
        <v>11699</v>
      </c>
      <c r="B11669">
        <v>5</v>
      </c>
      <c r="C11669">
        <v>187</v>
      </c>
      <c r="D11669" s="32">
        <v>0.61875000000000002</v>
      </c>
      <c r="E11669">
        <v>8000</v>
      </c>
      <c r="G11669" s="31" t="s">
        <v>97</v>
      </c>
      <c r="H11669">
        <v>10</v>
      </c>
      <c r="I11669" s="31" t="s">
        <v>105</v>
      </c>
    </row>
    <row r="11670" spans="1:9" x14ac:dyDescent="0.3">
      <c r="A11670">
        <v>11700</v>
      </c>
      <c r="B11670">
        <v>3</v>
      </c>
      <c r="C11670">
        <v>187</v>
      </c>
      <c r="D11670" s="32">
        <v>0.70625000000000004</v>
      </c>
      <c r="E11670">
        <v>8000</v>
      </c>
      <c r="F11670">
        <v>2000</v>
      </c>
      <c r="G11670" s="31" t="s">
        <v>102</v>
      </c>
      <c r="H11670">
        <v>11</v>
      </c>
      <c r="I11670" s="31" t="s">
        <v>104</v>
      </c>
    </row>
    <row r="11671" spans="1:9" x14ac:dyDescent="0.3">
      <c r="A11671">
        <v>11701</v>
      </c>
      <c r="B11671">
        <v>2</v>
      </c>
      <c r="C11671">
        <v>187</v>
      </c>
      <c r="D11671" s="32">
        <v>0.74791666666666667</v>
      </c>
      <c r="E11671">
        <v>8000</v>
      </c>
      <c r="G11671" s="31" t="s">
        <v>102</v>
      </c>
      <c r="H11671">
        <v>11</v>
      </c>
      <c r="I11671" s="31" t="s">
        <v>98</v>
      </c>
    </row>
    <row r="11672" spans="1:9" x14ac:dyDescent="0.3">
      <c r="A11672">
        <v>11702</v>
      </c>
      <c r="B11672">
        <v>4</v>
      </c>
      <c r="C11672">
        <v>187</v>
      </c>
      <c r="D11672" s="32">
        <v>0.68680555555555556</v>
      </c>
      <c r="E11672">
        <v>8000</v>
      </c>
      <c r="G11672" s="31" t="s">
        <v>102</v>
      </c>
      <c r="H11672">
        <v>11</v>
      </c>
      <c r="I11672" s="31" t="s">
        <v>103</v>
      </c>
    </row>
    <row r="11673" spans="1:9" x14ac:dyDescent="0.3">
      <c r="A11673">
        <v>11703</v>
      </c>
      <c r="B11673">
        <v>8</v>
      </c>
      <c r="C11673">
        <v>187</v>
      </c>
      <c r="D11673" s="32">
        <v>0.83194444444444449</v>
      </c>
      <c r="E11673">
        <v>10000</v>
      </c>
      <c r="G11673" s="31" t="s">
        <v>97</v>
      </c>
      <c r="H11673">
        <v>11</v>
      </c>
      <c r="I11673" s="31" t="s">
        <v>101</v>
      </c>
    </row>
    <row r="11674" spans="1:9" x14ac:dyDescent="0.3">
      <c r="A11674">
        <v>11704</v>
      </c>
      <c r="B11674">
        <v>5</v>
      </c>
      <c r="C11674">
        <v>187</v>
      </c>
      <c r="D11674" s="32">
        <v>0.63611111111111107</v>
      </c>
      <c r="E11674">
        <v>8000</v>
      </c>
      <c r="G11674" s="31" t="s">
        <v>97</v>
      </c>
      <c r="H11674">
        <v>11</v>
      </c>
      <c r="I11674" s="31" t="s">
        <v>105</v>
      </c>
    </row>
    <row r="11675" spans="1:9" x14ac:dyDescent="0.3">
      <c r="A11675">
        <v>11705</v>
      </c>
      <c r="B11675">
        <v>3</v>
      </c>
      <c r="C11675">
        <v>187</v>
      </c>
      <c r="D11675" s="32">
        <v>0.73124999999999996</v>
      </c>
      <c r="E11675">
        <v>8000</v>
      </c>
      <c r="G11675" s="31" t="s">
        <v>102</v>
      </c>
      <c r="H11675">
        <v>12</v>
      </c>
      <c r="I11675" s="31" t="s">
        <v>104</v>
      </c>
    </row>
    <row r="11676" spans="1:9" x14ac:dyDescent="0.3">
      <c r="A11676">
        <v>11706</v>
      </c>
      <c r="B11676">
        <v>2</v>
      </c>
      <c r="C11676">
        <v>187</v>
      </c>
      <c r="D11676" s="32">
        <v>0.81041666666666667</v>
      </c>
      <c r="E11676">
        <v>8000</v>
      </c>
      <c r="G11676" s="31" t="s">
        <v>102</v>
      </c>
      <c r="H11676">
        <v>12</v>
      </c>
      <c r="I11676" s="31" t="s">
        <v>98</v>
      </c>
    </row>
    <row r="11677" spans="1:9" x14ac:dyDescent="0.3">
      <c r="A11677">
        <v>11707</v>
      </c>
      <c r="B11677">
        <v>4</v>
      </c>
      <c r="C11677">
        <v>187</v>
      </c>
      <c r="D11677" s="32">
        <v>0.72152777777777777</v>
      </c>
      <c r="E11677">
        <v>8000</v>
      </c>
      <c r="G11677" s="31" t="s">
        <v>97</v>
      </c>
      <c r="H11677">
        <v>12</v>
      </c>
      <c r="I11677" s="31" t="s">
        <v>103</v>
      </c>
    </row>
    <row r="11678" spans="1:9" x14ac:dyDescent="0.3">
      <c r="A11678">
        <v>11708</v>
      </c>
      <c r="B11678">
        <v>5</v>
      </c>
      <c r="C11678">
        <v>187</v>
      </c>
      <c r="D11678" s="32">
        <v>0.65138888888888891</v>
      </c>
      <c r="E11678">
        <v>8000</v>
      </c>
      <c r="G11678" s="31" t="s">
        <v>102</v>
      </c>
      <c r="H11678">
        <v>12</v>
      </c>
      <c r="I11678" s="31" t="s">
        <v>105</v>
      </c>
    </row>
    <row r="11679" spans="1:9" x14ac:dyDescent="0.3">
      <c r="A11679">
        <v>11709</v>
      </c>
      <c r="B11679">
        <v>3</v>
      </c>
      <c r="C11679">
        <v>187</v>
      </c>
      <c r="D11679" s="32">
        <v>0.79097222222222219</v>
      </c>
      <c r="E11679">
        <v>8000</v>
      </c>
      <c r="F11679">
        <v>3000</v>
      </c>
      <c r="G11679" s="31" t="s">
        <v>102</v>
      </c>
      <c r="H11679">
        <v>13</v>
      </c>
      <c r="I11679" s="31" t="s">
        <v>104</v>
      </c>
    </row>
    <row r="11680" spans="1:9" x14ac:dyDescent="0.3">
      <c r="A11680">
        <v>11710</v>
      </c>
      <c r="B11680">
        <v>4</v>
      </c>
      <c r="C11680">
        <v>187</v>
      </c>
      <c r="D11680" s="32">
        <v>0.75069444444444444</v>
      </c>
      <c r="E11680">
        <v>10000</v>
      </c>
      <c r="G11680" s="31" t="s">
        <v>102</v>
      </c>
      <c r="H11680">
        <v>13</v>
      </c>
      <c r="I11680" s="31" t="s">
        <v>103</v>
      </c>
    </row>
    <row r="11681" spans="1:9" x14ac:dyDescent="0.3">
      <c r="A11681">
        <v>11711</v>
      </c>
      <c r="B11681">
        <v>5</v>
      </c>
      <c r="C11681">
        <v>187</v>
      </c>
      <c r="D11681" s="32">
        <v>0.68125000000000002</v>
      </c>
      <c r="E11681">
        <v>8000</v>
      </c>
      <c r="G11681" s="31" t="s">
        <v>102</v>
      </c>
      <c r="H11681">
        <v>13</v>
      </c>
      <c r="I11681" s="31" t="s">
        <v>105</v>
      </c>
    </row>
    <row r="11682" spans="1:9" x14ac:dyDescent="0.3">
      <c r="A11682">
        <v>11712</v>
      </c>
      <c r="B11682">
        <v>3</v>
      </c>
      <c r="C11682">
        <v>187</v>
      </c>
      <c r="D11682" s="32">
        <v>0.80763888888888891</v>
      </c>
      <c r="E11682">
        <v>8000</v>
      </c>
      <c r="G11682" s="31" t="s">
        <v>102</v>
      </c>
      <c r="H11682">
        <v>14</v>
      </c>
      <c r="I11682" s="31" t="s">
        <v>104</v>
      </c>
    </row>
    <row r="11683" spans="1:9" x14ac:dyDescent="0.3">
      <c r="A11683">
        <v>11713</v>
      </c>
      <c r="B11683">
        <v>4</v>
      </c>
      <c r="C11683">
        <v>187</v>
      </c>
      <c r="D11683" s="32">
        <v>0.77916666666666667</v>
      </c>
      <c r="E11683">
        <v>8000</v>
      </c>
      <c r="G11683" s="31" t="s">
        <v>97</v>
      </c>
      <c r="H11683">
        <v>14</v>
      </c>
      <c r="I11683" s="31" t="s">
        <v>103</v>
      </c>
    </row>
    <row r="11684" spans="1:9" x14ac:dyDescent="0.3">
      <c r="A11684">
        <v>11714</v>
      </c>
      <c r="B11684">
        <v>5</v>
      </c>
      <c r="C11684">
        <v>187</v>
      </c>
      <c r="D11684" s="32">
        <v>0.70138888888888884</v>
      </c>
      <c r="E11684">
        <v>8000</v>
      </c>
      <c r="G11684" s="31" t="s">
        <v>97</v>
      </c>
      <c r="H11684">
        <v>14</v>
      </c>
      <c r="I11684" s="31" t="s">
        <v>105</v>
      </c>
    </row>
    <row r="11685" spans="1:9" x14ac:dyDescent="0.3">
      <c r="A11685">
        <v>11715</v>
      </c>
      <c r="B11685">
        <v>5</v>
      </c>
      <c r="C11685">
        <v>187</v>
      </c>
      <c r="D11685" s="32">
        <v>0.72361111111111109</v>
      </c>
      <c r="E11685">
        <v>8000</v>
      </c>
      <c r="G11685" s="31" t="s">
        <v>97</v>
      </c>
      <c r="H11685">
        <v>15</v>
      </c>
      <c r="I11685" s="31" t="s">
        <v>105</v>
      </c>
    </row>
    <row r="11686" spans="1:9" x14ac:dyDescent="0.3">
      <c r="A11686">
        <v>11716</v>
      </c>
      <c r="B11686">
        <v>5</v>
      </c>
      <c r="C11686">
        <v>187</v>
      </c>
      <c r="D11686" s="32">
        <v>0.74513888888888891</v>
      </c>
      <c r="E11686">
        <v>8000</v>
      </c>
      <c r="G11686" s="31" t="s">
        <v>97</v>
      </c>
      <c r="H11686">
        <v>16</v>
      </c>
      <c r="I11686" s="31" t="s">
        <v>105</v>
      </c>
    </row>
    <row r="11687" spans="1:9" x14ac:dyDescent="0.3">
      <c r="A11687">
        <v>11717</v>
      </c>
      <c r="B11687">
        <v>5</v>
      </c>
      <c r="C11687">
        <v>187</v>
      </c>
      <c r="D11687" s="32">
        <v>0.77013888888888893</v>
      </c>
      <c r="E11687">
        <v>8000</v>
      </c>
      <c r="G11687" s="31" t="s">
        <v>102</v>
      </c>
      <c r="H11687">
        <v>17</v>
      </c>
      <c r="I11687" s="31" t="s">
        <v>105</v>
      </c>
    </row>
    <row r="11688" spans="1:9" x14ac:dyDescent="0.3">
      <c r="A11688">
        <v>11718</v>
      </c>
      <c r="B11688">
        <v>3</v>
      </c>
      <c r="C11688">
        <v>188</v>
      </c>
      <c r="D11688" s="32">
        <v>0.4548611111111111</v>
      </c>
      <c r="E11688">
        <v>10000</v>
      </c>
      <c r="G11688" s="31" t="s">
        <v>97</v>
      </c>
      <c r="H11688">
        <v>4</v>
      </c>
      <c r="I11688" s="31" t="s">
        <v>104</v>
      </c>
    </row>
    <row r="11689" spans="1:9" x14ac:dyDescent="0.3">
      <c r="A11689">
        <v>11719</v>
      </c>
      <c r="B11689">
        <v>2</v>
      </c>
      <c r="C11689">
        <v>188</v>
      </c>
      <c r="D11689" s="32">
        <v>0.49444444444444446</v>
      </c>
      <c r="E11689">
        <v>8000</v>
      </c>
      <c r="F11689">
        <v>2000</v>
      </c>
      <c r="G11689" s="31" t="s">
        <v>97</v>
      </c>
      <c r="H11689">
        <v>4</v>
      </c>
      <c r="I11689" s="31" t="s">
        <v>98</v>
      </c>
    </row>
    <row r="11690" spans="1:9" x14ac:dyDescent="0.3">
      <c r="A11690">
        <v>11720</v>
      </c>
      <c r="B11690">
        <v>1</v>
      </c>
      <c r="C11690">
        <v>188</v>
      </c>
      <c r="D11690" s="32">
        <v>0.4826388888888889</v>
      </c>
      <c r="E11690">
        <v>8000</v>
      </c>
      <c r="F11690">
        <v>3000</v>
      </c>
      <c r="G11690" s="31" t="s">
        <v>102</v>
      </c>
      <c r="H11690">
        <v>4</v>
      </c>
      <c r="I11690" s="31" t="s">
        <v>99</v>
      </c>
    </row>
    <row r="11691" spans="1:9" x14ac:dyDescent="0.3">
      <c r="A11691">
        <v>11721</v>
      </c>
      <c r="B11691">
        <v>6</v>
      </c>
      <c r="C11691">
        <v>188</v>
      </c>
      <c r="D11691" s="32">
        <v>0.66805555555555551</v>
      </c>
      <c r="E11691">
        <v>10000</v>
      </c>
      <c r="G11691" s="31" t="s">
        <v>102</v>
      </c>
      <c r="H11691">
        <v>4</v>
      </c>
      <c r="I11691" s="31" t="s">
        <v>100</v>
      </c>
    </row>
    <row r="11692" spans="1:9" x14ac:dyDescent="0.3">
      <c r="A11692">
        <v>11722</v>
      </c>
      <c r="B11692">
        <v>5</v>
      </c>
      <c r="C11692">
        <v>188</v>
      </c>
      <c r="D11692" s="32">
        <v>0.43472222222222223</v>
      </c>
      <c r="E11692">
        <v>8000</v>
      </c>
      <c r="F11692">
        <v>2000</v>
      </c>
      <c r="G11692" s="31" t="s">
        <v>102</v>
      </c>
      <c r="H11692">
        <v>4</v>
      </c>
      <c r="I11692" s="31" t="s">
        <v>105</v>
      </c>
    </row>
    <row r="11693" spans="1:9" x14ac:dyDescent="0.3">
      <c r="A11693">
        <v>11723</v>
      </c>
      <c r="B11693">
        <v>3</v>
      </c>
      <c r="C11693">
        <v>188</v>
      </c>
      <c r="D11693" s="32">
        <v>0.48888888888888887</v>
      </c>
      <c r="E11693">
        <v>8000</v>
      </c>
      <c r="G11693" s="31" t="s">
        <v>102</v>
      </c>
      <c r="H11693">
        <v>5</v>
      </c>
      <c r="I11693" s="31" t="s">
        <v>104</v>
      </c>
    </row>
    <row r="11694" spans="1:9" x14ac:dyDescent="0.3">
      <c r="A11694">
        <v>11724</v>
      </c>
      <c r="B11694">
        <v>2</v>
      </c>
      <c r="C11694">
        <v>188</v>
      </c>
      <c r="D11694" s="32">
        <v>0.55694444444444446</v>
      </c>
      <c r="E11694">
        <v>8000</v>
      </c>
      <c r="G11694" s="31" t="s">
        <v>102</v>
      </c>
      <c r="H11694">
        <v>5</v>
      </c>
      <c r="I11694" s="31" t="s">
        <v>98</v>
      </c>
    </row>
    <row r="11695" spans="1:9" x14ac:dyDescent="0.3">
      <c r="A11695">
        <v>11725</v>
      </c>
      <c r="B11695">
        <v>1</v>
      </c>
      <c r="C11695">
        <v>188</v>
      </c>
      <c r="D11695" s="32">
        <v>0.53680555555555554</v>
      </c>
      <c r="E11695">
        <v>8000</v>
      </c>
      <c r="G11695" s="31" t="s">
        <v>102</v>
      </c>
      <c r="H11695">
        <v>5</v>
      </c>
      <c r="I11695" s="31" t="s">
        <v>99</v>
      </c>
    </row>
    <row r="11696" spans="1:9" x14ac:dyDescent="0.3">
      <c r="A11696">
        <v>11726</v>
      </c>
      <c r="B11696">
        <v>6</v>
      </c>
      <c r="C11696">
        <v>188</v>
      </c>
      <c r="D11696" s="32">
        <v>0.7006944444444444</v>
      </c>
      <c r="E11696">
        <v>8000</v>
      </c>
      <c r="F11696">
        <v>1000</v>
      </c>
      <c r="G11696" s="31" t="s">
        <v>102</v>
      </c>
      <c r="H11696">
        <v>5</v>
      </c>
      <c r="I11696" s="31" t="s">
        <v>100</v>
      </c>
    </row>
    <row r="11697" spans="1:9" x14ac:dyDescent="0.3">
      <c r="A11697">
        <v>11727</v>
      </c>
      <c r="B11697">
        <v>5</v>
      </c>
      <c r="C11697">
        <v>188</v>
      </c>
      <c r="D11697" s="32">
        <v>0.4548611111111111</v>
      </c>
      <c r="E11697">
        <v>8000</v>
      </c>
      <c r="G11697" s="31" t="s">
        <v>97</v>
      </c>
      <c r="H11697">
        <v>5</v>
      </c>
      <c r="I11697" s="31" t="s">
        <v>105</v>
      </c>
    </row>
    <row r="11698" spans="1:9" x14ac:dyDescent="0.3">
      <c r="A11698">
        <v>11728</v>
      </c>
      <c r="B11698">
        <v>3</v>
      </c>
      <c r="C11698">
        <v>188</v>
      </c>
      <c r="D11698" s="32">
        <v>0.51249999999999996</v>
      </c>
      <c r="E11698">
        <v>8000</v>
      </c>
      <c r="G11698" s="31" t="s">
        <v>102</v>
      </c>
      <c r="H11698">
        <v>6</v>
      </c>
      <c r="I11698" s="31" t="s">
        <v>104</v>
      </c>
    </row>
    <row r="11699" spans="1:9" x14ac:dyDescent="0.3">
      <c r="A11699">
        <v>11729</v>
      </c>
      <c r="B11699">
        <v>2</v>
      </c>
      <c r="C11699">
        <v>188</v>
      </c>
      <c r="D11699" s="32">
        <v>0.58680555555555558</v>
      </c>
      <c r="E11699">
        <v>8000</v>
      </c>
      <c r="G11699" s="31" t="s">
        <v>97</v>
      </c>
      <c r="H11699">
        <v>6</v>
      </c>
      <c r="I11699" s="31" t="s">
        <v>98</v>
      </c>
    </row>
    <row r="11700" spans="1:9" x14ac:dyDescent="0.3">
      <c r="A11700">
        <v>11730</v>
      </c>
      <c r="B11700">
        <v>1</v>
      </c>
      <c r="C11700">
        <v>188</v>
      </c>
      <c r="D11700" s="32">
        <v>0.61944444444444446</v>
      </c>
      <c r="E11700">
        <v>10000</v>
      </c>
      <c r="F11700">
        <v>2000</v>
      </c>
      <c r="G11700" s="31" t="s">
        <v>102</v>
      </c>
      <c r="H11700">
        <v>6</v>
      </c>
      <c r="I11700" s="31" t="s">
        <v>99</v>
      </c>
    </row>
    <row r="11701" spans="1:9" x14ac:dyDescent="0.3">
      <c r="A11701">
        <v>11731</v>
      </c>
      <c r="B11701">
        <v>6</v>
      </c>
      <c r="C11701">
        <v>188</v>
      </c>
      <c r="D11701" s="32">
        <v>0.72777777777777775</v>
      </c>
      <c r="E11701">
        <v>8000</v>
      </c>
      <c r="G11701" s="31" t="s">
        <v>102</v>
      </c>
      <c r="H11701">
        <v>6</v>
      </c>
      <c r="I11701" s="31" t="s">
        <v>100</v>
      </c>
    </row>
    <row r="11702" spans="1:9" x14ac:dyDescent="0.3">
      <c r="A11702">
        <v>11732</v>
      </c>
      <c r="B11702">
        <v>5</v>
      </c>
      <c r="C11702">
        <v>188</v>
      </c>
      <c r="D11702" s="32">
        <v>0.4826388888888889</v>
      </c>
      <c r="E11702">
        <v>8000</v>
      </c>
      <c r="F11702">
        <v>2000</v>
      </c>
      <c r="G11702" s="31" t="s">
        <v>102</v>
      </c>
      <c r="H11702">
        <v>6</v>
      </c>
      <c r="I11702" s="31" t="s">
        <v>105</v>
      </c>
    </row>
    <row r="11703" spans="1:9" x14ac:dyDescent="0.3">
      <c r="A11703">
        <v>11733</v>
      </c>
      <c r="B11703">
        <v>3</v>
      </c>
      <c r="C11703">
        <v>188</v>
      </c>
      <c r="D11703" s="32">
        <v>0.57361111111111107</v>
      </c>
      <c r="E11703">
        <v>8000</v>
      </c>
      <c r="G11703" s="31" t="s">
        <v>97</v>
      </c>
      <c r="H11703">
        <v>7</v>
      </c>
      <c r="I11703" s="31" t="s">
        <v>104</v>
      </c>
    </row>
    <row r="11704" spans="1:9" x14ac:dyDescent="0.3">
      <c r="A11704">
        <v>11734</v>
      </c>
      <c r="B11704">
        <v>2</v>
      </c>
      <c r="C11704">
        <v>188</v>
      </c>
      <c r="D11704" s="32">
        <v>0.63055555555555554</v>
      </c>
      <c r="E11704">
        <v>10000</v>
      </c>
      <c r="G11704" s="31" t="s">
        <v>97</v>
      </c>
      <c r="H11704">
        <v>7</v>
      </c>
      <c r="I11704" s="31" t="s">
        <v>98</v>
      </c>
    </row>
    <row r="11705" spans="1:9" x14ac:dyDescent="0.3">
      <c r="A11705">
        <v>11735</v>
      </c>
      <c r="B11705">
        <v>1</v>
      </c>
      <c r="C11705">
        <v>188</v>
      </c>
      <c r="D11705" s="32">
        <v>0.64930555555555558</v>
      </c>
      <c r="E11705">
        <v>8000</v>
      </c>
      <c r="G11705" s="31" t="s">
        <v>102</v>
      </c>
      <c r="H11705">
        <v>7</v>
      </c>
      <c r="I11705" s="31" t="s">
        <v>99</v>
      </c>
    </row>
    <row r="11706" spans="1:9" x14ac:dyDescent="0.3">
      <c r="A11706">
        <v>11736</v>
      </c>
      <c r="B11706">
        <v>6</v>
      </c>
      <c r="C11706">
        <v>188</v>
      </c>
      <c r="D11706" s="32">
        <v>0.75347222222222221</v>
      </c>
      <c r="E11706">
        <v>8000</v>
      </c>
      <c r="G11706" s="31" t="s">
        <v>97</v>
      </c>
      <c r="H11706">
        <v>7</v>
      </c>
      <c r="I11706" s="31" t="s">
        <v>100</v>
      </c>
    </row>
    <row r="11707" spans="1:9" x14ac:dyDescent="0.3">
      <c r="A11707">
        <v>11737</v>
      </c>
      <c r="B11707">
        <v>5</v>
      </c>
      <c r="C11707">
        <v>188</v>
      </c>
      <c r="D11707" s="32">
        <v>0.5083333333333333</v>
      </c>
      <c r="E11707">
        <v>8000</v>
      </c>
      <c r="F11707">
        <v>2000</v>
      </c>
      <c r="G11707" s="31" t="s">
        <v>97</v>
      </c>
      <c r="H11707">
        <v>7</v>
      </c>
      <c r="I11707" s="31" t="s">
        <v>105</v>
      </c>
    </row>
    <row r="11708" spans="1:9" x14ac:dyDescent="0.3">
      <c r="A11708">
        <v>11738</v>
      </c>
      <c r="B11708">
        <v>3</v>
      </c>
      <c r="C11708">
        <v>188</v>
      </c>
      <c r="D11708" s="32">
        <v>0.60486111111111107</v>
      </c>
      <c r="E11708">
        <v>8000</v>
      </c>
      <c r="F11708">
        <v>2000</v>
      </c>
      <c r="G11708" s="31" t="s">
        <v>102</v>
      </c>
      <c r="H11708">
        <v>8</v>
      </c>
      <c r="I11708" s="31" t="s">
        <v>104</v>
      </c>
    </row>
    <row r="11709" spans="1:9" x14ac:dyDescent="0.3">
      <c r="A11709">
        <v>11739</v>
      </c>
      <c r="B11709">
        <v>2</v>
      </c>
      <c r="C11709">
        <v>188</v>
      </c>
      <c r="D11709" s="32">
        <v>0.6645833333333333</v>
      </c>
      <c r="E11709">
        <v>8000</v>
      </c>
      <c r="G11709" s="31" t="s">
        <v>102</v>
      </c>
      <c r="H11709">
        <v>8</v>
      </c>
      <c r="I11709" s="31" t="s">
        <v>98</v>
      </c>
    </row>
    <row r="11710" spans="1:9" x14ac:dyDescent="0.3">
      <c r="A11710">
        <v>11740</v>
      </c>
      <c r="B11710">
        <v>1</v>
      </c>
      <c r="C11710">
        <v>188</v>
      </c>
      <c r="D11710" s="32">
        <v>0.66874999999999996</v>
      </c>
      <c r="E11710">
        <v>8000</v>
      </c>
      <c r="G11710" s="31" t="s">
        <v>97</v>
      </c>
      <c r="H11710">
        <v>8</v>
      </c>
      <c r="I11710" s="31" t="s">
        <v>99</v>
      </c>
    </row>
    <row r="11711" spans="1:9" x14ac:dyDescent="0.3">
      <c r="A11711">
        <v>11741</v>
      </c>
      <c r="B11711">
        <v>6</v>
      </c>
      <c r="C11711">
        <v>188</v>
      </c>
      <c r="D11711" s="32">
        <v>0.78263888888888888</v>
      </c>
      <c r="E11711">
        <v>8000</v>
      </c>
      <c r="G11711" s="31" t="s">
        <v>97</v>
      </c>
      <c r="H11711">
        <v>8</v>
      </c>
      <c r="I11711" s="31" t="s">
        <v>100</v>
      </c>
    </row>
    <row r="11712" spans="1:9" x14ac:dyDescent="0.3">
      <c r="A11712">
        <v>11742</v>
      </c>
      <c r="B11712">
        <v>5</v>
      </c>
      <c r="C11712">
        <v>188</v>
      </c>
      <c r="D11712" s="32">
        <v>0.56458333333333333</v>
      </c>
      <c r="E11712">
        <v>8000</v>
      </c>
      <c r="G11712" s="31" t="s">
        <v>102</v>
      </c>
      <c r="H11712">
        <v>8</v>
      </c>
      <c r="I11712" s="31" t="s">
        <v>105</v>
      </c>
    </row>
    <row r="11713" spans="1:9" x14ac:dyDescent="0.3">
      <c r="A11713">
        <v>11743</v>
      </c>
      <c r="B11713">
        <v>3</v>
      </c>
      <c r="C11713">
        <v>188</v>
      </c>
      <c r="D11713" s="32">
        <v>0.65069444444444446</v>
      </c>
      <c r="E11713">
        <v>8000</v>
      </c>
      <c r="G11713" s="31" t="s">
        <v>102</v>
      </c>
      <c r="H11713">
        <v>9</v>
      </c>
      <c r="I11713" s="31" t="s">
        <v>104</v>
      </c>
    </row>
    <row r="11714" spans="1:9" x14ac:dyDescent="0.3">
      <c r="A11714">
        <v>11744</v>
      </c>
      <c r="B11714">
        <v>2</v>
      </c>
      <c r="C11714">
        <v>188</v>
      </c>
      <c r="D11714" s="32">
        <v>0.68958333333333333</v>
      </c>
      <c r="E11714">
        <v>8000</v>
      </c>
      <c r="G11714" s="31" t="s">
        <v>102</v>
      </c>
      <c r="H11714">
        <v>9</v>
      </c>
      <c r="I11714" s="31" t="s">
        <v>98</v>
      </c>
    </row>
    <row r="11715" spans="1:9" x14ac:dyDescent="0.3">
      <c r="A11715">
        <v>11745</v>
      </c>
      <c r="B11715">
        <v>1</v>
      </c>
      <c r="C11715">
        <v>188</v>
      </c>
      <c r="D11715" s="32">
        <v>0.70347222222222228</v>
      </c>
      <c r="E11715">
        <v>8000</v>
      </c>
      <c r="G11715" s="31" t="s">
        <v>102</v>
      </c>
      <c r="H11715">
        <v>9</v>
      </c>
      <c r="I11715" s="31" t="s">
        <v>99</v>
      </c>
    </row>
    <row r="11716" spans="1:9" x14ac:dyDescent="0.3">
      <c r="A11716">
        <v>11746</v>
      </c>
      <c r="B11716">
        <v>6</v>
      </c>
      <c r="C11716">
        <v>188</v>
      </c>
      <c r="D11716" s="32">
        <v>0.8041666666666667</v>
      </c>
      <c r="E11716">
        <v>8000</v>
      </c>
      <c r="G11716" s="31" t="s">
        <v>97</v>
      </c>
      <c r="H11716">
        <v>9</v>
      </c>
      <c r="I11716" s="31" t="s">
        <v>100</v>
      </c>
    </row>
    <row r="11717" spans="1:9" x14ac:dyDescent="0.3">
      <c r="A11717">
        <v>11747</v>
      </c>
      <c r="B11717">
        <v>5</v>
      </c>
      <c r="C11717">
        <v>188</v>
      </c>
      <c r="D11717" s="32">
        <v>0.59305555555555556</v>
      </c>
      <c r="E11717">
        <v>8000</v>
      </c>
      <c r="F11717">
        <v>1000</v>
      </c>
      <c r="G11717" s="31" t="s">
        <v>97</v>
      </c>
      <c r="H11717">
        <v>9</v>
      </c>
      <c r="I11717" s="31" t="s">
        <v>105</v>
      </c>
    </row>
    <row r="11718" spans="1:9" x14ac:dyDescent="0.3">
      <c r="A11718">
        <v>11748</v>
      </c>
      <c r="B11718">
        <v>3</v>
      </c>
      <c r="C11718">
        <v>188</v>
      </c>
      <c r="D11718" s="32">
        <v>0.67638888888888893</v>
      </c>
      <c r="E11718">
        <v>8000</v>
      </c>
      <c r="G11718" s="31" t="s">
        <v>97</v>
      </c>
      <c r="H11718">
        <v>10</v>
      </c>
      <c r="I11718" s="31" t="s">
        <v>104</v>
      </c>
    </row>
    <row r="11719" spans="1:9" x14ac:dyDescent="0.3">
      <c r="A11719">
        <v>11749</v>
      </c>
      <c r="B11719">
        <v>2</v>
      </c>
      <c r="C11719">
        <v>188</v>
      </c>
      <c r="D11719" s="32">
        <v>0.72291666666666665</v>
      </c>
      <c r="E11719">
        <v>8000</v>
      </c>
      <c r="G11719" s="31" t="s">
        <v>102</v>
      </c>
      <c r="H11719">
        <v>10</v>
      </c>
      <c r="I11719" s="31" t="s">
        <v>98</v>
      </c>
    </row>
    <row r="11720" spans="1:9" x14ac:dyDescent="0.3">
      <c r="A11720">
        <v>11750</v>
      </c>
      <c r="B11720">
        <v>1</v>
      </c>
      <c r="C11720">
        <v>188</v>
      </c>
      <c r="D11720" s="32">
        <v>0.72083333333333333</v>
      </c>
      <c r="E11720">
        <v>8000</v>
      </c>
      <c r="G11720" s="31" t="s">
        <v>102</v>
      </c>
      <c r="H11720">
        <v>10</v>
      </c>
      <c r="I11720" s="31" t="s">
        <v>99</v>
      </c>
    </row>
    <row r="11721" spans="1:9" x14ac:dyDescent="0.3">
      <c r="A11721">
        <v>11751</v>
      </c>
      <c r="B11721">
        <v>6</v>
      </c>
      <c r="C11721">
        <v>188</v>
      </c>
      <c r="D11721" s="32">
        <v>0.8305555555555556</v>
      </c>
      <c r="E11721">
        <v>8000</v>
      </c>
      <c r="G11721" s="31" t="s">
        <v>97</v>
      </c>
      <c r="H11721">
        <v>10</v>
      </c>
      <c r="I11721" s="31" t="s">
        <v>100</v>
      </c>
    </row>
    <row r="11722" spans="1:9" x14ac:dyDescent="0.3">
      <c r="A11722">
        <v>11752</v>
      </c>
      <c r="B11722">
        <v>5</v>
      </c>
      <c r="C11722">
        <v>188</v>
      </c>
      <c r="D11722" s="32">
        <v>0.61388888888888893</v>
      </c>
      <c r="E11722">
        <v>8000</v>
      </c>
      <c r="G11722" s="31" t="s">
        <v>102</v>
      </c>
      <c r="H11722">
        <v>10</v>
      </c>
      <c r="I11722" s="31" t="s">
        <v>105</v>
      </c>
    </row>
    <row r="11723" spans="1:9" x14ac:dyDescent="0.3">
      <c r="A11723">
        <v>11753</v>
      </c>
      <c r="B11723">
        <v>3</v>
      </c>
      <c r="C11723">
        <v>188</v>
      </c>
      <c r="D11723" s="32">
        <v>0.70902777777777781</v>
      </c>
      <c r="E11723">
        <v>8000</v>
      </c>
      <c r="G11723" s="31" t="s">
        <v>102</v>
      </c>
      <c r="H11723">
        <v>11</v>
      </c>
      <c r="I11723" s="31" t="s">
        <v>104</v>
      </c>
    </row>
    <row r="11724" spans="1:9" x14ac:dyDescent="0.3">
      <c r="A11724">
        <v>11754</v>
      </c>
      <c r="B11724">
        <v>2</v>
      </c>
      <c r="C11724">
        <v>188</v>
      </c>
      <c r="D11724" s="32">
        <v>0.75486111111111109</v>
      </c>
      <c r="E11724">
        <v>8000</v>
      </c>
      <c r="G11724" s="31" t="s">
        <v>102</v>
      </c>
      <c r="H11724">
        <v>11</v>
      </c>
      <c r="I11724" s="31" t="s">
        <v>98</v>
      </c>
    </row>
    <row r="11725" spans="1:9" x14ac:dyDescent="0.3">
      <c r="A11725">
        <v>11755</v>
      </c>
      <c r="B11725">
        <v>1</v>
      </c>
      <c r="C11725">
        <v>188</v>
      </c>
      <c r="D11725" s="32">
        <v>0.7583333333333333</v>
      </c>
      <c r="E11725">
        <v>8000</v>
      </c>
      <c r="G11725" s="31" t="s">
        <v>102</v>
      </c>
      <c r="H11725">
        <v>11</v>
      </c>
      <c r="I11725" s="31" t="s">
        <v>99</v>
      </c>
    </row>
    <row r="11726" spans="1:9" x14ac:dyDescent="0.3">
      <c r="A11726">
        <v>11756</v>
      </c>
      <c r="B11726">
        <v>5</v>
      </c>
      <c r="C11726">
        <v>188</v>
      </c>
      <c r="D11726" s="32">
        <v>0.64236111111111116</v>
      </c>
      <c r="E11726">
        <v>8000</v>
      </c>
      <c r="G11726" s="31" t="s">
        <v>97</v>
      </c>
      <c r="H11726">
        <v>11</v>
      </c>
      <c r="I11726" s="31" t="s">
        <v>105</v>
      </c>
    </row>
    <row r="11727" spans="1:9" x14ac:dyDescent="0.3">
      <c r="A11727">
        <v>11757</v>
      </c>
      <c r="B11727">
        <v>3</v>
      </c>
      <c r="C11727">
        <v>188</v>
      </c>
      <c r="D11727" s="32">
        <v>0.76041666666666663</v>
      </c>
      <c r="E11727">
        <v>8000</v>
      </c>
      <c r="G11727" s="31" t="s">
        <v>102</v>
      </c>
      <c r="H11727">
        <v>12</v>
      </c>
      <c r="I11727" s="31" t="s">
        <v>104</v>
      </c>
    </row>
    <row r="11728" spans="1:9" x14ac:dyDescent="0.3">
      <c r="A11728">
        <v>11758</v>
      </c>
      <c r="B11728">
        <v>2</v>
      </c>
      <c r="C11728">
        <v>188</v>
      </c>
      <c r="D11728" s="32">
        <v>0.78333333333333333</v>
      </c>
      <c r="E11728">
        <v>10000</v>
      </c>
      <c r="G11728" s="31" t="s">
        <v>102</v>
      </c>
      <c r="H11728">
        <v>12</v>
      </c>
      <c r="I11728" s="31" t="s">
        <v>98</v>
      </c>
    </row>
    <row r="11729" spans="1:9" x14ac:dyDescent="0.3">
      <c r="A11729">
        <v>11759</v>
      </c>
      <c r="B11729">
        <v>1</v>
      </c>
      <c r="C11729">
        <v>188</v>
      </c>
      <c r="D11729" s="32">
        <v>0.79583333333333328</v>
      </c>
      <c r="E11729">
        <v>8000</v>
      </c>
      <c r="G11729" s="31" t="s">
        <v>102</v>
      </c>
      <c r="H11729">
        <v>12</v>
      </c>
      <c r="I11729" s="31" t="s">
        <v>99</v>
      </c>
    </row>
    <row r="11730" spans="1:9" x14ac:dyDescent="0.3">
      <c r="A11730">
        <v>11760</v>
      </c>
      <c r="B11730">
        <v>5</v>
      </c>
      <c r="C11730">
        <v>188</v>
      </c>
      <c r="D11730" s="32">
        <v>0.67291666666666672</v>
      </c>
      <c r="E11730">
        <v>8000</v>
      </c>
      <c r="G11730" s="31" t="s">
        <v>97</v>
      </c>
      <c r="H11730">
        <v>12</v>
      </c>
      <c r="I11730" s="31" t="s">
        <v>105</v>
      </c>
    </row>
    <row r="11731" spans="1:9" x14ac:dyDescent="0.3">
      <c r="A11731">
        <v>11761</v>
      </c>
      <c r="B11731">
        <v>3</v>
      </c>
      <c r="C11731">
        <v>188</v>
      </c>
      <c r="D11731" s="32">
        <v>0.79097222222222219</v>
      </c>
      <c r="E11731">
        <v>8000</v>
      </c>
      <c r="F11731">
        <v>2000</v>
      </c>
      <c r="G11731" s="31" t="s">
        <v>102</v>
      </c>
      <c r="H11731">
        <v>13</v>
      </c>
      <c r="I11731" s="31" t="s">
        <v>104</v>
      </c>
    </row>
    <row r="11732" spans="1:9" x14ac:dyDescent="0.3">
      <c r="A11732">
        <v>11762</v>
      </c>
      <c r="B11732">
        <v>2</v>
      </c>
      <c r="C11732">
        <v>188</v>
      </c>
      <c r="D11732" s="32">
        <v>0.80486111111111114</v>
      </c>
      <c r="E11732">
        <v>8000</v>
      </c>
      <c r="G11732" s="31" t="s">
        <v>97</v>
      </c>
      <c r="H11732">
        <v>13</v>
      </c>
      <c r="I11732" s="31" t="s">
        <v>98</v>
      </c>
    </row>
    <row r="11733" spans="1:9" x14ac:dyDescent="0.3">
      <c r="A11733">
        <v>11763</v>
      </c>
      <c r="B11733">
        <v>1</v>
      </c>
      <c r="C11733">
        <v>188</v>
      </c>
      <c r="D11733" s="32">
        <v>0.82499999999999996</v>
      </c>
      <c r="E11733">
        <v>10000</v>
      </c>
      <c r="G11733" s="31" t="s">
        <v>97</v>
      </c>
      <c r="H11733">
        <v>13</v>
      </c>
      <c r="I11733" s="31" t="s">
        <v>99</v>
      </c>
    </row>
    <row r="11734" spans="1:9" x14ac:dyDescent="0.3">
      <c r="A11734">
        <v>11764</v>
      </c>
      <c r="B11734">
        <v>5</v>
      </c>
      <c r="C11734">
        <v>188</v>
      </c>
      <c r="D11734" s="32">
        <v>0.70347222222222228</v>
      </c>
      <c r="E11734">
        <v>8000</v>
      </c>
      <c r="G11734" s="31" t="s">
        <v>102</v>
      </c>
      <c r="H11734">
        <v>13</v>
      </c>
      <c r="I11734" s="31" t="s">
        <v>105</v>
      </c>
    </row>
    <row r="11735" spans="1:9" x14ac:dyDescent="0.3">
      <c r="A11735">
        <v>11765</v>
      </c>
      <c r="B11735">
        <v>3</v>
      </c>
      <c r="C11735">
        <v>188</v>
      </c>
      <c r="D11735" s="32">
        <v>0.80902777777777779</v>
      </c>
      <c r="E11735">
        <v>8000</v>
      </c>
      <c r="G11735" s="31" t="s">
        <v>102</v>
      </c>
      <c r="H11735">
        <v>14</v>
      </c>
      <c r="I11735" s="31" t="s">
        <v>104</v>
      </c>
    </row>
    <row r="11736" spans="1:9" x14ac:dyDescent="0.3">
      <c r="A11736">
        <v>11766</v>
      </c>
      <c r="B11736">
        <v>2</v>
      </c>
      <c r="C11736">
        <v>188</v>
      </c>
      <c r="D11736" s="32">
        <v>0.82152777777777775</v>
      </c>
      <c r="E11736">
        <v>8000</v>
      </c>
      <c r="G11736" s="31" t="s">
        <v>102</v>
      </c>
      <c r="H11736">
        <v>14</v>
      </c>
      <c r="I11736" s="31" t="s">
        <v>98</v>
      </c>
    </row>
    <row r="11737" spans="1:9" x14ac:dyDescent="0.3">
      <c r="A11737">
        <v>11767</v>
      </c>
      <c r="B11737">
        <v>5</v>
      </c>
      <c r="C11737">
        <v>188</v>
      </c>
      <c r="D11737" s="32">
        <v>0.74930555555555556</v>
      </c>
      <c r="E11737">
        <v>8000</v>
      </c>
      <c r="G11737" s="31" t="s">
        <v>102</v>
      </c>
      <c r="H11737">
        <v>14</v>
      </c>
      <c r="I11737" s="31" t="s">
        <v>105</v>
      </c>
    </row>
    <row r="11738" spans="1:9" x14ac:dyDescent="0.3">
      <c r="A11738">
        <v>11768</v>
      </c>
      <c r="B11738">
        <v>3</v>
      </c>
      <c r="C11738">
        <v>188</v>
      </c>
      <c r="D11738" s="32"/>
      <c r="E11738">
        <v>8000</v>
      </c>
      <c r="F11738">
        <v>2000</v>
      </c>
      <c r="G11738" s="31" t="s">
        <v>102</v>
      </c>
      <c r="H11738">
        <v>15</v>
      </c>
      <c r="I11738" s="31" t="s">
        <v>104</v>
      </c>
    </row>
    <row r="11739" spans="1:9" x14ac:dyDescent="0.3">
      <c r="A11739">
        <v>11769</v>
      </c>
      <c r="B11739">
        <v>5</v>
      </c>
      <c r="C11739">
        <v>188</v>
      </c>
      <c r="D11739" s="32">
        <v>0.77222222222222225</v>
      </c>
      <c r="E11739">
        <v>8000</v>
      </c>
      <c r="G11739" s="31" t="s">
        <v>97</v>
      </c>
      <c r="H11739">
        <v>15</v>
      </c>
      <c r="I11739" s="31" t="s">
        <v>105</v>
      </c>
    </row>
    <row r="11740" spans="1:9" x14ac:dyDescent="0.3">
      <c r="A11740">
        <v>11770</v>
      </c>
      <c r="B11740">
        <v>5</v>
      </c>
      <c r="C11740">
        <v>188</v>
      </c>
      <c r="D11740" s="32">
        <v>0.7944444444444444</v>
      </c>
      <c r="E11740">
        <v>8000</v>
      </c>
      <c r="G11740" s="31" t="s">
        <v>102</v>
      </c>
      <c r="H11740">
        <v>16</v>
      </c>
      <c r="I11740" s="31" t="s">
        <v>105</v>
      </c>
    </row>
    <row r="11741" spans="1:9" x14ac:dyDescent="0.3">
      <c r="A11741">
        <v>11771</v>
      </c>
      <c r="B11741">
        <v>5</v>
      </c>
      <c r="C11741">
        <v>188</v>
      </c>
      <c r="D11741" s="32">
        <v>0.82777777777777772</v>
      </c>
      <c r="E11741">
        <v>8000</v>
      </c>
      <c r="G11741" s="31" t="s">
        <v>97</v>
      </c>
      <c r="H11741">
        <v>17</v>
      </c>
      <c r="I11741" s="31" t="s">
        <v>105</v>
      </c>
    </row>
    <row r="11742" spans="1:9" x14ac:dyDescent="0.3">
      <c r="A11742">
        <v>11772</v>
      </c>
      <c r="B11742">
        <v>1</v>
      </c>
      <c r="C11742">
        <v>189</v>
      </c>
      <c r="D11742" s="32">
        <v>0.50208333333333333</v>
      </c>
      <c r="E11742">
        <v>8000</v>
      </c>
      <c r="F11742">
        <v>3000</v>
      </c>
      <c r="G11742" s="31" t="s">
        <v>97</v>
      </c>
      <c r="H11742">
        <v>4</v>
      </c>
      <c r="I11742" s="31" t="s">
        <v>99</v>
      </c>
    </row>
    <row r="11743" spans="1:9" x14ac:dyDescent="0.3">
      <c r="A11743">
        <v>11773</v>
      </c>
      <c r="B11743">
        <v>6</v>
      </c>
      <c r="C11743">
        <v>189</v>
      </c>
      <c r="D11743" s="32">
        <v>0.48819444444444443</v>
      </c>
      <c r="E11743">
        <v>8000</v>
      </c>
      <c r="G11743" s="31" t="s">
        <v>97</v>
      </c>
      <c r="H11743">
        <v>4</v>
      </c>
      <c r="I11743" s="31" t="s">
        <v>100</v>
      </c>
    </row>
    <row r="11744" spans="1:9" x14ac:dyDescent="0.3">
      <c r="A11744">
        <v>11774</v>
      </c>
      <c r="B11744">
        <v>4</v>
      </c>
      <c r="C11744">
        <v>189</v>
      </c>
      <c r="D11744" s="32">
        <v>0.47708333333333336</v>
      </c>
      <c r="E11744">
        <v>8000</v>
      </c>
      <c r="G11744" s="31" t="s">
        <v>97</v>
      </c>
      <c r="H11744">
        <v>4</v>
      </c>
      <c r="I11744" s="31" t="s">
        <v>103</v>
      </c>
    </row>
    <row r="11745" spans="1:9" x14ac:dyDescent="0.3">
      <c r="A11745">
        <v>11775</v>
      </c>
      <c r="B11745">
        <v>8</v>
      </c>
      <c r="C11745">
        <v>189</v>
      </c>
      <c r="D11745" s="32">
        <v>0.50069444444444444</v>
      </c>
      <c r="E11745">
        <v>8000</v>
      </c>
      <c r="G11745" s="31" t="s">
        <v>97</v>
      </c>
      <c r="H11745">
        <v>4</v>
      </c>
      <c r="I11745" s="31" t="s">
        <v>101</v>
      </c>
    </row>
    <row r="11746" spans="1:9" x14ac:dyDescent="0.3">
      <c r="A11746">
        <v>11776</v>
      </c>
      <c r="B11746">
        <v>5</v>
      </c>
      <c r="C11746">
        <v>189</v>
      </c>
      <c r="D11746" s="32">
        <v>0.48749999999999999</v>
      </c>
      <c r="E11746">
        <v>8000</v>
      </c>
      <c r="G11746" s="31" t="s">
        <v>97</v>
      </c>
      <c r="H11746">
        <v>4</v>
      </c>
      <c r="I11746" s="31" t="s">
        <v>105</v>
      </c>
    </row>
    <row r="11747" spans="1:9" x14ac:dyDescent="0.3">
      <c r="A11747">
        <v>11777</v>
      </c>
      <c r="B11747">
        <v>6</v>
      </c>
      <c r="C11747">
        <v>189</v>
      </c>
      <c r="D11747" s="32">
        <v>0.51041666666666663</v>
      </c>
      <c r="E11747">
        <v>8000</v>
      </c>
      <c r="G11747" s="31" t="s">
        <v>97</v>
      </c>
      <c r="H11747">
        <v>5</v>
      </c>
      <c r="I11747" s="31" t="s">
        <v>100</v>
      </c>
    </row>
    <row r="11748" spans="1:9" x14ac:dyDescent="0.3">
      <c r="A11748">
        <v>11778</v>
      </c>
      <c r="B11748">
        <v>4</v>
      </c>
      <c r="C11748">
        <v>189</v>
      </c>
      <c r="D11748" s="32">
        <v>0.5395833333333333</v>
      </c>
      <c r="E11748">
        <v>8000</v>
      </c>
      <c r="G11748" s="31" t="s">
        <v>102</v>
      </c>
      <c r="H11748">
        <v>5</v>
      </c>
      <c r="I11748" s="31" t="s">
        <v>103</v>
      </c>
    </row>
    <row r="11749" spans="1:9" x14ac:dyDescent="0.3">
      <c r="A11749">
        <v>11779</v>
      </c>
      <c r="B11749">
        <v>8</v>
      </c>
      <c r="C11749">
        <v>189</v>
      </c>
      <c r="D11749" s="32">
        <v>0.5708333333333333</v>
      </c>
      <c r="E11749">
        <v>8000</v>
      </c>
      <c r="G11749" s="31" t="s">
        <v>97</v>
      </c>
      <c r="H11749">
        <v>5</v>
      </c>
      <c r="I11749" s="31" t="s">
        <v>101</v>
      </c>
    </row>
    <row r="11750" spans="1:9" x14ac:dyDescent="0.3">
      <c r="A11750">
        <v>11780</v>
      </c>
      <c r="B11750">
        <v>5</v>
      </c>
      <c r="C11750">
        <v>189</v>
      </c>
      <c r="D11750" s="32">
        <v>0.51388888888888884</v>
      </c>
      <c r="E11750">
        <v>8000</v>
      </c>
      <c r="G11750" s="31" t="s">
        <v>97</v>
      </c>
      <c r="H11750">
        <v>5</v>
      </c>
      <c r="I11750" s="31" t="s">
        <v>105</v>
      </c>
    </row>
    <row r="11751" spans="1:9" x14ac:dyDescent="0.3">
      <c r="A11751">
        <v>11781</v>
      </c>
      <c r="B11751">
        <v>6</v>
      </c>
      <c r="C11751">
        <v>189</v>
      </c>
      <c r="D11751" s="32">
        <v>0.6645833333333333</v>
      </c>
      <c r="E11751">
        <v>8000</v>
      </c>
      <c r="G11751" s="31" t="s">
        <v>102</v>
      </c>
      <c r="H11751">
        <v>6</v>
      </c>
      <c r="I11751" s="31" t="s">
        <v>100</v>
      </c>
    </row>
    <row r="11752" spans="1:9" x14ac:dyDescent="0.3">
      <c r="A11752">
        <v>11782</v>
      </c>
      <c r="B11752">
        <v>4</v>
      </c>
      <c r="C11752">
        <v>189</v>
      </c>
      <c r="D11752" s="32">
        <v>0.58402777777777781</v>
      </c>
      <c r="E11752">
        <v>8000</v>
      </c>
      <c r="G11752" s="31" t="s">
        <v>97</v>
      </c>
      <c r="H11752">
        <v>6</v>
      </c>
      <c r="I11752" s="31" t="s">
        <v>103</v>
      </c>
    </row>
    <row r="11753" spans="1:9" x14ac:dyDescent="0.3">
      <c r="A11753">
        <v>11783</v>
      </c>
      <c r="B11753">
        <v>8</v>
      </c>
      <c r="C11753">
        <v>189</v>
      </c>
      <c r="D11753" s="32">
        <v>0.59236111111111112</v>
      </c>
      <c r="E11753">
        <v>8000</v>
      </c>
      <c r="F11753">
        <v>2000</v>
      </c>
      <c r="G11753" s="31" t="s">
        <v>102</v>
      </c>
      <c r="H11753">
        <v>6</v>
      </c>
      <c r="I11753" s="31" t="s">
        <v>101</v>
      </c>
    </row>
    <row r="11754" spans="1:9" x14ac:dyDescent="0.3">
      <c r="A11754">
        <v>11784</v>
      </c>
      <c r="B11754">
        <v>5</v>
      </c>
      <c r="C11754">
        <v>189</v>
      </c>
      <c r="D11754" s="32">
        <v>0.53680555555555554</v>
      </c>
      <c r="E11754">
        <v>8000</v>
      </c>
      <c r="G11754" s="31" t="s">
        <v>102</v>
      </c>
      <c r="H11754">
        <v>6</v>
      </c>
      <c r="I11754" s="31" t="s">
        <v>105</v>
      </c>
    </row>
    <row r="11755" spans="1:9" x14ac:dyDescent="0.3">
      <c r="A11755">
        <v>11785</v>
      </c>
      <c r="B11755">
        <v>6</v>
      </c>
      <c r="C11755">
        <v>189</v>
      </c>
      <c r="D11755" s="32">
        <v>0.68333333333333335</v>
      </c>
      <c r="E11755">
        <v>8000</v>
      </c>
      <c r="F11755">
        <v>4000</v>
      </c>
      <c r="G11755" s="31" t="s">
        <v>97</v>
      </c>
      <c r="H11755">
        <v>7</v>
      </c>
      <c r="I11755" s="31" t="s">
        <v>100</v>
      </c>
    </row>
    <row r="11756" spans="1:9" x14ac:dyDescent="0.3">
      <c r="A11756">
        <v>11786</v>
      </c>
      <c r="B11756">
        <v>4</v>
      </c>
      <c r="C11756">
        <v>189</v>
      </c>
      <c r="D11756" s="32">
        <v>0.60138888888888886</v>
      </c>
      <c r="E11756">
        <v>8000</v>
      </c>
      <c r="G11756" s="31" t="s">
        <v>102</v>
      </c>
      <c r="H11756">
        <v>7</v>
      </c>
      <c r="I11756" s="31" t="s">
        <v>103</v>
      </c>
    </row>
    <row r="11757" spans="1:9" x14ac:dyDescent="0.3">
      <c r="A11757">
        <v>11787</v>
      </c>
      <c r="B11757">
        <v>8</v>
      </c>
      <c r="C11757">
        <v>189</v>
      </c>
      <c r="D11757" s="32">
        <v>0.62291666666666667</v>
      </c>
      <c r="E11757">
        <v>10000</v>
      </c>
      <c r="G11757" s="31" t="s">
        <v>97</v>
      </c>
      <c r="H11757">
        <v>7</v>
      </c>
      <c r="I11757" s="31" t="s">
        <v>101</v>
      </c>
    </row>
    <row r="11758" spans="1:9" x14ac:dyDescent="0.3">
      <c r="A11758">
        <v>11788</v>
      </c>
      <c r="B11758">
        <v>5</v>
      </c>
      <c r="C11758">
        <v>189</v>
      </c>
      <c r="D11758" s="32">
        <v>0.56180555555555556</v>
      </c>
      <c r="E11758">
        <v>5000</v>
      </c>
      <c r="G11758" s="31" t="s">
        <v>102</v>
      </c>
      <c r="H11758">
        <v>7</v>
      </c>
      <c r="I11758" s="31" t="s">
        <v>105</v>
      </c>
    </row>
    <row r="11759" spans="1:9" x14ac:dyDescent="0.3">
      <c r="A11759">
        <v>11789</v>
      </c>
      <c r="B11759">
        <v>6</v>
      </c>
      <c r="C11759">
        <v>189</v>
      </c>
      <c r="D11759" s="32">
        <v>0.70486111111111116</v>
      </c>
      <c r="E11759">
        <v>10000</v>
      </c>
      <c r="G11759" s="31" t="s">
        <v>97</v>
      </c>
      <c r="H11759">
        <v>8</v>
      </c>
      <c r="I11759" s="31" t="s">
        <v>100</v>
      </c>
    </row>
    <row r="11760" spans="1:9" x14ac:dyDescent="0.3">
      <c r="A11760">
        <v>11790</v>
      </c>
      <c r="B11760">
        <v>4</v>
      </c>
      <c r="C11760">
        <v>189</v>
      </c>
      <c r="D11760" s="32">
        <v>0.63194444444444442</v>
      </c>
      <c r="E11760">
        <v>8000</v>
      </c>
      <c r="G11760" s="31" t="s">
        <v>102</v>
      </c>
      <c r="H11760">
        <v>8</v>
      </c>
      <c r="I11760" s="31" t="s">
        <v>103</v>
      </c>
    </row>
    <row r="11761" spans="1:9" x14ac:dyDescent="0.3">
      <c r="A11761">
        <v>11791</v>
      </c>
      <c r="B11761">
        <v>8</v>
      </c>
      <c r="C11761">
        <v>189</v>
      </c>
      <c r="D11761" s="32">
        <v>0.6430555555555556</v>
      </c>
      <c r="E11761">
        <v>8000</v>
      </c>
      <c r="F11761">
        <v>1000</v>
      </c>
      <c r="G11761" s="31" t="s">
        <v>102</v>
      </c>
      <c r="H11761">
        <v>8</v>
      </c>
      <c r="I11761" s="31" t="s">
        <v>101</v>
      </c>
    </row>
    <row r="11762" spans="1:9" x14ac:dyDescent="0.3">
      <c r="A11762">
        <v>11792</v>
      </c>
      <c r="B11762">
        <v>5</v>
      </c>
      <c r="C11762">
        <v>189</v>
      </c>
      <c r="D11762" s="32">
        <v>0.75</v>
      </c>
      <c r="E11762">
        <v>43000</v>
      </c>
      <c r="G11762" s="31" t="s">
        <v>97</v>
      </c>
      <c r="H11762">
        <v>8</v>
      </c>
      <c r="I11762" s="31" t="s">
        <v>105</v>
      </c>
    </row>
    <row r="11763" spans="1:9" x14ac:dyDescent="0.3">
      <c r="A11763">
        <v>11793</v>
      </c>
      <c r="B11763">
        <v>6</v>
      </c>
      <c r="C11763">
        <v>189</v>
      </c>
      <c r="D11763" s="32">
        <v>0.72361111111111109</v>
      </c>
      <c r="E11763">
        <v>8000</v>
      </c>
      <c r="G11763" s="31" t="s">
        <v>97</v>
      </c>
      <c r="H11763">
        <v>9</v>
      </c>
      <c r="I11763" s="31" t="s">
        <v>100</v>
      </c>
    </row>
    <row r="11764" spans="1:9" x14ac:dyDescent="0.3">
      <c r="A11764">
        <v>11794</v>
      </c>
      <c r="B11764">
        <v>4</v>
      </c>
      <c r="C11764">
        <v>189</v>
      </c>
      <c r="D11764" s="32">
        <v>0.66319444444444442</v>
      </c>
      <c r="E11764">
        <v>8000</v>
      </c>
      <c r="G11764" s="31" t="s">
        <v>97</v>
      </c>
      <c r="H11764">
        <v>9</v>
      </c>
      <c r="I11764" s="31" t="s">
        <v>103</v>
      </c>
    </row>
    <row r="11765" spans="1:9" x14ac:dyDescent="0.3">
      <c r="A11765">
        <v>11795</v>
      </c>
      <c r="B11765">
        <v>8</v>
      </c>
      <c r="C11765">
        <v>189</v>
      </c>
      <c r="D11765" s="32">
        <v>0.67847222222222225</v>
      </c>
      <c r="E11765">
        <v>10000</v>
      </c>
      <c r="G11765" s="31" t="s">
        <v>97</v>
      </c>
      <c r="H11765">
        <v>9</v>
      </c>
      <c r="I11765" s="31" t="s">
        <v>101</v>
      </c>
    </row>
    <row r="11766" spans="1:9" x14ac:dyDescent="0.3">
      <c r="A11766">
        <v>11796</v>
      </c>
      <c r="B11766">
        <v>5</v>
      </c>
      <c r="C11766">
        <v>189</v>
      </c>
      <c r="D11766" s="32">
        <v>0.77847222222222223</v>
      </c>
      <c r="E11766">
        <v>8000</v>
      </c>
      <c r="G11766" s="31" t="s">
        <v>97</v>
      </c>
      <c r="H11766">
        <v>9</v>
      </c>
      <c r="I11766" s="31" t="s">
        <v>105</v>
      </c>
    </row>
    <row r="11767" spans="1:9" x14ac:dyDescent="0.3">
      <c r="A11767">
        <v>11797</v>
      </c>
      <c r="B11767">
        <v>6</v>
      </c>
      <c r="C11767">
        <v>189</v>
      </c>
      <c r="D11767" s="32">
        <v>0.74930555555555556</v>
      </c>
      <c r="E11767">
        <v>8000</v>
      </c>
      <c r="G11767" s="31" t="s">
        <v>97</v>
      </c>
      <c r="H11767">
        <v>10</v>
      </c>
      <c r="I11767" s="31" t="s">
        <v>100</v>
      </c>
    </row>
    <row r="11768" spans="1:9" x14ac:dyDescent="0.3">
      <c r="A11768">
        <v>11798</v>
      </c>
      <c r="B11768">
        <v>4</v>
      </c>
      <c r="C11768">
        <v>189</v>
      </c>
      <c r="D11768" s="32">
        <v>0.68472222222222223</v>
      </c>
      <c r="E11768">
        <v>8000</v>
      </c>
      <c r="G11768" s="31" t="s">
        <v>97</v>
      </c>
      <c r="H11768">
        <v>10</v>
      </c>
      <c r="I11768" s="31" t="s">
        <v>103</v>
      </c>
    </row>
    <row r="11769" spans="1:9" x14ac:dyDescent="0.3">
      <c r="A11769">
        <v>11799</v>
      </c>
      <c r="B11769">
        <v>8</v>
      </c>
      <c r="C11769">
        <v>189</v>
      </c>
      <c r="D11769" s="32">
        <v>0.70486111111111116</v>
      </c>
      <c r="E11769">
        <v>8000</v>
      </c>
      <c r="G11769" s="31" t="s">
        <v>97</v>
      </c>
      <c r="H11769">
        <v>10</v>
      </c>
      <c r="I11769" s="31" t="s">
        <v>101</v>
      </c>
    </row>
    <row r="11770" spans="1:9" x14ac:dyDescent="0.3">
      <c r="A11770">
        <v>11800</v>
      </c>
      <c r="B11770">
        <v>5</v>
      </c>
      <c r="C11770">
        <v>189</v>
      </c>
      <c r="D11770" s="32">
        <v>0.8</v>
      </c>
      <c r="E11770">
        <v>8000</v>
      </c>
      <c r="G11770" s="31" t="s">
        <v>97</v>
      </c>
      <c r="H11770">
        <v>10</v>
      </c>
      <c r="I11770" s="31" t="s">
        <v>105</v>
      </c>
    </row>
    <row r="11771" spans="1:9" x14ac:dyDescent="0.3">
      <c r="A11771">
        <v>11801</v>
      </c>
      <c r="B11771">
        <v>6</v>
      </c>
      <c r="C11771">
        <v>189</v>
      </c>
      <c r="D11771" s="32">
        <v>0.76736111111111116</v>
      </c>
      <c r="E11771">
        <v>8000</v>
      </c>
      <c r="G11771" s="31" t="s">
        <v>102</v>
      </c>
      <c r="H11771">
        <v>11</v>
      </c>
      <c r="I11771" s="31" t="s">
        <v>100</v>
      </c>
    </row>
    <row r="11772" spans="1:9" x14ac:dyDescent="0.3">
      <c r="A11772">
        <v>11802</v>
      </c>
      <c r="B11772">
        <v>4</v>
      </c>
      <c r="C11772">
        <v>189</v>
      </c>
      <c r="D11772" s="32">
        <v>0.7</v>
      </c>
      <c r="E11772">
        <v>8000</v>
      </c>
      <c r="G11772" s="31" t="s">
        <v>97</v>
      </c>
      <c r="H11772">
        <v>11</v>
      </c>
      <c r="I11772" s="31" t="s">
        <v>103</v>
      </c>
    </row>
    <row r="11773" spans="1:9" x14ac:dyDescent="0.3">
      <c r="A11773">
        <v>11803</v>
      </c>
      <c r="B11773">
        <v>8</v>
      </c>
      <c r="C11773">
        <v>189</v>
      </c>
      <c r="D11773" s="32">
        <v>0.74027777777777781</v>
      </c>
      <c r="E11773">
        <v>10000</v>
      </c>
      <c r="G11773" s="31" t="s">
        <v>97</v>
      </c>
      <c r="H11773">
        <v>11</v>
      </c>
      <c r="I11773" s="31" t="s">
        <v>101</v>
      </c>
    </row>
    <row r="11774" spans="1:9" x14ac:dyDescent="0.3">
      <c r="A11774">
        <v>11804</v>
      </c>
      <c r="B11774">
        <v>5</v>
      </c>
      <c r="C11774">
        <v>189</v>
      </c>
      <c r="D11774" s="32">
        <v>0.83333333333333337</v>
      </c>
      <c r="E11774">
        <v>8000</v>
      </c>
      <c r="G11774" s="31" t="s">
        <v>97</v>
      </c>
      <c r="H11774">
        <v>11</v>
      </c>
      <c r="I11774" s="31" t="s">
        <v>105</v>
      </c>
    </row>
    <row r="11775" spans="1:9" x14ac:dyDescent="0.3">
      <c r="A11775">
        <v>11805</v>
      </c>
      <c r="B11775">
        <v>6</v>
      </c>
      <c r="C11775">
        <v>189</v>
      </c>
      <c r="D11775" s="32">
        <v>0.77986111111111112</v>
      </c>
      <c r="E11775">
        <v>8000</v>
      </c>
      <c r="F11775">
        <v>1400</v>
      </c>
      <c r="G11775" s="31" t="s">
        <v>102</v>
      </c>
      <c r="H11775">
        <v>12</v>
      </c>
      <c r="I11775" s="31" t="s">
        <v>100</v>
      </c>
    </row>
    <row r="11776" spans="1:9" x14ac:dyDescent="0.3">
      <c r="A11776">
        <v>11806</v>
      </c>
      <c r="B11776">
        <v>4</v>
      </c>
      <c r="C11776">
        <v>189</v>
      </c>
      <c r="D11776" s="32">
        <v>0.72638888888888886</v>
      </c>
      <c r="E11776">
        <v>8000</v>
      </c>
      <c r="G11776" s="31" t="s">
        <v>102</v>
      </c>
      <c r="H11776">
        <v>12</v>
      </c>
      <c r="I11776" s="31" t="s">
        <v>103</v>
      </c>
    </row>
    <row r="11777" spans="1:9" x14ac:dyDescent="0.3">
      <c r="A11777">
        <v>11807</v>
      </c>
      <c r="B11777">
        <v>8</v>
      </c>
      <c r="C11777">
        <v>189</v>
      </c>
      <c r="D11777" s="32">
        <v>0.76388888888888884</v>
      </c>
      <c r="E11777">
        <v>8000</v>
      </c>
      <c r="G11777" s="31" t="s">
        <v>102</v>
      </c>
      <c r="H11777">
        <v>12</v>
      </c>
      <c r="I11777" s="31" t="s">
        <v>101</v>
      </c>
    </row>
    <row r="11778" spans="1:9" x14ac:dyDescent="0.3">
      <c r="A11778">
        <v>11808</v>
      </c>
      <c r="B11778">
        <v>6</v>
      </c>
      <c r="C11778">
        <v>189</v>
      </c>
      <c r="D11778" s="32">
        <v>0.80625000000000002</v>
      </c>
      <c r="E11778">
        <v>8000</v>
      </c>
      <c r="F11778">
        <v>2000</v>
      </c>
      <c r="G11778" s="31" t="s">
        <v>102</v>
      </c>
      <c r="H11778">
        <v>13</v>
      </c>
      <c r="I11778" s="31" t="s">
        <v>100</v>
      </c>
    </row>
    <row r="11779" spans="1:9" x14ac:dyDescent="0.3">
      <c r="A11779">
        <v>11809</v>
      </c>
      <c r="B11779">
        <v>4</v>
      </c>
      <c r="C11779">
        <v>189</v>
      </c>
      <c r="D11779" s="32">
        <v>0.73263888888888884</v>
      </c>
      <c r="E11779">
        <v>8000</v>
      </c>
      <c r="G11779" s="31" t="s">
        <v>97</v>
      </c>
      <c r="H11779">
        <v>13</v>
      </c>
      <c r="I11779" s="31" t="s">
        <v>103</v>
      </c>
    </row>
    <row r="11780" spans="1:9" x14ac:dyDescent="0.3">
      <c r="A11780">
        <v>11810</v>
      </c>
      <c r="B11780">
        <v>8</v>
      </c>
      <c r="C11780">
        <v>189</v>
      </c>
      <c r="D11780" s="32">
        <v>0.79583333333333328</v>
      </c>
      <c r="E11780">
        <v>10000</v>
      </c>
      <c r="F11780">
        <v>1000</v>
      </c>
      <c r="G11780" s="31" t="s">
        <v>97</v>
      </c>
      <c r="H11780">
        <v>13</v>
      </c>
      <c r="I11780" s="31" t="s">
        <v>101</v>
      </c>
    </row>
    <row r="11781" spans="1:9" x14ac:dyDescent="0.3">
      <c r="A11781">
        <v>11811</v>
      </c>
      <c r="B11781">
        <v>6</v>
      </c>
      <c r="C11781">
        <v>189</v>
      </c>
      <c r="D11781" s="32"/>
      <c r="E11781">
        <v>8000</v>
      </c>
      <c r="G11781" s="31" t="s">
        <v>97</v>
      </c>
      <c r="H11781">
        <v>14</v>
      </c>
      <c r="I11781" s="31" t="s">
        <v>100</v>
      </c>
    </row>
    <row r="11782" spans="1:9" x14ac:dyDescent="0.3">
      <c r="A11782">
        <v>11812</v>
      </c>
      <c r="B11782">
        <v>4</v>
      </c>
      <c r="C11782">
        <v>189</v>
      </c>
      <c r="D11782" s="32">
        <v>0.77152777777777781</v>
      </c>
      <c r="E11782">
        <v>8000</v>
      </c>
      <c r="F11782">
        <v>1400</v>
      </c>
      <c r="G11782" s="31" t="s">
        <v>102</v>
      </c>
      <c r="H11782">
        <v>14</v>
      </c>
      <c r="I11782" s="31" t="s">
        <v>103</v>
      </c>
    </row>
    <row r="11783" spans="1:9" x14ac:dyDescent="0.3">
      <c r="A11783">
        <v>11813</v>
      </c>
      <c r="B11783">
        <v>8</v>
      </c>
      <c r="C11783">
        <v>189</v>
      </c>
      <c r="D11783" s="32">
        <v>0.82638888888888884</v>
      </c>
      <c r="E11783">
        <v>8000</v>
      </c>
      <c r="G11783" s="31" t="s">
        <v>97</v>
      </c>
      <c r="H11783">
        <v>14</v>
      </c>
      <c r="I11783" s="31" t="s">
        <v>101</v>
      </c>
    </row>
    <row r="11784" spans="1:9" x14ac:dyDescent="0.3">
      <c r="A11784">
        <v>11814</v>
      </c>
      <c r="B11784">
        <v>4</v>
      </c>
      <c r="C11784">
        <v>189</v>
      </c>
      <c r="D11784" s="32">
        <v>0.7944444444444444</v>
      </c>
      <c r="E11784">
        <v>8000</v>
      </c>
      <c r="G11784" s="31" t="s">
        <v>97</v>
      </c>
      <c r="H11784">
        <v>15</v>
      </c>
      <c r="I11784" s="31" t="s">
        <v>103</v>
      </c>
    </row>
    <row r="11785" spans="1:9" x14ac:dyDescent="0.3">
      <c r="A11785">
        <v>11815</v>
      </c>
      <c r="B11785">
        <v>8</v>
      </c>
      <c r="C11785">
        <v>189</v>
      </c>
      <c r="D11785" s="32">
        <v>0.84722222222222221</v>
      </c>
      <c r="E11785">
        <v>8000</v>
      </c>
      <c r="G11785" s="31" t="s">
        <v>102</v>
      </c>
      <c r="H11785">
        <v>15</v>
      </c>
      <c r="I11785" s="31" t="s">
        <v>101</v>
      </c>
    </row>
    <row r="11786" spans="1:9" x14ac:dyDescent="0.3">
      <c r="A11786">
        <v>11816</v>
      </c>
      <c r="B11786">
        <v>4</v>
      </c>
      <c r="C11786">
        <v>189</v>
      </c>
      <c r="D11786" s="32">
        <v>0.80347222222222225</v>
      </c>
      <c r="E11786">
        <v>8000</v>
      </c>
      <c r="G11786" s="31" t="s">
        <v>102</v>
      </c>
      <c r="H11786">
        <v>16</v>
      </c>
      <c r="I11786" s="31" t="s">
        <v>103</v>
      </c>
    </row>
    <row r="11787" spans="1:9" x14ac:dyDescent="0.3">
      <c r="A11787">
        <v>11817</v>
      </c>
      <c r="B11787">
        <v>4</v>
      </c>
      <c r="C11787">
        <v>189</v>
      </c>
      <c r="D11787" s="32">
        <v>0.83194444444444449</v>
      </c>
      <c r="E11787">
        <v>8000</v>
      </c>
      <c r="G11787" s="31" t="s">
        <v>97</v>
      </c>
      <c r="H11787">
        <v>17</v>
      </c>
      <c r="I11787" s="31" t="s">
        <v>103</v>
      </c>
    </row>
    <row r="11788" spans="1:9" x14ac:dyDescent="0.3">
      <c r="A11788">
        <v>11818</v>
      </c>
      <c r="B11788">
        <v>3</v>
      </c>
      <c r="C11788">
        <v>190</v>
      </c>
      <c r="D11788" s="32">
        <v>0.48333333333333334</v>
      </c>
      <c r="E11788">
        <v>8000</v>
      </c>
      <c r="G11788" s="31" t="s">
        <v>97</v>
      </c>
      <c r="H11788">
        <v>4</v>
      </c>
      <c r="I11788" s="31" t="s">
        <v>104</v>
      </c>
    </row>
    <row r="11789" spans="1:9" x14ac:dyDescent="0.3">
      <c r="A11789">
        <v>11819</v>
      </c>
      <c r="B11789">
        <v>2</v>
      </c>
      <c r="C11789">
        <v>190</v>
      </c>
      <c r="D11789" s="32">
        <v>0.5083333333333333</v>
      </c>
      <c r="E11789">
        <v>8000</v>
      </c>
      <c r="G11789" s="31" t="s">
        <v>97</v>
      </c>
      <c r="H11789">
        <v>4</v>
      </c>
      <c r="I11789" s="31" t="s">
        <v>98</v>
      </c>
    </row>
    <row r="11790" spans="1:9" x14ac:dyDescent="0.3">
      <c r="A11790">
        <v>11820</v>
      </c>
      <c r="B11790">
        <v>6</v>
      </c>
      <c r="C11790">
        <v>190</v>
      </c>
      <c r="D11790" s="32">
        <v>0.56874999999999998</v>
      </c>
      <c r="E11790">
        <v>8000</v>
      </c>
      <c r="G11790" s="31" t="s">
        <v>97</v>
      </c>
      <c r="H11790">
        <v>4</v>
      </c>
      <c r="I11790" s="31" t="s">
        <v>100</v>
      </c>
    </row>
    <row r="11791" spans="1:9" x14ac:dyDescent="0.3">
      <c r="A11791">
        <v>11821</v>
      </c>
      <c r="B11791">
        <v>4</v>
      </c>
      <c r="C11791">
        <v>190</v>
      </c>
      <c r="D11791" s="32">
        <v>0.51944444444444449</v>
      </c>
      <c r="E11791">
        <v>8000</v>
      </c>
      <c r="G11791" s="31" t="s">
        <v>97</v>
      </c>
      <c r="H11791">
        <v>4</v>
      </c>
      <c r="I11791" s="31" t="s">
        <v>103</v>
      </c>
    </row>
    <row r="11792" spans="1:9" x14ac:dyDescent="0.3">
      <c r="A11792">
        <v>11822</v>
      </c>
      <c r="B11792">
        <v>8</v>
      </c>
      <c r="C11792">
        <v>190</v>
      </c>
      <c r="D11792" s="32">
        <v>0.49583333333333335</v>
      </c>
      <c r="E11792">
        <v>8000</v>
      </c>
      <c r="F11792">
        <v>1000</v>
      </c>
      <c r="G11792" s="31" t="s">
        <v>97</v>
      </c>
      <c r="H11792">
        <v>4</v>
      </c>
      <c r="I11792" s="31" t="s">
        <v>101</v>
      </c>
    </row>
    <row r="11793" spans="1:9" x14ac:dyDescent="0.3">
      <c r="A11793">
        <v>11823</v>
      </c>
      <c r="B11793">
        <v>3</v>
      </c>
      <c r="C11793">
        <v>190</v>
      </c>
      <c r="D11793" s="32">
        <v>0.51458333333333328</v>
      </c>
      <c r="E11793">
        <v>8000</v>
      </c>
      <c r="G11793" s="31" t="s">
        <v>97</v>
      </c>
      <c r="H11793">
        <v>5</v>
      </c>
      <c r="I11793" s="31" t="s">
        <v>104</v>
      </c>
    </row>
    <row r="11794" spans="1:9" x14ac:dyDescent="0.3">
      <c r="A11794">
        <v>11824</v>
      </c>
      <c r="B11794">
        <v>2</v>
      </c>
      <c r="C11794">
        <v>190</v>
      </c>
      <c r="D11794" s="32">
        <v>0.60277777777777775</v>
      </c>
      <c r="E11794">
        <v>8000</v>
      </c>
      <c r="G11794" s="31" t="s">
        <v>102</v>
      </c>
      <c r="H11794">
        <v>5</v>
      </c>
      <c r="I11794" s="31" t="s">
        <v>98</v>
      </c>
    </row>
    <row r="11795" spans="1:9" x14ac:dyDescent="0.3">
      <c r="A11795">
        <v>11825</v>
      </c>
      <c r="B11795">
        <v>6</v>
      </c>
      <c r="C11795">
        <v>190</v>
      </c>
      <c r="D11795" s="32">
        <v>0.65138888888888891</v>
      </c>
      <c r="E11795">
        <v>10000</v>
      </c>
      <c r="G11795" s="31" t="s">
        <v>97</v>
      </c>
      <c r="H11795">
        <v>5</v>
      </c>
      <c r="I11795" s="31" t="s">
        <v>100</v>
      </c>
    </row>
    <row r="11796" spans="1:9" x14ac:dyDescent="0.3">
      <c r="A11796">
        <v>11826</v>
      </c>
      <c r="B11796">
        <v>4</v>
      </c>
      <c r="C11796">
        <v>190</v>
      </c>
      <c r="D11796" s="32">
        <v>0.56944444444444442</v>
      </c>
      <c r="E11796">
        <v>8000</v>
      </c>
      <c r="G11796" s="31" t="s">
        <v>102</v>
      </c>
      <c r="H11796">
        <v>5</v>
      </c>
      <c r="I11796" s="31" t="s">
        <v>103</v>
      </c>
    </row>
    <row r="11797" spans="1:9" x14ac:dyDescent="0.3">
      <c r="A11797">
        <v>11827</v>
      </c>
      <c r="B11797">
        <v>8</v>
      </c>
      <c r="C11797">
        <v>190</v>
      </c>
      <c r="D11797" s="32">
        <v>0.52361111111111114</v>
      </c>
      <c r="E11797">
        <v>8000</v>
      </c>
      <c r="F11797">
        <v>2000</v>
      </c>
      <c r="G11797" s="31" t="s">
        <v>102</v>
      </c>
      <c r="H11797">
        <v>5</v>
      </c>
      <c r="I11797" s="31" t="s">
        <v>101</v>
      </c>
    </row>
    <row r="11798" spans="1:9" x14ac:dyDescent="0.3">
      <c r="A11798">
        <v>11828</v>
      </c>
      <c r="B11798">
        <v>3</v>
      </c>
      <c r="C11798">
        <v>190</v>
      </c>
      <c r="D11798" s="32">
        <v>0.53611111111111109</v>
      </c>
      <c r="E11798">
        <v>10000</v>
      </c>
      <c r="F11798">
        <v>1000</v>
      </c>
      <c r="G11798" s="31" t="s">
        <v>97</v>
      </c>
      <c r="H11798">
        <v>6</v>
      </c>
      <c r="I11798" s="31" t="s">
        <v>104</v>
      </c>
    </row>
    <row r="11799" spans="1:9" x14ac:dyDescent="0.3">
      <c r="A11799">
        <v>11829</v>
      </c>
      <c r="B11799">
        <v>2</v>
      </c>
      <c r="C11799">
        <v>190</v>
      </c>
      <c r="D11799" s="32">
        <v>0.64027777777777772</v>
      </c>
      <c r="E11799">
        <v>8000</v>
      </c>
      <c r="G11799" s="31" t="s">
        <v>102</v>
      </c>
      <c r="H11799">
        <v>6</v>
      </c>
      <c r="I11799" s="31" t="s">
        <v>98</v>
      </c>
    </row>
    <row r="11800" spans="1:9" x14ac:dyDescent="0.3">
      <c r="A11800">
        <v>11830</v>
      </c>
      <c r="B11800">
        <v>6</v>
      </c>
      <c r="C11800">
        <v>190</v>
      </c>
      <c r="D11800" s="32">
        <v>0.67222222222222228</v>
      </c>
      <c r="E11800">
        <v>8000</v>
      </c>
      <c r="F11800">
        <v>1000</v>
      </c>
      <c r="G11800" s="31" t="s">
        <v>102</v>
      </c>
      <c r="H11800">
        <v>6</v>
      </c>
      <c r="I11800" s="31" t="s">
        <v>100</v>
      </c>
    </row>
    <row r="11801" spans="1:9" x14ac:dyDescent="0.3">
      <c r="A11801">
        <v>11831</v>
      </c>
      <c r="B11801">
        <v>4</v>
      </c>
      <c r="C11801">
        <v>190</v>
      </c>
      <c r="D11801" s="32">
        <v>0.60138888888888886</v>
      </c>
      <c r="E11801">
        <v>8000</v>
      </c>
      <c r="G11801" s="31" t="s">
        <v>97</v>
      </c>
      <c r="H11801">
        <v>6</v>
      </c>
      <c r="I11801" s="31" t="s">
        <v>103</v>
      </c>
    </row>
    <row r="11802" spans="1:9" x14ac:dyDescent="0.3">
      <c r="A11802">
        <v>11832</v>
      </c>
      <c r="B11802">
        <v>8</v>
      </c>
      <c r="C11802">
        <v>190</v>
      </c>
      <c r="D11802" s="32">
        <v>0.56527777777777777</v>
      </c>
      <c r="E11802">
        <v>8000</v>
      </c>
      <c r="F11802">
        <v>2000</v>
      </c>
      <c r="G11802" s="31" t="s">
        <v>97</v>
      </c>
      <c r="H11802">
        <v>6</v>
      </c>
      <c r="I11802" s="31" t="s">
        <v>101</v>
      </c>
    </row>
    <row r="11803" spans="1:9" x14ac:dyDescent="0.3">
      <c r="A11803">
        <v>11833</v>
      </c>
      <c r="B11803">
        <v>3</v>
      </c>
      <c r="C11803">
        <v>190</v>
      </c>
      <c r="D11803" s="32">
        <v>0.59305555555555556</v>
      </c>
      <c r="E11803">
        <v>8000</v>
      </c>
      <c r="F11803">
        <v>5000</v>
      </c>
      <c r="G11803" s="31" t="s">
        <v>102</v>
      </c>
      <c r="H11803">
        <v>7</v>
      </c>
      <c r="I11803" s="31" t="s">
        <v>104</v>
      </c>
    </row>
    <row r="11804" spans="1:9" x14ac:dyDescent="0.3">
      <c r="A11804">
        <v>11834</v>
      </c>
      <c r="B11804">
        <v>2</v>
      </c>
      <c r="C11804">
        <v>190</v>
      </c>
      <c r="D11804" s="32">
        <v>0.67152777777777772</v>
      </c>
      <c r="E11804">
        <v>8000</v>
      </c>
      <c r="G11804" s="31" t="s">
        <v>97</v>
      </c>
      <c r="H11804">
        <v>7</v>
      </c>
      <c r="I11804" s="31" t="s">
        <v>98</v>
      </c>
    </row>
    <row r="11805" spans="1:9" x14ac:dyDescent="0.3">
      <c r="A11805">
        <v>11835</v>
      </c>
      <c r="B11805">
        <v>6</v>
      </c>
      <c r="C11805">
        <v>190</v>
      </c>
      <c r="D11805" s="32">
        <v>0.7319444444444444</v>
      </c>
      <c r="E11805">
        <v>8000</v>
      </c>
      <c r="F11805">
        <v>1000</v>
      </c>
      <c r="G11805" s="31" t="s">
        <v>102</v>
      </c>
      <c r="H11805">
        <v>7</v>
      </c>
      <c r="I11805" s="31" t="s">
        <v>100</v>
      </c>
    </row>
    <row r="11806" spans="1:9" x14ac:dyDescent="0.3">
      <c r="A11806">
        <v>11836</v>
      </c>
      <c r="B11806">
        <v>4</v>
      </c>
      <c r="C11806">
        <v>190</v>
      </c>
      <c r="D11806" s="32">
        <v>0.64236111111111116</v>
      </c>
      <c r="E11806">
        <v>8000</v>
      </c>
      <c r="G11806" s="31" t="s">
        <v>102</v>
      </c>
      <c r="H11806">
        <v>7</v>
      </c>
      <c r="I11806" s="31" t="s">
        <v>103</v>
      </c>
    </row>
    <row r="11807" spans="1:9" x14ac:dyDescent="0.3">
      <c r="A11807">
        <v>11837</v>
      </c>
      <c r="B11807">
        <v>8</v>
      </c>
      <c r="C11807">
        <v>190</v>
      </c>
      <c r="D11807" s="32">
        <v>0.62083333333333335</v>
      </c>
      <c r="E11807">
        <v>8000</v>
      </c>
      <c r="G11807" s="31" t="s">
        <v>102</v>
      </c>
      <c r="H11807">
        <v>7</v>
      </c>
      <c r="I11807" s="31" t="s">
        <v>101</v>
      </c>
    </row>
    <row r="11808" spans="1:9" x14ac:dyDescent="0.3">
      <c r="A11808">
        <v>11838</v>
      </c>
      <c r="B11808">
        <v>3</v>
      </c>
      <c r="C11808">
        <v>190</v>
      </c>
      <c r="D11808" s="32">
        <v>0.66597222222222219</v>
      </c>
      <c r="E11808">
        <v>8000</v>
      </c>
      <c r="G11808" s="31" t="s">
        <v>97</v>
      </c>
      <c r="H11808">
        <v>8</v>
      </c>
      <c r="I11808" s="31" t="s">
        <v>104</v>
      </c>
    </row>
    <row r="11809" spans="1:9" x14ac:dyDescent="0.3">
      <c r="A11809">
        <v>11839</v>
      </c>
      <c r="B11809">
        <v>2</v>
      </c>
      <c r="C11809">
        <v>190</v>
      </c>
      <c r="D11809" s="32">
        <v>0.72013888888888888</v>
      </c>
      <c r="E11809">
        <v>8000</v>
      </c>
      <c r="F11809">
        <v>2000</v>
      </c>
      <c r="G11809" s="31" t="s">
        <v>97</v>
      </c>
      <c r="H11809">
        <v>8</v>
      </c>
      <c r="I11809" s="31" t="s">
        <v>98</v>
      </c>
    </row>
    <row r="11810" spans="1:9" x14ac:dyDescent="0.3">
      <c r="A11810">
        <v>11840</v>
      </c>
      <c r="B11810">
        <v>6</v>
      </c>
      <c r="C11810">
        <v>190</v>
      </c>
      <c r="D11810" s="32">
        <v>0.78472222222222221</v>
      </c>
      <c r="E11810">
        <v>8000</v>
      </c>
      <c r="F11810">
        <v>1000</v>
      </c>
      <c r="G11810" s="31" t="s">
        <v>97</v>
      </c>
      <c r="H11810">
        <v>8</v>
      </c>
      <c r="I11810" s="31" t="s">
        <v>100</v>
      </c>
    </row>
    <row r="11811" spans="1:9" x14ac:dyDescent="0.3">
      <c r="A11811">
        <v>11841</v>
      </c>
      <c r="B11811">
        <v>4</v>
      </c>
      <c r="C11811">
        <v>190</v>
      </c>
      <c r="D11811" s="32">
        <v>0.70347222222222228</v>
      </c>
      <c r="E11811">
        <v>8000</v>
      </c>
      <c r="G11811" s="31" t="s">
        <v>102</v>
      </c>
      <c r="H11811">
        <v>8</v>
      </c>
      <c r="I11811" s="31" t="s">
        <v>103</v>
      </c>
    </row>
    <row r="11812" spans="1:9" x14ac:dyDescent="0.3">
      <c r="A11812">
        <v>11842</v>
      </c>
      <c r="B11812">
        <v>8</v>
      </c>
      <c r="C11812">
        <v>190</v>
      </c>
      <c r="D11812" s="32">
        <v>0.68541666666666667</v>
      </c>
      <c r="E11812">
        <v>8000</v>
      </c>
      <c r="F11812">
        <v>2000</v>
      </c>
      <c r="G11812" s="31" t="s">
        <v>102</v>
      </c>
      <c r="H11812">
        <v>8</v>
      </c>
      <c r="I11812" s="31" t="s">
        <v>101</v>
      </c>
    </row>
    <row r="11813" spans="1:9" x14ac:dyDescent="0.3">
      <c r="A11813">
        <v>11843</v>
      </c>
      <c r="B11813">
        <v>3</v>
      </c>
      <c r="C11813">
        <v>190</v>
      </c>
      <c r="D11813" s="32">
        <v>0.71388888888888891</v>
      </c>
      <c r="E11813">
        <v>8000</v>
      </c>
      <c r="G11813" s="31" t="s">
        <v>97</v>
      </c>
      <c r="H11813">
        <v>9</v>
      </c>
      <c r="I11813" s="31" t="s">
        <v>104</v>
      </c>
    </row>
    <row r="11814" spans="1:9" x14ac:dyDescent="0.3">
      <c r="A11814">
        <v>11844</v>
      </c>
      <c r="B11814">
        <v>2</v>
      </c>
      <c r="C11814">
        <v>190</v>
      </c>
      <c r="D11814" s="32">
        <v>0.78125</v>
      </c>
      <c r="E11814">
        <v>8000</v>
      </c>
      <c r="G11814" s="31" t="s">
        <v>97</v>
      </c>
      <c r="H11814">
        <v>9</v>
      </c>
      <c r="I11814" s="31" t="s">
        <v>98</v>
      </c>
    </row>
    <row r="11815" spans="1:9" x14ac:dyDescent="0.3">
      <c r="A11815">
        <v>11845</v>
      </c>
      <c r="B11815">
        <v>6</v>
      </c>
      <c r="C11815">
        <v>190</v>
      </c>
      <c r="D11815" s="32">
        <v>0.81736111111111109</v>
      </c>
      <c r="E11815">
        <v>8000</v>
      </c>
      <c r="G11815" s="31" t="s">
        <v>97</v>
      </c>
      <c r="H11815">
        <v>9</v>
      </c>
      <c r="I11815" s="31" t="s">
        <v>100</v>
      </c>
    </row>
    <row r="11816" spans="1:9" x14ac:dyDescent="0.3">
      <c r="A11816">
        <v>11846</v>
      </c>
      <c r="B11816">
        <v>4</v>
      </c>
      <c r="C11816">
        <v>190</v>
      </c>
      <c r="D11816" s="32">
        <v>0.75555555555555554</v>
      </c>
      <c r="E11816">
        <v>8000</v>
      </c>
      <c r="G11816" s="31" t="s">
        <v>102</v>
      </c>
      <c r="H11816">
        <v>9</v>
      </c>
      <c r="I11816" s="31" t="s">
        <v>103</v>
      </c>
    </row>
    <row r="11817" spans="1:9" x14ac:dyDescent="0.3">
      <c r="A11817">
        <v>11847</v>
      </c>
      <c r="B11817">
        <v>8</v>
      </c>
      <c r="C11817">
        <v>190</v>
      </c>
      <c r="D11817" s="32">
        <v>0.73888888888888893</v>
      </c>
      <c r="E11817">
        <v>8000</v>
      </c>
      <c r="F11817">
        <v>2000</v>
      </c>
      <c r="G11817" s="31" t="s">
        <v>102</v>
      </c>
      <c r="H11817">
        <v>9</v>
      </c>
      <c r="I11817" s="31" t="s">
        <v>101</v>
      </c>
    </row>
    <row r="11818" spans="1:9" x14ac:dyDescent="0.3">
      <c r="A11818">
        <v>11848</v>
      </c>
      <c r="B11818">
        <v>3</v>
      </c>
      <c r="C11818">
        <v>190</v>
      </c>
      <c r="D11818" s="32">
        <v>0.73472222222222228</v>
      </c>
      <c r="E11818">
        <v>8000</v>
      </c>
      <c r="F11818">
        <v>2000</v>
      </c>
      <c r="G11818" s="31" t="s">
        <v>102</v>
      </c>
      <c r="H11818">
        <v>10</v>
      </c>
      <c r="I11818" s="31" t="s">
        <v>104</v>
      </c>
    </row>
    <row r="11819" spans="1:9" x14ac:dyDescent="0.3">
      <c r="A11819">
        <v>11849</v>
      </c>
      <c r="B11819">
        <v>2</v>
      </c>
      <c r="C11819">
        <v>190</v>
      </c>
      <c r="D11819" s="32">
        <v>0.81597222222222221</v>
      </c>
      <c r="E11819">
        <v>8000</v>
      </c>
      <c r="G11819" s="31" t="s">
        <v>97</v>
      </c>
      <c r="H11819">
        <v>10</v>
      </c>
      <c r="I11819" s="31" t="s">
        <v>98</v>
      </c>
    </row>
    <row r="11820" spans="1:9" x14ac:dyDescent="0.3">
      <c r="A11820">
        <v>11850</v>
      </c>
      <c r="B11820">
        <v>6</v>
      </c>
      <c r="C11820">
        <v>190</v>
      </c>
      <c r="D11820" s="32"/>
      <c r="E11820">
        <v>8000</v>
      </c>
      <c r="G11820" s="31" t="s">
        <v>97</v>
      </c>
      <c r="H11820">
        <v>10</v>
      </c>
      <c r="I11820" s="31" t="s">
        <v>100</v>
      </c>
    </row>
    <row r="11821" spans="1:9" x14ac:dyDescent="0.3">
      <c r="A11821">
        <v>11851</v>
      </c>
      <c r="B11821">
        <v>4</v>
      </c>
      <c r="C11821">
        <v>190</v>
      </c>
      <c r="D11821" s="32">
        <v>0.77500000000000002</v>
      </c>
      <c r="E11821">
        <v>8000</v>
      </c>
      <c r="G11821" s="31" t="s">
        <v>97</v>
      </c>
      <c r="H11821">
        <v>10</v>
      </c>
      <c r="I11821" s="31" t="s">
        <v>103</v>
      </c>
    </row>
    <row r="11822" spans="1:9" x14ac:dyDescent="0.3">
      <c r="A11822">
        <v>11852</v>
      </c>
      <c r="B11822">
        <v>8</v>
      </c>
      <c r="C11822">
        <v>190</v>
      </c>
      <c r="D11822" s="32">
        <v>0.77708333333333335</v>
      </c>
      <c r="E11822">
        <v>8000</v>
      </c>
      <c r="G11822" s="31" t="s">
        <v>97</v>
      </c>
      <c r="H11822">
        <v>10</v>
      </c>
      <c r="I11822" s="31" t="s">
        <v>101</v>
      </c>
    </row>
    <row r="11823" spans="1:9" x14ac:dyDescent="0.3">
      <c r="A11823">
        <v>11853</v>
      </c>
      <c r="B11823">
        <v>3</v>
      </c>
      <c r="C11823">
        <v>190</v>
      </c>
      <c r="D11823" s="32">
        <v>0.75972222222222219</v>
      </c>
      <c r="E11823">
        <v>8000</v>
      </c>
      <c r="G11823" s="31" t="s">
        <v>97</v>
      </c>
      <c r="H11823">
        <v>11</v>
      </c>
      <c r="I11823" s="31" t="s">
        <v>104</v>
      </c>
    </row>
    <row r="11824" spans="1:9" x14ac:dyDescent="0.3">
      <c r="A11824">
        <v>11854</v>
      </c>
      <c r="B11824">
        <v>2</v>
      </c>
      <c r="C11824">
        <v>190</v>
      </c>
      <c r="D11824" s="32">
        <v>0.83750000000000002</v>
      </c>
      <c r="E11824">
        <v>8000</v>
      </c>
      <c r="G11824" s="31" t="s">
        <v>102</v>
      </c>
      <c r="H11824">
        <v>11</v>
      </c>
      <c r="I11824" s="31" t="s">
        <v>98</v>
      </c>
    </row>
    <row r="11825" spans="1:9" x14ac:dyDescent="0.3">
      <c r="A11825">
        <v>11855</v>
      </c>
      <c r="B11825">
        <v>4</v>
      </c>
      <c r="C11825">
        <v>190</v>
      </c>
      <c r="D11825" s="32">
        <v>0.8</v>
      </c>
      <c r="E11825">
        <v>8000</v>
      </c>
      <c r="G11825" s="31" t="s">
        <v>102</v>
      </c>
      <c r="H11825">
        <v>11</v>
      </c>
      <c r="I11825" s="31" t="s">
        <v>103</v>
      </c>
    </row>
    <row r="11826" spans="1:9" x14ac:dyDescent="0.3">
      <c r="A11826">
        <v>11856</v>
      </c>
      <c r="B11826">
        <v>8</v>
      </c>
      <c r="C11826">
        <v>190</v>
      </c>
      <c r="D11826" s="32">
        <v>0.81736111111111109</v>
      </c>
      <c r="E11826">
        <v>8000</v>
      </c>
      <c r="G11826" s="31" t="s">
        <v>97</v>
      </c>
      <c r="H11826">
        <v>11</v>
      </c>
      <c r="I11826" s="31" t="s">
        <v>101</v>
      </c>
    </row>
    <row r="11827" spans="1:9" x14ac:dyDescent="0.3">
      <c r="A11827">
        <v>11857</v>
      </c>
      <c r="B11827">
        <v>3</v>
      </c>
      <c r="C11827">
        <v>190</v>
      </c>
      <c r="D11827" s="32">
        <v>0.79097222222222219</v>
      </c>
      <c r="E11827">
        <v>8000</v>
      </c>
      <c r="F11827">
        <v>7000</v>
      </c>
      <c r="G11827" s="31" t="s">
        <v>97</v>
      </c>
      <c r="H11827">
        <v>12</v>
      </c>
      <c r="I11827" s="31" t="s">
        <v>104</v>
      </c>
    </row>
    <row r="11828" spans="1:9" x14ac:dyDescent="0.3">
      <c r="A11828">
        <v>11858</v>
      </c>
      <c r="B11828">
        <v>4</v>
      </c>
      <c r="C11828">
        <v>190</v>
      </c>
      <c r="D11828" s="32">
        <v>0.81736111111111109</v>
      </c>
      <c r="E11828">
        <v>8000</v>
      </c>
      <c r="G11828" s="31" t="s">
        <v>97</v>
      </c>
      <c r="H11828">
        <v>12</v>
      </c>
      <c r="I11828" s="31" t="s">
        <v>103</v>
      </c>
    </row>
    <row r="11829" spans="1:9" x14ac:dyDescent="0.3">
      <c r="A11829">
        <v>11859</v>
      </c>
      <c r="B11829">
        <v>3</v>
      </c>
      <c r="C11829">
        <v>190</v>
      </c>
      <c r="D11829" s="32">
        <v>0.80902777777777779</v>
      </c>
      <c r="E11829">
        <v>8000</v>
      </c>
      <c r="G11829" s="31" t="s">
        <v>97</v>
      </c>
      <c r="H11829">
        <v>13</v>
      </c>
      <c r="I11829" s="31" t="s">
        <v>104</v>
      </c>
    </row>
    <row r="11830" spans="1:9" x14ac:dyDescent="0.3">
      <c r="A11830">
        <v>11860</v>
      </c>
      <c r="B11830">
        <v>4</v>
      </c>
      <c r="C11830">
        <v>190</v>
      </c>
      <c r="D11830" s="32"/>
      <c r="E11830">
        <v>10000</v>
      </c>
      <c r="G11830" s="31" t="s">
        <v>97</v>
      </c>
      <c r="H11830">
        <v>13</v>
      </c>
      <c r="I11830" s="31" t="s">
        <v>103</v>
      </c>
    </row>
    <row r="11831" spans="1:9" x14ac:dyDescent="0.3">
      <c r="A11831">
        <v>11861</v>
      </c>
      <c r="B11831">
        <v>3</v>
      </c>
      <c r="C11831">
        <v>190</v>
      </c>
      <c r="D11831" s="32">
        <v>0.8354166666666667</v>
      </c>
      <c r="E11831">
        <v>8000</v>
      </c>
      <c r="G11831" s="31" t="s">
        <v>97</v>
      </c>
      <c r="H11831">
        <v>14</v>
      </c>
      <c r="I11831" s="31" t="s">
        <v>104</v>
      </c>
    </row>
    <row r="11832" spans="1:9" x14ac:dyDescent="0.3">
      <c r="A11832">
        <v>11862</v>
      </c>
      <c r="B11832">
        <v>3</v>
      </c>
      <c r="C11832">
        <v>191</v>
      </c>
      <c r="D11832" s="32">
        <v>0.44374999999999998</v>
      </c>
      <c r="E11832">
        <v>10000</v>
      </c>
      <c r="G11832" s="31" t="s">
        <v>102</v>
      </c>
      <c r="H11832">
        <v>4</v>
      </c>
      <c r="I11832" s="31" t="s">
        <v>104</v>
      </c>
    </row>
    <row r="11833" spans="1:9" x14ac:dyDescent="0.3">
      <c r="A11833">
        <v>11863</v>
      </c>
      <c r="B11833">
        <v>2</v>
      </c>
      <c r="C11833">
        <v>191</v>
      </c>
      <c r="D11833" s="32">
        <v>0.48402777777777778</v>
      </c>
      <c r="E11833">
        <v>8000</v>
      </c>
      <c r="G11833" s="31" t="s">
        <v>97</v>
      </c>
      <c r="H11833">
        <v>4</v>
      </c>
      <c r="I11833" s="31" t="s">
        <v>98</v>
      </c>
    </row>
    <row r="11834" spans="1:9" x14ac:dyDescent="0.3">
      <c r="A11834">
        <v>11864</v>
      </c>
      <c r="B11834">
        <v>4</v>
      </c>
      <c r="C11834">
        <v>191</v>
      </c>
      <c r="D11834" s="32">
        <v>0.45416666666666666</v>
      </c>
      <c r="E11834">
        <v>8000</v>
      </c>
      <c r="G11834" s="31" t="s">
        <v>102</v>
      </c>
      <c r="H11834">
        <v>4</v>
      </c>
      <c r="I11834" s="31" t="s">
        <v>103</v>
      </c>
    </row>
    <row r="11835" spans="1:9" x14ac:dyDescent="0.3">
      <c r="A11835">
        <v>11865</v>
      </c>
      <c r="B11835">
        <v>8</v>
      </c>
      <c r="C11835">
        <v>191</v>
      </c>
      <c r="D11835" s="32">
        <v>0.44722222222222224</v>
      </c>
      <c r="E11835">
        <v>8000</v>
      </c>
      <c r="G11835" s="31" t="s">
        <v>97</v>
      </c>
      <c r="H11835">
        <v>4</v>
      </c>
      <c r="I11835" s="31" t="s">
        <v>101</v>
      </c>
    </row>
    <row r="11836" spans="1:9" x14ac:dyDescent="0.3">
      <c r="A11836">
        <v>11866</v>
      </c>
      <c r="B11836">
        <v>5</v>
      </c>
      <c r="C11836">
        <v>191</v>
      </c>
      <c r="D11836" s="32">
        <v>0.46597222222222223</v>
      </c>
      <c r="E11836">
        <v>8000</v>
      </c>
      <c r="G11836" s="31" t="s">
        <v>102</v>
      </c>
      <c r="H11836">
        <v>4</v>
      </c>
      <c r="I11836" s="31" t="s">
        <v>105</v>
      </c>
    </row>
    <row r="11837" spans="1:9" x14ac:dyDescent="0.3">
      <c r="A11837">
        <v>11867</v>
      </c>
      <c r="B11837">
        <v>3</v>
      </c>
      <c r="C11837">
        <v>191</v>
      </c>
      <c r="D11837" s="32">
        <v>0.48819444444444443</v>
      </c>
      <c r="E11837">
        <v>10000</v>
      </c>
      <c r="G11837" s="31" t="s">
        <v>102</v>
      </c>
      <c r="H11837">
        <v>5</v>
      </c>
      <c r="I11837" s="31" t="s">
        <v>104</v>
      </c>
    </row>
    <row r="11838" spans="1:9" x14ac:dyDescent="0.3">
      <c r="A11838">
        <v>11868</v>
      </c>
      <c r="B11838">
        <v>2</v>
      </c>
      <c r="C11838">
        <v>191</v>
      </c>
      <c r="D11838" s="32">
        <v>0.51666666666666672</v>
      </c>
      <c r="E11838">
        <v>8000</v>
      </c>
      <c r="G11838" s="31" t="s">
        <v>97</v>
      </c>
      <c r="H11838">
        <v>5</v>
      </c>
      <c r="I11838" s="31" t="s">
        <v>98</v>
      </c>
    </row>
    <row r="11839" spans="1:9" x14ac:dyDescent="0.3">
      <c r="A11839">
        <v>11869</v>
      </c>
      <c r="B11839">
        <v>4</v>
      </c>
      <c r="C11839">
        <v>191</v>
      </c>
      <c r="D11839" s="32">
        <v>0.48541666666666666</v>
      </c>
      <c r="E11839">
        <v>8000</v>
      </c>
      <c r="G11839" s="31" t="s">
        <v>97</v>
      </c>
      <c r="H11839">
        <v>5</v>
      </c>
      <c r="I11839" s="31" t="s">
        <v>103</v>
      </c>
    </row>
    <row r="11840" spans="1:9" x14ac:dyDescent="0.3">
      <c r="A11840">
        <v>11870</v>
      </c>
      <c r="B11840">
        <v>8</v>
      </c>
      <c r="C11840">
        <v>191</v>
      </c>
      <c r="D11840" s="32">
        <v>0.50069444444444444</v>
      </c>
      <c r="E11840">
        <v>8000</v>
      </c>
      <c r="G11840" s="31" t="s">
        <v>97</v>
      </c>
      <c r="H11840">
        <v>5</v>
      </c>
      <c r="I11840" s="31" t="s">
        <v>101</v>
      </c>
    </row>
    <row r="11841" spans="1:9" x14ac:dyDescent="0.3">
      <c r="A11841">
        <v>11871</v>
      </c>
      <c r="B11841">
        <v>5</v>
      </c>
      <c r="C11841">
        <v>191</v>
      </c>
      <c r="D11841" s="32">
        <v>0.50972222222222219</v>
      </c>
      <c r="E11841">
        <v>8000</v>
      </c>
      <c r="F11841">
        <v>2000</v>
      </c>
      <c r="G11841" s="31" t="s">
        <v>102</v>
      </c>
      <c r="H11841">
        <v>5</v>
      </c>
      <c r="I11841" s="31" t="s">
        <v>105</v>
      </c>
    </row>
    <row r="11842" spans="1:9" x14ac:dyDescent="0.3">
      <c r="A11842">
        <v>11872</v>
      </c>
      <c r="B11842">
        <v>3</v>
      </c>
      <c r="C11842">
        <v>191</v>
      </c>
      <c r="D11842" s="32">
        <v>0.50763888888888886</v>
      </c>
      <c r="E11842">
        <v>8000</v>
      </c>
      <c r="G11842" s="31" t="s">
        <v>102</v>
      </c>
      <c r="H11842">
        <v>6</v>
      </c>
      <c r="I11842" s="31" t="s">
        <v>104</v>
      </c>
    </row>
    <row r="11843" spans="1:9" x14ac:dyDescent="0.3">
      <c r="A11843">
        <v>11873</v>
      </c>
      <c r="B11843">
        <v>2</v>
      </c>
      <c r="C11843">
        <v>191</v>
      </c>
      <c r="D11843" s="32">
        <v>0.5493055555555556</v>
      </c>
      <c r="E11843">
        <v>8000</v>
      </c>
      <c r="G11843" s="31" t="s">
        <v>97</v>
      </c>
      <c r="H11843">
        <v>6</v>
      </c>
      <c r="I11843" s="31" t="s">
        <v>98</v>
      </c>
    </row>
    <row r="11844" spans="1:9" x14ac:dyDescent="0.3">
      <c r="A11844">
        <v>11874</v>
      </c>
      <c r="B11844">
        <v>4</v>
      </c>
      <c r="C11844">
        <v>191</v>
      </c>
      <c r="D11844" s="32">
        <v>0.50972222222222219</v>
      </c>
      <c r="E11844">
        <v>8000</v>
      </c>
      <c r="G11844" s="31" t="s">
        <v>97</v>
      </c>
      <c r="H11844">
        <v>6</v>
      </c>
      <c r="I11844" s="31" t="s">
        <v>103</v>
      </c>
    </row>
    <row r="11845" spans="1:9" x14ac:dyDescent="0.3">
      <c r="A11845">
        <v>11875</v>
      </c>
      <c r="B11845">
        <v>8</v>
      </c>
      <c r="C11845">
        <v>191</v>
      </c>
      <c r="D11845" s="32">
        <v>0.55208333333333337</v>
      </c>
      <c r="E11845">
        <v>8000</v>
      </c>
      <c r="G11845" s="31" t="s">
        <v>97</v>
      </c>
      <c r="H11845">
        <v>6</v>
      </c>
      <c r="I11845" s="31" t="s">
        <v>101</v>
      </c>
    </row>
    <row r="11846" spans="1:9" x14ac:dyDescent="0.3">
      <c r="A11846">
        <v>11876</v>
      </c>
      <c r="B11846">
        <v>5</v>
      </c>
      <c r="C11846">
        <v>191</v>
      </c>
      <c r="D11846" s="32">
        <v>0.53680555555555554</v>
      </c>
      <c r="E11846">
        <v>8000</v>
      </c>
      <c r="G11846" s="31" t="s">
        <v>97</v>
      </c>
      <c r="H11846">
        <v>6</v>
      </c>
      <c r="I11846" s="31" t="s">
        <v>105</v>
      </c>
    </row>
    <row r="11847" spans="1:9" x14ac:dyDescent="0.3">
      <c r="A11847">
        <v>11877</v>
      </c>
      <c r="B11847">
        <v>3</v>
      </c>
      <c r="C11847">
        <v>191</v>
      </c>
      <c r="D11847" s="32">
        <v>0.53888888888888886</v>
      </c>
      <c r="E11847">
        <v>8000</v>
      </c>
      <c r="G11847" s="31" t="s">
        <v>97</v>
      </c>
      <c r="H11847">
        <v>7</v>
      </c>
      <c r="I11847" s="31" t="s">
        <v>104</v>
      </c>
    </row>
    <row r="11848" spans="1:9" x14ac:dyDescent="0.3">
      <c r="A11848">
        <v>11878</v>
      </c>
      <c r="B11848">
        <v>2</v>
      </c>
      <c r="C11848">
        <v>191</v>
      </c>
      <c r="D11848" s="32">
        <v>0.5854166666666667</v>
      </c>
      <c r="E11848">
        <v>8000</v>
      </c>
      <c r="G11848" s="31" t="s">
        <v>102</v>
      </c>
      <c r="H11848">
        <v>7</v>
      </c>
      <c r="I11848" s="31" t="s">
        <v>98</v>
      </c>
    </row>
    <row r="11849" spans="1:9" x14ac:dyDescent="0.3">
      <c r="A11849">
        <v>11879</v>
      </c>
      <c r="B11849">
        <v>4</v>
      </c>
      <c r="C11849">
        <v>191</v>
      </c>
      <c r="D11849" s="32">
        <v>0.56736111111111109</v>
      </c>
      <c r="E11849">
        <v>8000</v>
      </c>
      <c r="G11849" s="31" t="s">
        <v>97</v>
      </c>
      <c r="H11849">
        <v>7</v>
      </c>
      <c r="I11849" s="31" t="s">
        <v>103</v>
      </c>
    </row>
    <row r="11850" spans="1:9" x14ac:dyDescent="0.3">
      <c r="A11850">
        <v>11880</v>
      </c>
      <c r="B11850">
        <v>8</v>
      </c>
      <c r="C11850">
        <v>191</v>
      </c>
      <c r="D11850" s="32">
        <v>0.62569444444444444</v>
      </c>
      <c r="E11850">
        <v>8000</v>
      </c>
      <c r="G11850" s="31" t="s">
        <v>102</v>
      </c>
      <c r="H11850">
        <v>7</v>
      </c>
      <c r="I11850" s="31" t="s">
        <v>101</v>
      </c>
    </row>
    <row r="11851" spans="1:9" x14ac:dyDescent="0.3">
      <c r="A11851">
        <v>11881</v>
      </c>
      <c r="B11851">
        <v>5</v>
      </c>
      <c r="C11851">
        <v>191</v>
      </c>
      <c r="D11851" s="32">
        <v>0.55347222222222225</v>
      </c>
      <c r="E11851">
        <v>8000</v>
      </c>
      <c r="G11851" s="31" t="s">
        <v>97</v>
      </c>
      <c r="H11851">
        <v>7</v>
      </c>
      <c r="I11851" s="31" t="s">
        <v>105</v>
      </c>
    </row>
    <row r="11852" spans="1:9" x14ac:dyDescent="0.3">
      <c r="A11852">
        <v>11882</v>
      </c>
      <c r="B11852">
        <v>3</v>
      </c>
      <c r="C11852">
        <v>191</v>
      </c>
      <c r="D11852" s="32">
        <v>0.56388888888888888</v>
      </c>
      <c r="E11852">
        <v>10000</v>
      </c>
      <c r="F11852">
        <v>2000</v>
      </c>
      <c r="G11852" s="31" t="s">
        <v>97</v>
      </c>
      <c r="H11852">
        <v>8</v>
      </c>
      <c r="I11852" s="31" t="s">
        <v>104</v>
      </c>
    </row>
    <row r="11853" spans="1:9" x14ac:dyDescent="0.3">
      <c r="A11853">
        <v>11883</v>
      </c>
      <c r="B11853">
        <v>2</v>
      </c>
      <c r="C11853">
        <v>191</v>
      </c>
      <c r="D11853" s="32">
        <v>0.63749999999999996</v>
      </c>
      <c r="E11853">
        <v>8000</v>
      </c>
      <c r="F11853">
        <v>2000</v>
      </c>
      <c r="G11853" s="31" t="s">
        <v>97</v>
      </c>
      <c r="H11853">
        <v>8</v>
      </c>
      <c r="I11853" s="31" t="s">
        <v>98</v>
      </c>
    </row>
    <row r="11854" spans="1:9" x14ac:dyDescent="0.3">
      <c r="A11854">
        <v>11884</v>
      </c>
      <c r="B11854">
        <v>4</v>
      </c>
      <c r="C11854">
        <v>191</v>
      </c>
      <c r="D11854" s="32">
        <v>0.60555555555555551</v>
      </c>
      <c r="E11854">
        <v>8000</v>
      </c>
      <c r="G11854" s="31" t="s">
        <v>102</v>
      </c>
      <c r="H11854">
        <v>8</v>
      </c>
      <c r="I11854" s="31" t="s">
        <v>103</v>
      </c>
    </row>
    <row r="11855" spans="1:9" x14ac:dyDescent="0.3">
      <c r="A11855">
        <v>11885</v>
      </c>
      <c r="B11855">
        <v>8</v>
      </c>
      <c r="C11855">
        <v>191</v>
      </c>
      <c r="D11855" s="32">
        <v>0.71111111111111114</v>
      </c>
      <c r="E11855">
        <v>8000</v>
      </c>
      <c r="G11855" s="31" t="s">
        <v>102</v>
      </c>
      <c r="H11855">
        <v>8</v>
      </c>
      <c r="I11855" s="31" t="s">
        <v>101</v>
      </c>
    </row>
    <row r="11856" spans="1:9" x14ac:dyDescent="0.3">
      <c r="A11856">
        <v>11886</v>
      </c>
      <c r="B11856">
        <v>5</v>
      </c>
      <c r="C11856">
        <v>191</v>
      </c>
      <c r="D11856" s="32">
        <v>0.5756944444444444</v>
      </c>
      <c r="E11856">
        <v>8000</v>
      </c>
      <c r="F11856">
        <v>1000</v>
      </c>
      <c r="G11856" s="31" t="s">
        <v>102</v>
      </c>
      <c r="H11856">
        <v>8</v>
      </c>
      <c r="I11856" s="31" t="s">
        <v>105</v>
      </c>
    </row>
    <row r="11857" spans="1:9" x14ac:dyDescent="0.3">
      <c r="A11857">
        <v>11887</v>
      </c>
      <c r="B11857">
        <v>3</v>
      </c>
      <c r="C11857">
        <v>191</v>
      </c>
      <c r="D11857" s="32">
        <v>0.58125000000000004</v>
      </c>
      <c r="E11857">
        <v>8000</v>
      </c>
      <c r="G11857" s="31" t="s">
        <v>97</v>
      </c>
      <c r="H11857">
        <v>9</v>
      </c>
      <c r="I11857" s="31" t="s">
        <v>104</v>
      </c>
    </row>
    <row r="11858" spans="1:9" x14ac:dyDescent="0.3">
      <c r="A11858">
        <v>11888</v>
      </c>
      <c r="B11858">
        <v>2</v>
      </c>
      <c r="C11858">
        <v>191</v>
      </c>
      <c r="D11858" s="32">
        <v>0.67013888888888884</v>
      </c>
      <c r="E11858">
        <v>8000</v>
      </c>
      <c r="G11858" s="31" t="s">
        <v>97</v>
      </c>
      <c r="H11858">
        <v>9</v>
      </c>
      <c r="I11858" s="31" t="s">
        <v>98</v>
      </c>
    </row>
    <row r="11859" spans="1:9" x14ac:dyDescent="0.3">
      <c r="A11859">
        <v>11889</v>
      </c>
      <c r="B11859">
        <v>4</v>
      </c>
      <c r="C11859">
        <v>191</v>
      </c>
      <c r="D11859" s="32">
        <v>0.6645833333333333</v>
      </c>
      <c r="E11859">
        <v>8000</v>
      </c>
      <c r="G11859" s="31" t="s">
        <v>102</v>
      </c>
      <c r="H11859">
        <v>9</v>
      </c>
      <c r="I11859" s="31" t="s">
        <v>103</v>
      </c>
    </row>
    <row r="11860" spans="1:9" x14ac:dyDescent="0.3">
      <c r="A11860">
        <v>11890</v>
      </c>
      <c r="B11860">
        <v>8</v>
      </c>
      <c r="C11860">
        <v>191</v>
      </c>
      <c r="D11860" s="32">
        <v>0.73541666666666672</v>
      </c>
      <c r="E11860">
        <v>8000</v>
      </c>
      <c r="G11860" s="31" t="s">
        <v>102</v>
      </c>
      <c r="H11860">
        <v>9</v>
      </c>
      <c r="I11860" s="31" t="s">
        <v>101</v>
      </c>
    </row>
    <row r="11861" spans="1:9" x14ac:dyDescent="0.3">
      <c r="A11861">
        <v>11891</v>
      </c>
      <c r="B11861">
        <v>5</v>
      </c>
      <c r="C11861">
        <v>191</v>
      </c>
      <c r="D11861" s="32">
        <v>0.59583333333333333</v>
      </c>
      <c r="E11861">
        <v>8000</v>
      </c>
      <c r="G11861" s="31" t="s">
        <v>97</v>
      </c>
      <c r="H11861">
        <v>9</v>
      </c>
      <c r="I11861" s="31" t="s">
        <v>105</v>
      </c>
    </row>
    <row r="11862" spans="1:9" x14ac:dyDescent="0.3">
      <c r="A11862">
        <v>11892</v>
      </c>
      <c r="B11862">
        <v>3</v>
      </c>
      <c r="C11862">
        <v>191</v>
      </c>
      <c r="D11862" s="32">
        <v>0.61319444444444449</v>
      </c>
      <c r="E11862">
        <v>8000</v>
      </c>
      <c r="F11862">
        <v>2000</v>
      </c>
      <c r="G11862" s="31" t="s">
        <v>102</v>
      </c>
      <c r="H11862">
        <v>10</v>
      </c>
      <c r="I11862" s="31" t="s">
        <v>104</v>
      </c>
    </row>
    <row r="11863" spans="1:9" x14ac:dyDescent="0.3">
      <c r="A11863">
        <v>11893</v>
      </c>
      <c r="B11863">
        <v>2</v>
      </c>
      <c r="C11863">
        <v>191</v>
      </c>
      <c r="D11863" s="32">
        <v>0.71736111111111112</v>
      </c>
      <c r="E11863">
        <v>8000</v>
      </c>
      <c r="G11863" s="31" t="s">
        <v>102</v>
      </c>
      <c r="H11863">
        <v>10</v>
      </c>
      <c r="I11863" s="31" t="s">
        <v>98</v>
      </c>
    </row>
    <row r="11864" spans="1:9" x14ac:dyDescent="0.3">
      <c r="A11864">
        <v>11894</v>
      </c>
      <c r="B11864">
        <v>4</v>
      </c>
      <c r="C11864">
        <v>191</v>
      </c>
      <c r="D11864" s="32">
        <v>0.71736111111111112</v>
      </c>
      <c r="E11864">
        <v>10000</v>
      </c>
      <c r="G11864" s="31" t="s">
        <v>102</v>
      </c>
      <c r="H11864">
        <v>10</v>
      </c>
      <c r="I11864" s="31" t="s">
        <v>103</v>
      </c>
    </row>
    <row r="11865" spans="1:9" x14ac:dyDescent="0.3">
      <c r="A11865">
        <v>11895</v>
      </c>
      <c r="B11865">
        <v>8</v>
      </c>
      <c r="C11865">
        <v>191</v>
      </c>
      <c r="D11865" s="32">
        <v>0.75347222222222221</v>
      </c>
      <c r="E11865">
        <v>8000</v>
      </c>
      <c r="F11865">
        <v>1000</v>
      </c>
      <c r="G11865" s="31" t="s">
        <v>102</v>
      </c>
      <c r="H11865">
        <v>10</v>
      </c>
      <c r="I11865" s="31" t="s">
        <v>101</v>
      </c>
    </row>
    <row r="11866" spans="1:9" x14ac:dyDescent="0.3">
      <c r="A11866">
        <v>11896</v>
      </c>
      <c r="B11866">
        <v>5</v>
      </c>
      <c r="C11866">
        <v>191</v>
      </c>
      <c r="D11866" s="32">
        <v>0.61944444444444446</v>
      </c>
      <c r="E11866">
        <v>8000</v>
      </c>
      <c r="G11866" s="31" t="s">
        <v>102</v>
      </c>
      <c r="H11866">
        <v>10</v>
      </c>
      <c r="I11866" s="31" t="s">
        <v>105</v>
      </c>
    </row>
    <row r="11867" spans="1:9" x14ac:dyDescent="0.3">
      <c r="A11867">
        <v>11897</v>
      </c>
      <c r="B11867">
        <v>3</v>
      </c>
      <c r="C11867">
        <v>191</v>
      </c>
      <c r="D11867" s="32">
        <v>0.70277777777777772</v>
      </c>
      <c r="E11867">
        <v>8000</v>
      </c>
      <c r="F11867">
        <v>2000</v>
      </c>
      <c r="G11867" s="31" t="s">
        <v>102</v>
      </c>
      <c r="H11867">
        <v>11</v>
      </c>
      <c r="I11867" s="31" t="s">
        <v>104</v>
      </c>
    </row>
    <row r="11868" spans="1:9" x14ac:dyDescent="0.3">
      <c r="A11868">
        <v>11898</v>
      </c>
      <c r="B11868">
        <v>2</v>
      </c>
      <c r="C11868">
        <v>191</v>
      </c>
      <c r="D11868" s="32">
        <v>0.73541666666666672</v>
      </c>
      <c r="E11868">
        <v>8000</v>
      </c>
      <c r="G11868" s="31" t="s">
        <v>102</v>
      </c>
      <c r="H11868">
        <v>11</v>
      </c>
      <c r="I11868" s="31" t="s">
        <v>98</v>
      </c>
    </row>
    <row r="11869" spans="1:9" x14ac:dyDescent="0.3">
      <c r="A11869">
        <v>11899</v>
      </c>
      <c r="B11869">
        <v>4</v>
      </c>
      <c r="C11869">
        <v>191</v>
      </c>
      <c r="D11869" s="32">
        <v>0.73333333333333328</v>
      </c>
      <c r="E11869">
        <v>8000</v>
      </c>
      <c r="G11869" s="31" t="s">
        <v>102</v>
      </c>
      <c r="H11869">
        <v>11</v>
      </c>
      <c r="I11869" s="31" t="s">
        <v>103</v>
      </c>
    </row>
    <row r="11870" spans="1:9" x14ac:dyDescent="0.3">
      <c r="A11870">
        <v>11900</v>
      </c>
      <c r="B11870">
        <v>8</v>
      </c>
      <c r="C11870">
        <v>191</v>
      </c>
      <c r="D11870" s="32">
        <v>0.79374999999999996</v>
      </c>
      <c r="E11870">
        <v>8000</v>
      </c>
      <c r="G11870" s="31" t="s">
        <v>97</v>
      </c>
      <c r="H11870">
        <v>11</v>
      </c>
      <c r="I11870" s="31" t="s">
        <v>101</v>
      </c>
    </row>
    <row r="11871" spans="1:9" x14ac:dyDescent="0.3">
      <c r="A11871">
        <v>11901</v>
      </c>
      <c r="B11871">
        <v>5</v>
      </c>
      <c r="C11871">
        <v>191</v>
      </c>
      <c r="D11871" s="32">
        <v>0.6381944444444444</v>
      </c>
      <c r="E11871">
        <v>8000</v>
      </c>
      <c r="G11871" s="31" t="s">
        <v>97</v>
      </c>
      <c r="H11871">
        <v>11</v>
      </c>
      <c r="I11871" s="31" t="s">
        <v>105</v>
      </c>
    </row>
    <row r="11872" spans="1:9" x14ac:dyDescent="0.3">
      <c r="A11872">
        <v>11902</v>
      </c>
      <c r="B11872">
        <v>3</v>
      </c>
      <c r="C11872">
        <v>191</v>
      </c>
      <c r="D11872" s="32">
        <v>0.73888888888888893</v>
      </c>
      <c r="E11872">
        <v>8000</v>
      </c>
      <c r="F11872">
        <v>2000</v>
      </c>
      <c r="G11872" s="31" t="s">
        <v>97</v>
      </c>
      <c r="H11872">
        <v>12</v>
      </c>
      <c r="I11872" s="31" t="s">
        <v>104</v>
      </c>
    </row>
    <row r="11873" spans="1:9" x14ac:dyDescent="0.3">
      <c r="A11873">
        <v>11903</v>
      </c>
      <c r="B11873">
        <v>2</v>
      </c>
      <c r="C11873">
        <v>191</v>
      </c>
      <c r="D11873" s="32">
        <v>0.74930555555555556</v>
      </c>
      <c r="E11873">
        <v>8000</v>
      </c>
      <c r="G11873" s="31" t="s">
        <v>102</v>
      </c>
      <c r="H11873">
        <v>12</v>
      </c>
      <c r="I11873" s="31" t="s">
        <v>98</v>
      </c>
    </row>
    <row r="11874" spans="1:9" x14ac:dyDescent="0.3">
      <c r="A11874">
        <v>11904</v>
      </c>
      <c r="B11874">
        <v>4</v>
      </c>
      <c r="C11874">
        <v>191</v>
      </c>
      <c r="D11874" s="32">
        <v>0.74791666666666667</v>
      </c>
      <c r="E11874">
        <v>8000</v>
      </c>
      <c r="G11874" s="31" t="s">
        <v>97</v>
      </c>
      <c r="H11874">
        <v>12</v>
      </c>
      <c r="I11874" s="31" t="s">
        <v>103</v>
      </c>
    </row>
    <row r="11875" spans="1:9" x14ac:dyDescent="0.3">
      <c r="A11875">
        <v>11905</v>
      </c>
      <c r="B11875">
        <v>8</v>
      </c>
      <c r="C11875">
        <v>191</v>
      </c>
      <c r="D11875" s="32">
        <v>0.84027777777777779</v>
      </c>
      <c r="E11875">
        <v>8000</v>
      </c>
      <c r="G11875" s="31" t="s">
        <v>97</v>
      </c>
      <c r="H11875">
        <v>12</v>
      </c>
      <c r="I11875" s="31" t="s">
        <v>101</v>
      </c>
    </row>
    <row r="11876" spans="1:9" x14ac:dyDescent="0.3">
      <c r="A11876">
        <v>11906</v>
      </c>
      <c r="B11876">
        <v>5</v>
      </c>
      <c r="C11876">
        <v>191</v>
      </c>
      <c r="D11876" s="32">
        <v>0.66111111111111109</v>
      </c>
      <c r="E11876">
        <v>8000</v>
      </c>
      <c r="G11876" s="31" t="s">
        <v>97</v>
      </c>
      <c r="H11876">
        <v>12</v>
      </c>
      <c r="I11876" s="31" t="s">
        <v>105</v>
      </c>
    </row>
    <row r="11877" spans="1:9" x14ac:dyDescent="0.3">
      <c r="A11877">
        <v>11907</v>
      </c>
      <c r="B11877">
        <v>3</v>
      </c>
      <c r="C11877">
        <v>191</v>
      </c>
      <c r="D11877" s="32">
        <v>0.76249999999999996</v>
      </c>
      <c r="E11877">
        <v>8000</v>
      </c>
      <c r="G11877" s="31" t="s">
        <v>102</v>
      </c>
      <c r="H11877">
        <v>13</v>
      </c>
      <c r="I11877" s="31" t="s">
        <v>104</v>
      </c>
    </row>
    <row r="11878" spans="1:9" x14ac:dyDescent="0.3">
      <c r="A11878">
        <v>11908</v>
      </c>
      <c r="B11878">
        <v>2</v>
      </c>
      <c r="C11878">
        <v>191</v>
      </c>
      <c r="D11878" s="32">
        <v>0.77361111111111114</v>
      </c>
      <c r="E11878">
        <v>8000</v>
      </c>
      <c r="G11878" s="31" t="s">
        <v>102</v>
      </c>
      <c r="H11878">
        <v>13</v>
      </c>
      <c r="I11878" s="31" t="s">
        <v>98</v>
      </c>
    </row>
    <row r="11879" spans="1:9" x14ac:dyDescent="0.3">
      <c r="A11879">
        <v>11909</v>
      </c>
      <c r="B11879">
        <v>4</v>
      </c>
      <c r="C11879">
        <v>191</v>
      </c>
      <c r="D11879" s="32">
        <v>0.76875000000000004</v>
      </c>
      <c r="E11879">
        <v>8000</v>
      </c>
      <c r="G11879" s="31" t="s">
        <v>97</v>
      </c>
      <c r="H11879">
        <v>13</v>
      </c>
      <c r="I11879" s="31" t="s">
        <v>103</v>
      </c>
    </row>
    <row r="11880" spans="1:9" x14ac:dyDescent="0.3">
      <c r="A11880">
        <v>11910</v>
      </c>
      <c r="B11880">
        <v>5</v>
      </c>
      <c r="C11880">
        <v>191</v>
      </c>
      <c r="D11880" s="32">
        <v>0.68611111111111112</v>
      </c>
      <c r="E11880">
        <v>8000</v>
      </c>
      <c r="G11880" s="31" t="s">
        <v>102</v>
      </c>
      <c r="H11880">
        <v>13</v>
      </c>
      <c r="I11880" s="31" t="s">
        <v>105</v>
      </c>
    </row>
    <row r="11881" spans="1:9" x14ac:dyDescent="0.3">
      <c r="A11881">
        <v>11911</v>
      </c>
      <c r="B11881">
        <v>3</v>
      </c>
      <c r="C11881">
        <v>191</v>
      </c>
      <c r="D11881" s="32">
        <v>0.78125</v>
      </c>
      <c r="E11881">
        <v>8000</v>
      </c>
      <c r="F11881">
        <v>2000</v>
      </c>
      <c r="G11881" s="31" t="s">
        <v>102</v>
      </c>
      <c r="H11881">
        <v>14</v>
      </c>
      <c r="I11881" s="31" t="s">
        <v>104</v>
      </c>
    </row>
    <row r="11882" spans="1:9" x14ac:dyDescent="0.3">
      <c r="A11882">
        <v>11912</v>
      </c>
      <c r="B11882">
        <v>2</v>
      </c>
      <c r="C11882">
        <v>191</v>
      </c>
      <c r="D11882" s="32">
        <v>0.79027777777777775</v>
      </c>
      <c r="E11882">
        <v>8000</v>
      </c>
      <c r="G11882" s="31" t="s">
        <v>102</v>
      </c>
      <c r="H11882">
        <v>14</v>
      </c>
      <c r="I11882" s="31" t="s">
        <v>98</v>
      </c>
    </row>
    <row r="11883" spans="1:9" x14ac:dyDescent="0.3">
      <c r="A11883">
        <v>11913</v>
      </c>
      <c r="B11883">
        <v>4</v>
      </c>
      <c r="C11883">
        <v>191</v>
      </c>
      <c r="D11883" s="32">
        <v>0.79305555555555551</v>
      </c>
      <c r="E11883">
        <v>10000</v>
      </c>
      <c r="G11883" s="31" t="s">
        <v>97</v>
      </c>
      <c r="H11883">
        <v>14</v>
      </c>
      <c r="I11883" s="31" t="s">
        <v>103</v>
      </c>
    </row>
    <row r="11884" spans="1:9" x14ac:dyDescent="0.3">
      <c r="A11884">
        <v>11914</v>
      </c>
      <c r="B11884">
        <v>5</v>
      </c>
      <c r="C11884">
        <v>191</v>
      </c>
      <c r="D11884" s="32">
        <v>0.70347222222222228</v>
      </c>
      <c r="E11884">
        <v>8000</v>
      </c>
      <c r="G11884" s="31" t="s">
        <v>102</v>
      </c>
      <c r="H11884">
        <v>14</v>
      </c>
      <c r="I11884" s="31" t="s">
        <v>105</v>
      </c>
    </row>
    <row r="11885" spans="1:9" x14ac:dyDescent="0.3">
      <c r="A11885">
        <v>11915</v>
      </c>
      <c r="B11885">
        <v>3</v>
      </c>
      <c r="C11885">
        <v>191</v>
      </c>
      <c r="D11885" s="32">
        <v>0.7993055555555556</v>
      </c>
      <c r="E11885">
        <v>8000</v>
      </c>
      <c r="F11885">
        <v>2000</v>
      </c>
      <c r="G11885" s="31" t="s">
        <v>102</v>
      </c>
      <c r="H11885">
        <v>15</v>
      </c>
      <c r="I11885" s="31" t="s">
        <v>104</v>
      </c>
    </row>
    <row r="11886" spans="1:9" x14ac:dyDescent="0.3">
      <c r="A11886">
        <v>11916</v>
      </c>
      <c r="B11886">
        <v>2</v>
      </c>
      <c r="C11886">
        <v>191</v>
      </c>
      <c r="D11886" s="32">
        <v>0.81527777777777777</v>
      </c>
      <c r="E11886">
        <v>8000</v>
      </c>
      <c r="G11886" s="31" t="s">
        <v>102</v>
      </c>
      <c r="H11886">
        <v>15</v>
      </c>
      <c r="I11886" s="31" t="s">
        <v>98</v>
      </c>
    </row>
    <row r="11887" spans="1:9" x14ac:dyDescent="0.3">
      <c r="A11887">
        <v>11917</v>
      </c>
      <c r="B11887">
        <v>4</v>
      </c>
      <c r="C11887">
        <v>191</v>
      </c>
      <c r="D11887" s="32">
        <v>0.81666666666666665</v>
      </c>
      <c r="E11887">
        <v>8000</v>
      </c>
      <c r="G11887" s="31" t="s">
        <v>102</v>
      </c>
      <c r="H11887">
        <v>15</v>
      </c>
      <c r="I11887" s="31" t="s">
        <v>103</v>
      </c>
    </row>
    <row r="11888" spans="1:9" x14ac:dyDescent="0.3">
      <c r="A11888">
        <v>11918</v>
      </c>
      <c r="B11888">
        <v>5</v>
      </c>
      <c r="C11888">
        <v>191</v>
      </c>
      <c r="D11888" s="32">
        <v>0.72638888888888886</v>
      </c>
      <c r="E11888">
        <v>8000</v>
      </c>
      <c r="G11888" s="31" t="s">
        <v>97</v>
      </c>
      <c r="H11888">
        <v>15</v>
      </c>
      <c r="I11888" s="31" t="s">
        <v>105</v>
      </c>
    </row>
    <row r="11889" spans="1:9" x14ac:dyDescent="0.3">
      <c r="A11889">
        <v>11919</v>
      </c>
      <c r="B11889">
        <v>3</v>
      </c>
      <c r="C11889">
        <v>191</v>
      </c>
      <c r="D11889" s="32">
        <v>0.81944444444444442</v>
      </c>
      <c r="E11889">
        <v>8000</v>
      </c>
      <c r="G11889" s="31" t="s">
        <v>102</v>
      </c>
      <c r="H11889">
        <v>16</v>
      </c>
      <c r="I11889" s="31" t="s">
        <v>104</v>
      </c>
    </row>
    <row r="11890" spans="1:9" x14ac:dyDescent="0.3">
      <c r="A11890">
        <v>11920</v>
      </c>
      <c r="B11890">
        <v>2</v>
      </c>
      <c r="C11890">
        <v>191</v>
      </c>
      <c r="D11890" s="32">
        <v>0.84444444444444444</v>
      </c>
      <c r="E11890">
        <v>8000</v>
      </c>
      <c r="G11890" s="31" t="s">
        <v>97</v>
      </c>
      <c r="H11890">
        <v>16</v>
      </c>
      <c r="I11890" s="31" t="s">
        <v>98</v>
      </c>
    </row>
    <row r="11891" spans="1:9" x14ac:dyDescent="0.3">
      <c r="A11891">
        <v>11921</v>
      </c>
      <c r="B11891">
        <v>5</v>
      </c>
      <c r="C11891">
        <v>191</v>
      </c>
      <c r="D11891" s="32">
        <v>0.7416666666666667</v>
      </c>
      <c r="E11891">
        <v>8000</v>
      </c>
      <c r="G11891" s="31" t="s">
        <v>97</v>
      </c>
      <c r="H11891">
        <v>16</v>
      </c>
      <c r="I11891" s="31" t="s">
        <v>105</v>
      </c>
    </row>
    <row r="11892" spans="1:9" x14ac:dyDescent="0.3">
      <c r="A11892">
        <v>11922</v>
      </c>
      <c r="B11892">
        <v>3</v>
      </c>
      <c r="C11892">
        <v>191</v>
      </c>
      <c r="D11892" s="32">
        <v>0.84097222222222223</v>
      </c>
      <c r="E11892">
        <v>8000</v>
      </c>
      <c r="G11892" s="31" t="s">
        <v>97</v>
      </c>
      <c r="H11892">
        <v>17</v>
      </c>
      <c r="I11892" s="31" t="s">
        <v>104</v>
      </c>
    </row>
    <row r="11893" spans="1:9" x14ac:dyDescent="0.3">
      <c r="A11893">
        <v>11923</v>
      </c>
      <c r="B11893">
        <v>5</v>
      </c>
      <c r="C11893">
        <v>191</v>
      </c>
      <c r="D11893" s="32">
        <v>0.76041666666666663</v>
      </c>
      <c r="E11893">
        <v>8000</v>
      </c>
      <c r="G11893" s="31" t="s">
        <v>102</v>
      </c>
      <c r="H11893">
        <v>17</v>
      </c>
      <c r="I11893" s="31" t="s">
        <v>105</v>
      </c>
    </row>
    <row r="11894" spans="1:9" x14ac:dyDescent="0.3">
      <c r="A11894">
        <v>11924</v>
      </c>
      <c r="B11894">
        <v>3</v>
      </c>
      <c r="C11894">
        <v>191</v>
      </c>
      <c r="D11894" s="32">
        <v>0.86111111111111116</v>
      </c>
      <c r="E11894">
        <v>8000</v>
      </c>
      <c r="F11894">
        <v>2000</v>
      </c>
      <c r="G11894" s="31" t="s">
        <v>97</v>
      </c>
      <c r="H11894">
        <v>18</v>
      </c>
      <c r="I11894" s="31" t="s">
        <v>104</v>
      </c>
    </row>
    <row r="11895" spans="1:9" x14ac:dyDescent="0.3">
      <c r="A11895">
        <v>11925</v>
      </c>
      <c r="B11895">
        <v>5</v>
      </c>
      <c r="C11895">
        <v>191</v>
      </c>
      <c r="D11895" s="32">
        <v>0.78055555555555556</v>
      </c>
      <c r="E11895">
        <v>8000</v>
      </c>
      <c r="G11895" s="31" t="s">
        <v>97</v>
      </c>
      <c r="H11895">
        <v>18</v>
      </c>
      <c r="I11895" s="31" t="s">
        <v>105</v>
      </c>
    </row>
    <row r="11896" spans="1:9" x14ac:dyDescent="0.3">
      <c r="A11896">
        <v>11926</v>
      </c>
      <c r="B11896">
        <v>5</v>
      </c>
      <c r="C11896">
        <v>191</v>
      </c>
      <c r="D11896" s="32">
        <v>0.79583333333333328</v>
      </c>
      <c r="E11896">
        <v>8000</v>
      </c>
      <c r="G11896" s="31" t="s">
        <v>97</v>
      </c>
      <c r="H11896">
        <v>19</v>
      </c>
      <c r="I11896" s="31" t="s">
        <v>105</v>
      </c>
    </row>
    <row r="11897" spans="1:9" x14ac:dyDescent="0.3">
      <c r="A11897">
        <v>11927</v>
      </c>
      <c r="B11897">
        <v>5</v>
      </c>
      <c r="C11897">
        <v>191</v>
      </c>
      <c r="D11897" s="32">
        <v>0.81388888888888888</v>
      </c>
      <c r="E11897">
        <v>8000</v>
      </c>
      <c r="G11897" s="31" t="s">
        <v>102</v>
      </c>
      <c r="H11897">
        <v>20</v>
      </c>
      <c r="I11897" s="31" t="s">
        <v>105</v>
      </c>
    </row>
    <row r="11898" spans="1:9" x14ac:dyDescent="0.3">
      <c r="A11898">
        <v>11928</v>
      </c>
      <c r="B11898">
        <v>5</v>
      </c>
      <c r="C11898">
        <v>191</v>
      </c>
      <c r="D11898" s="32">
        <v>0.83472222222222225</v>
      </c>
      <c r="E11898">
        <v>8000</v>
      </c>
      <c r="F11898">
        <v>1000</v>
      </c>
      <c r="G11898" s="31" t="s">
        <v>97</v>
      </c>
      <c r="H11898">
        <v>21</v>
      </c>
      <c r="I11898" s="31" t="s">
        <v>105</v>
      </c>
    </row>
    <row r="11899" spans="1:9" x14ac:dyDescent="0.3">
      <c r="A11899">
        <v>11929</v>
      </c>
      <c r="B11899">
        <v>3</v>
      </c>
      <c r="C11899">
        <v>192</v>
      </c>
      <c r="D11899" s="32">
        <v>0.47152777777777777</v>
      </c>
      <c r="E11899">
        <v>8000</v>
      </c>
      <c r="G11899" s="31" t="s">
        <v>102</v>
      </c>
      <c r="H11899">
        <v>4</v>
      </c>
      <c r="I11899" s="31" t="s">
        <v>104</v>
      </c>
    </row>
    <row r="11900" spans="1:9" x14ac:dyDescent="0.3">
      <c r="A11900">
        <v>11930</v>
      </c>
      <c r="B11900">
        <v>2</v>
      </c>
      <c r="C11900">
        <v>192</v>
      </c>
      <c r="D11900" s="32">
        <v>0.4826388888888889</v>
      </c>
      <c r="E11900">
        <v>8000</v>
      </c>
      <c r="G11900" s="31" t="s">
        <v>102</v>
      </c>
      <c r="H11900">
        <v>4</v>
      </c>
      <c r="I11900" s="31" t="s">
        <v>98</v>
      </c>
    </row>
    <row r="11901" spans="1:9" x14ac:dyDescent="0.3">
      <c r="A11901">
        <v>11931</v>
      </c>
      <c r="B11901">
        <v>1</v>
      </c>
      <c r="C11901">
        <v>192</v>
      </c>
      <c r="D11901" s="32">
        <v>0.47083333333333333</v>
      </c>
      <c r="E11901">
        <v>8000</v>
      </c>
      <c r="F11901">
        <v>2000</v>
      </c>
      <c r="G11901" s="31" t="s">
        <v>102</v>
      </c>
      <c r="H11901">
        <v>4</v>
      </c>
      <c r="I11901" s="31" t="s">
        <v>99</v>
      </c>
    </row>
    <row r="11902" spans="1:9" x14ac:dyDescent="0.3">
      <c r="A11902">
        <v>11932</v>
      </c>
      <c r="B11902">
        <v>6</v>
      </c>
      <c r="C11902">
        <v>192</v>
      </c>
      <c r="D11902" s="32">
        <v>0.54166666666666663</v>
      </c>
      <c r="E11902">
        <v>8000</v>
      </c>
      <c r="G11902" s="31" t="s">
        <v>102</v>
      </c>
      <c r="H11902">
        <v>4</v>
      </c>
      <c r="I11902" s="31" t="s">
        <v>100</v>
      </c>
    </row>
    <row r="11903" spans="1:9" x14ac:dyDescent="0.3">
      <c r="A11903">
        <v>11933</v>
      </c>
      <c r="B11903">
        <v>4</v>
      </c>
      <c r="C11903">
        <v>192</v>
      </c>
      <c r="D11903" s="32">
        <v>0.47291666666666665</v>
      </c>
      <c r="E11903">
        <v>8000</v>
      </c>
      <c r="G11903" s="31" t="s">
        <v>102</v>
      </c>
      <c r="H11903">
        <v>4</v>
      </c>
      <c r="I11903" s="31" t="s">
        <v>103</v>
      </c>
    </row>
    <row r="11904" spans="1:9" x14ac:dyDescent="0.3">
      <c r="A11904">
        <v>11934</v>
      </c>
      <c r="B11904">
        <v>8</v>
      </c>
      <c r="C11904">
        <v>192</v>
      </c>
      <c r="D11904" s="32">
        <v>0.58819444444444446</v>
      </c>
      <c r="E11904">
        <v>8000</v>
      </c>
      <c r="G11904" s="31" t="s">
        <v>97</v>
      </c>
      <c r="H11904">
        <v>4</v>
      </c>
      <c r="I11904" s="31" t="s">
        <v>101</v>
      </c>
    </row>
    <row r="11905" spans="1:9" x14ac:dyDescent="0.3">
      <c r="A11905">
        <v>11935</v>
      </c>
      <c r="B11905">
        <v>5</v>
      </c>
      <c r="C11905">
        <v>192</v>
      </c>
      <c r="D11905" s="32">
        <v>0.43958333333333333</v>
      </c>
      <c r="E11905">
        <v>8000</v>
      </c>
      <c r="G11905" s="31" t="s">
        <v>97</v>
      </c>
      <c r="H11905">
        <v>4</v>
      </c>
      <c r="I11905" s="31" t="s">
        <v>105</v>
      </c>
    </row>
    <row r="11906" spans="1:9" x14ac:dyDescent="0.3">
      <c r="A11906">
        <v>11936</v>
      </c>
      <c r="B11906">
        <v>3</v>
      </c>
      <c r="C11906">
        <v>192</v>
      </c>
      <c r="D11906" s="32">
        <v>0.49444444444444446</v>
      </c>
      <c r="E11906">
        <v>8000</v>
      </c>
      <c r="G11906" s="31" t="s">
        <v>97</v>
      </c>
      <c r="H11906">
        <v>5</v>
      </c>
      <c r="I11906" s="31" t="s">
        <v>104</v>
      </c>
    </row>
    <row r="11907" spans="1:9" x14ac:dyDescent="0.3">
      <c r="A11907">
        <v>11937</v>
      </c>
      <c r="B11907">
        <v>2</v>
      </c>
      <c r="C11907">
        <v>192</v>
      </c>
      <c r="D11907" s="32">
        <v>0.5229166666666667</v>
      </c>
      <c r="E11907">
        <v>8000</v>
      </c>
      <c r="G11907" s="31" t="s">
        <v>102</v>
      </c>
      <c r="H11907">
        <v>5</v>
      </c>
      <c r="I11907" s="31" t="s">
        <v>98</v>
      </c>
    </row>
    <row r="11908" spans="1:9" x14ac:dyDescent="0.3">
      <c r="A11908">
        <v>11938</v>
      </c>
      <c r="B11908">
        <v>1</v>
      </c>
      <c r="C11908">
        <v>192</v>
      </c>
      <c r="D11908" s="32">
        <v>0.50138888888888888</v>
      </c>
      <c r="E11908">
        <v>8000</v>
      </c>
      <c r="G11908" s="31" t="s">
        <v>102</v>
      </c>
      <c r="H11908">
        <v>5</v>
      </c>
      <c r="I11908" s="31" t="s">
        <v>99</v>
      </c>
    </row>
    <row r="11909" spans="1:9" x14ac:dyDescent="0.3">
      <c r="A11909">
        <v>11939</v>
      </c>
      <c r="B11909">
        <v>6</v>
      </c>
      <c r="C11909">
        <v>192</v>
      </c>
      <c r="D11909" s="32">
        <v>0.55972222222222223</v>
      </c>
      <c r="E11909">
        <v>8000</v>
      </c>
      <c r="G11909" s="31" t="s">
        <v>102</v>
      </c>
      <c r="H11909">
        <v>5</v>
      </c>
      <c r="I11909" s="31" t="s">
        <v>100</v>
      </c>
    </row>
    <row r="11910" spans="1:9" x14ac:dyDescent="0.3">
      <c r="A11910">
        <v>11940</v>
      </c>
      <c r="B11910">
        <v>4</v>
      </c>
      <c r="C11910">
        <v>192</v>
      </c>
      <c r="D11910" s="32">
        <v>0.49652777777777779</v>
      </c>
      <c r="E11910">
        <v>8000</v>
      </c>
      <c r="G11910" s="31" t="s">
        <v>102</v>
      </c>
      <c r="H11910">
        <v>5</v>
      </c>
      <c r="I11910" s="31" t="s">
        <v>103</v>
      </c>
    </row>
    <row r="11911" spans="1:9" x14ac:dyDescent="0.3">
      <c r="A11911">
        <v>11941</v>
      </c>
      <c r="B11911">
        <v>8</v>
      </c>
      <c r="C11911">
        <v>192</v>
      </c>
      <c r="D11911" s="32">
        <v>0.66319444444444442</v>
      </c>
      <c r="E11911">
        <v>8000</v>
      </c>
      <c r="F11911">
        <v>500</v>
      </c>
      <c r="G11911" s="31" t="s">
        <v>102</v>
      </c>
      <c r="H11911">
        <v>5</v>
      </c>
      <c r="I11911" s="31" t="s">
        <v>101</v>
      </c>
    </row>
    <row r="11912" spans="1:9" x14ac:dyDescent="0.3">
      <c r="A11912">
        <v>11942</v>
      </c>
      <c r="B11912">
        <v>5</v>
      </c>
      <c r="C11912">
        <v>192</v>
      </c>
      <c r="D11912" s="32">
        <v>0.45902777777777776</v>
      </c>
      <c r="E11912">
        <v>8000</v>
      </c>
      <c r="G11912" s="31" t="s">
        <v>102</v>
      </c>
      <c r="H11912">
        <v>5</v>
      </c>
      <c r="I11912" s="31" t="s">
        <v>105</v>
      </c>
    </row>
    <row r="11913" spans="1:9" x14ac:dyDescent="0.3">
      <c r="A11913">
        <v>11943</v>
      </c>
      <c r="B11913">
        <v>3</v>
      </c>
      <c r="C11913">
        <v>192</v>
      </c>
      <c r="D11913" s="32">
        <v>0.53055555555555556</v>
      </c>
      <c r="E11913">
        <v>8000</v>
      </c>
      <c r="F11913">
        <v>2000</v>
      </c>
      <c r="G11913" s="31" t="s">
        <v>97</v>
      </c>
      <c r="H11913">
        <v>6</v>
      </c>
      <c r="I11913" s="31" t="s">
        <v>104</v>
      </c>
    </row>
    <row r="11914" spans="1:9" x14ac:dyDescent="0.3">
      <c r="A11914">
        <v>11944</v>
      </c>
      <c r="B11914">
        <v>2</v>
      </c>
      <c r="C11914">
        <v>192</v>
      </c>
      <c r="D11914" s="32">
        <v>0.55694444444444446</v>
      </c>
      <c r="E11914">
        <v>8000</v>
      </c>
      <c r="G11914" s="31" t="s">
        <v>97</v>
      </c>
      <c r="H11914">
        <v>6</v>
      </c>
      <c r="I11914" s="31" t="s">
        <v>98</v>
      </c>
    </row>
    <row r="11915" spans="1:9" x14ac:dyDescent="0.3">
      <c r="A11915">
        <v>11945</v>
      </c>
      <c r="B11915">
        <v>1</v>
      </c>
      <c r="C11915">
        <v>192</v>
      </c>
      <c r="D11915" s="32">
        <v>0.53402777777777777</v>
      </c>
      <c r="E11915">
        <v>8000</v>
      </c>
      <c r="G11915" s="31" t="s">
        <v>102</v>
      </c>
      <c r="H11915">
        <v>6</v>
      </c>
      <c r="I11915" s="31" t="s">
        <v>99</v>
      </c>
    </row>
    <row r="11916" spans="1:9" x14ac:dyDescent="0.3">
      <c r="A11916">
        <v>11946</v>
      </c>
      <c r="B11916">
        <v>6</v>
      </c>
      <c r="C11916">
        <v>192</v>
      </c>
      <c r="D11916" s="32">
        <v>0.5854166666666667</v>
      </c>
      <c r="E11916">
        <v>8000</v>
      </c>
      <c r="G11916" s="31" t="s">
        <v>97</v>
      </c>
      <c r="H11916">
        <v>6</v>
      </c>
      <c r="I11916" s="31" t="s">
        <v>100</v>
      </c>
    </row>
    <row r="11917" spans="1:9" x14ac:dyDescent="0.3">
      <c r="A11917">
        <v>11947</v>
      </c>
      <c r="B11917">
        <v>4</v>
      </c>
      <c r="C11917">
        <v>192</v>
      </c>
      <c r="D11917" s="32">
        <v>0.5395833333333333</v>
      </c>
      <c r="E11917">
        <v>8000</v>
      </c>
      <c r="G11917" s="31" t="s">
        <v>102</v>
      </c>
      <c r="H11917">
        <v>6</v>
      </c>
      <c r="I11917" s="31" t="s">
        <v>103</v>
      </c>
    </row>
    <row r="11918" spans="1:9" x14ac:dyDescent="0.3">
      <c r="A11918">
        <v>11948</v>
      </c>
      <c r="B11918">
        <v>8</v>
      </c>
      <c r="C11918">
        <v>192</v>
      </c>
      <c r="D11918" s="32">
        <v>0.6958333333333333</v>
      </c>
      <c r="E11918">
        <v>8000</v>
      </c>
      <c r="G11918" s="31" t="s">
        <v>97</v>
      </c>
      <c r="H11918">
        <v>6</v>
      </c>
      <c r="I11918" s="31" t="s">
        <v>101</v>
      </c>
    </row>
    <row r="11919" spans="1:9" x14ac:dyDescent="0.3">
      <c r="A11919">
        <v>11949</v>
      </c>
      <c r="B11919">
        <v>5</v>
      </c>
      <c r="C11919">
        <v>192</v>
      </c>
      <c r="D11919" s="32">
        <v>0.48680555555555555</v>
      </c>
      <c r="E11919">
        <v>10000</v>
      </c>
      <c r="G11919" s="31" t="s">
        <v>102</v>
      </c>
      <c r="H11919">
        <v>6</v>
      </c>
      <c r="I11919" s="31" t="s">
        <v>105</v>
      </c>
    </row>
    <row r="11920" spans="1:9" x14ac:dyDescent="0.3">
      <c r="A11920">
        <v>11950</v>
      </c>
      <c r="B11920">
        <v>3</v>
      </c>
      <c r="C11920">
        <v>192</v>
      </c>
      <c r="D11920" s="32">
        <v>0.55833333333333335</v>
      </c>
      <c r="E11920">
        <v>8000</v>
      </c>
      <c r="F11920">
        <v>1000</v>
      </c>
      <c r="G11920" s="31" t="s">
        <v>102</v>
      </c>
      <c r="H11920">
        <v>7</v>
      </c>
      <c r="I11920" s="31" t="s">
        <v>104</v>
      </c>
    </row>
    <row r="11921" spans="1:9" x14ac:dyDescent="0.3">
      <c r="A11921">
        <v>11951</v>
      </c>
      <c r="B11921">
        <v>2</v>
      </c>
      <c r="C11921">
        <v>192</v>
      </c>
      <c r="D11921" s="32">
        <v>0.57916666666666672</v>
      </c>
      <c r="E11921">
        <v>8000</v>
      </c>
      <c r="G11921" s="31" t="s">
        <v>97</v>
      </c>
      <c r="H11921">
        <v>7</v>
      </c>
      <c r="I11921" s="31" t="s">
        <v>98</v>
      </c>
    </row>
    <row r="11922" spans="1:9" x14ac:dyDescent="0.3">
      <c r="A11922">
        <v>11952</v>
      </c>
      <c r="B11922">
        <v>1</v>
      </c>
      <c r="C11922">
        <v>192</v>
      </c>
      <c r="D11922" s="32">
        <v>0.56458333333333333</v>
      </c>
      <c r="E11922">
        <v>8000</v>
      </c>
      <c r="G11922" s="31" t="s">
        <v>97</v>
      </c>
      <c r="H11922">
        <v>7</v>
      </c>
      <c r="I11922" s="31" t="s">
        <v>99</v>
      </c>
    </row>
    <row r="11923" spans="1:9" x14ac:dyDescent="0.3">
      <c r="A11923">
        <v>11953</v>
      </c>
      <c r="B11923">
        <v>6</v>
      </c>
      <c r="C11923">
        <v>192</v>
      </c>
      <c r="D11923" s="32">
        <v>0.61111111111111116</v>
      </c>
      <c r="E11923">
        <v>8000</v>
      </c>
      <c r="G11923" s="31" t="s">
        <v>97</v>
      </c>
      <c r="H11923">
        <v>7</v>
      </c>
      <c r="I11923" s="31" t="s">
        <v>100</v>
      </c>
    </row>
    <row r="11924" spans="1:9" x14ac:dyDescent="0.3">
      <c r="A11924">
        <v>11954</v>
      </c>
      <c r="B11924">
        <v>4</v>
      </c>
      <c r="C11924">
        <v>192</v>
      </c>
      <c r="D11924" s="32">
        <v>0.57013888888888886</v>
      </c>
      <c r="E11924">
        <v>8000</v>
      </c>
      <c r="G11924" s="31" t="s">
        <v>97</v>
      </c>
      <c r="H11924">
        <v>7</v>
      </c>
      <c r="I11924" s="31" t="s">
        <v>103</v>
      </c>
    </row>
    <row r="11925" spans="1:9" x14ac:dyDescent="0.3">
      <c r="A11925">
        <v>11955</v>
      </c>
      <c r="B11925">
        <v>8</v>
      </c>
      <c r="C11925">
        <v>192</v>
      </c>
      <c r="D11925" s="32">
        <v>0.74305555555555558</v>
      </c>
      <c r="E11925">
        <v>8000</v>
      </c>
      <c r="G11925" s="31" t="s">
        <v>97</v>
      </c>
      <c r="H11925">
        <v>7</v>
      </c>
      <c r="I11925" s="31" t="s">
        <v>101</v>
      </c>
    </row>
    <row r="11926" spans="1:9" x14ac:dyDescent="0.3">
      <c r="A11926">
        <v>11956</v>
      </c>
      <c r="B11926">
        <v>5</v>
      </c>
      <c r="C11926">
        <v>192</v>
      </c>
      <c r="D11926" s="32">
        <v>0.50902777777777775</v>
      </c>
      <c r="E11926">
        <v>8000</v>
      </c>
      <c r="G11926" s="31" t="s">
        <v>102</v>
      </c>
      <c r="H11926">
        <v>7</v>
      </c>
      <c r="I11926" s="31" t="s">
        <v>105</v>
      </c>
    </row>
    <row r="11927" spans="1:9" x14ac:dyDescent="0.3">
      <c r="A11927">
        <v>11957</v>
      </c>
      <c r="B11927">
        <v>3</v>
      </c>
      <c r="C11927">
        <v>192</v>
      </c>
      <c r="D11927" s="32">
        <v>0.5805555555555556</v>
      </c>
      <c r="E11927">
        <v>8000</v>
      </c>
      <c r="G11927" s="31" t="s">
        <v>97</v>
      </c>
      <c r="H11927">
        <v>8</v>
      </c>
      <c r="I11927" s="31" t="s">
        <v>104</v>
      </c>
    </row>
    <row r="11928" spans="1:9" x14ac:dyDescent="0.3">
      <c r="A11928">
        <v>11958</v>
      </c>
      <c r="B11928">
        <v>2</v>
      </c>
      <c r="C11928">
        <v>192</v>
      </c>
      <c r="D11928" s="32">
        <v>0.60972222222222228</v>
      </c>
      <c r="E11928">
        <v>8000</v>
      </c>
      <c r="G11928" s="31" t="s">
        <v>102</v>
      </c>
      <c r="H11928">
        <v>8</v>
      </c>
      <c r="I11928" s="31" t="s">
        <v>98</v>
      </c>
    </row>
    <row r="11929" spans="1:9" x14ac:dyDescent="0.3">
      <c r="A11929">
        <v>11959</v>
      </c>
      <c r="B11929">
        <v>1</v>
      </c>
      <c r="C11929">
        <v>192</v>
      </c>
      <c r="D11929" s="32">
        <v>0.58680555555555558</v>
      </c>
      <c r="E11929">
        <v>8000</v>
      </c>
      <c r="F11929">
        <v>2000</v>
      </c>
      <c r="G11929" s="31" t="s">
        <v>97</v>
      </c>
      <c r="H11929">
        <v>8</v>
      </c>
      <c r="I11929" s="31" t="s">
        <v>99</v>
      </c>
    </row>
    <row r="11930" spans="1:9" x14ac:dyDescent="0.3">
      <c r="A11930">
        <v>11960</v>
      </c>
      <c r="B11930">
        <v>6</v>
      </c>
      <c r="C11930">
        <v>192</v>
      </c>
      <c r="D11930" s="32">
        <v>0.80486111111111114</v>
      </c>
      <c r="E11930">
        <v>8000</v>
      </c>
      <c r="G11930" s="31" t="s">
        <v>102</v>
      </c>
      <c r="H11930">
        <v>8</v>
      </c>
      <c r="I11930" s="31" t="s">
        <v>100</v>
      </c>
    </row>
    <row r="11931" spans="1:9" x14ac:dyDescent="0.3">
      <c r="A11931">
        <v>11961</v>
      </c>
      <c r="B11931">
        <v>4</v>
      </c>
      <c r="C11931">
        <v>192</v>
      </c>
      <c r="D11931" s="32">
        <v>0.61527777777777781</v>
      </c>
      <c r="E11931">
        <v>8000</v>
      </c>
      <c r="G11931" s="31" t="s">
        <v>102</v>
      </c>
      <c r="H11931">
        <v>8</v>
      </c>
      <c r="I11931" s="31" t="s">
        <v>103</v>
      </c>
    </row>
    <row r="11932" spans="1:9" x14ac:dyDescent="0.3">
      <c r="A11932">
        <v>11962</v>
      </c>
      <c r="B11932">
        <v>8</v>
      </c>
      <c r="C11932">
        <v>192</v>
      </c>
      <c r="D11932" s="32">
        <v>0.78402777777777777</v>
      </c>
      <c r="E11932">
        <v>8000</v>
      </c>
      <c r="G11932" s="31" t="s">
        <v>97</v>
      </c>
      <c r="H11932">
        <v>8</v>
      </c>
      <c r="I11932" s="31" t="s">
        <v>101</v>
      </c>
    </row>
    <row r="11933" spans="1:9" x14ac:dyDescent="0.3">
      <c r="A11933">
        <v>11963</v>
      </c>
      <c r="B11933">
        <v>5</v>
      </c>
      <c r="C11933">
        <v>192</v>
      </c>
      <c r="D11933" s="32">
        <v>0.52708333333333335</v>
      </c>
      <c r="E11933">
        <v>8000</v>
      </c>
      <c r="G11933" s="31" t="s">
        <v>102</v>
      </c>
      <c r="H11933">
        <v>8</v>
      </c>
      <c r="I11933" s="31" t="s">
        <v>105</v>
      </c>
    </row>
    <row r="11934" spans="1:9" x14ac:dyDescent="0.3">
      <c r="A11934">
        <v>11964</v>
      </c>
      <c r="B11934">
        <v>3</v>
      </c>
      <c r="C11934">
        <v>192</v>
      </c>
      <c r="D11934" s="32">
        <v>0.62013888888888891</v>
      </c>
      <c r="E11934">
        <v>8000</v>
      </c>
      <c r="G11934" s="31" t="s">
        <v>97</v>
      </c>
      <c r="H11934">
        <v>9</v>
      </c>
      <c r="I11934" s="31" t="s">
        <v>104</v>
      </c>
    </row>
    <row r="11935" spans="1:9" x14ac:dyDescent="0.3">
      <c r="A11935">
        <v>11965</v>
      </c>
      <c r="B11935">
        <v>2</v>
      </c>
      <c r="C11935">
        <v>192</v>
      </c>
      <c r="D11935" s="32">
        <v>0.63194444444444442</v>
      </c>
      <c r="E11935">
        <v>8000</v>
      </c>
      <c r="G11935" s="31" t="s">
        <v>97</v>
      </c>
      <c r="H11935">
        <v>9</v>
      </c>
      <c r="I11935" s="31" t="s">
        <v>98</v>
      </c>
    </row>
    <row r="11936" spans="1:9" x14ac:dyDescent="0.3">
      <c r="A11936">
        <v>11966</v>
      </c>
      <c r="B11936">
        <v>1</v>
      </c>
      <c r="C11936">
        <v>192</v>
      </c>
      <c r="D11936" s="32">
        <v>0.63611111111111107</v>
      </c>
      <c r="E11936">
        <v>8000</v>
      </c>
      <c r="G11936" s="31" t="s">
        <v>102</v>
      </c>
      <c r="H11936">
        <v>9</v>
      </c>
      <c r="I11936" s="31" t="s">
        <v>99</v>
      </c>
    </row>
    <row r="11937" spans="1:9" x14ac:dyDescent="0.3">
      <c r="A11937">
        <v>11967</v>
      </c>
      <c r="B11937">
        <v>6</v>
      </c>
      <c r="C11937">
        <v>192</v>
      </c>
      <c r="D11937" s="32">
        <v>0.82708333333333328</v>
      </c>
      <c r="E11937">
        <v>8000</v>
      </c>
      <c r="F11937">
        <v>2000</v>
      </c>
      <c r="G11937" s="31" t="s">
        <v>102</v>
      </c>
      <c r="H11937">
        <v>9</v>
      </c>
      <c r="I11937" s="31" t="s">
        <v>100</v>
      </c>
    </row>
    <row r="11938" spans="1:9" x14ac:dyDescent="0.3">
      <c r="A11938">
        <v>11968</v>
      </c>
      <c r="B11938">
        <v>4</v>
      </c>
      <c r="C11938">
        <v>192</v>
      </c>
      <c r="D11938" s="32">
        <v>0.64513888888888893</v>
      </c>
      <c r="E11938">
        <v>8000</v>
      </c>
      <c r="G11938" s="31" t="s">
        <v>102</v>
      </c>
      <c r="H11938">
        <v>9</v>
      </c>
      <c r="I11938" s="31" t="s">
        <v>103</v>
      </c>
    </row>
    <row r="11939" spans="1:9" x14ac:dyDescent="0.3">
      <c r="A11939">
        <v>11969</v>
      </c>
      <c r="B11939">
        <v>5</v>
      </c>
      <c r="C11939">
        <v>192</v>
      </c>
      <c r="D11939" s="32">
        <v>0.55000000000000004</v>
      </c>
      <c r="E11939">
        <v>8000</v>
      </c>
      <c r="G11939" s="31" t="s">
        <v>97</v>
      </c>
      <c r="H11939">
        <v>9</v>
      </c>
      <c r="I11939" s="31" t="s">
        <v>105</v>
      </c>
    </row>
    <row r="11940" spans="1:9" x14ac:dyDescent="0.3">
      <c r="A11940">
        <v>11970</v>
      </c>
      <c r="B11940">
        <v>3</v>
      </c>
      <c r="C11940">
        <v>192</v>
      </c>
      <c r="D11940" s="32">
        <v>0.65347222222222223</v>
      </c>
      <c r="E11940">
        <v>10000</v>
      </c>
      <c r="G11940" s="31" t="s">
        <v>97</v>
      </c>
      <c r="H11940">
        <v>10</v>
      </c>
      <c r="I11940" s="31" t="s">
        <v>104</v>
      </c>
    </row>
    <row r="11941" spans="1:9" x14ac:dyDescent="0.3">
      <c r="A11941">
        <v>11971</v>
      </c>
      <c r="B11941">
        <v>2</v>
      </c>
      <c r="C11941">
        <v>192</v>
      </c>
      <c r="D11941" s="32">
        <v>0.65972222222222221</v>
      </c>
      <c r="E11941">
        <v>8000</v>
      </c>
      <c r="F11941">
        <v>1000</v>
      </c>
      <c r="G11941" s="31" t="s">
        <v>97</v>
      </c>
      <c r="H11941">
        <v>10</v>
      </c>
      <c r="I11941" s="31" t="s">
        <v>98</v>
      </c>
    </row>
    <row r="11942" spans="1:9" x14ac:dyDescent="0.3">
      <c r="A11942">
        <v>11972</v>
      </c>
      <c r="B11942">
        <v>1</v>
      </c>
      <c r="C11942">
        <v>192</v>
      </c>
      <c r="D11942" s="32">
        <v>0.66319444444444442</v>
      </c>
      <c r="E11942">
        <v>8000</v>
      </c>
      <c r="F11942">
        <v>2000</v>
      </c>
      <c r="G11942" s="31" t="s">
        <v>102</v>
      </c>
      <c r="H11942">
        <v>10</v>
      </c>
      <c r="I11942" s="31" t="s">
        <v>99</v>
      </c>
    </row>
    <row r="11943" spans="1:9" x14ac:dyDescent="0.3">
      <c r="A11943">
        <v>11973</v>
      </c>
      <c r="B11943">
        <v>4</v>
      </c>
      <c r="C11943">
        <v>192</v>
      </c>
      <c r="D11943" s="32">
        <v>0.66805555555555551</v>
      </c>
      <c r="E11943">
        <v>8000</v>
      </c>
      <c r="G11943" s="31" t="s">
        <v>102</v>
      </c>
      <c r="H11943">
        <v>10</v>
      </c>
      <c r="I11943" s="31" t="s">
        <v>103</v>
      </c>
    </row>
    <row r="11944" spans="1:9" x14ac:dyDescent="0.3">
      <c r="A11944">
        <v>11974</v>
      </c>
      <c r="B11944">
        <v>5</v>
      </c>
      <c r="C11944">
        <v>192</v>
      </c>
      <c r="D11944" s="32">
        <v>0.56944444444444442</v>
      </c>
      <c r="E11944">
        <v>8000</v>
      </c>
      <c r="F11944">
        <v>500</v>
      </c>
      <c r="G11944" s="31" t="s">
        <v>97</v>
      </c>
      <c r="H11944">
        <v>10</v>
      </c>
      <c r="I11944" s="31" t="s">
        <v>105</v>
      </c>
    </row>
    <row r="11945" spans="1:9" x14ac:dyDescent="0.3">
      <c r="A11945">
        <v>11975</v>
      </c>
      <c r="B11945">
        <v>3</v>
      </c>
      <c r="C11945">
        <v>192</v>
      </c>
      <c r="D11945" s="32">
        <v>0.67500000000000004</v>
      </c>
      <c r="E11945">
        <v>8000</v>
      </c>
      <c r="F11945">
        <v>2000</v>
      </c>
      <c r="G11945" s="31" t="s">
        <v>102</v>
      </c>
      <c r="H11945">
        <v>11</v>
      </c>
      <c r="I11945" s="31" t="s">
        <v>104</v>
      </c>
    </row>
    <row r="11946" spans="1:9" x14ac:dyDescent="0.3">
      <c r="A11946">
        <v>11976</v>
      </c>
      <c r="B11946">
        <v>2</v>
      </c>
      <c r="C11946">
        <v>192</v>
      </c>
      <c r="D11946" s="32">
        <v>0.68263888888888891</v>
      </c>
      <c r="E11946">
        <v>8000</v>
      </c>
      <c r="G11946" s="31" t="s">
        <v>102</v>
      </c>
      <c r="H11946">
        <v>11</v>
      </c>
      <c r="I11946" s="31" t="s">
        <v>98</v>
      </c>
    </row>
    <row r="11947" spans="1:9" x14ac:dyDescent="0.3">
      <c r="A11947">
        <v>11977</v>
      </c>
      <c r="B11947">
        <v>1</v>
      </c>
      <c r="C11947">
        <v>192</v>
      </c>
      <c r="D11947" s="32">
        <v>0.70972222222222225</v>
      </c>
      <c r="E11947">
        <v>8000</v>
      </c>
      <c r="F11947">
        <v>2000</v>
      </c>
      <c r="G11947" s="31" t="s">
        <v>102</v>
      </c>
      <c r="H11947">
        <v>11</v>
      </c>
      <c r="I11947" s="31" t="s">
        <v>99</v>
      </c>
    </row>
    <row r="11948" spans="1:9" x14ac:dyDescent="0.3">
      <c r="A11948">
        <v>11978</v>
      </c>
      <c r="B11948">
        <v>4</v>
      </c>
      <c r="C11948">
        <v>192</v>
      </c>
      <c r="D11948" s="32">
        <v>0.71527777777777779</v>
      </c>
      <c r="E11948">
        <v>10000</v>
      </c>
      <c r="G11948" s="31" t="s">
        <v>97</v>
      </c>
      <c r="H11948">
        <v>11</v>
      </c>
      <c r="I11948" s="31" t="s">
        <v>103</v>
      </c>
    </row>
    <row r="11949" spans="1:9" x14ac:dyDescent="0.3">
      <c r="A11949">
        <v>11979</v>
      </c>
      <c r="B11949">
        <v>5</v>
      </c>
      <c r="C11949">
        <v>192</v>
      </c>
      <c r="D11949" s="32">
        <v>0.59236111111111112</v>
      </c>
      <c r="E11949">
        <v>8000</v>
      </c>
      <c r="G11949" s="31" t="s">
        <v>97</v>
      </c>
      <c r="H11949">
        <v>11</v>
      </c>
      <c r="I11949" s="31" t="s">
        <v>105</v>
      </c>
    </row>
    <row r="11950" spans="1:9" x14ac:dyDescent="0.3">
      <c r="A11950">
        <v>11980</v>
      </c>
      <c r="B11950">
        <v>3</v>
      </c>
      <c r="C11950">
        <v>192</v>
      </c>
      <c r="D11950" s="32">
        <v>0.69513888888888886</v>
      </c>
      <c r="E11950">
        <v>8000</v>
      </c>
      <c r="G11950" s="31" t="s">
        <v>102</v>
      </c>
      <c r="H11950">
        <v>12</v>
      </c>
      <c r="I11950" s="31" t="s">
        <v>104</v>
      </c>
    </row>
    <row r="11951" spans="1:9" x14ac:dyDescent="0.3">
      <c r="A11951">
        <v>11981</v>
      </c>
      <c r="B11951">
        <v>2</v>
      </c>
      <c r="C11951">
        <v>192</v>
      </c>
      <c r="D11951" s="32">
        <v>0.7055555555555556</v>
      </c>
      <c r="E11951">
        <v>8000</v>
      </c>
      <c r="G11951" s="31" t="s">
        <v>102</v>
      </c>
      <c r="H11951">
        <v>12</v>
      </c>
      <c r="I11951" s="31" t="s">
        <v>98</v>
      </c>
    </row>
    <row r="11952" spans="1:9" x14ac:dyDescent="0.3">
      <c r="A11952">
        <v>11982</v>
      </c>
      <c r="B11952">
        <v>1</v>
      </c>
      <c r="C11952">
        <v>192</v>
      </c>
      <c r="D11952" s="32">
        <v>0.76388888888888884</v>
      </c>
      <c r="E11952">
        <v>8000</v>
      </c>
      <c r="G11952" s="31" t="s">
        <v>102</v>
      </c>
      <c r="H11952">
        <v>12</v>
      </c>
      <c r="I11952" s="31" t="s">
        <v>99</v>
      </c>
    </row>
    <row r="11953" spans="1:9" x14ac:dyDescent="0.3">
      <c r="A11953">
        <v>11983</v>
      </c>
      <c r="B11953">
        <v>4</v>
      </c>
      <c r="C11953">
        <v>192</v>
      </c>
      <c r="D11953" s="32">
        <v>0.73124999999999996</v>
      </c>
      <c r="E11953">
        <v>8000</v>
      </c>
      <c r="G11953" s="31" t="s">
        <v>102</v>
      </c>
      <c r="H11953">
        <v>12</v>
      </c>
      <c r="I11953" s="31" t="s">
        <v>103</v>
      </c>
    </row>
    <row r="11954" spans="1:9" x14ac:dyDescent="0.3">
      <c r="A11954">
        <v>11984</v>
      </c>
      <c r="B11954">
        <v>5</v>
      </c>
      <c r="C11954">
        <v>192</v>
      </c>
      <c r="D11954" s="32">
        <v>0.61527777777777781</v>
      </c>
      <c r="E11954">
        <v>8000</v>
      </c>
      <c r="G11954" s="31" t="s">
        <v>102</v>
      </c>
      <c r="H11954">
        <v>12</v>
      </c>
      <c r="I11954" s="31" t="s">
        <v>105</v>
      </c>
    </row>
    <row r="11955" spans="1:9" x14ac:dyDescent="0.3">
      <c r="A11955">
        <v>11985</v>
      </c>
      <c r="B11955">
        <v>3</v>
      </c>
      <c r="C11955">
        <v>192</v>
      </c>
      <c r="D11955" s="32">
        <v>0.72013888888888888</v>
      </c>
      <c r="E11955">
        <v>8000</v>
      </c>
      <c r="G11955" s="31" t="s">
        <v>97</v>
      </c>
      <c r="H11955">
        <v>13</v>
      </c>
      <c r="I11955" s="31" t="s">
        <v>104</v>
      </c>
    </row>
    <row r="11956" spans="1:9" x14ac:dyDescent="0.3">
      <c r="A11956">
        <v>11986</v>
      </c>
      <c r="B11956">
        <v>2</v>
      </c>
      <c r="C11956">
        <v>192</v>
      </c>
      <c r="D11956" s="32"/>
      <c r="E11956">
        <v>8000</v>
      </c>
      <c r="G11956" s="31" t="s">
        <v>97</v>
      </c>
      <c r="H11956">
        <v>13</v>
      </c>
      <c r="I11956" s="31" t="s">
        <v>98</v>
      </c>
    </row>
    <row r="11957" spans="1:9" x14ac:dyDescent="0.3">
      <c r="A11957">
        <v>11987</v>
      </c>
      <c r="B11957">
        <v>1</v>
      </c>
      <c r="C11957">
        <v>192</v>
      </c>
      <c r="D11957" s="32">
        <v>0.78611111111111109</v>
      </c>
      <c r="E11957">
        <v>8000</v>
      </c>
      <c r="G11957" s="31" t="s">
        <v>97</v>
      </c>
      <c r="H11957">
        <v>13</v>
      </c>
      <c r="I11957" s="31" t="s">
        <v>99</v>
      </c>
    </row>
    <row r="11958" spans="1:9" x14ac:dyDescent="0.3">
      <c r="A11958">
        <v>11988</v>
      </c>
      <c r="B11958">
        <v>4</v>
      </c>
      <c r="C11958">
        <v>192</v>
      </c>
      <c r="D11958" s="32">
        <v>0.74305555555555558</v>
      </c>
      <c r="E11958">
        <v>8000</v>
      </c>
      <c r="G11958" s="31" t="s">
        <v>97</v>
      </c>
      <c r="H11958">
        <v>13</v>
      </c>
      <c r="I11958" s="31" t="s">
        <v>103</v>
      </c>
    </row>
    <row r="11959" spans="1:9" x14ac:dyDescent="0.3">
      <c r="A11959">
        <v>11989</v>
      </c>
      <c r="B11959">
        <v>5</v>
      </c>
      <c r="C11959">
        <v>192</v>
      </c>
      <c r="D11959" s="32">
        <v>0.64027777777777772</v>
      </c>
      <c r="E11959">
        <v>8000</v>
      </c>
      <c r="F11959">
        <v>2000</v>
      </c>
      <c r="G11959" s="31" t="s">
        <v>102</v>
      </c>
      <c r="H11959">
        <v>13</v>
      </c>
      <c r="I11959" s="31" t="s">
        <v>105</v>
      </c>
    </row>
    <row r="11960" spans="1:9" x14ac:dyDescent="0.3">
      <c r="A11960">
        <v>11990</v>
      </c>
      <c r="B11960">
        <v>3</v>
      </c>
      <c r="C11960">
        <v>192</v>
      </c>
      <c r="D11960" s="32">
        <v>0.74583333333333335</v>
      </c>
      <c r="E11960">
        <v>8000</v>
      </c>
      <c r="G11960" s="31" t="s">
        <v>97</v>
      </c>
      <c r="H11960">
        <v>14</v>
      </c>
      <c r="I11960" s="31" t="s">
        <v>104</v>
      </c>
    </row>
    <row r="11961" spans="1:9" x14ac:dyDescent="0.3">
      <c r="A11961">
        <v>11991</v>
      </c>
      <c r="B11961">
        <v>2</v>
      </c>
      <c r="C11961">
        <v>192</v>
      </c>
      <c r="D11961" s="32">
        <v>0.75624999999999998</v>
      </c>
      <c r="E11961">
        <v>8000</v>
      </c>
      <c r="G11961" s="31" t="s">
        <v>97</v>
      </c>
      <c r="H11961">
        <v>14</v>
      </c>
      <c r="I11961" s="31" t="s">
        <v>98</v>
      </c>
    </row>
    <row r="11962" spans="1:9" x14ac:dyDescent="0.3">
      <c r="A11962">
        <v>11992</v>
      </c>
      <c r="B11962">
        <v>1</v>
      </c>
      <c r="C11962">
        <v>192</v>
      </c>
      <c r="D11962" s="32">
        <v>0.81458333333333333</v>
      </c>
      <c r="E11962">
        <v>8000</v>
      </c>
      <c r="G11962" s="31" t="s">
        <v>102</v>
      </c>
      <c r="H11962">
        <v>14</v>
      </c>
      <c r="I11962" s="31" t="s">
        <v>99</v>
      </c>
    </row>
    <row r="11963" spans="1:9" x14ac:dyDescent="0.3">
      <c r="A11963">
        <v>11993</v>
      </c>
      <c r="B11963">
        <v>4</v>
      </c>
      <c r="C11963">
        <v>192</v>
      </c>
      <c r="D11963" s="32">
        <v>0.76249999999999996</v>
      </c>
      <c r="E11963">
        <v>8000</v>
      </c>
      <c r="G11963" s="31" t="s">
        <v>102</v>
      </c>
      <c r="H11963">
        <v>14</v>
      </c>
      <c r="I11963" s="31" t="s">
        <v>103</v>
      </c>
    </row>
    <row r="11964" spans="1:9" x14ac:dyDescent="0.3">
      <c r="A11964">
        <v>11994</v>
      </c>
      <c r="B11964">
        <v>5</v>
      </c>
      <c r="C11964">
        <v>192</v>
      </c>
      <c r="D11964" s="32">
        <v>0.67569444444444449</v>
      </c>
      <c r="E11964">
        <v>8000</v>
      </c>
      <c r="G11964" s="31" t="s">
        <v>97</v>
      </c>
      <c r="H11964">
        <v>14</v>
      </c>
      <c r="I11964" s="31" t="s">
        <v>105</v>
      </c>
    </row>
    <row r="11965" spans="1:9" x14ac:dyDescent="0.3">
      <c r="A11965">
        <v>11995</v>
      </c>
      <c r="B11965">
        <v>3</v>
      </c>
      <c r="C11965">
        <v>192</v>
      </c>
      <c r="D11965" s="32">
        <v>0.75902777777777775</v>
      </c>
      <c r="E11965">
        <v>8000</v>
      </c>
      <c r="G11965" s="31" t="s">
        <v>97</v>
      </c>
      <c r="H11965">
        <v>15</v>
      </c>
      <c r="I11965" s="31" t="s">
        <v>104</v>
      </c>
    </row>
    <row r="11966" spans="1:9" x14ac:dyDescent="0.3">
      <c r="A11966">
        <v>11996</v>
      </c>
      <c r="B11966">
        <v>2</v>
      </c>
      <c r="C11966">
        <v>192</v>
      </c>
      <c r="D11966" s="32">
        <v>0.77986111111111112</v>
      </c>
      <c r="E11966">
        <v>8000</v>
      </c>
      <c r="G11966" s="31" t="s">
        <v>97</v>
      </c>
      <c r="H11966">
        <v>15</v>
      </c>
      <c r="I11966" s="31" t="s">
        <v>98</v>
      </c>
    </row>
    <row r="11967" spans="1:9" x14ac:dyDescent="0.3">
      <c r="A11967">
        <v>11998</v>
      </c>
      <c r="B11967">
        <v>4</v>
      </c>
      <c r="C11967">
        <v>192</v>
      </c>
      <c r="D11967" s="32">
        <v>0.78194444444444444</v>
      </c>
      <c r="E11967">
        <v>8000</v>
      </c>
      <c r="G11967" s="31" t="s">
        <v>97</v>
      </c>
      <c r="H11967">
        <v>15</v>
      </c>
      <c r="I11967" s="31" t="s">
        <v>103</v>
      </c>
    </row>
    <row r="11968" spans="1:9" x14ac:dyDescent="0.3">
      <c r="A11968">
        <v>11999</v>
      </c>
      <c r="B11968">
        <v>5</v>
      </c>
      <c r="C11968">
        <v>192</v>
      </c>
      <c r="D11968" s="32">
        <v>0.70277777777777772</v>
      </c>
      <c r="E11968">
        <v>8000</v>
      </c>
      <c r="G11968" s="31" t="s">
        <v>97</v>
      </c>
      <c r="H11968">
        <v>15</v>
      </c>
      <c r="I11968" s="31" t="s">
        <v>105</v>
      </c>
    </row>
    <row r="11969" spans="1:9" x14ac:dyDescent="0.3">
      <c r="A11969">
        <v>12000</v>
      </c>
      <c r="B11969">
        <v>3</v>
      </c>
      <c r="C11969">
        <v>192</v>
      </c>
      <c r="D11969" s="32">
        <v>0.78749999999999998</v>
      </c>
      <c r="E11969">
        <v>8000</v>
      </c>
      <c r="G11969" s="31" t="s">
        <v>102</v>
      </c>
      <c r="H11969">
        <v>16</v>
      </c>
      <c r="I11969" s="31" t="s">
        <v>104</v>
      </c>
    </row>
    <row r="11970" spans="1:9" x14ac:dyDescent="0.3">
      <c r="A11970">
        <v>12001</v>
      </c>
      <c r="B11970">
        <v>2</v>
      </c>
      <c r="C11970">
        <v>192</v>
      </c>
      <c r="D11970" s="32">
        <v>0.80694444444444446</v>
      </c>
      <c r="E11970">
        <v>8000</v>
      </c>
      <c r="G11970" s="31" t="s">
        <v>97</v>
      </c>
      <c r="H11970">
        <v>16</v>
      </c>
      <c r="I11970" s="31" t="s">
        <v>98</v>
      </c>
    </row>
    <row r="11971" spans="1:9" x14ac:dyDescent="0.3">
      <c r="A11971">
        <v>12002</v>
      </c>
      <c r="B11971">
        <v>4</v>
      </c>
      <c r="C11971">
        <v>192</v>
      </c>
      <c r="D11971" s="32">
        <v>0.79583333333333328</v>
      </c>
      <c r="E11971">
        <v>8000</v>
      </c>
      <c r="G11971" s="31" t="s">
        <v>97</v>
      </c>
      <c r="H11971">
        <v>16</v>
      </c>
      <c r="I11971" s="31" t="s">
        <v>103</v>
      </c>
    </row>
    <row r="11972" spans="1:9" x14ac:dyDescent="0.3">
      <c r="A11972">
        <v>12003</v>
      </c>
      <c r="B11972">
        <v>5</v>
      </c>
      <c r="C11972">
        <v>192</v>
      </c>
      <c r="D11972" s="32">
        <v>0.7270833333333333</v>
      </c>
      <c r="E11972">
        <v>8000</v>
      </c>
      <c r="G11972" s="31" t="s">
        <v>97</v>
      </c>
      <c r="H11972">
        <v>16</v>
      </c>
      <c r="I11972" s="31" t="s">
        <v>105</v>
      </c>
    </row>
    <row r="11973" spans="1:9" x14ac:dyDescent="0.3">
      <c r="A11973">
        <v>12004</v>
      </c>
      <c r="B11973">
        <v>3</v>
      </c>
      <c r="C11973">
        <v>192</v>
      </c>
      <c r="D11973" s="32">
        <v>0.80763888888888891</v>
      </c>
      <c r="E11973">
        <v>8000</v>
      </c>
      <c r="G11973" s="31" t="s">
        <v>97</v>
      </c>
      <c r="H11973">
        <v>17</v>
      </c>
      <c r="I11973" s="31" t="s">
        <v>104</v>
      </c>
    </row>
    <row r="11974" spans="1:9" x14ac:dyDescent="0.3">
      <c r="A11974">
        <v>12005</v>
      </c>
      <c r="B11974">
        <v>2</v>
      </c>
      <c r="C11974">
        <v>192</v>
      </c>
      <c r="D11974" s="32">
        <v>0.82638888888888884</v>
      </c>
      <c r="E11974">
        <v>8000</v>
      </c>
      <c r="G11974" s="31" t="s">
        <v>97</v>
      </c>
      <c r="H11974">
        <v>17</v>
      </c>
      <c r="I11974" s="31" t="s">
        <v>98</v>
      </c>
    </row>
    <row r="11975" spans="1:9" x14ac:dyDescent="0.3">
      <c r="A11975">
        <v>12006</v>
      </c>
      <c r="B11975">
        <v>4</v>
      </c>
      <c r="C11975">
        <v>192</v>
      </c>
      <c r="D11975" s="32">
        <v>0.81388888888888888</v>
      </c>
      <c r="E11975">
        <v>8000</v>
      </c>
      <c r="G11975" s="31" t="s">
        <v>102</v>
      </c>
      <c r="H11975">
        <v>17</v>
      </c>
      <c r="I11975" s="31" t="s">
        <v>103</v>
      </c>
    </row>
    <row r="11976" spans="1:9" x14ac:dyDescent="0.3">
      <c r="A11976">
        <v>12007</v>
      </c>
      <c r="B11976">
        <v>5</v>
      </c>
      <c r="C11976">
        <v>192</v>
      </c>
      <c r="D11976" s="32">
        <v>0.7416666666666667</v>
      </c>
      <c r="E11976">
        <v>8000</v>
      </c>
      <c r="G11976" s="31" t="s">
        <v>97</v>
      </c>
      <c r="H11976">
        <v>17</v>
      </c>
      <c r="I11976" s="31" t="s">
        <v>105</v>
      </c>
    </row>
    <row r="11977" spans="1:9" x14ac:dyDescent="0.3">
      <c r="A11977">
        <v>12008</v>
      </c>
      <c r="B11977">
        <v>3</v>
      </c>
      <c r="C11977">
        <v>192</v>
      </c>
      <c r="D11977" s="32">
        <v>0.83263888888888893</v>
      </c>
      <c r="E11977">
        <v>8000</v>
      </c>
      <c r="G11977" s="31" t="s">
        <v>97</v>
      </c>
      <c r="H11977">
        <v>18</v>
      </c>
      <c r="I11977" s="31" t="s">
        <v>104</v>
      </c>
    </row>
    <row r="11978" spans="1:9" x14ac:dyDescent="0.3">
      <c r="A11978">
        <v>12009</v>
      </c>
      <c r="B11978">
        <v>4</v>
      </c>
      <c r="C11978">
        <v>192</v>
      </c>
      <c r="D11978" s="32">
        <v>0.83402777777777781</v>
      </c>
      <c r="E11978">
        <v>8000</v>
      </c>
      <c r="G11978" s="31" t="s">
        <v>97</v>
      </c>
      <c r="H11978">
        <v>18</v>
      </c>
      <c r="I11978" s="31" t="s">
        <v>103</v>
      </c>
    </row>
    <row r="11979" spans="1:9" x14ac:dyDescent="0.3">
      <c r="A11979">
        <v>12010</v>
      </c>
      <c r="B11979">
        <v>5</v>
      </c>
      <c r="C11979">
        <v>192</v>
      </c>
      <c r="D11979" s="32">
        <v>0.75694444444444442</v>
      </c>
      <c r="E11979">
        <v>8000</v>
      </c>
      <c r="G11979" s="31" t="s">
        <v>97</v>
      </c>
      <c r="H11979">
        <v>18</v>
      </c>
      <c r="I11979" s="31" t="s">
        <v>105</v>
      </c>
    </row>
    <row r="11980" spans="1:9" x14ac:dyDescent="0.3">
      <c r="A11980">
        <v>12011</v>
      </c>
      <c r="B11980">
        <v>3</v>
      </c>
      <c r="C11980">
        <v>192</v>
      </c>
      <c r="D11980" s="32"/>
      <c r="E11980">
        <v>8000</v>
      </c>
      <c r="G11980" s="31" t="s">
        <v>97</v>
      </c>
      <c r="H11980">
        <v>19</v>
      </c>
      <c r="I11980" s="31" t="s">
        <v>104</v>
      </c>
    </row>
    <row r="11981" spans="1:9" x14ac:dyDescent="0.3">
      <c r="A11981">
        <v>12012</v>
      </c>
      <c r="B11981">
        <v>5</v>
      </c>
      <c r="C11981">
        <v>192</v>
      </c>
      <c r="D11981" s="32">
        <v>0.77847222222222223</v>
      </c>
      <c r="E11981">
        <v>8000</v>
      </c>
      <c r="G11981" s="31" t="s">
        <v>97</v>
      </c>
      <c r="H11981">
        <v>19</v>
      </c>
      <c r="I11981" s="31" t="s">
        <v>105</v>
      </c>
    </row>
    <row r="11982" spans="1:9" x14ac:dyDescent="0.3">
      <c r="A11982">
        <v>12013</v>
      </c>
      <c r="B11982">
        <v>5</v>
      </c>
      <c r="C11982">
        <v>192</v>
      </c>
      <c r="D11982" s="32">
        <v>0.79861111111111116</v>
      </c>
      <c r="E11982">
        <v>8000</v>
      </c>
      <c r="G11982" s="31" t="s">
        <v>97</v>
      </c>
      <c r="H11982">
        <v>20</v>
      </c>
      <c r="I11982" s="31" t="s">
        <v>105</v>
      </c>
    </row>
    <row r="11983" spans="1:9" x14ac:dyDescent="0.3">
      <c r="A11983">
        <v>12014</v>
      </c>
      <c r="B11983">
        <v>5</v>
      </c>
      <c r="C11983">
        <v>192</v>
      </c>
      <c r="D11983" s="32">
        <v>0.81944444444444442</v>
      </c>
      <c r="E11983">
        <v>8000</v>
      </c>
      <c r="G11983" s="31" t="s">
        <v>102</v>
      </c>
      <c r="H11983">
        <v>21</v>
      </c>
      <c r="I11983" s="31" t="s">
        <v>105</v>
      </c>
    </row>
    <row r="11984" spans="1:9" x14ac:dyDescent="0.3">
      <c r="A11984">
        <v>12015</v>
      </c>
      <c r="B11984">
        <v>5</v>
      </c>
      <c r="C11984">
        <v>192</v>
      </c>
      <c r="D11984" s="32"/>
      <c r="E11984">
        <v>8000</v>
      </c>
      <c r="G11984" s="31" t="s">
        <v>102</v>
      </c>
      <c r="H11984">
        <v>22</v>
      </c>
      <c r="I11984" s="31" t="s">
        <v>105</v>
      </c>
    </row>
    <row r="11985" spans="1:9" x14ac:dyDescent="0.3">
      <c r="A11985">
        <v>12016</v>
      </c>
      <c r="B11985">
        <v>3</v>
      </c>
      <c r="C11985">
        <v>193</v>
      </c>
      <c r="D11985" s="32">
        <v>0.4597222222222222</v>
      </c>
      <c r="E11985">
        <v>8000</v>
      </c>
      <c r="G11985" s="31" t="s">
        <v>97</v>
      </c>
      <c r="H11985">
        <v>4</v>
      </c>
      <c r="I11985" s="31" t="s">
        <v>104</v>
      </c>
    </row>
    <row r="11986" spans="1:9" x14ac:dyDescent="0.3">
      <c r="A11986">
        <v>12017</v>
      </c>
      <c r="B11986">
        <v>2</v>
      </c>
      <c r="C11986">
        <v>193</v>
      </c>
      <c r="D11986" s="32">
        <v>0.4826388888888889</v>
      </c>
      <c r="E11986">
        <v>8000</v>
      </c>
      <c r="G11986" s="31" t="s">
        <v>97</v>
      </c>
      <c r="H11986">
        <v>4</v>
      </c>
      <c r="I11986" s="31" t="s">
        <v>98</v>
      </c>
    </row>
    <row r="11987" spans="1:9" x14ac:dyDescent="0.3">
      <c r="A11987">
        <v>12018</v>
      </c>
      <c r="B11987">
        <v>1</v>
      </c>
      <c r="C11987">
        <v>193</v>
      </c>
      <c r="D11987" s="32">
        <v>0.4826388888888889</v>
      </c>
      <c r="E11987">
        <v>8000</v>
      </c>
      <c r="G11987" s="31" t="s">
        <v>97</v>
      </c>
      <c r="H11987">
        <v>4</v>
      </c>
      <c r="I11987" s="31" t="s">
        <v>99</v>
      </c>
    </row>
    <row r="11988" spans="1:9" x14ac:dyDescent="0.3">
      <c r="A11988">
        <v>12019</v>
      </c>
      <c r="B11988">
        <v>4</v>
      </c>
      <c r="C11988">
        <v>193</v>
      </c>
      <c r="D11988" s="32">
        <v>0.44930555555555557</v>
      </c>
      <c r="E11988">
        <v>8000</v>
      </c>
      <c r="G11988" s="31" t="s">
        <v>97</v>
      </c>
      <c r="H11988">
        <v>4</v>
      </c>
      <c r="I11988" s="31" t="s">
        <v>103</v>
      </c>
    </row>
    <row r="11989" spans="1:9" x14ac:dyDescent="0.3">
      <c r="A11989">
        <v>12020</v>
      </c>
      <c r="B11989">
        <v>8</v>
      </c>
      <c r="C11989">
        <v>193</v>
      </c>
      <c r="D11989" s="32">
        <v>0.49652777777777779</v>
      </c>
      <c r="E11989">
        <v>8000</v>
      </c>
      <c r="F11989">
        <v>2000</v>
      </c>
      <c r="G11989" s="31" t="s">
        <v>102</v>
      </c>
      <c r="H11989">
        <v>4</v>
      </c>
      <c r="I11989" s="31" t="s">
        <v>101</v>
      </c>
    </row>
    <row r="11990" spans="1:9" x14ac:dyDescent="0.3">
      <c r="A11990">
        <v>12021</v>
      </c>
      <c r="B11990">
        <v>5</v>
      </c>
      <c r="C11990">
        <v>193</v>
      </c>
      <c r="D11990" s="32">
        <v>0.44444444444444442</v>
      </c>
      <c r="E11990">
        <v>8000</v>
      </c>
      <c r="F11990">
        <v>9000</v>
      </c>
      <c r="G11990" s="31" t="s">
        <v>97</v>
      </c>
      <c r="H11990">
        <v>4</v>
      </c>
      <c r="I11990" s="31" t="s">
        <v>105</v>
      </c>
    </row>
    <row r="11991" spans="1:9" x14ac:dyDescent="0.3">
      <c r="A11991">
        <v>12022</v>
      </c>
      <c r="B11991">
        <v>3</v>
      </c>
      <c r="C11991">
        <v>193</v>
      </c>
      <c r="D11991" s="32">
        <v>0.49583333333333335</v>
      </c>
      <c r="E11991">
        <v>8000</v>
      </c>
      <c r="G11991" s="31" t="s">
        <v>102</v>
      </c>
      <c r="H11991">
        <v>5</v>
      </c>
      <c r="I11991" s="31" t="s">
        <v>104</v>
      </c>
    </row>
    <row r="11992" spans="1:9" x14ac:dyDescent="0.3">
      <c r="A11992">
        <v>12023</v>
      </c>
      <c r="B11992">
        <v>2</v>
      </c>
      <c r="C11992">
        <v>193</v>
      </c>
      <c r="D11992" s="32">
        <v>0.52569444444444446</v>
      </c>
      <c r="E11992">
        <v>8000</v>
      </c>
      <c r="F11992">
        <v>4000</v>
      </c>
      <c r="G11992" s="31" t="s">
        <v>102</v>
      </c>
      <c r="H11992">
        <v>5</v>
      </c>
      <c r="I11992" s="31" t="s">
        <v>98</v>
      </c>
    </row>
    <row r="11993" spans="1:9" x14ac:dyDescent="0.3">
      <c r="A11993">
        <v>12024</v>
      </c>
      <c r="B11993">
        <v>1</v>
      </c>
      <c r="C11993">
        <v>193</v>
      </c>
      <c r="D11993" s="32">
        <v>0.50902777777777775</v>
      </c>
      <c r="E11993">
        <v>8000</v>
      </c>
      <c r="G11993" s="31" t="s">
        <v>97</v>
      </c>
      <c r="H11993">
        <v>5</v>
      </c>
      <c r="I11993" s="31" t="s">
        <v>99</v>
      </c>
    </row>
    <row r="11994" spans="1:9" x14ac:dyDescent="0.3">
      <c r="A11994">
        <v>12025</v>
      </c>
      <c r="B11994">
        <v>4</v>
      </c>
      <c r="C11994">
        <v>193</v>
      </c>
      <c r="D11994" s="32">
        <v>0.46805555555555556</v>
      </c>
      <c r="E11994">
        <v>8000</v>
      </c>
      <c r="G11994" s="31" t="s">
        <v>102</v>
      </c>
      <c r="H11994">
        <v>5</v>
      </c>
      <c r="I11994" s="31" t="s">
        <v>103</v>
      </c>
    </row>
    <row r="11995" spans="1:9" x14ac:dyDescent="0.3">
      <c r="A11995">
        <v>12026</v>
      </c>
      <c r="B11995">
        <v>8</v>
      </c>
      <c r="C11995">
        <v>193</v>
      </c>
      <c r="D11995" s="32">
        <v>0.52847222222222223</v>
      </c>
      <c r="E11995">
        <v>8000</v>
      </c>
      <c r="G11995" s="31" t="s">
        <v>97</v>
      </c>
      <c r="H11995">
        <v>5</v>
      </c>
      <c r="I11995" s="31" t="s">
        <v>101</v>
      </c>
    </row>
    <row r="11996" spans="1:9" x14ac:dyDescent="0.3">
      <c r="A11996">
        <v>12027</v>
      </c>
      <c r="B11996">
        <v>5</v>
      </c>
      <c r="C11996">
        <v>193</v>
      </c>
      <c r="D11996" s="32">
        <v>0.46597222222222223</v>
      </c>
      <c r="E11996">
        <v>8000</v>
      </c>
      <c r="F11996">
        <v>7000</v>
      </c>
      <c r="G11996" s="31" t="s">
        <v>97</v>
      </c>
      <c r="H11996">
        <v>5</v>
      </c>
      <c r="I11996" s="31" t="s">
        <v>105</v>
      </c>
    </row>
    <row r="11997" spans="1:9" x14ac:dyDescent="0.3">
      <c r="A11997">
        <v>12028</v>
      </c>
      <c r="B11997">
        <v>3</v>
      </c>
      <c r="C11997">
        <v>193</v>
      </c>
      <c r="D11997" s="32">
        <v>0.54583333333333328</v>
      </c>
      <c r="E11997">
        <v>8000</v>
      </c>
      <c r="G11997" s="31" t="s">
        <v>102</v>
      </c>
      <c r="H11997">
        <v>6</v>
      </c>
      <c r="I11997" s="31" t="s">
        <v>104</v>
      </c>
    </row>
    <row r="11998" spans="1:9" x14ac:dyDescent="0.3">
      <c r="A11998">
        <v>12029</v>
      </c>
      <c r="B11998">
        <v>2</v>
      </c>
      <c r="C11998">
        <v>193</v>
      </c>
      <c r="D11998" s="32">
        <v>0.55347222222222225</v>
      </c>
      <c r="E11998">
        <v>10000</v>
      </c>
      <c r="F11998">
        <v>1000</v>
      </c>
      <c r="G11998" s="31" t="s">
        <v>102</v>
      </c>
      <c r="H11998">
        <v>6</v>
      </c>
      <c r="I11998" s="31" t="s">
        <v>98</v>
      </c>
    </row>
    <row r="11999" spans="1:9" x14ac:dyDescent="0.3">
      <c r="A11999">
        <v>12030</v>
      </c>
      <c r="B11999">
        <v>1</v>
      </c>
      <c r="C11999">
        <v>193</v>
      </c>
      <c r="D11999" s="32">
        <v>0.54791666666666672</v>
      </c>
      <c r="E11999">
        <v>8000</v>
      </c>
      <c r="F11999">
        <v>1000</v>
      </c>
      <c r="G11999" s="31" t="s">
        <v>102</v>
      </c>
      <c r="H11999">
        <v>6</v>
      </c>
      <c r="I11999" s="31" t="s">
        <v>99</v>
      </c>
    </row>
    <row r="12000" spans="1:9" x14ac:dyDescent="0.3">
      <c r="A12000">
        <v>12031</v>
      </c>
      <c r="B12000">
        <v>4</v>
      </c>
      <c r="C12000">
        <v>193</v>
      </c>
      <c r="D12000" s="32">
        <v>0.4861111111111111</v>
      </c>
      <c r="E12000">
        <v>8000</v>
      </c>
      <c r="G12000" s="31" t="s">
        <v>102</v>
      </c>
      <c r="H12000">
        <v>6</v>
      </c>
      <c r="I12000" s="31" t="s">
        <v>103</v>
      </c>
    </row>
    <row r="12001" spans="1:9" x14ac:dyDescent="0.3">
      <c r="A12001">
        <v>12032</v>
      </c>
      <c r="B12001">
        <v>8</v>
      </c>
      <c r="C12001">
        <v>193</v>
      </c>
      <c r="D12001" s="32">
        <v>0.56319444444444444</v>
      </c>
      <c r="E12001">
        <v>8000</v>
      </c>
      <c r="G12001" s="31" t="s">
        <v>102</v>
      </c>
      <c r="H12001">
        <v>6</v>
      </c>
      <c r="I12001" s="31" t="s">
        <v>101</v>
      </c>
    </row>
    <row r="12002" spans="1:9" x14ac:dyDescent="0.3">
      <c r="A12002">
        <v>12033</v>
      </c>
      <c r="B12002">
        <v>5</v>
      </c>
      <c r="C12002">
        <v>193</v>
      </c>
      <c r="D12002" s="32">
        <v>0.50069444444444444</v>
      </c>
      <c r="E12002">
        <v>8000</v>
      </c>
      <c r="F12002">
        <v>2000</v>
      </c>
      <c r="G12002" s="31" t="s">
        <v>102</v>
      </c>
      <c r="H12002">
        <v>6</v>
      </c>
      <c r="I12002" s="31" t="s">
        <v>105</v>
      </c>
    </row>
    <row r="12003" spans="1:9" x14ac:dyDescent="0.3">
      <c r="A12003">
        <v>12034</v>
      </c>
      <c r="B12003">
        <v>3</v>
      </c>
      <c r="C12003">
        <v>193</v>
      </c>
      <c r="D12003" s="32">
        <v>0.54583333333333328</v>
      </c>
      <c r="E12003">
        <v>8000</v>
      </c>
      <c r="G12003" s="31" t="s">
        <v>102</v>
      </c>
      <c r="H12003">
        <v>7</v>
      </c>
      <c r="I12003" s="31" t="s">
        <v>104</v>
      </c>
    </row>
    <row r="12004" spans="1:9" x14ac:dyDescent="0.3">
      <c r="A12004">
        <v>12035</v>
      </c>
      <c r="B12004">
        <v>2</v>
      </c>
      <c r="C12004">
        <v>193</v>
      </c>
      <c r="D12004" s="32">
        <v>0.6118055555555556</v>
      </c>
      <c r="E12004">
        <v>8000</v>
      </c>
      <c r="G12004" s="31" t="s">
        <v>102</v>
      </c>
      <c r="H12004">
        <v>7</v>
      </c>
      <c r="I12004" s="31" t="s">
        <v>98</v>
      </c>
    </row>
    <row r="12005" spans="1:9" x14ac:dyDescent="0.3">
      <c r="A12005">
        <v>12036</v>
      </c>
      <c r="B12005">
        <v>1</v>
      </c>
      <c r="C12005">
        <v>193</v>
      </c>
      <c r="D12005" s="32">
        <v>0.59027777777777779</v>
      </c>
      <c r="E12005">
        <v>8000</v>
      </c>
      <c r="G12005" s="31" t="s">
        <v>102</v>
      </c>
      <c r="H12005">
        <v>7</v>
      </c>
      <c r="I12005" s="31" t="s">
        <v>99</v>
      </c>
    </row>
    <row r="12006" spans="1:9" x14ac:dyDescent="0.3">
      <c r="A12006">
        <v>12037</v>
      </c>
      <c r="B12006">
        <v>4</v>
      </c>
      <c r="C12006">
        <v>193</v>
      </c>
      <c r="D12006" s="32">
        <v>0.51388888888888884</v>
      </c>
      <c r="E12006">
        <v>10000</v>
      </c>
      <c r="G12006" s="31" t="s">
        <v>102</v>
      </c>
      <c r="H12006">
        <v>7</v>
      </c>
      <c r="I12006" s="31" t="s">
        <v>103</v>
      </c>
    </row>
    <row r="12007" spans="1:9" x14ac:dyDescent="0.3">
      <c r="A12007">
        <v>12038</v>
      </c>
      <c r="B12007">
        <v>8</v>
      </c>
      <c r="C12007">
        <v>193</v>
      </c>
      <c r="D12007" s="32">
        <v>0.60347222222222219</v>
      </c>
      <c r="E12007">
        <v>8000</v>
      </c>
      <c r="G12007" s="31" t="s">
        <v>102</v>
      </c>
      <c r="H12007">
        <v>7</v>
      </c>
      <c r="I12007" s="31" t="s">
        <v>101</v>
      </c>
    </row>
    <row r="12008" spans="1:9" x14ac:dyDescent="0.3">
      <c r="A12008">
        <v>12039</v>
      </c>
      <c r="B12008">
        <v>5</v>
      </c>
      <c r="C12008">
        <v>193</v>
      </c>
      <c r="D12008" s="32">
        <v>0.53125</v>
      </c>
      <c r="E12008">
        <v>8000</v>
      </c>
      <c r="G12008" s="31" t="s">
        <v>97</v>
      </c>
      <c r="H12008">
        <v>7</v>
      </c>
      <c r="I12008" s="31" t="s">
        <v>105</v>
      </c>
    </row>
    <row r="12009" spans="1:9" x14ac:dyDescent="0.3">
      <c r="A12009">
        <v>12040</v>
      </c>
      <c r="B12009">
        <v>3</v>
      </c>
      <c r="C12009">
        <v>193</v>
      </c>
      <c r="D12009" s="32">
        <v>0.59930555555555554</v>
      </c>
      <c r="E12009">
        <v>8000</v>
      </c>
      <c r="F12009">
        <v>2000</v>
      </c>
      <c r="G12009" s="31" t="s">
        <v>97</v>
      </c>
      <c r="H12009">
        <v>8</v>
      </c>
      <c r="I12009" s="31" t="s">
        <v>104</v>
      </c>
    </row>
    <row r="12010" spans="1:9" x14ac:dyDescent="0.3">
      <c r="A12010">
        <v>12041</v>
      </c>
      <c r="B12010">
        <v>2</v>
      </c>
      <c r="C12010">
        <v>193</v>
      </c>
      <c r="D12010" s="32">
        <v>0.65208333333333335</v>
      </c>
      <c r="E12010">
        <v>8000</v>
      </c>
      <c r="G12010" s="31" t="s">
        <v>102</v>
      </c>
      <c r="H12010">
        <v>8</v>
      </c>
      <c r="I12010" s="31" t="s">
        <v>98</v>
      </c>
    </row>
    <row r="12011" spans="1:9" x14ac:dyDescent="0.3">
      <c r="A12011">
        <v>12042</v>
      </c>
      <c r="B12011">
        <v>1</v>
      </c>
      <c r="C12011">
        <v>193</v>
      </c>
      <c r="D12011" s="32">
        <v>0.63263888888888886</v>
      </c>
      <c r="E12011">
        <v>8000</v>
      </c>
      <c r="F12011">
        <v>2000</v>
      </c>
      <c r="G12011" s="31" t="s">
        <v>102</v>
      </c>
      <c r="H12011">
        <v>8</v>
      </c>
      <c r="I12011" s="31" t="s">
        <v>99</v>
      </c>
    </row>
    <row r="12012" spans="1:9" x14ac:dyDescent="0.3">
      <c r="A12012">
        <v>12043</v>
      </c>
      <c r="B12012">
        <v>4</v>
      </c>
      <c r="C12012">
        <v>193</v>
      </c>
      <c r="D12012" s="32">
        <v>0.54513888888888884</v>
      </c>
      <c r="E12012">
        <v>8000</v>
      </c>
      <c r="F12012">
        <v>2000</v>
      </c>
      <c r="G12012" s="31" t="s">
        <v>97</v>
      </c>
      <c r="H12012">
        <v>8</v>
      </c>
      <c r="I12012" s="31" t="s">
        <v>103</v>
      </c>
    </row>
    <row r="12013" spans="1:9" x14ac:dyDescent="0.3">
      <c r="A12013">
        <v>12044</v>
      </c>
      <c r="B12013">
        <v>8</v>
      </c>
      <c r="C12013">
        <v>193</v>
      </c>
      <c r="D12013" s="32">
        <v>0.64166666666666672</v>
      </c>
      <c r="E12013">
        <v>8000</v>
      </c>
      <c r="F12013">
        <v>2000</v>
      </c>
      <c r="G12013" s="31" t="s">
        <v>102</v>
      </c>
      <c r="H12013">
        <v>8</v>
      </c>
      <c r="I12013" s="31" t="s">
        <v>101</v>
      </c>
    </row>
    <row r="12014" spans="1:9" x14ac:dyDescent="0.3">
      <c r="A12014">
        <v>12045</v>
      </c>
      <c r="B12014">
        <v>5</v>
      </c>
      <c r="C12014">
        <v>193</v>
      </c>
      <c r="D12014" s="32">
        <v>0.58611111111111114</v>
      </c>
      <c r="E12014">
        <v>8000</v>
      </c>
      <c r="G12014" s="31" t="s">
        <v>97</v>
      </c>
      <c r="H12014">
        <v>8</v>
      </c>
      <c r="I12014" s="31" t="s">
        <v>105</v>
      </c>
    </row>
    <row r="12015" spans="1:9" x14ac:dyDescent="0.3">
      <c r="A12015">
        <v>12046</v>
      </c>
      <c r="B12015">
        <v>3</v>
      </c>
      <c r="C12015">
        <v>193</v>
      </c>
      <c r="D12015" s="32">
        <v>0.62291666666666667</v>
      </c>
      <c r="E12015">
        <v>8000</v>
      </c>
      <c r="G12015" s="31" t="s">
        <v>97</v>
      </c>
      <c r="H12015">
        <v>9</v>
      </c>
      <c r="I12015" s="31" t="s">
        <v>104</v>
      </c>
    </row>
    <row r="12016" spans="1:9" x14ac:dyDescent="0.3">
      <c r="A12016">
        <v>12047</v>
      </c>
      <c r="B12016">
        <v>2</v>
      </c>
      <c r="C12016">
        <v>193</v>
      </c>
      <c r="D12016" s="32">
        <v>0.73333333333333328</v>
      </c>
      <c r="E12016">
        <v>8000</v>
      </c>
      <c r="G12016" s="31" t="s">
        <v>102</v>
      </c>
      <c r="H12016">
        <v>9</v>
      </c>
      <c r="I12016" s="31" t="s">
        <v>98</v>
      </c>
    </row>
    <row r="12017" spans="1:9" x14ac:dyDescent="0.3">
      <c r="A12017">
        <v>12048</v>
      </c>
      <c r="B12017">
        <v>1</v>
      </c>
      <c r="C12017">
        <v>193</v>
      </c>
      <c r="D12017" s="32">
        <v>0.68333333333333335</v>
      </c>
      <c r="E12017">
        <v>8000</v>
      </c>
      <c r="G12017" s="31" t="s">
        <v>97</v>
      </c>
      <c r="H12017">
        <v>9</v>
      </c>
      <c r="I12017" s="31" t="s">
        <v>99</v>
      </c>
    </row>
    <row r="12018" spans="1:9" x14ac:dyDescent="0.3">
      <c r="A12018">
        <v>12049</v>
      </c>
      <c r="B12018">
        <v>4</v>
      </c>
      <c r="C12018">
        <v>193</v>
      </c>
      <c r="D12018" s="32">
        <v>0.5708333333333333</v>
      </c>
      <c r="E12018">
        <v>8000</v>
      </c>
      <c r="G12018" s="31" t="s">
        <v>97</v>
      </c>
      <c r="H12018">
        <v>9</v>
      </c>
      <c r="I12018" s="31" t="s">
        <v>103</v>
      </c>
    </row>
    <row r="12019" spans="1:9" x14ac:dyDescent="0.3">
      <c r="A12019">
        <v>12050</v>
      </c>
      <c r="B12019">
        <v>8</v>
      </c>
      <c r="C12019">
        <v>193</v>
      </c>
      <c r="D12019" s="32">
        <v>0.68402777777777779</v>
      </c>
      <c r="E12019">
        <v>8000</v>
      </c>
      <c r="F12019">
        <v>2000</v>
      </c>
      <c r="G12019" s="31" t="s">
        <v>102</v>
      </c>
      <c r="H12019">
        <v>9</v>
      </c>
      <c r="I12019" s="31" t="s">
        <v>101</v>
      </c>
    </row>
    <row r="12020" spans="1:9" x14ac:dyDescent="0.3">
      <c r="A12020">
        <v>12051</v>
      </c>
      <c r="B12020">
        <v>5</v>
      </c>
      <c r="C12020">
        <v>193</v>
      </c>
      <c r="D12020" s="32">
        <v>0.61805555555555558</v>
      </c>
      <c r="E12020">
        <v>8000</v>
      </c>
      <c r="G12020" s="31" t="s">
        <v>97</v>
      </c>
      <c r="H12020">
        <v>9</v>
      </c>
      <c r="I12020" s="31" t="s">
        <v>105</v>
      </c>
    </row>
    <row r="12021" spans="1:9" x14ac:dyDescent="0.3">
      <c r="A12021">
        <v>12052</v>
      </c>
      <c r="B12021">
        <v>3</v>
      </c>
      <c r="C12021">
        <v>193</v>
      </c>
      <c r="D12021" s="32">
        <v>0.65416666666666667</v>
      </c>
      <c r="E12021">
        <v>8000</v>
      </c>
      <c r="G12021" s="31" t="s">
        <v>97</v>
      </c>
      <c r="H12021">
        <v>10</v>
      </c>
      <c r="I12021" s="31" t="s">
        <v>104</v>
      </c>
    </row>
    <row r="12022" spans="1:9" x14ac:dyDescent="0.3">
      <c r="A12022">
        <v>12053</v>
      </c>
      <c r="B12022">
        <v>2</v>
      </c>
      <c r="C12022">
        <v>193</v>
      </c>
      <c r="D12022" s="32">
        <v>0.76249999999999996</v>
      </c>
      <c r="E12022">
        <v>8000</v>
      </c>
      <c r="G12022" s="31" t="s">
        <v>102</v>
      </c>
      <c r="H12022">
        <v>10</v>
      </c>
      <c r="I12022" s="31" t="s">
        <v>98</v>
      </c>
    </row>
    <row r="12023" spans="1:9" x14ac:dyDescent="0.3">
      <c r="A12023">
        <v>12054</v>
      </c>
      <c r="B12023">
        <v>1</v>
      </c>
      <c r="C12023">
        <v>193</v>
      </c>
      <c r="D12023" s="32">
        <v>0.71666666666666667</v>
      </c>
      <c r="E12023">
        <v>8000</v>
      </c>
      <c r="F12023">
        <v>1000</v>
      </c>
      <c r="G12023" s="31" t="s">
        <v>102</v>
      </c>
      <c r="H12023">
        <v>10</v>
      </c>
      <c r="I12023" s="31" t="s">
        <v>99</v>
      </c>
    </row>
    <row r="12024" spans="1:9" x14ac:dyDescent="0.3">
      <c r="A12024">
        <v>12055</v>
      </c>
      <c r="B12024">
        <v>4</v>
      </c>
      <c r="C12024">
        <v>193</v>
      </c>
      <c r="D12024" s="32">
        <v>0.61944444444444446</v>
      </c>
      <c r="E12024">
        <v>8000</v>
      </c>
      <c r="G12024" s="31" t="s">
        <v>102</v>
      </c>
      <c r="H12024">
        <v>10</v>
      </c>
      <c r="I12024" s="31" t="s">
        <v>103</v>
      </c>
    </row>
    <row r="12025" spans="1:9" x14ac:dyDescent="0.3">
      <c r="A12025">
        <v>12056</v>
      </c>
      <c r="B12025">
        <v>8</v>
      </c>
      <c r="C12025">
        <v>193</v>
      </c>
      <c r="D12025" s="32">
        <v>0.73541666666666672</v>
      </c>
      <c r="E12025">
        <v>8000</v>
      </c>
      <c r="G12025" s="31" t="s">
        <v>97</v>
      </c>
      <c r="H12025">
        <v>10</v>
      </c>
      <c r="I12025" s="31" t="s">
        <v>101</v>
      </c>
    </row>
    <row r="12026" spans="1:9" x14ac:dyDescent="0.3">
      <c r="A12026">
        <v>12057</v>
      </c>
      <c r="B12026">
        <v>5</v>
      </c>
      <c r="C12026">
        <v>193</v>
      </c>
      <c r="D12026" s="32">
        <v>0.64513888888888893</v>
      </c>
      <c r="E12026">
        <v>8000</v>
      </c>
      <c r="F12026">
        <v>4000</v>
      </c>
      <c r="G12026" s="31" t="s">
        <v>102</v>
      </c>
      <c r="H12026">
        <v>10</v>
      </c>
      <c r="I12026" s="31" t="s">
        <v>105</v>
      </c>
    </row>
    <row r="12027" spans="1:9" x14ac:dyDescent="0.3">
      <c r="A12027">
        <v>12058</v>
      </c>
      <c r="B12027">
        <v>3</v>
      </c>
      <c r="C12027">
        <v>193</v>
      </c>
      <c r="D12027" s="32">
        <v>0.68402777777777779</v>
      </c>
      <c r="E12027">
        <v>8000</v>
      </c>
      <c r="G12027" s="31" t="s">
        <v>97</v>
      </c>
      <c r="H12027">
        <v>11</v>
      </c>
      <c r="I12027" s="31" t="s">
        <v>104</v>
      </c>
    </row>
    <row r="12028" spans="1:9" x14ac:dyDescent="0.3">
      <c r="A12028">
        <v>12059</v>
      </c>
      <c r="B12028">
        <v>2</v>
      </c>
      <c r="C12028">
        <v>193</v>
      </c>
      <c r="D12028" s="32">
        <v>0.79791666666666672</v>
      </c>
      <c r="E12028">
        <v>8000</v>
      </c>
      <c r="G12028" s="31" t="s">
        <v>102</v>
      </c>
      <c r="H12028">
        <v>11</v>
      </c>
      <c r="I12028" s="31" t="s">
        <v>98</v>
      </c>
    </row>
    <row r="12029" spans="1:9" x14ac:dyDescent="0.3">
      <c r="A12029">
        <v>12060</v>
      </c>
      <c r="B12029">
        <v>1</v>
      </c>
      <c r="C12029">
        <v>193</v>
      </c>
      <c r="D12029" s="32">
        <v>0.7680555555555556</v>
      </c>
      <c r="E12029">
        <v>8000</v>
      </c>
      <c r="G12029" s="31" t="s">
        <v>102</v>
      </c>
      <c r="H12029">
        <v>11</v>
      </c>
      <c r="I12029" s="31" t="s">
        <v>99</v>
      </c>
    </row>
    <row r="12030" spans="1:9" x14ac:dyDescent="0.3">
      <c r="A12030">
        <v>12061</v>
      </c>
      <c r="B12030">
        <v>4</v>
      </c>
      <c r="C12030">
        <v>193</v>
      </c>
      <c r="D12030" s="32">
        <v>0.65763888888888888</v>
      </c>
      <c r="E12030">
        <v>8000</v>
      </c>
      <c r="G12030" s="31" t="s">
        <v>97</v>
      </c>
      <c r="H12030">
        <v>11</v>
      </c>
      <c r="I12030" s="31" t="s">
        <v>103</v>
      </c>
    </row>
    <row r="12031" spans="1:9" x14ac:dyDescent="0.3">
      <c r="A12031">
        <v>12062</v>
      </c>
      <c r="B12031">
        <v>8</v>
      </c>
      <c r="C12031">
        <v>193</v>
      </c>
      <c r="D12031" s="32">
        <v>0.78819444444444442</v>
      </c>
      <c r="E12031">
        <v>8000</v>
      </c>
      <c r="G12031" s="31" t="s">
        <v>97</v>
      </c>
      <c r="H12031">
        <v>11</v>
      </c>
      <c r="I12031" s="31" t="s">
        <v>101</v>
      </c>
    </row>
    <row r="12032" spans="1:9" x14ac:dyDescent="0.3">
      <c r="A12032">
        <v>12063</v>
      </c>
      <c r="B12032">
        <v>5</v>
      </c>
      <c r="C12032">
        <v>193</v>
      </c>
      <c r="D12032" s="32">
        <v>0.66874999999999996</v>
      </c>
      <c r="E12032">
        <v>8000</v>
      </c>
      <c r="G12032" s="31" t="s">
        <v>97</v>
      </c>
      <c r="H12032">
        <v>11</v>
      </c>
      <c r="I12032" s="31" t="s">
        <v>105</v>
      </c>
    </row>
    <row r="12033" spans="1:9" x14ac:dyDescent="0.3">
      <c r="A12033">
        <v>12064</v>
      </c>
      <c r="B12033">
        <v>3</v>
      </c>
      <c r="C12033">
        <v>193</v>
      </c>
      <c r="D12033" s="32">
        <v>0.70486111111111116</v>
      </c>
      <c r="E12033">
        <v>8000</v>
      </c>
      <c r="G12033" s="31" t="s">
        <v>97</v>
      </c>
      <c r="H12033">
        <v>12</v>
      </c>
      <c r="I12033" s="31" t="s">
        <v>104</v>
      </c>
    </row>
    <row r="12034" spans="1:9" x14ac:dyDescent="0.3">
      <c r="A12034">
        <v>12065</v>
      </c>
      <c r="B12034">
        <v>2</v>
      </c>
      <c r="C12034">
        <v>193</v>
      </c>
      <c r="D12034" s="32"/>
      <c r="E12034">
        <v>8000</v>
      </c>
      <c r="F12034">
        <v>2000</v>
      </c>
      <c r="G12034" s="31" t="s">
        <v>102</v>
      </c>
      <c r="H12034">
        <v>12</v>
      </c>
      <c r="I12034" s="31" t="s">
        <v>98</v>
      </c>
    </row>
    <row r="12035" spans="1:9" x14ac:dyDescent="0.3">
      <c r="A12035">
        <v>12066</v>
      </c>
      <c r="B12035">
        <v>1</v>
      </c>
      <c r="C12035">
        <v>193</v>
      </c>
      <c r="D12035" s="32"/>
      <c r="E12035">
        <v>8000</v>
      </c>
      <c r="G12035" s="31" t="s">
        <v>97</v>
      </c>
      <c r="H12035">
        <v>12</v>
      </c>
      <c r="I12035" s="31" t="s">
        <v>99</v>
      </c>
    </row>
    <row r="12036" spans="1:9" x14ac:dyDescent="0.3">
      <c r="A12036">
        <v>12067</v>
      </c>
      <c r="B12036">
        <v>4</v>
      </c>
      <c r="C12036">
        <v>193</v>
      </c>
      <c r="D12036" s="32">
        <v>0.71319444444444446</v>
      </c>
      <c r="E12036">
        <v>8000</v>
      </c>
      <c r="G12036" s="31" t="s">
        <v>102</v>
      </c>
      <c r="H12036">
        <v>12</v>
      </c>
      <c r="I12036" s="31" t="s">
        <v>103</v>
      </c>
    </row>
    <row r="12037" spans="1:9" x14ac:dyDescent="0.3">
      <c r="A12037">
        <v>12068</v>
      </c>
      <c r="B12037">
        <v>8</v>
      </c>
      <c r="C12037">
        <v>193</v>
      </c>
      <c r="D12037" s="32">
        <v>0.82986111111111116</v>
      </c>
      <c r="E12037">
        <v>8000</v>
      </c>
      <c r="G12037" s="31" t="s">
        <v>102</v>
      </c>
      <c r="H12037">
        <v>12</v>
      </c>
      <c r="I12037" s="31" t="s">
        <v>101</v>
      </c>
    </row>
    <row r="12038" spans="1:9" x14ac:dyDescent="0.3">
      <c r="A12038">
        <v>12069</v>
      </c>
      <c r="B12038">
        <v>5</v>
      </c>
      <c r="C12038">
        <v>193</v>
      </c>
      <c r="D12038" s="32">
        <v>0.69861111111111107</v>
      </c>
      <c r="E12038">
        <v>8000</v>
      </c>
      <c r="F12038">
        <v>3000</v>
      </c>
      <c r="G12038" s="31" t="s">
        <v>97</v>
      </c>
      <c r="H12038">
        <v>12</v>
      </c>
      <c r="I12038" s="31" t="s">
        <v>105</v>
      </c>
    </row>
    <row r="12039" spans="1:9" x14ac:dyDescent="0.3">
      <c r="A12039">
        <v>12070</v>
      </c>
      <c r="B12039">
        <v>3</v>
      </c>
      <c r="C12039">
        <v>193</v>
      </c>
      <c r="D12039" s="32">
        <v>0.73472222222222228</v>
      </c>
      <c r="E12039">
        <v>8000</v>
      </c>
      <c r="G12039" s="31" t="s">
        <v>97</v>
      </c>
      <c r="H12039">
        <v>13</v>
      </c>
      <c r="I12039" s="31" t="s">
        <v>104</v>
      </c>
    </row>
    <row r="12040" spans="1:9" x14ac:dyDescent="0.3">
      <c r="A12040">
        <v>12071</v>
      </c>
      <c r="B12040">
        <v>4</v>
      </c>
      <c r="C12040">
        <v>193</v>
      </c>
      <c r="D12040" s="32">
        <v>0.72986111111111107</v>
      </c>
      <c r="E12040">
        <v>8000</v>
      </c>
      <c r="G12040" s="31" t="s">
        <v>102</v>
      </c>
      <c r="H12040">
        <v>13</v>
      </c>
      <c r="I12040" s="31" t="s">
        <v>103</v>
      </c>
    </row>
    <row r="12041" spans="1:9" x14ac:dyDescent="0.3">
      <c r="A12041">
        <v>12072</v>
      </c>
      <c r="B12041">
        <v>5</v>
      </c>
      <c r="C12041">
        <v>193</v>
      </c>
      <c r="D12041" s="32">
        <v>0.71736111111111112</v>
      </c>
      <c r="E12041">
        <v>8000</v>
      </c>
      <c r="G12041" s="31" t="s">
        <v>97</v>
      </c>
      <c r="H12041">
        <v>13</v>
      </c>
      <c r="I12041" s="31" t="s">
        <v>105</v>
      </c>
    </row>
    <row r="12042" spans="1:9" x14ac:dyDescent="0.3">
      <c r="A12042">
        <v>12073</v>
      </c>
      <c r="B12042">
        <v>3</v>
      </c>
      <c r="C12042">
        <v>193</v>
      </c>
      <c r="D12042" s="32">
        <v>0.76944444444444449</v>
      </c>
      <c r="E12042">
        <v>8000</v>
      </c>
      <c r="G12042" s="31" t="s">
        <v>102</v>
      </c>
      <c r="H12042">
        <v>14</v>
      </c>
      <c r="I12042" s="31" t="s">
        <v>104</v>
      </c>
    </row>
    <row r="12043" spans="1:9" x14ac:dyDescent="0.3">
      <c r="A12043">
        <v>12074</v>
      </c>
      <c r="B12043">
        <v>4</v>
      </c>
      <c r="C12043">
        <v>193</v>
      </c>
      <c r="D12043" s="32">
        <v>0.7680555555555556</v>
      </c>
      <c r="E12043">
        <v>8000</v>
      </c>
      <c r="G12043" s="31" t="s">
        <v>102</v>
      </c>
      <c r="H12043">
        <v>14</v>
      </c>
      <c r="I12043" s="31" t="s">
        <v>103</v>
      </c>
    </row>
    <row r="12044" spans="1:9" x14ac:dyDescent="0.3">
      <c r="A12044">
        <v>12075</v>
      </c>
      <c r="B12044">
        <v>5</v>
      </c>
      <c r="C12044">
        <v>193</v>
      </c>
      <c r="D12044" s="32">
        <v>0.76111111111111107</v>
      </c>
      <c r="E12044">
        <v>8000</v>
      </c>
      <c r="G12044" s="31" t="s">
        <v>97</v>
      </c>
      <c r="H12044">
        <v>14</v>
      </c>
      <c r="I12044" s="31" t="s">
        <v>105</v>
      </c>
    </row>
    <row r="12045" spans="1:9" x14ac:dyDescent="0.3">
      <c r="A12045">
        <v>12076</v>
      </c>
      <c r="B12045">
        <v>3</v>
      </c>
      <c r="C12045">
        <v>193</v>
      </c>
      <c r="D12045" s="32">
        <v>0.79861111111111116</v>
      </c>
      <c r="E12045">
        <v>8000</v>
      </c>
      <c r="G12045" s="31" t="s">
        <v>102</v>
      </c>
      <c r="H12045">
        <v>15</v>
      </c>
      <c r="I12045" s="31" t="s">
        <v>104</v>
      </c>
    </row>
    <row r="12046" spans="1:9" x14ac:dyDescent="0.3">
      <c r="A12046">
        <v>12077</v>
      </c>
      <c r="B12046">
        <v>5</v>
      </c>
      <c r="C12046">
        <v>193</v>
      </c>
      <c r="D12046" s="32">
        <v>0.77986111111111112</v>
      </c>
      <c r="E12046">
        <v>8000</v>
      </c>
      <c r="G12046" s="31" t="s">
        <v>97</v>
      </c>
      <c r="H12046">
        <v>15</v>
      </c>
      <c r="I12046" s="31" t="s">
        <v>105</v>
      </c>
    </row>
    <row r="12047" spans="1:9" x14ac:dyDescent="0.3">
      <c r="A12047">
        <v>12078</v>
      </c>
      <c r="B12047">
        <v>3</v>
      </c>
      <c r="C12047">
        <v>193</v>
      </c>
      <c r="D12047" s="32">
        <v>0.8305555555555556</v>
      </c>
      <c r="E12047">
        <v>10000</v>
      </c>
      <c r="F12047">
        <v>5000</v>
      </c>
      <c r="G12047" s="31" t="s">
        <v>97</v>
      </c>
      <c r="H12047">
        <v>16</v>
      </c>
      <c r="I12047" s="31" t="s">
        <v>104</v>
      </c>
    </row>
    <row r="12048" spans="1:9" x14ac:dyDescent="0.3">
      <c r="A12048">
        <v>12079</v>
      </c>
      <c r="B12048">
        <v>5</v>
      </c>
      <c r="C12048">
        <v>193</v>
      </c>
      <c r="D12048" s="32">
        <v>0.80069444444444449</v>
      </c>
      <c r="E12048">
        <v>8000</v>
      </c>
      <c r="G12048" s="31" t="s">
        <v>97</v>
      </c>
      <c r="H12048">
        <v>16</v>
      </c>
      <c r="I12048" s="31" t="s">
        <v>105</v>
      </c>
    </row>
    <row r="12049" spans="1:9" x14ac:dyDescent="0.3">
      <c r="A12049">
        <v>12080</v>
      </c>
      <c r="B12049">
        <v>3</v>
      </c>
      <c r="C12049">
        <v>193</v>
      </c>
      <c r="D12049" s="32"/>
      <c r="E12049">
        <v>8000</v>
      </c>
      <c r="G12049" s="31" t="s">
        <v>102</v>
      </c>
      <c r="H12049">
        <v>17</v>
      </c>
      <c r="I12049" s="31" t="s">
        <v>104</v>
      </c>
    </row>
    <row r="12050" spans="1:9" x14ac:dyDescent="0.3">
      <c r="A12050">
        <v>12081</v>
      </c>
      <c r="B12050">
        <v>3</v>
      </c>
      <c r="C12050">
        <v>194</v>
      </c>
      <c r="D12050" s="32">
        <v>0.4513888888888889</v>
      </c>
      <c r="E12050">
        <v>10000</v>
      </c>
      <c r="G12050" s="31" t="s">
        <v>97</v>
      </c>
      <c r="H12050">
        <v>4</v>
      </c>
      <c r="I12050" s="31" t="s">
        <v>104</v>
      </c>
    </row>
    <row r="12051" spans="1:9" x14ac:dyDescent="0.3">
      <c r="A12051">
        <v>12082</v>
      </c>
      <c r="B12051">
        <v>2</v>
      </c>
      <c r="C12051">
        <v>194</v>
      </c>
      <c r="D12051" s="32">
        <v>0.48472222222222222</v>
      </c>
      <c r="E12051">
        <v>8000</v>
      </c>
      <c r="G12051" s="31" t="s">
        <v>102</v>
      </c>
      <c r="H12051">
        <v>4</v>
      </c>
      <c r="I12051" s="31" t="s">
        <v>98</v>
      </c>
    </row>
    <row r="12052" spans="1:9" x14ac:dyDescent="0.3">
      <c r="A12052">
        <v>12083</v>
      </c>
      <c r="B12052">
        <v>1</v>
      </c>
      <c r="C12052">
        <v>194</v>
      </c>
      <c r="D12052" s="32">
        <v>0.47013888888888888</v>
      </c>
      <c r="E12052">
        <v>8000</v>
      </c>
      <c r="F12052">
        <v>1000</v>
      </c>
      <c r="G12052" s="31" t="s">
        <v>102</v>
      </c>
      <c r="H12052">
        <v>4</v>
      </c>
      <c r="I12052" s="31" t="s">
        <v>99</v>
      </c>
    </row>
    <row r="12053" spans="1:9" x14ac:dyDescent="0.3">
      <c r="A12053">
        <v>12084</v>
      </c>
      <c r="B12053">
        <v>4</v>
      </c>
      <c r="C12053">
        <v>194</v>
      </c>
      <c r="D12053" s="32">
        <v>0.47152777777777777</v>
      </c>
      <c r="E12053">
        <v>8000</v>
      </c>
      <c r="F12053">
        <v>2000</v>
      </c>
      <c r="G12053" s="31" t="s">
        <v>97</v>
      </c>
      <c r="H12053">
        <v>4</v>
      </c>
      <c r="I12053" s="31" t="s">
        <v>103</v>
      </c>
    </row>
    <row r="12054" spans="1:9" x14ac:dyDescent="0.3">
      <c r="A12054">
        <v>12085</v>
      </c>
      <c r="B12054">
        <v>8</v>
      </c>
      <c r="C12054">
        <v>194</v>
      </c>
      <c r="D12054" s="32">
        <v>0.46944444444444444</v>
      </c>
      <c r="E12054">
        <v>8000</v>
      </c>
      <c r="G12054" s="31" t="s">
        <v>102</v>
      </c>
      <c r="H12054">
        <v>4</v>
      </c>
      <c r="I12054" s="31" t="s">
        <v>101</v>
      </c>
    </row>
    <row r="12055" spans="1:9" x14ac:dyDescent="0.3">
      <c r="A12055">
        <v>12086</v>
      </c>
      <c r="B12055">
        <v>3</v>
      </c>
      <c r="C12055">
        <v>194</v>
      </c>
      <c r="D12055" s="32">
        <v>0.49930555555555556</v>
      </c>
      <c r="E12055">
        <v>8000</v>
      </c>
      <c r="F12055">
        <v>2000</v>
      </c>
      <c r="G12055" s="31" t="s">
        <v>97</v>
      </c>
      <c r="H12055">
        <v>5</v>
      </c>
      <c r="I12055" s="31" t="s">
        <v>104</v>
      </c>
    </row>
    <row r="12056" spans="1:9" x14ac:dyDescent="0.3">
      <c r="A12056">
        <v>12087</v>
      </c>
      <c r="B12056">
        <v>2</v>
      </c>
      <c r="C12056">
        <v>194</v>
      </c>
      <c r="D12056" s="32">
        <v>0.50208333333333333</v>
      </c>
      <c r="E12056">
        <v>8000</v>
      </c>
      <c r="G12056" s="31" t="s">
        <v>102</v>
      </c>
      <c r="H12056">
        <v>5</v>
      </c>
      <c r="I12056" s="31" t="s">
        <v>98</v>
      </c>
    </row>
    <row r="12057" spans="1:9" x14ac:dyDescent="0.3">
      <c r="A12057">
        <v>12088</v>
      </c>
      <c r="B12057">
        <v>1</v>
      </c>
      <c r="C12057">
        <v>194</v>
      </c>
      <c r="D12057" s="32">
        <v>0.49861111111111112</v>
      </c>
      <c r="E12057">
        <v>8000</v>
      </c>
      <c r="G12057" s="31" t="s">
        <v>97</v>
      </c>
      <c r="H12057">
        <v>5</v>
      </c>
      <c r="I12057" s="31" t="s">
        <v>99</v>
      </c>
    </row>
    <row r="12058" spans="1:9" x14ac:dyDescent="0.3">
      <c r="A12058">
        <v>12089</v>
      </c>
      <c r="B12058">
        <v>4</v>
      </c>
      <c r="C12058">
        <v>194</v>
      </c>
      <c r="D12058" s="32">
        <v>0.49791666666666667</v>
      </c>
      <c r="E12058">
        <v>8000</v>
      </c>
      <c r="G12058" s="31" t="s">
        <v>102</v>
      </c>
      <c r="H12058">
        <v>5</v>
      </c>
      <c r="I12058" s="31" t="s">
        <v>103</v>
      </c>
    </row>
    <row r="12059" spans="1:9" x14ac:dyDescent="0.3">
      <c r="A12059">
        <v>12090</v>
      </c>
      <c r="B12059">
        <v>8</v>
      </c>
      <c r="C12059">
        <v>194</v>
      </c>
      <c r="D12059" s="32">
        <v>0.5</v>
      </c>
      <c r="E12059">
        <v>8000</v>
      </c>
      <c r="G12059" s="31" t="s">
        <v>97</v>
      </c>
      <c r="H12059">
        <v>5</v>
      </c>
      <c r="I12059" s="31" t="s">
        <v>101</v>
      </c>
    </row>
    <row r="12060" spans="1:9" x14ac:dyDescent="0.3">
      <c r="A12060">
        <v>12091</v>
      </c>
      <c r="B12060">
        <v>3</v>
      </c>
      <c r="C12060">
        <v>194</v>
      </c>
      <c r="D12060" s="32">
        <v>0.53680555555555554</v>
      </c>
      <c r="E12060">
        <v>8000</v>
      </c>
      <c r="G12060" s="31" t="s">
        <v>102</v>
      </c>
      <c r="H12060">
        <v>6</v>
      </c>
      <c r="I12060" s="31" t="s">
        <v>104</v>
      </c>
    </row>
    <row r="12061" spans="1:9" x14ac:dyDescent="0.3">
      <c r="A12061">
        <v>12092</v>
      </c>
      <c r="B12061">
        <v>2</v>
      </c>
      <c r="C12061">
        <v>194</v>
      </c>
      <c r="D12061" s="32">
        <v>0.55833333333333335</v>
      </c>
      <c r="E12061">
        <v>8000</v>
      </c>
      <c r="G12061" s="31" t="s">
        <v>102</v>
      </c>
      <c r="H12061">
        <v>6</v>
      </c>
      <c r="I12061" s="31" t="s">
        <v>98</v>
      </c>
    </row>
    <row r="12062" spans="1:9" x14ac:dyDescent="0.3">
      <c r="A12062">
        <v>12093</v>
      </c>
      <c r="B12062">
        <v>1</v>
      </c>
      <c r="C12062">
        <v>194</v>
      </c>
      <c r="D12062" s="32">
        <v>0.57361111111111107</v>
      </c>
      <c r="E12062">
        <v>8000</v>
      </c>
      <c r="G12062" s="31" t="s">
        <v>102</v>
      </c>
      <c r="H12062">
        <v>6</v>
      </c>
      <c r="I12062" s="31" t="s">
        <v>99</v>
      </c>
    </row>
    <row r="12063" spans="1:9" x14ac:dyDescent="0.3">
      <c r="A12063">
        <v>12094</v>
      </c>
      <c r="B12063">
        <v>4</v>
      </c>
      <c r="C12063">
        <v>194</v>
      </c>
      <c r="D12063" s="32">
        <v>0.57847222222222228</v>
      </c>
      <c r="E12063">
        <v>8000</v>
      </c>
      <c r="G12063" s="31" t="s">
        <v>102</v>
      </c>
      <c r="H12063">
        <v>6</v>
      </c>
      <c r="I12063" s="31" t="s">
        <v>103</v>
      </c>
    </row>
    <row r="12064" spans="1:9" x14ac:dyDescent="0.3">
      <c r="A12064">
        <v>12095</v>
      </c>
      <c r="B12064">
        <v>8</v>
      </c>
      <c r="C12064">
        <v>194</v>
      </c>
      <c r="D12064" s="32">
        <v>0.58680555555555558</v>
      </c>
      <c r="E12064">
        <v>8000</v>
      </c>
      <c r="G12064" s="31" t="s">
        <v>102</v>
      </c>
      <c r="H12064">
        <v>6</v>
      </c>
      <c r="I12064" s="31" t="s">
        <v>101</v>
      </c>
    </row>
    <row r="12065" spans="1:9" x14ac:dyDescent="0.3">
      <c r="A12065">
        <v>12096</v>
      </c>
      <c r="B12065">
        <v>3</v>
      </c>
      <c r="C12065">
        <v>194</v>
      </c>
      <c r="D12065" s="32">
        <v>0.62569444444444444</v>
      </c>
      <c r="E12065">
        <v>8000</v>
      </c>
      <c r="G12065" s="31" t="s">
        <v>97</v>
      </c>
      <c r="H12065">
        <v>7</v>
      </c>
      <c r="I12065" s="31" t="s">
        <v>104</v>
      </c>
    </row>
    <row r="12066" spans="1:9" x14ac:dyDescent="0.3">
      <c r="A12066">
        <v>12097</v>
      </c>
      <c r="B12066">
        <v>2</v>
      </c>
      <c r="C12066">
        <v>194</v>
      </c>
      <c r="D12066" s="32">
        <v>0.60138888888888886</v>
      </c>
      <c r="E12066">
        <v>8000</v>
      </c>
      <c r="G12066" s="31" t="s">
        <v>102</v>
      </c>
      <c r="H12066">
        <v>7</v>
      </c>
      <c r="I12066" s="31" t="s">
        <v>98</v>
      </c>
    </row>
    <row r="12067" spans="1:9" x14ac:dyDescent="0.3">
      <c r="A12067">
        <v>12098</v>
      </c>
      <c r="B12067">
        <v>1</v>
      </c>
      <c r="C12067">
        <v>194</v>
      </c>
      <c r="D12067" s="32">
        <v>0.61319444444444449</v>
      </c>
      <c r="E12067">
        <v>8000</v>
      </c>
      <c r="G12067" s="31" t="s">
        <v>102</v>
      </c>
      <c r="H12067">
        <v>7</v>
      </c>
      <c r="I12067" s="31" t="s">
        <v>99</v>
      </c>
    </row>
    <row r="12068" spans="1:9" x14ac:dyDescent="0.3">
      <c r="A12068">
        <v>12099</v>
      </c>
      <c r="B12068">
        <v>4</v>
      </c>
      <c r="C12068">
        <v>194</v>
      </c>
      <c r="D12068" s="32">
        <v>0.61458333333333337</v>
      </c>
      <c r="E12068">
        <v>8000</v>
      </c>
      <c r="G12068" s="31" t="s">
        <v>102</v>
      </c>
      <c r="H12068">
        <v>7</v>
      </c>
      <c r="I12068" s="31" t="s">
        <v>103</v>
      </c>
    </row>
    <row r="12069" spans="1:9" x14ac:dyDescent="0.3">
      <c r="A12069">
        <v>12100</v>
      </c>
      <c r="B12069">
        <v>8</v>
      </c>
      <c r="C12069">
        <v>194</v>
      </c>
      <c r="D12069" s="32">
        <v>0.68402777777777779</v>
      </c>
      <c r="E12069">
        <v>10000</v>
      </c>
      <c r="G12069" s="31" t="s">
        <v>97</v>
      </c>
      <c r="H12069">
        <v>7</v>
      </c>
      <c r="I12069" s="31" t="s">
        <v>101</v>
      </c>
    </row>
    <row r="12070" spans="1:9" x14ac:dyDescent="0.3">
      <c r="A12070">
        <v>12101</v>
      </c>
      <c r="B12070">
        <v>3</v>
      </c>
      <c r="C12070">
        <v>194</v>
      </c>
      <c r="D12070" s="32">
        <v>0.64652777777777781</v>
      </c>
      <c r="E12070">
        <v>8000</v>
      </c>
      <c r="G12070" s="31" t="s">
        <v>97</v>
      </c>
      <c r="H12070">
        <v>8</v>
      </c>
      <c r="I12070" s="31" t="s">
        <v>104</v>
      </c>
    </row>
    <row r="12071" spans="1:9" x14ac:dyDescent="0.3">
      <c r="A12071">
        <v>12102</v>
      </c>
      <c r="B12071">
        <v>2</v>
      </c>
      <c r="C12071">
        <v>194</v>
      </c>
      <c r="D12071" s="32">
        <v>0.69652777777777775</v>
      </c>
      <c r="E12071">
        <v>8000</v>
      </c>
      <c r="G12071" s="31" t="s">
        <v>102</v>
      </c>
      <c r="H12071">
        <v>8</v>
      </c>
      <c r="I12071" s="31" t="s">
        <v>98</v>
      </c>
    </row>
    <row r="12072" spans="1:9" x14ac:dyDescent="0.3">
      <c r="A12072">
        <v>12103</v>
      </c>
      <c r="B12072">
        <v>1</v>
      </c>
      <c r="C12072">
        <v>194</v>
      </c>
      <c r="D12072" s="32">
        <v>0.64930555555555558</v>
      </c>
      <c r="E12072">
        <v>8000</v>
      </c>
      <c r="F12072">
        <v>4000</v>
      </c>
      <c r="G12072" s="31" t="s">
        <v>97</v>
      </c>
      <c r="H12072">
        <v>8</v>
      </c>
      <c r="I12072" s="31" t="s">
        <v>99</v>
      </c>
    </row>
    <row r="12073" spans="1:9" x14ac:dyDescent="0.3">
      <c r="A12073">
        <v>12104</v>
      </c>
      <c r="B12073">
        <v>4</v>
      </c>
      <c r="C12073">
        <v>194</v>
      </c>
      <c r="D12073" s="32">
        <v>0.69305555555555554</v>
      </c>
      <c r="E12073">
        <v>10000</v>
      </c>
      <c r="G12073" s="31" t="s">
        <v>102</v>
      </c>
      <c r="H12073">
        <v>8</v>
      </c>
      <c r="I12073" s="31" t="s">
        <v>103</v>
      </c>
    </row>
    <row r="12074" spans="1:9" x14ac:dyDescent="0.3">
      <c r="A12074">
        <v>12105</v>
      </c>
      <c r="B12074">
        <v>8</v>
      </c>
      <c r="C12074">
        <v>194</v>
      </c>
      <c r="D12074" s="32">
        <v>0.76458333333333328</v>
      </c>
      <c r="E12074">
        <v>8000</v>
      </c>
      <c r="G12074" s="31" t="s">
        <v>102</v>
      </c>
      <c r="H12074">
        <v>8</v>
      </c>
      <c r="I12074" s="31" t="s">
        <v>101</v>
      </c>
    </row>
    <row r="12075" spans="1:9" x14ac:dyDescent="0.3">
      <c r="A12075">
        <v>12106</v>
      </c>
      <c r="B12075">
        <v>3</v>
      </c>
      <c r="C12075">
        <v>194</v>
      </c>
      <c r="D12075" s="32">
        <v>0.67708333333333337</v>
      </c>
      <c r="E12075">
        <v>8000</v>
      </c>
      <c r="G12075" s="31" t="s">
        <v>97</v>
      </c>
      <c r="H12075">
        <v>9</v>
      </c>
      <c r="I12075" s="31" t="s">
        <v>104</v>
      </c>
    </row>
    <row r="12076" spans="1:9" x14ac:dyDescent="0.3">
      <c r="A12076">
        <v>12107</v>
      </c>
      <c r="B12076">
        <v>2</v>
      </c>
      <c r="C12076">
        <v>194</v>
      </c>
      <c r="D12076" s="32">
        <v>0.78194444444444444</v>
      </c>
      <c r="E12076">
        <v>8000</v>
      </c>
      <c r="G12076" s="31" t="s">
        <v>97</v>
      </c>
      <c r="H12076">
        <v>9</v>
      </c>
      <c r="I12076" s="31" t="s">
        <v>98</v>
      </c>
    </row>
    <row r="12077" spans="1:9" x14ac:dyDescent="0.3">
      <c r="A12077">
        <v>12108</v>
      </c>
      <c r="B12077">
        <v>1</v>
      </c>
      <c r="C12077">
        <v>194</v>
      </c>
      <c r="D12077" s="32">
        <v>0.75416666666666665</v>
      </c>
      <c r="E12077">
        <v>8000</v>
      </c>
      <c r="G12077" s="31" t="s">
        <v>102</v>
      </c>
      <c r="H12077">
        <v>9</v>
      </c>
      <c r="I12077" s="31" t="s">
        <v>99</v>
      </c>
    </row>
    <row r="12078" spans="1:9" x14ac:dyDescent="0.3">
      <c r="A12078">
        <v>12109</v>
      </c>
      <c r="B12078">
        <v>4</v>
      </c>
      <c r="C12078">
        <v>194</v>
      </c>
      <c r="D12078" s="32">
        <v>0.72569444444444442</v>
      </c>
      <c r="E12078">
        <v>8000</v>
      </c>
      <c r="G12078" s="31" t="s">
        <v>102</v>
      </c>
      <c r="H12078">
        <v>9</v>
      </c>
      <c r="I12078" s="31" t="s">
        <v>103</v>
      </c>
    </row>
    <row r="12079" spans="1:9" x14ac:dyDescent="0.3">
      <c r="A12079">
        <v>12110</v>
      </c>
      <c r="B12079">
        <v>3</v>
      </c>
      <c r="C12079">
        <v>194</v>
      </c>
      <c r="D12079" s="32">
        <v>0.76458333333333328</v>
      </c>
      <c r="E12079">
        <v>8000</v>
      </c>
      <c r="F12079">
        <v>2000</v>
      </c>
      <c r="G12079" s="31" t="s">
        <v>97</v>
      </c>
      <c r="H12079">
        <v>10</v>
      </c>
      <c r="I12079" s="31" t="s">
        <v>104</v>
      </c>
    </row>
    <row r="12080" spans="1:9" x14ac:dyDescent="0.3">
      <c r="A12080">
        <v>12111</v>
      </c>
      <c r="B12080">
        <v>1</v>
      </c>
      <c r="C12080">
        <v>194</v>
      </c>
      <c r="D12080" s="32">
        <v>0.82013888888888886</v>
      </c>
      <c r="E12080">
        <v>8000</v>
      </c>
      <c r="G12080" s="31" t="s">
        <v>97</v>
      </c>
      <c r="H12080">
        <v>10</v>
      </c>
      <c r="I12080" s="31" t="s">
        <v>99</v>
      </c>
    </row>
    <row r="12081" spans="1:9" x14ac:dyDescent="0.3">
      <c r="A12081">
        <v>12112</v>
      </c>
      <c r="B12081">
        <v>3</v>
      </c>
      <c r="C12081">
        <v>194</v>
      </c>
      <c r="D12081" s="32">
        <v>0.78472222222222221</v>
      </c>
      <c r="E12081">
        <v>8000</v>
      </c>
      <c r="G12081" s="31" t="s">
        <v>97</v>
      </c>
      <c r="H12081">
        <v>11</v>
      </c>
      <c r="I12081" s="31" t="s">
        <v>104</v>
      </c>
    </row>
    <row r="12082" spans="1:9" x14ac:dyDescent="0.3">
      <c r="A12082">
        <v>12113</v>
      </c>
      <c r="B12082">
        <v>3</v>
      </c>
      <c r="C12082">
        <v>194</v>
      </c>
      <c r="D12082" s="32">
        <v>0.81319444444444444</v>
      </c>
      <c r="E12082">
        <v>8000</v>
      </c>
      <c r="F12082">
        <v>200</v>
      </c>
      <c r="G12082" s="31" t="s">
        <v>97</v>
      </c>
      <c r="H12082">
        <v>12</v>
      </c>
      <c r="I12082" s="31" t="s">
        <v>104</v>
      </c>
    </row>
    <row r="12083" spans="1:9" x14ac:dyDescent="0.3">
      <c r="A12083">
        <v>12114</v>
      </c>
      <c r="B12083">
        <v>3</v>
      </c>
      <c r="C12083">
        <v>195</v>
      </c>
      <c r="D12083" s="32">
        <v>0.45277777777777778</v>
      </c>
      <c r="E12083">
        <v>8000</v>
      </c>
      <c r="F12083">
        <v>6400</v>
      </c>
      <c r="G12083" s="31" t="s">
        <v>102</v>
      </c>
      <c r="H12083">
        <v>4</v>
      </c>
      <c r="I12083" s="31" t="s">
        <v>104</v>
      </c>
    </row>
    <row r="12084" spans="1:9" x14ac:dyDescent="0.3">
      <c r="A12084">
        <v>12115</v>
      </c>
      <c r="B12084">
        <v>2</v>
      </c>
      <c r="C12084">
        <v>195</v>
      </c>
      <c r="D12084" s="32">
        <v>0.45902777777777776</v>
      </c>
      <c r="E12084">
        <v>8000</v>
      </c>
      <c r="G12084" s="31" t="s">
        <v>102</v>
      </c>
      <c r="H12084">
        <v>4</v>
      </c>
      <c r="I12084" s="31" t="s">
        <v>98</v>
      </c>
    </row>
    <row r="12085" spans="1:9" x14ac:dyDescent="0.3">
      <c r="A12085">
        <v>12116</v>
      </c>
      <c r="B12085">
        <v>1</v>
      </c>
      <c r="C12085">
        <v>195</v>
      </c>
      <c r="D12085" s="32">
        <v>0.46458333333333335</v>
      </c>
      <c r="E12085">
        <v>8000</v>
      </c>
      <c r="G12085" s="31" t="s">
        <v>102</v>
      </c>
      <c r="H12085">
        <v>4</v>
      </c>
      <c r="I12085" s="31" t="s">
        <v>99</v>
      </c>
    </row>
    <row r="12086" spans="1:9" x14ac:dyDescent="0.3">
      <c r="A12086">
        <v>12117</v>
      </c>
      <c r="B12086">
        <v>5</v>
      </c>
      <c r="C12086">
        <v>195</v>
      </c>
      <c r="D12086" s="32">
        <v>0.44305555555555554</v>
      </c>
      <c r="E12086">
        <v>8000</v>
      </c>
      <c r="F12086">
        <v>2000</v>
      </c>
      <c r="G12086" s="31" t="s">
        <v>102</v>
      </c>
      <c r="H12086">
        <v>4</v>
      </c>
      <c r="I12086" s="31" t="s">
        <v>105</v>
      </c>
    </row>
    <row r="12087" spans="1:9" x14ac:dyDescent="0.3">
      <c r="A12087">
        <v>12118</v>
      </c>
      <c r="B12087">
        <v>3</v>
      </c>
      <c r="C12087">
        <v>195</v>
      </c>
      <c r="D12087" s="32">
        <v>0.62430555555555556</v>
      </c>
      <c r="E12087">
        <v>8000</v>
      </c>
      <c r="G12087" s="31" t="s">
        <v>97</v>
      </c>
      <c r="H12087">
        <v>5</v>
      </c>
      <c r="I12087" s="31" t="s">
        <v>104</v>
      </c>
    </row>
    <row r="12088" spans="1:9" x14ac:dyDescent="0.3">
      <c r="A12088">
        <v>12119</v>
      </c>
      <c r="B12088">
        <v>2</v>
      </c>
      <c r="C12088">
        <v>195</v>
      </c>
      <c r="D12088" s="32">
        <v>0.64722222222222225</v>
      </c>
      <c r="E12088">
        <v>8000</v>
      </c>
      <c r="G12088" s="31" t="s">
        <v>102</v>
      </c>
      <c r="H12088">
        <v>5</v>
      </c>
      <c r="I12088" s="31" t="s">
        <v>98</v>
      </c>
    </row>
    <row r="12089" spans="1:9" x14ac:dyDescent="0.3">
      <c r="A12089">
        <v>12120</v>
      </c>
      <c r="B12089">
        <v>1</v>
      </c>
      <c r="C12089">
        <v>195</v>
      </c>
      <c r="D12089" s="32">
        <v>0.5756944444444444</v>
      </c>
      <c r="E12089">
        <v>8000</v>
      </c>
      <c r="G12089" s="31" t="s">
        <v>102</v>
      </c>
      <c r="H12089">
        <v>5</v>
      </c>
      <c r="I12089" s="31" t="s">
        <v>99</v>
      </c>
    </row>
    <row r="12090" spans="1:9" x14ac:dyDescent="0.3">
      <c r="A12090">
        <v>12121</v>
      </c>
      <c r="B12090">
        <v>5</v>
      </c>
      <c r="C12090">
        <v>195</v>
      </c>
      <c r="D12090" s="32">
        <v>0.65277777777777779</v>
      </c>
      <c r="E12090">
        <v>8000</v>
      </c>
      <c r="F12090">
        <v>2000</v>
      </c>
      <c r="G12090" s="31" t="s">
        <v>102</v>
      </c>
      <c r="H12090">
        <v>5</v>
      </c>
      <c r="I12090" s="31" t="s">
        <v>105</v>
      </c>
    </row>
    <row r="12091" spans="1:9" x14ac:dyDescent="0.3">
      <c r="A12091">
        <v>12122</v>
      </c>
      <c r="B12091">
        <v>3</v>
      </c>
      <c r="C12091">
        <v>195</v>
      </c>
      <c r="D12091" s="32">
        <v>0.73541666666666672</v>
      </c>
      <c r="E12091">
        <v>45000</v>
      </c>
      <c r="F12091">
        <v>5000</v>
      </c>
      <c r="G12091" s="31" t="s">
        <v>102</v>
      </c>
      <c r="H12091">
        <v>6</v>
      </c>
      <c r="I12091" s="31" t="s">
        <v>104</v>
      </c>
    </row>
    <row r="12092" spans="1:9" x14ac:dyDescent="0.3">
      <c r="A12092">
        <v>12123</v>
      </c>
      <c r="B12092">
        <v>2</v>
      </c>
      <c r="C12092">
        <v>195</v>
      </c>
      <c r="D12092" s="32">
        <v>0.7055555555555556</v>
      </c>
      <c r="E12092">
        <v>8000</v>
      </c>
      <c r="G12092" s="31" t="s">
        <v>97</v>
      </c>
      <c r="H12092">
        <v>6</v>
      </c>
      <c r="I12092" s="31" t="s">
        <v>98</v>
      </c>
    </row>
    <row r="12093" spans="1:9" x14ac:dyDescent="0.3">
      <c r="A12093">
        <v>12124</v>
      </c>
      <c r="B12093">
        <v>1</v>
      </c>
      <c r="C12093">
        <v>195</v>
      </c>
      <c r="D12093" s="32">
        <v>0.69166666666666665</v>
      </c>
      <c r="E12093">
        <v>8000</v>
      </c>
      <c r="F12093">
        <v>1300</v>
      </c>
      <c r="G12093" s="31" t="s">
        <v>102</v>
      </c>
      <c r="H12093">
        <v>6</v>
      </c>
      <c r="I12093" s="31" t="s">
        <v>99</v>
      </c>
    </row>
    <row r="12094" spans="1:9" x14ac:dyDescent="0.3">
      <c r="A12094">
        <v>12125</v>
      </c>
      <c r="B12094">
        <v>5</v>
      </c>
      <c r="C12094">
        <v>195</v>
      </c>
      <c r="D12094" s="32">
        <v>0.69236111111111109</v>
      </c>
      <c r="E12094">
        <v>8000</v>
      </c>
      <c r="G12094" s="31" t="s">
        <v>97</v>
      </c>
      <c r="H12094">
        <v>6</v>
      </c>
      <c r="I12094" s="31" t="s">
        <v>105</v>
      </c>
    </row>
    <row r="12095" spans="1:9" x14ac:dyDescent="0.3">
      <c r="A12095">
        <v>12126</v>
      </c>
      <c r="B12095">
        <v>3</v>
      </c>
      <c r="C12095">
        <v>195</v>
      </c>
      <c r="D12095" s="32">
        <v>0.77083333333333337</v>
      </c>
      <c r="E12095">
        <v>8000</v>
      </c>
      <c r="F12095">
        <v>3500</v>
      </c>
      <c r="G12095" s="31" t="s">
        <v>102</v>
      </c>
      <c r="H12095">
        <v>7</v>
      </c>
      <c r="I12095" s="31" t="s">
        <v>104</v>
      </c>
    </row>
    <row r="12096" spans="1:9" x14ac:dyDescent="0.3">
      <c r="A12096">
        <v>12127</v>
      </c>
      <c r="B12096">
        <v>2</v>
      </c>
      <c r="C12096">
        <v>195</v>
      </c>
      <c r="D12096" s="32">
        <v>0.7319444444444444</v>
      </c>
      <c r="E12096">
        <v>8000</v>
      </c>
      <c r="G12096" s="31" t="s">
        <v>97</v>
      </c>
      <c r="H12096">
        <v>7</v>
      </c>
      <c r="I12096" s="31" t="s">
        <v>98</v>
      </c>
    </row>
    <row r="12097" spans="1:9" x14ac:dyDescent="0.3">
      <c r="A12097">
        <v>12128</v>
      </c>
      <c r="B12097">
        <v>1</v>
      </c>
      <c r="C12097">
        <v>195</v>
      </c>
      <c r="D12097" s="32">
        <v>0.72638888888888886</v>
      </c>
      <c r="E12097">
        <v>10000</v>
      </c>
      <c r="F12097">
        <v>2000</v>
      </c>
      <c r="G12097" s="31" t="s">
        <v>97</v>
      </c>
      <c r="H12097">
        <v>7</v>
      </c>
      <c r="I12097" s="31" t="s">
        <v>99</v>
      </c>
    </row>
    <row r="12098" spans="1:9" x14ac:dyDescent="0.3">
      <c r="A12098">
        <v>12129</v>
      </c>
      <c r="B12098">
        <v>5</v>
      </c>
      <c r="C12098">
        <v>195</v>
      </c>
      <c r="D12098" s="32">
        <v>0.72430555555555554</v>
      </c>
      <c r="E12098">
        <v>8000</v>
      </c>
      <c r="G12098" s="31" t="s">
        <v>102</v>
      </c>
      <c r="H12098">
        <v>7</v>
      </c>
      <c r="I12098" s="31" t="s">
        <v>105</v>
      </c>
    </row>
    <row r="12099" spans="1:9" x14ac:dyDescent="0.3">
      <c r="A12099">
        <v>12130</v>
      </c>
      <c r="B12099">
        <v>3</v>
      </c>
      <c r="C12099">
        <v>195</v>
      </c>
      <c r="D12099" s="32">
        <v>0.81597222222222221</v>
      </c>
      <c r="E12099">
        <v>8000</v>
      </c>
      <c r="G12099" s="31" t="s">
        <v>97</v>
      </c>
      <c r="H12099">
        <v>8</v>
      </c>
      <c r="I12099" s="31" t="s">
        <v>104</v>
      </c>
    </row>
    <row r="12100" spans="1:9" x14ac:dyDescent="0.3">
      <c r="A12100">
        <v>12131</v>
      </c>
      <c r="B12100">
        <v>2</v>
      </c>
      <c r="C12100">
        <v>195</v>
      </c>
      <c r="D12100" s="32">
        <v>0.75624999999999998</v>
      </c>
      <c r="E12100">
        <v>8000</v>
      </c>
      <c r="G12100" s="31" t="s">
        <v>102</v>
      </c>
      <c r="H12100">
        <v>8</v>
      </c>
      <c r="I12100" s="31" t="s">
        <v>98</v>
      </c>
    </row>
    <row r="12101" spans="1:9" x14ac:dyDescent="0.3">
      <c r="A12101">
        <v>12132</v>
      </c>
      <c r="B12101">
        <v>1</v>
      </c>
      <c r="C12101">
        <v>195</v>
      </c>
      <c r="D12101" s="32">
        <v>0.74652777777777779</v>
      </c>
      <c r="E12101">
        <v>8000</v>
      </c>
      <c r="G12101" s="31" t="s">
        <v>97</v>
      </c>
      <c r="H12101">
        <v>8</v>
      </c>
      <c r="I12101" s="31" t="s">
        <v>99</v>
      </c>
    </row>
    <row r="12102" spans="1:9" x14ac:dyDescent="0.3">
      <c r="A12102">
        <v>12133</v>
      </c>
      <c r="B12102">
        <v>5</v>
      </c>
      <c r="C12102">
        <v>195</v>
      </c>
      <c r="D12102" s="32">
        <v>0.74652777777777779</v>
      </c>
      <c r="E12102">
        <v>8000</v>
      </c>
      <c r="G12102" s="31" t="s">
        <v>102</v>
      </c>
      <c r="H12102">
        <v>8</v>
      </c>
      <c r="I12102" s="31" t="s">
        <v>105</v>
      </c>
    </row>
    <row r="12103" spans="1:9" x14ac:dyDescent="0.3">
      <c r="A12103">
        <v>12134</v>
      </c>
      <c r="B12103">
        <v>2</v>
      </c>
      <c r="C12103">
        <v>195</v>
      </c>
      <c r="D12103" s="32">
        <v>0.80069444444444449</v>
      </c>
      <c r="E12103">
        <v>10000</v>
      </c>
      <c r="G12103" s="31" t="s">
        <v>97</v>
      </c>
      <c r="H12103">
        <v>9</v>
      </c>
      <c r="I12103" s="31" t="s">
        <v>98</v>
      </c>
    </row>
    <row r="12104" spans="1:9" x14ac:dyDescent="0.3">
      <c r="A12104">
        <v>12135</v>
      </c>
      <c r="B12104">
        <v>1</v>
      </c>
      <c r="C12104">
        <v>195</v>
      </c>
      <c r="D12104" s="32">
        <v>0.77986111111111112</v>
      </c>
      <c r="E12104">
        <v>8000</v>
      </c>
      <c r="G12104" s="31" t="s">
        <v>102</v>
      </c>
      <c r="H12104">
        <v>9</v>
      </c>
      <c r="I12104" s="31" t="s">
        <v>99</v>
      </c>
    </row>
    <row r="12105" spans="1:9" x14ac:dyDescent="0.3">
      <c r="A12105">
        <v>12136</v>
      </c>
      <c r="B12105">
        <v>5</v>
      </c>
      <c r="C12105">
        <v>195</v>
      </c>
      <c r="D12105" s="32">
        <v>0.77430555555555558</v>
      </c>
      <c r="E12105">
        <v>8000</v>
      </c>
      <c r="G12105" s="31" t="s">
        <v>102</v>
      </c>
      <c r="H12105">
        <v>9</v>
      </c>
      <c r="I12105" s="31" t="s">
        <v>105</v>
      </c>
    </row>
    <row r="12106" spans="1:9" x14ac:dyDescent="0.3">
      <c r="A12106">
        <v>12137</v>
      </c>
      <c r="B12106">
        <v>2</v>
      </c>
      <c r="C12106">
        <v>195</v>
      </c>
      <c r="D12106" s="32">
        <v>0.82847222222222228</v>
      </c>
      <c r="E12106">
        <v>8000</v>
      </c>
      <c r="G12106" s="31" t="s">
        <v>97</v>
      </c>
      <c r="H12106">
        <v>10</v>
      </c>
      <c r="I12106" s="31" t="s">
        <v>98</v>
      </c>
    </row>
    <row r="12107" spans="1:9" x14ac:dyDescent="0.3">
      <c r="A12107">
        <v>12138</v>
      </c>
      <c r="B12107">
        <v>1</v>
      </c>
      <c r="C12107">
        <v>195</v>
      </c>
      <c r="D12107" s="32">
        <v>0.8125</v>
      </c>
      <c r="E12107">
        <v>8000</v>
      </c>
      <c r="G12107" s="31" t="s">
        <v>102</v>
      </c>
      <c r="H12107">
        <v>10</v>
      </c>
      <c r="I12107" s="31" t="s">
        <v>99</v>
      </c>
    </row>
    <row r="12108" spans="1:9" x14ac:dyDescent="0.3">
      <c r="A12108">
        <v>12139</v>
      </c>
      <c r="B12108">
        <v>5</v>
      </c>
      <c r="C12108">
        <v>195</v>
      </c>
      <c r="D12108" s="32">
        <v>0.80694444444444446</v>
      </c>
      <c r="E12108">
        <v>8000</v>
      </c>
      <c r="G12108" s="31" t="s">
        <v>97</v>
      </c>
      <c r="H12108">
        <v>10</v>
      </c>
      <c r="I12108" s="31" t="s">
        <v>105</v>
      </c>
    </row>
    <row r="12109" spans="1:9" x14ac:dyDescent="0.3">
      <c r="A12109">
        <v>12140</v>
      </c>
      <c r="B12109">
        <v>1</v>
      </c>
      <c r="C12109">
        <v>195</v>
      </c>
      <c r="D12109" s="32">
        <v>0.8354166666666667</v>
      </c>
      <c r="E12109">
        <v>8000</v>
      </c>
      <c r="G12109" s="31" t="s">
        <v>97</v>
      </c>
      <c r="H12109">
        <v>11</v>
      </c>
      <c r="I12109" s="31" t="s">
        <v>99</v>
      </c>
    </row>
    <row r="12110" spans="1:9" x14ac:dyDescent="0.3">
      <c r="A12110">
        <v>12141</v>
      </c>
      <c r="B12110">
        <v>5</v>
      </c>
      <c r="C12110">
        <v>195</v>
      </c>
      <c r="D12110" s="32">
        <v>0.8354166666666667</v>
      </c>
      <c r="E12110">
        <v>8000</v>
      </c>
      <c r="G12110" s="31" t="s">
        <v>102</v>
      </c>
      <c r="H12110">
        <v>11</v>
      </c>
      <c r="I12110" s="31" t="s">
        <v>105</v>
      </c>
    </row>
    <row r="12111" spans="1:9" x14ac:dyDescent="0.3">
      <c r="A12111">
        <v>12142</v>
      </c>
      <c r="B12111">
        <v>1</v>
      </c>
      <c r="C12111">
        <v>196</v>
      </c>
      <c r="D12111" s="32">
        <v>0.47499999999999998</v>
      </c>
      <c r="E12111">
        <v>8000</v>
      </c>
      <c r="F12111">
        <v>500</v>
      </c>
      <c r="G12111" s="31" t="s">
        <v>102</v>
      </c>
      <c r="H12111">
        <v>4</v>
      </c>
      <c r="I12111" s="31" t="s">
        <v>99</v>
      </c>
    </row>
    <row r="12112" spans="1:9" x14ac:dyDescent="0.3">
      <c r="A12112">
        <v>12143</v>
      </c>
      <c r="B12112">
        <v>6</v>
      </c>
      <c r="C12112">
        <v>196</v>
      </c>
      <c r="D12112" s="32">
        <v>0.49930555555555556</v>
      </c>
      <c r="E12112">
        <v>8000</v>
      </c>
      <c r="G12112" s="31" t="s">
        <v>97</v>
      </c>
      <c r="H12112">
        <v>4</v>
      </c>
      <c r="I12112" s="31" t="s">
        <v>100</v>
      </c>
    </row>
    <row r="12113" spans="1:9" x14ac:dyDescent="0.3">
      <c r="A12113">
        <v>12144</v>
      </c>
      <c r="B12113">
        <v>4</v>
      </c>
      <c r="C12113">
        <v>196</v>
      </c>
      <c r="D12113" s="32">
        <v>0.44097222222222221</v>
      </c>
      <c r="E12113">
        <v>8000</v>
      </c>
      <c r="G12113" s="31" t="s">
        <v>97</v>
      </c>
      <c r="H12113">
        <v>4</v>
      </c>
      <c r="I12113" s="31" t="s">
        <v>103</v>
      </c>
    </row>
    <row r="12114" spans="1:9" x14ac:dyDescent="0.3">
      <c r="A12114">
        <v>12145</v>
      </c>
      <c r="B12114">
        <v>8</v>
      </c>
      <c r="C12114">
        <v>196</v>
      </c>
      <c r="D12114" s="32">
        <v>0.46597222222222223</v>
      </c>
      <c r="E12114">
        <v>8000</v>
      </c>
      <c r="F12114">
        <v>2000</v>
      </c>
      <c r="G12114" s="31" t="s">
        <v>97</v>
      </c>
      <c r="H12114">
        <v>4</v>
      </c>
      <c r="I12114" s="31" t="s">
        <v>101</v>
      </c>
    </row>
    <row r="12115" spans="1:9" x14ac:dyDescent="0.3">
      <c r="A12115">
        <v>12146</v>
      </c>
      <c r="B12115">
        <v>5</v>
      </c>
      <c r="C12115">
        <v>196</v>
      </c>
      <c r="D12115" s="32">
        <v>0.45069444444444445</v>
      </c>
      <c r="E12115">
        <v>8000</v>
      </c>
      <c r="F12115">
        <v>1000</v>
      </c>
      <c r="G12115" s="31" t="s">
        <v>102</v>
      </c>
      <c r="H12115">
        <v>4</v>
      </c>
      <c r="I12115" s="31" t="s">
        <v>105</v>
      </c>
    </row>
    <row r="12116" spans="1:9" x14ac:dyDescent="0.3">
      <c r="A12116">
        <v>12147</v>
      </c>
      <c r="B12116">
        <v>1</v>
      </c>
      <c r="C12116">
        <v>196</v>
      </c>
      <c r="D12116" s="32">
        <v>0.55625000000000002</v>
      </c>
      <c r="E12116">
        <v>8000</v>
      </c>
      <c r="F12116">
        <v>500</v>
      </c>
      <c r="G12116" s="31" t="s">
        <v>97</v>
      </c>
      <c r="H12116">
        <v>5</v>
      </c>
      <c r="I12116" s="31" t="s">
        <v>99</v>
      </c>
    </row>
    <row r="12117" spans="1:9" x14ac:dyDescent="0.3">
      <c r="A12117">
        <v>12148</v>
      </c>
      <c r="B12117">
        <v>6</v>
      </c>
      <c r="C12117">
        <v>196</v>
      </c>
      <c r="D12117" s="32">
        <v>0.52083333333333337</v>
      </c>
      <c r="E12117">
        <v>8000</v>
      </c>
      <c r="F12117">
        <v>2000</v>
      </c>
      <c r="G12117" s="31" t="s">
        <v>102</v>
      </c>
      <c r="H12117">
        <v>5</v>
      </c>
      <c r="I12117" s="31" t="s">
        <v>100</v>
      </c>
    </row>
    <row r="12118" spans="1:9" x14ac:dyDescent="0.3">
      <c r="A12118">
        <v>12149</v>
      </c>
      <c r="B12118">
        <v>4</v>
      </c>
      <c r="C12118">
        <v>196</v>
      </c>
      <c r="D12118" s="32">
        <v>0.49027777777777776</v>
      </c>
      <c r="E12118">
        <v>10000</v>
      </c>
      <c r="G12118" s="31" t="s">
        <v>102</v>
      </c>
      <c r="H12118">
        <v>5</v>
      </c>
      <c r="I12118" s="31" t="s">
        <v>103</v>
      </c>
    </row>
    <row r="12119" spans="1:9" x14ac:dyDescent="0.3">
      <c r="A12119">
        <v>12150</v>
      </c>
      <c r="B12119">
        <v>8</v>
      </c>
      <c r="C12119">
        <v>196</v>
      </c>
      <c r="D12119" s="32">
        <v>0.55277777777777781</v>
      </c>
      <c r="E12119">
        <v>8000</v>
      </c>
      <c r="G12119" s="31" t="s">
        <v>97</v>
      </c>
      <c r="H12119">
        <v>5</v>
      </c>
      <c r="I12119" s="31" t="s">
        <v>101</v>
      </c>
    </row>
    <row r="12120" spans="1:9" x14ac:dyDescent="0.3">
      <c r="A12120">
        <v>12151</v>
      </c>
      <c r="B12120">
        <v>5</v>
      </c>
      <c r="C12120">
        <v>196</v>
      </c>
      <c r="D12120" s="32">
        <v>0.47222222222222221</v>
      </c>
      <c r="E12120">
        <v>8000</v>
      </c>
      <c r="F12120">
        <v>2000</v>
      </c>
      <c r="G12120" s="31" t="s">
        <v>102</v>
      </c>
      <c r="H12120">
        <v>5</v>
      </c>
      <c r="I12120" s="31" t="s">
        <v>105</v>
      </c>
    </row>
    <row r="12121" spans="1:9" x14ac:dyDescent="0.3">
      <c r="A12121">
        <v>12152</v>
      </c>
      <c r="B12121">
        <v>1</v>
      </c>
      <c r="C12121">
        <v>196</v>
      </c>
      <c r="D12121" s="32">
        <v>0.59930555555555554</v>
      </c>
      <c r="E12121">
        <v>8000</v>
      </c>
      <c r="G12121" s="31" t="s">
        <v>102</v>
      </c>
      <c r="H12121">
        <v>6</v>
      </c>
      <c r="I12121" s="31" t="s">
        <v>99</v>
      </c>
    </row>
    <row r="12122" spans="1:9" x14ac:dyDescent="0.3">
      <c r="A12122">
        <v>12153</v>
      </c>
      <c r="B12122">
        <v>6</v>
      </c>
      <c r="C12122">
        <v>196</v>
      </c>
      <c r="D12122" s="32">
        <v>0.54791666666666672</v>
      </c>
      <c r="E12122">
        <v>10000</v>
      </c>
      <c r="G12122" s="31" t="s">
        <v>97</v>
      </c>
      <c r="H12122">
        <v>6</v>
      </c>
      <c r="I12122" s="31" t="s">
        <v>100</v>
      </c>
    </row>
    <row r="12123" spans="1:9" x14ac:dyDescent="0.3">
      <c r="A12123">
        <v>12154</v>
      </c>
      <c r="B12123">
        <v>4</v>
      </c>
      <c r="C12123">
        <v>196</v>
      </c>
      <c r="D12123" s="32">
        <v>0.54513888888888884</v>
      </c>
      <c r="E12123">
        <v>8000</v>
      </c>
      <c r="G12123" s="31" t="s">
        <v>102</v>
      </c>
      <c r="H12123">
        <v>6</v>
      </c>
      <c r="I12123" s="31" t="s">
        <v>103</v>
      </c>
    </row>
    <row r="12124" spans="1:9" x14ac:dyDescent="0.3">
      <c r="A12124">
        <v>12155</v>
      </c>
      <c r="B12124">
        <v>8</v>
      </c>
      <c r="C12124">
        <v>196</v>
      </c>
      <c r="D12124" s="32">
        <v>0.58125000000000004</v>
      </c>
      <c r="E12124">
        <v>8000</v>
      </c>
      <c r="G12124" s="31" t="s">
        <v>102</v>
      </c>
      <c r="H12124">
        <v>6</v>
      </c>
      <c r="I12124" s="31" t="s">
        <v>101</v>
      </c>
    </row>
    <row r="12125" spans="1:9" x14ac:dyDescent="0.3">
      <c r="A12125">
        <v>12156</v>
      </c>
      <c r="B12125">
        <v>5</v>
      </c>
      <c r="C12125">
        <v>196</v>
      </c>
      <c r="D12125" s="32">
        <v>0.55972222222222223</v>
      </c>
      <c r="E12125">
        <v>8000</v>
      </c>
      <c r="F12125">
        <v>2000</v>
      </c>
      <c r="G12125" s="31" t="s">
        <v>102</v>
      </c>
      <c r="H12125">
        <v>6</v>
      </c>
      <c r="I12125" s="31" t="s">
        <v>105</v>
      </c>
    </row>
    <row r="12126" spans="1:9" x14ac:dyDescent="0.3">
      <c r="A12126">
        <v>12157</v>
      </c>
      <c r="B12126">
        <v>1</v>
      </c>
      <c r="C12126">
        <v>196</v>
      </c>
      <c r="D12126" s="32">
        <v>0.62013888888888891</v>
      </c>
      <c r="E12126">
        <v>10000</v>
      </c>
      <c r="F12126">
        <v>1000</v>
      </c>
      <c r="G12126" s="31" t="s">
        <v>97</v>
      </c>
      <c r="H12126">
        <v>7</v>
      </c>
      <c r="I12126" s="31" t="s">
        <v>99</v>
      </c>
    </row>
    <row r="12127" spans="1:9" x14ac:dyDescent="0.3">
      <c r="A12127">
        <v>12158</v>
      </c>
      <c r="B12127">
        <v>6</v>
      </c>
      <c r="C12127">
        <v>196</v>
      </c>
      <c r="D12127" s="32">
        <v>0.56805555555555554</v>
      </c>
      <c r="E12127">
        <v>8000</v>
      </c>
      <c r="G12127" s="31" t="s">
        <v>102</v>
      </c>
      <c r="H12127">
        <v>7</v>
      </c>
      <c r="I12127" s="31" t="s">
        <v>100</v>
      </c>
    </row>
    <row r="12128" spans="1:9" x14ac:dyDescent="0.3">
      <c r="A12128">
        <v>12159</v>
      </c>
      <c r="B12128">
        <v>4</v>
      </c>
      <c r="C12128">
        <v>196</v>
      </c>
      <c r="D12128" s="32">
        <v>0.55625000000000002</v>
      </c>
      <c r="E12128">
        <v>8000</v>
      </c>
      <c r="F12128">
        <v>1000</v>
      </c>
      <c r="G12128" s="31" t="s">
        <v>97</v>
      </c>
      <c r="H12128">
        <v>7</v>
      </c>
      <c r="I12128" s="31" t="s">
        <v>103</v>
      </c>
    </row>
    <row r="12129" spans="1:9" x14ac:dyDescent="0.3">
      <c r="A12129">
        <v>12160</v>
      </c>
      <c r="B12129">
        <v>8</v>
      </c>
      <c r="C12129">
        <v>196</v>
      </c>
      <c r="D12129" s="32">
        <v>0.62708333333333333</v>
      </c>
      <c r="E12129">
        <v>8000</v>
      </c>
      <c r="G12129" s="31" t="s">
        <v>97</v>
      </c>
      <c r="H12129">
        <v>7</v>
      </c>
      <c r="I12129" s="31" t="s">
        <v>101</v>
      </c>
    </row>
    <row r="12130" spans="1:9" x14ac:dyDescent="0.3">
      <c r="A12130">
        <v>12161</v>
      </c>
      <c r="B12130">
        <v>5</v>
      </c>
      <c r="C12130">
        <v>196</v>
      </c>
      <c r="D12130" s="32">
        <v>0.6069444444444444</v>
      </c>
      <c r="E12130">
        <v>8000</v>
      </c>
      <c r="G12130" s="31" t="s">
        <v>102</v>
      </c>
      <c r="H12130">
        <v>7</v>
      </c>
      <c r="I12130" s="31" t="s">
        <v>105</v>
      </c>
    </row>
    <row r="12131" spans="1:9" x14ac:dyDescent="0.3">
      <c r="A12131">
        <v>12162</v>
      </c>
      <c r="B12131">
        <v>1</v>
      </c>
      <c r="C12131">
        <v>196</v>
      </c>
      <c r="D12131" s="32">
        <v>0.66527777777777775</v>
      </c>
      <c r="E12131">
        <v>8000</v>
      </c>
      <c r="G12131" s="31" t="s">
        <v>97</v>
      </c>
      <c r="H12131">
        <v>8</v>
      </c>
      <c r="I12131" s="31" t="s">
        <v>99</v>
      </c>
    </row>
    <row r="12132" spans="1:9" x14ac:dyDescent="0.3">
      <c r="A12132">
        <v>12163</v>
      </c>
      <c r="B12132">
        <v>6</v>
      </c>
      <c r="C12132">
        <v>196</v>
      </c>
      <c r="D12132" s="32">
        <v>0.62569444444444444</v>
      </c>
      <c r="E12132">
        <v>8000</v>
      </c>
      <c r="G12132" s="31" t="s">
        <v>97</v>
      </c>
      <c r="H12132">
        <v>8</v>
      </c>
      <c r="I12132" s="31" t="s">
        <v>100</v>
      </c>
    </row>
    <row r="12133" spans="1:9" x14ac:dyDescent="0.3">
      <c r="A12133">
        <v>12164</v>
      </c>
      <c r="B12133">
        <v>4</v>
      </c>
      <c r="C12133">
        <v>196</v>
      </c>
      <c r="D12133" s="32">
        <v>0.56944444444444442</v>
      </c>
      <c r="E12133">
        <v>8000</v>
      </c>
      <c r="G12133" s="31" t="s">
        <v>102</v>
      </c>
      <c r="H12133">
        <v>8</v>
      </c>
      <c r="I12133" s="31" t="s">
        <v>103</v>
      </c>
    </row>
    <row r="12134" spans="1:9" x14ac:dyDescent="0.3">
      <c r="A12134">
        <v>12165</v>
      </c>
      <c r="B12134">
        <v>8</v>
      </c>
      <c r="C12134">
        <v>196</v>
      </c>
      <c r="D12134" s="32">
        <v>0.66805555555555551</v>
      </c>
      <c r="E12134">
        <v>8000</v>
      </c>
      <c r="F12134">
        <v>2000</v>
      </c>
      <c r="G12134" s="31" t="s">
        <v>102</v>
      </c>
      <c r="H12134">
        <v>8</v>
      </c>
      <c r="I12134" s="31" t="s">
        <v>101</v>
      </c>
    </row>
    <row r="12135" spans="1:9" x14ac:dyDescent="0.3">
      <c r="A12135">
        <v>12166</v>
      </c>
      <c r="B12135">
        <v>5</v>
      </c>
      <c r="C12135">
        <v>196</v>
      </c>
      <c r="D12135" s="32">
        <v>0.62847222222222221</v>
      </c>
      <c r="E12135">
        <v>8000</v>
      </c>
      <c r="G12135" s="31" t="s">
        <v>102</v>
      </c>
      <c r="H12135">
        <v>8</v>
      </c>
      <c r="I12135" s="31" t="s">
        <v>105</v>
      </c>
    </row>
    <row r="12136" spans="1:9" x14ac:dyDescent="0.3">
      <c r="A12136">
        <v>12167</v>
      </c>
      <c r="B12136">
        <v>1</v>
      </c>
      <c r="C12136">
        <v>196</v>
      </c>
      <c r="D12136" s="32"/>
      <c r="E12136">
        <v>8000</v>
      </c>
      <c r="G12136" s="31" t="s">
        <v>97</v>
      </c>
      <c r="H12136">
        <v>9</v>
      </c>
      <c r="I12136" s="31" t="s">
        <v>99</v>
      </c>
    </row>
    <row r="12137" spans="1:9" x14ac:dyDescent="0.3">
      <c r="A12137">
        <v>12168</v>
      </c>
      <c r="B12137">
        <v>6</v>
      </c>
      <c r="C12137">
        <v>196</v>
      </c>
      <c r="D12137" s="32">
        <v>0.65833333333333333</v>
      </c>
      <c r="E12137">
        <v>8000</v>
      </c>
      <c r="F12137">
        <v>2000</v>
      </c>
      <c r="G12137" s="31" t="s">
        <v>102</v>
      </c>
      <c r="H12137">
        <v>9</v>
      </c>
      <c r="I12137" s="31" t="s">
        <v>100</v>
      </c>
    </row>
    <row r="12138" spans="1:9" x14ac:dyDescent="0.3">
      <c r="A12138">
        <v>12169</v>
      </c>
      <c r="B12138">
        <v>4</v>
      </c>
      <c r="C12138">
        <v>196</v>
      </c>
      <c r="D12138" s="32">
        <v>0.63263888888888886</v>
      </c>
      <c r="E12138">
        <v>8000</v>
      </c>
      <c r="G12138" s="31" t="s">
        <v>102</v>
      </c>
      <c r="H12138">
        <v>9</v>
      </c>
      <c r="I12138" s="31" t="s">
        <v>103</v>
      </c>
    </row>
    <row r="12139" spans="1:9" x14ac:dyDescent="0.3">
      <c r="A12139">
        <v>12170</v>
      </c>
      <c r="B12139">
        <v>8</v>
      </c>
      <c r="C12139">
        <v>196</v>
      </c>
      <c r="D12139" s="32">
        <v>0.69652777777777775</v>
      </c>
      <c r="E12139">
        <v>8000</v>
      </c>
      <c r="G12139" s="31" t="s">
        <v>102</v>
      </c>
      <c r="H12139">
        <v>9</v>
      </c>
      <c r="I12139" s="31" t="s">
        <v>101</v>
      </c>
    </row>
    <row r="12140" spans="1:9" x14ac:dyDescent="0.3">
      <c r="A12140">
        <v>12171</v>
      </c>
      <c r="B12140">
        <v>5</v>
      </c>
      <c r="C12140">
        <v>196</v>
      </c>
      <c r="D12140" s="32">
        <v>0.64861111111111114</v>
      </c>
      <c r="E12140">
        <v>8000</v>
      </c>
      <c r="G12140" s="31" t="s">
        <v>102</v>
      </c>
      <c r="H12140">
        <v>9</v>
      </c>
      <c r="I12140" s="31" t="s">
        <v>105</v>
      </c>
    </row>
    <row r="12141" spans="1:9" x14ac:dyDescent="0.3">
      <c r="A12141">
        <v>12172</v>
      </c>
      <c r="B12141">
        <v>1</v>
      </c>
      <c r="C12141">
        <v>196</v>
      </c>
      <c r="D12141" s="32">
        <v>0.75555555555555554</v>
      </c>
      <c r="E12141">
        <v>8000</v>
      </c>
      <c r="G12141" s="31" t="s">
        <v>102</v>
      </c>
      <c r="H12141">
        <v>10</v>
      </c>
      <c r="I12141" s="31" t="s">
        <v>99</v>
      </c>
    </row>
    <row r="12142" spans="1:9" x14ac:dyDescent="0.3">
      <c r="A12142">
        <v>12173</v>
      </c>
      <c r="B12142">
        <v>6</v>
      </c>
      <c r="C12142">
        <v>196</v>
      </c>
      <c r="D12142" s="32">
        <v>0.68125000000000002</v>
      </c>
      <c r="E12142">
        <v>8000</v>
      </c>
      <c r="F12142">
        <v>1000</v>
      </c>
      <c r="G12142" s="31" t="s">
        <v>102</v>
      </c>
      <c r="H12142">
        <v>10</v>
      </c>
      <c r="I12142" s="31" t="s">
        <v>100</v>
      </c>
    </row>
    <row r="12143" spans="1:9" x14ac:dyDescent="0.3">
      <c r="A12143">
        <v>12174</v>
      </c>
      <c r="B12143">
        <v>4</v>
      </c>
      <c r="C12143">
        <v>196</v>
      </c>
      <c r="D12143" s="32">
        <v>0.65625</v>
      </c>
      <c r="E12143">
        <v>8000</v>
      </c>
      <c r="G12143" s="31" t="s">
        <v>102</v>
      </c>
      <c r="H12143">
        <v>10</v>
      </c>
      <c r="I12143" s="31" t="s">
        <v>103</v>
      </c>
    </row>
    <row r="12144" spans="1:9" x14ac:dyDescent="0.3">
      <c r="A12144">
        <v>12175</v>
      </c>
      <c r="B12144">
        <v>8</v>
      </c>
      <c r="C12144">
        <v>196</v>
      </c>
      <c r="D12144" s="32">
        <v>0.73541666666666672</v>
      </c>
      <c r="E12144">
        <v>8000</v>
      </c>
      <c r="F12144">
        <v>1500</v>
      </c>
      <c r="G12144" s="31" t="s">
        <v>102</v>
      </c>
      <c r="H12144">
        <v>10</v>
      </c>
      <c r="I12144" s="31" t="s">
        <v>101</v>
      </c>
    </row>
    <row r="12145" spans="1:9" x14ac:dyDescent="0.3">
      <c r="A12145">
        <v>12176</v>
      </c>
      <c r="B12145">
        <v>5</v>
      </c>
      <c r="C12145">
        <v>196</v>
      </c>
      <c r="D12145" s="32">
        <v>0.67083333333333328</v>
      </c>
      <c r="E12145">
        <v>8000</v>
      </c>
      <c r="G12145" s="31" t="s">
        <v>102</v>
      </c>
      <c r="H12145">
        <v>10</v>
      </c>
      <c r="I12145" s="31" t="s">
        <v>105</v>
      </c>
    </row>
    <row r="12146" spans="1:9" x14ac:dyDescent="0.3">
      <c r="A12146">
        <v>12177</v>
      </c>
      <c r="B12146">
        <v>1</v>
      </c>
      <c r="C12146">
        <v>196</v>
      </c>
      <c r="D12146" s="32">
        <v>0.78125</v>
      </c>
      <c r="E12146">
        <v>8000</v>
      </c>
      <c r="G12146" s="31" t="s">
        <v>102</v>
      </c>
      <c r="H12146">
        <v>11</v>
      </c>
      <c r="I12146" s="31" t="s">
        <v>99</v>
      </c>
    </row>
    <row r="12147" spans="1:9" x14ac:dyDescent="0.3">
      <c r="A12147">
        <v>12178</v>
      </c>
      <c r="B12147">
        <v>6</v>
      </c>
      <c r="C12147">
        <v>196</v>
      </c>
      <c r="D12147" s="32">
        <v>0.71527777777777779</v>
      </c>
      <c r="E12147">
        <v>8000</v>
      </c>
      <c r="F12147">
        <v>2000</v>
      </c>
      <c r="G12147" s="31" t="s">
        <v>97</v>
      </c>
      <c r="H12147">
        <v>11</v>
      </c>
      <c r="I12147" s="31" t="s">
        <v>100</v>
      </c>
    </row>
    <row r="12148" spans="1:9" x14ac:dyDescent="0.3">
      <c r="A12148">
        <v>12179</v>
      </c>
      <c r="B12148">
        <v>4</v>
      </c>
      <c r="C12148">
        <v>196</v>
      </c>
      <c r="D12148" s="32">
        <v>0.67500000000000004</v>
      </c>
      <c r="E12148">
        <v>8000</v>
      </c>
      <c r="G12148" s="31" t="s">
        <v>102</v>
      </c>
      <c r="H12148">
        <v>11</v>
      </c>
      <c r="I12148" s="31" t="s">
        <v>103</v>
      </c>
    </row>
    <row r="12149" spans="1:9" x14ac:dyDescent="0.3">
      <c r="A12149">
        <v>12180</v>
      </c>
      <c r="B12149">
        <v>8</v>
      </c>
      <c r="C12149">
        <v>196</v>
      </c>
      <c r="D12149" s="32">
        <v>0.77222222222222225</v>
      </c>
      <c r="E12149">
        <v>8000</v>
      </c>
      <c r="G12149" s="31" t="s">
        <v>97</v>
      </c>
      <c r="H12149">
        <v>11</v>
      </c>
      <c r="I12149" s="31" t="s">
        <v>101</v>
      </c>
    </row>
    <row r="12150" spans="1:9" x14ac:dyDescent="0.3">
      <c r="A12150">
        <v>12181</v>
      </c>
      <c r="B12150">
        <v>5</v>
      </c>
      <c r="C12150">
        <v>196</v>
      </c>
      <c r="D12150" s="32">
        <v>0.69305555555555554</v>
      </c>
      <c r="E12150">
        <v>8000</v>
      </c>
      <c r="G12150" s="31" t="s">
        <v>97</v>
      </c>
      <c r="H12150">
        <v>11</v>
      </c>
      <c r="I12150" s="31" t="s">
        <v>105</v>
      </c>
    </row>
    <row r="12151" spans="1:9" x14ac:dyDescent="0.3">
      <c r="A12151">
        <v>12182</v>
      </c>
      <c r="B12151">
        <v>1</v>
      </c>
      <c r="C12151">
        <v>196</v>
      </c>
      <c r="D12151" s="32">
        <v>0.80902777777777779</v>
      </c>
      <c r="E12151">
        <v>8000</v>
      </c>
      <c r="G12151" s="31" t="s">
        <v>97</v>
      </c>
      <c r="H12151">
        <v>12</v>
      </c>
      <c r="I12151" s="31" t="s">
        <v>99</v>
      </c>
    </row>
    <row r="12152" spans="1:9" x14ac:dyDescent="0.3">
      <c r="A12152">
        <v>12183</v>
      </c>
      <c r="B12152">
        <v>6</v>
      </c>
      <c r="C12152">
        <v>196</v>
      </c>
      <c r="D12152" s="32">
        <v>0.79374999999999996</v>
      </c>
      <c r="E12152">
        <v>8000</v>
      </c>
      <c r="F12152">
        <v>1000</v>
      </c>
      <c r="G12152" s="31" t="s">
        <v>97</v>
      </c>
      <c r="H12152">
        <v>12</v>
      </c>
      <c r="I12152" s="31" t="s">
        <v>100</v>
      </c>
    </row>
    <row r="12153" spans="1:9" x14ac:dyDescent="0.3">
      <c r="A12153">
        <v>12184</v>
      </c>
      <c r="B12153">
        <v>4</v>
      </c>
      <c r="C12153">
        <v>196</v>
      </c>
      <c r="D12153" s="32">
        <v>0.72916666666666663</v>
      </c>
      <c r="E12153">
        <v>8000</v>
      </c>
      <c r="G12153" s="31" t="s">
        <v>102</v>
      </c>
      <c r="H12153">
        <v>12</v>
      </c>
      <c r="I12153" s="31" t="s">
        <v>103</v>
      </c>
    </row>
    <row r="12154" spans="1:9" x14ac:dyDescent="0.3">
      <c r="A12154">
        <v>12185</v>
      </c>
      <c r="B12154">
        <v>8</v>
      </c>
      <c r="C12154">
        <v>196</v>
      </c>
      <c r="D12154" s="32">
        <v>0.7895833333333333</v>
      </c>
      <c r="E12154">
        <v>8000</v>
      </c>
      <c r="G12154" s="31" t="s">
        <v>102</v>
      </c>
      <c r="H12154">
        <v>12</v>
      </c>
      <c r="I12154" s="31" t="s">
        <v>101</v>
      </c>
    </row>
    <row r="12155" spans="1:9" x14ac:dyDescent="0.3">
      <c r="A12155">
        <v>12186</v>
      </c>
      <c r="B12155">
        <v>5</v>
      </c>
      <c r="C12155">
        <v>196</v>
      </c>
      <c r="D12155" s="32">
        <v>0.73472222222222228</v>
      </c>
      <c r="E12155">
        <v>8000</v>
      </c>
      <c r="G12155" s="31" t="s">
        <v>102</v>
      </c>
      <c r="H12155">
        <v>12</v>
      </c>
      <c r="I12155" s="31" t="s">
        <v>105</v>
      </c>
    </row>
    <row r="12156" spans="1:9" x14ac:dyDescent="0.3">
      <c r="A12156">
        <v>12187</v>
      </c>
      <c r="B12156">
        <v>1</v>
      </c>
      <c r="C12156">
        <v>196</v>
      </c>
      <c r="D12156" s="32"/>
      <c r="E12156">
        <v>8000</v>
      </c>
      <c r="G12156" s="31" t="s">
        <v>102</v>
      </c>
      <c r="H12156">
        <v>13</v>
      </c>
      <c r="I12156" s="31" t="s">
        <v>99</v>
      </c>
    </row>
    <row r="12157" spans="1:9" x14ac:dyDescent="0.3">
      <c r="A12157">
        <v>12188</v>
      </c>
      <c r="B12157">
        <v>6</v>
      </c>
      <c r="C12157">
        <v>196</v>
      </c>
      <c r="D12157" s="32">
        <v>0.82013888888888886</v>
      </c>
      <c r="E12157">
        <v>8000</v>
      </c>
      <c r="G12157" s="31" t="s">
        <v>97</v>
      </c>
      <c r="H12157">
        <v>13</v>
      </c>
      <c r="I12157" s="31" t="s">
        <v>100</v>
      </c>
    </row>
    <row r="12158" spans="1:9" x14ac:dyDescent="0.3">
      <c r="A12158">
        <v>12189</v>
      </c>
      <c r="B12158">
        <v>4</v>
      </c>
      <c r="C12158">
        <v>196</v>
      </c>
      <c r="D12158" s="32">
        <v>0.76527777777777772</v>
      </c>
      <c r="E12158">
        <v>8000</v>
      </c>
      <c r="G12158" s="31" t="s">
        <v>102</v>
      </c>
      <c r="H12158">
        <v>13</v>
      </c>
      <c r="I12158" s="31" t="s">
        <v>103</v>
      </c>
    </row>
    <row r="12159" spans="1:9" x14ac:dyDescent="0.3">
      <c r="A12159">
        <v>12190</v>
      </c>
      <c r="B12159">
        <v>8</v>
      </c>
      <c r="C12159">
        <v>196</v>
      </c>
      <c r="D12159" s="32">
        <v>0.81805555555555554</v>
      </c>
      <c r="E12159">
        <v>8000</v>
      </c>
      <c r="G12159" s="31" t="s">
        <v>97</v>
      </c>
      <c r="H12159">
        <v>13</v>
      </c>
      <c r="I12159" s="31" t="s">
        <v>101</v>
      </c>
    </row>
    <row r="12160" spans="1:9" x14ac:dyDescent="0.3">
      <c r="A12160">
        <v>12191</v>
      </c>
      <c r="B12160">
        <v>5</v>
      </c>
      <c r="C12160">
        <v>196</v>
      </c>
      <c r="D12160" s="32">
        <v>0.7895833333333333</v>
      </c>
      <c r="E12160">
        <v>10000</v>
      </c>
      <c r="F12160">
        <v>1000</v>
      </c>
      <c r="G12160" s="31" t="s">
        <v>102</v>
      </c>
      <c r="H12160">
        <v>13</v>
      </c>
      <c r="I12160" s="31" t="s">
        <v>105</v>
      </c>
    </row>
    <row r="12161" spans="1:9" x14ac:dyDescent="0.3">
      <c r="A12161">
        <v>12192</v>
      </c>
      <c r="B12161">
        <v>4</v>
      </c>
      <c r="C12161">
        <v>196</v>
      </c>
      <c r="D12161" s="32">
        <v>0.78749999999999998</v>
      </c>
      <c r="E12161">
        <v>8000</v>
      </c>
      <c r="G12161" s="31" t="s">
        <v>102</v>
      </c>
      <c r="H12161">
        <v>14</v>
      </c>
      <c r="I12161" s="31" t="s">
        <v>103</v>
      </c>
    </row>
    <row r="12162" spans="1:9" x14ac:dyDescent="0.3">
      <c r="A12162">
        <v>12193</v>
      </c>
      <c r="B12162">
        <v>5</v>
      </c>
      <c r="C12162">
        <v>196</v>
      </c>
      <c r="D12162" s="32">
        <v>0.81388888888888888</v>
      </c>
      <c r="E12162">
        <v>8000</v>
      </c>
      <c r="G12162" s="31" t="s">
        <v>97</v>
      </c>
      <c r="H12162">
        <v>14</v>
      </c>
      <c r="I12162" s="31" t="s">
        <v>105</v>
      </c>
    </row>
    <row r="12163" spans="1:9" x14ac:dyDescent="0.3">
      <c r="A12163">
        <v>12194</v>
      </c>
      <c r="B12163">
        <v>4</v>
      </c>
      <c r="C12163">
        <v>196</v>
      </c>
      <c r="D12163" s="32">
        <v>0.81041666666666667</v>
      </c>
      <c r="E12163">
        <v>8000</v>
      </c>
      <c r="G12163" s="31" t="s">
        <v>102</v>
      </c>
      <c r="H12163">
        <v>15</v>
      </c>
      <c r="I12163" s="31" t="s">
        <v>103</v>
      </c>
    </row>
    <row r="12164" spans="1:9" x14ac:dyDescent="0.3">
      <c r="A12164">
        <v>12195</v>
      </c>
      <c r="B12164">
        <v>3</v>
      </c>
      <c r="C12164">
        <v>197</v>
      </c>
      <c r="D12164" s="32">
        <v>0.45763888888888887</v>
      </c>
      <c r="E12164">
        <v>8000</v>
      </c>
      <c r="G12164" s="31" t="s">
        <v>102</v>
      </c>
      <c r="H12164">
        <v>4</v>
      </c>
      <c r="I12164" s="31" t="s">
        <v>104</v>
      </c>
    </row>
    <row r="12165" spans="1:9" x14ac:dyDescent="0.3">
      <c r="A12165">
        <v>12196</v>
      </c>
      <c r="B12165">
        <v>2</v>
      </c>
      <c r="C12165">
        <v>197</v>
      </c>
      <c r="D12165" s="32">
        <v>0.48541666666666666</v>
      </c>
      <c r="E12165">
        <v>8000</v>
      </c>
      <c r="G12165" s="31" t="s">
        <v>102</v>
      </c>
      <c r="H12165">
        <v>4</v>
      </c>
      <c r="I12165" s="31" t="s">
        <v>98</v>
      </c>
    </row>
    <row r="12166" spans="1:9" x14ac:dyDescent="0.3">
      <c r="A12166">
        <v>12197</v>
      </c>
      <c r="B12166">
        <v>6</v>
      </c>
      <c r="C12166">
        <v>197</v>
      </c>
      <c r="D12166" s="32"/>
      <c r="E12166">
        <v>35000</v>
      </c>
      <c r="G12166" s="31" t="s">
        <v>102</v>
      </c>
      <c r="H12166">
        <v>4</v>
      </c>
      <c r="I12166" s="31" t="s">
        <v>100</v>
      </c>
    </row>
    <row r="12167" spans="1:9" x14ac:dyDescent="0.3">
      <c r="A12167">
        <v>12198</v>
      </c>
      <c r="B12167">
        <v>4</v>
      </c>
      <c r="C12167">
        <v>197</v>
      </c>
      <c r="D12167" s="32">
        <v>0.4375</v>
      </c>
      <c r="E12167">
        <v>8000</v>
      </c>
      <c r="G12167" s="31" t="s">
        <v>102</v>
      </c>
      <c r="H12167">
        <v>4</v>
      </c>
      <c r="I12167" s="31" t="s">
        <v>103</v>
      </c>
    </row>
    <row r="12168" spans="1:9" x14ac:dyDescent="0.3">
      <c r="A12168">
        <v>12199</v>
      </c>
      <c r="B12168">
        <v>8</v>
      </c>
      <c r="C12168">
        <v>197</v>
      </c>
      <c r="D12168" s="32">
        <v>0.5131944444444444</v>
      </c>
      <c r="E12168">
        <v>8000</v>
      </c>
      <c r="G12168" s="31" t="s">
        <v>97</v>
      </c>
      <c r="H12168">
        <v>4</v>
      </c>
      <c r="I12168" s="31" t="s">
        <v>101</v>
      </c>
    </row>
    <row r="12169" spans="1:9" x14ac:dyDescent="0.3">
      <c r="A12169">
        <v>12200</v>
      </c>
      <c r="B12169">
        <v>5</v>
      </c>
      <c r="C12169">
        <v>197</v>
      </c>
      <c r="D12169" s="32">
        <v>0.45833333333333331</v>
      </c>
      <c r="E12169">
        <v>8000</v>
      </c>
      <c r="G12169" s="31" t="s">
        <v>97</v>
      </c>
      <c r="H12169">
        <v>4</v>
      </c>
      <c r="I12169" s="31" t="s">
        <v>105</v>
      </c>
    </row>
    <row r="12170" spans="1:9" x14ac:dyDescent="0.3">
      <c r="A12170">
        <v>12201</v>
      </c>
      <c r="B12170">
        <v>3</v>
      </c>
      <c r="C12170">
        <v>197</v>
      </c>
      <c r="D12170" s="32">
        <v>0.48888888888888887</v>
      </c>
      <c r="E12170">
        <v>10000</v>
      </c>
      <c r="G12170" s="31" t="s">
        <v>97</v>
      </c>
      <c r="H12170">
        <v>5</v>
      </c>
      <c r="I12170" s="31" t="s">
        <v>104</v>
      </c>
    </row>
    <row r="12171" spans="1:9" x14ac:dyDescent="0.3">
      <c r="A12171">
        <v>12202</v>
      </c>
      <c r="B12171">
        <v>2</v>
      </c>
      <c r="C12171">
        <v>197</v>
      </c>
      <c r="D12171" s="32">
        <v>0.54722222222222228</v>
      </c>
      <c r="E12171">
        <v>8000</v>
      </c>
      <c r="F12171">
        <v>2000</v>
      </c>
      <c r="G12171" s="31" t="s">
        <v>97</v>
      </c>
      <c r="H12171">
        <v>5</v>
      </c>
      <c r="I12171" s="31" t="s">
        <v>98</v>
      </c>
    </row>
    <row r="12172" spans="1:9" x14ac:dyDescent="0.3">
      <c r="A12172">
        <v>12203</v>
      </c>
      <c r="B12172">
        <v>6</v>
      </c>
      <c r="C12172">
        <v>197</v>
      </c>
      <c r="D12172" s="32">
        <v>0.55555555555555558</v>
      </c>
      <c r="E12172">
        <v>8000</v>
      </c>
      <c r="G12172" s="31" t="s">
        <v>97</v>
      </c>
      <c r="H12172">
        <v>5</v>
      </c>
      <c r="I12172" s="31" t="s">
        <v>100</v>
      </c>
    </row>
    <row r="12173" spans="1:9" x14ac:dyDescent="0.3">
      <c r="A12173">
        <v>12204</v>
      </c>
      <c r="B12173">
        <v>4</v>
      </c>
      <c r="C12173">
        <v>197</v>
      </c>
      <c r="D12173" s="32">
        <v>0.56111111111111112</v>
      </c>
      <c r="E12173">
        <v>8000</v>
      </c>
      <c r="G12173" s="31" t="s">
        <v>97</v>
      </c>
      <c r="H12173">
        <v>5</v>
      </c>
      <c r="I12173" s="31" t="s">
        <v>103</v>
      </c>
    </row>
    <row r="12174" spans="1:9" x14ac:dyDescent="0.3">
      <c r="A12174">
        <v>12205</v>
      </c>
      <c r="B12174">
        <v>8</v>
      </c>
      <c r="C12174">
        <v>197</v>
      </c>
      <c r="D12174" s="32">
        <v>0.58333333333333337</v>
      </c>
      <c r="E12174">
        <v>10000</v>
      </c>
      <c r="G12174" s="31" t="s">
        <v>97</v>
      </c>
      <c r="H12174">
        <v>5</v>
      </c>
      <c r="I12174" s="31" t="s">
        <v>101</v>
      </c>
    </row>
    <row r="12175" spans="1:9" x14ac:dyDescent="0.3">
      <c r="A12175">
        <v>12206</v>
      </c>
      <c r="B12175">
        <v>5</v>
      </c>
      <c r="C12175">
        <v>197</v>
      </c>
      <c r="D12175" s="32">
        <v>0.57013888888888886</v>
      </c>
      <c r="E12175">
        <v>8000</v>
      </c>
      <c r="F12175">
        <v>2000</v>
      </c>
      <c r="G12175" s="31" t="s">
        <v>102</v>
      </c>
      <c r="H12175">
        <v>5</v>
      </c>
      <c r="I12175" s="31" t="s">
        <v>105</v>
      </c>
    </row>
    <row r="12176" spans="1:9" x14ac:dyDescent="0.3">
      <c r="A12176">
        <v>12207</v>
      </c>
      <c r="B12176">
        <v>3</v>
      </c>
      <c r="C12176">
        <v>197</v>
      </c>
      <c r="D12176" s="32">
        <v>0.54236111111111107</v>
      </c>
      <c r="E12176">
        <v>10000</v>
      </c>
      <c r="F12176">
        <v>1000</v>
      </c>
      <c r="G12176" s="31" t="s">
        <v>97</v>
      </c>
      <c r="H12176">
        <v>6</v>
      </c>
      <c r="I12176" s="31" t="s">
        <v>104</v>
      </c>
    </row>
    <row r="12177" spans="1:9" x14ac:dyDescent="0.3">
      <c r="A12177">
        <v>12208</v>
      </c>
      <c r="B12177">
        <v>2</v>
      </c>
      <c r="C12177">
        <v>197</v>
      </c>
      <c r="D12177" s="32">
        <v>0.58402777777777781</v>
      </c>
      <c r="E12177">
        <v>8000</v>
      </c>
      <c r="G12177" s="31" t="s">
        <v>97</v>
      </c>
      <c r="H12177">
        <v>6</v>
      </c>
      <c r="I12177" s="31" t="s">
        <v>98</v>
      </c>
    </row>
    <row r="12178" spans="1:9" x14ac:dyDescent="0.3">
      <c r="A12178">
        <v>12209</v>
      </c>
      <c r="B12178">
        <v>6</v>
      </c>
      <c r="C12178">
        <v>197</v>
      </c>
      <c r="D12178" s="32">
        <v>0.56527777777777777</v>
      </c>
      <c r="E12178">
        <v>8000</v>
      </c>
      <c r="G12178" s="31" t="s">
        <v>97</v>
      </c>
      <c r="H12178">
        <v>6</v>
      </c>
      <c r="I12178" s="31" t="s">
        <v>100</v>
      </c>
    </row>
    <row r="12179" spans="1:9" x14ac:dyDescent="0.3">
      <c r="A12179">
        <v>12210</v>
      </c>
      <c r="B12179">
        <v>4</v>
      </c>
      <c r="C12179">
        <v>197</v>
      </c>
      <c r="D12179" s="32">
        <v>0.62777777777777777</v>
      </c>
      <c r="E12179">
        <v>8000</v>
      </c>
      <c r="G12179" s="31" t="s">
        <v>97</v>
      </c>
      <c r="H12179">
        <v>6</v>
      </c>
      <c r="I12179" s="31" t="s">
        <v>103</v>
      </c>
    </row>
    <row r="12180" spans="1:9" x14ac:dyDescent="0.3">
      <c r="A12180">
        <v>12211</v>
      </c>
      <c r="B12180">
        <v>8</v>
      </c>
      <c r="C12180">
        <v>197</v>
      </c>
      <c r="D12180" s="32">
        <v>0.64236111111111116</v>
      </c>
      <c r="E12180">
        <v>8000</v>
      </c>
      <c r="G12180" s="31" t="s">
        <v>97</v>
      </c>
      <c r="H12180">
        <v>6</v>
      </c>
      <c r="I12180" s="31" t="s">
        <v>101</v>
      </c>
    </row>
    <row r="12181" spans="1:9" x14ac:dyDescent="0.3">
      <c r="A12181">
        <v>12212</v>
      </c>
      <c r="B12181">
        <v>5</v>
      </c>
      <c r="C12181">
        <v>197</v>
      </c>
      <c r="D12181" s="32">
        <v>0.60416666666666663</v>
      </c>
      <c r="E12181">
        <v>8000</v>
      </c>
      <c r="F12181">
        <v>1000</v>
      </c>
      <c r="G12181" s="31" t="s">
        <v>102</v>
      </c>
      <c r="H12181">
        <v>6</v>
      </c>
      <c r="I12181" s="31" t="s">
        <v>105</v>
      </c>
    </row>
    <row r="12182" spans="1:9" x14ac:dyDescent="0.3">
      <c r="A12182">
        <v>12213</v>
      </c>
      <c r="B12182">
        <v>3</v>
      </c>
      <c r="C12182">
        <v>197</v>
      </c>
      <c r="D12182" s="32">
        <v>0.56666666666666665</v>
      </c>
      <c r="E12182">
        <v>10000</v>
      </c>
      <c r="F12182">
        <v>2000</v>
      </c>
      <c r="G12182" s="31" t="s">
        <v>102</v>
      </c>
      <c r="H12182">
        <v>7</v>
      </c>
      <c r="I12182" s="31" t="s">
        <v>104</v>
      </c>
    </row>
    <row r="12183" spans="1:9" x14ac:dyDescent="0.3">
      <c r="A12183">
        <v>12214</v>
      </c>
      <c r="B12183">
        <v>2</v>
      </c>
      <c r="C12183">
        <v>197</v>
      </c>
      <c r="D12183" s="32">
        <v>0.64236111111111116</v>
      </c>
      <c r="E12183">
        <v>10000</v>
      </c>
      <c r="G12183" s="31" t="s">
        <v>102</v>
      </c>
      <c r="H12183">
        <v>7</v>
      </c>
      <c r="I12183" s="31" t="s">
        <v>98</v>
      </c>
    </row>
    <row r="12184" spans="1:9" x14ac:dyDescent="0.3">
      <c r="A12184">
        <v>12215</v>
      </c>
      <c r="B12184">
        <v>6</v>
      </c>
      <c r="C12184">
        <v>197</v>
      </c>
      <c r="D12184" s="32">
        <v>0.67291666666666672</v>
      </c>
      <c r="E12184">
        <v>8000</v>
      </c>
      <c r="F12184">
        <v>1000</v>
      </c>
      <c r="G12184" s="31" t="s">
        <v>102</v>
      </c>
      <c r="H12184">
        <v>7</v>
      </c>
      <c r="I12184" s="31" t="s">
        <v>100</v>
      </c>
    </row>
    <row r="12185" spans="1:9" x14ac:dyDescent="0.3">
      <c r="A12185">
        <v>12216</v>
      </c>
      <c r="B12185">
        <v>4</v>
      </c>
      <c r="C12185">
        <v>197</v>
      </c>
      <c r="D12185" s="32">
        <v>0.64861111111111114</v>
      </c>
      <c r="E12185">
        <v>8000</v>
      </c>
      <c r="G12185" s="31" t="s">
        <v>102</v>
      </c>
      <c r="H12185">
        <v>7</v>
      </c>
      <c r="I12185" s="31" t="s">
        <v>103</v>
      </c>
    </row>
    <row r="12186" spans="1:9" x14ac:dyDescent="0.3">
      <c r="A12186">
        <v>12217</v>
      </c>
      <c r="B12186">
        <v>8</v>
      </c>
      <c r="C12186">
        <v>197</v>
      </c>
      <c r="D12186" s="32">
        <v>0.65555555555555556</v>
      </c>
      <c r="E12186">
        <v>8000</v>
      </c>
      <c r="F12186">
        <v>1000</v>
      </c>
      <c r="G12186" s="31" t="s">
        <v>102</v>
      </c>
      <c r="H12186">
        <v>7</v>
      </c>
      <c r="I12186" s="31" t="s">
        <v>101</v>
      </c>
    </row>
    <row r="12187" spans="1:9" x14ac:dyDescent="0.3">
      <c r="A12187">
        <v>12218</v>
      </c>
      <c r="B12187">
        <v>5</v>
      </c>
      <c r="C12187">
        <v>197</v>
      </c>
      <c r="D12187" s="32">
        <v>0.63124999999999998</v>
      </c>
      <c r="E12187">
        <v>8000</v>
      </c>
      <c r="F12187">
        <v>4500</v>
      </c>
      <c r="G12187" s="31" t="s">
        <v>97</v>
      </c>
      <c r="H12187">
        <v>7</v>
      </c>
      <c r="I12187" s="31" t="s">
        <v>105</v>
      </c>
    </row>
    <row r="12188" spans="1:9" x14ac:dyDescent="0.3">
      <c r="A12188">
        <v>12219</v>
      </c>
      <c r="B12188">
        <v>3</v>
      </c>
      <c r="C12188">
        <v>197</v>
      </c>
      <c r="D12188" s="32">
        <v>0.61319444444444449</v>
      </c>
      <c r="E12188">
        <v>8000</v>
      </c>
      <c r="G12188" s="31" t="s">
        <v>97</v>
      </c>
      <c r="H12188">
        <v>8</v>
      </c>
      <c r="I12188" s="31" t="s">
        <v>104</v>
      </c>
    </row>
    <row r="12189" spans="1:9" x14ac:dyDescent="0.3">
      <c r="A12189">
        <v>12220</v>
      </c>
      <c r="B12189">
        <v>2</v>
      </c>
      <c r="C12189">
        <v>197</v>
      </c>
      <c r="D12189" s="32">
        <v>0.65625</v>
      </c>
      <c r="E12189">
        <v>8000</v>
      </c>
      <c r="G12189" s="31" t="s">
        <v>102</v>
      </c>
      <c r="H12189">
        <v>8</v>
      </c>
      <c r="I12189" s="31" t="s">
        <v>98</v>
      </c>
    </row>
    <row r="12190" spans="1:9" x14ac:dyDescent="0.3">
      <c r="A12190">
        <v>12221</v>
      </c>
      <c r="B12190">
        <v>6</v>
      </c>
      <c r="C12190">
        <v>197</v>
      </c>
      <c r="D12190" s="32">
        <v>0.69791666666666663</v>
      </c>
      <c r="E12190">
        <v>8000</v>
      </c>
      <c r="F12190">
        <v>2000</v>
      </c>
      <c r="G12190" s="31" t="s">
        <v>97</v>
      </c>
      <c r="H12190">
        <v>8</v>
      </c>
      <c r="I12190" s="31" t="s">
        <v>100</v>
      </c>
    </row>
    <row r="12191" spans="1:9" x14ac:dyDescent="0.3">
      <c r="A12191">
        <v>12222</v>
      </c>
      <c r="B12191">
        <v>4</v>
      </c>
      <c r="C12191">
        <v>197</v>
      </c>
      <c r="D12191" s="32">
        <v>0.67013888888888884</v>
      </c>
      <c r="E12191">
        <v>8000</v>
      </c>
      <c r="G12191" s="31" t="s">
        <v>102</v>
      </c>
      <c r="H12191">
        <v>8</v>
      </c>
      <c r="I12191" s="31" t="s">
        <v>103</v>
      </c>
    </row>
    <row r="12192" spans="1:9" x14ac:dyDescent="0.3">
      <c r="A12192">
        <v>12223</v>
      </c>
      <c r="B12192">
        <v>8</v>
      </c>
      <c r="C12192">
        <v>197</v>
      </c>
      <c r="D12192" s="32">
        <v>0.67013888888888884</v>
      </c>
      <c r="E12192">
        <v>8000</v>
      </c>
      <c r="G12192" s="31" t="s">
        <v>97</v>
      </c>
      <c r="H12192">
        <v>8</v>
      </c>
      <c r="I12192" s="31" t="s">
        <v>101</v>
      </c>
    </row>
    <row r="12193" spans="1:9" x14ac:dyDescent="0.3">
      <c r="A12193">
        <v>12224</v>
      </c>
      <c r="B12193">
        <v>5</v>
      </c>
      <c r="C12193">
        <v>197</v>
      </c>
      <c r="D12193" s="32">
        <v>0.6645833333333333</v>
      </c>
      <c r="E12193">
        <v>10000</v>
      </c>
      <c r="G12193" s="31" t="s">
        <v>102</v>
      </c>
      <c r="H12193">
        <v>8</v>
      </c>
      <c r="I12193" s="31" t="s">
        <v>105</v>
      </c>
    </row>
    <row r="12194" spans="1:9" x14ac:dyDescent="0.3">
      <c r="A12194">
        <v>12225</v>
      </c>
      <c r="B12194">
        <v>3</v>
      </c>
      <c r="C12194">
        <v>197</v>
      </c>
      <c r="D12194" s="32">
        <v>0.64027777777777772</v>
      </c>
      <c r="E12194">
        <v>8000</v>
      </c>
      <c r="G12194" s="31" t="s">
        <v>102</v>
      </c>
      <c r="H12194">
        <v>9</v>
      </c>
      <c r="I12194" s="31" t="s">
        <v>104</v>
      </c>
    </row>
    <row r="12195" spans="1:9" x14ac:dyDescent="0.3">
      <c r="A12195">
        <v>12226</v>
      </c>
      <c r="B12195">
        <v>2</v>
      </c>
      <c r="C12195">
        <v>197</v>
      </c>
      <c r="D12195" s="32">
        <v>0.66805555555555551</v>
      </c>
      <c r="E12195">
        <v>8000</v>
      </c>
      <c r="F12195">
        <v>1000</v>
      </c>
      <c r="G12195" s="31" t="s">
        <v>102</v>
      </c>
      <c r="H12195">
        <v>9</v>
      </c>
      <c r="I12195" s="31" t="s">
        <v>98</v>
      </c>
    </row>
    <row r="12196" spans="1:9" x14ac:dyDescent="0.3">
      <c r="A12196">
        <v>12227</v>
      </c>
      <c r="B12196">
        <v>6</v>
      </c>
      <c r="C12196">
        <v>197</v>
      </c>
      <c r="D12196" s="32">
        <v>0.73402777777777772</v>
      </c>
      <c r="E12196">
        <v>8000</v>
      </c>
      <c r="G12196" s="31" t="s">
        <v>97</v>
      </c>
      <c r="H12196">
        <v>9</v>
      </c>
      <c r="I12196" s="31" t="s">
        <v>100</v>
      </c>
    </row>
    <row r="12197" spans="1:9" x14ac:dyDescent="0.3">
      <c r="A12197">
        <v>12228</v>
      </c>
      <c r="B12197">
        <v>4</v>
      </c>
      <c r="C12197">
        <v>197</v>
      </c>
      <c r="D12197" s="32">
        <v>0.69166666666666665</v>
      </c>
      <c r="E12197">
        <v>8000</v>
      </c>
      <c r="G12197" s="31" t="s">
        <v>102</v>
      </c>
      <c r="H12197">
        <v>9</v>
      </c>
      <c r="I12197" s="31" t="s">
        <v>103</v>
      </c>
    </row>
    <row r="12198" spans="1:9" x14ac:dyDescent="0.3">
      <c r="A12198">
        <v>12229</v>
      </c>
      <c r="B12198">
        <v>8</v>
      </c>
      <c r="C12198">
        <v>197</v>
      </c>
      <c r="D12198" s="32">
        <v>0.68125000000000002</v>
      </c>
      <c r="E12198">
        <v>8000</v>
      </c>
      <c r="F12198">
        <v>1000</v>
      </c>
      <c r="G12198" s="31" t="s">
        <v>102</v>
      </c>
      <c r="H12198">
        <v>9</v>
      </c>
      <c r="I12198" s="31" t="s">
        <v>101</v>
      </c>
    </row>
    <row r="12199" spans="1:9" x14ac:dyDescent="0.3">
      <c r="A12199">
        <v>12230</v>
      </c>
      <c r="B12199">
        <v>5</v>
      </c>
      <c r="C12199">
        <v>197</v>
      </c>
      <c r="D12199" s="32">
        <v>0.69374999999999998</v>
      </c>
      <c r="E12199">
        <v>8000</v>
      </c>
      <c r="G12199" s="31" t="s">
        <v>97</v>
      </c>
      <c r="H12199">
        <v>9</v>
      </c>
      <c r="I12199" s="31" t="s">
        <v>105</v>
      </c>
    </row>
    <row r="12200" spans="1:9" x14ac:dyDescent="0.3">
      <c r="A12200">
        <v>12231</v>
      </c>
      <c r="B12200">
        <v>3</v>
      </c>
      <c r="C12200">
        <v>197</v>
      </c>
      <c r="D12200" s="32">
        <v>0.66319444444444442</v>
      </c>
      <c r="E12200">
        <v>10500</v>
      </c>
      <c r="G12200" s="31" t="s">
        <v>97</v>
      </c>
      <c r="H12200">
        <v>10</v>
      </c>
      <c r="I12200" s="31" t="s">
        <v>104</v>
      </c>
    </row>
    <row r="12201" spans="1:9" x14ac:dyDescent="0.3">
      <c r="A12201">
        <v>12232</v>
      </c>
      <c r="B12201">
        <v>2</v>
      </c>
      <c r="C12201">
        <v>197</v>
      </c>
      <c r="D12201" s="32">
        <v>0.69305555555555554</v>
      </c>
      <c r="E12201">
        <v>8000</v>
      </c>
      <c r="G12201" s="31" t="s">
        <v>97</v>
      </c>
      <c r="H12201">
        <v>10</v>
      </c>
      <c r="I12201" s="31" t="s">
        <v>98</v>
      </c>
    </row>
    <row r="12202" spans="1:9" x14ac:dyDescent="0.3">
      <c r="A12202">
        <v>12233</v>
      </c>
      <c r="B12202">
        <v>6</v>
      </c>
      <c r="C12202">
        <v>197</v>
      </c>
      <c r="D12202" s="32">
        <v>0.7631944444444444</v>
      </c>
      <c r="E12202">
        <v>8000</v>
      </c>
      <c r="G12202" s="31" t="s">
        <v>97</v>
      </c>
      <c r="H12202">
        <v>10</v>
      </c>
      <c r="I12202" s="31" t="s">
        <v>100</v>
      </c>
    </row>
    <row r="12203" spans="1:9" x14ac:dyDescent="0.3">
      <c r="A12203">
        <v>12234</v>
      </c>
      <c r="B12203">
        <v>4</v>
      </c>
      <c r="C12203">
        <v>197</v>
      </c>
      <c r="D12203" s="32">
        <v>0.71944444444444444</v>
      </c>
      <c r="E12203">
        <v>8000</v>
      </c>
      <c r="G12203" s="31" t="s">
        <v>97</v>
      </c>
      <c r="H12203">
        <v>10</v>
      </c>
      <c r="I12203" s="31" t="s">
        <v>103</v>
      </c>
    </row>
    <row r="12204" spans="1:9" x14ac:dyDescent="0.3">
      <c r="A12204">
        <v>12235</v>
      </c>
      <c r="B12204">
        <v>8</v>
      </c>
      <c r="C12204">
        <v>197</v>
      </c>
      <c r="D12204" s="32">
        <v>0.7104166666666667</v>
      </c>
      <c r="E12204">
        <v>8000</v>
      </c>
      <c r="F12204">
        <v>2000</v>
      </c>
      <c r="G12204" s="31" t="s">
        <v>102</v>
      </c>
      <c r="H12204">
        <v>10</v>
      </c>
      <c r="I12204" s="31" t="s">
        <v>101</v>
      </c>
    </row>
    <row r="12205" spans="1:9" x14ac:dyDescent="0.3">
      <c r="A12205">
        <v>12236</v>
      </c>
      <c r="B12205">
        <v>5</v>
      </c>
      <c r="C12205">
        <v>197</v>
      </c>
      <c r="D12205" s="32">
        <v>0.71944444444444444</v>
      </c>
      <c r="E12205">
        <v>8000</v>
      </c>
      <c r="F12205">
        <v>2000</v>
      </c>
      <c r="G12205" s="31" t="s">
        <v>102</v>
      </c>
      <c r="H12205">
        <v>10</v>
      </c>
      <c r="I12205" s="31" t="s">
        <v>105</v>
      </c>
    </row>
    <row r="12206" spans="1:9" x14ac:dyDescent="0.3">
      <c r="A12206">
        <v>12237</v>
      </c>
      <c r="B12206">
        <v>3</v>
      </c>
      <c r="C12206">
        <v>197</v>
      </c>
      <c r="D12206" s="32">
        <v>0.69791666666666663</v>
      </c>
      <c r="E12206">
        <v>8000</v>
      </c>
      <c r="G12206" s="31" t="s">
        <v>97</v>
      </c>
      <c r="H12206">
        <v>11</v>
      </c>
      <c r="I12206" s="31" t="s">
        <v>104</v>
      </c>
    </row>
    <row r="12207" spans="1:9" x14ac:dyDescent="0.3">
      <c r="A12207">
        <v>12238</v>
      </c>
      <c r="B12207">
        <v>2</v>
      </c>
      <c r="C12207">
        <v>197</v>
      </c>
      <c r="D12207" s="32">
        <v>0.72430555555555554</v>
      </c>
      <c r="E12207">
        <v>8000</v>
      </c>
      <c r="G12207" s="31" t="s">
        <v>102</v>
      </c>
      <c r="H12207">
        <v>11</v>
      </c>
      <c r="I12207" s="31" t="s">
        <v>98</v>
      </c>
    </row>
    <row r="12208" spans="1:9" x14ac:dyDescent="0.3">
      <c r="A12208">
        <v>12239</v>
      </c>
      <c r="B12208">
        <v>6</v>
      </c>
      <c r="C12208">
        <v>197</v>
      </c>
      <c r="D12208" s="32">
        <v>0.78541666666666665</v>
      </c>
      <c r="E12208">
        <v>8000</v>
      </c>
      <c r="G12208" s="31" t="s">
        <v>97</v>
      </c>
      <c r="H12208">
        <v>11</v>
      </c>
      <c r="I12208" s="31" t="s">
        <v>100</v>
      </c>
    </row>
    <row r="12209" spans="1:9" x14ac:dyDescent="0.3">
      <c r="A12209">
        <v>12240</v>
      </c>
      <c r="B12209">
        <v>4</v>
      </c>
      <c r="C12209">
        <v>197</v>
      </c>
      <c r="D12209" s="32">
        <v>0.73333333333333328</v>
      </c>
      <c r="E12209">
        <v>8000</v>
      </c>
      <c r="G12209" s="31" t="s">
        <v>102</v>
      </c>
      <c r="H12209">
        <v>11</v>
      </c>
      <c r="I12209" s="31" t="s">
        <v>103</v>
      </c>
    </row>
    <row r="12210" spans="1:9" x14ac:dyDescent="0.3">
      <c r="A12210">
        <v>12241</v>
      </c>
      <c r="B12210">
        <v>8</v>
      </c>
      <c r="C12210">
        <v>197</v>
      </c>
      <c r="D12210" s="32">
        <v>0.7319444444444444</v>
      </c>
      <c r="E12210">
        <v>8000</v>
      </c>
      <c r="G12210" s="31" t="s">
        <v>97</v>
      </c>
      <c r="H12210">
        <v>11</v>
      </c>
      <c r="I12210" s="31" t="s">
        <v>101</v>
      </c>
    </row>
    <row r="12211" spans="1:9" x14ac:dyDescent="0.3">
      <c r="A12211">
        <v>12242</v>
      </c>
      <c r="B12211">
        <v>5</v>
      </c>
      <c r="C12211">
        <v>197</v>
      </c>
      <c r="D12211" s="32">
        <v>0.74444444444444446</v>
      </c>
      <c r="E12211">
        <v>8000</v>
      </c>
      <c r="G12211" s="31" t="s">
        <v>102</v>
      </c>
      <c r="H12211">
        <v>11</v>
      </c>
      <c r="I12211" s="31" t="s">
        <v>105</v>
      </c>
    </row>
    <row r="12212" spans="1:9" x14ac:dyDescent="0.3">
      <c r="A12212">
        <v>12243</v>
      </c>
      <c r="B12212">
        <v>3</v>
      </c>
      <c r="C12212">
        <v>197</v>
      </c>
      <c r="D12212" s="32">
        <v>0.72083333333333333</v>
      </c>
      <c r="E12212">
        <v>8000</v>
      </c>
      <c r="G12212" s="31" t="s">
        <v>102</v>
      </c>
      <c r="H12212">
        <v>12</v>
      </c>
      <c r="I12212" s="31" t="s">
        <v>104</v>
      </c>
    </row>
    <row r="12213" spans="1:9" x14ac:dyDescent="0.3">
      <c r="A12213">
        <v>12244</v>
      </c>
      <c r="B12213">
        <v>2</v>
      </c>
      <c r="C12213">
        <v>197</v>
      </c>
      <c r="D12213" s="32">
        <v>0.75</v>
      </c>
      <c r="E12213">
        <v>8000</v>
      </c>
      <c r="F12213">
        <v>7000</v>
      </c>
      <c r="G12213" s="31" t="s">
        <v>97</v>
      </c>
      <c r="H12213">
        <v>12</v>
      </c>
      <c r="I12213" s="31" t="s">
        <v>98</v>
      </c>
    </row>
    <row r="12214" spans="1:9" x14ac:dyDescent="0.3">
      <c r="A12214">
        <v>12245</v>
      </c>
      <c r="B12214">
        <v>6</v>
      </c>
      <c r="C12214">
        <v>197</v>
      </c>
      <c r="D12214" s="32">
        <v>0.81527777777777777</v>
      </c>
      <c r="E12214">
        <v>8000</v>
      </c>
      <c r="G12214" s="31" t="s">
        <v>97</v>
      </c>
      <c r="H12214">
        <v>12</v>
      </c>
      <c r="I12214" s="31" t="s">
        <v>100</v>
      </c>
    </row>
    <row r="12215" spans="1:9" x14ac:dyDescent="0.3">
      <c r="A12215">
        <v>12246</v>
      </c>
      <c r="B12215">
        <v>4</v>
      </c>
      <c r="C12215">
        <v>197</v>
      </c>
      <c r="D12215" s="32">
        <v>0.75277777777777777</v>
      </c>
      <c r="E12215">
        <v>8000</v>
      </c>
      <c r="G12215" s="31" t="s">
        <v>97</v>
      </c>
      <c r="H12215">
        <v>12</v>
      </c>
      <c r="I12215" s="31" t="s">
        <v>103</v>
      </c>
    </row>
    <row r="12216" spans="1:9" x14ac:dyDescent="0.3">
      <c r="A12216">
        <v>12247</v>
      </c>
      <c r="B12216">
        <v>8</v>
      </c>
      <c r="C12216">
        <v>197</v>
      </c>
      <c r="D12216" s="32">
        <v>0.76875000000000004</v>
      </c>
      <c r="E12216">
        <v>8000</v>
      </c>
      <c r="G12216" s="31" t="s">
        <v>97</v>
      </c>
      <c r="H12216">
        <v>12</v>
      </c>
      <c r="I12216" s="31" t="s">
        <v>101</v>
      </c>
    </row>
    <row r="12217" spans="1:9" x14ac:dyDescent="0.3">
      <c r="A12217">
        <v>12248</v>
      </c>
      <c r="B12217">
        <v>5</v>
      </c>
      <c r="C12217">
        <v>197</v>
      </c>
      <c r="D12217" s="32">
        <v>0.7631944444444444</v>
      </c>
      <c r="E12217">
        <v>8000</v>
      </c>
      <c r="G12217" s="31" t="s">
        <v>97</v>
      </c>
      <c r="H12217">
        <v>12</v>
      </c>
      <c r="I12217" s="31" t="s">
        <v>105</v>
      </c>
    </row>
    <row r="12218" spans="1:9" x14ac:dyDescent="0.3">
      <c r="A12218">
        <v>12249</v>
      </c>
      <c r="B12218">
        <v>3</v>
      </c>
      <c r="C12218">
        <v>197</v>
      </c>
      <c r="D12218" s="32">
        <v>0.7631944444444444</v>
      </c>
      <c r="E12218">
        <v>8000</v>
      </c>
      <c r="F12218">
        <v>1000</v>
      </c>
      <c r="G12218" s="31" t="s">
        <v>102</v>
      </c>
      <c r="H12218">
        <v>13</v>
      </c>
      <c r="I12218" s="31" t="s">
        <v>104</v>
      </c>
    </row>
    <row r="12219" spans="1:9" x14ac:dyDescent="0.3">
      <c r="A12219">
        <v>12250</v>
      </c>
      <c r="B12219">
        <v>2</v>
      </c>
      <c r="C12219">
        <v>197</v>
      </c>
      <c r="D12219" s="32">
        <v>0.77986111111111112</v>
      </c>
      <c r="E12219">
        <v>8000</v>
      </c>
      <c r="F12219">
        <v>500</v>
      </c>
      <c r="G12219" s="31" t="s">
        <v>97</v>
      </c>
      <c r="H12219">
        <v>13</v>
      </c>
      <c r="I12219" s="31" t="s">
        <v>98</v>
      </c>
    </row>
    <row r="12220" spans="1:9" x14ac:dyDescent="0.3">
      <c r="A12220">
        <v>12251</v>
      </c>
      <c r="B12220">
        <v>6</v>
      </c>
      <c r="C12220">
        <v>197</v>
      </c>
      <c r="D12220" s="32">
        <v>0.84166666666666667</v>
      </c>
      <c r="E12220">
        <v>8000</v>
      </c>
      <c r="G12220" s="31" t="s">
        <v>102</v>
      </c>
      <c r="H12220">
        <v>13</v>
      </c>
      <c r="I12220" s="31" t="s">
        <v>100</v>
      </c>
    </row>
    <row r="12221" spans="1:9" x14ac:dyDescent="0.3">
      <c r="A12221">
        <v>12252</v>
      </c>
      <c r="B12221">
        <v>4</v>
      </c>
      <c r="C12221">
        <v>197</v>
      </c>
      <c r="D12221" s="32">
        <v>0.76388888888888884</v>
      </c>
      <c r="E12221">
        <v>8000</v>
      </c>
      <c r="G12221" s="31" t="s">
        <v>102</v>
      </c>
      <c r="H12221">
        <v>13</v>
      </c>
      <c r="I12221" s="31" t="s">
        <v>103</v>
      </c>
    </row>
    <row r="12222" spans="1:9" x14ac:dyDescent="0.3">
      <c r="A12222">
        <v>12253</v>
      </c>
      <c r="B12222">
        <v>8</v>
      </c>
      <c r="C12222">
        <v>197</v>
      </c>
      <c r="D12222" s="32">
        <v>0.79722222222222228</v>
      </c>
      <c r="E12222">
        <v>8000</v>
      </c>
      <c r="G12222" s="31" t="s">
        <v>102</v>
      </c>
      <c r="H12222">
        <v>13</v>
      </c>
      <c r="I12222" s="31" t="s">
        <v>101</v>
      </c>
    </row>
    <row r="12223" spans="1:9" x14ac:dyDescent="0.3">
      <c r="A12223">
        <v>12254</v>
      </c>
      <c r="B12223">
        <v>5</v>
      </c>
      <c r="C12223">
        <v>197</v>
      </c>
      <c r="D12223" s="32">
        <v>0.78125</v>
      </c>
      <c r="E12223">
        <v>8000</v>
      </c>
      <c r="G12223" s="31" t="s">
        <v>97</v>
      </c>
      <c r="H12223">
        <v>13</v>
      </c>
      <c r="I12223" s="31" t="s">
        <v>105</v>
      </c>
    </row>
    <row r="12224" spans="1:9" x14ac:dyDescent="0.3">
      <c r="A12224">
        <v>12255</v>
      </c>
      <c r="B12224">
        <v>3</v>
      </c>
      <c r="C12224">
        <v>197</v>
      </c>
      <c r="D12224" s="32">
        <v>0.78888888888888886</v>
      </c>
      <c r="E12224">
        <v>8000</v>
      </c>
      <c r="G12224" s="31" t="s">
        <v>97</v>
      </c>
      <c r="H12224">
        <v>14</v>
      </c>
      <c r="I12224" s="31" t="s">
        <v>104</v>
      </c>
    </row>
    <row r="12225" spans="1:9" x14ac:dyDescent="0.3">
      <c r="A12225">
        <v>12256</v>
      </c>
      <c r="B12225">
        <v>2</v>
      </c>
      <c r="C12225">
        <v>197</v>
      </c>
      <c r="D12225" s="32">
        <v>0.80555555555555558</v>
      </c>
      <c r="E12225">
        <v>8000</v>
      </c>
      <c r="G12225" s="31" t="s">
        <v>102</v>
      </c>
      <c r="H12225">
        <v>14</v>
      </c>
      <c r="I12225" s="31" t="s">
        <v>98</v>
      </c>
    </row>
    <row r="12226" spans="1:9" x14ac:dyDescent="0.3">
      <c r="A12226">
        <v>12257</v>
      </c>
      <c r="B12226">
        <v>4</v>
      </c>
      <c r="C12226">
        <v>197</v>
      </c>
      <c r="D12226" s="32">
        <v>0.78263888888888888</v>
      </c>
      <c r="E12226">
        <v>8000</v>
      </c>
      <c r="G12226" s="31" t="s">
        <v>102</v>
      </c>
      <c r="H12226">
        <v>14</v>
      </c>
      <c r="I12226" s="31" t="s">
        <v>103</v>
      </c>
    </row>
    <row r="12227" spans="1:9" x14ac:dyDescent="0.3">
      <c r="A12227">
        <v>12258</v>
      </c>
      <c r="B12227">
        <v>8</v>
      </c>
      <c r="C12227">
        <v>197</v>
      </c>
      <c r="D12227" s="32">
        <v>0.81388888888888888</v>
      </c>
      <c r="E12227">
        <v>8000</v>
      </c>
      <c r="G12227" s="31" t="s">
        <v>102</v>
      </c>
      <c r="H12227">
        <v>14</v>
      </c>
      <c r="I12227" s="31" t="s">
        <v>101</v>
      </c>
    </row>
    <row r="12228" spans="1:9" x14ac:dyDescent="0.3">
      <c r="A12228">
        <v>12259</v>
      </c>
      <c r="B12228">
        <v>5</v>
      </c>
      <c r="C12228">
        <v>197</v>
      </c>
      <c r="D12228" s="32">
        <v>0.80138888888888893</v>
      </c>
      <c r="E12228">
        <v>8000</v>
      </c>
      <c r="G12228" s="31" t="s">
        <v>97</v>
      </c>
      <c r="H12228">
        <v>14</v>
      </c>
      <c r="I12228" s="31" t="s">
        <v>105</v>
      </c>
    </row>
    <row r="12229" spans="1:9" x14ac:dyDescent="0.3">
      <c r="A12229">
        <v>12260</v>
      </c>
      <c r="B12229">
        <v>3</v>
      </c>
      <c r="C12229">
        <v>197</v>
      </c>
      <c r="D12229" s="32">
        <v>0.80625000000000002</v>
      </c>
      <c r="E12229">
        <v>8000</v>
      </c>
      <c r="F12229">
        <v>2000</v>
      </c>
      <c r="G12229" s="31" t="s">
        <v>102</v>
      </c>
      <c r="H12229">
        <v>15</v>
      </c>
      <c r="I12229" s="31" t="s">
        <v>104</v>
      </c>
    </row>
    <row r="12230" spans="1:9" x14ac:dyDescent="0.3">
      <c r="A12230">
        <v>12261</v>
      </c>
      <c r="B12230">
        <v>4</v>
      </c>
      <c r="C12230">
        <v>197</v>
      </c>
      <c r="D12230" s="32">
        <v>0.80972222222222223</v>
      </c>
      <c r="E12230">
        <v>8000</v>
      </c>
      <c r="G12230" s="31" t="s">
        <v>102</v>
      </c>
      <c r="H12230">
        <v>15</v>
      </c>
      <c r="I12230" s="31" t="s">
        <v>103</v>
      </c>
    </row>
    <row r="12231" spans="1:9" x14ac:dyDescent="0.3">
      <c r="A12231">
        <v>12262</v>
      </c>
      <c r="B12231">
        <v>5</v>
      </c>
      <c r="C12231">
        <v>197</v>
      </c>
      <c r="D12231" s="32">
        <v>0.81874999999999998</v>
      </c>
      <c r="E12231">
        <v>8000</v>
      </c>
      <c r="G12231" s="31" t="s">
        <v>102</v>
      </c>
      <c r="H12231">
        <v>15</v>
      </c>
      <c r="I12231" s="31" t="s">
        <v>105</v>
      </c>
    </row>
    <row r="12232" spans="1:9" x14ac:dyDescent="0.3">
      <c r="A12232">
        <v>12263</v>
      </c>
      <c r="B12232">
        <v>3</v>
      </c>
      <c r="C12232">
        <v>197</v>
      </c>
      <c r="D12232" s="32"/>
      <c r="E12232">
        <v>8000</v>
      </c>
      <c r="G12232" s="31" t="s">
        <v>102</v>
      </c>
      <c r="H12232">
        <v>16</v>
      </c>
      <c r="I12232" s="31" t="s">
        <v>104</v>
      </c>
    </row>
    <row r="12233" spans="1:9" x14ac:dyDescent="0.3">
      <c r="A12233">
        <v>12264</v>
      </c>
      <c r="B12233">
        <v>4</v>
      </c>
      <c r="C12233">
        <v>197</v>
      </c>
      <c r="D12233" s="32">
        <v>0.83194444444444449</v>
      </c>
      <c r="E12233">
        <v>8000</v>
      </c>
      <c r="G12233" s="31" t="s">
        <v>97</v>
      </c>
      <c r="H12233">
        <v>16</v>
      </c>
      <c r="I12233" s="31" t="s">
        <v>103</v>
      </c>
    </row>
    <row r="12234" spans="1:9" x14ac:dyDescent="0.3">
      <c r="A12234">
        <v>12265</v>
      </c>
      <c r="B12234">
        <v>5</v>
      </c>
      <c r="C12234">
        <v>197</v>
      </c>
      <c r="D12234" s="32"/>
      <c r="E12234">
        <v>8000</v>
      </c>
      <c r="G12234" s="31" t="s">
        <v>97</v>
      </c>
      <c r="H12234">
        <v>16</v>
      </c>
      <c r="I12234" s="31" t="s">
        <v>105</v>
      </c>
    </row>
    <row r="12235" spans="1:9" x14ac:dyDescent="0.3">
      <c r="A12235">
        <v>12266</v>
      </c>
      <c r="B12235">
        <v>3</v>
      </c>
      <c r="C12235">
        <v>198</v>
      </c>
      <c r="D12235" s="32">
        <v>0.43819444444444444</v>
      </c>
      <c r="E12235">
        <v>8000</v>
      </c>
      <c r="G12235" s="31" t="s">
        <v>102</v>
      </c>
      <c r="H12235">
        <v>4</v>
      </c>
      <c r="I12235" s="31" t="s">
        <v>104</v>
      </c>
    </row>
    <row r="12236" spans="1:9" x14ac:dyDescent="0.3">
      <c r="A12236">
        <v>12267</v>
      </c>
      <c r="B12236">
        <v>2</v>
      </c>
      <c r="C12236">
        <v>198</v>
      </c>
      <c r="D12236" s="32">
        <v>0.44583333333333336</v>
      </c>
      <c r="E12236">
        <v>10000</v>
      </c>
      <c r="G12236" s="31" t="s">
        <v>97</v>
      </c>
      <c r="H12236">
        <v>4</v>
      </c>
      <c r="I12236" s="31" t="s">
        <v>98</v>
      </c>
    </row>
    <row r="12237" spans="1:9" x14ac:dyDescent="0.3">
      <c r="A12237">
        <v>12268</v>
      </c>
      <c r="B12237">
        <v>1</v>
      </c>
      <c r="C12237">
        <v>198</v>
      </c>
      <c r="D12237" s="32">
        <v>0.4513888888888889</v>
      </c>
      <c r="E12237">
        <v>8000</v>
      </c>
      <c r="G12237" s="31" t="s">
        <v>97</v>
      </c>
      <c r="H12237">
        <v>4</v>
      </c>
      <c r="I12237" s="31" t="s">
        <v>99</v>
      </c>
    </row>
    <row r="12238" spans="1:9" x14ac:dyDescent="0.3">
      <c r="A12238">
        <v>12269</v>
      </c>
      <c r="B12238">
        <v>6</v>
      </c>
      <c r="C12238">
        <v>198</v>
      </c>
      <c r="D12238" s="32">
        <v>0.4375</v>
      </c>
      <c r="E12238">
        <v>8000</v>
      </c>
      <c r="G12238" s="31" t="s">
        <v>97</v>
      </c>
      <c r="H12238">
        <v>4</v>
      </c>
      <c r="I12238" s="31" t="s">
        <v>100</v>
      </c>
    </row>
    <row r="12239" spans="1:9" x14ac:dyDescent="0.3">
      <c r="A12239">
        <v>12270</v>
      </c>
      <c r="B12239">
        <v>4</v>
      </c>
      <c r="C12239">
        <v>198</v>
      </c>
      <c r="D12239" s="32">
        <v>0.44444444444444442</v>
      </c>
      <c r="E12239">
        <v>8000</v>
      </c>
      <c r="G12239" s="31" t="s">
        <v>97</v>
      </c>
      <c r="H12239">
        <v>4</v>
      </c>
      <c r="I12239" s="31" t="s">
        <v>103</v>
      </c>
    </row>
    <row r="12240" spans="1:9" x14ac:dyDescent="0.3">
      <c r="A12240">
        <v>12271</v>
      </c>
      <c r="B12240">
        <v>8</v>
      </c>
      <c r="C12240">
        <v>198</v>
      </c>
      <c r="D12240" s="32">
        <v>0.45902777777777776</v>
      </c>
      <c r="E12240">
        <v>8000</v>
      </c>
      <c r="G12240" s="31" t="s">
        <v>102</v>
      </c>
      <c r="H12240">
        <v>4</v>
      </c>
      <c r="I12240" s="31" t="s">
        <v>101</v>
      </c>
    </row>
    <row r="12241" spans="1:9" x14ac:dyDescent="0.3">
      <c r="A12241">
        <v>12272</v>
      </c>
      <c r="B12241">
        <v>5</v>
      </c>
      <c r="C12241">
        <v>198</v>
      </c>
      <c r="D12241" s="32">
        <v>0.48749999999999999</v>
      </c>
      <c r="E12241">
        <v>8000</v>
      </c>
      <c r="G12241" s="31" t="s">
        <v>97</v>
      </c>
      <c r="H12241">
        <v>4</v>
      </c>
      <c r="I12241" s="31" t="s">
        <v>105</v>
      </c>
    </row>
    <row r="12242" spans="1:9" x14ac:dyDescent="0.3">
      <c r="A12242">
        <v>12273</v>
      </c>
      <c r="B12242">
        <v>3</v>
      </c>
      <c r="C12242">
        <v>198</v>
      </c>
      <c r="D12242" s="32">
        <v>0.47152777777777777</v>
      </c>
      <c r="E12242">
        <v>8000</v>
      </c>
      <c r="F12242">
        <v>6500</v>
      </c>
      <c r="G12242" s="31" t="s">
        <v>102</v>
      </c>
      <c r="H12242">
        <v>5</v>
      </c>
      <c r="I12242" s="31" t="s">
        <v>104</v>
      </c>
    </row>
    <row r="12243" spans="1:9" x14ac:dyDescent="0.3">
      <c r="A12243">
        <v>12274</v>
      </c>
      <c r="B12243">
        <v>2</v>
      </c>
      <c r="C12243">
        <v>198</v>
      </c>
      <c r="D12243" s="32">
        <v>0.48749999999999999</v>
      </c>
      <c r="E12243">
        <v>10000</v>
      </c>
      <c r="G12243" s="31" t="s">
        <v>102</v>
      </c>
      <c r="H12243">
        <v>5</v>
      </c>
      <c r="I12243" s="31" t="s">
        <v>98</v>
      </c>
    </row>
    <row r="12244" spans="1:9" x14ac:dyDescent="0.3">
      <c r="A12244">
        <v>12275</v>
      </c>
      <c r="B12244">
        <v>1</v>
      </c>
      <c r="C12244">
        <v>198</v>
      </c>
      <c r="D12244" s="32">
        <v>0.48472222222222222</v>
      </c>
      <c r="E12244">
        <v>8000</v>
      </c>
      <c r="G12244" s="31" t="s">
        <v>102</v>
      </c>
      <c r="H12244">
        <v>5</v>
      </c>
      <c r="I12244" s="31" t="s">
        <v>99</v>
      </c>
    </row>
    <row r="12245" spans="1:9" x14ac:dyDescent="0.3">
      <c r="A12245">
        <v>12276</v>
      </c>
      <c r="B12245">
        <v>6</v>
      </c>
      <c r="C12245">
        <v>198</v>
      </c>
      <c r="D12245" s="32">
        <v>0.46250000000000002</v>
      </c>
      <c r="E12245">
        <v>10000</v>
      </c>
      <c r="F12245">
        <v>1000</v>
      </c>
      <c r="G12245" s="31" t="s">
        <v>102</v>
      </c>
      <c r="H12245">
        <v>5</v>
      </c>
      <c r="I12245" s="31" t="s">
        <v>100</v>
      </c>
    </row>
    <row r="12246" spans="1:9" x14ac:dyDescent="0.3">
      <c r="A12246">
        <v>12277</v>
      </c>
      <c r="B12246">
        <v>4</v>
      </c>
      <c r="C12246">
        <v>198</v>
      </c>
      <c r="D12246" s="32">
        <v>0.46458333333333335</v>
      </c>
      <c r="E12246">
        <v>8000</v>
      </c>
      <c r="G12246" s="31" t="s">
        <v>102</v>
      </c>
      <c r="H12246">
        <v>5</v>
      </c>
      <c r="I12246" s="31" t="s">
        <v>103</v>
      </c>
    </row>
    <row r="12247" spans="1:9" x14ac:dyDescent="0.3">
      <c r="A12247">
        <v>12278</v>
      </c>
      <c r="B12247">
        <v>8</v>
      </c>
      <c r="C12247">
        <v>198</v>
      </c>
      <c r="D12247" s="32">
        <v>0.55138888888888893</v>
      </c>
      <c r="E12247">
        <v>8000</v>
      </c>
      <c r="G12247" s="31" t="s">
        <v>102</v>
      </c>
      <c r="H12247">
        <v>5</v>
      </c>
      <c r="I12247" s="31" t="s">
        <v>101</v>
      </c>
    </row>
    <row r="12248" spans="1:9" x14ac:dyDescent="0.3">
      <c r="A12248">
        <v>12279</v>
      </c>
      <c r="B12248">
        <v>5</v>
      </c>
      <c r="C12248">
        <v>198</v>
      </c>
      <c r="D12248" s="32">
        <v>0.51458333333333328</v>
      </c>
      <c r="E12248">
        <v>8000</v>
      </c>
      <c r="G12248" s="31" t="s">
        <v>97</v>
      </c>
      <c r="H12248">
        <v>5</v>
      </c>
      <c r="I12248" s="31" t="s">
        <v>105</v>
      </c>
    </row>
    <row r="12249" spans="1:9" x14ac:dyDescent="0.3">
      <c r="A12249">
        <v>12280</v>
      </c>
      <c r="B12249">
        <v>3</v>
      </c>
      <c r="C12249">
        <v>198</v>
      </c>
      <c r="D12249" s="32">
        <v>0.51388888888888884</v>
      </c>
      <c r="E12249">
        <v>8000</v>
      </c>
      <c r="G12249" s="31" t="s">
        <v>102</v>
      </c>
      <c r="H12249">
        <v>6</v>
      </c>
      <c r="I12249" s="31" t="s">
        <v>104</v>
      </c>
    </row>
    <row r="12250" spans="1:9" x14ac:dyDescent="0.3">
      <c r="A12250">
        <v>12281</v>
      </c>
      <c r="B12250">
        <v>2</v>
      </c>
      <c r="C12250">
        <v>198</v>
      </c>
      <c r="D12250" s="32">
        <v>0.53125</v>
      </c>
      <c r="E12250">
        <v>8000</v>
      </c>
      <c r="G12250" s="31" t="s">
        <v>97</v>
      </c>
      <c r="H12250">
        <v>6</v>
      </c>
      <c r="I12250" s="31" t="s">
        <v>98</v>
      </c>
    </row>
    <row r="12251" spans="1:9" x14ac:dyDescent="0.3">
      <c r="A12251">
        <v>12282</v>
      </c>
      <c r="B12251">
        <v>1</v>
      </c>
      <c r="C12251">
        <v>198</v>
      </c>
      <c r="D12251" s="32">
        <v>0.52708333333333335</v>
      </c>
      <c r="E12251">
        <v>8000</v>
      </c>
      <c r="G12251" s="31" t="s">
        <v>102</v>
      </c>
      <c r="H12251">
        <v>6</v>
      </c>
      <c r="I12251" s="31" t="s">
        <v>99</v>
      </c>
    </row>
    <row r="12252" spans="1:9" x14ac:dyDescent="0.3">
      <c r="A12252">
        <v>12283</v>
      </c>
      <c r="B12252">
        <v>6</v>
      </c>
      <c r="C12252">
        <v>198</v>
      </c>
      <c r="D12252" s="32">
        <v>0.49027777777777776</v>
      </c>
      <c r="E12252">
        <v>10000</v>
      </c>
      <c r="F12252">
        <v>2000</v>
      </c>
      <c r="G12252" s="31" t="s">
        <v>102</v>
      </c>
      <c r="H12252">
        <v>6</v>
      </c>
      <c r="I12252" s="31" t="s">
        <v>100</v>
      </c>
    </row>
    <row r="12253" spans="1:9" x14ac:dyDescent="0.3">
      <c r="A12253">
        <v>12284</v>
      </c>
      <c r="B12253">
        <v>4</v>
      </c>
      <c r="C12253">
        <v>198</v>
      </c>
      <c r="D12253" s="32">
        <v>0.51388888888888884</v>
      </c>
      <c r="E12253">
        <v>8000</v>
      </c>
      <c r="G12253" s="31" t="s">
        <v>102</v>
      </c>
      <c r="H12253">
        <v>6</v>
      </c>
      <c r="I12253" s="31" t="s">
        <v>103</v>
      </c>
    </row>
    <row r="12254" spans="1:9" x14ac:dyDescent="0.3">
      <c r="A12254">
        <v>12285</v>
      </c>
      <c r="B12254">
        <v>8</v>
      </c>
      <c r="C12254">
        <v>198</v>
      </c>
      <c r="D12254" s="32">
        <v>0.58263888888888893</v>
      </c>
      <c r="E12254">
        <v>8000</v>
      </c>
      <c r="G12254" s="31" t="s">
        <v>97</v>
      </c>
      <c r="H12254">
        <v>6</v>
      </c>
      <c r="I12254" s="31" t="s">
        <v>101</v>
      </c>
    </row>
    <row r="12255" spans="1:9" x14ac:dyDescent="0.3">
      <c r="A12255">
        <v>12286</v>
      </c>
      <c r="B12255">
        <v>5</v>
      </c>
      <c r="C12255">
        <v>198</v>
      </c>
      <c r="D12255" s="32">
        <v>0.64861111111111114</v>
      </c>
      <c r="E12255">
        <v>8000</v>
      </c>
      <c r="G12255" s="31" t="s">
        <v>102</v>
      </c>
      <c r="H12255">
        <v>6</v>
      </c>
      <c r="I12255" s="31" t="s">
        <v>105</v>
      </c>
    </row>
    <row r="12256" spans="1:9" x14ac:dyDescent="0.3">
      <c r="A12256">
        <v>12287</v>
      </c>
      <c r="B12256">
        <v>3</v>
      </c>
      <c r="C12256">
        <v>198</v>
      </c>
      <c r="D12256" s="32">
        <v>0.54236111111111107</v>
      </c>
      <c r="E12256">
        <v>8000</v>
      </c>
      <c r="G12256" s="31" t="s">
        <v>102</v>
      </c>
      <c r="H12256">
        <v>7</v>
      </c>
      <c r="I12256" s="31" t="s">
        <v>104</v>
      </c>
    </row>
    <row r="12257" spans="1:9" x14ac:dyDescent="0.3">
      <c r="A12257">
        <v>12288</v>
      </c>
      <c r="B12257">
        <v>2</v>
      </c>
      <c r="C12257">
        <v>198</v>
      </c>
      <c r="D12257" s="32">
        <v>0.55972222222222223</v>
      </c>
      <c r="E12257">
        <v>8000</v>
      </c>
      <c r="G12257" s="31" t="s">
        <v>97</v>
      </c>
      <c r="H12257">
        <v>7</v>
      </c>
      <c r="I12257" s="31" t="s">
        <v>98</v>
      </c>
    </row>
    <row r="12258" spans="1:9" x14ac:dyDescent="0.3">
      <c r="A12258">
        <v>12289</v>
      </c>
      <c r="B12258">
        <v>1</v>
      </c>
      <c r="C12258">
        <v>198</v>
      </c>
      <c r="D12258" s="32">
        <v>0.55763888888888891</v>
      </c>
      <c r="E12258">
        <v>8000</v>
      </c>
      <c r="G12258" s="31" t="s">
        <v>102</v>
      </c>
      <c r="H12258">
        <v>7</v>
      </c>
      <c r="I12258" s="31" t="s">
        <v>99</v>
      </c>
    </row>
    <row r="12259" spans="1:9" x14ac:dyDescent="0.3">
      <c r="A12259">
        <v>12290</v>
      </c>
      <c r="B12259">
        <v>6</v>
      </c>
      <c r="C12259">
        <v>198</v>
      </c>
      <c r="D12259" s="32">
        <v>0.52500000000000002</v>
      </c>
      <c r="E12259">
        <v>8000</v>
      </c>
      <c r="G12259" s="31" t="s">
        <v>102</v>
      </c>
      <c r="H12259">
        <v>7</v>
      </c>
      <c r="I12259" s="31" t="s">
        <v>100</v>
      </c>
    </row>
    <row r="12260" spans="1:9" x14ac:dyDescent="0.3">
      <c r="A12260">
        <v>12291</v>
      </c>
      <c r="B12260">
        <v>4</v>
      </c>
      <c r="C12260">
        <v>198</v>
      </c>
      <c r="D12260" s="32">
        <v>0.53749999999999998</v>
      </c>
      <c r="E12260">
        <v>8000</v>
      </c>
      <c r="G12260" s="31" t="s">
        <v>97</v>
      </c>
      <c r="H12260">
        <v>7</v>
      </c>
      <c r="I12260" s="31" t="s">
        <v>103</v>
      </c>
    </row>
    <row r="12261" spans="1:9" x14ac:dyDescent="0.3">
      <c r="A12261">
        <v>12292</v>
      </c>
      <c r="B12261">
        <v>8</v>
      </c>
      <c r="C12261">
        <v>198</v>
      </c>
      <c r="D12261" s="32">
        <v>0.62569444444444444</v>
      </c>
      <c r="E12261">
        <v>8000</v>
      </c>
      <c r="G12261" s="31" t="s">
        <v>102</v>
      </c>
      <c r="H12261">
        <v>7</v>
      </c>
      <c r="I12261" s="31" t="s">
        <v>101</v>
      </c>
    </row>
    <row r="12262" spans="1:9" x14ac:dyDescent="0.3">
      <c r="A12262">
        <v>12293</v>
      </c>
      <c r="B12262">
        <v>5</v>
      </c>
      <c r="C12262">
        <v>198</v>
      </c>
      <c r="D12262" s="32">
        <v>0.67083333333333328</v>
      </c>
      <c r="E12262">
        <v>8000</v>
      </c>
      <c r="G12262" s="31" t="s">
        <v>102</v>
      </c>
      <c r="H12262">
        <v>7</v>
      </c>
      <c r="I12262" s="31" t="s">
        <v>105</v>
      </c>
    </row>
    <row r="12263" spans="1:9" x14ac:dyDescent="0.3">
      <c r="A12263">
        <v>12294</v>
      </c>
      <c r="B12263">
        <v>3</v>
      </c>
      <c r="C12263">
        <v>198</v>
      </c>
      <c r="D12263" s="32">
        <v>0.56527777777777777</v>
      </c>
      <c r="E12263">
        <v>8000</v>
      </c>
      <c r="G12263" s="31" t="s">
        <v>102</v>
      </c>
      <c r="H12263">
        <v>8</v>
      </c>
      <c r="I12263" s="31" t="s">
        <v>104</v>
      </c>
    </row>
    <row r="12264" spans="1:9" x14ac:dyDescent="0.3">
      <c r="A12264">
        <v>12295</v>
      </c>
      <c r="B12264">
        <v>2</v>
      </c>
      <c r="C12264">
        <v>198</v>
      </c>
      <c r="D12264" s="32">
        <v>0.5756944444444444</v>
      </c>
      <c r="E12264">
        <v>8000</v>
      </c>
      <c r="G12264" s="31" t="s">
        <v>97</v>
      </c>
      <c r="H12264">
        <v>8</v>
      </c>
      <c r="I12264" s="31" t="s">
        <v>98</v>
      </c>
    </row>
    <row r="12265" spans="1:9" x14ac:dyDescent="0.3">
      <c r="A12265">
        <v>12296</v>
      </c>
      <c r="B12265">
        <v>1</v>
      </c>
      <c r="C12265">
        <v>198</v>
      </c>
      <c r="D12265" s="32">
        <v>0.57777777777777772</v>
      </c>
      <c r="E12265">
        <v>8000</v>
      </c>
      <c r="G12265" s="31" t="s">
        <v>97</v>
      </c>
      <c r="H12265">
        <v>8</v>
      </c>
      <c r="I12265" s="31" t="s">
        <v>99</v>
      </c>
    </row>
    <row r="12266" spans="1:9" x14ac:dyDescent="0.3">
      <c r="A12266">
        <v>12297</v>
      </c>
      <c r="B12266">
        <v>6</v>
      </c>
      <c r="C12266">
        <v>198</v>
      </c>
      <c r="D12266" s="32">
        <v>0.54861111111111116</v>
      </c>
      <c r="E12266">
        <v>8000</v>
      </c>
      <c r="G12266" s="31" t="s">
        <v>102</v>
      </c>
      <c r="H12266">
        <v>8</v>
      </c>
      <c r="I12266" s="31" t="s">
        <v>100</v>
      </c>
    </row>
    <row r="12267" spans="1:9" x14ac:dyDescent="0.3">
      <c r="A12267">
        <v>12298</v>
      </c>
      <c r="B12267">
        <v>4</v>
      </c>
      <c r="C12267">
        <v>198</v>
      </c>
      <c r="D12267" s="32">
        <v>0.56180555555555556</v>
      </c>
      <c r="E12267">
        <v>8000</v>
      </c>
      <c r="G12267" s="31" t="s">
        <v>102</v>
      </c>
      <c r="H12267">
        <v>8</v>
      </c>
      <c r="I12267" s="31" t="s">
        <v>103</v>
      </c>
    </row>
    <row r="12268" spans="1:9" x14ac:dyDescent="0.3">
      <c r="A12268">
        <v>12299</v>
      </c>
      <c r="B12268">
        <v>8</v>
      </c>
      <c r="C12268">
        <v>198</v>
      </c>
      <c r="D12268" s="32">
        <v>0.67361111111111116</v>
      </c>
      <c r="E12268">
        <v>8000</v>
      </c>
      <c r="G12268" s="31" t="s">
        <v>97</v>
      </c>
      <c r="H12268">
        <v>8</v>
      </c>
      <c r="I12268" s="31" t="s">
        <v>101</v>
      </c>
    </row>
    <row r="12269" spans="1:9" x14ac:dyDescent="0.3">
      <c r="A12269">
        <v>12300</v>
      </c>
      <c r="B12269">
        <v>5</v>
      </c>
      <c r="C12269">
        <v>198</v>
      </c>
      <c r="D12269" s="32">
        <v>0.7006944444444444</v>
      </c>
      <c r="E12269">
        <v>8000</v>
      </c>
      <c r="G12269" s="31" t="s">
        <v>97</v>
      </c>
      <c r="H12269">
        <v>8</v>
      </c>
      <c r="I12269" s="31" t="s">
        <v>105</v>
      </c>
    </row>
    <row r="12270" spans="1:9" x14ac:dyDescent="0.3">
      <c r="A12270">
        <v>12301</v>
      </c>
      <c r="B12270">
        <v>3</v>
      </c>
      <c r="C12270">
        <v>198</v>
      </c>
      <c r="D12270" s="32">
        <v>0.57638888888888884</v>
      </c>
      <c r="E12270">
        <v>8000</v>
      </c>
      <c r="G12270" s="31" t="s">
        <v>97</v>
      </c>
      <c r="H12270">
        <v>9</v>
      </c>
      <c r="I12270" s="31" t="s">
        <v>104</v>
      </c>
    </row>
    <row r="12271" spans="1:9" x14ac:dyDescent="0.3">
      <c r="A12271">
        <v>12302</v>
      </c>
      <c r="B12271">
        <v>2</v>
      </c>
      <c r="C12271">
        <v>198</v>
      </c>
      <c r="D12271" s="32">
        <v>0.60347222222222219</v>
      </c>
      <c r="E12271">
        <v>8000</v>
      </c>
      <c r="G12271" s="31" t="s">
        <v>102</v>
      </c>
      <c r="H12271">
        <v>9</v>
      </c>
      <c r="I12271" s="31" t="s">
        <v>98</v>
      </c>
    </row>
    <row r="12272" spans="1:9" x14ac:dyDescent="0.3">
      <c r="A12272">
        <v>12303</v>
      </c>
      <c r="B12272">
        <v>1</v>
      </c>
      <c r="C12272">
        <v>198</v>
      </c>
      <c r="D12272" s="32">
        <v>0.60555555555555551</v>
      </c>
      <c r="E12272">
        <v>8000</v>
      </c>
      <c r="G12272" s="31" t="s">
        <v>102</v>
      </c>
      <c r="H12272">
        <v>9</v>
      </c>
      <c r="I12272" s="31" t="s">
        <v>99</v>
      </c>
    </row>
    <row r="12273" spans="1:9" x14ac:dyDescent="0.3">
      <c r="A12273">
        <v>12304</v>
      </c>
      <c r="B12273">
        <v>6</v>
      </c>
      <c r="C12273">
        <v>198</v>
      </c>
      <c r="D12273" s="32">
        <v>0.57847222222222228</v>
      </c>
      <c r="E12273">
        <v>8000</v>
      </c>
      <c r="G12273" s="31" t="s">
        <v>102</v>
      </c>
      <c r="H12273">
        <v>9</v>
      </c>
      <c r="I12273" s="31" t="s">
        <v>100</v>
      </c>
    </row>
    <row r="12274" spans="1:9" x14ac:dyDescent="0.3">
      <c r="A12274">
        <v>12305</v>
      </c>
      <c r="B12274">
        <v>4</v>
      </c>
      <c r="C12274">
        <v>198</v>
      </c>
      <c r="D12274" s="32">
        <v>0.58819444444444446</v>
      </c>
      <c r="E12274">
        <v>10000</v>
      </c>
      <c r="G12274" s="31" t="s">
        <v>102</v>
      </c>
      <c r="H12274">
        <v>9</v>
      </c>
      <c r="I12274" s="31" t="s">
        <v>103</v>
      </c>
    </row>
    <row r="12275" spans="1:9" x14ac:dyDescent="0.3">
      <c r="A12275">
        <v>12306</v>
      </c>
      <c r="B12275">
        <v>8</v>
      </c>
      <c r="C12275">
        <v>198</v>
      </c>
      <c r="D12275" s="32">
        <v>0.69444444444444442</v>
      </c>
      <c r="E12275">
        <v>8000</v>
      </c>
      <c r="G12275" s="31" t="s">
        <v>97</v>
      </c>
      <c r="H12275">
        <v>9</v>
      </c>
      <c r="I12275" s="31" t="s">
        <v>101</v>
      </c>
    </row>
    <row r="12276" spans="1:9" x14ac:dyDescent="0.3">
      <c r="A12276">
        <v>12307</v>
      </c>
      <c r="B12276">
        <v>5</v>
      </c>
      <c r="C12276">
        <v>198</v>
      </c>
      <c r="D12276" s="32">
        <v>0.72291666666666665</v>
      </c>
      <c r="E12276">
        <v>8000</v>
      </c>
      <c r="G12276" s="31" t="s">
        <v>97</v>
      </c>
      <c r="H12276">
        <v>9</v>
      </c>
      <c r="I12276" s="31" t="s">
        <v>105</v>
      </c>
    </row>
    <row r="12277" spans="1:9" x14ac:dyDescent="0.3">
      <c r="A12277">
        <v>12308</v>
      </c>
      <c r="B12277">
        <v>3</v>
      </c>
      <c r="C12277">
        <v>198</v>
      </c>
      <c r="D12277" s="32">
        <v>0.61319444444444449</v>
      </c>
      <c r="E12277">
        <v>8000</v>
      </c>
      <c r="G12277" s="31" t="s">
        <v>97</v>
      </c>
      <c r="H12277">
        <v>10</v>
      </c>
      <c r="I12277" s="31" t="s">
        <v>104</v>
      </c>
    </row>
    <row r="12278" spans="1:9" x14ac:dyDescent="0.3">
      <c r="A12278">
        <v>12309</v>
      </c>
      <c r="B12278">
        <v>2</v>
      </c>
      <c r="C12278">
        <v>198</v>
      </c>
      <c r="D12278" s="32">
        <v>0.62777777777777777</v>
      </c>
      <c r="E12278">
        <v>8000</v>
      </c>
      <c r="G12278" s="31" t="s">
        <v>102</v>
      </c>
      <c r="H12278">
        <v>10</v>
      </c>
      <c r="I12278" s="31" t="s">
        <v>98</v>
      </c>
    </row>
    <row r="12279" spans="1:9" x14ac:dyDescent="0.3">
      <c r="A12279">
        <v>12310</v>
      </c>
      <c r="B12279">
        <v>1</v>
      </c>
      <c r="C12279">
        <v>198</v>
      </c>
      <c r="D12279" s="32">
        <v>0.65347222222222223</v>
      </c>
      <c r="E12279">
        <v>8000</v>
      </c>
      <c r="G12279" s="31" t="s">
        <v>97</v>
      </c>
      <c r="H12279">
        <v>10</v>
      </c>
      <c r="I12279" s="31" t="s">
        <v>99</v>
      </c>
    </row>
    <row r="12280" spans="1:9" x14ac:dyDescent="0.3">
      <c r="A12280">
        <v>12311</v>
      </c>
      <c r="B12280">
        <v>6</v>
      </c>
      <c r="C12280">
        <v>198</v>
      </c>
      <c r="D12280" s="32">
        <v>0.62916666666666665</v>
      </c>
      <c r="E12280">
        <v>8000</v>
      </c>
      <c r="F12280">
        <v>2000</v>
      </c>
      <c r="G12280" s="31" t="s">
        <v>102</v>
      </c>
      <c r="H12280">
        <v>10</v>
      </c>
      <c r="I12280" s="31" t="s">
        <v>100</v>
      </c>
    </row>
    <row r="12281" spans="1:9" x14ac:dyDescent="0.3">
      <c r="A12281">
        <v>12312</v>
      </c>
      <c r="B12281">
        <v>4</v>
      </c>
      <c r="C12281">
        <v>198</v>
      </c>
      <c r="D12281" s="32">
        <v>0.63472222222222219</v>
      </c>
      <c r="E12281">
        <v>8000</v>
      </c>
      <c r="G12281" s="31" t="s">
        <v>97</v>
      </c>
      <c r="H12281">
        <v>10</v>
      </c>
      <c r="I12281" s="31" t="s">
        <v>103</v>
      </c>
    </row>
    <row r="12282" spans="1:9" x14ac:dyDescent="0.3">
      <c r="A12282">
        <v>12313</v>
      </c>
      <c r="B12282">
        <v>8</v>
      </c>
      <c r="C12282">
        <v>198</v>
      </c>
      <c r="D12282" s="32">
        <v>0.7729166666666667</v>
      </c>
      <c r="E12282">
        <v>8000</v>
      </c>
      <c r="G12282" s="31" t="s">
        <v>97</v>
      </c>
      <c r="H12282">
        <v>10</v>
      </c>
      <c r="I12282" s="31" t="s">
        <v>101</v>
      </c>
    </row>
    <row r="12283" spans="1:9" x14ac:dyDescent="0.3">
      <c r="A12283">
        <v>12314</v>
      </c>
      <c r="B12283">
        <v>5</v>
      </c>
      <c r="C12283">
        <v>198</v>
      </c>
      <c r="D12283" s="32">
        <v>0.74444444444444446</v>
      </c>
      <c r="E12283">
        <v>8000</v>
      </c>
      <c r="G12283" s="31" t="s">
        <v>102</v>
      </c>
      <c r="H12283">
        <v>10</v>
      </c>
      <c r="I12283" s="31" t="s">
        <v>105</v>
      </c>
    </row>
    <row r="12284" spans="1:9" x14ac:dyDescent="0.3">
      <c r="A12284">
        <v>12315</v>
      </c>
      <c r="B12284">
        <v>3</v>
      </c>
      <c r="C12284">
        <v>198</v>
      </c>
      <c r="D12284" s="32">
        <v>0.63680555555555551</v>
      </c>
      <c r="E12284">
        <v>8000</v>
      </c>
      <c r="G12284" s="31" t="s">
        <v>97</v>
      </c>
      <c r="H12284">
        <v>11</v>
      </c>
      <c r="I12284" s="31" t="s">
        <v>104</v>
      </c>
    </row>
    <row r="12285" spans="1:9" x14ac:dyDescent="0.3">
      <c r="A12285">
        <v>12316</v>
      </c>
      <c r="B12285">
        <v>2</v>
      </c>
      <c r="C12285">
        <v>198</v>
      </c>
      <c r="D12285" s="32">
        <v>0.65694444444444444</v>
      </c>
      <c r="E12285">
        <v>8000</v>
      </c>
      <c r="G12285" s="31" t="s">
        <v>97</v>
      </c>
      <c r="H12285">
        <v>11</v>
      </c>
      <c r="I12285" s="31" t="s">
        <v>98</v>
      </c>
    </row>
    <row r="12286" spans="1:9" x14ac:dyDescent="0.3">
      <c r="A12286">
        <v>12317</v>
      </c>
      <c r="B12286">
        <v>1</v>
      </c>
      <c r="C12286">
        <v>198</v>
      </c>
      <c r="D12286" s="32">
        <v>0.69374999999999998</v>
      </c>
      <c r="E12286">
        <v>8000</v>
      </c>
      <c r="G12286" s="31" t="s">
        <v>102</v>
      </c>
      <c r="H12286">
        <v>11</v>
      </c>
      <c r="I12286" s="31" t="s">
        <v>99</v>
      </c>
    </row>
    <row r="12287" spans="1:9" x14ac:dyDescent="0.3">
      <c r="A12287">
        <v>12318</v>
      </c>
      <c r="B12287">
        <v>6</v>
      </c>
      <c r="C12287">
        <v>198</v>
      </c>
      <c r="D12287" s="32">
        <v>0.72013888888888888</v>
      </c>
      <c r="E12287">
        <v>8000</v>
      </c>
      <c r="G12287" s="31" t="s">
        <v>97</v>
      </c>
      <c r="H12287">
        <v>11</v>
      </c>
      <c r="I12287" s="31" t="s">
        <v>100</v>
      </c>
    </row>
    <row r="12288" spans="1:9" x14ac:dyDescent="0.3">
      <c r="A12288">
        <v>12319</v>
      </c>
      <c r="B12288">
        <v>4</v>
      </c>
      <c r="C12288">
        <v>198</v>
      </c>
      <c r="D12288" s="32">
        <v>0.6645833333333333</v>
      </c>
      <c r="E12288">
        <v>10000</v>
      </c>
      <c r="G12288" s="31" t="s">
        <v>102</v>
      </c>
      <c r="H12288">
        <v>11</v>
      </c>
      <c r="I12288" s="31" t="s">
        <v>103</v>
      </c>
    </row>
    <row r="12289" spans="1:9" x14ac:dyDescent="0.3">
      <c r="A12289">
        <v>12321</v>
      </c>
      <c r="B12289">
        <v>5</v>
      </c>
      <c r="C12289">
        <v>198</v>
      </c>
      <c r="D12289" s="32">
        <v>0.76111111111111107</v>
      </c>
      <c r="E12289">
        <v>8000</v>
      </c>
      <c r="G12289" s="31" t="s">
        <v>97</v>
      </c>
      <c r="H12289">
        <v>11</v>
      </c>
      <c r="I12289" s="31" t="s">
        <v>105</v>
      </c>
    </row>
    <row r="12290" spans="1:9" x14ac:dyDescent="0.3">
      <c r="A12290">
        <v>12322</v>
      </c>
      <c r="B12290">
        <v>3</v>
      </c>
      <c r="C12290">
        <v>198</v>
      </c>
      <c r="D12290" s="32">
        <v>0.67013888888888884</v>
      </c>
      <c r="E12290">
        <v>8000</v>
      </c>
      <c r="G12290" s="31" t="s">
        <v>102</v>
      </c>
      <c r="H12290">
        <v>12</v>
      </c>
      <c r="I12290" s="31" t="s">
        <v>104</v>
      </c>
    </row>
    <row r="12291" spans="1:9" x14ac:dyDescent="0.3">
      <c r="A12291">
        <v>12323</v>
      </c>
      <c r="B12291">
        <v>2</v>
      </c>
      <c r="C12291">
        <v>198</v>
      </c>
      <c r="D12291" s="32">
        <v>0.68125000000000002</v>
      </c>
      <c r="E12291">
        <v>10000</v>
      </c>
      <c r="G12291" s="31" t="s">
        <v>97</v>
      </c>
      <c r="H12291">
        <v>12</v>
      </c>
      <c r="I12291" s="31" t="s">
        <v>98</v>
      </c>
    </row>
    <row r="12292" spans="1:9" x14ac:dyDescent="0.3">
      <c r="A12292">
        <v>12324</v>
      </c>
      <c r="B12292">
        <v>1</v>
      </c>
      <c r="C12292">
        <v>198</v>
      </c>
      <c r="D12292" s="32">
        <v>0.72986111111111107</v>
      </c>
      <c r="E12292">
        <v>10000</v>
      </c>
      <c r="F12292">
        <v>2000</v>
      </c>
      <c r="G12292" s="31" t="s">
        <v>97</v>
      </c>
      <c r="H12292">
        <v>12</v>
      </c>
      <c r="I12292" s="31" t="s">
        <v>99</v>
      </c>
    </row>
    <row r="12293" spans="1:9" x14ac:dyDescent="0.3">
      <c r="A12293">
        <v>12325</v>
      </c>
      <c r="B12293">
        <v>6</v>
      </c>
      <c r="C12293">
        <v>198</v>
      </c>
      <c r="D12293" s="32">
        <v>0.73472222222222228</v>
      </c>
      <c r="E12293">
        <v>8000</v>
      </c>
      <c r="G12293" s="31" t="s">
        <v>97</v>
      </c>
      <c r="H12293">
        <v>12</v>
      </c>
      <c r="I12293" s="31" t="s">
        <v>100</v>
      </c>
    </row>
    <row r="12294" spans="1:9" x14ac:dyDescent="0.3">
      <c r="A12294">
        <v>12326</v>
      </c>
      <c r="B12294">
        <v>4</v>
      </c>
      <c r="C12294">
        <v>198</v>
      </c>
      <c r="D12294" s="32">
        <v>0.6875</v>
      </c>
      <c r="E12294">
        <v>8000</v>
      </c>
      <c r="G12294" s="31" t="s">
        <v>102</v>
      </c>
      <c r="H12294">
        <v>12</v>
      </c>
      <c r="I12294" s="31" t="s">
        <v>103</v>
      </c>
    </row>
    <row r="12295" spans="1:9" x14ac:dyDescent="0.3">
      <c r="A12295">
        <v>12327</v>
      </c>
      <c r="B12295">
        <v>5</v>
      </c>
      <c r="C12295">
        <v>198</v>
      </c>
      <c r="D12295" s="32">
        <v>0.78055555555555556</v>
      </c>
      <c r="E12295">
        <v>8000</v>
      </c>
      <c r="G12295" s="31" t="s">
        <v>97</v>
      </c>
      <c r="H12295">
        <v>12</v>
      </c>
      <c r="I12295" s="31" t="s">
        <v>105</v>
      </c>
    </row>
    <row r="12296" spans="1:9" x14ac:dyDescent="0.3">
      <c r="A12296">
        <v>12328</v>
      </c>
      <c r="B12296">
        <v>3</v>
      </c>
      <c r="C12296">
        <v>198</v>
      </c>
      <c r="D12296" s="32">
        <v>0.69097222222222221</v>
      </c>
      <c r="E12296">
        <v>8000</v>
      </c>
      <c r="G12296" s="31" t="s">
        <v>97</v>
      </c>
      <c r="H12296">
        <v>13</v>
      </c>
      <c r="I12296" s="31" t="s">
        <v>104</v>
      </c>
    </row>
    <row r="12297" spans="1:9" x14ac:dyDescent="0.3">
      <c r="A12297">
        <v>12329</v>
      </c>
      <c r="B12297">
        <v>2</v>
      </c>
      <c r="C12297">
        <v>198</v>
      </c>
      <c r="D12297" s="32">
        <v>0.71250000000000002</v>
      </c>
      <c r="E12297">
        <v>8000</v>
      </c>
      <c r="G12297" s="31" t="s">
        <v>97</v>
      </c>
      <c r="H12297">
        <v>13</v>
      </c>
      <c r="I12297" s="31" t="s">
        <v>98</v>
      </c>
    </row>
    <row r="12298" spans="1:9" x14ac:dyDescent="0.3">
      <c r="A12298">
        <v>12330</v>
      </c>
      <c r="B12298">
        <v>1</v>
      </c>
      <c r="C12298">
        <v>198</v>
      </c>
      <c r="D12298" s="32">
        <v>0.75</v>
      </c>
      <c r="E12298">
        <v>8000</v>
      </c>
      <c r="G12298" s="31" t="s">
        <v>97</v>
      </c>
      <c r="H12298">
        <v>13</v>
      </c>
      <c r="I12298" s="31" t="s">
        <v>99</v>
      </c>
    </row>
    <row r="12299" spans="1:9" x14ac:dyDescent="0.3">
      <c r="A12299">
        <v>12331</v>
      </c>
      <c r="B12299">
        <v>6</v>
      </c>
      <c r="C12299">
        <v>198</v>
      </c>
      <c r="D12299" s="32">
        <v>0.74930555555555556</v>
      </c>
      <c r="E12299">
        <v>8000</v>
      </c>
      <c r="G12299" s="31" t="s">
        <v>97</v>
      </c>
      <c r="H12299">
        <v>13</v>
      </c>
      <c r="I12299" s="31" t="s">
        <v>100</v>
      </c>
    </row>
    <row r="12300" spans="1:9" x14ac:dyDescent="0.3">
      <c r="A12300">
        <v>12332</v>
      </c>
      <c r="B12300">
        <v>4</v>
      </c>
      <c r="C12300">
        <v>198</v>
      </c>
      <c r="D12300" s="32">
        <v>0.70833333333333337</v>
      </c>
      <c r="E12300">
        <v>10000</v>
      </c>
      <c r="F12300">
        <v>2000</v>
      </c>
      <c r="G12300" s="31" t="s">
        <v>97</v>
      </c>
      <c r="H12300">
        <v>13</v>
      </c>
      <c r="I12300" s="31" t="s">
        <v>103</v>
      </c>
    </row>
    <row r="12301" spans="1:9" x14ac:dyDescent="0.3">
      <c r="A12301">
        <v>12333</v>
      </c>
      <c r="B12301">
        <v>5</v>
      </c>
      <c r="C12301">
        <v>198</v>
      </c>
      <c r="D12301" s="32">
        <v>0.80138888888888893</v>
      </c>
      <c r="E12301">
        <v>8000</v>
      </c>
      <c r="G12301" s="31" t="s">
        <v>97</v>
      </c>
      <c r="H12301">
        <v>13</v>
      </c>
      <c r="I12301" s="31" t="s">
        <v>105</v>
      </c>
    </row>
    <row r="12302" spans="1:9" x14ac:dyDescent="0.3">
      <c r="A12302">
        <v>12334</v>
      </c>
      <c r="B12302">
        <v>3</v>
      </c>
      <c r="C12302">
        <v>198</v>
      </c>
      <c r="D12302" s="32">
        <v>0.7104166666666667</v>
      </c>
      <c r="E12302">
        <v>8000</v>
      </c>
      <c r="F12302">
        <v>4000</v>
      </c>
      <c r="G12302" s="31" t="s">
        <v>102</v>
      </c>
      <c r="H12302">
        <v>14</v>
      </c>
      <c r="I12302" s="31" t="s">
        <v>104</v>
      </c>
    </row>
    <row r="12303" spans="1:9" x14ac:dyDescent="0.3">
      <c r="A12303">
        <v>12335</v>
      </c>
      <c r="B12303">
        <v>2</v>
      </c>
      <c r="C12303">
        <v>198</v>
      </c>
      <c r="D12303" s="32">
        <v>0.74791666666666667</v>
      </c>
      <c r="E12303">
        <v>10000</v>
      </c>
      <c r="G12303" s="31" t="s">
        <v>102</v>
      </c>
      <c r="H12303">
        <v>14</v>
      </c>
      <c r="I12303" s="31" t="s">
        <v>98</v>
      </c>
    </row>
    <row r="12304" spans="1:9" x14ac:dyDescent="0.3">
      <c r="A12304">
        <v>12336</v>
      </c>
      <c r="B12304">
        <v>1</v>
      </c>
      <c r="C12304">
        <v>198</v>
      </c>
      <c r="D12304" s="32">
        <v>0.78125</v>
      </c>
      <c r="E12304">
        <v>8000</v>
      </c>
      <c r="G12304" s="31" t="s">
        <v>102</v>
      </c>
      <c r="H12304">
        <v>14</v>
      </c>
      <c r="I12304" s="31" t="s">
        <v>99</v>
      </c>
    </row>
    <row r="12305" spans="1:9" x14ac:dyDescent="0.3">
      <c r="A12305">
        <v>12337</v>
      </c>
      <c r="B12305">
        <v>6</v>
      </c>
      <c r="C12305">
        <v>198</v>
      </c>
      <c r="D12305" s="32">
        <v>0.78125</v>
      </c>
      <c r="E12305">
        <v>8000</v>
      </c>
      <c r="G12305" s="31" t="s">
        <v>97</v>
      </c>
      <c r="H12305">
        <v>14</v>
      </c>
      <c r="I12305" s="31" t="s">
        <v>100</v>
      </c>
    </row>
    <row r="12306" spans="1:9" x14ac:dyDescent="0.3">
      <c r="A12306">
        <v>12338</v>
      </c>
      <c r="B12306">
        <v>4</v>
      </c>
      <c r="C12306">
        <v>198</v>
      </c>
      <c r="D12306" s="32">
        <v>0.73333333333333328</v>
      </c>
      <c r="E12306">
        <v>8000</v>
      </c>
      <c r="G12306" s="31" t="s">
        <v>97</v>
      </c>
      <c r="H12306">
        <v>14</v>
      </c>
      <c r="I12306" s="31" t="s">
        <v>103</v>
      </c>
    </row>
    <row r="12307" spans="1:9" x14ac:dyDescent="0.3">
      <c r="A12307">
        <v>12339</v>
      </c>
      <c r="B12307">
        <v>5</v>
      </c>
      <c r="C12307">
        <v>198</v>
      </c>
      <c r="D12307" s="32">
        <v>0.81805555555555554</v>
      </c>
      <c r="E12307">
        <v>8000</v>
      </c>
      <c r="F12307">
        <v>2000</v>
      </c>
      <c r="G12307" s="31" t="s">
        <v>97</v>
      </c>
      <c r="H12307">
        <v>14</v>
      </c>
      <c r="I12307" s="31" t="s">
        <v>105</v>
      </c>
    </row>
    <row r="12308" spans="1:9" x14ac:dyDescent="0.3">
      <c r="A12308">
        <v>12340</v>
      </c>
      <c r="B12308">
        <v>3</v>
      </c>
      <c r="C12308">
        <v>198</v>
      </c>
      <c r="D12308" s="32">
        <v>0.7270833333333333</v>
      </c>
      <c r="E12308">
        <v>8000</v>
      </c>
      <c r="F12308">
        <v>2000</v>
      </c>
      <c r="G12308" s="31" t="s">
        <v>102</v>
      </c>
      <c r="H12308">
        <v>15</v>
      </c>
      <c r="I12308" s="31" t="s">
        <v>104</v>
      </c>
    </row>
    <row r="12309" spans="1:9" x14ac:dyDescent="0.3">
      <c r="A12309">
        <v>12341</v>
      </c>
      <c r="B12309">
        <v>2</v>
      </c>
      <c r="C12309">
        <v>198</v>
      </c>
      <c r="D12309" s="32">
        <v>0.7631944444444444</v>
      </c>
      <c r="E12309">
        <v>8000</v>
      </c>
      <c r="G12309" s="31" t="s">
        <v>102</v>
      </c>
      <c r="H12309">
        <v>15</v>
      </c>
      <c r="I12309" s="31" t="s">
        <v>98</v>
      </c>
    </row>
    <row r="12310" spans="1:9" x14ac:dyDescent="0.3">
      <c r="A12310">
        <v>12342</v>
      </c>
      <c r="B12310">
        <v>1</v>
      </c>
      <c r="C12310">
        <v>198</v>
      </c>
      <c r="D12310" s="32">
        <v>0.81319444444444444</v>
      </c>
      <c r="E12310">
        <v>8000</v>
      </c>
      <c r="F12310">
        <v>1000</v>
      </c>
      <c r="G12310" s="31" t="s">
        <v>97</v>
      </c>
      <c r="H12310">
        <v>15</v>
      </c>
      <c r="I12310" s="31" t="s">
        <v>99</v>
      </c>
    </row>
    <row r="12311" spans="1:9" x14ac:dyDescent="0.3">
      <c r="A12311">
        <v>12343</v>
      </c>
      <c r="B12311">
        <v>6</v>
      </c>
      <c r="C12311">
        <v>198</v>
      </c>
      <c r="D12311" s="32">
        <v>0.80694444444444446</v>
      </c>
      <c r="E12311">
        <v>8000</v>
      </c>
      <c r="G12311" s="31" t="s">
        <v>97</v>
      </c>
      <c r="H12311">
        <v>15</v>
      </c>
      <c r="I12311" s="31" t="s">
        <v>100</v>
      </c>
    </row>
    <row r="12312" spans="1:9" x14ac:dyDescent="0.3">
      <c r="A12312">
        <v>12344</v>
      </c>
      <c r="B12312">
        <v>4</v>
      </c>
      <c r="C12312">
        <v>198</v>
      </c>
      <c r="D12312" s="32">
        <v>0.79791666666666672</v>
      </c>
      <c r="E12312">
        <v>8000</v>
      </c>
      <c r="G12312" s="31" t="s">
        <v>97</v>
      </c>
      <c r="H12312">
        <v>15</v>
      </c>
      <c r="I12312" s="31" t="s">
        <v>103</v>
      </c>
    </row>
    <row r="12313" spans="1:9" x14ac:dyDescent="0.3">
      <c r="A12313">
        <v>12345</v>
      </c>
      <c r="B12313">
        <v>5</v>
      </c>
      <c r="C12313">
        <v>198</v>
      </c>
      <c r="D12313" s="32"/>
      <c r="E12313">
        <v>8000</v>
      </c>
      <c r="G12313" s="31" t="s">
        <v>97</v>
      </c>
      <c r="H12313">
        <v>15</v>
      </c>
      <c r="I12313" s="31" t="s">
        <v>105</v>
      </c>
    </row>
    <row r="12314" spans="1:9" x14ac:dyDescent="0.3">
      <c r="A12314">
        <v>12346</v>
      </c>
      <c r="B12314">
        <v>3</v>
      </c>
      <c r="C12314">
        <v>198</v>
      </c>
      <c r="D12314" s="32">
        <v>0.75347222222222221</v>
      </c>
      <c r="E12314">
        <v>8000</v>
      </c>
      <c r="F12314">
        <v>1000</v>
      </c>
      <c r="G12314" s="31" t="s">
        <v>97</v>
      </c>
      <c r="H12314">
        <v>16</v>
      </c>
      <c r="I12314" s="31" t="s">
        <v>104</v>
      </c>
    </row>
    <row r="12315" spans="1:9" x14ac:dyDescent="0.3">
      <c r="A12315">
        <v>12347</v>
      </c>
      <c r="B12315">
        <v>2</v>
      </c>
      <c r="C12315">
        <v>198</v>
      </c>
      <c r="D12315" s="32">
        <v>0.78541666666666665</v>
      </c>
      <c r="E12315">
        <v>10000</v>
      </c>
      <c r="G12315" s="31" t="s">
        <v>102</v>
      </c>
      <c r="H12315">
        <v>16</v>
      </c>
      <c r="I12315" s="31" t="s">
        <v>98</v>
      </c>
    </row>
    <row r="12316" spans="1:9" x14ac:dyDescent="0.3">
      <c r="A12316">
        <v>12348</v>
      </c>
      <c r="B12316">
        <v>1</v>
      </c>
      <c r="C12316">
        <v>198</v>
      </c>
      <c r="D12316" s="32"/>
      <c r="E12316">
        <v>10000</v>
      </c>
      <c r="G12316" s="31" t="s">
        <v>97</v>
      </c>
      <c r="H12316">
        <v>16</v>
      </c>
      <c r="I12316" s="31" t="s">
        <v>99</v>
      </c>
    </row>
    <row r="12317" spans="1:9" x14ac:dyDescent="0.3">
      <c r="A12317">
        <v>12349</v>
      </c>
      <c r="B12317">
        <v>4</v>
      </c>
      <c r="C12317">
        <v>198</v>
      </c>
      <c r="D12317" s="32">
        <v>0.81944444444444442</v>
      </c>
      <c r="E12317">
        <v>8000</v>
      </c>
      <c r="G12317" s="31" t="s">
        <v>102</v>
      </c>
      <c r="H12317">
        <v>16</v>
      </c>
      <c r="I12317" s="31" t="s">
        <v>103</v>
      </c>
    </row>
    <row r="12318" spans="1:9" x14ac:dyDescent="0.3">
      <c r="A12318">
        <v>12350</v>
      </c>
      <c r="B12318">
        <v>3</v>
      </c>
      <c r="C12318">
        <v>198</v>
      </c>
      <c r="D12318" s="32">
        <v>0.78055555555555556</v>
      </c>
      <c r="E12318">
        <v>8000</v>
      </c>
      <c r="F12318">
        <v>2000</v>
      </c>
      <c r="G12318" s="31" t="s">
        <v>102</v>
      </c>
      <c r="H12318">
        <v>17</v>
      </c>
      <c r="I12318" s="31" t="s">
        <v>104</v>
      </c>
    </row>
    <row r="12319" spans="1:9" x14ac:dyDescent="0.3">
      <c r="A12319">
        <v>12351</v>
      </c>
      <c r="B12319">
        <v>2</v>
      </c>
      <c r="C12319">
        <v>198</v>
      </c>
      <c r="D12319" s="32">
        <v>0.80208333333333337</v>
      </c>
      <c r="E12319">
        <v>8000</v>
      </c>
      <c r="G12319" s="31" t="s">
        <v>97</v>
      </c>
      <c r="H12319">
        <v>17</v>
      </c>
      <c r="I12319" s="31" t="s">
        <v>98</v>
      </c>
    </row>
    <row r="12320" spans="1:9" x14ac:dyDescent="0.3">
      <c r="A12320">
        <v>12352</v>
      </c>
      <c r="B12320">
        <v>4</v>
      </c>
      <c r="C12320">
        <v>198</v>
      </c>
      <c r="D12320" s="32">
        <v>0.83611111111111114</v>
      </c>
      <c r="E12320">
        <v>8000</v>
      </c>
      <c r="G12320" s="31" t="s">
        <v>97</v>
      </c>
      <c r="H12320">
        <v>17</v>
      </c>
      <c r="I12320" s="31" t="s">
        <v>103</v>
      </c>
    </row>
    <row r="12321" spans="1:9" x14ac:dyDescent="0.3">
      <c r="A12321">
        <v>12353</v>
      </c>
      <c r="B12321">
        <v>3</v>
      </c>
      <c r="C12321">
        <v>198</v>
      </c>
      <c r="D12321" s="32"/>
      <c r="E12321">
        <v>8000</v>
      </c>
      <c r="G12321" s="31" t="s">
        <v>102</v>
      </c>
      <c r="H12321">
        <v>18</v>
      </c>
      <c r="I12321" s="31" t="s">
        <v>104</v>
      </c>
    </row>
    <row r="12322" spans="1:9" x14ac:dyDescent="0.3">
      <c r="A12322">
        <v>12354</v>
      </c>
      <c r="B12322">
        <v>2</v>
      </c>
      <c r="C12322">
        <v>198</v>
      </c>
      <c r="D12322" s="32">
        <v>0.81944444444444442</v>
      </c>
      <c r="E12322">
        <v>8000</v>
      </c>
      <c r="G12322" s="31" t="s">
        <v>102</v>
      </c>
      <c r="H12322">
        <v>18</v>
      </c>
      <c r="I12322" s="31" t="s">
        <v>98</v>
      </c>
    </row>
    <row r="12323" spans="1:9" x14ac:dyDescent="0.3">
      <c r="A12323">
        <v>12355</v>
      </c>
      <c r="B12323">
        <v>3</v>
      </c>
      <c r="C12323">
        <v>198</v>
      </c>
      <c r="D12323" s="32"/>
      <c r="E12323">
        <v>8000</v>
      </c>
      <c r="G12323" s="31" t="s">
        <v>97</v>
      </c>
      <c r="H12323">
        <v>19</v>
      </c>
      <c r="I12323" s="31" t="s">
        <v>104</v>
      </c>
    </row>
    <row r="12324" spans="1:9" x14ac:dyDescent="0.3">
      <c r="A12324">
        <v>12356</v>
      </c>
      <c r="B12324">
        <v>3</v>
      </c>
      <c r="C12324">
        <v>199</v>
      </c>
      <c r="D12324" s="32">
        <v>0.44305555555555554</v>
      </c>
      <c r="E12324">
        <v>8000</v>
      </c>
      <c r="G12324" s="31" t="s">
        <v>97</v>
      </c>
      <c r="H12324">
        <v>4</v>
      </c>
      <c r="I12324" s="31" t="s">
        <v>104</v>
      </c>
    </row>
    <row r="12325" spans="1:9" x14ac:dyDescent="0.3">
      <c r="A12325">
        <v>12357</v>
      </c>
      <c r="B12325">
        <v>2</v>
      </c>
      <c r="C12325">
        <v>199</v>
      </c>
      <c r="D12325" s="32">
        <v>0.4513888888888889</v>
      </c>
      <c r="E12325">
        <v>8000</v>
      </c>
      <c r="G12325" s="31" t="s">
        <v>102</v>
      </c>
      <c r="H12325">
        <v>4</v>
      </c>
      <c r="I12325" s="31" t="s">
        <v>98</v>
      </c>
    </row>
    <row r="12326" spans="1:9" x14ac:dyDescent="0.3">
      <c r="A12326">
        <v>12358</v>
      </c>
      <c r="B12326">
        <v>1</v>
      </c>
      <c r="C12326">
        <v>199</v>
      </c>
      <c r="D12326" s="32">
        <v>0.4513888888888889</v>
      </c>
      <c r="E12326">
        <v>8000</v>
      </c>
      <c r="F12326">
        <v>2000</v>
      </c>
      <c r="G12326" s="31" t="s">
        <v>102</v>
      </c>
      <c r="H12326">
        <v>4</v>
      </c>
      <c r="I12326" s="31" t="s">
        <v>99</v>
      </c>
    </row>
    <row r="12327" spans="1:9" x14ac:dyDescent="0.3">
      <c r="A12327">
        <v>12359</v>
      </c>
      <c r="B12327">
        <v>4</v>
      </c>
      <c r="C12327">
        <v>199</v>
      </c>
      <c r="D12327" s="32">
        <v>0.44236111111111109</v>
      </c>
      <c r="E12327">
        <v>8000</v>
      </c>
      <c r="G12327" s="31" t="s">
        <v>102</v>
      </c>
      <c r="H12327">
        <v>4</v>
      </c>
      <c r="I12327" s="31" t="s">
        <v>103</v>
      </c>
    </row>
    <row r="12328" spans="1:9" x14ac:dyDescent="0.3">
      <c r="A12328">
        <v>12360</v>
      </c>
      <c r="B12328">
        <v>8</v>
      </c>
      <c r="C12328">
        <v>199</v>
      </c>
      <c r="D12328" s="32">
        <v>0.44374999999999998</v>
      </c>
      <c r="E12328">
        <v>8000</v>
      </c>
      <c r="G12328" s="31" t="s">
        <v>97</v>
      </c>
      <c r="H12328">
        <v>4</v>
      </c>
      <c r="I12328" s="31" t="s">
        <v>101</v>
      </c>
    </row>
    <row r="12329" spans="1:9" x14ac:dyDescent="0.3">
      <c r="A12329">
        <v>12361</v>
      </c>
      <c r="B12329">
        <v>7</v>
      </c>
      <c r="C12329">
        <v>199</v>
      </c>
      <c r="D12329" s="32">
        <v>0.54236111111111107</v>
      </c>
      <c r="E12329">
        <v>8000</v>
      </c>
      <c r="G12329" s="31" t="s">
        <v>97</v>
      </c>
      <c r="H12329">
        <v>4</v>
      </c>
      <c r="I12329" s="31" t="s">
        <v>106</v>
      </c>
    </row>
    <row r="12330" spans="1:9" x14ac:dyDescent="0.3">
      <c r="A12330">
        <v>12362</v>
      </c>
      <c r="B12330">
        <v>5</v>
      </c>
      <c r="C12330">
        <v>199</v>
      </c>
      <c r="D12330" s="32">
        <v>0.4284722222222222</v>
      </c>
      <c r="E12330">
        <v>8000</v>
      </c>
      <c r="F12330">
        <v>1000</v>
      </c>
      <c r="G12330" s="31" t="s">
        <v>97</v>
      </c>
      <c r="H12330">
        <v>4</v>
      </c>
      <c r="I12330" s="31" t="s">
        <v>105</v>
      </c>
    </row>
    <row r="12331" spans="1:9" x14ac:dyDescent="0.3">
      <c r="A12331">
        <v>12363</v>
      </c>
      <c r="B12331">
        <v>3</v>
      </c>
      <c r="C12331">
        <v>199</v>
      </c>
      <c r="D12331" s="32">
        <v>0.46111111111111114</v>
      </c>
      <c r="E12331">
        <v>8000</v>
      </c>
      <c r="F12331">
        <v>3000</v>
      </c>
      <c r="G12331" s="31" t="s">
        <v>102</v>
      </c>
      <c r="H12331">
        <v>5</v>
      </c>
      <c r="I12331" s="31" t="s">
        <v>104</v>
      </c>
    </row>
    <row r="12332" spans="1:9" x14ac:dyDescent="0.3">
      <c r="A12332">
        <v>12364</v>
      </c>
      <c r="B12332">
        <v>2</v>
      </c>
      <c r="C12332">
        <v>199</v>
      </c>
      <c r="D12332" s="32">
        <v>0.47152777777777777</v>
      </c>
      <c r="E12332">
        <v>8000</v>
      </c>
      <c r="G12332" s="31" t="s">
        <v>102</v>
      </c>
      <c r="H12332">
        <v>5</v>
      </c>
      <c r="I12332" s="31" t="s">
        <v>98</v>
      </c>
    </row>
    <row r="12333" spans="1:9" x14ac:dyDescent="0.3">
      <c r="A12333">
        <v>12365</v>
      </c>
      <c r="B12333">
        <v>1</v>
      </c>
      <c r="C12333">
        <v>199</v>
      </c>
      <c r="D12333" s="32">
        <v>0.49305555555555558</v>
      </c>
      <c r="E12333">
        <v>8000</v>
      </c>
      <c r="G12333" s="31" t="s">
        <v>97</v>
      </c>
      <c r="H12333">
        <v>5</v>
      </c>
      <c r="I12333" s="31" t="s">
        <v>99</v>
      </c>
    </row>
    <row r="12334" spans="1:9" x14ac:dyDescent="0.3">
      <c r="A12334">
        <v>12366</v>
      </c>
      <c r="B12334">
        <v>4</v>
      </c>
      <c r="C12334">
        <v>199</v>
      </c>
      <c r="D12334" s="32">
        <v>0.46875</v>
      </c>
      <c r="E12334">
        <v>8000</v>
      </c>
      <c r="G12334" s="31" t="s">
        <v>97</v>
      </c>
      <c r="H12334">
        <v>5</v>
      </c>
      <c r="I12334" s="31" t="s">
        <v>103</v>
      </c>
    </row>
    <row r="12335" spans="1:9" x14ac:dyDescent="0.3">
      <c r="A12335">
        <v>12367</v>
      </c>
      <c r="B12335">
        <v>8</v>
      </c>
      <c r="C12335">
        <v>199</v>
      </c>
      <c r="D12335" s="32">
        <v>0.46944444444444444</v>
      </c>
      <c r="E12335">
        <v>8000</v>
      </c>
      <c r="G12335" s="31" t="s">
        <v>102</v>
      </c>
      <c r="H12335">
        <v>5</v>
      </c>
      <c r="I12335" s="31" t="s">
        <v>101</v>
      </c>
    </row>
    <row r="12336" spans="1:9" x14ac:dyDescent="0.3">
      <c r="A12336">
        <v>12368</v>
      </c>
      <c r="B12336">
        <v>7</v>
      </c>
      <c r="C12336">
        <v>199</v>
      </c>
      <c r="D12336" s="32">
        <v>0.63124999999999998</v>
      </c>
      <c r="E12336">
        <v>8000</v>
      </c>
      <c r="F12336">
        <v>2000</v>
      </c>
      <c r="G12336" s="31" t="s">
        <v>102</v>
      </c>
      <c r="H12336">
        <v>5</v>
      </c>
      <c r="I12336" s="31" t="s">
        <v>106</v>
      </c>
    </row>
    <row r="12337" spans="1:9" x14ac:dyDescent="0.3">
      <c r="A12337">
        <v>12369</v>
      </c>
      <c r="B12337">
        <v>5</v>
      </c>
      <c r="C12337">
        <v>199</v>
      </c>
      <c r="D12337" s="32">
        <v>0.46319444444444446</v>
      </c>
      <c r="E12337">
        <v>8000</v>
      </c>
      <c r="F12337">
        <v>1000</v>
      </c>
      <c r="G12337" s="31" t="s">
        <v>102</v>
      </c>
      <c r="H12337">
        <v>5</v>
      </c>
      <c r="I12337" s="31" t="s">
        <v>105</v>
      </c>
    </row>
    <row r="12338" spans="1:9" x14ac:dyDescent="0.3">
      <c r="A12338">
        <v>12370</v>
      </c>
      <c r="B12338">
        <v>3</v>
      </c>
      <c r="C12338">
        <v>199</v>
      </c>
      <c r="D12338" s="32">
        <v>0.48472222222222222</v>
      </c>
      <c r="E12338">
        <v>8000</v>
      </c>
      <c r="G12338" s="31" t="s">
        <v>97</v>
      </c>
      <c r="H12338">
        <v>6</v>
      </c>
      <c r="I12338" s="31" t="s">
        <v>104</v>
      </c>
    </row>
    <row r="12339" spans="1:9" x14ac:dyDescent="0.3">
      <c r="A12339">
        <v>12371</v>
      </c>
      <c r="B12339">
        <v>2</v>
      </c>
      <c r="C12339">
        <v>199</v>
      </c>
      <c r="D12339" s="32">
        <v>0.48402777777777778</v>
      </c>
      <c r="E12339">
        <v>8000</v>
      </c>
      <c r="G12339" s="31" t="s">
        <v>102</v>
      </c>
      <c r="H12339">
        <v>6</v>
      </c>
      <c r="I12339" s="31" t="s">
        <v>98</v>
      </c>
    </row>
    <row r="12340" spans="1:9" x14ac:dyDescent="0.3">
      <c r="A12340">
        <v>12372</v>
      </c>
      <c r="B12340">
        <v>1</v>
      </c>
      <c r="C12340">
        <v>199</v>
      </c>
      <c r="D12340" s="32">
        <v>0.54652777777777772</v>
      </c>
      <c r="E12340">
        <v>10000</v>
      </c>
      <c r="F12340">
        <v>2000</v>
      </c>
      <c r="G12340" s="31" t="s">
        <v>102</v>
      </c>
      <c r="H12340">
        <v>6</v>
      </c>
      <c r="I12340" s="31" t="s">
        <v>99</v>
      </c>
    </row>
    <row r="12341" spans="1:9" x14ac:dyDescent="0.3">
      <c r="A12341">
        <v>12373</v>
      </c>
      <c r="B12341">
        <v>4</v>
      </c>
      <c r="C12341">
        <v>199</v>
      </c>
      <c r="D12341" s="32">
        <v>0.48402777777777778</v>
      </c>
      <c r="E12341">
        <v>8000</v>
      </c>
      <c r="G12341" s="31" t="s">
        <v>102</v>
      </c>
      <c r="H12341">
        <v>6</v>
      </c>
      <c r="I12341" s="31" t="s">
        <v>103</v>
      </c>
    </row>
    <row r="12342" spans="1:9" x14ac:dyDescent="0.3">
      <c r="A12342">
        <v>12374</v>
      </c>
      <c r="B12342">
        <v>8</v>
      </c>
      <c r="C12342">
        <v>199</v>
      </c>
      <c r="D12342" s="32">
        <v>0.49652777777777779</v>
      </c>
      <c r="E12342">
        <v>10000</v>
      </c>
      <c r="F12342">
        <v>500</v>
      </c>
      <c r="G12342" s="31" t="s">
        <v>97</v>
      </c>
      <c r="H12342">
        <v>6</v>
      </c>
      <c r="I12342" s="31" t="s">
        <v>101</v>
      </c>
    </row>
    <row r="12343" spans="1:9" x14ac:dyDescent="0.3">
      <c r="A12343">
        <v>12375</v>
      </c>
      <c r="B12343">
        <v>7</v>
      </c>
      <c r="C12343">
        <v>199</v>
      </c>
      <c r="D12343" s="32">
        <v>0.72222222222222221</v>
      </c>
      <c r="E12343">
        <v>8000</v>
      </c>
      <c r="G12343" s="31" t="s">
        <v>97</v>
      </c>
      <c r="H12343">
        <v>6</v>
      </c>
      <c r="I12343" s="31" t="s">
        <v>106</v>
      </c>
    </row>
    <row r="12344" spans="1:9" x14ac:dyDescent="0.3">
      <c r="A12344">
        <v>12376</v>
      </c>
      <c r="B12344">
        <v>5</v>
      </c>
      <c r="C12344">
        <v>199</v>
      </c>
      <c r="D12344" s="32">
        <v>0.48749999999999999</v>
      </c>
      <c r="E12344">
        <v>8000</v>
      </c>
      <c r="G12344" s="31" t="s">
        <v>102</v>
      </c>
      <c r="H12344">
        <v>6</v>
      </c>
      <c r="I12344" s="31" t="s">
        <v>105</v>
      </c>
    </row>
    <row r="12345" spans="1:9" x14ac:dyDescent="0.3">
      <c r="A12345">
        <v>12377</v>
      </c>
      <c r="B12345">
        <v>3</v>
      </c>
      <c r="C12345">
        <v>199</v>
      </c>
      <c r="D12345" s="32">
        <v>0.51875000000000004</v>
      </c>
      <c r="E12345">
        <v>8000</v>
      </c>
      <c r="F12345">
        <v>2000</v>
      </c>
      <c r="G12345" s="31" t="s">
        <v>97</v>
      </c>
      <c r="H12345">
        <v>7</v>
      </c>
      <c r="I12345" s="31" t="s">
        <v>104</v>
      </c>
    </row>
    <row r="12346" spans="1:9" x14ac:dyDescent="0.3">
      <c r="A12346">
        <v>12378</v>
      </c>
      <c r="B12346">
        <v>2</v>
      </c>
      <c r="C12346">
        <v>199</v>
      </c>
      <c r="D12346" s="32">
        <v>0.52083333333333337</v>
      </c>
      <c r="E12346">
        <v>10000</v>
      </c>
      <c r="G12346" s="31" t="s">
        <v>97</v>
      </c>
      <c r="H12346">
        <v>7</v>
      </c>
      <c r="I12346" s="31" t="s">
        <v>98</v>
      </c>
    </row>
    <row r="12347" spans="1:9" x14ac:dyDescent="0.3">
      <c r="A12347">
        <v>12379</v>
      </c>
      <c r="B12347">
        <v>1</v>
      </c>
      <c r="C12347">
        <v>199</v>
      </c>
      <c r="D12347" s="32">
        <v>0.57916666666666672</v>
      </c>
      <c r="E12347">
        <v>8000</v>
      </c>
      <c r="F12347">
        <v>800</v>
      </c>
      <c r="G12347" s="31" t="s">
        <v>97</v>
      </c>
      <c r="H12347">
        <v>7</v>
      </c>
      <c r="I12347" s="31" t="s">
        <v>99</v>
      </c>
    </row>
    <row r="12348" spans="1:9" x14ac:dyDescent="0.3">
      <c r="A12348">
        <v>12380</v>
      </c>
      <c r="B12348">
        <v>4</v>
      </c>
      <c r="C12348">
        <v>199</v>
      </c>
      <c r="D12348" s="32">
        <v>0.52569444444444446</v>
      </c>
      <c r="E12348">
        <v>10000</v>
      </c>
      <c r="G12348" s="31" t="s">
        <v>102</v>
      </c>
      <c r="H12348">
        <v>7</v>
      </c>
      <c r="I12348" s="31" t="s">
        <v>103</v>
      </c>
    </row>
    <row r="12349" spans="1:9" x14ac:dyDescent="0.3">
      <c r="A12349">
        <v>12381</v>
      </c>
      <c r="B12349">
        <v>8</v>
      </c>
      <c r="C12349">
        <v>199</v>
      </c>
      <c r="D12349" s="32">
        <v>0.51944444444444449</v>
      </c>
      <c r="E12349">
        <v>8000</v>
      </c>
      <c r="G12349" s="31" t="s">
        <v>97</v>
      </c>
      <c r="H12349">
        <v>7</v>
      </c>
      <c r="I12349" s="31" t="s">
        <v>101</v>
      </c>
    </row>
    <row r="12350" spans="1:9" x14ac:dyDescent="0.3">
      <c r="A12350">
        <v>12382</v>
      </c>
      <c r="B12350">
        <v>7</v>
      </c>
      <c r="C12350">
        <v>199</v>
      </c>
      <c r="D12350" s="32">
        <v>0.82430555555555551</v>
      </c>
      <c r="E12350">
        <v>8000</v>
      </c>
      <c r="G12350" s="31" t="s">
        <v>102</v>
      </c>
      <c r="H12350">
        <v>7</v>
      </c>
      <c r="I12350" s="31" t="s">
        <v>106</v>
      </c>
    </row>
    <row r="12351" spans="1:9" x14ac:dyDescent="0.3">
      <c r="A12351">
        <v>12383</v>
      </c>
      <c r="B12351">
        <v>5</v>
      </c>
      <c r="C12351">
        <v>199</v>
      </c>
      <c r="D12351" s="32">
        <v>0.50972222222222219</v>
      </c>
      <c r="E12351">
        <v>8000</v>
      </c>
      <c r="G12351" s="31" t="s">
        <v>102</v>
      </c>
      <c r="H12351">
        <v>7</v>
      </c>
      <c r="I12351" s="31" t="s">
        <v>105</v>
      </c>
    </row>
    <row r="12352" spans="1:9" x14ac:dyDescent="0.3">
      <c r="A12352">
        <v>12384</v>
      </c>
      <c r="B12352">
        <v>3</v>
      </c>
      <c r="C12352">
        <v>199</v>
      </c>
      <c r="D12352" s="32">
        <v>0.55069444444444449</v>
      </c>
      <c r="E12352">
        <v>8000</v>
      </c>
      <c r="G12352" s="31" t="s">
        <v>97</v>
      </c>
      <c r="H12352">
        <v>8</v>
      </c>
      <c r="I12352" s="31" t="s">
        <v>104</v>
      </c>
    </row>
    <row r="12353" spans="1:9" x14ac:dyDescent="0.3">
      <c r="A12353">
        <v>12385</v>
      </c>
      <c r="B12353">
        <v>2</v>
      </c>
      <c r="C12353">
        <v>199</v>
      </c>
      <c r="D12353" s="32">
        <v>0.55694444444444446</v>
      </c>
      <c r="E12353">
        <v>8000</v>
      </c>
      <c r="G12353" s="31" t="s">
        <v>102</v>
      </c>
      <c r="H12353">
        <v>8</v>
      </c>
      <c r="I12353" s="31" t="s">
        <v>98</v>
      </c>
    </row>
    <row r="12354" spans="1:9" x14ac:dyDescent="0.3">
      <c r="A12354">
        <v>12386</v>
      </c>
      <c r="B12354">
        <v>1</v>
      </c>
      <c r="C12354">
        <v>199</v>
      </c>
      <c r="D12354" s="32">
        <v>0.61527777777777781</v>
      </c>
      <c r="E12354">
        <v>8000</v>
      </c>
      <c r="F12354">
        <v>2000</v>
      </c>
      <c r="G12354" s="31" t="s">
        <v>102</v>
      </c>
      <c r="H12354">
        <v>8</v>
      </c>
      <c r="I12354" s="31" t="s">
        <v>99</v>
      </c>
    </row>
    <row r="12355" spans="1:9" x14ac:dyDescent="0.3">
      <c r="A12355">
        <v>12387</v>
      </c>
      <c r="B12355">
        <v>4</v>
      </c>
      <c r="C12355">
        <v>199</v>
      </c>
      <c r="D12355" s="32">
        <v>0.5756944444444444</v>
      </c>
      <c r="E12355">
        <v>10000</v>
      </c>
      <c r="G12355" s="31" t="s">
        <v>97</v>
      </c>
      <c r="H12355">
        <v>8</v>
      </c>
      <c r="I12355" s="31" t="s">
        <v>103</v>
      </c>
    </row>
    <row r="12356" spans="1:9" x14ac:dyDescent="0.3">
      <c r="A12356">
        <v>12388</v>
      </c>
      <c r="B12356">
        <v>8</v>
      </c>
      <c r="C12356">
        <v>199</v>
      </c>
      <c r="D12356" s="32">
        <v>0.55069444444444449</v>
      </c>
      <c r="E12356">
        <v>10000</v>
      </c>
      <c r="G12356" s="31" t="s">
        <v>102</v>
      </c>
      <c r="H12356">
        <v>8</v>
      </c>
      <c r="I12356" s="31" t="s">
        <v>101</v>
      </c>
    </row>
    <row r="12357" spans="1:9" x14ac:dyDescent="0.3">
      <c r="A12357">
        <v>12389</v>
      </c>
      <c r="B12357">
        <v>5</v>
      </c>
      <c r="C12357">
        <v>199</v>
      </c>
      <c r="D12357" s="32">
        <v>0.57499999999999996</v>
      </c>
      <c r="E12357">
        <v>8000</v>
      </c>
      <c r="G12357" s="31" t="s">
        <v>102</v>
      </c>
      <c r="H12357">
        <v>8</v>
      </c>
      <c r="I12357" s="31" t="s">
        <v>105</v>
      </c>
    </row>
    <row r="12358" spans="1:9" x14ac:dyDescent="0.3">
      <c r="A12358">
        <v>12390</v>
      </c>
      <c r="B12358">
        <v>3</v>
      </c>
      <c r="C12358">
        <v>199</v>
      </c>
      <c r="D12358" s="32">
        <v>0.57638888888888884</v>
      </c>
      <c r="E12358">
        <v>8000</v>
      </c>
      <c r="G12358" s="31" t="s">
        <v>97</v>
      </c>
      <c r="H12358">
        <v>9</v>
      </c>
      <c r="I12358" s="31" t="s">
        <v>104</v>
      </c>
    </row>
    <row r="12359" spans="1:9" x14ac:dyDescent="0.3">
      <c r="A12359">
        <v>12391</v>
      </c>
      <c r="B12359">
        <v>2</v>
      </c>
      <c r="C12359">
        <v>199</v>
      </c>
      <c r="D12359" s="32">
        <v>0.58680555555555558</v>
      </c>
      <c r="E12359">
        <v>8000</v>
      </c>
      <c r="G12359" s="31" t="s">
        <v>102</v>
      </c>
      <c r="H12359">
        <v>9</v>
      </c>
      <c r="I12359" s="31" t="s">
        <v>98</v>
      </c>
    </row>
    <row r="12360" spans="1:9" x14ac:dyDescent="0.3">
      <c r="A12360">
        <v>12392</v>
      </c>
      <c r="B12360">
        <v>1</v>
      </c>
      <c r="C12360">
        <v>199</v>
      </c>
      <c r="D12360" s="32">
        <v>0.64097222222222228</v>
      </c>
      <c r="E12360">
        <v>8000</v>
      </c>
      <c r="F12360">
        <v>3000</v>
      </c>
      <c r="G12360" s="31" t="s">
        <v>102</v>
      </c>
      <c r="H12360">
        <v>9</v>
      </c>
      <c r="I12360" s="31" t="s">
        <v>99</v>
      </c>
    </row>
    <row r="12361" spans="1:9" x14ac:dyDescent="0.3">
      <c r="A12361">
        <v>12393</v>
      </c>
      <c r="B12361">
        <v>4</v>
      </c>
      <c r="C12361">
        <v>199</v>
      </c>
      <c r="D12361" s="32">
        <v>0.60069444444444442</v>
      </c>
      <c r="E12361">
        <v>8000</v>
      </c>
      <c r="G12361" s="31" t="s">
        <v>102</v>
      </c>
      <c r="H12361">
        <v>9</v>
      </c>
      <c r="I12361" s="31" t="s">
        <v>103</v>
      </c>
    </row>
    <row r="12362" spans="1:9" x14ac:dyDescent="0.3">
      <c r="A12362">
        <v>12394</v>
      </c>
      <c r="B12362">
        <v>8</v>
      </c>
      <c r="C12362">
        <v>199</v>
      </c>
      <c r="D12362" s="32">
        <v>0.59236111111111112</v>
      </c>
      <c r="E12362">
        <v>10000</v>
      </c>
      <c r="G12362" s="31" t="s">
        <v>97</v>
      </c>
      <c r="H12362">
        <v>9</v>
      </c>
      <c r="I12362" s="31" t="s">
        <v>101</v>
      </c>
    </row>
    <row r="12363" spans="1:9" x14ac:dyDescent="0.3">
      <c r="A12363">
        <v>12395</v>
      </c>
      <c r="B12363">
        <v>5</v>
      </c>
      <c r="C12363">
        <v>199</v>
      </c>
      <c r="D12363" s="32">
        <v>0.6166666666666667</v>
      </c>
      <c r="E12363">
        <v>10000</v>
      </c>
      <c r="G12363" s="31" t="s">
        <v>97</v>
      </c>
      <c r="H12363">
        <v>9</v>
      </c>
      <c r="I12363" s="31" t="s">
        <v>105</v>
      </c>
    </row>
    <row r="12364" spans="1:9" x14ac:dyDescent="0.3">
      <c r="A12364">
        <v>12396</v>
      </c>
      <c r="B12364">
        <v>3</v>
      </c>
      <c r="C12364">
        <v>199</v>
      </c>
      <c r="D12364" s="32">
        <v>0.59722222222222221</v>
      </c>
      <c r="E12364">
        <v>8000</v>
      </c>
      <c r="G12364" s="31" t="s">
        <v>97</v>
      </c>
      <c r="H12364">
        <v>10</v>
      </c>
      <c r="I12364" s="31" t="s">
        <v>104</v>
      </c>
    </row>
    <row r="12365" spans="1:9" x14ac:dyDescent="0.3">
      <c r="A12365">
        <v>12397</v>
      </c>
      <c r="B12365">
        <v>2</v>
      </c>
      <c r="C12365">
        <v>199</v>
      </c>
      <c r="D12365" s="32">
        <v>0.62638888888888888</v>
      </c>
      <c r="E12365">
        <v>8000</v>
      </c>
      <c r="G12365" s="31" t="s">
        <v>102</v>
      </c>
      <c r="H12365">
        <v>10</v>
      </c>
      <c r="I12365" s="31" t="s">
        <v>98</v>
      </c>
    </row>
    <row r="12366" spans="1:9" x14ac:dyDescent="0.3">
      <c r="A12366">
        <v>12398</v>
      </c>
      <c r="B12366">
        <v>1</v>
      </c>
      <c r="C12366">
        <v>199</v>
      </c>
      <c r="D12366" s="32">
        <v>0.68194444444444446</v>
      </c>
      <c r="E12366">
        <v>8000</v>
      </c>
      <c r="G12366" s="31" t="s">
        <v>97</v>
      </c>
      <c r="H12366">
        <v>10</v>
      </c>
      <c r="I12366" s="31" t="s">
        <v>99</v>
      </c>
    </row>
    <row r="12367" spans="1:9" x14ac:dyDescent="0.3">
      <c r="A12367">
        <v>12399</v>
      </c>
      <c r="B12367">
        <v>4</v>
      </c>
      <c r="C12367">
        <v>199</v>
      </c>
      <c r="D12367" s="32">
        <v>0.63541666666666663</v>
      </c>
      <c r="E12367">
        <v>10000</v>
      </c>
      <c r="F12367">
        <v>5000</v>
      </c>
      <c r="G12367" s="31" t="s">
        <v>97</v>
      </c>
      <c r="H12367">
        <v>10</v>
      </c>
      <c r="I12367" s="31" t="s">
        <v>103</v>
      </c>
    </row>
    <row r="12368" spans="1:9" x14ac:dyDescent="0.3">
      <c r="A12368">
        <v>12400</v>
      </c>
      <c r="B12368">
        <v>8</v>
      </c>
      <c r="C12368">
        <v>199</v>
      </c>
      <c r="D12368" s="32">
        <v>0.66041666666666665</v>
      </c>
      <c r="E12368">
        <v>8000</v>
      </c>
      <c r="G12368" s="31" t="s">
        <v>102</v>
      </c>
      <c r="H12368">
        <v>10</v>
      </c>
      <c r="I12368" s="31" t="s">
        <v>101</v>
      </c>
    </row>
    <row r="12369" spans="1:9" x14ac:dyDescent="0.3">
      <c r="A12369">
        <v>12401</v>
      </c>
      <c r="B12369">
        <v>5</v>
      </c>
      <c r="C12369">
        <v>199</v>
      </c>
      <c r="D12369" s="32">
        <v>0.64236111111111116</v>
      </c>
      <c r="E12369">
        <v>8000</v>
      </c>
      <c r="G12369" s="31" t="s">
        <v>102</v>
      </c>
      <c r="H12369">
        <v>10</v>
      </c>
      <c r="I12369" s="31" t="s">
        <v>105</v>
      </c>
    </row>
    <row r="12370" spans="1:9" x14ac:dyDescent="0.3">
      <c r="A12370">
        <v>12402</v>
      </c>
      <c r="B12370">
        <v>3</v>
      </c>
      <c r="C12370">
        <v>199</v>
      </c>
      <c r="D12370" s="32">
        <v>0.62638888888888888</v>
      </c>
      <c r="E12370">
        <v>8000</v>
      </c>
      <c r="G12370" s="31" t="s">
        <v>97</v>
      </c>
      <c r="H12370">
        <v>11</v>
      </c>
      <c r="I12370" s="31" t="s">
        <v>104</v>
      </c>
    </row>
    <row r="12371" spans="1:9" x14ac:dyDescent="0.3">
      <c r="A12371">
        <v>12403</v>
      </c>
      <c r="B12371">
        <v>2</v>
      </c>
      <c r="C12371">
        <v>199</v>
      </c>
      <c r="D12371" s="32">
        <v>0.65277777777777779</v>
      </c>
      <c r="E12371">
        <v>8000</v>
      </c>
      <c r="G12371" s="31" t="s">
        <v>97</v>
      </c>
      <c r="H12371">
        <v>11</v>
      </c>
      <c r="I12371" s="31" t="s">
        <v>98</v>
      </c>
    </row>
    <row r="12372" spans="1:9" x14ac:dyDescent="0.3">
      <c r="A12372">
        <v>12404</v>
      </c>
      <c r="B12372">
        <v>1</v>
      </c>
      <c r="C12372">
        <v>199</v>
      </c>
      <c r="D12372" s="32">
        <v>0.75763888888888886</v>
      </c>
      <c r="E12372">
        <v>8000</v>
      </c>
      <c r="G12372" s="31" t="s">
        <v>97</v>
      </c>
      <c r="H12372">
        <v>11</v>
      </c>
      <c r="I12372" s="31" t="s">
        <v>99</v>
      </c>
    </row>
    <row r="12373" spans="1:9" x14ac:dyDescent="0.3">
      <c r="A12373">
        <v>12405</v>
      </c>
      <c r="B12373">
        <v>4</v>
      </c>
      <c r="C12373">
        <v>199</v>
      </c>
      <c r="D12373" s="32">
        <v>0.6645833333333333</v>
      </c>
      <c r="E12373">
        <v>8000</v>
      </c>
      <c r="G12373" s="31" t="s">
        <v>102</v>
      </c>
      <c r="H12373">
        <v>11</v>
      </c>
      <c r="I12373" s="31" t="s">
        <v>103</v>
      </c>
    </row>
    <row r="12374" spans="1:9" x14ac:dyDescent="0.3">
      <c r="A12374">
        <v>12406</v>
      </c>
      <c r="B12374">
        <v>8</v>
      </c>
      <c r="C12374">
        <v>199</v>
      </c>
      <c r="D12374" s="32">
        <v>0.6958333333333333</v>
      </c>
      <c r="E12374">
        <v>8000</v>
      </c>
      <c r="G12374" s="31" t="s">
        <v>102</v>
      </c>
      <c r="H12374">
        <v>11</v>
      </c>
      <c r="I12374" s="31" t="s">
        <v>101</v>
      </c>
    </row>
    <row r="12375" spans="1:9" x14ac:dyDescent="0.3">
      <c r="A12375">
        <v>12407</v>
      </c>
      <c r="B12375">
        <v>5</v>
      </c>
      <c r="C12375">
        <v>199</v>
      </c>
      <c r="D12375" s="32">
        <v>0.66180555555555554</v>
      </c>
      <c r="E12375">
        <v>8000</v>
      </c>
      <c r="G12375" s="31" t="s">
        <v>102</v>
      </c>
      <c r="H12375">
        <v>11</v>
      </c>
      <c r="I12375" s="31" t="s">
        <v>105</v>
      </c>
    </row>
    <row r="12376" spans="1:9" x14ac:dyDescent="0.3">
      <c r="A12376">
        <v>12408</v>
      </c>
      <c r="B12376">
        <v>3</v>
      </c>
      <c r="C12376">
        <v>199</v>
      </c>
      <c r="D12376" s="32">
        <v>0.65555555555555556</v>
      </c>
      <c r="E12376">
        <v>8000</v>
      </c>
      <c r="F12376">
        <v>2000</v>
      </c>
      <c r="G12376" s="31" t="s">
        <v>102</v>
      </c>
      <c r="H12376">
        <v>12</v>
      </c>
      <c r="I12376" s="31" t="s">
        <v>104</v>
      </c>
    </row>
    <row r="12377" spans="1:9" x14ac:dyDescent="0.3">
      <c r="A12377">
        <v>12409</v>
      </c>
      <c r="B12377">
        <v>2</v>
      </c>
      <c r="C12377">
        <v>199</v>
      </c>
      <c r="D12377" s="32">
        <v>0.68819444444444444</v>
      </c>
      <c r="E12377">
        <v>8000</v>
      </c>
      <c r="F12377">
        <v>2000</v>
      </c>
      <c r="G12377" s="31" t="s">
        <v>97</v>
      </c>
      <c r="H12377">
        <v>12</v>
      </c>
      <c r="I12377" s="31" t="s">
        <v>98</v>
      </c>
    </row>
    <row r="12378" spans="1:9" x14ac:dyDescent="0.3">
      <c r="A12378">
        <v>12410</v>
      </c>
      <c r="B12378">
        <v>1</v>
      </c>
      <c r="C12378">
        <v>199</v>
      </c>
      <c r="D12378" s="32">
        <v>0.77638888888888891</v>
      </c>
      <c r="E12378">
        <v>8000</v>
      </c>
      <c r="G12378" s="31" t="s">
        <v>97</v>
      </c>
      <c r="H12378">
        <v>12</v>
      </c>
      <c r="I12378" s="31" t="s">
        <v>99</v>
      </c>
    </row>
    <row r="12379" spans="1:9" x14ac:dyDescent="0.3">
      <c r="A12379">
        <v>12411</v>
      </c>
      <c r="B12379">
        <v>4</v>
      </c>
      <c r="C12379">
        <v>199</v>
      </c>
      <c r="D12379" s="32">
        <v>0.70625000000000004</v>
      </c>
      <c r="E12379">
        <v>8000</v>
      </c>
      <c r="F12379">
        <v>1000</v>
      </c>
      <c r="G12379" s="31" t="s">
        <v>97</v>
      </c>
      <c r="H12379">
        <v>12</v>
      </c>
      <c r="I12379" s="31" t="s">
        <v>103</v>
      </c>
    </row>
    <row r="12380" spans="1:9" x14ac:dyDescent="0.3">
      <c r="A12380">
        <v>12412</v>
      </c>
      <c r="B12380">
        <v>8</v>
      </c>
      <c r="C12380">
        <v>199</v>
      </c>
      <c r="D12380" s="32">
        <v>0.72777777777777775</v>
      </c>
      <c r="E12380">
        <v>8000</v>
      </c>
      <c r="G12380" s="31" t="s">
        <v>102</v>
      </c>
      <c r="H12380">
        <v>12</v>
      </c>
      <c r="I12380" s="31" t="s">
        <v>101</v>
      </c>
    </row>
    <row r="12381" spans="1:9" x14ac:dyDescent="0.3">
      <c r="A12381">
        <v>12413</v>
      </c>
      <c r="B12381">
        <v>5</v>
      </c>
      <c r="C12381">
        <v>199</v>
      </c>
      <c r="D12381" s="32">
        <v>0.68402777777777779</v>
      </c>
      <c r="E12381">
        <v>8000</v>
      </c>
      <c r="G12381" s="31" t="s">
        <v>102</v>
      </c>
      <c r="H12381">
        <v>12</v>
      </c>
      <c r="I12381" s="31" t="s">
        <v>105</v>
      </c>
    </row>
    <row r="12382" spans="1:9" x14ac:dyDescent="0.3">
      <c r="A12382">
        <v>12414</v>
      </c>
      <c r="B12382">
        <v>3</v>
      </c>
      <c r="C12382">
        <v>199</v>
      </c>
      <c r="D12382" s="32">
        <v>0.69166666666666665</v>
      </c>
      <c r="E12382">
        <v>8000</v>
      </c>
      <c r="G12382" s="31" t="s">
        <v>97</v>
      </c>
      <c r="H12382">
        <v>13</v>
      </c>
      <c r="I12382" s="31" t="s">
        <v>104</v>
      </c>
    </row>
    <row r="12383" spans="1:9" x14ac:dyDescent="0.3">
      <c r="A12383">
        <v>12415</v>
      </c>
      <c r="B12383">
        <v>2</v>
      </c>
      <c r="C12383">
        <v>199</v>
      </c>
      <c r="D12383" s="32">
        <v>0.71805555555555556</v>
      </c>
      <c r="E12383">
        <v>8000</v>
      </c>
      <c r="G12383" s="31" t="s">
        <v>102</v>
      </c>
      <c r="H12383">
        <v>13</v>
      </c>
      <c r="I12383" s="31" t="s">
        <v>98</v>
      </c>
    </row>
    <row r="12384" spans="1:9" x14ac:dyDescent="0.3">
      <c r="A12384">
        <v>12416</v>
      </c>
      <c r="B12384">
        <v>1</v>
      </c>
      <c r="C12384">
        <v>199</v>
      </c>
      <c r="D12384" s="32">
        <v>0.80208333333333337</v>
      </c>
      <c r="E12384">
        <v>8000</v>
      </c>
      <c r="F12384">
        <v>1000</v>
      </c>
      <c r="G12384" s="31" t="s">
        <v>102</v>
      </c>
      <c r="H12384">
        <v>13</v>
      </c>
      <c r="I12384" s="31" t="s">
        <v>99</v>
      </c>
    </row>
    <row r="12385" spans="1:9" x14ac:dyDescent="0.3">
      <c r="A12385">
        <v>12417</v>
      </c>
      <c r="B12385">
        <v>4</v>
      </c>
      <c r="C12385">
        <v>199</v>
      </c>
      <c r="D12385" s="32">
        <v>0.73611111111111116</v>
      </c>
      <c r="E12385">
        <v>8000</v>
      </c>
      <c r="G12385" s="31" t="s">
        <v>102</v>
      </c>
      <c r="H12385">
        <v>13</v>
      </c>
      <c r="I12385" s="31" t="s">
        <v>103</v>
      </c>
    </row>
    <row r="12386" spans="1:9" x14ac:dyDescent="0.3">
      <c r="A12386">
        <v>12418</v>
      </c>
      <c r="B12386">
        <v>8</v>
      </c>
      <c r="C12386">
        <v>199</v>
      </c>
      <c r="D12386" s="32"/>
      <c r="E12386">
        <v>8000</v>
      </c>
      <c r="G12386" s="31" t="s">
        <v>97</v>
      </c>
      <c r="H12386">
        <v>13</v>
      </c>
      <c r="I12386" s="31" t="s">
        <v>101</v>
      </c>
    </row>
    <row r="12387" spans="1:9" x14ac:dyDescent="0.3">
      <c r="A12387">
        <v>12419</v>
      </c>
      <c r="B12387">
        <v>5</v>
      </c>
      <c r="C12387">
        <v>199</v>
      </c>
      <c r="D12387" s="32">
        <v>0.71388888888888891</v>
      </c>
      <c r="E12387">
        <v>8000</v>
      </c>
      <c r="G12387" s="31" t="s">
        <v>102</v>
      </c>
      <c r="H12387">
        <v>13</v>
      </c>
      <c r="I12387" s="31" t="s">
        <v>105</v>
      </c>
    </row>
    <row r="12388" spans="1:9" x14ac:dyDescent="0.3">
      <c r="A12388">
        <v>12420</v>
      </c>
      <c r="B12388">
        <v>3</v>
      </c>
      <c r="C12388">
        <v>199</v>
      </c>
      <c r="D12388" s="32">
        <v>0.71666666666666667</v>
      </c>
      <c r="E12388">
        <v>8000</v>
      </c>
      <c r="F12388">
        <v>1500</v>
      </c>
      <c r="G12388" s="31" t="s">
        <v>102</v>
      </c>
      <c r="H12388">
        <v>14</v>
      </c>
      <c r="I12388" s="31" t="s">
        <v>104</v>
      </c>
    </row>
    <row r="12389" spans="1:9" x14ac:dyDescent="0.3">
      <c r="A12389">
        <v>12421</v>
      </c>
      <c r="B12389">
        <v>2</v>
      </c>
      <c r="C12389">
        <v>199</v>
      </c>
      <c r="D12389" s="32">
        <v>0.74305555555555558</v>
      </c>
      <c r="E12389">
        <v>8000</v>
      </c>
      <c r="G12389" s="31" t="s">
        <v>97</v>
      </c>
      <c r="H12389">
        <v>14</v>
      </c>
      <c r="I12389" s="31" t="s">
        <v>98</v>
      </c>
    </row>
    <row r="12390" spans="1:9" x14ac:dyDescent="0.3">
      <c r="A12390">
        <v>12422</v>
      </c>
      <c r="B12390">
        <v>1</v>
      </c>
      <c r="C12390">
        <v>199</v>
      </c>
      <c r="D12390" s="32"/>
      <c r="E12390">
        <v>8000</v>
      </c>
      <c r="G12390" s="31" t="s">
        <v>102</v>
      </c>
      <c r="H12390">
        <v>14</v>
      </c>
      <c r="I12390" s="31" t="s">
        <v>99</v>
      </c>
    </row>
    <row r="12391" spans="1:9" x14ac:dyDescent="0.3">
      <c r="A12391">
        <v>12423</v>
      </c>
      <c r="B12391">
        <v>4</v>
      </c>
      <c r="C12391">
        <v>199</v>
      </c>
      <c r="D12391" s="32">
        <v>0.76458333333333328</v>
      </c>
      <c r="E12391">
        <v>8000</v>
      </c>
      <c r="G12391" s="31" t="s">
        <v>102</v>
      </c>
      <c r="H12391">
        <v>14</v>
      </c>
      <c r="I12391" s="31" t="s">
        <v>103</v>
      </c>
    </row>
    <row r="12392" spans="1:9" x14ac:dyDescent="0.3">
      <c r="A12392">
        <v>12424</v>
      </c>
      <c r="B12392">
        <v>8</v>
      </c>
      <c r="C12392">
        <v>199</v>
      </c>
      <c r="D12392" s="32">
        <v>0.78749999999999998</v>
      </c>
      <c r="E12392">
        <v>10000</v>
      </c>
      <c r="G12392" s="31" t="s">
        <v>102</v>
      </c>
      <c r="H12392">
        <v>14</v>
      </c>
      <c r="I12392" s="31" t="s">
        <v>101</v>
      </c>
    </row>
    <row r="12393" spans="1:9" x14ac:dyDescent="0.3">
      <c r="A12393">
        <v>12425</v>
      </c>
      <c r="B12393">
        <v>5</v>
      </c>
      <c r="C12393">
        <v>199</v>
      </c>
      <c r="D12393" s="32">
        <v>0.74097222222222225</v>
      </c>
      <c r="E12393">
        <v>8000</v>
      </c>
      <c r="G12393" s="31" t="s">
        <v>102</v>
      </c>
      <c r="H12393">
        <v>14</v>
      </c>
      <c r="I12393" s="31" t="s">
        <v>105</v>
      </c>
    </row>
    <row r="12394" spans="1:9" x14ac:dyDescent="0.3">
      <c r="A12394">
        <v>12426</v>
      </c>
      <c r="B12394">
        <v>3</v>
      </c>
      <c r="C12394">
        <v>199</v>
      </c>
      <c r="D12394" s="32">
        <v>0.7416666666666667</v>
      </c>
      <c r="E12394">
        <v>8000</v>
      </c>
      <c r="F12394">
        <v>1500</v>
      </c>
      <c r="G12394" s="31" t="s">
        <v>102</v>
      </c>
      <c r="H12394">
        <v>15</v>
      </c>
      <c r="I12394" s="31" t="s">
        <v>104</v>
      </c>
    </row>
    <row r="12395" spans="1:9" x14ac:dyDescent="0.3">
      <c r="A12395">
        <v>12427</v>
      </c>
      <c r="B12395">
        <v>2</v>
      </c>
      <c r="C12395">
        <v>199</v>
      </c>
      <c r="D12395" s="32">
        <v>0.76875000000000004</v>
      </c>
      <c r="E12395">
        <v>8000</v>
      </c>
      <c r="G12395" s="31" t="s">
        <v>102</v>
      </c>
      <c r="H12395">
        <v>15</v>
      </c>
      <c r="I12395" s="31" t="s">
        <v>98</v>
      </c>
    </row>
    <row r="12396" spans="1:9" x14ac:dyDescent="0.3">
      <c r="A12396">
        <v>12428</v>
      </c>
      <c r="B12396">
        <v>4</v>
      </c>
      <c r="C12396">
        <v>199</v>
      </c>
      <c r="D12396" s="32">
        <v>0.78888888888888886</v>
      </c>
      <c r="E12396">
        <v>10000</v>
      </c>
      <c r="G12396" s="31" t="s">
        <v>97</v>
      </c>
      <c r="H12396">
        <v>15</v>
      </c>
      <c r="I12396" s="31" t="s">
        <v>103</v>
      </c>
    </row>
    <row r="12397" spans="1:9" x14ac:dyDescent="0.3">
      <c r="A12397">
        <v>12429</v>
      </c>
      <c r="B12397">
        <v>8</v>
      </c>
      <c r="C12397">
        <v>199</v>
      </c>
      <c r="D12397" s="32">
        <v>0.81874999999999998</v>
      </c>
      <c r="E12397">
        <v>10000</v>
      </c>
      <c r="G12397" s="31" t="s">
        <v>97</v>
      </c>
      <c r="H12397">
        <v>15</v>
      </c>
      <c r="I12397" s="31" t="s">
        <v>101</v>
      </c>
    </row>
    <row r="12398" spans="1:9" x14ac:dyDescent="0.3">
      <c r="A12398">
        <v>12430</v>
      </c>
      <c r="B12398">
        <v>5</v>
      </c>
      <c r="C12398">
        <v>199</v>
      </c>
      <c r="D12398" s="32">
        <v>0.76875000000000004</v>
      </c>
      <c r="E12398">
        <v>8000</v>
      </c>
      <c r="G12398" s="31" t="s">
        <v>102</v>
      </c>
      <c r="H12398">
        <v>15</v>
      </c>
      <c r="I12398" s="31" t="s">
        <v>105</v>
      </c>
    </row>
    <row r="12399" spans="1:9" x14ac:dyDescent="0.3">
      <c r="A12399">
        <v>12431</v>
      </c>
      <c r="B12399">
        <v>3</v>
      </c>
      <c r="C12399">
        <v>199</v>
      </c>
      <c r="D12399" s="32">
        <v>0.7631944444444444</v>
      </c>
      <c r="E12399">
        <v>8000</v>
      </c>
      <c r="G12399" s="31" t="s">
        <v>102</v>
      </c>
      <c r="H12399">
        <v>16</v>
      </c>
      <c r="I12399" s="31" t="s">
        <v>104</v>
      </c>
    </row>
    <row r="12400" spans="1:9" x14ac:dyDescent="0.3">
      <c r="A12400">
        <v>12432</v>
      </c>
      <c r="B12400">
        <v>2</v>
      </c>
      <c r="C12400">
        <v>199</v>
      </c>
      <c r="D12400" s="32">
        <v>0.80555555555555558</v>
      </c>
      <c r="E12400">
        <v>8000</v>
      </c>
      <c r="G12400" s="31" t="s">
        <v>97</v>
      </c>
      <c r="H12400">
        <v>16</v>
      </c>
      <c r="I12400" s="31" t="s">
        <v>98</v>
      </c>
    </row>
    <row r="12401" spans="1:9" x14ac:dyDescent="0.3">
      <c r="A12401">
        <v>12433</v>
      </c>
      <c r="B12401">
        <v>4</v>
      </c>
      <c r="C12401">
        <v>199</v>
      </c>
      <c r="D12401" s="32">
        <v>0.81111111111111112</v>
      </c>
      <c r="E12401">
        <v>8000</v>
      </c>
      <c r="G12401" s="31" t="s">
        <v>97</v>
      </c>
      <c r="H12401">
        <v>16</v>
      </c>
      <c r="I12401" s="31" t="s">
        <v>103</v>
      </c>
    </row>
    <row r="12402" spans="1:9" x14ac:dyDescent="0.3">
      <c r="A12402">
        <v>12434</v>
      </c>
      <c r="B12402">
        <v>8</v>
      </c>
      <c r="C12402">
        <v>199</v>
      </c>
      <c r="D12402" s="32"/>
      <c r="E12402">
        <v>10000</v>
      </c>
      <c r="G12402" s="31" t="s">
        <v>102</v>
      </c>
      <c r="H12402">
        <v>16</v>
      </c>
      <c r="I12402" s="31" t="s">
        <v>101</v>
      </c>
    </row>
    <row r="12403" spans="1:9" x14ac:dyDescent="0.3">
      <c r="A12403">
        <v>12435</v>
      </c>
      <c r="B12403">
        <v>5</v>
      </c>
      <c r="C12403">
        <v>199</v>
      </c>
      <c r="D12403" s="32">
        <v>0.78541666666666665</v>
      </c>
      <c r="E12403">
        <v>8000</v>
      </c>
      <c r="F12403">
        <v>1000</v>
      </c>
      <c r="G12403" s="31" t="s">
        <v>97</v>
      </c>
      <c r="H12403">
        <v>16</v>
      </c>
      <c r="I12403" s="31" t="s">
        <v>105</v>
      </c>
    </row>
    <row r="12404" spans="1:9" x14ac:dyDescent="0.3">
      <c r="A12404">
        <v>12436</v>
      </c>
      <c r="B12404">
        <v>3</v>
      </c>
      <c r="C12404">
        <v>199</v>
      </c>
      <c r="D12404" s="32">
        <v>0.78402777777777777</v>
      </c>
      <c r="E12404">
        <v>8000</v>
      </c>
      <c r="F12404">
        <v>3000</v>
      </c>
      <c r="G12404" s="31" t="s">
        <v>102</v>
      </c>
      <c r="H12404">
        <v>17</v>
      </c>
      <c r="I12404" s="31" t="s">
        <v>104</v>
      </c>
    </row>
    <row r="12405" spans="1:9" x14ac:dyDescent="0.3">
      <c r="A12405">
        <v>12437</v>
      </c>
      <c r="B12405">
        <v>2</v>
      </c>
      <c r="C12405">
        <v>199</v>
      </c>
      <c r="D12405" s="32">
        <v>0.82499999999999996</v>
      </c>
      <c r="E12405">
        <v>8000</v>
      </c>
      <c r="G12405" s="31" t="s">
        <v>102</v>
      </c>
      <c r="H12405">
        <v>17</v>
      </c>
      <c r="I12405" s="31" t="s">
        <v>98</v>
      </c>
    </row>
    <row r="12406" spans="1:9" x14ac:dyDescent="0.3">
      <c r="A12406">
        <v>12438</v>
      </c>
      <c r="B12406">
        <v>4</v>
      </c>
      <c r="C12406">
        <v>199</v>
      </c>
      <c r="D12406" s="32"/>
      <c r="E12406">
        <v>8000</v>
      </c>
      <c r="G12406" s="31" t="s">
        <v>102</v>
      </c>
      <c r="H12406">
        <v>17</v>
      </c>
      <c r="I12406" s="31" t="s">
        <v>103</v>
      </c>
    </row>
    <row r="12407" spans="1:9" x14ac:dyDescent="0.3">
      <c r="A12407">
        <v>12439</v>
      </c>
      <c r="B12407">
        <v>5</v>
      </c>
      <c r="C12407">
        <v>199</v>
      </c>
      <c r="D12407" s="32">
        <v>0.80902777777777779</v>
      </c>
      <c r="E12407">
        <v>8000</v>
      </c>
      <c r="G12407" s="31" t="s">
        <v>97</v>
      </c>
      <c r="H12407">
        <v>17</v>
      </c>
      <c r="I12407" s="31" t="s">
        <v>105</v>
      </c>
    </row>
    <row r="12408" spans="1:9" x14ac:dyDescent="0.3">
      <c r="A12408">
        <v>12440</v>
      </c>
      <c r="B12408">
        <v>3</v>
      </c>
      <c r="C12408">
        <v>199</v>
      </c>
      <c r="D12408" s="32">
        <v>0.80069444444444449</v>
      </c>
      <c r="E12408">
        <v>8000</v>
      </c>
      <c r="G12408" s="31" t="s">
        <v>97</v>
      </c>
      <c r="H12408">
        <v>18</v>
      </c>
      <c r="I12408" s="31" t="s">
        <v>104</v>
      </c>
    </row>
    <row r="12409" spans="1:9" x14ac:dyDescent="0.3">
      <c r="A12409">
        <v>12441</v>
      </c>
      <c r="B12409">
        <v>5</v>
      </c>
      <c r="C12409">
        <v>199</v>
      </c>
      <c r="D12409" s="32">
        <v>0.82708333333333328</v>
      </c>
      <c r="E12409">
        <v>8000</v>
      </c>
      <c r="G12409" s="31" t="s">
        <v>97</v>
      </c>
      <c r="H12409">
        <v>18</v>
      </c>
      <c r="I12409" s="31" t="s">
        <v>105</v>
      </c>
    </row>
    <row r="12410" spans="1:9" x14ac:dyDescent="0.3">
      <c r="A12410">
        <v>12442</v>
      </c>
      <c r="B12410">
        <v>3</v>
      </c>
      <c r="C12410">
        <v>199</v>
      </c>
      <c r="D12410" s="32">
        <v>0.83750000000000002</v>
      </c>
      <c r="E12410">
        <v>8000</v>
      </c>
      <c r="F12410">
        <v>9000</v>
      </c>
      <c r="G12410" s="31" t="s">
        <v>102</v>
      </c>
      <c r="H12410">
        <v>19</v>
      </c>
      <c r="I12410" s="31" t="s">
        <v>104</v>
      </c>
    </row>
    <row r="12411" spans="1:9" x14ac:dyDescent="0.3">
      <c r="A12411">
        <v>12443</v>
      </c>
      <c r="B12411">
        <v>5</v>
      </c>
      <c r="C12411">
        <v>199</v>
      </c>
      <c r="D12411" s="32"/>
      <c r="E12411">
        <v>8000</v>
      </c>
      <c r="G12411" s="31" t="s">
        <v>102</v>
      </c>
      <c r="H12411">
        <v>19</v>
      </c>
      <c r="I12411" s="31" t="s">
        <v>105</v>
      </c>
    </row>
    <row r="12412" spans="1:9" x14ac:dyDescent="0.3">
      <c r="A12412">
        <v>12444</v>
      </c>
      <c r="B12412">
        <v>3</v>
      </c>
      <c r="C12412">
        <v>200</v>
      </c>
      <c r="D12412" s="32">
        <v>0.45</v>
      </c>
      <c r="E12412">
        <v>8000</v>
      </c>
      <c r="F12412">
        <v>1500</v>
      </c>
      <c r="G12412" s="31" t="s">
        <v>97</v>
      </c>
      <c r="H12412">
        <v>4</v>
      </c>
      <c r="I12412" s="31" t="s">
        <v>104</v>
      </c>
    </row>
    <row r="12413" spans="1:9" x14ac:dyDescent="0.3">
      <c r="A12413">
        <v>12445</v>
      </c>
      <c r="B12413">
        <v>1</v>
      </c>
      <c r="C12413">
        <v>200</v>
      </c>
      <c r="D12413" s="32">
        <v>0.46041666666666664</v>
      </c>
      <c r="E12413">
        <v>8000</v>
      </c>
      <c r="G12413" s="31" t="s">
        <v>97</v>
      </c>
      <c r="H12413">
        <v>4</v>
      </c>
      <c r="I12413" s="31" t="s">
        <v>99</v>
      </c>
    </row>
    <row r="12414" spans="1:9" x14ac:dyDescent="0.3">
      <c r="A12414">
        <v>12446</v>
      </c>
      <c r="B12414">
        <v>6</v>
      </c>
      <c r="C12414">
        <v>200</v>
      </c>
      <c r="D12414" s="32">
        <v>0.59444444444444444</v>
      </c>
      <c r="E12414">
        <v>8000</v>
      </c>
      <c r="G12414" s="31" t="s">
        <v>97</v>
      </c>
      <c r="H12414">
        <v>4</v>
      </c>
      <c r="I12414" s="31" t="s">
        <v>100</v>
      </c>
    </row>
    <row r="12415" spans="1:9" x14ac:dyDescent="0.3">
      <c r="A12415">
        <v>12447</v>
      </c>
      <c r="B12415">
        <v>4</v>
      </c>
      <c r="C12415">
        <v>200</v>
      </c>
      <c r="D12415" s="32">
        <v>0.44861111111111113</v>
      </c>
      <c r="E12415">
        <v>8000</v>
      </c>
      <c r="G12415" s="31" t="s">
        <v>102</v>
      </c>
      <c r="H12415">
        <v>4</v>
      </c>
      <c r="I12415" s="31" t="s">
        <v>103</v>
      </c>
    </row>
    <row r="12416" spans="1:9" x14ac:dyDescent="0.3">
      <c r="A12416">
        <v>12448</v>
      </c>
      <c r="B12416">
        <v>5</v>
      </c>
      <c r="C12416">
        <v>200</v>
      </c>
      <c r="D12416" s="32">
        <v>0.47291666666666665</v>
      </c>
      <c r="E12416">
        <v>8000</v>
      </c>
      <c r="G12416" s="31" t="s">
        <v>102</v>
      </c>
      <c r="H12416">
        <v>4</v>
      </c>
      <c r="I12416" s="31" t="s">
        <v>105</v>
      </c>
    </row>
    <row r="12417" spans="1:9" x14ac:dyDescent="0.3">
      <c r="A12417">
        <v>12449</v>
      </c>
      <c r="B12417">
        <v>3</v>
      </c>
      <c r="C12417">
        <v>200</v>
      </c>
      <c r="D12417" s="32">
        <v>0.48333333333333334</v>
      </c>
      <c r="E12417">
        <v>8000</v>
      </c>
      <c r="G12417" s="31" t="s">
        <v>97</v>
      </c>
      <c r="H12417">
        <v>5</v>
      </c>
      <c r="I12417" s="31" t="s">
        <v>104</v>
      </c>
    </row>
    <row r="12418" spans="1:9" x14ac:dyDescent="0.3">
      <c r="A12418">
        <v>12450</v>
      </c>
      <c r="B12418">
        <v>1</v>
      </c>
      <c r="C12418">
        <v>200</v>
      </c>
      <c r="D12418" s="32">
        <v>0.53402777777777777</v>
      </c>
      <c r="E12418">
        <v>8000</v>
      </c>
      <c r="F12418">
        <v>2000</v>
      </c>
      <c r="G12418" s="31" t="s">
        <v>102</v>
      </c>
      <c r="H12418">
        <v>5</v>
      </c>
      <c r="I12418" s="31" t="s">
        <v>99</v>
      </c>
    </row>
    <row r="12419" spans="1:9" x14ac:dyDescent="0.3">
      <c r="A12419">
        <v>12451</v>
      </c>
      <c r="B12419">
        <v>6</v>
      </c>
      <c r="C12419">
        <v>200</v>
      </c>
      <c r="D12419" s="32">
        <v>0.65972222222222221</v>
      </c>
      <c r="E12419">
        <v>8000</v>
      </c>
      <c r="G12419" s="31" t="s">
        <v>102</v>
      </c>
      <c r="H12419">
        <v>5</v>
      </c>
      <c r="I12419" s="31" t="s">
        <v>100</v>
      </c>
    </row>
    <row r="12420" spans="1:9" x14ac:dyDescent="0.3">
      <c r="A12420">
        <v>12452</v>
      </c>
      <c r="B12420">
        <v>4</v>
      </c>
      <c r="C12420">
        <v>200</v>
      </c>
      <c r="D12420" s="32">
        <v>0.46180555555555558</v>
      </c>
      <c r="E12420">
        <v>8000</v>
      </c>
      <c r="G12420" s="31" t="s">
        <v>102</v>
      </c>
      <c r="H12420">
        <v>5</v>
      </c>
      <c r="I12420" s="31" t="s">
        <v>103</v>
      </c>
    </row>
    <row r="12421" spans="1:9" x14ac:dyDescent="0.3">
      <c r="A12421">
        <v>12453</v>
      </c>
      <c r="B12421">
        <v>5</v>
      </c>
      <c r="C12421">
        <v>200</v>
      </c>
      <c r="D12421" s="32">
        <v>0.5083333333333333</v>
      </c>
      <c r="E12421">
        <v>8000</v>
      </c>
      <c r="G12421" s="31" t="s">
        <v>102</v>
      </c>
      <c r="H12421">
        <v>5</v>
      </c>
      <c r="I12421" s="31" t="s">
        <v>105</v>
      </c>
    </row>
    <row r="12422" spans="1:9" x14ac:dyDescent="0.3">
      <c r="A12422">
        <v>12454</v>
      </c>
      <c r="B12422">
        <v>3</v>
      </c>
      <c r="C12422">
        <v>200</v>
      </c>
      <c r="D12422" s="32">
        <v>0.51736111111111116</v>
      </c>
      <c r="E12422">
        <v>8000</v>
      </c>
      <c r="G12422" s="31" t="s">
        <v>102</v>
      </c>
      <c r="H12422">
        <v>6</v>
      </c>
      <c r="I12422" s="31" t="s">
        <v>104</v>
      </c>
    </row>
    <row r="12423" spans="1:9" x14ac:dyDescent="0.3">
      <c r="A12423">
        <v>12455</v>
      </c>
      <c r="B12423">
        <v>1</v>
      </c>
      <c r="C12423">
        <v>200</v>
      </c>
      <c r="D12423" s="32">
        <v>0.6430555555555556</v>
      </c>
      <c r="E12423">
        <v>10000</v>
      </c>
      <c r="G12423" s="31" t="s">
        <v>102</v>
      </c>
      <c r="H12423">
        <v>6</v>
      </c>
      <c r="I12423" s="31" t="s">
        <v>99</v>
      </c>
    </row>
    <row r="12424" spans="1:9" x14ac:dyDescent="0.3">
      <c r="A12424">
        <v>12456</v>
      </c>
      <c r="B12424">
        <v>6</v>
      </c>
      <c r="C12424">
        <v>200</v>
      </c>
      <c r="D12424" s="32">
        <v>0.67986111111111114</v>
      </c>
      <c r="E12424">
        <v>8000</v>
      </c>
      <c r="G12424" s="31" t="s">
        <v>102</v>
      </c>
      <c r="H12424">
        <v>6</v>
      </c>
      <c r="I12424" s="31" t="s">
        <v>100</v>
      </c>
    </row>
    <row r="12425" spans="1:9" x14ac:dyDescent="0.3">
      <c r="A12425">
        <v>12457</v>
      </c>
      <c r="B12425">
        <v>4</v>
      </c>
      <c r="C12425">
        <v>200</v>
      </c>
      <c r="D12425" s="32">
        <v>0.5541666666666667</v>
      </c>
      <c r="E12425">
        <v>8000</v>
      </c>
      <c r="G12425" s="31" t="s">
        <v>102</v>
      </c>
      <c r="H12425">
        <v>6</v>
      </c>
      <c r="I12425" s="31" t="s">
        <v>103</v>
      </c>
    </row>
    <row r="12426" spans="1:9" x14ac:dyDescent="0.3">
      <c r="A12426">
        <v>12458</v>
      </c>
      <c r="B12426">
        <v>5</v>
      </c>
      <c r="C12426">
        <v>200</v>
      </c>
      <c r="D12426" s="32"/>
      <c r="E12426">
        <v>8000</v>
      </c>
      <c r="G12426" s="31" t="s">
        <v>102</v>
      </c>
      <c r="H12426">
        <v>6</v>
      </c>
      <c r="I12426" s="31" t="s">
        <v>105</v>
      </c>
    </row>
    <row r="12427" spans="1:9" x14ac:dyDescent="0.3">
      <c r="A12427">
        <v>12459</v>
      </c>
      <c r="B12427">
        <v>3</v>
      </c>
      <c r="C12427">
        <v>200</v>
      </c>
      <c r="D12427" s="32">
        <v>0.55069444444444449</v>
      </c>
      <c r="E12427">
        <v>8000</v>
      </c>
      <c r="G12427" s="31" t="s">
        <v>97</v>
      </c>
      <c r="H12427">
        <v>7</v>
      </c>
      <c r="I12427" s="31" t="s">
        <v>104</v>
      </c>
    </row>
    <row r="12428" spans="1:9" x14ac:dyDescent="0.3">
      <c r="A12428">
        <v>12460</v>
      </c>
      <c r="B12428">
        <v>1</v>
      </c>
      <c r="C12428">
        <v>200</v>
      </c>
      <c r="D12428" s="32">
        <v>0.69236111111111109</v>
      </c>
      <c r="E12428">
        <v>8000</v>
      </c>
      <c r="G12428" s="31" t="s">
        <v>97</v>
      </c>
      <c r="H12428">
        <v>7</v>
      </c>
      <c r="I12428" s="31" t="s">
        <v>99</v>
      </c>
    </row>
    <row r="12429" spans="1:9" x14ac:dyDescent="0.3">
      <c r="A12429">
        <v>12461</v>
      </c>
      <c r="B12429">
        <v>6</v>
      </c>
      <c r="C12429">
        <v>200</v>
      </c>
      <c r="D12429" s="32">
        <v>0.70138888888888884</v>
      </c>
      <c r="E12429">
        <v>10000</v>
      </c>
      <c r="F12429">
        <v>2000</v>
      </c>
      <c r="G12429" s="31" t="s">
        <v>102</v>
      </c>
      <c r="H12429">
        <v>7</v>
      </c>
      <c r="I12429" s="31" t="s">
        <v>100</v>
      </c>
    </row>
    <row r="12430" spans="1:9" x14ac:dyDescent="0.3">
      <c r="A12430">
        <v>12462</v>
      </c>
      <c r="B12430">
        <v>4</v>
      </c>
      <c r="C12430">
        <v>200</v>
      </c>
      <c r="D12430" s="32">
        <v>0.5756944444444444</v>
      </c>
      <c r="E12430">
        <v>8000</v>
      </c>
      <c r="G12430" s="31" t="s">
        <v>97</v>
      </c>
      <c r="H12430">
        <v>7</v>
      </c>
      <c r="I12430" s="31" t="s">
        <v>103</v>
      </c>
    </row>
    <row r="12431" spans="1:9" x14ac:dyDescent="0.3">
      <c r="A12431">
        <v>12463</v>
      </c>
      <c r="B12431">
        <v>5</v>
      </c>
      <c r="C12431">
        <v>200</v>
      </c>
      <c r="D12431" s="32">
        <v>0.56041666666666667</v>
      </c>
      <c r="E12431">
        <v>10000</v>
      </c>
      <c r="G12431" s="31" t="s">
        <v>97</v>
      </c>
      <c r="H12431">
        <v>7</v>
      </c>
      <c r="I12431" s="31" t="s">
        <v>105</v>
      </c>
    </row>
    <row r="12432" spans="1:9" x14ac:dyDescent="0.3">
      <c r="A12432">
        <v>12464</v>
      </c>
      <c r="B12432">
        <v>3</v>
      </c>
      <c r="C12432">
        <v>200</v>
      </c>
      <c r="D12432" s="32">
        <v>0.59791666666666665</v>
      </c>
      <c r="E12432">
        <v>8000</v>
      </c>
      <c r="F12432">
        <v>2000</v>
      </c>
      <c r="G12432" s="31" t="s">
        <v>102</v>
      </c>
      <c r="H12432">
        <v>8</v>
      </c>
      <c r="I12432" s="31" t="s">
        <v>104</v>
      </c>
    </row>
    <row r="12433" spans="1:9" x14ac:dyDescent="0.3">
      <c r="A12433">
        <v>12465</v>
      </c>
      <c r="B12433">
        <v>1</v>
      </c>
      <c r="C12433">
        <v>200</v>
      </c>
      <c r="D12433" s="32">
        <v>0.74027777777777781</v>
      </c>
      <c r="E12433">
        <v>8000</v>
      </c>
      <c r="G12433" s="31" t="s">
        <v>97</v>
      </c>
      <c r="H12433">
        <v>8</v>
      </c>
      <c r="I12433" s="31" t="s">
        <v>99</v>
      </c>
    </row>
    <row r="12434" spans="1:9" x14ac:dyDescent="0.3">
      <c r="A12434">
        <v>12466</v>
      </c>
      <c r="B12434">
        <v>6</v>
      </c>
      <c r="C12434">
        <v>200</v>
      </c>
      <c r="D12434" s="32">
        <v>0.73402777777777772</v>
      </c>
      <c r="E12434">
        <v>8000</v>
      </c>
      <c r="G12434" s="31" t="s">
        <v>97</v>
      </c>
      <c r="H12434">
        <v>8</v>
      </c>
      <c r="I12434" s="31" t="s">
        <v>100</v>
      </c>
    </row>
    <row r="12435" spans="1:9" x14ac:dyDescent="0.3">
      <c r="A12435">
        <v>12467</v>
      </c>
      <c r="B12435">
        <v>4</v>
      </c>
      <c r="C12435">
        <v>200</v>
      </c>
      <c r="D12435" s="32">
        <v>0.64930555555555558</v>
      </c>
      <c r="E12435">
        <v>8000</v>
      </c>
      <c r="G12435" s="31" t="s">
        <v>102</v>
      </c>
      <c r="H12435">
        <v>8</v>
      </c>
      <c r="I12435" s="31" t="s">
        <v>103</v>
      </c>
    </row>
    <row r="12436" spans="1:9" x14ac:dyDescent="0.3">
      <c r="A12436">
        <v>12468</v>
      </c>
      <c r="B12436">
        <v>5</v>
      </c>
      <c r="C12436">
        <v>200</v>
      </c>
      <c r="D12436" s="32">
        <v>0.58125000000000004</v>
      </c>
      <c r="E12436">
        <v>8000</v>
      </c>
      <c r="G12436" s="31" t="s">
        <v>97</v>
      </c>
      <c r="H12436">
        <v>8</v>
      </c>
      <c r="I12436" s="31" t="s">
        <v>105</v>
      </c>
    </row>
    <row r="12437" spans="1:9" x14ac:dyDescent="0.3">
      <c r="A12437">
        <v>12469</v>
      </c>
      <c r="B12437">
        <v>3</v>
      </c>
      <c r="C12437">
        <v>200</v>
      </c>
      <c r="D12437" s="32">
        <v>0.66874999999999996</v>
      </c>
      <c r="E12437">
        <v>8000</v>
      </c>
      <c r="G12437" s="31" t="s">
        <v>102</v>
      </c>
      <c r="H12437">
        <v>9</v>
      </c>
      <c r="I12437" s="31" t="s">
        <v>104</v>
      </c>
    </row>
    <row r="12438" spans="1:9" x14ac:dyDescent="0.3">
      <c r="A12438">
        <v>12470</v>
      </c>
      <c r="B12438">
        <v>1</v>
      </c>
      <c r="C12438">
        <v>200</v>
      </c>
      <c r="D12438" s="32">
        <v>0.76458333333333328</v>
      </c>
      <c r="E12438">
        <v>8000</v>
      </c>
      <c r="F12438">
        <v>1000</v>
      </c>
      <c r="G12438" s="31" t="s">
        <v>102</v>
      </c>
      <c r="H12438">
        <v>9</v>
      </c>
      <c r="I12438" s="31" t="s">
        <v>99</v>
      </c>
    </row>
    <row r="12439" spans="1:9" x14ac:dyDescent="0.3">
      <c r="A12439">
        <v>12471</v>
      </c>
      <c r="B12439">
        <v>6</v>
      </c>
      <c r="C12439">
        <v>200</v>
      </c>
      <c r="D12439" s="32">
        <v>0.77569444444444446</v>
      </c>
      <c r="E12439">
        <v>8000</v>
      </c>
      <c r="G12439" s="31" t="s">
        <v>102</v>
      </c>
      <c r="H12439">
        <v>9</v>
      </c>
      <c r="I12439" s="31" t="s">
        <v>100</v>
      </c>
    </row>
    <row r="12440" spans="1:9" x14ac:dyDescent="0.3">
      <c r="A12440">
        <v>12472</v>
      </c>
      <c r="B12440">
        <v>4</v>
      </c>
      <c r="C12440">
        <v>200</v>
      </c>
      <c r="D12440" s="32">
        <v>0.68263888888888891</v>
      </c>
      <c r="E12440">
        <v>8000</v>
      </c>
      <c r="G12440" s="31" t="s">
        <v>97</v>
      </c>
      <c r="H12440">
        <v>9</v>
      </c>
      <c r="I12440" s="31" t="s">
        <v>103</v>
      </c>
    </row>
    <row r="12441" spans="1:9" x14ac:dyDescent="0.3">
      <c r="A12441">
        <v>12473</v>
      </c>
      <c r="B12441">
        <v>5</v>
      </c>
      <c r="C12441">
        <v>200</v>
      </c>
      <c r="D12441" s="32">
        <v>0.6020833333333333</v>
      </c>
      <c r="E12441">
        <v>8000</v>
      </c>
      <c r="G12441" s="31" t="s">
        <v>97</v>
      </c>
      <c r="H12441">
        <v>9</v>
      </c>
      <c r="I12441" s="31" t="s">
        <v>105</v>
      </c>
    </row>
    <row r="12442" spans="1:9" x14ac:dyDescent="0.3">
      <c r="A12442">
        <v>12474</v>
      </c>
      <c r="B12442">
        <v>3</v>
      </c>
      <c r="C12442">
        <v>200</v>
      </c>
      <c r="D12442" s="32">
        <v>0.68958333333333333</v>
      </c>
      <c r="E12442">
        <v>8000</v>
      </c>
      <c r="F12442">
        <v>1000</v>
      </c>
      <c r="G12442" s="31" t="s">
        <v>97</v>
      </c>
      <c r="H12442">
        <v>10</v>
      </c>
      <c r="I12442" s="31" t="s">
        <v>104</v>
      </c>
    </row>
    <row r="12443" spans="1:9" x14ac:dyDescent="0.3">
      <c r="A12443">
        <v>12475</v>
      </c>
      <c r="B12443">
        <v>1</v>
      </c>
      <c r="C12443">
        <v>200</v>
      </c>
      <c r="D12443" s="32">
        <v>0.80277777777777781</v>
      </c>
      <c r="E12443">
        <v>8000</v>
      </c>
      <c r="G12443" s="31" t="s">
        <v>97</v>
      </c>
      <c r="H12443">
        <v>10</v>
      </c>
      <c r="I12443" s="31" t="s">
        <v>99</v>
      </c>
    </row>
    <row r="12444" spans="1:9" x14ac:dyDescent="0.3">
      <c r="A12444">
        <v>12476</v>
      </c>
      <c r="B12444">
        <v>6</v>
      </c>
      <c r="C12444">
        <v>200</v>
      </c>
      <c r="D12444" s="32">
        <v>0.79374999999999996</v>
      </c>
      <c r="E12444">
        <v>8000</v>
      </c>
      <c r="G12444" s="31" t="s">
        <v>97</v>
      </c>
      <c r="H12444">
        <v>10</v>
      </c>
      <c r="I12444" s="31" t="s">
        <v>100</v>
      </c>
    </row>
    <row r="12445" spans="1:9" x14ac:dyDescent="0.3">
      <c r="A12445">
        <v>12477</v>
      </c>
      <c r="B12445">
        <v>4</v>
      </c>
      <c r="C12445">
        <v>200</v>
      </c>
      <c r="D12445" s="32">
        <v>0.71250000000000002</v>
      </c>
      <c r="E12445">
        <v>8000</v>
      </c>
      <c r="G12445" s="31" t="s">
        <v>102</v>
      </c>
      <c r="H12445">
        <v>10</v>
      </c>
      <c r="I12445" s="31" t="s">
        <v>103</v>
      </c>
    </row>
    <row r="12446" spans="1:9" x14ac:dyDescent="0.3">
      <c r="A12446">
        <v>12478</v>
      </c>
      <c r="B12446">
        <v>5</v>
      </c>
      <c r="C12446">
        <v>200</v>
      </c>
      <c r="D12446" s="32">
        <v>0.62847222222222221</v>
      </c>
      <c r="E12446">
        <v>8000</v>
      </c>
      <c r="G12446" s="31" t="s">
        <v>97</v>
      </c>
      <c r="H12446">
        <v>10</v>
      </c>
      <c r="I12446" s="31" t="s">
        <v>105</v>
      </c>
    </row>
    <row r="12447" spans="1:9" x14ac:dyDescent="0.3">
      <c r="A12447">
        <v>12479</v>
      </c>
      <c r="B12447">
        <v>3</v>
      </c>
      <c r="C12447">
        <v>200</v>
      </c>
      <c r="D12447" s="32">
        <v>0.7270833333333333</v>
      </c>
      <c r="E12447">
        <v>8000</v>
      </c>
      <c r="G12447" s="31" t="s">
        <v>102</v>
      </c>
      <c r="H12447">
        <v>11</v>
      </c>
      <c r="I12447" s="31" t="s">
        <v>104</v>
      </c>
    </row>
    <row r="12448" spans="1:9" x14ac:dyDescent="0.3">
      <c r="A12448">
        <v>12480</v>
      </c>
      <c r="B12448">
        <v>1</v>
      </c>
      <c r="C12448">
        <v>200</v>
      </c>
      <c r="D12448" s="32">
        <v>0.83958333333333335</v>
      </c>
      <c r="E12448">
        <v>8000</v>
      </c>
      <c r="G12448" s="31" t="s">
        <v>97</v>
      </c>
      <c r="H12448">
        <v>11</v>
      </c>
      <c r="I12448" s="31" t="s">
        <v>99</v>
      </c>
    </row>
    <row r="12449" spans="1:9" x14ac:dyDescent="0.3">
      <c r="A12449">
        <v>12481</v>
      </c>
      <c r="B12449">
        <v>6</v>
      </c>
      <c r="C12449">
        <v>200</v>
      </c>
      <c r="D12449" s="32">
        <v>0.81805555555555554</v>
      </c>
      <c r="E12449">
        <v>8000</v>
      </c>
      <c r="G12449" s="31" t="s">
        <v>97</v>
      </c>
      <c r="H12449">
        <v>11</v>
      </c>
      <c r="I12449" s="31" t="s">
        <v>100</v>
      </c>
    </row>
    <row r="12450" spans="1:9" x14ac:dyDescent="0.3">
      <c r="A12450">
        <v>12482</v>
      </c>
      <c r="B12450">
        <v>4</v>
      </c>
      <c r="C12450">
        <v>200</v>
      </c>
      <c r="D12450" s="32">
        <v>0.73333333333333328</v>
      </c>
      <c r="E12450">
        <v>8000</v>
      </c>
      <c r="G12450" s="31" t="s">
        <v>102</v>
      </c>
      <c r="H12450">
        <v>11</v>
      </c>
      <c r="I12450" s="31" t="s">
        <v>103</v>
      </c>
    </row>
    <row r="12451" spans="1:9" x14ac:dyDescent="0.3">
      <c r="A12451">
        <v>12483</v>
      </c>
      <c r="B12451">
        <v>5</v>
      </c>
      <c r="C12451">
        <v>200</v>
      </c>
      <c r="D12451" s="32">
        <v>0.67986111111111114</v>
      </c>
      <c r="E12451">
        <v>8000</v>
      </c>
      <c r="F12451">
        <v>1000</v>
      </c>
      <c r="G12451" s="31" t="s">
        <v>102</v>
      </c>
      <c r="H12451">
        <v>11</v>
      </c>
      <c r="I12451" s="31" t="s">
        <v>105</v>
      </c>
    </row>
    <row r="12452" spans="1:9" x14ac:dyDescent="0.3">
      <c r="A12452">
        <v>12484</v>
      </c>
      <c r="B12452">
        <v>3</v>
      </c>
      <c r="C12452">
        <v>200</v>
      </c>
      <c r="D12452" s="32">
        <v>0.75347222222222221</v>
      </c>
      <c r="E12452">
        <v>8000</v>
      </c>
      <c r="G12452" s="31" t="s">
        <v>97</v>
      </c>
      <c r="H12452">
        <v>12</v>
      </c>
      <c r="I12452" s="31" t="s">
        <v>104</v>
      </c>
    </row>
    <row r="12453" spans="1:9" x14ac:dyDescent="0.3">
      <c r="A12453">
        <v>12485</v>
      </c>
      <c r="B12453">
        <v>1</v>
      </c>
      <c r="C12453">
        <v>200</v>
      </c>
      <c r="D12453" s="32"/>
      <c r="E12453">
        <v>10000</v>
      </c>
      <c r="G12453" s="31" t="s">
        <v>102</v>
      </c>
      <c r="H12453">
        <v>12</v>
      </c>
      <c r="I12453" s="31" t="s">
        <v>99</v>
      </c>
    </row>
    <row r="12454" spans="1:9" x14ac:dyDescent="0.3">
      <c r="A12454">
        <v>12486</v>
      </c>
      <c r="B12454">
        <v>6</v>
      </c>
      <c r="C12454">
        <v>200</v>
      </c>
      <c r="D12454" s="32">
        <v>0.84375</v>
      </c>
      <c r="E12454">
        <v>8000</v>
      </c>
      <c r="F12454">
        <v>2000</v>
      </c>
      <c r="G12454" s="31" t="s">
        <v>102</v>
      </c>
      <c r="H12454">
        <v>12</v>
      </c>
      <c r="I12454" s="31" t="s">
        <v>100</v>
      </c>
    </row>
    <row r="12455" spans="1:9" x14ac:dyDescent="0.3">
      <c r="A12455">
        <v>12487</v>
      </c>
      <c r="B12455">
        <v>4</v>
      </c>
      <c r="C12455">
        <v>200</v>
      </c>
      <c r="D12455" s="32">
        <v>0.75972222222222219</v>
      </c>
      <c r="E12455">
        <v>8000</v>
      </c>
      <c r="G12455" s="31" t="s">
        <v>97</v>
      </c>
      <c r="H12455">
        <v>12</v>
      </c>
      <c r="I12455" s="31" t="s">
        <v>103</v>
      </c>
    </row>
    <row r="12456" spans="1:9" x14ac:dyDescent="0.3">
      <c r="A12456">
        <v>12488</v>
      </c>
      <c r="B12456">
        <v>5</v>
      </c>
      <c r="C12456">
        <v>200</v>
      </c>
      <c r="D12456" s="32">
        <v>0.7104166666666667</v>
      </c>
      <c r="E12456">
        <v>8000</v>
      </c>
      <c r="G12456" s="31" t="s">
        <v>102</v>
      </c>
      <c r="H12456">
        <v>12</v>
      </c>
      <c r="I12456" s="31" t="s">
        <v>105</v>
      </c>
    </row>
    <row r="12457" spans="1:9" x14ac:dyDescent="0.3">
      <c r="A12457">
        <v>12489</v>
      </c>
      <c r="B12457">
        <v>3</v>
      </c>
      <c r="C12457">
        <v>200</v>
      </c>
      <c r="D12457" s="32">
        <v>0.77777777777777779</v>
      </c>
      <c r="E12457">
        <v>8000</v>
      </c>
      <c r="G12457" s="31" t="s">
        <v>102</v>
      </c>
      <c r="H12457">
        <v>13</v>
      </c>
      <c r="I12457" s="31" t="s">
        <v>104</v>
      </c>
    </row>
    <row r="12458" spans="1:9" x14ac:dyDescent="0.3">
      <c r="A12458">
        <v>12490</v>
      </c>
      <c r="B12458">
        <v>4</v>
      </c>
      <c r="C12458">
        <v>200</v>
      </c>
      <c r="D12458" s="32">
        <v>0.7993055555555556</v>
      </c>
      <c r="E12458">
        <v>8000</v>
      </c>
      <c r="G12458" s="31" t="s">
        <v>97</v>
      </c>
      <c r="H12458">
        <v>13</v>
      </c>
      <c r="I12458" s="31" t="s">
        <v>103</v>
      </c>
    </row>
    <row r="12459" spans="1:9" x14ac:dyDescent="0.3">
      <c r="A12459">
        <v>12491</v>
      </c>
      <c r="B12459">
        <v>5</v>
      </c>
      <c r="C12459">
        <v>200</v>
      </c>
      <c r="D12459" s="32">
        <v>0.74027777777777781</v>
      </c>
      <c r="E12459">
        <v>8000</v>
      </c>
      <c r="F12459">
        <v>3000</v>
      </c>
      <c r="G12459" s="31" t="s">
        <v>102</v>
      </c>
      <c r="H12459">
        <v>13</v>
      </c>
      <c r="I12459" s="31" t="s">
        <v>105</v>
      </c>
    </row>
    <row r="12460" spans="1:9" x14ac:dyDescent="0.3">
      <c r="A12460">
        <v>12492</v>
      </c>
      <c r="B12460">
        <v>3</v>
      </c>
      <c r="C12460">
        <v>200</v>
      </c>
      <c r="D12460" s="32">
        <v>0.80902777777777779</v>
      </c>
      <c r="E12460">
        <v>8000</v>
      </c>
      <c r="F12460">
        <v>1000</v>
      </c>
      <c r="G12460" s="31" t="s">
        <v>97</v>
      </c>
      <c r="H12460">
        <v>14</v>
      </c>
      <c r="I12460" s="31" t="s">
        <v>104</v>
      </c>
    </row>
    <row r="12461" spans="1:9" x14ac:dyDescent="0.3">
      <c r="A12461">
        <v>12493</v>
      </c>
      <c r="B12461">
        <v>4</v>
      </c>
      <c r="C12461">
        <v>200</v>
      </c>
      <c r="D12461" s="32">
        <v>0.82777777777777772</v>
      </c>
      <c r="E12461">
        <v>8000</v>
      </c>
      <c r="G12461" s="31" t="s">
        <v>102</v>
      </c>
      <c r="H12461">
        <v>14</v>
      </c>
      <c r="I12461" s="31" t="s">
        <v>103</v>
      </c>
    </row>
    <row r="12462" spans="1:9" x14ac:dyDescent="0.3">
      <c r="A12462">
        <v>12494</v>
      </c>
      <c r="B12462">
        <v>5</v>
      </c>
      <c r="C12462">
        <v>200</v>
      </c>
      <c r="D12462" s="32">
        <v>0.7631944444444444</v>
      </c>
      <c r="E12462">
        <v>10000</v>
      </c>
      <c r="G12462" s="31" t="s">
        <v>97</v>
      </c>
      <c r="H12462">
        <v>14</v>
      </c>
      <c r="I12462" s="31" t="s">
        <v>105</v>
      </c>
    </row>
    <row r="12463" spans="1:9" x14ac:dyDescent="0.3">
      <c r="A12463">
        <v>12495</v>
      </c>
      <c r="B12463">
        <v>3</v>
      </c>
      <c r="C12463">
        <v>200</v>
      </c>
      <c r="D12463" s="32">
        <v>0.85069444444444442</v>
      </c>
      <c r="E12463">
        <v>8000</v>
      </c>
      <c r="G12463" s="31" t="s">
        <v>97</v>
      </c>
      <c r="H12463">
        <v>15</v>
      </c>
      <c r="I12463" s="31" t="s">
        <v>104</v>
      </c>
    </row>
    <row r="12464" spans="1:9" x14ac:dyDescent="0.3">
      <c r="A12464">
        <v>12496</v>
      </c>
      <c r="B12464">
        <v>4</v>
      </c>
      <c r="C12464">
        <v>200</v>
      </c>
      <c r="D12464" s="32">
        <v>0.84236111111111112</v>
      </c>
      <c r="E12464">
        <v>8000</v>
      </c>
      <c r="G12464" s="31" t="s">
        <v>102</v>
      </c>
      <c r="H12464">
        <v>15</v>
      </c>
      <c r="I12464" s="31" t="s">
        <v>103</v>
      </c>
    </row>
    <row r="12465" spans="1:9" x14ac:dyDescent="0.3">
      <c r="A12465">
        <v>12497</v>
      </c>
      <c r="B12465">
        <v>5</v>
      </c>
      <c r="C12465">
        <v>200</v>
      </c>
      <c r="D12465" s="32">
        <v>0.7895833333333333</v>
      </c>
      <c r="E12465">
        <v>8000</v>
      </c>
      <c r="G12465" s="31" t="s">
        <v>102</v>
      </c>
      <c r="H12465">
        <v>15</v>
      </c>
      <c r="I12465" s="31" t="s">
        <v>105</v>
      </c>
    </row>
    <row r="12466" spans="1:9" x14ac:dyDescent="0.3">
      <c r="A12466">
        <v>12498</v>
      </c>
      <c r="B12466">
        <v>3</v>
      </c>
      <c r="C12466">
        <v>200</v>
      </c>
      <c r="D12466" s="32">
        <v>0.85069444444444442</v>
      </c>
      <c r="E12466">
        <v>8000</v>
      </c>
      <c r="G12466" s="31" t="s">
        <v>102</v>
      </c>
      <c r="H12466">
        <v>16</v>
      </c>
      <c r="I12466" s="31" t="s">
        <v>104</v>
      </c>
    </row>
    <row r="12467" spans="1:9" x14ac:dyDescent="0.3">
      <c r="A12467">
        <v>12499</v>
      </c>
      <c r="B12467">
        <v>5</v>
      </c>
      <c r="C12467">
        <v>200</v>
      </c>
      <c r="D12467" s="32">
        <v>0.80972222222222223</v>
      </c>
      <c r="E12467">
        <v>8000</v>
      </c>
      <c r="G12467" s="31" t="s">
        <v>97</v>
      </c>
      <c r="H12467">
        <v>16</v>
      </c>
      <c r="I12467" s="31" t="s">
        <v>105</v>
      </c>
    </row>
    <row r="12468" spans="1:9" x14ac:dyDescent="0.3">
      <c r="A12468">
        <v>12500</v>
      </c>
      <c r="B12468">
        <v>5</v>
      </c>
      <c r="C12468">
        <v>200</v>
      </c>
      <c r="D12468" s="32">
        <v>0.83333333333333337</v>
      </c>
      <c r="E12468">
        <v>8000</v>
      </c>
      <c r="G12468" s="31" t="s">
        <v>102</v>
      </c>
      <c r="H12468">
        <v>17</v>
      </c>
      <c r="I12468" s="31" t="s">
        <v>105</v>
      </c>
    </row>
    <row r="12469" spans="1:9" x14ac:dyDescent="0.3">
      <c r="A12469">
        <v>12501</v>
      </c>
      <c r="B12469">
        <v>5</v>
      </c>
      <c r="C12469">
        <v>200</v>
      </c>
      <c r="D12469" s="32"/>
      <c r="E12469">
        <v>8000</v>
      </c>
      <c r="G12469" s="31" t="s">
        <v>102</v>
      </c>
      <c r="H12469">
        <v>18</v>
      </c>
      <c r="I12469" s="31" t="s">
        <v>105</v>
      </c>
    </row>
    <row r="12470" spans="1:9" x14ac:dyDescent="0.3">
      <c r="A12470">
        <v>12502</v>
      </c>
      <c r="B12470">
        <v>3</v>
      </c>
      <c r="C12470">
        <v>201</v>
      </c>
      <c r="D12470" s="32">
        <v>0.45624999999999999</v>
      </c>
      <c r="E12470">
        <v>8000</v>
      </c>
      <c r="G12470" s="31" t="s">
        <v>102</v>
      </c>
      <c r="H12470">
        <v>4</v>
      </c>
      <c r="I12470" s="31" t="s">
        <v>104</v>
      </c>
    </row>
    <row r="12471" spans="1:9" x14ac:dyDescent="0.3">
      <c r="A12471">
        <v>12503</v>
      </c>
      <c r="B12471">
        <v>2</v>
      </c>
      <c r="C12471">
        <v>201</v>
      </c>
      <c r="D12471" s="32">
        <v>0.47152777777777777</v>
      </c>
      <c r="E12471">
        <v>8000</v>
      </c>
      <c r="G12471" s="31" t="s">
        <v>97</v>
      </c>
      <c r="H12471">
        <v>4</v>
      </c>
      <c r="I12471" s="31" t="s">
        <v>98</v>
      </c>
    </row>
    <row r="12472" spans="1:9" x14ac:dyDescent="0.3">
      <c r="A12472">
        <v>12504</v>
      </c>
      <c r="B12472">
        <v>1</v>
      </c>
      <c r="C12472">
        <v>201</v>
      </c>
      <c r="D12472" s="32">
        <v>0.46736111111111112</v>
      </c>
      <c r="E12472">
        <v>8000</v>
      </c>
      <c r="G12472" s="31" t="s">
        <v>97</v>
      </c>
      <c r="H12472">
        <v>4</v>
      </c>
      <c r="I12472" s="31" t="s">
        <v>99</v>
      </c>
    </row>
    <row r="12473" spans="1:9" x14ac:dyDescent="0.3">
      <c r="A12473">
        <v>12505</v>
      </c>
      <c r="B12473">
        <v>6</v>
      </c>
      <c r="C12473">
        <v>201</v>
      </c>
      <c r="D12473" s="32">
        <v>0.56111111111111112</v>
      </c>
      <c r="E12473">
        <v>8000</v>
      </c>
      <c r="G12473" s="31" t="s">
        <v>102</v>
      </c>
      <c r="H12473">
        <v>4</v>
      </c>
      <c r="I12473" s="31" t="s">
        <v>100</v>
      </c>
    </row>
    <row r="12474" spans="1:9" x14ac:dyDescent="0.3">
      <c r="A12474">
        <v>12506</v>
      </c>
      <c r="B12474">
        <v>8</v>
      </c>
      <c r="C12474">
        <v>201</v>
      </c>
      <c r="D12474" s="32">
        <v>0.47847222222222224</v>
      </c>
      <c r="E12474">
        <v>8000</v>
      </c>
      <c r="F12474">
        <v>3000</v>
      </c>
      <c r="G12474" s="31" t="s">
        <v>97</v>
      </c>
      <c r="H12474">
        <v>4</v>
      </c>
      <c r="I12474" s="31" t="s">
        <v>101</v>
      </c>
    </row>
    <row r="12475" spans="1:9" x14ac:dyDescent="0.3">
      <c r="A12475">
        <v>12507</v>
      </c>
      <c r="B12475">
        <v>3</v>
      </c>
      <c r="C12475">
        <v>201</v>
      </c>
      <c r="D12475" s="32">
        <v>0.48749999999999999</v>
      </c>
      <c r="E12475">
        <v>10000</v>
      </c>
      <c r="F12475">
        <v>3000</v>
      </c>
      <c r="G12475" s="31" t="s">
        <v>102</v>
      </c>
      <c r="H12475">
        <v>5</v>
      </c>
      <c r="I12475" s="31" t="s">
        <v>104</v>
      </c>
    </row>
    <row r="12476" spans="1:9" x14ac:dyDescent="0.3">
      <c r="A12476">
        <v>12508</v>
      </c>
      <c r="B12476">
        <v>2</v>
      </c>
      <c r="C12476">
        <v>201</v>
      </c>
      <c r="D12476" s="32">
        <v>0.49722222222222223</v>
      </c>
      <c r="E12476">
        <v>8000</v>
      </c>
      <c r="G12476" s="31" t="s">
        <v>102</v>
      </c>
      <c r="H12476">
        <v>5</v>
      </c>
      <c r="I12476" s="31" t="s">
        <v>98</v>
      </c>
    </row>
    <row r="12477" spans="1:9" x14ac:dyDescent="0.3">
      <c r="A12477">
        <v>12509</v>
      </c>
      <c r="B12477">
        <v>1</v>
      </c>
      <c r="C12477">
        <v>201</v>
      </c>
      <c r="D12477" s="32">
        <v>0.48819444444444443</v>
      </c>
      <c r="E12477">
        <v>8000</v>
      </c>
      <c r="F12477">
        <v>2000</v>
      </c>
      <c r="G12477" s="31" t="s">
        <v>102</v>
      </c>
      <c r="H12477">
        <v>5</v>
      </c>
      <c r="I12477" s="31" t="s">
        <v>99</v>
      </c>
    </row>
    <row r="12478" spans="1:9" x14ac:dyDescent="0.3">
      <c r="A12478">
        <v>12510</v>
      </c>
      <c r="B12478">
        <v>6</v>
      </c>
      <c r="C12478">
        <v>201</v>
      </c>
      <c r="D12478" s="32">
        <v>0.57638888888888884</v>
      </c>
      <c r="E12478">
        <v>8000</v>
      </c>
      <c r="F12478">
        <v>2000</v>
      </c>
      <c r="G12478" s="31" t="s">
        <v>102</v>
      </c>
      <c r="H12478">
        <v>5</v>
      </c>
      <c r="I12478" s="31" t="s">
        <v>100</v>
      </c>
    </row>
    <row r="12479" spans="1:9" x14ac:dyDescent="0.3">
      <c r="A12479">
        <v>12511</v>
      </c>
      <c r="B12479">
        <v>8</v>
      </c>
      <c r="C12479">
        <v>201</v>
      </c>
      <c r="D12479" s="32">
        <v>0.50763888888888886</v>
      </c>
      <c r="E12479">
        <v>10000</v>
      </c>
      <c r="G12479" s="31" t="s">
        <v>97</v>
      </c>
      <c r="H12479">
        <v>5</v>
      </c>
      <c r="I12479" s="31" t="s">
        <v>101</v>
      </c>
    </row>
    <row r="12480" spans="1:9" x14ac:dyDescent="0.3">
      <c r="A12480">
        <v>12512</v>
      </c>
      <c r="B12480">
        <v>3</v>
      </c>
      <c r="C12480">
        <v>201</v>
      </c>
      <c r="D12480" s="32">
        <v>0.54652777777777772</v>
      </c>
      <c r="E12480">
        <v>8000</v>
      </c>
      <c r="G12480" s="31" t="s">
        <v>97</v>
      </c>
      <c r="H12480">
        <v>6</v>
      </c>
      <c r="I12480" s="31" t="s">
        <v>104</v>
      </c>
    </row>
    <row r="12481" spans="1:9" x14ac:dyDescent="0.3">
      <c r="A12481">
        <v>12513</v>
      </c>
      <c r="B12481">
        <v>2</v>
      </c>
      <c r="C12481">
        <v>201</v>
      </c>
      <c r="D12481" s="32">
        <v>0.5708333333333333</v>
      </c>
      <c r="E12481">
        <v>8000</v>
      </c>
      <c r="F12481">
        <v>2000</v>
      </c>
      <c r="G12481" s="31" t="s">
        <v>97</v>
      </c>
      <c r="H12481">
        <v>6</v>
      </c>
      <c r="I12481" s="31" t="s">
        <v>98</v>
      </c>
    </row>
    <row r="12482" spans="1:9" x14ac:dyDescent="0.3">
      <c r="A12482">
        <v>12514</v>
      </c>
      <c r="B12482">
        <v>1</v>
      </c>
      <c r="C12482">
        <v>201</v>
      </c>
      <c r="D12482" s="32">
        <v>0.56527777777777777</v>
      </c>
      <c r="E12482">
        <v>8000</v>
      </c>
      <c r="F12482">
        <v>2000</v>
      </c>
      <c r="G12482" s="31" t="s">
        <v>102</v>
      </c>
      <c r="H12482">
        <v>6</v>
      </c>
      <c r="I12482" s="31" t="s">
        <v>99</v>
      </c>
    </row>
    <row r="12483" spans="1:9" x14ac:dyDescent="0.3">
      <c r="A12483">
        <v>12515</v>
      </c>
      <c r="B12483">
        <v>6</v>
      </c>
      <c r="C12483">
        <v>201</v>
      </c>
      <c r="D12483" s="32">
        <v>0.60416666666666663</v>
      </c>
      <c r="E12483">
        <v>8000</v>
      </c>
      <c r="G12483" s="31" t="s">
        <v>97</v>
      </c>
      <c r="H12483">
        <v>6</v>
      </c>
      <c r="I12483" s="31" t="s">
        <v>100</v>
      </c>
    </row>
    <row r="12484" spans="1:9" x14ac:dyDescent="0.3">
      <c r="A12484">
        <v>12516</v>
      </c>
      <c r="B12484">
        <v>8</v>
      </c>
      <c r="C12484">
        <v>201</v>
      </c>
      <c r="D12484" s="32">
        <v>0.54861111111111116</v>
      </c>
      <c r="E12484">
        <v>8000</v>
      </c>
      <c r="F12484">
        <v>1000</v>
      </c>
      <c r="G12484" s="31" t="s">
        <v>97</v>
      </c>
      <c r="H12484">
        <v>6</v>
      </c>
      <c r="I12484" s="31" t="s">
        <v>101</v>
      </c>
    </row>
    <row r="12485" spans="1:9" x14ac:dyDescent="0.3">
      <c r="A12485">
        <v>12517</v>
      </c>
      <c r="B12485">
        <v>3</v>
      </c>
      <c r="C12485">
        <v>201</v>
      </c>
      <c r="D12485" s="32">
        <v>0.57013888888888886</v>
      </c>
      <c r="E12485">
        <v>8000</v>
      </c>
      <c r="G12485" s="31" t="s">
        <v>97</v>
      </c>
      <c r="H12485">
        <v>7</v>
      </c>
      <c r="I12485" s="31" t="s">
        <v>104</v>
      </c>
    </row>
    <row r="12486" spans="1:9" x14ac:dyDescent="0.3">
      <c r="A12486">
        <v>12518</v>
      </c>
      <c r="B12486">
        <v>2</v>
      </c>
      <c r="C12486">
        <v>201</v>
      </c>
      <c r="D12486" s="32">
        <v>0.62152777777777779</v>
      </c>
      <c r="E12486">
        <v>8000</v>
      </c>
      <c r="G12486" s="31" t="s">
        <v>97</v>
      </c>
      <c r="H12486">
        <v>7</v>
      </c>
      <c r="I12486" s="31" t="s">
        <v>98</v>
      </c>
    </row>
    <row r="12487" spans="1:9" x14ac:dyDescent="0.3">
      <c r="A12487">
        <v>12519</v>
      </c>
      <c r="B12487">
        <v>1</v>
      </c>
      <c r="C12487">
        <v>201</v>
      </c>
      <c r="D12487" s="32">
        <v>0.6020833333333333</v>
      </c>
      <c r="E12487">
        <v>8000</v>
      </c>
      <c r="G12487" s="31" t="s">
        <v>97</v>
      </c>
      <c r="H12487">
        <v>7</v>
      </c>
      <c r="I12487" s="31" t="s">
        <v>99</v>
      </c>
    </row>
    <row r="12488" spans="1:9" x14ac:dyDescent="0.3">
      <c r="A12488">
        <v>12520</v>
      </c>
      <c r="B12488">
        <v>6</v>
      </c>
      <c r="C12488">
        <v>201</v>
      </c>
      <c r="D12488" s="32">
        <v>0.61805555555555558</v>
      </c>
      <c r="E12488">
        <v>8000</v>
      </c>
      <c r="G12488" s="31" t="s">
        <v>102</v>
      </c>
      <c r="H12488">
        <v>7</v>
      </c>
      <c r="I12488" s="31" t="s">
        <v>100</v>
      </c>
    </row>
    <row r="12489" spans="1:9" x14ac:dyDescent="0.3">
      <c r="A12489">
        <v>12521</v>
      </c>
      <c r="B12489">
        <v>8</v>
      </c>
      <c r="C12489">
        <v>201</v>
      </c>
      <c r="D12489" s="32">
        <v>0.58194444444444449</v>
      </c>
      <c r="E12489">
        <v>8000</v>
      </c>
      <c r="G12489" s="31" t="s">
        <v>97</v>
      </c>
      <c r="H12489">
        <v>7</v>
      </c>
      <c r="I12489" s="31" t="s">
        <v>101</v>
      </c>
    </row>
    <row r="12490" spans="1:9" x14ac:dyDescent="0.3">
      <c r="A12490">
        <v>12522</v>
      </c>
      <c r="B12490">
        <v>3</v>
      </c>
      <c r="C12490">
        <v>201</v>
      </c>
      <c r="D12490" s="32">
        <v>0.64236111111111116</v>
      </c>
      <c r="E12490">
        <v>8000</v>
      </c>
      <c r="F12490">
        <v>1500</v>
      </c>
      <c r="G12490" s="31" t="s">
        <v>102</v>
      </c>
      <c r="H12490">
        <v>8</v>
      </c>
      <c r="I12490" s="31" t="s">
        <v>104</v>
      </c>
    </row>
    <row r="12491" spans="1:9" x14ac:dyDescent="0.3">
      <c r="A12491">
        <v>12523</v>
      </c>
      <c r="B12491">
        <v>2</v>
      </c>
      <c r="C12491">
        <v>201</v>
      </c>
      <c r="D12491" s="32">
        <v>0.65347222222222223</v>
      </c>
      <c r="E12491">
        <v>8000</v>
      </c>
      <c r="G12491" s="31" t="s">
        <v>102</v>
      </c>
      <c r="H12491">
        <v>8</v>
      </c>
      <c r="I12491" s="31" t="s">
        <v>98</v>
      </c>
    </row>
    <row r="12492" spans="1:9" x14ac:dyDescent="0.3">
      <c r="A12492">
        <v>12524</v>
      </c>
      <c r="B12492">
        <v>1</v>
      </c>
      <c r="C12492">
        <v>201</v>
      </c>
      <c r="D12492" s="32">
        <v>0.66319444444444442</v>
      </c>
      <c r="E12492">
        <v>8000</v>
      </c>
      <c r="G12492" s="31" t="s">
        <v>102</v>
      </c>
      <c r="H12492">
        <v>8</v>
      </c>
      <c r="I12492" s="31" t="s">
        <v>99</v>
      </c>
    </row>
    <row r="12493" spans="1:9" x14ac:dyDescent="0.3">
      <c r="A12493">
        <v>12525</v>
      </c>
      <c r="B12493">
        <v>6</v>
      </c>
      <c r="C12493">
        <v>201</v>
      </c>
      <c r="D12493" s="32">
        <v>0.65972222222222221</v>
      </c>
      <c r="E12493">
        <v>8000</v>
      </c>
      <c r="G12493" s="31" t="s">
        <v>102</v>
      </c>
      <c r="H12493">
        <v>8</v>
      </c>
      <c r="I12493" s="31" t="s">
        <v>100</v>
      </c>
    </row>
    <row r="12494" spans="1:9" x14ac:dyDescent="0.3">
      <c r="A12494">
        <v>12526</v>
      </c>
      <c r="B12494">
        <v>8</v>
      </c>
      <c r="C12494">
        <v>201</v>
      </c>
      <c r="D12494" s="32">
        <v>0.6118055555555556</v>
      </c>
      <c r="E12494">
        <v>8000</v>
      </c>
      <c r="G12494" s="31" t="s">
        <v>97</v>
      </c>
      <c r="H12494">
        <v>8</v>
      </c>
      <c r="I12494" s="31" t="s">
        <v>101</v>
      </c>
    </row>
    <row r="12495" spans="1:9" x14ac:dyDescent="0.3">
      <c r="A12495">
        <v>12527</v>
      </c>
      <c r="B12495">
        <v>3</v>
      </c>
      <c r="C12495">
        <v>201</v>
      </c>
      <c r="D12495" s="32">
        <v>0.67013888888888884</v>
      </c>
      <c r="E12495">
        <v>8000</v>
      </c>
      <c r="G12495" s="31" t="s">
        <v>97</v>
      </c>
      <c r="H12495">
        <v>9</v>
      </c>
      <c r="I12495" s="31" t="s">
        <v>104</v>
      </c>
    </row>
    <row r="12496" spans="1:9" x14ac:dyDescent="0.3">
      <c r="A12496">
        <v>12528</v>
      </c>
      <c r="B12496">
        <v>2</v>
      </c>
      <c r="C12496">
        <v>201</v>
      </c>
      <c r="D12496" s="32">
        <v>0.68541666666666667</v>
      </c>
      <c r="E12496">
        <v>8000</v>
      </c>
      <c r="G12496" s="31" t="s">
        <v>102</v>
      </c>
      <c r="H12496">
        <v>9</v>
      </c>
      <c r="I12496" s="31" t="s">
        <v>98</v>
      </c>
    </row>
    <row r="12497" spans="1:9" x14ac:dyDescent="0.3">
      <c r="A12497">
        <v>12529</v>
      </c>
      <c r="B12497">
        <v>1</v>
      </c>
      <c r="C12497">
        <v>201</v>
      </c>
      <c r="D12497" s="32">
        <v>0.70486111111111116</v>
      </c>
      <c r="E12497">
        <v>8000</v>
      </c>
      <c r="F12497">
        <v>2000</v>
      </c>
      <c r="G12497" s="31" t="s">
        <v>102</v>
      </c>
      <c r="H12497">
        <v>9</v>
      </c>
      <c r="I12497" s="31" t="s">
        <v>99</v>
      </c>
    </row>
    <row r="12498" spans="1:9" x14ac:dyDescent="0.3">
      <c r="A12498">
        <v>12530</v>
      </c>
      <c r="B12498">
        <v>6</v>
      </c>
      <c r="C12498">
        <v>201</v>
      </c>
      <c r="D12498" s="32">
        <v>0.6875</v>
      </c>
      <c r="E12498">
        <v>8000</v>
      </c>
      <c r="G12498" s="31" t="s">
        <v>102</v>
      </c>
      <c r="H12498">
        <v>9</v>
      </c>
      <c r="I12498" s="31" t="s">
        <v>100</v>
      </c>
    </row>
    <row r="12499" spans="1:9" x14ac:dyDescent="0.3">
      <c r="A12499">
        <v>12531</v>
      </c>
      <c r="B12499">
        <v>8</v>
      </c>
      <c r="C12499">
        <v>201</v>
      </c>
      <c r="D12499" s="32">
        <v>0.65694444444444444</v>
      </c>
      <c r="E12499">
        <v>8000</v>
      </c>
      <c r="F12499">
        <v>2000</v>
      </c>
      <c r="G12499" s="31" t="s">
        <v>97</v>
      </c>
      <c r="H12499">
        <v>9</v>
      </c>
      <c r="I12499" s="31" t="s">
        <v>101</v>
      </c>
    </row>
    <row r="12500" spans="1:9" x14ac:dyDescent="0.3">
      <c r="A12500">
        <v>12532</v>
      </c>
      <c r="B12500">
        <v>3</v>
      </c>
      <c r="C12500">
        <v>201</v>
      </c>
      <c r="D12500" s="32">
        <v>0.69930555555555551</v>
      </c>
      <c r="E12500">
        <v>8000</v>
      </c>
      <c r="F12500">
        <v>2000</v>
      </c>
      <c r="G12500" s="31" t="s">
        <v>102</v>
      </c>
      <c r="H12500">
        <v>10</v>
      </c>
      <c r="I12500" s="31" t="s">
        <v>104</v>
      </c>
    </row>
    <row r="12501" spans="1:9" x14ac:dyDescent="0.3">
      <c r="A12501">
        <v>12533</v>
      </c>
      <c r="B12501">
        <v>2</v>
      </c>
      <c r="C12501">
        <v>201</v>
      </c>
      <c r="D12501" s="32">
        <v>0.73263888888888884</v>
      </c>
      <c r="E12501">
        <v>8000</v>
      </c>
      <c r="G12501" s="31" t="s">
        <v>102</v>
      </c>
      <c r="H12501">
        <v>10</v>
      </c>
      <c r="I12501" s="31" t="s">
        <v>98</v>
      </c>
    </row>
    <row r="12502" spans="1:9" x14ac:dyDescent="0.3">
      <c r="A12502">
        <v>12534</v>
      </c>
      <c r="B12502">
        <v>1</v>
      </c>
      <c r="C12502">
        <v>201</v>
      </c>
      <c r="D12502" s="32">
        <v>0.76111111111111107</v>
      </c>
      <c r="E12502">
        <v>8000</v>
      </c>
      <c r="G12502" s="31" t="s">
        <v>102</v>
      </c>
      <c r="H12502">
        <v>10</v>
      </c>
      <c r="I12502" s="31" t="s">
        <v>99</v>
      </c>
    </row>
    <row r="12503" spans="1:9" x14ac:dyDescent="0.3">
      <c r="A12503">
        <v>12535</v>
      </c>
      <c r="B12503">
        <v>6</v>
      </c>
      <c r="C12503">
        <v>201</v>
      </c>
      <c r="D12503" s="32">
        <v>0.71805555555555556</v>
      </c>
      <c r="E12503">
        <v>8000</v>
      </c>
      <c r="F12503">
        <v>1000</v>
      </c>
      <c r="G12503" s="31" t="s">
        <v>102</v>
      </c>
      <c r="H12503">
        <v>10</v>
      </c>
      <c r="I12503" s="31" t="s">
        <v>100</v>
      </c>
    </row>
    <row r="12504" spans="1:9" x14ac:dyDescent="0.3">
      <c r="A12504">
        <v>12536</v>
      </c>
      <c r="B12504">
        <v>8</v>
      </c>
      <c r="C12504">
        <v>201</v>
      </c>
      <c r="D12504" s="32">
        <v>0.71250000000000002</v>
      </c>
      <c r="E12504">
        <v>8000</v>
      </c>
      <c r="F12504">
        <v>3000</v>
      </c>
      <c r="G12504" s="31" t="s">
        <v>102</v>
      </c>
      <c r="H12504">
        <v>10</v>
      </c>
      <c r="I12504" s="31" t="s">
        <v>101</v>
      </c>
    </row>
    <row r="12505" spans="1:9" x14ac:dyDescent="0.3">
      <c r="A12505">
        <v>12537</v>
      </c>
      <c r="B12505">
        <v>3</v>
      </c>
      <c r="C12505">
        <v>201</v>
      </c>
      <c r="D12505" s="32">
        <v>0.74444444444444446</v>
      </c>
      <c r="E12505">
        <v>8000</v>
      </c>
      <c r="G12505" s="31" t="s">
        <v>102</v>
      </c>
      <c r="H12505">
        <v>11</v>
      </c>
      <c r="I12505" s="31" t="s">
        <v>104</v>
      </c>
    </row>
    <row r="12506" spans="1:9" x14ac:dyDescent="0.3">
      <c r="A12506">
        <v>12538</v>
      </c>
      <c r="B12506">
        <v>2</v>
      </c>
      <c r="C12506">
        <v>201</v>
      </c>
      <c r="D12506" s="32">
        <v>0.77430555555555558</v>
      </c>
      <c r="E12506">
        <v>10000</v>
      </c>
      <c r="G12506" s="31" t="s">
        <v>102</v>
      </c>
      <c r="H12506">
        <v>11</v>
      </c>
      <c r="I12506" s="31" t="s">
        <v>98</v>
      </c>
    </row>
    <row r="12507" spans="1:9" x14ac:dyDescent="0.3">
      <c r="A12507">
        <v>12539</v>
      </c>
      <c r="B12507">
        <v>1</v>
      </c>
      <c r="C12507">
        <v>201</v>
      </c>
      <c r="D12507" s="32">
        <v>0.79236111111111107</v>
      </c>
      <c r="E12507">
        <v>8000</v>
      </c>
      <c r="G12507" s="31" t="s">
        <v>102</v>
      </c>
      <c r="H12507">
        <v>11</v>
      </c>
      <c r="I12507" s="31" t="s">
        <v>99</v>
      </c>
    </row>
    <row r="12508" spans="1:9" x14ac:dyDescent="0.3">
      <c r="A12508">
        <v>12540</v>
      </c>
      <c r="B12508">
        <v>6</v>
      </c>
      <c r="C12508">
        <v>201</v>
      </c>
      <c r="D12508" s="32">
        <v>0.7631944444444444</v>
      </c>
      <c r="E12508">
        <v>8000</v>
      </c>
      <c r="G12508" s="31" t="s">
        <v>97</v>
      </c>
      <c r="H12508">
        <v>11</v>
      </c>
      <c r="I12508" s="31" t="s">
        <v>100</v>
      </c>
    </row>
    <row r="12509" spans="1:9" x14ac:dyDescent="0.3">
      <c r="A12509">
        <v>12541</v>
      </c>
      <c r="B12509">
        <v>8</v>
      </c>
      <c r="C12509">
        <v>201</v>
      </c>
      <c r="D12509" s="32">
        <v>0.73541666666666672</v>
      </c>
      <c r="E12509">
        <v>8000</v>
      </c>
      <c r="G12509" s="31" t="s">
        <v>97</v>
      </c>
      <c r="H12509">
        <v>11</v>
      </c>
      <c r="I12509" s="31" t="s">
        <v>101</v>
      </c>
    </row>
    <row r="12510" spans="1:9" x14ac:dyDescent="0.3">
      <c r="A12510">
        <v>12542</v>
      </c>
      <c r="B12510">
        <v>3</v>
      </c>
      <c r="C12510">
        <v>201</v>
      </c>
      <c r="D12510" s="32">
        <v>0.76666666666666672</v>
      </c>
      <c r="E12510">
        <v>8000</v>
      </c>
      <c r="G12510" s="31" t="s">
        <v>97</v>
      </c>
      <c r="H12510">
        <v>12</v>
      </c>
      <c r="I12510" s="31" t="s">
        <v>104</v>
      </c>
    </row>
    <row r="12511" spans="1:9" x14ac:dyDescent="0.3">
      <c r="A12511">
        <v>12543</v>
      </c>
      <c r="B12511">
        <v>2</v>
      </c>
      <c r="C12511">
        <v>201</v>
      </c>
      <c r="D12511" s="32">
        <v>0.82499999999999996</v>
      </c>
      <c r="E12511">
        <v>8000</v>
      </c>
      <c r="G12511" s="31" t="s">
        <v>102</v>
      </c>
      <c r="H12511">
        <v>12</v>
      </c>
      <c r="I12511" s="31" t="s">
        <v>98</v>
      </c>
    </row>
    <row r="12512" spans="1:9" x14ac:dyDescent="0.3">
      <c r="A12512">
        <v>12544</v>
      </c>
      <c r="B12512">
        <v>6</v>
      </c>
      <c r="C12512">
        <v>201</v>
      </c>
      <c r="D12512" s="32">
        <v>0.7895833333333333</v>
      </c>
      <c r="E12512">
        <v>8000</v>
      </c>
      <c r="G12512" s="31" t="s">
        <v>97</v>
      </c>
      <c r="H12512">
        <v>12</v>
      </c>
      <c r="I12512" s="31" t="s">
        <v>100</v>
      </c>
    </row>
    <row r="12513" spans="1:9" x14ac:dyDescent="0.3">
      <c r="A12513">
        <v>12545</v>
      </c>
      <c r="B12513">
        <v>8</v>
      </c>
      <c r="C12513">
        <v>201</v>
      </c>
      <c r="D12513" s="32">
        <v>0.77083333333333337</v>
      </c>
      <c r="E12513">
        <v>8000</v>
      </c>
      <c r="F12513">
        <v>2000</v>
      </c>
      <c r="G12513" s="31" t="s">
        <v>102</v>
      </c>
      <c r="H12513">
        <v>12</v>
      </c>
      <c r="I12513" s="31" t="s">
        <v>101</v>
      </c>
    </row>
    <row r="12514" spans="1:9" x14ac:dyDescent="0.3">
      <c r="A12514">
        <v>12546</v>
      </c>
      <c r="B12514">
        <v>3</v>
      </c>
      <c r="C12514">
        <v>201</v>
      </c>
      <c r="D12514" s="32">
        <v>0.78541666666666665</v>
      </c>
      <c r="E12514">
        <v>8000</v>
      </c>
      <c r="G12514" s="31" t="s">
        <v>102</v>
      </c>
      <c r="H12514">
        <v>13</v>
      </c>
      <c r="I12514" s="31" t="s">
        <v>104</v>
      </c>
    </row>
    <row r="12515" spans="1:9" x14ac:dyDescent="0.3">
      <c r="A12515">
        <v>12547</v>
      </c>
      <c r="B12515">
        <v>6</v>
      </c>
      <c r="C12515">
        <v>201</v>
      </c>
      <c r="D12515" s="32">
        <v>0.83333333333333337</v>
      </c>
      <c r="E12515">
        <v>8000</v>
      </c>
      <c r="G12515" s="31" t="s">
        <v>97</v>
      </c>
      <c r="H12515">
        <v>13</v>
      </c>
      <c r="I12515" s="31" t="s">
        <v>100</v>
      </c>
    </row>
    <row r="12516" spans="1:9" x14ac:dyDescent="0.3">
      <c r="A12516">
        <v>12548</v>
      </c>
      <c r="B12516">
        <v>8</v>
      </c>
      <c r="C12516">
        <v>201</v>
      </c>
      <c r="D12516" s="32">
        <v>0.84375</v>
      </c>
      <c r="E12516">
        <v>8000</v>
      </c>
      <c r="F12516">
        <v>2000</v>
      </c>
      <c r="G12516" s="31" t="s">
        <v>102</v>
      </c>
      <c r="H12516">
        <v>13</v>
      </c>
      <c r="I12516" s="31" t="s">
        <v>101</v>
      </c>
    </row>
    <row r="12517" spans="1:9" x14ac:dyDescent="0.3">
      <c r="A12517">
        <v>12549</v>
      </c>
      <c r="B12517">
        <v>3</v>
      </c>
      <c r="C12517">
        <v>201</v>
      </c>
      <c r="D12517" s="32">
        <v>0.80555555555555558</v>
      </c>
      <c r="E12517">
        <v>8000</v>
      </c>
      <c r="G12517" s="31" t="s">
        <v>97</v>
      </c>
      <c r="H12517">
        <v>14</v>
      </c>
      <c r="I12517" s="31" t="s">
        <v>104</v>
      </c>
    </row>
    <row r="12518" spans="1:9" x14ac:dyDescent="0.3">
      <c r="A12518">
        <v>12550</v>
      </c>
      <c r="B12518">
        <v>2</v>
      </c>
      <c r="C12518">
        <v>202</v>
      </c>
      <c r="D12518" s="32">
        <v>0.44722222222222224</v>
      </c>
      <c r="E12518">
        <v>8000</v>
      </c>
      <c r="G12518" s="31" t="s">
        <v>102</v>
      </c>
      <c r="H12518">
        <v>4</v>
      </c>
      <c r="I12518" s="31" t="s">
        <v>98</v>
      </c>
    </row>
    <row r="12519" spans="1:9" x14ac:dyDescent="0.3">
      <c r="A12519">
        <v>12551</v>
      </c>
      <c r="B12519">
        <v>1</v>
      </c>
      <c r="C12519">
        <v>202</v>
      </c>
      <c r="D12519" s="32">
        <v>0.44791666666666669</v>
      </c>
      <c r="E12519">
        <v>8000</v>
      </c>
      <c r="F12519">
        <v>2000</v>
      </c>
      <c r="G12519" s="31" t="s">
        <v>102</v>
      </c>
      <c r="H12519">
        <v>4</v>
      </c>
      <c r="I12519" s="31" t="s">
        <v>99</v>
      </c>
    </row>
    <row r="12520" spans="1:9" x14ac:dyDescent="0.3">
      <c r="A12520">
        <v>12552</v>
      </c>
      <c r="B12520">
        <v>6</v>
      </c>
      <c r="C12520">
        <v>202</v>
      </c>
      <c r="D12520" s="32">
        <v>0.45347222222222222</v>
      </c>
      <c r="E12520">
        <v>8000</v>
      </c>
      <c r="F12520">
        <v>2000</v>
      </c>
      <c r="G12520" s="31" t="s">
        <v>102</v>
      </c>
      <c r="H12520">
        <v>4</v>
      </c>
      <c r="I12520" s="31" t="s">
        <v>100</v>
      </c>
    </row>
    <row r="12521" spans="1:9" x14ac:dyDescent="0.3">
      <c r="A12521">
        <v>12553</v>
      </c>
      <c r="B12521">
        <v>8</v>
      </c>
      <c r="C12521">
        <v>202</v>
      </c>
      <c r="D12521" s="32">
        <v>0.4597222222222222</v>
      </c>
      <c r="E12521">
        <v>8000</v>
      </c>
      <c r="F12521">
        <v>1000</v>
      </c>
      <c r="G12521" s="31" t="s">
        <v>97</v>
      </c>
      <c r="H12521">
        <v>4</v>
      </c>
      <c r="I12521" s="31" t="s">
        <v>101</v>
      </c>
    </row>
    <row r="12522" spans="1:9" x14ac:dyDescent="0.3">
      <c r="A12522">
        <v>12554</v>
      </c>
      <c r="B12522">
        <v>5</v>
      </c>
      <c r="C12522">
        <v>202</v>
      </c>
      <c r="D12522" s="32">
        <v>0.44791666666666669</v>
      </c>
      <c r="E12522">
        <v>8000</v>
      </c>
      <c r="G12522" s="31" t="s">
        <v>97</v>
      </c>
      <c r="H12522">
        <v>4</v>
      </c>
      <c r="I12522" s="31" t="s">
        <v>105</v>
      </c>
    </row>
    <row r="12523" spans="1:9" x14ac:dyDescent="0.3">
      <c r="A12523">
        <v>12555</v>
      </c>
      <c r="B12523">
        <v>2</v>
      </c>
      <c r="C12523">
        <v>202</v>
      </c>
      <c r="D12523" s="32">
        <v>0.47708333333333336</v>
      </c>
      <c r="E12523">
        <v>8000</v>
      </c>
      <c r="G12523" s="31" t="s">
        <v>97</v>
      </c>
      <c r="H12523">
        <v>5</v>
      </c>
      <c r="I12523" s="31" t="s">
        <v>98</v>
      </c>
    </row>
    <row r="12524" spans="1:9" x14ac:dyDescent="0.3">
      <c r="A12524">
        <v>12556</v>
      </c>
      <c r="B12524">
        <v>1</v>
      </c>
      <c r="C12524">
        <v>202</v>
      </c>
      <c r="D12524" s="32">
        <v>0.48472222222222222</v>
      </c>
      <c r="E12524">
        <v>8000</v>
      </c>
      <c r="G12524" s="31" t="s">
        <v>102</v>
      </c>
      <c r="H12524">
        <v>5</v>
      </c>
      <c r="I12524" s="31" t="s">
        <v>99</v>
      </c>
    </row>
    <row r="12525" spans="1:9" x14ac:dyDescent="0.3">
      <c r="A12525">
        <v>12557</v>
      </c>
      <c r="B12525">
        <v>6</v>
      </c>
      <c r="C12525">
        <v>202</v>
      </c>
      <c r="D12525" s="32">
        <v>0.46111111111111114</v>
      </c>
      <c r="E12525">
        <v>8000</v>
      </c>
      <c r="F12525">
        <v>2000</v>
      </c>
      <c r="G12525" s="31" t="s">
        <v>102</v>
      </c>
      <c r="H12525">
        <v>5</v>
      </c>
      <c r="I12525" s="31" t="s">
        <v>100</v>
      </c>
    </row>
    <row r="12526" spans="1:9" x14ac:dyDescent="0.3">
      <c r="A12526">
        <v>12558</v>
      </c>
      <c r="B12526">
        <v>8</v>
      </c>
      <c r="C12526">
        <v>202</v>
      </c>
      <c r="D12526" s="32">
        <v>0.47152777777777777</v>
      </c>
      <c r="E12526">
        <v>8000</v>
      </c>
      <c r="F12526">
        <v>1000</v>
      </c>
      <c r="G12526" s="31" t="s">
        <v>102</v>
      </c>
      <c r="H12526">
        <v>5</v>
      </c>
      <c r="I12526" s="31" t="s">
        <v>101</v>
      </c>
    </row>
    <row r="12527" spans="1:9" x14ac:dyDescent="0.3">
      <c r="A12527">
        <v>12559</v>
      </c>
      <c r="B12527">
        <v>5</v>
      </c>
      <c r="C12527">
        <v>202</v>
      </c>
      <c r="D12527" s="32">
        <v>0.46597222222222223</v>
      </c>
      <c r="E12527">
        <v>8000</v>
      </c>
      <c r="G12527" s="31" t="s">
        <v>97</v>
      </c>
      <c r="H12527">
        <v>5</v>
      </c>
      <c r="I12527" s="31" t="s">
        <v>105</v>
      </c>
    </row>
    <row r="12528" spans="1:9" x14ac:dyDescent="0.3">
      <c r="A12528">
        <v>12560</v>
      </c>
      <c r="B12528">
        <v>2</v>
      </c>
      <c r="C12528">
        <v>202</v>
      </c>
      <c r="D12528" s="32">
        <v>0.51875000000000004</v>
      </c>
      <c r="E12528">
        <v>8000</v>
      </c>
      <c r="G12528" s="31" t="s">
        <v>97</v>
      </c>
      <c r="H12528">
        <v>6</v>
      </c>
      <c r="I12528" s="31" t="s">
        <v>98</v>
      </c>
    </row>
    <row r="12529" spans="1:9" x14ac:dyDescent="0.3">
      <c r="A12529">
        <v>12561</v>
      </c>
      <c r="B12529">
        <v>1</v>
      </c>
      <c r="C12529">
        <v>202</v>
      </c>
      <c r="D12529" s="32">
        <v>0.51875000000000004</v>
      </c>
      <c r="E12529">
        <v>8000</v>
      </c>
      <c r="F12529">
        <v>1000</v>
      </c>
      <c r="G12529" s="31" t="s">
        <v>102</v>
      </c>
      <c r="H12529">
        <v>6</v>
      </c>
      <c r="I12529" s="31" t="s">
        <v>99</v>
      </c>
    </row>
    <row r="12530" spans="1:9" x14ac:dyDescent="0.3">
      <c r="A12530">
        <v>12562</v>
      </c>
      <c r="B12530">
        <v>6</v>
      </c>
      <c r="C12530">
        <v>202</v>
      </c>
      <c r="D12530" s="32">
        <v>0.48125000000000001</v>
      </c>
      <c r="E12530">
        <v>10000</v>
      </c>
      <c r="G12530" s="31" t="s">
        <v>97</v>
      </c>
      <c r="H12530">
        <v>6</v>
      </c>
      <c r="I12530" s="31" t="s">
        <v>100</v>
      </c>
    </row>
    <row r="12531" spans="1:9" x14ac:dyDescent="0.3">
      <c r="A12531">
        <v>12563</v>
      </c>
      <c r="B12531">
        <v>8</v>
      </c>
      <c r="C12531">
        <v>202</v>
      </c>
      <c r="D12531" s="32">
        <v>0.50555555555555554</v>
      </c>
      <c r="E12531">
        <v>8000</v>
      </c>
      <c r="G12531" s="31" t="s">
        <v>102</v>
      </c>
      <c r="H12531">
        <v>6</v>
      </c>
      <c r="I12531" s="31" t="s">
        <v>101</v>
      </c>
    </row>
    <row r="12532" spans="1:9" x14ac:dyDescent="0.3">
      <c r="A12532">
        <v>12564</v>
      </c>
      <c r="B12532">
        <v>5</v>
      </c>
      <c r="C12532">
        <v>202</v>
      </c>
      <c r="D12532" s="32">
        <v>0.52569444444444446</v>
      </c>
      <c r="E12532">
        <v>8000</v>
      </c>
      <c r="G12532" s="31" t="s">
        <v>97</v>
      </c>
      <c r="H12532">
        <v>6</v>
      </c>
      <c r="I12532" s="31" t="s">
        <v>105</v>
      </c>
    </row>
    <row r="12533" spans="1:9" x14ac:dyDescent="0.3">
      <c r="A12533">
        <v>12565</v>
      </c>
      <c r="B12533">
        <v>2</v>
      </c>
      <c r="C12533">
        <v>202</v>
      </c>
      <c r="D12533" s="32">
        <v>0.59027777777777779</v>
      </c>
      <c r="E12533">
        <v>8000</v>
      </c>
      <c r="G12533" s="31" t="s">
        <v>102</v>
      </c>
      <c r="H12533">
        <v>7</v>
      </c>
      <c r="I12533" s="31" t="s">
        <v>98</v>
      </c>
    </row>
    <row r="12534" spans="1:9" x14ac:dyDescent="0.3">
      <c r="A12534">
        <v>12566</v>
      </c>
      <c r="B12534">
        <v>1</v>
      </c>
      <c r="C12534">
        <v>202</v>
      </c>
      <c r="D12534" s="32">
        <v>0.59583333333333333</v>
      </c>
      <c r="E12534">
        <v>8000</v>
      </c>
      <c r="G12534" s="31" t="s">
        <v>97</v>
      </c>
      <c r="H12534">
        <v>7</v>
      </c>
      <c r="I12534" s="31" t="s">
        <v>99</v>
      </c>
    </row>
    <row r="12535" spans="1:9" x14ac:dyDescent="0.3">
      <c r="A12535">
        <v>12567</v>
      </c>
      <c r="B12535">
        <v>8</v>
      </c>
      <c r="C12535">
        <v>202</v>
      </c>
      <c r="D12535" s="32">
        <v>0.5708333333333333</v>
      </c>
      <c r="E12535">
        <v>8000</v>
      </c>
      <c r="G12535" s="31" t="s">
        <v>102</v>
      </c>
      <c r="H12535">
        <v>7</v>
      </c>
      <c r="I12535" s="31" t="s">
        <v>101</v>
      </c>
    </row>
    <row r="12536" spans="1:9" x14ac:dyDescent="0.3">
      <c r="A12536">
        <v>12568</v>
      </c>
      <c r="B12536">
        <v>5</v>
      </c>
      <c r="C12536">
        <v>202</v>
      </c>
      <c r="D12536" s="32">
        <v>0.55763888888888891</v>
      </c>
      <c r="E12536">
        <v>8000</v>
      </c>
      <c r="G12536" s="31" t="s">
        <v>97</v>
      </c>
      <c r="H12536">
        <v>7</v>
      </c>
      <c r="I12536" s="31" t="s">
        <v>105</v>
      </c>
    </row>
    <row r="12537" spans="1:9" x14ac:dyDescent="0.3">
      <c r="A12537">
        <v>12569</v>
      </c>
      <c r="B12537">
        <v>2</v>
      </c>
      <c r="C12537">
        <v>202</v>
      </c>
      <c r="D12537" s="32">
        <v>0.61388888888888893</v>
      </c>
      <c r="E12537">
        <v>8000</v>
      </c>
      <c r="F12537">
        <v>500</v>
      </c>
      <c r="G12537" s="31" t="s">
        <v>97</v>
      </c>
      <c r="H12537">
        <v>8</v>
      </c>
      <c r="I12537" s="31" t="s">
        <v>98</v>
      </c>
    </row>
    <row r="12538" spans="1:9" x14ac:dyDescent="0.3">
      <c r="A12538">
        <v>12570</v>
      </c>
      <c r="B12538">
        <v>1</v>
      </c>
      <c r="C12538">
        <v>202</v>
      </c>
      <c r="D12538" s="32">
        <v>0.65555555555555556</v>
      </c>
      <c r="E12538">
        <v>8000</v>
      </c>
      <c r="G12538" s="31" t="s">
        <v>97</v>
      </c>
      <c r="H12538">
        <v>8</v>
      </c>
      <c r="I12538" s="31" t="s">
        <v>99</v>
      </c>
    </row>
    <row r="12539" spans="1:9" x14ac:dyDescent="0.3">
      <c r="A12539">
        <v>12571</v>
      </c>
      <c r="B12539">
        <v>8</v>
      </c>
      <c r="C12539">
        <v>202</v>
      </c>
      <c r="D12539" s="32">
        <v>0.6</v>
      </c>
      <c r="E12539">
        <v>8000</v>
      </c>
      <c r="G12539" s="31" t="s">
        <v>102</v>
      </c>
      <c r="H12539">
        <v>8</v>
      </c>
      <c r="I12539" s="31" t="s">
        <v>101</v>
      </c>
    </row>
    <row r="12540" spans="1:9" x14ac:dyDescent="0.3">
      <c r="A12540">
        <v>12572</v>
      </c>
      <c r="B12540">
        <v>5</v>
      </c>
      <c r="C12540">
        <v>202</v>
      </c>
      <c r="D12540" s="32">
        <v>0.59236111111111112</v>
      </c>
      <c r="E12540">
        <v>8000</v>
      </c>
      <c r="G12540" s="31" t="s">
        <v>102</v>
      </c>
      <c r="H12540">
        <v>8</v>
      </c>
      <c r="I12540" s="31" t="s">
        <v>105</v>
      </c>
    </row>
    <row r="12541" spans="1:9" x14ac:dyDescent="0.3">
      <c r="A12541">
        <v>12573</v>
      </c>
      <c r="B12541">
        <v>2</v>
      </c>
      <c r="C12541">
        <v>202</v>
      </c>
      <c r="D12541" s="32">
        <v>0.64375000000000004</v>
      </c>
      <c r="E12541">
        <v>10000</v>
      </c>
      <c r="G12541" s="31" t="s">
        <v>102</v>
      </c>
      <c r="H12541">
        <v>9</v>
      </c>
      <c r="I12541" s="31" t="s">
        <v>98</v>
      </c>
    </row>
    <row r="12542" spans="1:9" x14ac:dyDescent="0.3">
      <c r="A12542">
        <v>12574</v>
      </c>
      <c r="B12542">
        <v>1</v>
      </c>
      <c r="C12542">
        <v>202</v>
      </c>
      <c r="D12542" s="32">
        <v>0.68263888888888891</v>
      </c>
      <c r="E12542">
        <v>4000</v>
      </c>
      <c r="F12542">
        <v>2000</v>
      </c>
      <c r="G12542" s="31" t="s">
        <v>102</v>
      </c>
      <c r="H12542">
        <v>9</v>
      </c>
      <c r="I12542" s="31" t="s">
        <v>99</v>
      </c>
    </row>
    <row r="12543" spans="1:9" x14ac:dyDescent="0.3">
      <c r="A12543">
        <v>12575</v>
      </c>
      <c r="B12543">
        <v>8</v>
      </c>
      <c r="C12543">
        <v>202</v>
      </c>
      <c r="D12543" s="32">
        <v>0.63680555555555551</v>
      </c>
      <c r="E12543">
        <v>8000</v>
      </c>
      <c r="G12543" s="31" t="s">
        <v>97</v>
      </c>
      <c r="H12543">
        <v>9</v>
      </c>
      <c r="I12543" s="31" t="s">
        <v>101</v>
      </c>
    </row>
    <row r="12544" spans="1:9" x14ac:dyDescent="0.3">
      <c r="A12544">
        <v>12576</v>
      </c>
      <c r="B12544">
        <v>5</v>
      </c>
      <c r="C12544">
        <v>202</v>
      </c>
      <c r="D12544" s="32">
        <v>0.61458333333333337</v>
      </c>
      <c r="E12544">
        <v>8000</v>
      </c>
      <c r="G12544" s="31" t="s">
        <v>97</v>
      </c>
      <c r="H12544">
        <v>9</v>
      </c>
      <c r="I12544" s="31" t="s">
        <v>105</v>
      </c>
    </row>
    <row r="12545" spans="1:9" x14ac:dyDescent="0.3">
      <c r="A12545">
        <v>12577</v>
      </c>
      <c r="B12545">
        <v>2</v>
      </c>
      <c r="C12545">
        <v>202</v>
      </c>
      <c r="D12545" s="32">
        <v>0.6645833333333333</v>
      </c>
      <c r="E12545">
        <v>8000</v>
      </c>
      <c r="G12545" s="31" t="s">
        <v>102</v>
      </c>
      <c r="H12545">
        <v>10</v>
      </c>
      <c r="I12545" s="31" t="s">
        <v>98</v>
      </c>
    </row>
    <row r="12546" spans="1:9" x14ac:dyDescent="0.3">
      <c r="A12546">
        <v>12578</v>
      </c>
      <c r="B12546">
        <v>1</v>
      </c>
      <c r="C12546">
        <v>202</v>
      </c>
      <c r="D12546" s="32">
        <v>0.7006944444444444</v>
      </c>
      <c r="E12546">
        <v>8000</v>
      </c>
      <c r="F12546">
        <v>3000</v>
      </c>
      <c r="G12546" s="31" t="s">
        <v>102</v>
      </c>
      <c r="H12546">
        <v>10</v>
      </c>
      <c r="I12546" s="31" t="s">
        <v>99</v>
      </c>
    </row>
    <row r="12547" spans="1:9" x14ac:dyDescent="0.3">
      <c r="A12547">
        <v>12579</v>
      </c>
      <c r="B12547">
        <v>8</v>
      </c>
      <c r="C12547">
        <v>202</v>
      </c>
      <c r="D12547" s="32">
        <v>0.65208333333333335</v>
      </c>
      <c r="E12547">
        <v>8000</v>
      </c>
      <c r="G12547" s="31" t="s">
        <v>102</v>
      </c>
      <c r="H12547">
        <v>10</v>
      </c>
      <c r="I12547" s="31" t="s">
        <v>101</v>
      </c>
    </row>
    <row r="12548" spans="1:9" x14ac:dyDescent="0.3">
      <c r="A12548">
        <v>12580</v>
      </c>
      <c r="B12548">
        <v>5</v>
      </c>
      <c r="C12548">
        <v>202</v>
      </c>
      <c r="D12548" s="32">
        <v>0.62847222222222221</v>
      </c>
      <c r="E12548">
        <v>8000</v>
      </c>
      <c r="G12548" s="31" t="s">
        <v>97</v>
      </c>
      <c r="H12548">
        <v>10</v>
      </c>
      <c r="I12548" s="31" t="s">
        <v>105</v>
      </c>
    </row>
    <row r="12549" spans="1:9" x14ac:dyDescent="0.3">
      <c r="A12549">
        <v>12581</v>
      </c>
      <c r="B12549">
        <v>2</v>
      </c>
      <c r="C12549">
        <v>202</v>
      </c>
      <c r="D12549" s="32">
        <v>0.68958333333333333</v>
      </c>
      <c r="E12549">
        <v>10000</v>
      </c>
      <c r="G12549" s="31" t="s">
        <v>97</v>
      </c>
      <c r="H12549">
        <v>11</v>
      </c>
      <c r="I12549" s="31" t="s">
        <v>98</v>
      </c>
    </row>
    <row r="12550" spans="1:9" x14ac:dyDescent="0.3">
      <c r="A12550">
        <v>12582</v>
      </c>
      <c r="B12550">
        <v>1</v>
      </c>
      <c r="C12550">
        <v>202</v>
      </c>
      <c r="D12550" s="32">
        <v>0.74652777777777779</v>
      </c>
      <c r="E12550">
        <v>8000</v>
      </c>
      <c r="G12550" s="31" t="s">
        <v>97</v>
      </c>
      <c r="H12550">
        <v>11</v>
      </c>
      <c r="I12550" s="31" t="s">
        <v>99</v>
      </c>
    </row>
    <row r="12551" spans="1:9" x14ac:dyDescent="0.3">
      <c r="A12551">
        <v>12583</v>
      </c>
      <c r="B12551">
        <v>8</v>
      </c>
      <c r="C12551">
        <v>202</v>
      </c>
      <c r="D12551" s="32">
        <v>0.67152777777777772</v>
      </c>
      <c r="E12551">
        <v>8000</v>
      </c>
      <c r="F12551">
        <v>1000</v>
      </c>
      <c r="G12551" s="31" t="s">
        <v>102</v>
      </c>
      <c r="H12551">
        <v>11</v>
      </c>
      <c r="I12551" s="31" t="s">
        <v>101</v>
      </c>
    </row>
    <row r="12552" spans="1:9" x14ac:dyDescent="0.3">
      <c r="A12552">
        <v>12584</v>
      </c>
      <c r="B12552">
        <v>5</v>
      </c>
      <c r="C12552">
        <v>202</v>
      </c>
      <c r="D12552" s="32">
        <v>0.65694444444444444</v>
      </c>
      <c r="E12552">
        <v>8000</v>
      </c>
      <c r="G12552" s="31" t="s">
        <v>97</v>
      </c>
      <c r="H12552">
        <v>11</v>
      </c>
      <c r="I12552" s="31" t="s">
        <v>105</v>
      </c>
    </row>
    <row r="12553" spans="1:9" x14ac:dyDescent="0.3">
      <c r="A12553">
        <v>12585</v>
      </c>
      <c r="B12553">
        <v>2</v>
      </c>
      <c r="C12553">
        <v>202</v>
      </c>
      <c r="D12553" s="32">
        <v>0.72361111111111109</v>
      </c>
      <c r="E12553">
        <v>8000</v>
      </c>
      <c r="F12553">
        <v>2000</v>
      </c>
      <c r="G12553" s="31" t="s">
        <v>97</v>
      </c>
      <c r="H12553">
        <v>12</v>
      </c>
      <c r="I12553" s="31" t="s">
        <v>98</v>
      </c>
    </row>
    <row r="12554" spans="1:9" x14ac:dyDescent="0.3">
      <c r="A12554">
        <v>12586</v>
      </c>
      <c r="B12554">
        <v>1</v>
      </c>
      <c r="C12554">
        <v>202</v>
      </c>
      <c r="D12554" s="32">
        <v>0.78055555555555556</v>
      </c>
      <c r="E12554">
        <v>8000</v>
      </c>
      <c r="G12554" s="31" t="s">
        <v>102</v>
      </c>
      <c r="H12554">
        <v>12</v>
      </c>
      <c r="I12554" s="31" t="s">
        <v>99</v>
      </c>
    </row>
    <row r="12555" spans="1:9" x14ac:dyDescent="0.3">
      <c r="A12555">
        <v>12587</v>
      </c>
      <c r="B12555">
        <v>8</v>
      </c>
      <c r="C12555">
        <v>202</v>
      </c>
      <c r="D12555" s="32">
        <v>0.69791666666666663</v>
      </c>
      <c r="E12555">
        <v>10000</v>
      </c>
      <c r="F12555">
        <v>2000</v>
      </c>
      <c r="G12555" s="31" t="s">
        <v>102</v>
      </c>
      <c r="H12555">
        <v>12</v>
      </c>
      <c r="I12555" s="31" t="s">
        <v>101</v>
      </c>
    </row>
    <row r="12556" spans="1:9" x14ac:dyDescent="0.3">
      <c r="A12556">
        <v>12588</v>
      </c>
      <c r="B12556">
        <v>5</v>
      </c>
      <c r="C12556">
        <v>202</v>
      </c>
      <c r="D12556" s="32">
        <v>0.68402777777777779</v>
      </c>
      <c r="E12556">
        <v>8000</v>
      </c>
      <c r="G12556" s="31" t="s">
        <v>97</v>
      </c>
      <c r="H12556">
        <v>12</v>
      </c>
      <c r="I12556" s="31" t="s">
        <v>105</v>
      </c>
    </row>
    <row r="12557" spans="1:9" x14ac:dyDescent="0.3">
      <c r="A12557">
        <v>12589</v>
      </c>
      <c r="B12557">
        <v>2</v>
      </c>
      <c r="C12557">
        <v>202</v>
      </c>
      <c r="D12557" s="32">
        <v>0.76180555555555551</v>
      </c>
      <c r="E12557">
        <v>8000</v>
      </c>
      <c r="G12557" s="31" t="s">
        <v>102</v>
      </c>
      <c r="H12557">
        <v>13</v>
      </c>
      <c r="I12557" s="31" t="s">
        <v>98</v>
      </c>
    </row>
    <row r="12558" spans="1:9" x14ac:dyDescent="0.3">
      <c r="A12558">
        <v>12590</v>
      </c>
      <c r="B12558">
        <v>1</v>
      </c>
      <c r="C12558">
        <v>202</v>
      </c>
      <c r="D12558" s="32">
        <v>0.80833333333333335</v>
      </c>
      <c r="E12558">
        <v>8000</v>
      </c>
      <c r="G12558" s="31" t="s">
        <v>97</v>
      </c>
      <c r="H12558">
        <v>13</v>
      </c>
      <c r="I12558" s="31" t="s">
        <v>99</v>
      </c>
    </row>
    <row r="12559" spans="1:9" x14ac:dyDescent="0.3">
      <c r="A12559">
        <v>12591</v>
      </c>
      <c r="B12559">
        <v>8</v>
      </c>
      <c r="C12559">
        <v>202</v>
      </c>
      <c r="D12559" s="32">
        <v>0.75902777777777775</v>
      </c>
      <c r="E12559">
        <v>8000</v>
      </c>
      <c r="G12559" s="31" t="s">
        <v>102</v>
      </c>
      <c r="H12559">
        <v>13</v>
      </c>
      <c r="I12559" s="31" t="s">
        <v>101</v>
      </c>
    </row>
    <row r="12560" spans="1:9" x14ac:dyDescent="0.3">
      <c r="A12560">
        <v>12592</v>
      </c>
      <c r="B12560">
        <v>5</v>
      </c>
      <c r="C12560">
        <v>202</v>
      </c>
      <c r="D12560" s="32">
        <v>0.70277777777777772</v>
      </c>
      <c r="E12560">
        <v>8000</v>
      </c>
      <c r="G12560" s="31" t="s">
        <v>102</v>
      </c>
      <c r="H12560">
        <v>13</v>
      </c>
      <c r="I12560" s="31" t="s">
        <v>105</v>
      </c>
    </row>
    <row r="12561" spans="1:9" x14ac:dyDescent="0.3">
      <c r="A12561">
        <v>12593</v>
      </c>
      <c r="B12561">
        <v>2</v>
      </c>
      <c r="C12561">
        <v>202</v>
      </c>
      <c r="D12561" s="32">
        <v>0.77777777777777779</v>
      </c>
      <c r="E12561">
        <v>8000</v>
      </c>
      <c r="G12561" s="31" t="s">
        <v>97</v>
      </c>
      <c r="H12561">
        <v>14</v>
      </c>
      <c r="I12561" s="31" t="s">
        <v>98</v>
      </c>
    </row>
    <row r="12562" spans="1:9" x14ac:dyDescent="0.3">
      <c r="A12562">
        <v>12594</v>
      </c>
      <c r="B12562">
        <v>1</v>
      </c>
      <c r="C12562">
        <v>202</v>
      </c>
      <c r="D12562" s="32">
        <v>0.83680555555555558</v>
      </c>
      <c r="E12562">
        <v>8000</v>
      </c>
      <c r="G12562" s="31" t="s">
        <v>102</v>
      </c>
      <c r="H12562">
        <v>14</v>
      </c>
      <c r="I12562" s="31" t="s">
        <v>99</v>
      </c>
    </row>
    <row r="12563" spans="1:9" x14ac:dyDescent="0.3">
      <c r="A12563">
        <v>12595</v>
      </c>
      <c r="B12563">
        <v>8</v>
      </c>
      <c r="C12563">
        <v>202</v>
      </c>
      <c r="D12563" s="32">
        <v>0.78680555555555554</v>
      </c>
      <c r="E12563">
        <v>8000</v>
      </c>
      <c r="G12563" s="31" t="s">
        <v>97</v>
      </c>
      <c r="H12563">
        <v>14</v>
      </c>
      <c r="I12563" s="31" t="s">
        <v>101</v>
      </c>
    </row>
    <row r="12564" spans="1:9" x14ac:dyDescent="0.3">
      <c r="A12564">
        <v>12596</v>
      </c>
      <c r="B12564">
        <v>5</v>
      </c>
      <c r="C12564">
        <v>202</v>
      </c>
      <c r="D12564" s="32">
        <v>0.72152777777777777</v>
      </c>
      <c r="E12564">
        <v>8000</v>
      </c>
      <c r="G12564" s="31" t="s">
        <v>97</v>
      </c>
      <c r="H12564">
        <v>14</v>
      </c>
      <c r="I12564" s="31" t="s">
        <v>105</v>
      </c>
    </row>
    <row r="12565" spans="1:9" x14ac:dyDescent="0.3">
      <c r="A12565">
        <v>12597</v>
      </c>
      <c r="B12565">
        <v>2</v>
      </c>
      <c r="C12565">
        <v>202</v>
      </c>
      <c r="D12565" s="32">
        <v>0.81458333333333333</v>
      </c>
      <c r="E12565">
        <v>8000</v>
      </c>
      <c r="G12565" s="31" t="s">
        <v>102</v>
      </c>
      <c r="H12565">
        <v>15</v>
      </c>
      <c r="I12565" s="31" t="s">
        <v>98</v>
      </c>
    </row>
    <row r="12566" spans="1:9" x14ac:dyDescent="0.3">
      <c r="A12566">
        <v>12598</v>
      </c>
      <c r="B12566">
        <v>8</v>
      </c>
      <c r="C12566">
        <v>202</v>
      </c>
      <c r="D12566" s="32">
        <v>0.81319444444444444</v>
      </c>
      <c r="E12566">
        <v>8000</v>
      </c>
      <c r="G12566" s="31" t="s">
        <v>102</v>
      </c>
      <c r="H12566">
        <v>15</v>
      </c>
      <c r="I12566" s="31" t="s">
        <v>101</v>
      </c>
    </row>
    <row r="12567" spans="1:9" x14ac:dyDescent="0.3">
      <c r="A12567">
        <v>12599</v>
      </c>
      <c r="B12567">
        <v>5</v>
      </c>
      <c r="C12567">
        <v>202</v>
      </c>
      <c r="D12567" s="32">
        <v>0.74305555555555558</v>
      </c>
      <c r="E12567">
        <v>8000</v>
      </c>
      <c r="G12567" s="31" t="s">
        <v>97</v>
      </c>
      <c r="H12567">
        <v>15</v>
      </c>
      <c r="I12567" s="31" t="s">
        <v>105</v>
      </c>
    </row>
    <row r="12568" spans="1:9" x14ac:dyDescent="0.3">
      <c r="A12568">
        <v>12600</v>
      </c>
      <c r="B12568">
        <v>8</v>
      </c>
      <c r="C12568">
        <v>202</v>
      </c>
      <c r="D12568" s="32">
        <v>0.83333333333333337</v>
      </c>
      <c r="E12568">
        <v>10000</v>
      </c>
      <c r="G12568" s="31" t="s">
        <v>102</v>
      </c>
      <c r="H12568">
        <v>16</v>
      </c>
      <c r="I12568" s="31" t="s">
        <v>101</v>
      </c>
    </row>
    <row r="12569" spans="1:9" x14ac:dyDescent="0.3">
      <c r="A12569">
        <v>12601</v>
      </c>
      <c r="B12569">
        <v>5</v>
      </c>
      <c r="C12569">
        <v>202</v>
      </c>
      <c r="D12569" s="32">
        <v>0.76458333333333328</v>
      </c>
      <c r="E12569">
        <v>8000</v>
      </c>
      <c r="G12569" s="31" t="s">
        <v>97</v>
      </c>
      <c r="H12569">
        <v>16</v>
      </c>
      <c r="I12569" s="31" t="s">
        <v>105</v>
      </c>
    </row>
    <row r="12570" spans="1:9" x14ac:dyDescent="0.3">
      <c r="A12570">
        <v>12602</v>
      </c>
      <c r="B12570">
        <v>5</v>
      </c>
      <c r="C12570">
        <v>202</v>
      </c>
      <c r="D12570" s="32">
        <v>0.79027777777777775</v>
      </c>
      <c r="E12570">
        <v>10000</v>
      </c>
      <c r="F12570">
        <v>1000</v>
      </c>
      <c r="G12570" s="31" t="s">
        <v>102</v>
      </c>
      <c r="H12570">
        <v>17</v>
      </c>
      <c r="I12570" s="31" t="s">
        <v>105</v>
      </c>
    </row>
    <row r="12571" spans="1:9" x14ac:dyDescent="0.3">
      <c r="A12571">
        <v>12603</v>
      </c>
      <c r="B12571">
        <v>5</v>
      </c>
      <c r="C12571">
        <v>202</v>
      </c>
      <c r="D12571" s="32">
        <v>0.81180555555555556</v>
      </c>
      <c r="E12571">
        <v>8000</v>
      </c>
      <c r="G12571" s="31" t="s">
        <v>97</v>
      </c>
      <c r="H12571">
        <v>18</v>
      </c>
      <c r="I12571" s="31" t="s">
        <v>105</v>
      </c>
    </row>
    <row r="12572" spans="1:9" x14ac:dyDescent="0.3">
      <c r="A12572">
        <v>12604</v>
      </c>
      <c r="B12572">
        <v>5</v>
      </c>
      <c r="C12572">
        <v>202</v>
      </c>
      <c r="D12572" s="32">
        <v>0.83125000000000004</v>
      </c>
      <c r="E12572">
        <v>8000</v>
      </c>
      <c r="F12572">
        <v>2000</v>
      </c>
      <c r="G12572" s="31" t="s">
        <v>97</v>
      </c>
      <c r="H12572">
        <v>19</v>
      </c>
      <c r="I12572" s="31" t="s">
        <v>105</v>
      </c>
    </row>
    <row r="12573" spans="1:9" x14ac:dyDescent="0.3">
      <c r="A12573">
        <v>12605</v>
      </c>
      <c r="B12573">
        <v>3</v>
      </c>
      <c r="C12573">
        <v>203</v>
      </c>
      <c r="D12573" s="32">
        <v>0.44861111111111113</v>
      </c>
      <c r="E12573">
        <v>8000</v>
      </c>
      <c r="G12573" s="31" t="s">
        <v>97</v>
      </c>
      <c r="H12573">
        <v>4</v>
      </c>
      <c r="I12573" s="31" t="s">
        <v>104</v>
      </c>
    </row>
    <row r="12574" spans="1:9" x14ac:dyDescent="0.3">
      <c r="A12574">
        <v>12606</v>
      </c>
      <c r="B12574">
        <v>2</v>
      </c>
      <c r="C12574">
        <v>203</v>
      </c>
      <c r="D12574" s="32">
        <v>0.45069444444444445</v>
      </c>
      <c r="E12574">
        <v>8000</v>
      </c>
      <c r="G12574" s="31" t="s">
        <v>102</v>
      </c>
      <c r="H12574">
        <v>4</v>
      </c>
      <c r="I12574" s="31" t="s">
        <v>98</v>
      </c>
    </row>
    <row r="12575" spans="1:9" x14ac:dyDescent="0.3">
      <c r="A12575">
        <v>12607</v>
      </c>
      <c r="B12575">
        <v>6</v>
      </c>
      <c r="C12575">
        <v>203</v>
      </c>
      <c r="D12575" s="32">
        <v>0.43333333333333335</v>
      </c>
      <c r="E12575">
        <v>8000</v>
      </c>
      <c r="G12575" s="31" t="s">
        <v>102</v>
      </c>
      <c r="H12575">
        <v>4</v>
      </c>
      <c r="I12575" s="31" t="s">
        <v>100</v>
      </c>
    </row>
    <row r="12576" spans="1:9" x14ac:dyDescent="0.3">
      <c r="A12576">
        <v>12608</v>
      </c>
      <c r="B12576">
        <v>4</v>
      </c>
      <c r="C12576">
        <v>203</v>
      </c>
      <c r="D12576" s="32">
        <v>0.46388888888888891</v>
      </c>
      <c r="E12576">
        <v>8000</v>
      </c>
      <c r="G12576" s="31" t="s">
        <v>97</v>
      </c>
      <c r="H12576">
        <v>4</v>
      </c>
      <c r="I12576" s="31" t="s">
        <v>103</v>
      </c>
    </row>
    <row r="12577" spans="1:9" x14ac:dyDescent="0.3">
      <c r="A12577">
        <v>12609</v>
      </c>
      <c r="B12577">
        <v>8</v>
      </c>
      <c r="C12577">
        <v>203</v>
      </c>
      <c r="D12577" s="32">
        <v>0.49861111111111112</v>
      </c>
      <c r="E12577">
        <v>8000</v>
      </c>
      <c r="G12577" s="31" t="s">
        <v>97</v>
      </c>
      <c r="H12577">
        <v>4</v>
      </c>
      <c r="I12577" s="31" t="s">
        <v>101</v>
      </c>
    </row>
    <row r="12578" spans="1:9" x14ac:dyDescent="0.3">
      <c r="A12578">
        <v>12610</v>
      </c>
      <c r="B12578">
        <v>5</v>
      </c>
      <c r="C12578">
        <v>203</v>
      </c>
      <c r="D12578" s="32">
        <v>0.44791666666666669</v>
      </c>
      <c r="E12578">
        <v>8000</v>
      </c>
      <c r="G12578" s="31" t="s">
        <v>102</v>
      </c>
      <c r="H12578">
        <v>4</v>
      </c>
      <c r="I12578" s="31" t="s">
        <v>105</v>
      </c>
    </row>
    <row r="12579" spans="1:9" x14ac:dyDescent="0.3">
      <c r="A12579">
        <v>12611</v>
      </c>
      <c r="B12579">
        <v>3</v>
      </c>
      <c r="C12579">
        <v>203</v>
      </c>
      <c r="D12579" s="32">
        <v>0.47847222222222224</v>
      </c>
      <c r="E12579">
        <v>8000</v>
      </c>
      <c r="G12579" s="31" t="s">
        <v>102</v>
      </c>
      <c r="H12579">
        <v>5</v>
      </c>
      <c r="I12579" s="31" t="s">
        <v>104</v>
      </c>
    </row>
    <row r="12580" spans="1:9" x14ac:dyDescent="0.3">
      <c r="A12580">
        <v>12612</v>
      </c>
      <c r="B12580">
        <v>2</v>
      </c>
      <c r="C12580">
        <v>203</v>
      </c>
      <c r="D12580" s="32">
        <v>0.47847222222222224</v>
      </c>
      <c r="E12580">
        <v>8000</v>
      </c>
      <c r="G12580" s="31" t="s">
        <v>97</v>
      </c>
      <c r="H12580">
        <v>5</v>
      </c>
      <c r="I12580" s="31" t="s">
        <v>98</v>
      </c>
    </row>
    <row r="12581" spans="1:9" x14ac:dyDescent="0.3">
      <c r="A12581">
        <v>12613</v>
      </c>
      <c r="B12581">
        <v>6</v>
      </c>
      <c r="C12581">
        <v>203</v>
      </c>
      <c r="D12581" s="32">
        <v>0.45555555555555555</v>
      </c>
      <c r="E12581">
        <v>8000</v>
      </c>
      <c r="F12581">
        <v>4000</v>
      </c>
      <c r="G12581" s="31" t="s">
        <v>102</v>
      </c>
      <c r="H12581">
        <v>5</v>
      </c>
      <c r="I12581" s="31" t="s">
        <v>100</v>
      </c>
    </row>
    <row r="12582" spans="1:9" x14ac:dyDescent="0.3">
      <c r="A12582">
        <v>12614</v>
      </c>
      <c r="B12582">
        <v>4</v>
      </c>
      <c r="C12582">
        <v>203</v>
      </c>
      <c r="D12582" s="32">
        <v>0.49027777777777776</v>
      </c>
      <c r="E12582">
        <v>8000</v>
      </c>
      <c r="G12582" s="31" t="s">
        <v>97</v>
      </c>
      <c r="H12582">
        <v>5</v>
      </c>
      <c r="I12582" s="31" t="s">
        <v>103</v>
      </c>
    </row>
    <row r="12583" spans="1:9" x14ac:dyDescent="0.3">
      <c r="A12583">
        <v>12615</v>
      </c>
      <c r="B12583">
        <v>8</v>
      </c>
      <c r="C12583">
        <v>203</v>
      </c>
      <c r="D12583" s="32">
        <v>0.54513888888888884</v>
      </c>
      <c r="E12583">
        <v>10000</v>
      </c>
      <c r="G12583" s="31" t="s">
        <v>102</v>
      </c>
      <c r="H12583">
        <v>5</v>
      </c>
      <c r="I12583" s="31" t="s">
        <v>101</v>
      </c>
    </row>
    <row r="12584" spans="1:9" x14ac:dyDescent="0.3">
      <c r="A12584">
        <v>12616</v>
      </c>
      <c r="B12584">
        <v>5</v>
      </c>
      <c r="C12584">
        <v>203</v>
      </c>
      <c r="D12584" s="32">
        <v>0.48194444444444445</v>
      </c>
      <c r="E12584">
        <v>8000</v>
      </c>
      <c r="F12584">
        <v>2000</v>
      </c>
      <c r="G12584" s="31" t="s">
        <v>97</v>
      </c>
      <c r="H12584">
        <v>5</v>
      </c>
      <c r="I12584" s="31" t="s">
        <v>105</v>
      </c>
    </row>
    <row r="12585" spans="1:9" x14ac:dyDescent="0.3">
      <c r="A12585">
        <v>12617</v>
      </c>
      <c r="B12585">
        <v>3</v>
      </c>
      <c r="C12585">
        <v>203</v>
      </c>
      <c r="D12585" s="32">
        <v>0.49583333333333335</v>
      </c>
      <c r="E12585">
        <v>8000</v>
      </c>
      <c r="G12585" s="31" t="s">
        <v>102</v>
      </c>
      <c r="H12585">
        <v>6</v>
      </c>
      <c r="I12585" s="31" t="s">
        <v>104</v>
      </c>
    </row>
    <row r="12586" spans="1:9" x14ac:dyDescent="0.3">
      <c r="A12586">
        <v>12618</v>
      </c>
      <c r="B12586">
        <v>2</v>
      </c>
      <c r="C12586">
        <v>203</v>
      </c>
      <c r="D12586" s="32">
        <v>0.50694444444444442</v>
      </c>
      <c r="E12586">
        <v>8000</v>
      </c>
      <c r="G12586" s="31" t="s">
        <v>97</v>
      </c>
      <c r="H12586">
        <v>6</v>
      </c>
      <c r="I12586" s="31" t="s">
        <v>98</v>
      </c>
    </row>
    <row r="12587" spans="1:9" x14ac:dyDescent="0.3">
      <c r="A12587">
        <v>12619</v>
      </c>
      <c r="B12587">
        <v>6</v>
      </c>
      <c r="C12587">
        <v>203</v>
      </c>
      <c r="D12587" s="32">
        <v>0.47499999999999998</v>
      </c>
      <c r="E12587">
        <v>8000</v>
      </c>
      <c r="F12587">
        <v>1000</v>
      </c>
      <c r="G12587" s="31" t="s">
        <v>102</v>
      </c>
      <c r="H12587">
        <v>6</v>
      </c>
      <c r="I12587" s="31" t="s">
        <v>100</v>
      </c>
    </row>
    <row r="12588" spans="1:9" x14ac:dyDescent="0.3">
      <c r="A12588">
        <v>12620</v>
      </c>
      <c r="B12588">
        <v>4</v>
      </c>
      <c r="C12588">
        <v>203</v>
      </c>
      <c r="D12588" s="32">
        <v>0.5083333333333333</v>
      </c>
      <c r="E12588">
        <v>10000</v>
      </c>
      <c r="G12588" s="31" t="s">
        <v>102</v>
      </c>
      <c r="H12588">
        <v>6</v>
      </c>
      <c r="I12588" s="31" t="s">
        <v>103</v>
      </c>
    </row>
    <row r="12589" spans="1:9" x14ac:dyDescent="0.3">
      <c r="A12589">
        <v>12621</v>
      </c>
      <c r="B12589">
        <v>8</v>
      </c>
      <c r="C12589">
        <v>203</v>
      </c>
      <c r="D12589" s="32">
        <v>0.58472222222222225</v>
      </c>
      <c r="E12589">
        <v>8000</v>
      </c>
      <c r="G12589" s="31" t="s">
        <v>102</v>
      </c>
      <c r="H12589">
        <v>6</v>
      </c>
      <c r="I12589" s="31" t="s">
        <v>101</v>
      </c>
    </row>
    <row r="12590" spans="1:9" x14ac:dyDescent="0.3">
      <c r="A12590">
        <v>12622</v>
      </c>
      <c r="B12590">
        <v>5</v>
      </c>
      <c r="C12590">
        <v>203</v>
      </c>
      <c r="D12590" s="32">
        <v>0.50069444444444444</v>
      </c>
      <c r="E12590">
        <v>8000</v>
      </c>
      <c r="G12590" s="31" t="s">
        <v>102</v>
      </c>
      <c r="H12590">
        <v>6</v>
      </c>
      <c r="I12590" s="31" t="s">
        <v>105</v>
      </c>
    </row>
    <row r="12591" spans="1:9" x14ac:dyDescent="0.3">
      <c r="A12591">
        <v>12623</v>
      </c>
      <c r="B12591">
        <v>3</v>
      </c>
      <c r="C12591">
        <v>203</v>
      </c>
      <c r="D12591" s="32">
        <v>0.52361111111111114</v>
      </c>
      <c r="E12591">
        <v>8000</v>
      </c>
      <c r="G12591" s="31" t="s">
        <v>97</v>
      </c>
      <c r="H12591">
        <v>7</v>
      </c>
      <c r="I12591" s="31" t="s">
        <v>104</v>
      </c>
    </row>
    <row r="12592" spans="1:9" x14ac:dyDescent="0.3">
      <c r="A12592">
        <v>12624</v>
      </c>
      <c r="B12592">
        <v>2</v>
      </c>
      <c r="C12592">
        <v>203</v>
      </c>
      <c r="D12592" s="32">
        <v>0.53749999999999998</v>
      </c>
      <c r="E12592">
        <v>8000</v>
      </c>
      <c r="G12592" s="31" t="s">
        <v>97</v>
      </c>
      <c r="H12592">
        <v>7</v>
      </c>
      <c r="I12592" s="31" t="s">
        <v>98</v>
      </c>
    </row>
    <row r="12593" spans="1:9" x14ac:dyDescent="0.3">
      <c r="A12593">
        <v>12625</v>
      </c>
      <c r="B12593">
        <v>6</v>
      </c>
      <c r="C12593">
        <v>203</v>
      </c>
      <c r="D12593" s="32">
        <v>0.49930555555555556</v>
      </c>
      <c r="E12593">
        <v>10000</v>
      </c>
      <c r="G12593" s="31" t="s">
        <v>97</v>
      </c>
      <c r="H12593">
        <v>7</v>
      </c>
      <c r="I12593" s="31" t="s">
        <v>100</v>
      </c>
    </row>
    <row r="12594" spans="1:9" x14ac:dyDescent="0.3">
      <c r="A12594">
        <v>12626</v>
      </c>
      <c r="B12594">
        <v>4</v>
      </c>
      <c r="C12594">
        <v>203</v>
      </c>
      <c r="D12594" s="32">
        <v>0.51875000000000004</v>
      </c>
      <c r="E12594">
        <v>8000</v>
      </c>
      <c r="G12594" s="31" t="s">
        <v>102</v>
      </c>
      <c r="H12594">
        <v>7</v>
      </c>
      <c r="I12594" s="31" t="s">
        <v>103</v>
      </c>
    </row>
    <row r="12595" spans="1:9" x14ac:dyDescent="0.3">
      <c r="A12595">
        <v>12627</v>
      </c>
      <c r="B12595">
        <v>8</v>
      </c>
      <c r="C12595">
        <v>203</v>
      </c>
      <c r="D12595" s="32">
        <v>0.60277777777777775</v>
      </c>
      <c r="E12595">
        <v>8000</v>
      </c>
      <c r="G12595" s="31" t="s">
        <v>102</v>
      </c>
      <c r="H12595">
        <v>7</v>
      </c>
      <c r="I12595" s="31" t="s">
        <v>101</v>
      </c>
    </row>
    <row r="12596" spans="1:9" x14ac:dyDescent="0.3">
      <c r="A12596">
        <v>12628</v>
      </c>
      <c r="B12596">
        <v>5</v>
      </c>
      <c r="C12596">
        <v>203</v>
      </c>
      <c r="D12596" s="32">
        <v>0.55277777777777781</v>
      </c>
      <c r="E12596">
        <v>8000</v>
      </c>
      <c r="G12596" s="31" t="s">
        <v>102</v>
      </c>
      <c r="H12596">
        <v>7</v>
      </c>
      <c r="I12596" s="31" t="s">
        <v>105</v>
      </c>
    </row>
    <row r="12597" spans="1:9" x14ac:dyDescent="0.3">
      <c r="A12597">
        <v>12629</v>
      </c>
      <c r="B12597">
        <v>3</v>
      </c>
      <c r="C12597">
        <v>203</v>
      </c>
      <c r="D12597" s="32">
        <v>0.55763888888888891</v>
      </c>
      <c r="E12597">
        <v>8000</v>
      </c>
      <c r="G12597" s="31" t="s">
        <v>97</v>
      </c>
      <c r="H12597">
        <v>8</v>
      </c>
      <c r="I12597" s="31" t="s">
        <v>104</v>
      </c>
    </row>
    <row r="12598" spans="1:9" x14ac:dyDescent="0.3">
      <c r="A12598">
        <v>12630</v>
      </c>
      <c r="B12598">
        <v>2</v>
      </c>
      <c r="C12598">
        <v>203</v>
      </c>
      <c r="D12598" s="32">
        <v>0.60555555555555551</v>
      </c>
      <c r="E12598">
        <v>8000</v>
      </c>
      <c r="G12598" s="31" t="s">
        <v>97</v>
      </c>
      <c r="H12598">
        <v>8</v>
      </c>
      <c r="I12598" s="31" t="s">
        <v>98</v>
      </c>
    </row>
    <row r="12599" spans="1:9" x14ac:dyDescent="0.3">
      <c r="A12599">
        <v>12631</v>
      </c>
      <c r="B12599">
        <v>6</v>
      </c>
      <c r="C12599">
        <v>203</v>
      </c>
      <c r="D12599" s="32">
        <v>0.67847222222222225</v>
      </c>
      <c r="E12599">
        <v>48000</v>
      </c>
      <c r="G12599" s="31" t="s">
        <v>97</v>
      </c>
      <c r="H12599">
        <v>8</v>
      </c>
      <c r="I12599" s="31" t="s">
        <v>100</v>
      </c>
    </row>
    <row r="12600" spans="1:9" x14ac:dyDescent="0.3">
      <c r="A12600">
        <v>12632</v>
      </c>
      <c r="B12600">
        <v>4</v>
      </c>
      <c r="C12600">
        <v>203</v>
      </c>
      <c r="D12600" s="32">
        <v>0.54722222222222228</v>
      </c>
      <c r="E12600">
        <v>8000</v>
      </c>
      <c r="G12600" s="31" t="s">
        <v>102</v>
      </c>
      <c r="H12600">
        <v>8</v>
      </c>
      <c r="I12600" s="31" t="s">
        <v>103</v>
      </c>
    </row>
    <row r="12601" spans="1:9" x14ac:dyDescent="0.3">
      <c r="A12601">
        <v>12633</v>
      </c>
      <c r="B12601">
        <v>8</v>
      </c>
      <c r="C12601">
        <v>203</v>
      </c>
      <c r="D12601" s="32">
        <v>0.62430555555555556</v>
      </c>
      <c r="E12601">
        <v>8000</v>
      </c>
      <c r="G12601" s="31" t="s">
        <v>97</v>
      </c>
      <c r="H12601">
        <v>8</v>
      </c>
      <c r="I12601" s="31" t="s">
        <v>101</v>
      </c>
    </row>
    <row r="12602" spans="1:9" x14ac:dyDescent="0.3">
      <c r="A12602">
        <v>12634</v>
      </c>
      <c r="B12602">
        <v>5</v>
      </c>
      <c r="C12602">
        <v>203</v>
      </c>
      <c r="D12602" s="32">
        <v>0.57916666666666672</v>
      </c>
      <c r="E12602">
        <v>8000</v>
      </c>
      <c r="G12602" s="31" t="s">
        <v>97</v>
      </c>
      <c r="H12602">
        <v>8</v>
      </c>
      <c r="I12602" s="31" t="s">
        <v>105</v>
      </c>
    </row>
    <row r="12603" spans="1:9" x14ac:dyDescent="0.3">
      <c r="A12603">
        <v>12635</v>
      </c>
      <c r="B12603">
        <v>3</v>
      </c>
      <c r="C12603">
        <v>203</v>
      </c>
      <c r="D12603" s="32">
        <v>0.58472222222222225</v>
      </c>
      <c r="E12603">
        <v>8000</v>
      </c>
      <c r="G12603" s="31" t="s">
        <v>102</v>
      </c>
      <c r="H12603">
        <v>9</v>
      </c>
      <c r="I12603" s="31" t="s">
        <v>104</v>
      </c>
    </row>
    <row r="12604" spans="1:9" x14ac:dyDescent="0.3">
      <c r="A12604">
        <v>12636</v>
      </c>
      <c r="B12604">
        <v>2</v>
      </c>
      <c r="C12604">
        <v>203</v>
      </c>
      <c r="D12604" s="32">
        <v>0.62916666666666665</v>
      </c>
      <c r="E12604">
        <v>8000</v>
      </c>
      <c r="G12604" s="31" t="s">
        <v>102</v>
      </c>
      <c r="H12604">
        <v>9</v>
      </c>
      <c r="I12604" s="31" t="s">
        <v>98</v>
      </c>
    </row>
    <row r="12605" spans="1:9" x14ac:dyDescent="0.3">
      <c r="A12605">
        <v>12637</v>
      </c>
      <c r="B12605">
        <v>6</v>
      </c>
      <c r="C12605">
        <v>203</v>
      </c>
      <c r="D12605" s="32">
        <v>0.74305555555555558</v>
      </c>
      <c r="E12605">
        <v>8000</v>
      </c>
      <c r="G12605" s="31" t="s">
        <v>97</v>
      </c>
      <c r="H12605">
        <v>9</v>
      </c>
      <c r="I12605" s="31" t="s">
        <v>100</v>
      </c>
    </row>
    <row r="12606" spans="1:9" x14ac:dyDescent="0.3">
      <c r="A12606">
        <v>12638</v>
      </c>
      <c r="B12606">
        <v>4</v>
      </c>
      <c r="C12606">
        <v>203</v>
      </c>
      <c r="D12606" s="32">
        <v>0.60138888888888886</v>
      </c>
      <c r="E12606">
        <v>8000</v>
      </c>
      <c r="G12606" s="31" t="s">
        <v>102</v>
      </c>
      <c r="H12606">
        <v>9</v>
      </c>
      <c r="I12606" s="31" t="s">
        <v>103</v>
      </c>
    </row>
    <row r="12607" spans="1:9" x14ac:dyDescent="0.3">
      <c r="A12607">
        <v>12639</v>
      </c>
      <c r="B12607">
        <v>8</v>
      </c>
      <c r="C12607">
        <v>203</v>
      </c>
      <c r="D12607" s="32">
        <v>0.67986111111111114</v>
      </c>
      <c r="E12607">
        <v>10000</v>
      </c>
      <c r="G12607" s="31" t="s">
        <v>97</v>
      </c>
      <c r="H12607">
        <v>9</v>
      </c>
      <c r="I12607" s="31" t="s">
        <v>101</v>
      </c>
    </row>
    <row r="12608" spans="1:9" x14ac:dyDescent="0.3">
      <c r="A12608">
        <v>12640</v>
      </c>
      <c r="B12608">
        <v>5</v>
      </c>
      <c r="C12608">
        <v>203</v>
      </c>
      <c r="D12608" s="32">
        <v>0.60069444444444442</v>
      </c>
      <c r="E12608">
        <v>8000</v>
      </c>
      <c r="G12608" s="31" t="s">
        <v>97</v>
      </c>
      <c r="H12608">
        <v>9</v>
      </c>
      <c r="I12608" s="31" t="s">
        <v>105</v>
      </c>
    </row>
    <row r="12609" spans="1:9" x14ac:dyDescent="0.3">
      <c r="A12609">
        <v>12641</v>
      </c>
      <c r="B12609">
        <v>3</v>
      </c>
      <c r="C12609">
        <v>203</v>
      </c>
      <c r="D12609" s="32">
        <v>0.61736111111111114</v>
      </c>
      <c r="E12609">
        <v>10000</v>
      </c>
      <c r="G12609" s="31" t="s">
        <v>97</v>
      </c>
      <c r="H12609">
        <v>10</v>
      </c>
      <c r="I12609" s="31" t="s">
        <v>104</v>
      </c>
    </row>
    <row r="12610" spans="1:9" x14ac:dyDescent="0.3">
      <c r="A12610">
        <v>12642</v>
      </c>
      <c r="B12610">
        <v>2</v>
      </c>
      <c r="C12610">
        <v>203</v>
      </c>
      <c r="D12610" s="32">
        <v>0.67847222222222225</v>
      </c>
      <c r="E12610">
        <v>8000</v>
      </c>
      <c r="G12610" s="31" t="s">
        <v>97</v>
      </c>
      <c r="H12610">
        <v>10</v>
      </c>
      <c r="I12610" s="31" t="s">
        <v>98</v>
      </c>
    </row>
    <row r="12611" spans="1:9" x14ac:dyDescent="0.3">
      <c r="A12611">
        <v>12643</v>
      </c>
      <c r="B12611">
        <v>6</v>
      </c>
      <c r="C12611">
        <v>203</v>
      </c>
      <c r="D12611" s="32">
        <v>0.77222222222222225</v>
      </c>
      <c r="E12611">
        <v>8000</v>
      </c>
      <c r="G12611" s="31" t="s">
        <v>97</v>
      </c>
      <c r="H12611">
        <v>10</v>
      </c>
      <c r="I12611" s="31" t="s">
        <v>100</v>
      </c>
    </row>
    <row r="12612" spans="1:9" x14ac:dyDescent="0.3">
      <c r="A12612">
        <v>12644</v>
      </c>
      <c r="B12612">
        <v>4</v>
      </c>
      <c r="C12612">
        <v>203</v>
      </c>
      <c r="D12612" s="32">
        <v>0.66111111111111109</v>
      </c>
      <c r="E12612">
        <v>8000</v>
      </c>
      <c r="G12612" s="31" t="s">
        <v>102</v>
      </c>
      <c r="H12612">
        <v>10</v>
      </c>
      <c r="I12612" s="31" t="s">
        <v>103</v>
      </c>
    </row>
    <row r="12613" spans="1:9" x14ac:dyDescent="0.3">
      <c r="A12613">
        <v>12645</v>
      </c>
      <c r="B12613">
        <v>8</v>
      </c>
      <c r="C12613">
        <v>203</v>
      </c>
      <c r="D12613" s="32">
        <v>0.75347222222222221</v>
      </c>
      <c r="E12613">
        <v>8000</v>
      </c>
      <c r="G12613" s="31" t="s">
        <v>97</v>
      </c>
      <c r="H12613">
        <v>10</v>
      </c>
      <c r="I12613" s="31" t="s">
        <v>101</v>
      </c>
    </row>
    <row r="12614" spans="1:9" x14ac:dyDescent="0.3">
      <c r="A12614">
        <v>12646</v>
      </c>
      <c r="B12614">
        <v>5</v>
      </c>
      <c r="C12614">
        <v>203</v>
      </c>
      <c r="D12614" s="32">
        <v>0.62361111111111112</v>
      </c>
      <c r="E12614">
        <v>8000</v>
      </c>
      <c r="G12614" s="31" t="s">
        <v>102</v>
      </c>
      <c r="H12614">
        <v>10</v>
      </c>
      <c r="I12614" s="31" t="s">
        <v>105</v>
      </c>
    </row>
    <row r="12615" spans="1:9" x14ac:dyDescent="0.3">
      <c r="A12615">
        <v>12647</v>
      </c>
      <c r="B12615">
        <v>3</v>
      </c>
      <c r="C12615">
        <v>203</v>
      </c>
      <c r="D12615" s="32"/>
      <c r="E12615">
        <v>8000</v>
      </c>
      <c r="G12615" s="31" t="s">
        <v>97</v>
      </c>
      <c r="H12615">
        <v>11</v>
      </c>
      <c r="I12615" s="31" t="s">
        <v>104</v>
      </c>
    </row>
    <row r="12616" spans="1:9" x14ac:dyDescent="0.3">
      <c r="A12616">
        <v>12648</v>
      </c>
      <c r="B12616">
        <v>2</v>
      </c>
      <c r="C12616">
        <v>203</v>
      </c>
      <c r="D12616" s="32">
        <v>0.72430555555555554</v>
      </c>
      <c r="E12616">
        <v>8000</v>
      </c>
      <c r="G12616" s="31" t="s">
        <v>97</v>
      </c>
      <c r="H12616">
        <v>11</v>
      </c>
      <c r="I12616" s="31" t="s">
        <v>98</v>
      </c>
    </row>
    <row r="12617" spans="1:9" x14ac:dyDescent="0.3">
      <c r="A12617">
        <v>12649</v>
      </c>
      <c r="B12617">
        <v>6</v>
      </c>
      <c r="C12617">
        <v>203</v>
      </c>
      <c r="D12617" s="32">
        <v>0.7944444444444444</v>
      </c>
      <c r="E12617">
        <v>8000</v>
      </c>
      <c r="G12617" s="31" t="s">
        <v>97</v>
      </c>
      <c r="H12617">
        <v>11</v>
      </c>
      <c r="I12617" s="31" t="s">
        <v>100</v>
      </c>
    </row>
    <row r="12618" spans="1:9" x14ac:dyDescent="0.3">
      <c r="A12618">
        <v>12650</v>
      </c>
      <c r="B12618">
        <v>4</v>
      </c>
      <c r="C12618">
        <v>203</v>
      </c>
      <c r="D12618" s="32">
        <v>0.73958333333333337</v>
      </c>
      <c r="E12618">
        <v>8000</v>
      </c>
      <c r="G12618" s="31" t="s">
        <v>102</v>
      </c>
      <c r="H12618">
        <v>11</v>
      </c>
      <c r="I12618" s="31" t="s">
        <v>103</v>
      </c>
    </row>
    <row r="12619" spans="1:9" x14ac:dyDescent="0.3">
      <c r="A12619">
        <v>12651</v>
      </c>
      <c r="B12619">
        <v>8</v>
      </c>
      <c r="C12619">
        <v>203</v>
      </c>
      <c r="D12619" s="32">
        <v>0.78263888888888888</v>
      </c>
      <c r="E12619">
        <v>8000</v>
      </c>
      <c r="G12619" s="31" t="s">
        <v>97</v>
      </c>
      <c r="H12619">
        <v>11</v>
      </c>
      <c r="I12619" s="31" t="s">
        <v>101</v>
      </c>
    </row>
    <row r="12620" spans="1:9" x14ac:dyDescent="0.3">
      <c r="A12620">
        <v>12652</v>
      </c>
      <c r="B12620">
        <v>5</v>
      </c>
      <c r="C12620">
        <v>203</v>
      </c>
      <c r="D12620" s="32">
        <v>0.66249999999999998</v>
      </c>
      <c r="E12620">
        <v>8000</v>
      </c>
      <c r="F12620">
        <v>2000</v>
      </c>
      <c r="G12620" s="31" t="s">
        <v>97</v>
      </c>
      <c r="H12620">
        <v>11</v>
      </c>
      <c r="I12620" s="31" t="s">
        <v>105</v>
      </c>
    </row>
    <row r="12621" spans="1:9" x14ac:dyDescent="0.3">
      <c r="A12621">
        <v>12653</v>
      </c>
      <c r="B12621">
        <v>3</v>
      </c>
      <c r="C12621">
        <v>203</v>
      </c>
      <c r="D12621" s="32">
        <v>0.70694444444444449</v>
      </c>
      <c r="E12621">
        <v>8000</v>
      </c>
      <c r="F12621">
        <v>2000</v>
      </c>
      <c r="G12621" s="31" t="s">
        <v>102</v>
      </c>
      <c r="H12621">
        <v>12</v>
      </c>
      <c r="I12621" s="31" t="s">
        <v>104</v>
      </c>
    </row>
    <row r="12622" spans="1:9" x14ac:dyDescent="0.3">
      <c r="A12622">
        <v>12654</v>
      </c>
      <c r="B12622">
        <v>2</v>
      </c>
      <c r="C12622">
        <v>203</v>
      </c>
      <c r="D12622" s="32">
        <v>0.75624999999999998</v>
      </c>
      <c r="E12622">
        <v>8000</v>
      </c>
      <c r="G12622" s="31" t="s">
        <v>102</v>
      </c>
      <c r="H12622">
        <v>12</v>
      </c>
      <c r="I12622" s="31" t="s">
        <v>98</v>
      </c>
    </row>
    <row r="12623" spans="1:9" x14ac:dyDescent="0.3">
      <c r="A12623">
        <v>12655</v>
      </c>
      <c r="B12623">
        <v>6</v>
      </c>
      <c r="C12623">
        <v>203</v>
      </c>
      <c r="D12623" s="32">
        <v>0.82152777777777775</v>
      </c>
      <c r="E12623">
        <v>8000</v>
      </c>
      <c r="F12623">
        <v>2000</v>
      </c>
      <c r="G12623" s="31" t="s">
        <v>102</v>
      </c>
      <c r="H12623">
        <v>12</v>
      </c>
      <c r="I12623" s="31" t="s">
        <v>100</v>
      </c>
    </row>
    <row r="12624" spans="1:9" x14ac:dyDescent="0.3">
      <c r="A12624">
        <v>12656</v>
      </c>
      <c r="B12624">
        <v>4</v>
      </c>
      <c r="C12624">
        <v>203</v>
      </c>
      <c r="D12624" s="32">
        <v>0.7583333333333333</v>
      </c>
      <c r="E12624">
        <v>8000</v>
      </c>
      <c r="G12624" s="31" t="s">
        <v>102</v>
      </c>
      <c r="H12624">
        <v>12</v>
      </c>
      <c r="I12624" s="31" t="s">
        <v>103</v>
      </c>
    </row>
    <row r="12625" spans="1:9" x14ac:dyDescent="0.3">
      <c r="A12625">
        <v>12657</v>
      </c>
      <c r="B12625">
        <v>8</v>
      </c>
      <c r="C12625">
        <v>203</v>
      </c>
      <c r="D12625" s="32">
        <v>0.8</v>
      </c>
      <c r="E12625">
        <v>8000</v>
      </c>
      <c r="G12625" s="31" t="s">
        <v>97</v>
      </c>
      <c r="H12625">
        <v>12</v>
      </c>
      <c r="I12625" s="31" t="s">
        <v>101</v>
      </c>
    </row>
    <row r="12626" spans="1:9" x14ac:dyDescent="0.3">
      <c r="A12626">
        <v>12658</v>
      </c>
      <c r="B12626">
        <v>5</v>
      </c>
      <c r="C12626">
        <v>203</v>
      </c>
      <c r="D12626" s="32">
        <v>0.68888888888888888</v>
      </c>
      <c r="E12626">
        <v>8000</v>
      </c>
      <c r="G12626" s="31" t="s">
        <v>97</v>
      </c>
      <c r="H12626">
        <v>12</v>
      </c>
      <c r="I12626" s="31" t="s">
        <v>105</v>
      </c>
    </row>
    <row r="12627" spans="1:9" x14ac:dyDescent="0.3">
      <c r="A12627">
        <v>12659</v>
      </c>
      <c r="B12627">
        <v>3</v>
      </c>
      <c r="C12627">
        <v>203</v>
      </c>
      <c r="D12627" s="32">
        <v>0.73124999999999996</v>
      </c>
      <c r="E12627">
        <v>8000</v>
      </c>
      <c r="G12627" s="31" t="s">
        <v>102</v>
      </c>
      <c r="H12627">
        <v>13</v>
      </c>
      <c r="I12627" s="31" t="s">
        <v>104</v>
      </c>
    </row>
    <row r="12628" spans="1:9" x14ac:dyDescent="0.3">
      <c r="A12628">
        <v>12660</v>
      </c>
      <c r="B12628">
        <v>2</v>
      </c>
      <c r="C12628">
        <v>203</v>
      </c>
      <c r="D12628" s="32">
        <v>0.79236111111111107</v>
      </c>
      <c r="E12628">
        <v>8000</v>
      </c>
      <c r="G12628" s="31" t="s">
        <v>102</v>
      </c>
      <c r="H12628">
        <v>13</v>
      </c>
      <c r="I12628" s="31" t="s">
        <v>98</v>
      </c>
    </row>
    <row r="12629" spans="1:9" x14ac:dyDescent="0.3">
      <c r="A12629">
        <v>12661</v>
      </c>
      <c r="B12629">
        <v>4</v>
      </c>
      <c r="C12629">
        <v>203</v>
      </c>
      <c r="D12629" s="32">
        <v>0.78194444444444444</v>
      </c>
      <c r="E12629">
        <v>8000</v>
      </c>
      <c r="G12629" s="31" t="s">
        <v>97</v>
      </c>
      <c r="H12629">
        <v>13</v>
      </c>
      <c r="I12629" s="31" t="s">
        <v>103</v>
      </c>
    </row>
    <row r="12630" spans="1:9" x14ac:dyDescent="0.3">
      <c r="A12630">
        <v>12662</v>
      </c>
      <c r="B12630">
        <v>5</v>
      </c>
      <c r="C12630">
        <v>203</v>
      </c>
      <c r="D12630" s="32">
        <v>0.70833333333333337</v>
      </c>
      <c r="E12630">
        <v>8000</v>
      </c>
      <c r="G12630" s="31" t="s">
        <v>97</v>
      </c>
      <c r="H12630">
        <v>13</v>
      </c>
      <c r="I12630" s="31" t="s">
        <v>105</v>
      </c>
    </row>
    <row r="12631" spans="1:9" x14ac:dyDescent="0.3">
      <c r="A12631">
        <v>12663</v>
      </c>
      <c r="B12631">
        <v>3</v>
      </c>
      <c r="C12631">
        <v>203</v>
      </c>
      <c r="D12631" s="32">
        <v>0.76249999999999996</v>
      </c>
      <c r="E12631">
        <v>10000</v>
      </c>
      <c r="F12631">
        <v>1000</v>
      </c>
      <c r="G12631" s="31" t="s">
        <v>97</v>
      </c>
      <c r="H12631">
        <v>14</v>
      </c>
      <c r="I12631" s="31" t="s">
        <v>104</v>
      </c>
    </row>
    <row r="12632" spans="1:9" x14ac:dyDescent="0.3">
      <c r="A12632">
        <v>12664</v>
      </c>
      <c r="B12632">
        <v>2</v>
      </c>
      <c r="C12632">
        <v>203</v>
      </c>
      <c r="D12632" s="32">
        <v>0.82291666666666663</v>
      </c>
      <c r="E12632">
        <v>8000</v>
      </c>
      <c r="G12632" s="31" t="s">
        <v>102</v>
      </c>
      <c r="H12632">
        <v>14</v>
      </c>
      <c r="I12632" s="31" t="s">
        <v>98</v>
      </c>
    </row>
    <row r="12633" spans="1:9" x14ac:dyDescent="0.3">
      <c r="A12633">
        <v>12665</v>
      </c>
      <c r="B12633">
        <v>4</v>
      </c>
      <c r="C12633">
        <v>203</v>
      </c>
      <c r="D12633" s="32">
        <v>0.80833333333333335</v>
      </c>
      <c r="E12633">
        <v>8000</v>
      </c>
      <c r="G12633" s="31" t="s">
        <v>97</v>
      </c>
      <c r="H12633">
        <v>14</v>
      </c>
      <c r="I12633" s="31" t="s">
        <v>103</v>
      </c>
    </row>
    <row r="12634" spans="1:9" x14ac:dyDescent="0.3">
      <c r="A12634">
        <v>12666</v>
      </c>
      <c r="B12634">
        <v>5</v>
      </c>
      <c r="C12634">
        <v>203</v>
      </c>
      <c r="D12634" s="32">
        <v>0.73958333333333337</v>
      </c>
      <c r="E12634">
        <v>8000</v>
      </c>
      <c r="G12634" s="31" t="s">
        <v>97</v>
      </c>
      <c r="H12634">
        <v>14</v>
      </c>
      <c r="I12634" s="31" t="s">
        <v>105</v>
      </c>
    </row>
    <row r="12635" spans="1:9" x14ac:dyDescent="0.3">
      <c r="A12635">
        <v>12667</v>
      </c>
      <c r="B12635">
        <v>3</v>
      </c>
      <c r="C12635">
        <v>203</v>
      </c>
      <c r="D12635" s="32">
        <v>0.79652777777777772</v>
      </c>
      <c r="E12635">
        <v>8000</v>
      </c>
      <c r="G12635" s="31" t="s">
        <v>97</v>
      </c>
      <c r="H12635">
        <v>15</v>
      </c>
      <c r="I12635" s="31" t="s">
        <v>104</v>
      </c>
    </row>
    <row r="12636" spans="1:9" x14ac:dyDescent="0.3">
      <c r="A12636">
        <v>12668</v>
      </c>
      <c r="B12636">
        <v>5</v>
      </c>
      <c r="C12636">
        <v>203</v>
      </c>
      <c r="D12636" s="32">
        <v>0.7583333333333333</v>
      </c>
      <c r="E12636">
        <v>8000</v>
      </c>
      <c r="F12636">
        <v>6000</v>
      </c>
      <c r="G12636" s="31" t="s">
        <v>102</v>
      </c>
      <c r="H12636">
        <v>15</v>
      </c>
      <c r="I12636" s="31" t="s">
        <v>105</v>
      </c>
    </row>
    <row r="12637" spans="1:9" x14ac:dyDescent="0.3">
      <c r="A12637">
        <v>12669</v>
      </c>
      <c r="B12637">
        <v>3</v>
      </c>
      <c r="C12637">
        <v>203</v>
      </c>
      <c r="D12637" s="32">
        <v>0.82708333333333328</v>
      </c>
      <c r="E12637">
        <v>8000</v>
      </c>
      <c r="G12637" s="31" t="s">
        <v>102</v>
      </c>
      <c r="H12637">
        <v>16</v>
      </c>
      <c r="I12637" s="31" t="s">
        <v>104</v>
      </c>
    </row>
    <row r="12638" spans="1:9" x14ac:dyDescent="0.3">
      <c r="A12638">
        <v>12670</v>
      </c>
      <c r="B12638">
        <v>5</v>
      </c>
      <c r="C12638">
        <v>203</v>
      </c>
      <c r="D12638" s="32">
        <v>0.77777777777777779</v>
      </c>
      <c r="E12638">
        <v>8000</v>
      </c>
      <c r="G12638" s="31" t="s">
        <v>97</v>
      </c>
      <c r="H12638">
        <v>16</v>
      </c>
      <c r="I12638" s="31" t="s">
        <v>105</v>
      </c>
    </row>
    <row r="12639" spans="1:9" x14ac:dyDescent="0.3">
      <c r="A12639">
        <v>12671</v>
      </c>
      <c r="B12639">
        <v>5</v>
      </c>
      <c r="C12639">
        <v>203</v>
      </c>
      <c r="D12639" s="32">
        <v>0.80694444444444446</v>
      </c>
      <c r="E12639">
        <v>8000</v>
      </c>
      <c r="F12639">
        <v>4000</v>
      </c>
      <c r="G12639" s="31" t="s">
        <v>102</v>
      </c>
      <c r="H12639">
        <v>17</v>
      </c>
      <c r="I12639" s="31" t="s">
        <v>105</v>
      </c>
    </row>
    <row r="12640" spans="1:9" x14ac:dyDescent="0.3">
      <c r="A12640">
        <v>12672</v>
      </c>
      <c r="B12640">
        <v>3</v>
      </c>
      <c r="C12640">
        <v>204</v>
      </c>
      <c r="D12640" s="32">
        <v>0.43958333333333333</v>
      </c>
      <c r="E12640">
        <v>8000</v>
      </c>
      <c r="F12640">
        <v>2000</v>
      </c>
      <c r="G12640" s="31" t="s">
        <v>102</v>
      </c>
      <c r="H12640">
        <v>4</v>
      </c>
      <c r="I12640" s="31" t="s">
        <v>104</v>
      </c>
    </row>
    <row r="12641" spans="1:9" x14ac:dyDescent="0.3">
      <c r="A12641">
        <v>12673</v>
      </c>
      <c r="B12641">
        <v>2</v>
      </c>
      <c r="C12641">
        <v>204</v>
      </c>
      <c r="D12641" s="32">
        <v>0.45</v>
      </c>
      <c r="E12641">
        <v>8000</v>
      </c>
      <c r="G12641" s="31" t="s">
        <v>97</v>
      </c>
      <c r="H12641">
        <v>4</v>
      </c>
      <c r="I12641" s="31" t="s">
        <v>98</v>
      </c>
    </row>
    <row r="12642" spans="1:9" x14ac:dyDescent="0.3">
      <c r="A12642">
        <v>12674</v>
      </c>
      <c r="B12642">
        <v>1</v>
      </c>
      <c r="C12642">
        <v>204</v>
      </c>
      <c r="D12642" s="32">
        <v>0.4465277777777778</v>
      </c>
      <c r="E12642">
        <v>8000</v>
      </c>
      <c r="F12642">
        <v>3000</v>
      </c>
      <c r="G12642" s="31" t="s">
        <v>97</v>
      </c>
      <c r="H12642">
        <v>4</v>
      </c>
      <c r="I12642" s="31" t="s">
        <v>99</v>
      </c>
    </row>
    <row r="12643" spans="1:9" x14ac:dyDescent="0.3">
      <c r="A12643">
        <v>12675</v>
      </c>
      <c r="B12643">
        <v>6</v>
      </c>
      <c r="C12643">
        <v>204</v>
      </c>
      <c r="D12643" s="32">
        <v>0.49444444444444446</v>
      </c>
      <c r="E12643">
        <v>8000</v>
      </c>
      <c r="F12643">
        <v>1000</v>
      </c>
      <c r="G12643" s="31" t="s">
        <v>97</v>
      </c>
      <c r="H12643">
        <v>4</v>
      </c>
      <c r="I12643" s="31" t="s">
        <v>100</v>
      </c>
    </row>
    <row r="12644" spans="1:9" x14ac:dyDescent="0.3">
      <c r="A12644">
        <v>12676</v>
      </c>
      <c r="B12644">
        <v>4</v>
      </c>
      <c r="C12644">
        <v>204</v>
      </c>
      <c r="D12644" s="32">
        <v>0.42916666666666664</v>
      </c>
      <c r="E12644">
        <v>8000</v>
      </c>
      <c r="G12644" s="31" t="s">
        <v>102</v>
      </c>
      <c r="H12644">
        <v>4</v>
      </c>
      <c r="I12644" s="31" t="s">
        <v>103</v>
      </c>
    </row>
    <row r="12645" spans="1:9" x14ac:dyDescent="0.3">
      <c r="A12645">
        <v>12677</v>
      </c>
      <c r="B12645">
        <v>8</v>
      </c>
      <c r="C12645">
        <v>204</v>
      </c>
      <c r="D12645" s="32">
        <v>0.46458333333333335</v>
      </c>
      <c r="E12645">
        <v>8000</v>
      </c>
      <c r="G12645" s="31" t="s">
        <v>102</v>
      </c>
      <c r="H12645">
        <v>4</v>
      </c>
      <c r="I12645" s="31" t="s">
        <v>101</v>
      </c>
    </row>
    <row r="12646" spans="1:9" x14ac:dyDescent="0.3">
      <c r="A12646">
        <v>12678</v>
      </c>
      <c r="B12646">
        <v>5</v>
      </c>
      <c r="C12646">
        <v>204</v>
      </c>
      <c r="D12646" s="32">
        <v>0.41249999999999998</v>
      </c>
      <c r="E12646">
        <v>8000</v>
      </c>
      <c r="G12646" s="31" t="s">
        <v>102</v>
      </c>
      <c r="H12646">
        <v>4</v>
      </c>
      <c r="I12646" s="31" t="s">
        <v>105</v>
      </c>
    </row>
    <row r="12647" spans="1:9" x14ac:dyDescent="0.3">
      <c r="A12647">
        <v>12679</v>
      </c>
      <c r="B12647">
        <v>3</v>
      </c>
      <c r="C12647">
        <v>204</v>
      </c>
      <c r="D12647" s="32">
        <v>0.45763888888888887</v>
      </c>
      <c r="E12647">
        <v>10000</v>
      </c>
      <c r="G12647" s="31" t="s">
        <v>97</v>
      </c>
      <c r="H12647">
        <v>5</v>
      </c>
      <c r="I12647" s="31" t="s">
        <v>104</v>
      </c>
    </row>
    <row r="12648" spans="1:9" x14ac:dyDescent="0.3">
      <c r="A12648">
        <v>12680</v>
      </c>
      <c r="B12648">
        <v>2</v>
      </c>
      <c r="C12648">
        <v>204</v>
      </c>
      <c r="D12648" s="32">
        <v>0.48472222222222222</v>
      </c>
      <c r="E12648">
        <v>8000</v>
      </c>
      <c r="G12648" s="31" t="s">
        <v>97</v>
      </c>
      <c r="H12648">
        <v>5</v>
      </c>
      <c r="I12648" s="31" t="s">
        <v>98</v>
      </c>
    </row>
    <row r="12649" spans="1:9" x14ac:dyDescent="0.3">
      <c r="A12649">
        <v>12681</v>
      </c>
      <c r="B12649">
        <v>1</v>
      </c>
      <c r="C12649">
        <v>204</v>
      </c>
      <c r="D12649" s="32">
        <v>0.50902777777777775</v>
      </c>
      <c r="E12649">
        <v>8000</v>
      </c>
      <c r="F12649">
        <v>1000</v>
      </c>
      <c r="G12649" s="31" t="s">
        <v>102</v>
      </c>
      <c r="H12649">
        <v>5</v>
      </c>
      <c r="I12649" s="31" t="s">
        <v>99</v>
      </c>
    </row>
    <row r="12650" spans="1:9" x14ac:dyDescent="0.3">
      <c r="A12650">
        <v>12682</v>
      </c>
      <c r="B12650">
        <v>6</v>
      </c>
      <c r="C12650">
        <v>204</v>
      </c>
      <c r="D12650" s="32">
        <v>0.52986111111111112</v>
      </c>
      <c r="E12650">
        <v>10000</v>
      </c>
      <c r="F12650">
        <v>2000</v>
      </c>
      <c r="G12650" s="31" t="s">
        <v>97</v>
      </c>
      <c r="H12650">
        <v>5</v>
      </c>
      <c r="I12650" s="31" t="s">
        <v>100</v>
      </c>
    </row>
    <row r="12651" spans="1:9" x14ac:dyDescent="0.3">
      <c r="A12651">
        <v>12683</v>
      </c>
      <c r="B12651">
        <v>4</v>
      </c>
      <c r="C12651">
        <v>204</v>
      </c>
      <c r="D12651" s="32">
        <v>0.44791666666666669</v>
      </c>
      <c r="E12651">
        <v>8000</v>
      </c>
      <c r="G12651" s="31" t="s">
        <v>97</v>
      </c>
      <c r="H12651">
        <v>5</v>
      </c>
      <c r="I12651" s="31" t="s">
        <v>103</v>
      </c>
    </row>
    <row r="12652" spans="1:9" x14ac:dyDescent="0.3">
      <c r="A12652">
        <v>12684</v>
      </c>
      <c r="B12652">
        <v>8</v>
      </c>
      <c r="C12652">
        <v>204</v>
      </c>
      <c r="D12652" s="32">
        <v>0.56736111111111109</v>
      </c>
      <c r="E12652">
        <v>8000</v>
      </c>
      <c r="G12652" s="31" t="s">
        <v>97</v>
      </c>
      <c r="H12652">
        <v>5</v>
      </c>
      <c r="I12652" s="31" t="s">
        <v>101</v>
      </c>
    </row>
    <row r="12653" spans="1:9" x14ac:dyDescent="0.3">
      <c r="A12653">
        <v>12685</v>
      </c>
      <c r="B12653">
        <v>5</v>
      </c>
      <c r="C12653">
        <v>204</v>
      </c>
      <c r="D12653" s="32">
        <v>0.61736111111111114</v>
      </c>
      <c r="E12653">
        <v>10000</v>
      </c>
      <c r="G12653" s="31" t="s">
        <v>97</v>
      </c>
      <c r="H12653">
        <v>5</v>
      </c>
      <c r="I12653" s="31" t="s">
        <v>105</v>
      </c>
    </row>
    <row r="12654" spans="1:9" x14ac:dyDescent="0.3">
      <c r="A12654">
        <v>12686</v>
      </c>
      <c r="B12654">
        <v>3</v>
      </c>
      <c r="C12654">
        <v>204</v>
      </c>
      <c r="D12654" s="32">
        <v>0.4909722222222222</v>
      </c>
      <c r="E12654">
        <v>8000</v>
      </c>
      <c r="F12654">
        <v>2000</v>
      </c>
      <c r="G12654" s="31" t="s">
        <v>97</v>
      </c>
      <c r="H12654">
        <v>6</v>
      </c>
      <c r="I12654" s="31" t="s">
        <v>104</v>
      </c>
    </row>
    <row r="12655" spans="1:9" x14ac:dyDescent="0.3">
      <c r="A12655">
        <v>12687</v>
      </c>
      <c r="B12655">
        <v>2</v>
      </c>
      <c r="C12655">
        <v>204</v>
      </c>
      <c r="D12655" s="32">
        <v>0.54027777777777775</v>
      </c>
      <c r="E12655">
        <v>10000</v>
      </c>
      <c r="G12655" s="31" t="s">
        <v>102</v>
      </c>
      <c r="H12655">
        <v>6</v>
      </c>
      <c r="I12655" s="31" t="s">
        <v>98</v>
      </c>
    </row>
    <row r="12656" spans="1:9" x14ac:dyDescent="0.3">
      <c r="A12656">
        <v>12688</v>
      </c>
      <c r="B12656">
        <v>1</v>
      </c>
      <c r="C12656">
        <v>204</v>
      </c>
      <c r="D12656" s="32">
        <v>0.55208333333333337</v>
      </c>
      <c r="E12656">
        <v>8000</v>
      </c>
      <c r="F12656">
        <v>1000</v>
      </c>
      <c r="G12656" s="31" t="s">
        <v>102</v>
      </c>
      <c r="H12656">
        <v>6</v>
      </c>
      <c r="I12656" s="31" t="s">
        <v>99</v>
      </c>
    </row>
    <row r="12657" spans="1:9" x14ac:dyDescent="0.3">
      <c r="A12657">
        <v>12689</v>
      </c>
      <c r="B12657">
        <v>6</v>
      </c>
      <c r="C12657">
        <v>204</v>
      </c>
      <c r="D12657" s="32">
        <v>0.55277777777777781</v>
      </c>
      <c r="E12657">
        <v>10000</v>
      </c>
      <c r="G12657" s="31" t="s">
        <v>97</v>
      </c>
      <c r="H12657">
        <v>6</v>
      </c>
      <c r="I12657" s="31" t="s">
        <v>100</v>
      </c>
    </row>
    <row r="12658" spans="1:9" x14ac:dyDescent="0.3">
      <c r="A12658">
        <v>12690</v>
      </c>
      <c r="B12658">
        <v>4</v>
      </c>
      <c r="C12658">
        <v>204</v>
      </c>
      <c r="D12658" s="32">
        <v>0.53819444444444442</v>
      </c>
      <c r="E12658">
        <v>8000</v>
      </c>
      <c r="G12658" s="31" t="s">
        <v>102</v>
      </c>
      <c r="H12658">
        <v>6</v>
      </c>
      <c r="I12658" s="31" t="s">
        <v>103</v>
      </c>
    </row>
    <row r="12659" spans="1:9" x14ac:dyDescent="0.3">
      <c r="A12659">
        <v>12691</v>
      </c>
      <c r="B12659">
        <v>8</v>
      </c>
      <c r="C12659">
        <v>204</v>
      </c>
      <c r="D12659" s="32">
        <v>0.6166666666666667</v>
      </c>
      <c r="E12659">
        <v>8000</v>
      </c>
      <c r="G12659" s="31" t="s">
        <v>97</v>
      </c>
      <c r="H12659">
        <v>6</v>
      </c>
      <c r="I12659" s="31" t="s">
        <v>101</v>
      </c>
    </row>
    <row r="12660" spans="1:9" x14ac:dyDescent="0.3">
      <c r="A12660">
        <v>12692</v>
      </c>
      <c r="B12660">
        <v>5</v>
      </c>
      <c r="C12660">
        <v>204</v>
      </c>
      <c r="D12660" s="32">
        <v>0.45069444444444445</v>
      </c>
      <c r="E12660">
        <v>8000</v>
      </c>
      <c r="G12660" s="31" t="s">
        <v>102</v>
      </c>
      <c r="H12660">
        <v>6</v>
      </c>
      <c r="I12660" s="31" t="s">
        <v>105</v>
      </c>
    </row>
    <row r="12661" spans="1:9" x14ac:dyDescent="0.3">
      <c r="A12661">
        <v>12693</v>
      </c>
      <c r="B12661">
        <v>3</v>
      </c>
      <c r="C12661">
        <v>204</v>
      </c>
      <c r="D12661" s="32">
        <v>0.51875000000000004</v>
      </c>
      <c r="E12661">
        <v>8000</v>
      </c>
      <c r="F12661">
        <v>1500</v>
      </c>
      <c r="G12661" s="31" t="s">
        <v>102</v>
      </c>
      <c r="H12661">
        <v>7</v>
      </c>
      <c r="I12661" s="31" t="s">
        <v>104</v>
      </c>
    </row>
    <row r="12662" spans="1:9" x14ac:dyDescent="0.3">
      <c r="A12662">
        <v>12694</v>
      </c>
      <c r="B12662">
        <v>2</v>
      </c>
      <c r="C12662">
        <v>204</v>
      </c>
      <c r="D12662" s="32">
        <v>0.63541666666666663</v>
      </c>
      <c r="E12662">
        <v>8000</v>
      </c>
      <c r="G12662" s="31" t="s">
        <v>102</v>
      </c>
      <c r="H12662">
        <v>7</v>
      </c>
      <c r="I12662" s="31" t="s">
        <v>98</v>
      </c>
    </row>
    <row r="12663" spans="1:9" x14ac:dyDescent="0.3">
      <c r="A12663">
        <v>12695</v>
      </c>
      <c r="B12663">
        <v>1</v>
      </c>
      <c r="C12663">
        <v>204</v>
      </c>
      <c r="D12663" s="32">
        <v>0.6645833333333333</v>
      </c>
      <c r="E12663">
        <v>8000</v>
      </c>
      <c r="G12663" s="31" t="s">
        <v>102</v>
      </c>
      <c r="H12663">
        <v>7</v>
      </c>
      <c r="I12663" s="31" t="s">
        <v>99</v>
      </c>
    </row>
    <row r="12664" spans="1:9" x14ac:dyDescent="0.3">
      <c r="A12664">
        <v>12696</v>
      </c>
      <c r="B12664">
        <v>6</v>
      </c>
      <c r="C12664">
        <v>204</v>
      </c>
      <c r="D12664" s="32">
        <v>0.64652777777777781</v>
      </c>
      <c r="E12664">
        <v>8000</v>
      </c>
      <c r="G12664" s="31" t="s">
        <v>97</v>
      </c>
      <c r="H12664">
        <v>7</v>
      </c>
      <c r="I12664" s="31" t="s">
        <v>100</v>
      </c>
    </row>
    <row r="12665" spans="1:9" x14ac:dyDescent="0.3">
      <c r="A12665">
        <v>12697</v>
      </c>
      <c r="B12665">
        <v>4</v>
      </c>
      <c r="C12665">
        <v>204</v>
      </c>
      <c r="D12665" s="32">
        <v>0.55138888888888893</v>
      </c>
      <c r="E12665">
        <v>8000</v>
      </c>
      <c r="F12665">
        <v>2000</v>
      </c>
      <c r="G12665" s="31" t="s">
        <v>97</v>
      </c>
      <c r="H12665">
        <v>7</v>
      </c>
      <c r="I12665" s="31" t="s">
        <v>103</v>
      </c>
    </row>
    <row r="12666" spans="1:9" x14ac:dyDescent="0.3">
      <c r="A12666">
        <v>12698</v>
      </c>
      <c r="B12666">
        <v>8</v>
      </c>
      <c r="C12666">
        <v>204</v>
      </c>
      <c r="D12666" s="32">
        <v>0.68541666666666667</v>
      </c>
      <c r="E12666">
        <v>8000</v>
      </c>
      <c r="F12666">
        <v>2000</v>
      </c>
      <c r="G12666" s="31" t="s">
        <v>102</v>
      </c>
      <c r="H12666">
        <v>7</v>
      </c>
      <c r="I12666" s="31" t="s">
        <v>101</v>
      </c>
    </row>
    <row r="12667" spans="1:9" x14ac:dyDescent="0.3">
      <c r="A12667">
        <v>12699</v>
      </c>
      <c r="B12667">
        <v>5</v>
      </c>
      <c r="C12667">
        <v>204</v>
      </c>
      <c r="D12667" s="32">
        <v>0.47569444444444442</v>
      </c>
      <c r="E12667">
        <v>8000</v>
      </c>
      <c r="G12667" s="31" t="s">
        <v>97</v>
      </c>
      <c r="H12667">
        <v>7</v>
      </c>
      <c r="I12667" s="31" t="s">
        <v>105</v>
      </c>
    </row>
    <row r="12668" spans="1:9" x14ac:dyDescent="0.3">
      <c r="A12668">
        <v>12700</v>
      </c>
      <c r="B12668">
        <v>3</v>
      </c>
      <c r="C12668">
        <v>204</v>
      </c>
      <c r="D12668" s="32">
        <v>0.54166666666666663</v>
      </c>
      <c r="E12668">
        <v>10000</v>
      </c>
      <c r="G12668" s="31" t="s">
        <v>102</v>
      </c>
      <c r="H12668">
        <v>8</v>
      </c>
      <c r="I12668" s="31" t="s">
        <v>104</v>
      </c>
    </row>
    <row r="12669" spans="1:9" x14ac:dyDescent="0.3">
      <c r="A12669">
        <v>12701</v>
      </c>
      <c r="B12669">
        <v>2</v>
      </c>
      <c r="C12669">
        <v>204</v>
      </c>
      <c r="D12669" s="32">
        <v>0.66111111111111109</v>
      </c>
      <c r="E12669">
        <v>8000</v>
      </c>
      <c r="G12669" s="31" t="s">
        <v>102</v>
      </c>
      <c r="H12669">
        <v>8</v>
      </c>
      <c r="I12669" s="31" t="s">
        <v>98</v>
      </c>
    </row>
    <row r="12670" spans="1:9" x14ac:dyDescent="0.3">
      <c r="A12670">
        <v>12702</v>
      </c>
      <c r="B12670">
        <v>1</v>
      </c>
      <c r="C12670">
        <v>204</v>
      </c>
      <c r="D12670" s="32">
        <v>0.69027777777777777</v>
      </c>
      <c r="E12670">
        <v>8000</v>
      </c>
      <c r="G12670" s="31" t="s">
        <v>102</v>
      </c>
      <c r="H12670">
        <v>8</v>
      </c>
      <c r="I12670" s="31" t="s">
        <v>99</v>
      </c>
    </row>
    <row r="12671" spans="1:9" x14ac:dyDescent="0.3">
      <c r="A12671">
        <v>12703</v>
      </c>
      <c r="B12671">
        <v>6</v>
      </c>
      <c r="C12671">
        <v>204</v>
      </c>
      <c r="D12671" s="32">
        <v>0.6645833333333333</v>
      </c>
      <c r="E12671">
        <v>8000</v>
      </c>
      <c r="G12671" s="31" t="s">
        <v>97</v>
      </c>
      <c r="H12671">
        <v>8</v>
      </c>
      <c r="I12671" s="31" t="s">
        <v>100</v>
      </c>
    </row>
    <row r="12672" spans="1:9" x14ac:dyDescent="0.3">
      <c r="A12672">
        <v>12704</v>
      </c>
      <c r="B12672">
        <v>4</v>
      </c>
      <c r="C12672">
        <v>204</v>
      </c>
      <c r="D12672" s="32"/>
      <c r="E12672">
        <v>10000</v>
      </c>
      <c r="G12672" s="31" t="s">
        <v>97</v>
      </c>
      <c r="H12672">
        <v>8</v>
      </c>
      <c r="I12672" s="31" t="s">
        <v>103</v>
      </c>
    </row>
    <row r="12673" spans="1:9" x14ac:dyDescent="0.3">
      <c r="A12673">
        <v>12705</v>
      </c>
      <c r="B12673">
        <v>5</v>
      </c>
      <c r="C12673">
        <v>204</v>
      </c>
      <c r="D12673" s="32">
        <v>0.4597222222222222</v>
      </c>
      <c r="E12673">
        <v>8000</v>
      </c>
      <c r="F12673">
        <v>2000</v>
      </c>
      <c r="G12673" s="31" t="s">
        <v>102</v>
      </c>
      <c r="H12673">
        <v>8</v>
      </c>
      <c r="I12673" s="31" t="s">
        <v>105</v>
      </c>
    </row>
    <row r="12674" spans="1:9" x14ac:dyDescent="0.3">
      <c r="A12674">
        <v>12706</v>
      </c>
      <c r="B12674">
        <v>3</v>
      </c>
      <c r="C12674">
        <v>204</v>
      </c>
      <c r="D12674" s="32">
        <v>0.57152777777777775</v>
      </c>
      <c r="E12674">
        <v>8000</v>
      </c>
      <c r="G12674" s="31" t="s">
        <v>97</v>
      </c>
      <c r="H12674">
        <v>9</v>
      </c>
      <c r="I12674" s="31" t="s">
        <v>104</v>
      </c>
    </row>
    <row r="12675" spans="1:9" x14ac:dyDescent="0.3">
      <c r="A12675">
        <v>12707</v>
      </c>
      <c r="B12675">
        <v>2</v>
      </c>
      <c r="C12675">
        <v>204</v>
      </c>
      <c r="D12675" s="32">
        <v>0.70416666666666672</v>
      </c>
      <c r="E12675">
        <v>8000</v>
      </c>
      <c r="G12675" s="31" t="s">
        <v>97</v>
      </c>
      <c r="H12675">
        <v>9</v>
      </c>
      <c r="I12675" s="31" t="s">
        <v>98</v>
      </c>
    </row>
    <row r="12676" spans="1:9" x14ac:dyDescent="0.3">
      <c r="A12676">
        <v>12708</v>
      </c>
      <c r="B12676">
        <v>1</v>
      </c>
      <c r="C12676">
        <v>204</v>
      </c>
      <c r="D12676" s="32">
        <v>0.7270833333333333</v>
      </c>
      <c r="E12676">
        <v>8000</v>
      </c>
      <c r="F12676">
        <v>1000</v>
      </c>
      <c r="G12676" s="31" t="s">
        <v>102</v>
      </c>
      <c r="H12676">
        <v>9</v>
      </c>
      <c r="I12676" s="31" t="s">
        <v>99</v>
      </c>
    </row>
    <row r="12677" spans="1:9" x14ac:dyDescent="0.3">
      <c r="A12677">
        <v>12709</v>
      </c>
      <c r="B12677">
        <v>6</v>
      </c>
      <c r="C12677">
        <v>204</v>
      </c>
      <c r="D12677" s="32">
        <v>0.71944444444444444</v>
      </c>
      <c r="E12677">
        <v>10000</v>
      </c>
      <c r="F12677">
        <v>2000</v>
      </c>
      <c r="G12677" s="31" t="s">
        <v>97</v>
      </c>
      <c r="H12677">
        <v>9</v>
      </c>
      <c r="I12677" s="31" t="s">
        <v>100</v>
      </c>
    </row>
    <row r="12678" spans="1:9" x14ac:dyDescent="0.3">
      <c r="A12678">
        <v>12710</v>
      </c>
      <c r="B12678">
        <v>4</v>
      </c>
      <c r="C12678">
        <v>204</v>
      </c>
      <c r="D12678" s="32">
        <v>0.64652777777777781</v>
      </c>
      <c r="E12678">
        <v>10000</v>
      </c>
      <c r="G12678" s="31" t="s">
        <v>102</v>
      </c>
      <c r="H12678">
        <v>9</v>
      </c>
      <c r="I12678" s="31" t="s">
        <v>103</v>
      </c>
    </row>
    <row r="12679" spans="1:9" x14ac:dyDescent="0.3">
      <c r="A12679">
        <v>12711</v>
      </c>
      <c r="B12679">
        <v>5</v>
      </c>
      <c r="C12679">
        <v>204</v>
      </c>
      <c r="D12679" s="32">
        <v>0.51875000000000004</v>
      </c>
      <c r="E12679">
        <v>8000</v>
      </c>
      <c r="G12679" s="31" t="s">
        <v>102</v>
      </c>
      <c r="H12679">
        <v>9</v>
      </c>
      <c r="I12679" s="31" t="s">
        <v>105</v>
      </c>
    </row>
    <row r="12680" spans="1:9" x14ac:dyDescent="0.3">
      <c r="A12680">
        <v>12712</v>
      </c>
      <c r="B12680">
        <v>3</v>
      </c>
      <c r="C12680">
        <v>204</v>
      </c>
      <c r="D12680" s="32">
        <v>0.5854166666666667</v>
      </c>
      <c r="E12680">
        <v>8000</v>
      </c>
      <c r="G12680" s="31" t="s">
        <v>97</v>
      </c>
      <c r="H12680">
        <v>10</v>
      </c>
      <c r="I12680" s="31" t="s">
        <v>104</v>
      </c>
    </row>
    <row r="12681" spans="1:9" x14ac:dyDescent="0.3">
      <c r="A12681">
        <v>12713</v>
      </c>
      <c r="B12681">
        <v>2</v>
      </c>
      <c r="C12681">
        <v>204</v>
      </c>
      <c r="D12681" s="32">
        <v>0.72152777777777777</v>
      </c>
      <c r="E12681">
        <v>8000</v>
      </c>
      <c r="G12681" s="31" t="s">
        <v>102</v>
      </c>
      <c r="H12681">
        <v>10</v>
      </c>
      <c r="I12681" s="31" t="s">
        <v>98</v>
      </c>
    </row>
    <row r="12682" spans="1:9" x14ac:dyDescent="0.3">
      <c r="A12682">
        <v>12714</v>
      </c>
      <c r="B12682">
        <v>1</v>
      </c>
      <c r="C12682">
        <v>204</v>
      </c>
      <c r="D12682" s="32">
        <v>0.7368055555555556</v>
      </c>
      <c r="E12682">
        <v>8000</v>
      </c>
      <c r="G12682" s="31" t="s">
        <v>102</v>
      </c>
      <c r="H12682">
        <v>10</v>
      </c>
      <c r="I12682" s="31" t="s">
        <v>99</v>
      </c>
    </row>
    <row r="12683" spans="1:9" x14ac:dyDescent="0.3">
      <c r="A12683">
        <v>12715</v>
      </c>
      <c r="B12683">
        <v>6</v>
      </c>
      <c r="C12683">
        <v>204</v>
      </c>
      <c r="D12683" s="32">
        <v>0.73750000000000004</v>
      </c>
      <c r="E12683">
        <v>8000</v>
      </c>
      <c r="G12683" s="31" t="s">
        <v>97</v>
      </c>
      <c r="H12683">
        <v>10</v>
      </c>
      <c r="I12683" s="31" t="s">
        <v>100</v>
      </c>
    </row>
    <row r="12684" spans="1:9" x14ac:dyDescent="0.3">
      <c r="A12684">
        <v>12716</v>
      </c>
      <c r="B12684">
        <v>4</v>
      </c>
      <c r="C12684">
        <v>204</v>
      </c>
      <c r="D12684" s="32">
        <v>0.67222222222222228</v>
      </c>
      <c r="E12684">
        <v>8000</v>
      </c>
      <c r="G12684" s="31" t="s">
        <v>97</v>
      </c>
      <c r="H12684">
        <v>10</v>
      </c>
      <c r="I12684" s="31" t="s">
        <v>103</v>
      </c>
    </row>
    <row r="12685" spans="1:9" x14ac:dyDescent="0.3">
      <c r="A12685">
        <v>12717</v>
      </c>
      <c r="B12685">
        <v>5</v>
      </c>
      <c r="C12685">
        <v>204</v>
      </c>
      <c r="D12685" s="32">
        <v>0.53541666666666665</v>
      </c>
      <c r="E12685">
        <v>8000</v>
      </c>
      <c r="G12685" s="31" t="s">
        <v>97</v>
      </c>
      <c r="H12685">
        <v>10</v>
      </c>
      <c r="I12685" s="31" t="s">
        <v>105</v>
      </c>
    </row>
    <row r="12686" spans="1:9" x14ac:dyDescent="0.3">
      <c r="A12686">
        <v>12718</v>
      </c>
      <c r="B12686">
        <v>3</v>
      </c>
      <c r="C12686">
        <v>204</v>
      </c>
      <c r="D12686" s="32">
        <v>0.62083333333333335</v>
      </c>
      <c r="E12686">
        <v>8000</v>
      </c>
      <c r="G12686" s="31" t="s">
        <v>97</v>
      </c>
      <c r="H12686">
        <v>11</v>
      </c>
      <c r="I12686" s="31" t="s">
        <v>104</v>
      </c>
    </row>
    <row r="12687" spans="1:9" x14ac:dyDescent="0.3">
      <c r="A12687">
        <v>12719</v>
      </c>
      <c r="B12687">
        <v>2</v>
      </c>
      <c r="C12687">
        <v>204</v>
      </c>
      <c r="D12687" s="32">
        <v>0.74583333333333335</v>
      </c>
      <c r="E12687">
        <v>8000</v>
      </c>
      <c r="G12687" s="31" t="s">
        <v>102</v>
      </c>
      <c r="H12687">
        <v>11</v>
      </c>
      <c r="I12687" s="31" t="s">
        <v>98</v>
      </c>
    </row>
    <row r="12688" spans="1:9" x14ac:dyDescent="0.3">
      <c r="A12688">
        <v>12720</v>
      </c>
      <c r="B12688">
        <v>1</v>
      </c>
      <c r="C12688">
        <v>204</v>
      </c>
      <c r="D12688" s="32">
        <v>0.76875000000000004</v>
      </c>
      <c r="E12688">
        <v>8000</v>
      </c>
      <c r="G12688" s="31" t="s">
        <v>102</v>
      </c>
      <c r="H12688">
        <v>11</v>
      </c>
      <c r="I12688" s="31" t="s">
        <v>99</v>
      </c>
    </row>
    <row r="12689" spans="1:9" x14ac:dyDescent="0.3">
      <c r="A12689">
        <v>12721</v>
      </c>
      <c r="B12689">
        <v>6</v>
      </c>
      <c r="C12689">
        <v>204</v>
      </c>
      <c r="D12689" s="32">
        <v>0.75069444444444444</v>
      </c>
      <c r="E12689">
        <v>8000</v>
      </c>
      <c r="G12689" s="31" t="s">
        <v>97</v>
      </c>
      <c r="H12689">
        <v>11</v>
      </c>
      <c r="I12689" s="31" t="s">
        <v>100</v>
      </c>
    </row>
    <row r="12690" spans="1:9" x14ac:dyDescent="0.3">
      <c r="A12690">
        <v>12722</v>
      </c>
      <c r="B12690">
        <v>4</v>
      </c>
      <c r="C12690">
        <v>204</v>
      </c>
      <c r="D12690" s="32">
        <v>0.69097222222222221</v>
      </c>
      <c r="E12690">
        <v>8000</v>
      </c>
      <c r="G12690" s="31" t="s">
        <v>97</v>
      </c>
      <c r="H12690">
        <v>11</v>
      </c>
      <c r="I12690" s="31" t="s">
        <v>103</v>
      </c>
    </row>
    <row r="12691" spans="1:9" x14ac:dyDescent="0.3">
      <c r="A12691">
        <v>12723</v>
      </c>
      <c r="B12691">
        <v>5</v>
      </c>
      <c r="C12691">
        <v>204</v>
      </c>
      <c r="D12691" s="32">
        <v>0.59375</v>
      </c>
      <c r="E12691">
        <v>8000</v>
      </c>
      <c r="F12691">
        <v>3000</v>
      </c>
      <c r="G12691" s="31" t="s">
        <v>102</v>
      </c>
      <c r="H12691">
        <v>11</v>
      </c>
      <c r="I12691" s="31" t="s">
        <v>105</v>
      </c>
    </row>
    <row r="12692" spans="1:9" x14ac:dyDescent="0.3">
      <c r="A12692">
        <v>12724</v>
      </c>
      <c r="B12692">
        <v>3</v>
      </c>
      <c r="C12692">
        <v>204</v>
      </c>
      <c r="D12692" s="32">
        <v>0.64652777777777781</v>
      </c>
      <c r="E12692">
        <v>8000</v>
      </c>
      <c r="G12692" s="31" t="s">
        <v>97</v>
      </c>
      <c r="H12692">
        <v>12</v>
      </c>
      <c r="I12692" s="31" t="s">
        <v>104</v>
      </c>
    </row>
    <row r="12693" spans="1:9" x14ac:dyDescent="0.3">
      <c r="A12693">
        <v>12725</v>
      </c>
      <c r="B12693">
        <v>2</v>
      </c>
      <c r="C12693">
        <v>204</v>
      </c>
      <c r="D12693" s="32">
        <v>0.77500000000000002</v>
      </c>
      <c r="E12693">
        <v>8000</v>
      </c>
      <c r="G12693" s="31" t="s">
        <v>102</v>
      </c>
      <c r="H12693">
        <v>12</v>
      </c>
      <c r="I12693" s="31" t="s">
        <v>98</v>
      </c>
    </row>
    <row r="12694" spans="1:9" x14ac:dyDescent="0.3">
      <c r="A12694">
        <v>12726</v>
      </c>
      <c r="B12694">
        <v>1</v>
      </c>
      <c r="C12694">
        <v>204</v>
      </c>
      <c r="D12694" s="32">
        <v>0.79305555555555551</v>
      </c>
      <c r="E12694">
        <v>8000</v>
      </c>
      <c r="F12694">
        <v>2000</v>
      </c>
      <c r="G12694" s="31" t="s">
        <v>102</v>
      </c>
      <c r="H12694">
        <v>12</v>
      </c>
      <c r="I12694" s="31" t="s">
        <v>99</v>
      </c>
    </row>
    <row r="12695" spans="1:9" x14ac:dyDescent="0.3">
      <c r="A12695">
        <v>12727</v>
      </c>
      <c r="B12695">
        <v>6</v>
      </c>
      <c r="C12695">
        <v>204</v>
      </c>
      <c r="D12695" s="32">
        <v>0.77222222222222225</v>
      </c>
      <c r="E12695">
        <v>8000</v>
      </c>
      <c r="G12695" s="31" t="s">
        <v>102</v>
      </c>
      <c r="H12695">
        <v>12</v>
      </c>
      <c r="I12695" s="31" t="s">
        <v>100</v>
      </c>
    </row>
    <row r="12696" spans="1:9" x14ac:dyDescent="0.3">
      <c r="A12696">
        <v>12728</v>
      </c>
      <c r="B12696">
        <v>4</v>
      </c>
      <c r="C12696">
        <v>204</v>
      </c>
      <c r="D12696" s="32">
        <v>0.71527777777777779</v>
      </c>
      <c r="E12696">
        <v>10000</v>
      </c>
      <c r="G12696" s="31" t="s">
        <v>102</v>
      </c>
      <c r="H12696">
        <v>12</v>
      </c>
      <c r="I12696" s="31" t="s">
        <v>103</v>
      </c>
    </row>
    <row r="12697" spans="1:9" x14ac:dyDescent="0.3">
      <c r="A12697">
        <v>12729</v>
      </c>
      <c r="B12697">
        <v>5</v>
      </c>
      <c r="C12697">
        <v>204</v>
      </c>
      <c r="D12697" s="32">
        <v>0.61805555555555558</v>
      </c>
      <c r="E12697">
        <v>8000</v>
      </c>
      <c r="G12697" s="31" t="s">
        <v>97</v>
      </c>
      <c r="H12697">
        <v>12</v>
      </c>
      <c r="I12697" s="31" t="s">
        <v>105</v>
      </c>
    </row>
    <row r="12698" spans="1:9" x14ac:dyDescent="0.3">
      <c r="A12698">
        <v>12730</v>
      </c>
      <c r="B12698">
        <v>3</v>
      </c>
      <c r="C12698">
        <v>204</v>
      </c>
      <c r="D12698" s="32">
        <v>0.67083333333333328</v>
      </c>
      <c r="E12698">
        <v>8000</v>
      </c>
      <c r="G12698" s="31" t="s">
        <v>97</v>
      </c>
      <c r="H12698">
        <v>13</v>
      </c>
      <c r="I12698" s="31" t="s">
        <v>104</v>
      </c>
    </row>
    <row r="12699" spans="1:9" x14ac:dyDescent="0.3">
      <c r="A12699">
        <v>12731</v>
      </c>
      <c r="B12699">
        <v>2</v>
      </c>
      <c r="C12699">
        <v>204</v>
      </c>
      <c r="D12699" s="32">
        <v>0.79722222222222228</v>
      </c>
      <c r="E12699">
        <v>8000</v>
      </c>
      <c r="G12699" s="31" t="s">
        <v>97</v>
      </c>
      <c r="H12699">
        <v>13</v>
      </c>
      <c r="I12699" s="31" t="s">
        <v>98</v>
      </c>
    </row>
    <row r="12700" spans="1:9" x14ac:dyDescent="0.3">
      <c r="A12700">
        <v>12732</v>
      </c>
      <c r="B12700">
        <v>1</v>
      </c>
      <c r="C12700">
        <v>204</v>
      </c>
      <c r="D12700" s="32">
        <v>0.82499999999999996</v>
      </c>
      <c r="E12700">
        <v>8000</v>
      </c>
      <c r="G12700" s="31" t="s">
        <v>102</v>
      </c>
      <c r="H12700">
        <v>13</v>
      </c>
      <c r="I12700" s="31" t="s">
        <v>99</v>
      </c>
    </row>
    <row r="12701" spans="1:9" x14ac:dyDescent="0.3">
      <c r="A12701">
        <v>12733</v>
      </c>
      <c r="B12701">
        <v>6</v>
      </c>
      <c r="C12701">
        <v>204</v>
      </c>
      <c r="D12701" s="32">
        <v>0.80208333333333337</v>
      </c>
      <c r="E12701">
        <v>8000</v>
      </c>
      <c r="G12701" s="31" t="s">
        <v>97</v>
      </c>
      <c r="H12701">
        <v>13</v>
      </c>
      <c r="I12701" s="31" t="s">
        <v>100</v>
      </c>
    </row>
    <row r="12702" spans="1:9" x14ac:dyDescent="0.3">
      <c r="A12702">
        <v>12734</v>
      </c>
      <c r="B12702">
        <v>4</v>
      </c>
      <c r="C12702">
        <v>204</v>
      </c>
      <c r="D12702" s="32">
        <v>0.73263888888888884</v>
      </c>
      <c r="E12702">
        <v>8000</v>
      </c>
      <c r="G12702" s="31" t="s">
        <v>102</v>
      </c>
      <c r="H12702">
        <v>13</v>
      </c>
      <c r="I12702" s="31" t="s">
        <v>103</v>
      </c>
    </row>
    <row r="12703" spans="1:9" x14ac:dyDescent="0.3">
      <c r="A12703">
        <v>12735</v>
      </c>
      <c r="B12703">
        <v>5</v>
      </c>
      <c r="C12703">
        <v>204</v>
      </c>
      <c r="D12703" s="32">
        <v>0.63124999999999998</v>
      </c>
      <c r="E12703">
        <v>8000</v>
      </c>
      <c r="F12703">
        <v>300</v>
      </c>
      <c r="G12703" s="31" t="s">
        <v>102</v>
      </c>
      <c r="H12703">
        <v>13</v>
      </c>
      <c r="I12703" s="31" t="s">
        <v>105</v>
      </c>
    </row>
    <row r="12704" spans="1:9" x14ac:dyDescent="0.3">
      <c r="A12704">
        <v>12736</v>
      </c>
      <c r="B12704">
        <v>3</v>
      </c>
      <c r="C12704">
        <v>204</v>
      </c>
      <c r="D12704" s="32">
        <v>0.68888888888888888</v>
      </c>
      <c r="E12704">
        <v>8000</v>
      </c>
      <c r="F12704">
        <v>1000</v>
      </c>
      <c r="G12704" s="31" t="s">
        <v>97</v>
      </c>
      <c r="H12704">
        <v>14</v>
      </c>
      <c r="I12704" s="31" t="s">
        <v>104</v>
      </c>
    </row>
    <row r="12705" spans="1:9" x14ac:dyDescent="0.3">
      <c r="A12705">
        <v>12737</v>
      </c>
      <c r="B12705">
        <v>2</v>
      </c>
      <c r="C12705">
        <v>204</v>
      </c>
      <c r="D12705" s="32">
        <v>0.82152777777777775</v>
      </c>
      <c r="E12705">
        <v>8000</v>
      </c>
      <c r="F12705">
        <v>2000</v>
      </c>
      <c r="G12705" s="31" t="s">
        <v>97</v>
      </c>
      <c r="H12705">
        <v>14</v>
      </c>
      <c r="I12705" s="31" t="s">
        <v>98</v>
      </c>
    </row>
    <row r="12706" spans="1:9" x14ac:dyDescent="0.3">
      <c r="A12706">
        <v>12738</v>
      </c>
      <c r="B12706">
        <v>6</v>
      </c>
      <c r="C12706">
        <v>204</v>
      </c>
      <c r="D12706" s="32">
        <v>0.82013888888888886</v>
      </c>
      <c r="E12706">
        <v>8000</v>
      </c>
      <c r="G12706" s="31" t="s">
        <v>102</v>
      </c>
      <c r="H12706">
        <v>14</v>
      </c>
      <c r="I12706" s="31" t="s">
        <v>100</v>
      </c>
    </row>
    <row r="12707" spans="1:9" x14ac:dyDescent="0.3">
      <c r="A12707">
        <v>12739</v>
      </c>
      <c r="B12707">
        <v>4</v>
      </c>
      <c r="C12707">
        <v>204</v>
      </c>
      <c r="D12707" s="32">
        <v>0.7416666666666667</v>
      </c>
      <c r="E12707">
        <v>8000</v>
      </c>
      <c r="G12707" s="31" t="s">
        <v>102</v>
      </c>
      <c r="H12707">
        <v>14</v>
      </c>
      <c r="I12707" s="31" t="s">
        <v>103</v>
      </c>
    </row>
    <row r="12708" spans="1:9" x14ac:dyDescent="0.3">
      <c r="A12708">
        <v>12740</v>
      </c>
      <c r="B12708">
        <v>5</v>
      </c>
      <c r="C12708">
        <v>204</v>
      </c>
      <c r="D12708" s="32"/>
      <c r="E12708">
        <v>8000</v>
      </c>
      <c r="G12708" s="31" t="s">
        <v>97</v>
      </c>
      <c r="H12708">
        <v>14</v>
      </c>
      <c r="I12708" s="31" t="s">
        <v>105</v>
      </c>
    </row>
    <row r="12709" spans="1:9" x14ac:dyDescent="0.3">
      <c r="A12709">
        <v>12741</v>
      </c>
      <c r="B12709">
        <v>3</v>
      </c>
      <c r="C12709">
        <v>204</v>
      </c>
      <c r="D12709" s="32">
        <v>0.71736111111111112</v>
      </c>
      <c r="E12709">
        <v>8000</v>
      </c>
      <c r="F12709">
        <v>1300</v>
      </c>
      <c r="G12709" s="31" t="s">
        <v>102</v>
      </c>
      <c r="H12709">
        <v>15</v>
      </c>
      <c r="I12709" s="31" t="s">
        <v>104</v>
      </c>
    </row>
    <row r="12710" spans="1:9" x14ac:dyDescent="0.3">
      <c r="A12710">
        <v>12742</v>
      </c>
      <c r="B12710">
        <v>4</v>
      </c>
      <c r="C12710">
        <v>204</v>
      </c>
      <c r="D12710" s="32">
        <v>0.78819444444444442</v>
      </c>
      <c r="E12710">
        <v>8000</v>
      </c>
      <c r="G12710" s="31" t="s">
        <v>97</v>
      </c>
      <c r="H12710">
        <v>15</v>
      </c>
      <c r="I12710" s="31" t="s">
        <v>103</v>
      </c>
    </row>
    <row r="12711" spans="1:9" x14ac:dyDescent="0.3">
      <c r="A12711">
        <v>12743</v>
      </c>
      <c r="B12711">
        <v>5</v>
      </c>
      <c r="C12711">
        <v>204</v>
      </c>
      <c r="D12711" s="32">
        <v>0.67777777777777781</v>
      </c>
      <c r="E12711">
        <v>8000</v>
      </c>
      <c r="G12711" s="31" t="s">
        <v>102</v>
      </c>
      <c r="H12711">
        <v>15</v>
      </c>
      <c r="I12711" s="31" t="s">
        <v>105</v>
      </c>
    </row>
    <row r="12712" spans="1:9" x14ac:dyDescent="0.3">
      <c r="A12712">
        <v>12744</v>
      </c>
      <c r="B12712">
        <v>3</v>
      </c>
      <c r="C12712">
        <v>204</v>
      </c>
      <c r="D12712" s="32">
        <v>0.74236111111111114</v>
      </c>
      <c r="E12712">
        <v>8000</v>
      </c>
      <c r="G12712" s="31" t="s">
        <v>97</v>
      </c>
      <c r="H12712">
        <v>16</v>
      </c>
      <c r="I12712" s="31" t="s">
        <v>104</v>
      </c>
    </row>
    <row r="12713" spans="1:9" x14ac:dyDescent="0.3">
      <c r="A12713">
        <v>12745</v>
      </c>
      <c r="B12713">
        <v>4</v>
      </c>
      <c r="C12713">
        <v>204</v>
      </c>
      <c r="D12713" s="32">
        <v>0.81527777777777777</v>
      </c>
      <c r="E12713">
        <v>8000</v>
      </c>
      <c r="G12713" s="31" t="s">
        <v>102</v>
      </c>
      <c r="H12713">
        <v>16</v>
      </c>
      <c r="I12713" s="31" t="s">
        <v>103</v>
      </c>
    </row>
    <row r="12714" spans="1:9" x14ac:dyDescent="0.3">
      <c r="A12714">
        <v>12746</v>
      </c>
      <c r="B12714">
        <v>5</v>
      </c>
      <c r="C12714">
        <v>204</v>
      </c>
      <c r="D12714" s="32">
        <v>0.7006944444444444</v>
      </c>
      <c r="E12714">
        <v>8000</v>
      </c>
      <c r="G12714" s="31" t="s">
        <v>102</v>
      </c>
      <c r="H12714">
        <v>16</v>
      </c>
      <c r="I12714" s="31" t="s">
        <v>105</v>
      </c>
    </row>
    <row r="12715" spans="1:9" x14ac:dyDescent="0.3">
      <c r="A12715">
        <v>12747</v>
      </c>
      <c r="B12715">
        <v>3</v>
      </c>
      <c r="C12715">
        <v>204</v>
      </c>
      <c r="D12715" s="32">
        <v>0.77152777777777781</v>
      </c>
      <c r="E12715">
        <v>8000</v>
      </c>
      <c r="G12715" s="31" t="s">
        <v>102</v>
      </c>
      <c r="H12715">
        <v>17</v>
      </c>
      <c r="I12715" s="31" t="s">
        <v>104</v>
      </c>
    </row>
    <row r="12716" spans="1:9" x14ac:dyDescent="0.3">
      <c r="A12716">
        <v>12748</v>
      </c>
      <c r="B12716">
        <v>4</v>
      </c>
      <c r="C12716">
        <v>204</v>
      </c>
      <c r="D12716" s="32"/>
      <c r="E12716">
        <v>8000</v>
      </c>
      <c r="G12716" s="31" t="s">
        <v>97</v>
      </c>
      <c r="H12716">
        <v>17</v>
      </c>
      <c r="I12716" s="31" t="s">
        <v>103</v>
      </c>
    </row>
    <row r="12717" spans="1:9" x14ac:dyDescent="0.3">
      <c r="A12717">
        <v>12749</v>
      </c>
      <c r="B12717">
        <v>5</v>
      </c>
      <c r="C12717">
        <v>204</v>
      </c>
      <c r="D12717" s="32">
        <v>0.72083333333333333</v>
      </c>
      <c r="E12717">
        <v>8000</v>
      </c>
      <c r="G12717" s="31" t="s">
        <v>97</v>
      </c>
      <c r="H12717">
        <v>17</v>
      </c>
      <c r="I12717" s="31" t="s">
        <v>105</v>
      </c>
    </row>
    <row r="12718" spans="1:9" x14ac:dyDescent="0.3">
      <c r="A12718">
        <v>12750</v>
      </c>
      <c r="B12718">
        <v>3</v>
      </c>
      <c r="C12718">
        <v>204</v>
      </c>
      <c r="D12718" s="32">
        <v>0.79166666666666663</v>
      </c>
      <c r="E12718">
        <v>10000</v>
      </c>
      <c r="G12718" s="31" t="s">
        <v>97</v>
      </c>
      <c r="H12718">
        <v>18</v>
      </c>
      <c r="I12718" s="31" t="s">
        <v>104</v>
      </c>
    </row>
    <row r="12719" spans="1:9" x14ac:dyDescent="0.3">
      <c r="A12719">
        <v>17584</v>
      </c>
      <c r="B12719">
        <v>4</v>
      </c>
      <c r="C12719">
        <v>283</v>
      </c>
      <c r="D12719" s="32"/>
      <c r="E12719">
        <v>10000</v>
      </c>
      <c r="G12719" s="31" t="s">
        <v>97</v>
      </c>
      <c r="H12719">
        <v>12</v>
      </c>
      <c r="I12719" s="31" t="s">
        <v>103</v>
      </c>
    </row>
    <row r="12720" spans="1:9" x14ac:dyDescent="0.3">
      <c r="A12720">
        <v>12751</v>
      </c>
      <c r="B12720">
        <v>5</v>
      </c>
      <c r="C12720">
        <v>204</v>
      </c>
      <c r="D12720" s="32">
        <v>0.74513888888888891</v>
      </c>
      <c r="E12720">
        <v>8000</v>
      </c>
      <c r="G12720" s="31" t="s">
        <v>102</v>
      </c>
      <c r="H12720">
        <v>18</v>
      </c>
      <c r="I12720" s="31" t="s">
        <v>105</v>
      </c>
    </row>
    <row r="12721" spans="1:9" x14ac:dyDescent="0.3">
      <c r="A12721">
        <v>12752</v>
      </c>
      <c r="B12721">
        <v>3</v>
      </c>
      <c r="C12721">
        <v>204</v>
      </c>
      <c r="D12721" s="32"/>
      <c r="E12721">
        <v>8000</v>
      </c>
      <c r="G12721" s="31" t="s">
        <v>97</v>
      </c>
      <c r="H12721">
        <v>19</v>
      </c>
      <c r="I12721" s="31" t="s">
        <v>104</v>
      </c>
    </row>
    <row r="12722" spans="1:9" x14ac:dyDescent="0.3">
      <c r="A12722">
        <v>12753</v>
      </c>
      <c r="B12722">
        <v>5</v>
      </c>
      <c r="C12722">
        <v>204</v>
      </c>
      <c r="D12722" s="32">
        <v>0.76458333333333328</v>
      </c>
      <c r="E12722">
        <v>8000</v>
      </c>
      <c r="F12722">
        <v>1000</v>
      </c>
      <c r="G12722" s="31" t="s">
        <v>97</v>
      </c>
      <c r="H12722">
        <v>19</v>
      </c>
      <c r="I12722" s="31" t="s">
        <v>105</v>
      </c>
    </row>
    <row r="12723" spans="1:9" x14ac:dyDescent="0.3">
      <c r="A12723">
        <v>12754</v>
      </c>
      <c r="B12723">
        <v>5</v>
      </c>
      <c r="C12723">
        <v>204</v>
      </c>
      <c r="D12723" s="32">
        <v>0.78333333333333333</v>
      </c>
      <c r="E12723">
        <v>8000</v>
      </c>
      <c r="G12723" s="31" t="s">
        <v>102</v>
      </c>
      <c r="H12723">
        <v>20</v>
      </c>
      <c r="I12723" s="31" t="s">
        <v>105</v>
      </c>
    </row>
    <row r="12724" spans="1:9" x14ac:dyDescent="0.3">
      <c r="A12724">
        <v>12755</v>
      </c>
      <c r="B12724">
        <v>5</v>
      </c>
      <c r="C12724">
        <v>204</v>
      </c>
      <c r="D12724" s="32">
        <v>0.81111111111111112</v>
      </c>
      <c r="E12724">
        <v>8000</v>
      </c>
      <c r="G12724" s="31" t="s">
        <v>97</v>
      </c>
      <c r="H12724">
        <v>21</v>
      </c>
      <c r="I12724" s="31" t="s">
        <v>105</v>
      </c>
    </row>
    <row r="12725" spans="1:9" x14ac:dyDescent="0.3">
      <c r="A12725">
        <v>12756</v>
      </c>
      <c r="B12725">
        <v>5</v>
      </c>
      <c r="C12725">
        <v>204</v>
      </c>
      <c r="D12725" s="32"/>
      <c r="E12725">
        <v>8000</v>
      </c>
      <c r="G12725" s="31" t="s">
        <v>97</v>
      </c>
      <c r="H12725">
        <v>22</v>
      </c>
      <c r="I12725" s="31" t="s">
        <v>105</v>
      </c>
    </row>
    <row r="12726" spans="1:9" x14ac:dyDescent="0.3">
      <c r="A12726">
        <v>12757</v>
      </c>
      <c r="B12726">
        <v>3</v>
      </c>
      <c r="C12726">
        <v>205</v>
      </c>
      <c r="D12726" s="32">
        <v>0.43263888888888891</v>
      </c>
      <c r="E12726">
        <v>8000</v>
      </c>
      <c r="G12726" s="31" t="s">
        <v>102</v>
      </c>
      <c r="H12726">
        <v>4</v>
      </c>
      <c r="I12726" s="31" t="s">
        <v>104</v>
      </c>
    </row>
    <row r="12727" spans="1:9" x14ac:dyDescent="0.3">
      <c r="A12727">
        <v>12758</v>
      </c>
      <c r="B12727">
        <v>2</v>
      </c>
      <c r="C12727">
        <v>205</v>
      </c>
      <c r="D12727" s="32">
        <v>0.49027777777777776</v>
      </c>
      <c r="E12727">
        <v>8000</v>
      </c>
      <c r="G12727" s="31" t="s">
        <v>97</v>
      </c>
      <c r="H12727">
        <v>4</v>
      </c>
      <c r="I12727" s="31" t="s">
        <v>98</v>
      </c>
    </row>
    <row r="12728" spans="1:9" x14ac:dyDescent="0.3">
      <c r="A12728">
        <v>12759</v>
      </c>
      <c r="B12728">
        <v>1</v>
      </c>
      <c r="C12728">
        <v>205</v>
      </c>
      <c r="D12728" s="32">
        <v>0.44583333333333336</v>
      </c>
      <c r="E12728">
        <v>8000</v>
      </c>
      <c r="G12728" s="31" t="s">
        <v>97</v>
      </c>
      <c r="H12728">
        <v>4</v>
      </c>
      <c r="I12728" s="31" t="s">
        <v>99</v>
      </c>
    </row>
    <row r="12729" spans="1:9" x14ac:dyDescent="0.3">
      <c r="A12729">
        <v>12760</v>
      </c>
      <c r="B12729">
        <v>4</v>
      </c>
      <c r="C12729">
        <v>205</v>
      </c>
      <c r="D12729" s="32">
        <v>0.45416666666666666</v>
      </c>
      <c r="E12729">
        <v>10000</v>
      </c>
      <c r="G12729" s="31" t="s">
        <v>102</v>
      </c>
      <c r="H12729">
        <v>4</v>
      </c>
      <c r="I12729" s="31" t="s">
        <v>103</v>
      </c>
    </row>
    <row r="12730" spans="1:9" x14ac:dyDescent="0.3">
      <c r="A12730">
        <v>12761</v>
      </c>
      <c r="B12730">
        <v>8</v>
      </c>
      <c r="C12730">
        <v>205</v>
      </c>
      <c r="D12730" s="32">
        <v>0.4236111111111111</v>
      </c>
      <c r="E12730">
        <v>8000</v>
      </c>
      <c r="G12730" s="31" t="s">
        <v>102</v>
      </c>
      <c r="H12730">
        <v>4</v>
      </c>
      <c r="I12730" s="31" t="s">
        <v>101</v>
      </c>
    </row>
    <row r="12731" spans="1:9" x14ac:dyDescent="0.3">
      <c r="A12731">
        <v>12762</v>
      </c>
      <c r="B12731">
        <v>7</v>
      </c>
      <c r="C12731">
        <v>205</v>
      </c>
      <c r="D12731" s="32">
        <v>0.44236111111111109</v>
      </c>
      <c r="E12731">
        <v>8000</v>
      </c>
      <c r="G12731" s="31" t="s">
        <v>102</v>
      </c>
      <c r="H12731">
        <v>4</v>
      </c>
      <c r="I12731" s="31" t="s">
        <v>106</v>
      </c>
    </row>
    <row r="12732" spans="1:9" x14ac:dyDescent="0.3">
      <c r="A12732">
        <v>12763</v>
      </c>
      <c r="B12732">
        <v>5</v>
      </c>
      <c r="C12732">
        <v>205</v>
      </c>
      <c r="D12732" s="32">
        <v>0.43680555555555556</v>
      </c>
      <c r="E12732">
        <v>8000</v>
      </c>
      <c r="G12732" s="31" t="s">
        <v>97</v>
      </c>
      <c r="H12732">
        <v>4</v>
      </c>
      <c r="I12732" s="31" t="s">
        <v>105</v>
      </c>
    </row>
    <row r="12733" spans="1:9" x14ac:dyDescent="0.3">
      <c r="A12733">
        <v>12764</v>
      </c>
      <c r="B12733">
        <v>3</v>
      </c>
      <c r="C12733">
        <v>205</v>
      </c>
      <c r="D12733" s="32">
        <v>0.46180555555555558</v>
      </c>
      <c r="E12733">
        <v>8000</v>
      </c>
      <c r="F12733">
        <v>2000</v>
      </c>
      <c r="G12733" s="31" t="s">
        <v>102</v>
      </c>
      <c r="H12733">
        <v>5</v>
      </c>
      <c r="I12733" s="31" t="s">
        <v>104</v>
      </c>
    </row>
    <row r="12734" spans="1:9" x14ac:dyDescent="0.3">
      <c r="A12734">
        <v>12765</v>
      </c>
      <c r="B12734">
        <v>2</v>
      </c>
      <c r="C12734">
        <v>205</v>
      </c>
      <c r="D12734" s="32">
        <v>0.51111111111111107</v>
      </c>
      <c r="E12734">
        <v>8000</v>
      </c>
      <c r="G12734" s="31" t="s">
        <v>97</v>
      </c>
      <c r="H12734">
        <v>5</v>
      </c>
      <c r="I12734" s="31" t="s">
        <v>98</v>
      </c>
    </row>
    <row r="12735" spans="1:9" x14ac:dyDescent="0.3">
      <c r="A12735">
        <v>12766</v>
      </c>
      <c r="B12735">
        <v>1</v>
      </c>
      <c r="C12735">
        <v>205</v>
      </c>
      <c r="D12735" s="32">
        <v>0.47708333333333336</v>
      </c>
      <c r="E12735">
        <v>10000</v>
      </c>
      <c r="F12735">
        <v>5000</v>
      </c>
      <c r="G12735" s="31" t="s">
        <v>97</v>
      </c>
      <c r="H12735">
        <v>5</v>
      </c>
      <c r="I12735" s="31" t="s">
        <v>99</v>
      </c>
    </row>
    <row r="12736" spans="1:9" x14ac:dyDescent="0.3">
      <c r="A12736">
        <v>12767</v>
      </c>
      <c r="B12736">
        <v>4</v>
      </c>
      <c r="C12736">
        <v>205</v>
      </c>
      <c r="D12736" s="32">
        <v>0.48888888888888887</v>
      </c>
      <c r="E12736">
        <v>8000</v>
      </c>
      <c r="G12736" s="31" t="s">
        <v>102</v>
      </c>
      <c r="H12736">
        <v>5</v>
      </c>
      <c r="I12736" s="31" t="s">
        <v>103</v>
      </c>
    </row>
    <row r="12737" spans="1:9" x14ac:dyDescent="0.3">
      <c r="A12737">
        <v>12768</v>
      </c>
      <c r="B12737">
        <v>8</v>
      </c>
      <c r="C12737">
        <v>205</v>
      </c>
      <c r="D12737" s="32">
        <v>0.44097222222222221</v>
      </c>
      <c r="E12737">
        <v>8000</v>
      </c>
      <c r="G12737" s="31" t="s">
        <v>102</v>
      </c>
      <c r="H12737">
        <v>5</v>
      </c>
      <c r="I12737" s="31" t="s">
        <v>101</v>
      </c>
    </row>
    <row r="12738" spans="1:9" x14ac:dyDescent="0.3">
      <c r="A12738">
        <v>12769</v>
      </c>
      <c r="B12738">
        <v>7</v>
      </c>
      <c r="C12738">
        <v>205</v>
      </c>
      <c r="D12738" s="32">
        <v>0.58263888888888893</v>
      </c>
      <c r="E12738">
        <v>8000</v>
      </c>
      <c r="G12738" s="31" t="s">
        <v>102</v>
      </c>
      <c r="H12738">
        <v>5</v>
      </c>
      <c r="I12738" s="31" t="s">
        <v>106</v>
      </c>
    </row>
    <row r="12739" spans="1:9" x14ac:dyDescent="0.3">
      <c r="A12739">
        <v>12770</v>
      </c>
      <c r="B12739">
        <v>5</v>
      </c>
      <c r="C12739">
        <v>205</v>
      </c>
      <c r="D12739" s="32">
        <v>0.45763888888888887</v>
      </c>
      <c r="E12739">
        <v>8000</v>
      </c>
      <c r="F12739">
        <v>500</v>
      </c>
      <c r="G12739" s="31" t="s">
        <v>97</v>
      </c>
      <c r="H12739">
        <v>5</v>
      </c>
      <c r="I12739" s="31" t="s">
        <v>105</v>
      </c>
    </row>
    <row r="12740" spans="1:9" x14ac:dyDescent="0.3">
      <c r="A12740">
        <v>12771</v>
      </c>
      <c r="B12740">
        <v>3</v>
      </c>
      <c r="C12740">
        <v>205</v>
      </c>
      <c r="D12740" s="32">
        <v>0.4826388888888889</v>
      </c>
      <c r="E12740">
        <v>8000</v>
      </c>
      <c r="G12740" s="31" t="s">
        <v>102</v>
      </c>
      <c r="H12740">
        <v>6</v>
      </c>
      <c r="I12740" s="31" t="s">
        <v>104</v>
      </c>
    </row>
    <row r="12741" spans="1:9" x14ac:dyDescent="0.3">
      <c r="A12741">
        <v>12772</v>
      </c>
      <c r="B12741">
        <v>2</v>
      </c>
      <c r="C12741">
        <v>205</v>
      </c>
      <c r="D12741" s="32">
        <v>0.53819444444444442</v>
      </c>
      <c r="E12741">
        <v>8000</v>
      </c>
      <c r="G12741" s="31" t="s">
        <v>102</v>
      </c>
      <c r="H12741">
        <v>6</v>
      </c>
      <c r="I12741" s="31" t="s">
        <v>98</v>
      </c>
    </row>
    <row r="12742" spans="1:9" x14ac:dyDescent="0.3">
      <c r="A12742">
        <v>12773</v>
      </c>
      <c r="B12742">
        <v>1</v>
      </c>
      <c r="C12742">
        <v>205</v>
      </c>
      <c r="D12742" s="32">
        <v>0.51527777777777772</v>
      </c>
      <c r="E12742">
        <v>8000</v>
      </c>
      <c r="G12742" s="31" t="s">
        <v>97</v>
      </c>
      <c r="H12742">
        <v>6</v>
      </c>
      <c r="I12742" s="31" t="s">
        <v>99</v>
      </c>
    </row>
    <row r="12743" spans="1:9" x14ac:dyDescent="0.3">
      <c r="A12743">
        <v>12774</v>
      </c>
      <c r="B12743">
        <v>4</v>
      </c>
      <c r="C12743">
        <v>205</v>
      </c>
      <c r="D12743" s="32">
        <v>0.51666666666666672</v>
      </c>
      <c r="E12743">
        <v>8000</v>
      </c>
      <c r="G12743" s="31" t="s">
        <v>97</v>
      </c>
      <c r="H12743">
        <v>6</v>
      </c>
      <c r="I12743" s="31" t="s">
        <v>103</v>
      </c>
    </row>
    <row r="12744" spans="1:9" x14ac:dyDescent="0.3">
      <c r="A12744">
        <v>12775</v>
      </c>
      <c r="B12744">
        <v>8</v>
      </c>
      <c r="C12744">
        <v>205</v>
      </c>
      <c r="D12744" s="32">
        <v>0.47083333333333333</v>
      </c>
      <c r="E12744">
        <v>8000</v>
      </c>
      <c r="G12744" s="31" t="s">
        <v>102</v>
      </c>
      <c r="H12744">
        <v>6</v>
      </c>
      <c r="I12744" s="31" t="s">
        <v>101</v>
      </c>
    </row>
    <row r="12745" spans="1:9" x14ac:dyDescent="0.3">
      <c r="A12745">
        <v>12776</v>
      </c>
      <c r="B12745">
        <v>7</v>
      </c>
      <c r="C12745">
        <v>205</v>
      </c>
      <c r="D12745" s="32">
        <v>0.63472222222222219</v>
      </c>
      <c r="E12745">
        <v>8000</v>
      </c>
      <c r="F12745">
        <v>3000</v>
      </c>
      <c r="G12745" s="31" t="s">
        <v>102</v>
      </c>
      <c r="H12745">
        <v>6</v>
      </c>
      <c r="I12745" s="31" t="s">
        <v>106</v>
      </c>
    </row>
    <row r="12746" spans="1:9" x14ac:dyDescent="0.3">
      <c r="A12746">
        <v>12777</v>
      </c>
      <c r="B12746">
        <v>5</v>
      </c>
      <c r="C12746">
        <v>205</v>
      </c>
      <c r="D12746" s="32">
        <v>0.4777777777777778</v>
      </c>
      <c r="E12746">
        <v>8000</v>
      </c>
      <c r="G12746" s="31" t="s">
        <v>102</v>
      </c>
      <c r="H12746">
        <v>6</v>
      </c>
      <c r="I12746" s="31" t="s">
        <v>105</v>
      </c>
    </row>
    <row r="12747" spans="1:9" x14ac:dyDescent="0.3">
      <c r="A12747">
        <v>12778</v>
      </c>
      <c r="B12747">
        <v>3</v>
      </c>
      <c r="C12747">
        <v>205</v>
      </c>
      <c r="D12747" s="32">
        <v>0.50555555555555554</v>
      </c>
      <c r="E12747">
        <v>10000</v>
      </c>
      <c r="G12747" s="31" t="s">
        <v>97</v>
      </c>
      <c r="H12747">
        <v>7</v>
      </c>
      <c r="I12747" s="31" t="s">
        <v>104</v>
      </c>
    </row>
    <row r="12748" spans="1:9" x14ac:dyDescent="0.3">
      <c r="A12748">
        <v>12779</v>
      </c>
      <c r="B12748">
        <v>2</v>
      </c>
      <c r="C12748">
        <v>205</v>
      </c>
      <c r="D12748" s="32">
        <v>0.59930555555555554</v>
      </c>
      <c r="E12748">
        <v>8000</v>
      </c>
      <c r="G12748" s="31" t="s">
        <v>97</v>
      </c>
      <c r="H12748">
        <v>7</v>
      </c>
      <c r="I12748" s="31" t="s">
        <v>98</v>
      </c>
    </row>
    <row r="12749" spans="1:9" x14ac:dyDescent="0.3">
      <c r="A12749">
        <v>12780</v>
      </c>
      <c r="B12749">
        <v>1</v>
      </c>
      <c r="C12749">
        <v>205</v>
      </c>
      <c r="D12749" s="32">
        <v>0.56736111111111109</v>
      </c>
      <c r="E12749">
        <v>8000</v>
      </c>
      <c r="G12749" s="31" t="s">
        <v>97</v>
      </c>
      <c r="H12749">
        <v>7</v>
      </c>
      <c r="I12749" s="31" t="s">
        <v>99</v>
      </c>
    </row>
    <row r="12750" spans="1:9" x14ac:dyDescent="0.3">
      <c r="A12750">
        <v>12781</v>
      </c>
      <c r="B12750">
        <v>4</v>
      </c>
      <c r="C12750">
        <v>205</v>
      </c>
      <c r="D12750" s="32">
        <v>0.53680555555555554</v>
      </c>
      <c r="E12750">
        <v>8000</v>
      </c>
      <c r="G12750" s="31" t="s">
        <v>102</v>
      </c>
      <c r="H12750">
        <v>7</v>
      </c>
      <c r="I12750" s="31" t="s">
        <v>103</v>
      </c>
    </row>
    <row r="12751" spans="1:9" x14ac:dyDescent="0.3">
      <c r="A12751">
        <v>12782</v>
      </c>
      <c r="B12751">
        <v>8</v>
      </c>
      <c r="C12751">
        <v>205</v>
      </c>
      <c r="D12751" s="32">
        <v>0.50138888888888888</v>
      </c>
      <c r="E12751">
        <v>8000</v>
      </c>
      <c r="G12751" s="31" t="s">
        <v>102</v>
      </c>
      <c r="H12751">
        <v>7</v>
      </c>
      <c r="I12751" s="31" t="s">
        <v>101</v>
      </c>
    </row>
    <row r="12752" spans="1:9" x14ac:dyDescent="0.3">
      <c r="A12752">
        <v>12783</v>
      </c>
      <c r="B12752">
        <v>7</v>
      </c>
      <c r="C12752">
        <v>205</v>
      </c>
      <c r="D12752" s="32">
        <v>0.65833333333333333</v>
      </c>
      <c r="E12752">
        <v>10000</v>
      </c>
      <c r="F12752">
        <v>2000</v>
      </c>
      <c r="G12752" s="31" t="s">
        <v>102</v>
      </c>
      <c r="H12752">
        <v>7</v>
      </c>
      <c r="I12752" s="31" t="s">
        <v>106</v>
      </c>
    </row>
    <row r="12753" spans="1:9" x14ac:dyDescent="0.3">
      <c r="A12753">
        <v>12784</v>
      </c>
      <c r="B12753">
        <v>5</v>
      </c>
      <c r="C12753">
        <v>205</v>
      </c>
      <c r="D12753" s="32">
        <v>0.49375000000000002</v>
      </c>
      <c r="E12753">
        <v>8000</v>
      </c>
      <c r="G12753" s="31" t="s">
        <v>102</v>
      </c>
      <c r="H12753">
        <v>7</v>
      </c>
      <c r="I12753" s="31" t="s">
        <v>105</v>
      </c>
    </row>
    <row r="12754" spans="1:9" x14ac:dyDescent="0.3">
      <c r="A12754">
        <v>12785</v>
      </c>
      <c r="B12754">
        <v>3</v>
      </c>
      <c r="C12754">
        <v>205</v>
      </c>
      <c r="D12754" s="32">
        <v>0.53611111111111109</v>
      </c>
      <c r="E12754">
        <v>8000</v>
      </c>
      <c r="F12754">
        <v>1000</v>
      </c>
      <c r="G12754" s="31" t="s">
        <v>102</v>
      </c>
      <c r="H12754">
        <v>8</v>
      </c>
      <c r="I12754" s="31" t="s">
        <v>104</v>
      </c>
    </row>
    <row r="12755" spans="1:9" x14ac:dyDescent="0.3">
      <c r="A12755">
        <v>12786</v>
      </c>
      <c r="B12755">
        <v>2</v>
      </c>
      <c r="C12755">
        <v>205</v>
      </c>
      <c r="D12755" s="32">
        <v>0.61597222222222225</v>
      </c>
      <c r="E12755">
        <v>8000</v>
      </c>
      <c r="G12755" s="31" t="s">
        <v>97</v>
      </c>
      <c r="H12755">
        <v>8</v>
      </c>
      <c r="I12755" s="31" t="s">
        <v>98</v>
      </c>
    </row>
    <row r="12756" spans="1:9" x14ac:dyDescent="0.3">
      <c r="A12756">
        <v>12787</v>
      </c>
      <c r="B12756">
        <v>1</v>
      </c>
      <c r="C12756">
        <v>205</v>
      </c>
      <c r="D12756" s="32">
        <v>0.60138888888888886</v>
      </c>
      <c r="E12756">
        <v>8000</v>
      </c>
      <c r="G12756" s="31" t="s">
        <v>97</v>
      </c>
      <c r="H12756">
        <v>8</v>
      </c>
      <c r="I12756" s="31" t="s">
        <v>99</v>
      </c>
    </row>
    <row r="12757" spans="1:9" x14ac:dyDescent="0.3">
      <c r="A12757">
        <v>12788</v>
      </c>
      <c r="B12757">
        <v>4</v>
      </c>
      <c r="C12757">
        <v>205</v>
      </c>
      <c r="D12757" s="32">
        <v>0.56388888888888888</v>
      </c>
      <c r="E12757">
        <v>8000</v>
      </c>
      <c r="F12757">
        <v>2000</v>
      </c>
      <c r="G12757" s="31" t="s">
        <v>97</v>
      </c>
      <c r="H12757">
        <v>8</v>
      </c>
      <c r="I12757" s="31" t="s">
        <v>103</v>
      </c>
    </row>
    <row r="12758" spans="1:9" x14ac:dyDescent="0.3">
      <c r="A12758">
        <v>12789</v>
      </c>
      <c r="B12758">
        <v>8</v>
      </c>
      <c r="C12758">
        <v>205</v>
      </c>
      <c r="D12758" s="32">
        <v>0.52986111111111112</v>
      </c>
      <c r="E12758">
        <v>8000</v>
      </c>
      <c r="F12758">
        <v>2000</v>
      </c>
      <c r="G12758" s="31" t="s">
        <v>102</v>
      </c>
      <c r="H12758">
        <v>8</v>
      </c>
      <c r="I12758" s="31" t="s">
        <v>101</v>
      </c>
    </row>
    <row r="12759" spans="1:9" x14ac:dyDescent="0.3">
      <c r="A12759">
        <v>12790</v>
      </c>
      <c r="B12759">
        <v>5</v>
      </c>
      <c r="C12759">
        <v>205</v>
      </c>
      <c r="D12759" s="32">
        <v>0.50694444444444442</v>
      </c>
      <c r="E12759">
        <v>8000</v>
      </c>
      <c r="G12759" s="31" t="s">
        <v>102</v>
      </c>
      <c r="H12759">
        <v>8</v>
      </c>
      <c r="I12759" s="31" t="s">
        <v>105</v>
      </c>
    </row>
    <row r="12760" spans="1:9" x14ac:dyDescent="0.3">
      <c r="A12760">
        <v>12791</v>
      </c>
      <c r="B12760">
        <v>3</v>
      </c>
      <c r="C12760">
        <v>205</v>
      </c>
      <c r="D12760" s="32">
        <v>0.57847222222222228</v>
      </c>
      <c r="E12760">
        <v>8000</v>
      </c>
      <c r="G12760" s="31" t="s">
        <v>97</v>
      </c>
      <c r="H12760">
        <v>9</v>
      </c>
      <c r="I12760" s="31" t="s">
        <v>104</v>
      </c>
    </row>
    <row r="12761" spans="1:9" x14ac:dyDescent="0.3">
      <c r="A12761">
        <v>12792</v>
      </c>
      <c r="B12761">
        <v>2</v>
      </c>
      <c r="C12761">
        <v>205</v>
      </c>
      <c r="D12761" s="32">
        <v>0.64583333333333337</v>
      </c>
      <c r="E12761">
        <v>8000</v>
      </c>
      <c r="G12761" s="31" t="s">
        <v>97</v>
      </c>
      <c r="H12761">
        <v>9</v>
      </c>
      <c r="I12761" s="31" t="s">
        <v>98</v>
      </c>
    </row>
    <row r="12762" spans="1:9" x14ac:dyDescent="0.3">
      <c r="A12762">
        <v>12793</v>
      </c>
      <c r="B12762">
        <v>1</v>
      </c>
      <c r="C12762">
        <v>205</v>
      </c>
      <c r="D12762" s="32">
        <v>0.65625</v>
      </c>
      <c r="E12762">
        <v>8000</v>
      </c>
      <c r="F12762">
        <v>2000</v>
      </c>
      <c r="G12762" s="31" t="s">
        <v>97</v>
      </c>
      <c r="H12762">
        <v>9</v>
      </c>
      <c r="I12762" s="31" t="s">
        <v>99</v>
      </c>
    </row>
    <row r="12763" spans="1:9" x14ac:dyDescent="0.3">
      <c r="A12763">
        <v>12794</v>
      </c>
      <c r="B12763">
        <v>4</v>
      </c>
      <c r="C12763">
        <v>205</v>
      </c>
      <c r="D12763" s="32">
        <v>0.6118055555555556</v>
      </c>
      <c r="E12763">
        <v>8000</v>
      </c>
      <c r="G12763" s="31" t="s">
        <v>102</v>
      </c>
      <c r="H12763">
        <v>9</v>
      </c>
      <c r="I12763" s="31" t="s">
        <v>103</v>
      </c>
    </row>
    <row r="12764" spans="1:9" x14ac:dyDescent="0.3">
      <c r="A12764">
        <v>12795</v>
      </c>
      <c r="B12764">
        <v>8</v>
      </c>
      <c r="C12764">
        <v>205</v>
      </c>
      <c r="D12764" s="32">
        <v>0.5493055555555556</v>
      </c>
      <c r="E12764">
        <v>8000</v>
      </c>
      <c r="G12764" s="31" t="s">
        <v>97</v>
      </c>
      <c r="H12764">
        <v>9</v>
      </c>
      <c r="I12764" s="31" t="s">
        <v>101</v>
      </c>
    </row>
    <row r="12765" spans="1:9" x14ac:dyDescent="0.3">
      <c r="A12765">
        <v>12796</v>
      </c>
      <c r="B12765">
        <v>5</v>
      </c>
      <c r="C12765">
        <v>205</v>
      </c>
      <c r="D12765" s="32">
        <v>0.52986111111111112</v>
      </c>
      <c r="E12765">
        <v>8000</v>
      </c>
      <c r="G12765" s="31" t="s">
        <v>97</v>
      </c>
      <c r="H12765">
        <v>9</v>
      </c>
      <c r="I12765" s="31" t="s">
        <v>105</v>
      </c>
    </row>
    <row r="12766" spans="1:9" x14ac:dyDescent="0.3">
      <c r="A12766">
        <v>12797</v>
      </c>
      <c r="B12766">
        <v>3</v>
      </c>
      <c r="C12766">
        <v>205</v>
      </c>
      <c r="D12766" s="32">
        <v>0.61736111111111114</v>
      </c>
      <c r="E12766">
        <v>8000</v>
      </c>
      <c r="F12766">
        <v>1000</v>
      </c>
      <c r="G12766" s="31" t="s">
        <v>102</v>
      </c>
      <c r="H12766">
        <v>10</v>
      </c>
      <c r="I12766" s="31" t="s">
        <v>104</v>
      </c>
    </row>
    <row r="12767" spans="1:9" x14ac:dyDescent="0.3">
      <c r="A12767">
        <v>12798</v>
      </c>
      <c r="B12767">
        <v>2</v>
      </c>
      <c r="C12767">
        <v>205</v>
      </c>
      <c r="D12767" s="32">
        <v>0.69305555555555554</v>
      </c>
      <c r="E12767">
        <v>10000</v>
      </c>
      <c r="F12767">
        <v>1000</v>
      </c>
      <c r="G12767" s="31" t="s">
        <v>97</v>
      </c>
      <c r="H12767">
        <v>10</v>
      </c>
      <c r="I12767" s="31" t="s">
        <v>98</v>
      </c>
    </row>
    <row r="12768" spans="1:9" x14ac:dyDescent="0.3">
      <c r="A12768">
        <v>12799</v>
      </c>
      <c r="B12768">
        <v>1</v>
      </c>
      <c r="C12768">
        <v>205</v>
      </c>
      <c r="D12768" s="32">
        <v>0.69097222222222221</v>
      </c>
      <c r="E12768">
        <v>8000</v>
      </c>
      <c r="F12768">
        <v>1000</v>
      </c>
      <c r="G12768" s="31" t="s">
        <v>97</v>
      </c>
      <c r="H12768">
        <v>10</v>
      </c>
      <c r="I12768" s="31" t="s">
        <v>99</v>
      </c>
    </row>
    <row r="12769" spans="1:9" x14ac:dyDescent="0.3">
      <c r="A12769">
        <v>12800</v>
      </c>
      <c r="B12769">
        <v>4</v>
      </c>
      <c r="C12769">
        <v>205</v>
      </c>
      <c r="D12769" s="32">
        <v>0.64861111111111114</v>
      </c>
      <c r="E12769">
        <v>8000</v>
      </c>
      <c r="G12769" s="31" t="s">
        <v>102</v>
      </c>
      <c r="H12769">
        <v>10</v>
      </c>
      <c r="I12769" s="31" t="s">
        <v>103</v>
      </c>
    </row>
    <row r="12770" spans="1:9" x14ac:dyDescent="0.3">
      <c r="A12770">
        <v>12801</v>
      </c>
      <c r="B12770">
        <v>8</v>
      </c>
      <c r="C12770">
        <v>205</v>
      </c>
      <c r="D12770" s="32">
        <v>0.61111111111111116</v>
      </c>
      <c r="E12770">
        <v>8000</v>
      </c>
      <c r="F12770">
        <v>2000</v>
      </c>
      <c r="G12770" s="31" t="s">
        <v>102</v>
      </c>
      <c r="H12770">
        <v>10</v>
      </c>
      <c r="I12770" s="31" t="s">
        <v>101</v>
      </c>
    </row>
    <row r="12771" spans="1:9" x14ac:dyDescent="0.3">
      <c r="A12771">
        <v>12802</v>
      </c>
      <c r="B12771">
        <v>5</v>
      </c>
      <c r="C12771">
        <v>205</v>
      </c>
      <c r="D12771" s="32">
        <v>0.54791666666666672</v>
      </c>
      <c r="E12771">
        <v>10000</v>
      </c>
      <c r="F12771">
        <v>8000</v>
      </c>
      <c r="G12771" s="31" t="s">
        <v>102</v>
      </c>
      <c r="H12771">
        <v>10</v>
      </c>
      <c r="I12771" s="31" t="s">
        <v>105</v>
      </c>
    </row>
    <row r="12772" spans="1:9" x14ac:dyDescent="0.3">
      <c r="A12772">
        <v>12803</v>
      </c>
      <c r="B12772">
        <v>3</v>
      </c>
      <c r="C12772">
        <v>205</v>
      </c>
      <c r="D12772" s="32">
        <v>0.69027777777777777</v>
      </c>
      <c r="E12772">
        <v>8000</v>
      </c>
      <c r="F12772">
        <v>2000</v>
      </c>
      <c r="G12772" s="31" t="s">
        <v>102</v>
      </c>
      <c r="H12772">
        <v>11</v>
      </c>
      <c r="I12772" s="31" t="s">
        <v>104</v>
      </c>
    </row>
    <row r="12773" spans="1:9" x14ac:dyDescent="0.3">
      <c r="A12773">
        <v>12804</v>
      </c>
      <c r="B12773">
        <v>2</v>
      </c>
      <c r="C12773">
        <v>205</v>
      </c>
      <c r="D12773" s="32">
        <v>0.71597222222222223</v>
      </c>
      <c r="E12773">
        <v>8000</v>
      </c>
      <c r="G12773" s="31" t="s">
        <v>97</v>
      </c>
      <c r="H12773">
        <v>11</v>
      </c>
      <c r="I12773" s="31" t="s">
        <v>98</v>
      </c>
    </row>
    <row r="12774" spans="1:9" x14ac:dyDescent="0.3">
      <c r="A12774">
        <v>12805</v>
      </c>
      <c r="B12774">
        <v>1</v>
      </c>
      <c r="C12774">
        <v>205</v>
      </c>
      <c r="D12774" s="32">
        <v>0.71527777777777779</v>
      </c>
      <c r="E12774">
        <v>8000</v>
      </c>
      <c r="F12774">
        <v>4000</v>
      </c>
      <c r="G12774" s="31" t="s">
        <v>102</v>
      </c>
      <c r="H12774">
        <v>11</v>
      </c>
      <c r="I12774" s="31" t="s">
        <v>99</v>
      </c>
    </row>
    <row r="12775" spans="1:9" x14ac:dyDescent="0.3">
      <c r="A12775">
        <v>12806</v>
      </c>
      <c r="B12775">
        <v>4</v>
      </c>
      <c r="C12775">
        <v>205</v>
      </c>
      <c r="D12775" s="32">
        <v>0.69166666666666665</v>
      </c>
      <c r="E12775">
        <v>8000</v>
      </c>
      <c r="G12775" s="31" t="s">
        <v>97</v>
      </c>
      <c r="H12775">
        <v>11</v>
      </c>
      <c r="I12775" s="31" t="s">
        <v>103</v>
      </c>
    </row>
    <row r="12776" spans="1:9" x14ac:dyDescent="0.3">
      <c r="A12776">
        <v>12807</v>
      </c>
      <c r="B12776">
        <v>8</v>
      </c>
      <c r="C12776">
        <v>205</v>
      </c>
      <c r="D12776" s="32">
        <v>0.66111111111111109</v>
      </c>
      <c r="E12776">
        <v>8000</v>
      </c>
      <c r="G12776" s="31" t="s">
        <v>97</v>
      </c>
      <c r="H12776">
        <v>11</v>
      </c>
      <c r="I12776" s="31" t="s">
        <v>101</v>
      </c>
    </row>
    <row r="12777" spans="1:9" x14ac:dyDescent="0.3">
      <c r="A12777">
        <v>12808</v>
      </c>
      <c r="B12777">
        <v>5</v>
      </c>
      <c r="C12777">
        <v>205</v>
      </c>
      <c r="D12777" s="32">
        <v>0.56388888888888888</v>
      </c>
      <c r="E12777">
        <v>8000</v>
      </c>
      <c r="F12777">
        <v>2000</v>
      </c>
      <c r="G12777" s="31" t="s">
        <v>97</v>
      </c>
      <c r="H12777">
        <v>11</v>
      </c>
      <c r="I12777" s="31" t="s">
        <v>105</v>
      </c>
    </row>
    <row r="12778" spans="1:9" x14ac:dyDescent="0.3">
      <c r="A12778">
        <v>12809</v>
      </c>
      <c r="B12778">
        <v>3</v>
      </c>
      <c r="C12778">
        <v>205</v>
      </c>
      <c r="D12778" s="32">
        <v>0.71666666666666667</v>
      </c>
      <c r="E12778">
        <v>8000</v>
      </c>
      <c r="G12778" s="31" t="s">
        <v>97</v>
      </c>
      <c r="H12778">
        <v>12</v>
      </c>
      <c r="I12778" s="31" t="s">
        <v>104</v>
      </c>
    </row>
    <row r="12779" spans="1:9" x14ac:dyDescent="0.3">
      <c r="A12779">
        <v>12810</v>
      </c>
      <c r="B12779">
        <v>2</v>
      </c>
      <c r="C12779">
        <v>205</v>
      </c>
      <c r="D12779" s="32">
        <v>0.74375000000000002</v>
      </c>
      <c r="E12779">
        <v>8000</v>
      </c>
      <c r="G12779" s="31" t="s">
        <v>97</v>
      </c>
      <c r="H12779">
        <v>12</v>
      </c>
      <c r="I12779" s="31" t="s">
        <v>98</v>
      </c>
    </row>
    <row r="12780" spans="1:9" x14ac:dyDescent="0.3">
      <c r="A12780">
        <v>12811</v>
      </c>
      <c r="B12780">
        <v>1</v>
      </c>
      <c r="C12780">
        <v>205</v>
      </c>
      <c r="D12780" s="32">
        <v>0.73611111111111116</v>
      </c>
      <c r="E12780">
        <v>8000</v>
      </c>
      <c r="G12780" s="31" t="s">
        <v>102</v>
      </c>
      <c r="H12780">
        <v>12</v>
      </c>
      <c r="I12780" s="31" t="s">
        <v>99</v>
      </c>
    </row>
    <row r="12781" spans="1:9" x14ac:dyDescent="0.3">
      <c r="A12781">
        <v>12812</v>
      </c>
      <c r="B12781">
        <v>4</v>
      </c>
      <c r="C12781">
        <v>205</v>
      </c>
      <c r="D12781" s="32">
        <v>0.72430555555555554</v>
      </c>
      <c r="E12781">
        <v>8000</v>
      </c>
      <c r="G12781" s="31" t="s">
        <v>97</v>
      </c>
      <c r="H12781">
        <v>12</v>
      </c>
      <c r="I12781" s="31" t="s">
        <v>103</v>
      </c>
    </row>
    <row r="12782" spans="1:9" x14ac:dyDescent="0.3">
      <c r="A12782">
        <v>12813</v>
      </c>
      <c r="B12782">
        <v>8</v>
      </c>
      <c r="C12782">
        <v>205</v>
      </c>
      <c r="D12782" s="32">
        <v>0.70972222222222225</v>
      </c>
      <c r="E12782">
        <v>8000</v>
      </c>
      <c r="G12782" s="31" t="s">
        <v>97</v>
      </c>
      <c r="H12782">
        <v>12</v>
      </c>
      <c r="I12782" s="31" t="s">
        <v>101</v>
      </c>
    </row>
    <row r="12783" spans="1:9" x14ac:dyDescent="0.3">
      <c r="A12783">
        <v>12814</v>
      </c>
      <c r="B12783">
        <v>5</v>
      </c>
      <c r="C12783">
        <v>205</v>
      </c>
      <c r="D12783" s="32">
        <v>0.58402777777777781</v>
      </c>
      <c r="E12783">
        <v>10000</v>
      </c>
      <c r="F12783">
        <v>2000</v>
      </c>
      <c r="G12783" s="31" t="s">
        <v>102</v>
      </c>
      <c r="H12783">
        <v>12</v>
      </c>
      <c r="I12783" s="31" t="s">
        <v>105</v>
      </c>
    </row>
    <row r="12784" spans="1:9" x14ac:dyDescent="0.3">
      <c r="A12784">
        <v>12815</v>
      </c>
      <c r="B12784">
        <v>3</v>
      </c>
      <c r="C12784">
        <v>205</v>
      </c>
      <c r="D12784" s="32">
        <v>0.73750000000000004</v>
      </c>
      <c r="E12784">
        <v>8000</v>
      </c>
      <c r="G12784" s="31" t="s">
        <v>97</v>
      </c>
      <c r="H12784">
        <v>13</v>
      </c>
      <c r="I12784" s="31" t="s">
        <v>104</v>
      </c>
    </row>
    <row r="12785" spans="1:9" x14ac:dyDescent="0.3">
      <c r="A12785">
        <v>12816</v>
      </c>
      <c r="B12785">
        <v>2</v>
      </c>
      <c r="C12785">
        <v>205</v>
      </c>
      <c r="D12785" s="32">
        <v>0.76527777777777772</v>
      </c>
      <c r="E12785">
        <v>8000</v>
      </c>
      <c r="G12785" s="31" t="s">
        <v>102</v>
      </c>
      <c r="H12785">
        <v>13</v>
      </c>
      <c r="I12785" s="31" t="s">
        <v>98</v>
      </c>
    </row>
    <row r="12786" spans="1:9" x14ac:dyDescent="0.3">
      <c r="A12786">
        <v>12817</v>
      </c>
      <c r="B12786">
        <v>1</v>
      </c>
      <c r="C12786">
        <v>205</v>
      </c>
      <c r="D12786" s="32">
        <v>0.75</v>
      </c>
      <c r="E12786">
        <v>8000</v>
      </c>
      <c r="G12786" s="31" t="s">
        <v>97</v>
      </c>
      <c r="H12786">
        <v>13</v>
      </c>
      <c r="I12786" s="31" t="s">
        <v>99</v>
      </c>
    </row>
    <row r="12787" spans="1:9" x14ac:dyDescent="0.3">
      <c r="A12787">
        <v>12818</v>
      </c>
      <c r="B12787">
        <v>4</v>
      </c>
      <c r="C12787">
        <v>205</v>
      </c>
      <c r="D12787" s="32">
        <v>0.75138888888888888</v>
      </c>
      <c r="E12787">
        <v>8000</v>
      </c>
      <c r="G12787" s="31" t="s">
        <v>97</v>
      </c>
      <c r="H12787">
        <v>13</v>
      </c>
      <c r="I12787" s="31" t="s">
        <v>103</v>
      </c>
    </row>
    <row r="12788" spans="1:9" x14ac:dyDescent="0.3">
      <c r="A12788">
        <v>12819</v>
      </c>
      <c r="B12788">
        <v>8</v>
      </c>
      <c r="C12788">
        <v>205</v>
      </c>
      <c r="D12788" s="32">
        <v>0.74583333333333335</v>
      </c>
      <c r="E12788">
        <v>8000</v>
      </c>
      <c r="G12788" s="31" t="s">
        <v>97</v>
      </c>
      <c r="H12788">
        <v>13</v>
      </c>
      <c r="I12788" s="31" t="s">
        <v>101</v>
      </c>
    </row>
    <row r="12789" spans="1:9" x14ac:dyDescent="0.3">
      <c r="A12789">
        <v>12820</v>
      </c>
      <c r="B12789">
        <v>5</v>
      </c>
      <c r="C12789">
        <v>205</v>
      </c>
      <c r="D12789" s="32">
        <v>0.66041666666666665</v>
      </c>
      <c r="E12789">
        <v>8000</v>
      </c>
      <c r="F12789">
        <v>2000</v>
      </c>
      <c r="G12789" s="31" t="s">
        <v>102</v>
      </c>
      <c r="H12789">
        <v>13</v>
      </c>
      <c r="I12789" s="31" t="s">
        <v>105</v>
      </c>
    </row>
    <row r="12790" spans="1:9" x14ac:dyDescent="0.3">
      <c r="A12790">
        <v>12821</v>
      </c>
      <c r="B12790">
        <v>3</v>
      </c>
      <c r="C12790">
        <v>205</v>
      </c>
      <c r="D12790" s="32">
        <v>0.76111111111111107</v>
      </c>
      <c r="E12790">
        <v>8000</v>
      </c>
      <c r="F12790">
        <v>2000</v>
      </c>
      <c r="G12790" s="31" t="s">
        <v>102</v>
      </c>
      <c r="H12790">
        <v>14</v>
      </c>
      <c r="I12790" s="31" t="s">
        <v>104</v>
      </c>
    </row>
    <row r="12791" spans="1:9" x14ac:dyDescent="0.3">
      <c r="A12791">
        <v>12822</v>
      </c>
      <c r="B12791">
        <v>2</v>
      </c>
      <c r="C12791">
        <v>205</v>
      </c>
      <c r="D12791" s="32">
        <v>0.78194444444444444</v>
      </c>
      <c r="E12791">
        <v>8000</v>
      </c>
      <c r="G12791" s="31" t="s">
        <v>102</v>
      </c>
      <c r="H12791">
        <v>14</v>
      </c>
      <c r="I12791" s="31" t="s">
        <v>98</v>
      </c>
    </row>
    <row r="12792" spans="1:9" x14ac:dyDescent="0.3">
      <c r="A12792">
        <v>12823</v>
      </c>
      <c r="B12792">
        <v>1</v>
      </c>
      <c r="C12792">
        <v>205</v>
      </c>
      <c r="D12792" s="32">
        <v>0.77430555555555558</v>
      </c>
      <c r="E12792">
        <v>8000</v>
      </c>
      <c r="G12792" s="31" t="s">
        <v>102</v>
      </c>
      <c r="H12792">
        <v>14</v>
      </c>
      <c r="I12792" s="31" t="s">
        <v>99</v>
      </c>
    </row>
    <row r="12793" spans="1:9" x14ac:dyDescent="0.3">
      <c r="A12793">
        <v>12824</v>
      </c>
      <c r="B12793">
        <v>4</v>
      </c>
      <c r="C12793">
        <v>205</v>
      </c>
      <c r="D12793" s="32">
        <v>0.77361111111111114</v>
      </c>
      <c r="E12793">
        <v>8000</v>
      </c>
      <c r="G12793" s="31" t="s">
        <v>102</v>
      </c>
      <c r="H12793">
        <v>14</v>
      </c>
      <c r="I12793" s="31" t="s">
        <v>103</v>
      </c>
    </row>
    <row r="12794" spans="1:9" x14ac:dyDescent="0.3">
      <c r="A12794">
        <v>12825</v>
      </c>
      <c r="B12794">
        <v>8</v>
      </c>
      <c r="C12794">
        <v>205</v>
      </c>
      <c r="D12794" s="32">
        <v>0.77361111111111114</v>
      </c>
      <c r="E12794">
        <v>8000</v>
      </c>
      <c r="G12794" s="31" t="s">
        <v>102</v>
      </c>
      <c r="H12794">
        <v>14</v>
      </c>
      <c r="I12794" s="31" t="s">
        <v>101</v>
      </c>
    </row>
    <row r="12795" spans="1:9" x14ac:dyDescent="0.3">
      <c r="A12795">
        <v>12826</v>
      </c>
      <c r="B12795">
        <v>5</v>
      </c>
      <c r="C12795">
        <v>205</v>
      </c>
      <c r="D12795" s="32">
        <v>0.69722222222222219</v>
      </c>
      <c r="E12795">
        <v>8000</v>
      </c>
      <c r="G12795" s="31" t="s">
        <v>97</v>
      </c>
      <c r="H12795">
        <v>14</v>
      </c>
      <c r="I12795" s="31" t="s">
        <v>105</v>
      </c>
    </row>
    <row r="12796" spans="1:9" x14ac:dyDescent="0.3">
      <c r="A12796">
        <v>12827</v>
      </c>
      <c r="B12796">
        <v>3</v>
      </c>
      <c r="C12796">
        <v>205</v>
      </c>
      <c r="D12796" s="32">
        <v>0.77847222222222223</v>
      </c>
      <c r="E12796">
        <v>8000</v>
      </c>
      <c r="G12796" s="31" t="s">
        <v>102</v>
      </c>
      <c r="H12796">
        <v>15</v>
      </c>
      <c r="I12796" s="31" t="s">
        <v>104</v>
      </c>
    </row>
    <row r="12797" spans="1:9" x14ac:dyDescent="0.3">
      <c r="A12797">
        <v>12828</v>
      </c>
      <c r="B12797">
        <v>2</v>
      </c>
      <c r="C12797">
        <v>205</v>
      </c>
      <c r="D12797" s="32">
        <v>0.81388888888888888</v>
      </c>
      <c r="E12797">
        <v>8000</v>
      </c>
      <c r="G12797" s="31" t="s">
        <v>102</v>
      </c>
      <c r="H12797">
        <v>15</v>
      </c>
      <c r="I12797" s="31" t="s">
        <v>98</v>
      </c>
    </row>
    <row r="12798" spans="1:9" x14ac:dyDescent="0.3">
      <c r="A12798">
        <v>12829</v>
      </c>
      <c r="B12798">
        <v>1</v>
      </c>
      <c r="C12798">
        <v>205</v>
      </c>
      <c r="D12798" s="32">
        <v>0.8208333333333333</v>
      </c>
      <c r="E12798">
        <v>8000</v>
      </c>
      <c r="G12798" s="31" t="s">
        <v>102</v>
      </c>
      <c r="H12798">
        <v>15</v>
      </c>
      <c r="I12798" s="31" t="s">
        <v>99</v>
      </c>
    </row>
    <row r="12799" spans="1:9" x14ac:dyDescent="0.3">
      <c r="A12799">
        <v>12830</v>
      </c>
      <c r="B12799">
        <v>4</v>
      </c>
      <c r="C12799">
        <v>205</v>
      </c>
      <c r="D12799" s="32">
        <v>0.78888888888888886</v>
      </c>
      <c r="E12799">
        <v>8000</v>
      </c>
      <c r="G12799" s="31" t="s">
        <v>102</v>
      </c>
      <c r="H12799">
        <v>15</v>
      </c>
      <c r="I12799" s="31" t="s">
        <v>103</v>
      </c>
    </row>
    <row r="12800" spans="1:9" x14ac:dyDescent="0.3">
      <c r="A12800">
        <v>12831</v>
      </c>
      <c r="B12800">
        <v>8</v>
      </c>
      <c r="C12800">
        <v>205</v>
      </c>
      <c r="D12800" s="32">
        <v>0.78888888888888886</v>
      </c>
      <c r="E12800">
        <v>8000</v>
      </c>
      <c r="G12800" s="31" t="s">
        <v>102</v>
      </c>
      <c r="H12800">
        <v>15</v>
      </c>
      <c r="I12800" s="31" t="s">
        <v>101</v>
      </c>
    </row>
    <row r="12801" spans="1:9" x14ac:dyDescent="0.3">
      <c r="A12801">
        <v>12832</v>
      </c>
      <c r="B12801">
        <v>5</v>
      </c>
      <c r="C12801">
        <v>205</v>
      </c>
      <c r="D12801" s="32">
        <v>0.72361111111111109</v>
      </c>
      <c r="E12801">
        <v>8000</v>
      </c>
      <c r="G12801" s="31" t="s">
        <v>102</v>
      </c>
      <c r="H12801">
        <v>15</v>
      </c>
      <c r="I12801" s="31" t="s">
        <v>105</v>
      </c>
    </row>
    <row r="12802" spans="1:9" x14ac:dyDescent="0.3">
      <c r="A12802">
        <v>12833</v>
      </c>
      <c r="B12802">
        <v>3</v>
      </c>
      <c r="C12802">
        <v>205</v>
      </c>
      <c r="D12802" s="32">
        <v>0.80069444444444449</v>
      </c>
      <c r="E12802">
        <v>8000</v>
      </c>
      <c r="G12802" s="31" t="s">
        <v>97</v>
      </c>
      <c r="H12802">
        <v>16</v>
      </c>
      <c r="I12802" s="31" t="s">
        <v>104</v>
      </c>
    </row>
    <row r="12803" spans="1:9" x14ac:dyDescent="0.3">
      <c r="A12803">
        <v>12834</v>
      </c>
      <c r="B12803">
        <v>4</v>
      </c>
      <c r="C12803">
        <v>205</v>
      </c>
      <c r="D12803" s="32">
        <v>0.80486111111111114</v>
      </c>
      <c r="E12803">
        <v>8000</v>
      </c>
      <c r="G12803" s="31" t="s">
        <v>102</v>
      </c>
      <c r="H12803">
        <v>16</v>
      </c>
      <c r="I12803" s="31" t="s">
        <v>103</v>
      </c>
    </row>
    <row r="12804" spans="1:9" x14ac:dyDescent="0.3">
      <c r="A12804">
        <v>12835</v>
      </c>
      <c r="B12804">
        <v>8</v>
      </c>
      <c r="C12804">
        <v>205</v>
      </c>
      <c r="D12804" s="32">
        <v>0.80347222222222225</v>
      </c>
      <c r="E12804">
        <v>8000</v>
      </c>
      <c r="G12804" s="31" t="s">
        <v>102</v>
      </c>
      <c r="H12804">
        <v>16</v>
      </c>
      <c r="I12804" s="31" t="s">
        <v>101</v>
      </c>
    </row>
    <row r="12805" spans="1:9" x14ac:dyDescent="0.3">
      <c r="A12805">
        <v>12836</v>
      </c>
      <c r="B12805">
        <v>5</v>
      </c>
      <c r="C12805">
        <v>205</v>
      </c>
      <c r="D12805" s="32">
        <v>0.74027777777777781</v>
      </c>
      <c r="E12805">
        <v>8000</v>
      </c>
      <c r="G12805" s="31" t="s">
        <v>102</v>
      </c>
      <c r="H12805">
        <v>16</v>
      </c>
      <c r="I12805" s="31" t="s">
        <v>105</v>
      </c>
    </row>
    <row r="12806" spans="1:9" x14ac:dyDescent="0.3">
      <c r="A12806">
        <v>12837</v>
      </c>
      <c r="B12806">
        <v>3</v>
      </c>
      <c r="C12806">
        <v>205</v>
      </c>
      <c r="D12806" s="32">
        <v>0.82986111111111116</v>
      </c>
      <c r="E12806">
        <v>8000</v>
      </c>
      <c r="G12806" s="31" t="s">
        <v>102</v>
      </c>
      <c r="H12806">
        <v>17</v>
      </c>
      <c r="I12806" s="31" t="s">
        <v>104</v>
      </c>
    </row>
    <row r="12807" spans="1:9" x14ac:dyDescent="0.3">
      <c r="A12807">
        <v>12838</v>
      </c>
      <c r="B12807">
        <v>4</v>
      </c>
      <c r="C12807">
        <v>205</v>
      </c>
      <c r="D12807" s="32">
        <v>0.8208333333333333</v>
      </c>
      <c r="E12807">
        <v>8000</v>
      </c>
      <c r="G12807" s="31" t="s">
        <v>102</v>
      </c>
      <c r="H12807">
        <v>17</v>
      </c>
      <c r="I12807" s="31" t="s">
        <v>103</v>
      </c>
    </row>
    <row r="12808" spans="1:9" x14ac:dyDescent="0.3">
      <c r="A12808">
        <v>12839</v>
      </c>
      <c r="B12808">
        <v>8</v>
      </c>
      <c r="C12808">
        <v>205</v>
      </c>
      <c r="D12808" s="32">
        <v>0.77013888888888893</v>
      </c>
      <c r="E12808">
        <v>8000</v>
      </c>
      <c r="G12808" s="31" t="s">
        <v>102</v>
      </c>
      <c r="H12808">
        <v>17</v>
      </c>
      <c r="I12808" s="31" t="s">
        <v>101</v>
      </c>
    </row>
    <row r="12809" spans="1:9" x14ac:dyDescent="0.3">
      <c r="A12809">
        <v>12840</v>
      </c>
      <c r="B12809">
        <v>5</v>
      </c>
      <c r="C12809">
        <v>205</v>
      </c>
      <c r="D12809" s="32">
        <v>0.76597222222222228</v>
      </c>
      <c r="E12809">
        <v>8000</v>
      </c>
      <c r="G12809" s="31" t="s">
        <v>97</v>
      </c>
      <c r="H12809">
        <v>17</v>
      </c>
      <c r="I12809" s="31" t="s">
        <v>105</v>
      </c>
    </row>
    <row r="12810" spans="1:9" x14ac:dyDescent="0.3">
      <c r="A12810">
        <v>12841</v>
      </c>
      <c r="B12810">
        <v>8</v>
      </c>
      <c r="C12810">
        <v>205</v>
      </c>
      <c r="D12810" s="32">
        <v>0.8354166666666667</v>
      </c>
      <c r="E12810">
        <v>8000</v>
      </c>
      <c r="G12810" s="31" t="s">
        <v>97</v>
      </c>
      <c r="H12810">
        <v>18</v>
      </c>
      <c r="I12810" s="31" t="s">
        <v>101</v>
      </c>
    </row>
    <row r="12811" spans="1:9" x14ac:dyDescent="0.3">
      <c r="A12811">
        <v>12842</v>
      </c>
      <c r="B12811">
        <v>5</v>
      </c>
      <c r="C12811">
        <v>205</v>
      </c>
      <c r="D12811" s="32">
        <v>0.78749999999999998</v>
      </c>
      <c r="E12811">
        <v>8000</v>
      </c>
      <c r="G12811" s="31" t="s">
        <v>102</v>
      </c>
      <c r="H12811">
        <v>18</v>
      </c>
      <c r="I12811" s="31" t="s">
        <v>105</v>
      </c>
    </row>
    <row r="12812" spans="1:9" x14ac:dyDescent="0.3">
      <c r="A12812">
        <v>12843</v>
      </c>
      <c r="B12812">
        <v>5</v>
      </c>
      <c r="C12812">
        <v>205</v>
      </c>
      <c r="D12812" s="32">
        <v>0.81180555555555556</v>
      </c>
      <c r="E12812">
        <v>8000</v>
      </c>
      <c r="G12812" s="31" t="s">
        <v>97</v>
      </c>
      <c r="H12812">
        <v>19</v>
      </c>
      <c r="I12812" s="31" t="s">
        <v>105</v>
      </c>
    </row>
    <row r="12813" spans="1:9" x14ac:dyDescent="0.3">
      <c r="A12813">
        <v>12844</v>
      </c>
      <c r="B12813">
        <v>3</v>
      </c>
      <c r="C12813">
        <v>206</v>
      </c>
      <c r="D12813" s="32">
        <v>0.4513888888888889</v>
      </c>
      <c r="E12813">
        <v>10000</v>
      </c>
      <c r="G12813" s="31" t="s">
        <v>97</v>
      </c>
      <c r="H12813">
        <v>4</v>
      </c>
      <c r="I12813" s="31" t="s">
        <v>104</v>
      </c>
    </row>
    <row r="12814" spans="1:9" x14ac:dyDescent="0.3">
      <c r="A12814">
        <v>12845</v>
      </c>
      <c r="B12814">
        <v>1</v>
      </c>
      <c r="C12814">
        <v>206</v>
      </c>
      <c r="D12814" s="32">
        <v>0.49027777777777776</v>
      </c>
      <c r="E12814">
        <v>8000</v>
      </c>
      <c r="G12814" s="31" t="s">
        <v>97</v>
      </c>
      <c r="H12814">
        <v>4</v>
      </c>
      <c r="I12814" s="31" t="s">
        <v>99</v>
      </c>
    </row>
    <row r="12815" spans="1:9" x14ac:dyDescent="0.3">
      <c r="A12815">
        <v>12846</v>
      </c>
      <c r="B12815">
        <v>4</v>
      </c>
      <c r="C12815">
        <v>206</v>
      </c>
      <c r="D12815" s="32">
        <v>0.46180555555555558</v>
      </c>
      <c r="E12815">
        <v>8000</v>
      </c>
      <c r="G12815" s="31" t="s">
        <v>97</v>
      </c>
      <c r="H12815">
        <v>4</v>
      </c>
      <c r="I12815" s="31" t="s">
        <v>103</v>
      </c>
    </row>
    <row r="12816" spans="1:9" x14ac:dyDescent="0.3">
      <c r="A12816">
        <v>12847</v>
      </c>
      <c r="B12816">
        <v>8</v>
      </c>
      <c r="C12816">
        <v>206</v>
      </c>
      <c r="D12816" s="32">
        <v>0.50555555555555554</v>
      </c>
      <c r="E12816">
        <v>10000</v>
      </c>
      <c r="G12816" s="31" t="s">
        <v>102</v>
      </c>
      <c r="H12816">
        <v>4</v>
      </c>
      <c r="I12816" s="31" t="s">
        <v>101</v>
      </c>
    </row>
    <row r="12817" spans="1:9" x14ac:dyDescent="0.3">
      <c r="A12817">
        <v>12848</v>
      </c>
      <c r="B12817">
        <v>5</v>
      </c>
      <c r="C12817">
        <v>206</v>
      </c>
      <c r="D12817" s="32">
        <v>0.48472222222222222</v>
      </c>
      <c r="E12817">
        <v>8000</v>
      </c>
      <c r="F12817">
        <v>1000</v>
      </c>
      <c r="G12817" s="31" t="s">
        <v>97</v>
      </c>
      <c r="H12817">
        <v>4</v>
      </c>
      <c r="I12817" s="31" t="s">
        <v>105</v>
      </c>
    </row>
    <row r="12818" spans="1:9" x14ac:dyDescent="0.3">
      <c r="A12818">
        <v>12849</v>
      </c>
      <c r="B12818">
        <v>3</v>
      </c>
      <c r="C12818">
        <v>206</v>
      </c>
      <c r="D12818" s="32">
        <v>0.51736111111111116</v>
      </c>
      <c r="E12818">
        <v>10000</v>
      </c>
      <c r="F12818">
        <v>2000</v>
      </c>
      <c r="G12818" s="31" t="s">
        <v>97</v>
      </c>
      <c r="H12818">
        <v>5</v>
      </c>
      <c r="I12818" s="31" t="s">
        <v>104</v>
      </c>
    </row>
    <row r="12819" spans="1:9" x14ac:dyDescent="0.3">
      <c r="A12819">
        <v>12850</v>
      </c>
      <c r="B12819">
        <v>1</v>
      </c>
      <c r="C12819">
        <v>206</v>
      </c>
      <c r="D12819" s="32">
        <v>0.60069444444444442</v>
      </c>
      <c r="E12819">
        <v>10000</v>
      </c>
      <c r="G12819" s="31" t="s">
        <v>97</v>
      </c>
      <c r="H12819">
        <v>5</v>
      </c>
      <c r="I12819" s="31" t="s">
        <v>99</v>
      </c>
    </row>
    <row r="12820" spans="1:9" x14ac:dyDescent="0.3">
      <c r="A12820">
        <v>12851</v>
      </c>
      <c r="B12820">
        <v>4</v>
      </c>
      <c r="C12820">
        <v>206</v>
      </c>
      <c r="D12820" s="32">
        <v>0.51527777777777772</v>
      </c>
      <c r="E12820">
        <v>8000</v>
      </c>
      <c r="G12820" s="31" t="s">
        <v>102</v>
      </c>
      <c r="H12820">
        <v>5</v>
      </c>
      <c r="I12820" s="31" t="s">
        <v>103</v>
      </c>
    </row>
    <row r="12821" spans="1:9" x14ac:dyDescent="0.3">
      <c r="A12821">
        <v>12852</v>
      </c>
      <c r="B12821">
        <v>8</v>
      </c>
      <c r="C12821">
        <v>206</v>
      </c>
      <c r="D12821" s="32">
        <v>0.54652777777777772</v>
      </c>
      <c r="E12821">
        <v>8000</v>
      </c>
      <c r="G12821" s="31" t="s">
        <v>97</v>
      </c>
      <c r="H12821">
        <v>5</v>
      </c>
      <c r="I12821" s="31" t="s">
        <v>101</v>
      </c>
    </row>
    <row r="12822" spans="1:9" x14ac:dyDescent="0.3">
      <c r="A12822">
        <v>12853</v>
      </c>
      <c r="B12822">
        <v>5</v>
      </c>
      <c r="C12822">
        <v>206</v>
      </c>
      <c r="D12822" s="32">
        <v>0.57430555555555551</v>
      </c>
      <c r="E12822">
        <v>8000</v>
      </c>
      <c r="F12822">
        <v>2400</v>
      </c>
      <c r="G12822" s="31" t="s">
        <v>102</v>
      </c>
      <c r="H12822">
        <v>5</v>
      </c>
      <c r="I12822" s="31" t="s">
        <v>105</v>
      </c>
    </row>
    <row r="12823" spans="1:9" x14ac:dyDescent="0.3">
      <c r="A12823">
        <v>12854</v>
      </c>
      <c r="B12823">
        <v>3</v>
      </c>
      <c r="C12823">
        <v>206</v>
      </c>
      <c r="D12823" s="32">
        <v>0.56527777777777777</v>
      </c>
      <c r="E12823">
        <v>8000</v>
      </c>
      <c r="G12823" s="31" t="s">
        <v>97</v>
      </c>
      <c r="H12823">
        <v>6</v>
      </c>
      <c r="I12823" s="31" t="s">
        <v>104</v>
      </c>
    </row>
    <row r="12824" spans="1:9" x14ac:dyDescent="0.3">
      <c r="A12824">
        <v>12855</v>
      </c>
      <c r="B12824">
        <v>1</v>
      </c>
      <c r="C12824">
        <v>206</v>
      </c>
      <c r="D12824" s="32">
        <v>0.63958333333333328</v>
      </c>
      <c r="E12824">
        <v>8000</v>
      </c>
      <c r="G12824" s="31" t="s">
        <v>97</v>
      </c>
      <c r="H12824">
        <v>6</v>
      </c>
      <c r="I12824" s="31" t="s">
        <v>99</v>
      </c>
    </row>
    <row r="12825" spans="1:9" x14ac:dyDescent="0.3">
      <c r="A12825">
        <v>12856</v>
      </c>
      <c r="B12825">
        <v>4</v>
      </c>
      <c r="C12825">
        <v>206</v>
      </c>
      <c r="D12825" s="32">
        <v>0.53888888888888886</v>
      </c>
      <c r="E12825">
        <v>8000</v>
      </c>
      <c r="G12825" s="31" t="s">
        <v>97</v>
      </c>
      <c r="H12825">
        <v>6</v>
      </c>
      <c r="I12825" s="31" t="s">
        <v>103</v>
      </c>
    </row>
    <row r="12826" spans="1:9" x14ac:dyDescent="0.3">
      <c r="A12826">
        <v>12857</v>
      </c>
      <c r="B12826">
        <v>8</v>
      </c>
      <c r="C12826">
        <v>206</v>
      </c>
      <c r="D12826" s="32">
        <v>0.56527777777777777</v>
      </c>
      <c r="E12826">
        <v>8000</v>
      </c>
      <c r="G12826" s="31" t="s">
        <v>102</v>
      </c>
      <c r="H12826">
        <v>6</v>
      </c>
      <c r="I12826" s="31" t="s">
        <v>101</v>
      </c>
    </row>
    <row r="12827" spans="1:9" x14ac:dyDescent="0.3">
      <c r="A12827">
        <v>12858</v>
      </c>
      <c r="B12827">
        <v>5</v>
      </c>
      <c r="C12827">
        <v>206</v>
      </c>
      <c r="D12827" s="32">
        <v>0.60416666666666663</v>
      </c>
      <c r="E12827">
        <v>8000</v>
      </c>
      <c r="F12827">
        <v>6000</v>
      </c>
      <c r="G12827" s="31" t="s">
        <v>102</v>
      </c>
      <c r="H12827">
        <v>6</v>
      </c>
      <c r="I12827" s="31" t="s">
        <v>105</v>
      </c>
    </row>
    <row r="12828" spans="1:9" x14ac:dyDescent="0.3">
      <c r="A12828">
        <v>12859</v>
      </c>
      <c r="B12828">
        <v>3</v>
      </c>
      <c r="C12828">
        <v>206</v>
      </c>
      <c r="D12828" s="32">
        <v>0.59444444444444444</v>
      </c>
      <c r="E12828">
        <v>8000</v>
      </c>
      <c r="F12828">
        <v>2000</v>
      </c>
      <c r="G12828" s="31" t="s">
        <v>97</v>
      </c>
      <c r="H12828">
        <v>7</v>
      </c>
      <c r="I12828" s="31" t="s">
        <v>104</v>
      </c>
    </row>
    <row r="12829" spans="1:9" x14ac:dyDescent="0.3">
      <c r="A12829">
        <v>12860</v>
      </c>
      <c r="B12829">
        <v>1</v>
      </c>
      <c r="C12829">
        <v>206</v>
      </c>
      <c r="D12829" s="32">
        <v>0.68611111111111112</v>
      </c>
      <c r="E12829">
        <v>8000</v>
      </c>
      <c r="F12829">
        <v>2000</v>
      </c>
      <c r="G12829" s="31" t="s">
        <v>102</v>
      </c>
      <c r="H12829">
        <v>7</v>
      </c>
      <c r="I12829" s="31" t="s">
        <v>99</v>
      </c>
    </row>
    <row r="12830" spans="1:9" x14ac:dyDescent="0.3">
      <c r="A12830">
        <v>12861</v>
      </c>
      <c r="B12830">
        <v>4</v>
      </c>
      <c r="C12830">
        <v>206</v>
      </c>
      <c r="D12830" s="32">
        <v>0.56111111111111112</v>
      </c>
      <c r="E12830">
        <v>8000</v>
      </c>
      <c r="G12830" s="31" t="s">
        <v>102</v>
      </c>
      <c r="H12830">
        <v>7</v>
      </c>
      <c r="I12830" s="31" t="s">
        <v>103</v>
      </c>
    </row>
    <row r="12831" spans="1:9" x14ac:dyDescent="0.3">
      <c r="A12831">
        <v>12862</v>
      </c>
      <c r="B12831">
        <v>8</v>
      </c>
      <c r="C12831">
        <v>206</v>
      </c>
      <c r="D12831" s="32">
        <v>0.61805555555555558</v>
      </c>
      <c r="E12831">
        <v>10000</v>
      </c>
      <c r="G12831" s="31" t="s">
        <v>102</v>
      </c>
      <c r="H12831">
        <v>7</v>
      </c>
      <c r="I12831" s="31" t="s">
        <v>101</v>
      </c>
    </row>
    <row r="12832" spans="1:9" x14ac:dyDescent="0.3">
      <c r="A12832">
        <v>12863</v>
      </c>
      <c r="B12832">
        <v>5</v>
      </c>
      <c r="C12832">
        <v>206</v>
      </c>
      <c r="D12832" s="32">
        <v>0.65625</v>
      </c>
      <c r="E12832">
        <v>8000</v>
      </c>
      <c r="F12832">
        <v>2000</v>
      </c>
      <c r="G12832" s="31" t="s">
        <v>102</v>
      </c>
      <c r="H12832">
        <v>7</v>
      </c>
      <c r="I12832" s="31" t="s">
        <v>105</v>
      </c>
    </row>
    <row r="12833" spans="1:9" x14ac:dyDescent="0.3">
      <c r="A12833">
        <v>12864</v>
      </c>
      <c r="B12833">
        <v>3</v>
      </c>
      <c r="C12833">
        <v>206</v>
      </c>
      <c r="D12833" s="32">
        <v>0.62152777777777779</v>
      </c>
      <c r="E12833">
        <v>8000</v>
      </c>
      <c r="F12833">
        <v>4000</v>
      </c>
      <c r="G12833" s="31" t="s">
        <v>97</v>
      </c>
      <c r="H12833">
        <v>8</v>
      </c>
      <c r="I12833" s="31" t="s">
        <v>104</v>
      </c>
    </row>
    <row r="12834" spans="1:9" x14ac:dyDescent="0.3">
      <c r="A12834">
        <v>12865</v>
      </c>
      <c r="B12834">
        <v>1</v>
      </c>
      <c r="C12834">
        <v>206</v>
      </c>
      <c r="D12834" s="32">
        <v>0.71944444444444444</v>
      </c>
      <c r="E12834">
        <v>10000</v>
      </c>
      <c r="G12834" s="31" t="s">
        <v>102</v>
      </c>
      <c r="H12834">
        <v>8</v>
      </c>
      <c r="I12834" s="31" t="s">
        <v>99</v>
      </c>
    </row>
    <row r="12835" spans="1:9" x14ac:dyDescent="0.3">
      <c r="A12835">
        <v>12866</v>
      </c>
      <c r="B12835">
        <v>4</v>
      </c>
      <c r="C12835">
        <v>206</v>
      </c>
      <c r="D12835" s="32">
        <v>0.64027777777777772</v>
      </c>
      <c r="E12835">
        <v>10000</v>
      </c>
      <c r="G12835" s="31" t="s">
        <v>102</v>
      </c>
      <c r="H12835">
        <v>8</v>
      </c>
      <c r="I12835" s="31" t="s">
        <v>103</v>
      </c>
    </row>
    <row r="12836" spans="1:9" x14ac:dyDescent="0.3">
      <c r="A12836">
        <v>12867</v>
      </c>
      <c r="B12836">
        <v>8</v>
      </c>
      <c r="C12836">
        <v>206</v>
      </c>
      <c r="D12836" s="32">
        <v>0.65347222222222223</v>
      </c>
      <c r="E12836">
        <v>8000</v>
      </c>
      <c r="F12836">
        <v>1000</v>
      </c>
      <c r="G12836" s="31" t="s">
        <v>102</v>
      </c>
      <c r="H12836">
        <v>8</v>
      </c>
      <c r="I12836" s="31" t="s">
        <v>101</v>
      </c>
    </row>
    <row r="12837" spans="1:9" x14ac:dyDescent="0.3">
      <c r="A12837">
        <v>12868</v>
      </c>
      <c r="B12837">
        <v>5</v>
      </c>
      <c r="C12837">
        <v>206</v>
      </c>
      <c r="D12837" s="32">
        <v>0.6694444444444444</v>
      </c>
      <c r="E12837">
        <v>8000</v>
      </c>
      <c r="G12837" s="31" t="s">
        <v>102</v>
      </c>
      <c r="H12837">
        <v>8</v>
      </c>
      <c r="I12837" s="31" t="s">
        <v>105</v>
      </c>
    </row>
    <row r="12838" spans="1:9" x14ac:dyDescent="0.3">
      <c r="A12838">
        <v>12869</v>
      </c>
      <c r="B12838">
        <v>3</v>
      </c>
      <c r="C12838">
        <v>206</v>
      </c>
      <c r="D12838" s="32">
        <v>0.63749999999999996</v>
      </c>
      <c r="E12838">
        <v>8000</v>
      </c>
      <c r="F12838">
        <v>2000</v>
      </c>
      <c r="G12838" s="31" t="s">
        <v>97</v>
      </c>
      <c r="H12838">
        <v>9</v>
      </c>
      <c r="I12838" s="31" t="s">
        <v>104</v>
      </c>
    </row>
    <row r="12839" spans="1:9" x14ac:dyDescent="0.3">
      <c r="A12839">
        <v>12870</v>
      </c>
      <c r="B12839">
        <v>1</v>
      </c>
      <c r="C12839">
        <v>206</v>
      </c>
      <c r="D12839" s="32">
        <v>0.74375000000000002</v>
      </c>
      <c r="E12839">
        <v>8000</v>
      </c>
      <c r="G12839" s="31" t="s">
        <v>97</v>
      </c>
      <c r="H12839">
        <v>9</v>
      </c>
      <c r="I12839" s="31" t="s">
        <v>99</v>
      </c>
    </row>
    <row r="12840" spans="1:9" x14ac:dyDescent="0.3">
      <c r="A12840">
        <v>12871</v>
      </c>
      <c r="B12840">
        <v>4</v>
      </c>
      <c r="C12840">
        <v>206</v>
      </c>
      <c r="D12840" s="32">
        <v>0.6694444444444444</v>
      </c>
      <c r="E12840">
        <v>8000</v>
      </c>
      <c r="G12840" s="31" t="s">
        <v>102</v>
      </c>
      <c r="H12840">
        <v>9</v>
      </c>
      <c r="I12840" s="31" t="s">
        <v>103</v>
      </c>
    </row>
    <row r="12841" spans="1:9" x14ac:dyDescent="0.3">
      <c r="A12841">
        <v>12872</v>
      </c>
      <c r="B12841">
        <v>8</v>
      </c>
      <c r="C12841">
        <v>206</v>
      </c>
      <c r="D12841" s="32">
        <v>0.67361111111111116</v>
      </c>
      <c r="E12841">
        <v>8000</v>
      </c>
      <c r="G12841" s="31" t="s">
        <v>97</v>
      </c>
      <c r="H12841">
        <v>9</v>
      </c>
      <c r="I12841" s="31" t="s">
        <v>101</v>
      </c>
    </row>
    <row r="12842" spans="1:9" x14ac:dyDescent="0.3">
      <c r="A12842">
        <v>12873</v>
      </c>
      <c r="B12842">
        <v>5</v>
      </c>
      <c r="C12842">
        <v>206</v>
      </c>
      <c r="D12842" s="32">
        <v>0.7055555555555556</v>
      </c>
      <c r="E12842">
        <v>8000</v>
      </c>
      <c r="F12842">
        <v>2000</v>
      </c>
      <c r="G12842" s="31" t="s">
        <v>102</v>
      </c>
      <c r="H12842">
        <v>9</v>
      </c>
      <c r="I12842" s="31" t="s">
        <v>105</v>
      </c>
    </row>
    <row r="12843" spans="1:9" x14ac:dyDescent="0.3">
      <c r="A12843">
        <v>12874</v>
      </c>
      <c r="B12843">
        <v>3</v>
      </c>
      <c r="C12843">
        <v>206</v>
      </c>
      <c r="D12843" s="32">
        <v>0.70694444444444449</v>
      </c>
      <c r="E12843">
        <v>8000</v>
      </c>
      <c r="G12843" s="31" t="s">
        <v>102</v>
      </c>
      <c r="H12843">
        <v>10</v>
      </c>
      <c r="I12843" s="31" t="s">
        <v>104</v>
      </c>
    </row>
    <row r="12844" spans="1:9" x14ac:dyDescent="0.3">
      <c r="A12844">
        <v>12875</v>
      </c>
      <c r="B12844">
        <v>1</v>
      </c>
      <c r="C12844">
        <v>206</v>
      </c>
      <c r="D12844" s="32">
        <v>0.77152777777777781</v>
      </c>
      <c r="E12844">
        <v>8000</v>
      </c>
      <c r="G12844" s="31" t="s">
        <v>97</v>
      </c>
      <c r="H12844">
        <v>10</v>
      </c>
      <c r="I12844" s="31" t="s">
        <v>99</v>
      </c>
    </row>
    <row r="12845" spans="1:9" x14ac:dyDescent="0.3">
      <c r="A12845">
        <v>12876</v>
      </c>
      <c r="B12845">
        <v>4</v>
      </c>
      <c r="C12845">
        <v>206</v>
      </c>
      <c r="D12845" s="32">
        <v>0.71805555555555556</v>
      </c>
      <c r="E12845">
        <v>8000</v>
      </c>
      <c r="G12845" s="31" t="s">
        <v>97</v>
      </c>
      <c r="H12845">
        <v>10</v>
      </c>
      <c r="I12845" s="31" t="s">
        <v>103</v>
      </c>
    </row>
    <row r="12846" spans="1:9" x14ac:dyDescent="0.3">
      <c r="A12846">
        <v>12877</v>
      </c>
      <c r="B12846">
        <v>8</v>
      </c>
      <c r="C12846">
        <v>206</v>
      </c>
      <c r="D12846" s="32">
        <v>0.70138888888888884</v>
      </c>
      <c r="E12846">
        <v>8000</v>
      </c>
      <c r="F12846">
        <v>2000</v>
      </c>
      <c r="G12846" s="31" t="s">
        <v>102</v>
      </c>
      <c r="H12846">
        <v>10</v>
      </c>
      <c r="I12846" s="31" t="s">
        <v>101</v>
      </c>
    </row>
    <row r="12847" spans="1:9" x14ac:dyDescent="0.3">
      <c r="A12847">
        <v>12878</v>
      </c>
      <c r="B12847">
        <v>5</v>
      </c>
      <c r="C12847">
        <v>206</v>
      </c>
      <c r="D12847" s="32">
        <v>0.72638888888888886</v>
      </c>
      <c r="E12847">
        <v>8000</v>
      </c>
      <c r="F12847">
        <v>1000</v>
      </c>
      <c r="G12847" s="31" t="s">
        <v>97</v>
      </c>
      <c r="H12847">
        <v>10</v>
      </c>
      <c r="I12847" s="31" t="s">
        <v>105</v>
      </c>
    </row>
    <row r="12848" spans="1:9" x14ac:dyDescent="0.3">
      <c r="A12848">
        <v>12879</v>
      </c>
      <c r="B12848">
        <v>3</v>
      </c>
      <c r="C12848">
        <v>206</v>
      </c>
      <c r="D12848" s="32">
        <v>0.7319444444444444</v>
      </c>
      <c r="E12848">
        <v>8000</v>
      </c>
      <c r="G12848" s="31" t="s">
        <v>97</v>
      </c>
      <c r="H12848">
        <v>11</v>
      </c>
      <c r="I12848" s="31" t="s">
        <v>104</v>
      </c>
    </row>
    <row r="12849" spans="1:9" x14ac:dyDescent="0.3">
      <c r="A12849">
        <v>12880</v>
      </c>
      <c r="B12849">
        <v>1</v>
      </c>
      <c r="C12849">
        <v>206</v>
      </c>
      <c r="D12849" s="32">
        <v>0.78541666666666665</v>
      </c>
      <c r="E12849">
        <v>8000</v>
      </c>
      <c r="G12849" s="31" t="s">
        <v>102</v>
      </c>
      <c r="H12849">
        <v>11</v>
      </c>
      <c r="I12849" s="31" t="s">
        <v>99</v>
      </c>
    </row>
    <row r="12850" spans="1:9" x14ac:dyDescent="0.3">
      <c r="A12850">
        <v>12881</v>
      </c>
      <c r="B12850">
        <v>4</v>
      </c>
      <c r="C12850">
        <v>206</v>
      </c>
      <c r="D12850" s="32">
        <v>0.73333333333333328</v>
      </c>
      <c r="E12850">
        <v>8000</v>
      </c>
      <c r="G12850" s="31" t="s">
        <v>97</v>
      </c>
      <c r="H12850">
        <v>11</v>
      </c>
      <c r="I12850" s="31" t="s">
        <v>103</v>
      </c>
    </row>
    <row r="12851" spans="1:9" x14ac:dyDescent="0.3">
      <c r="A12851">
        <v>12882</v>
      </c>
      <c r="B12851">
        <v>8</v>
      </c>
      <c r="C12851">
        <v>206</v>
      </c>
      <c r="D12851" s="32">
        <v>0.7416666666666667</v>
      </c>
      <c r="E12851">
        <v>10000</v>
      </c>
      <c r="G12851" s="31" t="s">
        <v>97</v>
      </c>
      <c r="H12851">
        <v>11</v>
      </c>
      <c r="I12851" s="31" t="s">
        <v>101</v>
      </c>
    </row>
    <row r="12852" spans="1:9" x14ac:dyDescent="0.3">
      <c r="A12852">
        <v>12883</v>
      </c>
      <c r="B12852">
        <v>5</v>
      </c>
      <c r="C12852">
        <v>206</v>
      </c>
      <c r="D12852" s="32">
        <v>0.75416666666666665</v>
      </c>
      <c r="E12852">
        <v>10000</v>
      </c>
      <c r="F12852">
        <v>1000</v>
      </c>
      <c r="G12852" s="31" t="s">
        <v>102</v>
      </c>
      <c r="H12852">
        <v>11</v>
      </c>
      <c r="I12852" s="31" t="s">
        <v>105</v>
      </c>
    </row>
    <row r="12853" spans="1:9" x14ac:dyDescent="0.3">
      <c r="A12853">
        <v>12884</v>
      </c>
      <c r="B12853">
        <v>3</v>
      </c>
      <c r="C12853">
        <v>206</v>
      </c>
      <c r="D12853" s="32">
        <v>0.75208333333333333</v>
      </c>
      <c r="E12853">
        <v>8000</v>
      </c>
      <c r="G12853" s="31" t="s">
        <v>102</v>
      </c>
      <c r="H12853">
        <v>12</v>
      </c>
      <c r="I12853" s="31" t="s">
        <v>104</v>
      </c>
    </row>
    <row r="12854" spans="1:9" x14ac:dyDescent="0.3">
      <c r="A12854">
        <v>12885</v>
      </c>
      <c r="B12854">
        <v>1</v>
      </c>
      <c r="C12854">
        <v>206</v>
      </c>
      <c r="D12854" s="32">
        <v>0.7993055555555556</v>
      </c>
      <c r="E12854">
        <v>8000</v>
      </c>
      <c r="F12854">
        <v>2000</v>
      </c>
      <c r="G12854" s="31" t="s">
        <v>102</v>
      </c>
      <c r="H12854">
        <v>12</v>
      </c>
      <c r="I12854" s="31" t="s">
        <v>99</v>
      </c>
    </row>
    <row r="12855" spans="1:9" x14ac:dyDescent="0.3">
      <c r="A12855">
        <v>12886</v>
      </c>
      <c r="B12855">
        <v>4</v>
      </c>
      <c r="C12855">
        <v>206</v>
      </c>
      <c r="D12855" s="32">
        <v>0.75208333333333333</v>
      </c>
      <c r="E12855">
        <v>8000</v>
      </c>
      <c r="F12855">
        <v>4000</v>
      </c>
      <c r="G12855" s="31" t="s">
        <v>97</v>
      </c>
      <c r="H12855">
        <v>12</v>
      </c>
      <c r="I12855" s="31" t="s">
        <v>103</v>
      </c>
    </row>
    <row r="12856" spans="1:9" x14ac:dyDescent="0.3">
      <c r="A12856">
        <v>12887</v>
      </c>
      <c r="B12856">
        <v>8</v>
      </c>
      <c r="C12856">
        <v>206</v>
      </c>
      <c r="D12856" s="32">
        <v>0.76041666666666663</v>
      </c>
      <c r="E12856">
        <v>8000</v>
      </c>
      <c r="G12856" s="31" t="s">
        <v>97</v>
      </c>
      <c r="H12856">
        <v>12</v>
      </c>
      <c r="I12856" s="31" t="s">
        <v>101</v>
      </c>
    </row>
    <row r="12857" spans="1:9" x14ac:dyDescent="0.3">
      <c r="A12857">
        <v>12888</v>
      </c>
      <c r="B12857">
        <v>5</v>
      </c>
      <c r="C12857">
        <v>206</v>
      </c>
      <c r="D12857" s="32">
        <v>0.78194444444444444</v>
      </c>
      <c r="E12857">
        <v>8000</v>
      </c>
      <c r="F12857">
        <v>1000</v>
      </c>
      <c r="G12857" s="31" t="s">
        <v>97</v>
      </c>
      <c r="H12857">
        <v>12</v>
      </c>
      <c r="I12857" s="31" t="s">
        <v>105</v>
      </c>
    </row>
    <row r="12858" spans="1:9" x14ac:dyDescent="0.3">
      <c r="A12858">
        <v>12889</v>
      </c>
      <c r="B12858">
        <v>3</v>
      </c>
      <c r="C12858">
        <v>206</v>
      </c>
      <c r="D12858" s="32">
        <v>0.78194444444444444</v>
      </c>
      <c r="E12858">
        <v>8000</v>
      </c>
      <c r="F12858">
        <v>2000</v>
      </c>
      <c r="G12858" s="31" t="s">
        <v>102</v>
      </c>
      <c r="H12858">
        <v>13</v>
      </c>
      <c r="I12858" s="31" t="s">
        <v>104</v>
      </c>
    </row>
    <row r="12859" spans="1:9" x14ac:dyDescent="0.3">
      <c r="A12859">
        <v>12890</v>
      </c>
      <c r="B12859">
        <v>1</v>
      </c>
      <c r="C12859">
        <v>206</v>
      </c>
      <c r="D12859" s="32">
        <v>0.84722222222222221</v>
      </c>
      <c r="E12859">
        <v>8000</v>
      </c>
      <c r="G12859" s="31" t="s">
        <v>102</v>
      </c>
      <c r="H12859">
        <v>13</v>
      </c>
      <c r="I12859" s="31" t="s">
        <v>99</v>
      </c>
    </row>
    <row r="12860" spans="1:9" x14ac:dyDescent="0.3">
      <c r="A12860">
        <v>12891</v>
      </c>
      <c r="B12860">
        <v>4</v>
      </c>
      <c r="C12860">
        <v>206</v>
      </c>
      <c r="D12860" s="32">
        <v>0.77986111111111112</v>
      </c>
      <c r="E12860">
        <v>8000</v>
      </c>
      <c r="G12860" s="31" t="s">
        <v>97</v>
      </c>
      <c r="H12860">
        <v>13</v>
      </c>
      <c r="I12860" s="31" t="s">
        <v>103</v>
      </c>
    </row>
    <row r="12861" spans="1:9" x14ac:dyDescent="0.3">
      <c r="A12861">
        <v>12892</v>
      </c>
      <c r="B12861">
        <v>8</v>
      </c>
      <c r="C12861">
        <v>206</v>
      </c>
      <c r="D12861" s="32">
        <v>0.7944444444444444</v>
      </c>
      <c r="E12861">
        <v>8000</v>
      </c>
      <c r="G12861" s="31" t="s">
        <v>97</v>
      </c>
      <c r="H12861">
        <v>13</v>
      </c>
      <c r="I12861" s="31" t="s">
        <v>101</v>
      </c>
    </row>
    <row r="12862" spans="1:9" x14ac:dyDescent="0.3">
      <c r="A12862">
        <v>12893</v>
      </c>
      <c r="B12862">
        <v>5</v>
      </c>
      <c r="C12862">
        <v>206</v>
      </c>
      <c r="D12862" s="32">
        <v>0.80555555555555558</v>
      </c>
      <c r="E12862">
        <v>8000</v>
      </c>
      <c r="G12862" s="31" t="s">
        <v>97</v>
      </c>
      <c r="H12862">
        <v>13</v>
      </c>
      <c r="I12862" s="31" t="s">
        <v>105</v>
      </c>
    </row>
    <row r="12863" spans="1:9" x14ac:dyDescent="0.3">
      <c r="A12863">
        <v>12894</v>
      </c>
      <c r="B12863">
        <v>3</v>
      </c>
      <c r="C12863">
        <v>206</v>
      </c>
      <c r="D12863" s="32">
        <v>0.80069444444444449</v>
      </c>
      <c r="E12863">
        <v>8000</v>
      </c>
      <c r="G12863" s="31" t="s">
        <v>102</v>
      </c>
      <c r="H12863">
        <v>14</v>
      </c>
      <c r="I12863" s="31" t="s">
        <v>104</v>
      </c>
    </row>
    <row r="12864" spans="1:9" x14ac:dyDescent="0.3">
      <c r="A12864">
        <v>12895</v>
      </c>
      <c r="B12864">
        <v>4</v>
      </c>
      <c r="C12864">
        <v>206</v>
      </c>
      <c r="D12864" s="32">
        <v>0.81736111111111109</v>
      </c>
      <c r="E12864">
        <v>8000</v>
      </c>
      <c r="F12864">
        <v>1000</v>
      </c>
      <c r="G12864" s="31" t="s">
        <v>102</v>
      </c>
      <c r="H12864">
        <v>14</v>
      </c>
      <c r="I12864" s="31" t="s">
        <v>103</v>
      </c>
    </row>
    <row r="12865" spans="1:9" x14ac:dyDescent="0.3">
      <c r="A12865">
        <v>12896</v>
      </c>
      <c r="B12865">
        <v>5</v>
      </c>
      <c r="C12865">
        <v>206</v>
      </c>
      <c r="D12865" s="32">
        <v>0.82638888888888884</v>
      </c>
      <c r="E12865">
        <v>8000</v>
      </c>
      <c r="G12865" s="31" t="s">
        <v>97</v>
      </c>
      <c r="H12865">
        <v>14</v>
      </c>
      <c r="I12865" s="31" t="s">
        <v>105</v>
      </c>
    </row>
    <row r="12866" spans="1:9" x14ac:dyDescent="0.3">
      <c r="A12866">
        <v>12897</v>
      </c>
      <c r="B12866">
        <v>3</v>
      </c>
      <c r="C12866">
        <v>206</v>
      </c>
      <c r="D12866" s="32">
        <v>0.82638888888888884</v>
      </c>
      <c r="E12866">
        <v>8000</v>
      </c>
      <c r="G12866" s="31" t="s">
        <v>97</v>
      </c>
      <c r="H12866">
        <v>15</v>
      </c>
      <c r="I12866" s="31" t="s">
        <v>104</v>
      </c>
    </row>
    <row r="12867" spans="1:9" x14ac:dyDescent="0.3">
      <c r="A12867">
        <v>12898</v>
      </c>
      <c r="B12867">
        <v>5</v>
      </c>
      <c r="C12867">
        <v>206</v>
      </c>
      <c r="D12867" s="32">
        <v>0.84930555555555554</v>
      </c>
      <c r="E12867">
        <v>8000</v>
      </c>
      <c r="G12867" s="31" t="s">
        <v>97</v>
      </c>
      <c r="H12867">
        <v>15</v>
      </c>
      <c r="I12867" s="31" t="s">
        <v>105</v>
      </c>
    </row>
    <row r="12868" spans="1:9" x14ac:dyDescent="0.3">
      <c r="A12868">
        <v>12899</v>
      </c>
      <c r="B12868">
        <v>3</v>
      </c>
      <c r="C12868">
        <v>206</v>
      </c>
      <c r="D12868" s="32">
        <v>0.84722222222222221</v>
      </c>
      <c r="E12868">
        <v>8000</v>
      </c>
      <c r="G12868" s="31" t="s">
        <v>102</v>
      </c>
      <c r="H12868">
        <v>16</v>
      </c>
      <c r="I12868" s="31" t="s">
        <v>104</v>
      </c>
    </row>
    <row r="12869" spans="1:9" x14ac:dyDescent="0.3">
      <c r="A12869">
        <v>12900</v>
      </c>
      <c r="B12869">
        <v>3</v>
      </c>
      <c r="C12869">
        <v>207</v>
      </c>
      <c r="D12869" s="32">
        <v>0.44305555555555554</v>
      </c>
      <c r="E12869">
        <v>10000</v>
      </c>
      <c r="G12869" s="31" t="s">
        <v>97</v>
      </c>
      <c r="H12869">
        <v>4</v>
      </c>
      <c r="I12869" s="31" t="s">
        <v>104</v>
      </c>
    </row>
    <row r="12870" spans="1:9" x14ac:dyDescent="0.3">
      <c r="A12870">
        <v>12901</v>
      </c>
      <c r="B12870">
        <v>2</v>
      </c>
      <c r="C12870">
        <v>207</v>
      </c>
      <c r="D12870" s="32">
        <v>0.46319444444444446</v>
      </c>
      <c r="E12870">
        <v>8000</v>
      </c>
      <c r="G12870" s="31" t="s">
        <v>97</v>
      </c>
      <c r="H12870">
        <v>4</v>
      </c>
      <c r="I12870" s="31" t="s">
        <v>98</v>
      </c>
    </row>
    <row r="12871" spans="1:9" x14ac:dyDescent="0.3">
      <c r="A12871">
        <v>12902</v>
      </c>
      <c r="B12871">
        <v>1</v>
      </c>
      <c r="C12871">
        <v>207</v>
      </c>
      <c r="D12871" s="32">
        <v>0.44166666666666665</v>
      </c>
      <c r="E12871">
        <v>8000</v>
      </c>
      <c r="F12871">
        <v>1000</v>
      </c>
      <c r="G12871" s="31" t="s">
        <v>102</v>
      </c>
      <c r="H12871">
        <v>4</v>
      </c>
      <c r="I12871" s="31" t="s">
        <v>99</v>
      </c>
    </row>
    <row r="12872" spans="1:9" x14ac:dyDescent="0.3">
      <c r="A12872">
        <v>12903</v>
      </c>
      <c r="B12872">
        <v>5</v>
      </c>
      <c r="C12872">
        <v>207</v>
      </c>
      <c r="D12872" s="32">
        <v>0.43125000000000002</v>
      </c>
      <c r="E12872">
        <v>8000</v>
      </c>
      <c r="F12872">
        <v>2000</v>
      </c>
      <c r="G12872" s="31" t="s">
        <v>102</v>
      </c>
      <c r="H12872">
        <v>4</v>
      </c>
      <c r="I12872" s="31" t="s">
        <v>105</v>
      </c>
    </row>
    <row r="12873" spans="1:9" x14ac:dyDescent="0.3">
      <c r="A12873">
        <v>12904</v>
      </c>
      <c r="B12873">
        <v>3</v>
      </c>
      <c r="C12873">
        <v>207</v>
      </c>
      <c r="D12873" s="32">
        <v>0.50069444444444444</v>
      </c>
      <c r="E12873">
        <v>8000</v>
      </c>
      <c r="F12873">
        <v>2000</v>
      </c>
      <c r="G12873" s="31" t="s">
        <v>102</v>
      </c>
      <c r="H12873">
        <v>5</v>
      </c>
      <c r="I12873" s="31" t="s">
        <v>104</v>
      </c>
    </row>
    <row r="12874" spans="1:9" x14ac:dyDescent="0.3">
      <c r="A12874">
        <v>12905</v>
      </c>
      <c r="B12874">
        <v>2</v>
      </c>
      <c r="C12874">
        <v>207</v>
      </c>
      <c r="D12874" s="32">
        <v>0.49305555555555558</v>
      </c>
      <c r="E12874">
        <v>10000</v>
      </c>
      <c r="G12874" s="31" t="s">
        <v>102</v>
      </c>
      <c r="H12874">
        <v>5</v>
      </c>
      <c r="I12874" s="31" t="s">
        <v>98</v>
      </c>
    </row>
    <row r="12875" spans="1:9" x14ac:dyDescent="0.3">
      <c r="A12875">
        <v>12906</v>
      </c>
      <c r="B12875">
        <v>1</v>
      </c>
      <c r="C12875">
        <v>207</v>
      </c>
      <c r="D12875" s="32">
        <v>0.45763888888888887</v>
      </c>
      <c r="E12875">
        <v>8000</v>
      </c>
      <c r="G12875" s="31" t="s">
        <v>97</v>
      </c>
      <c r="H12875">
        <v>5</v>
      </c>
      <c r="I12875" s="31" t="s">
        <v>99</v>
      </c>
    </row>
    <row r="12876" spans="1:9" x14ac:dyDescent="0.3">
      <c r="A12876">
        <v>12907</v>
      </c>
      <c r="B12876">
        <v>5</v>
      </c>
      <c r="C12876">
        <v>207</v>
      </c>
      <c r="D12876" s="32">
        <v>0.45069444444444445</v>
      </c>
      <c r="E12876">
        <v>8000</v>
      </c>
      <c r="G12876" s="31" t="s">
        <v>97</v>
      </c>
      <c r="H12876">
        <v>5</v>
      </c>
      <c r="I12876" s="31" t="s">
        <v>105</v>
      </c>
    </row>
    <row r="12877" spans="1:9" x14ac:dyDescent="0.3">
      <c r="A12877">
        <v>12908</v>
      </c>
      <c r="B12877">
        <v>3</v>
      </c>
      <c r="C12877">
        <v>207</v>
      </c>
      <c r="D12877" s="32">
        <v>0.5229166666666667</v>
      </c>
      <c r="E12877">
        <v>8000</v>
      </c>
      <c r="F12877">
        <v>500</v>
      </c>
      <c r="G12877" s="31" t="s">
        <v>102</v>
      </c>
      <c r="H12877">
        <v>6</v>
      </c>
      <c r="I12877" s="31" t="s">
        <v>104</v>
      </c>
    </row>
    <row r="12878" spans="1:9" x14ac:dyDescent="0.3">
      <c r="A12878">
        <v>12909</v>
      </c>
      <c r="B12878">
        <v>2</v>
      </c>
      <c r="C12878">
        <v>207</v>
      </c>
      <c r="D12878" s="32">
        <v>0.51388888888888884</v>
      </c>
      <c r="E12878">
        <v>8000</v>
      </c>
      <c r="G12878" s="31" t="s">
        <v>102</v>
      </c>
      <c r="H12878">
        <v>6</v>
      </c>
      <c r="I12878" s="31" t="s">
        <v>98</v>
      </c>
    </row>
    <row r="12879" spans="1:9" x14ac:dyDescent="0.3">
      <c r="A12879">
        <v>12910</v>
      </c>
      <c r="B12879">
        <v>1</v>
      </c>
      <c r="C12879">
        <v>207</v>
      </c>
      <c r="D12879" s="32">
        <v>0.49722222222222223</v>
      </c>
      <c r="E12879">
        <v>8000</v>
      </c>
      <c r="G12879" s="31" t="s">
        <v>102</v>
      </c>
      <c r="H12879">
        <v>6</v>
      </c>
      <c r="I12879" s="31" t="s">
        <v>99</v>
      </c>
    </row>
    <row r="12880" spans="1:9" x14ac:dyDescent="0.3">
      <c r="A12880">
        <v>12911</v>
      </c>
      <c r="B12880">
        <v>5</v>
      </c>
      <c r="C12880">
        <v>207</v>
      </c>
      <c r="D12880" s="32">
        <v>0.47083333333333333</v>
      </c>
      <c r="E12880">
        <v>8000</v>
      </c>
      <c r="G12880" s="31" t="s">
        <v>102</v>
      </c>
      <c r="H12880">
        <v>6</v>
      </c>
      <c r="I12880" s="31" t="s">
        <v>105</v>
      </c>
    </row>
    <row r="12881" spans="1:9" x14ac:dyDescent="0.3">
      <c r="A12881">
        <v>12912</v>
      </c>
      <c r="B12881">
        <v>3</v>
      </c>
      <c r="C12881">
        <v>207</v>
      </c>
      <c r="D12881" s="32">
        <v>0.60416666666666663</v>
      </c>
      <c r="E12881">
        <v>8000</v>
      </c>
      <c r="F12881">
        <v>2000</v>
      </c>
      <c r="G12881" s="31" t="s">
        <v>97</v>
      </c>
      <c r="H12881">
        <v>7</v>
      </c>
      <c r="I12881" s="31" t="s">
        <v>104</v>
      </c>
    </row>
    <row r="12882" spans="1:9" x14ac:dyDescent="0.3">
      <c r="A12882">
        <v>12913</v>
      </c>
      <c r="B12882">
        <v>2</v>
      </c>
      <c r="C12882">
        <v>207</v>
      </c>
      <c r="D12882" s="32">
        <v>0.67013888888888884</v>
      </c>
      <c r="E12882">
        <v>8000</v>
      </c>
      <c r="G12882" s="31" t="s">
        <v>102</v>
      </c>
      <c r="H12882">
        <v>7</v>
      </c>
      <c r="I12882" s="31" t="s">
        <v>98</v>
      </c>
    </row>
    <row r="12883" spans="1:9" x14ac:dyDescent="0.3">
      <c r="A12883">
        <v>12914</v>
      </c>
      <c r="B12883">
        <v>1</v>
      </c>
      <c r="C12883">
        <v>207</v>
      </c>
      <c r="D12883" s="32">
        <v>0.56805555555555554</v>
      </c>
      <c r="E12883">
        <v>8000</v>
      </c>
      <c r="G12883" s="31" t="s">
        <v>102</v>
      </c>
      <c r="H12883">
        <v>7</v>
      </c>
      <c r="I12883" s="31" t="s">
        <v>99</v>
      </c>
    </row>
    <row r="12884" spans="1:9" x14ac:dyDescent="0.3">
      <c r="A12884">
        <v>12915</v>
      </c>
      <c r="B12884">
        <v>5</v>
      </c>
      <c r="C12884">
        <v>207</v>
      </c>
      <c r="D12884" s="32">
        <v>0.64236111111111116</v>
      </c>
      <c r="E12884">
        <v>43000</v>
      </c>
      <c r="G12884" s="31" t="s">
        <v>97</v>
      </c>
      <c r="H12884">
        <v>7</v>
      </c>
      <c r="I12884" s="31" t="s">
        <v>105</v>
      </c>
    </row>
    <row r="12885" spans="1:9" x14ac:dyDescent="0.3">
      <c r="A12885">
        <v>12916</v>
      </c>
      <c r="B12885">
        <v>3</v>
      </c>
      <c r="C12885">
        <v>207</v>
      </c>
      <c r="D12885" s="32">
        <v>0.67638888888888893</v>
      </c>
      <c r="E12885">
        <v>8000</v>
      </c>
      <c r="G12885" s="31" t="s">
        <v>102</v>
      </c>
      <c r="H12885">
        <v>8</v>
      </c>
      <c r="I12885" s="31" t="s">
        <v>104</v>
      </c>
    </row>
    <row r="12886" spans="1:9" x14ac:dyDescent="0.3">
      <c r="A12886">
        <v>12917</v>
      </c>
      <c r="B12886">
        <v>2</v>
      </c>
      <c r="C12886">
        <v>207</v>
      </c>
      <c r="D12886" s="32">
        <v>0.73055555555555551</v>
      </c>
      <c r="E12886">
        <v>8000</v>
      </c>
      <c r="G12886" s="31" t="s">
        <v>97</v>
      </c>
      <c r="H12886">
        <v>8</v>
      </c>
      <c r="I12886" s="31" t="s">
        <v>98</v>
      </c>
    </row>
    <row r="12887" spans="1:9" x14ac:dyDescent="0.3">
      <c r="A12887">
        <v>12918</v>
      </c>
      <c r="B12887">
        <v>1</v>
      </c>
      <c r="C12887">
        <v>207</v>
      </c>
      <c r="D12887" s="32">
        <v>0.64097222222222228</v>
      </c>
      <c r="E12887">
        <v>8000</v>
      </c>
      <c r="F12887">
        <v>2000</v>
      </c>
      <c r="G12887" s="31" t="s">
        <v>97</v>
      </c>
      <c r="H12887">
        <v>8</v>
      </c>
      <c r="I12887" s="31" t="s">
        <v>99</v>
      </c>
    </row>
    <row r="12888" spans="1:9" x14ac:dyDescent="0.3">
      <c r="A12888">
        <v>12919</v>
      </c>
      <c r="B12888">
        <v>5</v>
      </c>
      <c r="C12888">
        <v>207</v>
      </c>
      <c r="D12888" s="32">
        <v>0.65972222222222221</v>
      </c>
      <c r="E12888">
        <v>8000</v>
      </c>
      <c r="G12888" s="31" t="s">
        <v>97</v>
      </c>
      <c r="H12888">
        <v>8</v>
      </c>
      <c r="I12888" s="31" t="s">
        <v>105</v>
      </c>
    </row>
    <row r="12889" spans="1:9" x14ac:dyDescent="0.3">
      <c r="A12889">
        <v>12920</v>
      </c>
      <c r="B12889">
        <v>3</v>
      </c>
      <c r="C12889">
        <v>207</v>
      </c>
      <c r="D12889" s="32">
        <v>0.70486111111111116</v>
      </c>
      <c r="E12889">
        <v>8000</v>
      </c>
      <c r="F12889">
        <v>4000</v>
      </c>
      <c r="G12889" s="31" t="s">
        <v>97</v>
      </c>
      <c r="H12889">
        <v>9</v>
      </c>
      <c r="I12889" s="31" t="s">
        <v>104</v>
      </c>
    </row>
    <row r="12890" spans="1:9" x14ac:dyDescent="0.3">
      <c r="A12890">
        <v>12921</v>
      </c>
      <c r="B12890">
        <v>2</v>
      </c>
      <c r="C12890">
        <v>207</v>
      </c>
      <c r="D12890" s="32">
        <v>0.77013888888888893</v>
      </c>
      <c r="E12890">
        <v>8000</v>
      </c>
      <c r="G12890" s="31" t="s">
        <v>102</v>
      </c>
      <c r="H12890">
        <v>9</v>
      </c>
      <c r="I12890" s="31" t="s">
        <v>98</v>
      </c>
    </row>
    <row r="12891" spans="1:9" x14ac:dyDescent="0.3">
      <c r="A12891">
        <v>12922</v>
      </c>
      <c r="B12891">
        <v>1</v>
      </c>
      <c r="C12891">
        <v>207</v>
      </c>
      <c r="D12891" s="32">
        <v>0.6958333333333333</v>
      </c>
      <c r="E12891">
        <v>8000</v>
      </c>
      <c r="F12891">
        <v>2000</v>
      </c>
      <c r="G12891" s="31" t="s">
        <v>102</v>
      </c>
      <c r="H12891">
        <v>9</v>
      </c>
      <c r="I12891" s="31" t="s">
        <v>99</v>
      </c>
    </row>
    <row r="12892" spans="1:9" x14ac:dyDescent="0.3">
      <c r="A12892">
        <v>12923</v>
      </c>
      <c r="B12892">
        <v>5</v>
      </c>
      <c r="C12892">
        <v>207</v>
      </c>
      <c r="D12892" s="32">
        <v>0.68680555555555556</v>
      </c>
      <c r="E12892">
        <v>8000</v>
      </c>
      <c r="F12892">
        <v>1000</v>
      </c>
      <c r="G12892" s="31" t="s">
        <v>102</v>
      </c>
      <c r="H12892">
        <v>9</v>
      </c>
      <c r="I12892" s="31" t="s">
        <v>105</v>
      </c>
    </row>
    <row r="12893" spans="1:9" x14ac:dyDescent="0.3">
      <c r="A12893">
        <v>12924</v>
      </c>
      <c r="B12893">
        <v>3</v>
      </c>
      <c r="C12893">
        <v>207</v>
      </c>
      <c r="D12893" s="32">
        <v>0.72986111111111107</v>
      </c>
      <c r="E12893">
        <v>8000</v>
      </c>
      <c r="F12893">
        <v>1000</v>
      </c>
      <c r="G12893" s="31" t="s">
        <v>102</v>
      </c>
      <c r="H12893">
        <v>10</v>
      </c>
      <c r="I12893" s="31" t="s">
        <v>104</v>
      </c>
    </row>
    <row r="12894" spans="1:9" x14ac:dyDescent="0.3">
      <c r="A12894">
        <v>12925</v>
      </c>
      <c r="B12894">
        <v>2</v>
      </c>
      <c r="C12894">
        <v>207</v>
      </c>
      <c r="D12894" s="32">
        <v>0.80486111111111114</v>
      </c>
      <c r="E12894">
        <v>8000</v>
      </c>
      <c r="G12894" s="31" t="s">
        <v>97</v>
      </c>
      <c r="H12894">
        <v>10</v>
      </c>
      <c r="I12894" s="31" t="s">
        <v>98</v>
      </c>
    </row>
    <row r="12895" spans="1:9" x14ac:dyDescent="0.3">
      <c r="A12895">
        <v>12926</v>
      </c>
      <c r="B12895">
        <v>1</v>
      </c>
      <c r="C12895">
        <v>207</v>
      </c>
      <c r="D12895" s="32">
        <v>0.70972222222222225</v>
      </c>
      <c r="E12895">
        <v>8000</v>
      </c>
      <c r="F12895">
        <v>2000</v>
      </c>
      <c r="G12895" s="31" t="s">
        <v>102</v>
      </c>
      <c r="H12895">
        <v>10</v>
      </c>
      <c r="I12895" s="31" t="s">
        <v>99</v>
      </c>
    </row>
    <row r="12896" spans="1:9" x14ac:dyDescent="0.3">
      <c r="A12896">
        <v>12927</v>
      </c>
      <c r="B12896">
        <v>5</v>
      </c>
      <c r="C12896">
        <v>207</v>
      </c>
      <c r="D12896" s="32">
        <v>0.71666666666666667</v>
      </c>
      <c r="E12896">
        <v>8000</v>
      </c>
      <c r="F12896">
        <v>1000</v>
      </c>
      <c r="G12896" s="31" t="s">
        <v>102</v>
      </c>
      <c r="H12896">
        <v>10</v>
      </c>
      <c r="I12896" s="31" t="s">
        <v>105</v>
      </c>
    </row>
    <row r="12897" spans="1:9" x14ac:dyDescent="0.3">
      <c r="A12897">
        <v>12928</v>
      </c>
      <c r="B12897">
        <v>3</v>
      </c>
      <c r="C12897">
        <v>207</v>
      </c>
      <c r="D12897" s="32">
        <v>0.75555555555555554</v>
      </c>
      <c r="E12897">
        <v>8000</v>
      </c>
      <c r="G12897" s="31" t="s">
        <v>102</v>
      </c>
      <c r="H12897">
        <v>11</v>
      </c>
      <c r="I12897" s="31" t="s">
        <v>104</v>
      </c>
    </row>
    <row r="12898" spans="1:9" x14ac:dyDescent="0.3">
      <c r="A12898">
        <v>12929</v>
      </c>
      <c r="B12898">
        <v>2</v>
      </c>
      <c r="C12898">
        <v>207</v>
      </c>
      <c r="D12898" s="32">
        <v>0.83680555555555558</v>
      </c>
      <c r="E12898">
        <v>8000</v>
      </c>
      <c r="G12898" s="31" t="s">
        <v>97</v>
      </c>
      <c r="H12898">
        <v>11</v>
      </c>
      <c r="I12898" s="31" t="s">
        <v>98</v>
      </c>
    </row>
    <row r="12899" spans="1:9" x14ac:dyDescent="0.3">
      <c r="A12899">
        <v>12930</v>
      </c>
      <c r="B12899">
        <v>1</v>
      </c>
      <c r="C12899">
        <v>207</v>
      </c>
      <c r="D12899" s="32">
        <v>0.75624999999999998</v>
      </c>
      <c r="E12899">
        <v>8000</v>
      </c>
      <c r="F12899">
        <v>2000</v>
      </c>
      <c r="G12899" s="31" t="s">
        <v>102</v>
      </c>
      <c r="H12899">
        <v>11</v>
      </c>
      <c r="I12899" s="31" t="s">
        <v>99</v>
      </c>
    </row>
    <row r="12900" spans="1:9" x14ac:dyDescent="0.3">
      <c r="A12900">
        <v>12931</v>
      </c>
      <c r="B12900">
        <v>5</v>
      </c>
      <c r="C12900">
        <v>207</v>
      </c>
      <c r="D12900" s="32">
        <v>0.7368055555555556</v>
      </c>
      <c r="E12900">
        <v>8000</v>
      </c>
      <c r="G12900" s="31" t="s">
        <v>97</v>
      </c>
      <c r="H12900">
        <v>11</v>
      </c>
      <c r="I12900" s="31" t="s">
        <v>105</v>
      </c>
    </row>
    <row r="12901" spans="1:9" x14ac:dyDescent="0.3">
      <c r="A12901">
        <v>12932</v>
      </c>
      <c r="B12901">
        <v>3</v>
      </c>
      <c r="C12901">
        <v>207</v>
      </c>
      <c r="D12901" s="32">
        <v>0.78333333333333333</v>
      </c>
      <c r="E12901">
        <v>8000</v>
      </c>
      <c r="G12901" s="31" t="s">
        <v>102</v>
      </c>
      <c r="H12901">
        <v>12</v>
      </c>
      <c r="I12901" s="31" t="s">
        <v>104</v>
      </c>
    </row>
    <row r="12902" spans="1:9" x14ac:dyDescent="0.3">
      <c r="A12902">
        <v>12933</v>
      </c>
      <c r="B12902">
        <v>1</v>
      </c>
      <c r="C12902">
        <v>207</v>
      </c>
      <c r="D12902" s="32">
        <v>0.78055555555555556</v>
      </c>
      <c r="E12902">
        <v>8000</v>
      </c>
      <c r="G12902" s="31" t="s">
        <v>97</v>
      </c>
      <c r="H12902">
        <v>12</v>
      </c>
      <c r="I12902" s="31" t="s">
        <v>99</v>
      </c>
    </row>
    <row r="12903" spans="1:9" x14ac:dyDescent="0.3">
      <c r="A12903">
        <v>12934</v>
      </c>
      <c r="B12903">
        <v>5</v>
      </c>
      <c r="C12903">
        <v>207</v>
      </c>
      <c r="D12903" s="32">
        <v>0.7583333333333333</v>
      </c>
      <c r="E12903">
        <v>8000</v>
      </c>
      <c r="G12903" s="31" t="s">
        <v>97</v>
      </c>
      <c r="H12903">
        <v>12</v>
      </c>
      <c r="I12903" s="31" t="s">
        <v>105</v>
      </c>
    </row>
    <row r="12904" spans="1:9" x14ac:dyDescent="0.3">
      <c r="A12904">
        <v>12935</v>
      </c>
      <c r="B12904">
        <v>3</v>
      </c>
      <c r="C12904">
        <v>207</v>
      </c>
      <c r="D12904" s="32">
        <v>0.81805555555555554</v>
      </c>
      <c r="E12904">
        <v>8000</v>
      </c>
      <c r="F12904">
        <v>2000</v>
      </c>
      <c r="G12904" s="31" t="s">
        <v>102</v>
      </c>
      <c r="H12904">
        <v>13</v>
      </c>
      <c r="I12904" s="31" t="s">
        <v>104</v>
      </c>
    </row>
    <row r="12905" spans="1:9" x14ac:dyDescent="0.3">
      <c r="A12905">
        <v>12936</v>
      </c>
      <c r="B12905">
        <v>1</v>
      </c>
      <c r="C12905">
        <v>207</v>
      </c>
      <c r="D12905" s="32">
        <v>0.83819444444444446</v>
      </c>
      <c r="E12905">
        <v>10000</v>
      </c>
      <c r="G12905" s="31" t="s">
        <v>97</v>
      </c>
      <c r="H12905">
        <v>13</v>
      </c>
      <c r="I12905" s="31" t="s">
        <v>99</v>
      </c>
    </row>
    <row r="12906" spans="1:9" x14ac:dyDescent="0.3">
      <c r="A12906">
        <v>12937</v>
      </c>
      <c r="B12906">
        <v>5</v>
      </c>
      <c r="C12906">
        <v>207</v>
      </c>
      <c r="D12906" s="32">
        <v>0.78819444444444442</v>
      </c>
      <c r="E12906">
        <v>8000</v>
      </c>
      <c r="G12906" s="31" t="s">
        <v>102</v>
      </c>
      <c r="H12906">
        <v>13</v>
      </c>
      <c r="I12906" s="31" t="s">
        <v>105</v>
      </c>
    </row>
    <row r="12907" spans="1:9" x14ac:dyDescent="0.3">
      <c r="A12907">
        <v>12938</v>
      </c>
      <c r="B12907">
        <v>3</v>
      </c>
      <c r="C12907">
        <v>207</v>
      </c>
      <c r="D12907" s="32">
        <v>0.83750000000000002</v>
      </c>
      <c r="E12907">
        <v>8000</v>
      </c>
      <c r="G12907" s="31" t="s">
        <v>102</v>
      </c>
      <c r="H12907">
        <v>14</v>
      </c>
      <c r="I12907" s="31" t="s">
        <v>104</v>
      </c>
    </row>
    <row r="12908" spans="1:9" x14ac:dyDescent="0.3">
      <c r="A12908">
        <v>12939</v>
      </c>
      <c r="B12908">
        <v>5</v>
      </c>
      <c r="C12908">
        <v>207</v>
      </c>
      <c r="D12908" s="32">
        <v>0.80763888888888891</v>
      </c>
      <c r="E12908">
        <v>8000</v>
      </c>
      <c r="F12908">
        <v>2000</v>
      </c>
      <c r="G12908" s="31" t="s">
        <v>102</v>
      </c>
      <c r="H12908">
        <v>14</v>
      </c>
      <c r="I12908" s="31" t="s">
        <v>105</v>
      </c>
    </row>
    <row r="12909" spans="1:9" x14ac:dyDescent="0.3">
      <c r="A12909">
        <v>12940</v>
      </c>
      <c r="B12909">
        <v>5</v>
      </c>
      <c r="C12909">
        <v>207</v>
      </c>
      <c r="D12909" s="32">
        <v>0.82013888888888886</v>
      </c>
      <c r="E12909">
        <v>8000</v>
      </c>
      <c r="G12909" s="31" t="s">
        <v>97</v>
      </c>
      <c r="H12909">
        <v>15</v>
      </c>
      <c r="I12909" s="31" t="s">
        <v>105</v>
      </c>
    </row>
    <row r="12910" spans="1:9" x14ac:dyDescent="0.3">
      <c r="A12910">
        <v>12941</v>
      </c>
      <c r="B12910">
        <v>5</v>
      </c>
      <c r="C12910">
        <v>207</v>
      </c>
      <c r="D12910" s="32">
        <v>0.84444444444444444</v>
      </c>
      <c r="E12910">
        <v>8000</v>
      </c>
      <c r="G12910" s="31" t="s">
        <v>97</v>
      </c>
      <c r="H12910">
        <v>16</v>
      </c>
      <c r="I12910" s="31" t="s">
        <v>105</v>
      </c>
    </row>
    <row r="12911" spans="1:9" x14ac:dyDescent="0.3">
      <c r="A12911">
        <v>12942</v>
      </c>
      <c r="B12911">
        <v>1</v>
      </c>
      <c r="C12911">
        <v>208</v>
      </c>
      <c r="D12911" s="32">
        <v>0.45277777777777778</v>
      </c>
      <c r="E12911">
        <v>8000</v>
      </c>
      <c r="G12911" s="31" t="s">
        <v>102</v>
      </c>
      <c r="H12911">
        <v>4</v>
      </c>
      <c r="I12911" s="31" t="s">
        <v>99</v>
      </c>
    </row>
    <row r="12912" spans="1:9" x14ac:dyDescent="0.3">
      <c r="A12912">
        <v>12943</v>
      </c>
      <c r="B12912">
        <v>4</v>
      </c>
      <c r="C12912">
        <v>208</v>
      </c>
      <c r="D12912" s="32">
        <v>0.45277777777777778</v>
      </c>
      <c r="E12912">
        <v>8000</v>
      </c>
      <c r="G12912" s="31" t="s">
        <v>102</v>
      </c>
      <c r="H12912">
        <v>4</v>
      </c>
      <c r="I12912" s="31" t="s">
        <v>103</v>
      </c>
    </row>
    <row r="12913" spans="1:9" x14ac:dyDescent="0.3">
      <c r="A12913">
        <v>12944</v>
      </c>
      <c r="B12913">
        <v>8</v>
      </c>
      <c r="C12913">
        <v>208</v>
      </c>
      <c r="D12913" s="32">
        <v>0.46805555555555556</v>
      </c>
      <c r="E12913">
        <v>8000</v>
      </c>
      <c r="G12913" s="31" t="s">
        <v>102</v>
      </c>
      <c r="H12913">
        <v>4</v>
      </c>
      <c r="I12913" s="31" t="s">
        <v>101</v>
      </c>
    </row>
    <row r="12914" spans="1:9" x14ac:dyDescent="0.3">
      <c r="A12914">
        <v>12945</v>
      </c>
      <c r="B12914">
        <v>4</v>
      </c>
      <c r="C12914">
        <v>208</v>
      </c>
      <c r="D12914" s="32">
        <v>0.47361111111111109</v>
      </c>
      <c r="E12914">
        <v>8000</v>
      </c>
      <c r="G12914" s="31" t="s">
        <v>97</v>
      </c>
      <c r="H12914">
        <v>5</v>
      </c>
      <c r="I12914" s="31" t="s">
        <v>103</v>
      </c>
    </row>
    <row r="12915" spans="1:9" x14ac:dyDescent="0.3">
      <c r="A12915">
        <v>12946</v>
      </c>
      <c r="B12915">
        <v>3</v>
      </c>
      <c r="C12915">
        <v>209</v>
      </c>
      <c r="D12915" s="32">
        <v>0.44791666666666669</v>
      </c>
      <c r="E12915">
        <v>8000</v>
      </c>
      <c r="F12915">
        <v>1000</v>
      </c>
      <c r="G12915" s="31" t="s">
        <v>102</v>
      </c>
      <c r="H12915">
        <v>4</v>
      </c>
      <c r="I12915" s="31" t="s">
        <v>104</v>
      </c>
    </row>
    <row r="12916" spans="1:9" x14ac:dyDescent="0.3">
      <c r="A12916">
        <v>12947</v>
      </c>
      <c r="B12916">
        <v>2</v>
      </c>
      <c r="C12916">
        <v>209</v>
      </c>
      <c r="D12916" s="32">
        <v>0.45347222222222222</v>
      </c>
      <c r="E12916">
        <v>8000</v>
      </c>
      <c r="G12916" s="31" t="s">
        <v>102</v>
      </c>
      <c r="H12916">
        <v>4</v>
      </c>
      <c r="I12916" s="31" t="s">
        <v>98</v>
      </c>
    </row>
    <row r="12917" spans="1:9" x14ac:dyDescent="0.3">
      <c r="A12917">
        <v>12948</v>
      </c>
      <c r="B12917">
        <v>6</v>
      </c>
      <c r="C12917">
        <v>209</v>
      </c>
      <c r="D12917" s="32">
        <v>0.43819444444444444</v>
      </c>
      <c r="E12917">
        <v>8000</v>
      </c>
      <c r="G12917" s="31" t="s">
        <v>97</v>
      </c>
      <c r="H12917">
        <v>4</v>
      </c>
      <c r="I12917" s="31" t="s">
        <v>100</v>
      </c>
    </row>
    <row r="12918" spans="1:9" x14ac:dyDescent="0.3">
      <c r="A12918">
        <v>12949</v>
      </c>
      <c r="B12918">
        <v>4</v>
      </c>
      <c r="C12918">
        <v>209</v>
      </c>
      <c r="D12918" s="32">
        <v>0.45069444444444445</v>
      </c>
      <c r="E12918">
        <v>8000</v>
      </c>
      <c r="G12918" s="31" t="s">
        <v>102</v>
      </c>
      <c r="H12918">
        <v>4</v>
      </c>
      <c r="I12918" s="31" t="s">
        <v>103</v>
      </c>
    </row>
    <row r="12919" spans="1:9" x14ac:dyDescent="0.3">
      <c r="A12919">
        <v>12950</v>
      </c>
      <c r="B12919">
        <v>8</v>
      </c>
      <c r="C12919">
        <v>209</v>
      </c>
      <c r="D12919" s="32">
        <v>0.45277777777777778</v>
      </c>
      <c r="E12919">
        <v>8000</v>
      </c>
      <c r="G12919" s="31" t="s">
        <v>97</v>
      </c>
      <c r="H12919">
        <v>4</v>
      </c>
      <c r="I12919" s="31" t="s">
        <v>101</v>
      </c>
    </row>
    <row r="12920" spans="1:9" x14ac:dyDescent="0.3">
      <c r="A12920">
        <v>12951</v>
      </c>
      <c r="B12920">
        <v>5</v>
      </c>
      <c r="C12920">
        <v>209</v>
      </c>
      <c r="D12920" s="32">
        <v>0.45208333333333334</v>
      </c>
      <c r="E12920">
        <v>8000</v>
      </c>
      <c r="G12920" s="31" t="s">
        <v>97</v>
      </c>
      <c r="H12920">
        <v>4</v>
      </c>
      <c r="I12920" s="31" t="s">
        <v>105</v>
      </c>
    </row>
    <row r="12921" spans="1:9" x14ac:dyDescent="0.3">
      <c r="A12921">
        <v>12952</v>
      </c>
      <c r="B12921">
        <v>3</v>
      </c>
      <c r="C12921">
        <v>209</v>
      </c>
      <c r="D12921" s="32">
        <v>0.47499999999999998</v>
      </c>
      <c r="E12921">
        <v>8000</v>
      </c>
      <c r="G12921" s="31" t="s">
        <v>102</v>
      </c>
      <c r="H12921">
        <v>5</v>
      </c>
      <c r="I12921" s="31" t="s">
        <v>104</v>
      </c>
    </row>
    <row r="12922" spans="1:9" x14ac:dyDescent="0.3">
      <c r="A12922">
        <v>12953</v>
      </c>
      <c r="B12922">
        <v>2</v>
      </c>
      <c r="C12922">
        <v>209</v>
      </c>
      <c r="D12922" s="32">
        <v>0.48472222222222222</v>
      </c>
      <c r="E12922">
        <v>8000</v>
      </c>
      <c r="G12922" s="31" t="s">
        <v>102</v>
      </c>
      <c r="H12922">
        <v>5</v>
      </c>
      <c r="I12922" s="31" t="s">
        <v>98</v>
      </c>
    </row>
    <row r="12923" spans="1:9" x14ac:dyDescent="0.3">
      <c r="A12923">
        <v>12954</v>
      </c>
      <c r="B12923">
        <v>6</v>
      </c>
      <c r="C12923">
        <v>209</v>
      </c>
      <c r="D12923" s="32">
        <v>0.47083333333333333</v>
      </c>
      <c r="E12923">
        <v>8000</v>
      </c>
      <c r="G12923" s="31" t="s">
        <v>97</v>
      </c>
      <c r="H12923">
        <v>5</v>
      </c>
      <c r="I12923" s="31" t="s">
        <v>100</v>
      </c>
    </row>
    <row r="12924" spans="1:9" x14ac:dyDescent="0.3">
      <c r="A12924">
        <v>12955</v>
      </c>
      <c r="B12924">
        <v>4</v>
      </c>
      <c r="C12924">
        <v>209</v>
      </c>
      <c r="D12924" s="32">
        <v>0.47152777777777777</v>
      </c>
      <c r="E12924">
        <v>8000</v>
      </c>
      <c r="G12924" s="31" t="s">
        <v>97</v>
      </c>
      <c r="H12924">
        <v>5</v>
      </c>
      <c r="I12924" s="31" t="s">
        <v>103</v>
      </c>
    </row>
    <row r="12925" spans="1:9" x14ac:dyDescent="0.3">
      <c r="A12925">
        <v>12956</v>
      </c>
      <c r="B12925">
        <v>8</v>
      </c>
      <c r="C12925">
        <v>209</v>
      </c>
      <c r="D12925" s="32">
        <v>0.51180555555555551</v>
      </c>
      <c r="E12925">
        <v>8000</v>
      </c>
      <c r="F12925">
        <v>2000</v>
      </c>
      <c r="G12925" s="31" t="s">
        <v>97</v>
      </c>
      <c r="H12925">
        <v>5</v>
      </c>
      <c r="I12925" s="31" t="s">
        <v>101</v>
      </c>
    </row>
    <row r="12926" spans="1:9" x14ac:dyDescent="0.3">
      <c r="A12926">
        <v>12957</v>
      </c>
      <c r="B12926">
        <v>5</v>
      </c>
      <c r="C12926">
        <v>209</v>
      </c>
      <c r="D12926" s="32">
        <v>0.47986111111111113</v>
      </c>
      <c r="E12926">
        <v>8000</v>
      </c>
      <c r="F12926">
        <v>2000</v>
      </c>
      <c r="G12926" s="31" t="s">
        <v>97</v>
      </c>
      <c r="H12926">
        <v>5</v>
      </c>
      <c r="I12926" s="31" t="s">
        <v>105</v>
      </c>
    </row>
    <row r="12927" spans="1:9" x14ac:dyDescent="0.3">
      <c r="A12927">
        <v>12958</v>
      </c>
      <c r="B12927">
        <v>3</v>
      </c>
      <c r="C12927">
        <v>209</v>
      </c>
      <c r="D12927" s="32">
        <v>0.50208333333333333</v>
      </c>
      <c r="E12927">
        <v>8000</v>
      </c>
      <c r="F12927">
        <v>4000</v>
      </c>
      <c r="G12927" s="31" t="s">
        <v>102</v>
      </c>
      <c r="H12927">
        <v>6</v>
      </c>
      <c r="I12927" s="31" t="s">
        <v>104</v>
      </c>
    </row>
    <row r="12928" spans="1:9" x14ac:dyDescent="0.3">
      <c r="A12928">
        <v>12959</v>
      </c>
      <c r="B12928">
        <v>2</v>
      </c>
      <c r="C12928">
        <v>209</v>
      </c>
      <c r="D12928" s="32">
        <v>0.52083333333333337</v>
      </c>
      <c r="E12928">
        <v>8000</v>
      </c>
      <c r="G12928" s="31" t="s">
        <v>102</v>
      </c>
      <c r="H12928">
        <v>6</v>
      </c>
      <c r="I12928" s="31" t="s">
        <v>98</v>
      </c>
    </row>
    <row r="12929" spans="1:9" x14ac:dyDescent="0.3">
      <c r="A12929">
        <v>12960</v>
      </c>
      <c r="B12929">
        <v>6</v>
      </c>
      <c r="C12929">
        <v>209</v>
      </c>
      <c r="D12929" s="32">
        <v>0.54305555555555551</v>
      </c>
      <c r="E12929">
        <v>8000</v>
      </c>
      <c r="G12929" s="31" t="s">
        <v>102</v>
      </c>
      <c r="H12929">
        <v>6</v>
      </c>
      <c r="I12929" s="31" t="s">
        <v>100</v>
      </c>
    </row>
    <row r="12930" spans="1:9" x14ac:dyDescent="0.3">
      <c r="A12930">
        <v>12961</v>
      </c>
      <c r="B12930">
        <v>4</v>
      </c>
      <c r="C12930">
        <v>209</v>
      </c>
      <c r="D12930" s="32">
        <v>0.51388888888888884</v>
      </c>
      <c r="E12930">
        <v>8000</v>
      </c>
      <c r="G12930" s="31" t="s">
        <v>102</v>
      </c>
      <c r="H12930">
        <v>6</v>
      </c>
      <c r="I12930" s="31" t="s">
        <v>103</v>
      </c>
    </row>
    <row r="12931" spans="1:9" x14ac:dyDescent="0.3">
      <c r="A12931">
        <v>12962</v>
      </c>
      <c r="B12931">
        <v>8</v>
      </c>
      <c r="C12931">
        <v>209</v>
      </c>
      <c r="D12931" s="32">
        <v>0.56180555555555556</v>
      </c>
      <c r="E12931">
        <v>8000</v>
      </c>
      <c r="G12931" s="31" t="s">
        <v>97</v>
      </c>
      <c r="H12931">
        <v>6</v>
      </c>
      <c r="I12931" s="31" t="s">
        <v>101</v>
      </c>
    </row>
    <row r="12932" spans="1:9" x14ac:dyDescent="0.3">
      <c r="A12932">
        <v>12963</v>
      </c>
      <c r="B12932">
        <v>5</v>
      </c>
      <c r="C12932">
        <v>209</v>
      </c>
      <c r="D12932" s="32">
        <v>0.54652777777777772</v>
      </c>
      <c r="E12932">
        <v>8000</v>
      </c>
      <c r="F12932">
        <v>2000</v>
      </c>
      <c r="G12932" s="31" t="s">
        <v>102</v>
      </c>
      <c r="H12932">
        <v>6</v>
      </c>
      <c r="I12932" s="31" t="s">
        <v>105</v>
      </c>
    </row>
    <row r="12933" spans="1:9" x14ac:dyDescent="0.3">
      <c r="A12933">
        <v>12964</v>
      </c>
      <c r="B12933">
        <v>3</v>
      </c>
      <c r="C12933">
        <v>209</v>
      </c>
      <c r="D12933" s="32">
        <v>0.53055555555555556</v>
      </c>
      <c r="E12933">
        <v>8000</v>
      </c>
      <c r="G12933" s="31" t="s">
        <v>97</v>
      </c>
      <c r="H12933">
        <v>7</v>
      </c>
      <c r="I12933" s="31" t="s">
        <v>104</v>
      </c>
    </row>
    <row r="12934" spans="1:9" x14ac:dyDescent="0.3">
      <c r="A12934">
        <v>12965</v>
      </c>
      <c r="B12934">
        <v>2</v>
      </c>
      <c r="C12934">
        <v>209</v>
      </c>
      <c r="D12934" s="32">
        <v>0.59930555555555554</v>
      </c>
      <c r="E12934">
        <v>8000</v>
      </c>
      <c r="G12934" s="31" t="s">
        <v>97</v>
      </c>
      <c r="H12934">
        <v>7</v>
      </c>
      <c r="I12934" s="31" t="s">
        <v>98</v>
      </c>
    </row>
    <row r="12935" spans="1:9" x14ac:dyDescent="0.3">
      <c r="A12935">
        <v>12966</v>
      </c>
      <c r="B12935">
        <v>6</v>
      </c>
      <c r="C12935">
        <v>209</v>
      </c>
      <c r="D12935" s="32">
        <v>0.56874999999999998</v>
      </c>
      <c r="E12935">
        <v>8000</v>
      </c>
      <c r="G12935" s="31" t="s">
        <v>97</v>
      </c>
      <c r="H12935">
        <v>7</v>
      </c>
      <c r="I12935" s="31" t="s">
        <v>100</v>
      </c>
    </row>
    <row r="12936" spans="1:9" x14ac:dyDescent="0.3">
      <c r="A12936">
        <v>12967</v>
      </c>
      <c r="B12936">
        <v>4</v>
      </c>
      <c r="C12936">
        <v>209</v>
      </c>
      <c r="D12936" s="32">
        <v>0.54166666666666663</v>
      </c>
      <c r="E12936">
        <v>8000</v>
      </c>
      <c r="G12936" s="31" t="s">
        <v>102</v>
      </c>
      <c r="H12936">
        <v>7</v>
      </c>
      <c r="I12936" s="31" t="s">
        <v>103</v>
      </c>
    </row>
    <row r="12937" spans="1:9" x14ac:dyDescent="0.3">
      <c r="A12937">
        <v>12968</v>
      </c>
      <c r="B12937">
        <v>8</v>
      </c>
      <c r="C12937">
        <v>209</v>
      </c>
      <c r="D12937" s="32">
        <v>0.59861111111111109</v>
      </c>
      <c r="E12937">
        <v>8000</v>
      </c>
      <c r="G12937" s="31" t="s">
        <v>102</v>
      </c>
      <c r="H12937">
        <v>7</v>
      </c>
      <c r="I12937" s="31" t="s">
        <v>101</v>
      </c>
    </row>
    <row r="12938" spans="1:9" x14ac:dyDescent="0.3">
      <c r="A12938">
        <v>12969</v>
      </c>
      <c r="B12938">
        <v>5</v>
      </c>
      <c r="C12938">
        <v>209</v>
      </c>
      <c r="D12938" s="32">
        <v>0.56736111111111109</v>
      </c>
      <c r="E12938">
        <v>8000</v>
      </c>
      <c r="G12938" s="31" t="s">
        <v>102</v>
      </c>
      <c r="H12938">
        <v>7</v>
      </c>
      <c r="I12938" s="31" t="s">
        <v>105</v>
      </c>
    </row>
    <row r="12939" spans="1:9" x14ac:dyDescent="0.3">
      <c r="A12939">
        <v>12970</v>
      </c>
      <c r="B12939">
        <v>3</v>
      </c>
      <c r="C12939">
        <v>209</v>
      </c>
      <c r="D12939" s="32">
        <v>0.58611111111111114</v>
      </c>
      <c r="E12939">
        <v>10000</v>
      </c>
      <c r="G12939" s="31" t="s">
        <v>97</v>
      </c>
      <c r="H12939">
        <v>8</v>
      </c>
      <c r="I12939" s="31" t="s">
        <v>104</v>
      </c>
    </row>
    <row r="12940" spans="1:9" x14ac:dyDescent="0.3">
      <c r="A12940">
        <v>12971</v>
      </c>
      <c r="B12940">
        <v>2</v>
      </c>
      <c r="C12940">
        <v>209</v>
      </c>
      <c r="D12940" s="32">
        <v>0.65555555555555556</v>
      </c>
      <c r="E12940">
        <v>8000</v>
      </c>
      <c r="G12940" s="31" t="s">
        <v>102</v>
      </c>
      <c r="H12940">
        <v>8</v>
      </c>
      <c r="I12940" s="31" t="s">
        <v>98</v>
      </c>
    </row>
    <row r="12941" spans="1:9" x14ac:dyDescent="0.3">
      <c r="A12941">
        <v>12972</v>
      </c>
      <c r="B12941">
        <v>6</v>
      </c>
      <c r="C12941">
        <v>209</v>
      </c>
      <c r="D12941" s="32">
        <v>0.59583333333333333</v>
      </c>
      <c r="E12941">
        <v>8000</v>
      </c>
      <c r="G12941" s="31" t="s">
        <v>97</v>
      </c>
      <c r="H12941">
        <v>8</v>
      </c>
      <c r="I12941" s="31" t="s">
        <v>100</v>
      </c>
    </row>
    <row r="12942" spans="1:9" x14ac:dyDescent="0.3">
      <c r="A12942">
        <v>12973</v>
      </c>
      <c r="B12942">
        <v>4</v>
      </c>
      <c r="C12942">
        <v>209</v>
      </c>
      <c r="D12942" s="32">
        <v>0.60347222222222219</v>
      </c>
      <c r="E12942">
        <v>8000</v>
      </c>
      <c r="G12942" s="31" t="s">
        <v>97</v>
      </c>
      <c r="H12942">
        <v>8</v>
      </c>
      <c r="I12942" s="31" t="s">
        <v>103</v>
      </c>
    </row>
    <row r="12943" spans="1:9" x14ac:dyDescent="0.3">
      <c r="A12943">
        <v>12974</v>
      </c>
      <c r="B12943">
        <v>8</v>
      </c>
      <c r="C12943">
        <v>209</v>
      </c>
      <c r="D12943" s="32">
        <v>0.62291666666666667</v>
      </c>
      <c r="E12943">
        <v>8000</v>
      </c>
      <c r="G12943" s="31" t="s">
        <v>97</v>
      </c>
      <c r="H12943">
        <v>8</v>
      </c>
      <c r="I12943" s="31" t="s">
        <v>101</v>
      </c>
    </row>
    <row r="12944" spans="1:9" x14ac:dyDescent="0.3">
      <c r="A12944">
        <v>12975</v>
      </c>
      <c r="B12944">
        <v>5</v>
      </c>
      <c r="C12944">
        <v>209</v>
      </c>
      <c r="D12944" s="32">
        <v>0.5854166666666667</v>
      </c>
      <c r="E12944">
        <v>8000</v>
      </c>
      <c r="G12944" s="31" t="s">
        <v>97</v>
      </c>
      <c r="H12944">
        <v>8</v>
      </c>
      <c r="I12944" s="31" t="s">
        <v>105</v>
      </c>
    </row>
    <row r="12945" spans="1:9" x14ac:dyDescent="0.3">
      <c r="A12945">
        <v>12976</v>
      </c>
      <c r="B12945">
        <v>3</v>
      </c>
      <c r="C12945">
        <v>209</v>
      </c>
      <c r="D12945" s="32">
        <v>0.64513888888888893</v>
      </c>
      <c r="E12945">
        <v>8000</v>
      </c>
      <c r="G12945" s="31" t="s">
        <v>102</v>
      </c>
      <c r="H12945">
        <v>9</v>
      </c>
      <c r="I12945" s="31" t="s">
        <v>104</v>
      </c>
    </row>
    <row r="12946" spans="1:9" x14ac:dyDescent="0.3">
      <c r="A12946">
        <v>12977</v>
      </c>
      <c r="B12946">
        <v>2</v>
      </c>
      <c r="C12946">
        <v>209</v>
      </c>
      <c r="D12946" s="32">
        <v>0.67986111111111114</v>
      </c>
      <c r="E12946">
        <v>8000</v>
      </c>
      <c r="G12946" s="31" t="s">
        <v>97</v>
      </c>
      <c r="H12946">
        <v>9</v>
      </c>
      <c r="I12946" s="31" t="s">
        <v>98</v>
      </c>
    </row>
    <row r="12947" spans="1:9" x14ac:dyDescent="0.3">
      <c r="A12947">
        <v>12978</v>
      </c>
      <c r="B12947">
        <v>6</v>
      </c>
      <c r="C12947">
        <v>209</v>
      </c>
      <c r="D12947" s="32">
        <v>0.66180555555555554</v>
      </c>
      <c r="E12947">
        <v>8000</v>
      </c>
      <c r="G12947" s="31" t="s">
        <v>97</v>
      </c>
      <c r="H12947">
        <v>9</v>
      </c>
      <c r="I12947" s="31" t="s">
        <v>100</v>
      </c>
    </row>
    <row r="12948" spans="1:9" x14ac:dyDescent="0.3">
      <c r="A12948">
        <v>12979</v>
      </c>
      <c r="B12948">
        <v>4</v>
      </c>
      <c r="C12948">
        <v>209</v>
      </c>
      <c r="D12948" s="32">
        <v>0.65555555555555556</v>
      </c>
      <c r="E12948">
        <v>8000</v>
      </c>
      <c r="G12948" s="31" t="s">
        <v>102</v>
      </c>
      <c r="H12948">
        <v>9</v>
      </c>
      <c r="I12948" s="31" t="s">
        <v>103</v>
      </c>
    </row>
    <row r="12949" spans="1:9" x14ac:dyDescent="0.3">
      <c r="A12949">
        <v>12980</v>
      </c>
      <c r="B12949">
        <v>8</v>
      </c>
      <c r="C12949">
        <v>209</v>
      </c>
      <c r="D12949" s="32">
        <v>0.64375000000000004</v>
      </c>
      <c r="E12949">
        <v>8000</v>
      </c>
      <c r="G12949" s="31" t="s">
        <v>97</v>
      </c>
      <c r="H12949">
        <v>9</v>
      </c>
      <c r="I12949" s="31" t="s">
        <v>101</v>
      </c>
    </row>
    <row r="12950" spans="1:9" x14ac:dyDescent="0.3">
      <c r="A12950">
        <v>12981</v>
      </c>
      <c r="B12950">
        <v>5</v>
      </c>
      <c r="C12950">
        <v>209</v>
      </c>
      <c r="D12950" s="32">
        <v>0.61875000000000002</v>
      </c>
      <c r="E12950">
        <v>8000</v>
      </c>
      <c r="G12950" s="31" t="s">
        <v>97</v>
      </c>
      <c r="H12950">
        <v>9</v>
      </c>
      <c r="I12950" s="31" t="s">
        <v>105</v>
      </c>
    </row>
    <row r="12951" spans="1:9" x14ac:dyDescent="0.3">
      <c r="A12951">
        <v>12982</v>
      </c>
      <c r="B12951">
        <v>3</v>
      </c>
      <c r="C12951">
        <v>209</v>
      </c>
      <c r="D12951" s="32">
        <v>0.65972222222222221</v>
      </c>
      <c r="E12951">
        <v>8000</v>
      </c>
      <c r="G12951" s="31" t="s">
        <v>97</v>
      </c>
      <c r="H12951">
        <v>10</v>
      </c>
      <c r="I12951" s="31" t="s">
        <v>104</v>
      </c>
    </row>
    <row r="12952" spans="1:9" x14ac:dyDescent="0.3">
      <c r="A12952">
        <v>12983</v>
      </c>
      <c r="B12952">
        <v>2</v>
      </c>
      <c r="C12952">
        <v>209</v>
      </c>
      <c r="D12952" s="32">
        <v>0.72430555555555554</v>
      </c>
      <c r="E12952">
        <v>8000</v>
      </c>
      <c r="F12952">
        <v>2000</v>
      </c>
      <c r="G12952" s="31" t="s">
        <v>97</v>
      </c>
      <c r="H12952">
        <v>10</v>
      </c>
      <c r="I12952" s="31" t="s">
        <v>98</v>
      </c>
    </row>
    <row r="12953" spans="1:9" x14ac:dyDescent="0.3">
      <c r="A12953">
        <v>12984</v>
      </c>
      <c r="B12953">
        <v>6</v>
      </c>
      <c r="C12953">
        <v>209</v>
      </c>
      <c r="D12953" s="32">
        <v>0.74652777777777779</v>
      </c>
      <c r="E12953">
        <v>8000</v>
      </c>
      <c r="G12953" s="31" t="s">
        <v>97</v>
      </c>
      <c r="H12953">
        <v>10</v>
      </c>
      <c r="I12953" s="31" t="s">
        <v>100</v>
      </c>
    </row>
    <row r="12954" spans="1:9" x14ac:dyDescent="0.3">
      <c r="A12954">
        <v>12985</v>
      </c>
      <c r="B12954">
        <v>4</v>
      </c>
      <c r="C12954">
        <v>209</v>
      </c>
      <c r="D12954" s="32"/>
      <c r="E12954">
        <v>8000</v>
      </c>
      <c r="G12954" s="31" t="s">
        <v>97</v>
      </c>
      <c r="H12954">
        <v>10</v>
      </c>
      <c r="I12954" s="31" t="s">
        <v>103</v>
      </c>
    </row>
    <row r="12955" spans="1:9" x14ac:dyDescent="0.3">
      <c r="A12955">
        <v>12986</v>
      </c>
      <c r="B12955">
        <v>8</v>
      </c>
      <c r="C12955">
        <v>209</v>
      </c>
      <c r="D12955" s="32">
        <v>0.71458333333333335</v>
      </c>
      <c r="E12955">
        <v>8000</v>
      </c>
      <c r="F12955">
        <v>1000</v>
      </c>
      <c r="G12955" s="31" t="s">
        <v>102</v>
      </c>
      <c r="H12955">
        <v>10</v>
      </c>
      <c r="I12955" s="31" t="s">
        <v>101</v>
      </c>
    </row>
    <row r="12956" spans="1:9" x14ac:dyDescent="0.3">
      <c r="A12956">
        <v>12987</v>
      </c>
      <c r="B12956">
        <v>5</v>
      </c>
      <c r="C12956">
        <v>209</v>
      </c>
      <c r="D12956" s="32">
        <v>0.63402777777777775</v>
      </c>
      <c r="E12956">
        <v>8000</v>
      </c>
      <c r="G12956" s="31" t="s">
        <v>97</v>
      </c>
      <c r="H12956">
        <v>10</v>
      </c>
      <c r="I12956" s="31" t="s">
        <v>105</v>
      </c>
    </row>
    <row r="12957" spans="1:9" x14ac:dyDescent="0.3">
      <c r="A12957">
        <v>12988</v>
      </c>
      <c r="B12957">
        <v>3</v>
      </c>
      <c r="C12957">
        <v>209</v>
      </c>
      <c r="D12957" s="32">
        <v>0.68611111111111112</v>
      </c>
      <c r="E12957">
        <v>8000</v>
      </c>
      <c r="G12957" s="31" t="s">
        <v>102</v>
      </c>
      <c r="H12957">
        <v>11</v>
      </c>
      <c r="I12957" s="31" t="s">
        <v>104</v>
      </c>
    </row>
    <row r="12958" spans="1:9" x14ac:dyDescent="0.3">
      <c r="A12958">
        <v>12989</v>
      </c>
      <c r="B12958">
        <v>2</v>
      </c>
      <c r="C12958">
        <v>209</v>
      </c>
      <c r="D12958" s="32">
        <v>0.73888888888888893</v>
      </c>
      <c r="E12958">
        <v>8000</v>
      </c>
      <c r="G12958" s="31" t="s">
        <v>102</v>
      </c>
      <c r="H12958">
        <v>11</v>
      </c>
      <c r="I12958" s="31" t="s">
        <v>98</v>
      </c>
    </row>
    <row r="12959" spans="1:9" x14ac:dyDescent="0.3">
      <c r="A12959">
        <v>12990</v>
      </c>
      <c r="B12959">
        <v>6</v>
      </c>
      <c r="C12959">
        <v>209</v>
      </c>
      <c r="D12959" s="32">
        <v>0.7680555555555556</v>
      </c>
      <c r="E12959">
        <v>8000</v>
      </c>
      <c r="G12959" s="31" t="s">
        <v>97</v>
      </c>
      <c r="H12959">
        <v>11</v>
      </c>
      <c r="I12959" s="31" t="s">
        <v>100</v>
      </c>
    </row>
    <row r="12960" spans="1:9" x14ac:dyDescent="0.3">
      <c r="A12960">
        <v>12991</v>
      </c>
      <c r="B12960">
        <v>4</v>
      </c>
      <c r="C12960">
        <v>209</v>
      </c>
      <c r="D12960" s="32">
        <v>0.72916666666666663</v>
      </c>
      <c r="E12960">
        <v>8000</v>
      </c>
      <c r="G12960" s="31" t="s">
        <v>102</v>
      </c>
      <c r="H12960">
        <v>11</v>
      </c>
      <c r="I12960" s="31" t="s">
        <v>103</v>
      </c>
    </row>
    <row r="12961" spans="1:9" x14ac:dyDescent="0.3">
      <c r="A12961">
        <v>12992</v>
      </c>
      <c r="B12961">
        <v>8</v>
      </c>
      <c r="C12961">
        <v>209</v>
      </c>
      <c r="D12961" s="32">
        <v>0.75902777777777775</v>
      </c>
      <c r="E12961">
        <v>8000</v>
      </c>
      <c r="F12961">
        <v>2400</v>
      </c>
      <c r="G12961" s="31" t="s">
        <v>102</v>
      </c>
      <c r="H12961">
        <v>11</v>
      </c>
      <c r="I12961" s="31" t="s">
        <v>101</v>
      </c>
    </row>
    <row r="12962" spans="1:9" x14ac:dyDescent="0.3">
      <c r="A12962">
        <v>12993</v>
      </c>
      <c r="B12962">
        <v>5</v>
      </c>
      <c r="C12962">
        <v>209</v>
      </c>
      <c r="D12962" s="32">
        <v>0.65625</v>
      </c>
      <c r="E12962">
        <v>8000</v>
      </c>
      <c r="G12962" s="31" t="s">
        <v>102</v>
      </c>
      <c r="H12962">
        <v>11</v>
      </c>
      <c r="I12962" s="31" t="s">
        <v>105</v>
      </c>
    </row>
    <row r="12963" spans="1:9" x14ac:dyDescent="0.3">
      <c r="A12963">
        <v>12994</v>
      </c>
      <c r="B12963">
        <v>3</v>
      </c>
      <c r="C12963">
        <v>209</v>
      </c>
      <c r="D12963" s="32">
        <v>0.71875</v>
      </c>
      <c r="E12963">
        <v>8000</v>
      </c>
      <c r="G12963" s="31" t="s">
        <v>102</v>
      </c>
      <c r="H12963">
        <v>12</v>
      </c>
      <c r="I12963" s="31" t="s">
        <v>104</v>
      </c>
    </row>
    <row r="12964" spans="1:9" x14ac:dyDescent="0.3">
      <c r="A12964">
        <v>12995</v>
      </c>
      <c r="B12964">
        <v>2</v>
      </c>
      <c r="C12964">
        <v>209</v>
      </c>
      <c r="D12964" s="32">
        <v>0.75694444444444442</v>
      </c>
      <c r="E12964">
        <v>8000</v>
      </c>
      <c r="G12964" s="31" t="s">
        <v>97</v>
      </c>
      <c r="H12964">
        <v>12</v>
      </c>
      <c r="I12964" s="31" t="s">
        <v>98</v>
      </c>
    </row>
    <row r="12965" spans="1:9" x14ac:dyDescent="0.3">
      <c r="A12965">
        <v>12996</v>
      </c>
      <c r="B12965">
        <v>6</v>
      </c>
      <c r="C12965">
        <v>209</v>
      </c>
      <c r="D12965" s="32">
        <v>0.79236111111111107</v>
      </c>
      <c r="E12965">
        <v>8000</v>
      </c>
      <c r="G12965" s="31" t="s">
        <v>97</v>
      </c>
      <c r="H12965">
        <v>12</v>
      </c>
      <c r="I12965" s="31" t="s">
        <v>100</v>
      </c>
    </row>
    <row r="12966" spans="1:9" x14ac:dyDescent="0.3">
      <c r="A12966">
        <v>12997</v>
      </c>
      <c r="B12966">
        <v>4</v>
      </c>
      <c r="C12966">
        <v>209</v>
      </c>
      <c r="D12966" s="32">
        <v>0.76736111111111116</v>
      </c>
      <c r="E12966">
        <v>8000</v>
      </c>
      <c r="G12966" s="31" t="s">
        <v>102</v>
      </c>
      <c r="H12966">
        <v>12</v>
      </c>
      <c r="I12966" s="31" t="s">
        <v>103</v>
      </c>
    </row>
    <row r="12967" spans="1:9" x14ac:dyDescent="0.3">
      <c r="A12967">
        <v>12998</v>
      </c>
      <c r="B12967">
        <v>8</v>
      </c>
      <c r="C12967">
        <v>209</v>
      </c>
      <c r="D12967" s="32">
        <v>0.7729166666666667</v>
      </c>
      <c r="E12967">
        <v>8000</v>
      </c>
      <c r="G12967" s="31" t="s">
        <v>102</v>
      </c>
      <c r="H12967">
        <v>12</v>
      </c>
      <c r="I12967" s="31" t="s">
        <v>101</v>
      </c>
    </row>
    <row r="12968" spans="1:9" x14ac:dyDescent="0.3">
      <c r="A12968">
        <v>12999</v>
      </c>
      <c r="B12968">
        <v>5</v>
      </c>
      <c r="C12968">
        <v>209</v>
      </c>
      <c r="D12968" s="32">
        <v>0.6791666666666667</v>
      </c>
      <c r="E12968">
        <v>8000</v>
      </c>
      <c r="G12968" s="31" t="s">
        <v>102</v>
      </c>
      <c r="H12968">
        <v>12</v>
      </c>
      <c r="I12968" s="31" t="s">
        <v>105</v>
      </c>
    </row>
    <row r="12969" spans="1:9" x14ac:dyDescent="0.3">
      <c r="A12969">
        <v>13000</v>
      </c>
      <c r="B12969">
        <v>3</v>
      </c>
      <c r="C12969">
        <v>209</v>
      </c>
      <c r="D12969" s="32">
        <v>0.73888888888888893</v>
      </c>
      <c r="E12969">
        <v>8000</v>
      </c>
      <c r="G12969" s="31" t="s">
        <v>102</v>
      </c>
      <c r="H12969">
        <v>13</v>
      </c>
      <c r="I12969" s="31" t="s">
        <v>104</v>
      </c>
    </row>
    <row r="12970" spans="1:9" x14ac:dyDescent="0.3">
      <c r="A12970">
        <v>13001</v>
      </c>
      <c r="B12970">
        <v>2</v>
      </c>
      <c r="C12970">
        <v>209</v>
      </c>
      <c r="D12970" s="32">
        <v>0.78055555555555556</v>
      </c>
      <c r="E12970">
        <v>8000</v>
      </c>
      <c r="F12970">
        <v>1000</v>
      </c>
      <c r="G12970" s="31" t="s">
        <v>97</v>
      </c>
      <c r="H12970">
        <v>13</v>
      </c>
      <c r="I12970" s="31" t="s">
        <v>98</v>
      </c>
    </row>
    <row r="12971" spans="1:9" x14ac:dyDescent="0.3">
      <c r="A12971">
        <v>13002</v>
      </c>
      <c r="B12971">
        <v>6</v>
      </c>
      <c r="C12971">
        <v>209</v>
      </c>
      <c r="D12971" s="32">
        <v>0.81805555555555554</v>
      </c>
      <c r="E12971">
        <v>8000</v>
      </c>
      <c r="F12971">
        <v>1000</v>
      </c>
      <c r="G12971" s="31" t="s">
        <v>97</v>
      </c>
      <c r="H12971">
        <v>13</v>
      </c>
      <c r="I12971" s="31" t="s">
        <v>100</v>
      </c>
    </row>
    <row r="12972" spans="1:9" x14ac:dyDescent="0.3">
      <c r="A12972">
        <v>13003</v>
      </c>
      <c r="B12972">
        <v>4</v>
      </c>
      <c r="C12972">
        <v>209</v>
      </c>
      <c r="D12972" s="32">
        <v>0.78402777777777777</v>
      </c>
      <c r="E12972">
        <v>8000</v>
      </c>
      <c r="G12972" s="31" t="s">
        <v>97</v>
      </c>
      <c r="H12972">
        <v>13</v>
      </c>
      <c r="I12972" s="31" t="s">
        <v>103</v>
      </c>
    </row>
    <row r="12973" spans="1:9" x14ac:dyDescent="0.3">
      <c r="A12973">
        <v>13004</v>
      </c>
      <c r="B12973">
        <v>8</v>
      </c>
      <c r="C12973">
        <v>209</v>
      </c>
      <c r="D12973" s="32">
        <v>0.80694444444444446</v>
      </c>
      <c r="E12973">
        <v>8000</v>
      </c>
      <c r="F12973">
        <v>2000</v>
      </c>
      <c r="G12973" s="31" t="s">
        <v>102</v>
      </c>
      <c r="H12973">
        <v>13</v>
      </c>
      <c r="I12973" s="31" t="s">
        <v>101</v>
      </c>
    </row>
    <row r="12974" spans="1:9" x14ac:dyDescent="0.3">
      <c r="A12974">
        <v>13005</v>
      </c>
      <c r="B12974">
        <v>5</v>
      </c>
      <c r="C12974">
        <v>209</v>
      </c>
      <c r="D12974" s="32">
        <v>0.70694444444444449</v>
      </c>
      <c r="E12974">
        <v>8000</v>
      </c>
      <c r="G12974" s="31" t="s">
        <v>102</v>
      </c>
      <c r="H12974">
        <v>13</v>
      </c>
      <c r="I12974" s="31" t="s">
        <v>105</v>
      </c>
    </row>
    <row r="12975" spans="1:9" x14ac:dyDescent="0.3">
      <c r="A12975">
        <v>13006</v>
      </c>
      <c r="B12975">
        <v>3</v>
      </c>
      <c r="C12975">
        <v>209</v>
      </c>
      <c r="D12975" s="32">
        <v>0.7631944444444444</v>
      </c>
      <c r="E12975">
        <v>8000</v>
      </c>
      <c r="F12975">
        <v>1000</v>
      </c>
      <c r="G12975" s="31" t="s">
        <v>97</v>
      </c>
      <c r="H12975">
        <v>14</v>
      </c>
      <c r="I12975" s="31" t="s">
        <v>104</v>
      </c>
    </row>
    <row r="12976" spans="1:9" x14ac:dyDescent="0.3">
      <c r="A12976">
        <v>13007</v>
      </c>
      <c r="B12976">
        <v>2</v>
      </c>
      <c r="C12976">
        <v>209</v>
      </c>
      <c r="D12976" s="32">
        <v>0.80555555555555558</v>
      </c>
      <c r="E12976">
        <v>8000</v>
      </c>
      <c r="G12976" s="31" t="s">
        <v>97</v>
      </c>
      <c r="H12976">
        <v>14</v>
      </c>
      <c r="I12976" s="31" t="s">
        <v>98</v>
      </c>
    </row>
    <row r="12977" spans="1:9" x14ac:dyDescent="0.3">
      <c r="A12977">
        <v>13008</v>
      </c>
      <c r="B12977">
        <v>4</v>
      </c>
      <c r="C12977">
        <v>209</v>
      </c>
      <c r="D12977" s="32">
        <v>0.81180555555555556</v>
      </c>
      <c r="E12977">
        <v>10000</v>
      </c>
      <c r="G12977" s="31" t="s">
        <v>102</v>
      </c>
      <c r="H12977">
        <v>14</v>
      </c>
      <c r="I12977" s="31" t="s">
        <v>103</v>
      </c>
    </row>
    <row r="12978" spans="1:9" x14ac:dyDescent="0.3">
      <c r="A12978">
        <v>13009</v>
      </c>
      <c r="B12978">
        <v>8</v>
      </c>
      <c r="C12978">
        <v>209</v>
      </c>
      <c r="D12978" s="32"/>
      <c r="E12978">
        <v>8000</v>
      </c>
      <c r="G12978" s="31" t="s">
        <v>97</v>
      </c>
      <c r="H12978">
        <v>14</v>
      </c>
      <c r="I12978" s="31" t="s">
        <v>101</v>
      </c>
    </row>
    <row r="12979" spans="1:9" x14ac:dyDescent="0.3">
      <c r="A12979">
        <v>13010</v>
      </c>
      <c r="B12979">
        <v>5</v>
      </c>
      <c r="C12979">
        <v>209</v>
      </c>
      <c r="D12979" s="32">
        <v>0.72499999999999998</v>
      </c>
      <c r="E12979">
        <v>8000</v>
      </c>
      <c r="F12979">
        <v>2000</v>
      </c>
      <c r="G12979" s="31" t="s">
        <v>102</v>
      </c>
      <c r="H12979">
        <v>14</v>
      </c>
      <c r="I12979" s="31" t="s">
        <v>105</v>
      </c>
    </row>
    <row r="12980" spans="1:9" x14ac:dyDescent="0.3">
      <c r="A12980">
        <v>13011</v>
      </c>
      <c r="B12980">
        <v>3</v>
      </c>
      <c r="C12980">
        <v>209</v>
      </c>
      <c r="D12980" s="32">
        <v>0.78263888888888888</v>
      </c>
      <c r="E12980">
        <v>8000</v>
      </c>
      <c r="F12980">
        <v>2000</v>
      </c>
      <c r="G12980" s="31" t="s">
        <v>102</v>
      </c>
      <c r="H12980">
        <v>15</v>
      </c>
      <c r="I12980" s="31" t="s">
        <v>104</v>
      </c>
    </row>
    <row r="12981" spans="1:9" x14ac:dyDescent="0.3">
      <c r="A12981">
        <v>13012</v>
      </c>
      <c r="B12981">
        <v>2</v>
      </c>
      <c r="C12981">
        <v>209</v>
      </c>
      <c r="D12981" s="32">
        <v>0.82638888888888884</v>
      </c>
      <c r="E12981">
        <v>8000</v>
      </c>
      <c r="G12981" s="31" t="s">
        <v>102</v>
      </c>
      <c r="H12981">
        <v>15</v>
      </c>
      <c r="I12981" s="31" t="s">
        <v>98</v>
      </c>
    </row>
    <row r="12982" spans="1:9" x14ac:dyDescent="0.3">
      <c r="A12982">
        <v>13013</v>
      </c>
      <c r="B12982">
        <v>4</v>
      </c>
      <c r="C12982">
        <v>209</v>
      </c>
      <c r="D12982" s="32">
        <v>0.82777777777777772</v>
      </c>
      <c r="E12982">
        <v>8000</v>
      </c>
      <c r="G12982" s="31" t="s">
        <v>102</v>
      </c>
      <c r="H12982">
        <v>15</v>
      </c>
      <c r="I12982" s="31" t="s">
        <v>103</v>
      </c>
    </row>
    <row r="12983" spans="1:9" x14ac:dyDescent="0.3">
      <c r="A12983">
        <v>13014</v>
      </c>
      <c r="B12983">
        <v>5</v>
      </c>
      <c r="C12983">
        <v>209</v>
      </c>
      <c r="D12983" s="32">
        <v>0.74097222222222225</v>
      </c>
      <c r="E12983">
        <v>8000</v>
      </c>
      <c r="G12983" s="31" t="s">
        <v>97</v>
      </c>
      <c r="H12983">
        <v>15</v>
      </c>
      <c r="I12983" s="31" t="s">
        <v>105</v>
      </c>
    </row>
    <row r="12984" spans="1:9" x14ac:dyDescent="0.3">
      <c r="A12984">
        <v>13015</v>
      </c>
      <c r="B12984">
        <v>3</v>
      </c>
      <c r="C12984">
        <v>209</v>
      </c>
      <c r="D12984" s="32"/>
      <c r="E12984">
        <v>8000</v>
      </c>
      <c r="G12984" s="31" t="s">
        <v>102</v>
      </c>
      <c r="H12984">
        <v>16</v>
      </c>
      <c r="I12984" s="31" t="s">
        <v>104</v>
      </c>
    </row>
    <row r="12985" spans="1:9" x14ac:dyDescent="0.3">
      <c r="A12985">
        <v>13016</v>
      </c>
      <c r="B12985">
        <v>2</v>
      </c>
      <c r="C12985">
        <v>209</v>
      </c>
      <c r="D12985" s="32"/>
      <c r="E12985">
        <v>8000</v>
      </c>
      <c r="G12985" s="31" t="s">
        <v>97</v>
      </c>
      <c r="H12985">
        <v>16</v>
      </c>
      <c r="I12985" s="31" t="s">
        <v>98</v>
      </c>
    </row>
    <row r="12986" spans="1:9" x14ac:dyDescent="0.3">
      <c r="A12986">
        <v>13017</v>
      </c>
      <c r="B12986">
        <v>4</v>
      </c>
      <c r="C12986">
        <v>209</v>
      </c>
      <c r="D12986" s="32"/>
      <c r="E12986">
        <v>8000</v>
      </c>
      <c r="G12986" s="31" t="s">
        <v>97</v>
      </c>
      <c r="H12986">
        <v>16</v>
      </c>
      <c r="I12986" s="31" t="s">
        <v>103</v>
      </c>
    </row>
    <row r="12987" spans="1:9" x14ac:dyDescent="0.3">
      <c r="A12987">
        <v>13018</v>
      </c>
      <c r="B12987">
        <v>5</v>
      </c>
      <c r="C12987">
        <v>209</v>
      </c>
      <c r="D12987" s="32">
        <v>0.76041666666666663</v>
      </c>
      <c r="E12987">
        <v>8000</v>
      </c>
      <c r="G12987" s="31" t="s">
        <v>97</v>
      </c>
      <c r="H12987">
        <v>16</v>
      </c>
      <c r="I12987" s="31" t="s">
        <v>105</v>
      </c>
    </row>
    <row r="12988" spans="1:9" x14ac:dyDescent="0.3">
      <c r="A12988">
        <v>13019</v>
      </c>
      <c r="B12988">
        <v>5</v>
      </c>
      <c r="C12988">
        <v>209</v>
      </c>
      <c r="D12988" s="32">
        <v>0.77847222222222223</v>
      </c>
      <c r="E12988">
        <v>8000</v>
      </c>
      <c r="G12988" s="31" t="s">
        <v>97</v>
      </c>
      <c r="H12988">
        <v>17</v>
      </c>
      <c r="I12988" s="31" t="s">
        <v>105</v>
      </c>
    </row>
    <row r="12989" spans="1:9" x14ac:dyDescent="0.3">
      <c r="A12989">
        <v>13020</v>
      </c>
      <c r="B12989">
        <v>5</v>
      </c>
      <c r="C12989">
        <v>209</v>
      </c>
      <c r="D12989" s="32">
        <v>0.82638888888888884</v>
      </c>
      <c r="E12989">
        <v>8000</v>
      </c>
      <c r="G12989" s="31" t="s">
        <v>102</v>
      </c>
      <c r="H12989">
        <v>18</v>
      </c>
      <c r="I12989" s="31" t="s">
        <v>105</v>
      </c>
    </row>
    <row r="12990" spans="1:9" x14ac:dyDescent="0.3">
      <c r="A12990">
        <v>13021</v>
      </c>
      <c r="B12990">
        <v>3</v>
      </c>
      <c r="C12990">
        <v>210</v>
      </c>
      <c r="D12990" s="32">
        <v>0.41805555555555557</v>
      </c>
      <c r="E12990">
        <v>10000</v>
      </c>
      <c r="F12990">
        <v>1000</v>
      </c>
      <c r="G12990" s="31" t="s">
        <v>97</v>
      </c>
      <c r="H12990">
        <v>4</v>
      </c>
      <c r="I12990" s="31" t="s">
        <v>104</v>
      </c>
    </row>
    <row r="12991" spans="1:9" x14ac:dyDescent="0.3">
      <c r="A12991">
        <v>13022</v>
      </c>
      <c r="B12991">
        <v>2</v>
      </c>
      <c r="C12991">
        <v>210</v>
      </c>
      <c r="D12991" s="32">
        <v>0.43819444444444444</v>
      </c>
      <c r="E12991">
        <v>8000</v>
      </c>
      <c r="G12991" s="31" t="s">
        <v>102</v>
      </c>
      <c r="H12991">
        <v>4</v>
      </c>
      <c r="I12991" s="31" t="s">
        <v>98</v>
      </c>
    </row>
    <row r="12992" spans="1:9" x14ac:dyDescent="0.3">
      <c r="A12992">
        <v>13023</v>
      </c>
      <c r="B12992">
        <v>1</v>
      </c>
      <c r="C12992">
        <v>210</v>
      </c>
      <c r="D12992" s="32">
        <v>0.45347222222222222</v>
      </c>
      <c r="E12992">
        <v>8000</v>
      </c>
      <c r="G12992" s="31" t="s">
        <v>97</v>
      </c>
      <c r="H12992">
        <v>4</v>
      </c>
      <c r="I12992" s="31" t="s">
        <v>99</v>
      </c>
    </row>
    <row r="12993" spans="1:9" x14ac:dyDescent="0.3">
      <c r="A12993">
        <v>13024</v>
      </c>
      <c r="B12993">
        <v>6</v>
      </c>
      <c r="C12993">
        <v>210</v>
      </c>
      <c r="D12993" s="32">
        <v>0.44513888888888886</v>
      </c>
      <c r="E12993">
        <v>8000</v>
      </c>
      <c r="F12993">
        <v>2000</v>
      </c>
      <c r="G12993" s="31" t="s">
        <v>102</v>
      </c>
      <c r="H12993">
        <v>4</v>
      </c>
      <c r="I12993" s="31" t="s">
        <v>100</v>
      </c>
    </row>
    <row r="12994" spans="1:9" x14ac:dyDescent="0.3">
      <c r="A12994">
        <v>13025</v>
      </c>
      <c r="B12994">
        <v>4</v>
      </c>
      <c r="C12994">
        <v>210</v>
      </c>
      <c r="D12994" s="32">
        <v>0.45277777777777778</v>
      </c>
      <c r="E12994">
        <v>8000</v>
      </c>
      <c r="G12994" s="31" t="s">
        <v>97</v>
      </c>
      <c r="H12994">
        <v>4</v>
      </c>
      <c r="I12994" s="31" t="s">
        <v>103</v>
      </c>
    </row>
    <row r="12995" spans="1:9" x14ac:dyDescent="0.3">
      <c r="A12995">
        <v>13026</v>
      </c>
      <c r="B12995">
        <v>8</v>
      </c>
      <c r="C12995">
        <v>210</v>
      </c>
      <c r="D12995" s="32">
        <v>0.5493055555555556</v>
      </c>
      <c r="E12995">
        <v>8000</v>
      </c>
      <c r="G12995" s="31" t="s">
        <v>102</v>
      </c>
      <c r="H12995">
        <v>4</v>
      </c>
      <c r="I12995" s="31" t="s">
        <v>101</v>
      </c>
    </row>
    <row r="12996" spans="1:9" x14ac:dyDescent="0.3">
      <c r="A12996">
        <v>13027</v>
      </c>
      <c r="B12996">
        <v>5</v>
      </c>
      <c r="C12996">
        <v>210</v>
      </c>
      <c r="D12996" s="32">
        <v>0.44722222222222224</v>
      </c>
      <c r="E12996">
        <v>8000</v>
      </c>
      <c r="G12996" s="31" t="s">
        <v>97</v>
      </c>
      <c r="H12996">
        <v>4</v>
      </c>
      <c r="I12996" s="31" t="s">
        <v>105</v>
      </c>
    </row>
    <row r="12997" spans="1:9" x14ac:dyDescent="0.3">
      <c r="A12997">
        <v>13028</v>
      </c>
      <c r="B12997">
        <v>3</v>
      </c>
      <c r="C12997">
        <v>210</v>
      </c>
      <c r="D12997" s="32">
        <v>0.45763888888888887</v>
      </c>
      <c r="E12997">
        <v>8000</v>
      </c>
      <c r="G12997" s="31" t="s">
        <v>97</v>
      </c>
      <c r="H12997">
        <v>5</v>
      </c>
      <c r="I12997" s="31" t="s">
        <v>104</v>
      </c>
    </row>
    <row r="12998" spans="1:9" x14ac:dyDescent="0.3">
      <c r="A12998">
        <v>13029</v>
      </c>
      <c r="B12998">
        <v>2</v>
      </c>
      <c r="C12998">
        <v>210</v>
      </c>
      <c r="D12998" s="32">
        <v>0.47569444444444442</v>
      </c>
      <c r="E12998">
        <v>10000</v>
      </c>
      <c r="G12998" s="31" t="s">
        <v>102</v>
      </c>
      <c r="H12998">
        <v>5</v>
      </c>
      <c r="I12998" s="31" t="s">
        <v>98</v>
      </c>
    </row>
    <row r="12999" spans="1:9" x14ac:dyDescent="0.3">
      <c r="A12999">
        <v>13030</v>
      </c>
      <c r="B12999">
        <v>1</v>
      </c>
      <c r="C12999">
        <v>210</v>
      </c>
      <c r="D12999" s="32">
        <v>0.50208333333333333</v>
      </c>
      <c r="E12999">
        <v>8000</v>
      </c>
      <c r="G12999" s="31" t="s">
        <v>97</v>
      </c>
      <c r="H12999">
        <v>5</v>
      </c>
      <c r="I12999" s="31" t="s">
        <v>99</v>
      </c>
    </row>
    <row r="13000" spans="1:9" x14ac:dyDescent="0.3">
      <c r="A13000">
        <v>13031</v>
      </c>
      <c r="B13000">
        <v>6</v>
      </c>
      <c r="C13000">
        <v>210</v>
      </c>
      <c r="D13000" s="32">
        <v>0.46805555555555556</v>
      </c>
      <c r="E13000">
        <v>10000</v>
      </c>
      <c r="G13000" s="31" t="s">
        <v>102</v>
      </c>
      <c r="H13000">
        <v>5</v>
      </c>
      <c r="I13000" s="31" t="s">
        <v>100</v>
      </c>
    </row>
    <row r="13001" spans="1:9" x14ac:dyDescent="0.3">
      <c r="A13001">
        <v>13032</v>
      </c>
      <c r="B13001">
        <v>4</v>
      </c>
      <c r="C13001">
        <v>210</v>
      </c>
      <c r="D13001" s="32">
        <v>0.47430555555555554</v>
      </c>
      <c r="E13001">
        <v>8000</v>
      </c>
      <c r="G13001" s="31" t="s">
        <v>102</v>
      </c>
      <c r="H13001">
        <v>5</v>
      </c>
      <c r="I13001" s="31" t="s">
        <v>103</v>
      </c>
    </row>
    <row r="13002" spans="1:9" x14ac:dyDescent="0.3">
      <c r="A13002">
        <v>13033</v>
      </c>
      <c r="B13002">
        <v>8</v>
      </c>
      <c r="C13002">
        <v>210</v>
      </c>
      <c r="D13002" s="32">
        <v>0.5805555555555556</v>
      </c>
      <c r="E13002">
        <v>8000</v>
      </c>
      <c r="G13002" s="31" t="s">
        <v>97</v>
      </c>
      <c r="H13002">
        <v>5</v>
      </c>
      <c r="I13002" s="31" t="s">
        <v>101</v>
      </c>
    </row>
    <row r="13003" spans="1:9" x14ac:dyDescent="0.3">
      <c r="A13003">
        <v>13034</v>
      </c>
      <c r="B13003">
        <v>5</v>
      </c>
      <c r="C13003">
        <v>210</v>
      </c>
      <c r="D13003" s="32">
        <v>0.47499999999999998</v>
      </c>
      <c r="E13003">
        <v>10000</v>
      </c>
      <c r="F13003">
        <v>2000</v>
      </c>
      <c r="G13003" s="31" t="s">
        <v>102</v>
      </c>
      <c r="H13003">
        <v>5</v>
      </c>
      <c r="I13003" s="31" t="s">
        <v>105</v>
      </c>
    </row>
    <row r="13004" spans="1:9" x14ac:dyDescent="0.3">
      <c r="A13004">
        <v>13035</v>
      </c>
      <c r="B13004">
        <v>3</v>
      </c>
      <c r="C13004">
        <v>210</v>
      </c>
      <c r="D13004" s="32">
        <v>0.51041666666666663</v>
      </c>
      <c r="E13004">
        <v>8000</v>
      </c>
      <c r="F13004">
        <v>5000</v>
      </c>
      <c r="G13004" s="31" t="s">
        <v>102</v>
      </c>
      <c r="H13004">
        <v>6</v>
      </c>
      <c r="I13004" s="31" t="s">
        <v>104</v>
      </c>
    </row>
    <row r="13005" spans="1:9" x14ac:dyDescent="0.3">
      <c r="A13005">
        <v>13036</v>
      </c>
      <c r="B13005">
        <v>2</v>
      </c>
      <c r="C13005">
        <v>210</v>
      </c>
      <c r="D13005" s="32">
        <v>0.51944444444444449</v>
      </c>
      <c r="E13005">
        <v>8000</v>
      </c>
      <c r="G13005" s="31" t="s">
        <v>102</v>
      </c>
      <c r="H13005">
        <v>6</v>
      </c>
      <c r="I13005" s="31" t="s">
        <v>98</v>
      </c>
    </row>
    <row r="13006" spans="1:9" x14ac:dyDescent="0.3">
      <c r="A13006">
        <v>13037</v>
      </c>
      <c r="B13006">
        <v>1</v>
      </c>
      <c r="C13006">
        <v>210</v>
      </c>
      <c r="D13006" s="32">
        <v>0.52916666666666667</v>
      </c>
      <c r="E13006">
        <v>8000</v>
      </c>
      <c r="F13006">
        <v>1000</v>
      </c>
      <c r="G13006" s="31" t="s">
        <v>97</v>
      </c>
      <c r="H13006">
        <v>6</v>
      </c>
      <c r="I13006" s="31" t="s">
        <v>99</v>
      </c>
    </row>
    <row r="13007" spans="1:9" x14ac:dyDescent="0.3">
      <c r="A13007">
        <v>13038</v>
      </c>
      <c r="B13007">
        <v>6</v>
      </c>
      <c r="C13007">
        <v>210</v>
      </c>
      <c r="D13007" s="32">
        <v>0.48819444444444443</v>
      </c>
      <c r="E13007">
        <v>8000</v>
      </c>
      <c r="G13007" s="31" t="s">
        <v>102</v>
      </c>
      <c r="H13007">
        <v>6</v>
      </c>
      <c r="I13007" s="31" t="s">
        <v>100</v>
      </c>
    </row>
    <row r="13008" spans="1:9" x14ac:dyDescent="0.3">
      <c r="A13008">
        <v>13039</v>
      </c>
      <c r="B13008">
        <v>4</v>
      </c>
      <c r="C13008">
        <v>210</v>
      </c>
      <c r="D13008" s="32">
        <v>0.51388888888888884</v>
      </c>
      <c r="E13008">
        <v>8000</v>
      </c>
      <c r="G13008" s="31" t="s">
        <v>97</v>
      </c>
      <c r="H13008">
        <v>6</v>
      </c>
      <c r="I13008" s="31" t="s">
        <v>103</v>
      </c>
    </row>
    <row r="13009" spans="1:9" x14ac:dyDescent="0.3">
      <c r="A13009">
        <v>13040</v>
      </c>
      <c r="B13009">
        <v>8</v>
      </c>
      <c r="C13009">
        <v>210</v>
      </c>
      <c r="D13009" s="32">
        <v>0.67013888888888884</v>
      </c>
      <c r="E13009">
        <v>8000</v>
      </c>
      <c r="F13009">
        <v>2000</v>
      </c>
      <c r="G13009" s="31" t="s">
        <v>97</v>
      </c>
      <c r="H13009">
        <v>6</v>
      </c>
      <c r="I13009" s="31" t="s">
        <v>101</v>
      </c>
    </row>
    <row r="13010" spans="1:9" x14ac:dyDescent="0.3">
      <c r="A13010">
        <v>13041</v>
      </c>
      <c r="B13010">
        <v>5</v>
      </c>
      <c r="C13010">
        <v>210</v>
      </c>
      <c r="D13010" s="32">
        <v>0.49513888888888891</v>
      </c>
      <c r="E13010">
        <v>8000</v>
      </c>
      <c r="G13010" s="31" t="s">
        <v>97</v>
      </c>
      <c r="H13010">
        <v>6</v>
      </c>
      <c r="I13010" s="31" t="s">
        <v>105</v>
      </c>
    </row>
    <row r="13011" spans="1:9" x14ac:dyDescent="0.3">
      <c r="A13011">
        <v>13042</v>
      </c>
      <c r="B13011">
        <v>3</v>
      </c>
      <c r="C13011">
        <v>210</v>
      </c>
      <c r="D13011" s="32">
        <v>0.54097222222222219</v>
      </c>
      <c r="E13011">
        <v>10000</v>
      </c>
      <c r="G13011" s="31" t="s">
        <v>97</v>
      </c>
      <c r="H13011">
        <v>7</v>
      </c>
      <c r="I13011" s="31" t="s">
        <v>104</v>
      </c>
    </row>
    <row r="13012" spans="1:9" x14ac:dyDescent="0.3">
      <c r="A13012">
        <v>13043</v>
      </c>
      <c r="B13012">
        <v>2</v>
      </c>
      <c r="C13012">
        <v>210</v>
      </c>
      <c r="D13012" s="32">
        <v>0.5395833333333333</v>
      </c>
      <c r="E13012">
        <v>8000</v>
      </c>
      <c r="G13012" s="31" t="s">
        <v>102</v>
      </c>
      <c r="H13012">
        <v>7</v>
      </c>
      <c r="I13012" s="31" t="s">
        <v>98</v>
      </c>
    </row>
    <row r="13013" spans="1:9" x14ac:dyDescent="0.3">
      <c r="A13013">
        <v>13044</v>
      </c>
      <c r="B13013">
        <v>1</v>
      </c>
      <c r="C13013">
        <v>210</v>
      </c>
      <c r="D13013" s="32">
        <v>0.55902777777777779</v>
      </c>
      <c r="E13013">
        <v>8000</v>
      </c>
      <c r="G13013" s="31" t="s">
        <v>102</v>
      </c>
      <c r="H13013">
        <v>7</v>
      </c>
      <c r="I13013" s="31" t="s">
        <v>99</v>
      </c>
    </row>
    <row r="13014" spans="1:9" x14ac:dyDescent="0.3">
      <c r="A13014">
        <v>13045</v>
      </c>
      <c r="B13014">
        <v>6</v>
      </c>
      <c r="C13014">
        <v>210</v>
      </c>
      <c r="D13014" s="32">
        <v>0.50972222222222219</v>
      </c>
      <c r="E13014">
        <v>10000</v>
      </c>
      <c r="G13014" s="31" t="s">
        <v>102</v>
      </c>
      <c r="H13014">
        <v>7</v>
      </c>
      <c r="I13014" s="31" t="s">
        <v>100</v>
      </c>
    </row>
    <row r="13015" spans="1:9" x14ac:dyDescent="0.3">
      <c r="A13015">
        <v>13046</v>
      </c>
      <c r="B13015">
        <v>4</v>
      </c>
      <c r="C13015">
        <v>210</v>
      </c>
      <c r="D13015" s="32">
        <v>0.54166666666666663</v>
      </c>
      <c r="E13015">
        <v>8000</v>
      </c>
      <c r="G13015" s="31" t="s">
        <v>102</v>
      </c>
      <c r="H13015">
        <v>7</v>
      </c>
      <c r="I13015" s="31" t="s">
        <v>103</v>
      </c>
    </row>
    <row r="13016" spans="1:9" x14ac:dyDescent="0.3">
      <c r="A13016">
        <v>13047</v>
      </c>
      <c r="B13016">
        <v>8</v>
      </c>
      <c r="C13016">
        <v>210</v>
      </c>
      <c r="D13016" s="32">
        <v>0.69930555555555551</v>
      </c>
      <c r="E13016">
        <v>8000</v>
      </c>
      <c r="F13016">
        <v>2000</v>
      </c>
      <c r="G13016" s="31" t="s">
        <v>102</v>
      </c>
      <c r="H13016">
        <v>7</v>
      </c>
      <c r="I13016" s="31" t="s">
        <v>101</v>
      </c>
    </row>
    <row r="13017" spans="1:9" x14ac:dyDescent="0.3">
      <c r="A13017">
        <v>13048</v>
      </c>
      <c r="B13017">
        <v>5</v>
      </c>
      <c r="C13017">
        <v>210</v>
      </c>
      <c r="D13017" s="32">
        <v>0.51736111111111116</v>
      </c>
      <c r="E13017">
        <v>8000</v>
      </c>
      <c r="G13017" s="31" t="s">
        <v>97</v>
      </c>
      <c r="H13017">
        <v>7</v>
      </c>
      <c r="I13017" s="31" t="s">
        <v>105</v>
      </c>
    </row>
    <row r="13018" spans="1:9" x14ac:dyDescent="0.3">
      <c r="A13018">
        <v>13049</v>
      </c>
      <c r="B13018">
        <v>3</v>
      </c>
      <c r="C13018">
        <v>210</v>
      </c>
      <c r="D13018" s="32">
        <v>0.56736111111111109</v>
      </c>
      <c r="E13018">
        <v>8000</v>
      </c>
      <c r="F13018">
        <v>1000</v>
      </c>
      <c r="G13018" s="31" t="s">
        <v>102</v>
      </c>
      <c r="H13018">
        <v>8</v>
      </c>
      <c r="I13018" s="31" t="s">
        <v>104</v>
      </c>
    </row>
    <row r="13019" spans="1:9" x14ac:dyDescent="0.3">
      <c r="A13019">
        <v>13050</v>
      </c>
      <c r="B13019">
        <v>2</v>
      </c>
      <c r="C13019">
        <v>210</v>
      </c>
      <c r="D13019" s="32">
        <v>0.57291666666666663</v>
      </c>
      <c r="E13019">
        <v>8000</v>
      </c>
      <c r="G13019" s="31" t="s">
        <v>97</v>
      </c>
      <c r="H13019">
        <v>8</v>
      </c>
      <c r="I13019" s="31" t="s">
        <v>98</v>
      </c>
    </row>
    <row r="13020" spans="1:9" x14ac:dyDescent="0.3">
      <c r="A13020">
        <v>13051</v>
      </c>
      <c r="B13020">
        <v>1</v>
      </c>
      <c r="C13020">
        <v>210</v>
      </c>
      <c r="D13020" s="32">
        <v>0.6118055555555556</v>
      </c>
      <c r="E13020">
        <v>8000</v>
      </c>
      <c r="G13020" s="31" t="s">
        <v>102</v>
      </c>
      <c r="H13020">
        <v>8</v>
      </c>
      <c r="I13020" s="31" t="s">
        <v>99</v>
      </c>
    </row>
    <row r="13021" spans="1:9" x14ac:dyDescent="0.3">
      <c r="A13021">
        <v>13052</v>
      </c>
      <c r="B13021">
        <v>6</v>
      </c>
      <c r="C13021">
        <v>210</v>
      </c>
      <c r="D13021" s="32">
        <v>0.6020833333333333</v>
      </c>
      <c r="E13021">
        <v>8000</v>
      </c>
      <c r="G13021" s="31" t="s">
        <v>97</v>
      </c>
      <c r="H13021">
        <v>8</v>
      </c>
      <c r="I13021" s="31" t="s">
        <v>100</v>
      </c>
    </row>
    <row r="13022" spans="1:9" x14ac:dyDescent="0.3">
      <c r="A13022">
        <v>13053</v>
      </c>
      <c r="B13022">
        <v>4</v>
      </c>
      <c r="C13022">
        <v>210</v>
      </c>
      <c r="D13022" s="32">
        <v>0.59097222222222223</v>
      </c>
      <c r="E13022">
        <v>8000</v>
      </c>
      <c r="G13022" s="31" t="s">
        <v>102</v>
      </c>
      <c r="H13022">
        <v>8</v>
      </c>
      <c r="I13022" s="31" t="s">
        <v>103</v>
      </c>
    </row>
    <row r="13023" spans="1:9" x14ac:dyDescent="0.3">
      <c r="A13023">
        <v>13054</v>
      </c>
      <c r="B13023">
        <v>8</v>
      </c>
      <c r="C13023">
        <v>210</v>
      </c>
      <c r="D13023" s="32">
        <v>0.79166666666666663</v>
      </c>
      <c r="E13023">
        <v>8000</v>
      </c>
      <c r="G13023" s="31" t="s">
        <v>97</v>
      </c>
      <c r="H13023">
        <v>8</v>
      </c>
      <c r="I13023" s="31" t="s">
        <v>101</v>
      </c>
    </row>
    <row r="13024" spans="1:9" x14ac:dyDescent="0.3">
      <c r="A13024">
        <v>13055</v>
      </c>
      <c r="B13024">
        <v>5</v>
      </c>
      <c r="C13024">
        <v>210</v>
      </c>
      <c r="D13024" s="32">
        <v>0.54097222222222219</v>
      </c>
      <c r="E13024">
        <v>8000</v>
      </c>
      <c r="G13024" s="31" t="s">
        <v>97</v>
      </c>
      <c r="H13024">
        <v>8</v>
      </c>
      <c r="I13024" s="31" t="s">
        <v>105</v>
      </c>
    </row>
    <row r="13025" spans="1:9" x14ac:dyDescent="0.3">
      <c r="A13025">
        <v>13056</v>
      </c>
      <c r="B13025">
        <v>3</v>
      </c>
      <c r="C13025">
        <v>210</v>
      </c>
      <c r="D13025" s="32">
        <v>0.61597222222222225</v>
      </c>
      <c r="E13025">
        <v>8000</v>
      </c>
      <c r="G13025" s="31" t="s">
        <v>97</v>
      </c>
      <c r="H13025">
        <v>9</v>
      </c>
      <c r="I13025" s="31" t="s">
        <v>104</v>
      </c>
    </row>
    <row r="13026" spans="1:9" x14ac:dyDescent="0.3">
      <c r="A13026">
        <v>13057</v>
      </c>
      <c r="B13026">
        <v>2</v>
      </c>
      <c r="C13026">
        <v>210</v>
      </c>
      <c r="D13026" s="32">
        <v>0.72013888888888888</v>
      </c>
      <c r="E13026">
        <v>8000</v>
      </c>
      <c r="G13026" s="31" t="s">
        <v>102</v>
      </c>
      <c r="H13026">
        <v>9</v>
      </c>
      <c r="I13026" s="31" t="s">
        <v>98</v>
      </c>
    </row>
    <row r="13027" spans="1:9" x14ac:dyDescent="0.3">
      <c r="A13027">
        <v>13058</v>
      </c>
      <c r="B13027">
        <v>1</v>
      </c>
      <c r="C13027">
        <v>210</v>
      </c>
      <c r="D13027" s="32">
        <v>0.66111111111111109</v>
      </c>
      <c r="E13027">
        <v>8000</v>
      </c>
      <c r="G13027" s="31" t="s">
        <v>102</v>
      </c>
      <c r="H13027">
        <v>9</v>
      </c>
      <c r="I13027" s="31" t="s">
        <v>99</v>
      </c>
    </row>
    <row r="13028" spans="1:9" x14ac:dyDescent="0.3">
      <c r="A13028">
        <v>13059</v>
      </c>
      <c r="B13028">
        <v>6</v>
      </c>
      <c r="C13028">
        <v>210</v>
      </c>
      <c r="D13028" s="32">
        <v>0.61944444444444446</v>
      </c>
      <c r="E13028">
        <v>8000</v>
      </c>
      <c r="F13028">
        <v>2000</v>
      </c>
      <c r="G13028" s="31" t="s">
        <v>102</v>
      </c>
      <c r="H13028">
        <v>9</v>
      </c>
      <c r="I13028" s="31" t="s">
        <v>100</v>
      </c>
    </row>
    <row r="13029" spans="1:9" x14ac:dyDescent="0.3">
      <c r="A13029">
        <v>13060</v>
      </c>
      <c r="B13029">
        <v>4</v>
      </c>
      <c r="C13029">
        <v>210</v>
      </c>
      <c r="D13029" s="32">
        <v>0.63958333333333328</v>
      </c>
      <c r="E13029">
        <v>8000</v>
      </c>
      <c r="G13029" s="31" t="s">
        <v>97</v>
      </c>
      <c r="H13029">
        <v>9</v>
      </c>
      <c r="I13029" s="31" t="s">
        <v>103</v>
      </c>
    </row>
    <row r="13030" spans="1:9" x14ac:dyDescent="0.3">
      <c r="A13030">
        <v>13061</v>
      </c>
      <c r="B13030">
        <v>8</v>
      </c>
      <c r="C13030">
        <v>210</v>
      </c>
      <c r="D13030" s="32"/>
      <c r="E13030">
        <v>8000</v>
      </c>
      <c r="G13030" s="31" t="s">
        <v>97</v>
      </c>
      <c r="H13030">
        <v>9</v>
      </c>
      <c r="I13030" s="31" t="s">
        <v>101</v>
      </c>
    </row>
    <row r="13031" spans="1:9" x14ac:dyDescent="0.3">
      <c r="A13031">
        <v>13062</v>
      </c>
      <c r="B13031">
        <v>5</v>
      </c>
      <c r="C13031">
        <v>210</v>
      </c>
      <c r="D13031" s="32">
        <v>0.55486111111111114</v>
      </c>
      <c r="E13031">
        <v>8000</v>
      </c>
      <c r="G13031" s="31" t="s">
        <v>97</v>
      </c>
      <c r="H13031">
        <v>9</v>
      </c>
      <c r="I13031" s="31" t="s">
        <v>105</v>
      </c>
    </row>
    <row r="13032" spans="1:9" x14ac:dyDescent="0.3">
      <c r="A13032">
        <v>13063</v>
      </c>
      <c r="B13032">
        <v>3</v>
      </c>
      <c r="C13032">
        <v>210</v>
      </c>
      <c r="D13032" s="32">
        <v>0.63611111111111107</v>
      </c>
      <c r="E13032">
        <v>8000</v>
      </c>
      <c r="G13032" s="31" t="s">
        <v>97</v>
      </c>
      <c r="H13032">
        <v>10</v>
      </c>
      <c r="I13032" s="31" t="s">
        <v>104</v>
      </c>
    </row>
    <row r="13033" spans="1:9" x14ac:dyDescent="0.3">
      <c r="A13033">
        <v>13064</v>
      </c>
      <c r="B13033">
        <v>2</v>
      </c>
      <c r="C13033">
        <v>210</v>
      </c>
      <c r="D13033" s="32">
        <v>0.73819444444444449</v>
      </c>
      <c r="E13033">
        <v>8000</v>
      </c>
      <c r="F13033">
        <v>2000</v>
      </c>
      <c r="G13033" s="31" t="s">
        <v>97</v>
      </c>
      <c r="H13033">
        <v>10</v>
      </c>
      <c r="I13033" s="31" t="s">
        <v>98</v>
      </c>
    </row>
    <row r="13034" spans="1:9" x14ac:dyDescent="0.3">
      <c r="A13034">
        <v>13065</v>
      </c>
      <c r="B13034">
        <v>1</v>
      </c>
      <c r="C13034">
        <v>210</v>
      </c>
      <c r="D13034" s="32">
        <v>0.66180555555555554</v>
      </c>
      <c r="E13034">
        <v>8000</v>
      </c>
      <c r="G13034" s="31" t="s">
        <v>97</v>
      </c>
      <c r="H13034">
        <v>10</v>
      </c>
      <c r="I13034" s="31" t="s">
        <v>99</v>
      </c>
    </row>
    <row r="13035" spans="1:9" x14ac:dyDescent="0.3">
      <c r="A13035">
        <v>13066</v>
      </c>
      <c r="B13035">
        <v>6</v>
      </c>
      <c r="C13035">
        <v>210</v>
      </c>
      <c r="D13035" s="32">
        <v>0.63541666666666663</v>
      </c>
      <c r="E13035">
        <v>8000</v>
      </c>
      <c r="G13035" s="31" t="s">
        <v>97</v>
      </c>
      <c r="H13035">
        <v>10</v>
      </c>
      <c r="I13035" s="31" t="s">
        <v>100</v>
      </c>
    </row>
    <row r="13036" spans="1:9" x14ac:dyDescent="0.3">
      <c r="A13036">
        <v>13067</v>
      </c>
      <c r="B13036">
        <v>4</v>
      </c>
      <c r="C13036">
        <v>210</v>
      </c>
      <c r="D13036" s="32">
        <v>0.66527777777777775</v>
      </c>
      <c r="E13036">
        <v>8000</v>
      </c>
      <c r="G13036" s="31" t="s">
        <v>97</v>
      </c>
      <c r="H13036">
        <v>10</v>
      </c>
      <c r="I13036" s="31" t="s">
        <v>103</v>
      </c>
    </row>
    <row r="13037" spans="1:9" x14ac:dyDescent="0.3">
      <c r="A13037">
        <v>13068</v>
      </c>
      <c r="B13037">
        <v>5</v>
      </c>
      <c r="C13037">
        <v>210</v>
      </c>
      <c r="D13037" s="32">
        <v>0.5756944444444444</v>
      </c>
      <c r="E13037">
        <v>8000</v>
      </c>
      <c r="F13037">
        <v>2000</v>
      </c>
      <c r="G13037" s="31" t="s">
        <v>102</v>
      </c>
      <c r="H13037">
        <v>10</v>
      </c>
      <c r="I13037" s="31" t="s">
        <v>105</v>
      </c>
    </row>
    <row r="13038" spans="1:9" x14ac:dyDescent="0.3">
      <c r="A13038">
        <v>13069</v>
      </c>
      <c r="B13038">
        <v>3</v>
      </c>
      <c r="C13038">
        <v>210</v>
      </c>
      <c r="D13038" s="32">
        <v>0.65</v>
      </c>
      <c r="E13038">
        <v>8000</v>
      </c>
      <c r="G13038" s="31" t="s">
        <v>97</v>
      </c>
      <c r="H13038">
        <v>11</v>
      </c>
      <c r="I13038" s="31" t="s">
        <v>104</v>
      </c>
    </row>
    <row r="13039" spans="1:9" x14ac:dyDescent="0.3">
      <c r="A13039">
        <v>13070</v>
      </c>
      <c r="B13039">
        <v>2</v>
      </c>
      <c r="C13039">
        <v>210</v>
      </c>
      <c r="D13039" s="32">
        <v>0.75694444444444442</v>
      </c>
      <c r="E13039">
        <v>8000</v>
      </c>
      <c r="G13039" s="31" t="s">
        <v>102</v>
      </c>
      <c r="H13039">
        <v>11</v>
      </c>
      <c r="I13039" s="31" t="s">
        <v>98</v>
      </c>
    </row>
    <row r="13040" spans="1:9" x14ac:dyDescent="0.3">
      <c r="A13040">
        <v>13071</v>
      </c>
      <c r="B13040">
        <v>1</v>
      </c>
      <c r="C13040">
        <v>210</v>
      </c>
      <c r="D13040" s="32">
        <v>0.70694444444444449</v>
      </c>
      <c r="E13040">
        <v>8000</v>
      </c>
      <c r="G13040" s="31" t="s">
        <v>97</v>
      </c>
      <c r="H13040">
        <v>11</v>
      </c>
      <c r="I13040" s="31" t="s">
        <v>99</v>
      </c>
    </row>
    <row r="13041" spans="1:9" x14ac:dyDescent="0.3">
      <c r="A13041">
        <v>13072</v>
      </c>
      <c r="B13041">
        <v>6</v>
      </c>
      <c r="C13041">
        <v>210</v>
      </c>
      <c r="D13041" s="32">
        <v>0.69444444444444442</v>
      </c>
      <c r="E13041">
        <v>8000</v>
      </c>
      <c r="F13041">
        <v>2000</v>
      </c>
      <c r="G13041" s="31" t="s">
        <v>97</v>
      </c>
      <c r="H13041">
        <v>11</v>
      </c>
      <c r="I13041" s="31" t="s">
        <v>100</v>
      </c>
    </row>
    <row r="13042" spans="1:9" x14ac:dyDescent="0.3">
      <c r="A13042">
        <v>13073</v>
      </c>
      <c r="B13042">
        <v>4</v>
      </c>
      <c r="C13042">
        <v>210</v>
      </c>
      <c r="D13042" s="32">
        <v>0.69166666666666665</v>
      </c>
      <c r="E13042">
        <v>8000</v>
      </c>
      <c r="G13042" s="31" t="s">
        <v>102</v>
      </c>
      <c r="H13042">
        <v>11</v>
      </c>
      <c r="I13042" s="31" t="s">
        <v>103</v>
      </c>
    </row>
    <row r="13043" spans="1:9" x14ac:dyDescent="0.3">
      <c r="A13043">
        <v>13074</v>
      </c>
      <c r="B13043">
        <v>5</v>
      </c>
      <c r="C13043">
        <v>210</v>
      </c>
      <c r="D13043" s="32">
        <v>0.59722222222222221</v>
      </c>
      <c r="E13043">
        <v>8000</v>
      </c>
      <c r="G13043" s="31" t="s">
        <v>97</v>
      </c>
      <c r="H13043">
        <v>11</v>
      </c>
      <c r="I13043" s="31" t="s">
        <v>105</v>
      </c>
    </row>
    <row r="13044" spans="1:9" x14ac:dyDescent="0.3">
      <c r="A13044">
        <v>13075</v>
      </c>
      <c r="B13044">
        <v>3</v>
      </c>
      <c r="C13044">
        <v>210</v>
      </c>
      <c r="D13044" s="32">
        <v>0.66319444444444442</v>
      </c>
      <c r="E13044">
        <v>8000</v>
      </c>
      <c r="F13044">
        <v>2000</v>
      </c>
      <c r="G13044" s="31" t="s">
        <v>102</v>
      </c>
      <c r="H13044">
        <v>12</v>
      </c>
      <c r="I13044" s="31" t="s">
        <v>104</v>
      </c>
    </row>
    <row r="13045" spans="1:9" x14ac:dyDescent="0.3">
      <c r="A13045">
        <v>13076</v>
      </c>
      <c r="B13045">
        <v>2</v>
      </c>
      <c r="C13045">
        <v>210</v>
      </c>
      <c r="D13045" s="32">
        <v>0.7729166666666667</v>
      </c>
      <c r="E13045">
        <v>8000</v>
      </c>
      <c r="G13045" s="31" t="s">
        <v>97</v>
      </c>
      <c r="H13045">
        <v>12</v>
      </c>
      <c r="I13045" s="31" t="s">
        <v>98</v>
      </c>
    </row>
    <row r="13046" spans="1:9" x14ac:dyDescent="0.3">
      <c r="A13046">
        <v>13077</v>
      </c>
      <c r="B13046">
        <v>1</v>
      </c>
      <c r="C13046">
        <v>210</v>
      </c>
      <c r="D13046" s="32">
        <v>0.73263888888888884</v>
      </c>
      <c r="E13046">
        <v>8000</v>
      </c>
      <c r="G13046" s="31" t="s">
        <v>97</v>
      </c>
      <c r="H13046">
        <v>12</v>
      </c>
      <c r="I13046" s="31" t="s">
        <v>99</v>
      </c>
    </row>
    <row r="13047" spans="1:9" x14ac:dyDescent="0.3">
      <c r="A13047">
        <v>13078</v>
      </c>
      <c r="B13047">
        <v>6</v>
      </c>
      <c r="C13047">
        <v>210</v>
      </c>
      <c r="D13047" s="32">
        <v>0.71666666666666667</v>
      </c>
      <c r="E13047">
        <v>10000</v>
      </c>
      <c r="G13047" s="31" t="s">
        <v>97</v>
      </c>
      <c r="H13047">
        <v>12</v>
      </c>
      <c r="I13047" s="31" t="s">
        <v>100</v>
      </c>
    </row>
    <row r="13048" spans="1:9" x14ac:dyDescent="0.3">
      <c r="A13048">
        <v>13079</v>
      </c>
      <c r="B13048">
        <v>4</v>
      </c>
      <c r="C13048">
        <v>210</v>
      </c>
      <c r="D13048" s="32">
        <v>0.70277777777777772</v>
      </c>
      <c r="E13048">
        <v>8000</v>
      </c>
      <c r="G13048" s="31" t="s">
        <v>102</v>
      </c>
      <c r="H13048">
        <v>12</v>
      </c>
      <c r="I13048" s="31" t="s">
        <v>103</v>
      </c>
    </row>
    <row r="13049" spans="1:9" x14ac:dyDescent="0.3">
      <c r="A13049">
        <v>13080</v>
      </c>
      <c r="B13049">
        <v>5</v>
      </c>
      <c r="C13049">
        <v>210</v>
      </c>
      <c r="D13049" s="32">
        <v>0.61875000000000002</v>
      </c>
      <c r="E13049">
        <v>8000</v>
      </c>
      <c r="G13049" s="31" t="s">
        <v>97</v>
      </c>
      <c r="H13049">
        <v>12</v>
      </c>
      <c r="I13049" s="31" t="s">
        <v>105</v>
      </c>
    </row>
    <row r="13050" spans="1:9" x14ac:dyDescent="0.3">
      <c r="A13050">
        <v>13081</v>
      </c>
      <c r="B13050">
        <v>3</v>
      </c>
      <c r="C13050">
        <v>210</v>
      </c>
      <c r="D13050" s="32">
        <v>0.68263888888888891</v>
      </c>
      <c r="E13050">
        <v>8000</v>
      </c>
      <c r="G13050" s="31" t="s">
        <v>102</v>
      </c>
      <c r="H13050">
        <v>13</v>
      </c>
      <c r="I13050" s="31" t="s">
        <v>104</v>
      </c>
    </row>
    <row r="13051" spans="1:9" x14ac:dyDescent="0.3">
      <c r="A13051">
        <v>13082</v>
      </c>
      <c r="B13051">
        <v>2</v>
      </c>
      <c r="C13051">
        <v>210</v>
      </c>
      <c r="D13051" s="32">
        <v>0.7895833333333333</v>
      </c>
      <c r="E13051">
        <v>8000</v>
      </c>
      <c r="F13051">
        <v>1000</v>
      </c>
      <c r="G13051" s="31" t="s">
        <v>97</v>
      </c>
      <c r="H13051">
        <v>13</v>
      </c>
      <c r="I13051" s="31" t="s">
        <v>98</v>
      </c>
    </row>
    <row r="13052" spans="1:9" x14ac:dyDescent="0.3">
      <c r="A13052">
        <v>13083</v>
      </c>
      <c r="B13052">
        <v>1</v>
      </c>
      <c r="C13052">
        <v>210</v>
      </c>
      <c r="D13052" s="32">
        <v>0.75972222222222219</v>
      </c>
      <c r="E13052">
        <v>8000</v>
      </c>
      <c r="G13052" s="31" t="s">
        <v>102</v>
      </c>
      <c r="H13052">
        <v>13</v>
      </c>
      <c r="I13052" s="31" t="s">
        <v>99</v>
      </c>
    </row>
    <row r="13053" spans="1:9" x14ac:dyDescent="0.3">
      <c r="A13053">
        <v>13084</v>
      </c>
      <c r="B13053">
        <v>6</v>
      </c>
      <c r="C13053">
        <v>210</v>
      </c>
      <c r="D13053" s="32">
        <v>0.74861111111111112</v>
      </c>
      <c r="E13053">
        <v>8000</v>
      </c>
      <c r="G13053" s="31" t="s">
        <v>97</v>
      </c>
      <c r="H13053">
        <v>13</v>
      </c>
      <c r="I13053" s="31" t="s">
        <v>100</v>
      </c>
    </row>
    <row r="13054" spans="1:9" x14ac:dyDescent="0.3">
      <c r="A13054">
        <v>13085</v>
      </c>
      <c r="B13054">
        <v>4</v>
      </c>
      <c r="C13054">
        <v>210</v>
      </c>
      <c r="D13054" s="32">
        <v>0.72083333333333333</v>
      </c>
      <c r="E13054">
        <v>8000</v>
      </c>
      <c r="F13054">
        <v>2000</v>
      </c>
      <c r="G13054" s="31" t="s">
        <v>97</v>
      </c>
      <c r="H13054">
        <v>13</v>
      </c>
      <c r="I13054" s="31" t="s">
        <v>103</v>
      </c>
    </row>
    <row r="13055" spans="1:9" x14ac:dyDescent="0.3">
      <c r="A13055">
        <v>13086</v>
      </c>
      <c r="B13055">
        <v>5</v>
      </c>
      <c r="C13055">
        <v>210</v>
      </c>
      <c r="D13055" s="32">
        <v>0.64166666666666672</v>
      </c>
      <c r="E13055">
        <v>8000</v>
      </c>
      <c r="G13055" s="31" t="s">
        <v>97</v>
      </c>
      <c r="H13055">
        <v>13</v>
      </c>
      <c r="I13055" s="31" t="s">
        <v>105</v>
      </c>
    </row>
    <row r="13056" spans="1:9" x14ac:dyDescent="0.3">
      <c r="A13056">
        <v>13087</v>
      </c>
      <c r="B13056">
        <v>3</v>
      </c>
      <c r="C13056">
        <v>210</v>
      </c>
      <c r="D13056" s="32">
        <v>0.70486111111111116</v>
      </c>
      <c r="E13056">
        <v>8000</v>
      </c>
      <c r="F13056">
        <v>2000</v>
      </c>
      <c r="G13056" s="31" t="s">
        <v>102</v>
      </c>
      <c r="H13056">
        <v>14</v>
      </c>
      <c r="I13056" s="31" t="s">
        <v>104</v>
      </c>
    </row>
    <row r="13057" spans="1:9" x14ac:dyDescent="0.3">
      <c r="A13057">
        <v>13088</v>
      </c>
      <c r="B13057">
        <v>2</v>
      </c>
      <c r="C13057">
        <v>210</v>
      </c>
      <c r="D13057" s="32">
        <v>0.81319444444444444</v>
      </c>
      <c r="E13057">
        <v>8000</v>
      </c>
      <c r="G13057" s="31" t="s">
        <v>97</v>
      </c>
      <c r="H13057">
        <v>14</v>
      </c>
      <c r="I13057" s="31" t="s">
        <v>98</v>
      </c>
    </row>
    <row r="13058" spans="1:9" x14ac:dyDescent="0.3">
      <c r="A13058">
        <v>13089</v>
      </c>
      <c r="B13058">
        <v>1</v>
      </c>
      <c r="C13058">
        <v>210</v>
      </c>
      <c r="D13058" s="32">
        <v>0.81805555555555554</v>
      </c>
      <c r="E13058">
        <v>8000</v>
      </c>
      <c r="G13058" s="31" t="s">
        <v>97</v>
      </c>
      <c r="H13058">
        <v>14</v>
      </c>
      <c r="I13058" s="31" t="s">
        <v>99</v>
      </c>
    </row>
    <row r="13059" spans="1:9" x14ac:dyDescent="0.3">
      <c r="A13059">
        <v>13090</v>
      </c>
      <c r="B13059">
        <v>6</v>
      </c>
      <c r="C13059">
        <v>210</v>
      </c>
      <c r="D13059" s="32">
        <v>0.77222222222222225</v>
      </c>
      <c r="E13059">
        <v>8000</v>
      </c>
      <c r="G13059" s="31" t="s">
        <v>97</v>
      </c>
      <c r="H13059">
        <v>14</v>
      </c>
      <c r="I13059" s="31" t="s">
        <v>100</v>
      </c>
    </row>
    <row r="13060" spans="1:9" x14ac:dyDescent="0.3">
      <c r="A13060">
        <v>13091</v>
      </c>
      <c r="B13060">
        <v>4</v>
      </c>
      <c r="C13060">
        <v>210</v>
      </c>
      <c r="D13060" s="32"/>
      <c r="E13060">
        <v>8000</v>
      </c>
      <c r="G13060" s="31" t="s">
        <v>97</v>
      </c>
      <c r="H13060">
        <v>14</v>
      </c>
      <c r="I13060" s="31" t="s">
        <v>103</v>
      </c>
    </row>
    <row r="13061" spans="1:9" x14ac:dyDescent="0.3">
      <c r="A13061">
        <v>13092</v>
      </c>
      <c r="B13061">
        <v>5</v>
      </c>
      <c r="C13061">
        <v>210</v>
      </c>
      <c r="D13061" s="32">
        <v>0.66041666666666665</v>
      </c>
      <c r="E13061">
        <v>8000</v>
      </c>
      <c r="G13061" s="31" t="s">
        <v>97</v>
      </c>
      <c r="H13061">
        <v>14</v>
      </c>
      <c r="I13061" s="31" t="s">
        <v>105</v>
      </c>
    </row>
    <row r="13062" spans="1:9" x14ac:dyDescent="0.3">
      <c r="A13062">
        <v>13093</v>
      </c>
      <c r="B13062">
        <v>3</v>
      </c>
      <c r="C13062">
        <v>210</v>
      </c>
      <c r="D13062" s="32">
        <v>0.73055555555555551</v>
      </c>
      <c r="E13062">
        <v>8000</v>
      </c>
      <c r="F13062">
        <v>1000</v>
      </c>
      <c r="G13062" s="31" t="s">
        <v>102</v>
      </c>
      <c r="H13062">
        <v>15</v>
      </c>
      <c r="I13062" s="31" t="s">
        <v>104</v>
      </c>
    </row>
    <row r="13063" spans="1:9" x14ac:dyDescent="0.3">
      <c r="A13063">
        <v>13094</v>
      </c>
      <c r="B13063">
        <v>2</v>
      </c>
      <c r="C13063">
        <v>210</v>
      </c>
      <c r="D13063" s="32">
        <v>0.82430555555555551</v>
      </c>
      <c r="E13063">
        <v>8000</v>
      </c>
      <c r="G13063" s="31" t="s">
        <v>97</v>
      </c>
      <c r="H13063">
        <v>15</v>
      </c>
      <c r="I13063" s="31" t="s">
        <v>98</v>
      </c>
    </row>
    <row r="13064" spans="1:9" x14ac:dyDescent="0.3">
      <c r="A13064">
        <v>13095</v>
      </c>
      <c r="B13064">
        <v>1</v>
      </c>
      <c r="C13064">
        <v>210</v>
      </c>
      <c r="D13064" s="32"/>
      <c r="E13064">
        <v>8000</v>
      </c>
      <c r="G13064" s="31" t="s">
        <v>97</v>
      </c>
      <c r="H13064">
        <v>15</v>
      </c>
      <c r="I13064" s="31" t="s">
        <v>99</v>
      </c>
    </row>
    <row r="13065" spans="1:9" x14ac:dyDescent="0.3">
      <c r="A13065">
        <v>13096</v>
      </c>
      <c r="B13065">
        <v>6</v>
      </c>
      <c r="C13065">
        <v>210</v>
      </c>
      <c r="D13065" s="32">
        <v>0.79374999999999996</v>
      </c>
      <c r="E13065">
        <v>8000</v>
      </c>
      <c r="F13065">
        <v>1000</v>
      </c>
      <c r="G13065" s="31" t="s">
        <v>102</v>
      </c>
      <c r="H13065">
        <v>15</v>
      </c>
      <c r="I13065" s="31" t="s">
        <v>100</v>
      </c>
    </row>
    <row r="13066" spans="1:9" x14ac:dyDescent="0.3">
      <c r="A13066">
        <v>13097</v>
      </c>
      <c r="B13066">
        <v>4</v>
      </c>
      <c r="C13066">
        <v>210</v>
      </c>
      <c r="D13066" s="32">
        <v>0.78333333333333333</v>
      </c>
      <c r="E13066">
        <v>8000</v>
      </c>
      <c r="G13066" s="31" t="s">
        <v>97</v>
      </c>
      <c r="H13066">
        <v>15</v>
      </c>
      <c r="I13066" s="31" t="s">
        <v>103</v>
      </c>
    </row>
    <row r="13067" spans="1:9" x14ac:dyDescent="0.3">
      <c r="A13067">
        <v>13098</v>
      </c>
      <c r="B13067">
        <v>5</v>
      </c>
      <c r="C13067">
        <v>210</v>
      </c>
      <c r="D13067" s="32">
        <v>0.68958333333333333</v>
      </c>
      <c r="E13067">
        <v>8000</v>
      </c>
      <c r="F13067">
        <v>2000</v>
      </c>
      <c r="G13067" s="31" t="s">
        <v>102</v>
      </c>
      <c r="H13067">
        <v>15</v>
      </c>
      <c r="I13067" s="31" t="s">
        <v>105</v>
      </c>
    </row>
    <row r="13068" spans="1:9" x14ac:dyDescent="0.3">
      <c r="A13068">
        <v>13099</v>
      </c>
      <c r="B13068">
        <v>3</v>
      </c>
      <c r="C13068">
        <v>210</v>
      </c>
      <c r="D13068" s="32">
        <v>0.75</v>
      </c>
      <c r="E13068">
        <v>8000</v>
      </c>
      <c r="F13068">
        <v>2000</v>
      </c>
      <c r="G13068" s="31" t="s">
        <v>102</v>
      </c>
      <c r="H13068">
        <v>16</v>
      </c>
      <c r="I13068" s="31" t="s">
        <v>104</v>
      </c>
    </row>
    <row r="13069" spans="1:9" x14ac:dyDescent="0.3">
      <c r="A13069">
        <v>13100</v>
      </c>
      <c r="B13069">
        <v>6</v>
      </c>
      <c r="C13069">
        <v>210</v>
      </c>
      <c r="D13069" s="32">
        <v>0.81388888888888888</v>
      </c>
      <c r="E13069">
        <v>8000</v>
      </c>
      <c r="G13069" s="31" t="s">
        <v>97</v>
      </c>
      <c r="H13069">
        <v>16</v>
      </c>
      <c r="I13069" s="31" t="s">
        <v>100</v>
      </c>
    </row>
    <row r="13070" spans="1:9" x14ac:dyDescent="0.3">
      <c r="A13070">
        <v>13101</v>
      </c>
      <c r="B13070">
        <v>4</v>
      </c>
      <c r="C13070">
        <v>210</v>
      </c>
      <c r="D13070" s="32">
        <v>0.79583333333333328</v>
      </c>
      <c r="E13070">
        <v>8000</v>
      </c>
      <c r="F13070">
        <v>1000</v>
      </c>
      <c r="G13070" s="31" t="s">
        <v>97</v>
      </c>
      <c r="H13070">
        <v>16</v>
      </c>
      <c r="I13070" s="31" t="s">
        <v>103</v>
      </c>
    </row>
    <row r="13071" spans="1:9" x14ac:dyDescent="0.3">
      <c r="A13071">
        <v>13102</v>
      </c>
      <c r="B13071">
        <v>5</v>
      </c>
      <c r="C13071">
        <v>210</v>
      </c>
      <c r="D13071" s="32">
        <v>0.70972222222222225</v>
      </c>
      <c r="E13071">
        <v>8000</v>
      </c>
      <c r="F13071">
        <v>2000</v>
      </c>
      <c r="G13071" s="31" t="s">
        <v>102</v>
      </c>
      <c r="H13071">
        <v>16</v>
      </c>
      <c r="I13071" s="31" t="s">
        <v>105</v>
      </c>
    </row>
    <row r="13072" spans="1:9" x14ac:dyDescent="0.3">
      <c r="A13072">
        <v>13103</v>
      </c>
      <c r="B13072">
        <v>3</v>
      </c>
      <c r="C13072">
        <v>210</v>
      </c>
      <c r="D13072" s="32">
        <v>0.77708333333333335</v>
      </c>
      <c r="E13072">
        <v>8000</v>
      </c>
      <c r="G13072" s="31" t="s">
        <v>97</v>
      </c>
      <c r="H13072">
        <v>17</v>
      </c>
      <c r="I13072" s="31" t="s">
        <v>104</v>
      </c>
    </row>
    <row r="13073" spans="1:9" x14ac:dyDescent="0.3">
      <c r="A13073">
        <v>13104</v>
      </c>
      <c r="B13073">
        <v>4</v>
      </c>
      <c r="C13073">
        <v>210</v>
      </c>
      <c r="D13073" s="32">
        <v>0.81805555555555554</v>
      </c>
      <c r="E13073">
        <v>8000</v>
      </c>
      <c r="G13073" s="31" t="s">
        <v>102</v>
      </c>
      <c r="H13073">
        <v>17</v>
      </c>
      <c r="I13073" s="31" t="s">
        <v>103</v>
      </c>
    </row>
    <row r="13074" spans="1:9" x14ac:dyDescent="0.3">
      <c r="A13074">
        <v>13105</v>
      </c>
      <c r="B13074">
        <v>5</v>
      </c>
      <c r="C13074">
        <v>210</v>
      </c>
      <c r="D13074" s="32">
        <v>0.76666666666666672</v>
      </c>
      <c r="E13074">
        <v>8000</v>
      </c>
      <c r="F13074">
        <v>2000</v>
      </c>
      <c r="G13074" s="31" t="s">
        <v>97</v>
      </c>
      <c r="H13074">
        <v>17</v>
      </c>
      <c r="I13074" s="31" t="s">
        <v>105</v>
      </c>
    </row>
    <row r="13075" spans="1:9" x14ac:dyDescent="0.3">
      <c r="A13075">
        <v>13106</v>
      </c>
      <c r="B13075">
        <v>3</v>
      </c>
      <c r="C13075">
        <v>210</v>
      </c>
      <c r="D13075" s="32">
        <v>0.80763888888888891</v>
      </c>
      <c r="E13075">
        <v>8000</v>
      </c>
      <c r="G13075" s="31" t="s">
        <v>97</v>
      </c>
      <c r="H13075">
        <v>18</v>
      </c>
      <c r="I13075" s="31" t="s">
        <v>104</v>
      </c>
    </row>
    <row r="13076" spans="1:9" x14ac:dyDescent="0.3">
      <c r="A13076">
        <v>13107</v>
      </c>
      <c r="B13076">
        <v>5</v>
      </c>
      <c r="C13076">
        <v>210</v>
      </c>
      <c r="D13076" s="32">
        <v>0.79374999999999996</v>
      </c>
      <c r="E13076">
        <v>10000</v>
      </c>
      <c r="G13076" s="31" t="s">
        <v>97</v>
      </c>
      <c r="H13076">
        <v>18</v>
      </c>
      <c r="I13076" s="31" t="s">
        <v>105</v>
      </c>
    </row>
    <row r="13077" spans="1:9" x14ac:dyDescent="0.3">
      <c r="A13077">
        <v>13108</v>
      </c>
      <c r="B13077">
        <v>3</v>
      </c>
      <c r="C13077">
        <v>210</v>
      </c>
      <c r="D13077" s="32">
        <v>0.83333333333333337</v>
      </c>
      <c r="E13077">
        <v>8000</v>
      </c>
      <c r="G13077" s="31" t="s">
        <v>97</v>
      </c>
      <c r="H13077">
        <v>19</v>
      </c>
      <c r="I13077" s="31" t="s">
        <v>104</v>
      </c>
    </row>
    <row r="13078" spans="1:9" x14ac:dyDescent="0.3">
      <c r="A13078">
        <v>13109</v>
      </c>
      <c r="B13078">
        <v>5</v>
      </c>
      <c r="C13078">
        <v>210</v>
      </c>
      <c r="D13078" s="32">
        <v>0.81527777777777777</v>
      </c>
      <c r="E13078">
        <v>8000</v>
      </c>
      <c r="G13078" s="31" t="s">
        <v>97</v>
      </c>
      <c r="H13078">
        <v>19</v>
      </c>
      <c r="I13078" s="31" t="s">
        <v>105</v>
      </c>
    </row>
    <row r="13079" spans="1:9" x14ac:dyDescent="0.3">
      <c r="A13079">
        <v>13110</v>
      </c>
      <c r="B13079">
        <v>5</v>
      </c>
      <c r="C13079">
        <v>210</v>
      </c>
      <c r="D13079" s="32"/>
      <c r="E13079">
        <v>8000</v>
      </c>
      <c r="G13079" s="31" t="s">
        <v>97</v>
      </c>
      <c r="H13079">
        <v>20</v>
      </c>
      <c r="I13079" s="31" t="s">
        <v>105</v>
      </c>
    </row>
    <row r="13080" spans="1:9" x14ac:dyDescent="0.3">
      <c r="A13080">
        <v>13111</v>
      </c>
      <c r="B13080">
        <v>2</v>
      </c>
      <c r="C13080">
        <v>211</v>
      </c>
      <c r="D13080" s="32">
        <v>0.44791666666666669</v>
      </c>
      <c r="E13080">
        <v>8000</v>
      </c>
      <c r="G13080" s="31" t="s">
        <v>102</v>
      </c>
      <c r="H13080">
        <v>4</v>
      </c>
      <c r="I13080" s="31" t="s">
        <v>98</v>
      </c>
    </row>
    <row r="13081" spans="1:9" x14ac:dyDescent="0.3">
      <c r="A13081">
        <v>13112</v>
      </c>
      <c r="B13081">
        <v>1</v>
      </c>
      <c r="C13081">
        <v>211</v>
      </c>
      <c r="D13081" s="32">
        <v>0.44513888888888886</v>
      </c>
      <c r="E13081">
        <v>8000</v>
      </c>
      <c r="F13081">
        <v>1100</v>
      </c>
      <c r="G13081" s="31" t="s">
        <v>102</v>
      </c>
      <c r="H13081">
        <v>4</v>
      </c>
      <c r="I13081" s="31" t="s">
        <v>99</v>
      </c>
    </row>
    <row r="13082" spans="1:9" x14ac:dyDescent="0.3">
      <c r="A13082">
        <v>13113</v>
      </c>
      <c r="B13082">
        <v>4</v>
      </c>
      <c r="C13082">
        <v>211</v>
      </c>
      <c r="D13082" s="32">
        <v>0.43402777777777779</v>
      </c>
      <c r="E13082">
        <v>8000</v>
      </c>
      <c r="G13082" s="31" t="s">
        <v>102</v>
      </c>
      <c r="H13082">
        <v>4</v>
      </c>
      <c r="I13082" s="31" t="s">
        <v>103</v>
      </c>
    </row>
    <row r="13083" spans="1:9" x14ac:dyDescent="0.3">
      <c r="A13083">
        <v>13114</v>
      </c>
      <c r="B13083">
        <v>8</v>
      </c>
      <c r="C13083">
        <v>211</v>
      </c>
      <c r="D13083" s="32">
        <v>0.4548611111111111</v>
      </c>
      <c r="E13083">
        <v>8000</v>
      </c>
      <c r="G13083" s="31" t="s">
        <v>97</v>
      </c>
      <c r="H13083">
        <v>4</v>
      </c>
      <c r="I13083" s="31" t="s">
        <v>101</v>
      </c>
    </row>
    <row r="13084" spans="1:9" x14ac:dyDescent="0.3">
      <c r="A13084">
        <v>13115</v>
      </c>
      <c r="B13084">
        <v>7</v>
      </c>
      <c r="C13084">
        <v>211</v>
      </c>
      <c r="D13084" s="32">
        <v>0.44444444444444442</v>
      </c>
      <c r="E13084">
        <v>8000</v>
      </c>
      <c r="G13084" s="31" t="s">
        <v>97</v>
      </c>
      <c r="H13084">
        <v>4</v>
      </c>
      <c r="I13084" s="31" t="s">
        <v>106</v>
      </c>
    </row>
    <row r="13085" spans="1:9" x14ac:dyDescent="0.3">
      <c r="A13085">
        <v>13116</v>
      </c>
      <c r="B13085">
        <v>5</v>
      </c>
      <c r="C13085">
        <v>211</v>
      </c>
      <c r="D13085" s="32">
        <v>0.44097222222222221</v>
      </c>
      <c r="E13085">
        <v>8000</v>
      </c>
      <c r="G13085" s="31" t="s">
        <v>97</v>
      </c>
      <c r="H13085">
        <v>4</v>
      </c>
      <c r="I13085" s="31" t="s">
        <v>105</v>
      </c>
    </row>
    <row r="13086" spans="1:9" x14ac:dyDescent="0.3">
      <c r="A13086">
        <v>13117</v>
      </c>
      <c r="B13086">
        <v>2</v>
      </c>
      <c r="C13086">
        <v>211</v>
      </c>
      <c r="D13086" s="32">
        <v>0.4826388888888889</v>
      </c>
      <c r="E13086">
        <v>8000</v>
      </c>
      <c r="G13086" s="31" t="s">
        <v>102</v>
      </c>
      <c r="H13086">
        <v>5</v>
      </c>
      <c r="I13086" s="31" t="s">
        <v>98</v>
      </c>
    </row>
    <row r="13087" spans="1:9" x14ac:dyDescent="0.3">
      <c r="A13087">
        <v>13118</v>
      </c>
      <c r="B13087">
        <v>1</v>
      </c>
      <c r="C13087">
        <v>211</v>
      </c>
      <c r="D13087" s="32">
        <v>0.45694444444444443</v>
      </c>
      <c r="E13087">
        <v>8000</v>
      </c>
      <c r="F13087">
        <v>2000</v>
      </c>
      <c r="G13087" s="31" t="s">
        <v>102</v>
      </c>
      <c r="H13087">
        <v>5</v>
      </c>
      <c r="I13087" s="31" t="s">
        <v>99</v>
      </c>
    </row>
    <row r="13088" spans="1:9" x14ac:dyDescent="0.3">
      <c r="A13088">
        <v>13119</v>
      </c>
      <c r="B13088">
        <v>4</v>
      </c>
      <c r="C13088">
        <v>211</v>
      </c>
      <c r="D13088" s="32">
        <v>0.45277777777777778</v>
      </c>
      <c r="E13088">
        <v>8000</v>
      </c>
      <c r="F13088">
        <v>2000</v>
      </c>
      <c r="G13088" s="31" t="s">
        <v>97</v>
      </c>
      <c r="H13088">
        <v>5</v>
      </c>
      <c r="I13088" s="31" t="s">
        <v>103</v>
      </c>
    </row>
    <row r="13089" spans="1:9" x14ac:dyDescent="0.3">
      <c r="A13089">
        <v>13120</v>
      </c>
      <c r="B13089">
        <v>8</v>
      </c>
      <c r="C13089">
        <v>211</v>
      </c>
      <c r="D13089" s="32">
        <v>0.48194444444444445</v>
      </c>
      <c r="E13089">
        <v>8000</v>
      </c>
      <c r="G13089" s="31" t="s">
        <v>102</v>
      </c>
      <c r="H13089">
        <v>5</v>
      </c>
      <c r="I13089" s="31" t="s">
        <v>101</v>
      </c>
    </row>
    <row r="13090" spans="1:9" x14ac:dyDescent="0.3">
      <c r="A13090">
        <v>13121</v>
      </c>
      <c r="B13090">
        <v>7</v>
      </c>
      <c r="C13090">
        <v>211</v>
      </c>
      <c r="D13090" s="32">
        <v>0.47152777777777777</v>
      </c>
      <c r="E13090">
        <v>10000</v>
      </c>
      <c r="F13090">
        <v>2000</v>
      </c>
      <c r="G13090" s="31" t="s">
        <v>102</v>
      </c>
      <c r="H13090">
        <v>5</v>
      </c>
      <c r="I13090" s="31" t="s">
        <v>106</v>
      </c>
    </row>
    <row r="13091" spans="1:9" x14ac:dyDescent="0.3">
      <c r="A13091">
        <v>13122</v>
      </c>
      <c r="B13091">
        <v>5</v>
      </c>
      <c r="C13091">
        <v>211</v>
      </c>
      <c r="D13091" s="32">
        <v>0.46180555555555558</v>
      </c>
      <c r="E13091">
        <v>8000</v>
      </c>
      <c r="F13091">
        <v>2000</v>
      </c>
      <c r="G13091" s="31" t="s">
        <v>97</v>
      </c>
      <c r="H13091">
        <v>5</v>
      </c>
      <c r="I13091" s="31" t="s">
        <v>105</v>
      </c>
    </row>
    <row r="13092" spans="1:9" x14ac:dyDescent="0.3">
      <c r="A13092">
        <v>13123</v>
      </c>
      <c r="B13092">
        <v>2</v>
      </c>
      <c r="C13092">
        <v>211</v>
      </c>
      <c r="D13092" s="32">
        <v>0.50972222222222219</v>
      </c>
      <c r="E13092">
        <v>8000</v>
      </c>
      <c r="G13092" s="31" t="s">
        <v>102</v>
      </c>
      <c r="H13092">
        <v>6</v>
      </c>
      <c r="I13092" s="31" t="s">
        <v>98</v>
      </c>
    </row>
    <row r="13093" spans="1:9" x14ac:dyDescent="0.3">
      <c r="A13093">
        <v>13124</v>
      </c>
      <c r="B13093">
        <v>1</v>
      </c>
      <c r="C13093">
        <v>211</v>
      </c>
      <c r="D13093" s="32">
        <v>0.49444444444444446</v>
      </c>
      <c r="E13093">
        <v>8000</v>
      </c>
      <c r="G13093" s="31" t="s">
        <v>97</v>
      </c>
      <c r="H13093">
        <v>6</v>
      </c>
      <c r="I13093" s="31" t="s">
        <v>99</v>
      </c>
    </row>
    <row r="13094" spans="1:9" x14ac:dyDescent="0.3">
      <c r="A13094">
        <v>13125</v>
      </c>
      <c r="B13094">
        <v>4</v>
      </c>
      <c r="C13094">
        <v>211</v>
      </c>
      <c r="D13094" s="32">
        <v>0.47222222222222221</v>
      </c>
      <c r="E13094">
        <v>8000</v>
      </c>
      <c r="G13094" s="31" t="s">
        <v>102</v>
      </c>
      <c r="H13094">
        <v>6</v>
      </c>
      <c r="I13094" s="31" t="s">
        <v>103</v>
      </c>
    </row>
    <row r="13095" spans="1:9" x14ac:dyDescent="0.3">
      <c r="A13095">
        <v>13126</v>
      </c>
      <c r="B13095">
        <v>8</v>
      </c>
      <c r="C13095">
        <v>211</v>
      </c>
      <c r="D13095" s="32">
        <v>0.50694444444444442</v>
      </c>
      <c r="E13095">
        <v>8000</v>
      </c>
      <c r="G13095" s="31" t="s">
        <v>97</v>
      </c>
      <c r="H13095">
        <v>6</v>
      </c>
      <c r="I13095" s="31" t="s">
        <v>101</v>
      </c>
    </row>
    <row r="13096" spans="1:9" x14ac:dyDescent="0.3">
      <c r="A13096">
        <v>13127</v>
      </c>
      <c r="B13096">
        <v>7</v>
      </c>
      <c r="C13096">
        <v>211</v>
      </c>
      <c r="D13096" s="32">
        <v>0.54027777777777775</v>
      </c>
      <c r="E13096">
        <v>8000</v>
      </c>
      <c r="G13096" s="31" t="s">
        <v>97</v>
      </c>
      <c r="H13096">
        <v>6</v>
      </c>
      <c r="I13096" s="31" t="s">
        <v>106</v>
      </c>
    </row>
    <row r="13097" spans="1:9" x14ac:dyDescent="0.3">
      <c r="A13097">
        <v>13128</v>
      </c>
      <c r="B13097">
        <v>5</v>
      </c>
      <c r="C13097">
        <v>211</v>
      </c>
      <c r="D13097" s="32">
        <v>0.48819444444444443</v>
      </c>
      <c r="E13097">
        <v>8000</v>
      </c>
      <c r="G13097" s="31" t="s">
        <v>102</v>
      </c>
      <c r="H13097">
        <v>6</v>
      </c>
      <c r="I13097" s="31" t="s">
        <v>105</v>
      </c>
    </row>
    <row r="13098" spans="1:9" x14ac:dyDescent="0.3">
      <c r="A13098">
        <v>13129</v>
      </c>
      <c r="B13098">
        <v>2</v>
      </c>
      <c r="C13098">
        <v>211</v>
      </c>
      <c r="D13098" s="32">
        <v>0.54374999999999996</v>
      </c>
      <c r="E13098">
        <v>8000</v>
      </c>
      <c r="G13098" s="31" t="s">
        <v>97</v>
      </c>
      <c r="H13098">
        <v>7</v>
      </c>
      <c r="I13098" s="31" t="s">
        <v>98</v>
      </c>
    </row>
    <row r="13099" spans="1:9" x14ac:dyDescent="0.3">
      <c r="A13099">
        <v>13130</v>
      </c>
      <c r="B13099">
        <v>1</v>
      </c>
      <c r="C13099">
        <v>211</v>
      </c>
      <c r="D13099" s="32">
        <v>0.5395833333333333</v>
      </c>
      <c r="E13099">
        <v>8000</v>
      </c>
      <c r="F13099">
        <v>8000</v>
      </c>
      <c r="G13099" s="31" t="s">
        <v>102</v>
      </c>
      <c r="H13099">
        <v>7</v>
      </c>
      <c r="I13099" s="31" t="s">
        <v>99</v>
      </c>
    </row>
    <row r="13100" spans="1:9" x14ac:dyDescent="0.3">
      <c r="A13100">
        <v>13131</v>
      </c>
      <c r="B13100">
        <v>4</v>
      </c>
      <c r="C13100">
        <v>211</v>
      </c>
      <c r="D13100" s="32">
        <v>0.52638888888888891</v>
      </c>
      <c r="E13100">
        <v>8000</v>
      </c>
      <c r="G13100" s="31" t="s">
        <v>102</v>
      </c>
      <c r="H13100">
        <v>7</v>
      </c>
      <c r="I13100" s="31" t="s">
        <v>103</v>
      </c>
    </row>
    <row r="13101" spans="1:9" x14ac:dyDescent="0.3">
      <c r="A13101">
        <v>13132</v>
      </c>
      <c r="B13101">
        <v>8</v>
      </c>
      <c r="C13101">
        <v>211</v>
      </c>
      <c r="D13101" s="32">
        <v>0.55625000000000002</v>
      </c>
      <c r="E13101">
        <v>8000</v>
      </c>
      <c r="F13101">
        <v>2000</v>
      </c>
      <c r="G13101" s="31" t="s">
        <v>102</v>
      </c>
      <c r="H13101">
        <v>7</v>
      </c>
      <c r="I13101" s="31" t="s">
        <v>101</v>
      </c>
    </row>
    <row r="13102" spans="1:9" x14ac:dyDescent="0.3">
      <c r="A13102">
        <v>13133</v>
      </c>
      <c r="B13102">
        <v>7</v>
      </c>
      <c r="C13102">
        <v>211</v>
      </c>
      <c r="D13102" s="32">
        <v>0.55763888888888891</v>
      </c>
      <c r="E13102">
        <v>8000</v>
      </c>
      <c r="F13102">
        <v>1000</v>
      </c>
      <c r="G13102" s="31" t="s">
        <v>102</v>
      </c>
      <c r="H13102">
        <v>7</v>
      </c>
      <c r="I13102" s="31" t="s">
        <v>106</v>
      </c>
    </row>
    <row r="13103" spans="1:9" x14ac:dyDescent="0.3">
      <c r="A13103">
        <v>13134</v>
      </c>
      <c r="B13103">
        <v>5</v>
      </c>
      <c r="C13103">
        <v>211</v>
      </c>
      <c r="D13103" s="32">
        <v>0.50624999999999998</v>
      </c>
      <c r="E13103">
        <v>8000</v>
      </c>
      <c r="F13103">
        <v>2000</v>
      </c>
      <c r="G13103" s="31" t="s">
        <v>102</v>
      </c>
      <c r="H13103">
        <v>7</v>
      </c>
      <c r="I13103" s="31" t="s">
        <v>105</v>
      </c>
    </row>
    <row r="13104" spans="1:9" x14ac:dyDescent="0.3">
      <c r="A13104">
        <v>13135</v>
      </c>
      <c r="B13104">
        <v>2</v>
      </c>
      <c r="C13104">
        <v>211</v>
      </c>
      <c r="D13104" s="32">
        <v>0.56319444444444444</v>
      </c>
      <c r="E13104">
        <v>8000</v>
      </c>
      <c r="G13104" s="31" t="s">
        <v>102</v>
      </c>
      <c r="H13104">
        <v>8</v>
      </c>
      <c r="I13104" s="31" t="s">
        <v>98</v>
      </c>
    </row>
    <row r="13105" spans="1:9" x14ac:dyDescent="0.3">
      <c r="A13105">
        <v>13136</v>
      </c>
      <c r="B13105">
        <v>1</v>
      </c>
      <c r="C13105">
        <v>211</v>
      </c>
      <c r="D13105" s="32">
        <v>0.57013888888888886</v>
      </c>
      <c r="E13105">
        <v>8000</v>
      </c>
      <c r="F13105">
        <v>4000</v>
      </c>
      <c r="G13105" s="31" t="s">
        <v>97</v>
      </c>
      <c r="H13105">
        <v>8</v>
      </c>
      <c r="I13105" s="31" t="s">
        <v>99</v>
      </c>
    </row>
    <row r="13106" spans="1:9" x14ac:dyDescent="0.3">
      <c r="A13106">
        <v>13137</v>
      </c>
      <c r="B13106">
        <v>4</v>
      </c>
      <c r="C13106">
        <v>211</v>
      </c>
      <c r="D13106" s="32">
        <v>0.53472222222222221</v>
      </c>
      <c r="E13106">
        <v>10000</v>
      </c>
      <c r="G13106" s="31" t="s">
        <v>102</v>
      </c>
      <c r="H13106">
        <v>8</v>
      </c>
      <c r="I13106" s="31" t="s">
        <v>103</v>
      </c>
    </row>
    <row r="13107" spans="1:9" x14ac:dyDescent="0.3">
      <c r="A13107">
        <v>13138</v>
      </c>
      <c r="B13107">
        <v>8</v>
      </c>
      <c r="C13107">
        <v>211</v>
      </c>
      <c r="D13107" s="32">
        <v>0.60486111111111107</v>
      </c>
      <c r="E13107">
        <v>10000</v>
      </c>
      <c r="G13107" s="31" t="s">
        <v>102</v>
      </c>
      <c r="H13107">
        <v>8</v>
      </c>
      <c r="I13107" s="31" t="s">
        <v>101</v>
      </c>
    </row>
    <row r="13108" spans="1:9" x14ac:dyDescent="0.3">
      <c r="A13108">
        <v>13139</v>
      </c>
      <c r="B13108">
        <v>7</v>
      </c>
      <c r="C13108">
        <v>211</v>
      </c>
      <c r="D13108" s="32">
        <v>0.57916666666666672</v>
      </c>
      <c r="E13108">
        <v>8000</v>
      </c>
      <c r="G13108" s="31" t="s">
        <v>97</v>
      </c>
      <c r="H13108">
        <v>8</v>
      </c>
      <c r="I13108" s="31" t="s">
        <v>106</v>
      </c>
    </row>
    <row r="13109" spans="1:9" x14ac:dyDescent="0.3">
      <c r="A13109">
        <v>13140</v>
      </c>
      <c r="B13109">
        <v>5</v>
      </c>
      <c r="C13109">
        <v>211</v>
      </c>
      <c r="D13109" s="32">
        <v>0.52708333333333335</v>
      </c>
      <c r="E13109">
        <v>8000</v>
      </c>
      <c r="G13109" s="31" t="s">
        <v>102</v>
      </c>
      <c r="H13109">
        <v>8</v>
      </c>
      <c r="I13109" s="31" t="s">
        <v>105</v>
      </c>
    </row>
    <row r="13110" spans="1:9" x14ac:dyDescent="0.3">
      <c r="A13110">
        <v>13141</v>
      </c>
      <c r="B13110">
        <v>2</v>
      </c>
      <c r="C13110">
        <v>211</v>
      </c>
      <c r="D13110" s="32">
        <v>0.5805555555555556</v>
      </c>
      <c r="E13110">
        <v>8000</v>
      </c>
      <c r="G13110" s="31" t="s">
        <v>97</v>
      </c>
      <c r="H13110">
        <v>9</v>
      </c>
      <c r="I13110" s="31" t="s">
        <v>98</v>
      </c>
    </row>
    <row r="13111" spans="1:9" x14ac:dyDescent="0.3">
      <c r="A13111">
        <v>13142</v>
      </c>
      <c r="B13111">
        <v>1</v>
      </c>
      <c r="C13111">
        <v>211</v>
      </c>
      <c r="D13111" s="32">
        <v>0.625</v>
      </c>
      <c r="E13111">
        <v>8000</v>
      </c>
      <c r="G13111" s="31" t="s">
        <v>97</v>
      </c>
      <c r="H13111">
        <v>9</v>
      </c>
      <c r="I13111" s="31" t="s">
        <v>99</v>
      </c>
    </row>
    <row r="13112" spans="1:9" x14ac:dyDescent="0.3">
      <c r="A13112">
        <v>13143</v>
      </c>
      <c r="B13112">
        <v>4</v>
      </c>
      <c r="C13112">
        <v>211</v>
      </c>
      <c r="D13112" s="32">
        <v>0.55972222222222223</v>
      </c>
      <c r="E13112">
        <v>8000</v>
      </c>
      <c r="G13112" s="31" t="s">
        <v>102</v>
      </c>
      <c r="H13112">
        <v>9</v>
      </c>
      <c r="I13112" s="31" t="s">
        <v>103</v>
      </c>
    </row>
    <row r="13113" spans="1:9" x14ac:dyDescent="0.3">
      <c r="A13113">
        <v>13144</v>
      </c>
      <c r="B13113">
        <v>8</v>
      </c>
      <c r="C13113">
        <v>211</v>
      </c>
      <c r="D13113" s="32">
        <v>0.63263888888888886</v>
      </c>
      <c r="E13113">
        <v>8000</v>
      </c>
      <c r="G13113" s="31" t="s">
        <v>97</v>
      </c>
      <c r="H13113">
        <v>9</v>
      </c>
      <c r="I13113" s="31" t="s">
        <v>101</v>
      </c>
    </row>
    <row r="13114" spans="1:9" x14ac:dyDescent="0.3">
      <c r="A13114">
        <v>13145</v>
      </c>
      <c r="B13114">
        <v>7</v>
      </c>
      <c r="C13114">
        <v>211</v>
      </c>
      <c r="D13114" s="32">
        <v>0.6645833333333333</v>
      </c>
      <c r="E13114">
        <v>8000</v>
      </c>
      <c r="G13114" s="31" t="s">
        <v>97</v>
      </c>
      <c r="H13114">
        <v>9</v>
      </c>
      <c r="I13114" s="31" t="s">
        <v>106</v>
      </c>
    </row>
    <row r="13115" spans="1:9" x14ac:dyDescent="0.3">
      <c r="A13115">
        <v>13146</v>
      </c>
      <c r="B13115">
        <v>5</v>
      </c>
      <c r="C13115">
        <v>211</v>
      </c>
      <c r="D13115" s="32">
        <v>0.55555555555555558</v>
      </c>
      <c r="E13115">
        <v>8000</v>
      </c>
      <c r="G13115" s="31" t="s">
        <v>97</v>
      </c>
      <c r="H13115">
        <v>9</v>
      </c>
      <c r="I13115" s="31" t="s">
        <v>105</v>
      </c>
    </row>
    <row r="13116" spans="1:9" x14ac:dyDescent="0.3">
      <c r="A13116">
        <v>13147</v>
      </c>
      <c r="B13116">
        <v>2</v>
      </c>
      <c r="C13116">
        <v>211</v>
      </c>
      <c r="D13116" s="32">
        <v>0.59375</v>
      </c>
      <c r="E13116">
        <v>8000</v>
      </c>
      <c r="G13116" s="31" t="s">
        <v>102</v>
      </c>
      <c r="H13116">
        <v>10</v>
      </c>
      <c r="I13116" s="31" t="s">
        <v>98</v>
      </c>
    </row>
    <row r="13117" spans="1:9" x14ac:dyDescent="0.3">
      <c r="A13117">
        <v>13148</v>
      </c>
      <c r="B13117">
        <v>1</v>
      </c>
      <c r="C13117">
        <v>211</v>
      </c>
      <c r="D13117" s="32">
        <v>0.63958333333333328</v>
      </c>
      <c r="E13117">
        <v>8000</v>
      </c>
      <c r="G13117" s="31" t="s">
        <v>97</v>
      </c>
      <c r="H13117">
        <v>10</v>
      </c>
      <c r="I13117" s="31" t="s">
        <v>99</v>
      </c>
    </row>
    <row r="13118" spans="1:9" x14ac:dyDescent="0.3">
      <c r="A13118">
        <v>13149</v>
      </c>
      <c r="B13118">
        <v>4</v>
      </c>
      <c r="C13118">
        <v>211</v>
      </c>
      <c r="D13118" s="32">
        <v>0.59097222222222223</v>
      </c>
      <c r="E13118">
        <v>8000</v>
      </c>
      <c r="G13118" s="31" t="s">
        <v>102</v>
      </c>
      <c r="H13118">
        <v>10</v>
      </c>
      <c r="I13118" s="31" t="s">
        <v>103</v>
      </c>
    </row>
    <row r="13119" spans="1:9" x14ac:dyDescent="0.3">
      <c r="A13119">
        <v>13150</v>
      </c>
      <c r="B13119">
        <v>8</v>
      </c>
      <c r="C13119">
        <v>211</v>
      </c>
      <c r="D13119" s="32">
        <v>0.66597222222222219</v>
      </c>
      <c r="E13119">
        <v>8000</v>
      </c>
      <c r="G13119" s="31" t="s">
        <v>102</v>
      </c>
      <c r="H13119">
        <v>10</v>
      </c>
      <c r="I13119" s="31" t="s">
        <v>101</v>
      </c>
    </row>
    <row r="13120" spans="1:9" x14ac:dyDescent="0.3">
      <c r="A13120">
        <v>13151</v>
      </c>
      <c r="B13120">
        <v>7</v>
      </c>
      <c r="C13120">
        <v>211</v>
      </c>
      <c r="D13120" s="32">
        <v>0.71875</v>
      </c>
      <c r="E13120">
        <v>8000</v>
      </c>
      <c r="F13120">
        <v>2000</v>
      </c>
      <c r="G13120" s="31" t="s">
        <v>97</v>
      </c>
      <c r="H13120">
        <v>10</v>
      </c>
      <c r="I13120" s="31" t="s">
        <v>106</v>
      </c>
    </row>
    <row r="13121" spans="1:9" x14ac:dyDescent="0.3">
      <c r="A13121">
        <v>13152</v>
      </c>
      <c r="B13121">
        <v>5</v>
      </c>
      <c r="C13121">
        <v>211</v>
      </c>
      <c r="D13121" s="32">
        <v>0.58888888888888891</v>
      </c>
      <c r="E13121">
        <v>8000</v>
      </c>
      <c r="F13121">
        <v>1000</v>
      </c>
      <c r="G13121" s="31" t="s">
        <v>102</v>
      </c>
      <c r="H13121">
        <v>10</v>
      </c>
      <c r="I13121" s="31" t="s">
        <v>105</v>
      </c>
    </row>
    <row r="13122" spans="1:9" x14ac:dyDescent="0.3">
      <c r="A13122">
        <v>13153</v>
      </c>
      <c r="B13122">
        <v>2</v>
      </c>
      <c r="C13122">
        <v>211</v>
      </c>
      <c r="D13122" s="32">
        <v>0.62361111111111112</v>
      </c>
      <c r="E13122">
        <v>8000</v>
      </c>
      <c r="G13122" s="31" t="s">
        <v>97</v>
      </c>
      <c r="H13122">
        <v>11</v>
      </c>
      <c r="I13122" s="31" t="s">
        <v>98</v>
      </c>
    </row>
    <row r="13123" spans="1:9" x14ac:dyDescent="0.3">
      <c r="A13123">
        <v>13154</v>
      </c>
      <c r="B13123">
        <v>1</v>
      </c>
      <c r="C13123">
        <v>211</v>
      </c>
      <c r="D13123" s="32">
        <v>0.69374999999999998</v>
      </c>
      <c r="E13123">
        <v>10000</v>
      </c>
      <c r="F13123">
        <v>2000</v>
      </c>
      <c r="G13123" s="31" t="s">
        <v>97</v>
      </c>
      <c r="H13123">
        <v>11</v>
      </c>
      <c r="I13123" s="31" t="s">
        <v>99</v>
      </c>
    </row>
    <row r="13124" spans="1:9" x14ac:dyDescent="0.3">
      <c r="A13124">
        <v>13155</v>
      </c>
      <c r="B13124">
        <v>4</v>
      </c>
      <c r="C13124">
        <v>211</v>
      </c>
      <c r="D13124" s="32">
        <v>0.62152777777777779</v>
      </c>
      <c r="E13124">
        <v>8000</v>
      </c>
      <c r="G13124" s="31" t="s">
        <v>102</v>
      </c>
      <c r="H13124">
        <v>11</v>
      </c>
      <c r="I13124" s="31" t="s">
        <v>103</v>
      </c>
    </row>
    <row r="13125" spans="1:9" x14ac:dyDescent="0.3">
      <c r="A13125">
        <v>13156</v>
      </c>
      <c r="B13125">
        <v>8</v>
      </c>
      <c r="C13125">
        <v>211</v>
      </c>
      <c r="D13125" s="32">
        <v>0.70833333333333337</v>
      </c>
      <c r="E13125">
        <v>8000</v>
      </c>
      <c r="G13125" s="31" t="s">
        <v>97</v>
      </c>
      <c r="H13125">
        <v>11</v>
      </c>
      <c r="I13125" s="31" t="s">
        <v>101</v>
      </c>
    </row>
    <row r="13126" spans="1:9" x14ac:dyDescent="0.3">
      <c r="A13126">
        <v>13157</v>
      </c>
      <c r="B13126">
        <v>7</v>
      </c>
      <c r="C13126">
        <v>211</v>
      </c>
      <c r="D13126" s="32">
        <v>0.74513888888888891</v>
      </c>
      <c r="E13126">
        <v>8000</v>
      </c>
      <c r="G13126" s="31" t="s">
        <v>102</v>
      </c>
      <c r="H13126">
        <v>11</v>
      </c>
      <c r="I13126" s="31" t="s">
        <v>106</v>
      </c>
    </row>
    <row r="13127" spans="1:9" x14ac:dyDescent="0.3">
      <c r="A13127">
        <v>13158</v>
      </c>
      <c r="B13127">
        <v>5</v>
      </c>
      <c r="C13127">
        <v>211</v>
      </c>
      <c r="D13127" s="32">
        <v>0.61597222222222225</v>
      </c>
      <c r="E13127">
        <v>8000</v>
      </c>
      <c r="F13127">
        <v>1000</v>
      </c>
      <c r="G13127" s="31" t="s">
        <v>102</v>
      </c>
      <c r="H13127">
        <v>11</v>
      </c>
      <c r="I13127" s="31" t="s">
        <v>105</v>
      </c>
    </row>
    <row r="13128" spans="1:9" x14ac:dyDescent="0.3">
      <c r="A13128">
        <v>13159</v>
      </c>
      <c r="B13128">
        <v>2</v>
      </c>
      <c r="C13128">
        <v>211</v>
      </c>
      <c r="D13128" s="32">
        <v>0.66319444444444442</v>
      </c>
      <c r="E13128">
        <v>8000</v>
      </c>
      <c r="G13128" s="31" t="s">
        <v>97</v>
      </c>
      <c r="H13128">
        <v>12</v>
      </c>
      <c r="I13128" s="31" t="s">
        <v>98</v>
      </c>
    </row>
    <row r="13129" spans="1:9" x14ac:dyDescent="0.3">
      <c r="A13129">
        <v>13160</v>
      </c>
      <c r="B13129">
        <v>1</v>
      </c>
      <c r="C13129">
        <v>211</v>
      </c>
      <c r="D13129" s="32">
        <v>0.72361111111111109</v>
      </c>
      <c r="E13129">
        <v>8000</v>
      </c>
      <c r="G13129" s="31" t="s">
        <v>102</v>
      </c>
      <c r="H13129">
        <v>12</v>
      </c>
      <c r="I13129" s="31" t="s">
        <v>99</v>
      </c>
    </row>
    <row r="13130" spans="1:9" x14ac:dyDescent="0.3">
      <c r="A13130">
        <v>13161</v>
      </c>
      <c r="B13130">
        <v>4</v>
      </c>
      <c r="C13130">
        <v>211</v>
      </c>
      <c r="D13130" s="32">
        <v>0.66041666666666665</v>
      </c>
      <c r="E13130">
        <v>8000</v>
      </c>
      <c r="G13130" s="31" t="s">
        <v>97</v>
      </c>
      <c r="H13130">
        <v>12</v>
      </c>
      <c r="I13130" s="31" t="s">
        <v>103</v>
      </c>
    </row>
    <row r="13131" spans="1:9" x14ac:dyDescent="0.3">
      <c r="A13131">
        <v>13162</v>
      </c>
      <c r="B13131">
        <v>8</v>
      </c>
      <c r="C13131">
        <v>211</v>
      </c>
      <c r="D13131" s="32">
        <v>0.73402777777777772</v>
      </c>
      <c r="E13131">
        <v>8000</v>
      </c>
      <c r="G13131" s="31" t="s">
        <v>97</v>
      </c>
      <c r="H13131">
        <v>12</v>
      </c>
      <c r="I13131" s="31" t="s">
        <v>101</v>
      </c>
    </row>
    <row r="13132" spans="1:9" x14ac:dyDescent="0.3">
      <c r="A13132">
        <v>13163</v>
      </c>
      <c r="B13132">
        <v>7</v>
      </c>
      <c r="C13132">
        <v>211</v>
      </c>
      <c r="D13132" s="32">
        <v>0.76666666666666672</v>
      </c>
      <c r="E13132">
        <v>8000</v>
      </c>
      <c r="G13132" s="31" t="s">
        <v>102</v>
      </c>
      <c r="H13132">
        <v>12</v>
      </c>
      <c r="I13132" s="31" t="s">
        <v>106</v>
      </c>
    </row>
    <row r="13133" spans="1:9" x14ac:dyDescent="0.3">
      <c r="A13133">
        <v>13164</v>
      </c>
      <c r="B13133">
        <v>5</v>
      </c>
      <c r="C13133">
        <v>211</v>
      </c>
      <c r="D13133" s="32">
        <v>0.65277777777777779</v>
      </c>
      <c r="E13133">
        <v>8000</v>
      </c>
      <c r="G13133" s="31" t="s">
        <v>97</v>
      </c>
      <c r="H13133">
        <v>12</v>
      </c>
      <c r="I13133" s="31" t="s">
        <v>105</v>
      </c>
    </row>
    <row r="13134" spans="1:9" x14ac:dyDescent="0.3">
      <c r="A13134">
        <v>13165</v>
      </c>
      <c r="B13134">
        <v>2</v>
      </c>
      <c r="C13134">
        <v>211</v>
      </c>
      <c r="D13134" s="32">
        <v>0.69444444444444442</v>
      </c>
      <c r="E13134">
        <v>8000</v>
      </c>
      <c r="G13134" s="31" t="s">
        <v>102</v>
      </c>
      <c r="H13134">
        <v>13</v>
      </c>
      <c r="I13134" s="31" t="s">
        <v>98</v>
      </c>
    </row>
    <row r="13135" spans="1:9" x14ac:dyDescent="0.3">
      <c r="A13135">
        <v>13166</v>
      </c>
      <c r="B13135">
        <v>1</v>
      </c>
      <c r="C13135">
        <v>211</v>
      </c>
      <c r="D13135" s="32">
        <v>0.75902777777777775</v>
      </c>
      <c r="E13135">
        <v>8000</v>
      </c>
      <c r="F13135">
        <v>1500</v>
      </c>
      <c r="G13135" s="31" t="s">
        <v>102</v>
      </c>
      <c r="H13135">
        <v>13</v>
      </c>
      <c r="I13135" s="31" t="s">
        <v>99</v>
      </c>
    </row>
    <row r="13136" spans="1:9" x14ac:dyDescent="0.3">
      <c r="A13136">
        <v>13167</v>
      </c>
      <c r="B13136">
        <v>4</v>
      </c>
      <c r="C13136">
        <v>211</v>
      </c>
      <c r="D13136" s="32">
        <v>0.68819444444444444</v>
      </c>
      <c r="E13136">
        <v>8000</v>
      </c>
      <c r="G13136" s="31" t="s">
        <v>97</v>
      </c>
      <c r="H13136">
        <v>13</v>
      </c>
      <c r="I13136" s="31" t="s">
        <v>103</v>
      </c>
    </row>
    <row r="13137" spans="1:9" x14ac:dyDescent="0.3">
      <c r="A13137">
        <v>13168</v>
      </c>
      <c r="B13137">
        <v>8</v>
      </c>
      <c r="C13137">
        <v>211</v>
      </c>
      <c r="D13137" s="32">
        <v>0.77777777777777779</v>
      </c>
      <c r="E13137">
        <v>8000</v>
      </c>
      <c r="G13137" s="31" t="s">
        <v>97</v>
      </c>
      <c r="H13137">
        <v>13</v>
      </c>
      <c r="I13137" s="31" t="s">
        <v>101</v>
      </c>
    </row>
    <row r="13138" spans="1:9" x14ac:dyDescent="0.3">
      <c r="A13138">
        <v>13169</v>
      </c>
      <c r="B13138">
        <v>7</v>
      </c>
      <c r="C13138">
        <v>211</v>
      </c>
      <c r="D13138" s="32">
        <v>0.78472222222222221</v>
      </c>
      <c r="E13138">
        <v>8000</v>
      </c>
      <c r="G13138" s="31" t="s">
        <v>102</v>
      </c>
      <c r="H13138">
        <v>13</v>
      </c>
      <c r="I13138" s="31" t="s">
        <v>106</v>
      </c>
    </row>
    <row r="13139" spans="1:9" x14ac:dyDescent="0.3">
      <c r="A13139">
        <v>13170</v>
      </c>
      <c r="B13139">
        <v>5</v>
      </c>
      <c r="C13139">
        <v>211</v>
      </c>
      <c r="D13139" s="32">
        <v>0.67708333333333337</v>
      </c>
      <c r="E13139">
        <v>8000</v>
      </c>
      <c r="G13139" s="31" t="s">
        <v>102</v>
      </c>
      <c r="H13139">
        <v>13</v>
      </c>
      <c r="I13139" s="31" t="s">
        <v>105</v>
      </c>
    </row>
    <row r="13140" spans="1:9" x14ac:dyDescent="0.3">
      <c r="A13140">
        <v>13171</v>
      </c>
      <c r="B13140">
        <v>2</v>
      </c>
      <c r="C13140">
        <v>211</v>
      </c>
      <c r="D13140" s="32">
        <v>0.71458333333333335</v>
      </c>
      <c r="E13140">
        <v>8000</v>
      </c>
      <c r="G13140" s="31" t="s">
        <v>97</v>
      </c>
      <c r="H13140">
        <v>14</v>
      </c>
      <c r="I13140" s="31" t="s">
        <v>98</v>
      </c>
    </row>
    <row r="13141" spans="1:9" x14ac:dyDescent="0.3">
      <c r="A13141">
        <v>13172</v>
      </c>
      <c r="B13141">
        <v>1</v>
      </c>
      <c r="C13141">
        <v>211</v>
      </c>
      <c r="D13141" s="32">
        <v>0.78888888888888886</v>
      </c>
      <c r="E13141">
        <v>8000</v>
      </c>
      <c r="G13141" s="31" t="s">
        <v>102</v>
      </c>
      <c r="H13141">
        <v>14</v>
      </c>
      <c r="I13141" s="31" t="s">
        <v>99</v>
      </c>
    </row>
    <row r="13142" spans="1:9" x14ac:dyDescent="0.3">
      <c r="A13142">
        <v>13173</v>
      </c>
      <c r="B13142">
        <v>4</v>
      </c>
      <c r="C13142">
        <v>211</v>
      </c>
      <c r="D13142" s="32">
        <v>0.73263888888888884</v>
      </c>
      <c r="E13142">
        <v>8000</v>
      </c>
      <c r="G13142" s="31" t="s">
        <v>97</v>
      </c>
      <c r="H13142">
        <v>14</v>
      </c>
      <c r="I13142" s="31" t="s">
        <v>103</v>
      </c>
    </row>
    <row r="13143" spans="1:9" x14ac:dyDescent="0.3">
      <c r="A13143">
        <v>13174</v>
      </c>
      <c r="B13143">
        <v>8</v>
      </c>
      <c r="C13143">
        <v>211</v>
      </c>
      <c r="D13143" s="32">
        <v>0.7944444444444444</v>
      </c>
      <c r="E13143">
        <v>8000</v>
      </c>
      <c r="G13143" s="31" t="s">
        <v>97</v>
      </c>
      <c r="H13143">
        <v>14</v>
      </c>
      <c r="I13143" s="31" t="s">
        <v>101</v>
      </c>
    </row>
    <row r="13144" spans="1:9" x14ac:dyDescent="0.3">
      <c r="A13144">
        <v>13175</v>
      </c>
      <c r="B13144">
        <v>7</v>
      </c>
      <c r="C13144">
        <v>211</v>
      </c>
      <c r="D13144" s="32">
        <v>0.81111111111111112</v>
      </c>
      <c r="E13144">
        <v>8000</v>
      </c>
      <c r="F13144">
        <v>2000</v>
      </c>
      <c r="G13144" s="31" t="s">
        <v>102</v>
      </c>
      <c r="H13144">
        <v>14</v>
      </c>
      <c r="I13144" s="31" t="s">
        <v>106</v>
      </c>
    </row>
    <row r="13145" spans="1:9" x14ac:dyDescent="0.3">
      <c r="A13145">
        <v>13176</v>
      </c>
      <c r="B13145">
        <v>5</v>
      </c>
      <c r="C13145">
        <v>211</v>
      </c>
      <c r="D13145" s="32">
        <v>0.69930555555555551</v>
      </c>
      <c r="E13145">
        <v>8000</v>
      </c>
      <c r="G13145" s="31" t="s">
        <v>97</v>
      </c>
      <c r="H13145">
        <v>14</v>
      </c>
      <c r="I13145" s="31" t="s">
        <v>105</v>
      </c>
    </row>
    <row r="13146" spans="1:9" x14ac:dyDescent="0.3">
      <c r="A13146">
        <v>13177</v>
      </c>
      <c r="B13146">
        <v>2</v>
      </c>
      <c r="C13146">
        <v>211</v>
      </c>
      <c r="D13146" s="32">
        <v>0.75347222222222221</v>
      </c>
      <c r="E13146">
        <v>8000</v>
      </c>
      <c r="G13146" s="31" t="s">
        <v>102</v>
      </c>
      <c r="H13146">
        <v>15</v>
      </c>
      <c r="I13146" s="31" t="s">
        <v>98</v>
      </c>
    </row>
    <row r="13147" spans="1:9" x14ac:dyDescent="0.3">
      <c r="A13147">
        <v>13178</v>
      </c>
      <c r="B13147">
        <v>1</v>
      </c>
      <c r="C13147">
        <v>211</v>
      </c>
      <c r="D13147" s="32">
        <v>0.78749999999999998</v>
      </c>
      <c r="E13147">
        <v>10000</v>
      </c>
      <c r="F13147">
        <v>1000</v>
      </c>
      <c r="G13147" s="31" t="s">
        <v>102</v>
      </c>
      <c r="H13147">
        <v>15</v>
      </c>
      <c r="I13147" s="31" t="s">
        <v>99</v>
      </c>
    </row>
    <row r="13148" spans="1:9" x14ac:dyDescent="0.3">
      <c r="A13148">
        <v>13179</v>
      </c>
      <c r="B13148">
        <v>4</v>
      </c>
      <c r="C13148">
        <v>211</v>
      </c>
      <c r="D13148" s="32">
        <v>0.75694444444444442</v>
      </c>
      <c r="E13148">
        <v>8000</v>
      </c>
      <c r="G13148" s="31" t="s">
        <v>102</v>
      </c>
      <c r="H13148">
        <v>15</v>
      </c>
      <c r="I13148" s="31" t="s">
        <v>103</v>
      </c>
    </row>
    <row r="13149" spans="1:9" x14ac:dyDescent="0.3">
      <c r="A13149">
        <v>13180</v>
      </c>
      <c r="B13149">
        <v>8</v>
      </c>
      <c r="C13149">
        <v>211</v>
      </c>
      <c r="D13149" s="32">
        <v>0.81111111111111112</v>
      </c>
      <c r="E13149">
        <v>8000</v>
      </c>
      <c r="G13149" s="31" t="s">
        <v>97</v>
      </c>
      <c r="H13149">
        <v>15</v>
      </c>
      <c r="I13149" s="31" t="s">
        <v>101</v>
      </c>
    </row>
    <row r="13150" spans="1:9" x14ac:dyDescent="0.3">
      <c r="A13150">
        <v>13181</v>
      </c>
      <c r="B13150">
        <v>7</v>
      </c>
      <c r="C13150">
        <v>211</v>
      </c>
      <c r="D13150" s="32">
        <v>0.82986111111111116</v>
      </c>
      <c r="E13150">
        <v>8000</v>
      </c>
      <c r="G13150" s="31" t="s">
        <v>102</v>
      </c>
      <c r="H13150">
        <v>15</v>
      </c>
      <c r="I13150" s="31" t="s">
        <v>106</v>
      </c>
    </row>
    <row r="13151" spans="1:9" x14ac:dyDescent="0.3">
      <c r="A13151">
        <v>13182</v>
      </c>
      <c r="B13151">
        <v>5</v>
      </c>
      <c r="C13151">
        <v>211</v>
      </c>
      <c r="D13151" s="32">
        <v>0.72222222222222221</v>
      </c>
      <c r="E13151">
        <v>8000</v>
      </c>
      <c r="G13151" s="31" t="s">
        <v>102</v>
      </c>
      <c r="H13151">
        <v>15</v>
      </c>
      <c r="I13151" s="31" t="s">
        <v>105</v>
      </c>
    </row>
    <row r="13152" spans="1:9" x14ac:dyDescent="0.3">
      <c r="A13152">
        <v>13183</v>
      </c>
      <c r="B13152">
        <v>2</v>
      </c>
      <c r="C13152">
        <v>211</v>
      </c>
      <c r="D13152" s="32">
        <v>0.78263888888888888</v>
      </c>
      <c r="E13152">
        <v>8000</v>
      </c>
      <c r="G13152" s="31" t="s">
        <v>102</v>
      </c>
      <c r="H13152">
        <v>16</v>
      </c>
      <c r="I13152" s="31" t="s">
        <v>98</v>
      </c>
    </row>
    <row r="13153" spans="1:9" x14ac:dyDescent="0.3">
      <c r="A13153">
        <v>13184</v>
      </c>
      <c r="B13153">
        <v>1</v>
      </c>
      <c r="C13153">
        <v>211</v>
      </c>
      <c r="D13153" s="32">
        <v>0.82291666666666663</v>
      </c>
      <c r="E13153">
        <v>8000</v>
      </c>
      <c r="G13153" s="31" t="s">
        <v>102</v>
      </c>
      <c r="H13153">
        <v>16</v>
      </c>
      <c r="I13153" s="31" t="s">
        <v>99</v>
      </c>
    </row>
    <row r="13154" spans="1:9" x14ac:dyDescent="0.3">
      <c r="A13154">
        <v>13185</v>
      </c>
      <c r="B13154">
        <v>4</v>
      </c>
      <c r="C13154">
        <v>211</v>
      </c>
      <c r="D13154" s="32">
        <v>0.78749999999999998</v>
      </c>
      <c r="E13154">
        <v>8000</v>
      </c>
      <c r="F13154">
        <v>1000</v>
      </c>
      <c r="G13154" s="31" t="s">
        <v>102</v>
      </c>
      <c r="H13154">
        <v>16</v>
      </c>
      <c r="I13154" s="31" t="s">
        <v>103</v>
      </c>
    </row>
    <row r="13155" spans="1:9" x14ac:dyDescent="0.3">
      <c r="A13155">
        <v>13186</v>
      </c>
      <c r="B13155">
        <v>8</v>
      </c>
      <c r="C13155">
        <v>211</v>
      </c>
      <c r="D13155" s="32">
        <v>0.82361111111111107</v>
      </c>
      <c r="E13155">
        <v>8000</v>
      </c>
      <c r="G13155" s="31" t="s">
        <v>97</v>
      </c>
      <c r="H13155">
        <v>16</v>
      </c>
      <c r="I13155" s="31" t="s">
        <v>101</v>
      </c>
    </row>
    <row r="13156" spans="1:9" x14ac:dyDescent="0.3">
      <c r="A13156">
        <v>13187</v>
      </c>
      <c r="B13156">
        <v>5</v>
      </c>
      <c r="C13156">
        <v>211</v>
      </c>
      <c r="D13156" s="32">
        <v>0.75486111111111109</v>
      </c>
      <c r="E13156">
        <v>8000</v>
      </c>
      <c r="G13156" s="31" t="s">
        <v>102</v>
      </c>
      <c r="H13156">
        <v>16</v>
      </c>
      <c r="I13156" s="31" t="s">
        <v>105</v>
      </c>
    </row>
    <row r="13157" spans="1:9" x14ac:dyDescent="0.3">
      <c r="A13157">
        <v>13188</v>
      </c>
      <c r="B13157">
        <v>2</v>
      </c>
      <c r="C13157">
        <v>211</v>
      </c>
      <c r="D13157" s="32">
        <v>0.81527777777777777</v>
      </c>
      <c r="E13157">
        <v>8000</v>
      </c>
      <c r="G13157" s="31" t="s">
        <v>102</v>
      </c>
      <c r="H13157">
        <v>17</v>
      </c>
      <c r="I13157" s="31" t="s">
        <v>98</v>
      </c>
    </row>
    <row r="13158" spans="1:9" x14ac:dyDescent="0.3">
      <c r="A13158">
        <v>13189</v>
      </c>
      <c r="B13158">
        <v>1</v>
      </c>
      <c r="C13158">
        <v>211</v>
      </c>
      <c r="D13158" s="32"/>
      <c r="E13158">
        <v>8000</v>
      </c>
      <c r="G13158" s="31" t="s">
        <v>102</v>
      </c>
      <c r="H13158">
        <v>17</v>
      </c>
      <c r="I13158" s="31" t="s">
        <v>99</v>
      </c>
    </row>
    <row r="13159" spans="1:9" x14ac:dyDescent="0.3">
      <c r="A13159">
        <v>13190</v>
      </c>
      <c r="B13159">
        <v>4</v>
      </c>
      <c r="C13159">
        <v>211</v>
      </c>
      <c r="D13159" s="32">
        <v>0.80902777777777779</v>
      </c>
      <c r="E13159">
        <v>8000</v>
      </c>
      <c r="G13159" s="31" t="s">
        <v>102</v>
      </c>
      <c r="H13159">
        <v>17</v>
      </c>
      <c r="I13159" s="31" t="s">
        <v>103</v>
      </c>
    </row>
    <row r="13160" spans="1:9" x14ac:dyDescent="0.3">
      <c r="A13160">
        <v>13191</v>
      </c>
      <c r="B13160">
        <v>5</v>
      </c>
      <c r="C13160">
        <v>211</v>
      </c>
      <c r="D13160" s="32">
        <v>0.77430555555555558</v>
      </c>
      <c r="E13160">
        <v>8000</v>
      </c>
      <c r="G13160" s="31" t="s">
        <v>102</v>
      </c>
      <c r="H13160">
        <v>17</v>
      </c>
      <c r="I13160" s="31" t="s">
        <v>105</v>
      </c>
    </row>
    <row r="13161" spans="1:9" x14ac:dyDescent="0.3">
      <c r="A13161">
        <v>13192</v>
      </c>
      <c r="B13161">
        <v>2</v>
      </c>
      <c r="C13161">
        <v>211</v>
      </c>
      <c r="D13161" s="32">
        <v>0.83402777777777781</v>
      </c>
      <c r="E13161">
        <v>8000</v>
      </c>
      <c r="G13161" s="31" t="s">
        <v>97</v>
      </c>
      <c r="H13161">
        <v>18</v>
      </c>
      <c r="I13161" s="31" t="s">
        <v>98</v>
      </c>
    </row>
    <row r="13162" spans="1:9" x14ac:dyDescent="0.3">
      <c r="A13162">
        <v>13193</v>
      </c>
      <c r="B13162">
        <v>4</v>
      </c>
      <c r="C13162">
        <v>211</v>
      </c>
      <c r="D13162" s="32">
        <v>0.81458333333333333</v>
      </c>
      <c r="E13162">
        <v>8000</v>
      </c>
      <c r="G13162" s="31" t="s">
        <v>97</v>
      </c>
      <c r="H13162">
        <v>18</v>
      </c>
      <c r="I13162" s="31" t="s">
        <v>103</v>
      </c>
    </row>
    <row r="13163" spans="1:9" x14ac:dyDescent="0.3">
      <c r="A13163">
        <v>13194</v>
      </c>
      <c r="B13163">
        <v>5</v>
      </c>
      <c r="C13163">
        <v>211</v>
      </c>
      <c r="D13163" s="32">
        <v>0.79305555555555551</v>
      </c>
      <c r="E13163">
        <v>8000</v>
      </c>
      <c r="F13163">
        <v>2000</v>
      </c>
      <c r="G13163" s="31" t="s">
        <v>102</v>
      </c>
      <c r="H13163">
        <v>18</v>
      </c>
      <c r="I13163" s="31" t="s">
        <v>105</v>
      </c>
    </row>
    <row r="13164" spans="1:9" x14ac:dyDescent="0.3">
      <c r="A13164">
        <v>13195</v>
      </c>
      <c r="B13164">
        <v>5</v>
      </c>
      <c r="C13164">
        <v>211</v>
      </c>
      <c r="D13164" s="32">
        <v>0.81180555555555556</v>
      </c>
      <c r="E13164">
        <v>8000</v>
      </c>
      <c r="G13164" s="31" t="s">
        <v>102</v>
      </c>
      <c r="H13164">
        <v>19</v>
      </c>
      <c r="I13164" s="31" t="s">
        <v>105</v>
      </c>
    </row>
    <row r="13165" spans="1:9" x14ac:dyDescent="0.3">
      <c r="A13165">
        <v>13196</v>
      </c>
      <c r="B13165">
        <v>5</v>
      </c>
      <c r="C13165">
        <v>211</v>
      </c>
      <c r="D13165" s="32"/>
      <c r="E13165">
        <v>8000</v>
      </c>
      <c r="G13165" s="31" t="s">
        <v>102</v>
      </c>
      <c r="H13165">
        <v>20</v>
      </c>
      <c r="I13165" s="31" t="s">
        <v>105</v>
      </c>
    </row>
    <row r="13166" spans="1:9" x14ac:dyDescent="0.3">
      <c r="A13166">
        <v>13197</v>
      </c>
      <c r="B13166">
        <v>2</v>
      </c>
      <c r="C13166">
        <v>212</v>
      </c>
      <c r="D13166" s="32">
        <v>0.59861111111111109</v>
      </c>
      <c r="E13166">
        <v>8000</v>
      </c>
      <c r="F13166">
        <v>1000</v>
      </c>
      <c r="G13166" s="31" t="s">
        <v>97</v>
      </c>
      <c r="H13166">
        <v>4</v>
      </c>
      <c r="I13166" s="31" t="s">
        <v>98</v>
      </c>
    </row>
    <row r="13167" spans="1:9" x14ac:dyDescent="0.3">
      <c r="A13167">
        <v>13198</v>
      </c>
      <c r="B13167">
        <v>1</v>
      </c>
      <c r="C13167">
        <v>212</v>
      </c>
      <c r="D13167" s="32">
        <v>0.44722222222222224</v>
      </c>
      <c r="E13167">
        <v>8000</v>
      </c>
      <c r="G13167" s="31" t="s">
        <v>97</v>
      </c>
      <c r="H13167">
        <v>4</v>
      </c>
      <c r="I13167" s="31" t="s">
        <v>99</v>
      </c>
    </row>
    <row r="13168" spans="1:9" x14ac:dyDescent="0.3">
      <c r="A13168">
        <v>13199</v>
      </c>
      <c r="B13168">
        <v>6</v>
      </c>
      <c r="C13168">
        <v>212</v>
      </c>
      <c r="D13168" s="32">
        <v>0.44583333333333336</v>
      </c>
      <c r="E13168">
        <v>8000</v>
      </c>
      <c r="F13168">
        <v>2000</v>
      </c>
      <c r="G13168" s="31" t="s">
        <v>97</v>
      </c>
      <c r="H13168">
        <v>4</v>
      </c>
      <c r="I13168" s="31" t="s">
        <v>100</v>
      </c>
    </row>
    <row r="13169" spans="1:9" x14ac:dyDescent="0.3">
      <c r="A13169">
        <v>13200</v>
      </c>
      <c r="B13169">
        <v>4</v>
      </c>
      <c r="C13169">
        <v>212</v>
      </c>
      <c r="D13169" s="32">
        <v>0.47569444444444442</v>
      </c>
      <c r="E13169">
        <v>8000</v>
      </c>
      <c r="G13169" s="31" t="s">
        <v>102</v>
      </c>
      <c r="H13169">
        <v>4</v>
      </c>
      <c r="I13169" s="31" t="s">
        <v>103</v>
      </c>
    </row>
    <row r="13170" spans="1:9" x14ac:dyDescent="0.3">
      <c r="A13170">
        <v>13201</v>
      </c>
      <c r="B13170">
        <v>5</v>
      </c>
      <c r="C13170">
        <v>212</v>
      </c>
      <c r="D13170" s="32">
        <v>0.49722222222222223</v>
      </c>
      <c r="E13170">
        <v>10000</v>
      </c>
      <c r="F13170">
        <v>2000</v>
      </c>
      <c r="G13170" s="31" t="s">
        <v>102</v>
      </c>
      <c r="H13170">
        <v>4</v>
      </c>
      <c r="I13170" s="31" t="s">
        <v>105</v>
      </c>
    </row>
    <row r="13171" spans="1:9" x14ac:dyDescent="0.3">
      <c r="A13171">
        <v>13202</v>
      </c>
      <c r="B13171">
        <v>2</v>
      </c>
      <c r="C13171">
        <v>212</v>
      </c>
      <c r="D13171" s="32">
        <v>0.62152777777777779</v>
      </c>
      <c r="E13171">
        <v>8000</v>
      </c>
      <c r="G13171" s="31" t="s">
        <v>97</v>
      </c>
      <c r="H13171">
        <v>5</v>
      </c>
      <c r="I13171" s="31" t="s">
        <v>98</v>
      </c>
    </row>
    <row r="13172" spans="1:9" x14ac:dyDescent="0.3">
      <c r="A13172">
        <v>13203</v>
      </c>
      <c r="B13172">
        <v>1</v>
      </c>
      <c r="C13172">
        <v>212</v>
      </c>
      <c r="D13172" s="32">
        <v>0.5</v>
      </c>
      <c r="E13172">
        <v>10000</v>
      </c>
      <c r="F13172">
        <v>4000</v>
      </c>
      <c r="G13172" s="31" t="s">
        <v>102</v>
      </c>
      <c r="H13172">
        <v>5</v>
      </c>
      <c r="I13172" s="31" t="s">
        <v>99</v>
      </c>
    </row>
    <row r="13173" spans="1:9" x14ac:dyDescent="0.3">
      <c r="A13173">
        <v>13204</v>
      </c>
      <c r="B13173">
        <v>6</v>
      </c>
      <c r="C13173">
        <v>212</v>
      </c>
      <c r="D13173" s="32">
        <v>0.49166666666666664</v>
      </c>
      <c r="E13173">
        <v>8000</v>
      </c>
      <c r="G13173" s="31" t="s">
        <v>102</v>
      </c>
      <c r="H13173">
        <v>5</v>
      </c>
      <c r="I13173" s="31" t="s">
        <v>100</v>
      </c>
    </row>
    <row r="13174" spans="1:9" x14ac:dyDescent="0.3">
      <c r="A13174">
        <v>13205</v>
      </c>
      <c r="B13174">
        <v>4</v>
      </c>
      <c r="C13174">
        <v>212</v>
      </c>
      <c r="D13174" s="32">
        <v>0.50347222222222221</v>
      </c>
      <c r="E13174">
        <v>8000</v>
      </c>
      <c r="G13174" s="31" t="s">
        <v>97</v>
      </c>
      <c r="H13174">
        <v>5</v>
      </c>
      <c r="I13174" s="31" t="s">
        <v>103</v>
      </c>
    </row>
    <row r="13175" spans="1:9" x14ac:dyDescent="0.3">
      <c r="A13175">
        <v>13206</v>
      </c>
      <c r="B13175">
        <v>5</v>
      </c>
      <c r="C13175">
        <v>212</v>
      </c>
      <c r="D13175" s="32">
        <v>0.51944444444444449</v>
      </c>
      <c r="E13175">
        <v>8000</v>
      </c>
      <c r="G13175" s="31" t="s">
        <v>102</v>
      </c>
      <c r="H13175">
        <v>5</v>
      </c>
      <c r="I13175" s="31" t="s">
        <v>105</v>
      </c>
    </row>
    <row r="13176" spans="1:9" x14ac:dyDescent="0.3">
      <c r="A13176">
        <v>13207</v>
      </c>
      <c r="B13176">
        <v>2</v>
      </c>
      <c r="C13176">
        <v>212</v>
      </c>
      <c r="D13176" s="32">
        <v>0.64930555555555558</v>
      </c>
      <c r="E13176">
        <v>8000</v>
      </c>
      <c r="G13176" s="31" t="s">
        <v>97</v>
      </c>
      <c r="H13176">
        <v>6</v>
      </c>
      <c r="I13176" s="31" t="s">
        <v>98</v>
      </c>
    </row>
    <row r="13177" spans="1:9" x14ac:dyDescent="0.3">
      <c r="A13177">
        <v>13208</v>
      </c>
      <c r="B13177">
        <v>1</v>
      </c>
      <c r="C13177">
        <v>212</v>
      </c>
      <c r="D13177" s="32">
        <v>0.58750000000000002</v>
      </c>
      <c r="E13177">
        <v>8000</v>
      </c>
      <c r="G13177" s="31" t="s">
        <v>102</v>
      </c>
      <c r="H13177">
        <v>6</v>
      </c>
      <c r="I13177" s="31" t="s">
        <v>99</v>
      </c>
    </row>
    <row r="13178" spans="1:9" x14ac:dyDescent="0.3">
      <c r="A13178">
        <v>13209</v>
      </c>
      <c r="B13178">
        <v>6</v>
      </c>
      <c r="C13178">
        <v>212</v>
      </c>
      <c r="D13178" s="32">
        <v>0.51458333333333328</v>
      </c>
      <c r="E13178">
        <v>10000</v>
      </c>
      <c r="F13178">
        <v>1000</v>
      </c>
      <c r="G13178" s="31" t="s">
        <v>102</v>
      </c>
      <c r="H13178">
        <v>6</v>
      </c>
      <c r="I13178" s="31" t="s">
        <v>100</v>
      </c>
    </row>
    <row r="13179" spans="1:9" x14ac:dyDescent="0.3">
      <c r="A13179">
        <v>13210</v>
      </c>
      <c r="B13179">
        <v>4</v>
      </c>
      <c r="C13179">
        <v>212</v>
      </c>
      <c r="D13179" s="32">
        <v>0.53125</v>
      </c>
      <c r="E13179">
        <v>8000</v>
      </c>
      <c r="G13179" s="31" t="s">
        <v>102</v>
      </c>
      <c r="H13179">
        <v>6</v>
      </c>
      <c r="I13179" s="31" t="s">
        <v>103</v>
      </c>
    </row>
    <row r="13180" spans="1:9" x14ac:dyDescent="0.3">
      <c r="A13180">
        <v>13211</v>
      </c>
      <c r="B13180">
        <v>5</v>
      </c>
      <c r="C13180">
        <v>212</v>
      </c>
      <c r="D13180" s="32">
        <v>0.58750000000000002</v>
      </c>
      <c r="E13180">
        <v>8000</v>
      </c>
      <c r="G13180" s="31" t="s">
        <v>102</v>
      </c>
      <c r="H13180">
        <v>6</v>
      </c>
      <c r="I13180" s="31" t="s">
        <v>105</v>
      </c>
    </row>
    <row r="13181" spans="1:9" x14ac:dyDescent="0.3">
      <c r="A13181">
        <v>13212</v>
      </c>
      <c r="B13181">
        <v>2</v>
      </c>
      <c r="C13181">
        <v>212</v>
      </c>
      <c r="D13181" s="32">
        <v>0.67638888888888893</v>
      </c>
      <c r="E13181">
        <v>8000</v>
      </c>
      <c r="G13181" s="31" t="s">
        <v>102</v>
      </c>
      <c r="H13181">
        <v>7</v>
      </c>
      <c r="I13181" s="31" t="s">
        <v>98</v>
      </c>
    </row>
    <row r="13182" spans="1:9" x14ac:dyDescent="0.3">
      <c r="A13182">
        <v>13213</v>
      </c>
      <c r="B13182">
        <v>1</v>
      </c>
      <c r="C13182">
        <v>212</v>
      </c>
      <c r="D13182" s="32">
        <v>0.61388888888888893</v>
      </c>
      <c r="E13182">
        <v>8000</v>
      </c>
      <c r="F13182">
        <v>2000</v>
      </c>
      <c r="G13182" s="31" t="s">
        <v>102</v>
      </c>
      <c r="H13182">
        <v>7</v>
      </c>
      <c r="I13182" s="31" t="s">
        <v>99</v>
      </c>
    </row>
    <row r="13183" spans="1:9" x14ac:dyDescent="0.3">
      <c r="A13183">
        <v>13214</v>
      </c>
      <c r="B13183">
        <v>6</v>
      </c>
      <c r="C13183">
        <v>212</v>
      </c>
      <c r="D13183" s="32">
        <v>0.5229166666666667</v>
      </c>
      <c r="E13183">
        <v>8000</v>
      </c>
      <c r="G13183" s="31" t="s">
        <v>97</v>
      </c>
      <c r="H13183">
        <v>7</v>
      </c>
      <c r="I13183" s="31" t="s">
        <v>100</v>
      </c>
    </row>
    <row r="13184" spans="1:9" x14ac:dyDescent="0.3">
      <c r="A13184">
        <v>13215</v>
      </c>
      <c r="B13184">
        <v>4</v>
      </c>
      <c r="C13184">
        <v>212</v>
      </c>
      <c r="D13184" s="32">
        <v>0.60624999999999996</v>
      </c>
      <c r="E13184">
        <v>8000</v>
      </c>
      <c r="G13184" s="31" t="s">
        <v>102</v>
      </c>
      <c r="H13184">
        <v>7</v>
      </c>
      <c r="I13184" s="31" t="s">
        <v>103</v>
      </c>
    </row>
    <row r="13185" spans="1:9" x14ac:dyDescent="0.3">
      <c r="A13185">
        <v>13216</v>
      </c>
      <c r="B13185">
        <v>5</v>
      </c>
      <c r="C13185">
        <v>212</v>
      </c>
      <c r="D13185" s="32">
        <v>0.6069444444444444</v>
      </c>
      <c r="E13185">
        <v>8000</v>
      </c>
      <c r="G13185" s="31" t="s">
        <v>102</v>
      </c>
      <c r="H13185">
        <v>7</v>
      </c>
      <c r="I13185" s="31" t="s">
        <v>105</v>
      </c>
    </row>
    <row r="13186" spans="1:9" x14ac:dyDescent="0.3">
      <c r="A13186">
        <v>13217</v>
      </c>
      <c r="B13186">
        <v>2</v>
      </c>
      <c r="C13186">
        <v>212</v>
      </c>
      <c r="D13186" s="32">
        <v>0.61388888888888893</v>
      </c>
      <c r="E13186">
        <v>8000</v>
      </c>
      <c r="G13186" s="31" t="s">
        <v>102</v>
      </c>
      <c r="H13186">
        <v>8</v>
      </c>
      <c r="I13186" s="31" t="s">
        <v>98</v>
      </c>
    </row>
    <row r="13187" spans="1:9" x14ac:dyDescent="0.3">
      <c r="A13187">
        <v>13218</v>
      </c>
      <c r="B13187">
        <v>1</v>
      </c>
      <c r="C13187">
        <v>212</v>
      </c>
      <c r="D13187" s="32">
        <v>0.67361111111111116</v>
      </c>
      <c r="E13187">
        <v>8000</v>
      </c>
      <c r="F13187">
        <v>2000</v>
      </c>
      <c r="G13187" s="31" t="s">
        <v>102</v>
      </c>
      <c r="H13187">
        <v>8</v>
      </c>
      <c r="I13187" s="31" t="s">
        <v>99</v>
      </c>
    </row>
    <row r="13188" spans="1:9" x14ac:dyDescent="0.3">
      <c r="A13188">
        <v>13219</v>
      </c>
      <c r="B13188">
        <v>6</v>
      </c>
      <c r="C13188">
        <v>212</v>
      </c>
      <c r="D13188" s="32">
        <v>0.7</v>
      </c>
      <c r="E13188">
        <v>8000</v>
      </c>
      <c r="G13188" s="31" t="s">
        <v>102</v>
      </c>
      <c r="H13188">
        <v>8</v>
      </c>
      <c r="I13188" s="31" t="s">
        <v>100</v>
      </c>
    </row>
    <row r="13189" spans="1:9" x14ac:dyDescent="0.3">
      <c r="A13189">
        <v>13220</v>
      </c>
      <c r="B13189">
        <v>4</v>
      </c>
      <c r="C13189">
        <v>212</v>
      </c>
      <c r="D13189" s="32">
        <v>0.63472222222222219</v>
      </c>
      <c r="E13189">
        <v>8000</v>
      </c>
      <c r="G13189" s="31" t="s">
        <v>102</v>
      </c>
      <c r="H13189">
        <v>8</v>
      </c>
      <c r="I13189" s="31" t="s">
        <v>103</v>
      </c>
    </row>
    <row r="13190" spans="1:9" x14ac:dyDescent="0.3">
      <c r="A13190">
        <v>13221</v>
      </c>
      <c r="B13190">
        <v>5</v>
      </c>
      <c r="C13190">
        <v>212</v>
      </c>
      <c r="D13190" s="32">
        <v>0.62916666666666665</v>
      </c>
      <c r="E13190">
        <v>8000</v>
      </c>
      <c r="G13190" s="31" t="s">
        <v>102</v>
      </c>
      <c r="H13190">
        <v>8</v>
      </c>
      <c r="I13190" s="31" t="s">
        <v>105</v>
      </c>
    </row>
    <row r="13191" spans="1:9" x14ac:dyDescent="0.3">
      <c r="A13191">
        <v>13222</v>
      </c>
      <c r="B13191">
        <v>2</v>
      </c>
      <c r="C13191">
        <v>212</v>
      </c>
      <c r="D13191" s="32">
        <v>0.71527777777777779</v>
      </c>
      <c r="E13191">
        <v>8000</v>
      </c>
      <c r="G13191" s="31" t="s">
        <v>97</v>
      </c>
      <c r="H13191">
        <v>9</v>
      </c>
      <c r="I13191" s="31" t="s">
        <v>98</v>
      </c>
    </row>
    <row r="13192" spans="1:9" x14ac:dyDescent="0.3">
      <c r="A13192">
        <v>13223</v>
      </c>
      <c r="B13192">
        <v>1</v>
      </c>
      <c r="C13192">
        <v>212</v>
      </c>
      <c r="D13192" s="32">
        <v>0.70763888888888893</v>
      </c>
      <c r="E13192">
        <v>8000</v>
      </c>
      <c r="G13192" s="31" t="s">
        <v>102</v>
      </c>
      <c r="H13192">
        <v>9</v>
      </c>
      <c r="I13192" s="31" t="s">
        <v>99</v>
      </c>
    </row>
    <row r="13193" spans="1:9" x14ac:dyDescent="0.3">
      <c r="A13193">
        <v>13224</v>
      </c>
      <c r="B13193">
        <v>6</v>
      </c>
      <c r="C13193">
        <v>212</v>
      </c>
      <c r="D13193" s="32">
        <v>0.73958333333333337</v>
      </c>
      <c r="E13193">
        <v>8000</v>
      </c>
      <c r="G13193" s="31" t="s">
        <v>102</v>
      </c>
      <c r="H13193">
        <v>9</v>
      </c>
      <c r="I13193" s="31" t="s">
        <v>100</v>
      </c>
    </row>
    <row r="13194" spans="1:9" x14ac:dyDescent="0.3">
      <c r="A13194">
        <v>13225</v>
      </c>
      <c r="B13194">
        <v>4</v>
      </c>
      <c r="C13194">
        <v>212</v>
      </c>
      <c r="D13194" s="32">
        <v>0.67291666666666672</v>
      </c>
      <c r="E13194">
        <v>8000</v>
      </c>
      <c r="G13194" s="31" t="s">
        <v>97</v>
      </c>
      <c r="H13194">
        <v>9</v>
      </c>
      <c r="I13194" s="31" t="s">
        <v>103</v>
      </c>
    </row>
    <row r="13195" spans="1:9" x14ac:dyDescent="0.3">
      <c r="A13195">
        <v>13226</v>
      </c>
      <c r="B13195">
        <v>5</v>
      </c>
      <c r="C13195">
        <v>212</v>
      </c>
      <c r="D13195" s="32">
        <v>0.65416666666666667</v>
      </c>
      <c r="E13195">
        <v>8000</v>
      </c>
      <c r="G13195" s="31" t="s">
        <v>97</v>
      </c>
      <c r="H13195">
        <v>9</v>
      </c>
      <c r="I13195" s="31" t="s">
        <v>105</v>
      </c>
    </row>
    <row r="13196" spans="1:9" x14ac:dyDescent="0.3">
      <c r="A13196">
        <v>13227</v>
      </c>
      <c r="B13196">
        <v>2</v>
      </c>
      <c r="C13196">
        <v>212</v>
      </c>
      <c r="D13196" s="32">
        <v>0.73958333333333337</v>
      </c>
      <c r="E13196">
        <v>8000</v>
      </c>
      <c r="G13196" s="31" t="s">
        <v>102</v>
      </c>
      <c r="H13196">
        <v>10</v>
      </c>
      <c r="I13196" s="31" t="s">
        <v>98</v>
      </c>
    </row>
    <row r="13197" spans="1:9" x14ac:dyDescent="0.3">
      <c r="A13197">
        <v>13228</v>
      </c>
      <c r="B13197">
        <v>1</v>
      </c>
      <c r="C13197">
        <v>212</v>
      </c>
      <c r="D13197" s="32">
        <v>0.72847222222222219</v>
      </c>
      <c r="E13197">
        <v>8000</v>
      </c>
      <c r="G13197" s="31" t="s">
        <v>102</v>
      </c>
      <c r="H13197">
        <v>10</v>
      </c>
      <c r="I13197" s="31" t="s">
        <v>99</v>
      </c>
    </row>
    <row r="13198" spans="1:9" x14ac:dyDescent="0.3">
      <c r="A13198">
        <v>13229</v>
      </c>
      <c r="B13198">
        <v>6</v>
      </c>
      <c r="C13198">
        <v>212</v>
      </c>
      <c r="D13198" s="32">
        <v>0.78055555555555556</v>
      </c>
      <c r="E13198">
        <v>8000</v>
      </c>
      <c r="G13198" s="31" t="s">
        <v>102</v>
      </c>
      <c r="H13198">
        <v>10</v>
      </c>
      <c r="I13198" s="31" t="s">
        <v>100</v>
      </c>
    </row>
    <row r="13199" spans="1:9" x14ac:dyDescent="0.3">
      <c r="A13199">
        <v>13230</v>
      </c>
      <c r="B13199">
        <v>4</v>
      </c>
      <c r="C13199">
        <v>212</v>
      </c>
      <c r="D13199" s="32">
        <v>0.68472222222222223</v>
      </c>
      <c r="E13199">
        <v>8000</v>
      </c>
      <c r="G13199" s="31" t="s">
        <v>97</v>
      </c>
      <c r="H13199">
        <v>10</v>
      </c>
      <c r="I13199" s="31" t="s">
        <v>103</v>
      </c>
    </row>
    <row r="13200" spans="1:9" x14ac:dyDescent="0.3">
      <c r="A13200">
        <v>13231</v>
      </c>
      <c r="B13200">
        <v>5</v>
      </c>
      <c r="C13200">
        <v>212</v>
      </c>
      <c r="D13200" s="32">
        <v>0.67777777777777781</v>
      </c>
      <c r="E13200">
        <v>8000</v>
      </c>
      <c r="G13200" s="31" t="s">
        <v>102</v>
      </c>
      <c r="H13200">
        <v>10</v>
      </c>
      <c r="I13200" s="31" t="s">
        <v>105</v>
      </c>
    </row>
    <row r="13201" spans="1:9" x14ac:dyDescent="0.3">
      <c r="A13201">
        <v>13232</v>
      </c>
      <c r="B13201">
        <v>2</v>
      </c>
      <c r="C13201">
        <v>212</v>
      </c>
      <c r="D13201" s="32">
        <v>0.7680555555555556</v>
      </c>
      <c r="E13201">
        <v>8000</v>
      </c>
      <c r="G13201" s="31" t="s">
        <v>102</v>
      </c>
      <c r="H13201">
        <v>11</v>
      </c>
      <c r="I13201" s="31" t="s">
        <v>98</v>
      </c>
    </row>
    <row r="13202" spans="1:9" x14ac:dyDescent="0.3">
      <c r="A13202">
        <v>13233</v>
      </c>
      <c r="B13202">
        <v>1</v>
      </c>
      <c r="C13202">
        <v>212</v>
      </c>
      <c r="D13202" s="32">
        <v>0.7583333333333333</v>
      </c>
      <c r="E13202">
        <v>8000</v>
      </c>
      <c r="G13202" s="31" t="s">
        <v>102</v>
      </c>
      <c r="H13202">
        <v>11</v>
      </c>
      <c r="I13202" s="31" t="s">
        <v>99</v>
      </c>
    </row>
    <row r="13203" spans="1:9" x14ac:dyDescent="0.3">
      <c r="A13203">
        <v>13234</v>
      </c>
      <c r="B13203">
        <v>6</v>
      </c>
      <c r="C13203">
        <v>212</v>
      </c>
      <c r="D13203" s="32">
        <v>0.8125</v>
      </c>
      <c r="E13203">
        <v>8000</v>
      </c>
      <c r="G13203" s="31" t="s">
        <v>97</v>
      </c>
      <c r="H13203">
        <v>11</v>
      </c>
      <c r="I13203" s="31" t="s">
        <v>100</v>
      </c>
    </row>
    <row r="13204" spans="1:9" x14ac:dyDescent="0.3">
      <c r="A13204">
        <v>13235</v>
      </c>
      <c r="B13204">
        <v>4</v>
      </c>
      <c r="C13204">
        <v>212</v>
      </c>
      <c r="D13204" s="32">
        <v>0.7006944444444444</v>
      </c>
      <c r="E13204">
        <v>8000</v>
      </c>
      <c r="G13204" s="31" t="s">
        <v>97</v>
      </c>
      <c r="H13204">
        <v>11</v>
      </c>
      <c r="I13204" s="31" t="s">
        <v>103</v>
      </c>
    </row>
    <row r="13205" spans="1:9" x14ac:dyDescent="0.3">
      <c r="A13205">
        <v>13236</v>
      </c>
      <c r="B13205">
        <v>5</v>
      </c>
      <c r="C13205">
        <v>212</v>
      </c>
      <c r="D13205" s="32">
        <v>0.70347222222222228</v>
      </c>
      <c r="E13205">
        <v>8000</v>
      </c>
      <c r="G13205" s="31" t="s">
        <v>102</v>
      </c>
      <c r="H13205">
        <v>11</v>
      </c>
      <c r="I13205" s="31" t="s">
        <v>105</v>
      </c>
    </row>
    <row r="13206" spans="1:9" x14ac:dyDescent="0.3">
      <c r="A13206">
        <v>13237</v>
      </c>
      <c r="B13206">
        <v>2</v>
      </c>
      <c r="C13206">
        <v>212</v>
      </c>
      <c r="D13206" s="32">
        <v>0.79722222222222228</v>
      </c>
      <c r="E13206">
        <v>10000</v>
      </c>
      <c r="G13206" s="31" t="s">
        <v>97</v>
      </c>
      <c r="H13206">
        <v>12</v>
      </c>
      <c r="I13206" s="31" t="s">
        <v>98</v>
      </c>
    </row>
    <row r="13207" spans="1:9" x14ac:dyDescent="0.3">
      <c r="A13207">
        <v>13238</v>
      </c>
      <c r="B13207">
        <v>1</v>
      </c>
      <c r="C13207">
        <v>212</v>
      </c>
      <c r="D13207" s="32">
        <v>0.75902777777777775</v>
      </c>
      <c r="E13207">
        <v>8000</v>
      </c>
      <c r="F13207">
        <v>2000</v>
      </c>
      <c r="G13207" s="31" t="s">
        <v>102</v>
      </c>
      <c r="H13207">
        <v>12</v>
      </c>
      <c r="I13207" s="31" t="s">
        <v>99</v>
      </c>
    </row>
    <row r="13208" spans="1:9" x14ac:dyDescent="0.3">
      <c r="A13208">
        <v>13239</v>
      </c>
      <c r="B13208">
        <v>4</v>
      </c>
      <c r="C13208">
        <v>212</v>
      </c>
      <c r="D13208" s="32">
        <v>0.73819444444444449</v>
      </c>
      <c r="E13208">
        <v>8000</v>
      </c>
      <c r="G13208" s="31" t="s">
        <v>102</v>
      </c>
      <c r="H13208">
        <v>12</v>
      </c>
      <c r="I13208" s="31" t="s">
        <v>103</v>
      </c>
    </row>
    <row r="13209" spans="1:9" x14ac:dyDescent="0.3">
      <c r="A13209">
        <v>13240</v>
      </c>
      <c r="B13209">
        <v>5</v>
      </c>
      <c r="C13209">
        <v>212</v>
      </c>
      <c r="D13209" s="32">
        <v>0.72361111111111109</v>
      </c>
      <c r="E13209">
        <v>8000</v>
      </c>
      <c r="G13209" s="31" t="s">
        <v>102</v>
      </c>
      <c r="H13209">
        <v>12</v>
      </c>
      <c r="I13209" s="31" t="s">
        <v>105</v>
      </c>
    </row>
    <row r="13210" spans="1:9" x14ac:dyDescent="0.3">
      <c r="A13210">
        <v>13241</v>
      </c>
      <c r="B13210">
        <v>2</v>
      </c>
      <c r="C13210">
        <v>212</v>
      </c>
      <c r="D13210" s="32">
        <v>0.83263888888888893</v>
      </c>
      <c r="E13210">
        <v>10000</v>
      </c>
      <c r="G13210" s="31" t="s">
        <v>102</v>
      </c>
      <c r="H13210">
        <v>13</v>
      </c>
      <c r="I13210" s="31" t="s">
        <v>98</v>
      </c>
    </row>
    <row r="13211" spans="1:9" x14ac:dyDescent="0.3">
      <c r="A13211">
        <v>13242</v>
      </c>
      <c r="B13211">
        <v>1</v>
      </c>
      <c r="C13211">
        <v>212</v>
      </c>
      <c r="D13211" s="32">
        <v>0.79722222222222228</v>
      </c>
      <c r="E13211">
        <v>8000</v>
      </c>
      <c r="F13211">
        <v>2000</v>
      </c>
      <c r="G13211" s="31" t="s">
        <v>102</v>
      </c>
      <c r="H13211">
        <v>13</v>
      </c>
      <c r="I13211" s="31" t="s">
        <v>99</v>
      </c>
    </row>
    <row r="13212" spans="1:9" x14ac:dyDescent="0.3">
      <c r="A13212">
        <v>13243</v>
      </c>
      <c r="B13212">
        <v>4</v>
      </c>
      <c r="C13212">
        <v>212</v>
      </c>
      <c r="D13212" s="32">
        <v>0.77986111111111112</v>
      </c>
      <c r="E13212">
        <v>8000</v>
      </c>
      <c r="G13212" s="31" t="s">
        <v>97</v>
      </c>
      <c r="H13212">
        <v>13</v>
      </c>
      <c r="I13212" s="31" t="s">
        <v>103</v>
      </c>
    </row>
    <row r="13213" spans="1:9" x14ac:dyDescent="0.3">
      <c r="A13213">
        <v>13244</v>
      </c>
      <c r="B13213">
        <v>5</v>
      </c>
      <c r="C13213">
        <v>212</v>
      </c>
      <c r="D13213" s="32">
        <v>0.73819444444444449</v>
      </c>
      <c r="E13213">
        <v>8000</v>
      </c>
      <c r="G13213" s="31" t="s">
        <v>97</v>
      </c>
      <c r="H13213">
        <v>13</v>
      </c>
      <c r="I13213" s="31" t="s">
        <v>105</v>
      </c>
    </row>
    <row r="13214" spans="1:9" x14ac:dyDescent="0.3">
      <c r="A13214">
        <v>13245</v>
      </c>
      <c r="B13214">
        <v>1</v>
      </c>
      <c r="C13214">
        <v>212</v>
      </c>
      <c r="D13214" s="32">
        <v>0.82638888888888884</v>
      </c>
      <c r="E13214">
        <v>8000</v>
      </c>
      <c r="F13214">
        <v>2000</v>
      </c>
      <c r="G13214" s="31" t="s">
        <v>97</v>
      </c>
      <c r="H13214">
        <v>14</v>
      </c>
      <c r="I13214" s="31" t="s">
        <v>99</v>
      </c>
    </row>
    <row r="13215" spans="1:9" x14ac:dyDescent="0.3">
      <c r="A13215">
        <v>13246</v>
      </c>
      <c r="B13215">
        <v>4</v>
      </c>
      <c r="C13215">
        <v>212</v>
      </c>
      <c r="D13215" s="32">
        <v>0.79791666666666672</v>
      </c>
      <c r="E13215">
        <v>8000</v>
      </c>
      <c r="G13215" s="31" t="s">
        <v>97</v>
      </c>
      <c r="H13215">
        <v>14</v>
      </c>
      <c r="I13215" s="31" t="s">
        <v>103</v>
      </c>
    </row>
    <row r="13216" spans="1:9" x14ac:dyDescent="0.3">
      <c r="A13216">
        <v>13247</v>
      </c>
      <c r="B13216">
        <v>5</v>
      </c>
      <c r="C13216">
        <v>212</v>
      </c>
      <c r="D13216" s="32">
        <v>0.7631944444444444</v>
      </c>
      <c r="E13216">
        <v>8000</v>
      </c>
      <c r="G13216" s="31" t="s">
        <v>102</v>
      </c>
      <c r="H13216">
        <v>14</v>
      </c>
      <c r="I13216" s="31" t="s">
        <v>105</v>
      </c>
    </row>
    <row r="13217" spans="1:9" x14ac:dyDescent="0.3">
      <c r="A13217">
        <v>13248</v>
      </c>
      <c r="B13217">
        <v>5</v>
      </c>
      <c r="C13217">
        <v>212</v>
      </c>
      <c r="D13217" s="32">
        <v>0.77986111111111112</v>
      </c>
      <c r="E13217">
        <v>8000</v>
      </c>
      <c r="G13217" s="31" t="s">
        <v>102</v>
      </c>
      <c r="H13217">
        <v>15</v>
      </c>
      <c r="I13217" s="31" t="s">
        <v>105</v>
      </c>
    </row>
    <row r="13218" spans="1:9" x14ac:dyDescent="0.3">
      <c r="A13218">
        <v>13249</v>
      </c>
      <c r="B13218">
        <v>5</v>
      </c>
      <c r="C13218">
        <v>212</v>
      </c>
      <c r="D13218" s="32">
        <v>0.80208333333333337</v>
      </c>
      <c r="E13218">
        <v>8000</v>
      </c>
      <c r="G13218" s="31" t="s">
        <v>102</v>
      </c>
      <c r="H13218">
        <v>16</v>
      </c>
      <c r="I13218" s="31" t="s">
        <v>105</v>
      </c>
    </row>
    <row r="13219" spans="1:9" x14ac:dyDescent="0.3">
      <c r="A13219">
        <v>13250</v>
      </c>
      <c r="B13219">
        <v>5</v>
      </c>
      <c r="C13219">
        <v>212</v>
      </c>
      <c r="D13219" s="32">
        <v>0.8256944444444444</v>
      </c>
      <c r="E13219">
        <v>8000</v>
      </c>
      <c r="G13219" s="31" t="s">
        <v>102</v>
      </c>
      <c r="H13219">
        <v>17</v>
      </c>
      <c r="I13219" s="31" t="s">
        <v>105</v>
      </c>
    </row>
    <row r="13220" spans="1:9" x14ac:dyDescent="0.3">
      <c r="A13220">
        <v>13251</v>
      </c>
      <c r="B13220">
        <v>3</v>
      </c>
      <c r="C13220">
        <v>213</v>
      </c>
      <c r="D13220" s="32">
        <v>0.45624999999999999</v>
      </c>
      <c r="E13220">
        <v>8000</v>
      </c>
      <c r="F13220">
        <v>500</v>
      </c>
      <c r="G13220" s="31" t="s">
        <v>97</v>
      </c>
      <c r="H13220">
        <v>4</v>
      </c>
      <c r="I13220" s="31" t="s">
        <v>104</v>
      </c>
    </row>
    <row r="13221" spans="1:9" x14ac:dyDescent="0.3">
      <c r="A13221">
        <v>13252</v>
      </c>
      <c r="B13221">
        <v>2</v>
      </c>
      <c r="C13221">
        <v>213</v>
      </c>
      <c r="D13221" s="32">
        <v>0.44444444444444442</v>
      </c>
      <c r="E13221">
        <v>8000</v>
      </c>
      <c r="G13221" s="31" t="s">
        <v>102</v>
      </c>
      <c r="H13221">
        <v>4</v>
      </c>
      <c r="I13221" s="31" t="s">
        <v>98</v>
      </c>
    </row>
    <row r="13222" spans="1:9" x14ac:dyDescent="0.3">
      <c r="A13222">
        <v>13253</v>
      </c>
      <c r="B13222">
        <v>1</v>
      </c>
      <c r="C13222">
        <v>213</v>
      </c>
      <c r="D13222" s="32">
        <v>0.47430555555555554</v>
      </c>
      <c r="E13222">
        <v>8000</v>
      </c>
      <c r="F13222">
        <v>1000</v>
      </c>
      <c r="G13222" s="31" t="s">
        <v>102</v>
      </c>
      <c r="H13222">
        <v>4</v>
      </c>
      <c r="I13222" s="31" t="s">
        <v>99</v>
      </c>
    </row>
    <row r="13223" spans="1:9" x14ac:dyDescent="0.3">
      <c r="A13223">
        <v>13254</v>
      </c>
      <c r="B13223">
        <v>6</v>
      </c>
      <c r="C13223">
        <v>213</v>
      </c>
      <c r="D13223" s="32">
        <v>0.61736111111111114</v>
      </c>
      <c r="E13223">
        <v>8000</v>
      </c>
      <c r="F13223">
        <v>1000</v>
      </c>
      <c r="G13223" s="31" t="s">
        <v>102</v>
      </c>
      <c r="H13223">
        <v>4</v>
      </c>
      <c r="I13223" s="31" t="s">
        <v>100</v>
      </c>
    </row>
    <row r="13224" spans="1:9" x14ac:dyDescent="0.3">
      <c r="A13224">
        <v>13255</v>
      </c>
      <c r="B13224">
        <v>8</v>
      </c>
      <c r="C13224">
        <v>213</v>
      </c>
      <c r="D13224" s="32">
        <v>0.46805555555555556</v>
      </c>
      <c r="E13224">
        <v>8000</v>
      </c>
      <c r="F13224">
        <v>1000</v>
      </c>
      <c r="G13224" s="31" t="s">
        <v>97</v>
      </c>
      <c r="H13224">
        <v>4</v>
      </c>
      <c r="I13224" s="31" t="s">
        <v>101</v>
      </c>
    </row>
    <row r="13225" spans="1:9" x14ac:dyDescent="0.3">
      <c r="A13225">
        <v>13256</v>
      </c>
      <c r="B13225">
        <v>3</v>
      </c>
      <c r="C13225">
        <v>213</v>
      </c>
      <c r="D13225" s="32">
        <v>0.47916666666666669</v>
      </c>
      <c r="E13225">
        <v>10000</v>
      </c>
      <c r="G13225" s="31" t="s">
        <v>97</v>
      </c>
      <c r="H13225">
        <v>5</v>
      </c>
      <c r="I13225" s="31" t="s">
        <v>104</v>
      </c>
    </row>
    <row r="13226" spans="1:9" x14ac:dyDescent="0.3">
      <c r="A13226">
        <v>13257</v>
      </c>
      <c r="B13226">
        <v>2</v>
      </c>
      <c r="C13226">
        <v>213</v>
      </c>
      <c r="D13226" s="32">
        <v>0.50347222222222221</v>
      </c>
      <c r="E13226">
        <v>10000</v>
      </c>
      <c r="G13226" s="31" t="s">
        <v>102</v>
      </c>
      <c r="H13226">
        <v>5</v>
      </c>
      <c r="I13226" s="31" t="s">
        <v>98</v>
      </c>
    </row>
    <row r="13227" spans="1:9" x14ac:dyDescent="0.3">
      <c r="A13227">
        <v>13258</v>
      </c>
      <c r="B13227">
        <v>1</v>
      </c>
      <c r="C13227">
        <v>213</v>
      </c>
      <c r="D13227" s="32">
        <v>0.51527777777777772</v>
      </c>
      <c r="E13227">
        <v>8000</v>
      </c>
      <c r="G13227" s="31" t="s">
        <v>97</v>
      </c>
      <c r="H13227">
        <v>5</v>
      </c>
      <c r="I13227" s="31" t="s">
        <v>99</v>
      </c>
    </row>
    <row r="13228" spans="1:9" x14ac:dyDescent="0.3">
      <c r="A13228">
        <v>13259</v>
      </c>
      <c r="B13228">
        <v>6</v>
      </c>
      <c r="C13228">
        <v>213</v>
      </c>
      <c r="D13228" s="32">
        <v>0.63749999999999996</v>
      </c>
      <c r="E13228">
        <v>8000</v>
      </c>
      <c r="G13228" s="31" t="s">
        <v>97</v>
      </c>
      <c r="H13228">
        <v>5</v>
      </c>
      <c r="I13228" s="31" t="s">
        <v>100</v>
      </c>
    </row>
    <row r="13229" spans="1:9" x14ac:dyDescent="0.3">
      <c r="A13229">
        <v>13260</v>
      </c>
      <c r="B13229">
        <v>8</v>
      </c>
      <c r="C13229">
        <v>213</v>
      </c>
      <c r="D13229" s="32">
        <v>0.5444444444444444</v>
      </c>
      <c r="E13229">
        <v>8000</v>
      </c>
      <c r="G13229" s="31" t="s">
        <v>102</v>
      </c>
      <c r="H13229">
        <v>5</v>
      </c>
      <c r="I13229" s="31" t="s">
        <v>101</v>
      </c>
    </row>
    <row r="13230" spans="1:9" x14ac:dyDescent="0.3">
      <c r="A13230">
        <v>13261</v>
      </c>
      <c r="B13230">
        <v>3</v>
      </c>
      <c r="C13230">
        <v>213</v>
      </c>
      <c r="D13230" s="32">
        <v>0.50277777777777777</v>
      </c>
      <c r="E13230">
        <v>8000</v>
      </c>
      <c r="G13230" s="31" t="s">
        <v>97</v>
      </c>
      <c r="H13230">
        <v>6</v>
      </c>
      <c r="I13230" s="31" t="s">
        <v>104</v>
      </c>
    </row>
    <row r="13231" spans="1:9" x14ac:dyDescent="0.3">
      <c r="A13231">
        <v>13262</v>
      </c>
      <c r="B13231">
        <v>2</v>
      </c>
      <c r="C13231">
        <v>213</v>
      </c>
      <c r="D13231" s="32">
        <v>0.53749999999999998</v>
      </c>
      <c r="E13231">
        <v>8000</v>
      </c>
      <c r="G13231" s="31" t="s">
        <v>97</v>
      </c>
      <c r="H13231">
        <v>6</v>
      </c>
      <c r="I13231" s="31" t="s">
        <v>98</v>
      </c>
    </row>
    <row r="13232" spans="1:9" x14ac:dyDescent="0.3">
      <c r="A13232">
        <v>13263</v>
      </c>
      <c r="B13232">
        <v>1</v>
      </c>
      <c r="C13232">
        <v>213</v>
      </c>
      <c r="D13232" s="32">
        <v>0.54097222222222219</v>
      </c>
      <c r="E13232">
        <v>8000</v>
      </c>
      <c r="G13232" s="31" t="s">
        <v>97</v>
      </c>
      <c r="H13232">
        <v>6</v>
      </c>
      <c r="I13232" s="31" t="s">
        <v>99</v>
      </c>
    </row>
    <row r="13233" spans="1:9" x14ac:dyDescent="0.3">
      <c r="A13233">
        <v>13264</v>
      </c>
      <c r="B13233">
        <v>6</v>
      </c>
      <c r="C13233">
        <v>213</v>
      </c>
      <c r="D13233" s="32">
        <v>0.65763888888888888</v>
      </c>
      <c r="E13233">
        <v>8000</v>
      </c>
      <c r="G13233" s="31" t="s">
        <v>102</v>
      </c>
      <c r="H13233">
        <v>6</v>
      </c>
      <c r="I13233" s="31" t="s">
        <v>100</v>
      </c>
    </row>
    <row r="13234" spans="1:9" x14ac:dyDescent="0.3">
      <c r="A13234">
        <v>13265</v>
      </c>
      <c r="B13234">
        <v>8</v>
      </c>
      <c r="C13234">
        <v>213</v>
      </c>
      <c r="D13234" s="32">
        <v>0.59791666666666665</v>
      </c>
      <c r="E13234">
        <v>8000</v>
      </c>
      <c r="F13234">
        <v>1000</v>
      </c>
      <c r="G13234" s="31" t="s">
        <v>102</v>
      </c>
      <c r="H13234">
        <v>6</v>
      </c>
      <c r="I13234" s="31" t="s">
        <v>101</v>
      </c>
    </row>
    <row r="13235" spans="1:9" x14ac:dyDescent="0.3">
      <c r="A13235">
        <v>13266</v>
      </c>
      <c r="B13235">
        <v>3</v>
      </c>
      <c r="C13235">
        <v>213</v>
      </c>
      <c r="D13235" s="32">
        <v>0.52708333333333335</v>
      </c>
      <c r="E13235">
        <v>8000</v>
      </c>
      <c r="G13235" s="31" t="s">
        <v>97</v>
      </c>
      <c r="H13235">
        <v>7</v>
      </c>
      <c r="I13235" s="31" t="s">
        <v>104</v>
      </c>
    </row>
    <row r="13236" spans="1:9" x14ac:dyDescent="0.3">
      <c r="A13236">
        <v>13267</v>
      </c>
      <c r="B13236">
        <v>2</v>
      </c>
      <c r="C13236">
        <v>213</v>
      </c>
      <c r="D13236" s="32">
        <v>0.57152777777777775</v>
      </c>
      <c r="E13236">
        <v>8000</v>
      </c>
      <c r="G13236" s="31" t="s">
        <v>102</v>
      </c>
      <c r="H13236">
        <v>7</v>
      </c>
      <c r="I13236" s="31" t="s">
        <v>98</v>
      </c>
    </row>
    <row r="13237" spans="1:9" x14ac:dyDescent="0.3">
      <c r="A13237">
        <v>13268</v>
      </c>
      <c r="B13237">
        <v>1</v>
      </c>
      <c r="C13237">
        <v>213</v>
      </c>
      <c r="D13237" s="32">
        <v>0.59375</v>
      </c>
      <c r="E13237">
        <v>8000</v>
      </c>
      <c r="G13237" s="31" t="s">
        <v>97</v>
      </c>
      <c r="H13237">
        <v>7</v>
      </c>
      <c r="I13237" s="31" t="s">
        <v>99</v>
      </c>
    </row>
    <row r="13238" spans="1:9" x14ac:dyDescent="0.3">
      <c r="A13238">
        <v>13269</v>
      </c>
      <c r="B13238">
        <v>6</v>
      </c>
      <c r="C13238">
        <v>213</v>
      </c>
      <c r="D13238" s="32">
        <v>0.68333333333333335</v>
      </c>
      <c r="E13238">
        <v>10000</v>
      </c>
      <c r="G13238" s="31" t="s">
        <v>97</v>
      </c>
      <c r="H13238">
        <v>7</v>
      </c>
      <c r="I13238" s="31" t="s">
        <v>100</v>
      </c>
    </row>
    <row r="13239" spans="1:9" x14ac:dyDescent="0.3">
      <c r="A13239">
        <v>13270</v>
      </c>
      <c r="B13239">
        <v>8</v>
      </c>
      <c r="C13239">
        <v>213</v>
      </c>
      <c r="D13239" s="32">
        <v>0.62569444444444444</v>
      </c>
      <c r="E13239">
        <v>8000</v>
      </c>
      <c r="F13239">
        <v>1000</v>
      </c>
      <c r="G13239" s="31" t="s">
        <v>102</v>
      </c>
      <c r="H13239">
        <v>7</v>
      </c>
      <c r="I13239" s="31" t="s">
        <v>101</v>
      </c>
    </row>
    <row r="13240" spans="1:9" x14ac:dyDescent="0.3">
      <c r="A13240">
        <v>13271</v>
      </c>
      <c r="B13240">
        <v>3</v>
      </c>
      <c r="C13240">
        <v>213</v>
      </c>
      <c r="D13240" s="32">
        <v>0.55208333333333337</v>
      </c>
      <c r="E13240">
        <v>8000</v>
      </c>
      <c r="G13240" s="31" t="s">
        <v>97</v>
      </c>
      <c r="H13240">
        <v>8</v>
      </c>
      <c r="I13240" s="31" t="s">
        <v>104</v>
      </c>
    </row>
    <row r="13241" spans="1:9" x14ac:dyDescent="0.3">
      <c r="A13241">
        <v>13272</v>
      </c>
      <c r="B13241">
        <v>2</v>
      </c>
      <c r="C13241">
        <v>213</v>
      </c>
      <c r="D13241" s="32">
        <v>0.6020833333333333</v>
      </c>
      <c r="E13241">
        <v>8000</v>
      </c>
      <c r="G13241" s="31" t="s">
        <v>102</v>
      </c>
      <c r="H13241">
        <v>8</v>
      </c>
      <c r="I13241" s="31" t="s">
        <v>98</v>
      </c>
    </row>
    <row r="13242" spans="1:9" x14ac:dyDescent="0.3">
      <c r="A13242">
        <v>13273</v>
      </c>
      <c r="B13242">
        <v>1</v>
      </c>
      <c r="C13242">
        <v>213</v>
      </c>
      <c r="D13242" s="32">
        <v>0.6645833333333333</v>
      </c>
      <c r="E13242">
        <v>10000</v>
      </c>
      <c r="F13242">
        <v>5000</v>
      </c>
      <c r="G13242" s="31" t="s">
        <v>97</v>
      </c>
      <c r="H13242">
        <v>8</v>
      </c>
      <c r="I13242" s="31" t="s">
        <v>99</v>
      </c>
    </row>
    <row r="13243" spans="1:9" x14ac:dyDescent="0.3">
      <c r="A13243">
        <v>13274</v>
      </c>
      <c r="B13243">
        <v>6</v>
      </c>
      <c r="C13243">
        <v>213</v>
      </c>
      <c r="D13243" s="32">
        <v>0.72361111111111109</v>
      </c>
      <c r="E13243">
        <v>8000</v>
      </c>
      <c r="F13243">
        <v>1000</v>
      </c>
      <c r="G13243" s="31" t="s">
        <v>102</v>
      </c>
      <c r="H13243">
        <v>8</v>
      </c>
      <c r="I13243" s="31" t="s">
        <v>100</v>
      </c>
    </row>
    <row r="13244" spans="1:9" x14ac:dyDescent="0.3">
      <c r="A13244">
        <v>13275</v>
      </c>
      <c r="B13244">
        <v>8</v>
      </c>
      <c r="C13244">
        <v>213</v>
      </c>
      <c r="D13244" s="32">
        <v>0.66041666666666665</v>
      </c>
      <c r="E13244">
        <v>8000</v>
      </c>
      <c r="G13244" s="31" t="s">
        <v>102</v>
      </c>
      <c r="H13244">
        <v>8</v>
      </c>
      <c r="I13244" s="31" t="s">
        <v>101</v>
      </c>
    </row>
    <row r="13245" spans="1:9" x14ac:dyDescent="0.3">
      <c r="A13245">
        <v>13276</v>
      </c>
      <c r="B13245">
        <v>3</v>
      </c>
      <c r="C13245">
        <v>213</v>
      </c>
      <c r="D13245" s="32">
        <v>0.56805555555555554</v>
      </c>
      <c r="E13245">
        <v>8000</v>
      </c>
      <c r="G13245" s="31" t="s">
        <v>97</v>
      </c>
      <c r="H13245">
        <v>9</v>
      </c>
      <c r="I13245" s="31" t="s">
        <v>104</v>
      </c>
    </row>
    <row r="13246" spans="1:9" x14ac:dyDescent="0.3">
      <c r="A13246">
        <v>13277</v>
      </c>
      <c r="B13246">
        <v>2</v>
      </c>
      <c r="C13246">
        <v>213</v>
      </c>
      <c r="D13246" s="32">
        <v>0.61944444444444446</v>
      </c>
      <c r="E13246">
        <v>8000</v>
      </c>
      <c r="G13246" s="31" t="s">
        <v>102</v>
      </c>
      <c r="H13246">
        <v>9</v>
      </c>
      <c r="I13246" s="31" t="s">
        <v>98</v>
      </c>
    </row>
    <row r="13247" spans="1:9" x14ac:dyDescent="0.3">
      <c r="A13247">
        <v>13278</v>
      </c>
      <c r="B13247">
        <v>1</v>
      </c>
      <c r="C13247">
        <v>213</v>
      </c>
      <c r="D13247" s="32">
        <v>0.69513888888888886</v>
      </c>
      <c r="E13247">
        <v>8000</v>
      </c>
      <c r="F13247">
        <v>2000</v>
      </c>
      <c r="G13247" s="31" t="s">
        <v>102</v>
      </c>
      <c r="H13247">
        <v>9</v>
      </c>
      <c r="I13247" s="31" t="s">
        <v>99</v>
      </c>
    </row>
    <row r="13248" spans="1:9" x14ac:dyDescent="0.3">
      <c r="A13248">
        <v>13279</v>
      </c>
      <c r="B13248">
        <v>6</v>
      </c>
      <c r="C13248">
        <v>213</v>
      </c>
      <c r="D13248" s="32">
        <v>0.75138888888888888</v>
      </c>
      <c r="E13248">
        <v>8000</v>
      </c>
      <c r="F13248">
        <v>2000</v>
      </c>
      <c r="G13248" s="31" t="s">
        <v>102</v>
      </c>
      <c r="H13248">
        <v>9</v>
      </c>
      <c r="I13248" s="31" t="s">
        <v>100</v>
      </c>
    </row>
    <row r="13249" spans="1:9" x14ac:dyDescent="0.3">
      <c r="A13249">
        <v>13280</v>
      </c>
      <c r="B13249">
        <v>8</v>
      </c>
      <c r="C13249">
        <v>213</v>
      </c>
      <c r="D13249" s="32">
        <v>0.68541666666666667</v>
      </c>
      <c r="E13249">
        <v>8000</v>
      </c>
      <c r="G13249" s="31" t="s">
        <v>102</v>
      </c>
      <c r="H13249">
        <v>9</v>
      </c>
      <c r="I13249" s="31" t="s">
        <v>101</v>
      </c>
    </row>
    <row r="13250" spans="1:9" x14ac:dyDescent="0.3">
      <c r="A13250">
        <v>13281</v>
      </c>
      <c r="B13250">
        <v>3</v>
      </c>
      <c r="C13250">
        <v>213</v>
      </c>
      <c r="D13250" s="32">
        <v>0.58958333333333335</v>
      </c>
      <c r="E13250">
        <v>8000</v>
      </c>
      <c r="G13250" s="31" t="s">
        <v>102</v>
      </c>
      <c r="H13250">
        <v>10</v>
      </c>
      <c r="I13250" s="31" t="s">
        <v>104</v>
      </c>
    </row>
    <row r="13251" spans="1:9" x14ac:dyDescent="0.3">
      <c r="A13251">
        <v>13282</v>
      </c>
      <c r="B13251">
        <v>2</v>
      </c>
      <c r="C13251">
        <v>213</v>
      </c>
      <c r="D13251" s="32">
        <v>0.65</v>
      </c>
      <c r="E13251">
        <v>8000</v>
      </c>
      <c r="G13251" s="31" t="s">
        <v>97</v>
      </c>
      <c r="H13251">
        <v>10</v>
      </c>
      <c r="I13251" s="31" t="s">
        <v>98</v>
      </c>
    </row>
    <row r="13252" spans="1:9" x14ac:dyDescent="0.3">
      <c r="A13252">
        <v>13283</v>
      </c>
      <c r="B13252">
        <v>1</v>
      </c>
      <c r="C13252">
        <v>213</v>
      </c>
      <c r="D13252" s="32">
        <v>0.75347222222222221</v>
      </c>
      <c r="E13252">
        <v>10000</v>
      </c>
      <c r="F13252">
        <v>3000</v>
      </c>
      <c r="G13252" s="31" t="s">
        <v>102</v>
      </c>
      <c r="H13252">
        <v>10</v>
      </c>
      <c r="I13252" s="31" t="s">
        <v>99</v>
      </c>
    </row>
    <row r="13253" spans="1:9" x14ac:dyDescent="0.3">
      <c r="A13253">
        <v>13284</v>
      </c>
      <c r="B13253">
        <v>6</v>
      </c>
      <c r="C13253">
        <v>213</v>
      </c>
      <c r="D13253" s="32">
        <v>0.77708333333333335</v>
      </c>
      <c r="E13253">
        <v>8000</v>
      </c>
      <c r="G13253" s="31" t="s">
        <v>102</v>
      </c>
      <c r="H13253">
        <v>10</v>
      </c>
      <c r="I13253" s="31" t="s">
        <v>100</v>
      </c>
    </row>
    <row r="13254" spans="1:9" x14ac:dyDescent="0.3">
      <c r="A13254">
        <v>13285</v>
      </c>
      <c r="B13254">
        <v>8</v>
      </c>
      <c r="C13254">
        <v>213</v>
      </c>
      <c r="D13254" s="32">
        <v>0.75208333333333333</v>
      </c>
      <c r="E13254">
        <v>8000</v>
      </c>
      <c r="G13254" s="31" t="s">
        <v>97</v>
      </c>
      <c r="H13254">
        <v>10</v>
      </c>
      <c r="I13254" s="31" t="s">
        <v>101</v>
      </c>
    </row>
    <row r="13255" spans="1:9" x14ac:dyDescent="0.3">
      <c r="A13255">
        <v>13286</v>
      </c>
      <c r="B13255">
        <v>3</v>
      </c>
      <c r="C13255">
        <v>213</v>
      </c>
      <c r="D13255" s="32">
        <v>0.65416666666666667</v>
      </c>
      <c r="E13255">
        <v>10000</v>
      </c>
      <c r="G13255" s="31" t="s">
        <v>97</v>
      </c>
      <c r="H13255">
        <v>11</v>
      </c>
      <c r="I13255" s="31" t="s">
        <v>104</v>
      </c>
    </row>
    <row r="13256" spans="1:9" x14ac:dyDescent="0.3">
      <c r="A13256">
        <v>13287</v>
      </c>
      <c r="B13256">
        <v>2</v>
      </c>
      <c r="C13256">
        <v>213</v>
      </c>
      <c r="D13256" s="32">
        <v>0.68194444444444446</v>
      </c>
      <c r="E13256">
        <v>8000</v>
      </c>
      <c r="G13256" s="31" t="s">
        <v>102</v>
      </c>
      <c r="H13256">
        <v>11</v>
      </c>
      <c r="I13256" s="31" t="s">
        <v>98</v>
      </c>
    </row>
    <row r="13257" spans="1:9" x14ac:dyDescent="0.3">
      <c r="A13257">
        <v>13288</v>
      </c>
      <c r="B13257">
        <v>1</v>
      </c>
      <c r="C13257">
        <v>213</v>
      </c>
      <c r="D13257" s="32">
        <v>0.77083333333333337</v>
      </c>
      <c r="E13257">
        <v>8000</v>
      </c>
      <c r="F13257">
        <v>1000</v>
      </c>
      <c r="G13257" s="31" t="s">
        <v>102</v>
      </c>
      <c r="H13257">
        <v>11</v>
      </c>
      <c r="I13257" s="31" t="s">
        <v>99</v>
      </c>
    </row>
    <row r="13258" spans="1:9" x14ac:dyDescent="0.3">
      <c r="A13258">
        <v>13289</v>
      </c>
      <c r="B13258">
        <v>6</v>
      </c>
      <c r="C13258">
        <v>213</v>
      </c>
      <c r="D13258" s="32">
        <v>0.79305555555555551</v>
      </c>
      <c r="E13258">
        <v>8000</v>
      </c>
      <c r="G13258" s="31" t="s">
        <v>97</v>
      </c>
      <c r="H13258">
        <v>11</v>
      </c>
      <c r="I13258" s="31" t="s">
        <v>100</v>
      </c>
    </row>
    <row r="13259" spans="1:9" x14ac:dyDescent="0.3">
      <c r="A13259">
        <v>13290</v>
      </c>
      <c r="B13259">
        <v>8</v>
      </c>
      <c r="C13259">
        <v>213</v>
      </c>
      <c r="D13259" s="32">
        <v>0.78819444444444442</v>
      </c>
      <c r="E13259">
        <v>8000</v>
      </c>
      <c r="G13259" s="31" t="s">
        <v>97</v>
      </c>
      <c r="H13259">
        <v>11</v>
      </c>
      <c r="I13259" s="31" t="s">
        <v>101</v>
      </c>
    </row>
    <row r="13260" spans="1:9" x14ac:dyDescent="0.3">
      <c r="A13260">
        <v>13291</v>
      </c>
      <c r="B13260">
        <v>3</v>
      </c>
      <c r="C13260">
        <v>213</v>
      </c>
      <c r="D13260" s="32">
        <v>0.68125000000000002</v>
      </c>
      <c r="E13260">
        <v>8000</v>
      </c>
      <c r="G13260" s="31" t="s">
        <v>102</v>
      </c>
      <c r="H13260">
        <v>12</v>
      </c>
      <c r="I13260" s="31" t="s">
        <v>104</v>
      </c>
    </row>
    <row r="13261" spans="1:9" x14ac:dyDescent="0.3">
      <c r="A13261">
        <v>13292</v>
      </c>
      <c r="B13261">
        <v>2</v>
      </c>
      <c r="C13261">
        <v>213</v>
      </c>
      <c r="D13261" s="32">
        <v>0.75</v>
      </c>
      <c r="E13261">
        <v>8000</v>
      </c>
      <c r="G13261" s="31" t="s">
        <v>97</v>
      </c>
      <c r="H13261">
        <v>12</v>
      </c>
      <c r="I13261" s="31" t="s">
        <v>98</v>
      </c>
    </row>
    <row r="13262" spans="1:9" x14ac:dyDescent="0.3">
      <c r="A13262">
        <v>13293</v>
      </c>
      <c r="B13262">
        <v>1</v>
      </c>
      <c r="C13262">
        <v>213</v>
      </c>
      <c r="D13262" s="32">
        <v>0.80347222222222225</v>
      </c>
      <c r="E13262">
        <v>8000</v>
      </c>
      <c r="G13262" s="31" t="s">
        <v>97</v>
      </c>
      <c r="H13262">
        <v>12</v>
      </c>
      <c r="I13262" s="31" t="s">
        <v>99</v>
      </c>
    </row>
    <row r="13263" spans="1:9" x14ac:dyDescent="0.3">
      <c r="A13263">
        <v>13294</v>
      </c>
      <c r="B13263">
        <v>8</v>
      </c>
      <c r="C13263">
        <v>213</v>
      </c>
      <c r="D13263" s="32">
        <v>0.81527777777777777</v>
      </c>
      <c r="E13263">
        <v>8000</v>
      </c>
      <c r="F13263">
        <v>2000</v>
      </c>
      <c r="G13263" s="31" t="s">
        <v>102</v>
      </c>
      <c r="H13263">
        <v>12</v>
      </c>
      <c r="I13263" s="31" t="s">
        <v>101</v>
      </c>
    </row>
    <row r="13264" spans="1:9" x14ac:dyDescent="0.3">
      <c r="A13264">
        <v>13295</v>
      </c>
      <c r="B13264">
        <v>3</v>
      </c>
      <c r="C13264">
        <v>213</v>
      </c>
      <c r="D13264" s="32"/>
      <c r="E13264">
        <v>8000</v>
      </c>
      <c r="G13264" s="31" t="s">
        <v>102</v>
      </c>
      <c r="H13264">
        <v>13</v>
      </c>
      <c r="I13264" s="31" t="s">
        <v>104</v>
      </c>
    </row>
    <row r="13265" spans="1:9" x14ac:dyDescent="0.3">
      <c r="A13265">
        <v>13296</v>
      </c>
      <c r="B13265">
        <v>2</v>
      </c>
      <c r="C13265">
        <v>213</v>
      </c>
      <c r="D13265" s="32">
        <v>0.7631944444444444</v>
      </c>
      <c r="E13265">
        <v>10000</v>
      </c>
      <c r="G13265" s="31" t="s">
        <v>102</v>
      </c>
      <c r="H13265">
        <v>13</v>
      </c>
      <c r="I13265" s="31" t="s">
        <v>98</v>
      </c>
    </row>
    <row r="13266" spans="1:9" x14ac:dyDescent="0.3">
      <c r="A13266">
        <v>13297</v>
      </c>
      <c r="B13266">
        <v>8</v>
      </c>
      <c r="C13266">
        <v>213</v>
      </c>
      <c r="D13266" s="32">
        <v>0.84861111111111109</v>
      </c>
      <c r="E13266">
        <v>8000</v>
      </c>
      <c r="G13266" s="31" t="s">
        <v>97</v>
      </c>
      <c r="H13266">
        <v>13</v>
      </c>
      <c r="I13266" s="31" t="s">
        <v>101</v>
      </c>
    </row>
    <row r="13267" spans="1:9" x14ac:dyDescent="0.3">
      <c r="A13267">
        <v>13298</v>
      </c>
      <c r="B13267">
        <v>3</v>
      </c>
      <c r="C13267">
        <v>213</v>
      </c>
      <c r="D13267" s="32">
        <v>0.78263888888888888</v>
      </c>
      <c r="E13267">
        <v>8000</v>
      </c>
      <c r="G13267" s="31" t="s">
        <v>97</v>
      </c>
      <c r="H13267">
        <v>14</v>
      </c>
      <c r="I13267" s="31" t="s">
        <v>104</v>
      </c>
    </row>
    <row r="13268" spans="1:9" x14ac:dyDescent="0.3">
      <c r="A13268">
        <v>13299</v>
      </c>
      <c r="B13268">
        <v>2</v>
      </c>
      <c r="C13268">
        <v>213</v>
      </c>
      <c r="D13268" s="32">
        <v>0.77569444444444446</v>
      </c>
      <c r="E13268">
        <v>8000</v>
      </c>
      <c r="G13268" s="31" t="s">
        <v>97</v>
      </c>
      <c r="H13268">
        <v>14</v>
      </c>
      <c r="I13268" s="31" t="s">
        <v>98</v>
      </c>
    </row>
    <row r="13269" spans="1:9" x14ac:dyDescent="0.3">
      <c r="A13269">
        <v>13300</v>
      </c>
      <c r="B13269">
        <v>3</v>
      </c>
      <c r="C13269">
        <v>213</v>
      </c>
      <c r="D13269" s="32">
        <v>0.80763888888888891</v>
      </c>
      <c r="E13269">
        <v>8000</v>
      </c>
      <c r="G13269" s="31" t="s">
        <v>102</v>
      </c>
      <c r="H13269">
        <v>15</v>
      </c>
      <c r="I13269" s="31" t="s">
        <v>104</v>
      </c>
    </row>
    <row r="13270" spans="1:9" x14ac:dyDescent="0.3">
      <c r="A13270">
        <v>13301</v>
      </c>
      <c r="B13270">
        <v>2</v>
      </c>
      <c r="C13270">
        <v>213</v>
      </c>
      <c r="D13270" s="32">
        <v>0.80069444444444449</v>
      </c>
      <c r="E13270">
        <v>8000</v>
      </c>
      <c r="F13270">
        <v>2000</v>
      </c>
      <c r="G13270" s="31" t="s">
        <v>97</v>
      </c>
      <c r="H13270">
        <v>15</v>
      </c>
      <c r="I13270" s="31" t="s">
        <v>98</v>
      </c>
    </row>
    <row r="13271" spans="1:9" x14ac:dyDescent="0.3">
      <c r="A13271">
        <v>13302</v>
      </c>
      <c r="B13271">
        <v>3</v>
      </c>
      <c r="C13271">
        <v>213</v>
      </c>
      <c r="D13271" s="32">
        <v>0.82708333333333328</v>
      </c>
      <c r="E13271">
        <v>8000</v>
      </c>
      <c r="G13271" s="31" t="s">
        <v>97</v>
      </c>
      <c r="H13271">
        <v>16</v>
      </c>
      <c r="I13271" s="31" t="s">
        <v>104</v>
      </c>
    </row>
    <row r="13272" spans="1:9" x14ac:dyDescent="0.3">
      <c r="A13272">
        <v>13303</v>
      </c>
      <c r="B13272">
        <v>2</v>
      </c>
      <c r="C13272">
        <v>213</v>
      </c>
      <c r="D13272" s="32">
        <v>0.8208333333333333</v>
      </c>
      <c r="E13272">
        <v>10000</v>
      </c>
      <c r="G13272" s="31" t="s">
        <v>97</v>
      </c>
      <c r="H13272">
        <v>16</v>
      </c>
      <c r="I13272" s="31" t="s">
        <v>98</v>
      </c>
    </row>
    <row r="13273" spans="1:9" x14ac:dyDescent="0.3">
      <c r="A13273">
        <v>13304</v>
      </c>
      <c r="B13273">
        <v>3</v>
      </c>
      <c r="C13273">
        <v>214</v>
      </c>
      <c r="D13273" s="32">
        <v>0.44305555555555554</v>
      </c>
      <c r="E13273">
        <v>10000</v>
      </c>
      <c r="G13273" s="31" t="s">
        <v>102</v>
      </c>
      <c r="H13273">
        <v>4</v>
      </c>
      <c r="I13273" s="31" t="s">
        <v>104</v>
      </c>
    </row>
    <row r="13274" spans="1:9" x14ac:dyDescent="0.3">
      <c r="A13274">
        <v>13305</v>
      </c>
      <c r="B13274">
        <v>1</v>
      </c>
      <c r="C13274">
        <v>214</v>
      </c>
      <c r="D13274" s="32">
        <v>0.45694444444444443</v>
      </c>
      <c r="E13274">
        <v>8000</v>
      </c>
      <c r="G13274" s="31" t="s">
        <v>102</v>
      </c>
      <c r="H13274">
        <v>4</v>
      </c>
      <c r="I13274" s="31" t="s">
        <v>99</v>
      </c>
    </row>
    <row r="13275" spans="1:9" x14ac:dyDescent="0.3">
      <c r="A13275">
        <v>13306</v>
      </c>
      <c r="B13275">
        <v>4</v>
      </c>
      <c r="C13275">
        <v>214</v>
      </c>
      <c r="D13275" s="32">
        <v>0.47916666666666669</v>
      </c>
      <c r="E13275">
        <v>8000</v>
      </c>
      <c r="G13275" s="31" t="s">
        <v>102</v>
      </c>
      <c r="H13275">
        <v>4</v>
      </c>
      <c r="I13275" s="31" t="s">
        <v>103</v>
      </c>
    </row>
    <row r="13276" spans="1:9" x14ac:dyDescent="0.3">
      <c r="A13276">
        <v>13307</v>
      </c>
      <c r="B13276">
        <v>8</v>
      </c>
      <c r="C13276">
        <v>214</v>
      </c>
      <c r="D13276" s="32">
        <v>0.47430555555555554</v>
      </c>
      <c r="E13276">
        <v>8000</v>
      </c>
      <c r="G13276" s="31" t="s">
        <v>102</v>
      </c>
      <c r="H13276">
        <v>4</v>
      </c>
      <c r="I13276" s="31" t="s">
        <v>101</v>
      </c>
    </row>
    <row r="13277" spans="1:9" x14ac:dyDescent="0.3">
      <c r="A13277">
        <v>13308</v>
      </c>
      <c r="B13277">
        <v>5</v>
      </c>
      <c r="C13277">
        <v>214</v>
      </c>
      <c r="D13277" s="32">
        <v>0.44444444444444442</v>
      </c>
      <c r="E13277">
        <v>8000</v>
      </c>
      <c r="G13277" s="31" t="s">
        <v>102</v>
      </c>
      <c r="H13277">
        <v>4</v>
      </c>
      <c r="I13277" s="31" t="s">
        <v>105</v>
      </c>
    </row>
    <row r="13278" spans="1:9" x14ac:dyDescent="0.3">
      <c r="A13278">
        <v>13309</v>
      </c>
      <c r="B13278">
        <v>3</v>
      </c>
      <c r="C13278">
        <v>214</v>
      </c>
      <c r="D13278" s="32">
        <v>0.62708333333333333</v>
      </c>
      <c r="E13278">
        <v>43000</v>
      </c>
      <c r="G13278" s="31" t="s">
        <v>102</v>
      </c>
      <c r="H13278">
        <v>5</v>
      </c>
      <c r="I13278" s="31" t="s">
        <v>104</v>
      </c>
    </row>
    <row r="13279" spans="1:9" x14ac:dyDescent="0.3">
      <c r="A13279">
        <v>13310</v>
      </c>
      <c r="B13279">
        <v>1</v>
      </c>
      <c r="C13279">
        <v>214</v>
      </c>
      <c r="D13279" s="32">
        <v>0.51944444444444449</v>
      </c>
      <c r="E13279">
        <v>8000</v>
      </c>
      <c r="G13279" s="31" t="s">
        <v>102</v>
      </c>
      <c r="H13279">
        <v>5</v>
      </c>
      <c r="I13279" s="31" t="s">
        <v>99</v>
      </c>
    </row>
    <row r="13280" spans="1:9" x14ac:dyDescent="0.3">
      <c r="A13280">
        <v>13311</v>
      </c>
      <c r="B13280">
        <v>4</v>
      </c>
      <c r="C13280">
        <v>214</v>
      </c>
      <c r="D13280" s="32">
        <v>0.54861111111111116</v>
      </c>
      <c r="E13280">
        <v>8000</v>
      </c>
      <c r="G13280" s="31" t="s">
        <v>97</v>
      </c>
      <c r="H13280">
        <v>5</v>
      </c>
      <c r="I13280" s="31" t="s">
        <v>103</v>
      </c>
    </row>
    <row r="13281" spans="1:9" x14ac:dyDescent="0.3">
      <c r="A13281">
        <v>13312</v>
      </c>
      <c r="B13281">
        <v>8</v>
      </c>
      <c r="C13281">
        <v>214</v>
      </c>
      <c r="D13281" s="32">
        <v>0.51527777777777772</v>
      </c>
      <c r="E13281">
        <v>8000</v>
      </c>
      <c r="G13281" s="31" t="s">
        <v>97</v>
      </c>
      <c r="H13281">
        <v>5</v>
      </c>
      <c r="I13281" s="31" t="s">
        <v>101</v>
      </c>
    </row>
    <row r="13282" spans="1:9" x14ac:dyDescent="0.3">
      <c r="A13282">
        <v>13313</v>
      </c>
      <c r="B13282">
        <v>5</v>
      </c>
      <c r="C13282">
        <v>214</v>
      </c>
      <c r="D13282" s="32">
        <v>0.47291666666666665</v>
      </c>
      <c r="E13282">
        <v>8000</v>
      </c>
      <c r="F13282">
        <v>2000</v>
      </c>
      <c r="G13282" s="31" t="s">
        <v>97</v>
      </c>
      <c r="H13282">
        <v>5</v>
      </c>
      <c r="I13282" s="31" t="s">
        <v>105</v>
      </c>
    </row>
    <row r="13283" spans="1:9" x14ac:dyDescent="0.3">
      <c r="A13283">
        <v>13314</v>
      </c>
      <c r="B13283">
        <v>3</v>
      </c>
      <c r="C13283">
        <v>214</v>
      </c>
      <c r="D13283" s="32">
        <v>0.62708333333333333</v>
      </c>
      <c r="E13283">
        <v>8000</v>
      </c>
      <c r="F13283">
        <v>3000</v>
      </c>
      <c r="G13283" s="31" t="s">
        <v>102</v>
      </c>
      <c r="H13283">
        <v>6</v>
      </c>
      <c r="I13283" s="31" t="s">
        <v>104</v>
      </c>
    </row>
    <row r="13284" spans="1:9" x14ac:dyDescent="0.3">
      <c r="A13284">
        <v>13315</v>
      </c>
      <c r="B13284">
        <v>1</v>
      </c>
      <c r="C13284">
        <v>214</v>
      </c>
      <c r="D13284" s="32">
        <v>0.54722222222222228</v>
      </c>
      <c r="E13284">
        <v>8000</v>
      </c>
      <c r="F13284">
        <v>3000</v>
      </c>
      <c r="G13284" s="31" t="s">
        <v>97</v>
      </c>
      <c r="H13284">
        <v>6</v>
      </c>
      <c r="I13284" s="31" t="s">
        <v>99</v>
      </c>
    </row>
    <row r="13285" spans="1:9" x14ac:dyDescent="0.3">
      <c r="A13285">
        <v>13316</v>
      </c>
      <c r="B13285">
        <v>4</v>
      </c>
      <c r="C13285">
        <v>214</v>
      </c>
      <c r="D13285" s="32">
        <v>0.59722222222222221</v>
      </c>
      <c r="E13285">
        <v>8000</v>
      </c>
      <c r="G13285" s="31" t="s">
        <v>102</v>
      </c>
      <c r="H13285">
        <v>6</v>
      </c>
      <c r="I13285" s="31" t="s">
        <v>103</v>
      </c>
    </row>
    <row r="13286" spans="1:9" x14ac:dyDescent="0.3">
      <c r="A13286">
        <v>13317</v>
      </c>
      <c r="B13286">
        <v>8</v>
      </c>
      <c r="C13286">
        <v>214</v>
      </c>
      <c r="D13286" s="32">
        <v>0.55138888888888893</v>
      </c>
      <c r="E13286">
        <v>8000</v>
      </c>
      <c r="G13286" s="31" t="s">
        <v>102</v>
      </c>
      <c r="H13286">
        <v>6</v>
      </c>
      <c r="I13286" s="31" t="s">
        <v>101</v>
      </c>
    </row>
    <row r="13287" spans="1:9" x14ac:dyDescent="0.3">
      <c r="A13287">
        <v>13318</v>
      </c>
      <c r="B13287">
        <v>5</v>
      </c>
      <c r="C13287">
        <v>214</v>
      </c>
      <c r="D13287" s="32">
        <v>0.5229166666666667</v>
      </c>
      <c r="E13287">
        <v>8000</v>
      </c>
      <c r="G13287" s="31" t="s">
        <v>102</v>
      </c>
      <c r="H13287">
        <v>6</v>
      </c>
      <c r="I13287" s="31" t="s">
        <v>105</v>
      </c>
    </row>
    <row r="13288" spans="1:9" x14ac:dyDescent="0.3">
      <c r="A13288">
        <v>13319</v>
      </c>
      <c r="B13288">
        <v>3</v>
      </c>
      <c r="C13288">
        <v>214</v>
      </c>
      <c r="D13288" s="32">
        <v>0.66041666666666665</v>
      </c>
      <c r="E13288">
        <v>8000</v>
      </c>
      <c r="F13288">
        <v>2000</v>
      </c>
      <c r="G13288" s="31" t="s">
        <v>97</v>
      </c>
      <c r="H13288">
        <v>7</v>
      </c>
      <c r="I13288" s="31" t="s">
        <v>104</v>
      </c>
    </row>
    <row r="13289" spans="1:9" x14ac:dyDescent="0.3">
      <c r="A13289">
        <v>13320</v>
      </c>
      <c r="B13289">
        <v>1</v>
      </c>
      <c r="C13289">
        <v>214</v>
      </c>
      <c r="D13289" s="32">
        <v>0.64236111111111116</v>
      </c>
      <c r="E13289">
        <v>8000</v>
      </c>
      <c r="G13289" s="31" t="s">
        <v>97</v>
      </c>
      <c r="H13289">
        <v>7</v>
      </c>
      <c r="I13289" s="31" t="s">
        <v>99</v>
      </c>
    </row>
    <row r="13290" spans="1:9" x14ac:dyDescent="0.3">
      <c r="A13290">
        <v>13321</v>
      </c>
      <c r="B13290">
        <v>4</v>
      </c>
      <c r="C13290">
        <v>214</v>
      </c>
      <c r="D13290" s="32">
        <v>0.62083333333333335</v>
      </c>
      <c r="E13290">
        <v>8000</v>
      </c>
      <c r="G13290" s="31" t="s">
        <v>97</v>
      </c>
      <c r="H13290">
        <v>7</v>
      </c>
      <c r="I13290" s="31" t="s">
        <v>103</v>
      </c>
    </row>
    <row r="13291" spans="1:9" x14ac:dyDescent="0.3">
      <c r="A13291">
        <v>13322</v>
      </c>
      <c r="B13291">
        <v>8</v>
      </c>
      <c r="C13291">
        <v>214</v>
      </c>
      <c r="D13291" s="32">
        <v>0.64930555555555558</v>
      </c>
      <c r="E13291">
        <v>8000</v>
      </c>
      <c r="F13291">
        <v>1000</v>
      </c>
      <c r="G13291" s="31" t="s">
        <v>97</v>
      </c>
      <c r="H13291">
        <v>7</v>
      </c>
      <c r="I13291" s="31" t="s">
        <v>101</v>
      </c>
    </row>
    <row r="13292" spans="1:9" x14ac:dyDescent="0.3">
      <c r="A13292">
        <v>13323</v>
      </c>
      <c r="B13292">
        <v>5</v>
      </c>
      <c r="C13292">
        <v>214</v>
      </c>
      <c r="D13292" s="32">
        <v>0.58402777777777781</v>
      </c>
      <c r="E13292">
        <v>8000</v>
      </c>
      <c r="G13292" s="31" t="s">
        <v>102</v>
      </c>
      <c r="H13292">
        <v>7</v>
      </c>
      <c r="I13292" s="31" t="s">
        <v>105</v>
      </c>
    </row>
    <row r="13293" spans="1:9" x14ac:dyDescent="0.3">
      <c r="A13293">
        <v>13324</v>
      </c>
      <c r="B13293">
        <v>3</v>
      </c>
      <c r="C13293">
        <v>214</v>
      </c>
      <c r="D13293" s="32">
        <v>0.68194444444444446</v>
      </c>
      <c r="E13293">
        <v>8000</v>
      </c>
      <c r="G13293" s="31" t="s">
        <v>97</v>
      </c>
      <c r="H13293">
        <v>8</v>
      </c>
      <c r="I13293" s="31" t="s">
        <v>104</v>
      </c>
    </row>
    <row r="13294" spans="1:9" x14ac:dyDescent="0.3">
      <c r="A13294">
        <v>13325</v>
      </c>
      <c r="B13294">
        <v>1</v>
      </c>
      <c r="C13294">
        <v>214</v>
      </c>
      <c r="D13294" s="32">
        <v>0.67291666666666672</v>
      </c>
      <c r="E13294">
        <v>8000</v>
      </c>
      <c r="F13294">
        <v>500</v>
      </c>
      <c r="G13294" s="31" t="s">
        <v>102</v>
      </c>
      <c r="H13294">
        <v>8</v>
      </c>
      <c r="I13294" s="31" t="s">
        <v>99</v>
      </c>
    </row>
    <row r="13295" spans="1:9" x14ac:dyDescent="0.3">
      <c r="A13295">
        <v>13326</v>
      </c>
      <c r="B13295">
        <v>4</v>
      </c>
      <c r="C13295">
        <v>214</v>
      </c>
      <c r="D13295" s="32">
        <v>0.6381944444444444</v>
      </c>
      <c r="E13295">
        <v>8000</v>
      </c>
      <c r="G13295" s="31" t="s">
        <v>97</v>
      </c>
      <c r="H13295">
        <v>8</v>
      </c>
      <c r="I13295" s="31" t="s">
        <v>103</v>
      </c>
    </row>
    <row r="13296" spans="1:9" x14ac:dyDescent="0.3">
      <c r="A13296">
        <v>13327</v>
      </c>
      <c r="B13296">
        <v>8</v>
      </c>
      <c r="C13296">
        <v>214</v>
      </c>
      <c r="D13296" s="32">
        <v>0.67847222222222225</v>
      </c>
      <c r="E13296">
        <v>8000</v>
      </c>
      <c r="G13296" s="31" t="s">
        <v>97</v>
      </c>
      <c r="H13296">
        <v>8</v>
      </c>
      <c r="I13296" s="31" t="s">
        <v>101</v>
      </c>
    </row>
    <row r="13297" spans="1:9" x14ac:dyDescent="0.3">
      <c r="A13297">
        <v>13328</v>
      </c>
      <c r="B13297">
        <v>5</v>
      </c>
      <c r="C13297">
        <v>214</v>
      </c>
      <c r="D13297" s="32">
        <v>0.61111111111111116</v>
      </c>
      <c r="E13297">
        <v>8000</v>
      </c>
      <c r="G13297" s="31" t="s">
        <v>102</v>
      </c>
      <c r="H13297">
        <v>8</v>
      </c>
      <c r="I13297" s="31" t="s">
        <v>105</v>
      </c>
    </row>
    <row r="13298" spans="1:9" x14ac:dyDescent="0.3">
      <c r="A13298">
        <v>13329</v>
      </c>
      <c r="B13298">
        <v>3</v>
      </c>
      <c r="C13298">
        <v>214</v>
      </c>
      <c r="D13298" s="32">
        <v>0.74375000000000002</v>
      </c>
      <c r="E13298">
        <v>8000</v>
      </c>
      <c r="G13298" s="31" t="s">
        <v>97</v>
      </c>
      <c r="H13298">
        <v>9</v>
      </c>
      <c r="I13298" s="31" t="s">
        <v>104</v>
      </c>
    </row>
    <row r="13299" spans="1:9" x14ac:dyDescent="0.3">
      <c r="A13299">
        <v>13330</v>
      </c>
      <c r="B13299">
        <v>1</v>
      </c>
      <c r="C13299">
        <v>214</v>
      </c>
      <c r="D13299" s="32">
        <v>0.71527777777777779</v>
      </c>
      <c r="E13299">
        <v>8000</v>
      </c>
      <c r="G13299" s="31" t="s">
        <v>97</v>
      </c>
      <c r="H13299">
        <v>9</v>
      </c>
      <c r="I13299" s="31" t="s">
        <v>99</v>
      </c>
    </row>
    <row r="13300" spans="1:9" x14ac:dyDescent="0.3">
      <c r="A13300">
        <v>13331</v>
      </c>
      <c r="B13300">
        <v>4</v>
      </c>
      <c r="C13300">
        <v>214</v>
      </c>
      <c r="D13300" s="32">
        <v>0.66319444444444442</v>
      </c>
      <c r="E13300">
        <v>8000</v>
      </c>
      <c r="G13300" s="31" t="s">
        <v>102</v>
      </c>
      <c r="H13300">
        <v>9</v>
      </c>
      <c r="I13300" s="31" t="s">
        <v>103</v>
      </c>
    </row>
    <row r="13301" spans="1:9" x14ac:dyDescent="0.3">
      <c r="A13301">
        <v>13332</v>
      </c>
      <c r="B13301">
        <v>8</v>
      </c>
      <c r="C13301">
        <v>214</v>
      </c>
      <c r="D13301" s="32">
        <v>0.74305555555555558</v>
      </c>
      <c r="E13301">
        <v>8000</v>
      </c>
      <c r="F13301">
        <v>2000</v>
      </c>
      <c r="G13301" s="31" t="s">
        <v>97</v>
      </c>
      <c r="H13301">
        <v>9</v>
      </c>
      <c r="I13301" s="31" t="s">
        <v>101</v>
      </c>
    </row>
    <row r="13302" spans="1:9" x14ac:dyDescent="0.3">
      <c r="A13302">
        <v>13333</v>
      </c>
      <c r="B13302">
        <v>5</v>
      </c>
      <c r="C13302">
        <v>214</v>
      </c>
      <c r="D13302" s="32">
        <v>0.63958333333333328</v>
      </c>
      <c r="E13302">
        <v>8000</v>
      </c>
      <c r="G13302" s="31" t="s">
        <v>97</v>
      </c>
      <c r="H13302">
        <v>9</v>
      </c>
      <c r="I13302" s="31" t="s">
        <v>105</v>
      </c>
    </row>
    <row r="13303" spans="1:9" x14ac:dyDescent="0.3">
      <c r="A13303">
        <v>13334</v>
      </c>
      <c r="B13303">
        <v>3</v>
      </c>
      <c r="C13303">
        <v>214</v>
      </c>
      <c r="D13303" s="32"/>
      <c r="E13303">
        <v>8000</v>
      </c>
      <c r="G13303" s="31" t="s">
        <v>102</v>
      </c>
      <c r="H13303">
        <v>10</v>
      </c>
      <c r="I13303" s="31" t="s">
        <v>104</v>
      </c>
    </row>
    <row r="13304" spans="1:9" x14ac:dyDescent="0.3">
      <c r="A13304">
        <v>13335</v>
      </c>
      <c r="B13304">
        <v>1</v>
      </c>
      <c r="C13304">
        <v>214</v>
      </c>
      <c r="D13304" s="32">
        <v>0.73611111111111116</v>
      </c>
      <c r="E13304">
        <v>8000</v>
      </c>
      <c r="F13304">
        <v>2000</v>
      </c>
      <c r="G13304" s="31" t="s">
        <v>102</v>
      </c>
      <c r="H13304">
        <v>10</v>
      </c>
      <c r="I13304" s="31" t="s">
        <v>99</v>
      </c>
    </row>
    <row r="13305" spans="1:9" x14ac:dyDescent="0.3">
      <c r="A13305">
        <v>13336</v>
      </c>
      <c r="B13305">
        <v>4</v>
      </c>
      <c r="C13305">
        <v>214</v>
      </c>
      <c r="D13305" s="32">
        <v>0.72569444444444442</v>
      </c>
      <c r="E13305">
        <v>8000</v>
      </c>
      <c r="G13305" s="31" t="s">
        <v>102</v>
      </c>
      <c r="H13305">
        <v>10</v>
      </c>
      <c r="I13305" s="31" t="s">
        <v>103</v>
      </c>
    </row>
    <row r="13306" spans="1:9" x14ac:dyDescent="0.3">
      <c r="A13306">
        <v>13337</v>
      </c>
      <c r="B13306">
        <v>8</v>
      </c>
      <c r="C13306">
        <v>214</v>
      </c>
      <c r="D13306" s="32">
        <v>0.76249999999999996</v>
      </c>
      <c r="E13306">
        <v>8000</v>
      </c>
      <c r="F13306">
        <v>1000</v>
      </c>
      <c r="G13306" s="31" t="s">
        <v>102</v>
      </c>
      <c r="H13306">
        <v>10</v>
      </c>
      <c r="I13306" s="31" t="s">
        <v>101</v>
      </c>
    </row>
    <row r="13307" spans="1:9" x14ac:dyDescent="0.3">
      <c r="A13307">
        <v>13338</v>
      </c>
      <c r="B13307">
        <v>5</v>
      </c>
      <c r="C13307">
        <v>214</v>
      </c>
      <c r="D13307" s="32">
        <v>0.6743055555555556</v>
      </c>
      <c r="E13307">
        <v>8000</v>
      </c>
      <c r="F13307">
        <v>1000</v>
      </c>
      <c r="G13307" s="31" t="s">
        <v>97</v>
      </c>
      <c r="H13307">
        <v>10</v>
      </c>
      <c r="I13307" s="31" t="s">
        <v>105</v>
      </c>
    </row>
    <row r="13308" spans="1:9" x14ac:dyDescent="0.3">
      <c r="A13308">
        <v>13339</v>
      </c>
      <c r="B13308">
        <v>3</v>
      </c>
      <c r="C13308">
        <v>214</v>
      </c>
      <c r="D13308" s="32"/>
      <c r="E13308">
        <v>8000</v>
      </c>
      <c r="G13308" s="31" t="s">
        <v>102</v>
      </c>
      <c r="H13308">
        <v>11</v>
      </c>
      <c r="I13308" s="31" t="s">
        <v>104</v>
      </c>
    </row>
    <row r="13309" spans="1:9" x14ac:dyDescent="0.3">
      <c r="A13309">
        <v>13340</v>
      </c>
      <c r="B13309">
        <v>1</v>
      </c>
      <c r="C13309">
        <v>214</v>
      </c>
      <c r="D13309" s="32">
        <v>0.77708333333333335</v>
      </c>
      <c r="E13309">
        <v>8000</v>
      </c>
      <c r="G13309" s="31" t="s">
        <v>102</v>
      </c>
      <c r="H13309">
        <v>11</v>
      </c>
      <c r="I13309" s="31" t="s">
        <v>99</v>
      </c>
    </row>
    <row r="13310" spans="1:9" x14ac:dyDescent="0.3">
      <c r="A13310">
        <v>13341</v>
      </c>
      <c r="B13310">
        <v>4</v>
      </c>
      <c r="C13310">
        <v>214</v>
      </c>
      <c r="D13310" s="32">
        <v>0.73819444444444449</v>
      </c>
      <c r="E13310">
        <v>8000</v>
      </c>
      <c r="G13310" s="31" t="s">
        <v>102</v>
      </c>
      <c r="H13310">
        <v>11</v>
      </c>
      <c r="I13310" s="31" t="s">
        <v>103</v>
      </c>
    </row>
    <row r="13311" spans="1:9" x14ac:dyDescent="0.3">
      <c r="A13311">
        <v>13342</v>
      </c>
      <c r="B13311">
        <v>8</v>
      </c>
      <c r="C13311">
        <v>214</v>
      </c>
      <c r="D13311" s="32">
        <v>0.78541666666666665</v>
      </c>
      <c r="E13311">
        <v>8000</v>
      </c>
      <c r="F13311">
        <v>2000</v>
      </c>
      <c r="G13311" s="31" t="s">
        <v>102</v>
      </c>
      <c r="H13311">
        <v>11</v>
      </c>
      <c r="I13311" s="31" t="s">
        <v>101</v>
      </c>
    </row>
    <row r="13312" spans="1:9" x14ac:dyDescent="0.3">
      <c r="A13312">
        <v>13343</v>
      </c>
      <c r="B13312">
        <v>5</v>
      </c>
      <c r="C13312">
        <v>214</v>
      </c>
      <c r="D13312" s="32">
        <v>0.69652777777777775</v>
      </c>
      <c r="E13312">
        <v>8000</v>
      </c>
      <c r="G13312" s="31" t="s">
        <v>102</v>
      </c>
      <c r="H13312">
        <v>11</v>
      </c>
      <c r="I13312" s="31" t="s">
        <v>105</v>
      </c>
    </row>
    <row r="13313" spans="1:9" x14ac:dyDescent="0.3">
      <c r="A13313">
        <v>13344</v>
      </c>
      <c r="B13313">
        <v>3</v>
      </c>
      <c r="C13313">
        <v>214</v>
      </c>
      <c r="D13313" s="32"/>
      <c r="E13313">
        <v>8000</v>
      </c>
      <c r="G13313" s="31" t="s">
        <v>102</v>
      </c>
      <c r="H13313">
        <v>12</v>
      </c>
      <c r="I13313" s="31" t="s">
        <v>104</v>
      </c>
    </row>
    <row r="13314" spans="1:9" x14ac:dyDescent="0.3">
      <c r="A13314">
        <v>13345</v>
      </c>
      <c r="B13314">
        <v>1</v>
      </c>
      <c r="C13314">
        <v>214</v>
      </c>
      <c r="D13314" s="32">
        <v>0.81874999999999998</v>
      </c>
      <c r="E13314">
        <v>8000</v>
      </c>
      <c r="G13314" s="31" t="s">
        <v>102</v>
      </c>
      <c r="H13314">
        <v>12</v>
      </c>
      <c r="I13314" s="31" t="s">
        <v>99</v>
      </c>
    </row>
    <row r="13315" spans="1:9" x14ac:dyDescent="0.3">
      <c r="A13315">
        <v>13346</v>
      </c>
      <c r="B13315">
        <v>4</v>
      </c>
      <c r="C13315">
        <v>214</v>
      </c>
      <c r="D13315" s="32">
        <v>0.76527777777777772</v>
      </c>
      <c r="E13315">
        <v>8000</v>
      </c>
      <c r="G13315" s="31" t="s">
        <v>102</v>
      </c>
      <c r="H13315">
        <v>12</v>
      </c>
      <c r="I13315" s="31" t="s">
        <v>103</v>
      </c>
    </row>
    <row r="13316" spans="1:9" x14ac:dyDescent="0.3">
      <c r="A13316">
        <v>13347</v>
      </c>
      <c r="B13316">
        <v>8</v>
      </c>
      <c r="C13316">
        <v>214</v>
      </c>
      <c r="D13316" s="32">
        <v>0.82847222222222228</v>
      </c>
      <c r="E13316">
        <v>8000</v>
      </c>
      <c r="G13316" s="31" t="s">
        <v>102</v>
      </c>
      <c r="H13316">
        <v>12</v>
      </c>
      <c r="I13316" s="31" t="s">
        <v>101</v>
      </c>
    </row>
    <row r="13317" spans="1:9" x14ac:dyDescent="0.3">
      <c r="A13317">
        <v>13348</v>
      </c>
      <c r="B13317">
        <v>5</v>
      </c>
      <c r="C13317">
        <v>214</v>
      </c>
      <c r="D13317" s="32">
        <v>0.71388888888888891</v>
      </c>
      <c r="E13317">
        <v>8000</v>
      </c>
      <c r="F13317">
        <v>1000</v>
      </c>
      <c r="G13317" s="31" t="s">
        <v>97</v>
      </c>
      <c r="H13317">
        <v>12</v>
      </c>
      <c r="I13317" s="31" t="s">
        <v>105</v>
      </c>
    </row>
    <row r="13318" spans="1:9" x14ac:dyDescent="0.3">
      <c r="A13318">
        <v>13349</v>
      </c>
      <c r="B13318">
        <v>3</v>
      </c>
      <c r="C13318">
        <v>214</v>
      </c>
      <c r="D13318" s="32"/>
      <c r="E13318">
        <v>8000</v>
      </c>
      <c r="G13318" s="31" t="s">
        <v>97</v>
      </c>
      <c r="H13318">
        <v>13</v>
      </c>
      <c r="I13318" s="31" t="s">
        <v>104</v>
      </c>
    </row>
    <row r="13319" spans="1:9" x14ac:dyDescent="0.3">
      <c r="A13319">
        <v>13350</v>
      </c>
      <c r="B13319">
        <v>4</v>
      </c>
      <c r="C13319">
        <v>214</v>
      </c>
      <c r="D13319" s="32">
        <v>0.78125</v>
      </c>
      <c r="E13319">
        <v>8000</v>
      </c>
      <c r="G13319" s="31" t="s">
        <v>97</v>
      </c>
      <c r="H13319">
        <v>13</v>
      </c>
      <c r="I13319" s="31" t="s">
        <v>103</v>
      </c>
    </row>
    <row r="13320" spans="1:9" x14ac:dyDescent="0.3">
      <c r="A13320">
        <v>13351</v>
      </c>
      <c r="B13320">
        <v>5</v>
      </c>
      <c r="C13320">
        <v>214</v>
      </c>
      <c r="D13320" s="32">
        <v>0.73888888888888893</v>
      </c>
      <c r="E13320">
        <v>8000</v>
      </c>
      <c r="G13320" s="31" t="s">
        <v>102</v>
      </c>
      <c r="H13320">
        <v>13</v>
      </c>
      <c r="I13320" s="31" t="s">
        <v>105</v>
      </c>
    </row>
    <row r="13321" spans="1:9" x14ac:dyDescent="0.3">
      <c r="A13321">
        <v>13352</v>
      </c>
      <c r="B13321">
        <v>4</v>
      </c>
      <c r="C13321">
        <v>214</v>
      </c>
      <c r="D13321" s="32">
        <v>0.79861111111111116</v>
      </c>
      <c r="E13321">
        <v>10000</v>
      </c>
      <c r="F13321">
        <v>2000</v>
      </c>
      <c r="G13321" s="31" t="s">
        <v>97</v>
      </c>
      <c r="H13321">
        <v>14</v>
      </c>
      <c r="I13321" s="31" t="s">
        <v>103</v>
      </c>
    </row>
    <row r="13322" spans="1:9" x14ac:dyDescent="0.3">
      <c r="A13322">
        <v>13353</v>
      </c>
      <c r="B13322">
        <v>5</v>
      </c>
      <c r="C13322">
        <v>214</v>
      </c>
      <c r="D13322" s="32">
        <v>0.77013888888888893</v>
      </c>
      <c r="E13322">
        <v>8000</v>
      </c>
      <c r="G13322" s="31" t="s">
        <v>97</v>
      </c>
      <c r="H13322">
        <v>14</v>
      </c>
      <c r="I13322" s="31" t="s">
        <v>105</v>
      </c>
    </row>
    <row r="13323" spans="1:9" x14ac:dyDescent="0.3">
      <c r="A13323">
        <v>13354</v>
      </c>
      <c r="B13323">
        <v>4</v>
      </c>
      <c r="C13323">
        <v>214</v>
      </c>
      <c r="D13323" s="32">
        <v>0.81944444444444442</v>
      </c>
      <c r="E13323">
        <v>8000</v>
      </c>
      <c r="G13323" s="31" t="s">
        <v>97</v>
      </c>
      <c r="H13323">
        <v>15</v>
      </c>
      <c r="I13323" s="31" t="s">
        <v>103</v>
      </c>
    </row>
    <row r="13324" spans="1:9" x14ac:dyDescent="0.3">
      <c r="A13324">
        <v>13355</v>
      </c>
      <c r="B13324">
        <v>5</v>
      </c>
      <c r="C13324">
        <v>214</v>
      </c>
      <c r="D13324" s="32">
        <v>0.79166666666666663</v>
      </c>
      <c r="E13324">
        <v>8000</v>
      </c>
      <c r="F13324">
        <v>1000</v>
      </c>
      <c r="G13324" s="31" t="s">
        <v>97</v>
      </c>
      <c r="H13324">
        <v>15</v>
      </c>
      <c r="I13324" s="31" t="s">
        <v>105</v>
      </c>
    </row>
    <row r="13325" spans="1:9" x14ac:dyDescent="0.3">
      <c r="A13325">
        <v>13356</v>
      </c>
      <c r="B13325">
        <v>5</v>
      </c>
      <c r="C13325">
        <v>214</v>
      </c>
      <c r="D13325" s="32">
        <v>0.81666666666666665</v>
      </c>
      <c r="E13325">
        <v>8000</v>
      </c>
      <c r="G13325" s="31" t="s">
        <v>102</v>
      </c>
      <c r="H13325">
        <v>16</v>
      </c>
      <c r="I13325" s="31" t="s">
        <v>105</v>
      </c>
    </row>
    <row r="13326" spans="1:9" x14ac:dyDescent="0.3">
      <c r="A13326">
        <v>13357</v>
      </c>
      <c r="B13326">
        <v>5</v>
      </c>
      <c r="C13326">
        <v>214</v>
      </c>
      <c r="D13326" s="32"/>
      <c r="E13326">
        <v>8000</v>
      </c>
      <c r="G13326" s="31" t="s">
        <v>102</v>
      </c>
      <c r="H13326">
        <v>17</v>
      </c>
      <c r="I13326" s="31" t="s">
        <v>105</v>
      </c>
    </row>
    <row r="13327" spans="1:9" x14ac:dyDescent="0.3">
      <c r="A13327">
        <v>13358</v>
      </c>
      <c r="B13327">
        <v>3</v>
      </c>
      <c r="C13327">
        <v>215</v>
      </c>
      <c r="D13327" s="32">
        <v>0.44722222222222224</v>
      </c>
      <c r="E13327">
        <v>10000</v>
      </c>
      <c r="F13327">
        <v>1000</v>
      </c>
      <c r="G13327" s="31" t="s">
        <v>102</v>
      </c>
      <c r="H13327">
        <v>4</v>
      </c>
      <c r="I13327" s="31" t="s">
        <v>104</v>
      </c>
    </row>
    <row r="13328" spans="1:9" x14ac:dyDescent="0.3">
      <c r="A13328">
        <v>13359</v>
      </c>
      <c r="B13328">
        <v>2</v>
      </c>
      <c r="C13328">
        <v>215</v>
      </c>
      <c r="D13328" s="32">
        <v>0.45833333333333331</v>
      </c>
      <c r="E13328">
        <v>10000</v>
      </c>
      <c r="G13328" s="31" t="s">
        <v>102</v>
      </c>
      <c r="H13328">
        <v>4</v>
      </c>
      <c r="I13328" s="31" t="s">
        <v>98</v>
      </c>
    </row>
    <row r="13329" spans="1:9" x14ac:dyDescent="0.3">
      <c r="A13329">
        <v>13360</v>
      </c>
      <c r="B13329">
        <v>6</v>
      </c>
      <c r="C13329">
        <v>215</v>
      </c>
      <c r="D13329" s="32">
        <v>0.52500000000000002</v>
      </c>
      <c r="E13329">
        <v>8000</v>
      </c>
      <c r="G13329" s="31" t="s">
        <v>102</v>
      </c>
      <c r="H13329">
        <v>4</v>
      </c>
      <c r="I13329" s="31" t="s">
        <v>100</v>
      </c>
    </row>
    <row r="13330" spans="1:9" x14ac:dyDescent="0.3">
      <c r="A13330">
        <v>13361</v>
      </c>
      <c r="B13330">
        <v>4</v>
      </c>
      <c r="C13330">
        <v>215</v>
      </c>
      <c r="D13330" s="32">
        <v>0.45416666666666666</v>
      </c>
      <c r="E13330">
        <v>8000</v>
      </c>
      <c r="G13330" s="31" t="s">
        <v>97</v>
      </c>
      <c r="H13330">
        <v>4</v>
      </c>
      <c r="I13330" s="31" t="s">
        <v>103</v>
      </c>
    </row>
    <row r="13331" spans="1:9" x14ac:dyDescent="0.3">
      <c r="A13331">
        <v>13362</v>
      </c>
      <c r="B13331">
        <v>8</v>
      </c>
      <c r="C13331">
        <v>215</v>
      </c>
      <c r="D13331" s="32">
        <v>0.47291666666666665</v>
      </c>
      <c r="E13331">
        <v>8000</v>
      </c>
      <c r="G13331" s="31" t="s">
        <v>97</v>
      </c>
      <c r="H13331">
        <v>4</v>
      </c>
      <c r="I13331" s="31" t="s">
        <v>101</v>
      </c>
    </row>
    <row r="13332" spans="1:9" x14ac:dyDescent="0.3">
      <c r="A13332">
        <v>13363</v>
      </c>
      <c r="B13332">
        <v>5</v>
      </c>
      <c r="C13332">
        <v>215</v>
      </c>
      <c r="D13332" s="32">
        <v>0.44930555555555557</v>
      </c>
      <c r="E13332">
        <v>8000</v>
      </c>
      <c r="G13332" s="31" t="s">
        <v>102</v>
      </c>
      <c r="H13332">
        <v>4</v>
      </c>
      <c r="I13332" s="31" t="s">
        <v>105</v>
      </c>
    </row>
    <row r="13333" spans="1:9" x14ac:dyDescent="0.3">
      <c r="A13333">
        <v>13364</v>
      </c>
      <c r="B13333">
        <v>3</v>
      </c>
      <c r="C13333">
        <v>215</v>
      </c>
      <c r="D13333" s="32">
        <v>0.46875</v>
      </c>
      <c r="E13333">
        <v>8000</v>
      </c>
      <c r="F13333">
        <v>2000</v>
      </c>
      <c r="G13333" s="31" t="s">
        <v>102</v>
      </c>
      <c r="H13333">
        <v>5</v>
      </c>
      <c r="I13333" s="31" t="s">
        <v>104</v>
      </c>
    </row>
    <row r="13334" spans="1:9" x14ac:dyDescent="0.3">
      <c r="A13334">
        <v>13365</v>
      </c>
      <c r="B13334">
        <v>2</v>
      </c>
      <c r="C13334">
        <v>215</v>
      </c>
      <c r="D13334" s="32">
        <v>0.49513888888888891</v>
      </c>
      <c r="E13334">
        <v>8000</v>
      </c>
      <c r="G13334" s="31" t="s">
        <v>102</v>
      </c>
      <c r="H13334">
        <v>5</v>
      </c>
      <c r="I13334" s="31" t="s">
        <v>98</v>
      </c>
    </row>
    <row r="13335" spans="1:9" x14ac:dyDescent="0.3">
      <c r="A13335">
        <v>13366</v>
      </c>
      <c r="B13335">
        <v>4</v>
      </c>
      <c r="C13335">
        <v>215</v>
      </c>
      <c r="D13335" s="32">
        <v>0.48472222222222222</v>
      </c>
      <c r="E13335">
        <v>8000</v>
      </c>
      <c r="G13335" s="31" t="s">
        <v>97</v>
      </c>
      <c r="H13335">
        <v>5</v>
      </c>
      <c r="I13335" s="31" t="s">
        <v>103</v>
      </c>
    </row>
    <row r="13336" spans="1:9" x14ac:dyDescent="0.3">
      <c r="A13336">
        <v>13367</v>
      </c>
      <c r="B13336">
        <v>8</v>
      </c>
      <c r="C13336">
        <v>215</v>
      </c>
      <c r="D13336" s="32">
        <v>0.50694444444444442</v>
      </c>
      <c r="E13336">
        <v>8000</v>
      </c>
      <c r="G13336" s="31" t="s">
        <v>102</v>
      </c>
      <c r="H13336">
        <v>5</v>
      </c>
      <c r="I13336" s="31" t="s">
        <v>101</v>
      </c>
    </row>
    <row r="13337" spans="1:9" x14ac:dyDescent="0.3">
      <c r="A13337">
        <v>13368</v>
      </c>
      <c r="B13337">
        <v>5</v>
      </c>
      <c r="C13337">
        <v>215</v>
      </c>
      <c r="D13337" s="32">
        <v>0.4777777777777778</v>
      </c>
      <c r="E13337">
        <v>8000</v>
      </c>
      <c r="G13337" s="31" t="s">
        <v>102</v>
      </c>
      <c r="H13337">
        <v>5</v>
      </c>
      <c r="I13337" s="31" t="s">
        <v>105</v>
      </c>
    </row>
    <row r="13338" spans="1:9" x14ac:dyDescent="0.3">
      <c r="A13338">
        <v>13369</v>
      </c>
      <c r="B13338">
        <v>3</v>
      </c>
      <c r="C13338">
        <v>215</v>
      </c>
      <c r="D13338" s="32">
        <v>0.49375000000000002</v>
      </c>
      <c r="E13338">
        <v>8000</v>
      </c>
      <c r="F13338">
        <v>1000</v>
      </c>
      <c r="G13338" s="31" t="s">
        <v>97</v>
      </c>
      <c r="H13338">
        <v>6</v>
      </c>
      <c r="I13338" s="31" t="s">
        <v>104</v>
      </c>
    </row>
    <row r="13339" spans="1:9" x14ac:dyDescent="0.3">
      <c r="A13339">
        <v>13370</v>
      </c>
      <c r="B13339">
        <v>2</v>
      </c>
      <c r="C13339">
        <v>215</v>
      </c>
      <c r="D13339" s="32">
        <v>0.52638888888888891</v>
      </c>
      <c r="E13339">
        <v>8000</v>
      </c>
      <c r="G13339" s="31" t="s">
        <v>102</v>
      </c>
      <c r="H13339">
        <v>6</v>
      </c>
      <c r="I13339" s="31" t="s">
        <v>98</v>
      </c>
    </row>
    <row r="13340" spans="1:9" x14ac:dyDescent="0.3">
      <c r="A13340">
        <v>13371</v>
      </c>
      <c r="B13340">
        <v>4</v>
      </c>
      <c r="C13340">
        <v>215</v>
      </c>
      <c r="D13340" s="32">
        <v>0.51597222222222228</v>
      </c>
      <c r="E13340">
        <v>8000</v>
      </c>
      <c r="G13340" s="31" t="s">
        <v>97</v>
      </c>
      <c r="H13340">
        <v>6</v>
      </c>
      <c r="I13340" s="31" t="s">
        <v>103</v>
      </c>
    </row>
    <row r="13341" spans="1:9" x14ac:dyDescent="0.3">
      <c r="A13341">
        <v>13372</v>
      </c>
      <c r="B13341">
        <v>8</v>
      </c>
      <c r="C13341">
        <v>215</v>
      </c>
      <c r="D13341" s="32">
        <v>0.54027777777777775</v>
      </c>
      <c r="E13341">
        <v>8000</v>
      </c>
      <c r="G13341" s="31" t="s">
        <v>102</v>
      </c>
      <c r="H13341">
        <v>6</v>
      </c>
      <c r="I13341" s="31" t="s">
        <v>101</v>
      </c>
    </row>
    <row r="13342" spans="1:9" x14ac:dyDescent="0.3">
      <c r="A13342">
        <v>13373</v>
      </c>
      <c r="B13342">
        <v>5</v>
      </c>
      <c r="C13342">
        <v>215</v>
      </c>
      <c r="D13342" s="32">
        <v>0.49375000000000002</v>
      </c>
      <c r="E13342">
        <v>8000</v>
      </c>
      <c r="F13342">
        <v>2000</v>
      </c>
      <c r="G13342" s="31" t="s">
        <v>102</v>
      </c>
      <c r="H13342">
        <v>6</v>
      </c>
      <c r="I13342" s="31" t="s">
        <v>105</v>
      </c>
    </row>
    <row r="13343" spans="1:9" x14ac:dyDescent="0.3">
      <c r="A13343">
        <v>13374</v>
      </c>
      <c r="B13343">
        <v>3</v>
      </c>
      <c r="C13343">
        <v>215</v>
      </c>
      <c r="D13343" s="32">
        <v>0.51736111111111116</v>
      </c>
      <c r="E13343">
        <v>8000</v>
      </c>
      <c r="F13343">
        <v>2000</v>
      </c>
      <c r="G13343" s="31" t="s">
        <v>102</v>
      </c>
      <c r="H13343">
        <v>7</v>
      </c>
      <c r="I13343" s="31" t="s">
        <v>104</v>
      </c>
    </row>
    <row r="13344" spans="1:9" x14ac:dyDescent="0.3">
      <c r="A13344">
        <v>13375</v>
      </c>
      <c r="B13344">
        <v>2</v>
      </c>
      <c r="C13344">
        <v>215</v>
      </c>
      <c r="D13344" s="32">
        <v>0.62291666666666667</v>
      </c>
      <c r="E13344">
        <v>8000</v>
      </c>
      <c r="G13344" s="31" t="s">
        <v>102</v>
      </c>
      <c r="H13344">
        <v>7</v>
      </c>
      <c r="I13344" s="31" t="s">
        <v>98</v>
      </c>
    </row>
    <row r="13345" spans="1:9" x14ac:dyDescent="0.3">
      <c r="A13345">
        <v>13376</v>
      </c>
      <c r="B13345">
        <v>4</v>
      </c>
      <c r="C13345">
        <v>215</v>
      </c>
      <c r="D13345" s="32">
        <v>0.53819444444444442</v>
      </c>
      <c r="E13345">
        <v>8000</v>
      </c>
      <c r="G13345" s="31" t="s">
        <v>102</v>
      </c>
      <c r="H13345">
        <v>7</v>
      </c>
      <c r="I13345" s="31" t="s">
        <v>103</v>
      </c>
    </row>
    <row r="13346" spans="1:9" x14ac:dyDescent="0.3">
      <c r="A13346">
        <v>13377</v>
      </c>
      <c r="B13346">
        <v>8</v>
      </c>
      <c r="C13346">
        <v>215</v>
      </c>
      <c r="D13346" s="32">
        <v>0.64722222222222225</v>
      </c>
      <c r="E13346">
        <v>8000</v>
      </c>
      <c r="G13346" s="31" t="s">
        <v>102</v>
      </c>
      <c r="H13346">
        <v>7</v>
      </c>
      <c r="I13346" s="31" t="s">
        <v>101</v>
      </c>
    </row>
    <row r="13347" spans="1:9" x14ac:dyDescent="0.3">
      <c r="A13347">
        <v>13378</v>
      </c>
      <c r="B13347">
        <v>5</v>
      </c>
      <c r="C13347">
        <v>215</v>
      </c>
      <c r="D13347" s="32">
        <v>0.51597222222222228</v>
      </c>
      <c r="E13347">
        <v>8000</v>
      </c>
      <c r="F13347">
        <v>500</v>
      </c>
      <c r="G13347" s="31" t="s">
        <v>97</v>
      </c>
      <c r="H13347">
        <v>7</v>
      </c>
      <c r="I13347" s="31" t="s">
        <v>105</v>
      </c>
    </row>
    <row r="13348" spans="1:9" x14ac:dyDescent="0.3">
      <c r="A13348">
        <v>13379</v>
      </c>
      <c r="B13348">
        <v>3</v>
      </c>
      <c r="C13348">
        <v>215</v>
      </c>
      <c r="D13348" s="32">
        <v>0.55972222222222223</v>
      </c>
      <c r="E13348">
        <v>8000</v>
      </c>
      <c r="F13348">
        <v>2000</v>
      </c>
      <c r="G13348" s="31" t="s">
        <v>97</v>
      </c>
      <c r="H13348">
        <v>8</v>
      </c>
      <c r="I13348" s="31" t="s">
        <v>104</v>
      </c>
    </row>
    <row r="13349" spans="1:9" x14ac:dyDescent="0.3">
      <c r="A13349">
        <v>13380</v>
      </c>
      <c r="B13349">
        <v>2</v>
      </c>
      <c r="C13349">
        <v>215</v>
      </c>
      <c r="D13349" s="32">
        <v>0.66874999999999996</v>
      </c>
      <c r="E13349">
        <v>8000</v>
      </c>
      <c r="G13349" s="31" t="s">
        <v>97</v>
      </c>
      <c r="H13349">
        <v>8</v>
      </c>
      <c r="I13349" s="31" t="s">
        <v>98</v>
      </c>
    </row>
    <row r="13350" spans="1:9" x14ac:dyDescent="0.3">
      <c r="A13350">
        <v>13381</v>
      </c>
      <c r="B13350">
        <v>4</v>
      </c>
      <c r="C13350">
        <v>215</v>
      </c>
      <c r="D13350" s="32">
        <v>0.58611111111111114</v>
      </c>
      <c r="E13350">
        <v>8000</v>
      </c>
      <c r="G13350" s="31" t="s">
        <v>102</v>
      </c>
      <c r="H13350">
        <v>8</v>
      </c>
      <c r="I13350" s="31" t="s">
        <v>103</v>
      </c>
    </row>
    <row r="13351" spans="1:9" x14ac:dyDescent="0.3">
      <c r="A13351">
        <v>13382</v>
      </c>
      <c r="B13351">
        <v>8</v>
      </c>
      <c r="C13351">
        <v>215</v>
      </c>
      <c r="D13351" s="32">
        <v>0.73333333333333328</v>
      </c>
      <c r="E13351">
        <v>8000</v>
      </c>
      <c r="G13351" s="31" t="s">
        <v>97</v>
      </c>
      <c r="H13351">
        <v>8</v>
      </c>
      <c r="I13351" s="31" t="s">
        <v>101</v>
      </c>
    </row>
    <row r="13352" spans="1:9" x14ac:dyDescent="0.3">
      <c r="A13352">
        <v>13383</v>
      </c>
      <c r="B13352">
        <v>5</v>
      </c>
      <c r="C13352">
        <v>215</v>
      </c>
      <c r="D13352" s="32">
        <v>0.54166666666666663</v>
      </c>
      <c r="E13352">
        <v>8000</v>
      </c>
      <c r="G13352" s="31" t="s">
        <v>102</v>
      </c>
      <c r="H13352">
        <v>8</v>
      </c>
      <c r="I13352" s="31" t="s">
        <v>105</v>
      </c>
    </row>
    <row r="13353" spans="1:9" x14ac:dyDescent="0.3">
      <c r="A13353">
        <v>13384</v>
      </c>
      <c r="B13353">
        <v>3</v>
      </c>
      <c r="C13353">
        <v>215</v>
      </c>
      <c r="D13353" s="32">
        <v>0.58333333333333337</v>
      </c>
      <c r="E13353">
        <v>8000</v>
      </c>
      <c r="G13353" s="31" t="s">
        <v>102</v>
      </c>
      <c r="H13353">
        <v>9</v>
      </c>
      <c r="I13353" s="31" t="s">
        <v>104</v>
      </c>
    </row>
    <row r="13354" spans="1:9" x14ac:dyDescent="0.3">
      <c r="A13354">
        <v>13385</v>
      </c>
      <c r="B13354">
        <v>2</v>
      </c>
      <c r="C13354">
        <v>215</v>
      </c>
      <c r="D13354" s="32">
        <v>0.69861111111111107</v>
      </c>
      <c r="E13354">
        <v>8000</v>
      </c>
      <c r="G13354" s="31" t="s">
        <v>102</v>
      </c>
      <c r="H13354">
        <v>9</v>
      </c>
      <c r="I13354" s="31" t="s">
        <v>98</v>
      </c>
    </row>
    <row r="13355" spans="1:9" x14ac:dyDescent="0.3">
      <c r="A13355">
        <v>13386</v>
      </c>
      <c r="B13355">
        <v>4</v>
      </c>
      <c r="C13355">
        <v>215</v>
      </c>
      <c r="D13355" s="32">
        <v>0.59722222222222221</v>
      </c>
      <c r="E13355">
        <v>8000</v>
      </c>
      <c r="G13355" s="31" t="s">
        <v>102</v>
      </c>
      <c r="H13355">
        <v>9</v>
      </c>
      <c r="I13355" s="31" t="s">
        <v>103</v>
      </c>
    </row>
    <row r="13356" spans="1:9" x14ac:dyDescent="0.3">
      <c r="A13356">
        <v>13387</v>
      </c>
      <c r="B13356">
        <v>8</v>
      </c>
      <c r="C13356">
        <v>215</v>
      </c>
      <c r="D13356" s="32">
        <v>0.76249999999999996</v>
      </c>
      <c r="E13356">
        <v>8000</v>
      </c>
      <c r="G13356" s="31" t="s">
        <v>97</v>
      </c>
      <c r="H13356">
        <v>9</v>
      </c>
      <c r="I13356" s="31" t="s">
        <v>101</v>
      </c>
    </row>
    <row r="13357" spans="1:9" x14ac:dyDescent="0.3">
      <c r="A13357">
        <v>13388</v>
      </c>
      <c r="B13357">
        <v>5</v>
      </c>
      <c r="C13357">
        <v>215</v>
      </c>
      <c r="D13357" s="32">
        <v>0.57152777777777775</v>
      </c>
      <c r="E13357">
        <v>8000</v>
      </c>
      <c r="G13357" s="31" t="s">
        <v>97</v>
      </c>
      <c r="H13357">
        <v>9</v>
      </c>
      <c r="I13357" s="31" t="s">
        <v>105</v>
      </c>
    </row>
    <row r="13358" spans="1:9" x14ac:dyDescent="0.3">
      <c r="A13358">
        <v>13389</v>
      </c>
      <c r="B13358">
        <v>3</v>
      </c>
      <c r="C13358">
        <v>215</v>
      </c>
      <c r="D13358" s="32">
        <v>0.63541666666666663</v>
      </c>
      <c r="E13358">
        <v>8000</v>
      </c>
      <c r="F13358">
        <v>2000</v>
      </c>
      <c r="G13358" s="31" t="s">
        <v>102</v>
      </c>
      <c r="H13358">
        <v>10</v>
      </c>
      <c r="I13358" s="31" t="s">
        <v>104</v>
      </c>
    </row>
    <row r="13359" spans="1:9" x14ac:dyDescent="0.3">
      <c r="A13359">
        <v>13390</v>
      </c>
      <c r="B13359">
        <v>2</v>
      </c>
      <c r="C13359">
        <v>215</v>
      </c>
      <c r="D13359" s="32">
        <v>0.73124999999999996</v>
      </c>
      <c r="E13359">
        <v>8000</v>
      </c>
      <c r="G13359" s="31" t="s">
        <v>97</v>
      </c>
      <c r="H13359">
        <v>10</v>
      </c>
      <c r="I13359" s="31" t="s">
        <v>98</v>
      </c>
    </row>
    <row r="13360" spans="1:9" x14ac:dyDescent="0.3">
      <c r="A13360">
        <v>13391</v>
      </c>
      <c r="B13360">
        <v>4</v>
      </c>
      <c r="C13360">
        <v>215</v>
      </c>
      <c r="D13360" s="32">
        <v>0.66805555555555551</v>
      </c>
      <c r="E13360">
        <v>8000</v>
      </c>
      <c r="G13360" s="31" t="s">
        <v>97</v>
      </c>
      <c r="H13360">
        <v>10</v>
      </c>
      <c r="I13360" s="31" t="s">
        <v>103</v>
      </c>
    </row>
    <row r="13361" spans="1:9" x14ac:dyDescent="0.3">
      <c r="A13361">
        <v>13392</v>
      </c>
      <c r="B13361">
        <v>8</v>
      </c>
      <c r="C13361">
        <v>215</v>
      </c>
      <c r="D13361" s="32">
        <v>0.79861111111111116</v>
      </c>
      <c r="E13361">
        <v>8000</v>
      </c>
      <c r="F13361">
        <v>1300</v>
      </c>
      <c r="G13361" s="31" t="s">
        <v>102</v>
      </c>
      <c r="H13361">
        <v>10</v>
      </c>
      <c r="I13361" s="31" t="s">
        <v>101</v>
      </c>
    </row>
    <row r="13362" spans="1:9" x14ac:dyDescent="0.3">
      <c r="A13362">
        <v>13393</v>
      </c>
      <c r="B13362">
        <v>5</v>
      </c>
      <c r="C13362">
        <v>215</v>
      </c>
      <c r="D13362" s="32"/>
      <c r="E13362">
        <v>8000</v>
      </c>
      <c r="G13362" s="31" t="s">
        <v>97</v>
      </c>
      <c r="H13362">
        <v>10</v>
      </c>
      <c r="I13362" s="31" t="s">
        <v>105</v>
      </c>
    </row>
    <row r="13363" spans="1:9" x14ac:dyDescent="0.3">
      <c r="A13363">
        <v>13394</v>
      </c>
      <c r="B13363">
        <v>3</v>
      </c>
      <c r="C13363">
        <v>215</v>
      </c>
      <c r="D13363" s="32">
        <v>0.66805555555555551</v>
      </c>
      <c r="E13363">
        <v>8000</v>
      </c>
      <c r="G13363" s="31" t="s">
        <v>102</v>
      </c>
      <c r="H13363">
        <v>11</v>
      </c>
      <c r="I13363" s="31" t="s">
        <v>104</v>
      </c>
    </row>
    <row r="13364" spans="1:9" x14ac:dyDescent="0.3">
      <c r="A13364">
        <v>13395</v>
      </c>
      <c r="B13364">
        <v>2</v>
      </c>
      <c r="C13364">
        <v>215</v>
      </c>
      <c r="D13364" s="32">
        <v>0.75138888888888888</v>
      </c>
      <c r="E13364">
        <v>8000</v>
      </c>
      <c r="G13364" s="31" t="s">
        <v>102</v>
      </c>
      <c r="H13364">
        <v>11</v>
      </c>
      <c r="I13364" s="31" t="s">
        <v>98</v>
      </c>
    </row>
    <row r="13365" spans="1:9" x14ac:dyDescent="0.3">
      <c r="A13365">
        <v>13396</v>
      </c>
      <c r="B13365">
        <v>4</v>
      </c>
      <c r="C13365">
        <v>215</v>
      </c>
      <c r="D13365" s="32">
        <v>0.68263888888888891</v>
      </c>
      <c r="E13365">
        <v>8000</v>
      </c>
      <c r="G13365" s="31" t="s">
        <v>97</v>
      </c>
      <c r="H13365">
        <v>11</v>
      </c>
      <c r="I13365" s="31" t="s">
        <v>103</v>
      </c>
    </row>
    <row r="13366" spans="1:9" x14ac:dyDescent="0.3">
      <c r="A13366">
        <v>13397</v>
      </c>
      <c r="B13366">
        <v>8</v>
      </c>
      <c r="C13366">
        <v>215</v>
      </c>
      <c r="D13366" s="32">
        <v>0.83125000000000004</v>
      </c>
      <c r="E13366">
        <v>10000</v>
      </c>
      <c r="G13366" s="31" t="s">
        <v>97</v>
      </c>
      <c r="H13366">
        <v>11</v>
      </c>
      <c r="I13366" s="31" t="s">
        <v>101</v>
      </c>
    </row>
    <row r="13367" spans="1:9" x14ac:dyDescent="0.3">
      <c r="A13367">
        <v>13398</v>
      </c>
      <c r="B13367">
        <v>5</v>
      </c>
      <c r="C13367">
        <v>215</v>
      </c>
      <c r="D13367" s="32">
        <v>0.61111111111111116</v>
      </c>
      <c r="E13367">
        <v>8000</v>
      </c>
      <c r="G13367" s="31" t="s">
        <v>97</v>
      </c>
      <c r="H13367">
        <v>11</v>
      </c>
      <c r="I13367" s="31" t="s">
        <v>105</v>
      </c>
    </row>
    <row r="13368" spans="1:9" x14ac:dyDescent="0.3">
      <c r="A13368">
        <v>13399</v>
      </c>
      <c r="B13368">
        <v>3</v>
      </c>
      <c r="C13368">
        <v>215</v>
      </c>
      <c r="D13368" s="32">
        <v>0.69861111111111107</v>
      </c>
      <c r="E13368">
        <v>8000</v>
      </c>
      <c r="F13368">
        <v>2000</v>
      </c>
      <c r="G13368" s="31" t="s">
        <v>102</v>
      </c>
      <c r="H13368">
        <v>12</v>
      </c>
      <c r="I13368" s="31" t="s">
        <v>104</v>
      </c>
    </row>
    <row r="13369" spans="1:9" x14ac:dyDescent="0.3">
      <c r="A13369">
        <v>13400</v>
      </c>
      <c r="B13369">
        <v>2</v>
      </c>
      <c r="C13369">
        <v>215</v>
      </c>
      <c r="D13369" s="32">
        <v>0.79027777777777775</v>
      </c>
      <c r="E13369">
        <v>8000</v>
      </c>
      <c r="G13369" s="31" t="s">
        <v>102</v>
      </c>
      <c r="H13369">
        <v>12</v>
      </c>
      <c r="I13369" s="31" t="s">
        <v>98</v>
      </c>
    </row>
    <row r="13370" spans="1:9" x14ac:dyDescent="0.3">
      <c r="A13370">
        <v>13401</v>
      </c>
      <c r="B13370">
        <v>4</v>
      </c>
      <c r="C13370">
        <v>215</v>
      </c>
      <c r="D13370" s="32">
        <v>0.73750000000000004</v>
      </c>
      <c r="E13370">
        <v>8000</v>
      </c>
      <c r="G13370" s="31" t="s">
        <v>102</v>
      </c>
      <c r="H13370">
        <v>12</v>
      </c>
      <c r="I13370" s="31" t="s">
        <v>103</v>
      </c>
    </row>
    <row r="13371" spans="1:9" x14ac:dyDescent="0.3">
      <c r="A13371">
        <v>13402</v>
      </c>
      <c r="B13371">
        <v>5</v>
      </c>
      <c r="C13371">
        <v>215</v>
      </c>
      <c r="D13371" s="32">
        <v>0.63472222222222219</v>
      </c>
      <c r="E13371">
        <v>8000</v>
      </c>
      <c r="G13371" s="31" t="s">
        <v>102</v>
      </c>
      <c r="H13371">
        <v>12</v>
      </c>
      <c r="I13371" s="31" t="s">
        <v>105</v>
      </c>
    </row>
    <row r="13372" spans="1:9" x14ac:dyDescent="0.3">
      <c r="A13372">
        <v>13403</v>
      </c>
      <c r="B13372">
        <v>3</v>
      </c>
      <c r="C13372">
        <v>215</v>
      </c>
      <c r="D13372" s="32">
        <v>0.72986111111111107</v>
      </c>
      <c r="E13372">
        <v>8000</v>
      </c>
      <c r="G13372" s="31" t="s">
        <v>97</v>
      </c>
      <c r="H13372">
        <v>13</v>
      </c>
      <c r="I13372" s="31" t="s">
        <v>104</v>
      </c>
    </row>
    <row r="13373" spans="1:9" x14ac:dyDescent="0.3">
      <c r="A13373">
        <v>13404</v>
      </c>
      <c r="B13373">
        <v>2</v>
      </c>
      <c r="C13373">
        <v>215</v>
      </c>
      <c r="D13373" s="32">
        <v>0.81041666666666667</v>
      </c>
      <c r="E13373">
        <v>8000</v>
      </c>
      <c r="G13373" s="31" t="s">
        <v>102</v>
      </c>
      <c r="H13373">
        <v>13</v>
      </c>
      <c r="I13373" s="31" t="s">
        <v>98</v>
      </c>
    </row>
    <row r="13374" spans="1:9" x14ac:dyDescent="0.3">
      <c r="A13374">
        <v>13405</v>
      </c>
      <c r="B13374">
        <v>4</v>
      </c>
      <c r="C13374">
        <v>215</v>
      </c>
      <c r="D13374" s="32">
        <v>0.75347222222222221</v>
      </c>
      <c r="E13374">
        <v>8000</v>
      </c>
      <c r="G13374" s="31" t="s">
        <v>97</v>
      </c>
      <c r="H13374">
        <v>13</v>
      </c>
      <c r="I13374" s="31" t="s">
        <v>103</v>
      </c>
    </row>
    <row r="13375" spans="1:9" x14ac:dyDescent="0.3">
      <c r="A13375">
        <v>13406</v>
      </c>
      <c r="B13375">
        <v>5</v>
      </c>
      <c r="C13375">
        <v>215</v>
      </c>
      <c r="D13375" s="32">
        <v>0.65763888888888888</v>
      </c>
      <c r="E13375">
        <v>8000</v>
      </c>
      <c r="G13375" s="31" t="s">
        <v>97</v>
      </c>
      <c r="H13375">
        <v>13</v>
      </c>
      <c r="I13375" s="31" t="s">
        <v>105</v>
      </c>
    </row>
    <row r="13376" spans="1:9" x14ac:dyDescent="0.3">
      <c r="A13376">
        <v>13407</v>
      </c>
      <c r="B13376">
        <v>3</v>
      </c>
      <c r="C13376">
        <v>215</v>
      </c>
      <c r="D13376" s="32">
        <v>0.75069444444444444</v>
      </c>
      <c r="E13376">
        <v>8000</v>
      </c>
      <c r="G13376" s="31" t="s">
        <v>97</v>
      </c>
      <c r="H13376">
        <v>14</v>
      </c>
      <c r="I13376" s="31" t="s">
        <v>104</v>
      </c>
    </row>
    <row r="13377" spans="1:9" x14ac:dyDescent="0.3">
      <c r="A13377">
        <v>13408</v>
      </c>
      <c r="B13377">
        <v>2</v>
      </c>
      <c r="C13377">
        <v>215</v>
      </c>
      <c r="D13377" s="32">
        <v>0.83472222222222225</v>
      </c>
      <c r="E13377">
        <v>8000</v>
      </c>
      <c r="G13377" s="31" t="s">
        <v>102</v>
      </c>
      <c r="H13377">
        <v>14</v>
      </c>
      <c r="I13377" s="31" t="s">
        <v>98</v>
      </c>
    </row>
    <row r="13378" spans="1:9" x14ac:dyDescent="0.3">
      <c r="A13378">
        <v>13409</v>
      </c>
      <c r="B13378">
        <v>4</v>
      </c>
      <c r="C13378">
        <v>215</v>
      </c>
      <c r="D13378" s="32">
        <v>0.77569444444444446</v>
      </c>
      <c r="E13378">
        <v>8000</v>
      </c>
      <c r="G13378" s="31" t="s">
        <v>102</v>
      </c>
      <c r="H13378">
        <v>14</v>
      </c>
      <c r="I13378" s="31" t="s">
        <v>103</v>
      </c>
    </row>
    <row r="13379" spans="1:9" x14ac:dyDescent="0.3">
      <c r="A13379">
        <v>13410</v>
      </c>
      <c r="B13379">
        <v>5</v>
      </c>
      <c r="C13379">
        <v>215</v>
      </c>
      <c r="D13379" s="32">
        <v>0.7055555555555556</v>
      </c>
      <c r="E13379">
        <v>8000</v>
      </c>
      <c r="G13379" s="31" t="s">
        <v>102</v>
      </c>
      <c r="H13379">
        <v>14</v>
      </c>
      <c r="I13379" s="31" t="s">
        <v>105</v>
      </c>
    </row>
    <row r="13380" spans="1:9" x14ac:dyDescent="0.3">
      <c r="A13380">
        <v>13411</v>
      </c>
      <c r="B13380">
        <v>3</v>
      </c>
      <c r="C13380">
        <v>215</v>
      </c>
      <c r="D13380" s="32">
        <v>0.76875000000000004</v>
      </c>
      <c r="E13380">
        <v>8000</v>
      </c>
      <c r="G13380" s="31" t="s">
        <v>102</v>
      </c>
      <c r="H13380">
        <v>15</v>
      </c>
      <c r="I13380" s="31" t="s">
        <v>104</v>
      </c>
    </row>
    <row r="13381" spans="1:9" x14ac:dyDescent="0.3">
      <c r="A13381">
        <v>13412</v>
      </c>
      <c r="B13381">
        <v>4</v>
      </c>
      <c r="C13381">
        <v>215</v>
      </c>
      <c r="D13381" s="32">
        <v>0.79791666666666672</v>
      </c>
      <c r="E13381">
        <v>8000</v>
      </c>
      <c r="G13381" s="31" t="s">
        <v>102</v>
      </c>
      <c r="H13381">
        <v>15</v>
      </c>
      <c r="I13381" s="31" t="s">
        <v>103</v>
      </c>
    </row>
    <row r="13382" spans="1:9" x14ac:dyDescent="0.3">
      <c r="A13382">
        <v>13413</v>
      </c>
      <c r="B13382">
        <v>5</v>
      </c>
      <c r="C13382">
        <v>215</v>
      </c>
      <c r="D13382" s="32">
        <v>0.7270833333333333</v>
      </c>
      <c r="E13382">
        <v>8000</v>
      </c>
      <c r="G13382" s="31" t="s">
        <v>102</v>
      </c>
      <c r="H13382">
        <v>15</v>
      </c>
      <c r="I13382" s="31" t="s">
        <v>105</v>
      </c>
    </row>
    <row r="13383" spans="1:9" x14ac:dyDescent="0.3">
      <c r="A13383">
        <v>13414</v>
      </c>
      <c r="B13383">
        <v>3</v>
      </c>
      <c r="C13383">
        <v>215</v>
      </c>
      <c r="D13383" s="32">
        <v>0.79861111111111116</v>
      </c>
      <c r="E13383">
        <v>8000</v>
      </c>
      <c r="F13383">
        <v>2000</v>
      </c>
      <c r="G13383" s="31" t="s">
        <v>97</v>
      </c>
      <c r="H13383">
        <v>16</v>
      </c>
      <c r="I13383" s="31" t="s">
        <v>104</v>
      </c>
    </row>
    <row r="13384" spans="1:9" x14ac:dyDescent="0.3">
      <c r="A13384">
        <v>13415</v>
      </c>
      <c r="B13384">
        <v>4</v>
      </c>
      <c r="C13384">
        <v>215</v>
      </c>
      <c r="D13384" s="32">
        <v>0.82430555555555551</v>
      </c>
      <c r="E13384">
        <v>8000</v>
      </c>
      <c r="G13384" s="31" t="s">
        <v>102</v>
      </c>
      <c r="H13384">
        <v>16</v>
      </c>
      <c r="I13384" s="31" t="s">
        <v>103</v>
      </c>
    </row>
    <row r="13385" spans="1:9" x14ac:dyDescent="0.3">
      <c r="A13385">
        <v>13416</v>
      </c>
      <c r="B13385">
        <v>5</v>
      </c>
      <c r="C13385">
        <v>215</v>
      </c>
      <c r="D13385" s="32">
        <v>0.75069444444444444</v>
      </c>
      <c r="E13385">
        <v>8000</v>
      </c>
      <c r="G13385" s="31" t="s">
        <v>102</v>
      </c>
      <c r="H13385">
        <v>16</v>
      </c>
      <c r="I13385" s="31" t="s">
        <v>105</v>
      </c>
    </row>
    <row r="13386" spans="1:9" x14ac:dyDescent="0.3">
      <c r="A13386">
        <v>13417</v>
      </c>
      <c r="B13386">
        <v>3</v>
      </c>
      <c r="C13386">
        <v>215</v>
      </c>
      <c r="D13386" s="32">
        <v>0.8208333333333333</v>
      </c>
      <c r="E13386">
        <v>8000</v>
      </c>
      <c r="G13386" s="31" t="s">
        <v>102</v>
      </c>
      <c r="H13386">
        <v>17</v>
      </c>
      <c r="I13386" s="31" t="s">
        <v>104</v>
      </c>
    </row>
    <row r="13387" spans="1:9" x14ac:dyDescent="0.3">
      <c r="A13387">
        <v>13418</v>
      </c>
      <c r="B13387">
        <v>4</v>
      </c>
      <c r="C13387">
        <v>215</v>
      </c>
      <c r="D13387" s="32">
        <v>0.42708333333333331</v>
      </c>
      <c r="E13387">
        <v>8000</v>
      </c>
      <c r="F13387">
        <v>2000</v>
      </c>
      <c r="G13387" s="31" t="s">
        <v>97</v>
      </c>
      <c r="H13387">
        <v>17</v>
      </c>
      <c r="I13387" s="31" t="s">
        <v>103</v>
      </c>
    </row>
    <row r="13388" spans="1:9" x14ac:dyDescent="0.3">
      <c r="A13388">
        <v>13419</v>
      </c>
      <c r="B13388">
        <v>5</v>
      </c>
      <c r="C13388">
        <v>215</v>
      </c>
      <c r="D13388" s="32">
        <v>0.76944444444444449</v>
      </c>
      <c r="E13388">
        <v>8000</v>
      </c>
      <c r="G13388" s="31" t="s">
        <v>102</v>
      </c>
      <c r="H13388">
        <v>17</v>
      </c>
      <c r="I13388" s="31" t="s">
        <v>105</v>
      </c>
    </row>
    <row r="13389" spans="1:9" x14ac:dyDescent="0.3">
      <c r="A13389">
        <v>13420</v>
      </c>
      <c r="B13389">
        <v>3</v>
      </c>
      <c r="C13389">
        <v>215</v>
      </c>
      <c r="D13389" s="32">
        <v>0.84166666666666667</v>
      </c>
      <c r="E13389">
        <v>8000</v>
      </c>
      <c r="G13389" s="31" t="s">
        <v>97</v>
      </c>
      <c r="H13389">
        <v>18</v>
      </c>
      <c r="I13389" s="31" t="s">
        <v>104</v>
      </c>
    </row>
    <row r="13390" spans="1:9" x14ac:dyDescent="0.3">
      <c r="A13390">
        <v>13421</v>
      </c>
      <c r="B13390">
        <v>5</v>
      </c>
      <c r="C13390">
        <v>215</v>
      </c>
      <c r="D13390" s="32">
        <v>0.79166666666666663</v>
      </c>
      <c r="E13390">
        <v>8000</v>
      </c>
      <c r="G13390" s="31" t="s">
        <v>102</v>
      </c>
      <c r="H13390">
        <v>18</v>
      </c>
      <c r="I13390" s="31" t="s">
        <v>105</v>
      </c>
    </row>
    <row r="13391" spans="1:9" x14ac:dyDescent="0.3">
      <c r="A13391">
        <v>13422</v>
      </c>
      <c r="B13391">
        <v>3</v>
      </c>
      <c r="C13391">
        <v>215</v>
      </c>
      <c r="D13391" s="32"/>
      <c r="E13391">
        <v>8000</v>
      </c>
      <c r="G13391" s="31" t="s">
        <v>102</v>
      </c>
      <c r="H13391">
        <v>19</v>
      </c>
      <c r="I13391" s="31" t="s">
        <v>104</v>
      </c>
    </row>
    <row r="13392" spans="1:9" x14ac:dyDescent="0.3">
      <c r="A13392">
        <v>13423</v>
      </c>
      <c r="B13392">
        <v>5</v>
      </c>
      <c r="C13392">
        <v>215</v>
      </c>
      <c r="D13392" s="32">
        <v>0.81527777777777777</v>
      </c>
      <c r="E13392">
        <v>8000</v>
      </c>
      <c r="F13392">
        <v>1000</v>
      </c>
      <c r="G13392" s="31" t="s">
        <v>102</v>
      </c>
      <c r="H13392">
        <v>19</v>
      </c>
      <c r="I13392" s="31" t="s">
        <v>105</v>
      </c>
    </row>
    <row r="13393" spans="1:9" x14ac:dyDescent="0.3">
      <c r="A13393">
        <v>13424</v>
      </c>
      <c r="B13393">
        <v>5</v>
      </c>
      <c r="C13393">
        <v>215</v>
      </c>
      <c r="D13393" s="32">
        <v>0.83750000000000002</v>
      </c>
      <c r="E13393">
        <v>10000</v>
      </c>
      <c r="G13393" s="31" t="s">
        <v>102</v>
      </c>
      <c r="H13393">
        <v>20</v>
      </c>
      <c r="I13393" s="31" t="s">
        <v>105</v>
      </c>
    </row>
    <row r="13394" spans="1:9" x14ac:dyDescent="0.3">
      <c r="A13394">
        <v>13425</v>
      </c>
      <c r="B13394">
        <v>3</v>
      </c>
      <c r="C13394">
        <v>216</v>
      </c>
      <c r="D13394" s="32">
        <v>0.4465277777777778</v>
      </c>
      <c r="E13394">
        <v>10000</v>
      </c>
      <c r="G13394" s="31" t="s">
        <v>97</v>
      </c>
      <c r="H13394">
        <v>4</v>
      </c>
      <c r="I13394" s="31" t="s">
        <v>104</v>
      </c>
    </row>
    <row r="13395" spans="1:9" x14ac:dyDescent="0.3">
      <c r="A13395">
        <v>13426</v>
      </c>
      <c r="B13395">
        <v>2</v>
      </c>
      <c r="C13395">
        <v>216</v>
      </c>
      <c r="D13395" s="32">
        <v>0.45416666666666666</v>
      </c>
      <c r="E13395">
        <v>8000</v>
      </c>
      <c r="F13395">
        <v>2000</v>
      </c>
      <c r="G13395" s="31" t="s">
        <v>97</v>
      </c>
      <c r="H13395">
        <v>4</v>
      </c>
      <c r="I13395" s="31" t="s">
        <v>98</v>
      </c>
    </row>
    <row r="13396" spans="1:9" x14ac:dyDescent="0.3">
      <c r="A13396">
        <v>13427</v>
      </c>
      <c r="B13396">
        <v>1</v>
      </c>
      <c r="C13396">
        <v>216</v>
      </c>
      <c r="D13396" s="32">
        <v>0.45208333333333334</v>
      </c>
      <c r="E13396">
        <v>8000</v>
      </c>
      <c r="F13396">
        <v>2000</v>
      </c>
      <c r="G13396" s="31" t="s">
        <v>102</v>
      </c>
      <c r="H13396">
        <v>4</v>
      </c>
      <c r="I13396" s="31" t="s">
        <v>99</v>
      </c>
    </row>
    <row r="13397" spans="1:9" x14ac:dyDescent="0.3">
      <c r="A13397">
        <v>13428</v>
      </c>
      <c r="B13397">
        <v>4</v>
      </c>
      <c r="C13397">
        <v>216</v>
      </c>
      <c r="D13397" s="32">
        <v>0.46527777777777779</v>
      </c>
      <c r="E13397">
        <v>8000</v>
      </c>
      <c r="G13397" s="31" t="s">
        <v>102</v>
      </c>
      <c r="H13397">
        <v>4</v>
      </c>
      <c r="I13397" s="31" t="s">
        <v>103</v>
      </c>
    </row>
    <row r="13398" spans="1:9" x14ac:dyDescent="0.3">
      <c r="A13398">
        <v>13429</v>
      </c>
      <c r="B13398">
        <v>8</v>
      </c>
      <c r="C13398">
        <v>216</v>
      </c>
      <c r="D13398" s="32">
        <v>0.47222222222222221</v>
      </c>
      <c r="E13398">
        <v>8000</v>
      </c>
      <c r="G13398" s="31" t="s">
        <v>97</v>
      </c>
      <c r="H13398">
        <v>4</v>
      </c>
      <c r="I13398" s="31" t="s">
        <v>101</v>
      </c>
    </row>
    <row r="13399" spans="1:9" x14ac:dyDescent="0.3">
      <c r="A13399">
        <v>13430</v>
      </c>
      <c r="B13399">
        <v>5</v>
      </c>
      <c r="C13399">
        <v>216</v>
      </c>
      <c r="D13399" s="32">
        <v>0.44583333333333336</v>
      </c>
      <c r="E13399">
        <v>8000</v>
      </c>
      <c r="G13399" s="31" t="s">
        <v>97</v>
      </c>
      <c r="H13399">
        <v>4</v>
      </c>
      <c r="I13399" s="31" t="s">
        <v>105</v>
      </c>
    </row>
    <row r="13400" spans="1:9" x14ac:dyDescent="0.3">
      <c r="A13400">
        <v>13431</v>
      </c>
      <c r="B13400">
        <v>3</v>
      </c>
      <c r="C13400">
        <v>216</v>
      </c>
      <c r="D13400" s="32">
        <v>0.49027777777777776</v>
      </c>
      <c r="E13400">
        <v>10000</v>
      </c>
      <c r="G13400" s="31" t="s">
        <v>97</v>
      </c>
      <c r="H13400">
        <v>5</v>
      </c>
      <c r="I13400" s="31" t="s">
        <v>104</v>
      </c>
    </row>
    <row r="13401" spans="1:9" x14ac:dyDescent="0.3">
      <c r="A13401">
        <v>13432</v>
      </c>
      <c r="B13401">
        <v>2</v>
      </c>
      <c r="C13401">
        <v>216</v>
      </c>
      <c r="D13401" s="32">
        <v>0.5</v>
      </c>
      <c r="E13401">
        <v>8000</v>
      </c>
      <c r="G13401" s="31" t="s">
        <v>102</v>
      </c>
      <c r="H13401">
        <v>5</v>
      </c>
      <c r="I13401" s="31" t="s">
        <v>98</v>
      </c>
    </row>
    <row r="13402" spans="1:9" x14ac:dyDescent="0.3">
      <c r="A13402">
        <v>13433</v>
      </c>
      <c r="B13402">
        <v>1</v>
      </c>
      <c r="C13402">
        <v>216</v>
      </c>
      <c r="D13402" s="32">
        <v>0.49444444444444446</v>
      </c>
      <c r="E13402">
        <v>8000</v>
      </c>
      <c r="G13402" s="31" t="s">
        <v>97</v>
      </c>
      <c r="H13402">
        <v>5</v>
      </c>
      <c r="I13402" s="31" t="s">
        <v>99</v>
      </c>
    </row>
    <row r="13403" spans="1:9" x14ac:dyDescent="0.3">
      <c r="A13403">
        <v>13434</v>
      </c>
      <c r="B13403">
        <v>4</v>
      </c>
      <c r="C13403">
        <v>216</v>
      </c>
      <c r="D13403" s="32">
        <v>0.49027777777777776</v>
      </c>
      <c r="E13403">
        <v>8000</v>
      </c>
      <c r="F13403">
        <v>2000</v>
      </c>
      <c r="G13403" s="31" t="s">
        <v>97</v>
      </c>
      <c r="H13403">
        <v>5</v>
      </c>
      <c r="I13403" s="31" t="s">
        <v>103</v>
      </c>
    </row>
    <row r="13404" spans="1:9" x14ac:dyDescent="0.3">
      <c r="A13404">
        <v>13435</v>
      </c>
      <c r="B13404">
        <v>8</v>
      </c>
      <c r="C13404">
        <v>216</v>
      </c>
      <c r="D13404" s="32">
        <v>0.52152777777777781</v>
      </c>
      <c r="E13404">
        <v>8000</v>
      </c>
      <c r="G13404" s="31" t="s">
        <v>97</v>
      </c>
      <c r="H13404">
        <v>5</v>
      </c>
      <c r="I13404" s="31" t="s">
        <v>101</v>
      </c>
    </row>
    <row r="13405" spans="1:9" x14ac:dyDescent="0.3">
      <c r="A13405">
        <v>13436</v>
      </c>
      <c r="B13405">
        <v>5</v>
      </c>
      <c r="C13405">
        <v>216</v>
      </c>
      <c r="D13405" s="32">
        <v>0.47083333333333333</v>
      </c>
      <c r="E13405">
        <v>8000</v>
      </c>
      <c r="F13405">
        <v>150</v>
      </c>
      <c r="G13405" s="31" t="s">
        <v>102</v>
      </c>
      <c r="H13405">
        <v>5</v>
      </c>
      <c r="I13405" s="31" t="s">
        <v>105</v>
      </c>
    </row>
    <row r="13406" spans="1:9" x14ac:dyDescent="0.3">
      <c r="A13406">
        <v>13437</v>
      </c>
      <c r="B13406">
        <v>3</v>
      </c>
      <c r="C13406">
        <v>216</v>
      </c>
      <c r="D13406" s="32">
        <v>0.50624999999999998</v>
      </c>
      <c r="E13406">
        <v>8000</v>
      </c>
      <c r="G13406" s="31" t="s">
        <v>102</v>
      </c>
      <c r="H13406">
        <v>6</v>
      </c>
      <c r="I13406" s="31" t="s">
        <v>104</v>
      </c>
    </row>
    <row r="13407" spans="1:9" x14ac:dyDescent="0.3">
      <c r="A13407">
        <v>13438</v>
      </c>
      <c r="B13407">
        <v>2</v>
      </c>
      <c r="C13407">
        <v>216</v>
      </c>
      <c r="D13407" s="32">
        <v>0.52916666666666667</v>
      </c>
      <c r="E13407">
        <v>10000</v>
      </c>
      <c r="G13407" s="31" t="s">
        <v>102</v>
      </c>
      <c r="H13407">
        <v>6</v>
      </c>
      <c r="I13407" s="31" t="s">
        <v>98</v>
      </c>
    </row>
    <row r="13408" spans="1:9" x14ac:dyDescent="0.3">
      <c r="A13408">
        <v>13439</v>
      </c>
      <c r="B13408">
        <v>1</v>
      </c>
      <c r="C13408">
        <v>216</v>
      </c>
      <c r="D13408" s="32">
        <v>0.53055555555555556</v>
      </c>
      <c r="E13408">
        <v>8000</v>
      </c>
      <c r="F13408">
        <v>2000</v>
      </c>
      <c r="G13408" s="31" t="s">
        <v>97</v>
      </c>
      <c r="H13408">
        <v>6</v>
      </c>
      <c r="I13408" s="31" t="s">
        <v>99</v>
      </c>
    </row>
    <row r="13409" spans="1:9" x14ac:dyDescent="0.3">
      <c r="A13409">
        <v>13440</v>
      </c>
      <c r="B13409">
        <v>4</v>
      </c>
      <c r="C13409">
        <v>216</v>
      </c>
      <c r="D13409" s="32">
        <v>0.5444444444444444</v>
      </c>
      <c r="E13409">
        <v>8000</v>
      </c>
      <c r="G13409" s="31" t="s">
        <v>97</v>
      </c>
      <c r="H13409">
        <v>6</v>
      </c>
      <c r="I13409" s="31" t="s">
        <v>103</v>
      </c>
    </row>
    <row r="13410" spans="1:9" x14ac:dyDescent="0.3">
      <c r="A13410">
        <v>13441</v>
      </c>
      <c r="B13410">
        <v>8</v>
      </c>
      <c r="C13410">
        <v>216</v>
      </c>
      <c r="D13410" s="32">
        <v>0.56805555555555554</v>
      </c>
      <c r="E13410">
        <v>8000</v>
      </c>
      <c r="F13410">
        <v>1000</v>
      </c>
      <c r="G13410" s="31" t="s">
        <v>102</v>
      </c>
      <c r="H13410">
        <v>6</v>
      </c>
      <c r="I13410" s="31" t="s">
        <v>101</v>
      </c>
    </row>
    <row r="13411" spans="1:9" x14ac:dyDescent="0.3">
      <c r="A13411">
        <v>13442</v>
      </c>
      <c r="B13411">
        <v>5</v>
      </c>
      <c r="C13411">
        <v>216</v>
      </c>
      <c r="D13411" s="32">
        <v>0.49722222222222223</v>
      </c>
      <c r="E13411">
        <v>8000</v>
      </c>
      <c r="G13411" s="31" t="s">
        <v>97</v>
      </c>
      <c r="H13411">
        <v>6</v>
      </c>
      <c r="I13411" s="31" t="s">
        <v>105</v>
      </c>
    </row>
    <row r="13412" spans="1:9" x14ac:dyDescent="0.3">
      <c r="A13412">
        <v>13443</v>
      </c>
      <c r="B13412">
        <v>3</v>
      </c>
      <c r="C13412">
        <v>216</v>
      </c>
      <c r="D13412" s="32">
        <v>0.52847222222222223</v>
      </c>
      <c r="E13412">
        <v>8000</v>
      </c>
      <c r="F13412">
        <v>2000</v>
      </c>
      <c r="G13412" s="31" t="s">
        <v>102</v>
      </c>
      <c r="H13412">
        <v>7</v>
      </c>
      <c r="I13412" s="31" t="s">
        <v>104</v>
      </c>
    </row>
    <row r="13413" spans="1:9" x14ac:dyDescent="0.3">
      <c r="A13413">
        <v>13444</v>
      </c>
      <c r="B13413">
        <v>2</v>
      </c>
      <c r="C13413">
        <v>216</v>
      </c>
      <c r="D13413" s="32">
        <v>0.55347222222222225</v>
      </c>
      <c r="E13413">
        <v>8000</v>
      </c>
      <c r="G13413" s="31" t="s">
        <v>102</v>
      </c>
      <c r="H13413">
        <v>7</v>
      </c>
      <c r="I13413" s="31" t="s">
        <v>98</v>
      </c>
    </row>
    <row r="13414" spans="1:9" x14ac:dyDescent="0.3">
      <c r="A13414">
        <v>13445</v>
      </c>
      <c r="B13414">
        <v>1</v>
      </c>
      <c r="C13414">
        <v>216</v>
      </c>
      <c r="D13414" s="32">
        <v>0.55625000000000002</v>
      </c>
      <c r="E13414">
        <v>8000</v>
      </c>
      <c r="G13414" s="31" t="s">
        <v>102</v>
      </c>
      <c r="H13414">
        <v>7</v>
      </c>
      <c r="I13414" s="31" t="s">
        <v>99</v>
      </c>
    </row>
    <row r="13415" spans="1:9" x14ac:dyDescent="0.3">
      <c r="A13415">
        <v>13446</v>
      </c>
      <c r="B13415">
        <v>4</v>
      </c>
      <c r="C13415">
        <v>216</v>
      </c>
      <c r="D13415" s="32">
        <v>0.59305555555555556</v>
      </c>
      <c r="E13415">
        <v>10000</v>
      </c>
      <c r="G13415" s="31" t="s">
        <v>102</v>
      </c>
      <c r="H13415">
        <v>7</v>
      </c>
      <c r="I13415" s="31" t="s">
        <v>103</v>
      </c>
    </row>
    <row r="13416" spans="1:9" x14ac:dyDescent="0.3">
      <c r="A13416">
        <v>13447</v>
      </c>
      <c r="B13416">
        <v>8</v>
      </c>
      <c r="C13416">
        <v>216</v>
      </c>
      <c r="D13416" s="32">
        <v>0.6381944444444444</v>
      </c>
      <c r="E13416">
        <v>8000</v>
      </c>
      <c r="F13416">
        <v>2000</v>
      </c>
      <c r="G13416" s="31" t="s">
        <v>102</v>
      </c>
      <c r="H13416">
        <v>7</v>
      </c>
      <c r="I13416" s="31" t="s">
        <v>101</v>
      </c>
    </row>
    <row r="13417" spans="1:9" x14ac:dyDescent="0.3">
      <c r="A13417">
        <v>13448</v>
      </c>
      <c r="B13417">
        <v>5</v>
      </c>
      <c r="C13417">
        <v>216</v>
      </c>
      <c r="D13417" s="32">
        <v>0.5229166666666667</v>
      </c>
      <c r="E13417">
        <v>8000</v>
      </c>
      <c r="G13417" s="31" t="s">
        <v>97</v>
      </c>
      <c r="H13417">
        <v>7</v>
      </c>
      <c r="I13417" s="31" t="s">
        <v>105</v>
      </c>
    </row>
    <row r="13418" spans="1:9" x14ac:dyDescent="0.3">
      <c r="A13418">
        <v>13449</v>
      </c>
      <c r="B13418">
        <v>3</v>
      </c>
      <c r="C13418">
        <v>216</v>
      </c>
      <c r="D13418" s="32">
        <v>0.55069444444444449</v>
      </c>
      <c r="E13418">
        <v>8000</v>
      </c>
      <c r="G13418" s="31" t="s">
        <v>97</v>
      </c>
      <c r="H13418">
        <v>8</v>
      </c>
      <c r="I13418" s="31" t="s">
        <v>104</v>
      </c>
    </row>
    <row r="13419" spans="1:9" x14ac:dyDescent="0.3">
      <c r="A13419">
        <v>13450</v>
      </c>
      <c r="B13419">
        <v>2</v>
      </c>
      <c r="C13419">
        <v>216</v>
      </c>
      <c r="D13419" s="32">
        <v>0.65</v>
      </c>
      <c r="E13419">
        <v>8000</v>
      </c>
      <c r="G13419" s="31" t="s">
        <v>102</v>
      </c>
      <c r="H13419">
        <v>8</v>
      </c>
      <c r="I13419" s="31" t="s">
        <v>98</v>
      </c>
    </row>
    <row r="13420" spans="1:9" x14ac:dyDescent="0.3">
      <c r="A13420">
        <v>13451</v>
      </c>
      <c r="B13420">
        <v>1</v>
      </c>
      <c r="C13420">
        <v>216</v>
      </c>
      <c r="D13420" s="32">
        <v>0.56944444444444442</v>
      </c>
      <c r="E13420">
        <v>8000</v>
      </c>
      <c r="G13420" s="31" t="s">
        <v>102</v>
      </c>
      <c r="H13420">
        <v>8</v>
      </c>
      <c r="I13420" s="31" t="s">
        <v>99</v>
      </c>
    </row>
    <row r="13421" spans="1:9" x14ac:dyDescent="0.3">
      <c r="A13421">
        <v>13452</v>
      </c>
      <c r="B13421">
        <v>4</v>
      </c>
      <c r="C13421">
        <v>216</v>
      </c>
      <c r="D13421" s="32">
        <v>0.6791666666666667</v>
      </c>
      <c r="E13421">
        <v>8000</v>
      </c>
      <c r="G13421" s="31" t="s">
        <v>102</v>
      </c>
      <c r="H13421">
        <v>8</v>
      </c>
      <c r="I13421" s="31" t="s">
        <v>103</v>
      </c>
    </row>
    <row r="13422" spans="1:9" x14ac:dyDescent="0.3">
      <c r="A13422">
        <v>13453</v>
      </c>
      <c r="B13422">
        <v>8</v>
      </c>
      <c r="C13422">
        <v>216</v>
      </c>
      <c r="D13422" s="32">
        <v>0.69097222222222221</v>
      </c>
      <c r="E13422">
        <v>8000</v>
      </c>
      <c r="G13422" s="31" t="s">
        <v>102</v>
      </c>
      <c r="H13422">
        <v>8</v>
      </c>
      <c r="I13422" s="31" t="s">
        <v>101</v>
      </c>
    </row>
    <row r="13423" spans="1:9" x14ac:dyDescent="0.3">
      <c r="A13423">
        <v>13454</v>
      </c>
      <c r="B13423">
        <v>5</v>
      </c>
      <c r="C13423">
        <v>216</v>
      </c>
      <c r="D13423" s="32">
        <v>0.55486111111111114</v>
      </c>
      <c r="E13423">
        <v>8000</v>
      </c>
      <c r="G13423" s="31" t="s">
        <v>97</v>
      </c>
      <c r="H13423">
        <v>8</v>
      </c>
      <c r="I13423" s="31" t="s">
        <v>105</v>
      </c>
    </row>
    <row r="13424" spans="1:9" x14ac:dyDescent="0.3">
      <c r="A13424">
        <v>13455</v>
      </c>
      <c r="B13424">
        <v>3</v>
      </c>
      <c r="C13424">
        <v>216</v>
      </c>
      <c r="D13424" s="32">
        <v>0.57986111111111116</v>
      </c>
      <c r="E13424">
        <v>8000</v>
      </c>
      <c r="G13424" s="31" t="s">
        <v>97</v>
      </c>
      <c r="H13424">
        <v>9</v>
      </c>
      <c r="I13424" s="31" t="s">
        <v>104</v>
      </c>
    </row>
    <row r="13425" spans="1:9" x14ac:dyDescent="0.3">
      <c r="A13425">
        <v>13456</v>
      </c>
      <c r="B13425">
        <v>2</v>
      </c>
      <c r="C13425">
        <v>216</v>
      </c>
      <c r="D13425" s="32">
        <v>0.71597222222222223</v>
      </c>
      <c r="E13425">
        <v>8000</v>
      </c>
      <c r="G13425" s="31" t="s">
        <v>97</v>
      </c>
      <c r="H13425">
        <v>9</v>
      </c>
      <c r="I13425" s="31" t="s">
        <v>98</v>
      </c>
    </row>
    <row r="13426" spans="1:9" x14ac:dyDescent="0.3">
      <c r="A13426">
        <v>13457</v>
      </c>
      <c r="B13426">
        <v>1</v>
      </c>
      <c r="C13426">
        <v>216</v>
      </c>
      <c r="D13426" s="32">
        <v>0.65347222222222223</v>
      </c>
      <c r="E13426">
        <v>8000</v>
      </c>
      <c r="G13426" s="31" t="s">
        <v>97</v>
      </c>
      <c r="H13426">
        <v>9</v>
      </c>
      <c r="I13426" s="31" t="s">
        <v>99</v>
      </c>
    </row>
    <row r="13427" spans="1:9" x14ac:dyDescent="0.3">
      <c r="A13427">
        <v>13458</v>
      </c>
      <c r="B13427">
        <v>4</v>
      </c>
      <c r="C13427">
        <v>216</v>
      </c>
      <c r="D13427" s="32">
        <v>0.70416666666666672</v>
      </c>
      <c r="E13427">
        <v>8000</v>
      </c>
      <c r="G13427" s="31" t="s">
        <v>102</v>
      </c>
      <c r="H13427">
        <v>9</v>
      </c>
      <c r="I13427" s="31" t="s">
        <v>103</v>
      </c>
    </row>
    <row r="13428" spans="1:9" x14ac:dyDescent="0.3">
      <c r="A13428">
        <v>13459</v>
      </c>
      <c r="B13428">
        <v>8</v>
      </c>
      <c r="C13428">
        <v>216</v>
      </c>
      <c r="D13428" s="32">
        <v>0.72013888888888888</v>
      </c>
      <c r="E13428">
        <v>8000</v>
      </c>
      <c r="G13428" s="31" t="s">
        <v>97</v>
      </c>
      <c r="H13428">
        <v>9</v>
      </c>
      <c r="I13428" s="31" t="s">
        <v>101</v>
      </c>
    </row>
    <row r="13429" spans="1:9" x14ac:dyDescent="0.3">
      <c r="A13429">
        <v>13460</v>
      </c>
      <c r="B13429">
        <v>5</v>
      </c>
      <c r="C13429">
        <v>216</v>
      </c>
      <c r="D13429" s="32">
        <v>0.5756944444444444</v>
      </c>
      <c r="E13429">
        <v>8000</v>
      </c>
      <c r="G13429" s="31" t="s">
        <v>97</v>
      </c>
      <c r="H13429">
        <v>9</v>
      </c>
      <c r="I13429" s="31" t="s">
        <v>105</v>
      </c>
    </row>
    <row r="13430" spans="1:9" x14ac:dyDescent="0.3">
      <c r="A13430">
        <v>13461</v>
      </c>
      <c r="B13430">
        <v>3</v>
      </c>
      <c r="C13430">
        <v>216</v>
      </c>
      <c r="D13430" s="32">
        <v>0.63124999999999998</v>
      </c>
      <c r="E13430">
        <v>8000</v>
      </c>
      <c r="F13430">
        <v>1000</v>
      </c>
      <c r="G13430" s="31" t="s">
        <v>102</v>
      </c>
      <c r="H13430">
        <v>10</v>
      </c>
      <c r="I13430" s="31" t="s">
        <v>104</v>
      </c>
    </row>
    <row r="13431" spans="1:9" x14ac:dyDescent="0.3">
      <c r="A13431">
        <v>13462</v>
      </c>
      <c r="B13431">
        <v>2</v>
      </c>
      <c r="C13431">
        <v>216</v>
      </c>
      <c r="D13431" s="32">
        <v>0.74444444444444446</v>
      </c>
      <c r="E13431">
        <v>8000</v>
      </c>
      <c r="G13431" s="31" t="s">
        <v>97</v>
      </c>
      <c r="H13431">
        <v>10</v>
      </c>
      <c r="I13431" s="31" t="s">
        <v>98</v>
      </c>
    </row>
    <row r="13432" spans="1:9" x14ac:dyDescent="0.3">
      <c r="A13432">
        <v>13463</v>
      </c>
      <c r="B13432">
        <v>1</v>
      </c>
      <c r="C13432">
        <v>216</v>
      </c>
      <c r="D13432" s="32">
        <v>0.66874999999999996</v>
      </c>
      <c r="E13432">
        <v>8000</v>
      </c>
      <c r="G13432" s="31" t="s">
        <v>102</v>
      </c>
      <c r="H13432">
        <v>10</v>
      </c>
      <c r="I13432" s="31" t="s">
        <v>99</v>
      </c>
    </row>
    <row r="13433" spans="1:9" x14ac:dyDescent="0.3">
      <c r="A13433">
        <v>13464</v>
      </c>
      <c r="B13433">
        <v>4</v>
      </c>
      <c r="C13433">
        <v>216</v>
      </c>
      <c r="D13433" s="32">
        <v>0.7319444444444444</v>
      </c>
      <c r="E13433">
        <v>8000</v>
      </c>
      <c r="G13433" s="31" t="s">
        <v>102</v>
      </c>
      <c r="H13433">
        <v>10</v>
      </c>
      <c r="I13433" s="31" t="s">
        <v>103</v>
      </c>
    </row>
    <row r="13434" spans="1:9" x14ac:dyDescent="0.3">
      <c r="A13434">
        <v>13465</v>
      </c>
      <c r="B13434">
        <v>8</v>
      </c>
      <c r="C13434">
        <v>216</v>
      </c>
      <c r="D13434" s="32">
        <v>0.74791666666666667</v>
      </c>
      <c r="E13434">
        <v>8000</v>
      </c>
      <c r="F13434">
        <v>2000</v>
      </c>
      <c r="G13434" s="31" t="s">
        <v>97</v>
      </c>
      <c r="H13434">
        <v>10</v>
      </c>
      <c r="I13434" s="31" t="s">
        <v>101</v>
      </c>
    </row>
    <row r="13435" spans="1:9" x14ac:dyDescent="0.3">
      <c r="A13435">
        <v>13466</v>
      </c>
      <c r="B13435">
        <v>5</v>
      </c>
      <c r="C13435">
        <v>216</v>
      </c>
      <c r="D13435" s="32">
        <v>0.59861111111111109</v>
      </c>
      <c r="E13435">
        <v>8000</v>
      </c>
      <c r="F13435">
        <v>2000</v>
      </c>
      <c r="G13435" s="31" t="s">
        <v>102</v>
      </c>
      <c r="H13435">
        <v>10</v>
      </c>
      <c r="I13435" s="31" t="s">
        <v>105</v>
      </c>
    </row>
    <row r="13436" spans="1:9" x14ac:dyDescent="0.3">
      <c r="A13436">
        <v>13467</v>
      </c>
      <c r="B13436">
        <v>3</v>
      </c>
      <c r="C13436">
        <v>216</v>
      </c>
      <c r="D13436" s="32">
        <v>0.65</v>
      </c>
      <c r="E13436">
        <v>8000</v>
      </c>
      <c r="G13436" s="31" t="s">
        <v>102</v>
      </c>
      <c r="H13436">
        <v>11</v>
      </c>
      <c r="I13436" s="31" t="s">
        <v>104</v>
      </c>
    </row>
    <row r="13437" spans="1:9" x14ac:dyDescent="0.3">
      <c r="A13437">
        <v>13468</v>
      </c>
      <c r="B13437">
        <v>2</v>
      </c>
      <c r="C13437">
        <v>216</v>
      </c>
      <c r="D13437" s="32">
        <v>0.7583333333333333</v>
      </c>
      <c r="E13437">
        <v>8000</v>
      </c>
      <c r="G13437" s="31" t="s">
        <v>102</v>
      </c>
      <c r="H13437">
        <v>11</v>
      </c>
      <c r="I13437" s="31" t="s">
        <v>98</v>
      </c>
    </row>
    <row r="13438" spans="1:9" x14ac:dyDescent="0.3">
      <c r="A13438">
        <v>13469</v>
      </c>
      <c r="B13438">
        <v>1</v>
      </c>
      <c r="C13438">
        <v>216</v>
      </c>
      <c r="D13438" s="32">
        <v>0.71944444444444444</v>
      </c>
      <c r="E13438">
        <v>8000</v>
      </c>
      <c r="G13438" s="31" t="s">
        <v>102</v>
      </c>
      <c r="H13438">
        <v>11</v>
      </c>
      <c r="I13438" s="31" t="s">
        <v>99</v>
      </c>
    </row>
    <row r="13439" spans="1:9" x14ac:dyDescent="0.3">
      <c r="A13439">
        <v>13470</v>
      </c>
      <c r="B13439">
        <v>4</v>
      </c>
      <c r="C13439">
        <v>216</v>
      </c>
      <c r="D13439" s="32">
        <v>0.75555555555555554</v>
      </c>
      <c r="E13439">
        <v>8000</v>
      </c>
      <c r="G13439" s="31" t="s">
        <v>102</v>
      </c>
      <c r="H13439">
        <v>11</v>
      </c>
      <c r="I13439" s="31" t="s">
        <v>103</v>
      </c>
    </row>
    <row r="13440" spans="1:9" x14ac:dyDescent="0.3">
      <c r="A13440">
        <v>13471</v>
      </c>
      <c r="B13440">
        <v>8</v>
      </c>
      <c r="C13440">
        <v>216</v>
      </c>
      <c r="D13440" s="32">
        <v>0.77847222222222223</v>
      </c>
      <c r="E13440">
        <v>8000</v>
      </c>
      <c r="G13440" s="31" t="s">
        <v>102</v>
      </c>
      <c r="H13440">
        <v>11</v>
      </c>
      <c r="I13440" s="31" t="s">
        <v>101</v>
      </c>
    </row>
    <row r="13441" spans="1:9" x14ac:dyDescent="0.3">
      <c r="A13441">
        <v>13472</v>
      </c>
      <c r="B13441">
        <v>5</v>
      </c>
      <c r="C13441">
        <v>216</v>
      </c>
      <c r="D13441" s="32">
        <v>0.61944444444444446</v>
      </c>
      <c r="E13441">
        <v>8000</v>
      </c>
      <c r="G13441" s="31" t="s">
        <v>97</v>
      </c>
      <c r="H13441">
        <v>11</v>
      </c>
      <c r="I13441" s="31" t="s">
        <v>105</v>
      </c>
    </row>
    <row r="13442" spans="1:9" x14ac:dyDescent="0.3">
      <c r="A13442">
        <v>13473</v>
      </c>
      <c r="B13442">
        <v>3</v>
      </c>
      <c r="C13442">
        <v>216</v>
      </c>
      <c r="D13442" s="32">
        <v>0.66319444444444442</v>
      </c>
      <c r="E13442">
        <v>8000</v>
      </c>
      <c r="G13442" s="31" t="s">
        <v>102</v>
      </c>
      <c r="H13442">
        <v>12</v>
      </c>
      <c r="I13442" s="31" t="s">
        <v>104</v>
      </c>
    </row>
    <row r="13443" spans="1:9" x14ac:dyDescent="0.3">
      <c r="A13443">
        <v>13474</v>
      </c>
      <c r="B13443">
        <v>2</v>
      </c>
      <c r="C13443">
        <v>216</v>
      </c>
      <c r="D13443" s="32">
        <v>0.78333333333333333</v>
      </c>
      <c r="E13443">
        <v>8000</v>
      </c>
      <c r="G13443" s="31" t="s">
        <v>97</v>
      </c>
      <c r="H13443">
        <v>12</v>
      </c>
      <c r="I13443" s="31" t="s">
        <v>98</v>
      </c>
    </row>
    <row r="13444" spans="1:9" x14ac:dyDescent="0.3">
      <c r="A13444">
        <v>13475</v>
      </c>
      <c r="B13444">
        <v>1</v>
      </c>
      <c r="C13444">
        <v>216</v>
      </c>
      <c r="D13444" s="32">
        <v>0.75763888888888886</v>
      </c>
      <c r="E13444">
        <v>8000</v>
      </c>
      <c r="F13444">
        <v>3000</v>
      </c>
      <c r="G13444" s="31" t="s">
        <v>102</v>
      </c>
      <c r="H13444">
        <v>12</v>
      </c>
      <c r="I13444" s="31" t="s">
        <v>99</v>
      </c>
    </row>
    <row r="13445" spans="1:9" x14ac:dyDescent="0.3">
      <c r="A13445">
        <v>13476</v>
      </c>
      <c r="B13445">
        <v>4</v>
      </c>
      <c r="C13445">
        <v>216</v>
      </c>
      <c r="D13445" s="32">
        <v>0.77569444444444446</v>
      </c>
      <c r="E13445">
        <v>10000</v>
      </c>
      <c r="G13445" s="31" t="s">
        <v>97</v>
      </c>
      <c r="H13445">
        <v>12</v>
      </c>
      <c r="I13445" s="31" t="s">
        <v>103</v>
      </c>
    </row>
    <row r="13446" spans="1:9" x14ac:dyDescent="0.3">
      <c r="A13446">
        <v>13477</v>
      </c>
      <c r="B13446">
        <v>8</v>
      </c>
      <c r="C13446">
        <v>216</v>
      </c>
      <c r="D13446" s="32">
        <v>0.81111111111111112</v>
      </c>
      <c r="E13446">
        <v>8000</v>
      </c>
      <c r="G13446" s="31" t="s">
        <v>97</v>
      </c>
      <c r="H13446">
        <v>12</v>
      </c>
      <c r="I13446" s="31" t="s">
        <v>101</v>
      </c>
    </row>
    <row r="13447" spans="1:9" x14ac:dyDescent="0.3">
      <c r="A13447">
        <v>13478</v>
      </c>
      <c r="B13447">
        <v>5</v>
      </c>
      <c r="C13447">
        <v>216</v>
      </c>
      <c r="D13447" s="32">
        <v>0.64097222222222228</v>
      </c>
      <c r="E13447">
        <v>8000</v>
      </c>
      <c r="G13447" s="31" t="s">
        <v>102</v>
      </c>
      <c r="H13447">
        <v>12</v>
      </c>
      <c r="I13447" s="31" t="s">
        <v>105</v>
      </c>
    </row>
    <row r="13448" spans="1:9" x14ac:dyDescent="0.3">
      <c r="A13448">
        <v>13479</v>
      </c>
      <c r="B13448">
        <v>3</v>
      </c>
      <c r="C13448">
        <v>216</v>
      </c>
      <c r="D13448" s="32">
        <v>0.69027777777777777</v>
      </c>
      <c r="E13448">
        <v>8000</v>
      </c>
      <c r="G13448" s="31" t="s">
        <v>97</v>
      </c>
      <c r="H13448">
        <v>13</v>
      </c>
      <c r="I13448" s="31" t="s">
        <v>104</v>
      </c>
    </row>
    <row r="13449" spans="1:9" x14ac:dyDescent="0.3">
      <c r="A13449">
        <v>13480</v>
      </c>
      <c r="B13449">
        <v>2</v>
      </c>
      <c r="C13449">
        <v>216</v>
      </c>
      <c r="D13449" s="32">
        <v>0.80555555555555558</v>
      </c>
      <c r="E13449">
        <v>8000</v>
      </c>
      <c r="G13449" s="31" t="s">
        <v>102</v>
      </c>
      <c r="H13449">
        <v>13</v>
      </c>
      <c r="I13449" s="31" t="s">
        <v>98</v>
      </c>
    </row>
    <row r="13450" spans="1:9" x14ac:dyDescent="0.3">
      <c r="A13450">
        <v>13481</v>
      </c>
      <c r="B13450">
        <v>1</v>
      </c>
      <c r="C13450">
        <v>216</v>
      </c>
      <c r="D13450" s="32">
        <v>0.78680555555555554</v>
      </c>
      <c r="E13450">
        <v>8000</v>
      </c>
      <c r="G13450" s="31" t="s">
        <v>102</v>
      </c>
      <c r="H13450">
        <v>13</v>
      </c>
      <c r="I13450" s="31" t="s">
        <v>99</v>
      </c>
    </row>
    <row r="13451" spans="1:9" x14ac:dyDescent="0.3">
      <c r="A13451">
        <v>13482</v>
      </c>
      <c r="B13451">
        <v>4</v>
      </c>
      <c r="C13451">
        <v>216</v>
      </c>
      <c r="D13451" s="32">
        <v>0.80763888888888891</v>
      </c>
      <c r="E13451">
        <v>8000</v>
      </c>
      <c r="G13451" s="31" t="s">
        <v>102</v>
      </c>
      <c r="H13451">
        <v>13</v>
      </c>
      <c r="I13451" s="31" t="s">
        <v>103</v>
      </c>
    </row>
    <row r="13452" spans="1:9" x14ac:dyDescent="0.3">
      <c r="A13452">
        <v>13483</v>
      </c>
      <c r="B13452">
        <v>8</v>
      </c>
      <c r="C13452">
        <v>216</v>
      </c>
      <c r="D13452" s="32">
        <v>0.83333333333333337</v>
      </c>
      <c r="E13452">
        <v>10000</v>
      </c>
      <c r="G13452" s="31" t="s">
        <v>97</v>
      </c>
      <c r="H13452">
        <v>13</v>
      </c>
      <c r="I13452" s="31" t="s">
        <v>101</v>
      </c>
    </row>
    <row r="13453" spans="1:9" x14ac:dyDescent="0.3">
      <c r="A13453">
        <v>13484</v>
      </c>
      <c r="B13453">
        <v>5</v>
      </c>
      <c r="C13453">
        <v>216</v>
      </c>
      <c r="D13453" s="32">
        <v>0.65902777777777777</v>
      </c>
      <c r="E13453">
        <v>8000</v>
      </c>
      <c r="G13453" s="31" t="s">
        <v>102</v>
      </c>
      <c r="H13453">
        <v>13</v>
      </c>
      <c r="I13453" s="31" t="s">
        <v>105</v>
      </c>
    </row>
    <row r="13454" spans="1:9" x14ac:dyDescent="0.3">
      <c r="A13454">
        <v>13485</v>
      </c>
      <c r="B13454">
        <v>3</v>
      </c>
      <c r="C13454">
        <v>216</v>
      </c>
      <c r="D13454" s="32">
        <v>0.71666666666666667</v>
      </c>
      <c r="E13454">
        <v>8000</v>
      </c>
      <c r="G13454" s="31" t="s">
        <v>102</v>
      </c>
      <c r="H13454">
        <v>14</v>
      </c>
      <c r="I13454" s="31" t="s">
        <v>104</v>
      </c>
    </row>
    <row r="13455" spans="1:9" x14ac:dyDescent="0.3">
      <c r="A13455">
        <v>13486</v>
      </c>
      <c r="B13455">
        <v>2</v>
      </c>
      <c r="C13455">
        <v>216</v>
      </c>
      <c r="D13455" s="32">
        <v>0.83125000000000004</v>
      </c>
      <c r="E13455">
        <v>8000</v>
      </c>
      <c r="G13455" s="31" t="s">
        <v>102</v>
      </c>
      <c r="H13455">
        <v>14</v>
      </c>
      <c r="I13455" s="31" t="s">
        <v>98</v>
      </c>
    </row>
    <row r="13456" spans="1:9" x14ac:dyDescent="0.3">
      <c r="A13456">
        <v>13487</v>
      </c>
      <c r="B13456">
        <v>1</v>
      </c>
      <c r="C13456">
        <v>216</v>
      </c>
      <c r="D13456" s="32">
        <v>0.8256944444444444</v>
      </c>
      <c r="E13456">
        <v>8000</v>
      </c>
      <c r="G13456" s="31" t="s">
        <v>102</v>
      </c>
      <c r="H13456">
        <v>14</v>
      </c>
      <c r="I13456" s="31" t="s">
        <v>99</v>
      </c>
    </row>
    <row r="13457" spans="1:9" x14ac:dyDescent="0.3">
      <c r="A13457">
        <v>13488</v>
      </c>
      <c r="B13457">
        <v>4</v>
      </c>
      <c r="C13457">
        <v>216</v>
      </c>
      <c r="D13457" s="32">
        <v>0.83680555555555558</v>
      </c>
      <c r="E13457">
        <v>8000</v>
      </c>
      <c r="G13457" s="31" t="s">
        <v>102</v>
      </c>
      <c r="H13457">
        <v>14</v>
      </c>
      <c r="I13457" s="31" t="s">
        <v>103</v>
      </c>
    </row>
    <row r="13458" spans="1:9" x14ac:dyDescent="0.3">
      <c r="A13458">
        <v>13489</v>
      </c>
      <c r="B13458">
        <v>5</v>
      </c>
      <c r="C13458">
        <v>216</v>
      </c>
      <c r="D13458" s="32">
        <v>0.67083333333333328</v>
      </c>
      <c r="E13458">
        <v>8000</v>
      </c>
      <c r="G13458" s="31" t="s">
        <v>102</v>
      </c>
      <c r="H13458">
        <v>14</v>
      </c>
      <c r="I13458" s="31" t="s">
        <v>105</v>
      </c>
    </row>
    <row r="13459" spans="1:9" x14ac:dyDescent="0.3">
      <c r="A13459">
        <v>13490</v>
      </c>
      <c r="B13459">
        <v>3</v>
      </c>
      <c r="C13459">
        <v>216</v>
      </c>
      <c r="D13459" s="32">
        <v>0.74513888888888891</v>
      </c>
      <c r="E13459">
        <v>10000</v>
      </c>
      <c r="F13459">
        <v>1000</v>
      </c>
      <c r="G13459" s="31" t="s">
        <v>102</v>
      </c>
      <c r="H13459">
        <v>15</v>
      </c>
      <c r="I13459" s="31" t="s">
        <v>104</v>
      </c>
    </row>
    <row r="13460" spans="1:9" x14ac:dyDescent="0.3">
      <c r="A13460">
        <v>13491</v>
      </c>
      <c r="B13460">
        <v>5</v>
      </c>
      <c r="C13460">
        <v>216</v>
      </c>
      <c r="D13460" s="32">
        <v>0.69374999999999998</v>
      </c>
      <c r="E13460">
        <v>8000</v>
      </c>
      <c r="G13460" s="31" t="s">
        <v>97</v>
      </c>
      <c r="H13460">
        <v>15</v>
      </c>
      <c r="I13460" s="31" t="s">
        <v>105</v>
      </c>
    </row>
    <row r="13461" spans="1:9" x14ac:dyDescent="0.3">
      <c r="A13461">
        <v>13492</v>
      </c>
      <c r="B13461">
        <v>3</v>
      </c>
      <c r="C13461">
        <v>216</v>
      </c>
      <c r="D13461" s="32">
        <v>0.76111111111111107</v>
      </c>
      <c r="E13461">
        <v>8000</v>
      </c>
      <c r="F13461">
        <v>2000</v>
      </c>
      <c r="G13461" s="31" t="s">
        <v>102</v>
      </c>
      <c r="H13461">
        <v>16</v>
      </c>
      <c r="I13461" s="31" t="s">
        <v>104</v>
      </c>
    </row>
    <row r="13462" spans="1:9" x14ac:dyDescent="0.3">
      <c r="A13462">
        <v>13493</v>
      </c>
      <c r="B13462">
        <v>5</v>
      </c>
      <c r="C13462">
        <v>216</v>
      </c>
      <c r="D13462" s="32">
        <v>0.71805555555555556</v>
      </c>
      <c r="E13462">
        <v>8000</v>
      </c>
      <c r="G13462" s="31" t="s">
        <v>102</v>
      </c>
      <c r="H13462">
        <v>16</v>
      </c>
      <c r="I13462" s="31" t="s">
        <v>105</v>
      </c>
    </row>
    <row r="13463" spans="1:9" x14ac:dyDescent="0.3">
      <c r="A13463">
        <v>13494</v>
      </c>
      <c r="B13463">
        <v>3</v>
      </c>
      <c r="C13463">
        <v>216</v>
      </c>
      <c r="D13463" s="32">
        <v>0.78541666666666665</v>
      </c>
      <c r="E13463">
        <v>8000</v>
      </c>
      <c r="G13463" s="31" t="s">
        <v>97</v>
      </c>
      <c r="H13463">
        <v>17</v>
      </c>
      <c r="I13463" s="31" t="s">
        <v>104</v>
      </c>
    </row>
    <row r="13464" spans="1:9" x14ac:dyDescent="0.3">
      <c r="A13464">
        <v>13495</v>
      </c>
      <c r="B13464">
        <v>5</v>
      </c>
      <c r="C13464">
        <v>216</v>
      </c>
      <c r="D13464" s="32">
        <v>0.7368055555555556</v>
      </c>
      <c r="E13464">
        <v>8000</v>
      </c>
      <c r="G13464" s="31" t="s">
        <v>102</v>
      </c>
      <c r="H13464">
        <v>17</v>
      </c>
      <c r="I13464" s="31" t="s">
        <v>105</v>
      </c>
    </row>
    <row r="13465" spans="1:9" x14ac:dyDescent="0.3">
      <c r="A13465">
        <v>13496</v>
      </c>
      <c r="B13465">
        <v>3</v>
      </c>
      <c r="C13465">
        <v>216</v>
      </c>
      <c r="D13465" s="32">
        <v>0.80694444444444446</v>
      </c>
      <c r="E13465">
        <v>8000</v>
      </c>
      <c r="G13465" s="31" t="s">
        <v>102</v>
      </c>
      <c r="H13465">
        <v>18</v>
      </c>
      <c r="I13465" s="31" t="s">
        <v>104</v>
      </c>
    </row>
    <row r="13466" spans="1:9" x14ac:dyDescent="0.3">
      <c r="A13466">
        <v>13497</v>
      </c>
      <c r="B13466">
        <v>5</v>
      </c>
      <c r="C13466">
        <v>216</v>
      </c>
      <c r="D13466" s="32">
        <v>0.75902777777777775</v>
      </c>
      <c r="E13466">
        <v>8000</v>
      </c>
      <c r="G13466" s="31" t="s">
        <v>97</v>
      </c>
      <c r="H13466">
        <v>18</v>
      </c>
      <c r="I13466" s="31" t="s">
        <v>105</v>
      </c>
    </row>
    <row r="13467" spans="1:9" x14ac:dyDescent="0.3">
      <c r="A13467">
        <v>13498</v>
      </c>
      <c r="B13467">
        <v>5</v>
      </c>
      <c r="C13467">
        <v>216</v>
      </c>
      <c r="D13467" s="32">
        <v>0.77638888888888891</v>
      </c>
      <c r="E13467">
        <v>8000</v>
      </c>
      <c r="G13467" s="31" t="s">
        <v>102</v>
      </c>
      <c r="H13467">
        <v>19</v>
      </c>
      <c r="I13467" s="31" t="s">
        <v>105</v>
      </c>
    </row>
    <row r="13468" spans="1:9" x14ac:dyDescent="0.3">
      <c r="A13468">
        <v>13499</v>
      </c>
      <c r="B13468">
        <v>5</v>
      </c>
      <c r="C13468">
        <v>216</v>
      </c>
      <c r="D13468" s="32">
        <v>0.80902777777777779</v>
      </c>
      <c r="E13468">
        <v>8000</v>
      </c>
      <c r="G13468" s="31" t="s">
        <v>97</v>
      </c>
      <c r="H13468">
        <v>20</v>
      </c>
      <c r="I13468" s="31" t="s">
        <v>105</v>
      </c>
    </row>
    <row r="13469" spans="1:9" x14ac:dyDescent="0.3">
      <c r="A13469">
        <v>13500</v>
      </c>
      <c r="B13469">
        <v>5</v>
      </c>
      <c r="C13469">
        <v>216</v>
      </c>
      <c r="D13469" s="32">
        <v>0.82986111111111116</v>
      </c>
      <c r="E13469">
        <v>8000</v>
      </c>
      <c r="G13469" s="31" t="s">
        <v>97</v>
      </c>
      <c r="H13469">
        <v>21</v>
      </c>
      <c r="I13469" s="31" t="s">
        <v>105</v>
      </c>
    </row>
    <row r="13470" spans="1:9" x14ac:dyDescent="0.3">
      <c r="A13470">
        <v>13501</v>
      </c>
      <c r="B13470">
        <v>3</v>
      </c>
      <c r="C13470">
        <v>217</v>
      </c>
      <c r="D13470" s="32">
        <v>0.43611111111111112</v>
      </c>
      <c r="E13470">
        <v>8000</v>
      </c>
      <c r="G13470" s="31" t="s">
        <v>102</v>
      </c>
      <c r="H13470">
        <v>4</v>
      </c>
      <c r="I13470" s="31" t="s">
        <v>104</v>
      </c>
    </row>
    <row r="13471" spans="1:9" x14ac:dyDescent="0.3">
      <c r="A13471">
        <v>13502</v>
      </c>
      <c r="B13471">
        <v>2</v>
      </c>
      <c r="C13471">
        <v>217</v>
      </c>
      <c r="D13471" s="32">
        <v>0.48125000000000001</v>
      </c>
      <c r="E13471">
        <v>8000</v>
      </c>
      <c r="G13471" s="31" t="s">
        <v>97</v>
      </c>
      <c r="H13471">
        <v>4</v>
      </c>
      <c r="I13471" s="31" t="s">
        <v>98</v>
      </c>
    </row>
    <row r="13472" spans="1:9" x14ac:dyDescent="0.3">
      <c r="A13472">
        <v>13503</v>
      </c>
      <c r="B13472">
        <v>1</v>
      </c>
      <c r="C13472">
        <v>217</v>
      </c>
      <c r="D13472" s="32">
        <v>0.45208333333333334</v>
      </c>
      <c r="E13472">
        <v>10000</v>
      </c>
      <c r="G13472" s="31" t="s">
        <v>97</v>
      </c>
      <c r="H13472">
        <v>4</v>
      </c>
      <c r="I13472" s="31" t="s">
        <v>99</v>
      </c>
    </row>
    <row r="13473" spans="1:9" x14ac:dyDescent="0.3">
      <c r="A13473">
        <v>13504</v>
      </c>
      <c r="B13473">
        <v>4</v>
      </c>
      <c r="C13473">
        <v>217</v>
      </c>
      <c r="D13473" s="32">
        <v>0.43263888888888891</v>
      </c>
      <c r="E13473">
        <v>8000</v>
      </c>
      <c r="F13473">
        <v>1000</v>
      </c>
      <c r="G13473" s="31" t="s">
        <v>97</v>
      </c>
      <c r="H13473">
        <v>4</v>
      </c>
      <c r="I13473" s="31" t="s">
        <v>103</v>
      </c>
    </row>
    <row r="13474" spans="1:9" x14ac:dyDescent="0.3">
      <c r="A13474">
        <v>13505</v>
      </c>
      <c r="B13474">
        <v>8</v>
      </c>
      <c r="C13474">
        <v>217</v>
      </c>
      <c r="D13474" s="32">
        <v>0.45416666666666666</v>
      </c>
      <c r="E13474">
        <v>8000</v>
      </c>
      <c r="G13474" s="31" t="s">
        <v>102</v>
      </c>
      <c r="H13474">
        <v>4</v>
      </c>
      <c r="I13474" s="31" t="s">
        <v>101</v>
      </c>
    </row>
    <row r="13475" spans="1:9" x14ac:dyDescent="0.3">
      <c r="A13475">
        <v>13506</v>
      </c>
      <c r="B13475">
        <v>7</v>
      </c>
      <c r="C13475">
        <v>217</v>
      </c>
      <c r="D13475" s="32">
        <v>0.50624999999999998</v>
      </c>
      <c r="E13475">
        <v>8000</v>
      </c>
      <c r="G13475" s="31" t="s">
        <v>102</v>
      </c>
      <c r="H13475">
        <v>4</v>
      </c>
      <c r="I13475" s="31" t="s">
        <v>106</v>
      </c>
    </row>
    <row r="13476" spans="1:9" x14ac:dyDescent="0.3">
      <c r="A13476">
        <v>13507</v>
      </c>
      <c r="B13476">
        <v>5</v>
      </c>
      <c r="C13476">
        <v>217</v>
      </c>
      <c r="D13476" s="32">
        <v>0.44513888888888886</v>
      </c>
      <c r="E13476">
        <v>8000</v>
      </c>
      <c r="G13476" s="31" t="s">
        <v>97</v>
      </c>
      <c r="H13476">
        <v>4</v>
      </c>
      <c r="I13476" s="31" t="s">
        <v>105</v>
      </c>
    </row>
    <row r="13477" spans="1:9" x14ac:dyDescent="0.3">
      <c r="A13477">
        <v>13508</v>
      </c>
      <c r="B13477">
        <v>3</v>
      </c>
      <c r="C13477">
        <v>217</v>
      </c>
      <c r="D13477" s="32">
        <v>0.44444444444444442</v>
      </c>
      <c r="E13477">
        <v>8000</v>
      </c>
      <c r="F13477">
        <v>3000</v>
      </c>
      <c r="G13477" s="31" t="s">
        <v>102</v>
      </c>
      <c r="H13477">
        <v>5</v>
      </c>
      <c r="I13477" s="31" t="s">
        <v>104</v>
      </c>
    </row>
    <row r="13478" spans="1:9" x14ac:dyDescent="0.3">
      <c r="A13478">
        <v>13509</v>
      </c>
      <c r="B13478">
        <v>2</v>
      </c>
      <c r="C13478">
        <v>217</v>
      </c>
      <c r="D13478" s="32">
        <v>0.53263888888888888</v>
      </c>
      <c r="E13478">
        <v>8000</v>
      </c>
      <c r="G13478" s="31" t="s">
        <v>97</v>
      </c>
      <c r="H13478">
        <v>5</v>
      </c>
      <c r="I13478" s="31" t="s">
        <v>98</v>
      </c>
    </row>
    <row r="13479" spans="1:9" x14ac:dyDescent="0.3">
      <c r="A13479">
        <v>13510</v>
      </c>
      <c r="B13479">
        <v>1</v>
      </c>
      <c r="C13479">
        <v>217</v>
      </c>
      <c r="D13479" s="32">
        <v>0.46805555555555556</v>
      </c>
      <c r="E13479">
        <v>8000</v>
      </c>
      <c r="F13479">
        <v>1500</v>
      </c>
      <c r="G13479" s="31" t="s">
        <v>102</v>
      </c>
      <c r="H13479">
        <v>5</v>
      </c>
      <c r="I13479" s="31" t="s">
        <v>99</v>
      </c>
    </row>
    <row r="13480" spans="1:9" x14ac:dyDescent="0.3">
      <c r="A13480">
        <v>13511</v>
      </c>
      <c r="B13480">
        <v>4</v>
      </c>
      <c r="C13480">
        <v>217</v>
      </c>
      <c r="D13480" s="32">
        <v>0.47708333333333336</v>
      </c>
      <c r="E13480">
        <v>8000</v>
      </c>
      <c r="G13480" s="31" t="s">
        <v>102</v>
      </c>
      <c r="H13480">
        <v>5</v>
      </c>
      <c r="I13480" s="31" t="s">
        <v>103</v>
      </c>
    </row>
    <row r="13481" spans="1:9" x14ac:dyDescent="0.3">
      <c r="A13481">
        <v>13512</v>
      </c>
      <c r="B13481">
        <v>8</v>
      </c>
      <c r="C13481">
        <v>217</v>
      </c>
      <c r="D13481" s="32">
        <v>0.50416666666666665</v>
      </c>
      <c r="E13481">
        <v>8000</v>
      </c>
      <c r="F13481">
        <v>2000</v>
      </c>
      <c r="G13481" s="31" t="s">
        <v>97</v>
      </c>
      <c r="H13481">
        <v>5</v>
      </c>
      <c r="I13481" s="31" t="s">
        <v>101</v>
      </c>
    </row>
    <row r="13482" spans="1:9" x14ac:dyDescent="0.3">
      <c r="A13482">
        <v>13513</v>
      </c>
      <c r="B13482">
        <v>7</v>
      </c>
      <c r="C13482">
        <v>217</v>
      </c>
      <c r="D13482" s="32">
        <v>0.61597222222222225</v>
      </c>
      <c r="E13482">
        <v>8000</v>
      </c>
      <c r="F13482">
        <v>2000</v>
      </c>
      <c r="G13482" s="31" t="s">
        <v>102</v>
      </c>
      <c r="H13482">
        <v>5</v>
      </c>
      <c r="I13482" s="31" t="s">
        <v>106</v>
      </c>
    </row>
    <row r="13483" spans="1:9" x14ac:dyDescent="0.3">
      <c r="A13483">
        <v>13514</v>
      </c>
      <c r="B13483">
        <v>5</v>
      </c>
      <c r="C13483">
        <v>217</v>
      </c>
      <c r="D13483" s="32">
        <v>0.46527777777777779</v>
      </c>
      <c r="E13483">
        <v>8000</v>
      </c>
      <c r="G13483" s="31" t="s">
        <v>97</v>
      </c>
      <c r="H13483">
        <v>5</v>
      </c>
      <c r="I13483" s="31" t="s">
        <v>105</v>
      </c>
    </row>
    <row r="13484" spans="1:9" x14ac:dyDescent="0.3">
      <c r="A13484">
        <v>13515</v>
      </c>
      <c r="B13484">
        <v>3</v>
      </c>
      <c r="C13484">
        <v>217</v>
      </c>
      <c r="D13484" s="32">
        <v>0.47986111111111113</v>
      </c>
      <c r="E13484">
        <v>8000</v>
      </c>
      <c r="F13484">
        <v>1000</v>
      </c>
      <c r="G13484" s="31" t="s">
        <v>97</v>
      </c>
      <c r="H13484">
        <v>6</v>
      </c>
      <c r="I13484" s="31" t="s">
        <v>104</v>
      </c>
    </row>
    <row r="13485" spans="1:9" x14ac:dyDescent="0.3">
      <c r="A13485">
        <v>13516</v>
      </c>
      <c r="B13485">
        <v>2</v>
      </c>
      <c r="C13485">
        <v>217</v>
      </c>
      <c r="D13485" s="32">
        <v>0.55625000000000002</v>
      </c>
      <c r="E13485">
        <v>8000</v>
      </c>
      <c r="G13485" s="31" t="s">
        <v>102</v>
      </c>
      <c r="H13485">
        <v>6</v>
      </c>
      <c r="I13485" s="31" t="s">
        <v>98</v>
      </c>
    </row>
    <row r="13486" spans="1:9" x14ac:dyDescent="0.3">
      <c r="A13486">
        <v>13517</v>
      </c>
      <c r="B13486">
        <v>1</v>
      </c>
      <c r="C13486">
        <v>217</v>
      </c>
      <c r="D13486" s="32">
        <v>0.49791666666666667</v>
      </c>
      <c r="E13486">
        <v>8000</v>
      </c>
      <c r="G13486" s="31" t="s">
        <v>102</v>
      </c>
      <c r="H13486">
        <v>6</v>
      </c>
      <c r="I13486" s="31" t="s">
        <v>99</v>
      </c>
    </row>
    <row r="13487" spans="1:9" x14ac:dyDescent="0.3">
      <c r="A13487">
        <v>13518</v>
      </c>
      <c r="B13487">
        <v>4</v>
      </c>
      <c r="C13487">
        <v>217</v>
      </c>
      <c r="D13487" s="32">
        <v>0.49791666666666667</v>
      </c>
      <c r="E13487">
        <v>8000</v>
      </c>
      <c r="G13487" s="31" t="s">
        <v>102</v>
      </c>
      <c r="H13487">
        <v>6</v>
      </c>
      <c r="I13487" s="31" t="s">
        <v>103</v>
      </c>
    </row>
    <row r="13488" spans="1:9" x14ac:dyDescent="0.3">
      <c r="A13488">
        <v>13519</v>
      </c>
      <c r="B13488">
        <v>8</v>
      </c>
      <c r="C13488">
        <v>217</v>
      </c>
      <c r="D13488" s="32">
        <v>0.52916666666666667</v>
      </c>
      <c r="E13488">
        <v>8000</v>
      </c>
      <c r="G13488" s="31" t="s">
        <v>102</v>
      </c>
      <c r="H13488">
        <v>6</v>
      </c>
      <c r="I13488" s="31" t="s">
        <v>101</v>
      </c>
    </row>
    <row r="13489" spans="1:9" x14ac:dyDescent="0.3">
      <c r="A13489">
        <v>13520</v>
      </c>
      <c r="B13489">
        <v>7</v>
      </c>
      <c r="C13489">
        <v>217</v>
      </c>
      <c r="D13489" s="32">
        <v>0.65486111111111112</v>
      </c>
      <c r="E13489">
        <v>8000</v>
      </c>
      <c r="G13489" s="31" t="s">
        <v>102</v>
      </c>
      <c r="H13489">
        <v>6</v>
      </c>
      <c r="I13489" s="31" t="s">
        <v>106</v>
      </c>
    </row>
    <row r="13490" spans="1:9" x14ac:dyDescent="0.3">
      <c r="A13490">
        <v>13521</v>
      </c>
      <c r="B13490">
        <v>5</v>
      </c>
      <c r="C13490">
        <v>217</v>
      </c>
      <c r="D13490" s="32">
        <v>0.49305555555555558</v>
      </c>
      <c r="E13490">
        <v>8000</v>
      </c>
      <c r="F13490">
        <v>1000</v>
      </c>
      <c r="G13490" s="31" t="s">
        <v>102</v>
      </c>
      <c r="H13490">
        <v>6</v>
      </c>
      <c r="I13490" s="31" t="s">
        <v>105</v>
      </c>
    </row>
    <row r="13491" spans="1:9" x14ac:dyDescent="0.3">
      <c r="A13491">
        <v>13522</v>
      </c>
      <c r="B13491">
        <v>3</v>
      </c>
      <c r="C13491">
        <v>217</v>
      </c>
      <c r="D13491" s="32">
        <v>0.51875000000000004</v>
      </c>
      <c r="E13491">
        <v>8000</v>
      </c>
      <c r="G13491" s="31" t="s">
        <v>97</v>
      </c>
      <c r="H13491">
        <v>7</v>
      </c>
      <c r="I13491" s="31" t="s">
        <v>104</v>
      </c>
    </row>
    <row r="13492" spans="1:9" x14ac:dyDescent="0.3">
      <c r="A13492">
        <v>13523</v>
      </c>
      <c r="B13492">
        <v>2</v>
      </c>
      <c r="C13492">
        <v>217</v>
      </c>
      <c r="D13492" s="32">
        <v>0.57777777777777772</v>
      </c>
      <c r="E13492">
        <v>8000</v>
      </c>
      <c r="G13492" s="31" t="s">
        <v>97</v>
      </c>
      <c r="H13492">
        <v>7</v>
      </c>
      <c r="I13492" s="31" t="s">
        <v>98</v>
      </c>
    </row>
    <row r="13493" spans="1:9" x14ac:dyDescent="0.3">
      <c r="A13493">
        <v>13524</v>
      </c>
      <c r="B13493">
        <v>1</v>
      </c>
      <c r="C13493">
        <v>217</v>
      </c>
      <c r="D13493" s="32">
        <v>0.52847222222222223</v>
      </c>
      <c r="E13493">
        <v>8000</v>
      </c>
      <c r="G13493" s="31" t="s">
        <v>97</v>
      </c>
      <c r="H13493">
        <v>7</v>
      </c>
      <c r="I13493" s="31" t="s">
        <v>99</v>
      </c>
    </row>
    <row r="13494" spans="1:9" x14ac:dyDescent="0.3">
      <c r="A13494">
        <v>13525</v>
      </c>
      <c r="B13494">
        <v>4</v>
      </c>
      <c r="C13494">
        <v>217</v>
      </c>
      <c r="D13494" s="32">
        <v>0.5229166666666667</v>
      </c>
      <c r="E13494">
        <v>8000</v>
      </c>
      <c r="G13494" s="31" t="s">
        <v>102</v>
      </c>
      <c r="H13494">
        <v>7</v>
      </c>
      <c r="I13494" s="31" t="s">
        <v>103</v>
      </c>
    </row>
    <row r="13495" spans="1:9" x14ac:dyDescent="0.3">
      <c r="A13495">
        <v>13526</v>
      </c>
      <c r="B13495">
        <v>8</v>
      </c>
      <c r="C13495">
        <v>217</v>
      </c>
      <c r="D13495" s="32">
        <v>0.5493055555555556</v>
      </c>
      <c r="E13495">
        <v>8000</v>
      </c>
      <c r="G13495" s="31" t="s">
        <v>102</v>
      </c>
      <c r="H13495">
        <v>7</v>
      </c>
      <c r="I13495" s="31" t="s">
        <v>101</v>
      </c>
    </row>
    <row r="13496" spans="1:9" x14ac:dyDescent="0.3">
      <c r="A13496">
        <v>13527</v>
      </c>
      <c r="B13496">
        <v>5</v>
      </c>
      <c r="C13496">
        <v>217</v>
      </c>
      <c r="D13496" s="32">
        <v>0.5180555555555556</v>
      </c>
      <c r="E13496">
        <v>8000</v>
      </c>
      <c r="G13496" s="31" t="s">
        <v>102</v>
      </c>
      <c r="H13496">
        <v>7</v>
      </c>
      <c r="I13496" s="31" t="s">
        <v>105</v>
      </c>
    </row>
    <row r="13497" spans="1:9" x14ac:dyDescent="0.3">
      <c r="A13497">
        <v>13528</v>
      </c>
      <c r="B13497">
        <v>3</v>
      </c>
      <c r="C13497">
        <v>217</v>
      </c>
      <c r="D13497" s="32">
        <v>0.5493055555555556</v>
      </c>
      <c r="E13497">
        <v>8000</v>
      </c>
      <c r="F13497">
        <v>1000</v>
      </c>
      <c r="G13497" s="31" t="s">
        <v>102</v>
      </c>
      <c r="H13497">
        <v>8</v>
      </c>
      <c r="I13497" s="31" t="s">
        <v>104</v>
      </c>
    </row>
    <row r="13498" spans="1:9" x14ac:dyDescent="0.3">
      <c r="A13498">
        <v>13529</v>
      </c>
      <c r="B13498">
        <v>2</v>
      </c>
      <c r="C13498">
        <v>217</v>
      </c>
      <c r="D13498" s="32">
        <v>0.60486111111111107</v>
      </c>
      <c r="E13498">
        <v>8000</v>
      </c>
      <c r="G13498" s="31" t="s">
        <v>102</v>
      </c>
      <c r="H13498">
        <v>8</v>
      </c>
      <c r="I13498" s="31" t="s">
        <v>98</v>
      </c>
    </row>
    <row r="13499" spans="1:9" x14ac:dyDescent="0.3">
      <c r="A13499">
        <v>13530</v>
      </c>
      <c r="B13499">
        <v>1</v>
      </c>
      <c r="C13499">
        <v>217</v>
      </c>
      <c r="D13499" s="32">
        <v>0.55208333333333337</v>
      </c>
      <c r="E13499">
        <v>8000</v>
      </c>
      <c r="F13499">
        <v>3000</v>
      </c>
      <c r="G13499" s="31" t="s">
        <v>102</v>
      </c>
      <c r="H13499">
        <v>8</v>
      </c>
      <c r="I13499" s="31" t="s">
        <v>99</v>
      </c>
    </row>
    <row r="13500" spans="1:9" x14ac:dyDescent="0.3">
      <c r="A13500">
        <v>13531</v>
      </c>
      <c r="B13500">
        <v>4</v>
      </c>
      <c r="C13500">
        <v>217</v>
      </c>
      <c r="D13500" s="32">
        <v>0.54583333333333328</v>
      </c>
      <c r="E13500">
        <v>8000</v>
      </c>
      <c r="G13500" s="31" t="s">
        <v>102</v>
      </c>
      <c r="H13500">
        <v>8</v>
      </c>
      <c r="I13500" s="31" t="s">
        <v>103</v>
      </c>
    </row>
    <row r="13501" spans="1:9" x14ac:dyDescent="0.3">
      <c r="A13501">
        <v>13532</v>
      </c>
      <c r="B13501">
        <v>8</v>
      </c>
      <c r="C13501">
        <v>217</v>
      </c>
      <c r="D13501" s="32">
        <v>0.5708333333333333</v>
      </c>
      <c r="E13501">
        <v>8000</v>
      </c>
      <c r="G13501" s="31" t="s">
        <v>102</v>
      </c>
      <c r="H13501">
        <v>8</v>
      </c>
      <c r="I13501" s="31" t="s">
        <v>101</v>
      </c>
    </row>
    <row r="13502" spans="1:9" x14ac:dyDescent="0.3">
      <c r="A13502">
        <v>13533</v>
      </c>
      <c r="B13502">
        <v>5</v>
      </c>
      <c r="C13502">
        <v>217</v>
      </c>
      <c r="D13502" s="32">
        <v>0.54166666666666663</v>
      </c>
      <c r="E13502">
        <v>8000</v>
      </c>
      <c r="G13502" s="31" t="s">
        <v>97</v>
      </c>
      <c r="H13502">
        <v>8</v>
      </c>
      <c r="I13502" s="31" t="s">
        <v>105</v>
      </c>
    </row>
    <row r="13503" spans="1:9" x14ac:dyDescent="0.3">
      <c r="A13503">
        <v>13534</v>
      </c>
      <c r="B13503">
        <v>3</v>
      </c>
      <c r="C13503">
        <v>217</v>
      </c>
      <c r="D13503" s="32">
        <v>0.5756944444444444</v>
      </c>
      <c r="E13503">
        <v>8000</v>
      </c>
      <c r="G13503" s="31" t="s">
        <v>97</v>
      </c>
      <c r="H13503">
        <v>9</v>
      </c>
      <c r="I13503" s="31" t="s">
        <v>104</v>
      </c>
    </row>
    <row r="13504" spans="1:9" x14ac:dyDescent="0.3">
      <c r="A13504">
        <v>13535</v>
      </c>
      <c r="B13504">
        <v>2</v>
      </c>
      <c r="C13504">
        <v>217</v>
      </c>
      <c r="D13504" s="32">
        <v>0.625</v>
      </c>
      <c r="E13504">
        <v>8000</v>
      </c>
      <c r="G13504" s="31" t="s">
        <v>102</v>
      </c>
      <c r="H13504">
        <v>9</v>
      </c>
      <c r="I13504" s="31" t="s">
        <v>98</v>
      </c>
    </row>
    <row r="13505" spans="1:9" x14ac:dyDescent="0.3">
      <c r="A13505">
        <v>13536</v>
      </c>
      <c r="B13505">
        <v>1</v>
      </c>
      <c r="C13505">
        <v>217</v>
      </c>
      <c r="D13505" s="32">
        <v>0.59027777777777779</v>
      </c>
      <c r="E13505">
        <v>8000</v>
      </c>
      <c r="G13505" s="31" t="s">
        <v>97</v>
      </c>
      <c r="H13505">
        <v>9</v>
      </c>
      <c r="I13505" s="31" t="s">
        <v>99</v>
      </c>
    </row>
    <row r="13506" spans="1:9" x14ac:dyDescent="0.3">
      <c r="A13506">
        <v>13537</v>
      </c>
      <c r="B13506">
        <v>4</v>
      </c>
      <c r="C13506">
        <v>217</v>
      </c>
      <c r="D13506" s="32">
        <v>0.55763888888888891</v>
      </c>
      <c r="E13506">
        <v>8000</v>
      </c>
      <c r="G13506" s="31" t="s">
        <v>102</v>
      </c>
      <c r="H13506">
        <v>9</v>
      </c>
      <c r="I13506" s="31" t="s">
        <v>103</v>
      </c>
    </row>
    <row r="13507" spans="1:9" x14ac:dyDescent="0.3">
      <c r="A13507">
        <v>13538</v>
      </c>
      <c r="B13507">
        <v>8</v>
      </c>
      <c r="C13507">
        <v>217</v>
      </c>
      <c r="D13507" s="32">
        <v>0.6020833333333333</v>
      </c>
      <c r="E13507">
        <v>8000</v>
      </c>
      <c r="F13507">
        <v>1000</v>
      </c>
      <c r="G13507" s="31" t="s">
        <v>102</v>
      </c>
      <c r="H13507">
        <v>9</v>
      </c>
      <c r="I13507" s="31" t="s">
        <v>101</v>
      </c>
    </row>
    <row r="13508" spans="1:9" x14ac:dyDescent="0.3">
      <c r="A13508">
        <v>13539</v>
      </c>
      <c r="B13508">
        <v>5</v>
      </c>
      <c r="C13508">
        <v>217</v>
      </c>
      <c r="D13508" s="32">
        <v>0.55972222222222223</v>
      </c>
      <c r="E13508">
        <v>8000</v>
      </c>
      <c r="G13508" s="31" t="s">
        <v>102</v>
      </c>
      <c r="H13508">
        <v>9</v>
      </c>
      <c r="I13508" s="31" t="s">
        <v>105</v>
      </c>
    </row>
    <row r="13509" spans="1:9" x14ac:dyDescent="0.3">
      <c r="A13509">
        <v>13540</v>
      </c>
      <c r="B13509">
        <v>3</v>
      </c>
      <c r="C13509">
        <v>217</v>
      </c>
      <c r="D13509" s="32">
        <v>0.59652777777777777</v>
      </c>
      <c r="E13509">
        <v>8000</v>
      </c>
      <c r="G13509" s="31" t="s">
        <v>97</v>
      </c>
      <c r="H13509">
        <v>10</v>
      </c>
      <c r="I13509" s="31" t="s">
        <v>104</v>
      </c>
    </row>
    <row r="13510" spans="1:9" x14ac:dyDescent="0.3">
      <c r="A13510">
        <v>13541</v>
      </c>
      <c r="B13510">
        <v>2</v>
      </c>
      <c r="C13510">
        <v>217</v>
      </c>
      <c r="D13510" s="32">
        <v>0.64652777777777781</v>
      </c>
      <c r="E13510">
        <v>8000</v>
      </c>
      <c r="G13510" s="31" t="s">
        <v>97</v>
      </c>
      <c r="H13510">
        <v>10</v>
      </c>
      <c r="I13510" s="31" t="s">
        <v>98</v>
      </c>
    </row>
    <row r="13511" spans="1:9" x14ac:dyDescent="0.3">
      <c r="A13511">
        <v>13542</v>
      </c>
      <c r="B13511">
        <v>1</v>
      </c>
      <c r="C13511">
        <v>217</v>
      </c>
      <c r="D13511" s="32">
        <v>0.64930555555555558</v>
      </c>
      <c r="E13511">
        <v>8000</v>
      </c>
      <c r="F13511">
        <v>1000</v>
      </c>
      <c r="G13511" s="31" t="s">
        <v>102</v>
      </c>
      <c r="H13511">
        <v>10</v>
      </c>
      <c r="I13511" s="31" t="s">
        <v>99</v>
      </c>
    </row>
    <row r="13512" spans="1:9" x14ac:dyDescent="0.3">
      <c r="A13512">
        <v>13543</v>
      </c>
      <c r="B13512">
        <v>4</v>
      </c>
      <c r="C13512">
        <v>217</v>
      </c>
      <c r="D13512" s="32">
        <v>0.57916666666666672</v>
      </c>
      <c r="E13512">
        <v>10000</v>
      </c>
      <c r="G13512" s="31" t="s">
        <v>102</v>
      </c>
      <c r="H13512">
        <v>10</v>
      </c>
      <c r="I13512" s="31" t="s">
        <v>103</v>
      </c>
    </row>
    <row r="13513" spans="1:9" x14ac:dyDescent="0.3">
      <c r="A13513">
        <v>13544</v>
      </c>
      <c r="B13513">
        <v>8</v>
      </c>
      <c r="C13513">
        <v>217</v>
      </c>
      <c r="D13513" s="32">
        <v>0.63541666666666663</v>
      </c>
      <c r="E13513">
        <v>8000</v>
      </c>
      <c r="G13513" s="31" t="s">
        <v>97</v>
      </c>
      <c r="H13513">
        <v>10</v>
      </c>
      <c r="I13513" s="31" t="s">
        <v>101</v>
      </c>
    </row>
    <row r="13514" spans="1:9" x14ac:dyDescent="0.3">
      <c r="A13514">
        <v>13545</v>
      </c>
      <c r="B13514">
        <v>5</v>
      </c>
      <c r="C13514">
        <v>217</v>
      </c>
      <c r="D13514" s="32">
        <v>0.58402777777777781</v>
      </c>
      <c r="E13514">
        <v>8000</v>
      </c>
      <c r="G13514" s="31" t="s">
        <v>97</v>
      </c>
      <c r="H13514">
        <v>10</v>
      </c>
      <c r="I13514" s="31" t="s">
        <v>105</v>
      </c>
    </row>
    <row r="13515" spans="1:9" x14ac:dyDescent="0.3">
      <c r="A13515">
        <v>13546</v>
      </c>
      <c r="B13515">
        <v>3</v>
      </c>
      <c r="C13515">
        <v>217</v>
      </c>
      <c r="D13515" s="32">
        <v>0.62638888888888888</v>
      </c>
      <c r="E13515">
        <v>8000</v>
      </c>
      <c r="F13515">
        <v>1000</v>
      </c>
      <c r="G13515" s="31" t="s">
        <v>102</v>
      </c>
      <c r="H13515">
        <v>11</v>
      </c>
      <c r="I13515" s="31" t="s">
        <v>104</v>
      </c>
    </row>
    <row r="13516" spans="1:9" x14ac:dyDescent="0.3">
      <c r="A13516">
        <v>13547</v>
      </c>
      <c r="B13516">
        <v>2</v>
      </c>
      <c r="C13516">
        <v>217</v>
      </c>
      <c r="D13516" s="32">
        <v>0.67222222222222228</v>
      </c>
      <c r="E13516">
        <v>10000</v>
      </c>
      <c r="G13516" s="31" t="s">
        <v>97</v>
      </c>
      <c r="H13516">
        <v>11</v>
      </c>
      <c r="I13516" s="31" t="s">
        <v>98</v>
      </c>
    </row>
    <row r="13517" spans="1:9" x14ac:dyDescent="0.3">
      <c r="A13517">
        <v>13548</v>
      </c>
      <c r="B13517">
        <v>1</v>
      </c>
      <c r="C13517">
        <v>217</v>
      </c>
      <c r="D13517" s="32">
        <v>0.6875</v>
      </c>
      <c r="E13517">
        <v>8000</v>
      </c>
      <c r="G13517" s="31" t="s">
        <v>97</v>
      </c>
      <c r="H13517">
        <v>11</v>
      </c>
      <c r="I13517" s="31" t="s">
        <v>99</v>
      </c>
    </row>
    <row r="13518" spans="1:9" x14ac:dyDescent="0.3">
      <c r="A13518">
        <v>13549</v>
      </c>
      <c r="B13518">
        <v>4</v>
      </c>
      <c r="C13518">
        <v>217</v>
      </c>
      <c r="D13518" s="32">
        <v>0.63541666666666663</v>
      </c>
      <c r="E13518">
        <v>10000</v>
      </c>
      <c r="G13518" s="31" t="s">
        <v>102</v>
      </c>
      <c r="H13518">
        <v>11</v>
      </c>
      <c r="I13518" s="31" t="s">
        <v>103</v>
      </c>
    </row>
    <row r="13519" spans="1:9" x14ac:dyDescent="0.3">
      <c r="A13519">
        <v>13550</v>
      </c>
      <c r="B13519">
        <v>8</v>
      </c>
      <c r="C13519">
        <v>217</v>
      </c>
      <c r="D13519" s="32">
        <v>0.66111111111111109</v>
      </c>
      <c r="E13519">
        <v>8000</v>
      </c>
      <c r="F13519">
        <v>1000</v>
      </c>
      <c r="G13519" s="31" t="s">
        <v>97</v>
      </c>
      <c r="H13519">
        <v>11</v>
      </c>
      <c r="I13519" s="31" t="s">
        <v>101</v>
      </c>
    </row>
    <row r="13520" spans="1:9" x14ac:dyDescent="0.3">
      <c r="A13520">
        <v>13551</v>
      </c>
      <c r="B13520">
        <v>5</v>
      </c>
      <c r="C13520">
        <v>217</v>
      </c>
      <c r="D13520" s="32">
        <v>0.65277777777777779</v>
      </c>
      <c r="E13520">
        <v>8000</v>
      </c>
      <c r="G13520" s="31" t="s">
        <v>97</v>
      </c>
      <c r="H13520">
        <v>11</v>
      </c>
      <c r="I13520" s="31" t="s">
        <v>105</v>
      </c>
    </row>
    <row r="13521" spans="1:9" x14ac:dyDescent="0.3">
      <c r="A13521">
        <v>13552</v>
      </c>
      <c r="B13521">
        <v>3</v>
      </c>
      <c r="C13521">
        <v>217</v>
      </c>
      <c r="D13521" s="32">
        <v>0.68472222222222223</v>
      </c>
      <c r="E13521">
        <v>8000</v>
      </c>
      <c r="G13521" s="31" t="s">
        <v>97</v>
      </c>
      <c r="H13521">
        <v>12</v>
      </c>
      <c r="I13521" s="31" t="s">
        <v>104</v>
      </c>
    </row>
    <row r="13522" spans="1:9" x14ac:dyDescent="0.3">
      <c r="A13522">
        <v>13553</v>
      </c>
      <c r="B13522">
        <v>2</v>
      </c>
      <c r="C13522">
        <v>217</v>
      </c>
      <c r="D13522" s="32">
        <v>0.70277777777777772</v>
      </c>
      <c r="E13522">
        <v>10000</v>
      </c>
      <c r="G13522" s="31" t="s">
        <v>102</v>
      </c>
      <c r="H13522">
        <v>12</v>
      </c>
      <c r="I13522" s="31" t="s">
        <v>98</v>
      </c>
    </row>
    <row r="13523" spans="1:9" x14ac:dyDescent="0.3">
      <c r="A13523">
        <v>13554</v>
      </c>
      <c r="B13523">
        <v>1</v>
      </c>
      <c r="C13523">
        <v>217</v>
      </c>
      <c r="D13523" s="32">
        <v>0.72291666666666665</v>
      </c>
      <c r="E13523">
        <v>8000</v>
      </c>
      <c r="G13523" s="31" t="s">
        <v>97</v>
      </c>
      <c r="H13523">
        <v>12</v>
      </c>
      <c r="I13523" s="31" t="s">
        <v>99</v>
      </c>
    </row>
    <row r="13524" spans="1:9" x14ac:dyDescent="0.3">
      <c r="A13524">
        <v>13555</v>
      </c>
      <c r="B13524">
        <v>4</v>
      </c>
      <c r="C13524">
        <v>217</v>
      </c>
      <c r="D13524" s="32">
        <v>0.65833333333333333</v>
      </c>
      <c r="E13524">
        <v>10000</v>
      </c>
      <c r="G13524" s="31" t="s">
        <v>102</v>
      </c>
      <c r="H13524">
        <v>12</v>
      </c>
      <c r="I13524" s="31" t="s">
        <v>103</v>
      </c>
    </row>
    <row r="13525" spans="1:9" x14ac:dyDescent="0.3">
      <c r="A13525">
        <v>13556</v>
      </c>
      <c r="B13525">
        <v>8</v>
      </c>
      <c r="C13525">
        <v>217</v>
      </c>
      <c r="D13525" s="32">
        <v>0.69652777777777775</v>
      </c>
      <c r="E13525">
        <v>8000</v>
      </c>
      <c r="G13525" s="31" t="s">
        <v>102</v>
      </c>
      <c r="H13525">
        <v>12</v>
      </c>
      <c r="I13525" s="31" t="s">
        <v>101</v>
      </c>
    </row>
    <row r="13526" spans="1:9" x14ac:dyDescent="0.3">
      <c r="A13526">
        <v>13557</v>
      </c>
      <c r="B13526">
        <v>5</v>
      </c>
      <c r="C13526">
        <v>217</v>
      </c>
      <c r="D13526" s="32">
        <v>0.68402777777777779</v>
      </c>
      <c r="E13526">
        <v>8000</v>
      </c>
      <c r="F13526">
        <v>1000</v>
      </c>
      <c r="G13526" s="31" t="s">
        <v>102</v>
      </c>
      <c r="H13526">
        <v>12</v>
      </c>
      <c r="I13526" s="31" t="s">
        <v>105</v>
      </c>
    </row>
    <row r="13527" spans="1:9" x14ac:dyDescent="0.3">
      <c r="A13527">
        <v>13558</v>
      </c>
      <c r="B13527">
        <v>3</v>
      </c>
      <c r="C13527">
        <v>217</v>
      </c>
      <c r="D13527" s="32">
        <v>0.70694444444444449</v>
      </c>
      <c r="E13527">
        <v>10000</v>
      </c>
      <c r="F13527">
        <v>1000</v>
      </c>
      <c r="G13527" s="31" t="s">
        <v>97</v>
      </c>
      <c r="H13527">
        <v>13</v>
      </c>
      <c r="I13527" s="31" t="s">
        <v>104</v>
      </c>
    </row>
    <row r="13528" spans="1:9" x14ac:dyDescent="0.3">
      <c r="A13528">
        <v>13559</v>
      </c>
      <c r="B13528">
        <v>2</v>
      </c>
      <c r="C13528">
        <v>217</v>
      </c>
      <c r="D13528" s="32">
        <v>0.75416666666666665</v>
      </c>
      <c r="E13528">
        <v>8000</v>
      </c>
      <c r="G13528" s="31" t="s">
        <v>102</v>
      </c>
      <c r="H13528">
        <v>13</v>
      </c>
      <c r="I13528" s="31" t="s">
        <v>98</v>
      </c>
    </row>
    <row r="13529" spans="1:9" x14ac:dyDescent="0.3">
      <c r="A13529">
        <v>13560</v>
      </c>
      <c r="B13529">
        <v>1</v>
      </c>
      <c r="C13529">
        <v>217</v>
      </c>
      <c r="D13529" s="32">
        <v>0.7631944444444444</v>
      </c>
      <c r="E13529">
        <v>8000</v>
      </c>
      <c r="F13529">
        <v>300</v>
      </c>
      <c r="G13529" s="31" t="s">
        <v>102</v>
      </c>
      <c r="H13529">
        <v>13</v>
      </c>
      <c r="I13529" s="31" t="s">
        <v>99</v>
      </c>
    </row>
    <row r="13530" spans="1:9" x14ac:dyDescent="0.3">
      <c r="A13530">
        <v>13561</v>
      </c>
      <c r="B13530">
        <v>4</v>
      </c>
      <c r="C13530">
        <v>217</v>
      </c>
      <c r="D13530" s="32">
        <v>0.67500000000000004</v>
      </c>
      <c r="E13530">
        <v>8000</v>
      </c>
      <c r="G13530" s="31" t="s">
        <v>97</v>
      </c>
      <c r="H13530">
        <v>13</v>
      </c>
      <c r="I13530" s="31" t="s">
        <v>103</v>
      </c>
    </row>
    <row r="13531" spans="1:9" x14ac:dyDescent="0.3">
      <c r="A13531">
        <v>13562</v>
      </c>
      <c r="B13531">
        <v>8</v>
      </c>
      <c r="C13531">
        <v>217</v>
      </c>
      <c r="D13531" s="32">
        <v>0.75694444444444442</v>
      </c>
      <c r="E13531">
        <v>8000</v>
      </c>
      <c r="G13531" s="31" t="s">
        <v>97</v>
      </c>
      <c r="H13531">
        <v>13</v>
      </c>
      <c r="I13531" s="31" t="s">
        <v>101</v>
      </c>
    </row>
    <row r="13532" spans="1:9" x14ac:dyDescent="0.3">
      <c r="A13532">
        <v>13563</v>
      </c>
      <c r="B13532">
        <v>5</v>
      </c>
      <c r="C13532">
        <v>217</v>
      </c>
      <c r="D13532" s="32">
        <v>0.71111111111111114</v>
      </c>
      <c r="E13532">
        <v>8000</v>
      </c>
      <c r="F13532">
        <v>2000</v>
      </c>
      <c r="G13532" s="31" t="s">
        <v>102</v>
      </c>
      <c r="H13532">
        <v>13</v>
      </c>
      <c r="I13532" s="31" t="s">
        <v>105</v>
      </c>
    </row>
    <row r="13533" spans="1:9" x14ac:dyDescent="0.3">
      <c r="A13533">
        <v>13564</v>
      </c>
      <c r="B13533">
        <v>3</v>
      </c>
      <c r="C13533">
        <v>217</v>
      </c>
      <c r="D13533" s="32">
        <v>0.72361111111111109</v>
      </c>
      <c r="E13533">
        <v>8000</v>
      </c>
      <c r="G13533" s="31" t="s">
        <v>97</v>
      </c>
      <c r="H13533">
        <v>14</v>
      </c>
      <c r="I13533" s="31" t="s">
        <v>104</v>
      </c>
    </row>
    <row r="13534" spans="1:9" x14ac:dyDescent="0.3">
      <c r="A13534">
        <v>13565</v>
      </c>
      <c r="B13534">
        <v>2</v>
      </c>
      <c r="C13534">
        <v>217</v>
      </c>
      <c r="D13534" s="32">
        <v>0.77777777777777779</v>
      </c>
      <c r="E13534">
        <v>8000</v>
      </c>
      <c r="G13534" s="31" t="s">
        <v>102</v>
      </c>
      <c r="H13534">
        <v>14</v>
      </c>
      <c r="I13534" s="31" t="s">
        <v>98</v>
      </c>
    </row>
    <row r="13535" spans="1:9" x14ac:dyDescent="0.3">
      <c r="A13535">
        <v>13566</v>
      </c>
      <c r="B13535">
        <v>1</v>
      </c>
      <c r="C13535">
        <v>217</v>
      </c>
      <c r="D13535" s="32">
        <v>0.78541666666666665</v>
      </c>
      <c r="E13535">
        <v>8000</v>
      </c>
      <c r="G13535" s="31" t="s">
        <v>97</v>
      </c>
      <c r="H13535">
        <v>14</v>
      </c>
      <c r="I13535" s="31" t="s">
        <v>99</v>
      </c>
    </row>
    <row r="13536" spans="1:9" x14ac:dyDescent="0.3">
      <c r="A13536">
        <v>13567</v>
      </c>
      <c r="B13536">
        <v>4</v>
      </c>
      <c r="C13536">
        <v>217</v>
      </c>
      <c r="D13536" s="32">
        <v>0.69444444444444442</v>
      </c>
      <c r="E13536">
        <v>8000</v>
      </c>
      <c r="G13536" s="31" t="s">
        <v>102</v>
      </c>
      <c r="H13536">
        <v>14</v>
      </c>
      <c r="I13536" s="31" t="s">
        <v>103</v>
      </c>
    </row>
    <row r="13537" spans="1:9" x14ac:dyDescent="0.3">
      <c r="A13537">
        <v>13568</v>
      </c>
      <c r="B13537">
        <v>8</v>
      </c>
      <c r="C13537">
        <v>217</v>
      </c>
      <c r="D13537" s="32">
        <v>0.77569444444444446</v>
      </c>
      <c r="E13537">
        <v>8000</v>
      </c>
      <c r="G13537" s="31" t="s">
        <v>97</v>
      </c>
      <c r="H13537">
        <v>14</v>
      </c>
      <c r="I13537" s="31" t="s">
        <v>101</v>
      </c>
    </row>
    <row r="13538" spans="1:9" x14ac:dyDescent="0.3">
      <c r="A13538">
        <v>13569</v>
      </c>
      <c r="B13538">
        <v>5</v>
      </c>
      <c r="C13538">
        <v>217</v>
      </c>
      <c r="D13538" s="32">
        <v>0.73472222222222228</v>
      </c>
      <c r="E13538">
        <v>8000</v>
      </c>
      <c r="G13538" s="31" t="s">
        <v>102</v>
      </c>
      <c r="H13538">
        <v>14</v>
      </c>
      <c r="I13538" s="31" t="s">
        <v>105</v>
      </c>
    </row>
    <row r="13539" spans="1:9" x14ac:dyDescent="0.3">
      <c r="A13539">
        <v>13570</v>
      </c>
      <c r="B13539">
        <v>3</v>
      </c>
      <c r="C13539">
        <v>217</v>
      </c>
      <c r="D13539" s="32">
        <v>0.74236111111111114</v>
      </c>
      <c r="E13539">
        <v>8000</v>
      </c>
      <c r="G13539" s="31" t="s">
        <v>97</v>
      </c>
      <c r="H13539">
        <v>15</v>
      </c>
      <c r="I13539" s="31" t="s">
        <v>104</v>
      </c>
    </row>
    <row r="13540" spans="1:9" x14ac:dyDescent="0.3">
      <c r="A13540">
        <v>13571</v>
      </c>
      <c r="B13540">
        <v>2</v>
      </c>
      <c r="C13540">
        <v>217</v>
      </c>
      <c r="D13540" s="32">
        <v>0.79791666666666672</v>
      </c>
      <c r="E13540">
        <v>8000</v>
      </c>
      <c r="G13540" s="31" t="s">
        <v>102</v>
      </c>
      <c r="H13540">
        <v>15</v>
      </c>
      <c r="I13540" s="31" t="s">
        <v>98</v>
      </c>
    </row>
    <row r="13541" spans="1:9" x14ac:dyDescent="0.3">
      <c r="A13541">
        <v>13572</v>
      </c>
      <c r="B13541">
        <v>1</v>
      </c>
      <c r="C13541">
        <v>217</v>
      </c>
      <c r="D13541" s="32">
        <v>0.80833333333333335</v>
      </c>
      <c r="E13541">
        <v>8000</v>
      </c>
      <c r="G13541" s="31" t="s">
        <v>102</v>
      </c>
      <c r="H13541">
        <v>15</v>
      </c>
      <c r="I13541" s="31" t="s">
        <v>99</v>
      </c>
    </row>
    <row r="13542" spans="1:9" x14ac:dyDescent="0.3">
      <c r="A13542">
        <v>13573</v>
      </c>
      <c r="B13542">
        <v>4</v>
      </c>
      <c r="C13542">
        <v>217</v>
      </c>
      <c r="D13542" s="32">
        <v>0.71111111111111114</v>
      </c>
      <c r="E13542">
        <v>8000</v>
      </c>
      <c r="G13542" s="31" t="s">
        <v>102</v>
      </c>
      <c r="H13542">
        <v>15</v>
      </c>
      <c r="I13542" s="31" t="s">
        <v>103</v>
      </c>
    </row>
    <row r="13543" spans="1:9" x14ac:dyDescent="0.3">
      <c r="A13543">
        <v>13574</v>
      </c>
      <c r="B13543">
        <v>8</v>
      </c>
      <c r="C13543">
        <v>217</v>
      </c>
      <c r="D13543" s="32">
        <v>0.79583333333333328</v>
      </c>
      <c r="E13543">
        <v>8000</v>
      </c>
      <c r="G13543" s="31" t="s">
        <v>102</v>
      </c>
      <c r="H13543">
        <v>15</v>
      </c>
      <c r="I13543" s="31" t="s">
        <v>101</v>
      </c>
    </row>
    <row r="13544" spans="1:9" x14ac:dyDescent="0.3">
      <c r="A13544">
        <v>13575</v>
      </c>
      <c r="B13544">
        <v>5</v>
      </c>
      <c r="C13544">
        <v>217</v>
      </c>
      <c r="D13544" s="32">
        <v>0.75902777777777775</v>
      </c>
      <c r="E13544">
        <v>8000</v>
      </c>
      <c r="F13544">
        <v>6000</v>
      </c>
      <c r="G13544" s="31" t="s">
        <v>102</v>
      </c>
      <c r="H13544">
        <v>15</v>
      </c>
      <c r="I13544" s="31" t="s">
        <v>105</v>
      </c>
    </row>
    <row r="13545" spans="1:9" x14ac:dyDescent="0.3">
      <c r="A13545">
        <v>13576</v>
      </c>
      <c r="B13545">
        <v>3</v>
      </c>
      <c r="C13545">
        <v>217</v>
      </c>
      <c r="D13545" s="32">
        <v>0.7680555555555556</v>
      </c>
      <c r="E13545">
        <v>8000</v>
      </c>
      <c r="G13545" s="31" t="s">
        <v>97</v>
      </c>
      <c r="H13545">
        <v>16</v>
      </c>
      <c r="I13545" s="31" t="s">
        <v>104</v>
      </c>
    </row>
    <row r="13546" spans="1:9" x14ac:dyDescent="0.3">
      <c r="A13546">
        <v>13577</v>
      </c>
      <c r="B13546">
        <v>2</v>
      </c>
      <c r="C13546">
        <v>217</v>
      </c>
      <c r="D13546" s="32">
        <v>0.81874999999999998</v>
      </c>
      <c r="E13546">
        <v>8000</v>
      </c>
      <c r="G13546" s="31" t="s">
        <v>102</v>
      </c>
      <c r="H13546">
        <v>16</v>
      </c>
      <c r="I13546" s="31" t="s">
        <v>98</v>
      </c>
    </row>
    <row r="13547" spans="1:9" x14ac:dyDescent="0.3">
      <c r="A13547">
        <v>13578</v>
      </c>
      <c r="B13547">
        <v>1</v>
      </c>
      <c r="C13547">
        <v>217</v>
      </c>
      <c r="D13547" s="32">
        <v>0.8354166666666667</v>
      </c>
      <c r="E13547">
        <v>8000</v>
      </c>
      <c r="G13547" s="31" t="s">
        <v>97</v>
      </c>
      <c r="H13547">
        <v>16</v>
      </c>
      <c r="I13547" s="31" t="s">
        <v>99</v>
      </c>
    </row>
    <row r="13548" spans="1:9" x14ac:dyDescent="0.3">
      <c r="A13548">
        <v>13579</v>
      </c>
      <c r="B13548">
        <v>4</v>
      </c>
      <c r="C13548">
        <v>217</v>
      </c>
      <c r="D13548" s="32">
        <v>0.72986111111111107</v>
      </c>
      <c r="E13548">
        <v>8000</v>
      </c>
      <c r="G13548" s="31" t="s">
        <v>97</v>
      </c>
      <c r="H13548">
        <v>16</v>
      </c>
      <c r="I13548" s="31" t="s">
        <v>103</v>
      </c>
    </row>
    <row r="13549" spans="1:9" x14ac:dyDescent="0.3">
      <c r="A13549">
        <v>13580</v>
      </c>
      <c r="B13549">
        <v>8</v>
      </c>
      <c r="C13549">
        <v>217</v>
      </c>
      <c r="D13549" s="32">
        <v>0.83750000000000002</v>
      </c>
      <c r="E13549">
        <v>8000</v>
      </c>
      <c r="G13549" s="31" t="s">
        <v>102</v>
      </c>
      <c r="H13549">
        <v>16</v>
      </c>
      <c r="I13549" s="31" t="s">
        <v>101</v>
      </c>
    </row>
    <row r="13550" spans="1:9" x14ac:dyDescent="0.3">
      <c r="A13550">
        <v>13581</v>
      </c>
      <c r="B13550">
        <v>5</v>
      </c>
      <c r="C13550">
        <v>217</v>
      </c>
      <c r="D13550" s="32">
        <v>0.77986111111111112</v>
      </c>
      <c r="E13550">
        <v>8000</v>
      </c>
      <c r="G13550" s="31" t="s">
        <v>102</v>
      </c>
      <c r="H13550">
        <v>16</v>
      </c>
      <c r="I13550" s="31" t="s">
        <v>105</v>
      </c>
    </row>
    <row r="13551" spans="1:9" x14ac:dyDescent="0.3">
      <c r="A13551">
        <v>13582</v>
      </c>
      <c r="B13551">
        <v>3</v>
      </c>
      <c r="C13551">
        <v>217</v>
      </c>
      <c r="D13551" s="32">
        <v>0.78402777777777777</v>
      </c>
      <c r="E13551">
        <v>8000</v>
      </c>
      <c r="G13551" s="31" t="s">
        <v>97</v>
      </c>
      <c r="H13551">
        <v>17</v>
      </c>
      <c r="I13551" s="31" t="s">
        <v>104</v>
      </c>
    </row>
    <row r="13552" spans="1:9" x14ac:dyDescent="0.3">
      <c r="A13552">
        <v>13583</v>
      </c>
      <c r="B13552">
        <v>2</v>
      </c>
      <c r="C13552">
        <v>217</v>
      </c>
      <c r="D13552" s="32">
        <v>0.84027777777777779</v>
      </c>
      <c r="E13552">
        <v>8000</v>
      </c>
      <c r="G13552" s="31" t="s">
        <v>102</v>
      </c>
      <c r="H13552">
        <v>17</v>
      </c>
      <c r="I13552" s="31" t="s">
        <v>98</v>
      </c>
    </row>
    <row r="13553" spans="1:9" x14ac:dyDescent="0.3">
      <c r="A13553">
        <v>13584</v>
      </c>
      <c r="B13553">
        <v>4</v>
      </c>
      <c r="C13553">
        <v>217</v>
      </c>
      <c r="D13553" s="32">
        <v>0.75138888888888888</v>
      </c>
      <c r="E13553">
        <v>8000</v>
      </c>
      <c r="G13553" s="31" t="s">
        <v>97</v>
      </c>
      <c r="H13553">
        <v>17</v>
      </c>
      <c r="I13553" s="31" t="s">
        <v>103</v>
      </c>
    </row>
    <row r="13554" spans="1:9" x14ac:dyDescent="0.3">
      <c r="A13554">
        <v>13585</v>
      </c>
      <c r="B13554">
        <v>5</v>
      </c>
      <c r="C13554">
        <v>217</v>
      </c>
      <c r="D13554" s="32">
        <v>0.80208333333333337</v>
      </c>
      <c r="E13554">
        <v>8000</v>
      </c>
      <c r="G13554" s="31" t="s">
        <v>102</v>
      </c>
      <c r="H13554">
        <v>17</v>
      </c>
      <c r="I13554" s="31" t="s">
        <v>105</v>
      </c>
    </row>
    <row r="13555" spans="1:9" x14ac:dyDescent="0.3">
      <c r="A13555">
        <v>13586</v>
      </c>
      <c r="B13555">
        <v>3</v>
      </c>
      <c r="C13555">
        <v>217</v>
      </c>
      <c r="D13555" s="32">
        <v>0.81319444444444444</v>
      </c>
      <c r="E13555">
        <v>8000</v>
      </c>
      <c r="G13555" s="31" t="s">
        <v>102</v>
      </c>
      <c r="H13555">
        <v>18</v>
      </c>
      <c r="I13555" s="31" t="s">
        <v>104</v>
      </c>
    </row>
    <row r="13556" spans="1:9" x14ac:dyDescent="0.3">
      <c r="A13556">
        <v>13587</v>
      </c>
      <c r="B13556">
        <v>4</v>
      </c>
      <c r="C13556">
        <v>217</v>
      </c>
      <c r="D13556" s="32">
        <v>0.77777777777777779</v>
      </c>
      <c r="E13556">
        <v>8000</v>
      </c>
      <c r="G13556" s="31" t="s">
        <v>102</v>
      </c>
      <c r="H13556">
        <v>18</v>
      </c>
      <c r="I13556" s="31" t="s">
        <v>103</v>
      </c>
    </row>
    <row r="13557" spans="1:9" x14ac:dyDescent="0.3">
      <c r="A13557">
        <v>13588</v>
      </c>
      <c r="B13557">
        <v>5</v>
      </c>
      <c r="C13557">
        <v>217</v>
      </c>
      <c r="D13557" s="32">
        <v>0.82708333333333328</v>
      </c>
      <c r="E13557">
        <v>8000</v>
      </c>
      <c r="G13557" s="31" t="s">
        <v>102</v>
      </c>
      <c r="H13557">
        <v>18</v>
      </c>
      <c r="I13557" s="31" t="s">
        <v>105</v>
      </c>
    </row>
    <row r="13558" spans="1:9" x14ac:dyDescent="0.3">
      <c r="A13558">
        <v>13589</v>
      </c>
      <c r="B13558">
        <v>3</v>
      </c>
      <c r="C13558">
        <v>217</v>
      </c>
      <c r="D13558" s="32">
        <v>0.83194444444444449</v>
      </c>
      <c r="E13558">
        <v>8000</v>
      </c>
      <c r="G13558" s="31" t="s">
        <v>97</v>
      </c>
      <c r="H13558">
        <v>19</v>
      </c>
      <c r="I13558" s="31" t="s">
        <v>104</v>
      </c>
    </row>
    <row r="13559" spans="1:9" x14ac:dyDescent="0.3">
      <c r="A13559">
        <v>13590</v>
      </c>
      <c r="B13559">
        <v>4</v>
      </c>
      <c r="C13559">
        <v>217</v>
      </c>
      <c r="D13559" s="32">
        <v>0.79513888888888884</v>
      </c>
      <c r="E13559">
        <v>8000</v>
      </c>
      <c r="G13559" s="31" t="s">
        <v>97</v>
      </c>
      <c r="H13559">
        <v>19</v>
      </c>
      <c r="I13559" s="31" t="s">
        <v>103</v>
      </c>
    </row>
    <row r="13560" spans="1:9" x14ac:dyDescent="0.3">
      <c r="A13560">
        <v>13591</v>
      </c>
      <c r="B13560">
        <v>4</v>
      </c>
      <c r="C13560">
        <v>217</v>
      </c>
      <c r="D13560" s="32">
        <v>0.81874999999999998</v>
      </c>
      <c r="E13560">
        <v>10000</v>
      </c>
      <c r="G13560" s="31" t="s">
        <v>102</v>
      </c>
      <c r="H13560">
        <v>20</v>
      </c>
      <c r="I13560" s="31" t="s">
        <v>103</v>
      </c>
    </row>
    <row r="13561" spans="1:9" x14ac:dyDescent="0.3">
      <c r="A13561">
        <v>13592</v>
      </c>
      <c r="B13561">
        <v>4</v>
      </c>
      <c r="C13561">
        <v>217</v>
      </c>
      <c r="D13561" s="32">
        <v>0.83402777777777781</v>
      </c>
      <c r="E13561">
        <v>8000</v>
      </c>
      <c r="G13561" s="31" t="s">
        <v>97</v>
      </c>
      <c r="H13561">
        <v>21</v>
      </c>
      <c r="I13561" s="31" t="s">
        <v>103</v>
      </c>
    </row>
    <row r="13562" spans="1:9" x14ac:dyDescent="0.3">
      <c r="A13562">
        <v>13593</v>
      </c>
      <c r="B13562">
        <v>3</v>
      </c>
      <c r="C13562">
        <v>218</v>
      </c>
      <c r="D13562" s="32">
        <v>0.46944444444444444</v>
      </c>
      <c r="E13562">
        <v>8000</v>
      </c>
      <c r="G13562" s="31" t="s">
        <v>97</v>
      </c>
      <c r="H13562">
        <v>4</v>
      </c>
      <c r="I13562" s="31" t="s">
        <v>104</v>
      </c>
    </row>
    <row r="13563" spans="1:9" x14ac:dyDescent="0.3">
      <c r="A13563">
        <v>13594</v>
      </c>
      <c r="B13563">
        <v>1</v>
      </c>
      <c r="C13563">
        <v>218</v>
      </c>
      <c r="D13563" s="32">
        <v>0.46944444444444444</v>
      </c>
      <c r="E13563">
        <v>8000</v>
      </c>
      <c r="F13563">
        <v>2000</v>
      </c>
      <c r="G13563" s="31" t="s">
        <v>102</v>
      </c>
      <c r="H13563">
        <v>4</v>
      </c>
      <c r="I13563" s="31" t="s">
        <v>99</v>
      </c>
    </row>
    <row r="13564" spans="1:9" x14ac:dyDescent="0.3">
      <c r="A13564">
        <v>13595</v>
      </c>
      <c r="B13564">
        <v>4</v>
      </c>
      <c r="C13564">
        <v>218</v>
      </c>
      <c r="D13564" s="32">
        <v>0.4465277777777778</v>
      </c>
      <c r="E13564">
        <v>10000</v>
      </c>
      <c r="G13564" s="31" t="s">
        <v>102</v>
      </c>
      <c r="H13564">
        <v>4</v>
      </c>
      <c r="I13564" s="31" t="s">
        <v>103</v>
      </c>
    </row>
    <row r="13565" spans="1:9" x14ac:dyDescent="0.3">
      <c r="A13565">
        <v>13596</v>
      </c>
      <c r="B13565">
        <v>5</v>
      </c>
      <c r="C13565">
        <v>218</v>
      </c>
      <c r="D13565" s="32">
        <v>0.47013888888888888</v>
      </c>
      <c r="E13565">
        <v>8000</v>
      </c>
      <c r="F13565">
        <v>1000</v>
      </c>
      <c r="G13565" s="31" t="s">
        <v>102</v>
      </c>
      <c r="H13565">
        <v>4</v>
      </c>
      <c r="I13565" s="31" t="s">
        <v>105</v>
      </c>
    </row>
    <row r="13566" spans="1:9" x14ac:dyDescent="0.3">
      <c r="A13566">
        <v>13597</v>
      </c>
      <c r="B13566">
        <v>3</v>
      </c>
      <c r="C13566">
        <v>218</v>
      </c>
      <c r="D13566" s="32">
        <v>0.4909722222222222</v>
      </c>
      <c r="E13566">
        <v>8000</v>
      </c>
      <c r="F13566">
        <v>2000</v>
      </c>
      <c r="G13566" s="31" t="s">
        <v>102</v>
      </c>
      <c r="H13566">
        <v>5</v>
      </c>
      <c r="I13566" s="31" t="s">
        <v>104</v>
      </c>
    </row>
    <row r="13567" spans="1:9" x14ac:dyDescent="0.3">
      <c r="A13567">
        <v>13598</v>
      </c>
      <c r="B13567">
        <v>1</v>
      </c>
      <c r="C13567">
        <v>218</v>
      </c>
      <c r="D13567" s="32">
        <v>0.53263888888888888</v>
      </c>
      <c r="E13567">
        <v>8000</v>
      </c>
      <c r="G13567" s="31" t="s">
        <v>102</v>
      </c>
      <c r="H13567">
        <v>5</v>
      </c>
      <c r="I13567" s="31" t="s">
        <v>99</v>
      </c>
    </row>
    <row r="13568" spans="1:9" x14ac:dyDescent="0.3">
      <c r="A13568">
        <v>13599</v>
      </c>
      <c r="B13568">
        <v>4</v>
      </c>
      <c r="C13568">
        <v>218</v>
      </c>
      <c r="D13568" s="32">
        <v>0.48333333333333334</v>
      </c>
      <c r="E13568">
        <v>8000</v>
      </c>
      <c r="G13568" s="31" t="s">
        <v>97</v>
      </c>
      <c r="H13568">
        <v>5</v>
      </c>
      <c r="I13568" s="31" t="s">
        <v>103</v>
      </c>
    </row>
    <row r="13569" spans="1:9" x14ac:dyDescent="0.3">
      <c r="A13569">
        <v>13600</v>
      </c>
      <c r="B13569">
        <v>5</v>
      </c>
      <c r="C13569">
        <v>218</v>
      </c>
      <c r="D13569" s="32">
        <v>0.51180555555555551</v>
      </c>
      <c r="E13569">
        <v>8000</v>
      </c>
      <c r="F13569">
        <v>500</v>
      </c>
      <c r="G13569" s="31" t="s">
        <v>102</v>
      </c>
      <c r="H13569">
        <v>5</v>
      </c>
      <c r="I13569" s="31" t="s">
        <v>105</v>
      </c>
    </row>
    <row r="13570" spans="1:9" x14ac:dyDescent="0.3">
      <c r="A13570">
        <v>13601</v>
      </c>
      <c r="B13570">
        <v>3</v>
      </c>
      <c r="C13570">
        <v>218</v>
      </c>
      <c r="D13570" s="32">
        <v>0.56319444444444444</v>
      </c>
      <c r="E13570">
        <v>8000</v>
      </c>
      <c r="F13570">
        <v>1000</v>
      </c>
      <c r="G13570" s="31" t="s">
        <v>102</v>
      </c>
      <c r="H13570">
        <v>6</v>
      </c>
      <c r="I13570" s="31" t="s">
        <v>104</v>
      </c>
    </row>
    <row r="13571" spans="1:9" x14ac:dyDescent="0.3">
      <c r="A13571">
        <v>13602</v>
      </c>
      <c r="B13571">
        <v>1</v>
      </c>
      <c r="C13571">
        <v>218</v>
      </c>
      <c r="D13571" s="32">
        <v>0.63888888888888884</v>
      </c>
      <c r="E13571">
        <v>10000</v>
      </c>
      <c r="G13571" s="31" t="s">
        <v>102</v>
      </c>
      <c r="H13571">
        <v>6</v>
      </c>
      <c r="I13571" s="31" t="s">
        <v>99</v>
      </c>
    </row>
    <row r="13572" spans="1:9" x14ac:dyDescent="0.3">
      <c r="A13572">
        <v>13603</v>
      </c>
      <c r="B13572">
        <v>4</v>
      </c>
      <c r="C13572">
        <v>218</v>
      </c>
      <c r="D13572" s="32">
        <v>0.54513888888888884</v>
      </c>
      <c r="E13572">
        <v>8000</v>
      </c>
      <c r="G13572" s="31" t="s">
        <v>97</v>
      </c>
      <c r="H13572">
        <v>6</v>
      </c>
      <c r="I13572" s="31" t="s">
        <v>103</v>
      </c>
    </row>
    <row r="13573" spans="1:9" x14ac:dyDescent="0.3">
      <c r="A13573">
        <v>13604</v>
      </c>
      <c r="B13573">
        <v>5</v>
      </c>
      <c r="C13573">
        <v>218</v>
      </c>
      <c r="D13573" s="32">
        <v>0.59791666666666665</v>
      </c>
      <c r="E13573">
        <v>8000</v>
      </c>
      <c r="G13573" s="31" t="s">
        <v>97</v>
      </c>
      <c r="H13573">
        <v>6</v>
      </c>
      <c r="I13573" s="31" t="s">
        <v>105</v>
      </c>
    </row>
    <row r="13574" spans="1:9" x14ac:dyDescent="0.3">
      <c r="A13574">
        <v>13605</v>
      </c>
      <c r="B13574">
        <v>3</v>
      </c>
      <c r="C13574">
        <v>218</v>
      </c>
      <c r="D13574" s="32">
        <v>0.58958333333333335</v>
      </c>
      <c r="E13574">
        <v>8000</v>
      </c>
      <c r="G13574" s="31" t="s">
        <v>97</v>
      </c>
      <c r="H13574">
        <v>7</v>
      </c>
      <c r="I13574" s="31" t="s">
        <v>104</v>
      </c>
    </row>
    <row r="13575" spans="1:9" x14ac:dyDescent="0.3">
      <c r="A13575">
        <v>13606</v>
      </c>
      <c r="B13575">
        <v>1</v>
      </c>
      <c r="C13575">
        <v>218</v>
      </c>
      <c r="D13575" s="32">
        <v>0.67083333333333328</v>
      </c>
      <c r="E13575">
        <v>8000</v>
      </c>
      <c r="G13575" s="31" t="s">
        <v>97</v>
      </c>
      <c r="H13575">
        <v>7</v>
      </c>
      <c r="I13575" s="31" t="s">
        <v>99</v>
      </c>
    </row>
    <row r="13576" spans="1:9" x14ac:dyDescent="0.3">
      <c r="A13576">
        <v>13607</v>
      </c>
      <c r="B13576">
        <v>4</v>
      </c>
      <c r="C13576">
        <v>218</v>
      </c>
      <c r="D13576" s="32">
        <v>0.59097222222222223</v>
      </c>
      <c r="E13576">
        <v>8000</v>
      </c>
      <c r="G13576" s="31" t="s">
        <v>102</v>
      </c>
      <c r="H13576">
        <v>7</v>
      </c>
      <c r="I13576" s="31" t="s">
        <v>103</v>
      </c>
    </row>
    <row r="13577" spans="1:9" x14ac:dyDescent="0.3">
      <c r="A13577">
        <v>13608</v>
      </c>
      <c r="B13577">
        <v>5</v>
      </c>
      <c r="C13577">
        <v>218</v>
      </c>
      <c r="D13577" s="32">
        <v>0.64930555555555558</v>
      </c>
      <c r="E13577">
        <v>8000</v>
      </c>
      <c r="G13577" s="31" t="s">
        <v>102</v>
      </c>
      <c r="H13577">
        <v>7</v>
      </c>
      <c r="I13577" s="31" t="s">
        <v>105</v>
      </c>
    </row>
    <row r="13578" spans="1:9" x14ac:dyDescent="0.3">
      <c r="A13578">
        <v>13609</v>
      </c>
      <c r="B13578">
        <v>3</v>
      </c>
      <c r="C13578">
        <v>218</v>
      </c>
      <c r="D13578" s="32">
        <v>0.6118055555555556</v>
      </c>
      <c r="E13578">
        <v>8000</v>
      </c>
      <c r="G13578" s="31" t="s">
        <v>97</v>
      </c>
      <c r="H13578">
        <v>8</v>
      </c>
      <c r="I13578" s="31" t="s">
        <v>104</v>
      </c>
    </row>
    <row r="13579" spans="1:9" x14ac:dyDescent="0.3">
      <c r="A13579">
        <v>13610</v>
      </c>
      <c r="B13579">
        <v>1</v>
      </c>
      <c r="C13579">
        <v>218</v>
      </c>
      <c r="D13579" s="32">
        <v>0.70138888888888884</v>
      </c>
      <c r="E13579">
        <v>8000</v>
      </c>
      <c r="F13579">
        <v>2000</v>
      </c>
      <c r="G13579" s="31" t="s">
        <v>102</v>
      </c>
      <c r="H13579">
        <v>8</v>
      </c>
      <c r="I13579" s="31" t="s">
        <v>99</v>
      </c>
    </row>
    <row r="13580" spans="1:9" x14ac:dyDescent="0.3">
      <c r="A13580">
        <v>13611</v>
      </c>
      <c r="B13580">
        <v>4</v>
      </c>
      <c r="C13580">
        <v>218</v>
      </c>
      <c r="D13580" s="32">
        <v>0.64097222222222228</v>
      </c>
      <c r="E13580">
        <v>8000</v>
      </c>
      <c r="G13580" s="31" t="s">
        <v>97</v>
      </c>
      <c r="H13580">
        <v>8</v>
      </c>
      <c r="I13580" s="31" t="s">
        <v>103</v>
      </c>
    </row>
    <row r="13581" spans="1:9" x14ac:dyDescent="0.3">
      <c r="A13581">
        <v>13612</v>
      </c>
      <c r="B13581">
        <v>5</v>
      </c>
      <c r="C13581">
        <v>218</v>
      </c>
      <c r="D13581" s="32">
        <v>0.67638888888888893</v>
      </c>
      <c r="E13581">
        <v>8000</v>
      </c>
      <c r="F13581">
        <v>6000</v>
      </c>
      <c r="G13581" s="31" t="s">
        <v>102</v>
      </c>
      <c r="H13581">
        <v>8</v>
      </c>
      <c r="I13581" s="31" t="s">
        <v>105</v>
      </c>
    </row>
    <row r="13582" spans="1:9" x14ac:dyDescent="0.3">
      <c r="A13582">
        <v>13613</v>
      </c>
      <c r="B13582">
        <v>3</v>
      </c>
      <c r="C13582">
        <v>218</v>
      </c>
      <c r="D13582" s="32">
        <v>0.63472222222222219</v>
      </c>
      <c r="E13582">
        <v>8000</v>
      </c>
      <c r="G13582" s="31" t="s">
        <v>97</v>
      </c>
      <c r="H13582">
        <v>9</v>
      </c>
      <c r="I13582" s="31" t="s">
        <v>104</v>
      </c>
    </row>
    <row r="13583" spans="1:9" x14ac:dyDescent="0.3">
      <c r="A13583">
        <v>13614</v>
      </c>
      <c r="B13583">
        <v>1</v>
      </c>
      <c r="C13583">
        <v>218</v>
      </c>
      <c r="D13583" s="32">
        <v>0.7416666666666667</v>
      </c>
      <c r="E13583">
        <v>8000</v>
      </c>
      <c r="G13583" s="31" t="s">
        <v>102</v>
      </c>
      <c r="H13583">
        <v>9</v>
      </c>
      <c r="I13583" s="31" t="s">
        <v>99</v>
      </c>
    </row>
    <row r="13584" spans="1:9" x14ac:dyDescent="0.3">
      <c r="A13584">
        <v>13615</v>
      </c>
      <c r="B13584">
        <v>4</v>
      </c>
      <c r="C13584">
        <v>218</v>
      </c>
      <c r="D13584" s="32">
        <v>0.67152777777777772</v>
      </c>
      <c r="E13584">
        <v>8000</v>
      </c>
      <c r="G13584" s="31" t="s">
        <v>97</v>
      </c>
      <c r="H13584">
        <v>9</v>
      </c>
      <c r="I13584" s="31" t="s">
        <v>103</v>
      </c>
    </row>
    <row r="13585" spans="1:9" x14ac:dyDescent="0.3">
      <c r="A13585">
        <v>13616</v>
      </c>
      <c r="B13585">
        <v>5</v>
      </c>
      <c r="C13585">
        <v>218</v>
      </c>
      <c r="D13585" s="32">
        <v>0.71458333333333335</v>
      </c>
      <c r="E13585">
        <v>8000</v>
      </c>
      <c r="G13585" s="31" t="s">
        <v>97</v>
      </c>
      <c r="H13585">
        <v>9</v>
      </c>
      <c r="I13585" s="31" t="s">
        <v>105</v>
      </c>
    </row>
    <row r="13586" spans="1:9" x14ac:dyDescent="0.3">
      <c r="A13586">
        <v>13617</v>
      </c>
      <c r="B13586">
        <v>3</v>
      </c>
      <c r="C13586">
        <v>218</v>
      </c>
      <c r="D13586" s="32">
        <v>0.67361111111111116</v>
      </c>
      <c r="E13586">
        <v>8000</v>
      </c>
      <c r="F13586">
        <v>2000</v>
      </c>
      <c r="G13586" s="31" t="s">
        <v>102</v>
      </c>
      <c r="H13586">
        <v>10</v>
      </c>
      <c r="I13586" s="31" t="s">
        <v>104</v>
      </c>
    </row>
    <row r="13587" spans="1:9" x14ac:dyDescent="0.3">
      <c r="A13587">
        <v>13618</v>
      </c>
      <c r="B13587">
        <v>1</v>
      </c>
      <c r="C13587">
        <v>218</v>
      </c>
      <c r="D13587" s="32">
        <v>0.75902777777777775</v>
      </c>
      <c r="E13587">
        <v>8000</v>
      </c>
      <c r="G13587" s="31" t="s">
        <v>102</v>
      </c>
      <c r="H13587">
        <v>10</v>
      </c>
      <c r="I13587" s="31" t="s">
        <v>99</v>
      </c>
    </row>
    <row r="13588" spans="1:9" x14ac:dyDescent="0.3">
      <c r="A13588">
        <v>13619</v>
      </c>
      <c r="B13588">
        <v>4</v>
      </c>
      <c r="C13588">
        <v>218</v>
      </c>
      <c r="D13588" s="32">
        <v>0.69861111111111107</v>
      </c>
      <c r="E13588">
        <v>8000</v>
      </c>
      <c r="G13588" s="31" t="s">
        <v>97</v>
      </c>
      <c r="H13588">
        <v>10</v>
      </c>
      <c r="I13588" s="31" t="s">
        <v>103</v>
      </c>
    </row>
    <row r="13589" spans="1:9" x14ac:dyDescent="0.3">
      <c r="A13589">
        <v>13620</v>
      </c>
      <c r="B13589">
        <v>5</v>
      </c>
      <c r="C13589">
        <v>218</v>
      </c>
      <c r="D13589" s="32">
        <v>0.75069444444444444</v>
      </c>
      <c r="E13589">
        <v>8000</v>
      </c>
      <c r="G13589" s="31" t="s">
        <v>97</v>
      </c>
      <c r="H13589">
        <v>10</v>
      </c>
      <c r="I13589" s="31" t="s">
        <v>105</v>
      </c>
    </row>
    <row r="13590" spans="1:9" x14ac:dyDescent="0.3">
      <c r="A13590">
        <v>13621</v>
      </c>
      <c r="B13590">
        <v>3</v>
      </c>
      <c r="C13590">
        <v>218</v>
      </c>
      <c r="D13590" s="32">
        <v>0.69444444444444442</v>
      </c>
      <c r="E13590">
        <v>10000</v>
      </c>
      <c r="G13590" s="31" t="s">
        <v>97</v>
      </c>
      <c r="H13590">
        <v>11</v>
      </c>
      <c r="I13590" s="31" t="s">
        <v>104</v>
      </c>
    </row>
    <row r="13591" spans="1:9" x14ac:dyDescent="0.3">
      <c r="A13591">
        <v>13622</v>
      </c>
      <c r="B13591">
        <v>1</v>
      </c>
      <c r="C13591">
        <v>218</v>
      </c>
      <c r="D13591" s="32">
        <v>0.79513888888888884</v>
      </c>
      <c r="E13591">
        <v>8000</v>
      </c>
      <c r="G13591" s="31" t="s">
        <v>97</v>
      </c>
      <c r="H13591">
        <v>11</v>
      </c>
      <c r="I13591" s="31" t="s">
        <v>99</v>
      </c>
    </row>
    <row r="13592" spans="1:9" x14ac:dyDescent="0.3">
      <c r="A13592">
        <v>13623</v>
      </c>
      <c r="B13592">
        <v>4</v>
      </c>
      <c r="C13592">
        <v>218</v>
      </c>
      <c r="D13592" s="32">
        <v>0.7319444444444444</v>
      </c>
      <c r="E13592">
        <v>8000</v>
      </c>
      <c r="G13592" s="31" t="s">
        <v>102</v>
      </c>
      <c r="H13592">
        <v>11</v>
      </c>
      <c r="I13592" s="31" t="s">
        <v>103</v>
      </c>
    </row>
    <row r="13593" spans="1:9" x14ac:dyDescent="0.3">
      <c r="A13593">
        <v>13624</v>
      </c>
      <c r="B13593">
        <v>5</v>
      </c>
      <c r="C13593">
        <v>218</v>
      </c>
      <c r="D13593" s="32">
        <v>0.77986111111111112</v>
      </c>
      <c r="E13593">
        <v>10000</v>
      </c>
      <c r="G13593" s="31" t="s">
        <v>97</v>
      </c>
      <c r="H13593">
        <v>11</v>
      </c>
      <c r="I13593" s="31" t="s">
        <v>105</v>
      </c>
    </row>
    <row r="13594" spans="1:9" x14ac:dyDescent="0.3">
      <c r="A13594">
        <v>13625</v>
      </c>
      <c r="B13594">
        <v>3</v>
      </c>
      <c r="C13594">
        <v>218</v>
      </c>
      <c r="D13594" s="32">
        <v>0.74652777777777779</v>
      </c>
      <c r="E13594">
        <v>8000</v>
      </c>
      <c r="F13594">
        <v>1000</v>
      </c>
      <c r="G13594" s="31" t="s">
        <v>102</v>
      </c>
      <c r="H13594">
        <v>12</v>
      </c>
      <c r="I13594" s="31" t="s">
        <v>104</v>
      </c>
    </row>
    <row r="13595" spans="1:9" x14ac:dyDescent="0.3">
      <c r="A13595">
        <v>13626</v>
      </c>
      <c r="B13595">
        <v>1</v>
      </c>
      <c r="C13595">
        <v>218</v>
      </c>
      <c r="D13595" s="32">
        <v>0.81805555555555554</v>
      </c>
      <c r="E13595">
        <v>10000</v>
      </c>
      <c r="G13595" s="31" t="s">
        <v>97</v>
      </c>
      <c r="H13595">
        <v>12</v>
      </c>
      <c r="I13595" s="31" t="s">
        <v>99</v>
      </c>
    </row>
    <row r="13596" spans="1:9" x14ac:dyDescent="0.3">
      <c r="A13596">
        <v>13627</v>
      </c>
      <c r="B13596">
        <v>4</v>
      </c>
      <c r="C13596">
        <v>218</v>
      </c>
      <c r="D13596" s="32">
        <v>0.75902777777777775</v>
      </c>
      <c r="E13596">
        <v>8000</v>
      </c>
      <c r="G13596" s="31" t="s">
        <v>97</v>
      </c>
      <c r="H13596">
        <v>12</v>
      </c>
      <c r="I13596" s="31" t="s">
        <v>103</v>
      </c>
    </row>
    <row r="13597" spans="1:9" x14ac:dyDescent="0.3">
      <c r="A13597">
        <v>13628</v>
      </c>
      <c r="B13597">
        <v>5</v>
      </c>
      <c r="C13597">
        <v>218</v>
      </c>
      <c r="D13597" s="32">
        <v>0.79791666666666672</v>
      </c>
      <c r="E13597">
        <v>8000</v>
      </c>
      <c r="G13597" s="31" t="s">
        <v>102</v>
      </c>
      <c r="H13597">
        <v>12</v>
      </c>
      <c r="I13597" s="31" t="s">
        <v>105</v>
      </c>
    </row>
    <row r="13598" spans="1:9" x14ac:dyDescent="0.3">
      <c r="A13598">
        <v>13629</v>
      </c>
      <c r="B13598">
        <v>3</v>
      </c>
      <c r="C13598">
        <v>218</v>
      </c>
      <c r="D13598" s="32">
        <v>0.78611111111111109</v>
      </c>
      <c r="E13598">
        <v>8000</v>
      </c>
      <c r="G13598" s="31" t="s">
        <v>97</v>
      </c>
      <c r="H13598">
        <v>13</v>
      </c>
      <c r="I13598" s="31" t="s">
        <v>104</v>
      </c>
    </row>
    <row r="13599" spans="1:9" x14ac:dyDescent="0.3">
      <c r="A13599">
        <v>13630</v>
      </c>
      <c r="B13599">
        <v>1</v>
      </c>
      <c r="C13599">
        <v>218</v>
      </c>
      <c r="D13599" s="32">
        <v>0.84375</v>
      </c>
      <c r="E13599">
        <v>8000</v>
      </c>
      <c r="G13599" s="31" t="s">
        <v>102</v>
      </c>
      <c r="H13599">
        <v>13</v>
      </c>
      <c r="I13599" s="31" t="s">
        <v>99</v>
      </c>
    </row>
    <row r="13600" spans="1:9" x14ac:dyDescent="0.3">
      <c r="A13600">
        <v>13631</v>
      </c>
      <c r="B13600">
        <v>4</v>
      </c>
      <c r="C13600">
        <v>218</v>
      </c>
      <c r="D13600" s="32">
        <v>0.78402777777777777</v>
      </c>
      <c r="E13600">
        <v>8000</v>
      </c>
      <c r="G13600" s="31" t="s">
        <v>102</v>
      </c>
      <c r="H13600">
        <v>13</v>
      </c>
      <c r="I13600" s="31" t="s">
        <v>103</v>
      </c>
    </row>
    <row r="13601" spans="1:9" x14ac:dyDescent="0.3">
      <c r="A13601">
        <v>13632</v>
      </c>
      <c r="B13601">
        <v>5</v>
      </c>
      <c r="C13601">
        <v>218</v>
      </c>
      <c r="D13601" s="32">
        <v>0.81527777777777777</v>
      </c>
      <c r="E13601">
        <v>8000</v>
      </c>
      <c r="F13601">
        <v>1000</v>
      </c>
      <c r="G13601" s="31" t="s">
        <v>97</v>
      </c>
      <c r="H13601">
        <v>13</v>
      </c>
      <c r="I13601" s="31" t="s">
        <v>105</v>
      </c>
    </row>
    <row r="13602" spans="1:9" x14ac:dyDescent="0.3">
      <c r="A13602">
        <v>13633</v>
      </c>
      <c r="B13602">
        <v>3</v>
      </c>
      <c r="C13602">
        <v>218</v>
      </c>
      <c r="D13602" s="32">
        <v>0.80625000000000002</v>
      </c>
      <c r="E13602">
        <v>8000</v>
      </c>
      <c r="G13602" s="31" t="s">
        <v>97</v>
      </c>
      <c r="H13602">
        <v>14</v>
      </c>
      <c r="I13602" s="31" t="s">
        <v>104</v>
      </c>
    </row>
    <row r="13603" spans="1:9" x14ac:dyDescent="0.3">
      <c r="A13603">
        <v>13634</v>
      </c>
      <c r="B13603">
        <v>4</v>
      </c>
      <c r="C13603">
        <v>218</v>
      </c>
      <c r="D13603" s="32">
        <v>0.81180555555555556</v>
      </c>
      <c r="E13603">
        <v>10000</v>
      </c>
      <c r="G13603" s="31" t="s">
        <v>102</v>
      </c>
      <c r="H13603">
        <v>14</v>
      </c>
      <c r="I13603" s="31" t="s">
        <v>103</v>
      </c>
    </row>
    <row r="13604" spans="1:9" x14ac:dyDescent="0.3">
      <c r="A13604">
        <v>13635</v>
      </c>
      <c r="B13604">
        <v>5</v>
      </c>
      <c r="C13604">
        <v>218</v>
      </c>
      <c r="D13604" s="32">
        <v>0.83958333333333335</v>
      </c>
      <c r="E13604">
        <v>8000</v>
      </c>
      <c r="G13604" s="31" t="s">
        <v>102</v>
      </c>
      <c r="H13604">
        <v>14</v>
      </c>
      <c r="I13604" s="31" t="s">
        <v>105</v>
      </c>
    </row>
    <row r="13605" spans="1:9" x14ac:dyDescent="0.3">
      <c r="A13605">
        <v>13636</v>
      </c>
      <c r="B13605">
        <v>3</v>
      </c>
      <c r="C13605">
        <v>218</v>
      </c>
      <c r="D13605" s="32">
        <v>0.83333333333333337</v>
      </c>
      <c r="E13605">
        <v>8000</v>
      </c>
      <c r="G13605" s="31" t="s">
        <v>102</v>
      </c>
      <c r="H13605">
        <v>15</v>
      </c>
      <c r="I13605" s="31" t="s">
        <v>104</v>
      </c>
    </row>
    <row r="13606" spans="1:9" x14ac:dyDescent="0.3">
      <c r="A13606">
        <v>13637</v>
      </c>
      <c r="B13606">
        <v>4</v>
      </c>
      <c r="C13606">
        <v>218</v>
      </c>
      <c r="D13606" s="32">
        <v>0.82499999999999996</v>
      </c>
      <c r="E13606">
        <v>8000</v>
      </c>
      <c r="G13606" s="31" t="s">
        <v>102</v>
      </c>
      <c r="H13606">
        <v>15</v>
      </c>
      <c r="I13606" s="31" t="s">
        <v>103</v>
      </c>
    </row>
    <row r="13607" spans="1:9" x14ac:dyDescent="0.3">
      <c r="A13607">
        <v>13638</v>
      </c>
      <c r="B13607">
        <v>2</v>
      </c>
      <c r="C13607">
        <v>219</v>
      </c>
      <c r="D13607" s="32">
        <v>0.46041666666666664</v>
      </c>
      <c r="E13607">
        <v>8000</v>
      </c>
      <c r="G13607" s="31" t="s">
        <v>102</v>
      </c>
      <c r="H13607">
        <v>4</v>
      </c>
      <c r="I13607" s="31" t="s">
        <v>98</v>
      </c>
    </row>
    <row r="13608" spans="1:9" x14ac:dyDescent="0.3">
      <c r="A13608">
        <v>13639</v>
      </c>
      <c r="B13608">
        <v>1</v>
      </c>
      <c r="C13608">
        <v>219</v>
      </c>
      <c r="D13608" s="32">
        <v>0.45555555555555555</v>
      </c>
      <c r="E13608">
        <v>10000</v>
      </c>
      <c r="G13608" s="31" t="s">
        <v>97</v>
      </c>
      <c r="H13608">
        <v>4</v>
      </c>
      <c r="I13608" s="31" t="s">
        <v>99</v>
      </c>
    </row>
    <row r="13609" spans="1:9" x14ac:dyDescent="0.3">
      <c r="A13609">
        <v>13640</v>
      </c>
      <c r="B13609">
        <v>4</v>
      </c>
      <c r="C13609">
        <v>219</v>
      </c>
      <c r="D13609" s="32"/>
      <c r="E13609">
        <v>8000</v>
      </c>
      <c r="G13609" s="31" t="s">
        <v>97</v>
      </c>
      <c r="H13609">
        <v>4</v>
      </c>
      <c r="I13609" s="31" t="s">
        <v>103</v>
      </c>
    </row>
    <row r="13610" spans="1:9" x14ac:dyDescent="0.3">
      <c r="A13610">
        <v>13641</v>
      </c>
      <c r="B13610">
        <v>8</v>
      </c>
      <c r="C13610">
        <v>219</v>
      </c>
      <c r="D13610" s="32">
        <v>0.46250000000000002</v>
      </c>
      <c r="E13610">
        <v>10000</v>
      </c>
      <c r="G13610" s="31" t="s">
        <v>97</v>
      </c>
      <c r="H13610">
        <v>4</v>
      </c>
      <c r="I13610" s="31" t="s">
        <v>101</v>
      </c>
    </row>
    <row r="13611" spans="1:9" x14ac:dyDescent="0.3">
      <c r="A13611">
        <v>13642</v>
      </c>
      <c r="B13611">
        <v>2</v>
      </c>
      <c r="C13611">
        <v>219</v>
      </c>
      <c r="D13611" s="32">
        <v>0.47638888888888886</v>
      </c>
      <c r="E13611">
        <v>8000</v>
      </c>
      <c r="G13611" s="31" t="s">
        <v>97</v>
      </c>
      <c r="H13611">
        <v>5</v>
      </c>
      <c r="I13611" s="31" t="s">
        <v>98</v>
      </c>
    </row>
    <row r="13612" spans="1:9" x14ac:dyDescent="0.3">
      <c r="A13612">
        <v>13643</v>
      </c>
      <c r="B13612">
        <v>1</v>
      </c>
      <c r="C13612">
        <v>219</v>
      </c>
      <c r="D13612" s="32">
        <v>0.49375000000000002</v>
      </c>
      <c r="E13612">
        <v>8000</v>
      </c>
      <c r="G13612" s="31" t="s">
        <v>97</v>
      </c>
      <c r="H13612">
        <v>5</v>
      </c>
      <c r="I13612" s="31" t="s">
        <v>99</v>
      </c>
    </row>
    <row r="13613" spans="1:9" x14ac:dyDescent="0.3">
      <c r="A13613">
        <v>13644</v>
      </c>
      <c r="B13613">
        <v>4</v>
      </c>
      <c r="C13613">
        <v>219</v>
      </c>
      <c r="D13613" s="32">
        <v>0.46875</v>
      </c>
      <c r="E13613">
        <v>8000</v>
      </c>
      <c r="G13613" s="31" t="s">
        <v>102</v>
      </c>
      <c r="H13613">
        <v>5</v>
      </c>
      <c r="I13613" s="31" t="s">
        <v>103</v>
      </c>
    </row>
    <row r="13614" spans="1:9" x14ac:dyDescent="0.3">
      <c r="A13614">
        <v>13645</v>
      </c>
      <c r="B13614">
        <v>8</v>
      </c>
      <c r="C13614">
        <v>219</v>
      </c>
      <c r="D13614" s="32">
        <v>0.48402777777777778</v>
      </c>
      <c r="E13614">
        <v>8000</v>
      </c>
      <c r="G13614" s="31" t="s">
        <v>102</v>
      </c>
      <c r="H13614">
        <v>5</v>
      </c>
      <c r="I13614" s="31" t="s">
        <v>101</v>
      </c>
    </row>
    <row r="13615" spans="1:9" x14ac:dyDescent="0.3">
      <c r="A13615">
        <v>13646</v>
      </c>
      <c r="B13615">
        <v>2</v>
      </c>
      <c r="C13615">
        <v>219</v>
      </c>
      <c r="D13615" s="32">
        <v>0.54166666666666663</v>
      </c>
      <c r="E13615">
        <v>8000</v>
      </c>
      <c r="G13615" s="31" t="s">
        <v>102</v>
      </c>
      <c r="H13615">
        <v>6</v>
      </c>
      <c r="I13615" s="31" t="s">
        <v>98</v>
      </c>
    </row>
    <row r="13616" spans="1:9" x14ac:dyDescent="0.3">
      <c r="A13616">
        <v>13647</v>
      </c>
      <c r="B13616">
        <v>1</v>
      </c>
      <c r="C13616">
        <v>219</v>
      </c>
      <c r="D13616" s="32">
        <v>0.51388888888888884</v>
      </c>
      <c r="E13616">
        <v>8000</v>
      </c>
      <c r="F13616">
        <v>1000</v>
      </c>
      <c r="G13616" s="31" t="s">
        <v>102</v>
      </c>
      <c r="H13616">
        <v>6</v>
      </c>
      <c r="I13616" s="31" t="s">
        <v>99</v>
      </c>
    </row>
    <row r="13617" spans="1:9" x14ac:dyDescent="0.3">
      <c r="A13617">
        <v>13648</v>
      </c>
      <c r="B13617">
        <v>4</v>
      </c>
      <c r="C13617">
        <v>219</v>
      </c>
      <c r="D13617" s="32">
        <v>0.49444444444444446</v>
      </c>
      <c r="E13617">
        <v>8000</v>
      </c>
      <c r="G13617" s="31" t="s">
        <v>102</v>
      </c>
      <c r="H13617">
        <v>6</v>
      </c>
      <c r="I13617" s="31" t="s">
        <v>103</v>
      </c>
    </row>
    <row r="13618" spans="1:9" x14ac:dyDescent="0.3">
      <c r="A13618">
        <v>13649</v>
      </c>
      <c r="B13618">
        <v>8</v>
      </c>
      <c r="C13618">
        <v>219</v>
      </c>
      <c r="D13618" s="32">
        <v>0.61597222222222225</v>
      </c>
      <c r="E13618">
        <v>8000</v>
      </c>
      <c r="G13618" s="31" t="s">
        <v>102</v>
      </c>
      <c r="H13618">
        <v>6</v>
      </c>
      <c r="I13618" s="31" t="s">
        <v>101</v>
      </c>
    </row>
    <row r="13619" spans="1:9" x14ac:dyDescent="0.3">
      <c r="A13619">
        <v>13650</v>
      </c>
      <c r="B13619">
        <v>2</v>
      </c>
      <c r="C13619">
        <v>219</v>
      </c>
      <c r="D13619" s="32">
        <v>0.59166666666666667</v>
      </c>
      <c r="E13619">
        <v>8000</v>
      </c>
      <c r="G13619" s="31" t="s">
        <v>102</v>
      </c>
      <c r="H13619">
        <v>7</v>
      </c>
      <c r="I13619" s="31" t="s">
        <v>98</v>
      </c>
    </row>
    <row r="13620" spans="1:9" x14ac:dyDescent="0.3">
      <c r="A13620">
        <v>13651</v>
      </c>
      <c r="B13620">
        <v>1</v>
      </c>
      <c r="C13620">
        <v>219</v>
      </c>
      <c r="D13620" s="32">
        <v>0.62916666666666665</v>
      </c>
      <c r="E13620">
        <v>8000</v>
      </c>
      <c r="F13620">
        <v>2000</v>
      </c>
      <c r="G13620" s="31" t="s">
        <v>102</v>
      </c>
      <c r="H13620">
        <v>7</v>
      </c>
      <c r="I13620" s="31" t="s">
        <v>99</v>
      </c>
    </row>
    <row r="13621" spans="1:9" x14ac:dyDescent="0.3">
      <c r="A13621">
        <v>13652</v>
      </c>
      <c r="B13621">
        <v>4</v>
      </c>
      <c r="C13621">
        <v>219</v>
      </c>
      <c r="D13621" s="32">
        <v>0.53263888888888888</v>
      </c>
      <c r="E13621">
        <v>8000</v>
      </c>
      <c r="G13621" s="31" t="s">
        <v>102</v>
      </c>
      <c r="H13621">
        <v>7</v>
      </c>
      <c r="I13621" s="31" t="s">
        <v>103</v>
      </c>
    </row>
    <row r="13622" spans="1:9" x14ac:dyDescent="0.3">
      <c r="A13622">
        <v>13653</v>
      </c>
      <c r="B13622">
        <v>8</v>
      </c>
      <c r="C13622">
        <v>219</v>
      </c>
      <c r="D13622" s="32">
        <v>0.64375000000000004</v>
      </c>
      <c r="E13622">
        <v>10000</v>
      </c>
      <c r="G13622" s="31" t="s">
        <v>97</v>
      </c>
      <c r="H13622">
        <v>7</v>
      </c>
      <c r="I13622" s="31" t="s">
        <v>101</v>
      </c>
    </row>
    <row r="13623" spans="1:9" x14ac:dyDescent="0.3">
      <c r="A13623">
        <v>13654</v>
      </c>
      <c r="B13623">
        <v>2</v>
      </c>
      <c r="C13623">
        <v>219</v>
      </c>
      <c r="D13623" s="32">
        <v>0.62361111111111112</v>
      </c>
      <c r="E13623">
        <v>8000</v>
      </c>
      <c r="F13623">
        <v>2000</v>
      </c>
      <c r="G13623" s="31" t="s">
        <v>97</v>
      </c>
      <c r="H13623">
        <v>8</v>
      </c>
      <c r="I13623" s="31" t="s">
        <v>98</v>
      </c>
    </row>
    <row r="13624" spans="1:9" x14ac:dyDescent="0.3">
      <c r="A13624">
        <v>13655</v>
      </c>
      <c r="B13624">
        <v>1</v>
      </c>
      <c r="C13624">
        <v>219</v>
      </c>
      <c r="D13624" s="32">
        <v>0.65277777777777779</v>
      </c>
      <c r="E13624">
        <v>8000</v>
      </c>
      <c r="F13624">
        <v>5000</v>
      </c>
      <c r="G13624" s="31" t="s">
        <v>97</v>
      </c>
      <c r="H13624">
        <v>8</v>
      </c>
      <c r="I13624" s="31" t="s">
        <v>99</v>
      </c>
    </row>
    <row r="13625" spans="1:9" x14ac:dyDescent="0.3">
      <c r="A13625">
        <v>13656</v>
      </c>
      <c r="B13625">
        <v>4</v>
      </c>
      <c r="C13625">
        <v>219</v>
      </c>
      <c r="D13625" s="32">
        <v>0.6069444444444444</v>
      </c>
      <c r="E13625">
        <v>8000</v>
      </c>
      <c r="G13625" s="31" t="s">
        <v>102</v>
      </c>
      <c r="H13625">
        <v>8</v>
      </c>
      <c r="I13625" s="31" t="s">
        <v>103</v>
      </c>
    </row>
    <row r="13626" spans="1:9" x14ac:dyDescent="0.3">
      <c r="A13626">
        <v>13657</v>
      </c>
      <c r="B13626">
        <v>8</v>
      </c>
      <c r="C13626">
        <v>219</v>
      </c>
      <c r="D13626" s="32">
        <v>0.67986111111111114</v>
      </c>
      <c r="E13626">
        <v>8000</v>
      </c>
      <c r="G13626" s="31" t="s">
        <v>97</v>
      </c>
      <c r="H13626">
        <v>8</v>
      </c>
      <c r="I13626" s="31" t="s">
        <v>101</v>
      </c>
    </row>
    <row r="13627" spans="1:9" x14ac:dyDescent="0.3">
      <c r="A13627">
        <v>13658</v>
      </c>
      <c r="B13627">
        <v>2</v>
      </c>
      <c r="C13627">
        <v>219</v>
      </c>
      <c r="D13627" s="32">
        <v>0.67361111111111116</v>
      </c>
      <c r="E13627">
        <v>8000</v>
      </c>
      <c r="G13627" s="31" t="s">
        <v>102</v>
      </c>
      <c r="H13627">
        <v>9</v>
      </c>
      <c r="I13627" s="31" t="s">
        <v>98</v>
      </c>
    </row>
    <row r="13628" spans="1:9" x14ac:dyDescent="0.3">
      <c r="A13628">
        <v>13659</v>
      </c>
      <c r="B13628">
        <v>1</v>
      </c>
      <c r="C13628">
        <v>219</v>
      </c>
      <c r="D13628" s="32">
        <v>0.68055555555555558</v>
      </c>
      <c r="E13628">
        <v>8000</v>
      </c>
      <c r="F13628">
        <v>2000</v>
      </c>
      <c r="G13628" s="31" t="s">
        <v>102</v>
      </c>
      <c r="H13628">
        <v>9</v>
      </c>
      <c r="I13628" s="31" t="s">
        <v>99</v>
      </c>
    </row>
    <row r="13629" spans="1:9" x14ac:dyDescent="0.3">
      <c r="A13629">
        <v>13660</v>
      </c>
      <c r="B13629">
        <v>4</v>
      </c>
      <c r="C13629">
        <v>219</v>
      </c>
      <c r="D13629" s="32">
        <v>0.62222222222222223</v>
      </c>
      <c r="E13629">
        <v>8000</v>
      </c>
      <c r="F13629">
        <v>4000</v>
      </c>
      <c r="G13629" s="31" t="s">
        <v>97</v>
      </c>
      <c r="H13629">
        <v>9</v>
      </c>
      <c r="I13629" s="31" t="s">
        <v>103</v>
      </c>
    </row>
    <row r="13630" spans="1:9" x14ac:dyDescent="0.3">
      <c r="A13630">
        <v>13661</v>
      </c>
      <c r="B13630">
        <v>8</v>
      </c>
      <c r="C13630">
        <v>219</v>
      </c>
      <c r="D13630" s="32">
        <v>0.70902777777777781</v>
      </c>
      <c r="E13630">
        <v>8000</v>
      </c>
      <c r="G13630" s="31" t="s">
        <v>97</v>
      </c>
      <c r="H13630">
        <v>9</v>
      </c>
      <c r="I13630" s="31" t="s">
        <v>101</v>
      </c>
    </row>
    <row r="13631" spans="1:9" x14ac:dyDescent="0.3">
      <c r="A13631">
        <v>13662</v>
      </c>
      <c r="B13631">
        <v>2</v>
      </c>
      <c r="C13631">
        <v>219</v>
      </c>
      <c r="D13631" s="32">
        <v>0.69791666666666663</v>
      </c>
      <c r="E13631">
        <v>8000</v>
      </c>
      <c r="G13631" s="31" t="s">
        <v>97</v>
      </c>
      <c r="H13631">
        <v>10</v>
      </c>
      <c r="I13631" s="31" t="s">
        <v>98</v>
      </c>
    </row>
    <row r="13632" spans="1:9" x14ac:dyDescent="0.3">
      <c r="A13632">
        <v>13663</v>
      </c>
      <c r="B13632">
        <v>1</v>
      </c>
      <c r="C13632">
        <v>219</v>
      </c>
      <c r="D13632" s="32">
        <v>0.69652777777777775</v>
      </c>
      <c r="E13632">
        <v>8000</v>
      </c>
      <c r="G13632" s="31" t="s">
        <v>97</v>
      </c>
      <c r="H13632">
        <v>10</v>
      </c>
      <c r="I13632" s="31" t="s">
        <v>99</v>
      </c>
    </row>
    <row r="13633" spans="1:9" x14ac:dyDescent="0.3">
      <c r="A13633">
        <v>13664</v>
      </c>
      <c r="B13633">
        <v>4</v>
      </c>
      <c r="C13633">
        <v>219</v>
      </c>
      <c r="D13633" s="32">
        <v>0.68125000000000002</v>
      </c>
      <c r="E13633">
        <v>8000</v>
      </c>
      <c r="G13633" s="31" t="s">
        <v>102</v>
      </c>
      <c r="H13633">
        <v>10</v>
      </c>
      <c r="I13633" s="31" t="s">
        <v>103</v>
      </c>
    </row>
    <row r="13634" spans="1:9" x14ac:dyDescent="0.3">
      <c r="A13634">
        <v>13665</v>
      </c>
      <c r="B13634">
        <v>8</v>
      </c>
      <c r="C13634">
        <v>219</v>
      </c>
      <c r="D13634" s="32">
        <v>0.73958333333333337</v>
      </c>
      <c r="E13634">
        <v>8000</v>
      </c>
      <c r="G13634" s="31" t="s">
        <v>102</v>
      </c>
      <c r="H13634">
        <v>10</v>
      </c>
      <c r="I13634" s="31" t="s">
        <v>101</v>
      </c>
    </row>
    <row r="13635" spans="1:9" x14ac:dyDescent="0.3">
      <c r="A13635">
        <v>13666</v>
      </c>
      <c r="B13635">
        <v>2</v>
      </c>
      <c r="C13635">
        <v>219</v>
      </c>
      <c r="D13635" s="32">
        <v>0.7319444444444444</v>
      </c>
      <c r="E13635">
        <v>8000</v>
      </c>
      <c r="G13635" s="31" t="s">
        <v>102</v>
      </c>
      <c r="H13635">
        <v>11</v>
      </c>
      <c r="I13635" s="31" t="s">
        <v>98</v>
      </c>
    </row>
    <row r="13636" spans="1:9" x14ac:dyDescent="0.3">
      <c r="A13636">
        <v>13667</v>
      </c>
      <c r="B13636">
        <v>1</v>
      </c>
      <c r="C13636">
        <v>219</v>
      </c>
      <c r="D13636" s="32">
        <v>0.74236111111111114</v>
      </c>
      <c r="E13636">
        <v>8000</v>
      </c>
      <c r="G13636" s="31" t="s">
        <v>102</v>
      </c>
      <c r="H13636">
        <v>11</v>
      </c>
      <c r="I13636" s="31" t="s">
        <v>99</v>
      </c>
    </row>
    <row r="13637" spans="1:9" x14ac:dyDescent="0.3">
      <c r="A13637">
        <v>13668</v>
      </c>
      <c r="B13637">
        <v>4</v>
      </c>
      <c r="C13637">
        <v>219</v>
      </c>
      <c r="D13637" s="32">
        <v>0.69652777777777775</v>
      </c>
      <c r="E13637">
        <v>8000</v>
      </c>
      <c r="G13637" s="31" t="s">
        <v>102</v>
      </c>
      <c r="H13637">
        <v>11</v>
      </c>
      <c r="I13637" s="31" t="s">
        <v>103</v>
      </c>
    </row>
    <row r="13638" spans="1:9" x14ac:dyDescent="0.3">
      <c r="A13638">
        <v>13669</v>
      </c>
      <c r="B13638">
        <v>8</v>
      </c>
      <c r="C13638">
        <v>219</v>
      </c>
      <c r="D13638" s="32">
        <v>0.76388888888888884</v>
      </c>
      <c r="E13638">
        <v>8000</v>
      </c>
      <c r="G13638" s="31" t="s">
        <v>102</v>
      </c>
      <c r="H13638">
        <v>11</v>
      </c>
      <c r="I13638" s="31" t="s">
        <v>101</v>
      </c>
    </row>
    <row r="13639" spans="1:9" x14ac:dyDescent="0.3">
      <c r="A13639">
        <v>13670</v>
      </c>
      <c r="B13639">
        <v>2</v>
      </c>
      <c r="C13639">
        <v>219</v>
      </c>
      <c r="D13639" s="32">
        <v>0.75763888888888886</v>
      </c>
      <c r="E13639">
        <v>8000</v>
      </c>
      <c r="G13639" s="31" t="s">
        <v>97</v>
      </c>
      <c r="H13639">
        <v>12</v>
      </c>
      <c r="I13639" s="31" t="s">
        <v>98</v>
      </c>
    </row>
    <row r="13640" spans="1:9" x14ac:dyDescent="0.3">
      <c r="A13640">
        <v>13671</v>
      </c>
      <c r="B13640">
        <v>1</v>
      </c>
      <c r="C13640">
        <v>219</v>
      </c>
      <c r="D13640" s="32">
        <v>0.75486111111111109</v>
      </c>
      <c r="E13640">
        <v>8000</v>
      </c>
      <c r="G13640" s="31" t="s">
        <v>102</v>
      </c>
      <c r="H13640">
        <v>12</v>
      </c>
      <c r="I13640" s="31" t="s">
        <v>99</v>
      </c>
    </row>
    <row r="13641" spans="1:9" x14ac:dyDescent="0.3">
      <c r="A13641">
        <v>13672</v>
      </c>
      <c r="B13641">
        <v>4</v>
      </c>
      <c r="C13641">
        <v>219</v>
      </c>
      <c r="D13641" s="32">
        <v>0.72013888888888888</v>
      </c>
      <c r="E13641">
        <v>8000</v>
      </c>
      <c r="G13641" s="31" t="s">
        <v>102</v>
      </c>
      <c r="H13641">
        <v>12</v>
      </c>
      <c r="I13641" s="31" t="s">
        <v>103</v>
      </c>
    </row>
    <row r="13642" spans="1:9" x14ac:dyDescent="0.3">
      <c r="A13642">
        <v>13673</v>
      </c>
      <c r="B13642">
        <v>8</v>
      </c>
      <c r="C13642">
        <v>219</v>
      </c>
      <c r="D13642" s="32">
        <v>0.79652777777777772</v>
      </c>
      <c r="E13642">
        <v>8000</v>
      </c>
      <c r="F13642">
        <v>1000</v>
      </c>
      <c r="G13642" s="31" t="s">
        <v>102</v>
      </c>
      <c r="H13642">
        <v>12</v>
      </c>
      <c r="I13642" s="31" t="s">
        <v>101</v>
      </c>
    </row>
    <row r="13643" spans="1:9" x14ac:dyDescent="0.3">
      <c r="A13643">
        <v>13674</v>
      </c>
      <c r="B13643">
        <v>2</v>
      </c>
      <c r="C13643">
        <v>219</v>
      </c>
      <c r="D13643" s="32">
        <v>0.78125</v>
      </c>
      <c r="E13643">
        <v>8000</v>
      </c>
      <c r="G13643" s="31" t="s">
        <v>102</v>
      </c>
      <c r="H13643">
        <v>13</v>
      </c>
      <c r="I13643" s="31" t="s">
        <v>98</v>
      </c>
    </row>
    <row r="13644" spans="1:9" x14ac:dyDescent="0.3">
      <c r="A13644">
        <v>13675</v>
      </c>
      <c r="B13644">
        <v>1</v>
      </c>
      <c r="C13644">
        <v>219</v>
      </c>
      <c r="D13644" s="32">
        <v>0.79305555555555551</v>
      </c>
      <c r="E13644">
        <v>10000</v>
      </c>
      <c r="G13644" s="31" t="s">
        <v>97</v>
      </c>
      <c r="H13644">
        <v>13</v>
      </c>
      <c r="I13644" s="31" t="s">
        <v>99</v>
      </c>
    </row>
    <row r="13645" spans="1:9" x14ac:dyDescent="0.3">
      <c r="A13645">
        <v>13676</v>
      </c>
      <c r="B13645">
        <v>4</v>
      </c>
      <c r="C13645">
        <v>219</v>
      </c>
      <c r="D13645" s="32">
        <v>0.74930555555555556</v>
      </c>
      <c r="E13645">
        <v>10000</v>
      </c>
      <c r="G13645" s="31" t="s">
        <v>97</v>
      </c>
      <c r="H13645">
        <v>13</v>
      </c>
      <c r="I13645" s="31" t="s">
        <v>103</v>
      </c>
    </row>
    <row r="13646" spans="1:9" x14ac:dyDescent="0.3">
      <c r="A13646">
        <v>13677</v>
      </c>
      <c r="B13646">
        <v>8</v>
      </c>
      <c r="C13646">
        <v>219</v>
      </c>
      <c r="D13646" s="32">
        <v>0.81111111111111112</v>
      </c>
      <c r="E13646">
        <v>8000</v>
      </c>
      <c r="G13646" s="31" t="s">
        <v>97</v>
      </c>
      <c r="H13646">
        <v>13</v>
      </c>
      <c r="I13646" s="31" t="s">
        <v>101</v>
      </c>
    </row>
    <row r="13647" spans="1:9" x14ac:dyDescent="0.3">
      <c r="A13647">
        <v>13678</v>
      </c>
      <c r="B13647">
        <v>2</v>
      </c>
      <c r="C13647">
        <v>219</v>
      </c>
      <c r="D13647" s="32">
        <v>0.8041666666666667</v>
      </c>
      <c r="E13647">
        <v>8000</v>
      </c>
      <c r="G13647" s="31" t="s">
        <v>102</v>
      </c>
      <c r="H13647">
        <v>14</v>
      </c>
      <c r="I13647" s="31" t="s">
        <v>98</v>
      </c>
    </row>
    <row r="13648" spans="1:9" x14ac:dyDescent="0.3">
      <c r="A13648">
        <v>13679</v>
      </c>
      <c r="B13648">
        <v>4</v>
      </c>
      <c r="C13648">
        <v>219</v>
      </c>
      <c r="D13648" s="32">
        <v>0.75972222222222219</v>
      </c>
      <c r="E13648">
        <v>8000</v>
      </c>
      <c r="G13648" s="31" t="s">
        <v>102</v>
      </c>
      <c r="H13648">
        <v>14</v>
      </c>
      <c r="I13648" s="31" t="s">
        <v>103</v>
      </c>
    </row>
    <row r="13649" spans="1:9" x14ac:dyDescent="0.3">
      <c r="A13649">
        <v>13680</v>
      </c>
      <c r="B13649">
        <v>2</v>
      </c>
      <c r="C13649">
        <v>219</v>
      </c>
      <c r="D13649" s="32"/>
      <c r="E13649">
        <v>8000</v>
      </c>
      <c r="F13649">
        <v>2000</v>
      </c>
      <c r="G13649" s="31" t="s">
        <v>97</v>
      </c>
      <c r="H13649">
        <v>15</v>
      </c>
      <c r="I13649" s="31" t="s">
        <v>98</v>
      </c>
    </row>
    <row r="13650" spans="1:9" x14ac:dyDescent="0.3">
      <c r="A13650">
        <v>13681</v>
      </c>
      <c r="B13650">
        <v>4</v>
      </c>
      <c r="C13650">
        <v>219</v>
      </c>
      <c r="D13650" s="32">
        <v>0.79166666666666663</v>
      </c>
      <c r="E13650">
        <v>8000</v>
      </c>
      <c r="G13650" s="31" t="s">
        <v>102</v>
      </c>
      <c r="H13650">
        <v>15</v>
      </c>
      <c r="I13650" s="31" t="s">
        <v>103</v>
      </c>
    </row>
    <row r="13651" spans="1:9" x14ac:dyDescent="0.3">
      <c r="A13651">
        <v>13682</v>
      </c>
      <c r="B13651">
        <v>4</v>
      </c>
      <c r="C13651">
        <v>219</v>
      </c>
      <c r="D13651" s="32">
        <v>0.81527777777777777</v>
      </c>
      <c r="E13651">
        <v>8000</v>
      </c>
      <c r="G13651" s="31" t="s">
        <v>102</v>
      </c>
      <c r="H13651">
        <v>16</v>
      </c>
      <c r="I13651" s="31" t="s">
        <v>103</v>
      </c>
    </row>
    <row r="13652" spans="1:9" x14ac:dyDescent="0.3">
      <c r="A13652">
        <v>13683</v>
      </c>
      <c r="B13652">
        <v>3</v>
      </c>
      <c r="C13652">
        <v>220</v>
      </c>
      <c r="D13652" s="32">
        <v>0.44930555555555557</v>
      </c>
      <c r="E13652">
        <v>8000</v>
      </c>
      <c r="F13652">
        <v>1000</v>
      </c>
      <c r="G13652" s="31" t="s">
        <v>102</v>
      </c>
      <c r="H13652">
        <v>4</v>
      </c>
      <c r="I13652" s="31" t="s">
        <v>104</v>
      </c>
    </row>
    <row r="13653" spans="1:9" x14ac:dyDescent="0.3">
      <c r="A13653">
        <v>13684</v>
      </c>
      <c r="B13653">
        <v>2</v>
      </c>
      <c r="C13653">
        <v>220</v>
      </c>
      <c r="D13653" s="32">
        <v>0.59444444444444444</v>
      </c>
      <c r="E13653">
        <v>8000</v>
      </c>
      <c r="G13653" s="31" t="s">
        <v>102</v>
      </c>
      <c r="H13653">
        <v>4</v>
      </c>
      <c r="I13653" s="31" t="s">
        <v>98</v>
      </c>
    </row>
    <row r="13654" spans="1:9" x14ac:dyDescent="0.3">
      <c r="A13654">
        <v>13685</v>
      </c>
      <c r="B13654">
        <v>1</v>
      </c>
      <c r="C13654">
        <v>220</v>
      </c>
      <c r="D13654" s="32">
        <v>0.44444444444444442</v>
      </c>
      <c r="E13654">
        <v>8000</v>
      </c>
      <c r="F13654">
        <v>2000</v>
      </c>
      <c r="G13654" s="31" t="s">
        <v>102</v>
      </c>
      <c r="H13654">
        <v>4</v>
      </c>
      <c r="I13654" s="31" t="s">
        <v>99</v>
      </c>
    </row>
    <row r="13655" spans="1:9" x14ac:dyDescent="0.3">
      <c r="A13655">
        <v>13686</v>
      </c>
      <c r="B13655">
        <v>6</v>
      </c>
      <c r="C13655">
        <v>220</v>
      </c>
      <c r="D13655" s="32">
        <v>0.48194444444444445</v>
      </c>
      <c r="E13655">
        <v>8000</v>
      </c>
      <c r="G13655" s="31" t="s">
        <v>102</v>
      </c>
      <c r="H13655">
        <v>4</v>
      </c>
      <c r="I13655" s="31" t="s">
        <v>100</v>
      </c>
    </row>
    <row r="13656" spans="1:9" x14ac:dyDescent="0.3">
      <c r="A13656">
        <v>13687</v>
      </c>
      <c r="B13656">
        <v>8</v>
      </c>
      <c r="C13656">
        <v>220</v>
      </c>
      <c r="D13656" s="32">
        <v>0.47222222222222221</v>
      </c>
      <c r="E13656">
        <v>8000</v>
      </c>
      <c r="G13656" s="31" t="s">
        <v>97</v>
      </c>
      <c r="H13656">
        <v>4</v>
      </c>
      <c r="I13656" s="31" t="s">
        <v>101</v>
      </c>
    </row>
    <row r="13657" spans="1:9" x14ac:dyDescent="0.3">
      <c r="A13657">
        <v>13688</v>
      </c>
      <c r="B13657">
        <v>5</v>
      </c>
      <c r="C13657">
        <v>220</v>
      </c>
      <c r="D13657" s="32">
        <v>0.44374999999999998</v>
      </c>
      <c r="E13657">
        <v>10000</v>
      </c>
      <c r="G13657" s="31" t="s">
        <v>97</v>
      </c>
      <c r="H13657">
        <v>4</v>
      </c>
      <c r="I13657" s="31" t="s">
        <v>105</v>
      </c>
    </row>
    <row r="13658" spans="1:9" x14ac:dyDescent="0.3">
      <c r="A13658">
        <v>13689</v>
      </c>
      <c r="B13658">
        <v>3</v>
      </c>
      <c r="C13658">
        <v>220</v>
      </c>
      <c r="D13658" s="32">
        <v>0.49027777777777776</v>
      </c>
      <c r="E13658">
        <v>8000</v>
      </c>
      <c r="F13658">
        <v>2000</v>
      </c>
      <c r="G13658" s="31" t="s">
        <v>102</v>
      </c>
      <c r="H13658">
        <v>5</v>
      </c>
      <c r="I13658" s="31" t="s">
        <v>104</v>
      </c>
    </row>
    <row r="13659" spans="1:9" x14ac:dyDescent="0.3">
      <c r="A13659">
        <v>13690</v>
      </c>
      <c r="B13659">
        <v>2</v>
      </c>
      <c r="C13659">
        <v>220</v>
      </c>
      <c r="D13659" s="32">
        <v>0.625</v>
      </c>
      <c r="E13659">
        <v>8000</v>
      </c>
      <c r="G13659" s="31" t="s">
        <v>102</v>
      </c>
      <c r="H13659">
        <v>5</v>
      </c>
      <c r="I13659" s="31" t="s">
        <v>98</v>
      </c>
    </row>
    <row r="13660" spans="1:9" x14ac:dyDescent="0.3">
      <c r="A13660">
        <v>13691</v>
      </c>
      <c r="B13660">
        <v>1</v>
      </c>
      <c r="C13660">
        <v>220</v>
      </c>
      <c r="D13660" s="32">
        <v>0.51666666666666672</v>
      </c>
      <c r="E13660">
        <v>8000</v>
      </c>
      <c r="G13660" s="31" t="s">
        <v>102</v>
      </c>
      <c r="H13660">
        <v>5</v>
      </c>
      <c r="I13660" s="31" t="s">
        <v>99</v>
      </c>
    </row>
    <row r="13661" spans="1:9" x14ac:dyDescent="0.3">
      <c r="A13661">
        <v>13692</v>
      </c>
      <c r="B13661">
        <v>6</v>
      </c>
      <c r="C13661">
        <v>220</v>
      </c>
      <c r="D13661" s="32">
        <v>0.55902777777777779</v>
      </c>
      <c r="E13661">
        <v>10000</v>
      </c>
      <c r="F13661">
        <v>3000</v>
      </c>
      <c r="G13661" s="31" t="s">
        <v>102</v>
      </c>
      <c r="H13661">
        <v>5</v>
      </c>
      <c r="I13661" s="31" t="s">
        <v>100</v>
      </c>
    </row>
    <row r="13662" spans="1:9" x14ac:dyDescent="0.3">
      <c r="A13662">
        <v>13693</v>
      </c>
      <c r="B13662">
        <v>8</v>
      </c>
      <c r="C13662">
        <v>220</v>
      </c>
      <c r="D13662" s="32">
        <v>0.50902777777777775</v>
      </c>
      <c r="E13662">
        <v>8000</v>
      </c>
      <c r="G13662" s="31" t="s">
        <v>97</v>
      </c>
      <c r="H13662">
        <v>5</v>
      </c>
      <c r="I13662" s="31" t="s">
        <v>101</v>
      </c>
    </row>
    <row r="13663" spans="1:9" x14ac:dyDescent="0.3">
      <c r="A13663">
        <v>13694</v>
      </c>
      <c r="B13663">
        <v>5</v>
      </c>
      <c r="C13663">
        <v>220</v>
      </c>
      <c r="D13663" s="32">
        <v>0.46875</v>
      </c>
      <c r="E13663">
        <v>8000</v>
      </c>
      <c r="F13663">
        <v>2000</v>
      </c>
      <c r="G13663" s="31" t="s">
        <v>97</v>
      </c>
      <c r="H13663">
        <v>5</v>
      </c>
      <c r="I13663" s="31" t="s">
        <v>105</v>
      </c>
    </row>
    <row r="13664" spans="1:9" x14ac:dyDescent="0.3">
      <c r="A13664">
        <v>13695</v>
      </c>
      <c r="B13664">
        <v>3</v>
      </c>
      <c r="C13664">
        <v>220</v>
      </c>
      <c r="D13664" s="32">
        <v>0.7416666666666667</v>
      </c>
      <c r="E13664">
        <v>8000</v>
      </c>
      <c r="G13664" s="31" t="s">
        <v>97</v>
      </c>
      <c r="H13664">
        <v>6</v>
      </c>
      <c r="I13664" s="31" t="s">
        <v>104</v>
      </c>
    </row>
    <row r="13665" spans="1:9" x14ac:dyDescent="0.3">
      <c r="A13665">
        <v>13696</v>
      </c>
      <c r="B13665">
        <v>2</v>
      </c>
      <c r="C13665">
        <v>220</v>
      </c>
      <c r="D13665" s="32">
        <v>0.65625</v>
      </c>
      <c r="E13665">
        <v>8000</v>
      </c>
      <c r="G13665" s="31" t="s">
        <v>97</v>
      </c>
      <c r="H13665">
        <v>6</v>
      </c>
      <c r="I13665" s="31" t="s">
        <v>98</v>
      </c>
    </row>
    <row r="13666" spans="1:9" x14ac:dyDescent="0.3">
      <c r="A13666">
        <v>13697</v>
      </c>
      <c r="B13666">
        <v>1</v>
      </c>
      <c r="C13666">
        <v>220</v>
      </c>
      <c r="D13666" s="32">
        <v>0.52777777777777779</v>
      </c>
      <c r="E13666">
        <v>8000</v>
      </c>
      <c r="F13666">
        <v>1000</v>
      </c>
      <c r="G13666" s="31" t="s">
        <v>102</v>
      </c>
      <c r="H13666">
        <v>6</v>
      </c>
      <c r="I13666" s="31" t="s">
        <v>99</v>
      </c>
    </row>
    <row r="13667" spans="1:9" x14ac:dyDescent="0.3">
      <c r="A13667">
        <v>13698</v>
      </c>
      <c r="B13667">
        <v>6</v>
      </c>
      <c r="C13667">
        <v>220</v>
      </c>
      <c r="D13667" s="32">
        <v>0.6118055555555556</v>
      </c>
      <c r="E13667">
        <v>8000</v>
      </c>
      <c r="G13667" s="31" t="s">
        <v>97</v>
      </c>
      <c r="H13667">
        <v>6</v>
      </c>
      <c r="I13667" s="31" t="s">
        <v>100</v>
      </c>
    </row>
    <row r="13668" spans="1:9" x14ac:dyDescent="0.3">
      <c r="A13668">
        <v>13699</v>
      </c>
      <c r="B13668">
        <v>8</v>
      </c>
      <c r="C13668">
        <v>220</v>
      </c>
      <c r="D13668" s="32">
        <v>0.53472222222222221</v>
      </c>
      <c r="E13668">
        <v>8000</v>
      </c>
      <c r="G13668" s="31" t="s">
        <v>102</v>
      </c>
      <c r="H13668">
        <v>6</v>
      </c>
      <c r="I13668" s="31" t="s">
        <v>101</v>
      </c>
    </row>
    <row r="13669" spans="1:9" x14ac:dyDescent="0.3">
      <c r="A13669">
        <v>13700</v>
      </c>
      <c r="B13669">
        <v>5</v>
      </c>
      <c r="C13669">
        <v>220</v>
      </c>
      <c r="D13669" s="32">
        <v>0.49027777777777776</v>
      </c>
      <c r="E13669">
        <v>8000</v>
      </c>
      <c r="G13669" s="31" t="s">
        <v>97</v>
      </c>
      <c r="H13669">
        <v>6</v>
      </c>
      <c r="I13669" s="31" t="s">
        <v>105</v>
      </c>
    </row>
    <row r="13670" spans="1:9" x14ac:dyDescent="0.3">
      <c r="A13670">
        <v>13701</v>
      </c>
      <c r="B13670">
        <v>3</v>
      </c>
      <c r="C13670">
        <v>220</v>
      </c>
      <c r="D13670" s="32">
        <v>0.55208333333333337</v>
      </c>
      <c r="E13670">
        <v>8000</v>
      </c>
      <c r="F13670">
        <v>1000</v>
      </c>
      <c r="G13670" s="31" t="s">
        <v>97</v>
      </c>
      <c r="H13670">
        <v>7</v>
      </c>
      <c r="I13670" s="31" t="s">
        <v>104</v>
      </c>
    </row>
    <row r="13671" spans="1:9" x14ac:dyDescent="0.3">
      <c r="A13671">
        <v>13702</v>
      </c>
      <c r="B13671">
        <v>2</v>
      </c>
      <c r="C13671">
        <v>220</v>
      </c>
      <c r="D13671" s="32">
        <v>0.68125000000000002</v>
      </c>
      <c r="E13671">
        <v>8000</v>
      </c>
      <c r="G13671" s="31" t="s">
        <v>97</v>
      </c>
      <c r="H13671">
        <v>7</v>
      </c>
      <c r="I13671" s="31" t="s">
        <v>98</v>
      </c>
    </row>
    <row r="13672" spans="1:9" x14ac:dyDescent="0.3">
      <c r="A13672">
        <v>13703</v>
      </c>
      <c r="B13672">
        <v>1</v>
      </c>
      <c r="C13672">
        <v>220</v>
      </c>
      <c r="D13672" s="32">
        <v>0.58750000000000002</v>
      </c>
      <c r="E13672">
        <v>10000</v>
      </c>
      <c r="G13672" s="31" t="s">
        <v>97</v>
      </c>
      <c r="H13672">
        <v>7</v>
      </c>
      <c r="I13672" s="31" t="s">
        <v>99</v>
      </c>
    </row>
    <row r="13673" spans="1:9" x14ac:dyDescent="0.3">
      <c r="A13673">
        <v>13704</v>
      </c>
      <c r="B13673">
        <v>6</v>
      </c>
      <c r="C13673">
        <v>220</v>
      </c>
      <c r="D13673" s="32">
        <v>0.63888888888888884</v>
      </c>
      <c r="E13673">
        <v>8000</v>
      </c>
      <c r="G13673" s="31" t="s">
        <v>97</v>
      </c>
      <c r="H13673">
        <v>7</v>
      </c>
      <c r="I13673" s="31" t="s">
        <v>100</v>
      </c>
    </row>
    <row r="13674" spans="1:9" x14ac:dyDescent="0.3">
      <c r="A13674">
        <v>13705</v>
      </c>
      <c r="B13674">
        <v>8</v>
      </c>
      <c r="C13674">
        <v>220</v>
      </c>
      <c r="D13674" s="32">
        <v>0.58194444444444449</v>
      </c>
      <c r="E13674">
        <v>8000</v>
      </c>
      <c r="G13674" s="31" t="s">
        <v>102</v>
      </c>
      <c r="H13674">
        <v>7</v>
      </c>
      <c r="I13674" s="31" t="s">
        <v>101</v>
      </c>
    </row>
    <row r="13675" spans="1:9" x14ac:dyDescent="0.3">
      <c r="A13675">
        <v>13706</v>
      </c>
      <c r="B13675">
        <v>5</v>
      </c>
      <c r="C13675">
        <v>220</v>
      </c>
      <c r="D13675" s="32">
        <v>0.51458333333333328</v>
      </c>
      <c r="E13675">
        <v>8000</v>
      </c>
      <c r="G13675" s="31" t="s">
        <v>97</v>
      </c>
      <c r="H13675">
        <v>7</v>
      </c>
      <c r="I13675" s="31" t="s">
        <v>105</v>
      </c>
    </row>
    <row r="13676" spans="1:9" x14ac:dyDescent="0.3">
      <c r="A13676">
        <v>13707</v>
      </c>
      <c r="B13676">
        <v>3</v>
      </c>
      <c r="C13676">
        <v>220</v>
      </c>
      <c r="D13676" s="32">
        <v>0.57499999999999996</v>
      </c>
      <c r="E13676">
        <v>8000</v>
      </c>
      <c r="G13676" s="31" t="s">
        <v>97</v>
      </c>
      <c r="H13676">
        <v>8</v>
      </c>
      <c r="I13676" s="31" t="s">
        <v>104</v>
      </c>
    </row>
    <row r="13677" spans="1:9" x14ac:dyDescent="0.3">
      <c r="A13677">
        <v>13708</v>
      </c>
      <c r="B13677">
        <v>2</v>
      </c>
      <c r="C13677">
        <v>220</v>
      </c>
      <c r="D13677" s="32">
        <v>0.71250000000000002</v>
      </c>
      <c r="E13677">
        <v>8000</v>
      </c>
      <c r="G13677" s="31" t="s">
        <v>102</v>
      </c>
      <c r="H13677">
        <v>8</v>
      </c>
      <c r="I13677" s="31" t="s">
        <v>98</v>
      </c>
    </row>
    <row r="13678" spans="1:9" x14ac:dyDescent="0.3">
      <c r="A13678">
        <v>13709</v>
      </c>
      <c r="B13678">
        <v>1</v>
      </c>
      <c r="C13678">
        <v>220</v>
      </c>
      <c r="D13678" s="32"/>
      <c r="E13678">
        <v>8000</v>
      </c>
      <c r="G13678" s="31" t="s">
        <v>97</v>
      </c>
      <c r="H13678">
        <v>8</v>
      </c>
      <c r="I13678" s="31" t="s">
        <v>99</v>
      </c>
    </row>
    <row r="13679" spans="1:9" x14ac:dyDescent="0.3">
      <c r="A13679">
        <v>13710</v>
      </c>
      <c r="B13679">
        <v>6</v>
      </c>
      <c r="C13679">
        <v>220</v>
      </c>
      <c r="D13679" s="32">
        <v>0.66666666666666663</v>
      </c>
      <c r="E13679">
        <v>8000</v>
      </c>
      <c r="G13679" s="31" t="s">
        <v>97</v>
      </c>
      <c r="H13679">
        <v>8</v>
      </c>
      <c r="I13679" s="31" t="s">
        <v>100</v>
      </c>
    </row>
    <row r="13680" spans="1:9" x14ac:dyDescent="0.3">
      <c r="A13680">
        <v>13711</v>
      </c>
      <c r="B13680">
        <v>8</v>
      </c>
      <c r="C13680">
        <v>220</v>
      </c>
      <c r="D13680" s="32">
        <v>0.62638888888888888</v>
      </c>
      <c r="E13680">
        <v>8000</v>
      </c>
      <c r="G13680" s="31" t="s">
        <v>102</v>
      </c>
      <c r="H13680">
        <v>8</v>
      </c>
      <c r="I13680" s="31" t="s">
        <v>101</v>
      </c>
    </row>
    <row r="13681" spans="1:9" x14ac:dyDescent="0.3">
      <c r="A13681">
        <v>13712</v>
      </c>
      <c r="B13681">
        <v>5</v>
      </c>
      <c r="C13681">
        <v>220</v>
      </c>
      <c r="D13681" s="32">
        <v>0.55902777777777779</v>
      </c>
      <c r="E13681">
        <v>8000</v>
      </c>
      <c r="G13681" s="31" t="s">
        <v>102</v>
      </c>
      <c r="H13681">
        <v>8</v>
      </c>
      <c r="I13681" s="31" t="s">
        <v>105</v>
      </c>
    </row>
    <row r="13682" spans="1:9" x14ac:dyDescent="0.3">
      <c r="A13682">
        <v>13713</v>
      </c>
      <c r="B13682">
        <v>3</v>
      </c>
      <c r="C13682">
        <v>220</v>
      </c>
      <c r="D13682" s="32">
        <v>0.60347222222222219</v>
      </c>
      <c r="E13682">
        <v>8000</v>
      </c>
      <c r="F13682">
        <v>500</v>
      </c>
      <c r="G13682" s="31" t="s">
        <v>102</v>
      </c>
      <c r="H13682">
        <v>9</v>
      </c>
      <c r="I13682" s="31" t="s">
        <v>104</v>
      </c>
    </row>
    <row r="13683" spans="1:9" x14ac:dyDescent="0.3">
      <c r="A13683">
        <v>13714</v>
      </c>
      <c r="B13683">
        <v>2</v>
      </c>
      <c r="C13683">
        <v>220</v>
      </c>
      <c r="D13683" s="32">
        <v>0.75347222222222221</v>
      </c>
      <c r="E13683">
        <v>8000</v>
      </c>
      <c r="G13683" s="31" t="s">
        <v>102</v>
      </c>
      <c r="H13683">
        <v>9</v>
      </c>
      <c r="I13683" s="31" t="s">
        <v>98</v>
      </c>
    </row>
    <row r="13684" spans="1:9" x14ac:dyDescent="0.3">
      <c r="A13684">
        <v>13715</v>
      </c>
      <c r="B13684">
        <v>1</v>
      </c>
      <c r="C13684">
        <v>220</v>
      </c>
      <c r="D13684" s="32">
        <v>0.68819444444444444</v>
      </c>
      <c r="E13684">
        <v>8000</v>
      </c>
      <c r="G13684" s="31" t="s">
        <v>102</v>
      </c>
      <c r="H13684">
        <v>9</v>
      </c>
      <c r="I13684" s="31" t="s">
        <v>99</v>
      </c>
    </row>
    <row r="13685" spans="1:9" x14ac:dyDescent="0.3">
      <c r="A13685">
        <v>13716</v>
      </c>
      <c r="B13685">
        <v>6</v>
      </c>
      <c r="C13685">
        <v>220</v>
      </c>
      <c r="D13685" s="32">
        <v>0.74791666666666667</v>
      </c>
      <c r="E13685">
        <v>10000</v>
      </c>
      <c r="G13685" s="31" t="s">
        <v>102</v>
      </c>
      <c r="H13685">
        <v>9</v>
      </c>
      <c r="I13685" s="31" t="s">
        <v>100</v>
      </c>
    </row>
    <row r="13686" spans="1:9" x14ac:dyDescent="0.3">
      <c r="A13686">
        <v>13717</v>
      </c>
      <c r="B13686">
        <v>8</v>
      </c>
      <c r="C13686">
        <v>220</v>
      </c>
      <c r="D13686" s="32">
        <v>0.6645833333333333</v>
      </c>
      <c r="E13686">
        <v>8000</v>
      </c>
      <c r="G13686" s="31" t="s">
        <v>102</v>
      </c>
      <c r="H13686">
        <v>9</v>
      </c>
      <c r="I13686" s="31" t="s">
        <v>101</v>
      </c>
    </row>
    <row r="13687" spans="1:9" x14ac:dyDescent="0.3">
      <c r="A13687">
        <v>13718</v>
      </c>
      <c r="B13687">
        <v>5</v>
      </c>
      <c r="C13687">
        <v>220</v>
      </c>
      <c r="D13687" s="32">
        <v>0.5805555555555556</v>
      </c>
      <c r="E13687">
        <v>8000</v>
      </c>
      <c r="G13687" s="31" t="s">
        <v>97</v>
      </c>
      <c r="H13687">
        <v>9</v>
      </c>
      <c r="I13687" s="31" t="s">
        <v>105</v>
      </c>
    </row>
    <row r="13688" spans="1:9" x14ac:dyDescent="0.3">
      <c r="A13688">
        <v>13719</v>
      </c>
      <c r="B13688">
        <v>3</v>
      </c>
      <c r="C13688">
        <v>220</v>
      </c>
      <c r="D13688" s="32">
        <v>0.63611111111111107</v>
      </c>
      <c r="E13688">
        <v>8000</v>
      </c>
      <c r="F13688">
        <v>2000</v>
      </c>
      <c r="G13688" s="31" t="s">
        <v>102</v>
      </c>
      <c r="H13688">
        <v>10</v>
      </c>
      <c r="I13688" s="31" t="s">
        <v>104</v>
      </c>
    </row>
    <row r="13689" spans="1:9" x14ac:dyDescent="0.3">
      <c r="A13689">
        <v>13720</v>
      </c>
      <c r="B13689">
        <v>2</v>
      </c>
      <c r="C13689">
        <v>220</v>
      </c>
      <c r="D13689" s="32">
        <v>0.78680555555555554</v>
      </c>
      <c r="E13689">
        <v>8000</v>
      </c>
      <c r="G13689" s="31" t="s">
        <v>102</v>
      </c>
      <c r="H13689">
        <v>10</v>
      </c>
      <c r="I13689" s="31" t="s">
        <v>98</v>
      </c>
    </row>
    <row r="13690" spans="1:9" x14ac:dyDescent="0.3">
      <c r="A13690">
        <v>13721</v>
      </c>
      <c r="B13690">
        <v>1</v>
      </c>
      <c r="C13690">
        <v>220</v>
      </c>
      <c r="D13690" s="32">
        <v>0.7583333333333333</v>
      </c>
      <c r="E13690">
        <v>8000</v>
      </c>
      <c r="G13690" s="31" t="s">
        <v>102</v>
      </c>
      <c r="H13690">
        <v>10</v>
      </c>
      <c r="I13690" s="31" t="s">
        <v>99</v>
      </c>
    </row>
    <row r="13691" spans="1:9" x14ac:dyDescent="0.3">
      <c r="A13691">
        <v>13722</v>
      </c>
      <c r="B13691">
        <v>6</v>
      </c>
      <c r="C13691">
        <v>220</v>
      </c>
      <c r="D13691" s="32">
        <v>0.77083333333333337</v>
      </c>
      <c r="E13691">
        <v>8000</v>
      </c>
      <c r="G13691" s="31" t="s">
        <v>102</v>
      </c>
      <c r="H13691">
        <v>10</v>
      </c>
      <c r="I13691" s="31" t="s">
        <v>100</v>
      </c>
    </row>
    <row r="13692" spans="1:9" x14ac:dyDescent="0.3">
      <c r="A13692">
        <v>13723</v>
      </c>
      <c r="B13692">
        <v>8</v>
      </c>
      <c r="C13692">
        <v>220</v>
      </c>
      <c r="D13692" s="32">
        <v>0.69791666666666663</v>
      </c>
      <c r="E13692">
        <v>8000</v>
      </c>
      <c r="G13692" s="31" t="s">
        <v>102</v>
      </c>
      <c r="H13692">
        <v>10</v>
      </c>
      <c r="I13692" s="31" t="s">
        <v>101</v>
      </c>
    </row>
    <row r="13693" spans="1:9" x14ac:dyDescent="0.3">
      <c r="A13693">
        <v>13724</v>
      </c>
      <c r="B13693">
        <v>5</v>
      </c>
      <c r="C13693">
        <v>220</v>
      </c>
      <c r="D13693" s="32">
        <v>0.60347222222222219</v>
      </c>
      <c r="E13693">
        <v>8000</v>
      </c>
      <c r="G13693" s="31" t="s">
        <v>97</v>
      </c>
      <c r="H13693">
        <v>10</v>
      </c>
      <c r="I13693" s="31" t="s">
        <v>105</v>
      </c>
    </row>
    <row r="13694" spans="1:9" x14ac:dyDescent="0.3">
      <c r="A13694">
        <v>13725</v>
      </c>
      <c r="B13694">
        <v>3</v>
      </c>
      <c r="C13694">
        <v>220</v>
      </c>
      <c r="D13694" s="32">
        <v>0.67291666666666672</v>
      </c>
      <c r="E13694">
        <v>8000</v>
      </c>
      <c r="G13694" s="31" t="s">
        <v>97</v>
      </c>
      <c r="H13694">
        <v>11</v>
      </c>
      <c r="I13694" s="31" t="s">
        <v>104</v>
      </c>
    </row>
    <row r="13695" spans="1:9" x14ac:dyDescent="0.3">
      <c r="A13695">
        <v>13726</v>
      </c>
      <c r="B13695">
        <v>2</v>
      </c>
      <c r="C13695">
        <v>220</v>
      </c>
      <c r="D13695" s="32">
        <v>0.80833333333333335</v>
      </c>
      <c r="E13695">
        <v>8000</v>
      </c>
      <c r="F13695">
        <v>2000</v>
      </c>
      <c r="G13695" s="31" t="s">
        <v>102</v>
      </c>
      <c r="H13695">
        <v>11</v>
      </c>
      <c r="I13695" s="31" t="s">
        <v>98</v>
      </c>
    </row>
    <row r="13696" spans="1:9" x14ac:dyDescent="0.3">
      <c r="A13696">
        <v>13727</v>
      </c>
      <c r="B13696">
        <v>1</v>
      </c>
      <c r="C13696">
        <v>220</v>
      </c>
      <c r="D13696" s="32">
        <v>0.79236111111111107</v>
      </c>
      <c r="E13696">
        <v>8000</v>
      </c>
      <c r="G13696" s="31" t="s">
        <v>102</v>
      </c>
      <c r="H13696">
        <v>11</v>
      </c>
      <c r="I13696" s="31" t="s">
        <v>99</v>
      </c>
    </row>
    <row r="13697" spans="1:9" x14ac:dyDescent="0.3">
      <c r="A13697">
        <v>13728</v>
      </c>
      <c r="B13697">
        <v>6</v>
      </c>
      <c r="C13697">
        <v>220</v>
      </c>
      <c r="D13697" s="32">
        <v>0.7944444444444444</v>
      </c>
      <c r="E13697">
        <v>8000</v>
      </c>
      <c r="F13697">
        <v>700</v>
      </c>
      <c r="G13697" s="31" t="s">
        <v>102</v>
      </c>
      <c r="H13697">
        <v>11</v>
      </c>
      <c r="I13697" s="31" t="s">
        <v>100</v>
      </c>
    </row>
    <row r="13698" spans="1:9" x14ac:dyDescent="0.3">
      <c r="A13698">
        <v>13729</v>
      </c>
      <c r="B13698">
        <v>8</v>
      </c>
      <c r="C13698">
        <v>220</v>
      </c>
      <c r="D13698" s="32">
        <v>0.7631944444444444</v>
      </c>
      <c r="E13698">
        <v>8000</v>
      </c>
      <c r="G13698" s="31" t="s">
        <v>97</v>
      </c>
      <c r="H13698">
        <v>11</v>
      </c>
      <c r="I13698" s="31" t="s">
        <v>101</v>
      </c>
    </row>
    <row r="13699" spans="1:9" x14ac:dyDescent="0.3">
      <c r="A13699">
        <v>13730</v>
      </c>
      <c r="B13699">
        <v>5</v>
      </c>
      <c r="C13699">
        <v>220</v>
      </c>
      <c r="D13699" s="32">
        <v>0.62361111111111112</v>
      </c>
      <c r="E13699">
        <v>8000</v>
      </c>
      <c r="G13699" s="31" t="s">
        <v>97</v>
      </c>
      <c r="H13699">
        <v>11</v>
      </c>
      <c r="I13699" s="31" t="s">
        <v>105</v>
      </c>
    </row>
    <row r="13700" spans="1:9" x14ac:dyDescent="0.3">
      <c r="A13700">
        <v>13731</v>
      </c>
      <c r="B13700">
        <v>3</v>
      </c>
      <c r="C13700">
        <v>220</v>
      </c>
      <c r="D13700" s="32">
        <v>0.69374999999999998</v>
      </c>
      <c r="E13700">
        <v>8000</v>
      </c>
      <c r="F13700">
        <v>2000</v>
      </c>
      <c r="G13700" s="31" t="s">
        <v>102</v>
      </c>
      <c r="H13700">
        <v>12</v>
      </c>
      <c r="I13700" s="31" t="s">
        <v>104</v>
      </c>
    </row>
    <row r="13701" spans="1:9" x14ac:dyDescent="0.3">
      <c r="A13701">
        <v>13732</v>
      </c>
      <c r="B13701">
        <v>2</v>
      </c>
      <c r="C13701">
        <v>220</v>
      </c>
      <c r="D13701" s="32">
        <v>0.82499999999999996</v>
      </c>
      <c r="E13701">
        <v>8000</v>
      </c>
      <c r="G13701" s="31" t="s">
        <v>102</v>
      </c>
      <c r="H13701">
        <v>12</v>
      </c>
      <c r="I13701" s="31" t="s">
        <v>98</v>
      </c>
    </row>
    <row r="13702" spans="1:9" x14ac:dyDescent="0.3">
      <c r="A13702">
        <v>13733</v>
      </c>
      <c r="B13702">
        <v>1</v>
      </c>
      <c r="C13702">
        <v>220</v>
      </c>
      <c r="D13702" s="32">
        <v>0.81388888888888888</v>
      </c>
      <c r="E13702">
        <v>8000</v>
      </c>
      <c r="F13702">
        <v>2000</v>
      </c>
      <c r="G13702" s="31" t="s">
        <v>97</v>
      </c>
      <c r="H13702">
        <v>12</v>
      </c>
      <c r="I13702" s="31" t="s">
        <v>99</v>
      </c>
    </row>
    <row r="13703" spans="1:9" x14ac:dyDescent="0.3">
      <c r="A13703">
        <v>13734</v>
      </c>
      <c r="B13703">
        <v>6</v>
      </c>
      <c r="C13703">
        <v>220</v>
      </c>
      <c r="D13703" s="32">
        <v>0.81597222222222221</v>
      </c>
      <c r="E13703">
        <v>8000</v>
      </c>
      <c r="F13703">
        <v>1000</v>
      </c>
      <c r="G13703" s="31" t="s">
        <v>97</v>
      </c>
      <c r="H13703">
        <v>12</v>
      </c>
      <c r="I13703" s="31" t="s">
        <v>100</v>
      </c>
    </row>
    <row r="13704" spans="1:9" x14ac:dyDescent="0.3">
      <c r="A13704">
        <v>13735</v>
      </c>
      <c r="B13704">
        <v>8</v>
      </c>
      <c r="C13704">
        <v>220</v>
      </c>
      <c r="D13704" s="32">
        <v>0.79305555555555551</v>
      </c>
      <c r="E13704">
        <v>8000</v>
      </c>
      <c r="G13704" s="31" t="s">
        <v>102</v>
      </c>
      <c r="H13704">
        <v>12</v>
      </c>
      <c r="I13704" s="31" t="s">
        <v>101</v>
      </c>
    </row>
    <row r="13705" spans="1:9" x14ac:dyDescent="0.3">
      <c r="A13705">
        <v>13736</v>
      </c>
      <c r="B13705">
        <v>5</v>
      </c>
      <c r="C13705">
        <v>220</v>
      </c>
      <c r="D13705" s="32">
        <v>0.63680555555555551</v>
      </c>
      <c r="E13705">
        <v>8000</v>
      </c>
      <c r="G13705" s="31" t="s">
        <v>97</v>
      </c>
      <c r="H13705">
        <v>12</v>
      </c>
      <c r="I13705" s="31" t="s">
        <v>105</v>
      </c>
    </row>
    <row r="13706" spans="1:9" x14ac:dyDescent="0.3">
      <c r="A13706">
        <v>13737</v>
      </c>
      <c r="B13706">
        <v>3</v>
      </c>
      <c r="C13706">
        <v>220</v>
      </c>
      <c r="D13706" s="32">
        <v>0.75138888888888888</v>
      </c>
      <c r="E13706">
        <v>8000</v>
      </c>
      <c r="F13706">
        <v>2000</v>
      </c>
      <c r="G13706" s="31" t="s">
        <v>102</v>
      </c>
      <c r="H13706">
        <v>13</v>
      </c>
      <c r="I13706" s="31" t="s">
        <v>104</v>
      </c>
    </row>
    <row r="13707" spans="1:9" x14ac:dyDescent="0.3">
      <c r="A13707">
        <v>13738</v>
      </c>
      <c r="B13707">
        <v>1</v>
      </c>
      <c r="C13707">
        <v>220</v>
      </c>
      <c r="D13707" s="32">
        <v>0.82708333333333328</v>
      </c>
      <c r="E13707">
        <v>8000</v>
      </c>
      <c r="G13707" s="31" t="s">
        <v>97</v>
      </c>
      <c r="H13707">
        <v>13</v>
      </c>
      <c r="I13707" s="31" t="s">
        <v>99</v>
      </c>
    </row>
    <row r="13708" spans="1:9" x14ac:dyDescent="0.3">
      <c r="A13708">
        <v>13739</v>
      </c>
      <c r="B13708">
        <v>8</v>
      </c>
      <c r="C13708">
        <v>220</v>
      </c>
      <c r="D13708" s="32">
        <v>0.81597222222222221</v>
      </c>
      <c r="E13708">
        <v>8000</v>
      </c>
      <c r="G13708" s="31" t="s">
        <v>102</v>
      </c>
      <c r="H13708">
        <v>13</v>
      </c>
      <c r="I13708" s="31" t="s">
        <v>101</v>
      </c>
    </row>
    <row r="13709" spans="1:9" x14ac:dyDescent="0.3">
      <c r="A13709">
        <v>13740</v>
      </c>
      <c r="B13709">
        <v>5</v>
      </c>
      <c r="C13709">
        <v>220</v>
      </c>
      <c r="D13709" s="32">
        <v>0.65972222222222221</v>
      </c>
      <c r="E13709">
        <v>8000</v>
      </c>
      <c r="G13709" s="31" t="s">
        <v>97</v>
      </c>
      <c r="H13709">
        <v>13</v>
      </c>
      <c r="I13709" s="31" t="s">
        <v>105</v>
      </c>
    </row>
    <row r="13710" spans="1:9" x14ac:dyDescent="0.3">
      <c r="A13710">
        <v>13741</v>
      </c>
      <c r="B13710">
        <v>3</v>
      </c>
      <c r="C13710">
        <v>220</v>
      </c>
      <c r="D13710" s="32">
        <v>0.77708333333333335</v>
      </c>
      <c r="E13710">
        <v>8000</v>
      </c>
      <c r="F13710">
        <v>2000</v>
      </c>
      <c r="G13710" s="31" t="s">
        <v>97</v>
      </c>
      <c r="H13710">
        <v>14</v>
      </c>
      <c r="I13710" s="31" t="s">
        <v>104</v>
      </c>
    </row>
    <row r="13711" spans="1:9" x14ac:dyDescent="0.3">
      <c r="A13711">
        <v>13742</v>
      </c>
      <c r="B13711">
        <v>5</v>
      </c>
      <c r="C13711">
        <v>220</v>
      </c>
      <c r="D13711" s="32">
        <v>0.68958333333333333</v>
      </c>
      <c r="E13711">
        <v>8000</v>
      </c>
      <c r="G13711" s="31" t="s">
        <v>102</v>
      </c>
      <c r="H13711">
        <v>14</v>
      </c>
      <c r="I13711" s="31" t="s">
        <v>105</v>
      </c>
    </row>
    <row r="13712" spans="1:9" x14ac:dyDescent="0.3">
      <c r="A13712">
        <v>13743</v>
      </c>
      <c r="B13712">
        <v>3</v>
      </c>
      <c r="C13712">
        <v>220</v>
      </c>
      <c r="D13712" s="32">
        <v>0.80277777777777781</v>
      </c>
      <c r="E13712">
        <v>8000</v>
      </c>
      <c r="G13712" s="31" t="s">
        <v>102</v>
      </c>
      <c r="H13712">
        <v>15</v>
      </c>
      <c r="I13712" s="31" t="s">
        <v>104</v>
      </c>
    </row>
    <row r="13713" spans="1:9" x14ac:dyDescent="0.3">
      <c r="A13713">
        <v>13744</v>
      </c>
      <c r="B13713">
        <v>5</v>
      </c>
      <c r="C13713">
        <v>220</v>
      </c>
      <c r="D13713" s="32">
        <v>0.70972222222222225</v>
      </c>
      <c r="E13713">
        <v>8000</v>
      </c>
      <c r="G13713" s="31" t="s">
        <v>97</v>
      </c>
      <c r="H13713">
        <v>15</v>
      </c>
      <c r="I13713" s="31" t="s">
        <v>105</v>
      </c>
    </row>
    <row r="13714" spans="1:9" x14ac:dyDescent="0.3">
      <c r="A13714">
        <v>13745</v>
      </c>
      <c r="B13714">
        <v>3</v>
      </c>
      <c r="C13714">
        <v>220</v>
      </c>
      <c r="D13714" s="32">
        <v>0.82986111111111116</v>
      </c>
      <c r="E13714">
        <v>10000</v>
      </c>
      <c r="F13714">
        <v>2000</v>
      </c>
      <c r="G13714" s="31" t="s">
        <v>97</v>
      </c>
      <c r="H13714">
        <v>16</v>
      </c>
      <c r="I13714" s="31" t="s">
        <v>104</v>
      </c>
    </row>
    <row r="13715" spans="1:9" x14ac:dyDescent="0.3">
      <c r="A13715">
        <v>13746</v>
      </c>
      <c r="B13715">
        <v>5</v>
      </c>
      <c r="C13715">
        <v>220</v>
      </c>
      <c r="D13715" s="32">
        <v>0.76249999999999996</v>
      </c>
      <c r="E13715">
        <v>8000</v>
      </c>
      <c r="G13715" s="31" t="s">
        <v>102</v>
      </c>
      <c r="H13715">
        <v>16</v>
      </c>
      <c r="I13715" s="31" t="s">
        <v>105</v>
      </c>
    </row>
    <row r="13716" spans="1:9" x14ac:dyDescent="0.3">
      <c r="A13716">
        <v>13747</v>
      </c>
      <c r="B13716">
        <v>5</v>
      </c>
      <c r="C13716">
        <v>220</v>
      </c>
      <c r="D13716" s="32">
        <v>0.78680555555555554</v>
      </c>
      <c r="E13716">
        <v>8000</v>
      </c>
      <c r="G13716" s="31" t="s">
        <v>102</v>
      </c>
      <c r="H13716">
        <v>17</v>
      </c>
      <c r="I13716" s="31" t="s">
        <v>105</v>
      </c>
    </row>
    <row r="13717" spans="1:9" x14ac:dyDescent="0.3">
      <c r="A13717">
        <v>13748</v>
      </c>
      <c r="B13717">
        <v>5</v>
      </c>
      <c r="C13717">
        <v>220</v>
      </c>
      <c r="D13717" s="32">
        <v>0.80902777777777779</v>
      </c>
      <c r="E13717">
        <v>8000</v>
      </c>
      <c r="G13717" s="31" t="s">
        <v>97</v>
      </c>
      <c r="H13717">
        <v>18</v>
      </c>
      <c r="I13717" s="31" t="s">
        <v>105</v>
      </c>
    </row>
    <row r="13718" spans="1:9" x14ac:dyDescent="0.3">
      <c r="A13718">
        <v>13749</v>
      </c>
      <c r="B13718">
        <v>3</v>
      </c>
      <c r="C13718">
        <v>221</v>
      </c>
      <c r="D13718" s="32">
        <v>0.4548611111111111</v>
      </c>
      <c r="E13718">
        <v>8000</v>
      </c>
      <c r="F13718">
        <v>2000</v>
      </c>
      <c r="G13718" s="31" t="s">
        <v>102</v>
      </c>
      <c r="H13718">
        <v>4</v>
      </c>
      <c r="I13718" s="31" t="s">
        <v>104</v>
      </c>
    </row>
    <row r="13719" spans="1:9" x14ac:dyDescent="0.3">
      <c r="A13719">
        <v>13750</v>
      </c>
      <c r="B13719">
        <v>2</v>
      </c>
      <c r="C13719">
        <v>221</v>
      </c>
      <c r="D13719" s="32">
        <v>0.43611111111111112</v>
      </c>
      <c r="E13719">
        <v>10000</v>
      </c>
      <c r="G13719" s="31" t="s">
        <v>97</v>
      </c>
      <c r="H13719">
        <v>4</v>
      </c>
      <c r="I13719" s="31" t="s">
        <v>98</v>
      </c>
    </row>
    <row r="13720" spans="1:9" x14ac:dyDescent="0.3">
      <c r="A13720">
        <v>13751</v>
      </c>
      <c r="B13720">
        <v>6</v>
      </c>
      <c r="C13720">
        <v>221</v>
      </c>
      <c r="D13720" s="32">
        <v>0.46041666666666664</v>
      </c>
      <c r="E13720">
        <v>8000</v>
      </c>
      <c r="G13720" s="31" t="s">
        <v>97</v>
      </c>
      <c r="H13720">
        <v>4</v>
      </c>
      <c r="I13720" s="31" t="s">
        <v>100</v>
      </c>
    </row>
    <row r="13721" spans="1:9" x14ac:dyDescent="0.3">
      <c r="A13721">
        <v>13752</v>
      </c>
      <c r="B13721">
        <v>4</v>
      </c>
      <c r="C13721">
        <v>221</v>
      </c>
      <c r="D13721" s="32">
        <v>0.44374999999999998</v>
      </c>
      <c r="E13721">
        <v>8000</v>
      </c>
      <c r="G13721" s="31" t="s">
        <v>102</v>
      </c>
      <c r="H13721">
        <v>4</v>
      </c>
      <c r="I13721" s="31" t="s">
        <v>103</v>
      </c>
    </row>
    <row r="13722" spans="1:9" x14ac:dyDescent="0.3">
      <c r="A13722">
        <v>13753</v>
      </c>
      <c r="B13722">
        <v>8</v>
      </c>
      <c r="C13722">
        <v>221</v>
      </c>
      <c r="D13722" s="32">
        <v>0.47916666666666669</v>
      </c>
      <c r="E13722">
        <v>8000</v>
      </c>
      <c r="G13722" s="31" t="s">
        <v>97</v>
      </c>
      <c r="H13722">
        <v>4</v>
      </c>
      <c r="I13722" s="31" t="s">
        <v>101</v>
      </c>
    </row>
    <row r="13723" spans="1:9" x14ac:dyDescent="0.3">
      <c r="A13723">
        <v>13754</v>
      </c>
      <c r="B13723">
        <v>5</v>
      </c>
      <c r="C13723">
        <v>221</v>
      </c>
      <c r="D13723" s="32">
        <v>0.46250000000000002</v>
      </c>
      <c r="E13723">
        <v>8000</v>
      </c>
      <c r="F13723">
        <v>5000</v>
      </c>
      <c r="G13723" s="31" t="s">
        <v>102</v>
      </c>
      <c r="H13723">
        <v>4</v>
      </c>
      <c r="I13723" s="31" t="s">
        <v>105</v>
      </c>
    </row>
    <row r="13724" spans="1:9" x14ac:dyDescent="0.3">
      <c r="A13724">
        <v>13755</v>
      </c>
      <c r="B13724">
        <v>3</v>
      </c>
      <c r="C13724">
        <v>221</v>
      </c>
      <c r="D13724" s="32">
        <v>0.47638888888888886</v>
      </c>
      <c r="E13724">
        <v>10000</v>
      </c>
      <c r="F13724">
        <v>2000</v>
      </c>
      <c r="G13724" s="31" t="s">
        <v>102</v>
      </c>
      <c r="H13724">
        <v>5</v>
      </c>
      <c r="I13724" s="31" t="s">
        <v>104</v>
      </c>
    </row>
    <row r="13725" spans="1:9" x14ac:dyDescent="0.3">
      <c r="A13725">
        <v>13756</v>
      </c>
      <c r="B13725">
        <v>2</v>
      </c>
      <c r="C13725">
        <v>221</v>
      </c>
      <c r="D13725" s="32">
        <v>0.48680555555555555</v>
      </c>
      <c r="E13725">
        <v>8000</v>
      </c>
      <c r="G13725" s="31" t="s">
        <v>97</v>
      </c>
      <c r="H13725">
        <v>5</v>
      </c>
      <c r="I13725" s="31" t="s">
        <v>98</v>
      </c>
    </row>
    <row r="13726" spans="1:9" x14ac:dyDescent="0.3">
      <c r="A13726">
        <v>13757</v>
      </c>
      <c r="B13726">
        <v>6</v>
      </c>
      <c r="C13726">
        <v>221</v>
      </c>
      <c r="D13726" s="32">
        <v>0.48402777777777778</v>
      </c>
      <c r="E13726">
        <v>8000</v>
      </c>
      <c r="G13726" s="31" t="s">
        <v>97</v>
      </c>
      <c r="H13726">
        <v>5</v>
      </c>
      <c r="I13726" s="31" t="s">
        <v>100</v>
      </c>
    </row>
    <row r="13727" spans="1:9" x14ac:dyDescent="0.3">
      <c r="A13727">
        <v>13758</v>
      </c>
      <c r="B13727">
        <v>4</v>
      </c>
      <c r="C13727">
        <v>221</v>
      </c>
      <c r="D13727" s="32">
        <v>0.50763888888888886</v>
      </c>
      <c r="E13727">
        <v>8000</v>
      </c>
      <c r="G13727" s="31" t="s">
        <v>97</v>
      </c>
      <c r="H13727">
        <v>5</v>
      </c>
      <c r="I13727" s="31" t="s">
        <v>103</v>
      </c>
    </row>
    <row r="13728" spans="1:9" x14ac:dyDescent="0.3">
      <c r="A13728">
        <v>13759</v>
      </c>
      <c r="B13728">
        <v>8</v>
      </c>
      <c r="C13728">
        <v>221</v>
      </c>
      <c r="D13728" s="32">
        <v>0.52708333333333335</v>
      </c>
      <c r="E13728">
        <v>8000</v>
      </c>
      <c r="G13728" s="31" t="s">
        <v>97</v>
      </c>
      <c r="H13728">
        <v>5</v>
      </c>
      <c r="I13728" s="31" t="s">
        <v>101</v>
      </c>
    </row>
    <row r="13729" spans="1:9" x14ac:dyDescent="0.3">
      <c r="A13729">
        <v>13760</v>
      </c>
      <c r="B13729">
        <v>5</v>
      </c>
      <c r="C13729">
        <v>221</v>
      </c>
      <c r="D13729" s="32">
        <v>0.48749999999999999</v>
      </c>
      <c r="E13729">
        <v>8000</v>
      </c>
      <c r="G13729" s="31" t="s">
        <v>97</v>
      </c>
      <c r="H13729">
        <v>5</v>
      </c>
      <c r="I13729" s="31" t="s">
        <v>105</v>
      </c>
    </row>
    <row r="13730" spans="1:9" x14ac:dyDescent="0.3">
      <c r="A13730">
        <v>13761</v>
      </c>
      <c r="B13730">
        <v>3</v>
      </c>
      <c r="C13730">
        <v>221</v>
      </c>
      <c r="D13730" s="32">
        <v>0.53819444444444442</v>
      </c>
      <c r="E13730">
        <v>8000</v>
      </c>
      <c r="F13730">
        <v>1000</v>
      </c>
      <c r="G13730" s="31" t="s">
        <v>102</v>
      </c>
      <c r="H13730">
        <v>6</v>
      </c>
      <c r="I13730" s="31" t="s">
        <v>104</v>
      </c>
    </row>
    <row r="13731" spans="1:9" x14ac:dyDescent="0.3">
      <c r="A13731">
        <v>13762</v>
      </c>
      <c r="B13731">
        <v>2</v>
      </c>
      <c r="C13731">
        <v>221</v>
      </c>
      <c r="D13731" s="32">
        <v>0.5180555555555556</v>
      </c>
      <c r="E13731">
        <v>8000</v>
      </c>
      <c r="G13731" s="31" t="s">
        <v>102</v>
      </c>
      <c r="H13731">
        <v>6</v>
      </c>
      <c r="I13731" s="31" t="s">
        <v>98</v>
      </c>
    </row>
    <row r="13732" spans="1:9" x14ac:dyDescent="0.3">
      <c r="A13732">
        <v>13763</v>
      </c>
      <c r="B13732">
        <v>6</v>
      </c>
      <c r="C13732">
        <v>221</v>
      </c>
      <c r="D13732" s="32">
        <v>0.56805555555555554</v>
      </c>
      <c r="E13732">
        <v>8000</v>
      </c>
      <c r="G13732" s="31" t="s">
        <v>102</v>
      </c>
      <c r="H13732">
        <v>6</v>
      </c>
      <c r="I13732" s="31" t="s">
        <v>100</v>
      </c>
    </row>
    <row r="13733" spans="1:9" x14ac:dyDescent="0.3">
      <c r="A13733">
        <v>13764</v>
      </c>
      <c r="B13733">
        <v>4</v>
      </c>
      <c r="C13733">
        <v>221</v>
      </c>
      <c r="D13733" s="32">
        <v>0.53819444444444442</v>
      </c>
      <c r="E13733">
        <v>8000</v>
      </c>
      <c r="G13733" s="31" t="s">
        <v>102</v>
      </c>
      <c r="H13733">
        <v>6</v>
      </c>
      <c r="I13733" s="31" t="s">
        <v>103</v>
      </c>
    </row>
    <row r="13734" spans="1:9" x14ac:dyDescent="0.3">
      <c r="A13734">
        <v>13765</v>
      </c>
      <c r="B13734">
        <v>8</v>
      </c>
      <c r="C13734">
        <v>221</v>
      </c>
      <c r="D13734" s="32">
        <v>0.58888888888888891</v>
      </c>
      <c r="E13734">
        <v>8000</v>
      </c>
      <c r="F13734">
        <v>2000</v>
      </c>
      <c r="G13734" s="31" t="s">
        <v>102</v>
      </c>
      <c r="H13734">
        <v>6</v>
      </c>
      <c r="I13734" s="31" t="s">
        <v>101</v>
      </c>
    </row>
    <row r="13735" spans="1:9" x14ac:dyDescent="0.3">
      <c r="A13735">
        <v>13766</v>
      </c>
      <c r="B13735">
        <v>5</v>
      </c>
      <c r="C13735">
        <v>221</v>
      </c>
      <c r="D13735" s="32">
        <v>0.5083333333333333</v>
      </c>
      <c r="E13735">
        <v>8000</v>
      </c>
      <c r="F13735">
        <v>1000</v>
      </c>
      <c r="G13735" s="31" t="s">
        <v>97</v>
      </c>
      <c r="H13735">
        <v>6</v>
      </c>
      <c r="I13735" s="31" t="s">
        <v>105</v>
      </c>
    </row>
    <row r="13736" spans="1:9" x14ac:dyDescent="0.3">
      <c r="A13736">
        <v>13767</v>
      </c>
      <c r="B13736">
        <v>3</v>
      </c>
      <c r="C13736">
        <v>221</v>
      </c>
      <c r="D13736" s="32">
        <v>0.61736111111111114</v>
      </c>
      <c r="E13736">
        <v>8000</v>
      </c>
      <c r="G13736" s="31" t="s">
        <v>97</v>
      </c>
      <c r="H13736">
        <v>7</v>
      </c>
      <c r="I13736" s="31" t="s">
        <v>104</v>
      </c>
    </row>
    <row r="13737" spans="1:9" x14ac:dyDescent="0.3">
      <c r="A13737">
        <v>13768</v>
      </c>
      <c r="B13737">
        <v>2</v>
      </c>
      <c r="C13737">
        <v>221</v>
      </c>
      <c r="D13737" s="32">
        <v>0.59722222222222221</v>
      </c>
      <c r="E13737">
        <v>8000</v>
      </c>
      <c r="G13737" s="31" t="s">
        <v>102</v>
      </c>
      <c r="H13737">
        <v>7</v>
      </c>
      <c r="I13737" s="31" t="s">
        <v>98</v>
      </c>
    </row>
    <row r="13738" spans="1:9" x14ac:dyDescent="0.3">
      <c r="A13738">
        <v>13769</v>
      </c>
      <c r="B13738">
        <v>6</v>
      </c>
      <c r="C13738">
        <v>221</v>
      </c>
      <c r="D13738" s="32">
        <v>0.59236111111111112</v>
      </c>
      <c r="E13738">
        <v>8000</v>
      </c>
      <c r="G13738" s="31" t="s">
        <v>97</v>
      </c>
      <c r="H13738">
        <v>7</v>
      </c>
      <c r="I13738" s="31" t="s">
        <v>100</v>
      </c>
    </row>
    <row r="13739" spans="1:9" x14ac:dyDescent="0.3">
      <c r="A13739">
        <v>13770</v>
      </c>
      <c r="B13739">
        <v>4</v>
      </c>
      <c r="C13739">
        <v>221</v>
      </c>
      <c r="D13739" s="32">
        <v>0.63680555555555551</v>
      </c>
      <c r="E13739">
        <v>10000</v>
      </c>
      <c r="G13739" s="31" t="s">
        <v>102</v>
      </c>
      <c r="H13739">
        <v>7</v>
      </c>
      <c r="I13739" s="31" t="s">
        <v>103</v>
      </c>
    </row>
    <row r="13740" spans="1:9" x14ac:dyDescent="0.3">
      <c r="A13740">
        <v>13771</v>
      </c>
      <c r="B13740">
        <v>8</v>
      </c>
      <c r="C13740">
        <v>221</v>
      </c>
      <c r="D13740" s="32">
        <v>0.65555555555555556</v>
      </c>
      <c r="E13740">
        <v>8000</v>
      </c>
      <c r="G13740" s="31" t="s">
        <v>97</v>
      </c>
      <c r="H13740">
        <v>7</v>
      </c>
      <c r="I13740" s="31" t="s">
        <v>101</v>
      </c>
    </row>
    <row r="13741" spans="1:9" x14ac:dyDescent="0.3">
      <c r="A13741">
        <v>13772</v>
      </c>
      <c r="B13741">
        <v>5</v>
      </c>
      <c r="C13741">
        <v>221</v>
      </c>
      <c r="D13741" s="32">
        <v>0.58333333333333337</v>
      </c>
      <c r="E13741">
        <v>8000</v>
      </c>
      <c r="G13741" s="31" t="s">
        <v>97</v>
      </c>
      <c r="H13741">
        <v>7</v>
      </c>
      <c r="I13741" s="31" t="s">
        <v>105</v>
      </c>
    </row>
    <row r="13742" spans="1:9" x14ac:dyDescent="0.3">
      <c r="A13742">
        <v>13773</v>
      </c>
      <c r="B13742">
        <v>3</v>
      </c>
      <c r="C13742">
        <v>221</v>
      </c>
      <c r="D13742" s="32">
        <v>0.64166666666666672</v>
      </c>
      <c r="E13742">
        <v>8000</v>
      </c>
      <c r="F13742">
        <v>2000</v>
      </c>
      <c r="G13742" s="31" t="s">
        <v>102</v>
      </c>
      <c r="H13742">
        <v>8</v>
      </c>
      <c r="I13742" s="31" t="s">
        <v>104</v>
      </c>
    </row>
    <row r="13743" spans="1:9" x14ac:dyDescent="0.3">
      <c r="A13743">
        <v>13774</v>
      </c>
      <c r="B13743">
        <v>2</v>
      </c>
      <c r="C13743">
        <v>221</v>
      </c>
      <c r="D13743" s="32">
        <v>0.64513888888888893</v>
      </c>
      <c r="E13743">
        <v>8000</v>
      </c>
      <c r="G13743" s="31" t="s">
        <v>102</v>
      </c>
      <c r="H13743">
        <v>8</v>
      </c>
      <c r="I13743" s="31" t="s">
        <v>98</v>
      </c>
    </row>
    <row r="13744" spans="1:9" x14ac:dyDescent="0.3">
      <c r="A13744">
        <v>13775</v>
      </c>
      <c r="B13744">
        <v>6</v>
      </c>
      <c r="C13744">
        <v>221</v>
      </c>
      <c r="D13744" s="32">
        <v>0.65</v>
      </c>
      <c r="E13744">
        <v>8000</v>
      </c>
      <c r="G13744" s="31" t="s">
        <v>102</v>
      </c>
      <c r="H13744">
        <v>8</v>
      </c>
      <c r="I13744" s="31" t="s">
        <v>100</v>
      </c>
    </row>
    <row r="13745" spans="1:9" x14ac:dyDescent="0.3">
      <c r="A13745">
        <v>13776</v>
      </c>
      <c r="B13745">
        <v>4</v>
      </c>
      <c r="C13745">
        <v>221</v>
      </c>
      <c r="D13745" s="32">
        <v>0.66527777777777775</v>
      </c>
      <c r="E13745">
        <v>8000</v>
      </c>
      <c r="G13745" s="31" t="s">
        <v>102</v>
      </c>
      <c r="H13745">
        <v>8</v>
      </c>
      <c r="I13745" s="31" t="s">
        <v>103</v>
      </c>
    </row>
    <row r="13746" spans="1:9" x14ac:dyDescent="0.3">
      <c r="A13746">
        <v>13777</v>
      </c>
      <c r="B13746">
        <v>8</v>
      </c>
      <c r="C13746">
        <v>221</v>
      </c>
      <c r="D13746" s="32">
        <v>0.68888888888888888</v>
      </c>
      <c r="E13746">
        <v>8000</v>
      </c>
      <c r="G13746" s="31" t="s">
        <v>97</v>
      </c>
      <c r="H13746">
        <v>8</v>
      </c>
      <c r="I13746" s="31" t="s">
        <v>101</v>
      </c>
    </row>
    <row r="13747" spans="1:9" x14ac:dyDescent="0.3">
      <c r="A13747">
        <v>13778</v>
      </c>
      <c r="B13747">
        <v>5</v>
      </c>
      <c r="C13747">
        <v>221</v>
      </c>
      <c r="D13747" s="32">
        <v>0.60624999999999996</v>
      </c>
      <c r="E13747">
        <v>8000</v>
      </c>
      <c r="G13747" s="31" t="s">
        <v>97</v>
      </c>
      <c r="H13747">
        <v>8</v>
      </c>
      <c r="I13747" s="31" t="s">
        <v>105</v>
      </c>
    </row>
    <row r="13748" spans="1:9" x14ac:dyDescent="0.3">
      <c r="A13748">
        <v>13779</v>
      </c>
      <c r="B13748">
        <v>3</v>
      </c>
      <c r="C13748">
        <v>221</v>
      </c>
      <c r="D13748" s="32">
        <v>0.67847222222222225</v>
      </c>
      <c r="E13748">
        <v>8000</v>
      </c>
      <c r="F13748">
        <v>1500</v>
      </c>
      <c r="G13748" s="31" t="s">
        <v>102</v>
      </c>
      <c r="H13748">
        <v>9</v>
      </c>
      <c r="I13748" s="31" t="s">
        <v>104</v>
      </c>
    </row>
    <row r="13749" spans="1:9" x14ac:dyDescent="0.3">
      <c r="A13749">
        <v>13780</v>
      </c>
      <c r="B13749">
        <v>2</v>
      </c>
      <c r="C13749">
        <v>221</v>
      </c>
      <c r="D13749" s="32">
        <v>0.68680555555555556</v>
      </c>
      <c r="E13749">
        <v>8000</v>
      </c>
      <c r="G13749" s="31" t="s">
        <v>102</v>
      </c>
      <c r="H13749">
        <v>9</v>
      </c>
      <c r="I13749" s="31" t="s">
        <v>98</v>
      </c>
    </row>
    <row r="13750" spans="1:9" x14ac:dyDescent="0.3">
      <c r="A13750">
        <v>13781</v>
      </c>
      <c r="B13750">
        <v>6</v>
      </c>
      <c r="C13750">
        <v>221</v>
      </c>
      <c r="D13750" s="32">
        <v>0.6743055555555556</v>
      </c>
      <c r="E13750">
        <v>8000</v>
      </c>
      <c r="G13750" s="31" t="s">
        <v>102</v>
      </c>
      <c r="H13750">
        <v>9</v>
      </c>
      <c r="I13750" s="31" t="s">
        <v>100</v>
      </c>
    </row>
    <row r="13751" spans="1:9" x14ac:dyDescent="0.3">
      <c r="A13751">
        <v>13782</v>
      </c>
      <c r="B13751">
        <v>4</v>
      </c>
      <c r="C13751">
        <v>221</v>
      </c>
      <c r="D13751" s="32">
        <v>0.69722222222222219</v>
      </c>
      <c r="E13751">
        <v>8000</v>
      </c>
      <c r="G13751" s="31" t="s">
        <v>97</v>
      </c>
      <c r="H13751">
        <v>9</v>
      </c>
      <c r="I13751" s="31" t="s">
        <v>103</v>
      </c>
    </row>
    <row r="13752" spans="1:9" x14ac:dyDescent="0.3">
      <c r="A13752">
        <v>13783</v>
      </c>
      <c r="B13752">
        <v>8</v>
      </c>
      <c r="C13752">
        <v>221</v>
      </c>
      <c r="D13752" s="32">
        <v>0.73333333333333328</v>
      </c>
      <c r="E13752">
        <v>8000</v>
      </c>
      <c r="F13752">
        <v>4000</v>
      </c>
      <c r="G13752" s="31" t="s">
        <v>102</v>
      </c>
      <c r="H13752">
        <v>9</v>
      </c>
      <c r="I13752" s="31" t="s">
        <v>101</v>
      </c>
    </row>
    <row r="13753" spans="1:9" x14ac:dyDescent="0.3">
      <c r="A13753">
        <v>13784</v>
      </c>
      <c r="B13753">
        <v>5</v>
      </c>
      <c r="C13753">
        <v>221</v>
      </c>
      <c r="D13753" s="32">
        <v>0.64722222222222225</v>
      </c>
      <c r="E13753">
        <v>8000</v>
      </c>
      <c r="G13753" s="31" t="s">
        <v>102</v>
      </c>
      <c r="H13753">
        <v>9</v>
      </c>
      <c r="I13753" s="31" t="s">
        <v>105</v>
      </c>
    </row>
    <row r="13754" spans="1:9" x14ac:dyDescent="0.3">
      <c r="A13754">
        <v>13785</v>
      </c>
      <c r="B13754">
        <v>3</v>
      </c>
      <c r="C13754">
        <v>221</v>
      </c>
      <c r="D13754" s="32">
        <v>0.70694444444444449</v>
      </c>
      <c r="E13754">
        <v>8000</v>
      </c>
      <c r="F13754">
        <v>1000</v>
      </c>
      <c r="G13754" s="31" t="s">
        <v>102</v>
      </c>
      <c r="H13754">
        <v>10</v>
      </c>
      <c r="I13754" s="31" t="s">
        <v>104</v>
      </c>
    </row>
    <row r="13755" spans="1:9" x14ac:dyDescent="0.3">
      <c r="A13755">
        <v>13786</v>
      </c>
      <c r="B13755">
        <v>2</v>
      </c>
      <c r="C13755">
        <v>221</v>
      </c>
      <c r="D13755" s="32">
        <v>0.73750000000000004</v>
      </c>
      <c r="E13755">
        <v>8000</v>
      </c>
      <c r="G13755" s="31" t="s">
        <v>102</v>
      </c>
      <c r="H13755">
        <v>10</v>
      </c>
      <c r="I13755" s="31" t="s">
        <v>98</v>
      </c>
    </row>
    <row r="13756" spans="1:9" x14ac:dyDescent="0.3">
      <c r="A13756">
        <v>13787</v>
      </c>
      <c r="B13756">
        <v>6</v>
      </c>
      <c r="C13756">
        <v>221</v>
      </c>
      <c r="D13756" s="32">
        <v>0.69652777777777775</v>
      </c>
      <c r="E13756">
        <v>10000</v>
      </c>
      <c r="G13756" s="31" t="s">
        <v>102</v>
      </c>
      <c r="H13756">
        <v>10</v>
      </c>
      <c r="I13756" s="31" t="s">
        <v>100</v>
      </c>
    </row>
    <row r="13757" spans="1:9" x14ac:dyDescent="0.3">
      <c r="A13757">
        <v>13788</v>
      </c>
      <c r="B13757">
        <v>4</v>
      </c>
      <c r="C13757">
        <v>221</v>
      </c>
      <c r="D13757" s="32">
        <v>0.71111111111111114</v>
      </c>
      <c r="E13757">
        <v>5000</v>
      </c>
      <c r="G13757" s="31" t="s">
        <v>102</v>
      </c>
      <c r="H13757">
        <v>10</v>
      </c>
      <c r="I13757" s="31" t="s">
        <v>103</v>
      </c>
    </row>
    <row r="13758" spans="1:9" x14ac:dyDescent="0.3">
      <c r="A13758">
        <v>13789</v>
      </c>
      <c r="B13758">
        <v>8</v>
      </c>
      <c r="C13758">
        <v>221</v>
      </c>
      <c r="D13758" s="32">
        <v>0.76111111111111107</v>
      </c>
      <c r="E13758">
        <v>8000</v>
      </c>
      <c r="F13758">
        <v>2000</v>
      </c>
      <c r="G13758" s="31" t="s">
        <v>97</v>
      </c>
      <c r="H13758">
        <v>10</v>
      </c>
      <c r="I13758" s="31" t="s">
        <v>101</v>
      </c>
    </row>
    <row r="13759" spans="1:9" x14ac:dyDescent="0.3">
      <c r="A13759">
        <v>13790</v>
      </c>
      <c r="B13759">
        <v>5</v>
      </c>
      <c r="C13759">
        <v>221</v>
      </c>
      <c r="D13759" s="32">
        <v>0.6694444444444444</v>
      </c>
      <c r="E13759">
        <v>8000</v>
      </c>
      <c r="G13759" s="31" t="s">
        <v>97</v>
      </c>
      <c r="H13759">
        <v>10</v>
      </c>
      <c r="I13759" s="31" t="s">
        <v>105</v>
      </c>
    </row>
    <row r="13760" spans="1:9" x14ac:dyDescent="0.3">
      <c r="A13760">
        <v>13791</v>
      </c>
      <c r="B13760">
        <v>3</v>
      </c>
      <c r="C13760">
        <v>221</v>
      </c>
      <c r="D13760" s="32">
        <v>0.73750000000000004</v>
      </c>
      <c r="E13760">
        <v>8000</v>
      </c>
      <c r="G13760" s="31" t="s">
        <v>102</v>
      </c>
      <c r="H13760">
        <v>11</v>
      </c>
      <c r="I13760" s="31" t="s">
        <v>104</v>
      </c>
    </row>
    <row r="13761" spans="1:9" x14ac:dyDescent="0.3">
      <c r="A13761">
        <v>13792</v>
      </c>
      <c r="B13761">
        <v>2</v>
      </c>
      <c r="C13761">
        <v>221</v>
      </c>
      <c r="D13761" s="32">
        <v>0.75138888888888888</v>
      </c>
      <c r="E13761">
        <v>8000</v>
      </c>
      <c r="G13761" s="31" t="s">
        <v>102</v>
      </c>
      <c r="H13761">
        <v>11</v>
      </c>
      <c r="I13761" s="31" t="s">
        <v>98</v>
      </c>
    </row>
    <row r="13762" spans="1:9" x14ac:dyDescent="0.3">
      <c r="A13762">
        <v>13793</v>
      </c>
      <c r="B13762">
        <v>6</v>
      </c>
      <c r="C13762">
        <v>221</v>
      </c>
      <c r="D13762" s="32">
        <v>0.7416666666666667</v>
      </c>
      <c r="E13762">
        <v>8000</v>
      </c>
      <c r="G13762" s="31" t="s">
        <v>102</v>
      </c>
      <c r="H13762">
        <v>11</v>
      </c>
      <c r="I13762" s="31" t="s">
        <v>100</v>
      </c>
    </row>
    <row r="13763" spans="1:9" x14ac:dyDescent="0.3">
      <c r="A13763">
        <v>13794</v>
      </c>
      <c r="B13763">
        <v>4</v>
      </c>
      <c r="C13763">
        <v>221</v>
      </c>
      <c r="D13763" s="32">
        <v>0.73472222222222228</v>
      </c>
      <c r="E13763">
        <v>8000</v>
      </c>
      <c r="G13763" s="31" t="s">
        <v>97</v>
      </c>
      <c r="H13763">
        <v>11</v>
      </c>
      <c r="I13763" s="31" t="s">
        <v>103</v>
      </c>
    </row>
    <row r="13764" spans="1:9" x14ac:dyDescent="0.3">
      <c r="A13764">
        <v>13795</v>
      </c>
      <c r="B13764">
        <v>8</v>
      </c>
      <c r="C13764">
        <v>221</v>
      </c>
      <c r="D13764" s="32">
        <v>0.77500000000000002</v>
      </c>
      <c r="E13764">
        <v>8000</v>
      </c>
      <c r="G13764" s="31" t="s">
        <v>102</v>
      </c>
      <c r="H13764">
        <v>11</v>
      </c>
      <c r="I13764" s="31" t="s">
        <v>101</v>
      </c>
    </row>
    <row r="13765" spans="1:9" x14ac:dyDescent="0.3">
      <c r="A13765">
        <v>13796</v>
      </c>
      <c r="B13765">
        <v>5</v>
      </c>
      <c r="C13765">
        <v>221</v>
      </c>
      <c r="D13765" s="32">
        <v>0.71944444444444444</v>
      </c>
      <c r="E13765">
        <v>8000</v>
      </c>
      <c r="G13765" s="31" t="s">
        <v>97</v>
      </c>
      <c r="H13765">
        <v>11</v>
      </c>
      <c r="I13765" s="31" t="s">
        <v>105</v>
      </c>
    </row>
    <row r="13766" spans="1:9" x14ac:dyDescent="0.3">
      <c r="A13766">
        <v>13797</v>
      </c>
      <c r="B13766">
        <v>3</v>
      </c>
      <c r="C13766">
        <v>221</v>
      </c>
      <c r="D13766" s="32">
        <v>0.75555555555555554</v>
      </c>
      <c r="E13766">
        <v>8000</v>
      </c>
      <c r="G13766" s="31" t="s">
        <v>97</v>
      </c>
      <c r="H13766">
        <v>12</v>
      </c>
      <c r="I13766" s="31" t="s">
        <v>104</v>
      </c>
    </row>
    <row r="13767" spans="1:9" x14ac:dyDescent="0.3">
      <c r="A13767">
        <v>13798</v>
      </c>
      <c r="B13767">
        <v>2</v>
      </c>
      <c r="C13767">
        <v>221</v>
      </c>
      <c r="D13767" s="32">
        <v>0.77708333333333335</v>
      </c>
      <c r="E13767">
        <v>8000</v>
      </c>
      <c r="G13767" s="31" t="s">
        <v>97</v>
      </c>
      <c r="H13767">
        <v>12</v>
      </c>
      <c r="I13767" s="31" t="s">
        <v>98</v>
      </c>
    </row>
    <row r="13768" spans="1:9" x14ac:dyDescent="0.3">
      <c r="A13768">
        <v>13799</v>
      </c>
      <c r="B13768">
        <v>6</v>
      </c>
      <c r="C13768">
        <v>221</v>
      </c>
      <c r="D13768" s="32">
        <v>0.77083333333333337</v>
      </c>
      <c r="E13768">
        <v>8000</v>
      </c>
      <c r="G13768" s="31" t="s">
        <v>97</v>
      </c>
      <c r="H13768">
        <v>12</v>
      </c>
      <c r="I13768" s="31" t="s">
        <v>100</v>
      </c>
    </row>
    <row r="13769" spans="1:9" x14ac:dyDescent="0.3">
      <c r="A13769">
        <v>13800</v>
      </c>
      <c r="B13769">
        <v>4</v>
      </c>
      <c r="C13769">
        <v>221</v>
      </c>
      <c r="D13769" s="32">
        <v>0.77083333333333337</v>
      </c>
      <c r="E13769">
        <v>8000</v>
      </c>
      <c r="F13769">
        <v>1500</v>
      </c>
      <c r="G13769" s="31" t="s">
        <v>97</v>
      </c>
      <c r="H13769">
        <v>12</v>
      </c>
      <c r="I13769" s="31" t="s">
        <v>103</v>
      </c>
    </row>
    <row r="13770" spans="1:9" x14ac:dyDescent="0.3">
      <c r="A13770">
        <v>13801</v>
      </c>
      <c r="B13770">
        <v>8</v>
      </c>
      <c r="C13770">
        <v>221</v>
      </c>
      <c r="D13770" s="32">
        <v>0.81180555555555556</v>
      </c>
      <c r="E13770">
        <v>10000</v>
      </c>
      <c r="F13770">
        <v>2000</v>
      </c>
      <c r="G13770" s="31" t="s">
        <v>97</v>
      </c>
      <c r="H13770">
        <v>12</v>
      </c>
      <c r="I13770" s="31" t="s">
        <v>101</v>
      </c>
    </row>
    <row r="13771" spans="1:9" x14ac:dyDescent="0.3">
      <c r="A13771">
        <v>13802</v>
      </c>
      <c r="B13771">
        <v>5</v>
      </c>
      <c r="C13771">
        <v>221</v>
      </c>
      <c r="D13771" s="32">
        <v>0.74513888888888891</v>
      </c>
      <c r="E13771">
        <v>8000</v>
      </c>
      <c r="G13771" s="31" t="s">
        <v>102</v>
      </c>
      <c r="H13771">
        <v>12</v>
      </c>
      <c r="I13771" s="31" t="s">
        <v>105</v>
      </c>
    </row>
    <row r="13772" spans="1:9" x14ac:dyDescent="0.3">
      <c r="A13772">
        <v>13803</v>
      </c>
      <c r="B13772">
        <v>3</v>
      </c>
      <c r="C13772">
        <v>221</v>
      </c>
      <c r="D13772" s="32">
        <v>0.77708333333333335</v>
      </c>
      <c r="E13772">
        <v>8000</v>
      </c>
      <c r="F13772">
        <v>1000</v>
      </c>
      <c r="G13772" s="31" t="s">
        <v>102</v>
      </c>
      <c r="H13772">
        <v>13</v>
      </c>
      <c r="I13772" s="31" t="s">
        <v>104</v>
      </c>
    </row>
    <row r="13773" spans="1:9" x14ac:dyDescent="0.3">
      <c r="A13773">
        <v>13804</v>
      </c>
      <c r="B13773">
        <v>2</v>
      </c>
      <c r="C13773">
        <v>221</v>
      </c>
      <c r="D13773" s="32">
        <v>0.80277777777777781</v>
      </c>
      <c r="E13773">
        <v>8000</v>
      </c>
      <c r="F13773">
        <v>1000</v>
      </c>
      <c r="G13773" s="31" t="s">
        <v>97</v>
      </c>
      <c r="H13773">
        <v>13</v>
      </c>
      <c r="I13773" s="31" t="s">
        <v>98</v>
      </c>
    </row>
    <row r="13774" spans="1:9" x14ac:dyDescent="0.3">
      <c r="A13774">
        <v>13805</v>
      </c>
      <c r="B13774">
        <v>6</v>
      </c>
      <c r="C13774">
        <v>221</v>
      </c>
      <c r="D13774" s="32">
        <v>0.7944444444444444</v>
      </c>
      <c r="E13774">
        <v>8000</v>
      </c>
      <c r="G13774" s="31" t="s">
        <v>102</v>
      </c>
      <c r="H13774">
        <v>13</v>
      </c>
      <c r="I13774" s="31" t="s">
        <v>100</v>
      </c>
    </row>
    <row r="13775" spans="1:9" x14ac:dyDescent="0.3">
      <c r="A13775">
        <v>13806</v>
      </c>
      <c r="B13775">
        <v>4</v>
      </c>
      <c r="C13775">
        <v>221</v>
      </c>
      <c r="D13775" s="32">
        <v>0.79722222222222228</v>
      </c>
      <c r="E13775">
        <v>8000</v>
      </c>
      <c r="G13775" s="31" t="s">
        <v>102</v>
      </c>
      <c r="H13775">
        <v>13</v>
      </c>
      <c r="I13775" s="31" t="s">
        <v>103</v>
      </c>
    </row>
    <row r="13776" spans="1:9" x14ac:dyDescent="0.3">
      <c r="A13776">
        <v>13807</v>
      </c>
      <c r="B13776">
        <v>8</v>
      </c>
      <c r="C13776">
        <v>221</v>
      </c>
      <c r="D13776" s="32">
        <v>0.84166666666666667</v>
      </c>
      <c r="E13776">
        <v>8000</v>
      </c>
      <c r="G13776" s="31" t="s">
        <v>102</v>
      </c>
      <c r="H13776">
        <v>13</v>
      </c>
      <c r="I13776" s="31" t="s">
        <v>101</v>
      </c>
    </row>
    <row r="13777" spans="1:9" x14ac:dyDescent="0.3">
      <c r="A13777">
        <v>13808</v>
      </c>
      <c r="B13777">
        <v>5</v>
      </c>
      <c r="C13777">
        <v>221</v>
      </c>
      <c r="D13777" s="32">
        <v>0.76249999999999996</v>
      </c>
      <c r="E13777">
        <v>8000</v>
      </c>
      <c r="G13777" s="31" t="s">
        <v>97</v>
      </c>
      <c r="H13777">
        <v>13</v>
      </c>
      <c r="I13777" s="31" t="s">
        <v>105</v>
      </c>
    </row>
    <row r="13778" spans="1:9" x14ac:dyDescent="0.3">
      <c r="A13778">
        <v>13809</v>
      </c>
      <c r="B13778">
        <v>3</v>
      </c>
      <c r="C13778">
        <v>221</v>
      </c>
      <c r="D13778" s="32">
        <v>0.80347222222222225</v>
      </c>
      <c r="E13778">
        <v>8000</v>
      </c>
      <c r="G13778" s="31" t="s">
        <v>102</v>
      </c>
      <c r="H13778">
        <v>14</v>
      </c>
      <c r="I13778" s="31" t="s">
        <v>104</v>
      </c>
    </row>
    <row r="13779" spans="1:9" x14ac:dyDescent="0.3">
      <c r="A13779">
        <v>13810</v>
      </c>
      <c r="B13779">
        <v>2</v>
      </c>
      <c r="C13779">
        <v>221</v>
      </c>
      <c r="D13779" s="32">
        <v>0.82152777777777775</v>
      </c>
      <c r="E13779">
        <v>8000</v>
      </c>
      <c r="G13779" s="31" t="s">
        <v>102</v>
      </c>
      <c r="H13779">
        <v>14</v>
      </c>
      <c r="I13779" s="31" t="s">
        <v>98</v>
      </c>
    </row>
    <row r="13780" spans="1:9" x14ac:dyDescent="0.3">
      <c r="A13780">
        <v>13811</v>
      </c>
      <c r="B13780">
        <v>6</v>
      </c>
      <c r="C13780">
        <v>221</v>
      </c>
      <c r="D13780" s="32">
        <v>0.81319444444444444</v>
      </c>
      <c r="E13780">
        <v>8000</v>
      </c>
      <c r="G13780" s="31" t="s">
        <v>97</v>
      </c>
      <c r="H13780">
        <v>14</v>
      </c>
      <c r="I13780" s="31" t="s">
        <v>100</v>
      </c>
    </row>
    <row r="13781" spans="1:9" x14ac:dyDescent="0.3">
      <c r="A13781">
        <v>13812</v>
      </c>
      <c r="B13781">
        <v>4</v>
      </c>
      <c r="C13781">
        <v>221</v>
      </c>
      <c r="D13781" s="32">
        <v>0.81944444444444442</v>
      </c>
      <c r="E13781">
        <v>8000</v>
      </c>
      <c r="G13781" s="31" t="s">
        <v>102</v>
      </c>
      <c r="H13781">
        <v>14</v>
      </c>
      <c r="I13781" s="31" t="s">
        <v>103</v>
      </c>
    </row>
    <row r="13782" spans="1:9" x14ac:dyDescent="0.3">
      <c r="A13782">
        <v>13813</v>
      </c>
      <c r="B13782">
        <v>5</v>
      </c>
      <c r="C13782">
        <v>221</v>
      </c>
      <c r="D13782" s="32">
        <v>0.78888888888888886</v>
      </c>
      <c r="E13782">
        <v>8000</v>
      </c>
      <c r="F13782">
        <v>4000</v>
      </c>
      <c r="G13782" s="31" t="s">
        <v>102</v>
      </c>
      <c r="H13782">
        <v>14</v>
      </c>
      <c r="I13782" s="31" t="s">
        <v>105</v>
      </c>
    </row>
    <row r="13783" spans="1:9" x14ac:dyDescent="0.3">
      <c r="A13783">
        <v>13814</v>
      </c>
      <c r="B13783">
        <v>3</v>
      </c>
      <c r="C13783">
        <v>221</v>
      </c>
      <c r="D13783" s="32">
        <v>0.82152777777777775</v>
      </c>
      <c r="E13783">
        <v>8000</v>
      </c>
      <c r="G13783" s="31" t="s">
        <v>97</v>
      </c>
      <c r="H13783">
        <v>15</v>
      </c>
      <c r="I13783" s="31" t="s">
        <v>104</v>
      </c>
    </row>
    <row r="13784" spans="1:9" x14ac:dyDescent="0.3">
      <c r="A13784">
        <v>13815</v>
      </c>
      <c r="B13784">
        <v>2</v>
      </c>
      <c r="C13784">
        <v>221</v>
      </c>
      <c r="D13784" s="32">
        <v>0.83472222222222225</v>
      </c>
      <c r="E13784">
        <v>8000</v>
      </c>
      <c r="G13784" s="31" t="s">
        <v>97</v>
      </c>
      <c r="H13784">
        <v>15</v>
      </c>
      <c r="I13784" s="31" t="s">
        <v>98</v>
      </c>
    </row>
    <row r="13785" spans="1:9" x14ac:dyDescent="0.3">
      <c r="A13785">
        <v>13816</v>
      </c>
      <c r="B13785">
        <v>4</v>
      </c>
      <c r="C13785">
        <v>221</v>
      </c>
      <c r="D13785" s="32">
        <v>0.83333333333333337</v>
      </c>
      <c r="E13785">
        <v>8000</v>
      </c>
      <c r="G13785" s="31" t="s">
        <v>97</v>
      </c>
      <c r="H13785">
        <v>15</v>
      </c>
      <c r="I13785" s="31" t="s">
        <v>103</v>
      </c>
    </row>
    <row r="13786" spans="1:9" x14ac:dyDescent="0.3">
      <c r="A13786">
        <v>13817</v>
      </c>
      <c r="B13786">
        <v>5</v>
      </c>
      <c r="C13786">
        <v>221</v>
      </c>
      <c r="D13786" s="32">
        <v>0.80972222222222223</v>
      </c>
      <c r="E13786">
        <v>8000</v>
      </c>
      <c r="G13786" s="31" t="s">
        <v>97</v>
      </c>
      <c r="H13786">
        <v>15</v>
      </c>
      <c r="I13786" s="31" t="s">
        <v>105</v>
      </c>
    </row>
    <row r="13787" spans="1:9" x14ac:dyDescent="0.3">
      <c r="A13787">
        <v>13818</v>
      </c>
      <c r="B13787">
        <v>5</v>
      </c>
      <c r="C13787">
        <v>221</v>
      </c>
      <c r="D13787" s="32"/>
      <c r="E13787">
        <v>8000</v>
      </c>
      <c r="G13787" s="31" t="s">
        <v>102</v>
      </c>
      <c r="H13787">
        <v>16</v>
      </c>
      <c r="I13787" s="31" t="s">
        <v>105</v>
      </c>
    </row>
    <row r="13788" spans="1:9" x14ac:dyDescent="0.3">
      <c r="A13788">
        <v>13819</v>
      </c>
      <c r="B13788">
        <v>3</v>
      </c>
      <c r="C13788">
        <v>222</v>
      </c>
      <c r="D13788" s="32">
        <v>0.49444444444444446</v>
      </c>
      <c r="E13788">
        <v>8000</v>
      </c>
      <c r="F13788">
        <v>8000</v>
      </c>
      <c r="G13788" s="31" t="s">
        <v>97</v>
      </c>
      <c r="H13788">
        <v>4</v>
      </c>
      <c r="I13788" s="31" t="s">
        <v>104</v>
      </c>
    </row>
    <row r="13789" spans="1:9" x14ac:dyDescent="0.3">
      <c r="A13789">
        <v>13820</v>
      </c>
      <c r="B13789">
        <v>2</v>
      </c>
      <c r="C13789">
        <v>222</v>
      </c>
      <c r="D13789" s="32">
        <v>0.49652777777777779</v>
      </c>
      <c r="E13789">
        <v>8000</v>
      </c>
      <c r="G13789" s="31" t="s">
        <v>102</v>
      </c>
      <c r="H13789">
        <v>4</v>
      </c>
      <c r="I13789" s="31" t="s">
        <v>98</v>
      </c>
    </row>
    <row r="13790" spans="1:9" x14ac:dyDescent="0.3">
      <c r="A13790">
        <v>13821</v>
      </c>
      <c r="B13790">
        <v>1</v>
      </c>
      <c r="C13790">
        <v>222</v>
      </c>
      <c r="D13790" s="32">
        <v>0.50347222222222221</v>
      </c>
      <c r="E13790">
        <v>8000</v>
      </c>
      <c r="F13790">
        <v>2000</v>
      </c>
      <c r="G13790" s="31" t="s">
        <v>97</v>
      </c>
      <c r="H13790">
        <v>4</v>
      </c>
      <c r="I13790" s="31" t="s">
        <v>99</v>
      </c>
    </row>
    <row r="13791" spans="1:9" x14ac:dyDescent="0.3">
      <c r="A13791">
        <v>13822</v>
      </c>
      <c r="B13791">
        <v>6</v>
      </c>
      <c r="C13791">
        <v>222</v>
      </c>
      <c r="D13791" s="32">
        <v>0.45069444444444445</v>
      </c>
      <c r="E13791">
        <v>8000</v>
      </c>
      <c r="G13791" s="31" t="s">
        <v>97</v>
      </c>
      <c r="H13791">
        <v>4</v>
      </c>
      <c r="I13791" s="31" t="s">
        <v>100</v>
      </c>
    </row>
    <row r="13792" spans="1:9" x14ac:dyDescent="0.3">
      <c r="A13792">
        <v>13823</v>
      </c>
      <c r="B13792">
        <v>4</v>
      </c>
      <c r="C13792">
        <v>222</v>
      </c>
      <c r="D13792" s="32">
        <v>0.43263888888888891</v>
      </c>
      <c r="E13792">
        <v>8000</v>
      </c>
      <c r="G13792" s="31" t="s">
        <v>97</v>
      </c>
      <c r="H13792">
        <v>4</v>
      </c>
      <c r="I13792" s="31" t="s">
        <v>103</v>
      </c>
    </row>
    <row r="13793" spans="1:9" x14ac:dyDescent="0.3">
      <c r="A13793">
        <v>13824</v>
      </c>
      <c r="B13793">
        <v>8</v>
      </c>
      <c r="C13793">
        <v>222</v>
      </c>
      <c r="D13793" s="32">
        <v>0.74791666666666667</v>
      </c>
      <c r="E13793">
        <v>8000</v>
      </c>
      <c r="F13793">
        <v>1000</v>
      </c>
      <c r="G13793" s="31" t="s">
        <v>102</v>
      </c>
      <c r="H13793">
        <v>4</v>
      </c>
      <c r="I13793" s="31" t="s">
        <v>101</v>
      </c>
    </row>
    <row r="13794" spans="1:9" x14ac:dyDescent="0.3">
      <c r="A13794">
        <v>13825</v>
      </c>
      <c r="B13794">
        <v>5</v>
      </c>
      <c r="C13794">
        <v>222</v>
      </c>
      <c r="D13794" s="32">
        <v>0.43680555555555556</v>
      </c>
      <c r="E13794">
        <v>8000</v>
      </c>
      <c r="G13794" s="31" t="s">
        <v>97</v>
      </c>
      <c r="H13794">
        <v>4</v>
      </c>
      <c r="I13794" s="31" t="s">
        <v>105</v>
      </c>
    </row>
    <row r="13795" spans="1:9" x14ac:dyDescent="0.3">
      <c r="A13795">
        <v>13826</v>
      </c>
      <c r="B13795">
        <v>3</v>
      </c>
      <c r="C13795">
        <v>222</v>
      </c>
      <c r="D13795" s="32">
        <v>0.51736111111111116</v>
      </c>
      <c r="E13795">
        <v>8000</v>
      </c>
      <c r="F13795">
        <v>8000</v>
      </c>
      <c r="G13795" s="31" t="s">
        <v>97</v>
      </c>
      <c r="H13795">
        <v>5</v>
      </c>
      <c r="I13795" s="31" t="s">
        <v>104</v>
      </c>
    </row>
    <row r="13796" spans="1:9" x14ac:dyDescent="0.3">
      <c r="A13796">
        <v>13827</v>
      </c>
      <c r="B13796">
        <v>2</v>
      </c>
      <c r="C13796">
        <v>222</v>
      </c>
      <c r="D13796" s="32">
        <v>0.48958333333333331</v>
      </c>
      <c r="E13796">
        <v>8000</v>
      </c>
      <c r="G13796" s="31" t="s">
        <v>102</v>
      </c>
      <c r="H13796">
        <v>5</v>
      </c>
      <c r="I13796" s="31" t="s">
        <v>98</v>
      </c>
    </row>
    <row r="13797" spans="1:9" x14ac:dyDescent="0.3">
      <c r="A13797">
        <v>13828</v>
      </c>
      <c r="B13797">
        <v>1</v>
      </c>
      <c r="C13797">
        <v>222</v>
      </c>
      <c r="D13797" s="32">
        <v>0.54166666666666663</v>
      </c>
      <c r="E13797">
        <v>10000</v>
      </c>
      <c r="G13797" s="31" t="s">
        <v>97</v>
      </c>
      <c r="H13797">
        <v>5</v>
      </c>
      <c r="I13797" s="31" t="s">
        <v>99</v>
      </c>
    </row>
    <row r="13798" spans="1:9" x14ac:dyDescent="0.3">
      <c r="A13798">
        <v>13829</v>
      </c>
      <c r="B13798">
        <v>6</v>
      </c>
      <c r="C13798">
        <v>222</v>
      </c>
      <c r="D13798" s="32">
        <v>0.5083333333333333</v>
      </c>
      <c r="E13798">
        <v>8000</v>
      </c>
      <c r="G13798" s="31" t="s">
        <v>97</v>
      </c>
      <c r="H13798">
        <v>5</v>
      </c>
      <c r="I13798" s="31" t="s">
        <v>100</v>
      </c>
    </row>
    <row r="13799" spans="1:9" x14ac:dyDescent="0.3">
      <c r="A13799">
        <v>13830</v>
      </c>
      <c r="B13799">
        <v>4</v>
      </c>
      <c r="C13799">
        <v>222</v>
      </c>
      <c r="D13799" s="32">
        <v>0.49305555555555558</v>
      </c>
      <c r="E13799">
        <v>10000</v>
      </c>
      <c r="G13799" s="31" t="s">
        <v>102</v>
      </c>
      <c r="H13799">
        <v>5</v>
      </c>
      <c r="I13799" s="31" t="s">
        <v>103</v>
      </c>
    </row>
    <row r="13800" spans="1:9" x14ac:dyDescent="0.3">
      <c r="A13800">
        <v>13831</v>
      </c>
      <c r="B13800">
        <v>5</v>
      </c>
      <c r="C13800">
        <v>222</v>
      </c>
      <c r="D13800" s="32">
        <v>0.5</v>
      </c>
      <c r="E13800">
        <v>8000</v>
      </c>
      <c r="F13800">
        <v>2000</v>
      </c>
      <c r="G13800" s="31" t="s">
        <v>102</v>
      </c>
      <c r="H13800">
        <v>5</v>
      </c>
      <c r="I13800" s="31" t="s">
        <v>105</v>
      </c>
    </row>
    <row r="13801" spans="1:9" x14ac:dyDescent="0.3">
      <c r="A13801">
        <v>13832</v>
      </c>
      <c r="B13801">
        <v>3</v>
      </c>
      <c r="C13801">
        <v>222</v>
      </c>
      <c r="D13801" s="32">
        <v>0.53680555555555554</v>
      </c>
      <c r="E13801">
        <v>8000</v>
      </c>
      <c r="G13801" s="31" t="s">
        <v>97</v>
      </c>
      <c r="H13801">
        <v>6</v>
      </c>
      <c r="I13801" s="31" t="s">
        <v>104</v>
      </c>
    </row>
    <row r="13802" spans="1:9" x14ac:dyDescent="0.3">
      <c r="A13802">
        <v>13833</v>
      </c>
      <c r="B13802">
        <v>2</v>
      </c>
      <c r="C13802">
        <v>222</v>
      </c>
      <c r="D13802" s="32">
        <v>0.56666666666666665</v>
      </c>
      <c r="E13802">
        <v>8000</v>
      </c>
      <c r="G13802" s="31" t="s">
        <v>97</v>
      </c>
      <c r="H13802">
        <v>6</v>
      </c>
      <c r="I13802" s="31" t="s">
        <v>98</v>
      </c>
    </row>
    <row r="13803" spans="1:9" x14ac:dyDescent="0.3">
      <c r="A13803">
        <v>13834</v>
      </c>
      <c r="B13803">
        <v>1</v>
      </c>
      <c r="C13803">
        <v>222</v>
      </c>
      <c r="D13803" s="32">
        <v>0.6333333333333333</v>
      </c>
      <c r="E13803">
        <v>8000</v>
      </c>
      <c r="G13803" s="31" t="s">
        <v>102</v>
      </c>
      <c r="H13803">
        <v>6</v>
      </c>
      <c r="I13803" s="31" t="s">
        <v>99</v>
      </c>
    </row>
    <row r="13804" spans="1:9" x14ac:dyDescent="0.3">
      <c r="A13804">
        <v>13835</v>
      </c>
      <c r="B13804">
        <v>6</v>
      </c>
      <c r="C13804">
        <v>222</v>
      </c>
      <c r="D13804" s="32">
        <v>0.53263888888888888</v>
      </c>
      <c r="E13804">
        <v>10000</v>
      </c>
      <c r="G13804" s="31" t="s">
        <v>102</v>
      </c>
      <c r="H13804">
        <v>6</v>
      </c>
      <c r="I13804" s="31" t="s">
        <v>100</v>
      </c>
    </row>
    <row r="13805" spans="1:9" x14ac:dyDescent="0.3">
      <c r="A13805">
        <v>13836</v>
      </c>
      <c r="B13805">
        <v>4</v>
      </c>
      <c r="C13805">
        <v>222</v>
      </c>
      <c r="D13805" s="32">
        <v>0.52777777777777779</v>
      </c>
      <c r="E13805">
        <v>8000</v>
      </c>
      <c r="G13805" s="31" t="s">
        <v>102</v>
      </c>
      <c r="H13805">
        <v>6</v>
      </c>
      <c r="I13805" s="31" t="s">
        <v>103</v>
      </c>
    </row>
    <row r="13806" spans="1:9" x14ac:dyDescent="0.3">
      <c r="A13806">
        <v>13837</v>
      </c>
      <c r="B13806">
        <v>5</v>
      </c>
      <c r="C13806">
        <v>222</v>
      </c>
      <c r="D13806" s="32">
        <v>0.52361111111111114</v>
      </c>
      <c r="E13806">
        <v>8000</v>
      </c>
      <c r="F13806">
        <v>2000</v>
      </c>
      <c r="G13806" s="31" t="s">
        <v>97</v>
      </c>
      <c r="H13806">
        <v>6</v>
      </c>
      <c r="I13806" s="31" t="s">
        <v>105</v>
      </c>
    </row>
    <row r="13807" spans="1:9" x14ac:dyDescent="0.3">
      <c r="A13807">
        <v>13838</v>
      </c>
      <c r="B13807">
        <v>3</v>
      </c>
      <c r="C13807">
        <v>222</v>
      </c>
      <c r="D13807" s="32">
        <v>0.56041666666666667</v>
      </c>
      <c r="E13807">
        <v>8000</v>
      </c>
      <c r="F13807">
        <v>1000</v>
      </c>
      <c r="G13807" s="31" t="s">
        <v>97</v>
      </c>
      <c r="H13807">
        <v>7</v>
      </c>
      <c r="I13807" s="31" t="s">
        <v>104</v>
      </c>
    </row>
    <row r="13808" spans="1:9" x14ac:dyDescent="0.3">
      <c r="A13808">
        <v>13839</v>
      </c>
      <c r="B13808">
        <v>2</v>
      </c>
      <c r="C13808">
        <v>222</v>
      </c>
      <c r="D13808" s="32">
        <v>0.69166666666666665</v>
      </c>
      <c r="E13808">
        <v>8000</v>
      </c>
      <c r="G13808" s="31" t="s">
        <v>97</v>
      </c>
      <c r="H13808">
        <v>7</v>
      </c>
      <c r="I13808" s="31" t="s">
        <v>98</v>
      </c>
    </row>
    <row r="13809" spans="1:9" x14ac:dyDescent="0.3">
      <c r="A13809">
        <v>13840</v>
      </c>
      <c r="B13809">
        <v>1</v>
      </c>
      <c r="C13809">
        <v>222</v>
      </c>
      <c r="D13809" s="32">
        <v>0.65694444444444444</v>
      </c>
      <c r="E13809">
        <v>8000</v>
      </c>
      <c r="G13809" s="31" t="s">
        <v>97</v>
      </c>
      <c r="H13809">
        <v>7</v>
      </c>
      <c r="I13809" s="31" t="s">
        <v>99</v>
      </c>
    </row>
    <row r="13810" spans="1:9" x14ac:dyDescent="0.3">
      <c r="A13810">
        <v>13841</v>
      </c>
      <c r="B13810">
        <v>6</v>
      </c>
      <c r="C13810">
        <v>222</v>
      </c>
      <c r="D13810" s="32">
        <v>0.56388888888888888</v>
      </c>
      <c r="E13810">
        <v>8000</v>
      </c>
      <c r="G13810" s="31" t="s">
        <v>102</v>
      </c>
      <c r="H13810">
        <v>7</v>
      </c>
      <c r="I13810" s="31" t="s">
        <v>100</v>
      </c>
    </row>
    <row r="13811" spans="1:9" x14ac:dyDescent="0.3">
      <c r="A13811">
        <v>13842</v>
      </c>
      <c r="B13811">
        <v>4</v>
      </c>
      <c r="C13811">
        <v>222</v>
      </c>
      <c r="D13811" s="32">
        <v>0.5541666666666667</v>
      </c>
      <c r="E13811">
        <v>8000</v>
      </c>
      <c r="G13811" s="31" t="s">
        <v>97</v>
      </c>
      <c r="H13811">
        <v>7</v>
      </c>
      <c r="I13811" s="31" t="s">
        <v>103</v>
      </c>
    </row>
    <row r="13812" spans="1:9" x14ac:dyDescent="0.3">
      <c r="A13812">
        <v>13843</v>
      </c>
      <c r="B13812">
        <v>5</v>
      </c>
      <c r="C13812">
        <v>222</v>
      </c>
      <c r="D13812" s="32">
        <v>0.54722222222222228</v>
      </c>
      <c r="E13812">
        <v>8000</v>
      </c>
      <c r="G13812" s="31" t="s">
        <v>97</v>
      </c>
      <c r="H13812">
        <v>7</v>
      </c>
      <c r="I13812" s="31" t="s">
        <v>105</v>
      </c>
    </row>
    <row r="13813" spans="1:9" x14ac:dyDescent="0.3">
      <c r="A13813">
        <v>13844</v>
      </c>
      <c r="B13813">
        <v>3</v>
      </c>
      <c r="C13813">
        <v>222</v>
      </c>
      <c r="D13813" s="32">
        <v>0.58819444444444446</v>
      </c>
      <c r="E13813">
        <v>8000</v>
      </c>
      <c r="F13813">
        <v>2000</v>
      </c>
      <c r="G13813" s="31" t="s">
        <v>102</v>
      </c>
      <c r="H13813">
        <v>8</v>
      </c>
      <c r="I13813" s="31" t="s">
        <v>104</v>
      </c>
    </row>
    <row r="13814" spans="1:9" x14ac:dyDescent="0.3">
      <c r="A13814">
        <v>13845</v>
      </c>
      <c r="B13814">
        <v>2</v>
      </c>
      <c r="C13814">
        <v>222</v>
      </c>
      <c r="D13814" s="32">
        <v>0.74027777777777781</v>
      </c>
      <c r="E13814">
        <v>10000</v>
      </c>
      <c r="G13814" s="31" t="s">
        <v>97</v>
      </c>
      <c r="H13814">
        <v>8</v>
      </c>
      <c r="I13814" s="31" t="s">
        <v>98</v>
      </c>
    </row>
    <row r="13815" spans="1:9" x14ac:dyDescent="0.3">
      <c r="A13815">
        <v>13846</v>
      </c>
      <c r="B13815">
        <v>1</v>
      </c>
      <c r="C13815">
        <v>222</v>
      </c>
      <c r="D13815" s="32">
        <v>0.7104166666666667</v>
      </c>
      <c r="E13815">
        <v>8000</v>
      </c>
      <c r="G13815" s="31" t="s">
        <v>97</v>
      </c>
      <c r="H13815">
        <v>8</v>
      </c>
      <c r="I13815" s="31" t="s">
        <v>99</v>
      </c>
    </row>
    <row r="13816" spans="1:9" x14ac:dyDescent="0.3">
      <c r="A13816">
        <v>13847</v>
      </c>
      <c r="B13816">
        <v>6</v>
      </c>
      <c r="C13816">
        <v>222</v>
      </c>
      <c r="D13816" s="32">
        <v>0.66111111111111109</v>
      </c>
      <c r="E13816">
        <v>8000</v>
      </c>
      <c r="G13816" s="31" t="s">
        <v>97</v>
      </c>
      <c r="H13816">
        <v>8</v>
      </c>
      <c r="I13816" s="31" t="s">
        <v>100</v>
      </c>
    </row>
    <row r="13817" spans="1:9" x14ac:dyDescent="0.3">
      <c r="A13817">
        <v>13848</v>
      </c>
      <c r="B13817">
        <v>4</v>
      </c>
      <c r="C13817">
        <v>222</v>
      </c>
      <c r="D13817" s="32">
        <v>0.70694444444444449</v>
      </c>
      <c r="E13817">
        <v>8000</v>
      </c>
      <c r="G13817" s="31" t="s">
        <v>97</v>
      </c>
      <c r="H13817">
        <v>8</v>
      </c>
      <c r="I13817" s="31" t="s">
        <v>103</v>
      </c>
    </row>
    <row r="13818" spans="1:9" x14ac:dyDescent="0.3">
      <c r="A13818">
        <v>13849</v>
      </c>
      <c r="B13818">
        <v>5</v>
      </c>
      <c r="C13818">
        <v>222</v>
      </c>
      <c r="D13818" s="32">
        <v>0.56736111111111109</v>
      </c>
      <c r="E13818">
        <v>8000</v>
      </c>
      <c r="G13818" s="31" t="s">
        <v>97</v>
      </c>
      <c r="H13818">
        <v>8</v>
      </c>
      <c r="I13818" s="31" t="s">
        <v>105</v>
      </c>
    </row>
    <row r="13819" spans="1:9" x14ac:dyDescent="0.3">
      <c r="A13819">
        <v>13850</v>
      </c>
      <c r="B13819">
        <v>3</v>
      </c>
      <c r="C13819">
        <v>222</v>
      </c>
      <c r="D13819" s="32">
        <v>0.64444444444444449</v>
      </c>
      <c r="E13819">
        <v>8000</v>
      </c>
      <c r="G13819" s="31" t="s">
        <v>97</v>
      </c>
      <c r="H13819">
        <v>9</v>
      </c>
      <c r="I13819" s="31" t="s">
        <v>104</v>
      </c>
    </row>
    <row r="13820" spans="1:9" x14ac:dyDescent="0.3">
      <c r="A13820">
        <v>13851</v>
      </c>
      <c r="B13820">
        <v>2</v>
      </c>
      <c r="C13820">
        <v>222</v>
      </c>
      <c r="D13820" s="32">
        <v>0.78194444444444444</v>
      </c>
      <c r="E13820">
        <v>8000</v>
      </c>
      <c r="G13820" s="31" t="s">
        <v>97</v>
      </c>
      <c r="H13820">
        <v>9</v>
      </c>
      <c r="I13820" s="31" t="s">
        <v>98</v>
      </c>
    </row>
    <row r="13821" spans="1:9" x14ac:dyDescent="0.3">
      <c r="A13821">
        <v>13852</v>
      </c>
      <c r="B13821">
        <v>1</v>
      </c>
      <c r="C13821">
        <v>222</v>
      </c>
      <c r="D13821" s="32">
        <v>0.74027777777777781</v>
      </c>
      <c r="E13821">
        <v>8000</v>
      </c>
      <c r="G13821" s="31" t="s">
        <v>102</v>
      </c>
      <c r="H13821">
        <v>9</v>
      </c>
      <c r="I13821" s="31" t="s">
        <v>99</v>
      </c>
    </row>
    <row r="13822" spans="1:9" x14ac:dyDescent="0.3">
      <c r="A13822">
        <v>13853</v>
      </c>
      <c r="B13822">
        <v>6</v>
      </c>
      <c r="C13822">
        <v>222</v>
      </c>
      <c r="D13822" s="32">
        <v>0.68611111111111112</v>
      </c>
      <c r="E13822">
        <v>8000</v>
      </c>
      <c r="G13822" s="31" t="s">
        <v>102</v>
      </c>
      <c r="H13822">
        <v>9</v>
      </c>
      <c r="I13822" s="31" t="s">
        <v>100</v>
      </c>
    </row>
    <row r="13823" spans="1:9" x14ac:dyDescent="0.3">
      <c r="A13823">
        <v>13854</v>
      </c>
      <c r="B13823">
        <v>4</v>
      </c>
      <c r="C13823">
        <v>222</v>
      </c>
      <c r="D13823" s="32">
        <v>0.73333333333333328</v>
      </c>
      <c r="E13823">
        <v>8000</v>
      </c>
      <c r="F13823">
        <v>1000</v>
      </c>
      <c r="G13823" s="31" t="s">
        <v>97</v>
      </c>
      <c r="H13823">
        <v>9</v>
      </c>
      <c r="I13823" s="31" t="s">
        <v>103</v>
      </c>
    </row>
    <row r="13824" spans="1:9" x14ac:dyDescent="0.3">
      <c r="A13824">
        <v>13855</v>
      </c>
      <c r="B13824">
        <v>5</v>
      </c>
      <c r="C13824">
        <v>222</v>
      </c>
      <c r="D13824" s="32">
        <v>0.58819444444444446</v>
      </c>
      <c r="E13824">
        <v>8000</v>
      </c>
      <c r="G13824" s="31" t="s">
        <v>102</v>
      </c>
      <c r="H13824">
        <v>9</v>
      </c>
      <c r="I13824" s="31" t="s">
        <v>105</v>
      </c>
    </row>
    <row r="13825" spans="1:9" x14ac:dyDescent="0.3">
      <c r="A13825">
        <v>13856</v>
      </c>
      <c r="B13825">
        <v>3</v>
      </c>
      <c r="C13825">
        <v>222</v>
      </c>
      <c r="D13825" s="32">
        <v>0.70486111111111116</v>
      </c>
      <c r="E13825">
        <v>8000</v>
      </c>
      <c r="G13825" s="31" t="s">
        <v>102</v>
      </c>
      <c r="H13825">
        <v>10</v>
      </c>
      <c r="I13825" s="31" t="s">
        <v>104</v>
      </c>
    </row>
    <row r="13826" spans="1:9" x14ac:dyDescent="0.3">
      <c r="A13826">
        <v>13857</v>
      </c>
      <c r="B13826">
        <v>2</v>
      </c>
      <c r="C13826">
        <v>222</v>
      </c>
      <c r="D13826" s="32">
        <v>0.80833333333333335</v>
      </c>
      <c r="E13826">
        <v>8000</v>
      </c>
      <c r="G13826" s="31" t="s">
        <v>102</v>
      </c>
      <c r="H13826">
        <v>10</v>
      </c>
      <c r="I13826" s="31" t="s">
        <v>98</v>
      </c>
    </row>
    <row r="13827" spans="1:9" x14ac:dyDescent="0.3">
      <c r="A13827">
        <v>13858</v>
      </c>
      <c r="B13827">
        <v>1</v>
      </c>
      <c r="C13827">
        <v>222</v>
      </c>
      <c r="D13827" s="32">
        <v>0.7895833333333333</v>
      </c>
      <c r="E13827">
        <v>8000</v>
      </c>
      <c r="G13827" s="31" t="s">
        <v>97</v>
      </c>
      <c r="H13827">
        <v>10</v>
      </c>
      <c r="I13827" s="31" t="s">
        <v>99</v>
      </c>
    </row>
    <row r="13828" spans="1:9" x14ac:dyDescent="0.3">
      <c r="A13828">
        <v>13859</v>
      </c>
      <c r="B13828">
        <v>6</v>
      </c>
      <c r="C13828">
        <v>222</v>
      </c>
      <c r="D13828" s="32">
        <v>0.71666666666666667</v>
      </c>
      <c r="E13828">
        <v>8000</v>
      </c>
      <c r="G13828" s="31" t="s">
        <v>97</v>
      </c>
      <c r="H13828">
        <v>10</v>
      </c>
      <c r="I13828" s="31" t="s">
        <v>100</v>
      </c>
    </row>
    <row r="13829" spans="1:9" x14ac:dyDescent="0.3">
      <c r="A13829">
        <v>13860</v>
      </c>
      <c r="B13829">
        <v>4</v>
      </c>
      <c r="C13829">
        <v>222</v>
      </c>
      <c r="D13829" s="32">
        <v>0.75486111111111109</v>
      </c>
      <c r="E13829">
        <v>10000</v>
      </c>
      <c r="G13829" s="31" t="s">
        <v>97</v>
      </c>
      <c r="H13829">
        <v>10</v>
      </c>
      <c r="I13829" s="31" t="s">
        <v>103</v>
      </c>
    </row>
    <row r="13830" spans="1:9" x14ac:dyDescent="0.3">
      <c r="A13830">
        <v>13861</v>
      </c>
      <c r="B13830">
        <v>5</v>
      </c>
      <c r="C13830">
        <v>222</v>
      </c>
      <c r="D13830" s="32">
        <v>0.60486111111111107</v>
      </c>
      <c r="E13830">
        <v>8000</v>
      </c>
      <c r="G13830" s="31" t="s">
        <v>102</v>
      </c>
      <c r="H13830">
        <v>10</v>
      </c>
      <c r="I13830" s="31" t="s">
        <v>105</v>
      </c>
    </row>
    <row r="13831" spans="1:9" x14ac:dyDescent="0.3">
      <c r="A13831">
        <v>13862</v>
      </c>
      <c r="B13831">
        <v>3</v>
      </c>
      <c r="C13831">
        <v>222</v>
      </c>
      <c r="D13831" s="32">
        <v>0.72986111111111107</v>
      </c>
      <c r="E13831">
        <v>10000</v>
      </c>
      <c r="F13831">
        <v>3000</v>
      </c>
      <c r="G13831" s="31" t="s">
        <v>102</v>
      </c>
      <c r="H13831">
        <v>11</v>
      </c>
      <c r="I13831" s="31" t="s">
        <v>104</v>
      </c>
    </row>
    <row r="13832" spans="1:9" x14ac:dyDescent="0.3">
      <c r="A13832">
        <v>13863</v>
      </c>
      <c r="B13832">
        <v>2</v>
      </c>
      <c r="C13832">
        <v>222</v>
      </c>
      <c r="D13832" s="32">
        <v>0.82708333333333328</v>
      </c>
      <c r="E13832">
        <v>8000</v>
      </c>
      <c r="G13832" s="31" t="s">
        <v>97</v>
      </c>
      <c r="H13832">
        <v>11</v>
      </c>
      <c r="I13832" s="31" t="s">
        <v>98</v>
      </c>
    </row>
    <row r="13833" spans="1:9" x14ac:dyDescent="0.3">
      <c r="A13833">
        <v>13864</v>
      </c>
      <c r="B13833">
        <v>1</v>
      </c>
      <c r="C13833">
        <v>222</v>
      </c>
      <c r="D13833" s="32">
        <v>0.80833333333333335</v>
      </c>
      <c r="E13833">
        <v>8000</v>
      </c>
      <c r="G13833" s="31" t="s">
        <v>102</v>
      </c>
      <c r="H13833">
        <v>11</v>
      </c>
      <c r="I13833" s="31" t="s">
        <v>99</v>
      </c>
    </row>
    <row r="13834" spans="1:9" x14ac:dyDescent="0.3">
      <c r="A13834">
        <v>13865</v>
      </c>
      <c r="B13834">
        <v>6</v>
      </c>
      <c r="C13834">
        <v>222</v>
      </c>
      <c r="D13834" s="32">
        <v>0.74652777777777779</v>
      </c>
      <c r="E13834">
        <v>10000</v>
      </c>
      <c r="F13834">
        <v>2000</v>
      </c>
      <c r="G13834" s="31" t="s">
        <v>102</v>
      </c>
      <c r="H13834">
        <v>11</v>
      </c>
      <c r="I13834" s="31" t="s">
        <v>100</v>
      </c>
    </row>
    <row r="13835" spans="1:9" x14ac:dyDescent="0.3">
      <c r="A13835">
        <v>13866</v>
      </c>
      <c r="B13835">
        <v>4</v>
      </c>
      <c r="C13835">
        <v>222</v>
      </c>
      <c r="D13835" s="32">
        <v>0.78611111111111109</v>
      </c>
      <c r="E13835">
        <v>8000</v>
      </c>
      <c r="G13835" s="31" t="s">
        <v>97</v>
      </c>
      <c r="H13835">
        <v>11</v>
      </c>
      <c r="I13835" s="31" t="s">
        <v>103</v>
      </c>
    </row>
    <row r="13836" spans="1:9" x14ac:dyDescent="0.3">
      <c r="A13836">
        <v>13867</v>
      </c>
      <c r="B13836">
        <v>5</v>
      </c>
      <c r="C13836">
        <v>222</v>
      </c>
      <c r="D13836" s="32">
        <v>0.61805555555555558</v>
      </c>
      <c r="E13836">
        <v>8000</v>
      </c>
      <c r="G13836" s="31" t="s">
        <v>97</v>
      </c>
      <c r="H13836">
        <v>11</v>
      </c>
      <c r="I13836" s="31" t="s">
        <v>105</v>
      </c>
    </row>
    <row r="13837" spans="1:9" x14ac:dyDescent="0.3">
      <c r="A13837">
        <v>13868</v>
      </c>
      <c r="B13837">
        <v>3</v>
      </c>
      <c r="C13837">
        <v>222</v>
      </c>
      <c r="D13837" s="32">
        <v>0.75347222222222221</v>
      </c>
      <c r="E13837">
        <v>8000</v>
      </c>
      <c r="G13837" s="31" t="s">
        <v>97</v>
      </c>
      <c r="H13837">
        <v>12</v>
      </c>
      <c r="I13837" s="31" t="s">
        <v>104</v>
      </c>
    </row>
    <row r="13838" spans="1:9" x14ac:dyDescent="0.3">
      <c r="A13838">
        <v>13869</v>
      </c>
      <c r="B13838">
        <v>6</v>
      </c>
      <c r="C13838">
        <v>222</v>
      </c>
      <c r="D13838" s="32">
        <v>0.79027777777777775</v>
      </c>
      <c r="E13838">
        <v>8000</v>
      </c>
      <c r="G13838" s="31" t="s">
        <v>97</v>
      </c>
      <c r="H13838">
        <v>12</v>
      </c>
      <c r="I13838" s="31" t="s">
        <v>100</v>
      </c>
    </row>
    <row r="13839" spans="1:9" x14ac:dyDescent="0.3">
      <c r="A13839">
        <v>13870</v>
      </c>
      <c r="B13839">
        <v>4</v>
      </c>
      <c r="C13839">
        <v>222</v>
      </c>
      <c r="D13839" s="32">
        <v>0.80347222222222225</v>
      </c>
      <c r="E13839">
        <v>8000</v>
      </c>
      <c r="G13839" s="31" t="s">
        <v>97</v>
      </c>
      <c r="H13839">
        <v>12</v>
      </c>
      <c r="I13839" s="31" t="s">
        <v>103</v>
      </c>
    </row>
    <row r="13840" spans="1:9" x14ac:dyDescent="0.3">
      <c r="A13840">
        <v>13871</v>
      </c>
      <c r="B13840">
        <v>5</v>
      </c>
      <c r="C13840">
        <v>222</v>
      </c>
      <c r="D13840" s="32">
        <v>0.6791666666666667</v>
      </c>
      <c r="E13840">
        <v>8000</v>
      </c>
      <c r="G13840" s="31" t="s">
        <v>97</v>
      </c>
      <c r="H13840">
        <v>12</v>
      </c>
      <c r="I13840" s="31" t="s">
        <v>105</v>
      </c>
    </row>
    <row r="13841" spans="1:9" x14ac:dyDescent="0.3">
      <c r="A13841">
        <v>13872</v>
      </c>
      <c r="B13841">
        <v>3</v>
      </c>
      <c r="C13841">
        <v>222</v>
      </c>
      <c r="D13841" s="32">
        <v>0.77430555555555558</v>
      </c>
      <c r="E13841">
        <v>8000</v>
      </c>
      <c r="G13841" s="31" t="s">
        <v>97</v>
      </c>
      <c r="H13841">
        <v>13</v>
      </c>
      <c r="I13841" s="31" t="s">
        <v>104</v>
      </c>
    </row>
    <row r="13842" spans="1:9" x14ac:dyDescent="0.3">
      <c r="A13842">
        <v>13873</v>
      </c>
      <c r="B13842">
        <v>6</v>
      </c>
      <c r="C13842">
        <v>222</v>
      </c>
      <c r="D13842" s="32">
        <v>0.80555555555555558</v>
      </c>
      <c r="E13842">
        <v>8000</v>
      </c>
      <c r="G13842" s="31" t="s">
        <v>102</v>
      </c>
      <c r="H13842">
        <v>13</v>
      </c>
      <c r="I13842" s="31" t="s">
        <v>100</v>
      </c>
    </row>
    <row r="13843" spans="1:9" x14ac:dyDescent="0.3">
      <c r="A13843">
        <v>13874</v>
      </c>
      <c r="B13843">
        <v>4</v>
      </c>
      <c r="C13843">
        <v>222</v>
      </c>
      <c r="D13843" s="32">
        <v>0.82222222222222219</v>
      </c>
      <c r="E13843">
        <v>10000</v>
      </c>
      <c r="G13843" s="31" t="s">
        <v>102</v>
      </c>
      <c r="H13843">
        <v>13</v>
      </c>
      <c r="I13843" s="31" t="s">
        <v>103</v>
      </c>
    </row>
    <row r="13844" spans="1:9" x14ac:dyDescent="0.3">
      <c r="A13844">
        <v>13875</v>
      </c>
      <c r="B13844">
        <v>5</v>
      </c>
      <c r="C13844">
        <v>222</v>
      </c>
      <c r="D13844" s="32">
        <v>0.69791666666666663</v>
      </c>
      <c r="E13844">
        <v>8000</v>
      </c>
      <c r="G13844" s="31" t="s">
        <v>97</v>
      </c>
      <c r="H13844">
        <v>13</v>
      </c>
      <c r="I13844" s="31" t="s">
        <v>105</v>
      </c>
    </row>
    <row r="13845" spans="1:9" x14ac:dyDescent="0.3">
      <c r="A13845">
        <v>13876</v>
      </c>
      <c r="B13845">
        <v>3</v>
      </c>
      <c r="C13845">
        <v>222</v>
      </c>
      <c r="D13845" s="32">
        <v>0.79722222222222228</v>
      </c>
      <c r="E13845">
        <v>8000</v>
      </c>
      <c r="G13845" s="31" t="s">
        <v>97</v>
      </c>
      <c r="H13845">
        <v>14</v>
      </c>
      <c r="I13845" s="31" t="s">
        <v>104</v>
      </c>
    </row>
    <row r="13846" spans="1:9" x14ac:dyDescent="0.3">
      <c r="A13846">
        <v>13877</v>
      </c>
      <c r="B13846">
        <v>6</v>
      </c>
      <c r="C13846">
        <v>222</v>
      </c>
      <c r="D13846" s="32">
        <v>0.82222222222222219</v>
      </c>
      <c r="E13846">
        <v>8000</v>
      </c>
      <c r="G13846" s="31" t="s">
        <v>102</v>
      </c>
      <c r="H13846">
        <v>14</v>
      </c>
      <c r="I13846" s="31" t="s">
        <v>100</v>
      </c>
    </row>
    <row r="13847" spans="1:9" x14ac:dyDescent="0.3">
      <c r="A13847">
        <v>13878</v>
      </c>
      <c r="B13847">
        <v>5</v>
      </c>
      <c r="C13847">
        <v>222</v>
      </c>
      <c r="D13847" s="32">
        <v>0.77430555555555558</v>
      </c>
      <c r="E13847">
        <v>8000</v>
      </c>
      <c r="G13847" s="31" t="s">
        <v>97</v>
      </c>
      <c r="H13847">
        <v>14</v>
      </c>
      <c r="I13847" s="31" t="s">
        <v>105</v>
      </c>
    </row>
    <row r="13848" spans="1:9" x14ac:dyDescent="0.3">
      <c r="A13848">
        <v>13879</v>
      </c>
      <c r="B13848">
        <v>3</v>
      </c>
      <c r="C13848">
        <v>222</v>
      </c>
      <c r="D13848" s="32">
        <v>0.84236111111111112</v>
      </c>
      <c r="E13848">
        <v>8000</v>
      </c>
      <c r="G13848" s="31" t="s">
        <v>97</v>
      </c>
      <c r="H13848">
        <v>15</v>
      </c>
      <c r="I13848" s="31" t="s">
        <v>104</v>
      </c>
    </row>
    <row r="13849" spans="1:9" x14ac:dyDescent="0.3">
      <c r="A13849">
        <v>13880</v>
      </c>
      <c r="B13849">
        <v>5</v>
      </c>
      <c r="C13849">
        <v>222</v>
      </c>
      <c r="D13849" s="32">
        <v>0.79513888888888884</v>
      </c>
      <c r="E13849">
        <v>8000</v>
      </c>
      <c r="G13849" s="31" t="s">
        <v>97</v>
      </c>
      <c r="H13849">
        <v>15</v>
      </c>
      <c r="I13849" s="31" t="s">
        <v>105</v>
      </c>
    </row>
    <row r="13850" spans="1:9" x14ac:dyDescent="0.3">
      <c r="A13850">
        <v>13881</v>
      </c>
      <c r="B13850">
        <v>5</v>
      </c>
      <c r="C13850">
        <v>222</v>
      </c>
      <c r="D13850" s="32">
        <v>0.81666666666666665</v>
      </c>
      <c r="E13850">
        <v>8000</v>
      </c>
      <c r="G13850" s="31" t="s">
        <v>102</v>
      </c>
      <c r="H13850">
        <v>16</v>
      </c>
      <c r="I13850" s="31" t="s">
        <v>105</v>
      </c>
    </row>
    <row r="13851" spans="1:9" x14ac:dyDescent="0.3">
      <c r="A13851">
        <v>13882</v>
      </c>
      <c r="B13851">
        <v>5</v>
      </c>
      <c r="C13851">
        <v>222</v>
      </c>
      <c r="D13851" s="32">
        <v>0.83680555555555558</v>
      </c>
      <c r="E13851">
        <v>8000</v>
      </c>
      <c r="G13851" s="31" t="s">
        <v>102</v>
      </c>
      <c r="H13851">
        <v>17</v>
      </c>
      <c r="I13851" s="31" t="s">
        <v>105</v>
      </c>
    </row>
    <row r="13852" spans="1:9" x14ac:dyDescent="0.3">
      <c r="A13852">
        <v>13883</v>
      </c>
      <c r="B13852">
        <v>3</v>
      </c>
      <c r="C13852">
        <v>223</v>
      </c>
      <c r="D13852" s="32">
        <v>0.45833333333333331</v>
      </c>
      <c r="E13852">
        <v>8000</v>
      </c>
      <c r="G13852" s="31" t="s">
        <v>102</v>
      </c>
      <c r="H13852">
        <v>4</v>
      </c>
      <c r="I13852" s="31" t="s">
        <v>104</v>
      </c>
    </row>
    <row r="13853" spans="1:9" x14ac:dyDescent="0.3">
      <c r="A13853">
        <v>13884</v>
      </c>
      <c r="B13853">
        <v>2</v>
      </c>
      <c r="C13853">
        <v>223</v>
      </c>
      <c r="D13853" s="32">
        <v>0.46597222222222223</v>
      </c>
      <c r="E13853">
        <v>8000</v>
      </c>
      <c r="G13853" s="31" t="s">
        <v>97</v>
      </c>
      <c r="H13853">
        <v>4</v>
      </c>
      <c r="I13853" s="31" t="s">
        <v>98</v>
      </c>
    </row>
    <row r="13854" spans="1:9" x14ac:dyDescent="0.3">
      <c r="A13854">
        <v>13885</v>
      </c>
      <c r="B13854">
        <v>4</v>
      </c>
      <c r="C13854">
        <v>223</v>
      </c>
      <c r="D13854" s="32">
        <v>0.46180555555555558</v>
      </c>
      <c r="E13854">
        <v>8000</v>
      </c>
      <c r="G13854" s="31" t="s">
        <v>97</v>
      </c>
      <c r="H13854">
        <v>4</v>
      </c>
      <c r="I13854" s="31" t="s">
        <v>103</v>
      </c>
    </row>
    <row r="13855" spans="1:9" x14ac:dyDescent="0.3">
      <c r="A13855">
        <v>13886</v>
      </c>
      <c r="B13855">
        <v>8</v>
      </c>
      <c r="C13855">
        <v>223</v>
      </c>
      <c r="D13855" s="32">
        <v>0.47013888888888888</v>
      </c>
      <c r="E13855">
        <v>8000</v>
      </c>
      <c r="F13855">
        <v>1500</v>
      </c>
      <c r="G13855" s="31" t="s">
        <v>97</v>
      </c>
      <c r="H13855">
        <v>4</v>
      </c>
      <c r="I13855" s="31" t="s">
        <v>101</v>
      </c>
    </row>
    <row r="13856" spans="1:9" x14ac:dyDescent="0.3">
      <c r="A13856">
        <v>13887</v>
      </c>
      <c r="B13856">
        <v>7</v>
      </c>
      <c r="C13856">
        <v>223</v>
      </c>
      <c r="D13856" s="32">
        <v>0.47430555555555554</v>
      </c>
      <c r="E13856">
        <v>8000</v>
      </c>
      <c r="G13856" s="31" t="s">
        <v>97</v>
      </c>
      <c r="H13856">
        <v>4</v>
      </c>
      <c r="I13856" s="31" t="s">
        <v>106</v>
      </c>
    </row>
    <row r="13857" spans="1:9" x14ac:dyDescent="0.3">
      <c r="A13857">
        <v>13888</v>
      </c>
      <c r="B13857">
        <v>5</v>
      </c>
      <c r="C13857">
        <v>223</v>
      </c>
      <c r="D13857" s="32">
        <v>0.44583333333333336</v>
      </c>
      <c r="E13857">
        <v>8000</v>
      </c>
      <c r="G13857" s="31" t="s">
        <v>102</v>
      </c>
      <c r="H13857">
        <v>4</v>
      </c>
      <c r="I13857" s="31" t="s">
        <v>105</v>
      </c>
    </row>
    <row r="13858" spans="1:9" x14ac:dyDescent="0.3">
      <c r="A13858">
        <v>13889</v>
      </c>
      <c r="B13858">
        <v>3</v>
      </c>
      <c r="C13858">
        <v>223</v>
      </c>
      <c r="D13858" s="32">
        <v>0.47430555555555554</v>
      </c>
      <c r="E13858">
        <v>8000</v>
      </c>
      <c r="G13858" s="31" t="s">
        <v>97</v>
      </c>
      <c r="H13858">
        <v>5</v>
      </c>
      <c r="I13858" s="31" t="s">
        <v>104</v>
      </c>
    </row>
    <row r="13859" spans="1:9" x14ac:dyDescent="0.3">
      <c r="A13859">
        <v>13890</v>
      </c>
      <c r="B13859">
        <v>2</v>
      </c>
      <c r="C13859">
        <v>223</v>
      </c>
      <c r="D13859" s="32">
        <v>0.48819444444444443</v>
      </c>
      <c r="E13859">
        <v>8000</v>
      </c>
      <c r="G13859" s="31" t="s">
        <v>97</v>
      </c>
      <c r="H13859">
        <v>5</v>
      </c>
      <c r="I13859" s="31" t="s">
        <v>98</v>
      </c>
    </row>
    <row r="13860" spans="1:9" x14ac:dyDescent="0.3">
      <c r="A13860">
        <v>13891</v>
      </c>
      <c r="B13860">
        <v>4</v>
      </c>
      <c r="C13860">
        <v>223</v>
      </c>
      <c r="D13860" s="32">
        <v>0.49375000000000002</v>
      </c>
      <c r="E13860">
        <v>8000</v>
      </c>
      <c r="G13860" s="31" t="s">
        <v>97</v>
      </c>
      <c r="H13860">
        <v>5</v>
      </c>
      <c r="I13860" s="31" t="s">
        <v>103</v>
      </c>
    </row>
    <row r="13861" spans="1:9" x14ac:dyDescent="0.3">
      <c r="A13861">
        <v>13892</v>
      </c>
      <c r="B13861">
        <v>8</v>
      </c>
      <c r="C13861">
        <v>223</v>
      </c>
      <c r="D13861" s="32">
        <v>0.51875000000000004</v>
      </c>
      <c r="E13861">
        <v>10000</v>
      </c>
      <c r="G13861" s="31" t="s">
        <v>97</v>
      </c>
      <c r="H13861">
        <v>5</v>
      </c>
      <c r="I13861" s="31" t="s">
        <v>101</v>
      </c>
    </row>
    <row r="13862" spans="1:9" x14ac:dyDescent="0.3">
      <c r="A13862">
        <v>13893</v>
      </c>
      <c r="B13862">
        <v>7</v>
      </c>
      <c r="C13862">
        <v>223</v>
      </c>
      <c r="D13862" s="32">
        <v>0.49444444444444446</v>
      </c>
      <c r="E13862">
        <v>8000</v>
      </c>
      <c r="G13862" s="31" t="s">
        <v>97</v>
      </c>
      <c r="H13862">
        <v>5</v>
      </c>
      <c r="I13862" s="31" t="s">
        <v>106</v>
      </c>
    </row>
    <row r="13863" spans="1:9" x14ac:dyDescent="0.3">
      <c r="A13863">
        <v>13894</v>
      </c>
      <c r="B13863">
        <v>5</v>
      </c>
      <c r="C13863">
        <v>223</v>
      </c>
      <c r="D13863" s="32">
        <v>0.47291666666666665</v>
      </c>
      <c r="E13863">
        <v>8000</v>
      </c>
      <c r="F13863">
        <v>2000</v>
      </c>
      <c r="G13863" s="31" t="s">
        <v>102</v>
      </c>
      <c r="H13863">
        <v>5</v>
      </c>
      <c r="I13863" s="31" t="s">
        <v>105</v>
      </c>
    </row>
    <row r="13864" spans="1:9" x14ac:dyDescent="0.3">
      <c r="A13864">
        <v>13895</v>
      </c>
      <c r="B13864">
        <v>3</v>
      </c>
      <c r="C13864">
        <v>223</v>
      </c>
      <c r="D13864" s="32">
        <v>0.50555555555555554</v>
      </c>
      <c r="E13864">
        <v>8000</v>
      </c>
      <c r="G13864" s="31" t="s">
        <v>97</v>
      </c>
      <c r="H13864">
        <v>6</v>
      </c>
      <c r="I13864" s="31" t="s">
        <v>104</v>
      </c>
    </row>
    <row r="13865" spans="1:9" x14ac:dyDescent="0.3">
      <c r="A13865">
        <v>13896</v>
      </c>
      <c r="B13865">
        <v>2</v>
      </c>
      <c r="C13865">
        <v>223</v>
      </c>
      <c r="D13865" s="32">
        <v>0.52361111111111114</v>
      </c>
      <c r="E13865">
        <v>8000</v>
      </c>
      <c r="G13865" s="31" t="s">
        <v>97</v>
      </c>
      <c r="H13865">
        <v>6</v>
      </c>
      <c r="I13865" s="31" t="s">
        <v>98</v>
      </c>
    </row>
    <row r="13866" spans="1:9" x14ac:dyDescent="0.3">
      <c r="A13866">
        <v>13897</v>
      </c>
      <c r="B13866">
        <v>4</v>
      </c>
      <c r="C13866">
        <v>223</v>
      </c>
      <c r="D13866" s="32">
        <v>0.52222222222222225</v>
      </c>
      <c r="E13866">
        <v>8000</v>
      </c>
      <c r="G13866" s="31" t="s">
        <v>97</v>
      </c>
      <c r="H13866">
        <v>6</v>
      </c>
      <c r="I13866" s="31" t="s">
        <v>103</v>
      </c>
    </row>
    <row r="13867" spans="1:9" x14ac:dyDescent="0.3">
      <c r="A13867">
        <v>13898</v>
      </c>
      <c r="B13867">
        <v>8</v>
      </c>
      <c r="C13867">
        <v>223</v>
      </c>
      <c r="D13867" s="32">
        <v>0.54166666666666663</v>
      </c>
      <c r="E13867">
        <v>8000</v>
      </c>
      <c r="G13867" s="31" t="s">
        <v>97</v>
      </c>
      <c r="H13867">
        <v>6</v>
      </c>
      <c r="I13867" s="31" t="s">
        <v>101</v>
      </c>
    </row>
    <row r="13868" spans="1:9" x14ac:dyDescent="0.3">
      <c r="A13868">
        <v>13899</v>
      </c>
      <c r="B13868">
        <v>7</v>
      </c>
      <c r="C13868">
        <v>223</v>
      </c>
      <c r="D13868" s="32">
        <v>0.51388888888888884</v>
      </c>
      <c r="E13868">
        <v>8000</v>
      </c>
      <c r="G13868" s="31" t="s">
        <v>102</v>
      </c>
      <c r="H13868">
        <v>6</v>
      </c>
      <c r="I13868" s="31" t="s">
        <v>106</v>
      </c>
    </row>
    <row r="13869" spans="1:9" x14ac:dyDescent="0.3">
      <c r="A13869">
        <v>13900</v>
      </c>
      <c r="B13869">
        <v>5</v>
      </c>
      <c r="C13869">
        <v>223</v>
      </c>
      <c r="D13869" s="32">
        <v>0.49652777777777779</v>
      </c>
      <c r="E13869">
        <v>8000</v>
      </c>
      <c r="G13869" s="31" t="s">
        <v>102</v>
      </c>
      <c r="H13869">
        <v>6</v>
      </c>
      <c r="I13869" s="31" t="s">
        <v>105</v>
      </c>
    </row>
    <row r="13870" spans="1:9" x14ac:dyDescent="0.3">
      <c r="A13870">
        <v>13901</v>
      </c>
      <c r="B13870">
        <v>3</v>
      </c>
      <c r="C13870">
        <v>223</v>
      </c>
      <c r="D13870" s="32">
        <v>0.52847222222222223</v>
      </c>
      <c r="E13870">
        <v>8000</v>
      </c>
      <c r="G13870" s="31" t="s">
        <v>97</v>
      </c>
      <c r="H13870">
        <v>7</v>
      </c>
      <c r="I13870" s="31" t="s">
        <v>104</v>
      </c>
    </row>
    <row r="13871" spans="1:9" x14ac:dyDescent="0.3">
      <c r="A13871">
        <v>13902</v>
      </c>
      <c r="B13871">
        <v>2</v>
      </c>
      <c r="C13871">
        <v>223</v>
      </c>
      <c r="D13871" s="32">
        <v>0.57777777777777772</v>
      </c>
      <c r="E13871">
        <v>8000</v>
      </c>
      <c r="G13871" s="31" t="s">
        <v>97</v>
      </c>
      <c r="H13871">
        <v>7</v>
      </c>
      <c r="I13871" s="31" t="s">
        <v>98</v>
      </c>
    </row>
    <row r="13872" spans="1:9" x14ac:dyDescent="0.3">
      <c r="A13872">
        <v>13903</v>
      </c>
      <c r="B13872">
        <v>4</v>
      </c>
      <c r="C13872">
        <v>223</v>
      </c>
      <c r="D13872" s="32">
        <v>0.57986111111111116</v>
      </c>
      <c r="E13872">
        <v>8000</v>
      </c>
      <c r="G13872" s="31" t="s">
        <v>97</v>
      </c>
      <c r="H13872">
        <v>7</v>
      </c>
      <c r="I13872" s="31" t="s">
        <v>103</v>
      </c>
    </row>
    <row r="13873" spans="1:9" x14ac:dyDescent="0.3">
      <c r="A13873">
        <v>13904</v>
      </c>
      <c r="B13873">
        <v>8</v>
      </c>
      <c r="C13873">
        <v>223</v>
      </c>
      <c r="D13873" s="32">
        <v>0.57777777777777772</v>
      </c>
      <c r="E13873">
        <v>8000</v>
      </c>
      <c r="F13873">
        <v>2000</v>
      </c>
      <c r="G13873" s="31" t="s">
        <v>97</v>
      </c>
      <c r="H13873">
        <v>7</v>
      </c>
      <c r="I13873" s="31" t="s">
        <v>101</v>
      </c>
    </row>
    <row r="13874" spans="1:9" x14ac:dyDescent="0.3">
      <c r="A13874">
        <v>13905</v>
      </c>
      <c r="B13874">
        <v>7</v>
      </c>
      <c r="C13874">
        <v>223</v>
      </c>
      <c r="D13874" s="32">
        <v>0.54027777777777775</v>
      </c>
      <c r="E13874">
        <v>8000</v>
      </c>
      <c r="F13874">
        <v>2000</v>
      </c>
      <c r="G13874" s="31" t="s">
        <v>97</v>
      </c>
      <c r="H13874">
        <v>7</v>
      </c>
      <c r="I13874" s="31" t="s">
        <v>106</v>
      </c>
    </row>
    <row r="13875" spans="1:9" x14ac:dyDescent="0.3">
      <c r="A13875">
        <v>13906</v>
      </c>
      <c r="B13875">
        <v>5</v>
      </c>
      <c r="C13875">
        <v>223</v>
      </c>
      <c r="D13875" s="32">
        <v>0.5131944444444444</v>
      </c>
      <c r="E13875">
        <v>8000</v>
      </c>
      <c r="G13875" s="31" t="s">
        <v>102</v>
      </c>
      <c r="H13875">
        <v>7</v>
      </c>
      <c r="I13875" s="31" t="s">
        <v>105</v>
      </c>
    </row>
    <row r="13876" spans="1:9" x14ac:dyDescent="0.3">
      <c r="A13876">
        <v>13907</v>
      </c>
      <c r="B13876">
        <v>3</v>
      </c>
      <c r="C13876">
        <v>223</v>
      </c>
      <c r="D13876" s="32">
        <v>0.56736111111111109</v>
      </c>
      <c r="E13876">
        <v>8000</v>
      </c>
      <c r="G13876" s="31" t="s">
        <v>97</v>
      </c>
      <c r="H13876">
        <v>8</v>
      </c>
      <c r="I13876" s="31" t="s">
        <v>104</v>
      </c>
    </row>
    <row r="13877" spans="1:9" x14ac:dyDescent="0.3">
      <c r="A13877">
        <v>13908</v>
      </c>
      <c r="B13877">
        <v>2</v>
      </c>
      <c r="C13877">
        <v>223</v>
      </c>
      <c r="D13877" s="32">
        <v>0.58958333333333335</v>
      </c>
      <c r="E13877">
        <v>8000</v>
      </c>
      <c r="G13877" s="31" t="s">
        <v>102</v>
      </c>
      <c r="H13877">
        <v>8</v>
      </c>
      <c r="I13877" s="31" t="s">
        <v>98</v>
      </c>
    </row>
    <row r="13878" spans="1:9" x14ac:dyDescent="0.3">
      <c r="A13878">
        <v>13909</v>
      </c>
      <c r="B13878">
        <v>4</v>
      </c>
      <c r="C13878">
        <v>223</v>
      </c>
      <c r="D13878" s="32">
        <v>0.61111111111111116</v>
      </c>
      <c r="E13878">
        <v>8000</v>
      </c>
      <c r="G13878" s="31" t="s">
        <v>102</v>
      </c>
      <c r="H13878">
        <v>8</v>
      </c>
      <c r="I13878" s="31" t="s">
        <v>103</v>
      </c>
    </row>
    <row r="13879" spans="1:9" x14ac:dyDescent="0.3">
      <c r="A13879">
        <v>13910</v>
      </c>
      <c r="B13879">
        <v>8</v>
      </c>
      <c r="C13879">
        <v>223</v>
      </c>
      <c r="D13879" s="32">
        <v>0.60902777777777772</v>
      </c>
      <c r="E13879">
        <v>8000</v>
      </c>
      <c r="G13879" s="31" t="s">
        <v>97</v>
      </c>
      <c r="H13879">
        <v>8</v>
      </c>
      <c r="I13879" s="31" t="s">
        <v>101</v>
      </c>
    </row>
    <row r="13880" spans="1:9" x14ac:dyDescent="0.3">
      <c r="A13880">
        <v>13911</v>
      </c>
      <c r="B13880">
        <v>7</v>
      </c>
      <c r="C13880">
        <v>223</v>
      </c>
      <c r="D13880" s="32">
        <v>0.57916666666666672</v>
      </c>
      <c r="E13880">
        <v>8000</v>
      </c>
      <c r="G13880" s="31" t="s">
        <v>102</v>
      </c>
      <c r="H13880">
        <v>8</v>
      </c>
      <c r="I13880" s="31" t="s">
        <v>106</v>
      </c>
    </row>
    <row r="13881" spans="1:9" x14ac:dyDescent="0.3">
      <c r="A13881">
        <v>13912</v>
      </c>
      <c r="B13881">
        <v>5</v>
      </c>
      <c r="C13881">
        <v>223</v>
      </c>
      <c r="D13881" s="32">
        <v>0.53472222222222221</v>
      </c>
      <c r="E13881">
        <v>8000</v>
      </c>
      <c r="G13881" s="31" t="s">
        <v>102</v>
      </c>
      <c r="H13881">
        <v>8</v>
      </c>
      <c r="I13881" s="31" t="s">
        <v>105</v>
      </c>
    </row>
    <row r="13882" spans="1:9" x14ac:dyDescent="0.3">
      <c r="A13882">
        <v>13913</v>
      </c>
      <c r="B13882">
        <v>3</v>
      </c>
      <c r="C13882">
        <v>223</v>
      </c>
      <c r="D13882" s="32">
        <v>0.6020833333333333</v>
      </c>
      <c r="E13882">
        <v>8000</v>
      </c>
      <c r="F13882">
        <v>3700</v>
      </c>
      <c r="G13882" s="31" t="s">
        <v>102</v>
      </c>
      <c r="H13882">
        <v>9</v>
      </c>
      <c r="I13882" s="31" t="s">
        <v>104</v>
      </c>
    </row>
    <row r="13883" spans="1:9" x14ac:dyDescent="0.3">
      <c r="A13883">
        <v>13914</v>
      </c>
      <c r="B13883">
        <v>2</v>
      </c>
      <c r="C13883">
        <v>223</v>
      </c>
      <c r="D13883" s="32">
        <v>0.61458333333333337</v>
      </c>
      <c r="E13883">
        <v>8000</v>
      </c>
      <c r="F13883">
        <v>2000</v>
      </c>
      <c r="G13883" s="31" t="s">
        <v>97</v>
      </c>
      <c r="H13883">
        <v>9</v>
      </c>
      <c r="I13883" s="31" t="s">
        <v>98</v>
      </c>
    </row>
    <row r="13884" spans="1:9" x14ac:dyDescent="0.3">
      <c r="A13884">
        <v>13915</v>
      </c>
      <c r="B13884">
        <v>4</v>
      </c>
      <c r="C13884">
        <v>223</v>
      </c>
      <c r="D13884" s="32">
        <v>0.6430555555555556</v>
      </c>
      <c r="E13884">
        <v>8000</v>
      </c>
      <c r="G13884" s="31" t="s">
        <v>102</v>
      </c>
      <c r="H13884">
        <v>9</v>
      </c>
      <c r="I13884" s="31" t="s">
        <v>103</v>
      </c>
    </row>
    <row r="13885" spans="1:9" x14ac:dyDescent="0.3">
      <c r="A13885">
        <v>13916</v>
      </c>
      <c r="B13885">
        <v>8</v>
      </c>
      <c r="C13885">
        <v>223</v>
      </c>
      <c r="D13885" s="32">
        <v>0.64375000000000004</v>
      </c>
      <c r="E13885">
        <v>8000</v>
      </c>
      <c r="G13885" s="31" t="s">
        <v>97</v>
      </c>
      <c r="H13885">
        <v>9</v>
      </c>
      <c r="I13885" s="31" t="s">
        <v>101</v>
      </c>
    </row>
    <row r="13886" spans="1:9" x14ac:dyDescent="0.3">
      <c r="A13886">
        <v>13917</v>
      </c>
      <c r="B13886">
        <v>7</v>
      </c>
      <c r="C13886">
        <v>223</v>
      </c>
      <c r="D13886" s="32">
        <v>0.60347222222222219</v>
      </c>
      <c r="E13886">
        <v>8000</v>
      </c>
      <c r="F13886">
        <v>1000</v>
      </c>
      <c r="G13886" s="31" t="s">
        <v>102</v>
      </c>
      <c r="H13886">
        <v>9</v>
      </c>
      <c r="I13886" s="31" t="s">
        <v>106</v>
      </c>
    </row>
    <row r="13887" spans="1:9" x14ac:dyDescent="0.3">
      <c r="A13887">
        <v>13918</v>
      </c>
      <c r="B13887">
        <v>5</v>
      </c>
      <c r="C13887">
        <v>223</v>
      </c>
      <c r="D13887" s="32">
        <v>0.55277777777777781</v>
      </c>
      <c r="E13887">
        <v>8000</v>
      </c>
      <c r="G13887" s="31" t="s">
        <v>102</v>
      </c>
      <c r="H13887">
        <v>9</v>
      </c>
      <c r="I13887" s="31" t="s">
        <v>105</v>
      </c>
    </row>
    <row r="13888" spans="1:9" x14ac:dyDescent="0.3">
      <c r="A13888">
        <v>13919</v>
      </c>
      <c r="B13888">
        <v>3</v>
      </c>
      <c r="C13888">
        <v>223</v>
      </c>
      <c r="D13888" s="32">
        <v>0.63611111111111107</v>
      </c>
      <c r="E13888">
        <v>8000</v>
      </c>
      <c r="F13888">
        <v>6000</v>
      </c>
      <c r="G13888" s="31" t="s">
        <v>102</v>
      </c>
      <c r="H13888">
        <v>10</v>
      </c>
      <c r="I13888" s="31" t="s">
        <v>104</v>
      </c>
    </row>
    <row r="13889" spans="1:9" x14ac:dyDescent="0.3">
      <c r="A13889">
        <v>13920</v>
      </c>
      <c r="B13889">
        <v>2</v>
      </c>
      <c r="C13889">
        <v>223</v>
      </c>
      <c r="D13889" s="32">
        <v>0.65277777777777779</v>
      </c>
      <c r="E13889">
        <v>10000</v>
      </c>
      <c r="G13889" s="31" t="s">
        <v>102</v>
      </c>
      <c r="H13889">
        <v>10</v>
      </c>
      <c r="I13889" s="31" t="s">
        <v>98</v>
      </c>
    </row>
    <row r="13890" spans="1:9" x14ac:dyDescent="0.3">
      <c r="A13890">
        <v>13921</v>
      </c>
      <c r="B13890">
        <v>4</v>
      </c>
      <c r="C13890">
        <v>223</v>
      </c>
      <c r="D13890" s="32">
        <v>0.65763888888888888</v>
      </c>
      <c r="E13890">
        <v>8000</v>
      </c>
      <c r="G13890" s="31" t="s">
        <v>97</v>
      </c>
      <c r="H13890">
        <v>10</v>
      </c>
      <c r="I13890" s="31" t="s">
        <v>103</v>
      </c>
    </row>
    <row r="13891" spans="1:9" x14ac:dyDescent="0.3">
      <c r="A13891">
        <v>13922</v>
      </c>
      <c r="B13891">
        <v>8</v>
      </c>
      <c r="C13891">
        <v>223</v>
      </c>
      <c r="D13891" s="32">
        <v>0.66527777777777775</v>
      </c>
      <c r="E13891">
        <v>8000</v>
      </c>
      <c r="G13891" s="31" t="s">
        <v>97</v>
      </c>
      <c r="H13891">
        <v>10</v>
      </c>
      <c r="I13891" s="31" t="s">
        <v>101</v>
      </c>
    </row>
    <row r="13892" spans="1:9" x14ac:dyDescent="0.3">
      <c r="A13892">
        <v>13923</v>
      </c>
      <c r="B13892">
        <v>7</v>
      </c>
      <c r="C13892">
        <v>223</v>
      </c>
      <c r="D13892" s="32">
        <v>0.62847222222222221</v>
      </c>
      <c r="E13892">
        <v>8000</v>
      </c>
      <c r="G13892" s="31" t="s">
        <v>97</v>
      </c>
      <c r="H13892">
        <v>10</v>
      </c>
      <c r="I13892" s="31" t="s">
        <v>106</v>
      </c>
    </row>
    <row r="13893" spans="1:9" x14ac:dyDescent="0.3">
      <c r="A13893">
        <v>13924</v>
      </c>
      <c r="B13893">
        <v>5</v>
      </c>
      <c r="C13893">
        <v>223</v>
      </c>
      <c r="D13893" s="32">
        <v>0.56874999999999998</v>
      </c>
      <c r="E13893">
        <v>8000</v>
      </c>
      <c r="F13893">
        <v>2000</v>
      </c>
      <c r="G13893" s="31" t="s">
        <v>102</v>
      </c>
      <c r="H13893">
        <v>10</v>
      </c>
      <c r="I13893" s="31" t="s">
        <v>105</v>
      </c>
    </row>
    <row r="13894" spans="1:9" x14ac:dyDescent="0.3">
      <c r="A13894">
        <v>13925</v>
      </c>
      <c r="B13894">
        <v>3</v>
      </c>
      <c r="C13894">
        <v>223</v>
      </c>
      <c r="D13894" s="32">
        <v>0.65902777777777777</v>
      </c>
      <c r="E13894">
        <v>8000</v>
      </c>
      <c r="G13894" s="31" t="s">
        <v>97</v>
      </c>
      <c r="H13894">
        <v>11</v>
      </c>
      <c r="I13894" s="31" t="s">
        <v>104</v>
      </c>
    </row>
    <row r="13895" spans="1:9" x14ac:dyDescent="0.3">
      <c r="A13895">
        <v>13926</v>
      </c>
      <c r="B13895">
        <v>2</v>
      </c>
      <c r="C13895">
        <v>223</v>
      </c>
      <c r="D13895" s="32">
        <v>0.68125000000000002</v>
      </c>
      <c r="E13895">
        <v>10000</v>
      </c>
      <c r="G13895" s="31" t="s">
        <v>102</v>
      </c>
      <c r="H13895">
        <v>11</v>
      </c>
      <c r="I13895" s="31" t="s">
        <v>98</v>
      </c>
    </row>
    <row r="13896" spans="1:9" x14ac:dyDescent="0.3">
      <c r="A13896">
        <v>13927</v>
      </c>
      <c r="B13896">
        <v>4</v>
      </c>
      <c r="C13896">
        <v>223</v>
      </c>
      <c r="D13896" s="32">
        <v>0.67361111111111116</v>
      </c>
      <c r="E13896">
        <v>8000</v>
      </c>
      <c r="G13896" s="31" t="s">
        <v>97</v>
      </c>
      <c r="H13896">
        <v>11</v>
      </c>
      <c r="I13896" s="31" t="s">
        <v>103</v>
      </c>
    </row>
    <row r="13897" spans="1:9" x14ac:dyDescent="0.3">
      <c r="A13897">
        <v>13928</v>
      </c>
      <c r="B13897">
        <v>8</v>
      </c>
      <c r="C13897">
        <v>223</v>
      </c>
      <c r="D13897" s="32">
        <v>0.71180555555555558</v>
      </c>
      <c r="E13897">
        <v>8000</v>
      </c>
      <c r="F13897">
        <v>500</v>
      </c>
      <c r="G13897" s="31" t="s">
        <v>102</v>
      </c>
      <c r="H13897">
        <v>11</v>
      </c>
      <c r="I13897" s="31" t="s">
        <v>101</v>
      </c>
    </row>
    <row r="13898" spans="1:9" x14ac:dyDescent="0.3">
      <c r="A13898">
        <v>13929</v>
      </c>
      <c r="B13898">
        <v>7</v>
      </c>
      <c r="C13898">
        <v>223</v>
      </c>
      <c r="D13898" s="32">
        <v>0.65763888888888888</v>
      </c>
      <c r="E13898">
        <v>8000</v>
      </c>
      <c r="G13898" s="31" t="s">
        <v>97</v>
      </c>
      <c r="H13898">
        <v>11</v>
      </c>
      <c r="I13898" s="31" t="s">
        <v>106</v>
      </c>
    </row>
    <row r="13899" spans="1:9" x14ac:dyDescent="0.3">
      <c r="A13899">
        <v>13930</v>
      </c>
      <c r="B13899">
        <v>5</v>
      </c>
      <c r="C13899">
        <v>223</v>
      </c>
      <c r="D13899" s="32">
        <v>0.59305555555555556</v>
      </c>
      <c r="E13899">
        <v>8000</v>
      </c>
      <c r="G13899" s="31" t="s">
        <v>97</v>
      </c>
      <c r="H13899">
        <v>11</v>
      </c>
      <c r="I13899" s="31" t="s">
        <v>105</v>
      </c>
    </row>
    <row r="13900" spans="1:9" x14ac:dyDescent="0.3">
      <c r="A13900">
        <v>13931</v>
      </c>
      <c r="B13900">
        <v>3</v>
      </c>
      <c r="C13900">
        <v>223</v>
      </c>
      <c r="D13900" s="32">
        <v>0.6958333333333333</v>
      </c>
      <c r="E13900">
        <v>8000</v>
      </c>
      <c r="G13900" s="31" t="s">
        <v>97</v>
      </c>
      <c r="H13900">
        <v>12</v>
      </c>
      <c r="I13900" s="31" t="s">
        <v>104</v>
      </c>
    </row>
    <row r="13901" spans="1:9" x14ac:dyDescent="0.3">
      <c r="A13901">
        <v>13932</v>
      </c>
      <c r="B13901">
        <v>2</v>
      </c>
      <c r="C13901">
        <v>223</v>
      </c>
      <c r="D13901" s="32">
        <v>0.70277777777777772</v>
      </c>
      <c r="E13901">
        <v>8000</v>
      </c>
      <c r="G13901" s="31" t="s">
        <v>97</v>
      </c>
      <c r="H13901">
        <v>12</v>
      </c>
      <c r="I13901" s="31" t="s">
        <v>98</v>
      </c>
    </row>
    <row r="13902" spans="1:9" x14ac:dyDescent="0.3">
      <c r="A13902">
        <v>13933</v>
      </c>
      <c r="B13902">
        <v>4</v>
      </c>
      <c r="C13902">
        <v>223</v>
      </c>
      <c r="D13902" s="32">
        <v>0.68819444444444444</v>
      </c>
      <c r="E13902">
        <v>8000</v>
      </c>
      <c r="G13902" s="31" t="s">
        <v>102</v>
      </c>
      <c r="H13902">
        <v>12</v>
      </c>
      <c r="I13902" s="31" t="s">
        <v>103</v>
      </c>
    </row>
    <row r="13903" spans="1:9" x14ac:dyDescent="0.3">
      <c r="A13903">
        <v>13934</v>
      </c>
      <c r="B13903">
        <v>8</v>
      </c>
      <c r="C13903">
        <v>223</v>
      </c>
      <c r="D13903" s="32">
        <v>0.7319444444444444</v>
      </c>
      <c r="E13903">
        <v>8000</v>
      </c>
      <c r="G13903" s="31" t="s">
        <v>97</v>
      </c>
      <c r="H13903">
        <v>12</v>
      </c>
      <c r="I13903" s="31" t="s">
        <v>101</v>
      </c>
    </row>
    <row r="13904" spans="1:9" x14ac:dyDescent="0.3">
      <c r="A13904">
        <v>13935</v>
      </c>
      <c r="B13904">
        <v>7</v>
      </c>
      <c r="C13904">
        <v>223</v>
      </c>
      <c r="D13904" s="32">
        <v>0.69722222222222219</v>
      </c>
      <c r="E13904">
        <v>10000</v>
      </c>
      <c r="G13904" s="31" t="s">
        <v>97</v>
      </c>
      <c r="H13904">
        <v>12</v>
      </c>
      <c r="I13904" s="31" t="s">
        <v>106</v>
      </c>
    </row>
    <row r="13905" spans="1:9" x14ac:dyDescent="0.3">
      <c r="A13905">
        <v>13936</v>
      </c>
      <c r="B13905">
        <v>5</v>
      </c>
      <c r="C13905">
        <v>223</v>
      </c>
      <c r="D13905" s="32">
        <v>0.61041666666666672</v>
      </c>
      <c r="E13905">
        <v>8000</v>
      </c>
      <c r="G13905" s="31" t="s">
        <v>97</v>
      </c>
      <c r="H13905">
        <v>12</v>
      </c>
      <c r="I13905" s="31" t="s">
        <v>105</v>
      </c>
    </row>
    <row r="13906" spans="1:9" x14ac:dyDescent="0.3">
      <c r="A13906">
        <v>13937</v>
      </c>
      <c r="B13906">
        <v>3</v>
      </c>
      <c r="C13906">
        <v>223</v>
      </c>
      <c r="D13906" s="32">
        <v>0.71875</v>
      </c>
      <c r="E13906">
        <v>8000</v>
      </c>
      <c r="F13906">
        <v>2000</v>
      </c>
      <c r="G13906" s="31" t="s">
        <v>102</v>
      </c>
      <c r="H13906">
        <v>13</v>
      </c>
      <c r="I13906" s="31" t="s">
        <v>104</v>
      </c>
    </row>
    <row r="13907" spans="1:9" x14ac:dyDescent="0.3">
      <c r="A13907">
        <v>13938</v>
      </c>
      <c r="B13907">
        <v>2</v>
      </c>
      <c r="C13907">
        <v>223</v>
      </c>
      <c r="D13907" s="32">
        <v>0.73611111111111116</v>
      </c>
      <c r="E13907">
        <v>8000</v>
      </c>
      <c r="G13907" s="31" t="s">
        <v>97</v>
      </c>
      <c r="H13907">
        <v>13</v>
      </c>
      <c r="I13907" s="31" t="s">
        <v>98</v>
      </c>
    </row>
    <row r="13908" spans="1:9" x14ac:dyDescent="0.3">
      <c r="A13908">
        <v>13939</v>
      </c>
      <c r="B13908">
        <v>4</v>
      </c>
      <c r="C13908">
        <v>223</v>
      </c>
      <c r="D13908" s="32">
        <v>0.70972222222222225</v>
      </c>
      <c r="E13908">
        <v>8000</v>
      </c>
      <c r="G13908" s="31" t="s">
        <v>102</v>
      </c>
      <c r="H13908">
        <v>13</v>
      </c>
      <c r="I13908" s="31" t="s">
        <v>103</v>
      </c>
    </row>
    <row r="13909" spans="1:9" x14ac:dyDescent="0.3">
      <c r="A13909">
        <v>13940</v>
      </c>
      <c r="B13909">
        <v>8</v>
      </c>
      <c r="C13909">
        <v>223</v>
      </c>
      <c r="D13909" s="32">
        <v>0.76736111111111116</v>
      </c>
      <c r="E13909">
        <v>10000</v>
      </c>
      <c r="F13909">
        <v>2000</v>
      </c>
      <c r="G13909" s="31" t="s">
        <v>102</v>
      </c>
      <c r="H13909">
        <v>13</v>
      </c>
      <c r="I13909" s="31" t="s">
        <v>101</v>
      </c>
    </row>
    <row r="13910" spans="1:9" x14ac:dyDescent="0.3">
      <c r="A13910">
        <v>13941</v>
      </c>
      <c r="B13910">
        <v>7</v>
      </c>
      <c r="C13910">
        <v>223</v>
      </c>
      <c r="D13910" s="32">
        <v>0.71736111111111112</v>
      </c>
      <c r="E13910">
        <v>8000</v>
      </c>
      <c r="G13910" s="31" t="s">
        <v>97</v>
      </c>
      <c r="H13910">
        <v>13</v>
      </c>
      <c r="I13910" s="31" t="s">
        <v>106</v>
      </c>
    </row>
    <row r="13911" spans="1:9" x14ac:dyDescent="0.3">
      <c r="A13911">
        <v>13942</v>
      </c>
      <c r="B13911">
        <v>5</v>
      </c>
      <c r="C13911">
        <v>223</v>
      </c>
      <c r="D13911" s="32">
        <v>0.63472222222222219</v>
      </c>
      <c r="E13911">
        <v>8000</v>
      </c>
      <c r="G13911" s="31" t="s">
        <v>97</v>
      </c>
      <c r="H13911">
        <v>13</v>
      </c>
      <c r="I13911" s="31" t="s">
        <v>105</v>
      </c>
    </row>
    <row r="13912" spans="1:9" x14ac:dyDescent="0.3">
      <c r="A13912">
        <v>13943</v>
      </c>
      <c r="B13912">
        <v>3</v>
      </c>
      <c r="C13912">
        <v>223</v>
      </c>
      <c r="D13912" s="32">
        <v>0.74375000000000002</v>
      </c>
      <c r="E13912">
        <v>8000</v>
      </c>
      <c r="G13912" s="31" t="s">
        <v>97</v>
      </c>
      <c r="H13912">
        <v>14</v>
      </c>
      <c r="I13912" s="31" t="s">
        <v>104</v>
      </c>
    </row>
    <row r="13913" spans="1:9" x14ac:dyDescent="0.3">
      <c r="A13913">
        <v>13944</v>
      </c>
      <c r="B13913">
        <v>2</v>
      </c>
      <c r="C13913">
        <v>223</v>
      </c>
      <c r="D13913" s="32">
        <v>0.77638888888888891</v>
      </c>
      <c r="E13913">
        <v>8000</v>
      </c>
      <c r="G13913" s="31" t="s">
        <v>97</v>
      </c>
      <c r="H13913">
        <v>14</v>
      </c>
      <c r="I13913" s="31" t="s">
        <v>98</v>
      </c>
    </row>
    <row r="13914" spans="1:9" x14ac:dyDescent="0.3">
      <c r="A13914">
        <v>13945</v>
      </c>
      <c r="B13914">
        <v>4</v>
      </c>
      <c r="C13914">
        <v>223</v>
      </c>
      <c r="D13914" s="32">
        <v>0.7319444444444444</v>
      </c>
      <c r="E13914">
        <v>8000</v>
      </c>
      <c r="G13914" s="31" t="s">
        <v>97</v>
      </c>
      <c r="H13914">
        <v>14</v>
      </c>
      <c r="I13914" s="31" t="s">
        <v>103</v>
      </c>
    </row>
    <row r="13915" spans="1:9" x14ac:dyDescent="0.3">
      <c r="A13915">
        <v>13946</v>
      </c>
      <c r="B13915">
        <v>8</v>
      </c>
      <c r="C13915">
        <v>223</v>
      </c>
      <c r="D13915" s="32">
        <v>0.80763888888888891</v>
      </c>
      <c r="E13915">
        <v>10000</v>
      </c>
      <c r="G13915" s="31" t="s">
        <v>97</v>
      </c>
      <c r="H13915">
        <v>14</v>
      </c>
      <c r="I13915" s="31" t="s">
        <v>101</v>
      </c>
    </row>
    <row r="13916" spans="1:9" x14ac:dyDescent="0.3">
      <c r="A13916">
        <v>13947</v>
      </c>
      <c r="B13916">
        <v>7</v>
      </c>
      <c r="C13916">
        <v>223</v>
      </c>
      <c r="D13916" s="32">
        <v>0.74444444444444446</v>
      </c>
      <c r="E13916">
        <v>8000</v>
      </c>
      <c r="G13916" s="31" t="s">
        <v>102</v>
      </c>
      <c r="H13916">
        <v>14</v>
      </c>
      <c r="I13916" s="31" t="s">
        <v>106</v>
      </c>
    </row>
    <row r="13917" spans="1:9" x14ac:dyDescent="0.3">
      <c r="A13917">
        <v>13948</v>
      </c>
      <c r="B13917">
        <v>5</v>
      </c>
      <c r="C13917">
        <v>223</v>
      </c>
      <c r="D13917" s="32">
        <v>0.66041666666666665</v>
      </c>
      <c r="E13917">
        <v>8000</v>
      </c>
      <c r="G13917" s="31" t="s">
        <v>97</v>
      </c>
      <c r="H13917">
        <v>14</v>
      </c>
      <c r="I13917" s="31" t="s">
        <v>105</v>
      </c>
    </row>
    <row r="13918" spans="1:9" x14ac:dyDescent="0.3">
      <c r="A13918">
        <v>13949</v>
      </c>
      <c r="B13918">
        <v>3</v>
      </c>
      <c r="C13918">
        <v>223</v>
      </c>
      <c r="D13918" s="32">
        <v>0.76111111111111107</v>
      </c>
      <c r="E13918">
        <v>8000</v>
      </c>
      <c r="G13918" s="31" t="s">
        <v>97</v>
      </c>
      <c r="H13918">
        <v>15</v>
      </c>
      <c r="I13918" s="31" t="s">
        <v>104</v>
      </c>
    </row>
    <row r="13919" spans="1:9" x14ac:dyDescent="0.3">
      <c r="A13919">
        <v>13950</v>
      </c>
      <c r="B13919">
        <v>2</v>
      </c>
      <c r="C13919">
        <v>223</v>
      </c>
      <c r="D13919" s="32">
        <v>0.79583333333333328</v>
      </c>
      <c r="E13919">
        <v>8000</v>
      </c>
      <c r="G13919" s="31" t="s">
        <v>102</v>
      </c>
      <c r="H13919">
        <v>15</v>
      </c>
      <c r="I13919" s="31" t="s">
        <v>98</v>
      </c>
    </row>
    <row r="13920" spans="1:9" x14ac:dyDescent="0.3">
      <c r="A13920">
        <v>13951</v>
      </c>
      <c r="B13920">
        <v>4</v>
      </c>
      <c r="C13920">
        <v>223</v>
      </c>
      <c r="D13920" s="32">
        <v>0.76666666666666672</v>
      </c>
      <c r="E13920">
        <v>10000</v>
      </c>
      <c r="G13920" s="31" t="s">
        <v>102</v>
      </c>
      <c r="H13920">
        <v>15</v>
      </c>
      <c r="I13920" s="31" t="s">
        <v>103</v>
      </c>
    </row>
    <row r="13921" spans="1:9" x14ac:dyDescent="0.3">
      <c r="A13921">
        <v>13952</v>
      </c>
      <c r="B13921">
        <v>8</v>
      </c>
      <c r="C13921">
        <v>223</v>
      </c>
      <c r="D13921" s="32">
        <v>0.82916666666666672</v>
      </c>
      <c r="E13921">
        <v>8000</v>
      </c>
      <c r="G13921" s="31" t="s">
        <v>102</v>
      </c>
      <c r="H13921">
        <v>15</v>
      </c>
      <c r="I13921" s="31" t="s">
        <v>101</v>
      </c>
    </row>
    <row r="13922" spans="1:9" x14ac:dyDescent="0.3">
      <c r="A13922">
        <v>13953</v>
      </c>
      <c r="B13922">
        <v>7</v>
      </c>
      <c r="C13922">
        <v>223</v>
      </c>
      <c r="D13922" s="32">
        <v>0.76597222222222228</v>
      </c>
      <c r="E13922">
        <v>8000</v>
      </c>
      <c r="F13922">
        <v>2000</v>
      </c>
      <c r="G13922" s="31" t="s">
        <v>102</v>
      </c>
      <c r="H13922">
        <v>15</v>
      </c>
      <c r="I13922" s="31" t="s">
        <v>106</v>
      </c>
    </row>
    <row r="13923" spans="1:9" x14ac:dyDescent="0.3">
      <c r="A13923">
        <v>13954</v>
      </c>
      <c r="B13923">
        <v>5</v>
      </c>
      <c r="C13923">
        <v>223</v>
      </c>
      <c r="D13923" s="32">
        <v>0.67986111111111114</v>
      </c>
      <c r="E13923">
        <v>8000</v>
      </c>
      <c r="G13923" s="31" t="s">
        <v>97</v>
      </c>
      <c r="H13923">
        <v>15</v>
      </c>
      <c r="I13923" s="31" t="s">
        <v>105</v>
      </c>
    </row>
    <row r="13924" spans="1:9" x14ac:dyDescent="0.3">
      <c r="A13924">
        <v>13955</v>
      </c>
      <c r="B13924">
        <v>3</v>
      </c>
      <c r="C13924">
        <v>223</v>
      </c>
      <c r="D13924" s="32">
        <v>0.80555555555555558</v>
      </c>
      <c r="E13924">
        <v>8000</v>
      </c>
      <c r="F13924">
        <v>6000</v>
      </c>
      <c r="G13924" s="31" t="s">
        <v>102</v>
      </c>
      <c r="H13924">
        <v>16</v>
      </c>
      <c r="I13924" s="31" t="s">
        <v>104</v>
      </c>
    </row>
    <row r="13925" spans="1:9" x14ac:dyDescent="0.3">
      <c r="A13925">
        <v>13956</v>
      </c>
      <c r="B13925">
        <v>2</v>
      </c>
      <c r="C13925">
        <v>223</v>
      </c>
      <c r="D13925" s="32">
        <v>0.8208333333333333</v>
      </c>
      <c r="E13925">
        <v>10000</v>
      </c>
      <c r="G13925" s="31" t="s">
        <v>97</v>
      </c>
      <c r="H13925">
        <v>16</v>
      </c>
      <c r="I13925" s="31" t="s">
        <v>98</v>
      </c>
    </row>
    <row r="13926" spans="1:9" x14ac:dyDescent="0.3">
      <c r="A13926">
        <v>13957</v>
      </c>
      <c r="B13926">
        <v>4</v>
      </c>
      <c r="C13926">
        <v>223</v>
      </c>
      <c r="D13926" s="32">
        <v>0.78194444444444444</v>
      </c>
      <c r="E13926">
        <v>8000</v>
      </c>
      <c r="G13926" s="31" t="s">
        <v>102</v>
      </c>
      <c r="H13926">
        <v>16</v>
      </c>
      <c r="I13926" s="31" t="s">
        <v>103</v>
      </c>
    </row>
    <row r="13927" spans="1:9" x14ac:dyDescent="0.3">
      <c r="A13927">
        <v>13958</v>
      </c>
      <c r="B13927">
        <v>7</v>
      </c>
      <c r="C13927">
        <v>223</v>
      </c>
      <c r="D13927" s="32">
        <v>0.77777777777777779</v>
      </c>
      <c r="E13927">
        <v>8000</v>
      </c>
      <c r="F13927">
        <v>2000</v>
      </c>
      <c r="G13927" s="31" t="s">
        <v>102</v>
      </c>
      <c r="H13927">
        <v>16</v>
      </c>
      <c r="I13927" s="31" t="s">
        <v>106</v>
      </c>
    </row>
    <row r="13928" spans="1:9" x14ac:dyDescent="0.3">
      <c r="A13928">
        <v>13959</v>
      </c>
      <c r="B13928">
        <v>5</v>
      </c>
      <c r="C13928">
        <v>223</v>
      </c>
      <c r="D13928" s="32">
        <v>0.70416666666666672</v>
      </c>
      <c r="E13928">
        <v>8000</v>
      </c>
      <c r="G13928" s="31" t="s">
        <v>97</v>
      </c>
      <c r="H13928">
        <v>16</v>
      </c>
      <c r="I13928" s="31" t="s">
        <v>105</v>
      </c>
    </row>
    <row r="13929" spans="1:9" x14ac:dyDescent="0.3">
      <c r="A13929">
        <v>13960</v>
      </c>
      <c r="B13929">
        <v>3</v>
      </c>
      <c r="C13929">
        <v>223</v>
      </c>
      <c r="D13929" s="32">
        <v>0.82708333333333328</v>
      </c>
      <c r="E13929">
        <v>8000</v>
      </c>
      <c r="G13929" s="31" t="s">
        <v>102</v>
      </c>
      <c r="H13929">
        <v>17</v>
      </c>
      <c r="I13929" s="31" t="s">
        <v>104</v>
      </c>
    </row>
    <row r="13930" spans="1:9" x14ac:dyDescent="0.3">
      <c r="A13930">
        <v>13961</v>
      </c>
      <c r="B13930">
        <v>4</v>
      </c>
      <c r="C13930">
        <v>223</v>
      </c>
      <c r="D13930" s="32">
        <v>0.8125</v>
      </c>
      <c r="E13930">
        <v>8000</v>
      </c>
      <c r="G13930" s="31" t="s">
        <v>97</v>
      </c>
      <c r="H13930">
        <v>17</v>
      </c>
      <c r="I13930" s="31" t="s">
        <v>103</v>
      </c>
    </row>
    <row r="13931" spans="1:9" x14ac:dyDescent="0.3">
      <c r="A13931">
        <v>13962</v>
      </c>
      <c r="B13931">
        <v>7</v>
      </c>
      <c r="C13931">
        <v>223</v>
      </c>
      <c r="D13931" s="32">
        <v>0.81527777777777777</v>
      </c>
      <c r="E13931">
        <v>8000</v>
      </c>
      <c r="G13931" s="31" t="s">
        <v>102</v>
      </c>
      <c r="H13931">
        <v>17</v>
      </c>
      <c r="I13931" s="31" t="s">
        <v>106</v>
      </c>
    </row>
    <row r="13932" spans="1:9" x14ac:dyDescent="0.3">
      <c r="A13932">
        <v>13963</v>
      </c>
      <c r="B13932">
        <v>5</v>
      </c>
      <c r="C13932">
        <v>223</v>
      </c>
      <c r="D13932" s="32">
        <v>0.72847222222222219</v>
      </c>
      <c r="E13932">
        <v>8000</v>
      </c>
      <c r="G13932" s="31" t="s">
        <v>97</v>
      </c>
      <c r="H13932">
        <v>17</v>
      </c>
      <c r="I13932" s="31" t="s">
        <v>105</v>
      </c>
    </row>
    <row r="13933" spans="1:9" x14ac:dyDescent="0.3">
      <c r="A13933">
        <v>13964</v>
      </c>
      <c r="B13933">
        <v>3</v>
      </c>
      <c r="C13933">
        <v>223</v>
      </c>
      <c r="D13933" s="32"/>
      <c r="E13933">
        <v>8000</v>
      </c>
      <c r="G13933" s="31" t="s">
        <v>102</v>
      </c>
      <c r="H13933">
        <v>18</v>
      </c>
      <c r="I13933" s="31" t="s">
        <v>104</v>
      </c>
    </row>
    <row r="13934" spans="1:9" x14ac:dyDescent="0.3">
      <c r="A13934">
        <v>13965</v>
      </c>
      <c r="B13934">
        <v>4</v>
      </c>
      <c r="C13934">
        <v>223</v>
      </c>
      <c r="D13934" s="32">
        <v>0.82916666666666672</v>
      </c>
      <c r="E13934">
        <v>8000</v>
      </c>
      <c r="G13934" s="31" t="s">
        <v>102</v>
      </c>
      <c r="H13934">
        <v>18</v>
      </c>
      <c r="I13934" s="31" t="s">
        <v>103</v>
      </c>
    </row>
    <row r="13935" spans="1:9" x14ac:dyDescent="0.3">
      <c r="A13935">
        <v>13966</v>
      </c>
      <c r="B13935">
        <v>7</v>
      </c>
      <c r="C13935">
        <v>223</v>
      </c>
      <c r="D13935" s="32">
        <v>0.83125000000000004</v>
      </c>
      <c r="E13935">
        <v>8000</v>
      </c>
      <c r="G13935" s="31" t="s">
        <v>102</v>
      </c>
      <c r="H13935">
        <v>18</v>
      </c>
      <c r="I13935" s="31" t="s">
        <v>106</v>
      </c>
    </row>
    <row r="13936" spans="1:9" x14ac:dyDescent="0.3">
      <c r="A13936">
        <v>13967</v>
      </c>
      <c r="B13936">
        <v>5</v>
      </c>
      <c r="C13936">
        <v>223</v>
      </c>
      <c r="D13936" s="32">
        <v>0.75763888888888886</v>
      </c>
      <c r="E13936">
        <v>8000</v>
      </c>
      <c r="G13936" s="31" t="s">
        <v>97</v>
      </c>
      <c r="H13936">
        <v>18</v>
      </c>
      <c r="I13936" s="31" t="s">
        <v>105</v>
      </c>
    </row>
    <row r="13937" spans="1:9" x14ac:dyDescent="0.3">
      <c r="A13937">
        <v>13968</v>
      </c>
      <c r="B13937">
        <v>5</v>
      </c>
      <c r="C13937">
        <v>223</v>
      </c>
      <c r="D13937" s="32">
        <v>0.77986111111111112</v>
      </c>
      <c r="E13937">
        <v>8000</v>
      </c>
      <c r="G13937" s="31" t="s">
        <v>97</v>
      </c>
      <c r="H13937">
        <v>19</v>
      </c>
      <c r="I13937" s="31" t="s">
        <v>105</v>
      </c>
    </row>
    <row r="13938" spans="1:9" x14ac:dyDescent="0.3">
      <c r="A13938">
        <v>13969</v>
      </c>
      <c r="B13938">
        <v>5</v>
      </c>
      <c r="C13938">
        <v>223</v>
      </c>
      <c r="D13938" s="32">
        <v>0.80486111111111114</v>
      </c>
      <c r="E13938">
        <v>10000</v>
      </c>
      <c r="G13938" s="31" t="s">
        <v>102</v>
      </c>
      <c r="H13938">
        <v>20</v>
      </c>
      <c r="I13938" s="31" t="s">
        <v>105</v>
      </c>
    </row>
    <row r="13939" spans="1:9" x14ac:dyDescent="0.3">
      <c r="A13939">
        <v>13970</v>
      </c>
      <c r="B13939">
        <v>5</v>
      </c>
      <c r="C13939">
        <v>223</v>
      </c>
      <c r="D13939" s="32">
        <v>0.82013888888888886</v>
      </c>
      <c r="E13939">
        <v>8000</v>
      </c>
      <c r="G13939" s="31" t="s">
        <v>97</v>
      </c>
      <c r="H13939">
        <v>21</v>
      </c>
      <c r="I13939" s="31" t="s">
        <v>105</v>
      </c>
    </row>
    <row r="13940" spans="1:9" x14ac:dyDescent="0.3">
      <c r="A13940">
        <v>13971</v>
      </c>
      <c r="B13940">
        <v>5</v>
      </c>
      <c r="C13940">
        <v>223</v>
      </c>
      <c r="D13940" s="32"/>
      <c r="E13940">
        <v>8000</v>
      </c>
      <c r="G13940" s="31" t="s">
        <v>102</v>
      </c>
      <c r="H13940">
        <v>22</v>
      </c>
      <c r="I13940" s="31" t="s">
        <v>105</v>
      </c>
    </row>
    <row r="13941" spans="1:9" x14ac:dyDescent="0.3">
      <c r="A13941">
        <v>13972</v>
      </c>
      <c r="B13941">
        <v>3</v>
      </c>
      <c r="C13941">
        <v>224</v>
      </c>
      <c r="D13941" s="32">
        <v>0.46041666666666664</v>
      </c>
      <c r="E13941">
        <v>10000</v>
      </c>
      <c r="G13941" s="31" t="s">
        <v>97</v>
      </c>
      <c r="H13941">
        <v>4</v>
      </c>
      <c r="I13941" s="31" t="s">
        <v>104</v>
      </c>
    </row>
    <row r="13942" spans="1:9" x14ac:dyDescent="0.3">
      <c r="A13942">
        <v>13973</v>
      </c>
      <c r="B13942">
        <v>1</v>
      </c>
      <c r="C13942">
        <v>224</v>
      </c>
      <c r="D13942" s="32">
        <v>0.45277777777777778</v>
      </c>
      <c r="E13942">
        <v>8000</v>
      </c>
      <c r="F13942">
        <v>2000</v>
      </c>
      <c r="G13942" s="31" t="s">
        <v>97</v>
      </c>
      <c r="H13942">
        <v>4</v>
      </c>
      <c r="I13942" s="31" t="s">
        <v>99</v>
      </c>
    </row>
    <row r="13943" spans="1:9" x14ac:dyDescent="0.3">
      <c r="A13943">
        <v>13974</v>
      </c>
      <c r="B13943">
        <v>6</v>
      </c>
      <c r="C13943">
        <v>224</v>
      </c>
      <c r="D13943" s="32">
        <v>0.67777777777777781</v>
      </c>
      <c r="E13943">
        <v>8000</v>
      </c>
      <c r="G13943" s="31" t="s">
        <v>102</v>
      </c>
      <c r="H13943">
        <v>4</v>
      </c>
      <c r="I13943" s="31" t="s">
        <v>100</v>
      </c>
    </row>
    <row r="13944" spans="1:9" x14ac:dyDescent="0.3">
      <c r="A13944">
        <v>13975</v>
      </c>
      <c r="B13944">
        <v>4</v>
      </c>
      <c r="C13944">
        <v>224</v>
      </c>
      <c r="D13944" s="32">
        <v>0.4465277777777778</v>
      </c>
      <c r="E13944">
        <v>8000</v>
      </c>
      <c r="G13944" s="31" t="s">
        <v>97</v>
      </c>
      <c r="H13944">
        <v>4</v>
      </c>
      <c r="I13944" s="31" t="s">
        <v>103</v>
      </c>
    </row>
    <row r="13945" spans="1:9" x14ac:dyDescent="0.3">
      <c r="A13945">
        <v>13976</v>
      </c>
      <c r="B13945">
        <v>8</v>
      </c>
      <c r="C13945">
        <v>224</v>
      </c>
      <c r="D13945" s="32">
        <v>0.47291666666666665</v>
      </c>
      <c r="E13945">
        <v>8000</v>
      </c>
      <c r="G13945" s="31" t="s">
        <v>102</v>
      </c>
      <c r="H13945">
        <v>4</v>
      </c>
      <c r="I13945" s="31" t="s">
        <v>101</v>
      </c>
    </row>
    <row r="13946" spans="1:9" x14ac:dyDescent="0.3">
      <c r="A13946">
        <v>13977</v>
      </c>
      <c r="B13946">
        <v>5</v>
      </c>
      <c r="C13946">
        <v>224</v>
      </c>
      <c r="D13946" s="32">
        <v>0.44861111111111113</v>
      </c>
      <c r="E13946">
        <v>8000</v>
      </c>
      <c r="G13946" s="31" t="s">
        <v>97</v>
      </c>
      <c r="H13946">
        <v>4</v>
      </c>
      <c r="I13946" s="31" t="s">
        <v>105</v>
      </c>
    </row>
    <row r="13947" spans="1:9" x14ac:dyDescent="0.3">
      <c r="A13947">
        <v>13978</v>
      </c>
      <c r="B13947">
        <v>3</v>
      </c>
      <c r="C13947">
        <v>224</v>
      </c>
      <c r="D13947" s="32">
        <v>0.48819444444444443</v>
      </c>
      <c r="E13947">
        <v>8000</v>
      </c>
      <c r="F13947">
        <v>3000</v>
      </c>
      <c r="G13947" s="31" t="s">
        <v>102</v>
      </c>
      <c r="H13947">
        <v>5</v>
      </c>
      <c r="I13947" s="31" t="s">
        <v>104</v>
      </c>
    </row>
    <row r="13948" spans="1:9" x14ac:dyDescent="0.3">
      <c r="A13948">
        <v>13979</v>
      </c>
      <c r="B13948">
        <v>1</v>
      </c>
      <c r="C13948">
        <v>224</v>
      </c>
      <c r="D13948" s="32">
        <v>0.46527777777777779</v>
      </c>
      <c r="E13948">
        <v>8000</v>
      </c>
      <c r="G13948" s="31" t="s">
        <v>97</v>
      </c>
      <c r="H13948">
        <v>5</v>
      </c>
      <c r="I13948" s="31" t="s">
        <v>99</v>
      </c>
    </row>
    <row r="13949" spans="1:9" x14ac:dyDescent="0.3">
      <c r="A13949">
        <v>13980</v>
      </c>
      <c r="B13949">
        <v>6</v>
      </c>
      <c r="C13949">
        <v>224</v>
      </c>
      <c r="D13949" s="32">
        <v>0.77708333333333335</v>
      </c>
      <c r="E13949">
        <v>8000</v>
      </c>
      <c r="G13949" s="31" t="s">
        <v>102</v>
      </c>
      <c r="H13949">
        <v>5</v>
      </c>
      <c r="I13949" s="31" t="s">
        <v>100</v>
      </c>
    </row>
    <row r="13950" spans="1:9" x14ac:dyDescent="0.3">
      <c r="A13950">
        <v>13981</v>
      </c>
      <c r="B13950">
        <v>4</v>
      </c>
      <c r="C13950">
        <v>224</v>
      </c>
      <c r="D13950" s="32">
        <v>0.47291666666666665</v>
      </c>
      <c r="E13950">
        <v>8000</v>
      </c>
      <c r="G13950" s="31" t="s">
        <v>102</v>
      </c>
      <c r="H13950">
        <v>5</v>
      </c>
      <c r="I13950" s="31" t="s">
        <v>103</v>
      </c>
    </row>
    <row r="13951" spans="1:9" x14ac:dyDescent="0.3">
      <c r="A13951">
        <v>13982</v>
      </c>
      <c r="B13951">
        <v>8</v>
      </c>
      <c r="C13951">
        <v>224</v>
      </c>
      <c r="D13951" s="32">
        <v>0.4861111111111111</v>
      </c>
      <c r="E13951">
        <v>8000</v>
      </c>
      <c r="F13951">
        <v>2000</v>
      </c>
      <c r="G13951" s="31" t="s">
        <v>102</v>
      </c>
      <c r="H13951">
        <v>5</v>
      </c>
      <c r="I13951" s="31" t="s">
        <v>101</v>
      </c>
    </row>
    <row r="13952" spans="1:9" x14ac:dyDescent="0.3">
      <c r="A13952">
        <v>13983</v>
      </c>
      <c r="B13952">
        <v>5</v>
      </c>
      <c r="C13952">
        <v>224</v>
      </c>
      <c r="D13952" s="32">
        <v>0.47499999999999998</v>
      </c>
      <c r="E13952">
        <v>8000</v>
      </c>
      <c r="G13952" s="31" t="s">
        <v>102</v>
      </c>
      <c r="H13952">
        <v>5</v>
      </c>
      <c r="I13952" s="31" t="s">
        <v>105</v>
      </c>
    </row>
    <row r="13953" spans="1:9" x14ac:dyDescent="0.3">
      <c r="A13953">
        <v>13984</v>
      </c>
      <c r="B13953">
        <v>3</v>
      </c>
      <c r="C13953">
        <v>224</v>
      </c>
      <c r="D13953" s="32">
        <v>0.53125</v>
      </c>
      <c r="E13953">
        <v>8000</v>
      </c>
      <c r="G13953" s="31" t="s">
        <v>102</v>
      </c>
      <c r="H13953">
        <v>6</v>
      </c>
      <c r="I13953" s="31" t="s">
        <v>104</v>
      </c>
    </row>
    <row r="13954" spans="1:9" x14ac:dyDescent="0.3">
      <c r="A13954">
        <v>13985</v>
      </c>
      <c r="B13954">
        <v>1</v>
      </c>
      <c r="C13954">
        <v>224</v>
      </c>
      <c r="D13954" s="32"/>
      <c r="E13954">
        <v>8000</v>
      </c>
      <c r="G13954" s="31" t="s">
        <v>97</v>
      </c>
      <c r="H13954">
        <v>6</v>
      </c>
      <c r="I13954" s="31" t="s">
        <v>99</v>
      </c>
    </row>
    <row r="13955" spans="1:9" x14ac:dyDescent="0.3">
      <c r="A13955">
        <v>13986</v>
      </c>
      <c r="B13955">
        <v>6</v>
      </c>
      <c r="C13955">
        <v>224</v>
      </c>
      <c r="D13955" s="32">
        <v>0.81597222222222221</v>
      </c>
      <c r="E13955">
        <v>10000</v>
      </c>
      <c r="G13955" s="31" t="s">
        <v>97</v>
      </c>
      <c r="H13955">
        <v>6</v>
      </c>
      <c r="I13955" s="31" t="s">
        <v>100</v>
      </c>
    </row>
    <row r="13956" spans="1:9" x14ac:dyDescent="0.3">
      <c r="A13956">
        <v>13987</v>
      </c>
      <c r="B13956">
        <v>4</v>
      </c>
      <c r="C13956">
        <v>224</v>
      </c>
      <c r="D13956" s="32">
        <v>0.51875000000000004</v>
      </c>
      <c r="E13956">
        <v>8000</v>
      </c>
      <c r="G13956" s="31" t="s">
        <v>102</v>
      </c>
      <c r="H13956">
        <v>6</v>
      </c>
      <c r="I13956" s="31" t="s">
        <v>103</v>
      </c>
    </row>
    <row r="13957" spans="1:9" x14ac:dyDescent="0.3">
      <c r="A13957">
        <v>13988</v>
      </c>
      <c r="B13957">
        <v>8</v>
      </c>
      <c r="C13957">
        <v>224</v>
      </c>
      <c r="D13957" s="32">
        <v>0.54791666666666672</v>
      </c>
      <c r="E13957">
        <v>8000</v>
      </c>
      <c r="F13957">
        <v>1000</v>
      </c>
      <c r="G13957" s="31" t="s">
        <v>102</v>
      </c>
      <c r="H13957">
        <v>6</v>
      </c>
      <c r="I13957" s="31" t="s">
        <v>101</v>
      </c>
    </row>
    <row r="13958" spans="1:9" x14ac:dyDescent="0.3">
      <c r="A13958">
        <v>13989</v>
      </c>
      <c r="B13958">
        <v>5</v>
      </c>
      <c r="C13958">
        <v>224</v>
      </c>
      <c r="D13958" s="32">
        <v>0.48819444444444443</v>
      </c>
      <c r="E13958">
        <v>8000</v>
      </c>
      <c r="F13958">
        <v>2000</v>
      </c>
      <c r="G13958" s="31" t="s">
        <v>102</v>
      </c>
      <c r="H13958">
        <v>6</v>
      </c>
      <c r="I13958" s="31" t="s">
        <v>105</v>
      </c>
    </row>
    <row r="13959" spans="1:9" x14ac:dyDescent="0.3">
      <c r="A13959">
        <v>13990</v>
      </c>
      <c r="B13959">
        <v>3</v>
      </c>
      <c r="C13959">
        <v>224</v>
      </c>
      <c r="D13959" s="32">
        <v>0.55902777777777779</v>
      </c>
      <c r="E13959">
        <v>10000</v>
      </c>
      <c r="F13959">
        <v>1000</v>
      </c>
      <c r="G13959" s="31" t="s">
        <v>97</v>
      </c>
      <c r="H13959">
        <v>7</v>
      </c>
      <c r="I13959" s="31" t="s">
        <v>104</v>
      </c>
    </row>
    <row r="13960" spans="1:9" x14ac:dyDescent="0.3">
      <c r="A13960">
        <v>13991</v>
      </c>
      <c r="B13960">
        <v>1</v>
      </c>
      <c r="C13960">
        <v>224</v>
      </c>
      <c r="D13960" s="32">
        <v>0.54791666666666672</v>
      </c>
      <c r="E13960">
        <v>8000</v>
      </c>
      <c r="G13960" s="31" t="s">
        <v>97</v>
      </c>
      <c r="H13960">
        <v>7</v>
      </c>
      <c r="I13960" s="31" t="s">
        <v>99</v>
      </c>
    </row>
    <row r="13961" spans="1:9" x14ac:dyDescent="0.3">
      <c r="A13961">
        <v>13992</v>
      </c>
      <c r="B13961">
        <v>4</v>
      </c>
      <c r="C13961">
        <v>224</v>
      </c>
      <c r="D13961" s="32">
        <v>0.55555555555555558</v>
      </c>
      <c r="E13961">
        <v>8000</v>
      </c>
      <c r="G13961" s="31" t="s">
        <v>102</v>
      </c>
      <c r="H13961">
        <v>7</v>
      </c>
      <c r="I13961" s="31" t="s">
        <v>103</v>
      </c>
    </row>
    <row r="13962" spans="1:9" x14ac:dyDescent="0.3">
      <c r="A13962">
        <v>13993</v>
      </c>
      <c r="B13962">
        <v>8</v>
      </c>
      <c r="C13962">
        <v>224</v>
      </c>
      <c r="D13962" s="32">
        <v>0.67569444444444449</v>
      </c>
      <c r="E13962">
        <v>8000</v>
      </c>
      <c r="G13962" s="31" t="s">
        <v>97</v>
      </c>
      <c r="H13962">
        <v>7</v>
      </c>
      <c r="I13962" s="31" t="s">
        <v>101</v>
      </c>
    </row>
    <row r="13963" spans="1:9" x14ac:dyDescent="0.3">
      <c r="A13963">
        <v>13994</v>
      </c>
      <c r="B13963">
        <v>5</v>
      </c>
      <c r="C13963">
        <v>224</v>
      </c>
      <c r="D13963" s="32">
        <v>0.5180555555555556</v>
      </c>
      <c r="E13963">
        <v>8000</v>
      </c>
      <c r="F13963">
        <v>1000</v>
      </c>
      <c r="G13963" s="31" t="s">
        <v>102</v>
      </c>
      <c r="H13963">
        <v>7</v>
      </c>
      <c r="I13963" s="31" t="s">
        <v>105</v>
      </c>
    </row>
    <row r="13964" spans="1:9" x14ac:dyDescent="0.3">
      <c r="A13964">
        <v>13995</v>
      </c>
      <c r="B13964">
        <v>3</v>
      </c>
      <c r="C13964">
        <v>224</v>
      </c>
      <c r="D13964" s="32">
        <v>0.5805555555555556</v>
      </c>
      <c r="E13964">
        <v>8000</v>
      </c>
      <c r="G13964" s="31" t="s">
        <v>97</v>
      </c>
      <c r="H13964">
        <v>8</v>
      </c>
      <c r="I13964" s="31" t="s">
        <v>104</v>
      </c>
    </row>
    <row r="13965" spans="1:9" x14ac:dyDescent="0.3">
      <c r="A13965">
        <v>13996</v>
      </c>
      <c r="B13965">
        <v>1</v>
      </c>
      <c r="C13965">
        <v>224</v>
      </c>
      <c r="D13965" s="32">
        <v>0.66805555555555551</v>
      </c>
      <c r="E13965">
        <v>8000</v>
      </c>
      <c r="F13965">
        <v>2000</v>
      </c>
      <c r="G13965" s="31" t="s">
        <v>102</v>
      </c>
      <c r="H13965">
        <v>8</v>
      </c>
      <c r="I13965" s="31" t="s">
        <v>99</v>
      </c>
    </row>
    <row r="13966" spans="1:9" x14ac:dyDescent="0.3">
      <c r="A13966">
        <v>13997</v>
      </c>
      <c r="B13966">
        <v>4</v>
      </c>
      <c r="C13966">
        <v>224</v>
      </c>
      <c r="D13966" s="32">
        <v>0.63680555555555551</v>
      </c>
      <c r="E13966">
        <v>8000</v>
      </c>
      <c r="G13966" s="31" t="s">
        <v>102</v>
      </c>
      <c r="H13966">
        <v>8</v>
      </c>
      <c r="I13966" s="31" t="s">
        <v>103</v>
      </c>
    </row>
    <row r="13967" spans="1:9" x14ac:dyDescent="0.3">
      <c r="A13967">
        <v>13998</v>
      </c>
      <c r="B13967">
        <v>8</v>
      </c>
      <c r="C13967">
        <v>224</v>
      </c>
      <c r="D13967" s="32">
        <v>0.71250000000000002</v>
      </c>
      <c r="E13967">
        <v>8000</v>
      </c>
      <c r="G13967" s="31" t="s">
        <v>102</v>
      </c>
      <c r="H13967">
        <v>8</v>
      </c>
      <c r="I13967" s="31" t="s">
        <v>101</v>
      </c>
    </row>
    <row r="13968" spans="1:9" x14ac:dyDescent="0.3">
      <c r="A13968">
        <v>13999</v>
      </c>
      <c r="B13968">
        <v>5</v>
      </c>
      <c r="C13968">
        <v>224</v>
      </c>
      <c r="D13968" s="32">
        <v>0.54027777777777775</v>
      </c>
      <c r="E13968">
        <v>8000</v>
      </c>
      <c r="G13968" s="31" t="s">
        <v>97</v>
      </c>
      <c r="H13968">
        <v>8</v>
      </c>
      <c r="I13968" s="31" t="s">
        <v>105</v>
      </c>
    </row>
    <row r="13969" spans="1:9" x14ac:dyDescent="0.3">
      <c r="A13969">
        <v>14000</v>
      </c>
      <c r="B13969">
        <v>3</v>
      </c>
      <c r="C13969">
        <v>224</v>
      </c>
      <c r="D13969" s="32">
        <v>0.65833333333333333</v>
      </c>
      <c r="E13969">
        <v>8000</v>
      </c>
      <c r="G13969" s="31" t="s">
        <v>102</v>
      </c>
      <c r="H13969">
        <v>9</v>
      </c>
      <c r="I13969" s="31" t="s">
        <v>104</v>
      </c>
    </row>
    <row r="13970" spans="1:9" x14ac:dyDescent="0.3">
      <c r="A13970">
        <v>14001</v>
      </c>
      <c r="B13970">
        <v>1</v>
      </c>
      <c r="C13970">
        <v>224</v>
      </c>
      <c r="D13970" s="32">
        <v>0.72361111111111109</v>
      </c>
      <c r="E13970">
        <v>10000</v>
      </c>
      <c r="F13970">
        <v>3000</v>
      </c>
      <c r="G13970" s="31" t="s">
        <v>102</v>
      </c>
      <c r="H13970">
        <v>9</v>
      </c>
      <c r="I13970" s="31" t="s">
        <v>99</v>
      </c>
    </row>
    <row r="13971" spans="1:9" x14ac:dyDescent="0.3">
      <c r="A13971">
        <v>14002</v>
      </c>
      <c r="B13971">
        <v>4</v>
      </c>
      <c r="C13971">
        <v>224</v>
      </c>
      <c r="D13971" s="32">
        <v>0.69027777777777777</v>
      </c>
      <c r="E13971">
        <v>8000</v>
      </c>
      <c r="F13971">
        <v>1000</v>
      </c>
      <c r="G13971" s="31" t="s">
        <v>102</v>
      </c>
      <c r="H13971">
        <v>9</v>
      </c>
      <c r="I13971" s="31" t="s">
        <v>103</v>
      </c>
    </row>
    <row r="13972" spans="1:9" x14ac:dyDescent="0.3">
      <c r="A13972">
        <v>14003</v>
      </c>
      <c r="B13972">
        <v>8</v>
      </c>
      <c r="C13972">
        <v>224</v>
      </c>
      <c r="D13972" s="32">
        <v>0.74791666666666667</v>
      </c>
      <c r="E13972">
        <v>8000</v>
      </c>
      <c r="G13972" s="31" t="s">
        <v>102</v>
      </c>
      <c r="H13972">
        <v>9</v>
      </c>
      <c r="I13972" s="31" t="s">
        <v>101</v>
      </c>
    </row>
    <row r="13973" spans="1:9" x14ac:dyDescent="0.3">
      <c r="A13973">
        <v>14004</v>
      </c>
      <c r="B13973">
        <v>5</v>
      </c>
      <c r="C13973">
        <v>224</v>
      </c>
      <c r="D13973" s="32">
        <v>0.56180555555555556</v>
      </c>
      <c r="E13973">
        <v>8000</v>
      </c>
      <c r="F13973">
        <v>1500</v>
      </c>
      <c r="G13973" s="31" t="s">
        <v>97</v>
      </c>
      <c r="H13973">
        <v>9</v>
      </c>
      <c r="I13973" s="31" t="s">
        <v>105</v>
      </c>
    </row>
    <row r="13974" spans="1:9" x14ac:dyDescent="0.3">
      <c r="A13974">
        <v>14005</v>
      </c>
      <c r="B13974">
        <v>3</v>
      </c>
      <c r="C13974">
        <v>224</v>
      </c>
      <c r="D13974" s="32">
        <v>0.6791666666666667</v>
      </c>
      <c r="E13974">
        <v>8000</v>
      </c>
      <c r="G13974" s="31" t="s">
        <v>102</v>
      </c>
      <c r="H13974">
        <v>10</v>
      </c>
      <c r="I13974" s="31" t="s">
        <v>104</v>
      </c>
    </row>
    <row r="13975" spans="1:9" x14ac:dyDescent="0.3">
      <c r="A13975">
        <v>14006</v>
      </c>
      <c r="B13975">
        <v>1</v>
      </c>
      <c r="C13975">
        <v>224</v>
      </c>
      <c r="D13975" s="32">
        <v>0.7680555555555556</v>
      </c>
      <c r="E13975">
        <v>8000</v>
      </c>
      <c r="G13975" s="31" t="s">
        <v>97</v>
      </c>
      <c r="H13975">
        <v>10</v>
      </c>
      <c r="I13975" s="31" t="s">
        <v>99</v>
      </c>
    </row>
    <row r="13976" spans="1:9" x14ac:dyDescent="0.3">
      <c r="A13976">
        <v>14007</v>
      </c>
      <c r="B13976">
        <v>4</v>
      </c>
      <c r="C13976">
        <v>224</v>
      </c>
      <c r="D13976" s="32">
        <v>0.71319444444444446</v>
      </c>
      <c r="E13976">
        <v>8000</v>
      </c>
      <c r="G13976" s="31" t="s">
        <v>102</v>
      </c>
      <c r="H13976">
        <v>10</v>
      </c>
      <c r="I13976" s="31" t="s">
        <v>103</v>
      </c>
    </row>
    <row r="13977" spans="1:9" x14ac:dyDescent="0.3">
      <c r="A13977">
        <v>14008</v>
      </c>
      <c r="B13977">
        <v>8</v>
      </c>
      <c r="C13977">
        <v>224</v>
      </c>
      <c r="D13977" s="32">
        <v>0.75694444444444442</v>
      </c>
      <c r="E13977">
        <v>8000</v>
      </c>
      <c r="G13977" s="31" t="s">
        <v>102</v>
      </c>
      <c r="H13977">
        <v>10</v>
      </c>
      <c r="I13977" s="31" t="s">
        <v>101</v>
      </c>
    </row>
    <row r="13978" spans="1:9" x14ac:dyDescent="0.3">
      <c r="A13978">
        <v>14009</v>
      </c>
      <c r="B13978">
        <v>5</v>
      </c>
      <c r="C13978">
        <v>224</v>
      </c>
      <c r="D13978" s="32">
        <v>0.6118055555555556</v>
      </c>
      <c r="E13978">
        <v>8000</v>
      </c>
      <c r="G13978" s="31" t="s">
        <v>97</v>
      </c>
      <c r="H13978">
        <v>10</v>
      </c>
      <c r="I13978" s="31" t="s">
        <v>105</v>
      </c>
    </row>
    <row r="13979" spans="1:9" x14ac:dyDescent="0.3">
      <c r="A13979">
        <v>14010</v>
      </c>
      <c r="B13979">
        <v>3</v>
      </c>
      <c r="C13979">
        <v>224</v>
      </c>
      <c r="D13979" s="32">
        <v>0.7055555555555556</v>
      </c>
      <c r="E13979">
        <v>8000</v>
      </c>
      <c r="G13979" s="31" t="s">
        <v>102</v>
      </c>
      <c r="H13979">
        <v>11</v>
      </c>
      <c r="I13979" s="31" t="s">
        <v>104</v>
      </c>
    </row>
    <row r="13980" spans="1:9" x14ac:dyDescent="0.3">
      <c r="A13980">
        <v>14011</v>
      </c>
      <c r="B13980">
        <v>4</v>
      </c>
      <c r="C13980">
        <v>224</v>
      </c>
      <c r="D13980" s="32">
        <v>0.75763888888888886</v>
      </c>
      <c r="E13980">
        <v>8000</v>
      </c>
      <c r="G13980" s="31" t="s">
        <v>102</v>
      </c>
      <c r="H13980">
        <v>11</v>
      </c>
      <c r="I13980" s="31" t="s">
        <v>103</v>
      </c>
    </row>
    <row r="13981" spans="1:9" x14ac:dyDescent="0.3">
      <c r="A13981">
        <v>14012</v>
      </c>
      <c r="B13981">
        <v>8</v>
      </c>
      <c r="C13981">
        <v>224</v>
      </c>
      <c r="D13981" s="32">
        <v>0.76875000000000004</v>
      </c>
      <c r="E13981">
        <v>8000</v>
      </c>
      <c r="G13981" s="31" t="s">
        <v>102</v>
      </c>
      <c r="H13981">
        <v>11</v>
      </c>
      <c r="I13981" s="31" t="s">
        <v>101</v>
      </c>
    </row>
    <row r="13982" spans="1:9" x14ac:dyDescent="0.3">
      <c r="A13982">
        <v>14013</v>
      </c>
      <c r="B13982">
        <v>5</v>
      </c>
      <c r="C13982">
        <v>224</v>
      </c>
      <c r="D13982" s="32">
        <v>0.64097222222222228</v>
      </c>
      <c r="E13982">
        <v>8000</v>
      </c>
      <c r="G13982" s="31" t="s">
        <v>102</v>
      </c>
      <c r="H13982">
        <v>11</v>
      </c>
      <c r="I13982" s="31" t="s">
        <v>105</v>
      </c>
    </row>
    <row r="13983" spans="1:9" x14ac:dyDescent="0.3">
      <c r="A13983">
        <v>14014</v>
      </c>
      <c r="B13983">
        <v>3</v>
      </c>
      <c r="C13983">
        <v>224</v>
      </c>
      <c r="D13983" s="32">
        <v>0.74583333333333335</v>
      </c>
      <c r="E13983">
        <v>8000</v>
      </c>
      <c r="F13983">
        <v>1000</v>
      </c>
      <c r="G13983" s="31" t="s">
        <v>102</v>
      </c>
      <c r="H13983">
        <v>12</v>
      </c>
      <c r="I13983" s="31" t="s">
        <v>104</v>
      </c>
    </row>
    <row r="13984" spans="1:9" x14ac:dyDescent="0.3">
      <c r="A13984">
        <v>14015</v>
      </c>
      <c r="B13984">
        <v>4</v>
      </c>
      <c r="C13984">
        <v>224</v>
      </c>
      <c r="D13984" s="32">
        <v>0.81458333333333333</v>
      </c>
      <c r="E13984">
        <v>8000</v>
      </c>
      <c r="G13984" s="31" t="s">
        <v>102</v>
      </c>
      <c r="H13984">
        <v>12</v>
      </c>
      <c r="I13984" s="31" t="s">
        <v>103</v>
      </c>
    </row>
    <row r="13985" spans="1:9" x14ac:dyDescent="0.3">
      <c r="A13985">
        <v>14016</v>
      </c>
      <c r="B13985">
        <v>8</v>
      </c>
      <c r="C13985">
        <v>224</v>
      </c>
      <c r="D13985" s="32">
        <v>0.79791666666666672</v>
      </c>
      <c r="E13985">
        <v>8000</v>
      </c>
      <c r="G13985" s="31" t="s">
        <v>102</v>
      </c>
      <c r="H13985">
        <v>12</v>
      </c>
      <c r="I13985" s="31" t="s">
        <v>101</v>
      </c>
    </row>
    <row r="13986" spans="1:9" x14ac:dyDescent="0.3">
      <c r="A13986">
        <v>14017</v>
      </c>
      <c r="B13986">
        <v>5</v>
      </c>
      <c r="C13986">
        <v>224</v>
      </c>
      <c r="D13986" s="32">
        <v>0.65902777777777777</v>
      </c>
      <c r="E13986">
        <v>8000</v>
      </c>
      <c r="G13986" s="31" t="s">
        <v>102</v>
      </c>
      <c r="H13986">
        <v>12</v>
      </c>
      <c r="I13986" s="31" t="s">
        <v>105</v>
      </c>
    </row>
    <row r="13987" spans="1:9" x14ac:dyDescent="0.3">
      <c r="A13987">
        <v>14018</v>
      </c>
      <c r="B13987">
        <v>3</v>
      </c>
      <c r="C13987">
        <v>224</v>
      </c>
      <c r="D13987" s="32">
        <v>0.78055555555555556</v>
      </c>
      <c r="E13987">
        <v>8000</v>
      </c>
      <c r="G13987" s="31" t="s">
        <v>102</v>
      </c>
      <c r="H13987">
        <v>13</v>
      </c>
      <c r="I13987" s="31" t="s">
        <v>104</v>
      </c>
    </row>
    <row r="13988" spans="1:9" x14ac:dyDescent="0.3">
      <c r="A13988">
        <v>14019</v>
      </c>
      <c r="B13988">
        <v>4</v>
      </c>
      <c r="C13988">
        <v>224</v>
      </c>
      <c r="D13988" s="32">
        <v>0.8305555555555556</v>
      </c>
      <c r="E13988">
        <v>8000</v>
      </c>
      <c r="G13988" s="31" t="s">
        <v>102</v>
      </c>
      <c r="H13988">
        <v>13</v>
      </c>
      <c r="I13988" s="31" t="s">
        <v>103</v>
      </c>
    </row>
    <row r="13989" spans="1:9" x14ac:dyDescent="0.3">
      <c r="A13989">
        <v>14020</v>
      </c>
      <c r="B13989">
        <v>8</v>
      </c>
      <c r="C13989">
        <v>224</v>
      </c>
      <c r="D13989" s="32">
        <v>0.8305555555555556</v>
      </c>
      <c r="E13989">
        <v>8000</v>
      </c>
      <c r="G13989" s="31" t="s">
        <v>97</v>
      </c>
      <c r="H13989">
        <v>13</v>
      </c>
      <c r="I13989" s="31" t="s">
        <v>101</v>
      </c>
    </row>
    <row r="13990" spans="1:9" x14ac:dyDescent="0.3">
      <c r="A13990">
        <v>14021</v>
      </c>
      <c r="B13990">
        <v>5</v>
      </c>
      <c r="C13990">
        <v>224</v>
      </c>
      <c r="D13990" s="32">
        <v>0.68472222222222223</v>
      </c>
      <c r="E13990">
        <v>8000</v>
      </c>
      <c r="F13990">
        <v>1000</v>
      </c>
      <c r="G13990" s="31" t="s">
        <v>97</v>
      </c>
      <c r="H13990">
        <v>13</v>
      </c>
      <c r="I13990" s="31" t="s">
        <v>105</v>
      </c>
    </row>
    <row r="13991" spans="1:9" x14ac:dyDescent="0.3">
      <c r="A13991">
        <v>14022</v>
      </c>
      <c r="B13991">
        <v>5</v>
      </c>
      <c r="C13991">
        <v>224</v>
      </c>
      <c r="D13991" s="32">
        <v>0.71666666666666667</v>
      </c>
      <c r="E13991">
        <v>8000</v>
      </c>
      <c r="G13991" s="31" t="s">
        <v>97</v>
      </c>
      <c r="H13991">
        <v>14</v>
      </c>
      <c r="I13991" s="31" t="s">
        <v>105</v>
      </c>
    </row>
    <row r="13992" spans="1:9" x14ac:dyDescent="0.3">
      <c r="A13992">
        <v>14023</v>
      </c>
      <c r="B13992">
        <v>5</v>
      </c>
      <c r="C13992">
        <v>224</v>
      </c>
      <c r="D13992" s="32">
        <v>0.76041666666666663</v>
      </c>
      <c r="E13992">
        <v>8000</v>
      </c>
      <c r="G13992" s="31" t="s">
        <v>102</v>
      </c>
      <c r="H13992">
        <v>15</v>
      </c>
      <c r="I13992" s="31" t="s">
        <v>105</v>
      </c>
    </row>
    <row r="13993" spans="1:9" x14ac:dyDescent="0.3">
      <c r="A13993">
        <v>14024</v>
      </c>
      <c r="B13993">
        <v>5</v>
      </c>
      <c r="C13993">
        <v>224</v>
      </c>
      <c r="D13993" s="32">
        <v>0.78055555555555556</v>
      </c>
      <c r="E13993">
        <v>8000</v>
      </c>
      <c r="F13993">
        <v>2000</v>
      </c>
      <c r="G13993" s="31" t="s">
        <v>102</v>
      </c>
      <c r="H13993">
        <v>16</v>
      </c>
      <c r="I13993" s="31" t="s">
        <v>105</v>
      </c>
    </row>
    <row r="13994" spans="1:9" x14ac:dyDescent="0.3">
      <c r="A13994">
        <v>14025</v>
      </c>
      <c r="B13994">
        <v>3</v>
      </c>
      <c r="C13994">
        <v>225</v>
      </c>
      <c r="D13994" s="32">
        <v>0.4465277777777778</v>
      </c>
      <c r="E13994">
        <v>8000</v>
      </c>
      <c r="G13994" s="31" t="s">
        <v>97</v>
      </c>
      <c r="H13994">
        <v>4</v>
      </c>
      <c r="I13994" s="31" t="s">
        <v>104</v>
      </c>
    </row>
    <row r="13995" spans="1:9" x14ac:dyDescent="0.3">
      <c r="A13995">
        <v>14026</v>
      </c>
      <c r="B13995">
        <v>2</v>
      </c>
      <c r="C13995">
        <v>225</v>
      </c>
      <c r="D13995" s="32">
        <v>0.45902777777777776</v>
      </c>
      <c r="E13995">
        <v>8000</v>
      </c>
      <c r="G13995" s="31" t="s">
        <v>97</v>
      </c>
      <c r="H13995">
        <v>4</v>
      </c>
      <c r="I13995" s="31" t="s">
        <v>98</v>
      </c>
    </row>
    <row r="13996" spans="1:9" x14ac:dyDescent="0.3">
      <c r="A13996">
        <v>14027</v>
      </c>
      <c r="B13996">
        <v>1</v>
      </c>
      <c r="C13996">
        <v>225</v>
      </c>
      <c r="D13996" s="32">
        <v>0.44791666666666669</v>
      </c>
      <c r="E13996">
        <v>8000</v>
      </c>
      <c r="G13996" s="31" t="s">
        <v>97</v>
      </c>
      <c r="H13996">
        <v>4</v>
      </c>
      <c r="I13996" s="31" t="s">
        <v>99</v>
      </c>
    </row>
    <row r="13997" spans="1:9" x14ac:dyDescent="0.3">
      <c r="A13997">
        <v>14028</v>
      </c>
      <c r="B13997">
        <v>6</v>
      </c>
      <c r="C13997">
        <v>225</v>
      </c>
      <c r="D13997" s="32">
        <v>0.56041666666666667</v>
      </c>
      <c r="E13997">
        <v>8000</v>
      </c>
      <c r="F13997">
        <v>2000</v>
      </c>
      <c r="G13997" s="31" t="s">
        <v>102</v>
      </c>
      <c r="H13997">
        <v>4</v>
      </c>
      <c r="I13997" s="31" t="s">
        <v>100</v>
      </c>
    </row>
    <row r="13998" spans="1:9" x14ac:dyDescent="0.3">
      <c r="A13998">
        <v>14029</v>
      </c>
      <c r="B13998">
        <v>8</v>
      </c>
      <c r="C13998">
        <v>225</v>
      </c>
      <c r="D13998" s="32">
        <v>0.50486111111111109</v>
      </c>
      <c r="E13998">
        <v>10000</v>
      </c>
      <c r="F13998">
        <v>2000</v>
      </c>
      <c r="G13998" s="31" t="s">
        <v>97</v>
      </c>
      <c r="H13998">
        <v>4</v>
      </c>
      <c r="I13998" s="31" t="s">
        <v>101</v>
      </c>
    </row>
    <row r="13999" spans="1:9" x14ac:dyDescent="0.3">
      <c r="A13999">
        <v>14030</v>
      </c>
      <c r="B13999">
        <v>3</v>
      </c>
      <c r="C13999">
        <v>225</v>
      </c>
      <c r="D13999" s="32">
        <v>0.48749999999999999</v>
      </c>
      <c r="E13999">
        <v>8000</v>
      </c>
      <c r="F13999">
        <v>2000</v>
      </c>
      <c r="G13999" s="31" t="s">
        <v>102</v>
      </c>
      <c r="H13999">
        <v>5</v>
      </c>
      <c r="I13999" s="31" t="s">
        <v>104</v>
      </c>
    </row>
    <row r="14000" spans="1:9" x14ac:dyDescent="0.3">
      <c r="A14000">
        <v>14031</v>
      </c>
      <c r="B14000">
        <v>2</v>
      </c>
      <c r="C14000">
        <v>225</v>
      </c>
      <c r="D14000" s="32">
        <v>0.53055555555555556</v>
      </c>
      <c r="E14000">
        <v>8000</v>
      </c>
      <c r="G14000" s="31" t="s">
        <v>102</v>
      </c>
      <c r="H14000">
        <v>5</v>
      </c>
      <c r="I14000" s="31" t="s">
        <v>98</v>
      </c>
    </row>
    <row r="14001" spans="1:9" x14ac:dyDescent="0.3">
      <c r="A14001">
        <v>14032</v>
      </c>
      <c r="B14001">
        <v>1</v>
      </c>
      <c r="C14001">
        <v>225</v>
      </c>
      <c r="D14001" s="32">
        <v>0.56319444444444444</v>
      </c>
      <c r="E14001">
        <v>8000</v>
      </c>
      <c r="G14001" s="31" t="s">
        <v>102</v>
      </c>
      <c r="H14001">
        <v>5</v>
      </c>
      <c r="I14001" s="31" t="s">
        <v>99</v>
      </c>
    </row>
    <row r="14002" spans="1:9" x14ac:dyDescent="0.3">
      <c r="A14002">
        <v>14033</v>
      </c>
      <c r="B14002">
        <v>6</v>
      </c>
      <c r="C14002">
        <v>225</v>
      </c>
      <c r="D14002" s="32">
        <v>0.58680555555555558</v>
      </c>
      <c r="E14002">
        <v>8000</v>
      </c>
      <c r="F14002">
        <v>1000</v>
      </c>
      <c r="G14002" s="31" t="s">
        <v>102</v>
      </c>
      <c r="H14002">
        <v>5</v>
      </c>
      <c r="I14002" s="31" t="s">
        <v>100</v>
      </c>
    </row>
    <row r="14003" spans="1:9" x14ac:dyDescent="0.3">
      <c r="A14003">
        <v>14034</v>
      </c>
      <c r="B14003">
        <v>8</v>
      </c>
      <c r="C14003">
        <v>225</v>
      </c>
      <c r="D14003" s="32">
        <v>0.6020833333333333</v>
      </c>
      <c r="E14003">
        <v>8000</v>
      </c>
      <c r="F14003">
        <v>1000</v>
      </c>
      <c r="G14003" s="31" t="s">
        <v>97</v>
      </c>
      <c r="H14003">
        <v>5</v>
      </c>
      <c r="I14003" s="31" t="s">
        <v>101</v>
      </c>
    </row>
    <row r="14004" spans="1:9" x14ac:dyDescent="0.3">
      <c r="A14004">
        <v>14035</v>
      </c>
      <c r="B14004">
        <v>3</v>
      </c>
      <c r="C14004">
        <v>225</v>
      </c>
      <c r="D14004" s="32">
        <v>0.56458333333333333</v>
      </c>
      <c r="E14004">
        <v>8000</v>
      </c>
      <c r="F14004">
        <v>1000</v>
      </c>
      <c r="G14004" s="31" t="s">
        <v>102</v>
      </c>
      <c r="H14004">
        <v>6</v>
      </c>
      <c r="I14004" s="31" t="s">
        <v>104</v>
      </c>
    </row>
    <row r="14005" spans="1:9" x14ac:dyDescent="0.3">
      <c r="A14005">
        <v>14036</v>
      </c>
      <c r="B14005">
        <v>2</v>
      </c>
      <c r="C14005">
        <v>225</v>
      </c>
      <c r="D14005" s="32">
        <v>0.6166666666666667</v>
      </c>
      <c r="E14005">
        <v>8000</v>
      </c>
      <c r="F14005">
        <v>2000</v>
      </c>
      <c r="G14005" s="31" t="s">
        <v>97</v>
      </c>
      <c r="H14005">
        <v>6</v>
      </c>
      <c r="I14005" s="31" t="s">
        <v>98</v>
      </c>
    </row>
    <row r="14006" spans="1:9" x14ac:dyDescent="0.3">
      <c r="A14006">
        <v>14037</v>
      </c>
      <c r="B14006">
        <v>1</v>
      </c>
      <c r="C14006">
        <v>225</v>
      </c>
      <c r="D14006" s="32">
        <v>0.60624999999999996</v>
      </c>
      <c r="E14006">
        <v>8000</v>
      </c>
      <c r="G14006" s="31" t="s">
        <v>102</v>
      </c>
      <c r="H14006">
        <v>6</v>
      </c>
      <c r="I14006" s="31" t="s">
        <v>99</v>
      </c>
    </row>
    <row r="14007" spans="1:9" x14ac:dyDescent="0.3">
      <c r="A14007">
        <v>14038</v>
      </c>
      <c r="B14007">
        <v>6</v>
      </c>
      <c r="C14007">
        <v>225</v>
      </c>
      <c r="D14007" s="32">
        <v>0.66597222222222219</v>
      </c>
      <c r="E14007">
        <v>10000</v>
      </c>
      <c r="F14007">
        <v>2000</v>
      </c>
      <c r="G14007" s="31" t="s">
        <v>102</v>
      </c>
      <c r="H14007">
        <v>6</v>
      </c>
      <c r="I14007" s="31" t="s">
        <v>100</v>
      </c>
    </row>
    <row r="14008" spans="1:9" x14ac:dyDescent="0.3">
      <c r="A14008">
        <v>14039</v>
      </c>
      <c r="B14008">
        <v>8</v>
      </c>
      <c r="C14008">
        <v>225</v>
      </c>
      <c r="D14008" s="32">
        <v>0.64444444444444449</v>
      </c>
      <c r="E14008">
        <v>8000</v>
      </c>
      <c r="G14008" s="31" t="s">
        <v>97</v>
      </c>
      <c r="H14008">
        <v>6</v>
      </c>
      <c r="I14008" s="31" t="s">
        <v>101</v>
      </c>
    </row>
    <row r="14009" spans="1:9" x14ac:dyDescent="0.3">
      <c r="A14009">
        <v>14040</v>
      </c>
      <c r="B14009">
        <v>3</v>
      </c>
      <c r="C14009">
        <v>225</v>
      </c>
      <c r="D14009" s="32">
        <v>0.58472222222222225</v>
      </c>
      <c r="E14009">
        <v>8000</v>
      </c>
      <c r="G14009" s="31" t="s">
        <v>97</v>
      </c>
      <c r="H14009">
        <v>7</v>
      </c>
      <c r="I14009" s="31" t="s">
        <v>104</v>
      </c>
    </row>
    <row r="14010" spans="1:9" x14ac:dyDescent="0.3">
      <c r="A14010">
        <v>14041</v>
      </c>
      <c r="B14010">
        <v>2</v>
      </c>
      <c r="C14010">
        <v>225</v>
      </c>
      <c r="D14010" s="32">
        <v>0.65277777777777779</v>
      </c>
      <c r="E14010">
        <v>8000</v>
      </c>
      <c r="G14010" s="31" t="s">
        <v>102</v>
      </c>
      <c r="H14010">
        <v>7</v>
      </c>
      <c r="I14010" s="31" t="s">
        <v>98</v>
      </c>
    </row>
    <row r="14011" spans="1:9" x14ac:dyDescent="0.3">
      <c r="A14011">
        <v>14042</v>
      </c>
      <c r="B14011">
        <v>1</v>
      </c>
      <c r="C14011">
        <v>225</v>
      </c>
      <c r="D14011" s="32">
        <v>0.62569444444444444</v>
      </c>
      <c r="E14011">
        <v>8000</v>
      </c>
      <c r="G14011" s="31" t="s">
        <v>102</v>
      </c>
      <c r="H14011">
        <v>7</v>
      </c>
      <c r="I14011" s="31" t="s">
        <v>99</v>
      </c>
    </row>
    <row r="14012" spans="1:9" x14ac:dyDescent="0.3">
      <c r="A14012">
        <v>14043</v>
      </c>
      <c r="B14012">
        <v>6</v>
      </c>
      <c r="C14012">
        <v>225</v>
      </c>
      <c r="D14012" s="32">
        <v>0.71319444444444446</v>
      </c>
      <c r="E14012">
        <v>8000</v>
      </c>
      <c r="G14012" s="31" t="s">
        <v>102</v>
      </c>
      <c r="H14012">
        <v>7</v>
      </c>
      <c r="I14012" s="31" t="s">
        <v>100</v>
      </c>
    </row>
    <row r="14013" spans="1:9" x14ac:dyDescent="0.3">
      <c r="A14013">
        <v>14044</v>
      </c>
      <c r="B14013">
        <v>8</v>
      </c>
      <c r="C14013">
        <v>225</v>
      </c>
      <c r="D14013" s="32">
        <v>0.69236111111111109</v>
      </c>
      <c r="E14013">
        <v>8000</v>
      </c>
      <c r="G14013" s="31" t="s">
        <v>97</v>
      </c>
      <c r="H14013">
        <v>7</v>
      </c>
      <c r="I14013" s="31" t="s">
        <v>101</v>
      </c>
    </row>
    <row r="14014" spans="1:9" x14ac:dyDescent="0.3">
      <c r="A14014">
        <v>14045</v>
      </c>
      <c r="B14014">
        <v>3</v>
      </c>
      <c r="C14014">
        <v>225</v>
      </c>
      <c r="D14014" s="32">
        <v>0.65138888888888891</v>
      </c>
      <c r="E14014">
        <v>8000</v>
      </c>
      <c r="G14014" s="31" t="s">
        <v>102</v>
      </c>
      <c r="H14014">
        <v>8</v>
      </c>
      <c r="I14014" s="31" t="s">
        <v>104</v>
      </c>
    </row>
    <row r="14015" spans="1:9" x14ac:dyDescent="0.3">
      <c r="A14015">
        <v>14046</v>
      </c>
      <c r="B14015">
        <v>2</v>
      </c>
      <c r="C14015">
        <v>225</v>
      </c>
      <c r="D14015" s="32">
        <v>0.6958333333333333</v>
      </c>
      <c r="E14015">
        <v>8000</v>
      </c>
      <c r="F14015">
        <v>1000</v>
      </c>
      <c r="G14015" s="31" t="s">
        <v>102</v>
      </c>
      <c r="H14015">
        <v>8</v>
      </c>
      <c r="I14015" s="31" t="s">
        <v>98</v>
      </c>
    </row>
    <row r="14016" spans="1:9" x14ac:dyDescent="0.3">
      <c r="A14016">
        <v>14047</v>
      </c>
      <c r="B14016">
        <v>1</v>
      </c>
      <c r="C14016">
        <v>225</v>
      </c>
      <c r="D14016" s="32">
        <v>0.65625</v>
      </c>
      <c r="E14016">
        <v>8000</v>
      </c>
      <c r="G14016" s="31" t="s">
        <v>102</v>
      </c>
      <c r="H14016">
        <v>8</v>
      </c>
      <c r="I14016" s="31" t="s">
        <v>99</v>
      </c>
    </row>
    <row r="14017" spans="1:9" x14ac:dyDescent="0.3">
      <c r="A14017">
        <v>14048</v>
      </c>
      <c r="B14017">
        <v>6</v>
      </c>
      <c r="C14017">
        <v>225</v>
      </c>
      <c r="D14017" s="32">
        <v>0.7319444444444444</v>
      </c>
      <c r="E14017">
        <v>8000</v>
      </c>
      <c r="G14017" s="31" t="s">
        <v>97</v>
      </c>
      <c r="H14017">
        <v>8</v>
      </c>
      <c r="I14017" s="31" t="s">
        <v>100</v>
      </c>
    </row>
    <row r="14018" spans="1:9" x14ac:dyDescent="0.3">
      <c r="A14018">
        <v>14049</v>
      </c>
      <c r="B14018">
        <v>8</v>
      </c>
      <c r="C14018">
        <v>225</v>
      </c>
      <c r="D14018" s="32">
        <v>0.72499999999999998</v>
      </c>
      <c r="E14018">
        <v>8000</v>
      </c>
      <c r="F14018">
        <v>4000</v>
      </c>
      <c r="G14018" s="31" t="s">
        <v>102</v>
      </c>
      <c r="H14018">
        <v>8</v>
      </c>
      <c r="I14018" s="31" t="s">
        <v>101</v>
      </c>
    </row>
    <row r="14019" spans="1:9" x14ac:dyDescent="0.3">
      <c r="A14019">
        <v>14050</v>
      </c>
      <c r="B14019">
        <v>3</v>
      </c>
      <c r="C14019">
        <v>225</v>
      </c>
      <c r="D14019" s="32">
        <v>0.7104166666666667</v>
      </c>
      <c r="E14019">
        <v>8000</v>
      </c>
      <c r="G14019" s="31" t="s">
        <v>102</v>
      </c>
      <c r="H14019">
        <v>9</v>
      </c>
      <c r="I14019" s="31" t="s">
        <v>104</v>
      </c>
    </row>
    <row r="14020" spans="1:9" x14ac:dyDescent="0.3">
      <c r="A14020">
        <v>14051</v>
      </c>
      <c r="B14020">
        <v>2</v>
      </c>
      <c r="C14020">
        <v>225</v>
      </c>
      <c r="D14020" s="32">
        <v>0.74513888888888891</v>
      </c>
      <c r="E14020">
        <v>8000</v>
      </c>
      <c r="G14020" s="31" t="s">
        <v>97</v>
      </c>
      <c r="H14020">
        <v>9</v>
      </c>
      <c r="I14020" s="31" t="s">
        <v>98</v>
      </c>
    </row>
    <row r="14021" spans="1:9" x14ac:dyDescent="0.3">
      <c r="A14021">
        <v>14052</v>
      </c>
      <c r="B14021">
        <v>1</v>
      </c>
      <c r="C14021">
        <v>225</v>
      </c>
      <c r="D14021" s="32">
        <v>0.70138888888888884</v>
      </c>
      <c r="E14021">
        <v>8000</v>
      </c>
      <c r="F14021">
        <v>2000</v>
      </c>
      <c r="G14021" s="31" t="s">
        <v>97</v>
      </c>
      <c r="H14021">
        <v>9</v>
      </c>
      <c r="I14021" s="31" t="s">
        <v>99</v>
      </c>
    </row>
    <row r="14022" spans="1:9" x14ac:dyDescent="0.3">
      <c r="A14022">
        <v>14053</v>
      </c>
      <c r="B14022">
        <v>6</v>
      </c>
      <c r="C14022">
        <v>225</v>
      </c>
      <c r="D14022" s="32">
        <v>0.74930555555555556</v>
      </c>
      <c r="E14022">
        <v>8000</v>
      </c>
      <c r="F14022">
        <v>2000</v>
      </c>
      <c r="G14022" s="31" t="s">
        <v>102</v>
      </c>
      <c r="H14022">
        <v>9</v>
      </c>
      <c r="I14022" s="31" t="s">
        <v>100</v>
      </c>
    </row>
    <row r="14023" spans="1:9" x14ac:dyDescent="0.3">
      <c r="A14023">
        <v>14054</v>
      </c>
      <c r="B14023">
        <v>8</v>
      </c>
      <c r="C14023">
        <v>225</v>
      </c>
      <c r="D14023" s="32">
        <v>0.74930555555555556</v>
      </c>
      <c r="E14023">
        <v>8000</v>
      </c>
      <c r="G14023" s="31" t="s">
        <v>97</v>
      </c>
      <c r="H14023">
        <v>9</v>
      </c>
      <c r="I14023" s="31" t="s">
        <v>101</v>
      </c>
    </row>
    <row r="14024" spans="1:9" x14ac:dyDescent="0.3">
      <c r="A14024">
        <v>14055</v>
      </c>
      <c r="B14024">
        <v>3</v>
      </c>
      <c r="C14024">
        <v>225</v>
      </c>
      <c r="D14024" s="32">
        <v>0.7416666666666667</v>
      </c>
      <c r="E14024">
        <v>8000</v>
      </c>
      <c r="G14024" s="31" t="s">
        <v>97</v>
      </c>
      <c r="H14024">
        <v>10</v>
      </c>
      <c r="I14024" s="31" t="s">
        <v>104</v>
      </c>
    </row>
    <row r="14025" spans="1:9" x14ac:dyDescent="0.3">
      <c r="A14025">
        <v>14056</v>
      </c>
      <c r="B14025">
        <v>2</v>
      </c>
      <c r="C14025">
        <v>225</v>
      </c>
      <c r="D14025" s="32">
        <v>0.76527777777777772</v>
      </c>
      <c r="E14025">
        <v>8000</v>
      </c>
      <c r="G14025" s="31" t="s">
        <v>102</v>
      </c>
      <c r="H14025">
        <v>10</v>
      </c>
      <c r="I14025" s="31" t="s">
        <v>98</v>
      </c>
    </row>
    <row r="14026" spans="1:9" x14ac:dyDescent="0.3">
      <c r="A14026">
        <v>14057</v>
      </c>
      <c r="B14026">
        <v>1</v>
      </c>
      <c r="C14026">
        <v>225</v>
      </c>
      <c r="D14026" s="32">
        <v>0.74305555555555558</v>
      </c>
      <c r="E14026">
        <v>10000</v>
      </c>
      <c r="G14026" s="31" t="s">
        <v>97</v>
      </c>
      <c r="H14026">
        <v>10</v>
      </c>
      <c r="I14026" s="31" t="s">
        <v>99</v>
      </c>
    </row>
    <row r="14027" spans="1:9" x14ac:dyDescent="0.3">
      <c r="A14027">
        <v>14058</v>
      </c>
      <c r="B14027">
        <v>6</v>
      </c>
      <c r="C14027">
        <v>225</v>
      </c>
      <c r="D14027" s="32">
        <v>0.76875000000000004</v>
      </c>
      <c r="E14027">
        <v>8000</v>
      </c>
      <c r="G14027" s="31" t="s">
        <v>97</v>
      </c>
      <c r="H14027">
        <v>10</v>
      </c>
      <c r="I14027" s="31" t="s">
        <v>100</v>
      </c>
    </row>
    <row r="14028" spans="1:9" x14ac:dyDescent="0.3">
      <c r="A14028">
        <v>14059</v>
      </c>
      <c r="B14028">
        <v>8</v>
      </c>
      <c r="C14028">
        <v>225</v>
      </c>
      <c r="D14028" s="32">
        <v>0.76666666666666672</v>
      </c>
      <c r="E14028">
        <v>8000</v>
      </c>
      <c r="G14028" s="31" t="s">
        <v>102</v>
      </c>
      <c r="H14028">
        <v>10</v>
      </c>
      <c r="I14028" s="31" t="s">
        <v>101</v>
      </c>
    </row>
    <row r="14029" spans="1:9" x14ac:dyDescent="0.3">
      <c r="A14029">
        <v>14060</v>
      </c>
      <c r="B14029">
        <v>3</v>
      </c>
      <c r="C14029">
        <v>225</v>
      </c>
      <c r="D14029" s="32">
        <v>0.76388888888888884</v>
      </c>
      <c r="E14029">
        <v>8000</v>
      </c>
      <c r="G14029" s="31" t="s">
        <v>97</v>
      </c>
      <c r="H14029">
        <v>11</v>
      </c>
      <c r="I14029" s="31" t="s">
        <v>104</v>
      </c>
    </row>
    <row r="14030" spans="1:9" x14ac:dyDescent="0.3">
      <c r="A14030">
        <v>14061</v>
      </c>
      <c r="B14030">
        <v>2</v>
      </c>
      <c r="C14030">
        <v>225</v>
      </c>
      <c r="D14030" s="32">
        <v>0.8125</v>
      </c>
      <c r="E14030">
        <v>8000</v>
      </c>
      <c r="G14030" s="31" t="s">
        <v>102</v>
      </c>
      <c r="H14030">
        <v>11</v>
      </c>
      <c r="I14030" s="31" t="s">
        <v>98</v>
      </c>
    </row>
    <row r="14031" spans="1:9" x14ac:dyDescent="0.3">
      <c r="A14031">
        <v>14062</v>
      </c>
      <c r="B14031">
        <v>1</v>
      </c>
      <c r="C14031">
        <v>225</v>
      </c>
      <c r="D14031" s="32">
        <v>0.7895833333333333</v>
      </c>
      <c r="E14031">
        <v>10000</v>
      </c>
      <c r="G14031" s="31" t="s">
        <v>102</v>
      </c>
      <c r="H14031">
        <v>11</v>
      </c>
      <c r="I14031" s="31" t="s">
        <v>99</v>
      </c>
    </row>
    <row r="14032" spans="1:9" x14ac:dyDescent="0.3">
      <c r="A14032">
        <v>14063</v>
      </c>
      <c r="B14032">
        <v>6</v>
      </c>
      <c r="C14032">
        <v>225</v>
      </c>
      <c r="D14032" s="32">
        <v>0.79513888888888884</v>
      </c>
      <c r="E14032">
        <v>8000</v>
      </c>
      <c r="G14032" s="31" t="s">
        <v>97</v>
      </c>
      <c r="H14032">
        <v>11</v>
      </c>
      <c r="I14032" s="31" t="s">
        <v>100</v>
      </c>
    </row>
    <row r="14033" spans="1:9" x14ac:dyDescent="0.3">
      <c r="A14033">
        <v>14064</v>
      </c>
      <c r="B14033">
        <v>8</v>
      </c>
      <c r="C14033">
        <v>225</v>
      </c>
      <c r="D14033" s="32"/>
      <c r="E14033">
        <v>8000</v>
      </c>
      <c r="G14033" s="31" t="s">
        <v>102</v>
      </c>
      <c r="H14033">
        <v>11</v>
      </c>
      <c r="I14033" s="31" t="s">
        <v>101</v>
      </c>
    </row>
    <row r="14034" spans="1:9" x14ac:dyDescent="0.3">
      <c r="A14034">
        <v>14065</v>
      </c>
      <c r="B14034">
        <v>3</v>
      </c>
      <c r="C14034">
        <v>225</v>
      </c>
      <c r="D14034" s="32">
        <v>0.81180555555555556</v>
      </c>
      <c r="E14034">
        <v>8000</v>
      </c>
      <c r="G14034" s="31" t="s">
        <v>97</v>
      </c>
      <c r="H14034">
        <v>12</v>
      </c>
      <c r="I14034" s="31" t="s">
        <v>104</v>
      </c>
    </row>
    <row r="14035" spans="1:9" x14ac:dyDescent="0.3">
      <c r="A14035">
        <v>14066</v>
      </c>
      <c r="B14035">
        <v>2</v>
      </c>
      <c r="C14035">
        <v>226</v>
      </c>
      <c r="D14035" s="32">
        <v>0.60972222222222228</v>
      </c>
      <c r="E14035">
        <v>8000</v>
      </c>
      <c r="G14035" s="31" t="s">
        <v>97</v>
      </c>
      <c r="H14035">
        <v>4</v>
      </c>
      <c r="I14035" s="31" t="s">
        <v>98</v>
      </c>
    </row>
    <row r="14036" spans="1:9" x14ac:dyDescent="0.3">
      <c r="A14036">
        <v>14067</v>
      </c>
      <c r="B14036">
        <v>1</v>
      </c>
      <c r="C14036">
        <v>226</v>
      </c>
      <c r="D14036" s="32">
        <v>0.45069444444444445</v>
      </c>
      <c r="E14036">
        <v>8000</v>
      </c>
      <c r="G14036" s="31" t="s">
        <v>97</v>
      </c>
      <c r="H14036">
        <v>4</v>
      </c>
      <c r="I14036" s="31" t="s">
        <v>99</v>
      </c>
    </row>
    <row r="14037" spans="1:9" x14ac:dyDescent="0.3">
      <c r="A14037">
        <v>14068</v>
      </c>
      <c r="B14037">
        <v>6</v>
      </c>
      <c r="C14037">
        <v>226</v>
      </c>
      <c r="D14037" s="32">
        <v>0.51458333333333328</v>
      </c>
      <c r="E14037">
        <v>8000</v>
      </c>
      <c r="G14037" s="31" t="s">
        <v>102</v>
      </c>
      <c r="H14037">
        <v>4</v>
      </c>
      <c r="I14037" s="31" t="s">
        <v>100</v>
      </c>
    </row>
    <row r="14038" spans="1:9" x14ac:dyDescent="0.3">
      <c r="A14038">
        <v>14069</v>
      </c>
      <c r="B14038">
        <v>4</v>
      </c>
      <c r="C14038">
        <v>226</v>
      </c>
      <c r="D14038" s="32">
        <v>0.46666666666666667</v>
      </c>
      <c r="E14038">
        <v>8000</v>
      </c>
      <c r="G14038" s="31" t="s">
        <v>97</v>
      </c>
      <c r="H14038">
        <v>4</v>
      </c>
      <c r="I14038" s="31" t="s">
        <v>103</v>
      </c>
    </row>
    <row r="14039" spans="1:9" x14ac:dyDescent="0.3">
      <c r="A14039">
        <v>14070</v>
      </c>
      <c r="B14039">
        <v>5</v>
      </c>
      <c r="C14039">
        <v>226</v>
      </c>
      <c r="D14039" s="32">
        <v>0.43333333333333335</v>
      </c>
      <c r="E14039">
        <v>8000</v>
      </c>
      <c r="G14039" s="31" t="s">
        <v>102</v>
      </c>
      <c r="H14039">
        <v>4</v>
      </c>
      <c r="I14039" s="31" t="s">
        <v>105</v>
      </c>
    </row>
    <row r="14040" spans="1:9" x14ac:dyDescent="0.3">
      <c r="A14040">
        <v>14071</v>
      </c>
      <c r="B14040">
        <v>2</v>
      </c>
      <c r="C14040">
        <v>226</v>
      </c>
      <c r="D14040" s="32">
        <v>0.63749999999999996</v>
      </c>
      <c r="E14040">
        <v>8000</v>
      </c>
      <c r="G14040" s="31" t="s">
        <v>102</v>
      </c>
      <c r="H14040">
        <v>5</v>
      </c>
      <c r="I14040" s="31" t="s">
        <v>98</v>
      </c>
    </row>
    <row r="14041" spans="1:9" x14ac:dyDescent="0.3">
      <c r="A14041">
        <v>14072</v>
      </c>
      <c r="B14041">
        <v>1</v>
      </c>
      <c r="C14041">
        <v>226</v>
      </c>
      <c r="D14041" s="32">
        <v>0.50069444444444444</v>
      </c>
      <c r="E14041">
        <v>8000</v>
      </c>
      <c r="G14041" s="31" t="s">
        <v>97</v>
      </c>
      <c r="H14041">
        <v>5</v>
      </c>
      <c r="I14041" s="31" t="s">
        <v>99</v>
      </c>
    </row>
    <row r="14042" spans="1:9" x14ac:dyDescent="0.3">
      <c r="A14042">
        <v>14073</v>
      </c>
      <c r="B14042">
        <v>6</v>
      </c>
      <c r="C14042">
        <v>226</v>
      </c>
      <c r="D14042" s="32">
        <v>0.5395833333333333</v>
      </c>
      <c r="E14042">
        <v>10000</v>
      </c>
      <c r="G14042" s="31" t="s">
        <v>97</v>
      </c>
      <c r="H14042">
        <v>5</v>
      </c>
      <c r="I14042" s="31" t="s">
        <v>100</v>
      </c>
    </row>
    <row r="14043" spans="1:9" x14ac:dyDescent="0.3">
      <c r="A14043">
        <v>14074</v>
      </c>
      <c r="B14043">
        <v>4</v>
      </c>
      <c r="C14043">
        <v>226</v>
      </c>
      <c r="D14043" s="32">
        <v>0.58194444444444449</v>
      </c>
      <c r="E14043">
        <v>8000</v>
      </c>
      <c r="G14043" s="31" t="s">
        <v>102</v>
      </c>
      <c r="H14043">
        <v>5</v>
      </c>
      <c r="I14043" s="31" t="s">
        <v>103</v>
      </c>
    </row>
    <row r="14044" spans="1:9" x14ac:dyDescent="0.3">
      <c r="A14044">
        <v>14075</v>
      </c>
      <c r="B14044">
        <v>5</v>
      </c>
      <c r="C14044">
        <v>226</v>
      </c>
      <c r="D14044" s="32">
        <v>0.46111111111111114</v>
      </c>
      <c r="E14044">
        <v>8000</v>
      </c>
      <c r="G14044" s="31" t="s">
        <v>102</v>
      </c>
      <c r="H14044">
        <v>5</v>
      </c>
      <c r="I14044" s="31" t="s">
        <v>105</v>
      </c>
    </row>
    <row r="14045" spans="1:9" x14ac:dyDescent="0.3">
      <c r="A14045">
        <v>14076</v>
      </c>
      <c r="B14045">
        <v>2</v>
      </c>
      <c r="C14045">
        <v>226</v>
      </c>
      <c r="D14045" s="32">
        <v>0.6694444444444444</v>
      </c>
      <c r="E14045">
        <v>10000</v>
      </c>
      <c r="G14045" s="31" t="s">
        <v>102</v>
      </c>
      <c r="H14045">
        <v>6</v>
      </c>
      <c r="I14045" s="31" t="s">
        <v>98</v>
      </c>
    </row>
    <row r="14046" spans="1:9" x14ac:dyDescent="0.3">
      <c r="A14046">
        <v>14077</v>
      </c>
      <c r="B14046">
        <v>1</v>
      </c>
      <c r="C14046">
        <v>226</v>
      </c>
      <c r="D14046" s="32">
        <v>0.56041666666666667</v>
      </c>
      <c r="E14046">
        <v>8000</v>
      </c>
      <c r="F14046">
        <v>7500</v>
      </c>
      <c r="G14046" s="31" t="s">
        <v>97</v>
      </c>
      <c r="H14046">
        <v>6</v>
      </c>
      <c r="I14046" s="31" t="s">
        <v>99</v>
      </c>
    </row>
    <row r="14047" spans="1:9" x14ac:dyDescent="0.3">
      <c r="A14047">
        <v>14078</v>
      </c>
      <c r="B14047">
        <v>6</v>
      </c>
      <c r="C14047">
        <v>226</v>
      </c>
      <c r="D14047" s="32">
        <v>0.59513888888888888</v>
      </c>
      <c r="E14047">
        <v>8000</v>
      </c>
      <c r="G14047" s="31" t="s">
        <v>102</v>
      </c>
      <c r="H14047">
        <v>6</v>
      </c>
      <c r="I14047" s="31" t="s">
        <v>100</v>
      </c>
    </row>
    <row r="14048" spans="1:9" x14ac:dyDescent="0.3">
      <c r="A14048">
        <v>14079</v>
      </c>
      <c r="B14048">
        <v>4</v>
      </c>
      <c r="C14048">
        <v>226</v>
      </c>
      <c r="D14048" s="32">
        <v>0.60624999999999996</v>
      </c>
      <c r="E14048">
        <v>8000</v>
      </c>
      <c r="G14048" s="31" t="s">
        <v>102</v>
      </c>
      <c r="H14048">
        <v>6</v>
      </c>
      <c r="I14048" s="31" t="s">
        <v>103</v>
      </c>
    </row>
    <row r="14049" spans="1:9" x14ac:dyDescent="0.3">
      <c r="A14049">
        <v>14080</v>
      </c>
      <c r="B14049">
        <v>5</v>
      </c>
      <c r="C14049">
        <v>226</v>
      </c>
      <c r="D14049" s="32">
        <v>0.48958333333333331</v>
      </c>
      <c r="E14049">
        <v>8000</v>
      </c>
      <c r="G14049" s="31" t="s">
        <v>102</v>
      </c>
      <c r="H14049">
        <v>6</v>
      </c>
      <c r="I14049" s="31" t="s">
        <v>105</v>
      </c>
    </row>
    <row r="14050" spans="1:9" x14ac:dyDescent="0.3">
      <c r="A14050">
        <v>14081</v>
      </c>
      <c r="B14050">
        <v>2</v>
      </c>
      <c r="C14050">
        <v>226</v>
      </c>
      <c r="D14050" s="32">
        <v>0.71180555555555558</v>
      </c>
      <c r="E14050">
        <v>8000</v>
      </c>
      <c r="G14050" s="31" t="s">
        <v>102</v>
      </c>
      <c r="H14050">
        <v>7</v>
      </c>
      <c r="I14050" s="31" t="s">
        <v>98</v>
      </c>
    </row>
    <row r="14051" spans="1:9" x14ac:dyDescent="0.3">
      <c r="A14051">
        <v>14082</v>
      </c>
      <c r="B14051">
        <v>1</v>
      </c>
      <c r="C14051">
        <v>226</v>
      </c>
      <c r="D14051" s="32">
        <v>0.59930555555555554</v>
      </c>
      <c r="E14051">
        <v>8000</v>
      </c>
      <c r="G14051" s="31" t="s">
        <v>97</v>
      </c>
      <c r="H14051">
        <v>7</v>
      </c>
      <c r="I14051" s="31" t="s">
        <v>99</v>
      </c>
    </row>
    <row r="14052" spans="1:9" x14ac:dyDescent="0.3">
      <c r="A14052">
        <v>14083</v>
      </c>
      <c r="B14052">
        <v>6</v>
      </c>
      <c r="C14052">
        <v>226</v>
      </c>
      <c r="D14052" s="32">
        <v>0.62222222222222223</v>
      </c>
      <c r="E14052">
        <v>8000</v>
      </c>
      <c r="F14052">
        <v>2000</v>
      </c>
      <c r="G14052" s="31" t="s">
        <v>102</v>
      </c>
      <c r="H14052">
        <v>7</v>
      </c>
      <c r="I14052" s="31" t="s">
        <v>100</v>
      </c>
    </row>
    <row r="14053" spans="1:9" x14ac:dyDescent="0.3">
      <c r="A14053">
        <v>14084</v>
      </c>
      <c r="B14053">
        <v>4</v>
      </c>
      <c r="C14053">
        <v>226</v>
      </c>
      <c r="D14053" s="32">
        <v>0.62986111111111109</v>
      </c>
      <c r="E14053">
        <v>8000</v>
      </c>
      <c r="G14053" s="31" t="s">
        <v>97</v>
      </c>
      <c r="H14053">
        <v>7</v>
      </c>
      <c r="I14053" s="31" t="s">
        <v>103</v>
      </c>
    </row>
    <row r="14054" spans="1:9" x14ac:dyDescent="0.3">
      <c r="A14054">
        <v>14085</v>
      </c>
      <c r="B14054">
        <v>5</v>
      </c>
      <c r="C14054">
        <v>226</v>
      </c>
      <c r="D14054" s="32">
        <v>0.62222222222222223</v>
      </c>
      <c r="E14054">
        <v>8000</v>
      </c>
      <c r="F14054">
        <v>2000</v>
      </c>
      <c r="G14054" s="31" t="s">
        <v>102</v>
      </c>
      <c r="H14054">
        <v>7</v>
      </c>
      <c r="I14054" s="31" t="s">
        <v>105</v>
      </c>
    </row>
    <row r="14055" spans="1:9" x14ac:dyDescent="0.3">
      <c r="A14055">
        <v>14086</v>
      </c>
      <c r="B14055">
        <v>2</v>
      </c>
      <c r="C14055">
        <v>226</v>
      </c>
      <c r="D14055" s="32">
        <v>0.75</v>
      </c>
      <c r="E14055">
        <v>8000</v>
      </c>
      <c r="G14055" s="31" t="s">
        <v>97</v>
      </c>
      <c r="H14055">
        <v>8</v>
      </c>
      <c r="I14055" s="31" t="s">
        <v>98</v>
      </c>
    </row>
    <row r="14056" spans="1:9" x14ac:dyDescent="0.3">
      <c r="A14056">
        <v>14087</v>
      </c>
      <c r="B14056">
        <v>1</v>
      </c>
      <c r="C14056">
        <v>226</v>
      </c>
      <c r="D14056" s="32">
        <v>0.65486111111111112</v>
      </c>
      <c r="E14056">
        <v>8000</v>
      </c>
      <c r="G14056" s="31" t="s">
        <v>102</v>
      </c>
      <c r="H14056">
        <v>8</v>
      </c>
      <c r="I14056" s="31" t="s">
        <v>99</v>
      </c>
    </row>
    <row r="14057" spans="1:9" x14ac:dyDescent="0.3">
      <c r="A14057">
        <v>14088</v>
      </c>
      <c r="B14057">
        <v>6</v>
      </c>
      <c r="C14057">
        <v>226</v>
      </c>
      <c r="D14057" s="32">
        <v>0.64513888888888893</v>
      </c>
      <c r="E14057">
        <v>8000</v>
      </c>
      <c r="G14057" s="31" t="s">
        <v>97</v>
      </c>
      <c r="H14057">
        <v>8</v>
      </c>
      <c r="I14057" s="31" t="s">
        <v>100</v>
      </c>
    </row>
    <row r="14058" spans="1:9" x14ac:dyDescent="0.3">
      <c r="A14058">
        <v>14089</v>
      </c>
      <c r="B14058">
        <v>4</v>
      </c>
      <c r="C14058">
        <v>226</v>
      </c>
      <c r="D14058" s="32">
        <v>0.6479166666666667</v>
      </c>
      <c r="E14058">
        <v>8000</v>
      </c>
      <c r="G14058" s="31" t="s">
        <v>97</v>
      </c>
      <c r="H14058">
        <v>8</v>
      </c>
      <c r="I14058" s="31" t="s">
        <v>103</v>
      </c>
    </row>
    <row r="14059" spans="1:9" x14ac:dyDescent="0.3">
      <c r="A14059">
        <v>14090</v>
      </c>
      <c r="B14059">
        <v>5</v>
      </c>
      <c r="C14059">
        <v>226</v>
      </c>
      <c r="D14059" s="32">
        <v>0.65138888888888891</v>
      </c>
      <c r="E14059">
        <v>8000</v>
      </c>
      <c r="G14059" s="31" t="s">
        <v>102</v>
      </c>
      <c r="H14059">
        <v>8</v>
      </c>
      <c r="I14059" s="31" t="s">
        <v>105</v>
      </c>
    </row>
    <row r="14060" spans="1:9" x14ac:dyDescent="0.3">
      <c r="A14060">
        <v>14091</v>
      </c>
      <c r="B14060">
        <v>2</v>
      </c>
      <c r="C14060">
        <v>226</v>
      </c>
      <c r="D14060" s="32">
        <v>0.7680555555555556</v>
      </c>
      <c r="E14060">
        <v>8000</v>
      </c>
      <c r="G14060" s="31" t="s">
        <v>97</v>
      </c>
      <c r="H14060">
        <v>9</v>
      </c>
      <c r="I14060" s="31" t="s">
        <v>98</v>
      </c>
    </row>
    <row r="14061" spans="1:9" x14ac:dyDescent="0.3">
      <c r="A14061">
        <v>14092</v>
      </c>
      <c r="B14061">
        <v>1</v>
      </c>
      <c r="C14061">
        <v>226</v>
      </c>
      <c r="D14061" s="32">
        <v>0.72638888888888886</v>
      </c>
      <c r="E14061">
        <v>8000</v>
      </c>
      <c r="G14061" s="31" t="s">
        <v>97</v>
      </c>
      <c r="H14061">
        <v>9</v>
      </c>
      <c r="I14061" s="31" t="s">
        <v>99</v>
      </c>
    </row>
    <row r="14062" spans="1:9" x14ac:dyDescent="0.3">
      <c r="A14062">
        <v>14093</v>
      </c>
      <c r="B14062">
        <v>6</v>
      </c>
      <c r="C14062">
        <v>226</v>
      </c>
      <c r="D14062" s="32">
        <v>0.66180555555555554</v>
      </c>
      <c r="E14062">
        <v>10000</v>
      </c>
      <c r="G14062" s="31" t="s">
        <v>102</v>
      </c>
      <c r="H14062">
        <v>9</v>
      </c>
      <c r="I14062" s="31" t="s">
        <v>100</v>
      </c>
    </row>
    <row r="14063" spans="1:9" x14ac:dyDescent="0.3">
      <c r="A14063">
        <v>14094</v>
      </c>
      <c r="B14063">
        <v>4</v>
      </c>
      <c r="C14063">
        <v>226</v>
      </c>
      <c r="D14063" s="32">
        <v>0.68680555555555556</v>
      </c>
      <c r="E14063">
        <v>8000</v>
      </c>
      <c r="G14063" s="31" t="s">
        <v>97</v>
      </c>
      <c r="H14063">
        <v>9</v>
      </c>
      <c r="I14063" s="31" t="s">
        <v>103</v>
      </c>
    </row>
    <row r="14064" spans="1:9" x14ac:dyDescent="0.3">
      <c r="A14064">
        <v>14095</v>
      </c>
      <c r="B14064">
        <v>5</v>
      </c>
      <c r="C14064">
        <v>226</v>
      </c>
      <c r="D14064" s="32">
        <v>0.68125000000000002</v>
      </c>
      <c r="E14064">
        <v>8000</v>
      </c>
      <c r="G14064" s="31" t="s">
        <v>102</v>
      </c>
      <c r="H14064">
        <v>9</v>
      </c>
      <c r="I14064" s="31" t="s">
        <v>105</v>
      </c>
    </row>
    <row r="14065" spans="1:9" x14ac:dyDescent="0.3">
      <c r="A14065">
        <v>14096</v>
      </c>
      <c r="B14065">
        <v>2</v>
      </c>
      <c r="C14065">
        <v>226</v>
      </c>
      <c r="D14065" s="32">
        <v>0.81111111111111112</v>
      </c>
      <c r="E14065">
        <v>8000</v>
      </c>
      <c r="G14065" s="31" t="s">
        <v>102</v>
      </c>
      <c r="H14065">
        <v>10</v>
      </c>
      <c r="I14065" s="31" t="s">
        <v>98</v>
      </c>
    </row>
    <row r="14066" spans="1:9" x14ac:dyDescent="0.3">
      <c r="A14066">
        <v>14097</v>
      </c>
      <c r="B14066">
        <v>1</v>
      </c>
      <c r="C14066">
        <v>226</v>
      </c>
      <c r="D14066" s="32">
        <v>0.76111111111111107</v>
      </c>
      <c r="E14066">
        <v>8000</v>
      </c>
      <c r="G14066" s="31" t="s">
        <v>97</v>
      </c>
      <c r="H14066">
        <v>10</v>
      </c>
      <c r="I14066" s="31" t="s">
        <v>99</v>
      </c>
    </row>
    <row r="14067" spans="1:9" x14ac:dyDescent="0.3">
      <c r="A14067">
        <v>14098</v>
      </c>
      <c r="B14067">
        <v>6</v>
      </c>
      <c r="C14067">
        <v>226</v>
      </c>
      <c r="D14067" s="32">
        <v>0.74097222222222225</v>
      </c>
      <c r="E14067">
        <v>8000</v>
      </c>
      <c r="G14067" s="31" t="s">
        <v>97</v>
      </c>
      <c r="H14067">
        <v>10</v>
      </c>
      <c r="I14067" s="31" t="s">
        <v>100</v>
      </c>
    </row>
    <row r="14068" spans="1:9" x14ac:dyDescent="0.3">
      <c r="A14068">
        <v>14099</v>
      </c>
      <c r="B14068">
        <v>4</v>
      </c>
      <c r="C14068">
        <v>226</v>
      </c>
      <c r="D14068" s="32">
        <v>0.72847222222222219</v>
      </c>
      <c r="E14068">
        <v>8000</v>
      </c>
      <c r="G14068" s="31" t="s">
        <v>97</v>
      </c>
      <c r="H14068">
        <v>10</v>
      </c>
      <c r="I14068" s="31" t="s">
        <v>103</v>
      </c>
    </row>
    <row r="14069" spans="1:9" x14ac:dyDescent="0.3">
      <c r="A14069">
        <v>14100</v>
      </c>
      <c r="B14069">
        <v>5</v>
      </c>
      <c r="C14069">
        <v>226</v>
      </c>
      <c r="D14069" s="32">
        <v>0.69930555555555551</v>
      </c>
      <c r="E14069">
        <v>8000</v>
      </c>
      <c r="F14069">
        <v>700</v>
      </c>
      <c r="G14069" s="31" t="s">
        <v>102</v>
      </c>
      <c r="H14069">
        <v>10</v>
      </c>
      <c r="I14069" s="31" t="s">
        <v>105</v>
      </c>
    </row>
    <row r="14070" spans="1:9" x14ac:dyDescent="0.3">
      <c r="A14070">
        <v>14101</v>
      </c>
      <c r="B14070">
        <v>1</v>
      </c>
      <c r="C14070">
        <v>226</v>
      </c>
      <c r="D14070" s="32">
        <v>0.78611111111111109</v>
      </c>
      <c r="E14070">
        <v>8000</v>
      </c>
      <c r="F14070">
        <v>4000</v>
      </c>
      <c r="G14070" s="31" t="s">
        <v>97</v>
      </c>
      <c r="H14070">
        <v>11</v>
      </c>
      <c r="I14070" s="31" t="s">
        <v>99</v>
      </c>
    </row>
    <row r="14071" spans="1:9" x14ac:dyDescent="0.3">
      <c r="A14071">
        <v>14102</v>
      </c>
      <c r="B14071">
        <v>6</v>
      </c>
      <c r="C14071">
        <v>226</v>
      </c>
      <c r="D14071" s="32">
        <v>0.76458333333333328</v>
      </c>
      <c r="E14071">
        <v>8000</v>
      </c>
      <c r="G14071" s="31" t="s">
        <v>97</v>
      </c>
      <c r="H14071">
        <v>11</v>
      </c>
      <c r="I14071" s="31" t="s">
        <v>100</v>
      </c>
    </row>
    <row r="14072" spans="1:9" x14ac:dyDescent="0.3">
      <c r="A14072">
        <v>14103</v>
      </c>
      <c r="B14072">
        <v>4</v>
      </c>
      <c r="C14072">
        <v>226</v>
      </c>
      <c r="D14072" s="32">
        <v>0.74652777777777779</v>
      </c>
      <c r="E14072">
        <v>8000</v>
      </c>
      <c r="G14072" s="31" t="s">
        <v>102</v>
      </c>
      <c r="H14072">
        <v>11</v>
      </c>
      <c r="I14072" s="31" t="s">
        <v>103</v>
      </c>
    </row>
    <row r="14073" spans="1:9" x14ac:dyDescent="0.3">
      <c r="A14073">
        <v>14104</v>
      </c>
      <c r="B14073">
        <v>5</v>
      </c>
      <c r="C14073">
        <v>226</v>
      </c>
      <c r="D14073" s="32">
        <v>0.72361111111111109</v>
      </c>
      <c r="E14073">
        <v>8000</v>
      </c>
      <c r="G14073" s="31" t="s">
        <v>102</v>
      </c>
      <c r="H14073">
        <v>11</v>
      </c>
      <c r="I14073" s="31" t="s">
        <v>105</v>
      </c>
    </row>
    <row r="14074" spans="1:9" x14ac:dyDescent="0.3">
      <c r="A14074">
        <v>14105</v>
      </c>
      <c r="B14074">
        <v>1</v>
      </c>
      <c r="C14074">
        <v>226</v>
      </c>
      <c r="D14074" s="32">
        <v>0.8125</v>
      </c>
      <c r="E14074">
        <v>8000</v>
      </c>
      <c r="F14074">
        <v>2000</v>
      </c>
      <c r="G14074" s="31" t="s">
        <v>102</v>
      </c>
      <c r="H14074">
        <v>12</v>
      </c>
      <c r="I14074" s="31" t="s">
        <v>99</v>
      </c>
    </row>
    <row r="14075" spans="1:9" x14ac:dyDescent="0.3">
      <c r="A14075">
        <v>14106</v>
      </c>
      <c r="B14075">
        <v>6</v>
      </c>
      <c r="C14075">
        <v>226</v>
      </c>
      <c r="D14075" s="32">
        <v>0.78333333333333333</v>
      </c>
      <c r="E14075">
        <v>8000</v>
      </c>
      <c r="G14075" s="31" t="s">
        <v>97</v>
      </c>
      <c r="H14075">
        <v>12</v>
      </c>
      <c r="I14075" s="31" t="s">
        <v>100</v>
      </c>
    </row>
    <row r="14076" spans="1:9" x14ac:dyDescent="0.3">
      <c r="A14076">
        <v>14107</v>
      </c>
      <c r="B14076">
        <v>4</v>
      </c>
      <c r="C14076">
        <v>226</v>
      </c>
      <c r="D14076" s="32">
        <v>0.76527777777777772</v>
      </c>
      <c r="E14076">
        <v>8000</v>
      </c>
      <c r="G14076" s="31" t="s">
        <v>97</v>
      </c>
      <c r="H14076">
        <v>12</v>
      </c>
      <c r="I14076" s="31" t="s">
        <v>103</v>
      </c>
    </row>
    <row r="14077" spans="1:9" x14ac:dyDescent="0.3">
      <c r="A14077">
        <v>14108</v>
      </c>
      <c r="B14077">
        <v>5</v>
      </c>
      <c r="C14077">
        <v>226</v>
      </c>
      <c r="D14077" s="32">
        <v>0.73958333333333337</v>
      </c>
      <c r="E14077">
        <v>8000</v>
      </c>
      <c r="G14077" s="31" t="s">
        <v>97</v>
      </c>
      <c r="H14077">
        <v>12</v>
      </c>
      <c r="I14077" s="31" t="s">
        <v>105</v>
      </c>
    </row>
    <row r="14078" spans="1:9" x14ac:dyDescent="0.3">
      <c r="A14078">
        <v>14109</v>
      </c>
      <c r="B14078">
        <v>1</v>
      </c>
      <c r="C14078">
        <v>226</v>
      </c>
      <c r="D14078" s="32">
        <v>0.84861111111111109</v>
      </c>
      <c r="E14078">
        <v>8000</v>
      </c>
      <c r="G14078" s="31" t="s">
        <v>97</v>
      </c>
      <c r="H14078">
        <v>13</v>
      </c>
      <c r="I14078" s="31" t="s">
        <v>99</v>
      </c>
    </row>
    <row r="14079" spans="1:9" x14ac:dyDescent="0.3">
      <c r="A14079">
        <v>14110</v>
      </c>
      <c r="B14079">
        <v>6</v>
      </c>
      <c r="C14079">
        <v>226</v>
      </c>
      <c r="D14079" s="32">
        <v>0.83125000000000004</v>
      </c>
      <c r="E14079">
        <v>8000</v>
      </c>
      <c r="G14079" s="31" t="s">
        <v>97</v>
      </c>
      <c r="H14079">
        <v>13</v>
      </c>
      <c r="I14079" s="31" t="s">
        <v>100</v>
      </c>
    </row>
    <row r="14080" spans="1:9" x14ac:dyDescent="0.3">
      <c r="A14080">
        <v>14111</v>
      </c>
      <c r="B14080">
        <v>4</v>
      </c>
      <c r="C14080">
        <v>226</v>
      </c>
      <c r="D14080" s="32">
        <v>0.82986111111111116</v>
      </c>
      <c r="E14080">
        <v>8000</v>
      </c>
      <c r="G14080" s="31" t="s">
        <v>102</v>
      </c>
      <c r="H14080">
        <v>13</v>
      </c>
      <c r="I14080" s="31" t="s">
        <v>103</v>
      </c>
    </row>
    <row r="14081" spans="1:9" x14ac:dyDescent="0.3">
      <c r="A14081">
        <v>14112</v>
      </c>
      <c r="B14081">
        <v>5</v>
      </c>
      <c r="C14081">
        <v>226</v>
      </c>
      <c r="D14081" s="32">
        <v>0.76458333333333328</v>
      </c>
      <c r="E14081">
        <v>8000</v>
      </c>
      <c r="G14081" s="31" t="s">
        <v>102</v>
      </c>
      <c r="H14081">
        <v>13</v>
      </c>
      <c r="I14081" s="31" t="s">
        <v>105</v>
      </c>
    </row>
    <row r="14082" spans="1:9" x14ac:dyDescent="0.3">
      <c r="A14082">
        <v>14113</v>
      </c>
      <c r="B14082">
        <v>5</v>
      </c>
      <c r="C14082">
        <v>226</v>
      </c>
      <c r="D14082" s="32">
        <v>0.79236111111111107</v>
      </c>
      <c r="E14082">
        <v>8000</v>
      </c>
      <c r="G14082" s="31" t="s">
        <v>97</v>
      </c>
      <c r="H14082">
        <v>14</v>
      </c>
      <c r="I14082" s="31" t="s">
        <v>105</v>
      </c>
    </row>
    <row r="14083" spans="1:9" x14ac:dyDescent="0.3">
      <c r="A14083">
        <v>14114</v>
      </c>
      <c r="B14083">
        <v>5</v>
      </c>
      <c r="C14083">
        <v>226</v>
      </c>
      <c r="D14083" s="32">
        <v>0.81527777777777777</v>
      </c>
      <c r="E14083">
        <v>8000</v>
      </c>
      <c r="G14083" s="31" t="s">
        <v>102</v>
      </c>
      <c r="H14083">
        <v>15</v>
      </c>
      <c r="I14083" s="31" t="s">
        <v>105</v>
      </c>
    </row>
    <row r="14084" spans="1:9" x14ac:dyDescent="0.3">
      <c r="A14084">
        <v>14115</v>
      </c>
      <c r="B14084">
        <v>3</v>
      </c>
      <c r="C14084">
        <v>227</v>
      </c>
      <c r="D14084" s="32">
        <v>0.46736111111111112</v>
      </c>
      <c r="E14084">
        <v>8000</v>
      </c>
      <c r="G14084" s="31" t="s">
        <v>97</v>
      </c>
      <c r="H14084">
        <v>4</v>
      </c>
      <c r="I14084" s="31" t="s">
        <v>104</v>
      </c>
    </row>
    <row r="14085" spans="1:9" x14ac:dyDescent="0.3">
      <c r="A14085">
        <v>14116</v>
      </c>
      <c r="B14085">
        <v>2</v>
      </c>
      <c r="C14085">
        <v>227</v>
      </c>
      <c r="D14085" s="32">
        <v>0.46250000000000002</v>
      </c>
      <c r="E14085">
        <v>8000</v>
      </c>
      <c r="G14085" s="31" t="s">
        <v>102</v>
      </c>
      <c r="H14085">
        <v>4</v>
      </c>
      <c r="I14085" s="31" t="s">
        <v>98</v>
      </c>
    </row>
    <row r="14086" spans="1:9" x14ac:dyDescent="0.3">
      <c r="A14086">
        <v>14117</v>
      </c>
      <c r="B14086">
        <v>1</v>
      </c>
      <c r="C14086">
        <v>227</v>
      </c>
      <c r="D14086" s="32">
        <v>0.45833333333333331</v>
      </c>
      <c r="E14086">
        <v>10000</v>
      </c>
      <c r="G14086" s="31" t="s">
        <v>97</v>
      </c>
      <c r="H14086">
        <v>4</v>
      </c>
      <c r="I14086" s="31" t="s">
        <v>99</v>
      </c>
    </row>
    <row r="14087" spans="1:9" x14ac:dyDescent="0.3">
      <c r="A14087">
        <v>14118</v>
      </c>
      <c r="B14087">
        <v>6</v>
      </c>
      <c r="C14087">
        <v>227</v>
      </c>
      <c r="D14087" s="32">
        <v>0.43819444444444444</v>
      </c>
      <c r="E14087">
        <v>8000</v>
      </c>
      <c r="G14087" s="31" t="s">
        <v>102</v>
      </c>
      <c r="H14087">
        <v>4</v>
      </c>
      <c r="I14087" s="31" t="s">
        <v>100</v>
      </c>
    </row>
    <row r="14088" spans="1:9" x14ac:dyDescent="0.3">
      <c r="A14088">
        <v>14119</v>
      </c>
      <c r="B14088">
        <v>4</v>
      </c>
      <c r="C14088">
        <v>227</v>
      </c>
      <c r="D14088" s="32">
        <v>0.46041666666666664</v>
      </c>
      <c r="E14088">
        <v>8000</v>
      </c>
      <c r="G14088" s="31" t="s">
        <v>102</v>
      </c>
      <c r="H14088">
        <v>4</v>
      </c>
      <c r="I14088" s="31" t="s">
        <v>103</v>
      </c>
    </row>
    <row r="14089" spans="1:9" x14ac:dyDescent="0.3">
      <c r="A14089">
        <v>14120</v>
      </c>
      <c r="B14089">
        <v>3</v>
      </c>
      <c r="C14089">
        <v>227</v>
      </c>
      <c r="D14089" s="32">
        <v>0.49791666666666667</v>
      </c>
      <c r="E14089">
        <v>8000</v>
      </c>
      <c r="F14089">
        <v>500</v>
      </c>
      <c r="G14089" s="31" t="s">
        <v>102</v>
      </c>
      <c r="H14089">
        <v>5</v>
      </c>
      <c r="I14089" s="31" t="s">
        <v>104</v>
      </c>
    </row>
    <row r="14090" spans="1:9" x14ac:dyDescent="0.3">
      <c r="A14090">
        <v>14121</v>
      </c>
      <c r="B14090">
        <v>2</v>
      </c>
      <c r="C14090">
        <v>227</v>
      </c>
      <c r="D14090" s="32">
        <v>0.54027777777777775</v>
      </c>
      <c r="E14090">
        <v>8000</v>
      </c>
      <c r="G14090" s="31" t="s">
        <v>97</v>
      </c>
      <c r="H14090">
        <v>5</v>
      </c>
      <c r="I14090" s="31" t="s">
        <v>98</v>
      </c>
    </row>
    <row r="14091" spans="1:9" x14ac:dyDescent="0.3">
      <c r="A14091">
        <v>14122</v>
      </c>
      <c r="B14091">
        <v>1</v>
      </c>
      <c r="C14091">
        <v>227</v>
      </c>
      <c r="D14091" s="32">
        <v>0.55138888888888893</v>
      </c>
      <c r="E14091">
        <v>8000</v>
      </c>
      <c r="F14091">
        <v>4000</v>
      </c>
      <c r="G14091" s="31" t="s">
        <v>97</v>
      </c>
      <c r="H14091">
        <v>5</v>
      </c>
      <c r="I14091" s="31" t="s">
        <v>99</v>
      </c>
    </row>
    <row r="14092" spans="1:9" x14ac:dyDescent="0.3">
      <c r="A14092">
        <v>14123</v>
      </c>
      <c r="B14092">
        <v>6</v>
      </c>
      <c r="C14092">
        <v>227</v>
      </c>
      <c r="D14092" s="32"/>
      <c r="E14092">
        <v>8000</v>
      </c>
      <c r="G14092" s="31" t="s">
        <v>97</v>
      </c>
      <c r="H14092">
        <v>5</v>
      </c>
      <c r="I14092" s="31" t="s">
        <v>100</v>
      </c>
    </row>
    <row r="14093" spans="1:9" x14ac:dyDescent="0.3">
      <c r="A14093">
        <v>14124</v>
      </c>
      <c r="B14093">
        <v>4</v>
      </c>
      <c r="C14093">
        <v>227</v>
      </c>
      <c r="D14093" s="32">
        <v>0.48749999999999999</v>
      </c>
      <c r="E14093">
        <v>8000</v>
      </c>
      <c r="G14093" s="31" t="s">
        <v>97</v>
      </c>
      <c r="H14093">
        <v>5</v>
      </c>
      <c r="I14093" s="31" t="s">
        <v>103</v>
      </c>
    </row>
    <row r="14094" spans="1:9" x14ac:dyDescent="0.3">
      <c r="A14094">
        <v>14125</v>
      </c>
      <c r="B14094">
        <v>3</v>
      </c>
      <c r="C14094">
        <v>227</v>
      </c>
      <c r="D14094" s="32">
        <v>0.51875000000000004</v>
      </c>
      <c r="E14094">
        <v>8000</v>
      </c>
      <c r="F14094">
        <v>2000</v>
      </c>
      <c r="G14094" s="31" t="s">
        <v>102</v>
      </c>
      <c r="H14094">
        <v>6</v>
      </c>
      <c r="I14094" s="31" t="s">
        <v>104</v>
      </c>
    </row>
    <row r="14095" spans="1:9" x14ac:dyDescent="0.3">
      <c r="A14095">
        <v>14126</v>
      </c>
      <c r="B14095">
        <v>2</v>
      </c>
      <c r="C14095">
        <v>227</v>
      </c>
      <c r="D14095" s="32">
        <v>0.58472222222222225</v>
      </c>
      <c r="E14095">
        <v>8000</v>
      </c>
      <c r="G14095" s="31" t="s">
        <v>102</v>
      </c>
      <c r="H14095">
        <v>6</v>
      </c>
      <c r="I14095" s="31" t="s">
        <v>98</v>
      </c>
    </row>
    <row r="14096" spans="1:9" x14ac:dyDescent="0.3">
      <c r="A14096">
        <v>14127</v>
      </c>
      <c r="B14096">
        <v>1</v>
      </c>
      <c r="C14096">
        <v>227</v>
      </c>
      <c r="D14096" s="32">
        <v>0.56874999999999998</v>
      </c>
      <c r="E14096">
        <v>8000</v>
      </c>
      <c r="F14096">
        <v>2000</v>
      </c>
      <c r="G14096" s="31" t="s">
        <v>102</v>
      </c>
      <c r="H14096">
        <v>6</v>
      </c>
      <c r="I14096" s="31" t="s">
        <v>99</v>
      </c>
    </row>
    <row r="14097" spans="1:9" x14ac:dyDescent="0.3">
      <c r="A14097">
        <v>14128</v>
      </c>
      <c r="B14097">
        <v>6</v>
      </c>
      <c r="C14097">
        <v>227</v>
      </c>
      <c r="D14097" s="32">
        <v>0.48472222222222222</v>
      </c>
      <c r="E14097">
        <v>10000</v>
      </c>
      <c r="G14097" s="31" t="s">
        <v>102</v>
      </c>
      <c r="H14097">
        <v>6</v>
      </c>
      <c r="I14097" s="31" t="s">
        <v>100</v>
      </c>
    </row>
    <row r="14098" spans="1:9" x14ac:dyDescent="0.3">
      <c r="A14098">
        <v>14129</v>
      </c>
      <c r="B14098">
        <v>4</v>
      </c>
      <c r="C14098">
        <v>227</v>
      </c>
      <c r="D14098" s="32">
        <v>0.52569444444444446</v>
      </c>
      <c r="E14098">
        <v>8000</v>
      </c>
      <c r="G14098" s="31" t="s">
        <v>102</v>
      </c>
      <c r="H14098">
        <v>6</v>
      </c>
      <c r="I14098" s="31" t="s">
        <v>103</v>
      </c>
    </row>
    <row r="14099" spans="1:9" x14ac:dyDescent="0.3">
      <c r="A14099">
        <v>14130</v>
      </c>
      <c r="B14099">
        <v>3</v>
      </c>
      <c r="C14099">
        <v>227</v>
      </c>
      <c r="D14099" s="32">
        <v>0.5444444444444444</v>
      </c>
      <c r="E14099">
        <v>8000</v>
      </c>
      <c r="G14099" s="31" t="s">
        <v>97</v>
      </c>
      <c r="H14099">
        <v>7</v>
      </c>
      <c r="I14099" s="31" t="s">
        <v>104</v>
      </c>
    </row>
    <row r="14100" spans="1:9" x14ac:dyDescent="0.3">
      <c r="A14100">
        <v>14131</v>
      </c>
      <c r="B14100">
        <v>2</v>
      </c>
      <c r="C14100">
        <v>227</v>
      </c>
      <c r="D14100" s="32">
        <v>0.60277777777777775</v>
      </c>
      <c r="E14100">
        <v>8000</v>
      </c>
      <c r="G14100" s="31" t="s">
        <v>97</v>
      </c>
      <c r="H14100">
        <v>7</v>
      </c>
      <c r="I14100" s="31" t="s">
        <v>98</v>
      </c>
    </row>
    <row r="14101" spans="1:9" x14ac:dyDescent="0.3">
      <c r="A14101">
        <v>14132</v>
      </c>
      <c r="B14101">
        <v>1</v>
      </c>
      <c r="C14101">
        <v>227</v>
      </c>
      <c r="D14101" s="32">
        <v>0.62569444444444444</v>
      </c>
      <c r="E14101">
        <v>8000</v>
      </c>
      <c r="G14101" s="31" t="s">
        <v>97</v>
      </c>
      <c r="H14101">
        <v>7</v>
      </c>
      <c r="I14101" s="31" t="s">
        <v>99</v>
      </c>
    </row>
    <row r="14102" spans="1:9" x14ac:dyDescent="0.3">
      <c r="A14102">
        <v>14133</v>
      </c>
      <c r="B14102">
        <v>6</v>
      </c>
      <c r="C14102">
        <v>227</v>
      </c>
      <c r="D14102" s="32">
        <v>0.64375000000000004</v>
      </c>
      <c r="E14102">
        <v>8000</v>
      </c>
      <c r="F14102">
        <v>1000</v>
      </c>
      <c r="G14102" s="31" t="s">
        <v>102</v>
      </c>
      <c r="H14102">
        <v>7</v>
      </c>
      <c r="I14102" s="31" t="s">
        <v>100</v>
      </c>
    </row>
    <row r="14103" spans="1:9" x14ac:dyDescent="0.3">
      <c r="A14103">
        <v>14134</v>
      </c>
      <c r="B14103">
        <v>4</v>
      </c>
      <c r="C14103">
        <v>227</v>
      </c>
      <c r="D14103" s="32">
        <v>0.54583333333333328</v>
      </c>
      <c r="E14103">
        <v>8000</v>
      </c>
      <c r="G14103" s="31" t="s">
        <v>97</v>
      </c>
      <c r="H14103">
        <v>7</v>
      </c>
      <c r="I14103" s="31" t="s">
        <v>103</v>
      </c>
    </row>
    <row r="14104" spans="1:9" x14ac:dyDescent="0.3">
      <c r="A14104">
        <v>14135</v>
      </c>
      <c r="B14104">
        <v>3</v>
      </c>
      <c r="C14104">
        <v>227</v>
      </c>
      <c r="D14104" s="32"/>
      <c r="E14104">
        <v>8000</v>
      </c>
      <c r="G14104" s="31" t="s">
        <v>97</v>
      </c>
      <c r="H14104">
        <v>8</v>
      </c>
      <c r="I14104" s="31" t="s">
        <v>104</v>
      </c>
    </row>
    <row r="14105" spans="1:9" x14ac:dyDescent="0.3">
      <c r="A14105">
        <v>14136</v>
      </c>
      <c r="B14105">
        <v>2</v>
      </c>
      <c r="C14105">
        <v>227</v>
      </c>
      <c r="D14105" s="32">
        <v>0.63194444444444442</v>
      </c>
      <c r="E14105">
        <v>8000</v>
      </c>
      <c r="G14105" s="31" t="s">
        <v>102</v>
      </c>
      <c r="H14105">
        <v>8</v>
      </c>
      <c r="I14105" s="31" t="s">
        <v>98</v>
      </c>
    </row>
    <row r="14106" spans="1:9" x14ac:dyDescent="0.3">
      <c r="A14106">
        <v>14137</v>
      </c>
      <c r="B14106">
        <v>1</v>
      </c>
      <c r="C14106">
        <v>227</v>
      </c>
      <c r="D14106" s="32">
        <v>0.65555555555555556</v>
      </c>
      <c r="E14106">
        <v>8000</v>
      </c>
      <c r="F14106">
        <v>2000</v>
      </c>
      <c r="G14106" s="31" t="s">
        <v>97</v>
      </c>
      <c r="H14106">
        <v>8</v>
      </c>
      <c r="I14106" s="31" t="s">
        <v>99</v>
      </c>
    </row>
    <row r="14107" spans="1:9" x14ac:dyDescent="0.3">
      <c r="A14107">
        <v>14138</v>
      </c>
      <c r="B14107">
        <v>6</v>
      </c>
      <c r="C14107">
        <v>227</v>
      </c>
      <c r="D14107" s="32">
        <v>0.71666666666666667</v>
      </c>
      <c r="E14107">
        <v>8000</v>
      </c>
      <c r="G14107" s="31" t="s">
        <v>97</v>
      </c>
      <c r="H14107">
        <v>8</v>
      </c>
      <c r="I14107" s="31" t="s">
        <v>100</v>
      </c>
    </row>
    <row r="14108" spans="1:9" x14ac:dyDescent="0.3">
      <c r="A14108">
        <v>14139</v>
      </c>
      <c r="B14108">
        <v>4</v>
      </c>
      <c r="C14108">
        <v>227</v>
      </c>
      <c r="D14108" s="32"/>
      <c r="E14108">
        <v>8000</v>
      </c>
      <c r="G14108" s="31" t="s">
        <v>97</v>
      </c>
      <c r="H14108">
        <v>8</v>
      </c>
      <c r="I14108" s="31" t="s">
        <v>103</v>
      </c>
    </row>
    <row r="14109" spans="1:9" x14ac:dyDescent="0.3">
      <c r="A14109">
        <v>14140</v>
      </c>
      <c r="B14109">
        <v>3</v>
      </c>
      <c r="C14109">
        <v>227</v>
      </c>
      <c r="D14109" s="32">
        <v>0.58888888888888891</v>
      </c>
      <c r="E14109">
        <v>8000</v>
      </c>
      <c r="G14109" s="31" t="s">
        <v>102</v>
      </c>
      <c r="H14109">
        <v>9</v>
      </c>
      <c r="I14109" s="31" t="s">
        <v>104</v>
      </c>
    </row>
    <row r="14110" spans="1:9" x14ac:dyDescent="0.3">
      <c r="A14110">
        <v>14141</v>
      </c>
      <c r="B14110">
        <v>2</v>
      </c>
      <c r="C14110">
        <v>227</v>
      </c>
      <c r="D14110" s="32">
        <v>0.68541666666666667</v>
      </c>
      <c r="E14110">
        <v>8000</v>
      </c>
      <c r="G14110" s="31" t="s">
        <v>97</v>
      </c>
      <c r="H14110">
        <v>9</v>
      </c>
      <c r="I14110" s="31" t="s">
        <v>98</v>
      </c>
    </row>
    <row r="14111" spans="1:9" x14ac:dyDescent="0.3">
      <c r="A14111">
        <v>14142</v>
      </c>
      <c r="B14111">
        <v>1</v>
      </c>
      <c r="C14111">
        <v>227</v>
      </c>
      <c r="D14111" s="32">
        <v>0.72986111111111107</v>
      </c>
      <c r="E14111">
        <v>8000</v>
      </c>
      <c r="F14111">
        <v>2000</v>
      </c>
      <c r="G14111" s="31" t="s">
        <v>102</v>
      </c>
      <c r="H14111">
        <v>9</v>
      </c>
      <c r="I14111" s="31" t="s">
        <v>99</v>
      </c>
    </row>
    <row r="14112" spans="1:9" x14ac:dyDescent="0.3">
      <c r="A14112">
        <v>14143</v>
      </c>
      <c r="B14112">
        <v>6</v>
      </c>
      <c r="C14112">
        <v>227</v>
      </c>
      <c r="D14112" s="32">
        <v>0.73819444444444449</v>
      </c>
      <c r="E14112">
        <v>8000</v>
      </c>
      <c r="F14112">
        <v>1000</v>
      </c>
      <c r="G14112" s="31" t="s">
        <v>102</v>
      </c>
      <c r="H14112">
        <v>9</v>
      </c>
      <c r="I14112" s="31" t="s">
        <v>100</v>
      </c>
    </row>
    <row r="14113" spans="1:9" x14ac:dyDescent="0.3">
      <c r="A14113">
        <v>17585</v>
      </c>
      <c r="B14113">
        <v>8</v>
      </c>
      <c r="C14113">
        <v>283</v>
      </c>
      <c r="D14113" s="32"/>
      <c r="E14113">
        <v>10000</v>
      </c>
      <c r="G14113" s="31" t="s">
        <v>102</v>
      </c>
      <c r="H14113">
        <v>12</v>
      </c>
      <c r="I14113" s="31" t="s">
        <v>101</v>
      </c>
    </row>
    <row r="14114" spans="1:9" x14ac:dyDescent="0.3">
      <c r="A14114">
        <v>14144</v>
      </c>
      <c r="B14114">
        <v>4</v>
      </c>
      <c r="C14114">
        <v>227</v>
      </c>
      <c r="D14114" s="32">
        <v>0.62708333333333333</v>
      </c>
      <c r="E14114">
        <v>8000</v>
      </c>
      <c r="G14114" s="31" t="s">
        <v>102</v>
      </c>
      <c r="H14114">
        <v>9</v>
      </c>
      <c r="I14114" s="31" t="s">
        <v>103</v>
      </c>
    </row>
    <row r="14115" spans="1:9" x14ac:dyDescent="0.3">
      <c r="A14115">
        <v>14145</v>
      </c>
      <c r="B14115">
        <v>3</v>
      </c>
      <c r="C14115">
        <v>227</v>
      </c>
      <c r="D14115" s="32">
        <v>0.60902777777777772</v>
      </c>
      <c r="E14115">
        <v>8000</v>
      </c>
      <c r="G14115" s="31" t="s">
        <v>97</v>
      </c>
      <c r="H14115">
        <v>10</v>
      </c>
      <c r="I14115" s="31" t="s">
        <v>104</v>
      </c>
    </row>
    <row r="14116" spans="1:9" x14ac:dyDescent="0.3">
      <c r="A14116">
        <v>14146</v>
      </c>
      <c r="B14116">
        <v>2</v>
      </c>
      <c r="C14116">
        <v>227</v>
      </c>
      <c r="D14116" s="32">
        <v>0.71388888888888891</v>
      </c>
      <c r="E14116">
        <v>8000</v>
      </c>
      <c r="G14116" s="31" t="s">
        <v>97</v>
      </c>
      <c r="H14116">
        <v>10</v>
      </c>
      <c r="I14116" s="31" t="s">
        <v>98</v>
      </c>
    </row>
    <row r="14117" spans="1:9" x14ac:dyDescent="0.3">
      <c r="A14117">
        <v>14147</v>
      </c>
      <c r="B14117">
        <v>1</v>
      </c>
      <c r="C14117">
        <v>227</v>
      </c>
      <c r="D14117" s="32">
        <v>0.75624999999999998</v>
      </c>
      <c r="E14117">
        <v>10000</v>
      </c>
      <c r="F14117">
        <v>3000</v>
      </c>
      <c r="G14117" s="31" t="s">
        <v>102</v>
      </c>
      <c r="H14117">
        <v>10</v>
      </c>
      <c r="I14117" s="31" t="s">
        <v>99</v>
      </c>
    </row>
    <row r="14118" spans="1:9" x14ac:dyDescent="0.3">
      <c r="A14118">
        <v>14148</v>
      </c>
      <c r="B14118">
        <v>6</v>
      </c>
      <c r="C14118">
        <v>227</v>
      </c>
      <c r="D14118" s="32">
        <v>0.7680555555555556</v>
      </c>
      <c r="E14118">
        <v>8000</v>
      </c>
      <c r="G14118" s="31" t="s">
        <v>97</v>
      </c>
      <c r="H14118">
        <v>10</v>
      </c>
      <c r="I14118" s="31" t="s">
        <v>100</v>
      </c>
    </row>
    <row r="14119" spans="1:9" x14ac:dyDescent="0.3">
      <c r="A14119">
        <v>14149</v>
      </c>
      <c r="B14119">
        <v>4</v>
      </c>
      <c r="C14119">
        <v>227</v>
      </c>
      <c r="D14119" s="32">
        <v>0.69166666666666665</v>
      </c>
      <c r="E14119">
        <v>8000</v>
      </c>
      <c r="G14119" s="31" t="s">
        <v>102</v>
      </c>
      <c r="H14119">
        <v>10</v>
      </c>
      <c r="I14119" s="31" t="s">
        <v>103</v>
      </c>
    </row>
    <row r="14120" spans="1:9" x14ac:dyDescent="0.3">
      <c r="A14120">
        <v>14150</v>
      </c>
      <c r="B14120">
        <v>3</v>
      </c>
      <c r="C14120">
        <v>227</v>
      </c>
      <c r="D14120" s="32">
        <v>0.67222222222222228</v>
      </c>
      <c r="E14120">
        <v>8000</v>
      </c>
      <c r="G14120" s="31" t="s">
        <v>97</v>
      </c>
      <c r="H14120">
        <v>11</v>
      </c>
      <c r="I14120" s="31" t="s">
        <v>104</v>
      </c>
    </row>
    <row r="14121" spans="1:9" x14ac:dyDescent="0.3">
      <c r="A14121">
        <v>14151</v>
      </c>
      <c r="B14121">
        <v>2</v>
      </c>
      <c r="C14121">
        <v>227</v>
      </c>
      <c r="D14121" s="32">
        <v>0.75347222222222221</v>
      </c>
      <c r="E14121">
        <v>8000</v>
      </c>
      <c r="G14121" s="31" t="s">
        <v>102</v>
      </c>
      <c r="H14121">
        <v>11</v>
      </c>
      <c r="I14121" s="31" t="s">
        <v>98</v>
      </c>
    </row>
    <row r="14122" spans="1:9" x14ac:dyDescent="0.3">
      <c r="A14122">
        <v>14152</v>
      </c>
      <c r="B14122">
        <v>1</v>
      </c>
      <c r="C14122">
        <v>227</v>
      </c>
      <c r="D14122" s="32">
        <v>0.78194444444444444</v>
      </c>
      <c r="E14122">
        <v>8000</v>
      </c>
      <c r="F14122">
        <v>2000</v>
      </c>
      <c r="G14122" s="31" t="s">
        <v>97</v>
      </c>
      <c r="H14122">
        <v>11</v>
      </c>
      <c r="I14122" s="31" t="s">
        <v>99</v>
      </c>
    </row>
    <row r="14123" spans="1:9" x14ac:dyDescent="0.3">
      <c r="A14123">
        <v>14153</v>
      </c>
      <c r="B14123">
        <v>6</v>
      </c>
      <c r="C14123">
        <v>227</v>
      </c>
      <c r="D14123" s="32">
        <v>0.79236111111111107</v>
      </c>
      <c r="E14123">
        <v>8000</v>
      </c>
      <c r="G14123" s="31" t="s">
        <v>102</v>
      </c>
      <c r="H14123">
        <v>11</v>
      </c>
      <c r="I14123" s="31" t="s">
        <v>100</v>
      </c>
    </row>
    <row r="14124" spans="1:9" x14ac:dyDescent="0.3">
      <c r="A14124">
        <v>14154</v>
      </c>
      <c r="B14124">
        <v>4</v>
      </c>
      <c r="C14124">
        <v>227</v>
      </c>
      <c r="D14124" s="32">
        <v>0.72499999999999998</v>
      </c>
      <c r="E14124">
        <v>8000</v>
      </c>
      <c r="G14124" s="31" t="s">
        <v>102</v>
      </c>
      <c r="H14124">
        <v>11</v>
      </c>
      <c r="I14124" s="31" t="s">
        <v>103</v>
      </c>
    </row>
    <row r="14125" spans="1:9" x14ac:dyDescent="0.3">
      <c r="A14125">
        <v>14155</v>
      </c>
      <c r="B14125">
        <v>3</v>
      </c>
      <c r="C14125">
        <v>227</v>
      </c>
      <c r="D14125" s="32">
        <v>0.71736111111111112</v>
      </c>
      <c r="E14125">
        <v>8000</v>
      </c>
      <c r="F14125">
        <v>2000</v>
      </c>
      <c r="G14125" s="31" t="s">
        <v>102</v>
      </c>
      <c r="H14125">
        <v>12</v>
      </c>
      <c r="I14125" s="31" t="s">
        <v>104</v>
      </c>
    </row>
    <row r="14126" spans="1:9" x14ac:dyDescent="0.3">
      <c r="A14126">
        <v>14156</v>
      </c>
      <c r="B14126">
        <v>2</v>
      </c>
      <c r="C14126">
        <v>227</v>
      </c>
      <c r="D14126" s="32">
        <v>0.77777777777777779</v>
      </c>
      <c r="E14126">
        <v>5000</v>
      </c>
      <c r="G14126" s="31" t="s">
        <v>102</v>
      </c>
      <c r="H14126">
        <v>12</v>
      </c>
      <c r="I14126" s="31" t="s">
        <v>98</v>
      </c>
    </row>
    <row r="14127" spans="1:9" x14ac:dyDescent="0.3">
      <c r="A14127">
        <v>14157</v>
      </c>
      <c r="B14127">
        <v>1</v>
      </c>
      <c r="C14127">
        <v>227</v>
      </c>
      <c r="D14127" s="32">
        <v>0.82291666666666663</v>
      </c>
      <c r="E14127">
        <v>8000</v>
      </c>
      <c r="F14127">
        <v>2000</v>
      </c>
      <c r="G14127" s="31" t="s">
        <v>102</v>
      </c>
      <c r="H14127">
        <v>12</v>
      </c>
      <c r="I14127" s="31" t="s">
        <v>99</v>
      </c>
    </row>
    <row r="14128" spans="1:9" x14ac:dyDescent="0.3">
      <c r="A14128">
        <v>14158</v>
      </c>
      <c r="B14128">
        <v>6</v>
      </c>
      <c r="C14128">
        <v>227</v>
      </c>
      <c r="D14128" s="32">
        <v>0.81597222222222221</v>
      </c>
      <c r="E14128">
        <v>8000</v>
      </c>
      <c r="G14128" s="31" t="s">
        <v>97</v>
      </c>
      <c r="H14128">
        <v>12</v>
      </c>
      <c r="I14128" s="31" t="s">
        <v>100</v>
      </c>
    </row>
    <row r="14129" spans="1:9" x14ac:dyDescent="0.3">
      <c r="A14129">
        <v>14159</v>
      </c>
      <c r="B14129">
        <v>4</v>
      </c>
      <c r="C14129">
        <v>227</v>
      </c>
      <c r="D14129" s="32">
        <v>0.74097222222222225</v>
      </c>
      <c r="E14129">
        <v>8000</v>
      </c>
      <c r="G14129" s="31" t="s">
        <v>97</v>
      </c>
      <c r="H14129">
        <v>12</v>
      </c>
      <c r="I14129" s="31" t="s">
        <v>103</v>
      </c>
    </row>
    <row r="14130" spans="1:9" x14ac:dyDescent="0.3">
      <c r="A14130">
        <v>14160</v>
      </c>
      <c r="B14130">
        <v>3</v>
      </c>
      <c r="C14130">
        <v>227</v>
      </c>
      <c r="D14130" s="32">
        <v>0.74652777777777779</v>
      </c>
      <c r="E14130">
        <v>8000</v>
      </c>
      <c r="F14130">
        <v>1000</v>
      </c>
      <c r="G14130" s="31" t="s">
        <v>102</v>
      </c>
      <c r="H14130">
        <v>13</v>
      </c>
      <c r="I14130" s="31" t="s">
        <v>104</v>
      </c>
    </row>
    <row r="14131" spans="1:9" x14ac:dyDescent="0.3">
      <c r="A14131">
        <v>14161</v>
      </c>
      <c r="B14131">
        <v>2</v>
      </c>
      <c r="C14131">
        <v>227</v>
      </c>
      <c r="D14131" s="32">
        <v>0.81041666666666667</v>
      </c>
      <c r="E14131">
        <v>8000</v>
      </c>
      <c r="G14131" s="31" t="s">
        <v>97</v>
      </c>
      <c r="H14131">
        <v>13</v>
      </c>
      <c r="I14131" s="31" t="s">
        <v>98</v>
      </c>
    </row>
    <row r="14132" spans="1:9" x14ac:dyDescent="0.3">
      <c r="A14132">
        <v>14162</v>
      </c>
      <c r="B14132">
        <v>1</v>
      </c>
      <c r="C14132">
        <v>227</v>
      </c>
      <c r="D14132" s="32">
        <v>0.8569444444444444</v>
      </c>
      <c r="E14132">
        <v>8000</v>
      </c>
      <c r="G14132" s="31" t="s">
        <v>97</v>
      </c>
      <c r="H14132">
        <v>13</v>
      </c>
      <c r="I14132" s="31" t="s">
        <v>99</v>
      </c>
    </row>
    <row r="14133" spans="1:9" x14ac:dyDescent="0.3">
      <c r="A14133">
        <v>14163</v>
      </c>
      <c r="B14133">
        <v>6</v>
      </c>
      <c r="C14133">
        <v>227</v>
      </c>
      <c r="D14133" s="32">
        <v>0.84027777777777779</v>
      </c>
      <c r="E14133">
        <v>8000</v>
      </c>
      <c r="G14133" s="31" t="s">
        <v>97</v>
      </c>
      <c r="H14133">
        <v>13</v>
      </c>
      <c r="I14133" s="31" t="s">
        <v>100</v>
      </c>
    </row>
    <row r="14134" spans="1:9" x14ac:dyDescent="0.3">
      <c r="A14134">
        <v>14164</v>
      </c>
      <c r="B14134">
        <v>4</v>
      </c>
      <c r="C14134">
        <v>227</v>
      </c>
      <c r="D14134" s="32">
        <v>0.75902777777777775</v>
      </c>
      <c r="E14134">
        <v>8000</v>
      </c>
      <c r="G14134" s="31" t="s">
        <v>97</v>
      </c>
      <c r="H14134">
        <v>13</v>
      </c>
      <c r="I14134" s="31" t="s">
        <v>103</v>
      </c>
    </row>
    <row r="14135" spans="1:9" x14ac:dyDescent="0.3">
      <c r="A14135">
        <v>14165</v>
      </c>
      <c r="B14135">
        <v>3</v>
      </c>
      <c r="C14135">
        <v>227</v>
      </c>
      <c r="D14135" s="32">
        <v>0.77083333333333337</v>
      </c>
      <c r="E14135">
        <v>8000</v>
      </c>
      <c r="G14135" s="31" t="s">
        <v>97</v>
      </c>
      <c r="H14135">
        <v>14</v>
      </c>
      <c r="I14135" s="31" t="s">
        <v>104</v>
      </c>
    </row>
    <row r="14136" spans="1:9" x14ac:dyDescent="0.3">
      <c r="A14136">
        <v>14166</v>
      </c>
      <c r="B14136">
        <v>2</v>
      </c>
      <c r="C14136">
        <v>227</v>
      </c>
      <c r="D14136" s="32">
        <v>0.83194444444444449</v>
      </c>
      <c r="E14136">
        <v>8000</v>
      </c>
      <c r="G14136" s="31" t="s">
        <v>102</v>
      </c>
      <c r="H14136">
        <v>14</v>
      </c>
      <c r="I14136" s="31" t="s">
        <v>98</v>
      </c>
    </row>
    <row r="14137" spans="1:9" x14ac:dyDescent="0.3">
      <c r="A14137">
        <v>14167</v>
      </c>
      <c r="B14137">
        <v>4</v>
      </c>
      <c r="C14137">
        <v>227</v>
      </c>
      <c r="D14137" s="32">
        <v>0.79374999999999996</v>
      </c>
      <c r="E14137">
        <v>8000</v>
      </c>
      <c r="G14137" s="31" t="s">
        <v>97</v>
      </c>
      <c r="H14137">
        <v>14</v>
      </c>
      <c r="I14137" s="31" t="s">
        <v>103</v>
      </c>
    </row>
    <row r="14138" spans="1:9" x14ac:dyDescent="0.3">
      <c r="A14138">
        <v>14168</v>
      </c>
      <c r="B14138">
        <v>3</v>
      </c>
      <c r="C14138">
        <v>227</v>
      </c>
      <c r="D14138" s="32">
        <v>0.8</v>
      </c>
      <c r="E14138">
        <v>8000</v>
      </c>
      <c r="G14138" s="31" t="s">
        <v>102</v>
      </c>
      <c r="H14138">
        <v>15</v>
      </c>
      <c r="I14138" s="31" t="s">
        <v>104</v>
      </c>
    </row>
    <row r="14139" spans="1:9" x14ac:dyDescent="0.3">
      <c r="A14139">
        <v>14169</v>
      </c>
      <c r="B14139">
        <v>4</v>
      </c>
      <c r="C14139">
        <v>227</v>
      </c>
      <c r="D14139" s="32">
        <v>0.81111111111111112</v>
      </c>
      <c r="E14139">
        <v>8000</v>
      </c>
      <c r="G14139" s="31" t="s">
        <v>97</v>
      </c>
      <c r="H14139">
        <v>15</v>
      </c>
      <c r="I14139" s="31" t="s">
        <v>103</v>
      </c>
    </row>
    <row r="14140" spans="1:9" x14ac:dyDescent="0.3">
      <c r="A14140">
        <v>14170</v>
      </c>
      <c r="B14140">
        <v>3</v>
      </c>
      <c r="C14140">
        <v>227</v>
      </c>
      <c r="D14140" s="32">
        <v>0.82152777777777775</v>
      </c>
      <c r="E14140">
        <v>8000</v>
      </c>
      <c r="F14140">
        <v>1000</v>
      </c>
      <c r="G14140" s="31" t="s">
        <v>102</v>
      </c>
      <c r="H14140">
        <v>16</v>
      </c>
      <c r="I14140" s="31" t="s">
        <v>104</v>
      </c>
    </row>
    <row r="14141" spans="1:9" x14ac:dyDescent="0.3">
      <c r="A14141">
        <v>14171</v>
      </c>
      <c r="B14141">
        <v>4</v>
      </c>
      <c r="C14141">
        <v>227</v>
      </c>
      <c r="D14141" s="32">
        <v>0.82152777777777775</v>
      </c>
      <c r="E14141">
        <v>8000</v>
      </c>
      <c r="G14141" s="31" t="s">
        <v>97</v>
      </c>
      <c r="H14141">
        <v>16</v>
      </c>
      <c r="I14141" s="31" t="s">
        <v>103</v>
      </c>
    </row>
    <row r="14142" spans="1:9" x14ac:dyDescent="0.3">
      <c r="A14142">
        <v>14172</v>
      </c>
      <c r="B14142">
        <v>3</v>
      </c>
      <c r="C14142">
        <v>227</v>
      </c>
      <c r="D14142" s="32">
        <v>0.85138888888888886</v>
      </c>
      <c r="E14142">
        <v>8000</v>
      </c>
      <c r="G14142" s="31" t="s">
        <v>102</v>
      </c>
      <c r="H14142">
        <v>17</v>
      </c>
      <c r="I14142" s="31" t="s">
        <v>104</v>
      </c>
    </row>
    <row r="14143" spans="1:9" x14ac:dyDescent="0.3">
      <c r="A14143">
        <v>14173</v>
      </c>
      <c r="B14143">
        <v>3</v>
      </c>
      <c r="C14143">
        <v>228</v>
      </c>
      <c r="D14143" s="32">
        <v>0.43819444444444444</v>
      </c>
      <c r="E14143">
        <v>8000</v>
      </c>
      <c r="G14143" s="31" t="s">
        <v>97</v>
      </c>
      <c r="H14143">
        <v>4</v>
      </c>
      <c r="I14143" s="31" t="s">
        <v>104</v>
      </c>
    </row>
    <row r="14144" spans="1:9" x14ac:dyDescent="0.3">
      <c r="A14144">
        <v>14174</v>
      </c>
      <c r="B14144">
        <v>2</v>
      </c>
      <c r="C14144">
        <v>228</v>
      </c>
      <c r="D14144" s="32">
        <v>0.47013888888888888</v>
      </c>
      <c r="E14144">
        <v>8000</v>
      </c>
      <c r="G14144" s="31" t="s">
        <v>97</v>
      </c>
      <c r="H14144">
        <v>4</v>
      </c>
      <c r="I14144" s="31" t="s">
        <v>98</v>
      </c>
    </row>
    <row r="14145" spans="1:9" x14ac:dyDescent="0.3">
      <c r="A14145">
        <v>14175</v>
      </c>
      <c r="B14145">
        <v>6</v>
      </c>
      <c r="C14145">
        <v>228</v>
      </c>
      <c r="D14145" s="32">
        <v>0.43958333333333333</v>
      </c>
      <c r="E14145">
        <v>8000</v>
      </c>
      <c r="G14145" s="31" t="s">
        <v>97</v>
      </c>
      <c r="H14145">
        <v>4</v>
      </c>
      <c r="I14145" s="31" t="s">
        <v>100</v>
      </c>
    </row>
    <row r="14146" spans="1:9" x14ac:dyDescent="0.3">
      <c r="A14146">
        <v>14176</v>
      </c>
      <c r="B14146">
        <v>4</v>
      </c>
      <c r="C14146">
        <v>228</v>
      </c>
      <c r="D14146" s="32">
        <v>0.43541666666666667</v>
      </c>
      <c r="E14146">
        <v>8000</v>
      </c>
      <c r="G14146" s="31" t="s">
        <v>97</v>
      </c>
      <c r="H14146">
        <v>4</v>
      </c>
      <c r="I14146" s="31" t="s">
        <v>103</v>
      </c>
    </row>
    <row r="14147" spans="1:9" x14ac:dyDescent="0.3">
      <c r="A14147">
        <v>14177</v>
      </c>
      <c r="B14147">
        <v>8</v>
      </c>
      <c r="C14147">
        <v>228</v>
      </c>
      <c r="D14147" s="32">
        <v>0.45416666666666666</v>
      </c>
      <c r="E14147">
        <v>8000</v>
      </c>
      <c r="G14147" s="31" t="s">
        <v>102</v>
      </c>
      <c r="H14147">
        <v>4</v>
      </c>
      <c r="I14147" s="31" t="s">
        <v>101</v>
      </c>
    </row>
    <row r="14148" spans="1:9" x14ac:dyDescent="0.3">
      <c r="A14148">
        <v>14178</v>
      </c>
      <c r="B14148">
        <v>5</v>
      </c>
      <c r="C14148">
        <v>228</v>
      </c>
      <c r="D14148" s="32">
        <v>0.44305555555555554</v>
      </c>
      <c r="E14148">
        <v>8000</v>
      </c>
      <c r="F14148">
        <v>7000</v>
      </c>
      <c r="G14148" s="31" t="s">
        <v>102</v>
      </c>
      <c r="H14148">
        <v>4</v>
      </c>
      <c r="I14148" s="31" t="s">
        <v>105</v>
      </c>
    </row>
    <row r="14149" spans="1:9" x14ac:dyDescent="0.3">
      <c r="A14149">
        <v>14179</v>
      </c>
      <c r="B14149">
        <v>3</v>
      </c>
      <c r="C14149">
        <v>228</v>
      </c>
      <c r="D14149" s="32">
        <v>0.46736111111111112</v>
      </c>
      <c r="E14149">
        <v>8000</v>
      </c>
      <c r="F14149">
        <v>3000</v>
      </c>
      <c r="G14149" s="31" t="s">
        <v>102</v>
      </c>
      <c r="H14149">
        <v>5</v>
      </c>
      <c r="I14149" s="31" t="s">
        <v>104</v>
      </c>
    </row>
    <row r="14150" spans="1:9" x14ac:dyDescent="0.3">
      <c r="A14150">
        <v>14180</v>
      </c>
      <c r="B14150">
        <v>2</v>
      </c>
      <c r="C14150">
        <v>228</v>
      </c>
      <c r="D14150" s="32">
        <v>0.50972222222222219</v>
      </c>
      <c r="E14150">
        <v>8000</v>
      </c>
      <c r="G14150" s="31" t="s">
        <v>102</v>
      </c>
      <c r="H14150">
        <v>5</v>
      </c>
      <c r="I14150" s="31" t="s">
        <v>98</v>
      </c>
    </row>
    <row r="14151" spans="1:9" x14ac:dyDescent="0.3">
      <c r="A14151">
        <v>14181</v>
      </c>
      <c r="B14151">
        <v>6</v>
      </c>
      <c r="C14151">
        <v>228</v>
      </c>
      <c r="D14151" s="32">
        <v>0.4597222222222222</v>
      </c>
      <c r="E14151">
        <v>8000</v>
      </c>
      <c r="F14151">
        <v>8000</v>
      </c>
      <c r="G14151" s="31" t="s">
        <v>97</v>
      </c>
      <c r="H14151">
        <v>5</v>
      </c>
      <c r="I14151" s="31" t="s">
        <v>100</v>
      </c>
    </row>
    <row r="14152" spans="1:9" x14ac:dyDescent="0.3">
      <c r="A14152">
        <v>14182</v>
      </c>
      <c r="B14152">
        <v>4</v>
      </c>
      <c r="C14152">
        <v>228</v>
      </c>
      <c r="D14152" s="32">
        <v>0.46180555555555558</v>
      </c>
      <c r="E14152">
        <v>8000</v>
      </c>
      <c r="G14152" s="31" t="s">
        <v>102</v>
      </c>
      <c r="H14152">
        <v>5</v>
      </c>
      <c r="I14152" s="31" t="s">
        <v>103</v>
      </c>
    </row>
    <row r="14153" spans="1:9" x14ac:dyDescent="0.3">
      <c r="A14153">
        <v>14183</v>
      </c>
      <c r="B14153">
        <v>8</v>
      </c>
      <c r="C14153">
        <v>228</v>
      </c>
      <c r="D14153" s="32">
        <v>0.47916666666666669</v>
      </c>
      <c r="E14153">
        <v>10000</v>
      </c>
      <c r="G14153" s="31" t="s">
        <v>97</v>
      </c>
      <c r="H14153">
        <v>5</v>
      </c>
      <c r="I14153" s="31" t="s">
        <v>101</v>
      </c>
    </row>
    <row r="14154" spans="1:9" x14ac:dyDescent="0.3">
      <c r="A14154">
        <v>14184</v>
      </c>
      <c r="B14154">
        <v>5</v>
      </c>
      <c r="C14154">
        <v>228</v>
      </c>
      <c r="D14154" s="32">
        <v>0.46597222222222223</v>
      </c>
      <c r="E14154">
        <v>8000</v>
      </c>
      <c r="F14154">
        <v>5000</v>
      </c>
      <c r="G14154" s="31" t="s">
        <v>102</v>
      </c>
      <c r="H14154">
        <v>5</v>
      </c>
      <c r="I14154" s="31" t="s">
        <v>105</v>
      </c>
    </row>
    <row r="14155" spans="1:9" x14ac:dyDescent="0.3">
      <c r="A14155">
        <v>14185</v>
      </c>
      <c r="B14155">
        <v>3</v>
      </c>
      <c r="C14155">
        <v>228</v>
      </c>
      <c r="D14155" s="32">
        <v>0.49861111111111112</v>
      </c>
      <c r="E14155">
        <v>8000</v>
      </c>
      <c r="G14155" s="31" t="s">
        <v>97</v>
      </c>
      <c r="H14155">
        <v>6</v>
      </c>
      <c r="I14155" s="31" t="s">
        <v>104</v>
      </c>
    </row>
    <row r="14156" spans="1:9" x14ac:dyDescent="0.3">
      <c r="A14156">
        <v>14186</v>
      </c>
      <c r="B14156">
        <v>2</v>
      </c>
      <c r="C14156">
        <v>228</v>
      </c>
      <c r="D14156" s="32">
        <v>0.57916666666666672</v>
      </c>
      <c r="E14156">
        <v>8000</v>
      </c>
      <c r="G14156" s="31" t="s">
        <v>102</v>
      </c>
      <c r="H14156">
        <v>6</v>
      </c>
      <c r="I14156" s="31" t="s">
        <v>98</v>
      </c>
    </row>
    <row r="14157" spans="1:9" x14ac:dyDescent="0.3">
      <c r="A14157">
        <v>14187</v>
      </c>
      <c r="B14157">
        <v>6</v>
      </c>
      <c r="C14157">
        <v>228</v>
      </c>
      <c r="D14157" s="32">
        <v>0.48958333333333331</v>
      </c>
      <c r="E14157">
        <v>8000</v>
      </c>
      <c r="G14157" s="31" t="s">
        <v>97</v>
      </c>
      <c r="H14157">
        <v>6</v>
      </c>
      <c r="I14157" s="31" t="s">
        <v>100</v>
      </c>
    </row>
    <row r="14158" spans="1:9" x14ac:dyDescent="0.3">
      <c r="A14158">
        <v>14188</v>
      </c>
      <c r="B14158">
        <v>4</v>
      </c>
      <c r="C14158">
        <v>228</v>
      </c>
      <c r="D14158" s="32">
        <v>0.49375000000000002</v>
      </c>
      <c r="E14158">
        <v>10000</v>
      </c>
      <c r="G14158" s="31" t="s">
        <v>102</v>
      </c>
      <c r="H14158">
        <v>6</v>
      </c>
      <c r="I14158" s="31" t="s">
        <v>103</v>
      </c>
    </row>
    <row r="14159" spans="1:9" x14ac:dyDescent="0.3">
      <c r="A14159">
        <v>14189</v>
      </c>
      <c r="B14159">
        <v>8</v>
      </c>
      <c r="C14159">
        <v>228</v>
      </c>
      <c r="D14159" s="32">
        <v>0.49166666666666664</v>
      </c>
      <c r="E14159">
        <v>8000</v>
      </c>
      <c r="G14159" s="31" t="s">
        <v>102</v>
      </c>
      <c r="H14159">
        <v>6</v>
      </c>
      <c r="I14159" s="31" t="s">
        <v>101</v>
      </c>
    </row>
    <row r="14160" spans="1:9" x14ac:dyDescent="0.3">
      <c r="A14160">
        <v>14190</v>
      </c>
      <c r="B14160">
        <v>5</v>
      </c>
      <c r="C14160">
        <v>228</v>
      </c>
      <c r="D14160" s="32">
        <v>0.4861111111111111</v>
      </c>
      <c r="E14160">
        <v>8000</v>
      </c>
      <c r="G14160" s="31" t="s">
        <v>97</v>
      </c>
      <c r="H14160">
        <v>6</v>
      </c>
      <c r="I14160" s="31" t="s">
        <v>105</v>
      </c>
    </row>
    <row r="14161" spans="1:9" x14ac:dyDescent="0.3">
      <c r="A14161">
        <v>14191</v>
      </c>
      <c r="B14161">
        <v>3</v>
      </c>
      <c r="C14161">
        <v>228</v>
      </c>
      <c r="D14161" s="32">
        <v>0.54166666666666663</v>
      </c>
      <c r="E14161">
        <v>8000</v>
      </c>
      <c r="G14161" s="31" t="s">
        <v>97</v>
      </c>
      <c r="H14161">
        <v>7</v>
      </c>
      <c r="I14161" s="31" t="s">
        <v>104</v>
      </c>
    </row>
    <row r="14162" spans="1:9" x14ac:dyDescent="0.3">
      <c r="A14162">
        <v>14192</v>
      </c>
      <c r="B14162">
        <v>2</v>
      </c>
      <c r="C14162">
        <v>228</v>
      </c>
      <c r="D14162" s="32">
        <v>0.6020833333333333</v>
      </c>
      <c r="E14162">
        <v>8000</v>
      </c>
      <c r="G14162" s="31" t="s">
        <v>102</v>
      </c>
      <c r="H14162">
        <v>7</v>
      </c>
      <c r="I14162" s="31" t="s">
        <v>98</v>
      </c>
    </row>
    <row r="14163" spans="1:9" x14ac:dyDescent="0.3">
      <c r="A14163">
        <v>14193</v>
      </c>
      <c r="B14163">
        <v>6</v>
      </c>
      <c r="C14163">
        <v>228</v>
      </c>
      <c r="D14163" s="32">
        <v>0.53611111111111109</v>
      </c>
      <c r="E14163">
        <v>8000</v>
      </c>
      <c r="F14163">
        <v>2000</v>
      </c>
      <c r="G14163" s="31" t="s">
        <v>97</v>
      </c>
      <c r="H14163">
        <v>7</v>
      </c>
      <c r="I14163" s="31" t="s">
        <v>100</v>
      </c>
    </row>
    <row r="14164" spans="1:9" x14ac:dyDescent="0.3">
      <c r="A14164">
        <v>14194</v>
      </c>
      <c r="B14164">
        <v>4</v>
      </c>
      <c r="C14164">
        <v>228</v>
      </c>
      <c r="D14164" s="32">
        <v>0.53125</v>
      </c>
      <c r="E14164">
        <v>8000</v>
      </c>
      <c r="G14164" s="31" t="s">
        <v>97</v>
      </c>
      <c r="H14164">
        <v>7</v>
      </c>
      <c r="I14164" s="31" t="s">
        <v>103</v>
      </c>
    </row>
    <row r="14165" spans="1:9" x14ac:dyDescent="0.3">
      <c r="A14165">
        <v>14195</v>
      </c>
      <c r="B14165">
        <v>8</v>
      </c>
      <c r="C14165">
        <v>228</v>
      </c>
      <c r="D14165" s="32">
        <v>0.52222222222222225</v>
      </c>
      <c r="E14165">
        <v>8000</v>
      </c>
      <c r="G14165" s="31" t="s">
        <v>97</v>
      </c>
      <c r="H14165">
        <v>7</v>
      </c>
      <c r="I14165" s="31" t="s">
        <v>101</v>
      </c>
    </row>
    <row r="14166" spans="1:9" x14ac:dyDescent="0.3">
      <c r="A14166">
        <v>14196</v>
      </c>
      <c r="B14166">
        <v>5</v>
      </c>
      <c r="C14166">
        <v>228</v>
      </c>
      <c r="D14166" s="32">
        <v>0.51249999999999996</v>
      </c>
      <c r="E14166">
        <v>8000</v>
      </c>
      <c r="G14166" s="31" t="s">
        <v>97</v>
      </c>
      <c r="H14166">
        <v>7</v>
      </c>
      <c r="I14166" s="31" t="s">
        <v>105</v>
      </c>
    </row>
    <row r="14167" spans="1:9" x14ac:dyDescent="0.3">
      <c r="A14167">
        <v>14197</v>
      </c>
      <c r="B14167">
        <v>3</v>
      </c>
      <c r="C14167">
        <v>228</v>
      </c>
      <c r="D14167" s="32">
        <v>0.56597222222222221</v>
      </c>
      <c r="E14167">
        <v>8000</v>
      </c>
      <c r="G14167" s="31" t="s">
        <v>102</v>
      </c>
      <c r="H14167">
        <v>8</v>
      </c>
      <c r="I14167" s="31" t="s">
        <v>104</v>
      </c>
    </row>
    <row r="14168" spans="1:9" x14ac:dyDescent="0.3">
      <c r="A14168">
        <v>14198</v>
      </c>
      <c r="B14168">
        <v>2</v>
      </c>
      <c r="C14168">
        <v>228</v>
      </c>
      <c r="D14168" s="32">
        <v>0.62847222222222221</v>
      </c>
      <c r="E14168">
        <v>8000</v>
      </c>
      <c r="G14168" s="31" t="s">
        <v>97</v>
      </c>
      <c r="H14168">
        <v>8</v>
      </c>
      <c r="I14168" s="31" t="s">
        <v>98</v>
      </c>
    </row>
    <row r="14169" spans="1:9" x14ac:dyDescent="0.3">
      <c r="A14169">
        <v>14199</v>
      </c>
      <c r="B14169">
        <v>6</v>
      </c>
      <c r="C14169">
        <v>228</v>
      </c>
      <c r="D14169" s="32">
        <v>0.60972222222222228</v>
      </c>
      <c r="E14169">
        <v>8000</v>
      </c>
      <c r="F14169">
        <v>1000</v>
      </c>
      <c r="G14169" s="31" t="s">
        <v>102</v>
      </c>
      <c r="H14169">
        <v>8</v>
      </c>
      <c r="I14169" s="31" t="s">
        <v>100</v>
      </c>
    </row>
    <row r="14170" spans="1:9" x14ac:dyDescent="0.3">
      <c r="A14170">
        <v>14200</v>
      </c>
      <c r="B14170">
        <v>4</v>
      </c>
      <c r="C14170">
        <v>228</v>
      </c>
      <c r="D14170" s="32">
        <v>0.60277777777777775</v>
      </c>
      <c r="E14170">
        <v>8000</v>
      </c>
      <c r="G14170" s="31" t="s">
        <v>102</v>
      </c>
      <c r="H14170">
        <v>8</v>
      </c>
      <c r="I14170" s="31" t="s">
        <v>103</v>
      </c>
    </row>
    <row r="14171" spans="1:9" x14ac:dyDescent="0.3">
      <c r="A14171">
        <v>14201</v>
      </c>
      <c r="B14171">
        <v>8</v>
      </c>
      <c r="C14171">
        <v>228</v>
      </c>
      <c r="D14171" s="32">
        <v>0.58472222222222225</v>
      </c>
      <c r="E14171">
        <v>10000</v>
      </c>
      <c r="G14171" s="31" t="s">
        <v>102</v>
      </c>
      <c r="H14171">
        <v>8</v>
      </c>
      <c r="I14171" s="31" t="s">
        <v>101</v>
      </c>
    </row>
    <row r="14172" spans="1:9" x14ac:dyDescent="0.3">
      <c r="A14172">
        <v>14202</v>
      </c>
      <c r="B14172">
        <v>5</v>
      </c>
      <c r="C14172">
        <v>228</v>
      </c>
      <c r="D14172" s="32">
        <v>0.53055555555555556</v>
      </c>
      <c r="E14172">
        <v>8000</v>
      </c>
      <c r="G14172" s="31" t="s">
        <v>97</v>
      </c>
      <c r="H14172">
        <v>8</v>
      </c>
      <c r="I14172" s="31" t="s">
        <v>105</v>
      </c>
    </row>
    <row r="14173" spans="1:9" x14ac:dyDescent="0.3">
      <c r="A14173">
        <v>14203</v>
      </c>
      <c r="B14173">
        <v>3</v>
      </c>
      <c r="C14173">
        <v>228</v>
      </c>
      <c r="D14173" s="32">
        <v>0.59236111111111112</v>
      </c>
      <c r="E14173">
        <v>8000</v>
      </c>
      <c r="F14173">
        <v>2300</v>
      </c>
      <c r="G14173" s="31" t="s">
        <v>102</v>
      </c>
      <c r="H14173">
        <v>9</v>
      </c>
      <c r="I14173" s="31" t="s">
        <v>104</v>
      </c>
    </row>
    <row r="14174" spans="1:9" x14ac:dyDescent="0.3">
      <c r="A14174">
        <v>14204</v>
      </c>
      <c r="B14174">
        <v>2</v>
      </c>
      <c r="C14174">
        <v>228</v>
      </c>
      <c r="D14174" s="32">
        <v>0.66319444444444442</v>
      </c>
      <c r="E14174">
        <v>10000</v>
      </c>
      <c r="F14174">
        <v>5000</v>
      </c>
      <c r="G14174" s="31" t="s">
        <v>97</v>
      </c>
      <c r="H14174">
        <v>9</v>
      </c>
      <c r="I14174" s="31" t="s">
        <v>98</v>
      </c>
    </row>
    <row r="14175" spans="1:9" x14ac:dyDescent="0.3">
      <c r="A14175">
        <v>14205</v>
      </c>
      <c r="B14175">
        <v>6</v>
      </c>
      <c r="C14175">
        <v>228</v>
      </c>
      <c r="D14175" s="32">
        <v>0.63541666666666663</v>
      </c>
      <c r="E14175">
        <v>8000</v>
      </c>
      <c r="G14175" s="31" t="s">
        <v>97</v>
      </c>
      <c r="H14175">
        <v>9</v>
      </c>
      <c r="I14175" s="31" t="s">
        <v>100</v>
      </c>
    </row>
    <row r="14176" spans="1:9" x14ac:dyDescent="0.3">
      <c r="A14176">
        <v>14206</v>
      </c>
      <c r="B14176">
        <v>4</v>
      </c>
      <c r="C14176">
        <v>228</v>
      </c>
      <c r="D14176" s="32">
        <v>0.6333333333333333</v>
      </c>
      <c r="E14176">
        <v>10000</v>
      </c>
      <c r="G14176" s="31" t="s">
        <v>97</v>
      </c>
      <c r="H14176">
        <v>9</v>
      </c>
      <c r="I14176" s="31" t="s">
        <v>103</v>
      </c>
    </row>
    <row r="14177" spans="1:9" x14ac:dyDescent="0.3">
      <c r="A14177">
        <v>14207</v>
      </c>
      <c r="B14177">
        <v>8</v>
      </c>
      <c r="C14177">
        <v>228</v>
      </c>
      <c r="D14177" s="32">
        <v>0.62569444444444444</v>
      </c>
      <c r="E14177">
        <v>8000</v>
      </c>
      <c r="F14177">
        <v>2000</v>
      </c>
      <c r="G14177" s="31" t="s">
        <v>102</v>
      </c>
      <c r="H14177">
        <v>9</v>
      </c>
      <c r="I14177" s="31" t="s">
        <v>101</v>
      </c>
    </row>
    <row r="14178" spans="1:9" x14ac:dyDescent="0.3">
      <c r="A14178">
        <v>14208</v>
      </c>
      <c r="B14178">
        <v>5</v>
      </c>
      <c r="C14178">
        <v>228</v>
      </c>
      <c r="D14178" s="32">
        <v>0.5541666666666667</v>
      </c>
      <c r="E14178">
        <v>8000</v>
      </c>
      <c r="G14178" s="31" t="s">
        <v>102</v>
      </c>
      <c r="H14178">
        <v>9</v>
      </c>
      <c r="I14178" s="31" t="s">
        <v>105</v>
      </c>
    </row>
    <row r="14179" spans="1:9" x14ac:dyDescent="0.3">
      <c r="A14179">
        <v>14209</v>
      </c>
      <c r="B14179">
        <v>3</v>
      </c>
      <c r="C14179">
        <v>228</v>
      </c>
      <c r="D14179" s="32">
        <v>0.62152777777777779</v>
      </c>
      <c r="E14179">
        <v>8000</v>
      </c>
      <c r="F14179">
        <v>2000</v>
      </c>
      <c r="G14179" s="31" t="s">
        <v>97</v>
      </c>
      <c r="H14179">
        <v>10</v>
      </c>
      <c r="I14179" s="31" t="s">
        <v>104</v>
      </c>
    </row>
    <row r="14180" spans="1:9" x14ac:dyDescent="0.3">
      <c r="A14180">
        <v>14210</v>
      </c>
      <c r="B14180">
        <v>2</v>
      </c>
      <c r="C14180">
        <v>228</v>
      </c>
      <c r="D14180" s="32">
        <v>0.67638888888888893</v>
      </c>
      <c r="E14180">
        <v>8000</v>
      </c>
      <c r="G14180" s="31" t="s">
        <v>97</v>
      </c>
      <c r="H14180">
        <v>10</v>
      </c>
      <c r="I14180" s="31" t="s">
        <v>98</v>
      </c>
    </row>
    <row r="14181" spans="1:9" x14ac:dyDescent="0.3">
      <c r="A14181">
        <v>14211</v>
      </c>
      <c r="B14181">
        <v>6</v>
      </c>
      <c r="C14181">
        <v>228</v>
      </c>
      <c r="D14181" s="32">
        <v>0.65138888888888891</v>
      </c>
      <c r="E14181">
        <v>8000</v>
      </c>
      <c r="F14181">
        <v>2000</v>
      </c>
      <c r="G14181" s="31" t="s">
        <v>102</v>
      </c>
      <c r="H14181">
        <v>10</v>
      </c>
      <c r="I14181" s="31" t="s">
        <v>100</v>
      </c>
    </row>
    <row r="14182" spans="1:9" x14ac:dyDescent="0.3">
      <c r="A14182">
        <v>14212</v>
      </c>
      <c r="B14182">
        <v>4</v>
      </c>
      <c r="C14182">
        <v>228</v>
      </c>
      <c r="D14182" s="32">
        <v>0.65277777777777779</v>
      </c>
      <c r="E14182">
        <v>8000</v>
      </c>
      <c r="G14182" s="31" t="s">
        <v>97</v>
      </c>
      <c r="H14182">
        <v>10</v>
      </c>
      <c r="I14182" s="31" t="s">
        <v>103</v>
      </c>
    </row>
    <row r="14183" spans="1:9" x14ac:dyDescent="0.3">
      <c r="A14183">
        <v>14213</v>
      </c>
      <c r="B14183">
        <v>8</v>
      </c>
      <c r="C14183">
        <v>228</v>
      </c>
      <c r="D14183" s="32">
        <v>0.66874999999999996</v>
      </c>
      <c r="E14183">
        <v>8000</v>
      </c>
      <c r="F14183">
        <v>2000</v>
      </c>
      <c r="G14183" s="31" t="s">
        <v>102</v>
      </c>
      <c r="H14183">
        <v>10</v>
      </c>
      <c r="I14183" s="31" t="s">
        <v>101</v>
      </c>
    </row>
    <row r="14184" spans="1:9" x14ac:dyDescent="0.3">
      <c r="A14184">
        <v>14214</v>
      </c>
      <c r="B14184">
        <v>5</v>
      </c>
      <c r="C14184">
        <v>228</v>
      </c>
      <c r="D14184" s="32">
        <v>0.57361111111111107</v>
      </c>
      <c r="E14184">
        <v>8000</v>
      </c>
      <c r="G14184" s="31" t="s">
        <v>97</v>
      </c>
      <c r="H14184">
        <v>10</v>
      </c>
      <c r="I14184" s="31" t="s">
        <v>105</v>
      </c>
    </row>
    <row r="14185" spans="1:9" x14ac:dyDescent="0.3">
      <c r="A14185">
        <v>14215</v>
      </c>
      <c r="B14185">
        <v>3</v>
      </c>
      <c r="C14185">
        <v>228</v>
      </c>
      <c r="D14185" s="32">
        <v>0.65069444444444446</v>
      </c>
      <c r="E14185">
        <v>8000</v>
      </c>
      <c r="G14185" s="31" t="s">
        <v>102</v>
      </c>
      <c r="H14185">
        <v>11</v>
      </c>
      <c r="I14185" s="31" t="s">
        <v>104</v>
      </c>
    </row>
    <row r="14186" spans="1:9" x14ac:dyDescent="0.3">
      <c r="A14186">
        <v>14216</v>
      </c>
      <c r="B14186">
        <v>2</v>
      </c>
      <c r="C14186">
        <v>228</v>
      </c>
      <c r="D14186" s="32">
        <v>0.70486111111111116</v>
      </c>
      <c r="E14186">
        <v>8000</v>
      </c>
      <c r="G14186" s="31" t="s">
        <v>97</v>
      </c>
      <c r="H14186">
        <v>11</v>
      </c>
      <c r="I14186" s="31" t="s">
        <v>98</v>
      </c>
    </row>
    <row r="14187" spans="1:9" x14ac:dyDescent="0.3">
      <c r="A14187">
        <v>14217</v>
      </c>
      <c r="B14187">
        <v>6</v>
      </c>
      <c r="C14187">
        <v>228</v>
      </c>
      <c r="D14187" s="32">
        <v>0.67569444444444449</v>
      </c>
      <c r="E14187">
        <v>8000</v>
      </c>
      <c r="G14187" s="31" t="s">
        <v>97</v>
      </c>
      <c r="H14187">
        <v>11</v>
      </c>
      <c r="I14187" s="31" t="s">
        <v>100</v>
      </c>
    </row>
    <row r="14188" spans="1:9" x14ac:dyDescent="0.3">
      <c r="A14188">
        <v>14218</v>
      </c>
      <c r="B14188">
        <v>4</v>
      </c>
      <c r="C14188">
        <v>228</v>
      </c>
      <c r="D14188" s="32">
        <v>0.67152777777777772</v>
      </c>
      <c r="E14188">
        <v>8000</v>
      </c>
      <c r="G14188" s="31" t="s">
        <v>97</v>
      </c>
      <c r="H14188">
        <v>11</v>
      </c>
      <c r="I14188" s="31" t="s">
        <v>103</v>
      </c>
    </row>
    <row r="14189" spans="1:9" x14ac:dyDescent="0.3">
      <c r="A14189">
        <v>14219</v>
      </c>
      <c r="B14189">
        <v>8</v>
      </c>
      <c r="C14189">
        <v>228</v>
      </c>
      <c r="D14189" s="32">
        <v>0.69236111111111109</v>
      </c>
      <c r="E14189">
        <v>8000</v>
      </c>
      <c r="G14189" s="31" t="s">
        <v>102</v>
      </c>
      <c r="H14189">
        <v>11</v>
      </c>
      <c r="I14189" s="31" t="s">
        <v>101</v>
      </c>
    </row>
    <row r="14190" spans="1:9" x14ac:dyDescent="0.3">
      <c r="A14190">
        <v>14220</v>
      </c>
      <c r="B14190">
        <v>5</v>
      </c>
      <c r="C14190">
        <v>228</v>
      </c>
      <c r="D14190" s="32">
        <v>0.60624999999999996</v>
      </c>
      <c r="E14190">
        <v>8000</v>
      </c>
      <c r="F14190">
        <v>1000</v>
      </c>
      <c r="G14190" s="31" t="s">
        <v>97</v>
      </c>
      <c r="H14190">
        <v>11</v>
      </c>
      <c r="I14190" s="31" t="s">
        <v>105</v>
      </c>
    </row>
    <row r="14191" spans="1:9" x14ac:dyDescent="0.3">
      <c r="A14191">
        <v>14221</v>
      </c>
      <c r="B14191">
        <v>3</v>
      </c>
      <c r="C14191">
        <v>228</v>
      </c>
      <c r="D14191" s="32">
        <v>0.68055555555555558</v>
      </c>
      <c r="E14191">
        <v>8000</v>
      </c>
      <c r="G14191" s="31" t="s">
        <v>97</v>
      </c>
      <c r="H14191">
        <v>12</v>
      </c>
      <c r="I14191" s="31" t="s">
        <v>104</v>
      </c>
    </row>
    <row r="14192" spans="1:9" x14ac:dyDescent="0.3">
      <c r="A14192">
        <v>14222</v>
      </c>
      <c r="B14192">
        <v>2</v>
      </c>
      <c r="C14192">
        <v>228</v>
      </c>
      <c r="D14192" s="32">
        <v>0.72222222222222221</v>
      </c>
      <c r="E14192">
        <v>8000</v>
      </c>
      <c r="G14192" s="31" t="s">
        <v>102</v>
      </c>
      <c r="H14192">
        <v>12</v>
      </c>
      <c r="I14192" s="31" t="s">
        <v>98</v>
      </c>
    </row>
    <row r="14193" spans="1:9" x14ac:dyDescent="0.3">
      <c r="A14193">
        <v>14223</v>
      </c>
      <c r="B14193">
        <v>6</v>
      </c>
      <c r="C14193">
        <v>228</v>
      </c>
      <c r="D14193" s="32">
        <v>0.69861111111111107</v>
      </c>
      <c r="E14193">
        <v>10000</v>
      </c>
      <c r="G14193" s="31" t="s">
        <v>97</v>
      </c>
      <c r="H14193">
        <v>12</v>
      </c>
      <c r="I14193" s="31" t="s">
        <v>100</v>
      </c>
    </row>
    <row r="14194" spans="1:9" x14ac:dyDescent="0.3">
      <c r="A14194">
        <v>14224</v>
      </c>
      <c r="B14194">
        <v>4</v>
      </c>
      <c r="C14194">
        <v>228</v>
      </c>
      <c r="D14194" s="32">
        <v>0.70416666666666672</v>
      </c>
      <c r="E14194">
        <v>8000</v>
      </c>
      <c r="G14194" s="31" t="s">
        <v>102</v>
      </c>
      <c r="H14194">
        <v>12</v>
      </c>
      <c r="I14194" s="31" t="s">
        <v>103</v>
      </c>
    </row>
    <row r="14195" spans="1:9" x14ac:dyDescent="0.3">
      <c r="A14195">
        <v>14225</v>
      </c>
      <c r="B14195">
        <v>8</v>
      </c>
      <c r="C14195">
        <v>228</v>
      </c>
      <c r="D14195" s="32">
        <v>0.71388888888888891</v>
      </c>
      <c r="E14195">
        <v>8000</v>
      </c>
      <c r="G14195" s="31" t="s">
        <v>97</v>
      </c>
      <c r="H14195">
        <v>12</v>
      </c>
      <c r="I14195" s="31" t="s">
        <v>101</v>
      </c>
    </row>
    <row r="14196" spans="1:9" x14ac:dyDescent="0.3">
      <c r="A14196">
        <v>14226</v>
      </c>
      <c r="B14196">
        <v>5</v>
      </c>
      <c r="C14196">
        <v>228</v>
      </c>
      <c r="D14196" s="32">
        <v>0.63194444444444442</v>
      </c>
      <c r="E14196">
        <v>8000</v>
      </c>
      <c r="G14196" s="31" t="s">
        <v>102</v>
      </c>
      <c r="H14196">
        <v>12</v>
      </c>
      <c r="I14196" s="31" t="s">
        <v>105</v>
      </c>
    </row>
    <row r="14197" spans="1:9" x14ac:dyDescent="0.3">
      <c r="A14197">
        <v>14227</v>
      </c>
      <c r="B14197">
        <v>3</v>
      </c>
      <c r="C14197">
        <v>228</v>
      </c>
      <c r="D14197" s="32">
        <v>0.7104166666666667</v>
      </c>
      <c r="E14197">
        <v>8000</v>
      </c>
      <c r="G14197" s="31" t="s">
        <v>97</v>
      </c>
      <c r="H14197">
        <v>13</v>
      </c>
      <c r="I14197" s="31" t="s">
        <v>104</v>
      </c>
    </row>
    <row r="14198" spans="1:9" x14ac:dyDescent="0.3">
      <c r="A14198">
        <v>14228</v>
      </c>
      <c r="B14198">
        <v>2</v>
      </c>
      <c r="C14198">
        <v>228</v>
      </c>
      <c r="D14198" s="32">
        <v>0.73541666666666672</v>
      </c>
      <c r="E14198">
        <v>8000</v>
      </c>
      <c r="G14198" s="31" t="s">
        <v>97</v>
      </c>
      <c r="H14198">
        <v>13</v>
      </c>
      <c r="I14198" s="31" t="s">
        <v>98</v>
      </c>
    </row>
    <row r="14199" spans="1:9" x14ac:dyDescent="0.3">
      <c r="A14199">
        <v>14229</v>
      </c>
      <c r="B14199">
        <v>6</v>
      </c>
      <c r="C14199">
        <v>228</v>
      </c>
      <c r="D14199" s="32">
        <v>0.71805555555555556</v>
      </c>
      <c r="E14199">
        <v>8000</v>
      </c>
      <c r="G14199" s="31" t="s">
        <v>102</v>
      </c>
      <c r="H14199">
        <v>13</v>
      </c>
      <c r="I14199" s="31" t="s">
        <v>100</v>
      </c>
    </row>
    <row r="14200" spans="1:9" x14ac:dyDescent="0.3">
      <c r="A14200">
        <v>14230</v>
      </c>
      <c r="B14200">
        <v>4</v>
      </c>
      <c r="C14200">
        <v>228</v>
      </c>
      <c r="D14200" s="32">
        <v>0.72361111111111109</v>
      </c>
      <c r="E14200">
        <v>8000</v>
      </c>
      <c r="G14200" s="31" t="s">
        <v>102</v>
      </c>
      <c r="H14200">
        <v>13</v>
      </c>
      <c r="I14200" s="31" t="s">
        <v>103</v>
      </c>
    </row>
    <row r="14201" spans="1:9" x14ac:dyDescent="0.3">
      <c r="A14201">
        <v>14231</v>
      </c>
      <c r="B14201">
        <v>8</v>
      </c>
      <c r="C14201">
        <v>228</v>
      </c>
      <c r="D14201" s="32">
        <v>0.73958333333333337</v>
      </c>
      <c r="E14201">
        <v>8000</v>
      </c>
      <c r="G14201" s="31" t="s">
        <v>97</v>
      </c>
      <c r="H14201">
        <v>13</v>
      </c>
      <c r="I14201" s="31" t="s">
        <v>101</v>
      </c>
    </row>
    <row r="14202" spans="1:9" x14ac:dyDescent="0.3">
      <c r="A14202">
        <v>14232</v>
      </c>
      <c r="B14202">
        <v>5</v>
      </c>
      <c r="C14202">
        <v>228</v>
      </c>
      <c r="D14202" s="32">
        <v>0.63194444444444442</v>
      </c>
      <c r="E14202">
        <v>5000</v>
      </c>
      <c r="G14202" s="31" t="s">
        <v>102</v>
      </c>
      <c r="H14202">
        <v>13</v>
      </c>
      <c r="I14202" s="31" t="s">
        <v>105</v>
      </c>
    </row>
    <row r="14203" spans="1:9" x14ac:dyDescent="0.3">
      <c r="A14203">
        <v>14233</v>
      </c>
      <c r="B14203">
        <v>3</v>
      </c>
      <c r="C14203">
        <v>228</v>
      </c>
      <c r="D14203" s="32">
        <v>0.73541666666666672</v>
      </c>
      <c r="E14203">
        <v>8000</v>
      </c>
      <c r="G14203" s="31" t="s">
        <v>97</v>
      </c>
      <c r="H14203">
        <v>14</v>
      </c>
      <c r="I14203" s="31" t="s">
        <v>104</v>
      </c>
    </row>
    <row r="14204" spans="1:9" x14ac:dyDescent="0.3">
      <c r="A14204">
        <v>14234</v>
      </c>
      <c r="B14204">
        <v>2</v>
      </c>
      <c r="C14204">
        <v>228</v>
      </c>
      <c r="D14204" s="32">
        <v>0.79097222222222219</v>
      </c>
      <c r="E14204">
        <v>8000</v>
      </c>
      <c r="G14204" s="31" t="s">
        <v>102</v>
      </c>
      <c r="H14204">
        <v>14</v>
      </c>
      <c r="I14204" s="31" t="s">
        <v>98</v>
      </c>
    </row>
    <row r="14205" spans="1:9" x14ac:dyDescent="0.3">
      <c r="A14205">
        <v>14235</v>
      </c>
      <c r="B14205">
        <v>6</v>
      </c>
      <c r="C14205">
        <v>228</v>
      </c>
      <c r="D14205" s="32">
        <v>0.73333333333333328</v>
      </c>
      <c r="E14205">
        <v>8000</v>
      </c>
      <c r="G14205" s="31" t="s">
        <v>97</v>
      </c>
      <c r="H14205">
        <v>14</v>
      </c>
      <c r="I14205" s="31" t="s">
        <v>100</v>
      </c>
    </row>
    <row r="14206" spans="1:9" x14ac:dyDescent="0.3">
      <c r="A14206">
        <v>14236</v>
      </c>
      <c r="B14206">
        <v>4</v>
      </c>
      <c r="C14206">
        <v>228</v>
      </c>
      <c r="D14206" s="32">
        <v>0.75069444444444444</v>
      </c>
      <c r="E14206">
        <v>8000</v>
      </c>
      <c r="G14206" s="31" t="s">
        <v>97</v>
      </c>
      <c r="H14206">
        <v>14</v>
      </c>
      <c r="I14206" s="31" t="s">
        <v>103</v>
      </c>
    </row>
    <row r="14207" spans="1:9" x14ac:dyDescent="0.3">
      <c r="A14207">
        <v>14237</v>
      </c>
      <c r="B14207">
        <v>8</v>
      </c>
      <c r="C14207">
        <v>228</v>
      </c>
      <c r="D14207" s="32">
        <v>0.77500000000000002</v>
      </c>
      <c r="E14207">
        <v>8000</v>
      </c>
      <c r="G14207" s="31" t="s">
        <v>97</v>
      </c>
      <c r="H14207">
        <v>14</v>
      </c>
      <c r="I14207" s="31" t="s">
        <v>101</v>
      </c>
    </row>
    <row r="14208" spans="1:9" x14ac:dyDescent="0.3">
      <c r="A14208">
        <v>14238</v>
      </c>
      <c r="B14208">
        <v>5</v>
      </c>
      <c r="C14208">
        <v>228</v>
      </c>
      <c r="D14208" s="32">
        <v>0.65347222222222223</v>
      </c>
      <c r="E14208">
        <v>8000</v>
      </c>
      <c r="G14208" s="31" t="s">
        <v>97</v>
      </c>
      <c r="H14208">
        <v>14</v>
      </c>
      <c r="I14208" s="31" t="s">
        <v>105</v>
      </c>
    </row>
    <row r="14209" spans="1:9" x14ac:dyDescent="0.3">
      <c r="A14209">
        <v>14239</v>
      </c>
      <c r="B14209">
        <v>3</v>
      </c>
      <c r="C14209">
        <v>228</v>
      </c>
      <c r="D14209" s="32">
        <v>0.76111111111111107</v>
      </c>
      <c r="E14209">
        <v>8000</v>
      </c>
      <c r="G14209" s="31" t="s">
        <v>97</v>
      </c>
      <c r="H14209">
        <v>15</v>
      </c>
      <c r="I14209" s="31" t="s">
        <v>104</v>
      </c>
    </row>
    <row r="14210" spans="1:9" x14ac:dyDescent="0.3">
      <c r="A14210">
        <v>14240</v>
      </c>
      <c r="B14210">
        <v>2</v>
      </c>
      <c r="C14210">
        <v>228</v>
      </c>
      <c r="D14210" s="32">
        <v>0.81041666666666667</v>
      </c>
      <c r="E14210">
        <v>8000</v>
      </c>
      <c r="G14210" s="31" t="s">
        <v>102</v>
      </c>
      <c r="H14210">
        <v>15</v>
      </c>
      <c r="I14210" s="31" t="s">
        <v>98</v>
      </c>
    </row>
    <row r="14211" spans="1:9" x14ac:dyDescent="0.3">
      <c r="A14211">
        <v>14241</v>
      </c>
      <c r="B14211">
        <v>6</v>
      </c>
      <c r="C14211">
        <v>228</v>
      </c>
      <c r="D14211" s="32">
        <v>0.74444444444444446</v>
      </c>
      <c r="E14211">
        <v>8000</v>
      </c>
      <c r="F14211">
        <v>1000</v>
      </c>
      <c r="G14211" s="31" t="s">
        <v>102</v>
      </c>
      <c r="H14211">
        <v>15</v>
      </c>
      <c r="I14211" s="31" t="s">
        <v>100</v>
      </c>
    </row>
    <row r="14212" spans="1:9" x14ac:dyDescent="0.3">
      <c r="A14212">
        <v>14242</v>
      </c>
      <c r="B14212">
        <v>4</v>
      </c>
      <c r="C14212">
        <v>228</v>
      </c>
      <c r="D14212" s="32">
        <v>0.79097222222222219</v>
      </c>
      <c r="E14212">
        <v>8000</v>
      </c>
      <c r="G14212" s="31" t="s">
        <v>102</v>
      </c>
      <c r="H14212">
        <v>15</v>
      </c>
      <c r="I14212" s="31" t="s">
        <v>103</v>
      </c>
    </row>
    <row r="14213" spans="1:9" x14ac:dyDescent="0.3">
      <c r="A14213">
        <v>14243</v>
      </c>
      <c r="B14213">
        <v>8</v>
      </c>
      <c r="C14213">
        <v>228</v>
      </c>
      <c r="D14213" s="32">
        <v>0.81944444444444442</v>
      </c>
      <c r="E14213">
        <v>8000</v>
      </c>
      <c r="G14213" s="31" t="s">
        <v>102</v>
      </c>
      <c r="H14213">
        <v>15</v>
      </c>
      <c r="I14213" s="31" t="s">
        <v>101</v>
      </c>
    </row>
    <row r="14214" spans="1:9" x14ac:dyDescent="0.3">
      <c r="A14214">
        <v>14244</v>
      </c>
      <c r="B14214">
        <v>5</v>
      </c>
      <c r="C14214">
        <v>228</v>
      </c>
      <c r="D14214" s="32">
        <v>0.67638888888888893</v>
      </c>
      <c r="E14214">
        <v>8000</v>
      </c>
      <c r="G14214" s="31" t="s">
        <v>102</v>
      </c>
      <c r="H14214">
        <v>15</v>
      </c>
      <c r="I14214" s="31" t="s">
        <v>105</v>
      </c>
    </row>
    <row r="14215" spans="1:9" x14ac:dyDescent="0.3">
      <c r="A14215">
        <v>14245</v>
      </c>
      <c r="B14215">
        <v>3</v>
      </c>
      <c r="C14215">
        <v>228</v>
      </c>
      <c r="D14215" s="32">
        <v>0.7993055555555556</v>
      </c>
      <c r="E14215">
        <v>8000</v>
      </c>
      <c r="G14215" s="31" t="s">
        <v>97</v>
      </c>
      <c r="H14215">
        <v>16</v>
      </c>
      <c r="I14215" s="31" t="s">
        <v>104</v>
      </c>
    </row>
    <row r="14216" spans="1:9" x14ac:dyDescent="0.3">
      <c r="A14216">
        <v>14246</v>
      </c>
      <c r="B14216">
        <v>2</v>
      </c>
      <c r="C14216">
        <v>228</v>
      </c>
      <c r="D14216" s="32">
        <v>0.84722222222222221</v>
      </c>
      <c r="E14216">
        <v>8000</v>
      </c>
      <c r="G14216" s="31" t="s">
        <v>97</v>
      </c>
      <c r="H14216">
        <v>16</v>
      </c>
      <c r="I14216" s="31" t="s">
        <v>98</v>
      </c>
    </row>
    <row r="14217" spans="1:9" x14ac:dyDescent="0.3">
      <c r="A14217">
        <v>14247</v>
      </c>
      <c r="B14217">
        <v>6</v>
      </c>
      <c r="C14217">
        <v>228</v>
      </c>
      <c r="D14217" s="32">
        <v>0.76041666666666663</v>
      </c>
      <c r="E14217">
        <v>8000</v>
      </c>
      <c r="G14217" s="31" t="s">
        <v>97</v>
      </c>
      <c r="H14217">
        <v>16</v>
      </c>
      <c r="I14217" s="31" t="s">
        <v>100</v>
      </c>
    </row>
    <row r="14218" spans="1:9" x14ac:dyDescent="0.3">
      <c r="A14218">
        <v>14248</v>
      </c>
      <c r="B14218">
        <v>4</v>
      </c>
      <c r="C14218">
        <v>228</v>
      </c>
      <c r="D14218" s="32">
        <v>0.81319444444444444</v>
      </c>
      <c r="E14218">
        <v>8000</v>
      </c>
      <c r="G14218" s="31" t="s">
        <v>102</v>
      </c>
      <c r="H14218">
        <v>16</v>
      </c>
      <c r="I14218" s="31" t="s">
        <v>103</v>
      </c>
    </row>
    <row r="14219" spans="1:9" x14ac:dyDescent="0.3">
      <c r="A14219">
        <v>14249</v>
      </c>
      <c r="B14219">
        <v>8</v>
      </c>
      <c r="C14219">
        <v>228</v>
      </c>
      <c r="D14219" s="32"/>
      <c r="E14219">
        <v>8000</v>
      </c>
      <c r="F14219">
        <v>2000</v>
      </c>
      <c r="G14219" s="31" t="s">
        <v>97</v>
      </c>
      <c r="H14219">
        <v>16</v>
      </c>
      <c r="I14219" s="31" t="s">
        <v>101</v>
      </c>
    </row>
    <row r="14220" spans="1:9" x14ac:dyDescent="0.3">
      <c r="A14220">
        <v>14250</v>
      </c>
      <c r="B14220">
        <v>5</v>
      </c>
      <c r="C14220">
        <v>228</v>
      </c>
      <c r="D14220" s="32">
        <v>0.70694444444444449</v>
      </c>
      <c r="E14220">
        <v>8000</v>
      </c>
      <c r="G14220" s="31" t="s">
        <v>97</v>
      </c>
      <c r="H14220">
        <v>16</v>
      </c>
      <c r="I14220" s="31" t="s">
        <v>105</v>
      </c>
    </row>
    <row r="14221" spans="1:9" x14ac:dyDescent="0.3">
      <c r="A14221">
        <v>14251</v>
      </c>
      <c r="B14221">
        <v>3</v>
      </c>
      <c r="C14221">
        <v>228</v>
      </c>
      <c r="D14221" s="32">
        <v>0.82361111111111107</v>
      </c>
      <c r="E14221">
        <v>8000</v>
      </c>
      <c r="G14221" s="31" t="s">
        <v>97</v>
      </c>
      <c r="H14221">
        <v>17</v>
      </c>
      <c r="I14221" s="31" t="s">
        <v>104</v>
      </c>
    </row>
    <row r="14222" spans="1:9" x14ac:dyDescent="0.3">
      <c r="A14222">
        <v>14252</v>
      </c>
      <c r="B14222">
        <v>6</v>
      </c>
      <c r="C14222">
        <v>228</v>
      </c>
      <c r="D14222" s="32">
        <v>0.78888888888888886</v>
      </c>
      <c r="E14222">
        <v>10000</v>
      </c>
      <c r="G14222" s="31" t="s">
        <v>102</v>
      </c>
      <c r="H14222">
        <v>17</v>
      </c>
      <c r="I14222" s="31" t="s">
        <v>100</v>
      </c>
    </row>
    <row r="14223" spans="1:9" x14ac:dyDescent="0.3">
      <c r="A14223">
        <v>14253</v>
      </c>
      <c r="B14223">
        <v>4</v>
      </c>
      <c r="C14223">
        <v>228</v>
      </c>
      <c r="D14223" s="32">
        <v>0.83888888888888891</v>
      </c>
      <c r="E14223">
        <v>8000</v>
      </c>
      <c r="G14223" s="31" t="s">
        <v>97</v>
      </c>
      <c r="H14223">
        <v>17</v>
      </c>
      <c r="I14223" s="31" t="s">
        <v>103</v>
      </c>
    </row>
    <row r="14224" spans="1:9" x14ac:dyDescent="0.3">
      <c r="A14224">
        <v>14254</v>
      </c>
      <c r="B14224">
        <v>5</v>
      </c>
      <c r="C14224">
        <v>228</v>
      </c>
      <c r="D14224" s="32">
        <v>0.73402777777777772</v>
      </c>
      <c r="E14224">
        <v>8000</v>
      </c>
      <c r="G14224" s="31" t="s">
        <v>102</v>
      </c>
      <c r="H14224">
        <v>17</v>
      </c>
      <c r="I14224" s="31" t="s">
        <v>105</v>
      </c>
    </row>
    <row r="14225" spans="1:9" x14ac:dyDescent="0.3">
      <c r="A14225">
        <v>14255</v>
      </c>
      <c r="B14225">
        <v>3</v>
      </c>
      <c r="C14225">
        <v>228</v>
      </c>
      <c r="D14225" s="32"/>
      <c r="E14225">
        <v>8000</v>
      </c>
      <c r="G14225" s="31" t="s">
        <v>97</v>
      </c>
      <c r="H14225">
        <v>18</v>
      </c>
      <c r="I14225" s="31" t="s">
        <v>104</v>
      </c>
    </row>
    <row r="14226" spans="1:9" x14ac:dyDescent="0.3">
      <c r="A14226">
        <v>14256</v>
      </c>
      <c r="B14226">
        <v>6</v>
      </c>
      <c r="C14226">
        <v>228</v>
      </c>
      <c r="D14226" s="32">
        <v>0.81041666666666667</v>
      </c>
      <c r="E14226">
        <v>8000</v>
      </c>
      <c r="G14226" s="31" t="s">
        <v>97</v>
      </c>
      <c r="H14226">
        <v>18</v>
      </c>
      <c r="I14226" s="31" t="s">
        <v>100</v>
      </c>
    </row>
    <row r="14227" spans="1:9" x14ac:dyDescent="0.3">
      <c r="A14227">
        <v>14257</v>
      </c>
      <c r="B14227">
        <v>5</v>
      </c>
      <c r="C14227">
        <v>228</v>
      </c>
      <c r="D14227" s="32">
        <v>0.7583333333333333</v>
      </c>
      <c r="E14227">
        <v>8000</v>
      </c>
      <c r="G14227" s="31" t="s">
        <v>97</v>
      </c>
      <c r="H14227">
        <v>18</v>
      </c>
      <c r="I14227" s="31" t="s">
        <v>105</v>
      </c>
    </row>
    <row r="14228" spans="1:9" x14ac:dyDescent="0.3">
      <c r="A14228">
        <v>14258</v>
      </c>
      <c r="B14228">
        <v>6</v>
      </c>
      <c r="C14228">
        <v>228</v>
      </c>
      <c r="D14228" s="32">
        <v>0.83680555555555558</v>
      </c>
      <c r="E14228">
        <v>8000</v>
      </c>
      <c r="F14228">
        <v>700</v>
      </c>
      <c r="G14228" s="31" t="s">
        <v>102</v>
      </c>
      <c r="H14228">
        <v>19</v>
      </c>
      <c r="I14228" s="31" t="s">
        <v>100</v>
      </c>
    </row>
    <row r="14229" spans="1:9" x14ac:dyDescent="0.3">
      <c r="A14229">
        <v>14259</v>
      </c>
      <c r="B14229">
        <v>5</v>
      </c>
      <c r="C14229">
        <v>228</v>
      </c>
      <c r="D14229" s="32">
        <v>0.80486111111111114</v>
      </c>
      <c r="E14229">
        <v>8000</v>
      </c>
      <c r="G14229" s="31" t="s">
        <v>102</v>
      </c>
      <c r="H14229">
        <v>19</v>
      </c>
      <c r="I14229" s="31" t="s">
        <v>105</v>
      </c>
    </row>
    <row r="14230" spans="1:9" x14ac:dyDescent="0.3">
      <c r="A14230">
        <v>14260</v>
      </c>
      <c r="B14230">
        <v>5</v>
      </c>
      <c r="C14230">
        <v>228</v>
      </c>
      <c r="D14230" s="32"/>
      <c r="E14230">
        <v>8000</v>
      </c>
      <c r="G14230" s="31" t="s">
        <v>97</v>
      </c>
      <c r="H14230">
        <v>20</v>
      </c>
      <c r="I14230" s="31" t="s">
        <v>105</v>
      </c>
    </row>
    <row r="14231" spans="1:9" x14ac:dyDescent="0.3">
      <c r="A14231">
        <v>14261</v>
      </c>
      <c r="B14231">
        <v>5</v>
      </c>
      <c r="C14231">
        <v>228</v>
      </c>
      <c r="D14231" s="32"/>
      <c r="E14231">
        <v>8000</v>
      </c>
      <c r="G14231" s="31" t="s">
        <v>102</v>
      </c>
      <c r="H14231">
        <v>21</v>
      </c>
      <c r="I14231" s="31" t="s">
        <v>105</v>
      </c>
    </row>
    <row r="14232" spans="1:9" x14ac:dyDescent="0.3">
      <c r="A14232">
        <v>14262</v>
      </c>
      <c r="B14232">
        <v>3</v>
      </c>
      <c r="C14232">
        <v>229</v>
      </c>
      <c r="D14232" s="32">
        <v>0.4284722222222222</v>
      </c>
      <c r="E14232">
        <v>8000</v>
      </c>
      <c r="F14232">
        <v>1000</v>
      </c>
      <c r="G14232" s="31" t="s">
        <v>102</v>
      </c>
      <c r="H14232">
        <v>4</v>
      </c>
      <c r="I14232" s="31" t="s">
        <v>104</v>
      </c>
    </row>
    <row r="14233" spans="1:9" x14ac:dyDescent="0.3">
      <c r="A14233">
        <v>14263</v>
      </c>
      <c r="B14233">
        <v>2</v>
      </c>
      <c r="C14233">
        <v>229</v>
      </c>
      <c r="D14233" s="32">
        <v>0.48402777777777778</v>
      </c>
      <c r="E14233">
        <v>8000</v>
      </c>
      <c r="G14233" s="31" t="s">
        <v>102</v>
      </c>
      <c r="H14233">
        <v>4</v>
      </c>
      <c r="I14233" s="31" t="s">
        <v>98</v>
      </c>
    </row>
    <row r="14234" spans="1:9" x14ac:dyDescent="0.3">
      <c r="A14234">
        <v>14264</v>
      </c>
      <c r="B14234">
        <v>1</v>
      </c>
      <c r="C14234">
        <v>229</v>
      </c>
      <c r="D14234" s="32">
        <v>0.4465277777777778</v>
      </c>
      <c r="E14234">
        <v>8000</v>
      </c>
      <c r="G14234" s="31" t="s">
        <v>102</v>
      </c>
      <c r="H14234">
        <v>4</v>
      </c>
      <c r="I14234" s="31" t="s">
        <v>99</v>
      </c>
    </row>
    <row r="14235" spans="1:9" x14ac:dyDescent="0.3">
      <c r="A14235">
        <v>14265</v>
      </c>
      <c r="B14235">
        <v>4</v>
      </c>
      <c r="C14235">
        <v>229</v>
      </c>
      <c r="D14235" s="32">
        <v>0.43611111111111112</v>
      </c>
      <c r="E14235">
        <v>8000</v>
      </c>
      <c r="F14235">
        <v>1000</v>
      </c>
      <c r="G14235" s="31" t="s">
        <v>102</v>
      </c>
      <c r="H14235">
        <v>4</v>
      </c>
      <c r="I14235" s="31" t="s">
        <v>103</v>
      </c>
    </row>
    <row r="14236" spans="1:9" x14ac:dyDescent="0.3">
      <c r="A14236">
        <v>14266</v>
      </c>
      <c r="B14236">
        <v>8</v>
      </c>
      <c r="C14236">
        <v>229</v>
      </c>
      <c r="D14236" s="32">
        <v>0.47013888888888888</v>
      </c>
      <c r="E14236">
        <v>8000</v>
      </c>
      <c r="G14236" s="31" t="s">
        <v>102</v>
      </c>
      <c r="H14236">
        <v>4</v>
      </c>
      <c r="I14236" s="31" t="s">
        <v>101</v>
      </c>
    </row>
    <row r="14237" spans="1:9" x14ac:dyDescent="0.3">
      <c r="A14237">
        <v>14267</v>
      </c>
      <c r="B14237">
        <v>5</v>
      </c>
      <c r="C14237">
        <v>229</v>
      </c>
      <c r="D14237" s="32">
        <v>0.45277777777777778</v>
      </c>
      <c r="E14237">
        <v>8000</v>
      </c>
      <c r="F14237">
        <v>1000</v>
      </c>
      <c r="G14237" s="31" t="s">
        <v>97</v>
      </c>
      <c r="H14237">
        <v>4</v>
      </c>
      <c r="I14237" s="31" t="s">
        <v>105</v>
      </c>
    </row>
    <row r="14238" spans="1:9" x14ac:dyDescent="0.3">
      <c r="A14238">
        <v>14268</v>
      </c>
      <c r="B14238">
        <v>3</v>
      </c>
      <c r="C14238">
        <v>229</v>
      </c>
      <c r="D14238" s="32">
        <v>0.46875</v>
      </c>
      <c r="E14238">
        <v>8000</v>
      </c>
      <c r="F14238">
        <v>1000</v>
      </c>
      <c r="G14238" s="31" t="s">
        <v>102</v>
      </c>
      <c r="H14238">
        <v>5</v>
      </c>
      <c r="I14238" s="31" t="s">
        <v>104</v>
      </c>
    </row>
    <row r="14239" spans="1:9" x14ac:dyDescent="0.3">
      <c r="A14239">
        <v>14269</v>
      </c>
      <c r="B14239">
        <v>2</v>
      </c>
      <c r="C14239">
        <v>229</v>
      </c>
      <c r="D14239" s="32">
        <v>0.49791666666666667</v>
      </c>
      <c r="E14239">
        <v>8000</v>
      </c>
      <c r="G14239" s="31" t="s">
        <v>102</v>
      </c>
      <c r="H14239">
        <v>5</v>
      </c>
      <c r="I14239" s="31" t="s">
        <v>98</v>
      </c>
    </row>
    <row r="14240" spans="1:9" x14ac:dyDescent="0.3">
      <c r="A14240">
        <v>14270</v>
      </c>
      <c r="B14240">
        <v>1</v>
      </c>
      <c r="C14240">
        <v>229</v>
      </c>
      <c r="D14240" s="32">
        <v>0.48333333333333334</v>
      </c>
      <c r="E14240">
        <v>8000</v>
      </c>
      <c r="F14240">
        <v>1000</v>
      </c>
      <c r="G14240" s="31" t="s">
        <v>97</v>
      </c>
      <c r="H14240">
        <v>5</v>
      </c>
      <c r="I14240" s="31" t="s">
        <v>99</v>
      </c>
    </row>
    <row r="14241" spans="1:9" x14ac:dyDescent="0.3">
      <c r="A14241">
        <v>14271</v>
      </c>
      <c r="B14241">
        <v>4</v>
      </c>
      <c r="C14241">
        <v>229</v>
      </c>
      <c r="D14241" s="32">
        <v>0.47916666666666669</v>
      </c>
      <c r="E14241">
        <v>8000</v>
      </c>
      <c r="G14241" s="31" t="s">
        <v>102</v>
      </c>
      <c r="H14241">
        <v>5</v>
      </c>
      <c r="I14241" s="31" t="s">
        <v>103</v>
      </c>
    </row>
    <row r="14242" spans="1:9" x14ac:dyDescent="0.3">
      <c r="A14242">
        <v>14272</v>
      </c>
      <c r="B14242">
        <v>8</v>
      </c>
      <c r="C14242">
        <v>229</v>
      </c>
      <c r="D14242" s="32">
        <v>0.48055555555555557</v>
      </c>
      <c r="E14242">
        <v>8000</v>
      </c>
      <c r="F14242">
        <v>2000</v>
      </c>
      <c r="G14242" s="31" t="s">
        <v>102</v>
      </c>
      <c r="H14242">
        <v>5</v>
      </c>
      <c r="I14242" s="31" t="s">
        <v>101</v>
      </c>
    </row>
    <row r="14243" spans="1:9" x14ac:dyDescent="0.3">
      <c r="A14243">
        <v>14273</v>
      </c>
      <c r="B14243">
        <v>5</v>
      </c>
      <c r="C14243">
        <v>229</v>
      </c>
      <c r="D14243" s="32">
        <v>0.4861111111111111</v>
      </c>
      <c r="E14243">
        <v>8000</v>
      </c>
      <c r="G14243" s="31" t="s">
        <v>102</v>
      </c>
      <c r="H14243">
        <v>5</v>
      </c>
      <c r="I14243" s="31" t="s">
        <v>105</v>
      </c>
    </row>
    <row r="14244" spans="1:9" x14ac:dyDescent="0.3">
      <c r="A14244">
        <v>14274</v>
      </c>
      <c r="B14244">
        <v>3</v>
      </c>
      <c r="C14244">
        <v>229</v>
      </c>
      <c r="D14244" s="32">
        <v>0.49930555555555556</v>
      </c>
      <c r="E14244">
        <v>8000</v>
      </c>
      <c r="G14244" s="31" t="s">
        <v>102</v>
      </c>
      <c r="H14244">
        <v>6</v>
      </c>
      <c r="I14244" s="31" t="s">
        <v>104</v>
      </c>
    </row>
    <row r="14245" spans="1:9" x14ac:dyDescent="0.3">
      <c r="A14245">
        <v>14275</v>
      </c>
      <c r="B14245">
        <v>2</v>
      </c>
      <c r="C14245">
        <v>229</v>
      </c>
      <c r="D14245" s="32">
        <v>0.52986111111111112</v>
      </c>
      <c r="E14245">
        <v>8000</v>
      </c>
      <c r="G14245" s="31" t="s">
        <v>102</v>
      </c>
      <c r="H14245">
        <v>6</v>
      </c>
      <c r="I14245" s="31" t="s">
        <v>98</v>
      </c>
    </row>
    <row r="14246" spans="1:9" x14ac:dyDescent="0.3">
      <c r="A14246">
        <v>14276</v>
      </c>
      <c r="B14246">
        <v>1</v>
      </c>
      <c r="C14246">
        <v>229</v>
      </c>
      <c r="D14246" s="32">
        <v>0.51944444444444449</v>
      </c>
      <c r="E14246">
        <v>8000</v>
      </c>
      <c r="G14246" s="31" t="s">
        <v>102</v>
      </c>
      <c r="H14246">
        <v>6</v>
      </c>
      <c r="I14246" s="31" t="s">
        <v>99</v>
      </c>
    </row>
    <row r="14247" spans="1:9" x14ac:dyDescent="0.3">
      <c r="A14247">
        <v>14277</v>
      </c>
      <c r="B14247">
        <v>4</v>
      </c>
      <c r="C14247">
        <v>229</v>
      </c>
      <c r="D14247" s="32">
        <v>0.51041666666666663</v>
      </c>
      <c r="E14247">
        <v>8000</v>
      </c>
      <c r="G14247" s="31" t="s">
        <v>102</v>
      </c>
      <c r="H14247">
        <v>6</v>
      </c>
      <c r="I14247" s="31" t="s">
        <v>103</v>
      </c>
    </row>
    <row r="14248" spans="1:9" x14ac:dyDescent="0.3">
      <c r="A14248">
        <v>14278</v>
      </c>
      <c r="B14248">
        <v>8</v>
      </c>
      <c r="C14248">
        <v>229</v>
      </c>
      <c r="D14248" s="32">
        <v>0.50694444444444442</v>
      </c>
      <c r="E14248">
        <v>8000</v>
      </c>
      <c r="G14248" s="31" t="s">
        <v>102</v>
      </c>
      <c r="H14248">
        <v>6</v>
      </c>
      <c r="I14248" s="31" t="s">
        <v>101</v>
      </c>
    </row>
    <row r="14249" spans="1:9" x14ac:dyDescent="0.3">
      <c r="A14249">
        <v>14279</v>
      </c>
      <c r="B14249">
        <v>5</v>
      </c>
      <c r="C14249">
        <v>229</v>
      </c>
      <c r="D14249" s="32">
        <v>0.50138888888888888</v>
      </c>
      <c r="E14249">
        <v>8000</v>
      </c>
      <c r="G14249" s="31" t="s">
        <v>102</v>
      </c>
      <c r="H14249">
        <v>6</v>
      </c>
      <c r="I14249" s="31" t="s">
        <v>105</v>
      </c>
    </row>
    <row r="14250" spans="1:9" x14ac:dyDescent="0.3">
      <c r="A14250">
        <v>14280</v>
      </c>
      <c r="B14250">
        <v>3</v>
      </c>
      <c r="C14250">
        <v>229</v>
      </c>
      <c r="D14250" s="32">
        <v>0.51875000000000004</v>
      </c>
      <c r="E14250">
        <v>8000</v>
      </c>
      <c r="G14250" s="31" t="s">
        <v>102</v>
      </c>
      <c r="H14250">
        <v>7</v>
      </c>
      <c r="I14250" s="31" t="s">
        <v>104</v>
      </c>
    </row>
    <row r="14251" spans="1:9" x14ac:dyDescent="0.3">
      <c r="A14251">
        <v>14281</v>
      </c>
      <c r="B14251">
        <v>2</v>
      </c>
      <c r="C14251">
        <v>229</v>
      </c>
      <c r="D14251" s="32">
        <v>0.64652777777777781</v>
      </c>
      <c r="E14251">
        <v>8000</v>
      </c>
      <c r="G14251" s="31" t="s">
        <v>97</v>
      </c>
      <c r="H14251">
        <v>7</v>
      </c>
      <c r="I14251" s="31" t="s">
        <v>98</v>
      </c>
    </row>
    <row r="14252" spans="1:9" x14ac:dyDescent="0.3">
      <c r="A14252">
        <v>14282</v>
      </c>
      <c r="B14252">
        <v>1</v>
      </c>
      <c r="C14252">
        <v>229</v>
      </c>
      <c r="D14252" s="32">
        <v>0.5493055555555556</v>
      </c>
      <c r="E14252">
        <v>8000</v>
      </c>
      <c r="G14252" s="31" t="s">
        <v>102</v>
      </c>
      <c r="H14252">
        <v>7</v>
      </c>
      <c r="I14252" s="31" t="s">
        <v>99</v>
      </c>
    </row>
    <row r="14253" spans="1:9" x14ac:dyDescent="0.3">
      <c r="A14253">
        <v>14283</v>
      </c>
      <c r="B14253">
        <v>4</v>
      </c>
      <c r="C14253">
        <v>229</v>
      </c>
      <c r="D14253" s="32">
        <v>0.5229166666666667</v>
      </c>
      <c r="E14253">
        <v>8000</v>
      </c>
      <c r="G14253" s="31" t="s">
        <v>102</v>
      </c>
      <c r="H14253">
        <v>7</v>
      </c>
      <c r="I14253" s="31" t="s">
        <v>103</v>
      </c>
    </row>
    <row r="14254" spans="1:9" x14ac:dyDescent="0.3">
      <c r="A14254">
        <v>14284</v>
      </c>
      <c r="B14254">
        <v>8</v>
      </c>
      <c r="C14254">
        <v>229</v>
      </c>
      <c r="D14254" s="32">
        <v>0.52222222222222225</v>
      </c>
      <c r="E14254">
        <v>8000</v>
      </c>
      <c r="G14254" s="31" t="s">
        <v>102</v>
      </c>
      <c r="H14254">
        <v>7</v>
      </c>
      <c r="I14254" s="31" t="s">
        <v>101</v>
      </c>
    </row>
    <row r="14255" spans="1:9" x14ac:dyDescent="0.3">
      <c r="A14255">
        <v>14285</v>
      </c>
      <c r="B14255">
        <v>5</v>
      </c>
      <c r="C14255">
        <v>229</v>
      </c>
      <c r="D14255" s="32">
        <v>0.52430555555555558</v>
      </c>
      <c r="E14255">
        <v>8000</v>
      </c>
      <c r="G14255" s="31" t="s">
        <v>97</v>
      </c>
      <c r="H14255">
        <v>7</v>
      </c>
      <c r="I14255" s="31" t="s">
        <v>105</v>
      </c>
    </row>
    <row r="14256" spans="1:9" x14ac:dyDescent="0.3">
      <c r="A14256">
        <v>14286</v>
      </c>
      <c r="B14256">
        <v>3</v>
      </c>
      <c r="C14256">
        <v>229</v>
      </c>
      <c r="D14256" s="32">
        <v>0.53541666666666665</v>
      </c>
      <c r="E14256">
        <v>8000</v>
      </c>
      <c r="G14256" s="31" t="s">
        <v>97</v>
      </c>
      <c r="H14256">
        <v>8</v>
      </c>
      <c r="I14256" s="31" t="s">
        <v>104</v>
      </c>
    </row>
    <row r="14257" spans="1:9" x14ac:dyDescent="0.3">
      <c r="A14257">
        <v>14287</v>
      </c>
      <c r="B14257">
        <v>2</v>
      </c>
      <c r="C14257">
        <v>229</v>
      </c>
      <c r="D14257" s="32">
        <v>0.69722222222222219</v>
      </c>
      <c r="E14257">
        <v>8000</v>
      </c>
      <c r="G14257" s="31" t="s">
        <v>102</v>
      </c>
      <c r="H14257">
        <v>8</v>
      </c>
      <c r="I14257" s="31" t="s">
        <v>98</v>
      </c>
    </row>
    <row r="14258" spans="1:9" x14ac:dyDescent="0.3">
      <c r="A14258">
        <v>14288</v>
      </c>
      <c r="B14258">
        <v>1</v>
      </c>
      <c r="C14258">
        <v>229</v>
      </c>
      <c r="D14258" s="32">
        <v>0.64861111111111114</v>
      </c>
      <c r="E14258">
        <v>8000</v>
      </c>
      <c r="G14258" s="31" t="s">
        <v>102</v>
      </c>
      <c r="H14258">
        <v>8</v>
      </c>
      <c r="I14258" s="31" t="s">
        <v>99</v>
      </c>
    </row>
    <row r="14259" spans="1:9" x14ac:dyDescent="0.3">
      <c r="A14259">
        <v>14289</v>
      </c>
      <c r="B14259">
        <v>4</v>
      </c>
      <c r="C14259">
        <v>229</v>
      </c>
      <c r="D14259" s="32">
        <v>0.54652777777777772</v>
      </c>
      <c r="E14259">
        <v>8000</v>
      </c>
      <c r="G14259" s="31" t="s">
        <v>97</v>
      </c>
      <c r="H14259">
        <v>8</v>
      </c>
      <c r="I14259" s="31" t="s">
        <v>103</v>
      </c>
    </row>
    <row r="14260" spans="1:9" x14ac:dyDescent="0.3">
      <c r="A14260">
        <v>14290</v>
      </c>
      <c r="B14260">
        <v>8</v>
      </c>
      <c r="C14260">
        <v>229</v>
      </c>
      <c r="D14260" s="32">
        <v>0.54583333333333328</v>
      </c>
      <c r="E14260">
        <v>8000</v>
      </c>
      <c r="G14260" s="31" t="s">
        <v>97</v>
      </c>
      <c r="H14260">
        <v>8</v>
      </c>
      <c r="I14260" s="31" t="s">
        <v>101</v>
      </c>
    </row>
    <row r="14261" spans="1:9" x14ac:dyDescent="0.3">
      <c r="A14261">
        <v>14291</v>
      </c>
      <c r="B14261">
        <v>5</v>
      </c>
      <c r="C14261">
        <v>229</v>
      </c>
      <c r="D14261" s="32">
        <v>0.54374999999999996</v>
      </c>
      <c r="E14261">
        <v>8000</v>
      </c>
      <c r="G14261" s="31" t="s">
        <v>102</v>
      </c>
      <c r="H14261">
        <v>8</v>
      </c>
      <c r="I14261" s="31" t="s">
        <v>105</v>
      </c>
    </row>
    <row r="14262" spans="1:9" x14ac:dyDescent="0.3">
      <c r="A14262">
        <v>14292</v>
      </c>
      <c r="B14262">
        <v>3</v>
      </c>
      <c r="C14262">
        <v>229</v>
      </c>
      <c r="D14262" s="32">
        <v>0.56041666666666667</v>
      </c>
      <c r="E14262">
        <v>8000</v>
      </c>
      <c r="G14262" s="31" t="s">
        <v>97</v>
      </c>
      <c r="H14262">
        <v>9</v>
      </c>
      <c r="I14262" s="31" t="s">
        <v>104</v>
      </c>
    </row>
    <row r="14263" spans="1:9" x14ac:dyDescent="0.3">
      <c r="A14263">
        <v>14293</v>
      </c>
      <c r="B14263">
        <v>2</v>
      </c>
      <c r="C14263">
        <v>229</v>
      </c>
      <c r="D14263" s="32">
        <v>0.72291666666666665</v>
      </c>
      <c r="E14263">
        <v>8000</v>
      </c>
      <c r="G14263" s="31" t="s">
        <v>102</v>
      </c>
      <c r="H14263">
        <v>9</v>
      </c>
      <c r="I14263" s="31" t="s">
        <v>98</v>
      </c>
    </row>
    <row r="14264" spans="1:9" x14ac:dyDescent="0.3">
      <c r="A14264">
        <v>14294</v>
      </c>
      <c r="B14264">
        <v>1</v>
      </c>
      <c r="C14264">
        <v>229</v>
      </c>
      <c r="D14264" s="32">
        <v>0.70208333333333328</v>
      </c>
      <c r="E14264">
        <v>8000</v>
      </c>
      <c r="F14264">
        <v>1000</v>
      </c>
      <c r="G14264" s="31" t="s">
        <v>97</v>
      </c>
      <c r="H14264">
        <v>9</v>
      </c>
      <c r="I14264" s="31" t="s">
        <v>99</v>
      </c>
    </row>
    <row r="14265" spans="1:9" x14ac:dyDescent="0.3">
      <c r="A14265">
        <v>14295</v>
      </c>
      <c r="B14265">
        <v>4</v>
      </c>
      <c r="C14265">
        <v>229</v>
      </c>
      <c r="D14265" s="32">
        <v>0.62847222222222221</v>
      </c>
      <c r="E14265">
        <v>8000</v>
      </c>
      <c r="G14265" s="31" t="s">
        <v>97</v>
      </c>
      <c r="H14265">
        <v>9</v>
      </c>
      <c r="I14265" s="31" t="s">
        <v>103</v>
      </c>
    </row>
    <row r="14266" spans="1:9" x14ac:dyDescent="0.3">
      <c r="A14266">
        <v>14296</v>
      </c>
      <c r="B14266">
        <v>8</v>
      </c>
      <c r="C14266">
        <v>229</v>
      </c>
      <c r="D14266" s="32">
        <v>0.60555555555555551</v>
      </c>
      <c r="E14266">
        <v>8000</v>
      </c>
      <c r="F14266">
        <v>1000</v>
      </c>
      <c r="G14266" s="31" t="s">
        <v>97</v>
      </c>
      <c r="H14266">
        <v>9</v>
      </c>
      <c r="I14266" s="31" t="s">
        <v>101</v>
      </c>
    </row>
    <row r="14267" spans="1:9" x14ac:dyDescent="0.3">
      <c r="A14267">
        <v>14297</v>
      </c>
      <c r="B14267">
        <v>5</v>
      </c>
      <c r="C14267">
        <v>229</v>
      </c>
      <c r="D14267" s="32">
        <v>0.55555555555555558</v>
      </c>
      <c r="E14267">
        <v>8000</v>
      </c>
      <c r="G14267" s="31" t="s">
        <v>102</v>
      </c>
      <c r="H14267">
        <v>9</v>
      </c>
      <c r="I14267" s="31" t="s">
        <v>105</v>
      </c>
    </row>
    <row r="14268" spans="1:9" x14ac:dyDescent="0.3">
      <c r="A14268">
        <v>14298</v>
      </c>
      <c r="B14268">
        <v>3</v>
      </c>
      <c r="C14268">
        <v>229</v>
      </c>
      <c r="D14268" s="32">
        <v>0.61319444444444449</v>
      </c>
      <c r="E14268">
        <v>8000</v>
      </c>
      <c r="G14268" s="31" t="s">
        <v>102</v>
      </c>
      <c r="H14268">
        <v>10</v>
      </c>
      <c r="I14268" s="31" t="s">
        <v>104</v>
      </c>
    </row>
    <row r="14269" spans="1:9" x14ac:dyDescent="0.3">
      <c r="A14269">
        <v>14299</v>
      </c>
      <c r="B14269">
        <v>2</v>
      </c>
      <c r="C14269">
        <v>229</v>
      </c>
      <c r="D14269" s="32">
        <v>0.77916666666666667</v>
      </c>
      <c r="E14269">
        <v>8000</v>
      </c>
      <c r="G14269" s="31" t="s">
        <v>102</v>
      </c>
      <c r="H14269">
        <v>10</v>
      </c>
      <c r="I14269" s="31" t="s">
        <v>98</v>
      </c>
    </row>
    <row r="14270" spans="1:9" x14ac:dyDescent="0.3">
      <c r="A14270">
        <v>14300</v>
      </c>
      <c r="B14270">
        <v>1</v>
      </c>
      <c r="C14270">
        <v>229</v>
      </c>
      <c r="D14270" s="32">
        <v>0.73055555555555551</v>
      </c>
      <c r="E14270">
        <v>8000</v>
      </c>
      <c r="G14270" s="31" t="s">
        <v>102</v>
      </c>
      <c r="H14270">
        <v>10</v>
      </c>
      <c r="I14270" s="31" t="s">
        <v>99</v>
      </c>
    </row>
    <row r="14271" spans="1:9" x14ac:dyDescent="0.3">
      <c r="A14271">
        <v>14301</v>
      </c>
      <c r="B14271">
        <v>4</v>
      </c>
      <c r="C14271">
        <v>229</v>
      </c>
      <c r="D14271" s="32">
        <v>0.66249999999999998</v>
      </c>
      <c r="E14271">
        <v>8000</v>
      </c>
      <c r="G14271" s="31" t="s">
        <v>102</v>
      </c>
      <c r="H14271">
        <v>10</v>
      </c>
      <c r="I14271" s="31" t="s">
        <v>103</v>
      </c>
    </row>
    <row r="14272" spans="1:9" x14ac:dyDescent="0.3">
      <c r="A14272">
        <v>14302</v>
      </c>
      <c r="B14272">
        <v>8</v>
      </c>
      <c r="C14272">
        <v>229</v>
      </c>
      <c r="D14272" s="32">
        <v>0.63541666666666663</v>
      </c>
      <c r="E14272">
        <v>8000</v>
      </c>
      <c r="G14272" s="31" t="s">
        <v>97</v>
      </c>
      <c r="H14272">
        <v>10</v>
      </c>
      <c r="I14272" s="31" t="s">
        <v>101</v>
      </c>
    </row>
    <row r="14273" spans="1:9" x14ac:dyDescent="0.3">
      <c r="A14273">
        <v>14303</v>
      </c>
      <c r="B14273">
        <v>5</v>
      </c>
      <c r="C14273">
        <v>229</v>
      </c>
      <c r="D14273" s="32">
        <v>0.57638888888888884</v>
      </c>
      <c r="E14273">
        <v>8000</v>
      </c>
      <c r="F14273">
        <v>2000</v>
      </c>
      <c r="G14273" s="31" t="s">
        <v>102</v>
      </c>
      <c r="H14273">
        <v>10</v>
      </c>
      <c r="I14273" s="31" t="s">
        <v>105</v>
      </c>
    </row>
    <row r="14274" spans="1:9" x14ac:dyDescent="0.3">
      <c r="A14274">
        <v>14304</v>
      </c>
      <c r="B14274">
        <v>3</v>
      </c>
      <c r="C14274">
        <v>229</v>
      </c>
      <c r="D14274" s="32">
        <v>0.6694444444444444</v>
      </c>
      <c r="E14274">
        <v>8000</v>
      </c>
      <c r="G14274" s="31" t="s">
        <v>102</v>
      </c>
      <c r="H14274">
        <v>11</v>
      </c>
      <c r="I14274" s="31" t="s">
        <v>104</v>
      </c>
    </row>
    <row r="14275" spans="1:9" x14ac:dyDescent="0.3">
      <c r="A14275">
        <v>14305</v>
      </c>
      <c r="B14275">
        <v>1</v>
      </c>
      <c r="C14275">
        <v>229</v>
      </c>
      <c r="D14275" s="32">
        <v>0.77222222222222225</v>
      </c>
      <c r="E14275">
        <v>8000</v>
      </c>
      <c r="G14275" s="31" t="s">
        <v>102</v>
      </c>
      <c r="H14275">
        <v>11</v>
      </c>
      <c r="I14275" s="31" t="s">
        <v>99</v>
      </c>
    </row>
    <row r="14276" spans="1:9" x14ac:dyDescent="0.3">
      <c r="A14276">
        <v>14306</v>
      </c>
      <c r="B14276">
        <v>4</v>
      </c>
      <c r="C14276">
        <v>229</v>
      </c>
      <c r="D14276" s="32">
        <v>0.71319444444444446</v>
      </c>
      <c r="E14276">
        <v>8000</v>
      </c>
      <c r="G14276" s="31" t="s">
        <v>97</v>
      </c>
      <c r="H14276">
        <v>11</v>
      </c>
      <c r="I14276" s="31" t="s">
        <v>103</v>
      </c>
    </row>
    <row r="14277" spans="1:9" x14ac:dyDescent="0.3">
      <c r="A14277">
        <v>14307</v>
      </c>
      <c r="B14277">
        <v>8</v>
      </c>
      <c r="C14277">
        <v>229</v>
      </c>
      <c r="D14277" s="32">
        <v>0.68263888888888891</v>
      </c>
      <c r="E14277">
        <v>8000</v>
      </c>
      <c r="G14277" s="31" t="s">
        <v>97</v>
      </c>
      <c r="H14277">
        <v>11</v>
      </c>
      <c r="I14277" s="31" t="s">
        <v>101</v>
      </c>
    </row>
    <row r="14278" spans="1:9" x14ac:dyDescent="0.3">
      <c r="A14278">
        <v>14308</v>
      </c>
      <c r="B14278">
        <v>5</v>
      </c>
      <c r="C14278">
        <v>229</v>
      </c>
      <c r="D14278" s="32">
        <v>0.60069444444444442</v>
      </c>
      <c r="E14278">
        <v>8000</v>
      </c>
      <c r="G14278" s="31" t="s">
        <v>97</v>
      </c>
      <c r="H14278">
        <v>11</v>
      </c>
      <c r="I14278" s="31" t="s">
        <v>105</v>
      </c>
    </row>
    <row r="14279" spans="1:9" x14ac:dyDescent="0.3">
      <c r="A14279">
        <v>14309</v>
      </c>
      <c r="B14279">
        <v>3</v>
      </c>
      <c r="C14279">
        <v>229</v>
      </c>
      <c r="D14279" s="32">
        <v>0.70902777777777781</v>
      </c>
      <c r="E14279">
        <v>8000</v>
      </c>
      <c r="G14279" s="31" t="s">
        <v>102</v>
      </c>
      <c r="H14279">
        <v>12</v>
      </c>
      <c r="I14279" s="31" t="s">
        <v>104</v>
      </c>
    </row>
    <row r="14280" spans="1:9" x14ac:dyDescent="0.3">
      <c r="A14280">
        <v>14310</v>
      </c>
      <c r="B14280">
        <v>1</v>
      </c>
      <c r="C14280">
        <v>229</v>
      </c>
      <c r="D14280" s="32">
        <v>0.81111111111111112</v>
      </c>
      <c r="E14280">
        <v>8000</v>
      </c>
      <c r="G14280" s="31" t="s">
        <v>97</v>
      </c>
      <c r="H14280">
        <v>12</v>
      </c>
      <c r="I14280" s="31" t="s">
        <v>99</v>
      </c>
    </row>
    <row r="14281" spans="1:9" x14ac:dyDescent="0.3">
      <c r="A14281">
        <v>14311</v>
      </c>
      <c r="B14281">
        <v>4</v>
      </c>
      <c r="C14281">
        <v>229</v>
      </c>
      <c r="D14281" s="32">
        <v>0.79027777777777775</v>
      </c>
      <c r="E14281">
        <v>8000</v>
      </c>
      <c r="G14281" s="31" t="s">
        <v>102</v>
      </c>
      <c r="H14281">
        <v>12</v>
      </c>
      <c r="I14281" s="31" t="s">
        <v>103</v>
      </c>
    </row>
    <row r="14282" spans="1:9" x14ac:dyDescent="0.3">
      <c r="A14282">
        <v>14312</v>
      </c>
      <c r="B14282">
        <v>8</v>
      </c>
      <c r="C14282">
        <v>229</v>
      </c>
      <c r="D14282" s="32">
        <v>0.72222222222222221</v>
      </c>
      <c r="E14282">
        <v>8000</v>
      </c>
      <c r="F14282">
        <v>1000</v>
      </c>
      <c r="G14282" s="31" t="s">
        <v>102</v>
      </c>
      <c r="H14282">
        <v>12</v>
      </c>
      <c r="I14282" s="31" t="s">
        <v>101</v>
      </c>
    </row>
    <row r="14283" spans="1:9" x14ac:dyDescent="0.3">
      <c r="A14283">
        <v>14313</v>
      </c>
      <c r="B14283">
        <v>5</v>
      </c>
      <c r="C14283">
        <v>229</v>
      </c>
      <c r="D14283" s="32">
        <v>0.62708333333333333</v>
      </c>
      <c r="E14283">
        <v>8000</v>
      </c>
      <c r="G14283" s="31" t="s">
        <v>102</v>
      </c>
      <c r="H14283">
        <v>12</v>
      </c>
      <c r="I14283" s="31" t="s">
        <v>105</v>
      </c>
    </row>
    <row r="14284" spans="1:9" x14ac:dyDescent="0.3">
      <c r="A14284">
        <v>14314</v>
      </c>
      <c r="B14284">
        <v>3</v>
      </c>
      <c r="C14284">
        <v>229</v>
      </c>
      <c r="D14284" s="32">
        <v>0.7416666666666667</v>
      </c>
      <c r="E14284">
        <v>8000</v>
      </c>
      <c r="F14284">
        <v>2000</v>
      </c>
      <c r="G14284" s="31" t="s">
        <v>102</v>
      </c>
      <c r="H14284">
        <v>13</v>
      </c>
      <c r="I14284" s="31" t="s">
        <v>104</v>
      </c>
    </row>
    <row r="14285" spans="1:9" x14ac:dyDescent="0.3">
      <c r="A14285">
        <v>14315</v>
      </c>
      <c r="B14285">
        <v>8</v>
      </c>
      <c r="C14285">
        <v>229</v>
      </c>
      <c r="D14285" s="32">
        <v>0.76736111111111116</v>
      </c>
      <c r="E14285">
        <v>8000</v>
      </c>
      <c r="F14285">
        <v>4000</v>
      </c>
      <c r="G14285" s="31" t="s">
        <v>102</v>
      </c>
      <c r="H14285">
        <v>13</v>
      </c>
      <c r="I14285" s="31" t="s">
        <v>101</v>
      </c>
    </row>
    <row r="14286" spans="1:9" x14ac:dyDescent="0.3">
      <c r="A14286">
        <v>14316</v>
      </c>
      <c r="B14286">
        <v>5</v>
      </c>
      <c r="C14286">
        <v>229</v>
      </c>
      <c r="D14286" s="32">
        <v>0.65347222222222223</v>
      </c>
      <c r="E14286">
        <v>8000</v>
      </c>
      <c r="G14286" s="31" t="s">
        <v>102</v>
      </c>
      <c r="H14286">
        <v>13</v>
      </c>
      <c r="I14286" s="31" t="s">
        <v>105</v>
      </c>
    </row>
    <row r="14287" spans="1:9" x14ac:dyDescent="0.3">
      <c r="A14287">
        <v>14317</v>
      </c>
      <c r="B14287">
        <v>3</v>
      </c>
      <c r="C14287">
        <v>229</v>
      </c>
      <c r="D14287" s="32">
        <v>0.77013888888888893</v>
      </c>
      <c r="E14287">
        <v>8000</v>
      </c>
      <c r="F14287">
        <v>1000</v>
      </c>
      <c r="G14287" s="31" t="s">
        <v>102</v>
      </c>
      <c r="H14287">
        <v>14</v>
      </c>
      <c r="I14287" s="31" t="s">
        <v>104</v>
      </c>
    </row>
    <row r="14288" spans="1:9" x14ac:dyDescent="0.3">
      <c r="A14288">
        <v>14318</v>
      </c>
      <c r="B14288">
        <v>5</v>
      </c>
      <c r="C14288">
        <v>229</v>
      </c>
      <c r="D14288" s="32">
        <v>0.67638888888888893</v>
      </c>
      <c r="E14288">
        <v>8000</v>
      </c>
      <c r="G14288" s="31" t="s">
        <v>102</v>
      </c>
      <c r="H14288">
        <v>14</v>
      </c>
      <c r="I14288" s="31" t="s">
        <v>105</v>
      </c>
    </row>
    <row r="14289" spans="1:9" x14ac:dyDescent="0.3">
      <c r="A14289">
        <v>14319</v>
      </c>
      <c r="B14289">
        <v>3</v>
      </c>
      <c r="C14289">
        <v>229</v>
      </c>
      <c r="D14289" s="32">
        <v>0.8208333333333333</v>
      </c>
      <c r="E14289">
        <v>8000</v>
      </c>
      <c r="G14289" s="31" t="s">
        <v>97</v>
      </c>
      <c r="H14289">
        <v>15</v>
      </c>
      <c r="I14289" s="31" t="s">
        <v>104</v>
      </c>
    </row>
    <row r="14290" spans="1:9" x14ac:dyDescent="0.3">
      <c r="A14290">
        <v>14320</v>
      </c>
      <c r="B14290">
        <v>5</v>
      </c>
      <c r="C14290">
        <v>229</v>
      </c>
      <c r="D14290" s="32">
        <v>0.70486111111111116</v>
      </c>
      <c r="E14290">
        <v>8000</v>
      </c>
      <c r="G14290" s="31" t="s">
        <v>102</v>
      </c>
      <c r="H14290">
        <v>15</v>
      </c>
      <c r="I14290" s="31" t="s">
        <v>105</v>
      </c>
    </row>
    <row r="14291" spans="1:9" x14ac:dyDescent="0.3">
      <c r="A14291">
        <v>14321</v>
      </c>
      <c r="B14291">
        <v>5</v>
      </c>
      <c r="C14291">
        <v>229</v>
      </c>
      <c r="D14291" s="32">
        <v>0.72291666666666665</v>
      </c>
      <c r="E14291">
        <v>8000</v>
      </c>
      <c r="G14291" s="31" t="s">
        <v>102</v>
      </c>
      <c r="H14291">
        <v>16</v>
      </c>
      <c r="I14291" s="31" t="s">
        <v>105</v>
      </c>
    </row>
    <row r="14292" spans="1:9" x14ac:dyDescent="0.3">
      <c r="A14292">
        <v>14322</v>
      </c>
      <c r="B14292">
        <v>5</v>
      </c>
      <c r="C14292">
        <v>229</v>
      </c>
      <c r="D14292" s="32">
        <v>0.74027777777777781</v>
      </c>
      <c r="E14292">
        <v>8000</v>
      </c>
      <c r="G14292" s="31" t="s">
        <v>97</v>
      </c>
      <c r="H14292">
        <v>17</v>
      </c>
      <c r="I14292" s="31" t="s">
        <v>105</v>
      </c>
    </row>
    <row r="14293" spans="1:9" x14ac:dyDescent="0.3">
      <c r="A14293">
        <v>14323</v>
      </c>
      <c r="B14293">
        <v>5</v>
      </c>
      <c r="C14293">
        <v>229</v>
      </c>
      <c r="D14293" s="32">
        <v>0.76041666666666663</v>
      </c>
      <c r="E14293">
        <v>8000</v>
      </c>
      <c r="G14293" s="31" t="s">
        <v>97</v>
      </c>
      <c r="H14293">
        <v>18</v>
      </c>
      <c r="I14293" s="31" t="s">
        <v>105</v>
      </c>
    </row>
    <row r="14294" spans="1:9" x14ac:dyDescent="0.3">
      <c r="A14294">
        <v>14324</v>
      </c>
      <c r="B14294">
        <v>5</v>
      </c>
      <c r="C14294">
        <v>229</v>
      </c>
      <c r="D14294" s="32">
        <v>0.78749999999999998</v>
      </c>
      <c r="E14294">
        <v>8000</v>
      </c>
      <c r="G14294" s="31" t="s">
        <v>97</v>
      </c>
      <c r="H14294">
        <v>19</v>
      </c>
      <c r="I14294" s="31" t="s">
        <v>105</v>
      </c>
    </row>
    <row r="14295" spans="1:9" x14ac:dyDescent="0.3">
      <c r="A14295">
        <v>14325</v>
      </c>
      <c r="B14295">
        <v>5</v>
      </c>
      <c r="C14295">
        <v>229</v>
      </c>
      <c r="D14295" s="32">
        <v>0.81944444444444442</v>
      </c>
      <c r="E14295">
        <v>8000</v>
      </c>
      <c r="G14295" s="31" t="s">
        <v>102</v>
      </c>
      <c r="H14295">
        <v>20</v>
      </c>
      <c r="I14295" s="31" t="s">
        <v>105</v>
      </c>
    </row>
    <row r="14296" spans="1:9" x14ac:dyDescent="0.3">
      <c r="A14296">
        <v>14326</v>
      </c>
      <c r="B14296">
        <v>5</v>
      </c>
      <c r="C14296">
        <v>229</v>
      </c>
      <c r="D14296" s="32"/>
      <c r="E14296">
        <v>8000</v>
      </c>
      <c r="G14296" s="31" t="s">
        <v>102</v>
      </c>
      <c r="H14296">
        <v>21</v>
      </c>
      <c r="I14296" s="31" t="s">
        <v>105</v>
      </c>
    </row>
    <row r="14297" spans="1:9" x14ac:dyDescent="0.3">
      <c r="A14297">
        <v>14327</v>
      </c>
      <c r="B14297">
        <v>3</v>
      </c>
      <c r="C14297">
        <v>230</v>
      </c>
      <c r="D14297" s="32">
        <v>0.45069444444444445</v>
      </c>
      <c r="E14297">
        <v>8000</v>
      </c>
      <c r="G14297" s="31" t="s">
        <v>102</v>
      </c>
      <c r="H14297">
        <v>4</v>
      </c>
      <c r="I14297" s="31" t="s">
        <v>104</v>
      </c>
    </row>
    <row r="14298" spans="1:9" x14ac:dyDescent="0.3">
      <c r="A14298">
        <v>14328</v>
      </c>
      <c r="B14298">
        <v>1</v>
      </c>
      <c r="C14298">
        <v>230</v>
      </c>
      <c r="D14298" s="32">
        <v>0.48402777777777778</v>
      </c>
      <c r="E14298">
        <v>8000</v>
      </c>
      <c r="G14298" s="31" t="s">
        <v>102</v>
      </c>
      <c r="H14298">
        <v>4</v>
      </c>
      <c r="I14298" s="31" t="s">
        <v>99</v>
      </c>
    </row>
    <row r="14299" spans="1:9" x14ac:dyDescent="0.3">
      <c r="A14299">
        <v>14329</v>
      </c>
      <c r="B14299">
        <v>4</v>
      </c>
      <c r="C14299">
        <v>230</v>
      </c>
      <c r="D14299" s="32">
        <v>0.46666666666666667</v>
      </c>
      <c r="E14299">
        <v>8000</v>
      </c>
      <c r="G14299" s="31" t="s">
        <v>97</v>
      </c>
      <c r="H14299">
        <v>4</v>
      </c>
      <c r="I14299" s="31" t="s">
        <v>103</v>
      </c>
    </row>
    <row r="14300" spans="1:9" x14ac:dyDescent="0.3">
      <c r="A14300">
        <v>14330</v>
      </c>
      <c r="B14300">
        <v>8</v>
      </c>
      <c r="C14300">
        <v>230</v>
      </c>
      <c r="D14300" s="32">
        <v>0.47361111111111109</v>
      </c>
      <c r="E14300">
        <v>5000</v>
      </c>
      <c r="F14300">
        <v>2000</v>
      </c>
      <c r="G14300" s="31" t="s">
        <v>102</v>
      </c>
      <c r="H14300">
        <v>4</v>
      </c>
      <c r="I14300" s="31" t="s">
        <v>101</v>
      </c>
    </row>
    <row r="14301" spans="1:9" x14ac:dyDescent="0.3">
      <c r="A14301">
        <v>14331</v>
      </c>
      <c r="B14301">
        <v>5</v>
      </c>
      <c r="C14301">
        <v>230</v>
      </c>
      <c r="D14301" s="32">
        <v>0.45</v>
      </c>
      <c r="E14301">
        <v>8000</v>
      </c>
      <c r="G14301" s="31" t="s">
        <v>102</v>
      </c>
      <c r="H14301">
        <v>4</v>
      </c>
      <c r="I14301" s="31" t="s">
        <v>105</v>
      </c>
    </row>
    <row r="14302" spans="1:9" x14ac:dyDescent="0.3">
      <c r="A14302">
        <v>14332</v>
      </c>
      <c r="B14302">
        <v>3</v>
      </c>
      <c r="C14302">
        <v>230</v>
      </c>
      <c r="D14302" s="32">
        <v>0.48125000000000001</v>
      </c>
      <c r="E14302">
        <v>8000</v>
      </c>
      <c r="F14302">
        <v>2000</v>
      </c>
      <c r="G14302" s="31" t="s">
        <v>102</v>
      </c>
      <c r="H14302">
        <v>5</v>
      </c>
      <c r="I14302" s="31" t="s">
        <v>104</v>
      </c>
    </row>
    <row r="14303" spans="1:9" x14ac:dyDescent="0.3">
      <c r="A14303">
        <v>14333</v>
      </c>
      <c r="B14303">
        <v>1</v>
      </c>
      <c r="C14303">
        <v>230</v>
      </c>
      <c r="D14303" s="32">
        <v>0.53749999999999998</v>
      </c>
      <c r="E14303">
        <v>8000</v>
      </c>
      <c r="F14303">
        <v>2000</v>
      </c>
      <c r="G14303" s="31" t="s">
        <v>102</v>
      </c>
      <c r="H14303">
        <v>5</v>
      </c>
      <c r="I14303" s="31" t="s">
        <v>99</v>
      </c>
    </row>
    <row r="14304" spans="1:9" x14ac:dyDescent="0.3">
      <c r="A14304">
        <v>14334</v>
      </c>
      <c r="B14304">
        <v>4</v>
      </c>
      <c r="C14304">
        <v>230</v>
      </c>
      <c r="D14304" s="32">
        <v>0.49027777777777776</v>
      </c>
      <c r="E14304">
        <v>8000</v>
      </c>
      <c r="G14304" s="31" t="s">
        <v>102</v>
      </c>
      <c r="H14304">
        <v>5</v>
      </c>
      <c r="I14304" s="31" t="s">
        <v>103</v>
      </c>
    </row>
    <row r="14305" spans="1:9" x14ac:dyDescent="0.3">
      <c r="A14305">
        <v>14335</v>
      </c>
      <c r="B14305">
        <v>8</v>
      </c>
      <c r="C14305">
        <v>230</v>
      </c>
      <c r="D14305" s="32">
        <v>0.50416666666666665</v>
      </c>
      <c r="E14305">
        <v>8000</v>
      </c>
      <c r="G14305" s="31" t="s">
        <v>97</v>
      </c>
      <c r="H14305">
        <v>5</v>
      </c>
      <c r="I14305" s="31" t="s">
        <v>101</v>
      </c>
    </row>
    <row r="14306" spans="1:9" x14ac:dyDescent="0.3">
      <c r="A14306">
        <v>14336</v>
      </c>
      <c r="B14306">
        <v>5</v>
      </c>
      <c r="C14306">
        <v>230</v>
      </c>
      <c r="D14306" s="32">
        <v>0.48888888888888887</v>
      </c>
      <c r="E14306">
        <v>8000</v>
      </c>
      <c r="F14306">
        <v>2000</v>
      </c>
      <c r="G14306" s="31" t="s">
        <v>102</v>
      </c>
      <c r="H14306">
        <v>5</v>
      </c>
      <c r="I14306" s="31" t="s">
        <v>105</v>
      </c>
    </row>
    <row r="14307" spans="1:9" x14ac:dyDescent="0.3">
      <c r="A14307">
        <v>14337</v>
      </c>
      <c r="B14307">
        <v>3</v>
      </c>
      <c r="C14307">
        <v>230</v>
      </c>
      <c r="D14307" s="32">
        <v>0.51458333333333328</v>
      </c>
      <c r="E14307">
        <v>10000</v>
      </c>
      <c r="F14307">
        <v>2000</v>
      </c>
      <c r="G14307" s="31" t="s">
        <v>97</v>
      </c>
      <c r="H14307">
        <v>6</v>
      </c>
      <c r="I14307" s="31" t="s">
        <v>104</v>
      </c>
    </row>
    <row r="14308" spans="1:9" x14ac:dyDescent="0.3">
      <c r="A14308">
        <v>14338</v>
      </c>
      <c r="B14308">
        <v>1</v>
      </c>
      <c r="C14308">
        <v>230</v>
      </c>
      <c r="D14308" s="32">
        <v>0.57430555555555551</v>
      </c>
      <c r="E14308">
        <v>8000</v>
      </c>
      <c r="G14308" s="31" t="s">
        <v>97</v>
      </c>
      <c r="H14308">
        <v>6</v>
      </c>
      <c r="I14308" s="31" t="s">
        <v>99</v>
      </c>
    </row>
    <row r="14309" spans="1:9" x14ac:dyDescent="0.3">
      <c r="A14309">
        <v>14339</v>
      </c>
      <c r="B14309">
        <v>4</v>
      </c>
      <c r="C14309">
        <v>230</v>
      </c>
      <c r="D14309" s="32">
        <v>0.53194444444444444</v>
      </c>
      <c r="E14309">
        <v>8000</v>
      </c>
      <c r="G14309" s="31" t="s">
        <v>102</v>
      </c>
      <c r="H14309">
        <v>6</v>
      </c>
      <c r="I14309" s="31" t="s">
        <v>103</v>
      </c>
    </row>
    <row r="14310" spans="1:9" x14ac:dyDescent="0.3">
      <c r="A14310">
        <v>14340</v>
      </c>
      <c r="B14310">
        <v>8</v>
      </c>
      <c r="C14310">
        <v>230</v>
      </c>
      <c r="D14310" s="32">
        <v>0.53055555555555556</v>
      </c>
      <c r="E14310">
        <v>8000</v>
      </c>
      <c r="G14310" s="31" t="s">
        <v>97</v>
      </c>
      <c r="H14310">
        <v>6</v>
      </c>
      <c r="I14310" s="31" t="s">
        <v>101</v>
      </c>
    </row>
    <row r="14311" spans="1:9" x14ac:dyDescent="0.3">
      <c r="A14311">
        <v>14341</v>
      </c>
      <c r="B14311">
        <v>5</v>
      </c>
      <c r="C14311">
        <v>230</v>
      </c>
      <c r="D14311" s="32">
        <v>0.54236111111111107</v>
      </c>
      <c r="E14311">
        <v>8000</v>
      </c>
      <c r="F14311">
        <v>1000</v>
      </c>
      <c r="G14311" s="31" t="s">
        <v>102</v>
      </c>
      <c r="H14311">
        <v>6</v>
      </c>
      <c r="I14311" s="31" t="s">
        <v>105</v>
      </c>
    </row>
    <row r="14312" spans="1:9" x14ac:dyDescent="0.3">
      <c r="A14312">
        <v>14342</v>
      </c>
      <c r="B14312">
        <v>3</v>
      </c>
      <c r="C14312">
        <v>230</v>
      </c>
      <c r="D14312" s="32">
        <v>0.53263888888888888</v>
      </c>
      <c r="E14312">
        <v>10000</v>
      </c>
      <c r="G14312" s="31" t="s">
        <v>102</v>
      </c>
      <c r="H14312">
        <v>7</v>
      </c>
      <c r="I14312" s="31" t="s">
        <v>104</v>
      </c>
    </row>
    <row r="14313" spans="1:9" x14ac:dyDescent="0.3">
      <c r="A14313">
        <v>14343</v>
      </c>
      <c r="B14313">
        <v>1</v>
      </c>
      <c r="C14313">
        <v>230</v>
      </c>
      <c r="D14313" s="32">
        <v>0.6069444444444444</v>
      </c>
      <c r="E14313">
        <v>8000</v>
      </c>
      <c r="G14313" s="31" t="s">
        <v>97</v>
      </c>
      <c r="H14313">
        <v>7</v>
      </c>
      <c r="I14313" s="31" t="s">
        <v>99</v>
      </c>
    </row>
    <row r="14314" spans="1:9" x14ac:dyDescent="0.3">
      <c r="A14314">
        <v>14344</v>
      </c>
      <c r="B14314">
        <v>4</v>
      </c>
      <c r="C14314">
        <v>230</v>
      </c>
      <c r="D14314" s="32">
        <v>0.55277777777777781</v>
      </c>
      <c r="E14314">
        <v>8000</v>
      </c>
      <c r="G14314" s="31" t="s">
        <v>97</v>
      </c>
      <c r="H14314">
        <v>7</v>
      </c>
      <c r="I14314" s="31" t="s">
        <v>103</v>
      </c>
    </row>
    <row r="14315" spans="1:9" x14ac:dyDescent="0.3">
      <c r="A14315">
        <v>14345</v>
      </c>
      <c r="B14315">
        <v>8</v>
      </c>
      <c r="C14315">
        <v>230</v>
      </c>
      <c r="D14315" s="32">
        <v>0.57013888888888886</v>
      </c>
      <c r="E14315">
        <v>8000</v>
      </c>
      <c r="F14315">
        <v>2000</v>
      </c>
      <c r="G14315" s="31" t="s">
        <v>102</v>
      </c>
      <c r="H14315">
        <v>7</v>
      </c>
      <c r="I14315" s="31" t="s">
        <v>101</v>
      </c>
    </row>
    <row r="14316" spans="1:9" x14ac:dyDescent="0.3">
      <c r="A14316">
        <v>14346</v>
      </c>
      <c r="B14316">
        <v>5</v>
      </c>
      <c r="C14316">
        <v>230</v>
      </c>
      <c r="D14316" s="32">
        <v>0.56597222222222221</v>
      </c>
      <c r="E14316">
        <v>8000</v>
      </c>
      <c r="G14316" s="31" t="s">
        <v>102</v>
      </c>
      <c r="H14316">
        <v>7</v>
      </c>
      <c r="I14316" s="31" t="s">
        <v>105</v>
      </c>
    </row>
    <row r="14317" spans="1:9" x14ac:dyDescent="0.3">
      <c r="A14317">
        <v>14347</v>
      </c>
      <c r="B14317">
        <v>3</v>
      </c>
      <c r="C14317">
        <v>230</v>
      </c>
      <c r="D14317" s="32">
        <v>0.57222222222222219</v>
      </c>
      <c r="E14317">
        <v>8000</v>
      </c>
      <c r="G14317" s="31" t="s">
        <v>97</v>
      </c>
      <c r="H14317">
        <v>8</v>
      </c>
      <c r="I14317" s="31" t="s">
        <v>104</v>
      </c>
    </row>
    <row r="14318" spans="1:9" x14ac:dyDescent="0.3">
      <c r="A14318">
        <v>14348</v>
      </c>
      <c r="B14318">
        <v>1</v>
      </c>
      <c r="C14318">
        <v>230</v>
      </c>
      <c r="D14318" s="32">
        <v>0.72638888888888886</v>
      </c>
      <c r="E14318">
        <v>8000</v>
      </c>
      <c r="G14318" s="31" t="s">
        <v>97</v>
      </c>
      <c r="H14318">
        <v>8</v>
      </c>
      <c r="I14318" s="31" t="s">
        <v>99</v>
      </c>
    </row>
    <row r="14319" spans="1:9" x14ac:dyDescent="0.3">
      <c r="A14319">
        <v>14349</v>
      </c>
      <c r="B14319">
        <v>4</v>
      </c>
      <c r="C14319">
        <v>230</v>
      </c>
      <c r="D14319" s="32">
        <v>0.57708333333333328</v>
      </c>
      <c r="E14319">
        <v>8000</v>
      </c>
      <c r="G14319" s="31" t="s">
        <v>102</v>
      </c>
      <c r="H14319">
        <v>8</v>
      </c>
      <c r="I14319" s="31" t="s">
        <v>103</v>
      </c>
    </row>
    <row r="14320" spans="1:9" x14ac:dyDescent="0.3">
      <c r="A14320">
        <v>14350</v>
      </c>
      <c r="B14320">
        <v>8</v>
      </c>
      <c r="C14320">
        <v>230</v>
      </c>
      <c r="D14320" s="32">
        <v>0.65416666666666667</v>
      </c>
      <c r="E14320">
        <v>8000</v>
      </c>
      <c r="G14320" s="31" t="s">
        <v>102</v>
      </c>
      <c r="H14320">
        <v>8</v>
      </c>
      <c r="I14320" s="31" t="s">
        <v>101</v>
      </c>
    </row>
    <row r="14321" spans="1:9" x14ac:dyDescent="0.3">
      <c r="A14321">
        <v>14351</v>
      </c>
      <c r="B14321">
        <v>5</v>
      </c>
      <c r="C14321">
        <v>230</v>
      </c>
      <c r="D14321" s="32">
        <v>0.59444444444444444</v>
      </c>
      <c r="E14321">
        <v>8000</v>
      </c>
      <c r="G14321" s="31" t="s">
        <v>102</v>
      </c>
      <c r="H14321">
        <v>8</v>
      </c>
      <c r="I14321" s="31" t="s">
        <v>105</v>
      </c>
    </row>
    <row r="14322" spans="1:9" x14ac:dyDescent="0.3">
      <c r="A14322">
        <v>14352</v>
      </c>
      <c r="B14322">
        <v>3</v>
      </c>
      <c r="C14322">
        <v>230</v>
      </c>
      <c r="D14322" s="32">
        <v>0.60277777777777775</v>
      </c>
      <c r="E14322">
        <v>8000</v>
      </c>
      <c r="G14322" s="31" t="s">
        <v>102</v>
      </c>
      <c r="H14322">
        <v>9</v>
      </c>
      <c r="I14322" s="31" t="s">
        <v>104</v>
      </c>
    </row>
    <row r="14323" spans="1:9" x14ac:dyDescent="0.3">
      <c r="A14323">
        <v>14353</v>
      </c>
      <c r="B14323">
        <v>1</v>
      </c>
      <c r="C14323">
        <v>230</v>
      </c>
      <c r="D14323" s="32">
        <v>0.75277777777777777</v>
      </c>
      <c r="E14323">
        <v>8000</v>
      </c>
      <c r="G14323" s="31" t="s">
        <v>97</v>
      </c>
      <c r="H14323">
        <v>9</v>
      </c>
      <c r="I14323" s="31" t="s">
        <v>99</v>
      </c>
    </row>
    <row r="14324" spans="1:9" x14ac:dyDescent="0.3">
      <c r="A14324">
        <v>14354</v>
      </c>
      <c r="B14324">
        <v>4</v>
      </c>
      <c r="C14324">
        <v>230</v>
      </c>
      <c r="D14324" s="32">
        <v>0.59861111111111109</v>
      </c>
      <c r="E14324">
        <v>8000</v>
      </c>
      <c r="G14324" s="31" t="s">
        <v>97</v>
      </c>
      <c r="H14324">
        <v>9</v>
      </c>
      <c r="I14324" s="31" t="s">
        <v>103</v>
      </c>
    </row>
    <row r="14325" spans="1:9" x14ac:dyDescent="0.3">
      <c r="A14325">
        <v>14355</v>
      </c>
      <c r="B14325">
        <v>8</v>
      </c>
      <c r="C14325">
        <v>230</v>
      </c>
      <c r="D14325" s="32">
        <v>0.69930555555555551</v>
      </c>
      <c r="E14325">
        <v>8000</v>
      </c>
      <c r="F14325">
        <v>2500</v>
      </c>
      <c r="G14325" s="31" t="s">
        <v>102</v>
      </c>
      <c r="H14325">
        <v>9</v>
      </c>
      <c r="I14325" s="31" t="s">
        <v>101</v>
      </c>
    </row>
    <row r="14326" spans="1:9" x14ac:dyDescent="0.3">
      <c r="A14326">
        <v>14356</v>
      </c>
      <c r="B14326">
        <v>5</v>
      </c>
      <c r="C14326">
        <v>230</v>
      </c>
      <c r="D14326" s="32">
        <v>0.62083333333333335</v>
      </c>
      <c r="E14326">
        <v>8000</v>
      </c>
      <c r="G14326" s="31" t="s">
        <v>102</v>
      </c>
      <c r="H14326">
        <v>9</v>
      </c>
      <c r="I14326" s="31" t="s">
        <v>105</v>
      </c>
    </row>
    <row r="14327" spans="1:9" x14ac:dyDescent="0.3">
      <c r="A14327">
        <v>14357</v>
      </c>
      <c r="B14327">
        <v>3</v>
      </c>
      <c r="C14327">
        <v>230</v>
      </c>
      <c r="D14327" s="32">
        <v>0.63263888888888886</v>
      </c>
      <c r="E14327">
        <v>8000</v>
      </c>
      <c r="F14327">
        <v>2000</v>
      </c>
      <c r="G14327" s="31" t="s">
        <v>102</v>
      </c>
      <c r="H14327">
        <v>10</v>
      </c>
      <c r="I14327" s="31" t="s">
        <v>104</v>
      </c>
    </row>
    <row r="14328" spans="1:9" x14ac:dyDescent="0.3">
      <c r="A14328">
        <v>17586</v>
      </c>
      <c r="B14328">
        <v>3</v>
      </c>
      <c r="C14328">
        <v>283</v>
      </c>
      <c r="D14328" s="32"/>
      <c r="E14328">
        <v>10000</v>
      </c>
      <c r="G14328" s="31" t="s">
        <v>102</v>
      </c>
      <c r="H14328">
        <v>13</v>
      </c>
      <c r="I14328" s="31" t="s">
        <v>104</v>
      </c>
    </row>
    <row r="14329" spans="1:9" x14ac:dyDescent="0.3">
      <c r="A14329">
        <v>14358</v>
      </c>
      <c r="B14329">
        <v>1</v>
      </c>
      <c r="C14329">
        <v>230</v>
      </c>
      <c r="D14329" s="32">
        <v>0.77777777777777779</v>
      </c>
      <c r="E14329">
        <v>8000</v>
      </c>
      <c r="F14329">
        <v>2000</v>
      </c>
      <c r="G14329" s="31" t="s">
        <v>102</v>
      </c>
      <c r="H14329">
        <v>10</v>
      </c>
      <c r="I14329" s="31" t="s">
        <v>99</v>
      </c>
    </row>
    <row r="14330" spans="1:9" x14ac:dyDescent="0.3">
      <c r="A14330">
        <v>14359</v>
      </c>
      <c r="B14330">
        <v>4</v>
      </c>
      <c r="C14330">
        <v>230</v>
      </c>
      <c r="D14330" s="32">
        <v>0.64027777777777772</v>
      </c>
      <c r="E14330">
        <v>8000</v>
      </c>
      <c r="G14330" s="31" t="s">
        <v>97</v>
      </c>
      <c r="H14330">
        <v>10</v>
      </c>
      <c r="I14330" s="31" t="s">
        <v>103</v>
      </c>
    </row>
    <row r="14331" spans="1:9" x14ac:dyDescent="0.3">
      <c r="A14331">
        <v>14360</v>
      </c>
      <c r="B14331">
        <v>8</v>
      </c>
      <c r="C14331">
        <v>230</v>
      </c>
      <c r="D14331" s="32">
        <v>0.73750000000000004</v>
      </c>
      <c r="E14331">
        <v>10000</v>
      </c>
      <c r="G14331" s="31" t="s">
        <v>102</v>
      </c>
      <c r="H14331">
        <v>10</v>
      </c>
      <c r="I14331" s="31" t="s">
        <v>101</v>
      </c>
    </row>
    <row r="14332" spans="1:9" x14ac:dyDescent="0.3">
      <c r="A14332">
        <v>14361</v>
      </c>
      <c r="B14332">
        <v>5</v>
      </c>
      <c r="C14332">
        <v>230</v>
      </c>
      <c r="D14332" s="32">
        <v>0.64097222222222228</v>
      </c>
      <c r="E14332">
        <v>8000</v>
      </c>
      <c r="F14332">
        <v>2000</v>
      </c>
      <c r="G14332" s="31" t="s">
        <v>102</v>
      </c>
      <c r="H14332">
        <v>10</v>
      </c>
      <c r="I14332" s="31" t="s">
        <v>105</v>
      </c>
    </row>
    <row r="14333" spans="1:9" x14ac:dyDescent="0.3">
      <c r="A14333">
        <v>14362</v>
      </c>
      <c r="B14333">
        <v>3</v>
      </c>
      <c r="C14333">
        <v>230</v>
      </c>
      <c r="D14333" s="32">
        <v>0.66319444444444442</v>
      </c>
      <c r="E14333">
        <v>10000</v>
      </c>
      <c r="G14333" s="31" t="s">
        <v>102</v>
      </c>
      <c r="H14333">
        <v>11</v>
      </c>
      <c r="I14333" s="31" t="s">
        <v>104</v>
      </c>
    </row>
    <row r="14334" spans="1:9" x14ac:dyDescent="0.3">
      <c r="A14334">
        <v>14363</v>
      </c>
      <c r="B14334">
        <v>1</v>
      </c>
      <c r="C14334">
        <v>230</v>
      </c>
      <c r="D14334" s="32">
        <v>0.83402777777777781</v>
      </c>
      <c r="E14334">
        <v>10000</v>
      </c>
      <c r="G14334" s="31" t="s">
        <v>102</v>
      </c>
      <c r="H14334">
        <v>11</v>
      </c>
      <c r="I14334" s="31" t="s">
        <v>99</v>
      </c>
    </row>
    <row r="14335" spans="1:9" x14ac:dyDescent="0.3">
      <c r="A14335">
        <v>14364</v>
      </c>
      <c r="B14335">
        <v>4</v>
      </c>
      <c r="C14335">
        <v>230</v>
      </c>
      <c r="D14335" s="32">
        <v>0.69097222222222221</v>
      </c>
      <c r="E14335">
        <v>8000</v>
      </c>
      <c r="G14335" s="31" t="s">
        <v>102</v>
      </c>
      <c r="H14335">
        <v>11</v>
      </c>
      <c r="I14335" s="31" t="s">
        <v>103</v>
      </c>
    </row>
    <row r="14336" spans="1:9" x14ac:dyDescent="0.3">
      <c r="A14336">
        <v>14365</v>
      </c>
      <c r="B14336">
        <v>8</v>
      </c>
      <c r="C14336">
        <v>230</v>
      </c>
      <c r="D14336" s="32">
        <v>0.76527777777777772</v>
      </c>
      <c r="E14336">
        <v>8000</v>
      </c>
      <c r="G14336" s="31" t="s">
        <v>97</v>
      </c>
      <c r="H14336">
        <v>11</v>
      </c>
      <c r="I14336" s="31" t="s">
        <v>101</v>
      </c>
    </row>
    <row r="14337" spans="1:9" x14ac:dyDescent="0.3">
      <c r="A14337">
        <v>14366</v>
      </c>
      <c r="B14337">
        <v>5</v>
      </c>
      <c r="C14337">
        <v>230</v>
      </c>
      <c r="D14337" s="32">
        <v>0.66249999999999998</v>
      </c>
      <c r="E14337">
        <v>8000</v>
      </c>
      <c r="G14337" s="31" t="s">
        <v>97</v>
      </c>
      <c r="H14337">
        <v>11</v>
      </c>
      <c r="I14337" s="31" t="s">
        <v>105</v>
      </c>
    </row>
    <row r="14338" spans="1:9" x14ac:dyDescent="0.3">
      <c r="A14338">
        <v>14367</v>
      </c>
      <c r="B14338">
        <v>3</v>
      </c>
      <c r="C14338">
        <v>230</v>
      </c>
      <c r="D14338" s="32">
        <v>0.67986111111111114</v>
      </c>
      <c r="E14338">
        <v>8000</v>
      </c>
      <c r="F14338">
        <v>2000</v>
      </c>
      <c r="G14338" s="31" t="s">
        <v>102</v>
      </c>
      <c r="H14338">
        <v>12</v>
      </c>
      <c r="I14338" s="31" t="s">
        <v>104</v>
      </c>
    </row>
    <row r="14339" spans="1:9" x14ac:dyDescent="0.3">
      <c r="A14339">
        <v>14368</v>
      </c>
      <c r="B14339">
        <v>4</v>
      </c>
      <c r="C14339">
        <v>230</v>
      </c>
      <c r="D14339" s="32">
        <v>0.72013888888888888</v>
      </c>
      <c r="E14339">
        <v>10000</v>
      </c>
      <c r="G14339" s="31" t="s">
        <v>97</v>
      </c>
      <c r="H14339">
        <v>12</v>
      </c>
      <c r="I14339" s="31" t="s">
        <v>103</v>
      </c>
    </row>
    <row r="14340" spans="1:9" x14ac:dyDescent="0.3">
      <c r="A14340">
        <v>14369</v>
      </c>
      <c r="B14340">
        <v>8</v>
      </c>
      <c r="C14340">
        <v>230</v>
      </c>
      <c r="D14340" s="32">
        <v>0.81597222222222221</v>
      </c>
      <c r="E14340">
        <v>8000</v>
      </c>
      <c r="F14340">
        <v>2000</v>
      </c>
      <c r="G14340" s="31" t="s">
        <v>97</v>
      </c>
      <c r="H14340">
        <v>12</v>
      </c>
      <c r="I14340" s="31" t="s">
        <v>101</v>
      </c>
    </row>
    <row r="14341" spans="1:9" x14ac:dyDescent="0.3">
      <c r="A14341">
        <v>14370</v>
      </c>
      <c r="B14341">
        <v>5</v>
      </c>
      <c r="C14341">
        <v>230</v>
      </c>
      <c r="D14341" s="32">
        <v>0.68333333333333335</v>
      </c>
      <c r="E14341">
        <v>8000</v>
      </c>
      <c r="F14341">
        <v>1000</v>
      </c>
      <c r="G14341" s="31" t="s">
        <v>102</v>
      </c>
      <c r="H14341">
        <v>12</v>
      </c>
      <c r="I14341" s="31" t="s">
        <v>105</v>
      </c>
    </row>
    <row r="14342" spans="1:9" x14ac:dyDescent="0.3">
      <c r="A14342">
        <v>14371</v>
      </c>
      <c r="B14342">
        <v>3</v>
      </c>
      <c r="C14342">
        <v>230</v>
      </c>
      <c r="D14342" s="32">
        <v>0.7</v>
      </c>
      <c r="E14342">
        <v>10000</v>
      </c>
      <c r="F14342">
        <v>1000</v>
      </c>
      <c r="G14342" s="31" t="s">
        <v>102</v>
      </c>
      <c r="H14342">
        <v>13</v>
      </c>
      <c r="I14342" s="31" t="s">
        <v>104</v>
      </c>
    </row>
    <row r="14343" spans="1:9" x14ac:dyDescent="0.3">
      <c r="A14343">
        <v>14372</v>
      </c>
      <c r="B14343">
        <v>4</v>
      </c>
      <c r="C14343">
        <v>230</v>
      </c>
      <c r="D14343" s="32">
        <v>0.74722222222222223</v>
      </c>
      <c r="E14343">
        <v>10000</v>
      </c>
      <c r="G14343" s="31" t="s">
        <v>97</v>
      </c>
      <c r="H14343">
        <v>13</v>
      </c>
      <c r="I14343" s="31" t="s">
        <v>103</v>
      </c>
    </row>
    <row r="14344" spans="1:9" x14ac:dyDescent="0.3">
      <c r="A14344">
        <v>14373</v>
      </c>
      <c r="B14344">
        <v>8</v>
      </c>
      <c r="C14344">
        <v>230</v>
      </c>
      <c r="D14344" s="32">
        <v>0.8354166666666667</v>
      </c>
      <c r="E14344">
        <v>10000</v>
      </c>
      <c r="G14344" s="31" t="s">
        <v>102</v>
      </c>
      <c r="H14344">
        <v>13</v>
      </c>
      <c r="I14344" s="31" t="s">
        <v>101</v>
      </c>
    </row>
    <row r="14345" spans="1:9" x14ac:dyDescent="0.3">
      <c r="A14345">
        <v>14374</v>
      </c>
      <c r="B14345">
        <v>5</v>
      </c>
      <c r="C14345">
        <v>230</v>
      </c>
      <c r="D14345" s="32">
        <v>0.7270833333333333</v>
      </c>
      <c r="E14345">
        <v>8000</v>
      </c>
      <c r="F14345">
        <v>1300</v>
      </c>
      <c r="G14345" s="31" t="s">
        <v>102</v>
      </c>
      <c r="H14345">
        <v>13</v>
      </c>
      <c r="I14345" s="31" t="s">
        <v>105</v>
      </c>
    </row>
    <row r="14346" spans="1:9" x14ac:dyDescent="0.3">
      <c r="A14346">
        <v>14375</v>
      </c>
      <c r="B14346">
        <v>3</v>
      </c>
      <c r="C14346">
        <v>230</v>
      </c>
      <c r="D14346" s="32">
        <v>0.625</v>
      </c>
      <c r="E14346">
        <v>8000</v>
      </c>
      <c r="G14346" s="31" t="s">
        <v>97</v>
      </c>
      <c r="H14346">
        <v>14</v>
      </c>
      <c r="I14346" s="31" t="s">
        <v>104</v>
      </c>
    </row>
    <row r="14347" spans="1:9" x14ac:dyDescent="0.3">
      <c r="A14347">
        <v>14376</v>
      </c>
      <c r="B14347">
        <v>4</v>
      </c>
      <c r="C14347">
        <v>230</v>
      </c>
      <c r="D14347" s="32">
        <v>0.75902777777777775</v>
      </c>
      <c r="E14347">
        <v>8000</v>
      </c>
      <c r="G14347" s="31" t="s">
        <v>102</v>
      </c>
      <c r="H14347">
        <v>14</v>
      </c>
      <c r="I14347" s="31" t="s">
        <v>103</v>
      </c>
    </row>
    <row r="14348" spans="1:9" x14ac:dyDescent="0.3">
      <c r="A14348">
        <v>14377</v>
      </c>
      <c r="B14348">
        <v>5</v>
      </c>
      <c r="C14348">
        <v>230</v>
      </c>
      <c r="D14348" s="32">
        <v>0.75763888888888886</v>
      </c>
      <c r="E14348">
        <v>8000</v>
      </c>
      <c r="F14348">
        <v>3000</v>
      </c>
      <c r="G14348" s="31" t="s">
        <v>102</v>
      </c>
      <c r="H14348">
        <v>14</v>
      </c>
      <c r="I14348" s="31" t="s">
        <v>105</v>
      </c>
    </row>
    <row r="14349" spans="1:9" x14ac:dyDescent="0.3">
      <c r="A14349">
        <v>14378</v>
      </c>
      <c r="B14349">
        <v>3</v>
      </c>
      <c r="C14349">
        <v>230</v>
      </c>
      <c r="D14349" s="32">
        <v>0.77083333333333337</v>
      </c>
      <c r="E14349">
        <v>8000</v>
      </c>
      <c r="G14349" s="31" t="s">
        <v>97</v>
      </c>
      <c r="H14349">
        <v>15</v>
      </c>
      <c r="I14349" s="31" t="s">
        <v>104</v>
      </c>
    </row>
    <row r="14350" spans="1:9" x14ac:dyDescent="0.3">
      <c r="A14350">
        <v>14379</v>
      </c>
      <c r="B14350">
        <v>4</v>
      </c>
      <c r="C14350">
        <v>230</v>
      </c>
      <c r="D14350" s="32">
        <v>0.80763888888888891</v>
      </c>
      <c r="E14350">
        <v>8000</v>
      </c>
      <c r="G14350" s="31" t="s">
        <v>102</v>
      </c>
      <c r="H14350">
        <v>15</v>
      </c>
      <c r="I14350" s="31" t="s">
        <v>103</v>
      </c>
    </row>
    <row r="14351" spans="1:9" x14ac:dyDescent="0.3">
      <c r="A14351">
        <v>14380</v>
      </c>
      <c r="B14351">
        <v>5</v>
      </c>
      <c r="C14351">
        <v>230</v>
      </c>
      <c r="D14351" s="32">
        <v>0.77430555555555558</v>
      </c>
      <c r="E14351">
        <v>8000</v>
      </c>
      <c r="G14351" s="31" t="s">
        <v>97</v>
      </c>
      <c r="H14351">
        <v>15</v>
      </c>
      <c r="I14351" s="31" t="s">
        <v>105</v>
      </c>
    </row>
    <row r="14352" spans="1:9" x14ac:dyDescent="0.3">
      <c r="A14352">
        <v>14381</v>
      </c>
      <c r="B14352">
        <v>3</v>
      </c>
      <c r="C14352">
        <v>230</v>
      </c>
      <c r="D14352" s="32">
        <v>0.79166666666666663</v>
      </c>
      <c r="E14352">
        <v>8000</v>
      </c>
      <c r="G14352" s="31" t="s">
        <v>97</v>
      </c>
      <c r="H14352">
        <v>16</v>
      </c>
      <c r="I14352" s="31" t="s">
        <v>104</v>
      </c>
    </row>
    <row r="14353" spans="1:9" x14ac:dyDescent="0.3">
      <c r="A14353">
        <v>14382</v>
      </c>
      <c r="B14353">
        <v>4</v>
      </c>
      <c r="C14353">
        <v>230</v>
      </c>
      <c r="D14353" s="32">
        <v>0.82430555555555551</v>
      </c>
      <c r="E14353">
        <v>8000</v>
      </c>
      <c r="G14353" s="31" t="s">
        <v>97</v>
      </c>
      <c r="H14353">
        <v>16</v>
      </c>
      <c r="I14353" s="31" t="s">
        <v>103</v>
      </c>
    </row>
    <row r="14354" spans="1:9" x14ac:dyDescent="0.3">
      <c r="A14354">
        <v>14383</v>
      </c>
      <c r="B14354">
        <v>5</v>
      </c>
      <c r="C14354">
        <v>230</v>
      </c>
      <c r="D14354" s="32">
        <v>0.79583333333333328</v>
      </c>
      <c r="E14354">
        <v>8000</v>
      </c>
      <c r="G14354" s="31" t="s">
        <v>102</v>
      </c>
      <c r="H14354">
        <v>16</v>
      </c>
      <c r="I14354" s="31" t="s">
        <v>105</v>
      </c>
    </row>
    <row r="14355" spans="1:9" x14ac:dyDescent="0.3">
      <c r="A14355">
        <v>14384</v>
      </c>
      <c r="B14355">
        <v>3</v>
      </c>
      <c r="C14355">
        <v>230</v>
      </c>
      <c r="D14355" s="32">
        <v>0.81111111111111112</v>
      </c>
      <c r="E14355">
        <v>8000</v>
      </c>
      <c r="G14355" s="31" t="s">
        <v>97</v>
      </c>
      <c r="H14355">
        <v>17</v>
      </c>
      <c r="I14355" s="31" t="s">
        <v>104</v>
      </c>
    </row>
    <row r="14356" spans="1:9" x14ac:dyDescent="0.3">
      <c r="A14356">
        <v>14385</v>
      </c>
      <c r="B14356">
        <v>5</v>
      </c>
      <c r="C14356">
        <v>230</v>
      </c>
      <c r="D14356" s="32">
        <v>0.81458333333333333</v>
      </c>
      <c r="E14356">
        <v>8000</v>
      </c>
      <c r="G14356" s="31" t="s">
        <v>102</v>
      </c>
      <c r="H14356">
        <v>17</v>
      </c>
      <c r="I14356" s="31" t="s">
        <v>105</v>
      </c>
    </row>
    <row r="14357" spans="1:9" x14ac:dyDescent="0.3">
      <c r="A14357">
        <v>14386</v>
      </c>
      <c r="B14357">
        <v>3</v>
      </c>
      <c r="C14357">
        <v>230</v>
      </c>
      <c r="D14357" s="32">
        <v>0.8305555555555556</v>
      </c>
      <c r="E14357">
        <v>8000</v>
      </c>
      <c r="G14357" s="31" t="s">
        <v>97</v>
      </c>
      <c r="H14357">
        <v>18</v>
      </c>
      <c r="I14357" s="31" t="s">
        <v>104</v>
      </c>
    </row>
    <row r="14358" spans="1:9" x14ac:dyDescent="0.3">
      <c r="A14358">
        <v>14387</v>
      </c>
      <c r="B14358">
        <v>5</v>
      </c>
      <c r="C14358">
        <v>230</v>
      </c>
      <c r="D14358" s="32">
        <v>0.83263888888888893</v>
      </c>
      <c r="E14358">
        <v>8000</v>
      </c>
      <c r="G14358" s="31" t="s">
        <v>97</v>
      </c>
      <c r="H14358">
        <v>18</v>
      </c>
      <c r="I14358" s="31" t="s">
        <v>105</v>
      </c>
    </row>
    <row r="14359" spans="1:9" x14ac:dyDescent="0.3">
      <c r="A14359">
        <v>14388</v>
      </c>
      <c r="B14359">
        <v>2</v>
      </c>
      <c r="C14359">
        <v>231</v>
      </c>
      <c r="D14359" s="32">
        <v>0.47916666666666669</v>
      </c>
      <c r="E14359">
        <v>8000</v>
      </c>
      <c r="G14359" s="31" t="s">
        <v>102</v>
      </c>
      <c r="H14359">
        <v>4</v>
      </c>
      <c r="I14359" s="31" t="s">
        <v>98</v>
      </c>
    </row>
    <row r="14360" spans="1:9" x14ac:dyDescent="0.3">
      <c r="A14360">
        <v>14389</v>
      </c>
      <c r="B14360">
        <v>1</v>
      </c>
      <c r="C14360">
        <v>231</v>
      </c>
      <c r="D14360" s="32">
        <v>0.49305555555555558</v>
      </c>
      <c r="E14360">
        <v>8000</v>
      </c>
      <c r="F14360">
        <v>2000</v>
      </c>
      <c r="G14360" s="31" t="s">
        <v>97</v>
      </c>
      <c r="H14360">
        <v>4</v>
      </c>
      <c r="I14360" s="31" t="s">
        <v>99</v>
      </c>
    </row>
    <row r="14361" spans="1:9" x14ac:dyDescent="0.3">
      <c r="A14361">
        <v>14390</v>
      </c>
      <c r="B14361">
        <v>6</v>
      </c>
      <c r="C14361">
        <v>231</v>
      </c>
      <c r="D14361" s="32">
        <v>0.47222222222222221</v>
      </c>
      <c r="E14361">
        <v>8000</v>
      </c>
      <c r="G14361" s="31" t="s">
        <v>97</v>
      </c>
      <c r="H14361">
        <v>4</v>
      </c>
      <c r="I14361" s="31" t="s">
        <v>100</v>
      </c>
    </row>
    <row r="14362" spans="1:9" x14ac:dyDescent="0.3">
      <c r="A14362">
        <v>14391</v>
      </c>
      <c r="B14362">
        <v>7</v>
      </c>
      <c r="C14362">
        <v>231</v>
      </c>
      <c r="D14362" s="32">
        <v>0.46111111111111114</v>
      </c>
      <c r="E14362">
        <v>8000</v>
      </c>
      <c r="G14362" s="31" t="s">
        <v>97</v>
      </c>
      <c r="H14362">
        <v>4</v>
      </c>
      <c r="I14362" s="31" t="s">
        <v>106</v>
      </c>
    </row>
    <row r="14363" spans="1:9" x14ac:dyDescent="0.3">
      <c r="A14363">
        <v>14392</v>
      </c>
      <c r="B14363">
        <v>5</v>
      </c>
      <c r="C14363">
        <v>231</v>
      </c>
      <c r="D14363" s="32">
        <v>0.48333333333333334</v>
      </c>
      <c r="E14363">
        <v>8000</v>
      </c>
      <c r="F14363">
        <v>2000</v>
      </c>
      <c r="G14363" s="31" t="s">
        <v>97</v>
      </c>
      <c r="H14363">
        <v>4</v>
      </c>
      <c r="I14363" s="31" t="s">
        <v>105</v>
      </c>
    </row>
    <row r="14364" spans="1:9" x14ac:dyDescent="0.3">
      <c r="A14364">
        <v>14393</v>
      </c>
      <c r="B14364">
        <v>2</v>
      </c>
      <c r="C14364">
        <v>231</v>
      </c>
      <c r="D14364" s="32">
        <v>0.51597222222222228</v>
      </c>
      <c r="E14364">
        <v>8000</v>
      </c>
      <c r="G14364" s="31" t="s">
        <v>97</v>
      </c>
      <c r="H14364">
        <v>5</v>
      </c>
      <c r="I14364" s="31" t="s">
        <v>98</v>
      </c>
    </row>
    <row r="14365" spans="1:9" x14ac:dyDescent="0.3">
      <c r="A14365">
        <v>14394</v>
      </c>
      <c r="B14365">
        <v>1</v>
      </c>
      <c r="C14365">
        <v>231</v>
      </c>
      <c r="D14365" s="32">
        <v>0.53819444444444442</v>
      </c>
      <c r="E14365">
        <v>8000</v>
      </c>
      <c r="G14365" s="31" t="s">
        <v>102</v>
      </c>
      <c r="H14365">
        <v>5</v>
      </c>
      <c r="I14365" s="31" t="s">
        <v>99</v>
      </c>
    </row>
    <row r="14366" spans="1:9" x14ac:dyDescent="0.3">
      <c r="A14366">
        <v>14395</v>
      </c>
      <c r="B14366">
        <v>6</v>
      </c>
      <c r="C14366">
        <v>231</v>
      </c>
      <c r="D14366" s="32">
        <v>0.52361111111111114</v>
      </c>
      <c r="E14366">
        <v>8000</v>
      </c>
      <c r="G14366" s="31" t="s">
        <v>97</v>
      </c>
      <c r="H14366">
        <v>5</v>
      </c>
      <c r="I14366" s="31" t="s">
        <v>100</v>
      </c>
    </row>
    <row r="14367" spans="1:9" x14ac:dyDescent="0.3">
      <c r="A14367">
        <v>14396</v>
      </c>
      <c r="B14367">
        <v>7</v>
      </c>
      <c r="C14367">
        <v>231</v>
      </c>
      <c r="D14367" s="32">
        <v>0.49583333333333335</v>
      </c>
      <c r="E14367">
        <v>8000</v>
      </c>
      <c r="G14367" s="31" t="s">
        <v>102</v>
      </c>
      <c r="H14367">
        <v>5</v>
      </c>
      <c r="I14367" s="31" t="s">
        <v>106</v>
      </c>
    </row>
    <row r="14368" spans="1:9" x14ac:dyDescent="0.3">
      <c r="A14368">
        <v>14397</v>
      </c>
      <c r="B14368">
        <v>5</v>
      </c>
      <c r="C14368">
        <v>231</v>
      </c>
      <c r="D14368" s="32">
        <v>0.50694444444444442</v>
      </c>
      <c r="E14368">
        <v>8000</v>
      </c>
      <c r="G14368" s="31" t="s">
        <v>102</v>
      </c>
      <c r="H14368">
        <v>5</v>
      </c>
      <c r="I14368" s="31" t="s">
        <v>105</v>
      </c>
    </row>
    <row r="14369" spans="1:9" x14ac:dyDescent="0.3">
      <c r="A14369">
        <v>14398</v>
      </c>
      <c r="B14369">
        <v>2</v>
      </c>
      <c r="C14369">
        <v>231</v>
      </c>
      <c r="D14369" s="32">
        <v>0.5395833333333333</v>
      </c>
      <c r="E14369">
        <v>8000</v>
      </c>
      <c r="G14369" s="31" t="s">
        <v>102</v>
      </c>
      <c r="H14369">
        <v>6</v>
      </c>
      <c r="I14369" s="31" t="s">
        <v>98</v>
      </c>
    </row>
    <row r="14370" spans="1:9" x14ac:dyDescent="0.3">
      <c r="A14370">
        <v>14399</v>
      </c>
      <c r="B14370">
        <v>1</v>
      </c>
      <c r="C14370">
        <v>231</v>
      </c>
      <c r="D14370" s="32">
        <v>0.57638888888888884</v>
      </c>
      <c r="E14370">
        <v>8000</v>
      </c>
      <c r="G14370" s="31" t="s">
        <v>97</v>
      </c>
      <c r="H14370">
        <v>6</v>
      </c>
      <c r="I14370" s="31" t="s">
        <v>99</v>
      </c>
    </row>
    <row r="14371" spans="1:9" x14ac:dyDescent="0.3">
      <c r="A14371">
        <v>14400</v>
      </c>
      <c r="B14371">
        <v>6</v>
      </c>
      <c r="C14371">
        <v>231</v>
      </c>
      <c r="D14371" s="32">
        <v>0.61458333333333337</v>
      </c>
      <c r="E14371">
        <v>8000</v>
      </c>
      <c r="G14371" s="31" t="s">
        <v>97</v>
      </c>
      <c r="H14371">
        <v>6</v>
      </c>
      <c r="I14371" s="31" t="s">
        <v>100</v>
      </c>
    </row>
    <row r="14372" spans="1:9" x14ac:dyDescent="0.3">
      <c r="A14372">
        <v>14401</v>
      </c>
      <c r="B14372">
        <v>7</v>
      </c>
      <c r="C14372">
        <v>231</v>
      </c>
      <c r="D14372" s="32">
        <v>0.51944444444444449</v>
      </c>
      <c r="E14372">
        <v>8000</v>
      </c>
      <c r="G14372" s="31" t="s">
        <v>97</v>
      </c>
      <c r="H14372">
        <v>6</v>
      </c>
      <c r="I14372" s="31" t="s">
        <v>106</v>
      </c>
    </row>
    <row r="14373" spans="1:9" x14ac:dyDescent="0.3">
      <c r="A14373">
        <v>14402</v>
      </c>
      <c r="B14373">
        <v>5</v>
      </c>
      <c r="C14373">
        <v>231</v>
      </c>
      <c r="D14373" s="32">
        <v>0.52986111111111112</v>
      </c>
      <c r="E14373">
        <v>8000</v>
      </c>
      <c r="G14373" s="31" t="s">
        <v>97</v>
      </c>
      <c r="H14373">
        <v>6</v>
      </c>
      <c r="I14373" s="31" t="s">
        <v>105</v>
      </c>
    </row>
    <row r="14374" spans="1:9" x14ac:dyDescent="0.3">
      <c r="A14374">
        <v>14403</v>
      </c>
      <c r="B14374">
        <v>2</v>
      </c>
      <c r="C14374">
        <v>231</v>
      </c>
      <c r="D14374" s="32">
        <v>0.57708333333333328</v>
      </c>
      <c r="E14374">
        <v>10000</v>
      </c>
      <c r="G14374" s="31" t="s">
        <v>102</v>
      </c>
      <c r="H14374">
        <v>7</v>
      </c>
      <c r="I14374" s="31" t="s">
        <v>98</v>
      </c>
    </row>
    <row r="14375" spans="1:9" x14ac:dyDescent="0.3">
      <c r="A14375">
        <v>14404</v>
      </c>
      <c r="B14375">
        <v>1</v>
      </c>
      <c r="C14375">
        <v>231</v>
      </c>
      <c r="D14375" s="32">
        <v>0.63402777777777775</v>
      </c>
      <c r="E14375">
        <v>8000</v>
      </c>
      <c r="F14375">
        <v>2000</v>
      </c>
      <c r="G14375" s="31" t="s">
        <v>102</v>
      </c>
      <c r="H14375">
        <v>7</v>
      </c>
      <c r="I14375" s="31" t="s">
        <v>99</v>
      </c>
    </row>
    <row r="14376" spans="1:9" x14ac:dyDescent="0.3">
      <c r="A14376">
        <v>14405</v>
      </c>
      <c r="B14376">
        <v>6</v>
      </c>
      <c r="C14376">
        <v>231</v>
      </c>
      <c r="D14376" s="32">
        <v>0.69930555555555551</v>
      </c>
      <c r="E14376">
        <v>10000</v>
      </c>
      <c r="G14376" s="31" t="s">
        <v>97</v>
      </c>
      <c r="H14376">
        <v>7</v>
      </c>
      <c r="I14376" s="31" t="s">
        <v>100</v>
      </c>
    </row>
    <row r="14377" spans="1:9" x14ac:dyDescent="0.3">
      <c r="A14377">
        <v>14406</v>
      </c>
      <c r="B14377">
        <v>7</v>
      </c>
      <c r="C14377">
        <v>231</v>
      </c>
      <c r="D14377" s="32">
        <v>0.5708333333333333</v>
      </c>
      <c r="E14377">
        <v>10000</v>
      </c>
      <c r="G14377" s="31" t="s">
        <v>97</v>
      </c>
      <c r="H14377">
        <v>7</v>
      </c>
      <c r="I14377" s="31" t="s">
        <v>106</v>
      </c>
    </row>
    <row r="14378" spans="1:9" x14ac:dyDescent="0.3">
      <c r="A14378">
        <v>14407</v>
      </c>
      <c r="B14378">
        <v>5</v>
      </c>
      <c r="C14378">
        <v>231</v>
      </c>
      <c r="D14378" s="32">
        <v>0.5493055555555556</v>
      </c>
      <c r="E14378">
        <v>10000</v>
      </c>
      <c r="G14378" s="31" t="s">
        <v>97</v>
      </c>
      <c r="H14378">
        <v>7</v>
      </c>
      <c r="I14378" s="31" t="s">
        <v>105</v>
      </c>
    </row>
    <row r="14379" spans="1:9" x14ac:dyDescent="0.3">
      <c r="A14379">
        <v>14408</v>
      </c>
      <c r="B14379">
        <v>2</v>
      </c>
      <c r="C14379">
        <v>231</v>
      </c>
      <c r="D14379" s="32">
        <v>0.61527777777777781</v>
      </c>
      <c r="E14379">
        <v>8000</v>
      </c>
      <c r="G14379" s="31" t="s">
        <v>102</v>
      </c>
      <c r="H14379">
        <v>8</v>
      </c>
      <c r="I14379" s="31" t="s">
        <v>98</v>
      </c>
    </row>
    <row r="14380" spans="1:9" x14ac:dyDescent="0.3">
      <c r="A14380">
        <v>14409</v>
      </c>
      <c r="B14380">
        <v>1</v>
      </c>
      <c r="C14380">
        <v>231</v>
      </c>
      <c r="D14380" s="32">
        <v>0.65625</v>
      </c>
      <c r="E14380">
        <v>8000</v>
      </c>
      <c r="F14380">
        <v>1900</v>
      </c>
      <c r="G14380" s="31" t="s">
        <v>97</v>
      </c>
      <c r="H14380">
        <v>8</v>
      </c>
      <c r="I14380" s="31" t="s">
        <v>99</v>
      </c>
    </row>
    <row r="14381" spans="1:9" x14ac:dyDescent="0.3">
      <c r="A14381">
        <v>14410</v>
      </c>
      <c r="B14381">
        <v>6</v>
      </c>
      <c r="C14381">
        <v>231</v>
      </c>
      <c r="D14381" s="32">
        <v>0.72569444444444442</v>
      </c>
      <c r="E14381">
        <v>8000</v>
      </c>
      <c r="G14381" s="31" t="s">
        <v>97</v>
      </c>
      <c r="H14381">
        <v>8</v>
      </c>
      <c r="I14381" s="31" t="s">
        <v>100</v>
      </c>
    </row>
    <row r="14382" spans="1:9" x14ac:dyDescent="0.3">
      <c r="A14382">
        <v>14411</v>
      </c>
      <c r="B14382">
        <v>7</v>
      </c>
      <c r="C14382">
        <v>231</v>
      </c>
      <c r="D14382" s="32">
        <v>0.58819444444444446</v>
      </c>
      <c r="E14382">
        <v>8000</v>
      </c>
      <c r="G14382" s="31" t="s">
        <v>102</v>
      </c>
      <c r="H14382">
        <v>8</v>
      </c>
      <c r="I14382" s="31" t="s">
        <v>106</v>
      </c>
    </row>
    <row r="14383" spans="1:9" x14ac:dyDescent="0.3">
      <c r="A14383">
        <v>14412</v>
      </c>
      <c r="B14383">
        <v>5</v>
      </c>
      <c r="C14383">
        <v>231</v>
      </c>
      <c r="D14383" s="32">
        <v>0.57777777777777772</v>
      </c>
      <c r="E14383">
        <v>8000</v>
      </c>
      <c r="G14383" s="31" t="s">
        <v>102</v>
      </c>
      <c r="H14383">
        <v>8</v>
      </c>
      <c r="I14383" s="31" t="s">
        <v>105</v>
      </c>
    </row>
    <row r="14384" spans="1:9" x14ac:dyDescent="0.3">
      <c r="A14384">
        <v>14413</v>
      </c>
      <c r="B14384">
        <v>2</v>
      </c>
      <c r="C14384">
        <v>231</v>
      </c>
      <c r="D14384" s="32">
        <v>0.66249999999999998</v>
      </c>
      <c r="E14384">
        <v>8000</v>
      </c>
      <c r="G14384" s="31" t="s">
        <v>102</v>
      </c>
      <c r="H14384">
        <v>9</v>
      </c>
      <c r="I14384" s="31" t="s">
        <v>98</v>
      </c>
    </row>
    <row r="14385" spans="1:9" x14ac:dyDescent="0.3">
      <c r="A14385">
        <v>14414</v>
      </c>
      <c r="B14385">
        <v>1</v>
      </c>
      <c r="C14385">
        <v>231</v>
      </c>
      <c r="D14385" s="32">
        <v>0.68541666666666667</v>
      </c>
      <c r="E14385">
        <v>10000</v>
      </c>
      <c r="F14385">
        <v>2100</v>
      </c>
      <c r="G14385" s="31" t="s">
        <v>102</v>
      </c>
      <c r="H14385">
        <v>9</v>
      </c>
      <c r="I14385" s="31" t="s">
        <v>99</v>
      </c>
    </row>
    <row r="14386" spans="1:9" x14ac:dyDescent="0.3">
      <c r="A14386">
        <v>14415</v>
      </c>
      <c r="B14386">
        <v>6</v>
      </c>
      <c r="C14386">
        <v>231</v>
      </c>
      <c r="D14386" s="32">
        <v>0.75277777777777777</v>
      </c>
      <c r="E14386">
        <v>8000</v>
      </c>
      <c r="G14386" s="31" t="s">
        <v>102</v>
      </c>
      <c r="H14386">
        <v>9</v>
      </c>
      <c r="I14386" s="31" t="s">
        <v>100</v>
      </c>
    </row>
    <row r="14387" spans="1:9" x14ac:dyDescent="0.3">
      <c r="A14387">
        <v>14416</v>
      </c>
      <c r="B14387">
        <v>7</v>
      </c>
      <c r="C14387">
        <v>231</v>
      </c>
      <c r="D14387" s="32">
        <v>0.66111111111111109</v>
      </c>
      <c r="E14387">
        <v>8000</v>
      </c>
      <c r="G14387" s="31" t="s">
        <v>97</v>
      </c>
      <c r="H14387">
        <v>9</v>
      </c>
      <c r="I14387" s="31" t="s">
        <v>106</v>
      </c>
    </row>
    <row r="14388" spans="1:9" x14ac:dyDescent="0.3">
      <c r="A14388">
        <v>14417</v>
      </c>
      <c r="B14388">
        <v>5</v>
      </c>
      <c r="C14388">
        <v>231</v>
      </c>
      <c r="D14388" s="32">
        <v>0.65694444444444444</v>
      </c>
      <c r="E14388">
        <v>8000</v>
      </c>
      <c r="G14388" s="31" t="s">
        <v>97</v>
      </c>
      <c r="H14388">
        <v>9</v>
      </c>
      <c r="I14388" s="31" t="s">
        <v>105</v>
      </c>
    </row>
    <row r="14389" spans="1:9" x14ac:dyDescent="0.3">
      <c r="A14389">
        <v>14418</v>
      </c>
      <c r="B14389">
        <v>2</v>
      </c>
      <c r="C14389">
        <v>231</v>
      </c>
      <c r="D14389" s="32">
        <v>0.72569444444444442</v>
      </c>
      <c r="E14389">
        <v>8000</v>
      </c>
      <c r="G14389" s="31" t="s">
        <v>102</v>
      </c>
      <c r="H14389">
        <v>10</v>
      </c>
      <c r="I14389" s="31" t="s">
        <v>98</v>
      </c>
    </row>
    <row r="14390" spans="1:9" x14ac:dyDescent="0.3">
      <c r="A14390">
        <v>14419</v>
      </c>
      <c r="B14390">
        <v>1</v>
      </c>
      <c r="C14390">
        <v>231</v>
      </c>
      <c r="D14390" s="32">
        <v>0.72777777777777775</v>
      </c>
      <c r="E14390">
        <v>8000</v>
      </c>
      <c r="G14390" s="31" t="s">
        <v>102</v>
      </c>
      <c r="H14390">
        <v>10</v>
      </c>
      <c r="I14390" s="31" t="s">
        <v>99</v>
      </c>
    </row>
    <row r="14391" spans="1:9" x14ac:dyDescent="0.3">
      <c r="A14391">
        <v>14420</v>
      </c>
      <c r="B14391">
        <v>6</v>
      </c>
      <c r="C14391">
        <v>231</v>
      </c>
      <c r="D14391" s="32">
        <v>0.79166666666666663</v>
      </c>
      <c r="E14391">
        <v>8000</v>
      </c>
      <c r="F14391">
        <v>2000</v>
      </c>
      <c r="G14391" s="31" t="s">
        <v>97</v>
      </c>
      <c r="H14391">
        <v>10</v>
      </c>
      <c r="I14391" s="31" t="s">
        <v>100</v>
      </c>
    </row>
    <row r="14392" spans="1:9" x14ac:dyDescent="0.3">
      <c r="A14392">
        <v>14421</v>
      </c>
      <c r="B14392">
        <v>7</v>
      </c>
      <c r="C14392">
        <v>231</v>
      </c>
      <c r="D14392" s="32">
        <v>0.6958333333333333</v>
      </c>
      <c r="E14392">
        <v>8000</v>
      </c>
      <c r="G14392" s="31" t="s">
        <v>102</v>
      </c>
      <c r="H14392">
        <v>10</v>
      </c>
      <c r="I14392" s="31" t="s">
        <v>106</v>
      </c>
    </row>
    <row r="14393" spans="1:9" x14ac:dyDescent="0.3">
      <c r="A14393">
        <v>14422</v>
      </c>
      <c r="B14393">
        <v>5</v>
      </c>
      <c r="C14393">
        <v>231</v>
      </c>
      <c r="D14393" s="32">
        <v>0.70694444444444449</v>
      </c>
      <c r="E14393">
        <v>8000</v>
      </c>
      <c r="G14393" s="31" t="s">
        <v>102</v>
      </c>
      <c r="H14393">
        <v>10</v>
      </c>
      <c r="I14393" s="31" t="s">
        <v>105</v>
      </c>
    </row>
    <row r="14394" spans="1:9" x14ac:dyDescent="0.3">
      <c r="A14394">
        <v>14423</v>
      </c>
      <c r="B14394">
        <v>2</v>
      </c>
      <c r="C14394">
        <v>231</v>
      </c>
      <c r="D14394" s="32">
        <v>0.75208333333333333</v>
      </c>
      <c r="E14394">
        <v>8000</v>
      </c>
      <c r="G14394" s="31" t="s">
        <v>97</v>
      </c>
      <c r="H14394">
        <v>11</v>
      </c>
      <c r="I14394" s="31" t="s">
        <v>98</v>
      </c>
    </row>
    <row r="14395" spans="1:9" x14ac:dyDescent="0.3">
      <c r="A14395">
        <v>14424</v>
      </c>
      <c r="B14395">
        <v>1</v>
      </c>
      <c r="C14395">
        <v>231</v>
      </c>
      <c r="D14395" s="32">
        <v>0.77430555555555558</v>
      </c>
      <c r="E14395">
        <v>8000</v>
      </c>
      <c r="F14395">
        <v>1000</v>
      </c>
      <c r="G14395" s="31" t="s">
        <v>102</v>
      </c>
      <c r="H14395">
        <v>11</v>
      </c>
      <c r="I14395" s="31" t="s">
        <v>99</v>
      </c>
    </row>
    <row r="14396" spans="1:9" x14ac:dyDescent="0.3">
      <c r="A14396">
        <v>14425</v>
      </c>
      <c r="B14396">
        <v>6</v>
      </c>
      <c r="C14396">
        <v>231</v>
      </c>
      <c r="D14396" s="32">
        <v>0.83125000000000004</v>
      </c>
      <c r="E14396">
        <v>8000</v>
      </c>
      <c r="F14396">
        <v>1000</v>
      </c>
      <c r="G14396" s="31" t="s">
        <v>102</v>
      </c>
      <c r="H14396">
        <v>11</v>
      </c>
      <c r="I14396" s="31" t="s">
        <v>100</v>
      </c>
    </row>
    <row r="14397" spans="1:9" x14ac:dyDescent="0.3">
      <c r="A14397">
        <v>14426</v>
      </c>
      <c r="B14397">
        <v>7</v>
      </c>
      <c r="C14397">
        <v>231</v>
      </c>
      <c r="D14397" s="32">
        <v>0.72777777777777775</v>
      </c>
      <c r="E14397">
        <v>8000</v>
      </c>
      <c r="G14397" s="31" t="s">
        <v>102</v>
      </c>
      <c r="H14397">
        <v>11</v>
      </c>
      <c r="I14397" s="31" t="s">
        <v>106</v>
      </c>
    </row>
    <row r="14398" spans="1:9" x14ac:dyDescent="0.3">
      <c r="A14398">
        <v>14427</v>
      </c>
      <c r="B14398">
        <v>5</v>
      </c>
      <c r="C14398">
        <v>231</v>
      </c>
      <c r="D14398" s="32">
        <v>0.73472222222222228</v>
      </c>
      <c r="E14398">
        <v>8000</v>
      </c>
      <c r="F14398">
        <v>2000</v>
      </c>
      <c r="G14398" s="31" t="s">
        <v>102</v>
      </c>
      <c r="H14398">
        <v>11</v>
      </c>
      <c r="I14398" s="31" t="s">
        <v>105</v>
      </c>
    </row>
    <row r="14399" spans="1:9" x14ac:dyDescent="0.3">
      <c r="A14399">
        <v>14428</v>
      </c>
      <c r="B14399">
        <v>2</v>
      </c>
      <c r="C14399">
        <v>231</v>
      </c>
      <c r="D14399" s="32">
        <v>0.77777777777777779</v>
      </c>
      <c r="E14399">
        <v>8000</v>
      </c>
      <c r="G14399" s="31" t="s">
        <v>97</v>
      </c>
      <c r="H14399">
        <v>12</v>
      </c>
      <c r="I14399" s="31" t="s">
        <v>98</v>
      </c>
    </row>
    <row r="14400" spans="1:9" x14ac:dyDescent="0.3">
      <c r="A14400">
        <v>14429</v>
      </c>
      <c r="B14400">
        <v>1</v>
      </c>
      <c r="C14400">
        <v>231</v>
      </c>
      <c r="D14400" s="32">
        <v>0.79236111111111107</v>
      </c>
      <c r="E14400">
        <v>10000</v>
      </c>
      <c r="F14400">
        <v>1000</v>
      </c>
      <c r="G14400" s="31" t="s">
        <v>102</v>
      </c>
      <c r="H14400">
        <v>12</v>
      </c>
      <c r="I14400" s="31" t="s">
        <v>99</v>
      </c>
    </row>
    <row r="14401" spans="1:9" x14ac:dyDescent="0.3">
      <c r="A14401">
        <v>14430</v>
      </c>
      <c r="B14401">
        <v>7</v>
      </c>
      <c r="C14401">
        <v>231</v>
      </c>
      <c r="D14401" s="32">
        <v>0.75555555555555554</v>
      </c>
      <c r="E14401">
        <v>8000</v>
      </c>
      <c r="G14401" s="31" t="s">
        <v>97</v>
      </c>
      <c r="H14401">
        <v>12</v>
      </c>
      <c r="I14401" s="31" t="s">
        <v>106</v>
      </c>
    </row>
    <row r="14402" spans="1:9" x14ac:dyDescent="0.3">
      <c r="A14402">
        <v>14431</v>
      </c>
      <c r="B14402">
        <v>5</v>
      </c>
      <c r="C14402">
        <v>231</v>
      </c>
      <c r="D14402" s="32">
        <v>0.78055555555555556</v>
      </c>
      <c r="E14402">
        <v>8000</v>
      </c>
      <c r="G14402" s="31" t="s">
        <v>102</v>
      </c>
      <c r="H14402">
        <v>12</v>
      </c>
      <c r="I14402" s="31" t="s">
        <v>105</v>
      </c>
    </row>
    <row r="14403" spans="1:9" x14ac:dyDescent="0.3">
      <c r="A14403">
        <v>14432</v>
      </c>
      <c r="B14403">
        <v>2</v>
      </c>
      <c r="C14403">
        <v>231</v>
      </c>
      <c r="D14403" s="32">
        <v>0.80138888888888893</v>
      </c>
      <c r="E14403">
        <v>8000</v>
      </c>
      <c r="G14403" s="31" t="s">
        <v>102</v>
      </c>
      <c r="H14403">
        <v>13</v>
      </c>
      <c r="I14403" s="31" t="s">
        <v>98</v>
      </c>
    </row>
    <row r="14404" spans="1:9" x14ac:dyDescent="0.3">
      <c r="A14404">
        <v>14433</v>
      </c>
      <c r="B14404">
        <v>1</v>
      </c>
      <c r="C14404">
        <v>231</v>
      </c>
      <c r="D14404" s="32">
        <v>0.80833333333333335</v>
      </c>
      <c r="E14404">
        <v>10000</v>
      </c>
      <c r="F14404">
        <v>1500</v>
      </c>
      <c r="G14404" s="31" t="s">
        <v>102</v>
      </c>
      <c r="H14404">
        <v>13</v>
      </c>
      <c r="I14404" s="31" t="s">
        <v>99</v>
      </c>
    </row>
    <row r="14405" spans="1:9" x14ac:dyDescent="0.3">
      <c r="A14405">
        <v>14434</v>
      </c>
      <c r="B14405">
        <v>7</v>
      </c>
      <c r="C14405">
        <v>231</v>
      </c>
      <c r="D14405" s="32">
        <v>0.78333333333333333</v>
      </c>
      <c r="E14405">
        <v>8000</v>
      </c>
      <c r="F14405">
        <v>2000</v>
      </c>
      <c r="G14405" s="31" t="s">
        <v>102</v>
      </c>
      <c r="H14405">
        <v>13</v>
      </c>
      <c r="I14405" s="31" t="s">
        <v>106</v>
      </c>
    </row>
    <row r="14406" spans="1:9" x14ac:dyDescent="0.3">
      <c r="A14406">
        <v>14435</v>
      </c>
      <c r="B14406">
        <v>5</v>
      </c>
      <c r="C14406">
        <v>231</v>
      </c>
      <c r="D14406" s="32">
        <v>0.80208333333333337</v>
      </c>
      <c r="E14406">
        <v>8000</v>
      </c>
      <c r="G14406" s="31" t="s">
        <v>102</v>
      </c>
      <c r="H14406">
        <v>13</v>
      </c>
      <c r="I14406" s="31" t="s">
        <v>105</v>
      </c>
    </row>
    <row r="14407" spans="1:9" x14ac:dyDescent="0.3">
      <c r="A14407">
        <v>14436</v>
      </c>
      <c r="B14407">
        <v>2</v>
      </c>
      <c r="C14407">
        <v>231</v>
      </c>
      <c r="D14407" s="32">
        <v>0.82777777777777772</v>
      </c>
      <c r="E14407">
        <v>8000</v>
      </c>
      <c r="G14407" s="31" t="s">
        <v>102</v>
      </c>
      <c r="H14407">
        <v>14</v>
      </c>
      <c r="I14407" s="31" t="s">
        <v>98</v>
      </c>
    </row>
    <row r="14408" spans="1:9" x14ac:dyDescent="0.3">
      <c r="A14408">
        <v>14437</v>
      </c>
      <c r="B14408">
        <v>7</v>
      </c>
      <c r="C14408">
        <v>231</v>
      </c>
      <c r="D14408" s="32">
        <v>0.80763888888888891</v>
      </c>
      <c r="E14408">
        <v>8000</v>
      </c>
      <c r="G14408" s="31" t="s">
        <v>102</v>
      </c>
      <c r="H14408">
        <v>14</v>
      </c>
      <c r="I14408" s="31" t="s">
        <v>106</v>
      </c>
    </row>
    <row r="14409" spans="1:9" x14ac:dyDescent="0.3">
      <c r="A14409">
        <v>14438</v>
      </c>
      <c r="B14409">
        <v>5</v>
      </c>
      <c r="C14409">
        <v>231</v>
      </c>
      <c r="D14409" s="32">
        <v>0.83194444444444449</v>
      </c>
      <c r="E14409">
        <v>8000</v>
      </c>
      <c r="F14409">
        <v>2000</v>
      </c>
      <c r="G14409" s="31" t="s">
        <v>97</v>
      </c>
      <c r="H14409">
        <v>14</v>
      </c>
      <c r="I14409" s="31" t="s">
        <v>105</v>
      </c>
    </row>
    <row r="14410" spans="1:9" x14ac:dyDescent="0.3">
      <c r="A14410">
        <v>14439</v>
      </c>
      <c r="B14410">
        <v>7</v>
      </c>
      <c r="C14410">
        <v>231</v>
      </c>
      <c r="D14410" s="32"/>
      <c r="E14410">
        <v>8000</v>
      </c>
      <c r="G14410" s="31" t="s">
        <v>97</v>
      </c>
      <c r="H14410">
        <v>15</v>
      </c>
      <c r="I14410" s="31" t="s">
        <v>106</v>
      </c>
    </row>
    <row r="14411" spans="1:9" x14ac:dyDescent="0.3">
      <c r="A14411">
        <v>14440</v>
      </c>
      <c r="B14411">
        <v>2</v>
      </c>
      <c r="C14411">
        <v>232</v>
      </c>
      <c r="D14411" s="32">
        <v>0.58888888888888891</v>
      </c>
      <c r="E14411">
        <v>8000</v>
      </c>
      <c r="G14411" s="31" t="s">
        <v>97</v>
      </c>
      <c r="H14411">
        <v>4</v>
      </c>
      <c r="I14411" s="31" t="s">
        <v>98</v>
      </c>
    </row>
    <row r="14412" spans="1:9" x14ac:dyDescent="0.3">
      <c r="A14412">
        <v>14441</v>
      </c>
      <c r="B14412">
        <v>1</v>
      </c>
      <c r="C14412">
        <v>232</v>
      </c>
      <c r="D14412" s="32">
        <v>0.47569444444444442</v>
      </c>
      <c r="E14412">
        <v>8000</v>
      </c>
      <c r="G14412" s="31" t="s">
        <v>97</v>
      </c>
      <c r="H14412">
        <v>4</v>
      </c>
      <c r="I14412" s="31" t="s">
        <v>99</v>
      </c>
    </row>
    <row r="14413" spans="1:9" x14ac:dyDescent="0.3">
      <c r="A14413">
        <v>14442</v>
      </c>
      <c r="B14413">
        <v>6</v>
      </c>
      <c r="C14413">
        <v>232</v>
      </c>
      <c r="D14413" s="32">
        <v>0.47638888888888886</v>
      </c>
      <c r="E14413">
        <v>8000</v>
      </c>
      <c r="F14413">
        <v>2000</v>
      </c>
      <c r="G14413" s="31" t="s">
        <v>97</v>
      </c>
      <c r="H14413">
        <v>4</v>
      </c>
      <c r="I14413" s="31" t="s">
        <v>100</v>
      </c>
    </row>
    <row r="14414" spans="1:9" x14ac:dyDescent="0.3">
      <c r="A14414">
        <v>14443</v>
      </c>
      <c r="B14414">
        <v>4</v>
      </c>
      <c r="C14414">
        <v>232</v>
      </c>
      <c r="D14414" s="32"/>
      <c r="E14414">
        <v>8000</v>
      </c>
      <c r="G14414" s="31" t="s">
        <v>97</v>
      </c>
      <c r="H14414">
        <v>4</v>
      </c>
      <c r="I14414" s="31" t="s">
        <v>103</v>
      </c>
    </row>
    <row r="14415" spans="1:9" x14ac:dyDescent="0.3">
      <c r="A14415">
        <v>14444</v>
      </c>
      <c r="B14415">
        <v>8</v>
      </c>
      <c r="C14415">
        <v>232</v>
      </c>
      <c r="D14415" s="32">
        <v>0.45</v>
      </c>
      <c r="E14415">
        <v>8000</v>
      </c>
      <c r="G14415" s="31" t="s">
        <v>97</v>
      </c>
      <c r="H14415">
        <v>4</v>
      </c>
      <c r="I14415" s="31" t="s">
        <v>101</v>
      </c>
    </row>
    <row r="14416" spans="1:9" x14ac:dyDescent="0.3">
      <c r="A14416">
        <v>14445</v>
      </c>
      <c r="B14416">
        <v>2</v>
      </c>
      <c r="C14416">
        <v>232</v>
      </c>
      <c r="D14416" s="32">
        <v>0.62361111111111112</v>
      </c>
      <c r="E14416">
        <v>8000</v>
      </c>
      <c r="G14416" s="31" t="s">
        <v>102</v>
      </c>
      <c r="H14416">
        <v>5</v>
      </c>
      <c r="I14416" s="31" t="s">
        <v>98</v>
      </c>
    </row>
    <row r="14417" spans="1:9" x14ac:dyDescent="0.3">
      <c r="A14417">
        <v>14446</v>
      </c>
      <c r="B14417">
        <v>1</v>
      </c>
      <c r="C14417">
        <v>232</v>
      </c>
      <c r="D14417" s="32">
        <v>0.49027777777777776</v>
      </c>
      <c r="E14417">
        <v>8000</v>
      </c>
      <c r="G14417" s="31" t="s">
        <v>102</v>
      </c>
      <c r="H14417">
        <v>5</v>
      </c>
      <c r="I14417" s="31" t="s">
        <v>99</v>
      </c>
    </row>
    <row r="14418" spans="1:9" x14ac:dyDescent="0.3">
      <c r="A14418">
        <v>14447</v>
      </c>
      <c r="B14418">
        <v>6</v>
      </c>
      <c r="C14418">
        <v>232</v>
      </c>
      <c r="D14418" s="32">
        <v>0.50555555555555554</v>
      </c>
      <c r="E14418">
        <v>10000</v>
      </c>
      <c r="G14418" s="31" t="s">
        <v>97</v>
      </c>
      <c r="H14418">
        <v>5</v>
      </c>
      <c r="I14418" s="31" t="s">
        <v>100</v>
      </c>
    </row>
    <row r="14419" spans="1:9" x14ac:dyDescent="0.3">
      <c r="A14419">
        <v>14448</v>
      </c>
      <c r="B14419">
        <v>4</v>
      </c>
      <c r="C14419">
        <v>232</v>
      </c>
      <c r="D14419" s="32">
        <v>0.47013888888888888</v>
      </c>
      <c r="E14419">
        <v>8000</v>
      </c>
      <c r="G14419" s="31" t="s">
        <v>97</v>
      </c>
      <c r="H14419">
        <v>5</v>
      </c>
      <c r="I14419" s="31" t="s">
        <v>103</v>
      </c>
    </row>
    <row r="14420" spans="1:9" x14ac:dyDescent="0.3">
      <c r="A14420">
        <v>14449</v>
      </c>
      <c r="B14420">
        <v>8</v>
      </c>
      <c r="C14420">
        <v>232</v>
      </c>
      <c r="D14420" s="32">
        <v>0.46736111111111112</v>
      </c>
      <c r="E14420">
        <v>8000</v>
      </c>
      <c r="F14420">
        <v>2000</v>
      </c>
      <c r="G14420" s="31" t="s">
        <v>102</v>
      </c>
      <c r="H14420">
        <v>5</v>
      </c>
      <c r="I14420" s="31" t="s">
        <v>101</v>
      </c>
    </row>
    <row r="14421" spans="1:9" x14ac:dyDescent="0.3">
      <c r="A14421">
        <v>14450</v>
      </c>
      <c r="B14421">
        <v>2</v>
      </c>
      <c r="C14421">
        <v>232</v>
      </c>
      <c r="D14421" s="32">
        <v>0.63888888888888884</v>
      </c>
      <c r="E14421">
        <v>8000</v>
      </c>
      <c r="G14421" s="31" t="s">
        <v>102</v>
      </c>
      <c r="H14421">
        <v>6</v>
      </c>
      <c r="I14421" s="31" t="s">
        <v>98</v>
      </c>
    </row>
    <row r="14422" spans="1:9" x14ac:dyDescent="0.3">
      <c r="A14422">
        <v>14451</v>
      </c>
      <c r="B14422">
        <v>1</v>
      </c>
      <c r="C14422">
        <v>232</v>
      </c>
      <c r="D14422" s="32">
        <v>0.51180555555555551</v>
      </c>
      <c r="E14422">
        <v>8000</v>
      </c>
      <c r="G14422" s="31" t="s">
        <v>102</v>
      </c>
      <c r="H14422">
        <v>6</v>
      </c>
      <c r="I14422" s="31" t="s">
        <v>99</v>
      </c>
    </row>
    <row r="14423" spans="1:9" x14ac:dyDescent="0.3">
      <c r="A14423">
        <v>14452</v>
      </c>
      <c r="B14423">
        <v>6</v>
      </c>
      <c r="C14423">
        <v>232</v>
      </c>
      <c r="D14423" s="32">
        <v>0.64722222222222225</v>
      </c>
      <c r="E14423">
        <v>8000</v>
      </c>
      <c r="G14423" s="31" t="s">
        <v>102</v>
      </c>
      <c r="H14423">
        <v>6</v>
      </c>
      <c r="I14423" s="31" t="s">
        <v>100</v>
      </c>
    </row>
    <row r="14424" spans="1:9" x14ac:dyDescent="0.3">
      <c r="A14424">
        <v>14453</v>
      </c>
      <c r="B14424">
        <v>4</v>
      </c>
      <c r="C14424">
        <v>232</v>
      </c>
      <c r="D14424" s="32">
        <v>0.4826388888888889</v>
      </c>
      <c r="E14424">
        <v>8000</v>
      </c>
      <c r="G14424" s="31" t="s">
        <v>102</v>
      </c>
      <c r="H14424">
        <v>6</v>
      </c>
      <c r="I14424" s="31" t="s">
        <v>103</v>
      </c>
    </row>
    <row r="14425" spans="1:9" x14ac:dyDescent="0.3">
      <c r="A14425">
        <v>14454</v>
      </c>
      <c r="B14425">
        <v>8</v>
      </c>
      <c r="C14425">
        <v>232</v>
      </c>
      <c r="D14425" s="32">
        <v>0.50208333333333333</v>
      </c>
      <c r="E14425">
        <v>8000</v>
      </c>
      <c r="F14425">
        <v>1000</v>
      </c>
      <c r="G14425" s="31" t="s">
        <v>97</v>
      </c>
      <c r="H14425">
        <v>6</v>
      </c>
      <c r="I14425" s="31" t="s">
        <v>101</v>
      </c>
    </row>
    <row r="14426" spans="1:9" x14ac:dyDescent="0.3">
      <c r="A14426">
        <v>14455</v>
      </c>
      <c r="B14426">
        <v>2</v>
      </c>
      <c r="C14426">
        <v>232</v>
      </c>
      <c r="D14426" s="32">
        <v>0.66111111111111109</v>
      </c>
      <c r="E14426">
        <v>8000</v>
      </c>
      <c r="G14426" s="31" t="s">
        <v>97</v>
      </c>
      <c r="H14426">
        <v>7</v>
      </c>
      <c r="I14426" s="31" t="s">
        <v>98</v>
      </c>
    </row>
    <row r="14427" spans="1:9" x14ac:dyDescent="0.3">
      <c r="A14427">
        <v>14456</v>
      </c>
      <c r="B14427">
        <v>1</v>
      </c>
      <c r="C14427">
        <v>232</v>
      </c>
      <c r="D14427" s="32">
        <v>0.54305555555555551</v>
      </c>
      <c r="E14427">
        <v>8000</v>
      </c>
      <c r="G14427" s="31" t="s">
        <v>97</v>
      </c>
      <c r="H14427">
        <v>7</v>
      </c>
      <c r="I14427" s="31" t="s">
        <v>99</v>
      </c>
    </row>
    <row r="14428" spans="1:9" x14ac:dyDescent="0.3">
      <c r="A14428">
        <v>14457</v>
      </c>
      <c r="B14428">
        <v>6</v>
      </c>
      <c r="C14428">
        <v>232</v>
      </c>
      <c r="D14428" s="32">
        <v>0.68680555555555556</v>
      </c>
      <c r="E14428">
        <v>8000</v>
      </c>
      <c r="F14428">
        <v>1000</v>
      </c>
      <c r="G14428" s="31" t="s">
        <v>97</v>
      </c>
      <c r="H14428">
        <v>7</v>
      </c>
      <c r="I14428" s="31" t="s">
        <v>100</v>
      </c>
    </row>
    <row r="14429" spans="1:9" x14ac:dyDescent="0.3">
      <c r="A14429">
        <v>14458</v>
      </c>
      <c r="B14429">
        <v>4</v>
      </c>
      <c r="C14429">
        <v>232</v>
      </c>
      <c r="D14429" s="32">
        <v>0.51180555555555551</v>
      </c>
      <c r="E14429">
        <v>8000</v>
      </c>
      <c r="G14429" s="31" t="s">
        <v>97</v>
      </c>
      <c r="H14429">
        <v>7</v>
      </c>
      <c r="I14429" s="31" t="s">
        <v>103</v>
      </c>
    </row>
    <row r="14430" spans="1:9" x14ac:dyDescent="0.3">
      <c r="A14430">
        <v>14459</v>
      </c>
      <c r="B14430">
        <v>8</v>
      </c>
      <c r="C14430">
        <v>232</v>
      </c>
      <c r="D14430" s="32">
        <v>0.58125000000000004</v>
      </c>
      <c r="E14430">
        <v>8000</v>
      </c>
      <c r="G14430" s="31" t="s">
        <v>97</v>
      </c>
      <c r="H14430">
        <v>7</v>
      </c>
      <c r="I14430" s="31" t="s">
        <v>101</v>
      </c>
    </row>
    <row r="14431" spans="1:9" x14ac:dyDescent="0.3">
      <c r="A14431">
        <v>14460</v>
      </c>
      <c r="B14431">
        <v>2</v>
      </c>
      <c r="C14431">
        <v>232</v>
      </c>
      <c r="D14431" s="32">
        <v>0.70416666666666672</v>
      </c>
      <c r="E14431">
        <v>8000</v>
      </c>
      <c r="G14431" s="31" t="s">
        <v>97</v>
      </c>
      <c r="H14431">
        <v>8</v>
      </c>
      <c r="I14431" s="31" t="s">
        <v>98</v>
      </c>
    </row>
    <row r="14432" spans="1:9" x14ac:dyDescent="0.3">
      <c r="A14432">
        <v>14461</v>
      </c>
      <c r="B14432">
        <v>1</v>
      </c>
      <c r="C14432">
        <v>232</v>
      </c>
      <c r="D14432" s="32">
        <v>0.56597222222222221</v>
      </c>
      <c r="E14432">
        <v>8000</v>
      </c>
      <c r="F14432">
        <v>2000</v>
      </c>
      <c r="G14432" s="31" t="s">
        <v>102</v>
      </c>
      <c r="H14432">
        <v>8</v>
      </c>
      <c r="I14432" s="31" t="s">
        <v>99</v>
      </c>
    </row>
    <row r="14433" spans="1:9" x14ac:dyDescent="0.3">
      <c r="A14433">
        <v>14462</v>
      </c>
      <c r="B14433">
        <v>6</v>
      </c>
      <c r="C14433">
        <v>232</v>
      </c>
      <c r="D14433" s="32">
        <v>0.7270833333333333</v>
      </c>
      <c r="E14433">
        <v>8000</v>
      </c>
      <c r="F14433">
        <v>500</v>
      </c>
      <c r="G14433" s="31" t="s">
        <v>102</v>
      </c>
      <c r="H14433">
        <v>8</v>
      </c>
      <c r="I14433" s="31" t="s">
        <v>100</v>
      </c>
    </row>
    <row r="14434" spans="1:9" x14ac:dyDescent="0.3">
      <c r="A14434">
        <v>14463</v>
      </c>
      <c r="B14434">
        <v>4</v>
      </c>
      <c r="C14434">
        <v>232</v>
      </c>
      <c r="D14434" s="32">
        <v>0.52569444444444446</v>
      </c>
      <c r="E14434">
        <v>8000</v>
      </c>
      <c r="G14434" s="31" t="s">
        <v>102</v>
      </c>
      <c r="H14434">
        <v>8</v>
      </c>
      <c r="I14434" s="31" t="s">
        <v>103</v>
      </c>
    </row>
    <row r="14435" spans="1:9" x14ac:dyDescent="0.3">
      <c r="A14435">
        <v>14464</v>
      </c>
      <c r="B14435">
        <v>8</v>
      </c>
      <c r="C14435">
        <v>232</v>
      </c>
      <c r="D14435" s="32">
        <v>0.62013888888888891</v>
      </c>
      <c r="E14435">
        <v>8000</v>
      </c>
      <c r="F14435">
        <v>2000</v>
      </c>
      <c r="G14435" s="31" t="s">
        <v>97</v>
      </c>
      <c r="H14435">
        <v>8</v>
      </c>
      <c r="I14435" s="31" t="s">
        <v>101</v>
      </c>
    </row>
    <row r="14436" spans="1:9" x14ac:dyDescent="0.3">
      <c r="A14436">
        <v>14465</v>
      </c>
      <c r="B14436">
        <v>2</v>
      </c>
      <c r="C14436">
        <v>232</v>
      </c>
      <c r="D14436" s="32">
        <v>0.7270833333333333</v>
      </c>
      <c r="E14436">
        <v>8000</v>
      </c>
      <c r="F14436">
        <v>1000</v>
      </c>
      <c r="G14436" s="31" t="s">
        <v>97</v>
      </c>
      <c r="H14436">
        <v>9</v>
      </c>
      <c r="I14436" s="31" t="s">
        <v>98</v>
      </c>
    </row>
    <row r="14437" spans="1:9" x14ac:dyDescent="0.3">
      <c r="A14437">
        <v>14466</v>
      </c>
      <c r="B14437">
        <v>1</v>
      </c>
      <c r="C14437">
        <v>232</v>
      </c>
      <c r="D14437" s="32">
        <v>0.6118055555555556</v>
      </c>
      <c r="E14437">
        <v>10000</v>
      </c>
      <c r="F14437">
        <v>1000</v>
      </c>
      <c r="G14437" s="31" t="s">
        <v>102</v>
      </c>
      <c r="H14437">
        <v>9</v>
      </c>
      <c r="I14437" s="31" t="s">
        <v>99</v>
      </c>
    </row>
    <row r="14438" spans="1:9" x14ac:dyDescent="0.3">
      <c r="A14438">
        <v>14467</v>
      </c>
      <c r="B14438">
        <v>6</v>
      </c>
      <c r="C14438">
        <v>232</v>
      </c>
      <c r="D14438" s="32">
        <v>0.75694444444444442</v>
      </c>
      <c r="E14438">
        <v>8000</v>
      </c>
      <c r="G14438" s="31" t="s">
        <v>97</v>
      </c>
      <c r="H14438">
        <v>9</v>
      </c>
      <c r="I14438" s="31" t="s">
        <v>100</v>
      </c>
    </row>
    <row r="14439" spans="1:9" x14ac:dyDescent="0.3">
      <c r="A14439">
        <v>14468</v>
      </c>
      <c r="B14439">
        <v>4</v>
      </c>
      <c r="C14439">
        <v>232</v>
      </c>
      <c r="D14439" s="32">
        <v>0.59930555555555554</v>
      </c>
      <c r="E14439">
        <v>8000</v>
      </c>
      <c r="G14439" s="31" t="s">
        <v>97</v>
      </c>
      <c r="H14439">
        <v>9</v>
      </c>
      <c r="I14439" s="31" t="s">
        <v>103</v>
      </c>
    </row>
    <row r="14440" spans="1:9" x14ac:dyDescent="0.3">
      <c r="A14440">
        <v>14469</v>
      </c>
      <c r="B14440">
        <v>8</v>
      </c>
      <c r="C14440">
        <v>232</v>
      </c>
      <c r="D14440" s="32">
        <v>0.65138888888888891</v>
      </c>
      <c r="E14440">
        <v>8000</v>
      </c>
      <c r="G14440" s="31" t="s">
        <v>102</v>
      </c>
      <c r="H14440">
        <v>9</v>
      </c>
      <c r="I14440" s="31" t="s">
        <v>101</v>
      </c>
    </row>
    <row r="14441" spans="1:9" x14ac:dyDescent="0.3">
      <c r="A14441">
        <v>14470</v>
      </c>
      <c r="B14441">
        <v>2</v>
      </c>
      <c r="C14441">
        <v>232</v>
      </c>
      <c r="D14441" s="32">
        <v>0.75416666666666665</v>
      </c>
      <c r="E14441">
        <v>8000</v>
      </c>
      <c r="G14441" s="31" t="s">
        <v>97</v>
      </c>
      <c r="H14441">
        <v>10</v>
      </c>
      <c r="I14441" s="31" t="s">
        <v>98</v>
      </c>
    </row>
    <row r="14442" spans="1:9" x14ac:dyDescent="0.3">
      <c r="A14442">
        <v>14471</v>
      </c>
      <c r="B14442">
        <v>1</v>
      </c>
      <c r="C14442">
        <v>232</v>
      </c>
      <c r="D14442" s="32">
        <v>0.63472222222222219</v>
      </c>
      <c r="E14442">
        <v>8000</v>
      </c>
      <c r="G14442" s="31" t="s">
        <v>102</v>
      </c>
      <c r="H14442">
        <v>10</v>
      </c>
      <c r="I14442" s="31" t="s">
        <v>99</v>
      </c>
    </row>
    <row r="14443" spans="1:9" x14ac:dyDescent="0.3">
      <c r="A14443">
        <v>14472</v>
      </c>
      <c r="B14443">
        <v>6</v>
      </c>
      <c r="C14443">
        <v>232</v>
      </c>
      <c r="D14443" s="32">
        <v>0.78055555555555556</v>
      </c>
      <c r="E14443">
        <v>8000</v>
      </c>
      <c r="G14443" s="31" t="s">
        <v>97</v>
      </c>
      <c r="H14443">
        <v>10</v>
      </c>
      <c r="I14443" s="31" t="s">
        <v>100</v>
      </c>
    </row>
    <row r="14444" spans="1:9" x14ac:dyDescent="0.3">
      <c r="A14444">
        <v>14473</v>
      </c>
      <c r="B14444">
        <v>4</v>
      </c>
      <c r="C14444">
        <v>232</v>
      </c>
      <c r="D14444" s="32">
        <v>0.63680555555555551</v>
      </c>
      <c r="E14444">
        <v>8000</v>
      </c>
      <c r="G14444" s="31" t="s">
        <v>102</v>
      </c>
      <c r="H14444">
        <v>10</v>
      </c>
      <c r="I14444" s="31" t="s">
        <v>103</v>
      </c>
    </row>
    <row r="14445" spans="1:9" x14ac:dyDescent="0.3">
      <c r="A14445">
        <v>14474</v>
      </c>
      <c r="B14445">
        <v>8</v>
      </c>
      <c r="C14445">
        <v>232</v>
      </c>
      <c r="D14445" s="32">
        <v>0.70277777777777772</v>
      </c>
      <c r="E14445">
        <v>8000</v>
      </c>
      <c r="F14445">
        <v>500</v>
      </c>
      <c r="G14445" s="31" t="s">
        <v>102</v>
      </c>
      <c r="H14445">
        <v>10</v>
      </c>
      <c r="I14445" s="31" t="s">
        <v>101</v>
      </c>
    </row>
    <row r="14446" spans="1:9" x14ac:dyDescent="0.3">
      <c r="A14446">
        <v>14475</v>
      </c>
      <c r="B14446">
        <v>2</v>
      </c>
      <c r="C14446">
        <v>232</v>
      </c>
      <c r="D14446" s="32">
        <v>0.7680555555555556</v>
      </c>
      <c r="E14446">
        <v>8000</v>
      </c>
      <c r="G14446" s="31" t="s">
        <v>102</v>
      </c>
      <c r="H14446">
        <v>11</v>
      </c>
      <c r="I14446" s="31" t="s">
        <v>98</v>
      </c>
    </row>
    <row r="14447" spans="1:9" x14ac:dyDescent="0.3">
      <c r="A14447">
        <v>14476</v>
      </c>
      <c r="B14447">
        <v>1</v>
      </c>
      <c r="C14447">
        <v>232</v>
      </c>
      <c r="D14447" s="32">
        <v>0.67361111111111116</v>
      </c>
      <c r="E14447">
        <v>8000</v>
      </c>
      <c r="G14447" s="31" t="s">
        <v>102</v>
      </c>
      <c r="H14447">
        <v>11</v>
      </c>
      <c r="I14447" s="31" t="s">
        <v>99</v>
      </c>
    </row>
    <row r="14448" spans="1:9" x14ac:dyDescent="0.3">
      <c r="A14448">
        <v>14477</v>
      </c>
      <c r="B14448">
        <v>6</v>
      </c>
      <c r="C14448">
        <v>232</v>
      </c>
      <c r="D14448" s="32">
        <v>0.79722222222222228</v>
      </c>
      <c r="E14448">
        <v>8000</v>
      </c>
      <c r="G14448" s="31" t="s">
        <v>102</v>
      </c>
      <c r="H14448">
        <v>11</v>
      </c>
      <c r="I14448" s="31" t="s">
        <v>100</v>
      </c>
    </row>
    <row r="14449" spans="1:9" x14ac:dyDescent="0.3">
      <c r="A14449">
        <v>14478</v>
      </c>
      <c r="B14449">
        <v>4</v>
      </c>
      <c r="C14449">
        <v>232</v>
      </c>
      <c r="D14449" s="32">
        <v>0.67986111111111114</v>
      </c>
      <c r="E14449">
        <v>10000</v>
      </c>
      <c r="F14449">
        <v>3000</v>
      </c>
      <c r="G14449" s="31" t="s">
        <v>97</v>
      </c>
      <c r="H14449">
        <v>11</v>
      </c>
      <c r="I14449" s="31" t="s">
        <v>103</v>
      </c>
    </row>
    <row r="14450" spans="1:9" x14ac:dyDescent="0.3">
      <c r="A14450">
        <v>14479</v>
      </c>
      <c r="B14450">
        <v>8</v>
      </c>
      <c r="C14450">
        <v>232</v>
      </c>
      <c r="D14450" s="32">
        <v>0.72291666666666665</v>
      </c>
      <c r="E14450">
        <v>8000</v>
      </c>
      <c r="G14450" s="31" t="s">
        <v>102</v>
      </c>
      <c r="H14450">
        <v>11</v>
      </c>
      <c r="I14450" s="31" t="s">
        <v>101</v>
      </c>
    </row>
    <row r="14451" spans="1:9" x14ac:dyDescent="0.3">
      <c r="A14451">
        <v>14480</v>
      </c>
      <c r="B14451">
        <v>2</v>
      </c>
      <c r="C14451">
        <v>232</v>
      </c>
      <c r="D14451" s="32">
        <v>0.78749999999999998</v>
      </c>
      <c r="E14451">
        <v>8000</v>
      </c>
      <c r="G14451" s="31" t="s">
        <v>97</v>
      </c>
      <c r="H14451">
        <v>12</v>
      </c>
      <c r="I14451" s="31" t="s">
        <v>98</v>
      </c>
    </row>
    <row r="14452" spans="1:9" x14ac:dyDescent="0.3">
      <c r="A14452">
        <v>14481</v>
      </c>
      <c r="B14452">
        <v>1</v>
      </c>
      <c r="C14452">
        <v>232</v>
      </c>
      <c r="D14452" s="32">
        <v>0.71736111111111112</v>
      </c>
      <c r="E14452">
        <v>8000</v>
      </c>
      <c r="F14452">
        <v>2000</v>
      </c>
      <c r="G14452" s="31" t="s">
        <v>97</v>
      </c>
      <c r="H14452">
        <v>12</v>
      </c>
      <c r="I14452" s="31" t="s">
        <v>99</v>
      </c>
    </row>
    <row r="14453" spans="1:9" x14ac:dyDescent="0.3">
      <c r="A14453">
        <v>14482</v>
      </c>
      <c r="B14453">
        <v>6</v>
      </c>
      <c r="C14453">
        <v>232</v>
      </c>
      <c r="D14453" s="32">
        <v>0.81527777777777777</v>
      </c>
      <c r="E14453">
        <v>8000</v>
      </c>
      <c r="F14453">
        <v>1000</v>
      </c>
      <c r="G14453" s="31" t="s">
        <v>102</v>
      </c>
      <c r="H14453">
        <v>12</v>
      </c>
      <c r="I14453" s="31" t="s">
        <v>100</v>
      </c>
    </row>
    <row r="14454" spans="1:9" x14ac:dyDescent="0.3">
      <c r="A14454">
        <v>14483</v>
      </c>
      <c r="B14454">
        <v>4</v>
      </c>
      <c r="C14454">
        <v>232</v>
      </c>
      <c r="D14454" s="32">
        <v>0.72986111111111107</v>
      </c>
      <c r="E14454">
        <v>8000</v>
      </c>
      <c r="G14454" s="31" t="s">
        <v>97</v>
      </c>
      <c r="H14454">
        <v>12</v>
      </c>
      <c r="I14454" s="31" t="s">
        <v>103</v>
      </c>
    </row>
    <row r="14455" spans="1:9" x14ac:dyDescent="0.3">
      <c r="A14455">
        <v>14484</v>
      </c>
      <c r="B14455">
        <v>8</v>
      </c>
      <c r="C14455">
        <v>232</v>
      </c>
      <c r="D14455" s="32">
        <v>0.75416666666666665</v>
      </c>
      <c r="E14455">
        <v>10000</v>
      </c>
      <c r="G14455" s="31" t="s">
        <v>102</v>
      </c>
      <c r="H14455">
        <v>12</v>
      </c>
      <c r="I14455" s="31" t="s">
        <v>101</v>
      </c>
    </row>
    <row r="14456" spans="1:9" x14ac:dyDescent="0.3">
      <c r="A14456">
        <v>14485</v>
      </c>
      <c r="B14456">
        <v>2</v>
      </c>
      <c r="C14456">
        <v>232</v>
      </c>
      <c r="D14456" s="32">
        <v>0.81874999999999998</v>
      </c>
      <c r="E14456">
        <v>8000</v>
      </c>
      <c r="F14456">
        <v>1000</v>
      </c>
      <c r="G14456" s="31" t="s">
        <v>102</v>
      </c>
      <c r="H14456">
        <v>13</v>
      </c>
      <c r="I14456" s="31" t="s">
        <v>98</v>
      </c>
    </row>
    <row r="14457" spans="1:9" x14ac:dyDescent="0.3">
      <c r="A14457">
        <v>14486</v>
      </c>
      <c r="B14457">
        <v>1</v>
      </c>
      <c r="C14457">
        <v>232</v>
      </c>
      <c r="D14457" s="32">
        <v>0.7319444444444444</v>
      </c>
      <c r="E14457">
        <v>8000</v>
      </c>
      <c r="F14457">
        <v>1000</v>
      </c>
      <c r="G14457" s="31" t="s">
        <v>97</v>
      </c>
      <c r="H14457">
        <v>13</v>
      </c>
      <c r="I14457" s="31" t="s">
        <v>99</v>
      </c>
    </row>
    <row r="14458" spans="1:9" x14ac:dyDescent="0.3">
      <c r="A14458">
        <v>14487</v>
      </c>
      <c r="B14458">
        <v>6</v>
      </c>
      <c r="C14458">
        <v>232</v>
      </c>
      <c r="D14458" s="32">
        <v>0.8354166666666667</v>
      </c>
      <c r="E14458">
        <v>8000</v>
      </c>
      <c r="G14458" s="31" t="s">
        <v>102</v>
      </c>
      <c r="H14458">
        <v>13</v>
      </c>
      <c r="I14458" s="31" t="s">
        <v>100</v>
      </c>
    </row>
    <row r="14459" spans="1:9" x14ac:dyDescent="0.3">
      <c r="A14459">
        <v>14488</v>
      </c>
      <c r="B14459">
        <v>4</v>
      </c>
      <c r="C14459">
        <v>232</v>
      </c>
      <c r="D14459" s="32">
        <v>0.77013888888888893</v>
      </c>
      <c r="E14459">
        <v>8000</v>
      </c>
      <c r="G14459" s="31" t="s">
        <v>102</v>
      </c>
      <c r="H14459">
        <v>13</v>
      </c>
      <c r="I14459" s="31" t="s">
        <v>103</v>
      </c>
    </row>
    <row r="14460" spans="1:9" x14ac:dyDescent="0.3">
      <c r="A14460">
        <v>14489</v>
      </c>
      <c r="B14460">
        <v>8</v>
      </c>
      <c r="C14460">
        <v>232</v>
      </c>
      <c r="D14460" s="32">
        <v>0.77083333333333337</v>
      </c>
      <c r="E14460">
        <v>8000</v>
      </c>
      <c r="G14460" s="31" t="s">
        <v>97</v>
      </c>
      <c r="H14460">
        <v>13</v>
      </c>
      <c r="I14460" s="31" t="s">
        <v>101</v>
      </c>
    </row>
    <row r="14461" spans="1:9" x14ac:dyDescent="0.3">
      <c r="A14461">
        <v>14490</v>
      </c>
      <c r="B14461">
        <v>2</v>
      </c>
      <c r="C14461">
        <v>232</v>
      </c>
      <c r="D14461" s="32">
        <v>0.83611111111111114</v>
      </c>
      <c r="E14461">
        <v>8000</v>
      </c>
      <c r="G14461" s="31" t="s">
        <v>97</v>
      </c>
      <c r="H14461">
        <v>14</v>
      </c>
      <c r="I14461" s="31" t="s">
        <v>98</v>
      </c>
    </row>
    <row r="14462" spans="1:9" x14ac:dyDescent="0.3">
      <c r="A14462">
        <v>14491</v>
      </c>
      <c r="B14462">
        <v>1</v>
      </c>
      <c r="C14462">
        <v>232</v>
      </c>
      <c r="D14462" s="32">
        <v>0.75486111111111109</v>
      </c>
      <c r="E14462">
        <v>8000</v>
      </c>
      <c r="G14462" s="31" t="s">
        <v>102</v>
      </c>
      <c r="H14462">
        <v>14</v>
      </c>
      <c r="I14462" s="31" t="s">
        <v>99</v>
      </c>
    </row>
    <row r="14463" spans="1:9" x14ac:dyDescent="0.3">
      <c r="A14463">
        <v>14492</v>
      </c>
      <c r="B14463">
        <v>4</v>
      </c>
      <c r="C14463">
        <v>232</v>
      </c>
      <c r="D14463" s="32">
        <v>0.79722222222222228</v>
      </c>
      <c r="E14463">
        <v>8000</v>
      </c>
      <c r="G14463" s="31" t="s">
        <v>97</v>
      </c>
      <c r="H14463">
        <v>14</v>
      </c>
      <c r="I14463" s="31" t="s">
        <v>103</v>
      </c>
    </row>
    <row r="14464" spans="1:9" x14ac:dyDescent="0.3">
      <c r="A14464">
        <v>14493</v>
      </c>
      <c r="B14464">
        <v>8</v>
      </c>
      <c r="C14464">
        <v>232</v>
      </c>
      <c r="D14464" s="32">
        <v>0.78472222222222221</v>
      </c>
      <c r="E14464">
        <v>8000</v>
      </c>
      <c r="G14464" s="31" t="s">
        <v>97</v>
      </c>
      <c r="H14464">
        <v>14</v>
      </c>
      <c r="I14464" s="31" t="s">
        <v>101</v>
      </c>
    </row>
    <row r="14465" spans="1:9" x14ac:dyDescent="0.3">
      <c r="A14465">
        <v>14494</v>
      </c>
      <c r="B14465">
        <v>1</v>
      </c>
      <c r="C14465">
        <v>232</v>
      </c>
      <c r="D14465" s="32">
        <v>0.78402777777777777</v>
      </c>
      <c r="E14465">
        <v>8000</v>
      </c>
      <c r="G14465" s="31" t="s">
        <v>97</v>
      </c>
      <c r="H14465">
        <v>15</v>
      </c>
      <c r="I14465" s="31" t="s">
        <v>99</v>
      </c>
    </row>
    <row r="14466" spans="1:9" x14ac:dyDescent="0.3">
      <c r="A14466">
        <v>14495</v>
      </c>
      <c r="B14466">
        <v>4</v>
      </c>
      <c r="C14466">
        <v>232</v>
      </c>
      <c r="D14466" s="32">
        <v>0.81527777777777777</v>
      </c>
      <c r="E14466">
        <v>8000</v>
      </c>
      <c r="G14466" s="31" t="s">
        <v>97</v>
      </c>
      <c r="H14466">
        <v>15</v>
      </c>
      <c r="I14466" s="31" t="s">
        <v>103</v>
      </c>
    </row>
    <row r="14467" spans="1:9" x14ac:dyDescent="0.3">
      <c r="A14467">
        <v>14496</v>
      </c>
      <c r="B14467">
        <v>8</v>
      </c>
      <c r="C14467">
        <v>232</v>
      </c>
      <c r="D14467" s="32">
        <v>0.8305555555555556</v>
      </c>
      <c r="E14467">
        <v>8000</v>
      </c>
      <c r="G14467" s="31" t="s">
        <v>97</v>
      </c>
      <c r="H14467">
        <v>15</v>
      </c>
      <c r="I14467" s="31" t="s">
        <v>101</v>
      </c>
    </row>
    <row r="14468" spans="1:9" x14ac:dyDescent="0.3">
      <c r="A14468">
        <v>14497</v>
      </c>
      <c r="B14468">
        <v>1</v>
      </c>
      <c r="C14468">
        <v>232</v>
      </c>
      <c r="D14468" s="32">
        <v>0.80555555555555558</v>
      </c>
      <c r="E14468">
        <v>8000</v>
      </c>
      <c r="F14468">
        <v>2000</v>
      </c>
      <c r="G14468" s="31" t="s">
        <v>102</v>
      </c>
      <c r="H14468">
        <v>16</v>
      </c>
      <c r="I14468" s="31" t="s">
        <v>99</v>
      </c>
    </row>
    <row r="14469" spans="1:9" x14ac:dyDescent="0.3">
      <c r="A14469">
        <v>14498</v>
      </c>
      <c r="B14469">
        <v>4</v>
      </c>
      <c r="C14469">
        <v>232</v>
      </c>
      <c r="D14469" s="32">
        <v>0.85069444444444442</v>
      </c>
      <c r="E14469">
        <v>8000</v>
      </c>
      <c r="G14469" s="31" t="s">
        <v>97</v>
      </c>
      <c r="H14469">
        <v>16</v>
      </c>
      <c r="I14469" s="31" t="s">
        <v>103</v>
      </c>
    </row>
    <row r="14470" spans="1:9" x14ac:dyDescent="0.3">
      <c r="A14470">
        <v>14499</v>
      </c>
      <c r="B14470">
        <v>8</v>
      </c>
      <c r="C14470">
        <v>232</v>
      </c>
      <c r="D14470" s="32">
        <v>0.84791666666666665</v>
      </c>
      <c r="E14470">
        <v>8000</v>
      </c>
      <c r="G14470" s="31" t="s">
        <v>102</v>
      </c>
      <c r="H14470">
        <v>16</v>
      </c>
      <c r="I14470" s="31" t="s">
        <v>101</v>
      </c>
    </row>
    <row r="14471" spans="1:9" x14ac:dyDescent="0.3">
      <c r="A14471">
        <v>14500</v>
      </c>
      <c r="B14471">
        <v>1</v>
      </c>
      <c r="C14471">
        <v>232</v>
      </c>
      <c r="D14471" s="32">
        <v>0.84583333333333333</v>
      </c>
      <c r="E14471">
        <v>8000</v>
      </c>
      <c r="G14471" s="31" t="s">
        <v>97</v>
      </c>
      <c r="H14471">
        <v>17</v>
      </c>
      <c r="I14471" s="31" t="s">
        <v>99</v>
      </c>
    </row>
    <row r="14472" spans="1:9" x14ac:dyDescent="0.3">
      <c r="A14472">
        <v>14501</v>
      </c>
      <c r="B14472">
        <v>3</v>
      </c>
      <c r="C14472">
        <v>233</v>
      </c>
      <c r="D14472" s="32">
        <v>0.45347222222222222</v>
      </c>
      <c r="E14472">
        <v>8000</v>
      </c>
      <c r="F14472">
        <v>4000</v>
      </c>
      <c r="G14472" s="31" t="s">
        <v>102</v>
      </c>
      <c r="H14472">
        <v>4</v>
      </c>
      <c r="I14472" s="31" t="s">
        <v>104</v>
      </c>
    </row>
    <row r="14473" spans="1:9" x14ac:dyDescent="0.3">
      <c r="A14473">
        <v>14502</v>
      </c>
      <c r="B14473">
        <v>2</v>
      </c>
      <c r="C14473">
        <v>233</v>
      </c>
      <c r="D14473" s="32">
        <v>0.45</v>
      </c>
      <c r="E14473">
        <v>8000</v>
      </c>
      <c r="F14473">
        <v>2000</v>
      </c>
      <c r="G14473" s="31" t="s">
        <v>97</v>
      </c>
      <c r="H14473">
        <v>4</v>
      </c>
      <c r="I14473" s="31" t="s">
        <v>98</v>
      </c>
    </row>
    <row r="14474" spans="1:9" x14ac:dyDescent="0.3">
      <c r="A14474">
        <v>14503</v>
      </c>
      <c r="B14474">
        <v>4</v>
      </c>
      <c r="C14474">
        <v>233</v>
      </c>
      <c r="D14474" s="32">
        <v>0.49444444444444446</v>
      </c>
      <c r="E14474">
        <v>10000</v>
      </c>
      <c r="G14474" s="31" t="s">
        <v>97</v>
      </c>
      <c r="H14474">
        <v>4</v>
      </c>
      <c r="I14474" s="31" t="s">
        <v>103</v>
      </c>
    </row>
    <row r="14475" spans="1:9" x14ac:dyDescent="0.3">
      <c r="A14475">
        <v>14504</v>
      </c>
      <c r="B14475">
        <v>8</v>
      </c>
      <c r="C14475">
        <v>233</v>
      </c>
      <c r="D14475" s="32">
        <v>0.52222222222222225</v>
      </c>
      <c r="E14475">
        <v>8000</v>
      </c>
      <c r="G14475" s="31" t="s">
        <v>97</v>
      </c>
      <c r="H14475">
        <v>4</v>
      </c>
      <c r="I14475" s="31" t="s">
        <v>101</v>
      </c>
    </row>
    <row r="14476" spans="1:9" x14ac:dyDescent="0.3">
      <c r="A14476">
        <v>14505</v>
      </c>
      <c r="B14476">
        <v>5</v>
      </c>
      <c r="C14476">
        <v>233</v>
      </c>
      <c r="D14476" s="32">
        <v>0.43819444444444444</v>
      </c>
      <c r="E14476">
        <v>8000</v>
      </c>
      <c r="G14476" s="31" t="s">
        <v>97</v>
      </c>
      <c r="H14476">
        <v>4</v>
      </c>
      <c r="I14476" s="31" t="s">
        <v>105</v>
      </c>
    </row>
    <row r="14477" spans="1:9" x14ac:dyDescent="0.3">
      <c r="A14477">
        <v>14506</v>
      </c>
      <c r="B14477">
        <v>3</v>
      </c>
      <c r="C14477">
        <v>233</v>
      </c>
      <c r="D14477" s="32">
        <v>0.4777777777777778</v>
      </c>
      <c r="E14477">
        <v>8000</v>
      </c>
      <c r="F14477">
        <v>2000</v>
      </c>
      <c r="G14477" s="31" t="s">
        <v>97</v>
      </c>
      <c r="H14477">
        <v>5</v>
      </c>
      <c r="I14477" s="31" t="s">
        <v>104</v>
      </c>
    </row>
    <row r="14478" spans="1:9" x14ac:dyDescent="0.3">
      <c r="A14478">
        <v>14507</v>
      </c>
      <c r="B14478">
        <v>2</v>
      </c>
      <c r="C14478">
        <v>233</v>
      </c>
      <c r="D14478" s="32">
        <v>0.47916666666666669</v>
      </c>
      <c r="E14478">
        <v>8000</v>
      </c>
      <c r="G14478" s="31" t="s">
        <v>97</v>
      </c>
      <c r="H14478">
        <v>5</v>
      </c>
      <c r="I14478" s="31" t="s">
        <v>98</v>
      </c>
    </row>
    <row r="14479" spans="1:9" x14ac:dyDescent="0.3">
      <c r="A14479">
        <v>14508</v>
      </c>
      <c r="B14479">
        <v>4</v>
      </c>
      <c r="C14479">
        <v>233</v>
      </c>
      <c r="D14479" s="32">
        <v>0.52152777777777781</v>
      </c>
      <c r="E14479">
        <v>8000</v>
      </c>
      <c r="G14479" s="31" t="s">
        <v>97</v>
      </c>
      <c r="H14479">
        <v>5</v>
      </c>
      <c r="I14479" s="31" t="s">
        <v>103</v>
      </c>
    </row>
    <row r="14480" spans="1:9" x14ac:dyDescent="0.3">
      <c r="A14480">
        <v>14509</v>
      </c>
      <c r="B14480">
        <v>8</v>
      </c>
      <c r="C14480">
        <v>233</v>
      </c>
      <c r="D14480" s="32">
        <v>0.59027777777777779</v>
      </c>
      <c r="E14480">
        <v>8000</v>
      </c>
      <c r="G14480" s="31" t="s">
        <v>97</v>
      </c>
      <c r="H14480">
        <v>5</v>
      </c>
      <c r="I14480" s="31" t="s">
        <v>101</v>
      </c>
    </row>
    <row r="14481" spans="1:9" x14ac:dyDescent="0.3">
      <c r="A14481">
        <v>14510</v>
      </c>
      <c r="B14481">
        <v>5</v>
      </c>
      <c r="C14481">
        <v>233</v>
      </c>
      <c r="D14481" s="32">
        <v>0.46111111111111114</v>
      </c>
      <c r="E14481">
        <v>8000</v>
      </c>
      <c r="G14481" s="31" t="s">
        <v>97</v>
      </c>
      <c r="H14481">
        <v>5</v>
      </c>
      <c r="I14481" s="31" t="s">
        <v>105</v>
      </c>
    </row>
    <row r="14482" spans="1:9" x14ac:dyDescent="0.3">
      <c r="A14482">
        <v>14511</v>
      </c>
      <c r="B14482">
        <v>3</v>
      </c>
      <c r="C14482">
        <v>233</v>
      </c>
      <c r="D14482" s="32">
        <v>0.52013888888888893</v>
      </c>
      <c r="E14482">
        <v>10000</v>
      </c>
      <c r="F14482">
        <v>2000</v>
      </c>
      <c r="G14482" s="31" t="s">
        <v>102</v>
      </c>
      <c r="H14482">
        <v>6</v>
      </c>
      <c r="I14482" s="31" t="s">
        <v>104</v>
      </c>
    </row>
    <row r="14483" spans="1:9" x14ac:dyDescent="0.3">
      <c r="A14483">
        <v>14512</v>
      </c>
      <c r="B14483">
        <v>2</v>
      </c>
      <c r="C14483">
        <v>233</v>
      </c>
      <c r="D14483" s="32">
        <v>0.55069444444444449</v>
      </c>
      <c r="E14483">
        <v>8000</v>
      </c>
      <c r="G14483" s="31" t="s">
        <v>97</v>
      </c>
      <c r="H14483">
        <v>6</v>
      </c>
      <c r="I14483" s="31" t="s">
        <v>98</v>
      </c>
    </row>
    <row r="14484" spans="1:9" x14ac:dyDescent="0.3">
      <c r="A14484">
        <v>14513</v>
      </c>
      <c r="B14484">
        <v>4</v>
      </c>
      <c r="C14484">
        <v>233</v>
      </c>
      <c r="D14484" s="32">
        <v>0.56041666666666667</v>
      </c>
      <c r="E14484">
        <v>8000</v>
      </c>
      <c r="G14484" s="31" t="s">
        <v>97</v>
      </c>
      <c r="H14484">
        <v>6</v>
      </c>
      <c r="I14484" s="31" t="s">
        <v>103</v>
      </c>
    </row>
    <row r="14485" spans="1:9" x14ac:dyDescent="0.3">
      <c r="A14485">
        <v>14514</v>
      </c>
      <c r="B14485">
        <v>8</v>
      </c>
      <c r="C14485">
        <v>233</v>
      </c>
      <c r="D14485" s="32">
        <v>0.62430555555555556</v>
      </c>
      <c r="E14485">
        <v>10000</v>
      </c>
      <c r="G14485" s="31" t="s">
        <v>102</v>
      </c>
      <c r="H14485">
        <v>6</v>
      </c>
      <c r="I14485" s="31" t="s">
        <v>101</v>
      </c>
    </row>
    <row r="14486" spans="1:9" x14ac:dyDescent="0.3">
      <c r="A14486">
        <v>14515</v>
      </c>
      <c r="B14486">
        <v>5</v>
      </c>
      <c r="C14486">
        <v>233</v>
      </c>
      <c r="D14486" s="32">
        <v>0.48333333333333334</v>
      </c>
      <c r="E14486">
        <v>8000</v>
      </c>
      <c r="F14486">
        <v>2000</v>
      </c>
      <c r="G14486" s="31" t="s">
        <v>102</v>
      </c>
      <c r="H14486">
        <v>6</v>
      </c>
      <c r="I14486" s="31" t="s">
        <v>105</v>
      </c>
    </row>
    <row r="14487" spans="1:9" x14ac:dyDescent="0.3">
      <c r="A14487">
        <v>14516</v>
      </c>
      <c r="B14487">
        <v>3</v>
      </c>
      <c r="C14487">
        <v>233</v>
      </c>
      <c r="D14487" s="32">
        <v>0.55069444444444449</v>
      </c>
      <c r="E14487">
        <v>8000</v>
      </c>
      <c r="G14487" s="31" t="s">
        <v>97</v>
      </c>
      <c r="H14487">
        <v>7</v>
      </c>
      <c r="I14487" s="31" t="s">
        <v>104</v>
      </c>
    </row>
    <row r="14488" spans="1:9" x14ac:dyDescent="0.3">
      <c r="A14488">
        <v>14517</v>
      </c>
      <c r="B14488">
        <v>2</v>
      </c>
      <c r="C14488">
        <v>233</v>
      </c>
      <c r="D14488" s="32">
        <v>0.57847222222222228</v>
      </c>
      <c r="E14488">
        <v>10000</v>
      </c>
      <c r="G14488" s="31" t="s">
        <v>97</v>
      </c>
      <c r="H14488">
        <v>7</v>
      </c>
      <c r="I14488" s="31" t="s">
        <v>98</v>
      </c>
    </row>
    <row r="14489" spans="1:9" x14ac:dyDescent="0.3">
      <c r="A14489">
        <v>14518</v>
      </c>
      <c r="B14489">
        <v>4</v>
      </c>
      <c r="C14489">
        <v>233</v>
      </c>
      <c r="D14489" s="32">
        <v>0.58125000000000004</v>
      </c>
      <c r="E14489">
        <v>8000</v>
      </c>
      <c r="G14489" s="31" t="s">
        <v>97</v>
      </c>
      <c r="H14489">
        <v>7</v>
      </c>
      <c r="I14489" s="31" t="s">
        <v>103</v>
      </c>
    </row>
    <row r="14490" spans="1:9" x14ac:dyDescent="0.3">
      <c r="A14490">
        <v>14519</v>
      </c>
      <c r="B14490">
        <v>8</v>
      </c>
      <c r="C14490">
        <v>233</v>
      </c>
      <c r="D14490" s="32">
        <v>0.65</v>
      </c>
      <c r="E14490">
        <v>8000</v>
      </c>
      <c r="G14490" s="31" t="s">
        <v>97</v>
      </c>
      <c r="H14490">
        <v>7</v>
      </c>
      <c r="I14490" s="31" t="s">
        <v>101</v>
      </c>
    </row>
    <row r="14491" spans="1:9" x14ac:dyDescent="0.3">
      <c r="A14491">
        <v>14520</v>
      </c>
      <c r="B14491">
        <v>5</v>
      </c>
      <c r="C14491">
        <v>233</v>
      </c>
      <c r="D14491" s="32">
        <v>0.51249999999999996</v>
      </c>
      <c r="E14491">
        <v>8000</v>
      </c>
      <c r="G14491" s="31" t="s">
        <v>102</v>
      </c>
      <c r="H14491">
        <v>7</v>
      </c>
      <c r="I14491" s="31" t="s">
        <v>105</v>
      </c>
    </row>
    <row r="14492" spans="1:9" x14ac:dyDescent="0.3">
      <c r="A14492">
        <v>14521</v>
      </c>
      <c r="B14492">
        <v>3</v>
      </c>
      <c r="C14492">
        <v>233</v>
      </c>
      <c r="D14492" s="32">
        <v>0.56874999999999998</v>
      </c>
      <c r="E14492">
        <v>10000</v>
      </c>
      <c r="G14492" s="31" t="s">
        <v>97</v>
      </c>
      <c r="H14492">
        <v>8</v>
      </c>
      <c r="I14492" s="31" t="s">
        <v>104</v>
      </c>
    </row>
    <row r="14493" spans="1:9" x14ac:dyDescent="0.3">
      <c r="A14493">
        <v>14522</v>
      </c>
      <c r="B14493">
        <v>2</v>
      </c>
      <c r="C14493">
        <v>233</v>
      </c>
      <c r="D14493" s="32">
        <v>0.60277777777777775</v>
      </c>
      <c r="E14493">
        <v>8000</v>
      </c>
      <c r="G14493" s="31" t="s">
        <v>97</v>
      </c>
      <c r="H14493">
        <v>8</v>
      </c>
      <c r="I14493" s="31" t="s">
        <v>98</v>
      </c>
    </row>
    <row r="14494" spans="1:9" x14ac:dyDescent="0.3">
      <c r="A14494">
        <v>14523</v>
      </c>
      <c r="B14494">
        <v>4</v>
      </c>
      <c r="C14494">
        <v>233</v>
      </c>
      <c r="D14494" s="32">
        <v>0.59791666666666665</v>
      </c>
      <c r="E14494">
        <v>8000</v>
      </c>
      <c r="G14494" s="31" t="s">
        <v>102</v>
      </c>
      <c r="H14494">
        <v>8</v>
      </c>
      <c r="I14494" s="31" t="s">
        <v>103</v>
      </c>
    </row>
    <row r="14495" spans="1:9" x14ac:dyDescent="0.3">
      <c r="A14495">
        <v>14524</v>
      </c>
      <c r="B14495">
        <v>8</v>
      </c>
      <c r="C14495">
        <v>233</v>
      </c>
      <c r="D14495" s="32">
        <v>0.70347222222222228</v>
      </c>
      <c r="E14495">
        <v>8000</v>
      </c>
      <c r="F14495">
        <v>2000</v>
      </c>
      <c r="G14495" s="31" t="s">
        <v>102</v>
      </c>
      <c r="H14495">
        <v>8</v>
      </c>
      <c r="I14495" s="31" t="s">
        <v>101</v>
      </c>
    </row>
    <row r="14496" spans="1:9" x14ac:dyDescent="0.3">
      <c r="A14496">
        <v>14525</v>
      </c>
      <c r="B14496">
        <v>5</v>
      </c>
      <c r="C14496">
        <v>233</v>
      </c>
      <c r="D14496" s="32">
        <v>0.55833333333333335</v>
      </c>
      <c r="E14496">
        <v>8000</v>
      </c>
      <c r="G14496" s="31" t="s">
        <v>97</v>
      </c>
      <c r="H14496">
        <v>8</v>
      </c>
      <c r="I14496" s="31" t="s">
        <v>105</v>
      </c>
    </row>
    <row r="14497" spans="1:9" x14ac:dyDescent="0.3">
      <c r="A14497">
        <v>14526</v>
      </c>
      <c r="B14497">
        <v>3</v>
      </c>
      <c r="C14497">
        <v>233</v>
      </c>
      <c r="D14497" s="32">
        <v>0.58333333333333337</v>
      </c>
      <c r="E14497">
        <v>8000</v>
      </c>
      <c r="F14497">
        <v>2000</v>
      </c>
      <c r="G14497" s="31" t="s">
        <v>102</v>
      </c>
      <c r="H14497">
        <v>9</v>
      </c>
      <c r="I14497" s="31" t="s">
        <v>104</v>
      </c>
    </row>
    <row r="14498" spans="1:9" x14ac:dyDescent="0.3">
      <c r="A14498">
        <v>14527</v>
      </c>
      <c r="B14498">
        <v>2</v>
      </c>
      <c r="C14498">
        <v>233</v>
      </c>
      <c r="D14498" s="32">
        <v>0.63194444444444442</v>
      </c>
      <c r="E14498">
        <v>10000</v>
      </c>
      <c r="F14498">
        <v>3700</v>
      </c>
      <c r="G14498" s="31" t="s">
        <v>97</v>
      </c>
      <c r="H14498">
        <v>9</v>
      </c>
      <c r="I14498" s="31" t="s">
        <v>98</v>
      </c>
    </row>
    <row r="14499" spans="1:9" x14ac:dyDescent="0.3">
      <c r="A14499">
        <v>14528</v>
      </c>
      <c r="B14499">
        <v>4</v>
      </c>
      <c r="C14499">
        <v>233</v>
      </c>
      <c r="D14499" s="32">
        <v>0.61597222222222225</v>
      </c>
      <c r="E14499">
        <v>8000</v>
      </c>
      <c r="G14499" s="31" t="s">
        <v>102</v>
      </c>
      <c r="H14499">
        <v>9</v>
      </c>
      <c r="I14499" s="31" t="s">
        <v>103</v>
      </c>
    </row>
    <row r="14500" spans="1:9" x14ac:dyDescent="0.3">
      <c r="A14500">
        <v>14529</v>
      </c>
      <c r="B14500">
        <v>8</v>
      </c>
      <c r="C14500">
        <v>233</v>
      </c>
      <c r="D14500" s="32">
        <v>0.72986111111111107</v>
      </c>
      <c r="E14500">
        <v>8000</v>
      </c>
      <c r="F14500">
        <v>2000</v>
      </c>
      <c r="G14500" s="31" t="s">
        <v>102</v>
      </c>
      <c r="H14500">
        <v>9</v>
      </c>
      <c r="I14500" s="31" t="s">
        <v>101</v>
      </c>
    </row>
    <row r="14501" spans="1:9" x14ac:dyDescent="0.3">
      <c r="A14501">
        <v>14530</v>
      </c>
      <c r="B14501">
        <v>5</v>
      </c>
      <c r="C14501">
        <v>233</v>
      </c>
      <c r="D14501" s="32">
        <v>0.58125000000000004</v>
      </c>
      <c r="E14501">
        <v>8000</v>
      </c>
      <c r="G14501" s="31" t="s">
        <v>102</v>
      </c>
      <c r="H14501">
        <v>9</v>
      </c>
      <c r="I14501" s="31" t="s">
        <v>105</v>
      </c>
    </row>
    <row r="14502" spans="1:9" x14ac:dyDescent="0.3">
      <c r="A14502">
        <v>14531</v>
      </c>
      <c r="B14502">
        <v>3</v>
      </c>
      <c r="C14502">
        <v>233</v>
      </c>
      <c r="D14502" s="32">
        <v>0.61527777777777781</v>
      </c>
      <c r="E14502">
        <v>8000</v>
      </c>
      <c r="F14502">
        <v>3000</v>
      </c>
      <c r="G14502" s="31" t="s">
        <v>102</v>
      </c>
      <c r="H14502">
        <v>10</v>
      </c>
      <c r="I14502" s="31" t="s">
        <v>104</v>
      </c>
    </row>
    <row r="14503" spans="1:9" x14ac:dyDescent="0.3">
      <c r="A14503">
        <v>14532</v>
      </c>
      <c r="B14503">
        <v>2</v>
      </c>
      <c r="C14503">
        <v>233</v>
      </c>
      <c r="D14503" s="32">
        <v>0.65277777777777779</v>
      </c>
      <c r="E14503">
        <v>8000</v>
      </c>
      <c r="G14503" s="31" t="s">
        <v>97</v>
      </c>
      <c r="H14503">
        <v>10</v>
      </c>
      <c r="I14503" s="31" t="s">
        <v>98</v>
      </c>
    </row>
    <row r="14504" spans="1:9" x14ac:dyDescent="0.3">
      <c r="A14504">
        <v>14533</v>
      </c>
      <c r="B14504">
        <v>4</v>
      </c>
      <c r="C14504">
        <v>233</v>
      </c>
      <c r="D14504" s="32">
        <v>0.63055555555555554</v>
      </c>
      <c r="E14504">
        <v>8000</v>
      </c>
      <c r="G14504" s="31" t="s">
        <v>102</v>
      </c>
      <c r="H14504">
        <v>10</v>
      </c>
      <c r="I14504" s="31" t="s">
        <v>103</v>
      </c>
    </row>
    <row r="14505" spans="1:9" x14ac:dyDescent="0.3">
      <c r="A14505">
        <v>14534</v>
      </c>
      <c r="B14505">
        <v>8</v>
      </c>
      <c r="C14505">
        <v>233</v>
      </c>
      <c r="D14505" s="32">
        <v>0.76875000000000004</v>
      </c>
      <c r="E14505">
        <v>8000</v>
      </c>
      <c r="F14505">
        <v>2000</v>
      </c>
      <c r="G14505" s="31" t="s">
        <v>102</v>
      </c>
      <c r="H14505">
        <v>10</v>
      </c>
      <c r="I14505" s="31" t="s">
        <v>101</v>
      </c>
    </row>
    <row r="14506" spans="1:9" x14ac:dyDescent="0.3">
      <c r="A14506">
        <v>14535</v>
      </c>
      <c r="B14506">
        <v>5</v>
      </c>
      <c r="C14506">
        <v>233</v>
      </c>
      <c r="D14506" s="32">
        <v>0.6118055555555556</v>
      </c>
      <c r="E14506">
        <v>8000</v>
      </c>
      <c r="G14506" s="31" t="s">
        <v>97</v>
      </c>
      <c r="H14506">
        <v>10</v>
      </c>
      <c r="I14506" s="31" t="s">
        <v>105</v>
      </c>
    </row>
    <row r="14507" spans="1:9" x14ac:dyDescent="0.3">
      <c r="A14507">
        <v>14536</v>
      </c>
      <c r="B14507">
        <v>3</v>
      </c>
      <c r="C14507">
        <v>233</v>
      </c>
      <c r="D14507" s="32">
        <v>0.63263888888888886</v>
      </c>
      <c r="E14507">
        <v>8000</v>
      </c>
      <c r="G14507" s="31" t="s">
        <v>97</v>
      </c>
      <c r="H14507">
        <v>11</v>
      </c>
      <c r="I14507" s="31" t="s">
        <v>104</v>
      </c>
    </row>
    <row r="14508" spans="1:9" x14ac:dyDescent="0.3">
      <c r="A14508">
        <v>14537</v>
      </c>
      <c r="B14508">
        <v>2</v>
      </c>
      <c r="C14508">
        <v>233</v>
      </c>
      <c r="D14508" s="32">
        <v>0.68680555555555556</v>
      </c>
      <c r="E14508">
        <v>8000</v>
      </c>
      <c r="G14508" s="31" t="s">
        <v>102</v>
      </c>
      <c r="H14508">
        <v>11</v>
      </c>
      <c r="I14508" s="31" t="s">
        <v>98</v>
      </c>
    </row>
    <row r="14509" spans="1:9" x14ac:dyDescent="0.3">
      <c r="A14509">
        <v>14538</v>
      </c>
      <c r="B14509">
        <v>4</v>
      </c>
      <c r="C14509">
        <v>233</v>
      </c>
      <c r="D14509" s="32">
        <v>0.65277777777777779</v>
      </c>
      <c r="E14509">
        <v>8000</v>
      </c>
      <c r="G14509" s="31" t="s">
        <v>97</v>
      </c>
      <c r="H14509">
        <v>11</v>
      </c>
      <c r="I14509" s="31" t="s">
        <v>103</v>
      </c>
    </row>
    <row r="14510" spans="1:9" x14ac:dyDescent="0.3">
      <c r="A14510">
        <v>14539</v>
      </c>
      <c r="B14510">
        <v>8</v>
      </c>
      <c r="C14510">
        <v>233</v>
      </c>
      <c r="D14510" s="32"/>
      <c r="E14510">
        <v>8000</v>
      </c>
      <c r="G14510" s="31" t="s">
        <v>97</v>
      </c>
      <c r="H14510">
        <v>11</v>
      </c>
      <c r="I14510" s="31" t="s">
        <v>101</v>
      </c>
    </row>
    <row r="14511" spans="1:9" x14ac:dyDescent="0.3">
      <c r="A14511">
        <v>14540</v>
      </c>
      <c r="B14511">
        <v>5</v>
      </c>
      <c r="C14511">
        <v>233</v>
      </c>
      <c r="D14511" s="32">
        <v>0.62986111111111109</v>
      </c>
      <c r="E14511">
        <v>8000</v>
      </c>
      <c r="F14511">
        <v>1000</v>
      </c>
      <c r="G14511" s="31" t="s">
        <v>102</v>
      </c>
      <c r="H14511">
        <v>11</v>
      </c>
      <c r="I14511" s="31" t="s">
        <v>105</v>
      </c>
    </row>
    <row r="14512" spans="1:9" x14ac:dyDescent="0.3">
      <c r="A14512">
        <v>14541</v>
      </c>
      <c r="B14512">
        <v>3</v>
      </c>
      <c r="C14512">
        <v>233</v>
      </c>
      <c r="D14512" s="32">
        <v>0.65208333333333335</v>
      </c>
      <c r="E14512">
        <v>8000</v>
      </c>
      <c r="F14512">
        <v>1000</v>
      </c>
      <c r="G14512" s="31" t="s">
        <v>102</v>
      </c>
      <c r="H14512">
        <v>12</v>
      </c>
      <c r="I14512" s="31" t="s">
        <v>104</v>
      </c>
    </row>
    <row r="14513" spans="1:9" x14ac:dyDescent="0.3">
      <c r="A14513">
        <v>14542</v>
      </c>
      <c r="B14513">
        <v>2</v>
      </c>
      <c r="C14513">
        <v>233</v>
      </c>
      <c r="D14513" s="32">
        <v>0.72013888888888888</v>
      </c>
      <c r="E14513">
        <v>8000</v>
      </c>
      <c r="G14513" s="31" t="s">
        <v>102</v>
      </c>
      <c r="H14513">
        <v>12</v>
      </c>
      <c r="I14513" s="31" t="s">
        <v>98</v>
      </c>
    </row>
    <row r="14514" spans="1:9" x14ac:dyDescent="0.3">
      <c r="A14514">
        <v>14543</v>
      </c>
      <c r="B14514">
        <v>4</v>
      </c>
      <c r="C14514">
        <v>233</v>
      </c>
      <c r="D14514" s="32">
        <v>0.68125000000000002</v>
      </c>
      <c r="E14514">
        <v>8000</v>
      </c>
      <c r="G14514" s="31" t="s">
        <v>102</v>
      </c>
      <c r="H14514">
        <v>12</v>
      </c>
      <c r="I14514" s="31" t="s">
        <v>103</v>
      </c>
    </row>
    <row r="14515" spans="1:9" x14ac:dyDescent="0.3">
      <c r="A14515">
        <v>14544</v>
      </c>
      <c r="B14515">
        <v>8</v>
      </c>
      <c r="C14515">
        <v>233</v>
      </c>
      <c r="D14515" s="32">
        <v>0.82222222222222219</v>
      </c>
      <c r="E14515">
        <v>8000</v>
      </c>
      <c r="F14515">
        <v>2000</v>
      </c>
      <c r="G14515" s="31" t="s">
        <v>97</v>
      </c>
      <c r="H14515">
        <v>12</v>
      </c>
      <c r="I14515" s="31" t="s">
        <v>101</v>
      </c>
    </row>
    <row r="14516" spans="1:9" x14ac:dyDescent="0.3">
      <c r="A14516">
        <v>14545</v>
      </c>
      <c r="B14516">
        <v>5</v>
      </c>
      <c r="C14516">
        <v>233</v>
      </c>
      <c r="D14516" s="32">
        <v>0.65138888888888891</v>
      </c>
      <c r="E14516">
        <v>8000</v>
      </c>
      <c r="G14516" s="31" t="s">
        <v>97</v>
      </c>
      <c r="H14516">
        <v>12</v>
      </c>
      <c r="I14516" s="31" t="s">
        <v>105</v>
      </c>
    </row>
    <row r="14517" spans="1:9" x14ac:dyDescent="0.3">
      <c r="A14517">
        <v>14546</v>
      </c>
      <c r="B14517">
        <v>3</v>
      </c>
      <c r="C14517">
        <v>233</v>
      </c>
      <c r="D14517" s="32">
        <v>0.67569444444444449</v>
      </c>
      <c r="E14517">
        <v>8000</v>
      </c>
      <c r="G14517" s="31" t="s">
        <v>97</v>
      </c>
      <c r="H14517">
        <v>13</v>
      </c>
      <c r="I14517" s="31" t="s">
        <v>104</v>
      </c>
    </row>
    <row r="14518" spans="1:9" x14ac:dyDescent="0.3">
      <c r="A14518">
        <v>14547</v>
      </c>
      <c r="B14518">
        <v>2</v>
      </c>
      <c r="C14518">
        <v>233</v>
      </c>
      <c r="D14518" s="32">
        <v>0.77916666666666667</v>
      </c>
      <c r="E14518">
        <v>10000</v>
      </c>
      <c r="G14518" s="31" t="s">
        <v>102</v>
      </c>
      <c r="H14518">
        <v>13</v>
      </c>
      <c r="I14518" s="31" t="s">
        <v>98</v>
      </c>
    </row>
    <row r="14519" spans="1:9" x14ac:dyDescent="0.3">
      <c r="A14519">
        <v>14548</v>
      </c>
      <c r="B14519">
        <v>4</v>
      </c>
      <c r="C14519">
        <v>233</v>
      </c>
      <c r="D14519" s="32">
        <v>0.69652777777777775</v>
      </c>
      <c r="E14519">
        <v>8000</v>
      </c>
      <c r="G14519" s="31" t="s">
        <v>97</v>
      </c>
      <c r="H14519">
        <v>13</v>
      </c>
      <c r="I14519" s="31" t="s">
        <v>103</v>
      </c>
    </row>
    <row r="14520" spans="1:9" x14ac:dyDescent="0.3">
      <c r="A14520">
        <v>14549</v>
      </c>
      <c r="B14520">
        <v>8</v>
      </c>
      <c r="C14520">
        <v>233</v>
      </c>
      <c r="D14520" s="32"/>
      <c r="E14520">
        <v>8000</v>
      </c>
      <c r="G14520" s="31" t="s">
        <v>102</v>
      </c>
      <c r="H14520">
        <v>13</v>
      </c>
      <c r="I14520" s="31" t="s">
        <v>101</v>
      </c>
    </row>
    <row r="14521" spans="1:9" x14ac:dyDescent="0.3">
      <c r="A14521">
        <v>14550</v>
      </c>
      <c r="B14521">
        <v>5</v>
      </c>
      <c r="C14521">
        <v>233</v>
      </c>
      <c r="D14521" s="32">
        <v>0.67291666666666672</v>
      </c>
      <c r="E14521">
        <v>8000</v>
      </c>
      <c r="F14521">
        <v>2000</v>
      </c>
      <c r="G14521" s="31" t="s">
        <v>97</v>
      </c>
      <c r="H14521">
        <v>13</v>
      </c>
      <c r="I14521" s="31" t="s">
        <v>105</v>
      </c>
    </row>
    <row r="14522" spans="1:9" x14ac:dyDescent="0.3">
      <c r="A14522">
        <v>14551</v>
      </c>
      <c r="B14522">
        <v>3</v>
      </c>
      <c r="C14522">
        <v>233</v>
      </c>
      <c r="D14522" s="32">
        <v>0.74444444444444446</v>
      </c>
      <c r="E14522">
        <v>8000</v>
      </c>
      <c r="G14522" s="31" t="s">
        <v>102</v>
      </c>
      <c r="H14522">
        <v>14</v>
      </c>
      <c r="I14522" s="31" t="s">
        <v>104</v>
      </c>
    </row>
    <row r="14523" spans="1:9" x14ac:dyDescent="0.3">
      <c r="A14523">
        <v>14552</v>
      </c>
      <c r="B14523">
        <v>2</v>
      </c>
      <c r="C14523">
        <v>233</v>
      </c>
      <c r="D14523" s="32">
        <v>0.80555555555555558</v>
      </c>
      <c r="E14523">
        <v>8000</v>
      </c>
      <c r="G14523" s="31" t="s">
        <v>97</v>
      </c>
      <c r="H14523">
        <v>14</v>
      </c>
      <c r="I14523" s="31" t="s">
        <v>98</v>
      </c>
    </row>
    <row r="14524" spans="1:9" x14ac:dyDescent="0.3">
      <c r="A14524">
        <v>14553</v>
      </c>
      <c r="B14524">
        <v>4</v>
      </c>
      <c r="C14524">
        <v>233</v>
      </c>
      <c r="D14524" s="32">
        <v>0.70833333333333337</v>
      </c>
      <c r="E14524">
        <v>8000</v>
      </c>
      <c r="G14524" s="31" t="s">
        <v>97</v>
      </c>
      <c r="H14524">
        <v>14</v>
      </c>
      <c r="I14524" s="31" t="s">
        <v>103</v>
      </c>
    </row>
    <row r="14525" spans="1:9" x14ac:dyDescent="0.3">
      <c r="A14525">
        <v>14554</v>
      </c>
      <c r="B14525">
        <v>5</v>
      </c>
      <c r="C14525">
        <v>233</v>
      </c>
      <c r="D14525" s="32">
        <v>0.69861111111111107</v>
      </c>
      <c r="E14525">
        <v>8000</v>
      </c>
      <c r="G14525" s="31" t="s">
        <v>97</v>
      </c>
      <c r="H14525">
        <v>14</v>
      </c>
      <c r="I14525" s="31" t="s">
        <v>105</v>
      </c>
    </row>
    <row r="14526" spans="1:9" x14ac:dyDescent="0.3">
      <c r="A14526">
        <v>14555</v>
      </c>
      <c r="B14526">
        <v>3</v>
      </c>
      <c r="C14526">
        <v>233</v>
      </c>
      <c r="D14526" s="32">
        <v>0.78055555555555556</v>
      </c>
      <c r="E14526">
        <v>10000</v>
      </c>
      <c r="F14526">
        <v>2100</v>
      </c>
      <c r="G14526" s="31" t="s">
        <v>102</v>
      </c>
      <c r="H14526">
        <v>15</v>
      </c>
      <c r="I14526" s="31" t="s">
        <v>104</v>
      </c>
    </row>
    <row r="14527" spans="1:9" x14ac:dyDescent="0.3">
      <c r="A14527">
        <v>14556</v>
      </c>
      <c r="B14527">
        <v>2</v>
      </c>
      <c r="C14527">
        <v>233</v>
      </c>
      <c r="D14527" s="32">
        <v>0.8305555555555556</v>
      </c>
      <c r="E14527">
        <v>8000</v>
      </c>
      <c r="F14527">
        <v>1000</v>
      </c>
      <c r="G14527" s="31" t="s">
        <v>97</v>
      </c>
      <c r="H14527">
        <v>15</v>
      </c>
      <c r="I14527" s="31" t="s">
        <v>98</v>
      </c>
    </row>
    <row r="14528" spans="1:9" x14ac:dyDescent="0.3">
      <c r="A14528">
        <v>14557</v>
      </c>
      <c r="B14528">
        <v>4</v>
      </c>
      <c r="C14528">
        <v>233</v>
      </c>
      <c r="D14528" s="32">
        <v>0.7416666666666667</v>
      </c>
      <c r="E14528">
        <v>8000</v>
      </c>
      <c r="G14528" s="31" t="s">
        <v>97</v>
      </c>
      <c r="H14528">
        <v>15</v>
      </c>
      <c r="I14528" s="31" t="s">
        <v>103</v>
      </c>
    </row>
    <row r="14529" spans="1:9" x14ac:dyDescent="0.3">
      <c r="A14529">
        <v>14558</v>
      </c>
      <c r="B14529">
        <v>5</v>
      </c>
      <c r="C14529">
        <v>233</v>
      </c>
      <c r="D14529" s="32">
        <v>0.72013888888888888</v>
      </c>
      <c r="E14529">
        <v>8000</v>
      </c>
      <c r="G14529" s="31" t="s">
        <v>97</v>
      </c>
      <c r="H14529">
        <v>15</v>
      </c>
      <c r="I14529" s="31" t="s">
        <v>105</v>
      </c>
    </row>
    <row r="14530" spans="1:9" x14ac:dyDescent="0.3">
      <c r="A14530">
        <v>14559</v>
      </c>
      <c r="B14530">
        <v>3</v>
      </c>
      <c r="C14530">
        <v>233</v>
      </c>
      <c r="D14530" s="32">
        <v>0.81041666666666667</v>
      </c>
      <c r="E14530">
        <v>8000</v>
      </c>
      <c r="G14530" s="31" t="s">
        <v>97</v>
      </c>
      <c r="H14530">
        <v>16</v>
      </c>
      <c r="I14530" s="31" t="s">
        <v>104</v>
      </c>
    </row>
    <row r="14531" spans="1:9" x14ac:dyDescent="0.3">
      <c r="A14531">
        <v>14560</v>
      </c>
      <c r="B14531">
        <v>4</v>
      </c>
      <c r="C14531">
        <v>233</v>
      </c>
      <c r="D14531" s="32">
        <v>0.76666666666666672</v>
      </c>
      <c r="E14531">
        <v>8000</v>
      </c>
      <c r="F14531">
        <v>2000</v>
      </c>
      <c r="G14531" s="31" t="s">
        <v>97</v>
      </c>
      <c r="H14531">
        <v>16</v>
      </c>
      <c r="I14531" s="31" t="s">
        <v>103</v>
      </c>
    </row>
    <row r="14532" spans="1:9" x14ac:dyDescent="0.3">
      <c r="A14532">
        <v>14561</v>
      </c>
      <c r="B14532">
        <v>5</v>
      </c>
      <c r="C14532">
        <v>233</v>
      </c>
      <c r="D14532" s="32">
        <v>0.73888888888888893</v>
      </c>
      <c r="E14532">
        <v>8000</v>
      </c>
      <c r="G14532" s="31" t="s">
        <v>97</v>
      </c>
      <c r="H14532">
        <v>16</v>
      </c>
      <c r="I14532" s="31" t="s">
        <v>105</v>
      </c>
    </row>
    <row r="14533" spans="1:9" x14ac:dyDescent="0.3">
      <c r="A14533">
        <v>14562</v>
      </c>
      <c r="B14533">
        <v>3</v>
      </c>
      <c r="C14533">
        <v>233</v>
      </c>
      <c r="D14533" s="32"/>
      <c r="E14533">
        <v>8000</v>
      </c>
      <c r="G14533" s="31" t="s">
        <v>97</v>
      </c>
      <c r="H14533">
        <v>17</v>
      </c>
      <c r="I14533" s="31" t="s">
        <v>104</v>
      </c>
    </row>
    <row r="14534" spans="1:9" x14ac:dyDescent="0.3">
      <c r="A14534">
        <v>14563</v>
      </c>
      <c r="B14534">
        <v>4</v>
      </c>
      <c r="C14534">
        <v>233</v>
      </c>
      <c r="D14534" s="32">
        <v>0.78402777777777777</v>
      </c>
      <c r="E14534">
        <v>8000</v>
      </c>
      <c r="F14534">
        <v>2000</v>
      </c>
      <c r="G14534" s="31" t="s">
        <v>97</v>
      </c>
      <c r="H14534">
        <v>17</v>
      </c>
      <c r="I14534" s="31" t="s">
        <v>103</v>
      </c>
    </row>
    <row r="14535" spans="1:9" x14ac:dyDescent="0.3">
      <c r="A14535">
        <v>14564</v>
      </c>
      <c r="B14535">
        <v>5</v>
      </c>
      <c r="C14535">
        <v>233</v>
      </c>
      <c r="D14535" s="32">
        <v>0.77986111111111112</v>
      </c>
      <c r="E14535">
        <v>8000</v>
      </c>
      <c r="G14535" s="31" t="s">
        <v>97</v>
      </c>
      <c r="H14535">
        <v>17</v>
      </c>
      <c r="I14535" s="31" t="s">
        <v>105</v>
      </c>
    </row>
    <row r="14536" spans="1:9" x14ac:dyDescent="0.3">
      <c r="A14536">
        <v>14565</v>
      </c>
      <c r="B14536">
        <v>4</v>
      </c>
      <c r="C14536">
        <v>233</v>
      </c>
      <c r="D14536" s="32"/>
      <c r="E14536">
        <v>8000</v>
      </c>
      <c r="G14536" s="31" t="s">
        <v>102</v>
      </c>
      <c r="H14536">
        <v>18</v>
      </c>
      <c r="I14536" s="31" t="s">
        <v>103</v>
      </c>
    </row>
    <row r="14537" spans="1:9" x14ac:dyDescent="0.3">
      <c r="A14537">
        <v>14566</v>
      </c>
      <c r="B14537">
        <v>5</v>
      </c>
      <c r="C14537">
        <v>233</v>
      </c>
      <c r="D14537" s="32">
        <v>0.77986111111111112</v>
      </c>
      <c r="E14537">
        <v>8000</v>
      </c>
      <c r="G14537" s="31" t="s">
        <v>97</v>
      </c>
      <c r="H14537">
        <v>18</v>
      </c>
      <c r="I14537" s="31" t="s">
        <v>105</v>
      </c>
    </row>
    <row r="14538" spans="1:9" x14ac:dyDescent="0.3">
      <c r="A14538">
        <v>14567</v>
      </c>
      <c r="B14538">
        <v>5</v>
      </c>
      <c r="C14538">
        <v>233</v>
      </c>
      <c r="D14538" s="32">
        <v>0.80138888888888893</v>
      </c>
      <c r="E14538">
        <v>8000</v>
      </c>
      <c r="G14538" s="31" t="s">
        <v>97</v>
      </c>
      <c r="H14538">
        <v>19</v>
      </c>
      <c r="I14538" s="31" t="s">
        <v>105</v>
      </c>
    </row>
    <row r="14539" spans="1:9" x14ac:dyDescent="0.3">
      <c r="A14539">
        <v>14568</v>
      </c>
      <c r="B14539">
        <v>5</v>
      </c>
      <c r="C14539">
        <v>233</v>
      </c>
      <c r="D14539" s="32">
        <v>0.82222222222222219</v>
      </c>
      <c r="E14539">
        <v>8000</v>
      </c>
      <c r="G14539" s="31" t="s">
        <v>97</v>
      </c>
      <c r="H14539">
        <v>20</v>
      </c>
      <c r="I14539" s="31" t="s">
        <v>105</v>
      </c>
    </row>
    <row r="14540" spans="1:9" x14ac:dyDescent="0.3">
      <c r="A14540">
        <v>14569</v>
      </c>
      <c r="B14540">
        <v>5</v>
      </c>
      <c r="C14540">
        <v>233</v>
      </c>
      <c r="D14540" s="32"/>
      <c r="E14540">
        <v>8000</v>
      </c>
      <c r="F14540">
        <v>4000</v>
      </c>
      <c r="G14540" s="31" t="s">
        <v>102</v>
      </c>
      <c r="H14540">
        <v>21</v>
      </c>
      <c r="I14540" s="31" t="s">
        <v>105</v>
      </c>
    </row>
    <row r="14541" spans="1:9" x14ac:dyDescent="0.3">
      <c r="A14541">
        <v>14570</v>
      </c>
      <c r="B14541">
        <v>3</v>
      </c>
      <c r="C14541">
        <v>234</v>
      </c>
      <c r="D14541" s="32">
        <v>0.44374999999999998</v>
      </c>
      <c r="E14541">
        <v>8000</v>
      </c>
      <c r="G14541" s="31" t="s">
        <v>97</v>
      </c>
      <c r="H14541">
        <v>4</v>
      </c>
      <c r="I14541" s="31" t="s">
        <v>104</v>
      </c>
    </row>
    <row r="14542" spans="1:9" x14ac:dyDescent="0.3">
      <c r="A14542">
        <v>14571</v>
      </c>
      <c r="B14542">
        <v>2</v>
      </c>
      <c r="C14542">
        <v>234</v>
      </c>
      <c r="D14542" s="32">
        <v>0.45277777777777778</v>
      </c>
      <c r="E14542">
        <v>8000</v>
      </c>
      <c r="G14542" s="31" t="s">
        <v>97</v>
      </c>
      <c r="H14542">
        <v>4</v>
      </c>
      <c r="I14542" s="31" t="s">
        <v>98</v>
      </c>
    </row>
    <row r="14543" spans="1:9" x14ac:dyDescent="0.3">
      <c r="A14543">
        <v>14572</v>
      </c>
      <c r="B14543">
        <v>1</v>
      </c>
      <c r="C14543">
        <v>234</v>
      </c>
      <c r="D14543" s="32">
        <v>0.45624999999999999</v>
      </c>
      <c r="E14543">
        <v>8000</v>
      </c>
      <c r="G14543" s="31" t="s">
        <v>97</v>
      </c>
      <c r="H14543">
        <v>4</v>
      </c>
      <c r="I14543" s="31" t="s">
        <v>99</v>
      </c>
    </row>
    <row r="14544" spans="1:9" x14ac:dyDescent="0.3">
      <c r="A14544">
        <v>14573</v>
      </c>
      <c r="B14544">
        <v>4</v>
      </c>
      <c r="C14544">
        <v>234</v>
      </c>
      <c r="D14544" s="32">
        <v>0.44236111111111109</v>
      </c>
      <c r="E14544">
        <v>8000</v>
      </c>
      <c r="G14544" s="31" t="s">
        <v>102</v>
      </c>
      <c r="H14544">
        <v>4</v>
      </c>
      <c r="I14544" s="31" t="s">
        <v>103</v>
      </c>
    </row>
    <row r="14545" spans="1:9" x14ac:dyDescent="0.3">
      <c r="A14545">
        <v>14574</v>
      </c>
      <c r="B14545">
        <v>8</v>
      </c>
      <c r="C14545">
        <v>234</v>
      </c>
      <c r="D14545" s="32">
        <v>0.45833333333333331</v>
      </c>
      <c r="E14545">
        <v>8000</v>
      </c>
      <c r="F14545">
        <v>4000</v>
      </c>
      <c r="G14545" s="31" t="s">
        <v>102</v>
      </c>
      <c r="H14545">
        <v>4</v>
      </c>
      <c r="I14545" s="31" t="s">
        <v>101</v>
      </c>
    </row>
    <row r="14546" spans="1:9" x14ac:dyDescent="0.3">
      <c r="A14546">
        <v>14575</v>
      </c>
      <c r="B14546">
        <v>5</v>
      </c>
      <c r="C14546">
        <v>234</v>
      </c>
      <c r="D14546" s="32">
        <v>0.44374999999999998</v>
      </c>
      <c r="E14546">
        <v>8000</v>
      </c>
      <c r="F14546">
        <v>3000</v>
      </c>
      <c r="G14546" s="31" t="s">
        <v>102</v>
      </c>
      <c r="H14546">
        <v>4</v>
      </c>
      <c r="I14546" s="31" t="s">
        <v>105</v>
      </c>
    </row>
    <row r="14547" spans="1:9" x14ac:dyDescent="0.3">
      <c r="A14547">
        <v>14576</v>
      </c>
      <c r="B14547">
        <v>3</v>
      </c>
      <c r="C14547">
        <v>234</v>
      </c>
      <c r="D14547" s="32">
        <v>0.4597222222222222</v>
      </c>
      <c r="E14547">
        <v>10000</v>
      </c>
      <c r="F14547">
        <v>2000</v>
      </c>
      <c r="G14547" s="31" t="s">
        <v>97</v>
      </c>
      <c r="H14547">
        <v>5</v>
      </c>
      <c r="I14547" s="31" t="s">
        <v>104</v>
      </c>
    </row>
    <row r="14548" spans="1:9" x14ac:dyDescent="0.3">
      <c r="A14548">
        <v>14577</v>
      </c>
      <c r="B14548">
        <v>2</v>
      </c>
      <c r="C14548">
        <v>234</v>
      </c>
      <c r="D14548" s="32">
        <v>0.47916666666666669</v>
      </c>
      <c r="E14548">
        <v>8000</v>
      </c>
      <c r="F14548">
        <v>2000</v>
      </c>
      <c r="G14548" s="31" t="s">
        <v>102</v>
      </c>
      <c r="H14548">
        <v>5</v>
      </c>
      <c r="I14548" s="31" t="s">
        <v>98</v>
      </c>
    </row>
    <row r="14549" spans="1:9" x14ac:dyDescent="0.3">
      <c r="A14549">
        <v>14578</v>
      </c>
      <c r="B14549">
        <v>1</v>
      </c>
      <c r="C14549">
        <v>234</v>
      </c>
      <c r="D14549" s="32">
        <v>0.48819444444444443</v>
      </c>
      <c r="E14549">
        <v>10000</v>
      </c>
      <c r="G14549" s="31" t="s">
        <v>97</v>
      </c>
      <c r="H14549">
        <v>5</v>
      </c>
      <c r="I14549" s="31" t="s">
        <v>99</v>
      </c>
    </row>
    <row r="14550" spans="1:9" x14ac:dyDescent="0.3">
      <c r="A14550">
        <v>14579</v>
      </c>
      <c r="B14550">
        <v>4</v>
      </c>
      <c r="C14550">
        <v>234</v>
      </c>
      <c r="D14550" s="32">
        <v>0.46180555555555558</v>
      </c>
      <c r="E14550">
        <v>8000</v>
      </c>
      <c r="G14550" s="31" t="s">
        <v>97</v>
      </c>
      <c r="H14550">
        <v>5</v>
      </c>
      <c r="I14550" s="31" t="s">
        <v>103</v>
      </c>
    </row>
    <row r="14551" spans="1:9" x14ac:dyDescent="0.3">
      <c r="A14551">
        <v>14580</v>
      </c>
      <c r="B14551">
        <v>8</v>
      </c>
      <c r="C14551">
        <v>234</v>
      </c>
      <c r="D14551" s="32">
        <v>0.48680555555555555</v>
      </c>
      <c r="E14551">
        <v>8000</v>
      </c>
      <c r="G14551" s="31" t="s">
        <v>97</v>
      </c>
      <c r="H14551">
        <v>5</v>
      </c>
      <c r="I14551" s="31" t="s">
        <v>101</v>
      </c>
    </row>
    <row r="14552" spans="1:9" x14ac:dyDescent="0.3">
      <c r="A14552">
        <v>14581</v>
      </c>
      <c r="B14552">
        <v>5</v>
      </c>
      <c r="C14552">
        <v>234</v>
      </c>
      <c r="D14552" s="32">
        <v>0.46319444444444446</v>
      </c>
      <c r="E14552">
        <v>8000</v>
      </c>
      <c r="G14552" s="31" t="s">
        <v>97</v>
      </c>
      <c r="H14552">
        <v>5</v>
      </c>
      <c r="I14552" s="31" t="s">
        <v>105</v>
      </c>
    </row>
    <row r="14553" spans="1:9" x14ac:dyDescent="0.3">
      <c r="A14553">
        <v>14582</v>
      </c>
      <c r="B14553">
        <v>3</v>
      </c>
      <c r="C14553">
        <v>234</v>
      </c>
      <c r="D14553" s="32">
        <v>0.49236111111111114</v>
      </c>
      <c r="E14553">
        <v>8000</v>
      </c>
      <c r="F14553">
        <v>2000</v>
      </c>
      <c r="G14553" s="31" t="s">
        <v>97</v>
      </c>
      <c r="H14553">
        <v>6</v>
      </c>
      <c r="I14553" s="31" t="s">
        <v>104</v>
      </c>
    </row>
    <row r="14554" spans="1:9" x14ac:dyDescent="0.3">
      <c r="A14554">
        <v>14583</v>
      </c>
      <c r="B14554">
        <v>2</v>
      </c>
      <c r="C14554">
        <v>234</v>
      </c>
      <c r="D14554" s="32">
        <v>0.5083333333333333</v>
      </c>
      <c r="E14554">
        <v>8000</v>
      </c>
      <c r="G14554" s="31" t="s">
        <v>102</v>
      </c>
      <c r="H14554">
        <v>6</v>
      </c>
      <c r="I14554" s="31" t="s">
        <v>98</v>
      </c>
    </row>
    <row r="14555" spans="1:9" x14ac:dyDescent="0.3">
      <c r="A14555">
        <v>14584</v>
      </c>
      <c r="B14555">
        <v>1</v>
      </c>
      <c r="C14555">
        <v>234</v>
      </c>
      <c r="D14555" s="32">
        <v>0.50486111111111109</v>
      </c>
      <c r="E14555">
        <v>8000</v>
      </c>
      <c r="G14555" s="31" t="s">
        <v>102</v>
      </c>
      <c r="H14555">
        <v>6</v>
      </c>
      <c r="I14555" s="31" t="s">
        <v>99</v>
      </c>
    </row>
    <row r="14556" spans="1:9" x14ac:dyDescent="0.3">
      <c r="A14556">
        <v>14585</v>
      </c>
      <c r="B14556">
        <v>4</v>
      </c>
      <c r="C14556">
        <v>234</v>
      </c>
      <c r="D14556" s="32">
        <v>0.47916666666666669</v>
      </c>
      <c r="E14556">
        <v>8000</v>
      </c>
      <c r="G14556" s="31" t="s">
        <v>97</v>
      </c>
      <c r="H14556">
        <v>6</v>
      </c>
      <c r="I14556" s="31" t="s">
        <v>103</v>
      </c>
    </row>
    <row r="14557" spans="1:9" x14ac:dyDescent="0.3">
      <c r="A14557">
        <v>14586</v>
      </c>
      <c r="B14557">
        <v>8</v>
      </c>
      <c r="C14557">
        <v>234</v>
      </c>
      <c r="D14557" s="32">
        <v>0.51249999999999996</v>
      </c>
      <c r="E14557">
        <v>8000</v>
      </c>
      <c r="G14557" s="31" t="s">
        <v>97</v>
      </c>
      <c r="H14557">
        <v>6</v>
      </c>
      <c r="I14557" s="31" t="s">
        <v>101</v>
      </c>
    </row>
    <row r="14558" spans="1:9" x14ac:dyDescent="0.3">
      <c r="A14558">
        <v>14587</v>
      </c>
      <c r="B14558">
        <v>5</v>
      </c>
      <c r="C14558">
        <v>234</v>
      </c>
      <c r="D14558" s="32">
        <v>0.48680555555555555</v>
      </c>
      <c r="E14558">
        <v>8000</v>
      </c>
      <c r="G14558" s="31" t="s">
        <v>97</v>
      </c>
      <c r="H14558">
        <v>6</v>
      </c>
      <c r="I14558" s="31" t="s">
        <v>105</v>
      </c>
    </row>
    <row r="14559" spans="1:9" x14ac:dyDescent="0.3">
      <c r="A14559">
        <v>14588</v>
      </c>
      <c r="B14559">
        <v>3</v>
      </c>
      <c r="C14559">
        <v>234</v>
      </c>
      <c r="D14559" s="32">
        <v>0.5180555555555556</v>
      </c>
      <c r="E14559">
        <v>10000</v>
      </c>
      <c r="G14559" s="31" t="s">
        <v>97</v>
      </c>
      <c r="H14559">
        <v>7</v>
      </c>
      <c r="I14559" s="31" t="s">
        <v>104</v>
      </c>
    </row>
    <row r="14560" spans="1:9" x14ac:dyDescent="0.3">
      <c r="A14560">
        <v>14589</v>
      </c>
      <c r="B14560">
        <v>2</v>
      </c>
      <c r="C14560">
        <v>234</v>
      </c>
      <c r="D14560" s="32">
        <v>0.54583333333333328</v>
      </c>
      <c r="E14560">
        <v>8000</v>
      </c>
      <c r="G14560" s="31" t="s">
        <v>97</v>
      </c>
      <c r="H14560">
        <v>7</v>
      </c>
      <c r="I14560" s="31" t="s">
        <v>98</v>
      </c>
    </row>
    <row r="14561" spans="1:9" x14ac:dyDescent="0.3">
      <c r="A14561">
        <v>14590</v>
      </c>
      <c r="B14561">
        <v>1</v>
      </c>
      <c r="C14561">
        <v>234</v>
      </c>
      <c r="D14561" s="32">
        <v>0.5493055555555556</v>
      </c>
      <c r="E14561">
        <v>8000</v>
      </c>
      <c r="G14561" s="31" t="s">
        <v>97</v>
      </c>
      <c r="H14561">
        <v>7</v>
      </c>
      <c r="I14561" s="31" t="s">
        <v>99</v>
      </c>
    </row>
    <row r="14562" spans="1:9" x14ac:dyDescent="0.3">
      <c r="A14562">
        <v>14591</v>
      </c>
      <c r="B14562">
        <v>4</v>
      </c>
      <c r="C14562">
        <v>234</v>
      </c>
      <c r="D14562" s="32">
        <v>0.49930555555555556</v>
      </c>
      <c r="E14562">
        <v>8000</v>
      </c>
      <c r="G14562" s="31" t="s">
        <v>102</v>
      </c>
      <c r="H14562">
        <v>7</v>
      </c>
      <c r="I14562" s="31" t="s">
        <v>103</v>
      </c>
    </row>
    <row r="14563" spans="1:9" x14ac:dyDescent="0.3">
      <c r="A14563">
        <v>14592</v>
      </c>
      <c r="B14563">
        <v>8</v>
      </c>
      <c r="C14563">
        <v>234</v>
      </c>
      <c r="D14563" s="32">
        <v>0.58888888888888891</v>
      </c>
      <c r="E14563">
        <v>10000</v>
      </c>
      <c r="G14563" s="31" t="s">
        <v>97</v>
      </c>
      <c r="H14563">
        <v>7</v>
      </c>
      <c r="I14563" s="31" t="s">
        <v>101</v>
      </c>
    </row>
    <row r="14564" spans="1:9" x14ac:dyDescent="0.3">
      <c r="A14564">
        <v>14593</v>
      </c>
      <c r="B14564">
        <v>5</v>
      </c>
      <c r="C14564">
        <v>234</v>
      </c>
      <c r="D14564" s="32">
        <v>0.50972222222222219</v>
      </c>
      <c r="E14564">
        <v>8000</v>
      </c>
      <c r="G14564" s="31" t="s">
        <v>97</v>
      </c>
      <c r="H14564">
        <v>7</v>
      </c>
      <c r="I14564" s="31" t="s">
        <v>105</v>
      </c>
    </row>
    <row r="14565" spans="1:9" x14ac:dyDescent="0.3">
      <c r="A14565">
        <v>14594</v>
      </c>
      <c r="B14565">
        <v>3</v>
      </c>
      <c r="C14565">
        <v>234</v>
      </c>
      <c r="D14565" s="32">
        <v>0.56874999999999998</v>
      </c>
      <c r="E14565">
        <v>8000</v>
      </c>
      <c r="F14565">
        <v>1000</v>
      </c>
      <c r="G14565" s="31" t="s">
        <v>102</v>
      </c>
      <c r="H14565">
        <v>8</v>
      </c>
      <c r="I14565" s="31" t="s">
        <v>104</v>
      </c>
    </row>
    <row r="14566" spans="1:9" x14ac:dyDescent="0.3">
      <c r="A14566">
        <v>14595</v>
      </c>
      <c r="B14566">
        <v>2</v>
      </c>
      <c r="C14566">
        <v>234</v>
      </c>
      <c r="D14566" s="32">
        <v>0.56180555555555556</v>
      </c>
      <c r="E14566">
        <v>8000</v>
      </c>
      <c r="G14566" s="31" t="s">
        <v>102</v>
      </c>
      <c r="H14566">
        <v>8</v>
      </c>
      <c r="I14566" s="31" t="s">
        <v>98</v>
      </c>
    </row>
    <row r="14567" spans="1:9" x14ac:dyDescent="0.3">
      <c r="A14567">
        <v>14596</v>
      </c>
      <c r="B14567">
        <v>1</v>
      </c>
      <c r="C14567">
        <v>234</v>
      </c>
      <c r="D14567" s="32">
        <v>0.62083333333333335</v>
      </c>
      <c r="E14567">
        <v>8000</v>
      </c>
      <c r="G14567" s="31" t="s">
        <v>102</v>
      </c>
      <c r="H14567">
        <v>8</v>
      </c>
      <c r="I14567" s="31" t="s">
        <v>99</v>
      </c>
    </row>
    <row r="14568" spans="1:9" x14ac:dyDescent="0.3">
      <c r="A14568">
        <v>14597</v>
      </c>
      <c r="B14568">
        <v>4</v>
      </c>
      <c r="C14568">
        <v>234</v>
      </c>
      <c r="D14568" s="32">
        <v>0.52430555555555558</v>
      </c>
      <c r="E14568">
        <v>8000</v>
      </c>
      <c r="G14568" s="31" t="s">
        <v>97</v>
      </c>
      <c r="H14568">
        <v>8</v>
      </c>
      <c r="I14568" s="31" t="s">
        <v>103</v>
      </c>
    </row>
    <row r="14569" spans="1:9" x14ac:dyDescent="0.3">
      <c r="A14569">
        <v>14598</v>
      </c>
      <c r="B14569">
        <v>8</v>
      </c>
      <c r="C14569">
        <v>234</v>
      </c>
      <c r="D14569" s="32">
        <v>0.63263888888888886</v>
      </c>
      <c r="E14569">
        <v>8000</v>
      </c>
      <c r="G14569" s="31" t="s">
        <v>102</v>
      </c>
      <c r="H14569">
        <v>8</v>
      </c>
      <c r="I14569" s="31" t="s">
        <v>101</v>
      </c>
    </row>
    <row r="14570" spans="1:9" x14ac:dyDescent="0.3">
      <c r="A14570">
        <v>14599</v>
      </c>
      <c r="B14570">
        <v>5</v>
      </c>
      <c r="C14570">
        <v>234</v>
      </c>
      <c r="D14570" s="32">
        <v>0.55555555555555558</v>
      </c>
      <c r="E14570">
        <v>8000</v>
      </c>
      <c r="G14570" s="31" t="s">
        <v>97</v>
      </c>
      <c r="H14570">
        <v>8</v>
      </c>
      <c r="I14570" s="31" t="s">
        <v>105</v>
      </c>
    </row>
    <row r="14571" spans="1:9" x14ac:dyDescent="0.3">
      <c r="A14571">
        <v>14600</v>
      </c>
      <c r="B14571">
        <v>3</v>
      </c>
      <c r="C14571">
        <v>234</v>
      </c>
      <c r="D14571" s="32">
        <v>0.60486111111111107</v>
      </c>
      <c r="E14571">
        <v>8000</v>
      </c>
      <c r="G14571" s="31" t="s">
        <v>102</v>
      </c>
      <c r="H14571">
        <v>9</v>
      </c>
      <c r="I14571" s="31" t="s">
        <v>104</v>
      </c>
    </row>
    <row r="14572" spans="1:9" x14ac:dyDescent="0.3">
      <c r="A14572">
        <v>14601</v>
      </c>
      <c r="B14572">
        <v>2</v>
      </c>
      <c r="C14572">
        <v>234</v>
      </c>
      <c r="D14572" s="32">
        <v>0.62291666666666667</v>
      </c>
      <c r="E14572">
        <v>10000</v>
      </c>
      <c r="G14572" s="31" t="s">
        <v>102</v>
      </c>
      <c r="H14572">
        <v>9</v>
      </c>
      <c r="I14572" s="31" t="s">
        <v>98</v>
      </c>
    </row>
    <row r="14573" spans="1:9" x14ac:dyDescent="0.3">
      <c r="A14573">
        <v>14602</v>
      </c>
      <c r="B14573">
        <v>1</v>
      </c>
      <c r="C14573">
        <v>234</v>
      </c>
      <c r="D14573" s="32">
        <v>0.64861111111111114</v>
      </c>
      <c r="E14573">
        <v>8000</v>
      </c>
      <c r="G14573" s="31" t="s">
        <v>102</v>
      </c>
      <c r="H14573">
        <v>9</v>
      </c>
      <c r="I14573" s="31" t="s">
        <v>99</v>
      </c>
    </row>
    <row r="14574" spans="1:9" x14ac:dyDescent="0.3">
      <c r="A14574">
        <v>14603</v>
      </c>
      <c r="B14574">
        <v>4</v>
      </c>
      <c r="C14574">
        <v>234</v>
      </c>
      <c r="D14574" s="32">
        <v>0.5625</v>
      </c>
      <c r="E14574">
        <v>8000</v>
      </c>
      <c r="G14574" s="31" t="s">
        <v>97</v>
      </c>
      <c r="H14574">
        <v>9</v>
      </c>
      <c r="I14574" s="31" t="s">
        <v>103</v>
      </c>
    </row>
    <row r="14575" spans="1:9" x14ac:dyDescent="0.3">
      <c r="A14575">
        <v>14604</v>
      </c>
      <c r="B14575">
        <v>8</v>
      </c>
      <c r="C14575">
        <v>234</v>
      </c>
      <c r="D14575" s="32">
        <v>0.67986111111111114</v>
      </c>
      <c r="E14575">
        <v>8000</v>
      </c>
      <c r="G14575" s="31" t="s">
        <v>97</v>
      </c>
      <c r="H14575">
        <v>9</v>
      </c>
      <c r="I14575" s="31" t="s">
        <v>101</v>
      </c>
    </row>
    <row r="14576" spans="1:9" x14ac:dyDescent="0.3">
      <c r="A14576">
        <v>14605</v>
      </c>
      <c r="B14576">
        <v>5</v>
      </c>
      <c r="C14576">
        <v>234</v>
      </c>
      <c r="D14576" s="32">
        <v>0.57708333333333328</v>
      </c>
      <c r="E14576">
        <v>8000</v>
      </c>
      <c r="G14576" s="31" t="s">
        <v>97</v>
      </c>
      <c r="H14576">
        <v>9</v>
      </c>
      <c r="I14576" s="31" t="s">
        <v>105</v>
      </c>
    </row>
    <row r="14577" spans="1:9" x14ac:dyDescent="0.3">
      <c r="A14577">
        <v>14606</v>
      </c>
      <c r="B14577">
        <v>3</v>
      </c>
      <c r="C14577">
        <v>234</v>
      </c>
      <c r="D14577" s="32">
        <v>0.67986111111111114</v>
      </c>
      <c r="E14577">
        <v>8000</v>
      </c>
      <c r="G14577" s="31" t="s">
        <v>97</v>
      </c>
      <c r="H14577">
        <v>10</v>
      </c>
      <c r="I14577" s="31" t="s">
        <v>104</v>
      </c>
    </row>
    <row r="14578" spans="1:9" x14ac:dyDescent="0.3">
      <c r="A14578">
        <v>14607</v>
      </c>
      <c r="B14578">
        <v>2</v>
      </c>
      <c r="C14578">
        <v>234</v>
      </c>
      <c r="D14578" s="32">
        <v>0.72361111111111109</v>
      </c>
      <c r="E14578">
        <v>8000</v>
      </c>
      <c r="G14578" s="31" t="s">
        <v>102</v>
      </c>
      <c r="H14578">
        <v>10</v>
      </c>
      <c r="I14578" s="31" t="s">
        <v>98</v>
      </c>
    </row>
    <row r="14579" spans="1:9" x14ac:dyDescent="0.3">
      <c r="A14579">
        <v>14608</v>
      </c>
      <c r="B14579">
        <v>1</v>
      </c>
      <c r="C14579">
        <v>234</v>
      </c>
      <c r="D14579" s="32">
        <v>0.73750000000000004</v>
      </c>
      <c r="E14579">
        <v>8000</v>
      </c>
      <c r="G14579" s="31" t="s">
        <v>102</v>
      </c>
      <c r="H14579">
        <v>10</v>
      </c>
      <c r="I14579" s="31" t="s">
        <v>99</v>
      </c>
    </row>
    <row r="14580" spans="1:9" x14ac:dyDescent="0.3">
      <c r="A14580">
        <v>14609</v>
      </c>
      <c r="B14580">
        <v>4</v>
      </c>
      <c r="C14580">
        <v>234</v>
      </c>
      <c r="D14580" s="32">
        <v>0.57847222222222228</v>
      </c>
      <c r="E14580">
        <v>8000</v>
      </c>
      <c r="G14580" s="31" t="s">
        <v>97</v>
      </c>
      <c r="H14580">
        <v>10</v>
      </c>
      <c r="I14580" s="31" t="s">
        <v>103</v>
      </c>
    </row>
    <row r="14581" spans="1:9" x14ac:dyDescent="0.3">
      <c r="A14581">
        <v>14610</v>
      </c>
      <c r="B14581">
        <v>8</v>
      </c>
      <c r="C14581">
        <v>234</v>
      </c>
      <c r="D14581" s="32">
        <v>0.68263888888888891</v>
      </c>
      <c r="E14581">
        <v>8000</v>
      </c>
      <c r="G14581" s="31" t="s">
        <v>97</v>
      </c>
      <c r="H14581">
        <v>10</v>
      </c>
      <c r="I14581" s="31" t="s">
        <v>101</v>
      </c>
    </row>
    <row r="14582" spans="1:9" x14ac:dyDescent="0.3">
      <c r="A14582">
        <v>14611</v>
      </c>
      <c r="B14582">
        <v>5</v>
      </c>
      <c r="C14582">
        <v>234</v>
      </c>
      <c r="D14582" s="32">
        <v>0.59791666666666665</v>
      </c>
      <c r="E14582">
        <v>8000</v>
      </c>
      <c r="G14582" s="31" t="s">
        <v>97</v>
      </c>
      <c r="H14582">
        <v>10</v>
      </c>
      <c r="I14582" s="31" t="s">
        <v>105</v>
      </c>
    </row>
    <row r="14583" spans="1:9" x14ac:dyDescent="0.3">
      <c r="A14583">
        <v>14612</v>
      </c>
      <c r="B14583">
        <v>3</v>
      </c>
      <c r="C14583">
        <v>234</v>
      </c>
      <c r="D14583" s="32">
        <v>0.72916666666666663</v>
      </c>
      <c r="E14583">
        <v>8000</v>
      </c>
      <c r="G14583" s="31" t="s">
        <v>102</v>
      </c>
      <c r="H14583">
        <v>11</v>
      </c>
      <c r="I14583" s="31" t="s">
        <v>104</v>
      </c>
    </row>
    <row r="14584" spans="1:9" x14ac:dyDescent="0.3">
      <c r="A14584">
        <v>14613</v>
      </c>
      <c r="B14584">
        <v>2</v>
      </c>
      <c r="C14584">
        <v>234</v>
      </c>
      <c r="D14584" s="32">
        <v>0.73750000000000004</v>
      </c>
      <c r="E14584">
        <v>8000</v>
      </c>
      <c r="G14584" s="31" t="s">
        <v>97</v>
      </c>
      <c r="H14584">
        <v>11</v>
      </c>
      <c r="I14584" s="31" t="s">
        <v>98</v>
      </c>
    </row>
    <row r="14585" spans="1:9" x14ac:dyDescent="0.3">
      <c r="A14585">
        <v>14614</v>
      </c>
      <c r="B14585">
        <v>1</v>
      </c>
      <c r="C14585">
        <v>234</v>
      </c>
      <c r="D14585" s="32">
        <v>0.77569444444444446</v>
      </c>
      <c r="E14585">
        <v>8000</v>
      </c>
      <c r="G14585" s="31" t="s">
        <v>97</v>
      </c>
      <c r="H14585">
        <v>11</v>
      </c>
      <c r="I14585" s="31" t="s">
        <v>99</v>
      </c>
    </row>
    <row r="14586" spans="1:9" x14ac:dyDescent="0.3">
      <c r="A14586">
        <v>14615</v>
      </c>
      <c r="B14586">
        <v>4</v>
      </c>
      <c r="C14586">
        <v>234</v>
      </c>
      <c r="D14586" s="32">
        <v>0.66736111111111107</v>
      </c>
      <c r="E14586">
        <v>8000</v>
      </c>
      <c r="G14586" s="31" t="s">
        <v>102</v>
      </c>
      <c r="H14586">
        <v>11</v>
      </c>
      <c r="I14586" s="31" t="s">
        <v>103</v>
      </c>
    </row>
    <row r="14587" spans="1:9" x14ac:dyDescent="0.3">
      <c r="A14587">
        <v>14616</v>
      </c>
      <c r="B14587">
        <v>8</v>
      </c>
      <c r="C14587">
        <v>234</v>
      </c>
      <c r="D14587" s="32">
        <v>0.74027777777777781</v>
      </c>
      <c r="E14587">
        <v>8000</v>
      </c>
      <c r="G14587" s="31" t="s">
        <v>97</v>
      </c>
      <c r="H14587">
        <v>11</v>
      </c>
      <c r="I14587" s="31" t="s">
        <v>101</v>
      </c>
    </row>
    <row r="14588" spans="1:9" x14ac:dyDescent="0.3">
      <c r="A14588">
        <v>14617</v>
      </c>
      <c r="B14588">
        <v>5</v>
      </c>
      <c r="C14588">
        <v>234</v>
      </c>
      <c r="D14588" s="32">
        <v>0.61944444444444446</v>
      </c>
      <c r="E14588">
        <v>8000</v>
      </c>
      <c r="G14588" s="31" t="s">
        <v>102</v>
      </c>
      <c r="H14588">
        <v>11</v>
      </c>
      <c r="I14588" s="31" t="s">
        <v>105</v>
      </c>
    </row>
    <row r="14589" spans="1:9" x14ac:dyDescent="0.3">
      <c r="A14589">
        <v>14618</v>
      </c>
      <c r="B14589">
        <v>3</v>
      </c>
      <c r="C14589">
        <v>234</v>
      </c>
      <c r="D14589" s="32">
        <v>0.75694444444444442</v>
      </c>
      <c r="E14589">
        <v>8000</v>
      </c>
      <c r="G14589" s="31" t="s">
        <v>97</v>
      </c>
      <c r="H14589">
        <v>12</v>
      </c>
      <c r="I14589" s="31" t="s">
        <v>104</v>
      </c>
    </row>
    <row r="14590" spans="1:9" x14ac:dyDescent="0.3">
      <c r="A14590">
        <v>14619</v>
      </c>
      <c r="B14590">
        <v>2</v>
      </c>
      <c r="C14590">
        <v>234</v>
      </c>
      <c r="D14590" s="32">
        <v>0.75763888888888886</v>
      </c>
      <c r="E14590">
        <v>8000</v>
      </c>
      <c r="G14590" s="31" t="s">
        <v>102</v>
      </c>
      <c r="H14590">
        <v>12</v>
      </c>
      <c r="I14590" s="31" t="s">
        <v>98</v>
      </c>
    </row>
    <row r="14591" spans="1:9" x14ac:dyDescent="0.3">
      <c r="A14591">
        <v>14620</v>
      </c>
      <c r="B14591">
        <v>1</v>
      </c>
      <c r="C14591">
        <v>234</v>
      </c>
      <c r="D14591" s="32">
        <v>0.80347222222222225</v>
      </c>
      <c r="E14591">
        <v>8000</v>
      </c>
      <c r="G14591" s="31" t="s">
        <v>102</v>
      </c>
      <c r="H14591">
        <v>12</v>
      </c>
      <c r="I14591" s="31" t="s">
        <v>99</v>
      </c>
    </row>
    <row r="14592" spans="1:9" x14ac:dyDescent="0.3">
      <c r="A14592">
        <v>14621</v>
      </c>
      <c r="B14592">
        <v>4</v>
      </c>
      <c r="C14592">
        <v>234</v>
      </c>
      <c r="D14592" s="32">
        <v>0.73055555555555551</v>
      </c>
      <c r="E14592">
        <v>8000</v>
      </c>
      <c r="G14592" s="31" t="s">
        <v>102</v>
      </c>
      <c r="H14592">
        <v>12</v>
      </c>
      <c r="I14592" s="31" t="s">
        <v>103</v>
      </c>
    </row>
    <row r="14593" spans="1:9" x14ac:dyDescent="0.3">
      <c r="A14593">
        <v>14622</v>
      </c>
      <c r="B14593">
        <v>8</v>
      </c>
      <c r="C14593">
        <v>234</v>
      </c>
      <c r="D14593" s="32">
        <v>0.75069444444444444</v>
      </c>
      <c r="E14593">
        <v>8000</v>
      </c>
      <c r="F14593">
        <v>1000</v>
      </c>
      <c r="G14593" s="31" t="s">
        <v>97</v>
      </c>
      <c r="H14593">
        <v>12</v>
      </c>
      <c r="I14593" s="31" t="s">
        <v>101</v>
      </c>
    </row>
    <row r="14594" spans="1:9" x14ac:dyDescent="0.3">
      <c r="A14594">
        <v>14623</v>
      </c>
      <c r="B14594">
        <v>5</v>
      </c>
      <c r="C14594">
        <v>234</v>
      </c>
      <c r="D14594" s="32">
        <v>0.64375000000000004</v>
      </c>
      <c r="E14594">
        <v>8000</v>
      </c>
      <c r="G14594" s="31" t="s">
        <v>102</v>
      </c>
      <c r="H14594">
        <v>12</v>
      </c>
      <c r="I14594" s="31" t="s">
        <v>105</v>
      </c>
    </row>
    <row r="14595" spans="1:9" x14ac:dyDescent="0.3">
      <c r="A14595">
        <v>14624</v>
      </c>
      <c r="B14595">
        <v>3</v>
      </c>
      <c r="C14595">
        <v>234</v>
      </c>
      <c r="D14595" s="32">
        <v>0.78333333333333333</v>
      </c>
      <c r="E14595">
        <v>8000</v>
      </c>
      <c r="G14595" s="31" t="s">
        <v>97</v>
      </c>
      <c r="H14595">
        <v>13</v>
      </c>
      <c r="I14595" s="31" t="s">
        <v>104</v>
      </c>
    </row>
    <row r="14596" spans="1:9" x14ac:dyDescent="0.3">
      <c r="A14596">
        <v>14625</v>
      </c>
      <c r="B14596">
        <v>2</v>
      </c>
      <c r="C14596">
        <v>234</v>
      </c>
      <c r="D14596" s="32">
        <v>0.78333333333333333</v>
      </c>
      <c r="E14596">
        <v>8000</v>
      </c>
      <c r="G14596" s="31" t="s">
        <v>102</v>
      </c>
      <c r="H14596">
        <v>13</v>
      </c>
      <c r="I14596" s="31" t="s">
        <v>98</v>
      </c>
    </row>
    <row r="14597" spans="1:9" x14ac:dyDescent="0.3">
      <c r="A14597">
        <v>14626</v>
      </c>
      <c r="B14597">
        <v>1</v>
      </c>
      <c r="C14597">
        <v>234</v>
      </c>
      <c r="D14597" s="32">
        <v>0.83680555555555558</v>
      </c>
      <c r="E14597">
        <v>8000</v>
      </c>
      <c r="G14597" s="31" t="s">
        <v>102</v>
      </c>
      <c r="H14597">
        <v>13</v>
      </c>
      <c r="I14597" s="31" t="s">
        <v>99</v>
      </c>
    </row>
    <row r="14598" spans="1:9" x14ac:dyDescent="0.3">
      <c r="A14598">
        <v>14627</v>
      </c>
      <c r="B14598">
        <v>4</v>
      </c>
      <c r="C14598">
        <v>234</v>
      </c>
      <c r="D14598" s="32">
        <v>0.74930555555555556</v>
      </c>
      <c r="E14598">
        <v>8000</v>
      </c>
      <c r="G14598" s="31" t="s">
        <v>97</v>
      </c>
      <c r="H14598">
        <v>13</v>
      </c>
      <c r="I14598" s="31" t="s">
        <v>103</v>
      </c>
    </row>
    <row r="14599" spans="1:9" x14ac:dyDescent="0.3">
      <c r="A14599">
        <v>14628</v>
      </c>
      <c r="B14599">
        <v>8</v>
      </c>
      <c r="C14599">
        <v>234</v>
      </c>
      <c r="D14599" s="32">
        <v>0.76249999999999996</v>
      </c>
      <c r="E14599">
        <v>8000</v>
      </c>
      <c r="F14599">
        <v>2000</v>
      </c>
      <c r="G14599" s="31" t="s">
        <v>102</v>
      </c>
      <c r="H14599">
        <v>13</v>
      </c>
      <c r="I14599" s="31" t="s">
        <v>101</v>
      </c>
    </row>
    <row r="14600" spans="1:9" x14ac:dyDescent="0.3">
      <c r="A14600">
        <v>14629</v>
      </c>
      <c r="B14600">
        <v>5</v>
      </c>
      <c r="C14600">
        <v>234</v>
      </c>
      <c r="D14600" s="32">
        <v>0.66527777777777775</v>
      </c>
      <c r="E14600">
        <v>8000</v>
      </c>
      <c r="F14600">
        <v>2000</v>
      </c>
      <c r="G14600" s="31" t="s">
        <v>102</v>
      </c>
      <c r="H14600">
        <v>13</v>
      </c>
      <c r="I14600" s="31" t="s">
        <v>105</v>
      </c>
    </row>
    <row r="14601" spans="1:9" x14ac:dyDescent="0.3">
      <c r="A14601">
        <v>14630</v>
      </c>
      <c r="B14601">
        <v>3</v>
      </c>
      <c r="C14601">
        <v>234</v>
      </c>
      <c r="D14601" s="32">
        <v>0.8</v>
      </c>
      <c r="E14601">
        <v>8000</v>
      </c>
      <c r="G14601" s="31" t="s">
        <v>97</v>
      </c>
      <c r="H14601">
        <v>14</v>
      </c>
      <c r="I14601" s="31" t="s">
        <v>104</v>
      </c>
    </row>
    <row r="14602" spans="1:9" x14ac:dyDescent="0.3">
      <c r="A14602">
        <v>14631</v>
      </c>
      <c r="B14602">
        <v>2</v>
      </c>
      <c r="C14602">
        <v>234</v>
      </c>
      <c r="D14602" s="32">
        <v>0.80625000000000002</v>
      </c>
      <c r="E14602">
        <v>8000</v>
      </c>
      <c r="G14602" s="31" t="s">
        <v>97</v>
      </c>
      <c r="H14602">
        <v>14</v>
      </c>
      <c r="I14602" s="31" t="s">
        <v>98</v>
      </c>
    </row>
    <row r="14603" spans="1:9" x14ac:dyDescent="0.3">
      <c r="A14603">
        <v>14632</v>
      </c>
      <c r="B14603">
        <v>4</v>
      </c>
      <c r="C14603">
        <v>234</v>
      </c>
      <c r="D14603" s="32">
        <v>0.77152777777777781</v>
      </c>
      <c r="E14603">
        <v>8000</v>
      </c>
      <c r="F14603">
        <v>2000</v>
      </c>
      <c r="G14603" s="31" t="s">
        <v>97</v>
      </c>
      <c r="H14603">
        <v>14</v>
      </c>
      <c r="I14603" s="31" t="s">
        <v>103</v>
      </c>
    </row>
    <row r="14604" spans="1:9" x14ac:dyDescent="0.3">
      <c r="A14604">
        <v>14633</v>
      </c>
      <c r="B14604">
        <v>8</v>
      </c>
      <c r="C14604">
        <v>234</v>
      </c>
      <c r="D14604" s="32">
        <v>0.78888888888888886</v>
      </c>
      <c r="E14604">
        <v>8000</v>
      </c>
      <c r="G14604" s="31" t="s">
        <v>97</v>
      </c>
      <c r="H14604">
        <v>14</v>
      </c>
      <c r="I14604" s="31" t="s">
        <v>101</v>
      </c>
    </row>
    <row r="14605" spans="1:9" x14ac:dyDescent="0.3">
      <c r="A14605">
        <v>14634</v>
      </c>
      <c r="B14605">
        <v>5</v>
      </c>
      <c r="C14605">
        <v>234</v>
      </c>
      <c r="D14605" s="32">
        <v>0.69027777777777777</v>
      </c>
      <c r="E14605">
        <v>8000</v>
      </c>
      <c r="G14605" s="31" t="s">
        <v>102</v>
      </c>
      <c r="H14605">
        <v>14</v>
      </c>
      <c r="I14605" s="31" t="s">
        <v>105</v>
      </c>
    </row>
    <row r="14606" spans="1:9" x14ac:dyDescent="0.3">
      <c r="A14606">
        <v>14635</v>
      </c>
      <c r="B14606">
        <v>3</v>
      </c>
      <c r="C14606">
        <v>234</v>
      </c>
      <c r="D14606" s="32">
        <v>0.82499999999999996</v>
      </c>
      <c r="E14606">
        <v>8000</v>
      </c>
      <c r="G14606" s="31" t="s">
        <v>97</v>
      </c>
      <c r="H14606">
        <v>15</v>
      </c>
      <c r="I14606" s="31" t="s">
        <v>104</v>
      </c>
    </row>
    <row r="14607" spans="1:9" x14ac:dyDescent="0.3">
      <c r="A14607">
        <v>14636</v>
      </c>
      <c r="B14607">
        <v>2</v>
      </c>
      <c r="C14607">
        <v>234</v>
      </c>
      <c r="D14607" s="32">
        <v>0.82986111111111116</v>
      </c>
      <c r="E14607">
        <v>8000</v>
      </c>
      <c r="F14607">
        <v>2000</v>
      </c>
      <c r="G14607" s="31" t="s">
        <v>97</v>
      </c>
      <c r="H14607">
        <v>15</v>
      </c>
      <c r="I14607" s="31" t="s">
        <v>98</v>
      </c>
    </row>
    <row r="14608" spans="1:9" x14ac:dyDescent="0.3">
      <c r="A14608">
        <v>14637</v>
      </c>
      <c r="B14608">
        <v>4</v>
      </c>
      <c r="C14608">
        <v>234</v>
      </c>
      <c r="D14608" s="32">
        <v>0.79374999999999996</v>
      </c>
      <c r="E14608">
        <v>8000</v>
      </c>
      <c r="G14608" s="31" t="s">
        <v>102</v>
      </c>
      <c r="H14608">
        <v>15</v>
      </c>
      <c r="I14608" s="31" t="s">
        <v>103</v>
      </c>
    </row>
    <row r="14609" spans="1:9" x14ac:dyDescent="0.3">
      <c r="A14609">
        <v>14638</v>
      </c>
      <c r="B14609">
        <v>8</v>
      </c>
      <c r="C14609">
        <v>234</v>
      </c>
      <c r="D14609" s="32">
        <v>0.80902777777777779</v>
      </c>
      <c r="E14609">
        <v>8000</v>
      </c>
      <c r="G14609" s="31" t="s">
        <v>102</v>
      </c>
      <c r="H14609">
        <v>15</v>
      </c>
      <c r="I14609" s="31" t="s">
        <v>101</v>
      </c>
    </row>
    <row r="14610" spans="1:9" x14ac:dyDescent="0.3">
      <c r="A14610">
        <v>14639</v>
      </c>
      <c r="B14610">
        <v>5</v>
      </c>
      <c r="C14610">
        <v>234</v>
      </c>
      <c r="D14610" s="32">
        <v>0.7104166666666667</v>
      </c>
      <c r="E14610">
        <v>8000</v>
      </c>
      <c r="G14610" s="31" t="s">
        <v>97</v>
      </c>
      <c r="H14610">
        <v>15</v>
      </c>
      <c r="I14610" s="31" t="s">
        <v>105</v>
      </c>
    </row>
    <row r="14611" spans="1:9" x14ac:dyDescent="0.3">
      <c r="A14611">
        <v>14640</v>
      </c>
      <c r="B14611">
        <v>4</v>
      </c>
      <c r="C14611">
        <v>234</v>
      </c>
      <c r="D14611" s="32">
        <v>0.80694444444444446</v>
      </c>
      <c r="E14611">
        <v>8000</v>
      </c>
      <c r="G14611" s="31" t="s">
        <v>102</v>
      </c>
      <c r="H14611">
        <v>16</v>
      </c>
      <c r="I14611" s="31" t="s">
        <v>103</v>
      </c>
    </row>
    <row r="14612" spans="1:9" x14ac:dyDescent="0.3">
      <c r="A14612">
        <v>14641</v>
      </c>
      <c r="B14612">
        <v>8</v>
      </c>
      <c r="C14612">
        <v>234</v>
      </c>
      <c r="D14612" s="32">
        <v>0.83888888888888891</v>
      </c>
      <c r="E14612">
        <v>8000</v>
      </c>
      <c r="G14612" s="31" t="s">
        <v>97</v>
      </c>
      <c r="H14612">
        <v>16</v>
      </c>
      <c r="I14612" s="31" t="s">
        <v>101</v>
      </c>
    </row>
    <row r="14613" spans="1:9" x14ac:dyDescent="0.3">
      <c r="A14613">
        <v>14642</v>
      </c>
      <c r="B14613">
        <v>5</v>
      </c>
      <c r="C14613">
        <v>234</v>
      </c>
      <c r="D14613" s="32">
        <v>0.72569444444444442</v>
      </c>
      <c r="E14613">
        <v>8000</v>
      </c>
      <c r="G14613" s="31" t="s">
        <v>97</v>
      </c>
      <c r="H14613">
        <v>16</v>
      </c>
      <c r="I14613" s="31" t="s">
        <v>105</v>
      </c>
    </row>
    <row r="14614" spans="1:9" x14ac:dyDescent="0.3">
      <c r="A14614">
        <v>14643</v>
      </c>
      <c r="B14614">
        <v>4</v>
      </c>
      <c r="C14614">
        <v>234</v>
      </c>
      <c r="D14614" s="32">
        <v>0.8354166666666667</v>
      </c>
      <c r="E14614">
        <v>8000</v>
      </c>
      <c r="G14614" s="31" t="s">
        <v>102</v>
      </c>
      <c r="H14614">
        <v>17</v>
      </c>
      <c r="I14614" s="31" t="s">
        <v>103</v>
      </c>
    </row>
    <row r="14615" spans="1:9" x14ac:dyDescent="0.3">
      <c r="A14615">
        <v>14644</v>
      </c>
      <c r="B14615">
        <v>5</v>
      </c>
      <c r="C14615">
        <v>234</v>
      </c>
      <c r="D14615" s="32">
        <v>0.74791666666666667</v>
      </c>
      <c r="E14615">
        <v>8000</v>
      </c>
      <c r="F14615">
        <v>3000</v>
      </c>
      <c r="G14615" s="31" t="s">
        <v>102</v>
      </c>
      <c r="H14615">
        <v>17</v>
      </c>
      <c r="I14615" s="31" t="s">
        <v>105</v>
      </c>
    </row>
    <row r="14616" spans="1:9" x14ac:dyDescent="0.3">
      <c r="A14616">
        <v>14645</v>
      </c>
      <c r="B14616">
        <v>5</v>
      </c>
      <c r="C14616">
        <v>234</v>
      </c>
      <c r="D14616" s="32">
        <v>0.77152777777777781</v>
      </c>
      <c r="E14616">
        <v>8000</v>
      </c>
      <c r="G14616" s="31" t="s">
        <v>97</v>
      </c>
      <c r="H14616">
        <v>18</v>
      </c>
      <c r="I14616" s="31" t="s">
        <v>105</v>
      </c>
    </row>
    <row r="14617" spans="1:9" x14ac:dyDescent="0.3">
      <c r="A14617">
        <v>14646</v>
      </c>
      <c r="B14617">
        <v>5</v>
      </c>
      <c r="C14617">
        <v>234</v>
      </c>
      <c r="D14617" s="32">
        <v>0.7944444444444444</v>
      </c>
      <c r="E14617">
        <v>8000</v>
      </c>
      <c r="G14617" s="31" t="s">
        <v>102</v>
      </c>
      <c r="H14617">
        <v>19</v>
      </c>
      <c r="I14617" s="31" t="s">
        <v>105</v>
      </c>
    </row>
    <row r="14618" spans="1:9" x14ac:dyDescent="0.3">
      <c r="A14618">
        <v>14647</v>
      </c>
      <c r="B14618">
        <v>5</v>
      </c>
      <c r="C14618">
        <v>234</v>
      </c>
      <c r="D14618" s="32">
        <v>0.80555555555555558</v>
      </c>
      <c r="E14618">
        <v>8000</v>
      </c>
      <c r="G14618" s="31" t="s">
        <v>97</v>
      </c>
      <c r="H14618">
        <v>20</v>
      </c>
      <c r="I14618" s="31" t="s">
        <v>105</v>
      </c>
    </row>
    <row r="14619" spans="1:9" x14ac:dyDescent="0.3">
      <c r="A14619">
        <v>14648</v>
      </c>
      <c r="B14619">
        <v>5</v>
      </c>
      <c r="C14619">
        <v>234</v>
      </c>
      <c r="D14619" s="32">
        <v>0.84027777777777779</v>
      </c>
      <c r="E14619">
        <v>8000</v>
      </c>
      <c r="G14619" s="31" t="s">
        <v>97</v>
      </c>
      <c r="H14619">
        <v>21</v>
      </c>
      <c r="I14619" s="31" t="s">
        <v>105</v>
      </c>
    </row>
    <row r="14620" spans="1:9" x14ac:dyDescent="0.3">
      <c r="A14620">
        <v>14649</v>
      </c>
      <c r="B14620">
        <v>3</v>
      </c>
      <c r="C14620">
        <v>235</v>
      </c>
      <c r="D14620" s="32">
        <v>0.4375</v>
      </c>
      <c r="E14620">
        <v>8000</v>
      </c>
      <c r="G14620" s="31" t="s">
        <v>102</v>
      </c>
      <c r="H14620">
        <v>4</v>
      </c>
      <c r="I14620" s="31" t="s">
        <v>104</v>
      </c>
    </row>
    <row r="14621" spans="1:9" x14ac:dyDescent="0.3">
      <c r="A14621">
        <v>14650</v>
      </c>
      <c r="B14621">
        <v>2</v>
      </c>
      <c r="C14621">
        <v>235</v>
      </c>
      <c r="D14621" s="32">
        <v>0.4465277777777778</v>
      </c>
      <c r="E14621">
        <v>8000</v>
      </c>
      <c r="F14621">
        <v>2000</v>
      </c>
      <c r="G14621" s="31" t="s">
        <v>102</v>
      </c>
      <c r="H14621">
        <v>4</v>
      </c>
      <c r="I14621" s="31" t="s">
        <v>98</v>
      </c>
    </row>
    <row r="14622" spans="1:9" x14ac:dyDescent="0.3">
      <c r="A14622">
        <v>14651</v>
      </c>
      <c r="B14622">
        <v>1</v>
      </c>
      <c r="C14622">
        <v>235</v>
      </c>
      <c r="D14622" s="32">
        <v>0.44236111111111109</v>
      </c>
      <c r="E14622">
        <v>8000</v>
      </c>
      <c r="G14622" s="31" t="s">
        <v>97</v>
      </c>
      <c r="H14622">
        <v>4</v>
      </c>
      <c r="I14622" s="31" t="s">
        <v>99</v>
      </c>
    </row>
    <row r="14623" spans="1:9" x14ac:dyDescent="0.3">
      <c r="A14623">
        <v>14652</v>
      </c>
      <c r="B14623">
        <v>4</v>
      </c>
      <c r="C14623">
        <v>235</v>
      </c>
      <c r="D14623" s="32">
        <v>0.42986111111111114</v>
      </c>
      <c r="E14623">
        <v>10000</v>
      </c>
      <c r="G14623" s="31" t="s">
        <v>102</v>
      </c>
      <c r="H14623">
        <v>4</v>
      </c>
      <c r="I14623" s="31" t="s">
        <v>103</v>
      </c>
    </row>
    <row r="14624" spans="1:9" x14ac:dyDescent="0.3">
      <c r="A14624">
        <v>14653</v>
      </c>
      <c r="B14624">
        <v>8</v>
      </c>
      <c r="C14624">
        <v>235</v>
      </c>
      <c r="D14624" s="32">
        <v>0.45347222222222222</v>
      </c>
      <c r="E14624">
        <v>8000</v>
      </c>
      <c r="G14624" s="31" t="s">
        <v>97</v>
      </c>
      <c r="H14624">
        <v>4</v>
      </c>
      <c r="I14624" s="31" t="s">
        <v>101</v>
      </c>
    </row>
    <row r="14625" spans="1:9" x14ac:dyDescent="0.3">
      <c r="A14625">
        <v>14654</v>
      </c>
      <c r="B14625">
        <v>5</v>
      </c>
      <c r="C14625">
        <v>235</v>
      </c>
      <c r="D14625" s="32">
        <v>0.43958333333333333</v>
      </c>
      <c r="E14625">
        <v>8000</v>
      </c>
      <c r="G14625" s="31" t="s">
        <v>97</v>
      </c>
      <c r="H14625">
        <v>4</v>
      </c>
      <c r="I14625" s="31" t="s">
        <v>105</v>
      </c>
    </row>
    <row r="14626" spans="1:9" x14ac:dyDescent="0.3">
      <c r="A14626">
        <v>14655</v>
      </c>
      <c r="B14626">
        <v>3</v>
      </c>
      <c r="C14626">
        <v>235</v>
      </c>
      <c r="D14626" s="32">
        <v>0.45624999999999999</v>
      </c>
      <c r="E14626">
        <v>8000</v>
      </c>
      <c r="G14626" s="31" t="s">
        <v>102</v>
      </c>
      <c r="H14626">
        <v>5</v>
      </c>
      <c r="I14626" s="31" t="s">
        <v>104</v>
      </c>
    </row>
    <row r="14627" spans="1:9" x14ac:dyDescent="0.3">
      <c r="A14627">
        <v>14656</v>
      </c>
      <c r="B14627">
        <v>2</v>
      </c>
      <c r="C14627">
        <v>235</v>
      </c>
      <c r="D14627" s="32">
        <v>0.45694444444444443</v>
      </c>
      <c r="E14627">
        <v>8000</v>
      </c>
      <c r="F14627">
        <v>1000</v>
      </c>
      <c r="G14627" s="31" t="s">
        <v>102</v>
      </c>
      <c r="H14627">
        <v>5</v>
      </c>
      <c r="I14627" s="31" t="s">
        <v>98</v>
      </c>
    </row>
    <row r="14628" spans="1:9" x14ac:dyDescent="0.3">
      <c r="A14628">
        <v>14657</v>
      </c>
      <c r="B14628">
        <v>1</v>
      </c>
      <c r="C14628">
        <v>235</v>
      </c>
      <c r="D14628" s="32">
        <v>0.4777777777777778</v>
      </c>
      <c r="E14628">
        <v>8000</v>
      </c>
      <c r="G14628" s="31" t="s">
        <v>97</v>
      </c>
      <c r="H14628">
        <v>5</v>
      </c>
      <c r="I14628" s="31" t="s">
        <v>99</v>
      </c>
    </row>
    <row r="14629" spans="1:9" x14ac:dyDescent="0.3">
      <c r="A14629">
        <v>14658</v>
      </c>
      <c r="B14629">
        <v>4</v>
      </c>
      <c r="C14629">
        <v>235</v>
      </c>
      <c r="D14629" s="32">
        <v>0.45208333333333334</v>
      </c>
      <c r="E14629">
        <v>8000</v>
      </c>
      <c r="G14629" s="31" t="s">
        <v>102</v>
      </c>
      <c r="H14629">
        <v>5</v>
      </c>
      <c r="I14629" s="31" t="s">
        <v>103</v>
      </c>
    </row>
    <row r="14630" spans="1:9" x14ac:dyDescent="0.3">
      <c r="A14630">
        <v>14659</v>
      </c>
      <c r="B14630">
        <v>8</v>
      </c>
      <c r="C14630">
        <v>235</v>
      </c>
      <c r="D14630" s="32">
        <v>0.48194444444444445</v>
      </c>
      <c r="E14630">
        <v>8000</v>
      </c>
      <c r="G14630" s="31" t="s">
        <v>97</v>
      </c>
      <c r="H14630">
        <v>5</v>
      </c>
      <c r="I14630" s="31" t="s">
        <v>101</v>
      </c>
    </row>
    <row r="14631" spans="1:9" x14ac:dyDescent="0.3">
      <c r="A14631">
        <v>14660</v>
      </c>
      <c r="B14631">
        <v>5</v>
      </c>
      <c r="C14631">
        <v>235</v>
      </c>
      <c r="D14631" s="32">
        <v>0.46736111111111112</v>
      </c>
      <c r="E14631">
        <v>10000</v>
      </c>
      <c r="F14631">
        <v>2000</v>
      </c>
      <c r="G14631" s="31" t="s">
        <v>102</v>
      </c>
      <c r="H14631">
        <v>5</v>
      </c>
      <c r="I14631" s="31" t="s">
        <v>105</v>
      </c>
    </row>
    <row r="14632" spans="1:9" x14ac:dyDescent="0.3">
      <c r="A14632">
        <v>14661</v>
      </c>
      <c r="B14632">
        <v>3</v>
      </c>
      <c r="C14632">
        <v>235</v>
      </c>
      <c r="D14632" s="32">
        <v>0.47499999999999998</v>
      </c>
      <c r="E14632">
        <v>8000</v>
      </c>
      <c r="F14632">
        <v>2500</v>
      </c>
      <c r="G14632" s="31" t="s">
        <v>102</v>
      </c>
      <c r="H14632">
        <v>6</v>
      </c>
      <c r="I14632" s="31" t="s">
        <v>104</v>
      </c>
    </row>
    <row r="14633" spans="1:9" x14ac:dyDescent="0.3">
      <c r="A14633">
        <v>14662</v>
      </c>
      <c r="B14633">
        <v>2</v>
      </c>
      <c r="C14633">
        <v>235</v>
      </c>
      <c r="D14633" s="32">
        <v>0.47847222222222224</v>
      </c>
      <c r="E14633">
        <v>8000</v>
      </c>
      <c r="G14633" s="31" t="s">
        <v>97</v>
      </c>
      <c r="H14633">
        <v>6</v>
      </c>
      <c r="I14633" s="31" t="s">
        <v>98</v>
      </c>
    </row>
    <row r="14634" spans="1:9" x14ac:dyDescent="0.3">
      <c r="A14634">
        <v>14663</v>
      </c>
      <c r="B14634">
        <v>1</v>
      </c>
      <c r="C14634">
        <v>235</v>
      </c>
      <c r="D14634" s="32">
        <v>0.50347222222222221</v>
      </c>
      <c r="E14634">
        <v>8000</v>
      </c>
      <c r="G14634" s="31" t="s">
        <v>97</v>
      </c>
      <c r="H14634">
        <v>6</v>
      </c>
      <c r="I14634" s="31" t="s">
        <v>99</v>
      </c>
    </row>
    <row r="14635" spans="1:9" x14ac:dyDescent="0.3">
      <c r="A14635">
        <v>14664</v>
      </c>
      <c r="B14635">
        <v>4</v>
      </c>
      <c r="C14635">
        <v>235</v>
      </c>
      <c r="D14635" s="32">
        <v>0.4777777777777778</v>
      </c>
      <c r="E14635">
        <v>10000</v>
      </c>
      <c r="G14635" s="31" t="s">
        <v>97</v>
      </c>
      <c r="H14635">
        <v>6</v>
      </c>
      <c r="I14635" s="31" t="s">
        <v>103</v>
      </c>
    </row>
    <row r="14636" spans="1:9" x14ac:dyDescent="0.3">
      <c r="A14636">
        <v>14665</v>
      </c>
      <c r="B14636">
        <v>8</v>
      </c>
      <c r="C14636">
        <v>235</v>
      </c>
      <c r="D14636" s="32">
        <v>0.51111111111111107</v>
      </c>
      <c r="E14636">
        <v>10000</v>
      </c>
      <c r="F14636">
        <v>200</v>
      </c>
      <c r="G14636" s="31" t="s">
        <v>102</v>
      </c>
      <c r="H14636">
        <v>6</v>
      </c>
      <c r="I14636" s="31" t="s">
        <v>101</v>
      </c>
    </row>
    <row r="14637" spans="1:9" x14ac:dyDescent="0.3">
      <c r="A14637">
        <v>14666</v>
      </c>
      <c r="B14637">
        <v>5</v>
      </c>
      <c r="C14637">
        <v>235</v>
      </c>
      <c r="D14637" s="32">
        <v>0.48958333333333331</v>
      </c>
      <c r="E14637">
        <v>8000</v>
      </c>
      <c r="G14637" s="31" t="s">
        <v>102</v>
      </c>
      <c r="H14637">
        <v>6</v>
      </c>
      <c r="I14637" s="31" t="s">
        <v>105</v>
      </c>
    </row>
    <row r="14638" spans="1:9" x14ac:dyDescent="0.3">
      <c r="A14638">
        <v>14667</v>
      </c>
      <c r="B14638">
        <v>3</v>
      </c>
      <c r="C14638">
        <v>235</v>
      </c>
      <c r="D14638" s="32">
        <v>0.49930555555555556</v>
      </c>
      <c r="E14638">
        <v>8000</v>
      </c>
      <c r="G14638" s="31" t="s">
        <v>97</v>
      </c>
      <c r="H14638">
        <v>7</v>
      </c>
      <c r="I14638" s="31" t="s">
        <v>104</v>
      </c>
    </row>
    <row r="14639" spans="1:9" x14ac:dyDescent="0.3">
      <c r="A14639">
        <v>14668</v>
      </c>
      <c r="B14639">
        <v>2</v>
      </c>
      <c r="C14639">
        <v>235</v>
      </c>
      <c r="D14639" s="32">
        <v>0.50069444444444444</v>
      </c>
      <c r="E14639">
        <v>8000</v>
      </c>
      <c r="G14639" s="31" t="s">
        <v>97</v>
      </c>
      <c r="H14639">
        <v>7</v>
      </c>
      <c r="I14639" s="31" t="s">
        <v>98</v>
      </c>
    </row>
    <row r="14640" spans="1:9" x14ac:dyDescent="0.3">
      <c r="A14640">
        <v>14669</v>
      </c>
      <c r="B14640">
        <v>1</v>
      </c>
      <c r="C14640">
        <v>235</v>
      </c>
      <c r="D14640" s="32">
        <v>0.50902777777777775</v>
      </c>
      <c r="E14640">
        <v>10000</v>
      </c>
      <c r="G14640" s="31" t="s">
        <v>97</v>
      </c>
      <c r="H14640">
        <v>7</v>
      </c>
      <c r="I14640" s="31" t="s">
        <v>99</v>
      </c>
    </row>
    <row r="14641" spans="1:9" x14ac:dyDescent="0.3">
      <c r="A14641">
        <v>14670</v>
      </c>
      <c r="B14641">
        <v>4</v>
      </c>
      <c r="C14641">
        <v>235</v>
      </c>
      <c r="D14641" s="32">
        <v>0.50416666666666665</v>
      </c>
      <c r="E14641">
        <v>8000</v>
      </c>
      <c r="G14641" s="31" t="s">
        <v>97</v>
      </c>
      <c r="H14641">
        <v>7</v>
      </c>
      <c r="I14641" s="31" t="s">
        <v>103</v>
      </c>
    </row>
    <row r="14642" spans="1:9" x14ac:dyDescent="0.3">
      <c r="A14642">
        <v>14671</v>
      </c>
      <c r="B14642">
        <v>8</v>
      </c>
      <c r="C14642">
        <v>235</v>
      </c>
      <c r="D14642" s="32">
        <v>0.53402777777777777</v>
      </c>
      <c r="E14642">
        <v>8000</v>
      </c>
      <c r="G14642" s="31" t="s">
        <v>97</v>
      </c>
      <c r="H14642">
        <v>7</v>
      </c>
      <c r="I14642" s="31" t="s">
        <v>101</v>
      </c>
    </row>
    <row r="14643" spans="1:9" x14ac:dyDescent="0.3">
      <c r="A14643">
        <v>14672</v>
      </c>
      <c r="B14643">
        <v>5</v>
      </c>
      <c r="C14643">
        <v>235</v>
      </c>
      <c r="D14643" s="32">
        <v>0.50763888888888886</v>
      </c>
      <c r="E14643">
        <v>8000</v>
      </c>
      <c r="G14643" s="31" t="s">
        <v>97</v>
      </c>
      <c r="H14643">
        <v>7</v>
      </c>
      <c r="I14643" s="31" t="s">
        <v>105</v>
      </c>
    </row>
    <row r="14644" spans="1:9" x14ac:dyDescent="0.3">
      <c r="A14644">
        <v>14673</v>
      </c>
      <c r="B14644">
        <v>3</v>
      </c>
      <c r="C14644">
        <v>235</v>
      </c>
      <c r="D14644" s="32">
        <v>0.53749999999999998</v>
      </c>
      <c r="E14644">
        <v>8000</v>
      </c>
      <c r="G14644" s="31" t="s">
        <v>102</v>
      </c>
      <c r="H14644">
        <v>8</v>
      </c>
      <c r="I14644" s="31" t="s">
        <v>104</v>
      </c>
    </row>
    <row r="14645" spans="1:9" x14ac:dyDescent="0.3">
      <c r="A14645">
        <v>14674</v>
      </c>
      <c r="B14645">
        <v>2</v>
      </c>
      <c r="C14645">
        <v>235</v>
      </c>
      <c r="D14645" s="32">
        <v>0.52569444444444446</v>
      </c>
      <c r="E14645">
        <v>8000</v>
      </c>
      <c r="G14645" s="31" t="s">
        <v>102</v>
      </c>
      <c r="H14645">
        <v>8</v>
      </c>
      <c r="I14645" s="31" t="s">
        <v>98</v>
      </c>
    </row>
    <row r="14646" spans="1:9" x14ac:dyDescent="0.3">
      <c r="A14646">
        <v>14675</v>
      </c>
      <c r="B14646">
        <v>1</v>
      </c>
      <c r="C14646">
        <v>235</v>
      </c>
      <c r="D14646" s="32">
        <v>0.53611111111111109</v>
      </c>
      <c r="E14646">
        <v>8000</v>
      </c>
      <c r="G14646" s="31" t="s">
        <v>97</v>
      </c>
      <c r="H14646">
        <v>8</v>
      </c>
      <c r="I14646" s="31" t="s">
        <v>99</v>
      </c>
    </row>
    <row r="14647" spans="1:9" x14ac:dyDescent="0.3">
      <c r="A14647">
        <v>14676</v>
      </c>
      <c r="B14647">
        <v>4</v>
      </c>
      <c r="C14647">
        <v>235</v>
      </c>
      <c r="D14647" s="32">
        <v>0.52847222222222223</v>
      </c>
      <c r="E14647">
        <v>8000</v>
      </c>
      <c r="G14647" s="31" t="s">
        <v>102</v>
      </c>
      <c r="H14647">
        <v>8</v>
      </c>
      <c r="I14647" s="31" t="s">
        <v>103</v>
      </c>
    </row>
    <row r="14648" spans="1:9" x14ac:dyDescent="0.3">
      <c r="A14648">
        <v>14677</v>
      </c>
      <c r="B14648">
        <v>8</v>
      </c>
      <c r="C14648">
        <v>235</v>
      </c>
      <c r="D14648" s="32">
        <v>0.58750000000000002</v>
      </c>
      <c r="E14648">
        <v>8000</v>
      </c>
      <c r="G14648" s="31" t="s">
        <v>102</v>
      </c>
      <c r="H14648">
        <v>8</v>
      </c>
      <c r="I14648" s="31" t="s">
        <v>101</v>
      </c>
    </row>
    <row r="14649" spans="1:9" x14ac:dyDescent="0.3">
      <c r="A14649">
        <v>14678</v>
      </c>
      <c r="B14649">
        <v>5</v>
      </c>
      <c r="C14649">
        <v>235</v>
      </c>
      <c r="D14649" s="32">
        <v>0.53125</v>
      </c>
      <c r="E14649">
        <v>8000</v>
      </c>
      <c r="G14649" s="31" t="s">
        <v>102</v>
      </c>
      <c r="H14649">
        <v>8</v>
      </c>
      <c r="I14649" s="31" t="s">
        <v>105</v>
      </c>
    </row>
    <row r="14650" spans="1:9" x14ac:dyDescent="0.3">
      <c r="A14650">
        <v>14679</v>
      </c>
      <c r="B14650">
        <v>3</v>
      </c>
      <c r="C14650">
        <v>235</v>
      </c>
      <c r="D14650" s="32">
        <v>0.59930555555555554</v>
      </c>
      <c r="E14650">
        <v>8000</v>
      </c>
      <c r="F14650">
        <v>2000</v>
      </c>
      <c r="G14650" s="31" t="s">
        <v>97</v>
      </c>
      <c r="H14650">
        <v>9</v>
      </c>
      <c r="I14650" s="31" t="s">
        <v>104</v>
      </c>
    </row>
    <row r="14651" spans="1:9" x14ac:dyDescent="0.3">
      <c r="A14651">
        <v>14680</v>
      </c>
      <c r="B14651">
        <v>2</v>
      </c>
      <c r="C14651">
        <v>235</v>
      </c>
      <c r="D14651" s="32">
        <v>0.59166666666666667</v>
      </c>
      <c r="E14651">
        <v>8000</v>
      </c>
      <c r="G14651" s="31" t="s">
        <v>102</v>
      </c>
      <c r="H14651">
        <v>9</v>
      </c>
      <c r="I14651" s="31" t="s">
        <v>98</v>
      </c>
    </row>
    <row r="14652" spans="1:9" x14ac:dyDescent="0.3">
      <c r="A14652">
        <v>14681</v>
      </c>
      <c r="B14652">
        <v>1</v>
      </c>
      <c r="C14652">
        <v>235</v>
      </c>
      <c r="D14652" s="32">
        <v>0.56805555555555554</v>
      </c>
      <c r="E14652">
        <v>8000</v>
      </c>
      <c r="F14652">
        <v>2000</v>
      </c>
      <c r="G14652" s="31" t="s">
        <v>102</v>
      </c>
      <c r="H14652">
        <v>9</v>
      </c>
      <c r="I14652" s="31" t="s">
        <v>99</v>
      </c>
    </row>
    <row r="14653" spans="1:9" x14ac:dyDescent="0.3">
      <c r="A14653">
        <v>14682</v>
      </c>
      <c r="B14653">
        <v>4</v>
      </c>
      <c r="C14653">
        <v>235</v>
      </c>
      <c r="D14653" s="32">
        <v>0.55069444444444449</v>
      </c>
      <c r="E14653">
        <v>8000</v>
      </c>
      <c r="G14653" s="31" t="s">
        <v>102</v>
      </c>
      <c r="H14653">
        <v>9</v>
      </c>
      <c r="I14653" s="31" t="s">
        <v>103</v>
      </c>
    </row>
    <row r="14654" spans="1:9" x14ac:dyDescent="0.3">
      <c r="A14654">
        <v>14683</v>
      </c>
      <c r="B14654">
        <v>8</v>
      </c>
      <c r="C14654">
        <v>235</v>
      </c>
      <c r="D14654" s="32">
        <v>0.62430555555555556</v>
      </c>
      <c r="E14654">
        <v>8000</v>
      </c>
      <c r="G14654" s="31" t="s">
        <v>102</v>
      </c>
      <c r="H14654">
        <v>9</v>
      </c>
      <c r="I14654" s="31" t="s">
        <v>101</v>
      </c>
    </row>
    <row r="14655" spans="1:9" x14ac:dyDescent="0.3">
      <c r="A14655">
        <v>14684</v>
      </c>
      <c r="B14655">
        <v>5</v>
      </c>
      <c r="C14655">
        <v>235</v>
      </c>
      <c r="D14655" s="32">
        <v>0.55555555555555558</v>
      </c>
      <c r="E14655">
        <v>8000</v>
      </c>
      <c r="G14655" s="31" t="s">
        <v>97</v>
      </c>
      <c r="H14655">
        <v>9</v>
      </c>
      <c r="I14655" s="31" t="s">
        <v>105</v>
      </c>
    </row>
    <row r="14656" spans="1:9" x14ac:dyDescent="0.3">
      <c r="A14656">
        <v>14685</v>
      </c>
      <c r="B14656">
        <v>3</v>
      </c>
      <c r="C14656">
        <v>235</v>
      </c>
      <c r="D14656" s="32">
        <v>0.63263888888888886</v>
      </c>
      <c r="E14656">
        <v>8000</v>
      </c>
      <c r="G14656" s="31" t="s">
        <v>102</v>
      </c>
      <c r="H14656">
        <v>10</v>
      </c>
      <c r="I14656" s="31" t="s">
        <v>104</v>
      </c>
    </row>
    <row r="14657" spans="1:9" x14ac:dyDescent="0.3">
      <c r="A14657">
        <v>14686</v>
      </c>
      <c r="B14657">
        <v>2</v>
      </c>
      <c r="C14657">
        <v>235</v>
      </c>
      <c r="D14657" s="32">
        <v>0.62569444444444444</v>
      </c>
      <c r="E14657">
        <v>10000</v>
      </c>
      <c r="G14657" s="31" t="s">
        <v>102</v>
      </c>
      <c r="H14657">
        <v>10</v>
      </c>
      <c r="I14657" s="31" t="s">
        <v>98</v>
      </c>
    </row>
    <row r="14658" spans="1:9" x14ac:dyDescent="0.3">
      <c r="A14658">
        <v>14687</v>
      </c>
      <c r="B14658">
        <v>1</v>
      </c>
      <c r="C14658">
        <v>235</v>
      </c>
      <c r="D14658" s="32">
        <v>0.60902777777777772</v>
      </c>
      <c r="E14658">
        <v>8000</v>
      </c>
      <c r="F14658">
        <v>1200</v>
      </c>
      <c r="G14658" s="31" t="s">
        <v>102</v>
      </c>
      <c r="H14658">
        <v>10</v>
      </c>
      <c r="I14658" s="31" t="s">
        <v>99</v>
      </c>
    </row>
    <row r="14659" spans="1:9" x14ac:dyDescent="0.3">
      <c r="A14659">
        <v>14688</v>
      </c>
      <c r="B14659">
        <v>4</v>
      </c>
      <c r="C14659">
        <v>235</v>
      </c>
      <c r="D14659" s="32">
        <v>0.5805555555555556</v>
      </c>
      <c r="E14659">
        <v>10000</v>
      </c>
      <c r="G14659" s="31" t="s">
        <v>102</v>
      </c>
      <c r="H14659">
        <v>10</v>
      </c>
      <c r="I14659" s="31" t="s">
        <v>103</v>
      </c>
    </row>
    <row r="14660" spans="1:9" x14ac:dyDescent="0.3">
      <c r="A14660">
        <v>14689</v>
      </c>
      <c r="B14660">
        <v>8</v>
      </c>
      <c r="C14660">
        <v>235</v>
      </c>
      <c r="D14660" s="32">
        <v>0.65138888888888891</v>
      </c>
      <c r="E14660">
        <v>8000</v>
      </c>
      <c r="G14660" s="31" t="s">
        <v>102</v>
      </c>
      <c r="H14660">
        <v>10</v>
      </c>
      <c r="I14660" s="31" t="s">
        <v>101</v>
      </c>
    </row>
    <row r="14661" spans="1:9" x14ac:dyDescent="0.3">
      <c r="A14661">
        <v>14690</v>
      </c>
      <c r="B14661">
        <v>5</v>
      </c>
      <c r="C14661">
        <v>235</v>
      </c>
      <c r="D14661" s="32">
        <v>0.57361111111111107</v>
      </c>
      <c r="E14661">
        <v>8000</v>
      </c>
      <c r="G14661" s="31" t="s">
        <v>102</v>
      </c>
      <c r="H14661">
        <v>10</v>
      </c>
      <c r="I14661" s="31" t="s">
        <v>105</v>
      </c>
    </row>
    <row r="14662" spans="1:9" x14ac:dyDescent="0.3">
      <c r="A14662">
        <v>14691</v>
      </c>
      <c r="B14662">
        <v>3</v>
      </c>
      <c r="C14662">
        <v>235</v>
      </c>
      <c r="D14662" s="32">
        <v>0.65208333333333335</v>
      </c>
      <c r="E14662">
        <v>8000</v>
      </c>
      <c r="G14662" s="31" t="s">
        <v>97</v>
      </c>
      <c r="H14662">
        <v>11</v>
      </c>
      <c r="I14662" s="31" t="s">
        <v>104</v>
      </c>
    </row>
    <row r="14663" spans="1:9" x14ac:dyDescent="0.3">
      <c r="A14663">
        <v>14692</v>
      </c>
      <c r="B14663">
        <v>2</v>
      </c>
      <c r="C14663">
        <v>235</v>
      </c>
      <c r="D14663" s="32">
        <v>0.65486111111111112</v>
      </c>
      <c r="E14663">
        <v>8000</v>
      </c>
      <c r="G14663" s="31" t="s">
        <v>97</v>
      </c>
      <c r="H14663">
        <v>11</v>
      </c>
      <c r="I14663" s="31" t="s">
        <v>98</v>
      </c>
    </row>
    <row r="14664" spans="1:9" x14ac:dyDescent="0.3">
      <c r="A14664">
        <v>14693</v>
      </c>
      <c r="B14664">
        <v>1</v>
      </c>
      <c r="C14664">
        <v>235</v>
      </c>
      <c r="D14664" s="32">
        <v>0.62708333333333333</v>
      </c>
      <c r="E14664">
        <v>8000</v>
      </c>
      <c r="G14664" s="31" t="s">
        <v>97</v>
      </c>
      <c r="H14664">
        <v>11</v>
      </c>
      <c r="I14664" s="31" t="s">
        <v>99</v>
      </c>
    </row>
    <row r="14665" spans="1:9" x14ac:dyDescent="0.3">
      <c r="A14665">
        <v>14694</v>
      </c>
      <c r="B14665">
        <v>4</v>
      </c>
      <c r="C14665">
        <v>235</v>
      </c>
      <c r="D14665" s="32">
        <v>0.6118055555555556</v>
      </c>
      <c r="E14665">
        <v>8000</v>
      </c>
      <c r="G14665" s="31" t="s">
        <v>102</v>
      </c>
      <c r="H14665">
        <v>11</v>
      </c>
      <c r="I14665" s="31" t="s">
        <v>103</v>
      </c>
    </row>
    <row r="14666" spans="1:9" x14ac:dyDescent="0.3">
      <c r="A14666">
        <v>14695</v>
      </c>
      <c r="B14666">
        <v>8</v>
      </c>
      <c r="C14666">
        <v>235</v>
      </c>
      <c r="D14666" s="32">
        <v>0.69097222222222221</v>
      </c>
      <c r="E14666">
        <v>8000</v>
      </c>
      <c r="G14666" s="31" t="s">
        <v>97</v>
      </c>
      <c r="H14666">
        <v>11</v>
      </c>
      <c r="I14666" s="31" t="s">
        <v>101</v>
      </c>
    </row>
    <row r="14667" spans="1:9" x14ac:dyDescent="0.3">
      <c r="A14667">
        <v>14696</v>
      </c>
      <c r="B14667">
        <v>5</v>
      </c>
      <c r="C14667">
        <v>235</v>
      </c>
      <c r="D14667" s="32">
        <v>0.59583333333333333</v>
      </c>
      <c r="E14667">
        <v>8000</v>
      </c>
      <c r="F14667">
        <v>1000</v>
      </c>
      <c r="G14667" s="31" t="s">
        <v>97</v>
      </c>
      <c r="H14667">
        <v>11</v>
      </c>
      <c r="I14667" s="31" t="s">
        <v>105</v>
      </c>
    </row>
    <row r="14668" spans="1:9" x14ac:dyDescent="0.3">
      <c r="A14668">
        <v>14697</v>
      </c>
      <c r="B14668">
        <v>3</v>
      </c>
      <c r="C14668">
        <v>235</v>
      </c>
      <c r="D14668" s="32">
        <v>0.6694444444444444</v>
      </c>
      <c r="E14668">
        <v>8000</v>
      </c>
      <c r="G14668" s="31" t="s">
        <v>97</v>
      </c>
      <c r="H14668">
        <v>12</v>
      </c>
      <c r="I14668" s="31" t="s">
        <v>104</v>
      </c>
    </row>
    <row r="14669" spans="1:9" x14ac:dyDescent="0.3">
      <c r="A14669">
        <v>14698</v>
      </c>
      <c r="B14669">
        <v>2</v>
      </c>
      <c r="C14669">
        <v>235</v>
      </c>
      <c r="D14669" s="32">
        <v>0.68680555555555556</v>
      </c>
      <c r="E14669">
        <v>8000</v>
      </c>
      <c r="G14669" s="31" t="s">
        <v>97</v>
      </c>
      <c r="H14669">
        <v>12</v>
      </c>
      <c r="I14669" s="31" t="s">
        <v>98</v>
      </c>
    </row>
    <row r="14670" spans="1:9" x14ac:dyDescent="0.3">
      <c r="A14670">
        <v>14699</v>
      </c>
      <c r="B14670">
        <v>1</v>
      </c>
      <c r="C14670">
        <v>235</v>
      </c>
      <c r="D14670" s="32">
        <v>0.66041666666666665</v>
      </c>
      <c r="E14670">
        <v>8000</v>
      </c>
      <c r="G14670" s="31" t="s">
        <v>97</v>
      </c>
      <c r="H14670">
        <v>12</v>
      </c>
      <c r="I14670" s="31" t="s">
        <v>99</v>
      </c>
    </row>
    <row r="14671" spans="1:9" x14ac:dyDescent="0.3">
      <c r="A14671">
        <v>14700</v>
      </c>
      <c r="B14671">
        <v>4</v>
      </c>
      <c r="C14671">
        <v>235</v>
      </c>
      <c r="D14671" s="32">
        <v>0.62152777777777779</v>
      </c>
      <c r="E14671">
        <v>8000</v>
      </c>
      <c r="G14671" s="31" t="s">
        <v>102</v>
      </c>
      <c r="H14671">
        <v>12</v>
      </c>
      <c r="I14671" s="31" t="s">
        <v>103</v>
      </c>
    </row>
    <row r="14672" spans="1:9" x14ac:dyDescent="0.3">
      <c r="A14672">
        <v>14701</v>
      </c>
      <c r="B14672">
        <v>8</v>
      </c>
      <c r="C14672">
        <v>235</v>
      </c>
      <c r="D14672" s="32">
        <v>0.71875</v>
      </c>
      <c r="E14672">
        <v>8000</v>
      </c>
      <c r="G14672" s="31" t="s">
        <v>102</v>
      </c>
      <c r="H14672">
        <v>12</v>
      </c>
      <c r="I14672" s="31" t="s">
        <v>101</v>
      </c>
    </row>
    <row r="14673" spans="1:9" x14ac:dyDescent="0.3">
      <c r="A14673">
        <v>14702</v>
      </c>
      <c r="B14673">
        <v>5</v>
      </c>
      <c r="C14673">
        <v>235</v>
      </c>
      <c r="D14673" s="32">
        <v>0.61458333333333337</v>
      </c>
      <c r="E14673">
        <v>8000</v>
      </c>
      <c r="F14673">
        <v>2000</v>
      </c>
      <c r="G14673" s="31" t="s">
        <v>102</v>
      </c>
      <c r="H14673">
        <v>12</v>
      </c>
      <c r="I14673" s="31" t="s">
        <v>105</v>
      </c>
    </row>
    <row r="14674" spans="1:9" x14ac:dyDescent="0.3">
      <c r="A14674">
        <v>14703</v>
      </c>
      <c r="B14674">
        <v>3</v>
      </c>
      <c r="C14674">
        <v>235</v>
      </c>
      <c r="D14674" s="32">
        <v>0.68819444444444444</v>
      </c>
      <c r="E14674">
        <v>8000</v>
      </c>
      <c r="G14674" s="31" t="s">
        <v>97</v>
      </c>
      <c r="H14674">
        <v>13</v>
      </c>
      <c r="I14674" s="31" t="s">
        <v>104</v>
      </c>
    </row>
    <row r="14675" spans="1:9" x14ac:dyDescent="0.3">
      <c r="A14675">
        <v>14704</v>
      </c>
      <c r="B14675">
        <v>2</v>
      </c>
      <c r="C14675">
        <v>235</v>
      </c>
      <c r="D14675" s="32">
        <v>0.70833333333333337</v>
      </c>
      <c r="E14675">
        <v>8000</v>
      </c>
      <c r="G14675" s="31" t="s">
        <v>102</v>
      </c>
      <c r="H14675">
        <v>13</v>
      </c>
      <c r="I14675" s="31" t="s">
        <v>98</v>
      </c>
    </row>
    <row r="14676" spans="1:9" x14ac:dyDescent="0.3">
      <c r="A14676">
        <v>14705</v>
      </c>
      <c r="B14676">
        <v>1</v>
      </c>
      <c r="C14676">
        <v>235</v>
      </c>
      <c r="D14676" s="32">
        <v>0.69652777777777775</v>
      </c>
      <c r="E14676">
        <v>8000</v>
      </c>
      <c r="G14676" s="31" t="s">
        <v>97</v>
      </c>
      <c r="H14676">
        <v>13</v>
      </c>
      <c r="I14676" s="31" t="s">
        <v>99</v>
      </c>
    </row>
    <row r="14677" spans="1:9" x14ac:dyDescent="0.3">
      <c r="A14677">
        <v>14706</v>
      </c>
      <c r="B14677">
        <v>4</v>
      </c>
      <c r="C14677">
        <v>235</v>
      </c>
      <c r="D14677" s="32">
        <v>0.6479166666666667</v>
      </c>
      <c r="E14677">
        <v>8000</v>
      </c>
      <c r="G14677" s="31" t="s">
        <v>102</v>
      </c>
      <c r="H14677">
        <v>13</v>
      </c>
      <c r="I14677" s="31" t="s">
        <v>103</v>
      </c>
    </row>
    <row r="14678" spans="1:9" x14ac:dyDescent="0.3">
      <c r="A14678">
        <v>14707</v>
      </c>
      <c r="B14678">
        <v>8</v>
      </c>
      <c r="C14678">
        <v>235</v>
      </c>
      <c r="D14678" s="32">
        <v>0.74027777777777781</v>
      </c>
      <c r="E14678">
        <v>8000</v>
      </c>
      <c r="F14678">
        <v>2000</v>
      </c>
      <c r="G14678" s="31" t="s">
        <v>97</v>
      </c>
      <c r="H14678">
        <v>13</v>
      </c>
      <c r="I14678" s="31" t="s">
        <v>101</v>
      </c>
    </row>
    <row r="14679" spans="1:9" x14ac:dyDescent="0.3">
      <c r="A14679">
        <v>14708</v>
      </c>
      <c r="B14679">
        <v>5</v>
      </c>
      <c r="C14679">
        <v>235</v>
      </c>
      <c r="D14679" s="32">
        <v>0.64583333333333337</v>
      </c>
      <c r="E14679">
        <v>8000</v>
      </c>
      <c r="G14679" s="31" t="s">
        <v>97</v>
      </c>
      <c r="H14679">
        <v>13</v>
      </c>
      <c r="I14679" s="31" t="s">
        <v>105</v>
      </c>
    </row>
    <row r="14680" spans="1:9" x14ac:dyDescent="0.3">
      <c r="A14680">
        <v>14709</v>
      </c>
      <c r="B14680">
        <v>3</v>
      </c>
      <c r="C14680">
        <v>235</v>
      </c>
      <c r="D14680" s="32">
        <v>0.71111111111111114</v>
      </c>
      <c r="E14680">
        <v>8000</v>
      </c>
      <c r="F14680">
        <v>2000</v>
      </c>
      <c r="G14680" s="31" t="s">
        <v>102</v>
      </c>
      <c r="H14680">
        <v>14</v>
      </c>
      <c r="I14680" s="31" t="s">
        <v>104</v>
      </c>
    </row>
    <row r="14681" spans="1:9" x14ac:dyDescent="0.3">
      <c r="A14681">
        <v>14710</v>
      </c>
      <c r="B14681">
        <v>2</v>
      </c>
      <c r="C14681">
        <v>235</v>
      </c>
      <c r="D14681" s="32">
        <v>0.73055555555555551</v>
      </c>
      <c r="E14681">
        <v>10000</v>
      </c>
      <c r="G14681" s="31" t="s">
        <v>102</v>
      </c>
      <c r="H14681">
        <v>14</v>
      </c>
      <c r="I14681" s="31" t="s">
        <v>98</v>
      </c>
    </row>
    <row r="14682" spans="1:9" x14ac:dyDescent="0.3">
      <c r="A14682">
        <v>14711</v>
      </c>
      <c r="B14682">
        <v>1</v>
      </c>
      <c r="C14682">
        <v>235</v>
      </c>
      <c r="D14682" s="32">
        <v>0.73402777777777772</v>
      </c>
      <c r="E14682">
        <v>8000</v>
      </c>
      <c r="F14682">
        <v>2000</v>
      </c>
      <c r="G14682" s="31" t="s">
        <v>97</v>
      </c>
      <c r="H14682">
        <v>14</v>
      </c>
      <c r="I14682" s="31" t="s">
        <v>99</v>
      </c>
    </row>
    <row r="14683" spans="1:9" x14ac:dyDescent="0.3">
      <c r="A14683">
        <v>14712</v>
      </c>
      <c r="B14683">
        <v>4</v>
      </c>
      <c r="C14683">
        <v>235</v>
      </c>
      <c r="D14683" s="32">
        <v>0.66805555555555551</v>
      </c>
      <c r="E14683">
        <v>8000</v>
      </c>
      <c r="G14683" s="31" t="s">
        <v>97</v>
      </c>
      <c r="H14683">
        <v>14</v>
      </c>
      <c r="I14683" s="31" t="s">
        <v>103</v>
      </c>
    </row>
    <row r="14684" spans="1:9" x14ac:dyDescent="0.3">
      <c r="A14684">
        <v>14713</v>
      </c>
      <c r="B14684">
        <v>8</v>
      </c>
      <c r="C14684">
        <v>235</v>
      </c>
      <c r="D14684" s="32">
        <v>0.76180555555555551</v>
      </c>
      <c r="E14684">
        <v>8000</v>
      </c>
      <c r="F14684">
        <v>2000</v>
      </c>
      <c r="G14684" s="31" t="s">
        <v>102</v>
      </c>
      <c r="H14684">
        <v>14</v>
      </c>
      <c r="I14684" s="31" t="s">
        <v>101</v>
      </c>
    </row>
    <row r="14685" spans="1:9" x14ac:dyDescent="0.3">
      <c r="A14685">
        <v>14714</v>
      </c>
      <c r="B14685">
        <v>5</v>
      </c>
      <c r="C14685">
        <v>235</v>
      </c>
      <c r="D14685" s="32">
        <v>0.66319444444444442</v>
      </c>
      <c r="E14685">
        <v>10000</v>
      </c>
      <c r="G14685" s="31" t="s">
        <v>102</v>
      </c>
      <c r="H14685">
        <v>14</v>
      </c>
      <c r="I14685" s="31" t="s">
        <v>105</v>
      </c>
    </row>
    <row r="14686" spans="1:9" x14ac:dyDescent="0.3">
      <c r="A14686">
        <v>14715</v>
      </c>
      <c r="B14686">
        <v>3</v>
      </c>
      <c r="C14686">
        <v>235</v>
      </c>
      <c r="D14686" s="32">
        <v>0.75347222222222221</v>
      </c>
      <c r="E14686">
        <v>8000</v>
      </c>
      <c r="G14686" s="31" t="s">
        <v>97</v>
      </c>
      <c r="H14686">
        <v>15</v>
      </c>
      <c r="I14686" s="31" t="s">
        <v>104</v>
      </c>
    </row>
    <row r="14687" spans="1:9" x14ac:dyDescent="0.3">
      <c r="A14687">
        <v>14716</v>
      </c>
      <c r="B14687">
        <v>2</v>
      </c>
      <c r="C14687">
        <v>235</v>
      </c>
      <c r="D14687" s="32">
        <v>0.75416666666666665</v>
      </c>
      <c r="E14687">
        <v>8000</v>
      </c>
      <c r="G14687" s="31" t="s">
        <v>102</v>
      </c>
      <c r="H14687">
        <v>15</v>
      </c>
      <c r="I14687" s="31" t="s">
        <v>98</v>
      </c>
    </row>
    <row r="14688" spans="1:9" x14ac:dyDescent="0.3">
      <c r="A14688">
        <v>14717</v>
      </c>
      <c r="B14688">
        <v>1</v>
      </c>
      <c r="C14688">
        <v>235</v>
      </c>
      <c r="D14688" s="32">
        <v>0.75208333333333333</v>
      </c>
      <c r="E14688">
        <v>8000</v>
      </c>
      <c r="G14688" s="31" t="s">
        <v>97</v>
      </c>
      <c r="H14688">
        <v>15</v>
      </c>
      <c r="I14688" s="31" t="s">
        <v>99</v>
      </c>
    </row>
    <row r="14689" spans="1:9" x14ac:dyDescent="0.3">
      <c r="A14689">
        <v>14718</v>
      </c>
      <c r="B14689">
        <v>4</v>
      </c>
      <c r="C14689">
        <v>235</v>
      </c>
      <c r="D14689" s="32">
        <v>0.68680555555555556</v>
      </c>
      <c r="E14689">
        <v>8000</v>
      </c>
      <c r="G14689" s="31" t="s">
        <v>102</v>
      </c>
      <c r="H14689">
        <v>15</v>
      </c>
      <c r="I14689" s="31" t="s">
        <v>103</v>
      </c>
    </row>
    <row r="14690" spans="1:9" x14ac:dyDescent="0.3">
      <c r="A14690">
        <v>14719</v>
      </c>
      <c r="B14690">
        <v>8</v>
      </c>
      <c r="C14690">
        <v>235</v>
      </c>
      <c r="D14690" s="32">
        <v>0.81736111111111109</v>
      </c>
      <c r="E14690">
        <v>8000</v>
      </c>
      <c r="G14690" s="31" t="s">
        <v>97</v>
      </c>
      <c r="H14690">
        <v>15</v>
      </c>
      <c r="I14690" s="31" t="s">
        <v>101</v>
      </c>
    </row>
    <row r="14691" spans="1:9" x14ac:dyDescent="0.3">
      <c r="A14691">
        <v>14720</v>
      </c>
      <c r="B14691">
        <v>5</v>
      </c>
      <c r="C14691">
        <v>235</v>
      </c>
      <c r="D14691" s="32">
        <v>0.6875</v>
      </c>
      <c r="E14691">
        <v>8000</v>
      </c>
      <c r="G14691" s="31" t="s">
        <v>97</v>
      </c>
      <c r="H14691">
        <v>15</v>
      </c>
      <c r="I14691" s="31" t="s">
        <v>105</v>
      </c>
    </row>
    <row r="14692" spans="1:9" x14ac:dyDescent="0.3">
      <c r="A14692">
        <v>14721</v>
      </c>
      <c r="B14692">
        <v>3</v>
      </c>
      <c r="C14692">
        <v>235</v>
      </c>
      <c r="D14692" s="32">
        <v>0.80347222222222225</v>
      </c>
      <c r="E14692">
        <v>10000</v>
      </c>
      <c r="G14692" s="31" t="s">
        <v>97</v>
      </c>
      <c r="H14692">
        <v>16</v>
      </c>
      <c r="I14692" s="31" t="s">
        <v>104</v>
      </c>
    </row>
    <row r="14693" spans="1:9" x14ac:dyDescent="0.3">
      <c r="A14693">
        <v>14722</v>
      </c>
      <c r="B14693">
        <v>2</v>
      </c>
      <c r="C14693">
        <v>235</v>
      </c>
      <c r="D14693" s="32">
        <v>0.80694444444444446</v>
      </c>
      <c r="E14693">
        <v>8000</v>
      </c>
      <c r="G14693" s="31" t="s">
        <v>102</v>
      </c>
      <c r="H14693">
        <v>16</v>
      </c>
      <c r="I14693" s="31" t="s">
        <v>98</v>
      </c>
    </row>
    <row r="14694" spans="1:9" x14ac:dyDescent="0.3">
      <c r="A14694">
        <v>14723</v>
      </c>
      <c r="B14694">
        <v>1</v>
      </c>
      <c r="C14694">
        <v>235</v>
      </c>
      <c r="D14694" s="32">
        <v>0.78333333333333333</v>
      </c>
      <c r="E14694">
        <v>10000</v>
      </c>
      <c r="G14694" s="31" t="s">
        <v>97</v>
      </c>
      <c r="H14694">
        <v>16</v>
      </c>
      <c r="I14694" s="31" t="s">
        <v>99</v>
      </c>
    </row>
    <row r="14695" spans="1:9" x14ac:dyDescent="0.3">
      <c r="A14695">
        <v>14724</v>
      </c>
      <c r="B14695">
        <v>4</v>
      </c>
      <c r="C14695">
        <v>235</v>
      </c>
      <c r="D14695" s="32">
        <v>0.70625000000000004</v>
      </c>
      <c r="E14695">
        <v>8000</v>
      </c>
      <c r="G14695" s="31" t="s">
        <v>102</v>
      </c>
      <c r="H14695">
        <v>16</v>
      </c>
      <c r="I14695" s="31" t="s">
        <v>103</v>
      </c>
    </row>
    <row r="14696" spans="1:9" x14ac:dyDescent="0.3">
      <c r="A14696">
        <v>14725</v>
      </c>
      <c r="B14696">
        <v>8</v>
      </c>
      <c r="C14696">
        <v>235</v>
      </c>
      <c r="D14696" s="32">
        <v>0.8305555555555556</v>
      </c>
      <c r="E14696">
        <v>10000</v>
      </c>
      <c r="G14696" s="31" t="s">
        <v>97</v>
      </c>
      <c r="H14696">
        <v>16</v>
      </c>
      <c r="I14696" s="31" t="s">
        <v>101</v>
      </c>
    </row>
    <row r="14697" spans="1:9" x14ac:dyDescent="0.3">
      <c r="A14697">
        <v>14726</v>
      </c>
      <c r="B14697">
        <v>5</v>
      </c>
      <c r="C14697">
        <v>235</v>
      </c>
      <c r="D14697" s="32">
        <v>0.70833333333333337</v>
      </c>
      <c r="E14697">
        <v>8000</v>
      </c>
      <c r="G14697" s="31" t="s">
        <v>97</v>
      </c>
      <c r="H14697">
        <v>16</v>
      </c>
      <c r="I14697" s="31" t="s">
        <v>105</v>
      </c>
    </row>
    <row r="14698" spans="1:9" x14ac:dyDescent="0.3">
      <c r="A14698">
        <v>14727</v>
      </c>
      <c r="B14698">
        <v>3</v>
      </c>
      <c r="C14698">
        <v>235</v>
      </c>
      <c r="D14698" s="32">
        <v>0.82222222222222219</v>
      </c>
      <c r="E14698">
        <v>8000</v>
      </c>
      <c r="G14698" s="31" t="s">
        <v>102</v>
      </c>
      <c r="H14698">
        <v>17</v>
      </c>
      <c r="I14698" s="31" t="s">
        <v>104</v>
      </c>
    </row>
    <row r="14699" spans="1:9" x14ac:dyDescent="0.3">
      <c r="A14699">
        <v>14728</v>
      </c>
      <c r="B14699">
        <v>2</v>
      </c>
      <c r="C14699">
        <v>235</v>
      </c>
      <c r="D14699" s="32">
        <v>0.84166666666666667</v>
      </c>
      <c r="E14699">
        <v>8000</v>
      </c>
      <c r="G14699" s="31" t="s">
        <v>97</v>
      </c>
      <c r="H14699">
        <v>17</v>
      </c>
      <c r="I14699" s="31" t="s">
        <v>98</v>
      </c>
    </row>
    <row r="14700" spans="1:9" x14ac:dyDescent="0.3">
      <c r="A14700">
        <v>14729</v>
      </c>
      <c r="B14700">
        <v>1</v>
      </c>
      <c r="C14700">
        <v>235</v>
      </c>
      <c r="D14700" s="32">
        <v>0.81597222222222221</v>
      </c>
      <c r="E14700">
        <v>8000</v>
      </c>
      <c r="G14700" s="31" t="s">
        <v>97</v>
      </c>
      <c r="H14700">
        <v>17</v>
      </c>
      <c r="I14700" s="31" t="s">
        <v>99</v>
      </c>
    </row>
    <row r="14701" spans="1:9" x14ac:dyDescent="0.3">
      <c r="A14701">
        <v>14730</v>
      </c>
      <c r="B14701">
        <v>4</v>
      </c>
      <c r="C14701">
        <v>235</v>
      </c>
      <c r="D14701" s="32">
        <v>0.73263888888888884</v>
      </c>
      <c r="E14701">
        <v>8000</v>
      </c>
      <c r="G14701" s="31" t="s">
        <v>102</v>
      </c>
      <c r="H14701">
        <v>17</v>
      </c>
      <c r="I14701" s="31" t="s">
        <v>103</v>
      </c>
    </row>
    <row r="14702" spans="1:9" x14ac:dyDescent="0.3">
      <c r="A14702">
        <v>14731</v>
      </c>
      <c r="B14702">
        <v>8</v>
      </c>
      <c r="C14702">
        <v>235</v>
      </c>
      <c r="D14702" s="32">
        <v>0.85</v>
      </c>
      <c r="E14702">
        <v>8000</v>
      </c>
      <c r="G14702" s="31" t="s">
        <v>97</v>
      </c>
      <c r="H14702">
        <v>17</v>
      </c>
      <c r="I14702" s="31" t="s">
        <v>101</v>
      </c>
    </row>
    <row r="14703" spans="1:9" x14ac:dyDescent="0.3">
      <c r="A14703">
        <v>14732</v>
      </c>
      <c r="B14703">
        <v>5</v>
      </c>
      <c r="C14703">
        <v>235</v>
      </c>
      <c r="D14703" s="32">
        <v>0.74652777777777779</v>
      </c>
      <c r="E14703">
        <v>8000</v>
      </c>
      <c r="G14703" s="31" t="s">
        <v>97</v>
      </c>
      <c r="H14703">
        <v>17</v>
      </c>
      <c r="I14703" s="31" t="s">
        <v>105</v>
      </c>
    </row>
    <row r="14704" spans="1:9" x14ac:dyDescent="0.3">
      <c r="A14704">
        <v>14733</v>
      </c>
      <c r="B14704">
        <v>3</v>
      </c>
      <c r="C14704">
        <v>235</v>
      </c>
      <c r="D14704" s="32">
        <v>0.84375</v>
      </c>
      <c r="E14704">
        <v>8000</v>
      </c>
      <c r="F14704">
        <v>2000</v>
      </c>
      <c r="G14704" s="31" t="s">
        <v>97</v>
      </c>
      <c r="H14704">
        <v>18</v>
      </c>
      <c r="I14704" s="31" t="s">
        <v>104</v>
      </c>
    </row>
    <row r="14705" spans="1:9" x14ac:dyDescent="0.3">
      <c r="A14705">
        <v>14734</v>
      </c>
      <c r="B14705">
        <v>1</v>
      </c>
      <c r="C14705">
        <v>235</v>
      </c>
      <c r="D14705" s="32">
        <v>0.85</v>
      </c>
      <c r="E14705">
        <v>8000</v>
      </c>
      <c r="G14705" s="31" t="s">
        <v>97</v>
      </c>
      <c r="H14705">
        <v>18</v>
      </c>
      <c r="I14705" s="31" t="s">
        <v>99</v>
      </c>
    </row>
    <row r="14706" spans="1:9" x14ac:dyDescent="0.3">
      <c r="A14706">
        <v>14735</v>
      </c>
      <c r="B14706">
        <v>4</v>
      </c>
      <c r="C14706">
        <v>235</v>
      </c>
      <c r="D14706" s="32">
        <v>0.76388888888888884</v>
      </c>
      <c r="E14706">
        <v>8000</v>
      </c>
      <c r="G14706" s="31" t="s">
        <v>102</v>
      </c>
      <c r="H14706">
        <v>18</v>
      </c>
      <c r="I14706" s="31" t="s">
        <v>103</v>
      </c>
    </row>
    <row r="14707" spans="1:9" x14ac:dyDescent="0.3">
      <c r="A14707">
        <v>14736</v>
      </c>
      <c r="B14707">
        <v>5</v>
      </c>
      <c r="C14707">
        <v>235</v>
      </c>
      <c r="D14707" s="32">
        <v>0.76736111111111116</v>
      </c>
      <c r="E14707">
        <v>8000</v>
      </c>
      <c r="G14707" s="31" t="s">
        <v>97</v>
      </c>
      <c r="H14707">
        <v>18</v>
      </c>
      <c r="I14707" s="31" t="s">
        <v>105</v>
      </c>
    </row>
    <row r="14708" spans="1:9" x14ac:dyDescent="0.3">
      <c r="A14708">
        <v>14737</v>
      </c>
      <c r="B14708">
        <v>4</v>
      </c>
      <c r="C14708">
        <v>235</v>
      </c>
      <c r="D14708" s="32">
        <v>0.77986111111111112</v>
      </c>
      <c r="E14708">
        <v>8000</v>
      </c>
      <c r="G14708" s="31" t="s">
        <v>102</v>
      </c>
      <c r="H14708">
        <v>19</v>
      </c>
      <c r="I14708" s="31" t="s">
        <v>103</v>
      </c>
    </row>
    <row r="14709" spans="1:9" x14ac:dyDescent="0.3">
      <c r="A14709">
        <v>14738</v>
      </c>
      <c r="B14709">
        <v>5</v>
      </c>
      <c r="C14709">
        <v>235</v>
      </c>
      <c r="D14709" s="32">
        <v>0.78333333333333333</v>
      </c>
      <c r="E14709">
        <v>8000</v>
      </c>
      <c r="G14709" s="31" t="s">
        <v>102</v>
      </c>
      <c r="H14709">
        <v>19</v>
      </c>
      <c r="I14709" s="31" t="s">
        <v>105</v>
      </c>
    </row>
    <row r="14710" spans="1:9" x14ac:dyDescent="0.3">
      <c r="A14710">
        <v>14739</v>
      </c>
      <c r="B14710">
        <v>4</v>
      </c>
      <c r="C14710">
        <v>235</v>
      </c>
      <c r="D14710" s="32">
        <v>0.80625000000000002</v>
      </c>
      <c r="E14710">
        <v>8000</v>
      </c>
      <c r="G14710" s="31" t="s">
        <v>102</v>
      </c>
      <c r="H14710">
        <v>20</v>
      </c>
      <c r="I14710" s="31" t="s">
        <v>103</v>
      </c>
    </row>
    <row r="14711" spans="1:9" x14ac:dyDescent="0.3">
      <c r="A14711">
        <v>14740</v>
      </c>
      <c r="B14711">
        <v>5</v>
      </c>
      <c r="C14711">
        <v>235</v>
      </c>
      <c r="D14711" s="32">
        <v>0.8</v>
      </c>
      <c r="E14711">
        <v>10000</v>
      </c>
      <c r="G14711" s="31" t="s">
        <v>97</v>
      </c>
      <c r="H14711">
        <v>20</v>
      </c>
      <c r="I14711" s="31" t="s">
        <v>105</v>
      </c>
    </row>
    <row r="14712" spans="1:9" x14ac:dyDescent="0.3">
      <c r="A14712">
        <v>14741</v>
      </c>
      <c r="B14712">
        <v>4</v>
      </c>
      <c r="C14712">
        <v>235</v>
      </c>
      <c r="D14712" s="32">
        <v>0.83958333333333335</v>
      </c>
      <c r="E14712">
        <v>8000</v>
      </c>
      <c r="G14712" s="31" t="s">
        <v>102</v>
      </c>
      <c r="H14712">
        <v>21</v>
      </c>
      <c r="I14712" s="31" t="s">
        <v>103</v>
      </c>
    </row>
    <row r="14713" spans="1:9" x14ac:dyDescent="0.3">
      <c r="A14713">
        <v>14742</v>
      </c>
      <c r="B14713">
        <v>5</v>
      </c>
      <c r="C14713">
        <v>235</v>
      </c>
      <c r="D14713" s="32">
        <v>0.82430555555555551</v>
      </c>
      <c r="E14713">
        <v>8000</v>
      </c>
      <c r="G14713" s="31" t="s">
        <v>97</v>
      </c>
      <c r="H14713">
        <v>21</v>
      </c>
      <c r="I14713" s="31" t="s">
        <v>105</v>
      </c>
    </row>
    <row r="14714" spans="1:9" x14ac:dyDescent="0.3">
      <c r="A14714">
        <v>14743</v>
      </c>
      <c r="B14714">
        <v>5</v>
      </c>
      <c r="C14714">
        <v>235</v>
      </c>
      <c r="D14714" s="32">
        <v>0.85069444444444442</v>
      </c>
      <c r="E14714">
        <v>8000</v>
      </c>
      <c r="G14714" s="31" t="s">
        <v>97</v>
      </c>
      <c r="H14714">
        <v>22</v>
      </c>
      <c r="I14714" s="31" t="s">
        <v>105</v>
      </c>
    </row>
    <row r="14715" spans="1:9" x14ac:dyDescent="0.3">
      <c r="A14715">
        <v>14744</v>
      </c>
      <c r="B14715">
        <v>3</v>
      </c>
      <c r="C14715">
        <v>236</v>
      </c>
      <c r="D14715" s="32">
        <v>0.46458333333333335</v>
      </c>
      <c r="E14715">
        <v>10000</v>
      </c>
      <c r="G14715" s="31" t="s">
        <v>97</v>
      </c>
      <c r="H14715">
        <v>4</v>
      </c>
      <c r="I14715" s="31" t="s">
        <v>104</v>
      </c>
    </row>
    <row r="14716" spans="1:9" x14ac:dyDescent="0.3">
      <c r="A14716">
        <v>14745</v>
      </c>
      <c r="B14716">
        <v>1</v>
      </c>
      <c r="C14716">
        <v>236</v>
      </c>
      <c r="D14716" s="32">
        <v>0.49305555555555558</v>
      </c>
      <c r="E14716">
        <v>10000</v>
      </c>
      <c r="F14716">
        <v>2000</v>
      </c>
      <c r="G14716" s="31" t="s">
        <v>97</v>
      </c>
      <c r="H14716">
        <v>4</v>
      </c>
      <c r="I14716" s="31" t="s">
        <v>99</v>
      </c>
    </row>
    <row r="14717" spans="1:9" x14ac:dyDescent="0.3">
      <c r="A14717">
        <v>14746</v>
      </c>
      <c r="B14717">
        <v>6</v>
      </c>
      <c r="C14717">
        <v>236</v>
      </c>
      <c r="D14717" s="32">
        <v>0.46666666666666667</v>
      </c>
      <c r="E14717">
        <v>10000</v>
      </c>
      <c r="G14717" s="31" t="s">
        <v>102</v>
      </c>
      <c r="H14717">
        <v>4</v>
      </c>
      <c r="I14717" s="31" t="s">
        <v>100</v>
      </c>
    </row>
    <row r="14718" spans="1:9" x14ac:dyDescent="0.3">
      <c r="A14718">
        <v>14747</v>
      </c>
      <c r="B14718">
        <v>4</v>
      </c>
      <c r="C14718">
        <v>236</v>
      </c>
      <c r="D14718" s="32">
        <v>0.4909722222222222</v>
      </c>
      <c r="E14718">
        <v>10000</v>
      </c>
      <c r="G14718" s="31" t="s">
        <v>102</v>
      </c>
      <c r="H14718">
        <v>4</v>
      </c>
      <c r="I14718" s="31" t="s">
        <v>103</v>
      </c>
    </row>
    <row r="14719" spans="1:9" x14ac:dyDescent="0.3">
      <c r="A14719">
        <v>14748</v>
      </c>
      <c r="B14719">
        <v>5</v>
      </c>
      <c r="C14719">
        <v>236</v>
      </c>
      <c r="D14719" s="32">
        <v>0.45416666666666666</v>
      </c>
      <c r="E14719">
        <v>10000</v>
      </c>
      <c r="F14719">
        <v>1500</v>
      </c>
      <c r="G14719" s="31" t="s">
        <v>102</v>
      </c>
      <c r="H14719">
        <v>4</v>
      </c>
      <c r="I14719" s="31" t="s">
        <v>105</v>
      </c>
    </row>
    <row r="14720" spans="1:9" x14ac:dyDescent="0.3">
      <c r="A14720">
        <v>14749</v>
      </c>
      <c r="B14720">
        <v>3</v>
      </c>
      <c r="C14720">
        <v>236</v>
      </c>
      <c r="D14720" s="32">
        <v>0.49027777777777776</v>
      </c>
      <c r="E14720">
        <v>10000</v>
      </c>
      <c r="G14720" s="31" t="s">
        <v>97</v>
      </c>
      <c r="H14720">
        <v>5</v>
      </c>
      <c r="I14720" s="31" t="s">
        <v>104</v>
      </c>
    </row>
    <row r="14721" spans="1:9" x14ac:dyDescent="0.3">
      <c r="A14721">
        <v>14750</v>
      </c>
      <c r="B14721">
        <v>1</v>
      </c>
      <c r="C14721">
        <v>236</v>
      </c>
      <c r="D14721" s="32">
        <v>0.56041666666666667</v>
      </c>
      <c r="E14721">
        <v>10000</v>
      </c>
      <c r="G14721" s="31" t="s">
        <v>102</v>
      </c>
      <c r="H14721">
        <v>5</v>
      </c>
      <c r="I14721" s="31" t="s">
        <v>99</v>
      </c>
    </row>
    <row r="14722" spans="1:9" x14ac:dyDescent="0.3">
      <c r="A14722">
        <v>14751</v>
      </c>
      <c r="B14722">
        <v>6</v>
      </c>
      <c r="C14722">
        <v>236</v>
      </c>
      <c r="D14722" s="32">
        <v>0.54166666666666663</v>
      </c>
      <c r="E14722">
        <v>13000</v>
      </c>
      <c r="F14722">
        <v>1000</v>
      </c>
      <c r="G14722" s="31" t="s">
        <v>102</v>
      </c>
      <c r="H14722">
        <v>5</v>
      </c>
      <c r="I14722" s="31" t="s">
        <v>100</v>
      </c>
    </row>
    <row r="14723" spans="1:9" x14ac:dyDescent="0.3">
      <c r="A14723">
        <v>14752</v>
      </c>
      <c r="B14723">
        <v>4</v>
      </c>
      <c r="C14723">
        <v>236</v>
      </c>
      <c r="D14723" s="32">
        <v>0.5493055555555556</v>
      </c>
      <c r="E14723">
        <v>10000</v>
      </c>
      <c r="G14723" s="31" t="s">
        <v>97</v>
      </c>
      <c r="H14723">
        <v>5</v>
      </c>
      <c r="I14723" s="31" t="s">
        <v>103</v>
      </c>
    </row>
    <row r="14724" spans="1:9" x14ac:dyDescent="0.3">
      <c r="A14724">
        <v>14753</v>
      </c>
      <c r="B14724">
        <v>5</v>
      </c>
      <c r="C14724">
        <v>236</v>
      </c>
      <c r="D14724" s="32">
        <v>0.48125000000000001</v>
      </c>
      <c r="E14724">
        <v>10000</v>
      </c>
      <c r="G14724" s="31" t="s">
        <v>102</v>
      </c>
      <c r="H14724">
        <v>5</v>
      </c>
      <c r="I14724" s="31" t="s">
        <v>105</v>
      </c>
    </row>
    <row r="14725" spans="1:9" x14ac:dyDescent="0.3">
      <c r="A14725">
        <v>14754</v>
      </c>
      <c r="B14725">
        <v>3</v>
      </c>
      <c r="C14725">
        <v>236</v>
      </c>
      <c r="D14725" s="32">
        <v>0.55555555555555558</v>
      </c>
      <c r="E14725">
        <v>13000</v>
      </c>
      <c r="G14725" s="31" t="s">
        <v>102</v>
      </c>
      <c r="H14725">
        <v>6</v>
      </c>
      <c r="I14725" s="31" t="s">
        <v>104</v>
      </c>
    </row>
    <row r="14726" spans="1:9" x14ac:dyDescent="0.3">
      <c r="A14726">
        <v>14755</v>
      </c>
      <c r="B14726">
        <v>1</v>
      </c>
      <c r="C14726">
        <v>236</v>
      </c>
      <c r="D14726" s="32">
        <v>0.6020833333333333</v>
      </c>
      <c r="E14726">
        <v>10000</v>
      </c>
      <c r="G14726" s="31" t="s">
        <v>97</v>
      </c>
      <c r="H14726">
        <v>6</v>
      </c>
      <c r="I14726" s="31" t="s">
        <v>99</v>
      </c>
    </row>
    <row r="14727" spans="1:9" x14ac:dyDescent="0.3">
      <c r="A14727">
        <v>14756</v>
      </c>
      <c r="B14727">
        <v>6</v>
      </c>
      <c r="C14727">
        <v>236</v>
      </c>
      <c r="D14727" s="32">
        <v>0.58888888888888891</v>
      </c>
      <c r="E14727">
        <v>10000</v>
      </c>
      <c r="F14727">
        <v>4500</v>
      </c>
      <c r="G14727" s="31" t="s">
        <v>102</v>
      </c>
      <c r="H14727">
        <v>6</v>
      </c>
      <c r="I14727" s="31" t="s">
        <v>100</v>
      </c>
    </row>
    <row r="14728" spans="1:9" x14ac:dyDescent="0.3">
      <c r="A14728">
        <v>14757</v>
      </c>
      <c r="B14728">
        <v>4</v>
      </c>
      <c r="C14728">
        <v>236</v>
      </c>
      <c r="D14728" s="32">
        <v>0.57777777777777772</v>
      </c>
      <c r="E14728">
        <v>10000</v>
      </c>
      <c r="G14728" s="31" t="s">
        <v>97</v>
      </c>
      <c r="H14728">
        <v>6</v>
      </c>
      <c r="I14728" s="31" t="s">
        <v>103</v>
      </c>
    </row>
    <row r="14729" spans="1:9" x14ac:dyDescent="0.3">
      <c r="A14729">
        <v>14758</v>
      </c>
      <c r="B14729">
        <v>5</v>
      </c>
      <c r="C14729">
        <v>236</v>
      </c>
      <c r="D14729" s="32">
        <v>0.55347222222222225</v>
      </c>
      <c r="E14729">
        <v>10000</v>
      </c>
      <c r="F14729">
        <v>1000</v>
      </c>
      <c r="G14729" s="31" t="s">
        <v>97</v>
      </c>
      <c r="H14729">
        <v>6</v>
      </c>
      <c r="I14729" s="31" t="s">
        <v>105</v>
      </c>
    </row>
    <row r="14730" spans="1:9" x14ac:dyDescent="0.3">
      <c r="A14730">
        <v>14759</v>
      </c>
      <c r="B14730">
        <v>3</v>
      </c>
      <c r="C14730">
        <v>236</v>
      </c>
      <c r="D14730" s="32">
        <v>0.59791666666666665</v>
      </c>
      <c r="E14730">
        <v>10000</v>
      </c>
      <c r="G14730" s="31" t="s">
        <v>97</v>
      </c>
      <c r="H14730">
        <v>7</v>
      </c>
      <c r="I14730" s="31" t="s">
        <v>104</v>
      </c>
    </row>
    <row r="14731" spans="1:9" x14ac:dyDescent="0.3">
      <c r="A14731">
        <v>14760</v>
      </c>
      <c r="B14731">
        <v>1</v>
      </c>
      <c r="C14731">
        <v>236</v>
      </c>
      <c r="D14731" s="32">
        <v>0.65416666666666667</v>
      </c>
      <c r="E14731">
        <v>10000</v>
      </c>
      <c r="G14731" s="31" t="s">
        <v>97</v>
      </c>
      <c r="H14731">
        <v>7</v>
      </c>
      <c r="I14731" s="31" t="s">
        <v>99</v>
      </c>
    </row>
    <row r="14732" spans="1:9" x14ac:dyDescent="0.3">
      <c r="A14732">
        <v>14761</v>
      </c>
      <c r="B14732">
        <v>6</v>
      </c>
      <c r="C14732">
        <v>236</v>
      </c>
      <c r="D14732" s="32">
        <v>0.7319444444444444</v>
      </c>
      <c r="E14732">
        <v>60000</v>
      </c>
      <c r="G14732" s="31" t="s">
        <v>102</v>
      </c>
      <c r="H14732">
        <v>7</v>
      </c>
      <c r="I14732" s="31" t="s">
        <v>100</v>
      </c>
    </row>
    <row r="14733" spans="1:9" x14ac:dyDescent="0.3">
      <c r="A14733">
        <v>14762</v>
      </c>
      <c r="B14733">
        <v>4</v>
      </c>
      <c r="C14733">
        <v>236</v>
      </c>
      <c r="D14733" s="32">
        <v>0.63402777777777775</v>
      </c>
      <c r="E14733">
        <v>10000</v>
      </c>
      <c r="G14733" s="31" t="s">
        <v>102</v>
      </c>
      <c r="H14733">
        <v>7</v>
      </c>
      <c r="I14733" s="31" t="s">
        <v>103</v>
      </c>
    </row>
    <row r="14734" spans="1:9" x14ac:dyDescent="0.3">
      <c r="A14734">
        <v>14763</v>
      </c>
      <c r="B14734">
        <v>5</v>
      </c>
      <c r="C14734">
        <v>236</v>
      </c>
      <c r="D14734" s="32">
        <v>0.60069444444444442</v>
      </c>
      <c r="E14734">
        <v>10000</v>
      </c>
      <c r="G14734" s="31" t="s">
        <v>97</v>
      </c>
      <c r="H14734">
        <v>7</v>
      </c>
      <c r="I14734" s="31" t="s">
        <v>105</v>
      </c>
    </row>
    <row r="14735" spans="1:9" x14ac:dyDescent="0.3">
      <c r="A14735">
        <v>14764</v>
      </c>
      <c r="B14735">
        <v>3</v>
      </c>
      <c r="C14735">
        <v>236</v>
      </c>
      <c r="D14735" s="32">
        <v>0.62291666666666667</v>
      </c>
      <c r="E14735">
        <v>10000</v>
      </c>
      <c r="G14735" s="31" t="s">
        <v>102</v>
      </c>
      <c r="H14735">
        <v>8</v>
      </c>
      <c r="I14735" s="31" t="s">
        <v>104</v>
      </c>
    </row>
    <row r="14736" spans="1:9" x14ac:dyDescent="0.3">
      <c r="A14736">
        <v>14765</v>
      </c>
      <c r="B14736">
        <v>1</v>
      </c>
      <c r="C14736">
        <v>236</v>
      </c>
      <c r="D14736" s="32">
        <v>0.69027777777777777</v>
      </c>
      <c r="E14736">
        <v>10000</v>
      </c>
      <c r="F14736">
        <v>1000</v>
      </c>
      <c r="G14736" s="31" t="s">
        <v>102</v>
      </c>
      <c r="H14736">
        <v>8</v>
      </c>
      <c r="I14736" s="31" t="s">
        <v>99</v>
      </c>
    </row>
    <row r="14737" spans="1:9" x14ac:dyDescent="0.3">
      <c r="A14737">
        <v>14766</v>
      </c>
      <c r="B14737">
        <v>6</v>
      </c>
      <c r="C14737">
        <v>236</v>
      </c>
      <c r="D14737" s="32">
        <v>0.75624999999999998</v>
      </c>
      <c r="E14737">
        <v>10000</v>
      </c>
      <c r="G14737" s="31" t="s">
        <v>97</v>
      </c>
      <c r="H14737">
        <v>8</v>
      </c>
      <c r="I14737" s="31" t="s">
        <v>100</v>
      </c>
    </row>
    <row r="14738" spans="1:9" x14ac:dyDescent="0.3">
      <c r="A14738">
        <v>14767</v>
      </c>
      <c r="B14738">
        <v>4</v>
      </c>
      <c r="C14738">
        <v>236</v>
      </c>
      <c r="D14738" s="32">
        <v>0.67152777777777772</v>
      </c>
      <c r="E14738">
        <v>10000</v>
      </c>
      <c r="G14738" s="31" t="s">
        <v>102</v>
      </c>
      <c r="H14738">
        <v>8</v>
      </c>
      <c r="I14738" s="31" t="s">
        <v>103</v>
      </c>
    </row>
    <row r="14739" spans="1:9" x14ac:dyDescent="0.3">
      <c r="A14739">
        <v>14768</v>
      </c>
      <c r="B14739">
        <v>5</v>
      </c>
      <c r="C14739">
        <v>236</v>
      </c>
      <c r="D14739" s="32">
        <v>0.62986111111111109</v>
      </c>
      <c r="E14739">
        <v>10000</v>
      </c>
      <c r="G14739" s="31" t="s">
        <v>97</v>
      </c>
      <c r="H14739">
        <v>8</v>
      </c>
      <c r="I14739" s="31" t="s">
        <v>105</v>
      </c>
    </row>
    <row r="14740" spans="1:9" x14ac:dyDescent="0.3">
      <c r="A14740">
        <v>14769</v>
      </c>
      <c r="B14740">
        <v>3</v>
      </c>
      <c r="C14740">
        <v>236</v>
      </c>
      <c r="D14740" s="32">
        <v>0.65069444444444446</v>
      </c>
      <c r="E14740">
        <v>10000</v>
      </c>
      <c r="F14740">
        <v>5000</v>
      </c>
      <c r="G14740" s="31" t="s">
        <v>97</v>
      </c>
      <c r="H14740">
        <v>9</v>
      </c>
      <c r="I14740" s="31" t="s">
        <v>104</v>
      </c>
    </row>
    <row r="14741" spans="1:9" x14ac:dyDescent="0.3">
      <c r="A14741">
        <v>14770</v>
      </c>
      <c r="B14741">
        <v>1</v>
      </c>
      <c r="C14741">
        <v>236</v>
      </c>
      <c r="D14741" s="32">
        <v>0.70625000000000004</v>
      </c>
      <c r="E14741">
        <v>10000</v>
      </c>
      <c r="G14741" s="31" t="s">
        <v>102</v>
      </c>
      <c r="H14741">
        <v>9</v>
      </c>
      <c r="I14741" s="31" t="s">
        <v>99</v>
      </c>
    </row>
    <row r="14742" spans="1:9" x14ac:dyDescent="0.3">
      <c r="A14742">
        <v>14771</v>
      </c>
      <c r="B14742">
        <v>6</v>
      </c>
      <c r="C14742">
        <v>236</v>
      </c>
      <c r="D14742" s="32">
        <v>0.77847222222222223</v>
      </c>
      <c r="E14742">
        <v>10000</v>
      </c>
      <c r="G14742" s="31" t="s">
        <v>97</v>
      </c>
      <c r="H14742">
        <v>9</v>
      </c>
      <c r="I14742" s="31" t="s">
        <v>100</v>
      </c>
    </row>
    <row r="14743" spans="1:9" x14ac:dyDescent="0.3">
      <c r="A14743">
        <v>14772</v>
      </c>
      <c r="B14743">
        <v>4</v>
      </c>
      <c r="C14743">
        <v>236</v>
      </c>
      <c r="D14743" s="32">
        <v>0.68680555555555556</v>
      </c>
      <c r="E14743">
        <v>10000</v>
      </c>
      <c r="G14743" s="31" t="s">
        <v>102</v>
      </c>
      <c r="H14743">
        <v>9</v>
      </c>
      <c r="I14743" s="31" t="s">
        <v>103</v>
      </c>
    </row>
    <row r="14744" spans="1:9" x14ac:dyDescent="0.3">
      <c r="A14744">
        <v>14773</v>
      </c>
      <c r="B14744">
        <v>5</v>
      </c>
      <c r="C14744">
        <v>236</v>
      </c>
      <c r="D14744" s="32">
        <v>0.65347222222222223</v>
      </c>
      <c r="E14744">
        <v>13000</v>
      </c>
      <c r="F14744">
        <v>1000</v>
      </c>
      <c r="G14744" s="31" t="s">
        <v>102</v>
      </c>
      <c r="H14744">
        <v>9</v>
      </c>
      <c r="I14744" s="31" t="s">
        <v>105</v>
      </c>
    </row>
    <row r="14745" spans="1:9" x14ac:dyDescent="0.3">
      <c r="A14745">
        <v>14774</v>
      </c>
      <c r="B14745">
        <v>3</v>
      </c>
      <c r="C14745">
        <v>236</v>
      </c>
      <c r="D14745" s="32">
        <v>0.68333333333333335</v>
      </c>
      <c r="E14745">
        <v>13000</v>
      </c>
      <c r="F14745">
        <v>1000</v>
      </c>
      <c r="G14745" s="31" t="s">
        <v>97</v>
      </c>
      <c r="H14745">
        <v>10</v>
      </c>
      <c r="I14745" s="31" t="s">
        <v>104</v>
      </c>
    </row>
    <row r="14746" spans="1:9" x14ac:dyDescent="0.3">
      <c r="A14746">
        <v>14775</v>
      </c>
      <c r="B14746">
        <v>1</v>
      </c>
      <c r="C14746">
        <v>236</v>
      </c>
      <c r="D14746" s="32">
        <v>0.74305555555555558</v>
      </c>
      <c r="E14746">
        <v>10000</v>
      </c>
      <c r="G14746" s="31" t="s">
        <v>97</v>
      </c>
      <c r="H14746">
        <v>10</v>
      </c>
      <c r="I14746" s="31" t="s">
        <v>99</v>
      </c>
    </row>
    <row r="14747" spans="1:9" x14ac:dyDescent="0.3">
      <c r="A14747">
        <v>14776</v>
      </c>
      <c r="B14747">
        <v>6</v>
      </c>
      <c r="C14747">
        <v>236</v>
      </c>
      <c r="D14747" s="32">
        <v>0.80902777777777779</v>
      </c>
      <c r="E14747">
        <v>13000</v>
      </c>
      <c r="G14747" s="31" t="s">
        <v>97</v>
      </c>
      <c r="H14747">
        <v>10</v>
      </c>
      <c r="I14747" s="31" t="s">
        <v>100</v>
      </c>
    </row>
    <row r="14748" spans="1:9" x14ac:dyDescent="0.3">
      <c r="A14748">
        <v>14777</v>
      </c>
      <c r="B14748">
        <v>4</v>
      </c>
      <c r="C14748">
        <v>236</v>
      </c>
      <c r="D14748" s="32">
        <v>0.70625000000000004</v>
      </c>
      <c r="E14748">
        <v>10000</v>
      </c>
      <c r="G14748" s="31" t="s">
        <v>102</v>
      </c>
      <c r="H14748">
        <v>10</v>
      </c>
      <c r="I14748" s="31" t="s">
        <v>103</v>
      </c>
    </row>
    <row r="14749" spans="1:9" x14ac:dyDescent="0.3">
      <c r="A14749">
        <v>14778</v>
      </c>
      <c r="B14749">
        <v>5</v>
      </c>
      <c r="C14749">
        <v>236</v>
      </c>
      <c r="D14749" s="32">
        <v>0.67569444444444449</v>
      </c>
      <c r="E14749">
        <v>10000</v>
      </c>
      <c r="F14749">
        <v>1000</v>
      </c>
      <c r="G14749" s="31" t="s">
        <v>102</v>
      </c>
      <c r="H14749">
        <v>10</v>
      </c>
      <c r="I14749" s="31" t="s">
        <v>105</v>
      </c>
    </row>
    <row r="14750" spans="1:9" x14ac:dyDescent="0.3">
      <c r="A14750">
        <v>14779</v>
      </c>
      <c r="B14750">
        <v>3</v>
      </c>
      <c r="C14750">
        <v>236</v>
      </c>
      <c r="D14750" s="32">
        <v>0.71180555555555558</v>
      </c>
      <c r="E14750">
        <v>10000</v>
      </c>
      <c r="G14750" s="31" t="s">
        <v>102</v>
      </c>
      <c r="H14750">
        <v>11</v>
      </c>
      <c r="I14750" s="31" t="s">
        <v>104</v>
      </c>
    </row>
    <row r="14751" spans="1:9" x14ac:dyDescent="0.3">
      <c r="A14751">
        <v>14780</v>
      </c>
      <c r="B14751">
        <v>1</v>
      </c>
      <c r="C14751">
        <v>236</v>
      </c>
      <c r="D14751" s="32">
        <v>0.77222222222222225</v>
      </c>
      <c r="E14751">
        <v>10000</v>
      </c>
      <c r="G14751" s="31" t="s">
        <v>102</v>
      </c>
      <c r="H14751">
        <v>11</v>
      </c>
      <c r="I14751" s="31" t="s">
        <v>99</v>
      </c>
    </row>
    <row r="14752" spans="1:9" x14ac:dyDescent="0.3">
      <c r="A14752">
        <v>14781</v>
      </c>
      <c r="B14752">
        <v>4</v>
      </c>
      <c r="C14752">
        <v>236</v>
      </c>
      <c r="D14752" s="32">
        <v>0.74236111111111114</v>
      </c>
      <c r="E14752">
        <v>10000</v>
      </c>
      <c r="G14752" s="31" t="s">
        <v>102</v>
      </c>
      <c r="H14752">
        <v>11</v>
      </c>
      <c r="I14752" s="31" t="s">
        <v>103</v>
      </c>
    </row>
    <row r="14753" spans="1:9" x14ac:dyDescent="0.3">
      <c r="A14753">
        <v>14782</v>
      </c>
      <c r="B14753">
        <v>5</v>
      </c>
      <c r="C14753">
        <v>236</v>
      </c>
      <c r="D14753" s="32">
        <v>0.69513888888888886</v>
      </c>
      <c r="E14753">
        <v>10000</v>
      </c>
      <c r="G14753" s="31" t="s">
        <v>97</v>
      </c>
      <c r="H14753">
        <v>11</v>
      </c>
      <c r="I14753" s="31" t="s">
        <v>105</v>
      </c>
    </row>
    <row r="14754" spans="1:9" x14ac:dyDescent="0.3">
      <c r="A14754">
        <v>14783</v>
      </c>
      <c r="B14754">
        <v>3</v>
      </c>
      <c r="C14754">
        <v>236</v>
      </c>
      <c r="D14754" s="32">
        <v>0.72847222222222219</v>
      </c>
      <c r="E14754">
        <v>10000</v>
      </c>
      <c r="G14754" s="31" t="s">
        <v>97</v>
      </c>
      <c r="H14754">
        <v>12</v>
      </c>
      <c r="I14754" s="31" t="s">
        <v>104</v>
      </c>
    </row>
    <row r="14755" spans="1:9" x14ac:dyDescent="0.3">
      <c r="A14755">
        <v>14784</v>
      </c>
      <c r="B14755">
        <v>1</v>
      </c>
      <c r="C14755">
        <v>236</v>
      </c>
      <c r="D14755" s="32">
        <v>0.79652777777777772</v>
      </c>
      <c r="E14755">
        <v>13000</v>
      </c>
      <c r="F14755">
        <v>2000</v>
      </c>
      <c r="G14755" s="31" t="s">
        <v>97</v>
      </c>
      <c r="H14755">
        <v>12</v>
      </c>
      <c r="I14755" s="31" t="s">
        <v>99</v>
      </c>
    </row>
    <row r="14756" spans="1:9" x14ac:dyDescent="0.3">
      <c r="A14756">
        <v>14785</v>
      </c>
      <c r="B14756">
        <v>4</v>
      </c>
      <c r="C14756">
        <v>236</v>
      </c>
      <c r="D14756" s="32">
        <v>0.77222222222222225</v>
      </c>
      <c r="E14756">
        <v>10000</v>
      </c>
      <c r="G14756" s="31" t="s">
        <v>102</v>
      </c>
      <c r="H14756">
        <v>12</v>
      </c>
      <c r="I14756" s="31" t="s">
        <v>103</v>
      </c>
    </row>
    <row r="14757" spans="1:9" x14ac:dyDescent="0.3">
      <c r="A14757">
        <v>14786</v>
      </c>
      <c r="B14757">
        <v>5</v>
      </c>
      <c r="C14757">
        <v>236</v>
      </c>
      <c r="D14757" s="32">
        <v>0.71597222222222223</v>
      </c>
      <c r="E14757">
        <v>10000</v>
      </c>
      <c r="G14757" s="31" t="s">
        <v>97</v>
      </c>
      <c r="H14757">
        <v>12</v>
      </c>
      <c r="I14757" s="31" t="s">
        <v>105</v>
      </c>
    </row>
    <row r="14758" spans="1:9" x14ac:dyDescent="0.3">
      <c r="A14758">
        <v>14787</v>
      </c>
      <c r="B14758">
        <v>3</v>
      </c>
      <c r="C14758">
        <v>236</v>
      </c>
      <c r="D14758" s="32">
        <v>0.75694444444444442</v>
      </c>
      <c r="E14758">
        <v>10000</v>
      </c>
      <c r="F14758">
        <v>2000</v>
      </c>
      <c r="G14758" s="31" t="s">
        <v>97</v>
      </c>
      <c r="H14758">
        <v>13</v>
      </c>
      <c r="I14758" s="31" t="s">
        <v>104</v>
      </c>
    </row>
    <row r="14759" spans="1:9" x14ac:dyDescent="0.3">
      <c r="A14759">
        <v>14788</v>
      </c>
      <c r="B14759">
        <v>1</v>
      </c>
      <c r="C14759">
        <v>236</v>
      </c>
      <c r="D14759" s="32">
        <v>0.82708333333333328</v>
      </c>
      <c r="E14759">
        <v>10000</v>
      </c>
      <c r="G14759" s="31" t="s">
        <v>97</v>
      </c>
      <c r="H14759">
        <v>13</v>
      </c>
      <c r="I14759" s="31" t="s">
        <v>99</v>
      </c>
    </row>
    <row r="14760" spans="1:9" x14ac:dyDescent="0.3">
      <c r="A14760">
        <v>14789</v>
      </c>
      <c r="B14760">
        <v>4</v>
      </c>
      <c r="C14760">
        <v>236</v>
      </c>
      <c r="D14760" s="32">
        <v>0.80555555555555558</v>
      </c>
      <c r="E14760">
        <v>10000</v>
      </c>
      <c r="G14760" s="31" t="s">
        <v>102</v>
      </c>
      <c r="H14760">
        <v>13</v>
      </c>
      <c r="I14760" s="31" t="s">
        <v>103</v>
      </c>
    </row>
    <row r="14761" spans="1:9" x14ac:dyDescent="0.3">
      <c r="A14761">
        <v>14790</v>
      </c>
      <c r="B14761">
        <v>5</v>
      </c>
      <c r="C14761">
        <v>236</v>
      </c>
      <c r="D14761" s="32">
        <v>0.75277777777777777</v>
      </c>
      <c r="E14761">
        <v>10000</v>
      </c>
      <c r="G14761" s="31" t="s">
        <v>97</v>
      </c>
      <c r="H14761">
        <v>13</v>
      </c>
      <c r="I14761" s="31" t="s">
        <v>105</v>
      </c>
    </row>
    <row r="14762" spans="1:9" x14ac:dyDescent="0.3">
      <c r="A14762">
        <v>14791</v>
      </c>
      <c r="B14762">
        <v>3</v>
      </c>
      <c r="C14762">
        <v>236</v>
      </c>
      <c r="D14762" s="32">
        <v>0.78749999999999998</v>
      </c>
      <c r="E14762">
        <v>10000</v>
      </c>
      <c r="G14762" s="31" t="s">
        <v>102</v>
      </c>
      <c r="H14762">
        <v>14</v>
      </c>
      <c r="I14762" s="31" t="s">
        <v>104</v>
      </c>
    </row>
    <row r="14763" spans="1:9" x14ac:dyDescent="0.3">
      <c r="A14763">
        <v>14792</v>
      </c>
      <c r="B14763">
        <v>4</v>
      </c>
      <c r="C14763">
        <v>236</v>
      </c>
      <c r="D14763" s="32">
        <v>0.8354166666666667</v>
      </c>
      <c r="E14763">
        <v>10000</v>
      </c>
      <c r="G14763" s="31" t="s">
        <v>97</v>
      </c>
      <c r="H14763">
        <v>14</v>
      </c>
      <c r="I14763" s="31" t="s">
        <v>103</v>
      </c>
    </row>
    <row r="14764" spans="1:9" x14ac:dyDescent="0.3">
      <c r="A14764">
        <v>14793</v>
      </c>
      <c r="B14764">
        <v>5</v>
      </c>
      <c r="C14764">
        <v>236</v>
      </c>
      <c r="D14764" s="32">
        <v>0.79305555555555551</v>
      </c>
      <c r="E14764">
        <v>10000</v>
      </c>
      <c r="G14764" s="31" t="s">
        <v>97</v>
      </c>
      <c r="H14764">
        <v>14</v>
      </c>
      <c r="I14764" s="31" t="s">
        <v>105</v>
      </c>
    </row>
    <row r="14765" spans="1:9" x14ac:dyDescent="0.3">
      <c r="A14765">
        <v>14794</v>
      </c>
      <c r="B14765">
        <v>3</v>
      </c>
      <c r="C14765">
        <v>236</v>
      </c>
      <c r="D14765" s="32">
        <v>0.81944444444444442</v>
      </c>
      <c r="E14765">
        <v>10000</v>
      </c>
      <c r="G14765" s="31" t="s">
        <v>102</v>
      </c>
      <c r="H14765">
        <v>15</v>
      </c>
      <c r="I14765" s="31" t="s">
        <v>104</v>
      </c>
    </row>
    <row r="14766" spans="1:9" x14ac:dyDescent="0.3">
      <c r="A14766">
        <v>14795</v>
      </c>
      <c r="B14766">
        <v>5</v>
      </c>
      <c r="C14766">
        <v>236</v>
      </c>
      <c r="D14766" s="32">
        <v>0.81388888888888888</v>
      </c>
      <c r="E14766">
        <v>10000</v>
      </c>
      <c r="G14766" s="31" t="s">
        <v>102</v>
      </c>
      <c r="H14766">
        <v>15</v>
      </c>
      <c r="I14766" s="31" t="s">
        <v>105</v>
      </c>
    </row>
    <row r="14767" spans="1:9" x14ac:dyDescent="0.3">
      <c r="A14767">
        <v>14796</v>
      </c>
      <c r="B14767">
        <v>3</v>
      </c>
      <c r="C14767">
        <v>236</v>
      </c>
      <c r="D14767" s="32">
        <v>0.84236111111111112</v>
      </c>
      <c r="E14767">
        <v>10000</v>
      </c>
      <c r="G14767" s="31" t="s">
        <v>102</v>
      </c>
      <c r="H14767">
        <v>16</v>
      </c>
      <c r="I14767" s="31" t="s">
        <v>104</v>
      </c>
    </row>
    <row r="14768" spans="1:9" x14ac:dyDescent="0.3">
      <c r="A14768">
        <v>14797</v>
      </c>
      <c r="B14768">
        <v>3</v>
      </c>
      <c r="C14768">
        <v>237</v>
      </c>
      <c r="D14768" s="32">
        <v>0.42777777777777776</v>
      </c>
      <c r="E14768">
        <v>13000</v>
      </c>
      <c r="G14768" s="31" t="s">
        <v>102</v>
      </c>
      <c r="H14768">
        <v>4</v>
      </c>
      <c r="I14768" s="31" t="s">
        <v>104</v>
      </c>
    </row>
    <row r="14769" spans="1:9" x14ac:dyDescent="0.3">
      <c r="A14769">
        <v>14798</v>
      </c>
      <c r="B14769">
        <v>2</v>
      </c>
      <c r="C14769">
        <v>237</v>
      </c>
      <c r="D14769" s="32">
        <v>0.46041666666666664</v>
      </c>
      <c r="E14769">
        <v>10000</v>
      </c>
      <c r="G14769" s="31" t="s">
        <v>97</v>
      </c>
      <c r="H14769">
        <v>4</v>
      </c>
      <c r="I14769" s="31" t="s">
        <v>98</v>
      </c>
    </row>
    <row r="14770" spans="1:9" x14ac:dyDescent="0.3">
      <c r="A14770">
        <v>14799</v>
      </c>
      <c r="B14770">
        <v>1</v>
      </c>
      <c r="C14770">
        <v>237</v>
      </c>
      <c r="D14770" s="32">
        <v>0.44097222222222221</v>
      </c>
      <c r="E14770">
        <v>10000</v>
      </c>
      <c r="G14770" s="31" t="s">
        <v>97</v>
      </c>
      <c r="H14770">
        <v>4</v>
      </c>
      <c r="I14770" s="31" t="s">
        <v>99</v>
      </c>
    </row>
    <row r="14771" spans="1:9" x14ac:dyDescent="0.3">
      <c r="A14771">
        <v>14800</v>
      </c>
      <c r="B14771">
        <v>4</v>
      </c>
      <c r="C14771">
        <v>237</v>
      </c>
      <c r="D14771" s="32">
        <v>0.46597222222222223</v>
      </c>
      <c r="E14771">
        <v>10000</v>
      </c>
      <c r="G14771" s="31" t="s">
        <v>102</v>
      </c>
      <c r="H14771">
        <v>4</v>
      </c>
      <c r="I14771" s="31" t="s">
        <v>103</v>
      </c>
    </row>
    <row r="14772" spans="1:9" x14ac:dyDescent="0.3">
      <c r="A14772">
        <v>14801</v>
      </c>
      <c r="B14772">
        <v>8</v>
      </c>
      <c r="C14772">
        <v>237</v>
      </c>
      <c r="D14772" s="32">
        <v>0.47152777777777777</v>
      </c>
      <c r="E14772">
        <v>10000</v>
      </c>
      <c r="G14772" s="31" t="s">
        <v>102</v>
      </c>
      <c r="H14772">
        <v>4</v>
      </c>
      <c r="I14772" s="31" t="s">
        <v>101</v>
      </c>
    </row>
    <row r="14773" spans="1:9" x14ac:dyDescent="0.3">
      <c r="A14773">
        <v>14802</v>
      </c>
      <c r="B14773">
        <v>3</v>
      </c>
      <c r="C14773">
        <v>237</v>
      </c>
      <c r="D14773" s="32">
        <v>0.47638888888888886</v>
      </c>
      <c r="E14773">
        <v>10000</v>
      </c>
      <c r="F14773">
        <v>1000</v>
      </c>
      <c r="G14773" s="31" t="s">
        <v>102</v>
      </c>
      <c r="H14773">
        <v>5</v>
      </c>
      <c r="I14773" s="31" t="s">
        <v>104</v>
      </c>
    </row>
    <row r="14774" spans="1:9" x14ac:dyDescent="0.3">
      <c r="A14774">
        <v>14803</v>
      </c>
      <c r="B14774">
        <v>2</v>
      </c>
      <c r="C14774">
        <v>237</v>
      </c>
      <c r="D14774" s="32">
        <v>0.51944444444444449</v>
      </c>
      <c r="E14774">
        <v>10000</v>
      </c>
      <c r="G14774" s="31" t="s">
        <v>102</v>
      </c>
      <c r="H14774">
        <v>5</v>
      </c>
      <c r="I14774" s="31" t="s">
        <v>98</v>
      </c>
    </row>
    <row r="14775" spans="1:9" x14ac:dyDescent="0.3">
      <c r="A14775">
        <v>14804</v>
      </c>
      <c r="B14775">
        <v>1</v>
      </c>
      <c r="C14775">
        <v>237</v>
      </c>
      <c r="D14775" s="32">
        <v>0.51388888888888884</v>
      </c>
      <c r="E14775">
        <v>10000</v>
      </c>
      <c r="G14775" s="31" t="s">
        <v>97</v>
      </c>
      <c r="H14775">
        <v>5</v>
      </c>
      <c r="I14775" s="31" t="s">
        <v>99</v>
      </c>
    </row>
    <row r="14776" spans="1:9" x14ac:dyDescent="0.3">
      <c r="A14776">
        <v>14805</v>
      </c>
      <c r="B14776">
        <v>4</v>
      </c>
      <c r="C14776">
        <v>237</v>
      </c>
      <c r="D14776" s="32">
        <v>0.51736111111111116</v>
      </c>
      <c r="E14776">
        <v>10000</v>
      </c>
      <c r="G14776" s="31" t="s">
        <v>102</v>
      </c>
      <c r="H14776">
        <v>5</v>
      </c>
      <c r="I14776" s="31" t="s">
        <v>103</v>
      </c>
    </row>
    <row r="14777" spans="1:9" x14ac:dyDescent="0.3">
      <c r="A14777">
        <v>14806</v>
      </c>
      <c r="B14777">
        <v>8</v>
      </c>
      <c r="C14777">
        <v>237</v>
      </c>
      <c r="D14777" s="32">
        <v>0.57013888888888886</v>
      </c>
      <c r="E14777">
        <v>10000</v>
      </c>
      <c r="G14777" s="31" t="s">
        <v>97</v>
      </c>
      <c r="H14777">
        <v>5</v>
      </c>
      <c r="I14777" s="31" t="s">
        <v>101</v>
      </c>
    </row>
    <row r="14778" spans="1:9" x14ac:dyDescent="0.3">
      <c r="A14778">
        <v>14807</v>
      </c>
      <c r="B14778">
        <v>3</v>
      </c>
      <c r="C14778">
        <v>237</v>
      </c>
      <c r="D14778" s="32">
        <v>0.66249999999999998</v>
      </c>
      <c r="E14778">
        <v>60000</v>
      </c>
      <c r="G14778" s="31" t="s">
        <v>102</v>
      </c>
      <c r="H14778">
        <v>6</v>
      </c>
      <c r="I14778" s="31" t="s">
        <v>104</v>
      </c>
    </row>
    <row r="14779" spans="1:9" x14ac:dyDescent="0.3">
      <c r="A14779">
        <v>14808</v>
      </c>
      <c r="B14779">
        <v>2</v>
      </c>
      <c r="C14779">
        <v>237</v>
      </c>
      <c r="D14779" s="32">
        <v>0.6020833333333333</v>
      </c>
      <c r="E14779">
        <v>10000</v>
      </c>
      <c r="G14779" s="31" t="s">
        <v>97</v>
      </c>
      <c r="H14779">
        <v>6</v>
      </c>
      <c r="I14779" s="31" t="s">
        <v>98</v>
      </c>
    </row>
    <row r="14780" spans="1:9" x14ac:dyDescent="0.3">
      <c r="A14780">
        <v>14809</v>
      </c>
      <c r="B14780">
        <v>1</v>
      </c>
      <c r="C14780">
        <v>237</v>
      </c>
      <c r="D14780" s="32">
        <v>0.5625</v>
      </c>
      <c r="E14780">
        <v>13000</v>
      </c>
      <c r="G14780" s="31" t="s">
        <v>97</v>
      </c>
      <c r="H14780">
        <v>6</v>
      </c>
      <c r="I14780" s="31" t="s">
        <v>99</v>
      </c>
    </row>
    <row r="14781" spans="1:9" x14ac:dyDescent="0.3">
      <c r="A14781">
        <v>14810</v>
      </c>
      <c r="B14781">
        <v>4</v>
      </c>
      <c r="C14781">
        <v>237</v>
      </c>
      <c r="D14781" s="32">
        <v>0.58194444444444449</v>
      </c>
      <c r="E14781">
        <v>10000</v>
      </c>
      <c r="G14781" s="31" t="s">
        <v>102</v>
      </c>
      <c r="H14781">
        <v>6</v>
      </c>
      <c r="I14781" s="31" t="s">
        <v>103</v>
      </c>
    </row>
    <row r="14782" spans="1:9" x14ac:dyDescent="0.3">
      <c r="A14782">
        <v>14811</v>
      </c>
      <c r="B14782">
        <v>8</v>
      </c>
      <c r="C14782">
        <v>237</v>
      </c>
      <c r="D14782" s="32">
        <v>0.62986111111111109</v>
      </c>
      <c r="E14782">
        <v>10000</v>
      </c>
      <c r="F14782">
        <v>2000</v>
      </c>
      <c r="G14782" s="31" t="s">
        <v>97</v>
      </c>
      <c r="H14782">
        <v>6</v>
      </c>
      <c r="I14782" s="31" t="s">
        <v>101</v>
      </c>
    </row>
    <row r="14783" spans="1:9" x14ac:dyDescent="0.3">
      <c r="A14783">
        <v>14812</v>
      </c>
      <c r="B14783">
        <v>3</v>
      </c>
      <c r="C14783">
        <v>237</v>
      </c>
      <c r="D14783" s="32">
        <v>0.69305555555555554</v>
      </c>
      <c r="E14783">
        <v>10000</v>
      </c>
      <c r="F14783">
        <v>2000</v>
      </c>
      <c r="G14783" s="31" t="s">
        <v>97</v>
      </c>
      <c r="H14783">
        <v>7</v>
      </c>
      <c r="I14783" s="31" t="s">
        <v>104</v>
      </c>
    </row>
    <row r="14784" spans="1:9" x14ac:dyDescent="0.3">
      <c r="A14784">
        <v>14813</v>
      </c>
      <c r="B14784">
        <v>2</v>
      </c>
      <c r="C14784">
        <v>237</v>
      </c>
      <c r="D14784" s="32">
        <v>0.61875000000000002</v>
      </c>
      <c r="E14784">
        <v>10000</v>
      </c>
      <c r="G14784" s="31" t="s">
        <v>102</v>
      </c>
      <c r="H14784">
        <v>7</v>
      </c>
      <c r="I14784" s="31" t="s">
        <v>98</v>
      </c>
    </row>
    <row r="14785" spans="1:9" x14ac:dyDescent="0.3">
      <c r="A14785">
        <v>14814</v>
      </c>
      <c r="B14785">
        <v>1</v>
      </c>
      <c r="C14785">
        <v>237</v>
      </c>
      <c r="D14785" s="32">
        <v>0.58611111111111114</v>
      </c>
      <c r="E14785">
        <v>10000</v>
      </c>
      <c r="G14785" s="31" t="s">
        <v>97</v>
      </c>
      <c r="H14785">
        <v>7</v>
      </c>
      <c r="I14785" s="31" t="s">
        <v>99</v>
      </c>
    </row>
    <row r="14786" spans="1:9" x14ac:dyDescent="0.3">
      <c r="A14786">
        <v>14815</v>
      </c>
      <c r="B14786">
        <v>4</v>
      </c>
      <c r="C14786">
        <v>237</v>
      </c>
      <c r="D14786" s="32">
        <v>0.60347222222222219</v>
      </c>
      <c r="E14786">
        <v>10000</v>
      </c>
      <c r="F14786">
        <v>2000</v>
      </c>
      <c r="G14786" s="31" t="s">
        <v>97</v>
      </c>
      <c r="H14786">
        <v>7</v>
      </c>
      <c r="I14786" s="31" t="s">
        <v>103</v>
      </c>
    </row>
    <row r="14787" spans="1:9" x14ac:dyDescent="0.3">
      <c r="A14787">
        <v>14816</v>
      </c>
      <c r="B14787">
        <v>8</v>
      </c>
      <c r="C14787">
        <v>237</v>
      </c>
      <c r="D14787" s="32">
        <v>0.66111111111111109</v>
      </c>
      <c r="E14787">
        <v>10000</v>
      </c>
      <c r="G14787" s="31" t="s">
        <v>97</v>
      </c>
      <c r="H14787">
        <v>7</v>
      </c>
      <c r="I14787" s="31" t="s">
        <v>101</v>
      </c>
    </row>
    <row r="14788" spans="1:9" x14ac:dyDescent="0.3">
      <c r="A14788">
        <v>14817</v>
      </c>
      <c r="B14788">
        <v>3</v>
      </c>
      <c r="C14788">
        <v>237</v>
      </c>
      <c r="D14788" s="32"/>
      <c r="E14788">
        <v>13000</v>
      </c>
      <c r="G14788" s="31" t="s">
        <v>102</v>
      </c>
      <c r="H14788">
        <v>8</v>
      </c>
      <c r="I14788" s="31" t="s">
        <v>104</v>
      </c>
    </row>
    <row r="14789" spans="1:9" x14ac:dyDescent="0.3">
      <c r="A14789">
        <v>14818</v>
      </c>
      <c r="B14789">
        <v>2</v>
      </c>
      <c r="C14789">
        <v>237</v>
      </c>
      <c r="D14789" s="32">
        <v>0.71805555555555556</v>
      </c>
      <c r="E14789">
        <v>10000</v>
      </c>
      <c r="G14789" s="31" t="s">
        <v>102</v>
      </c>
      <c r="H14789">
        <v>8</v>
      </c>
      <c r="I14789" s="31" t="s">
        <v>98</v>
      </c>
    </row>
    <row r="14790" spans="1:9" x14ac:dyDescent="0.3">
      <c r="A14790">
        <v>14819</v>
      </c>
      <c r="B14790">
        <v>1</v>
      </c>
      <c r="C14790">
        <v>237</v>
      </c>
      <c r="D14790" s="32">
        <v>0.61736111111111114</v>
      </c>
      <c r="E14790">
        <v>10000</v>
      </c>
      <c r="F14790">
        <v>1000</v>
      </c>
      <c r="G14790" s="31" t="s">
        <v>97</v>
      </c>
      <c r="H14790">
        <v>8</v>
      </c>
      <c r="I14790" s="31" t="s">
        <v>99</v>
      </c>
    </row>
    <row r="14791" spans="1:9" x14ac:dyDescent="0.3">
      <c r="A14791">
        <v>14820</v>
      </c>
      <c r="B14791">
        <v>4</v>
      </c>
      <c r="C14791">
        <v>237</v>
      </c>
      <c r="D14791" s="32">
        <v>0.67777777777777781</v>
      </c>
      <c r="E14791">
        <v>10000</v>
      </c>
      <c r="G14791" s="31" t="s">
        <v>102</v>
      </c>
      <c r="H14791">
        <v>8</v>
      </c>
      <c r="I14791" s="31" t="s">
        <v>103</v>
      </c>
    </row>
    <row r="14792" spans="1:9" x14ac:dyDescent="0.3">
      <c r="A14792">
        <v>14821</v>
      </c>
      <c r="B14792">
        <v>8</v>
      </c>
      <c r="C14792">
        <v>237</v>
      </c>
      <c r="D14792" s="32">
        <v>0.7416666666666667</v>
      </c>
      <c r="E14792">
        <v>10000</v>
      </c>
      <c r="G14792" s="31" t="s">
        <v>97</v>
      </c>
      <c r="H14792">
        <v>8</v>
      </c>
      <c r="I14792" s="31" t="s">
        <v>101</v>
      </c>
    </row>
    <row r="14793" spans="1:9" x14ac:dyDescent="0.3">
      <c r="A14793">
        <v>14822</v>
      </c>
      <c r="B14793">
        <v>3</v>
      </c>
      <c r="C14793">
        <v>237</v>
      </c>
      <c r="D14793" s="32">
        <v>0.73541666666666672</v>
      </c>
      <c r="E14793">
        <v>10000</v>
      </c>
      <c r="G14793" s="31" t="s">
        <v>102</v>
      </c>
      <c r="H14793">
        <v>9</v>
      </c>
      <c r="I14793" s="31" t="s">
        <v>104</v>
      </c>
    </row>
    <row r="14794" spans="1:9" x14ac:dyDescent="0.3">
      <c r="A14794">
        <v>14823</v>
      </c>
      <c r="B14794">
        <v>2</v>
      </c>
      <c r="C14794">
        <v>237</v>
      </c>
      <c r="D14794" s="32">
        <v>0.75</v>
      </c>
      <c r="E14794">
        <v>10000</v>
      </c>
      <c r="G14794" s="31" t="s">
        <v>102</v>
      </c>
      <c r="H14794">
        <v>9</v>
      </c>
      <c r="I14794" s="31" t="s">
        <v>98</v>
      </c>
    </row>
    <row r="14795" spans="1:9" x14ac:dyDescent="0.3">
      <c r="A14795">
        <v>14824</v>
      </c>
      <c r="B14795">
        <v>1</v>
      </c>
      <c r="C14795">
        <v>237</v>
      </c>
      <c r="D14795" s="32">
        <v>0.66249999999999998</v>
      </c>
      <c r="E14795">
        <v>10000</v>
      </c>
      <c r="G14795" s="31" t="s">
        <v>102</v>
      </c>
      <c r="H14795">
        <v>9</v>
      </c>
      <c r="I14795" s="31" t="s">
        <v>99</v>
      </c>
    </row>
    <row r="14796" spans="1:9" x14ac:dyDescent="0.3">
      <c r="A14796">
        <v>14825</v>
      </c>
      <c r="B14796">
        <v>4</v>
      </c>
      <c r="C14796">
        <v>237</v>
      </c>
      <c r="D14796" s="32">
        <v>0.74930555555555556</v>
      </c>
      <c r="E14796">
        <v>10000</v>
      </c>
      <c r="G14796" s="31" t="s">
        <v>102</v>
      </c>
      <c r="H14796">
        <v>9</v>
      </c>
      <c r="I14796" s="31" t="s">
        <v>103</v>
      </c>
    </row>
    <row r="14797" spans="1:9" x14ac:dyDescent="0.3">
      <c r="A14797">
        <v>14826</v>
      </c>
      <c r="B14797">
        <v>8</v>
      </c>
      <c r="C14797">
        <v>237</v>
      </c>
      <c r="D14797" s="32">
        <v>0.77152777777777781</v>
      </c>
      <c r="E14797">
        <v>10000</v>
      </c>
      <c r="G14797" s="31" t="s">
        <v>97</v>
      </c>
      <c r="H14797">
        <v>9</v>
      </c>
      <c r="I14797" s="31" t="s">
        <v>101</v>
      </c>
    </row>
    <row r="14798" spans="1:9" x14ac:dyDescent="0.3">
      <c r="A14798">
        <v>14827</v>
      </c>
      <c r="B14798">
        <v>3</v>
      </c>
      <c r="C14798">
        <v>237</v>
      </c>
      <c r="D14798" s="32">
        <v>0.74861111111111112</v>
      </c>
      <c r="E14798">
        <v>10000</v>
      </c>
      <c r="G14798" s="31" t="s">
        <v>102</v>
      </c>
      <c r="H14798">
        <v>10</v>
      </c>
      <c r="I14798" s="31" t="s">
        <v>104</v>
      </c>
    </row>
    <row r="14799" spans="1:9" x14ac:dyDescent="0.3">
      <c r="A14799">
        <v>14828</v>
      </c>
      <c r="B14799">
        <v>2</v>
      </c>
      <c r="C14799">
        <v>237</v>
      </c>
      <c r="D14799" s="32">
        <v>0.7895833333333333</v>
      </c>
      <c r="E14799">
        <v>10000</v>
      </c>
      <c r="G14799" s="31" t="s">
        <v>102</v>
      </c>
      <c r="H14799">
        <v>10</v>
      </c>
      <c r="I14799" s="31" t="s">
        <v>98</v>
      </c>
    </row>
    <row r="14800" spans="1:9" x14ac:dyDescent="0.3">
      <c r="A14800">
        <v>14829</v>
      </c>
      <c r="B14800">
        <v>1</v>
      </c>
      <c r="C14800">
        <v>237</v>
      </c>
      <c r="D14800" s="32">
        <v>0.72222222222222221</v>
      </c>
      <c r="E14800">
        <v>10000</v>
      </c>
      <c r="F14800">
        <v>2000</v>
      </c>
      <c r="G14800" s="31" t="s">
        <v>97</v>
      </c>
      <c r="H14800">
        <v>10</v>
      </c>
      <c r="I14800" s="31" t="s">
        <v>99</v>
      </c>
    </row>
    <row r="14801" spans="1:9" x14ac:dyDescent="0.3">
      <c r="A14801">
        <v>14830</v>
      </c>
      <c r="B14801">
        <v>4</v>
      </c>
      <c r="C14801">
        <v>237</v>
      </c>
      <c r="D14801" s="32">
        <v>0.77430555555555558</v>
      </c>
      <c r="E14801">
        <v>10000</v>
      </c>
      <c r="G14801" s="31" t="s">
        <v>102</v>
      </c>
      <c r="H14801">
        <v>10</v>
      </c>
      <c r="I14801" s="31" t="s">
        <v>103</v>
      </c>
    </row>
    <row r="14802" spans="1:9" x14ac:dyDescent="0.3">
      <c r="A14802">
        <v>14831</v>
      </c>
      <c r="B14802">
        <v>8</v>
      </c>
      <c r="C14802">
        <v>237</v>
      </c>
      <c r="D14802" s="32">
        <v>0.7993055555555556</v>
      </c>
      <c r="E14802">
        <v>13000</v>
      </c>
      <c r="G14802" s="31" t="s">
        <v>102</v>
      </c>
      <c r="H14802">
        <v>10</v>
      </c>
      <c r="I14802" s="31" t="s">
        <v>101</v>
      </c>
    </row>
    <row r="14803" spans="1:9" x14ac:dyDescent="0.3">
      <c r="A14803">
        <v>14832</v>
      </c>
      <c r="B14803">
        <v>3</v>
      </c>
      <c r="C14803">
        <v>237</v>
      </c>
      <c r="D14803" s="32">
        <v>0.78194444444444444</v>
      </c>
      <c r="E14803">
        <v>10000</v>
      </c>
      <c r="G14803" s="31" t="s">
        <v>102</v>
      </c>
      <c r="H14803">
        <v>11</v>
      </c>
      <c r="I14803" s="31" t="s">
        <v>104</v>
      </c>
    </row>
    <row r="14804" spans="1:9" x14ac:dyDescent="0.3">
      <c r="A14804">
        <v>14833</v>
      </c>
      <c r="B14804">
        <v>2</v>
      </c>
      <c r="C14804">
        <v>237</v>
      </c>
      <c r="D14804" s="32">
        <v>0.81111111111111112</v>
      </c>
      <c r="E14804">
        <v>10000</v>
      </c>
      <c r="G14804" s="31" t="s">
        <v>102</v>
      </c>
      <c r="H14804">
        <v>11</v>
      </c>
      <c r="I14804" s="31" t="s">
        <v>98</v>
      </c>
    </row>
    <row r="14805" spans="1:9" x14ac:dyDescent="0.3">
      <c r="A14805">
        <v>14834</v>
      </c>
      <c r="B14805">
        <v>1</v>
      </c>
      <c r="C14805">
        <v>237</v>
      </c>
      <c r="D14805" s="32">
        <v>0.75624999999999998</v>
      </c>
      <c r="E14805">
        <v>10000</v>
      </c>
      <c r="G14805" s="31" t="s">
        <v>102</v>
      </c>
      <c r="H14805">
        <v>11</v>
      </c>
      <c r="I14805" s="31" t="s">
        <v>99</v>
      </c>
    </row>
    <row r="14806" spans="1:9" x14ac:dyDescent="0.3">
      <c r="A14806">
        <v>14835</v>
      </c>
      <c r="B14806">
        <v>4</v>
      </c>
      <c r="C14806">
        <v>237</v>
      </c>
      <c r="D14806" s="32">
        <v>0.79722222222222228</v>
      </c>
      <c r="E14806">
        <v>10000</v>
      </c>
      <c r="G14806" s="31" t="s">
        <v>97</v>
      </c>
      <c r="H14806">
        <v>11</v>
      </c>
      <c r="I14806" s="31" t="s">
        <v>103</v>
      </c>
    </row>
    <row r="14807" spans="1:9" x14ac:dyDescent="0.3">
      <c r="A14807">
        <v>14836</v>
      </c>
      <c r="B14807">
        <v>8</v>
      </c>
      <c r="C14807">
        <v>237</v>
      </c>
      <c r="D14807" s="32">
        <v>0.81388888888888888</v>
      </c>
      <c r="E14807">
        <v>10000</v>
      </c>
      <c r="F14807">
        <v>3000</v>
      </c>
      <c r="G14807" s="31" t="s">
        <v>102</v>
      </c>
      <c r="H14807">
        <v>11</v>
      </c>
      <c r="I14807" s="31" t="s">
        <v>101</v>
      </c>
    </row>
    <row r="14808" spans="1:9" x14ac:dyDescent="0.3">
      <c r="A14808">
        <v>14837</v>
      </c>
      <c r="B14808">
        <v>3</v>
      </c>
      <c r="C14808">
        <v>237</v>
      </c>
      <c r="D14808" s="32">
        <v>0.79791666666666672</v>
      </c>
      <c r="E14808">
        <v>10000</v>
      </c>
      <c r="G14808" s="31" t="s">
        <v>97</v>
      </c>
      <c r="H14808">
        <v>12</v>
      </c>
      <c r="I14808" s="31" t="s">
        <v>104</v>
      </c>
    </row>
    <row r="14809" spans="1:9" x14ac:dyDescent="0.3">
      <c r="A14809">
        <v>14838</v>
      </c>
      <c r="B14809">
        <v>2</v>
      </c>
      <c r="C14809">
        <v>237</v>
      </c>
      <c r="D14809" s="32">
        <v>0.8354166666666667</v>
      </c>
      <c r="E14809">
        <v>10000</v>
      </c>
      <c r="G14809" s="31" t="s">
        <v>97</v>
      </c>
      <c r="H14809">
        <v>12</v>
      </c>
      <c r="I14809" s="31" t="s">
        <v>98</v>
      </c>
    </row>
    <row r="14810" spans="1:9" x14ac:dyDescent="0.3">
      <c r="A14810">
        <v>14839</v>
      </c>
      <c r="B14810">
        <v>1</v>
      </c>
      <c r="C14810">
        <v>237</v>
      </c>
      <c r="D14810" s="32">
        <v>0.78541666666666665</v>
      </c>
      <c r="E14810">
        <v>10000</v>
      </c>
      <c r="G14810" s="31" t="s">
        <v>102</v>
      </c>
      <c r="H14810">
        <v>12</v>
      </c>
      <c r="I14810" s="31" t="s">
        <v>99</v>
      </c>
    </row>
    <row r="14811" spans="1:9" x14ac:dyDescent="0.3">
      <c r="A14811">
        <v>14840</v>
      </c>
      <c r="B14811">
        <v>4</v>
      </c>
      <c r="C14811">
        <v>237</v>
      </c>
      <c r="D14811" s="32">
        <v>0.81527777777777777</v>
      </c>
      <c r="E14811">
        <v>10000</v>
      </c>
      <c r="G14811" s="31" t="s">
        <v>97</v>
      </c>
      <c r="H14811">
        <v>12</v>
      </c>
      <c r="I14811" s="31" t="s">
        <v>103</v>
      </c>
    </row>
    <row r="14812" spans="1:9" x14ac:dyDescent="0.3">
      <c r="A14812">
        <v>14841</v>
      </c>
      <c r="B14812">
        <v>3</v>
      </c>
      <c r="C14812">
        <v>237</v>
      </c>
      <c r="D14812" s="32">
        <v>0.82708333333333328</v>
      </c>
      <c r="E14812">
        <v>10000</v>
      </c>
      <c r="G14812" s="31" t="s">
        <v>97</v>
      </c>
      <c r="H14812">
        <v>13</v>
      </c>
      <c r="I14812" s="31" t="s">
        <v>104</v>
      </c>
    </row>
    <row r="14813" spans="1:9" x14ac:dyDescent="0.3">
      <c r="A14813">
        <v>14842</v>
      </c>
      <c r="B14813">
        <v>1</v>
      </c>
      <c r="C14813">
        <v>237</v>
      </c>
      <c r="D14813" s="32">
        <v>0.81458333333333333</v>
      </c>
      <c r="E14813">
        <v>10000</v>
      </c>
      <c r="G14813" s="31" t="s">
        <v>102</v>
      </c>
      <c r="H14813">
        <v>13</v>
      </c>
      <c r="I14813" s="31" t="s">
        <v>99</v>
      </c>
    </row>
    <row r="14814" spans="1:9" x14ac:dyDescent="0.3">
      <c r="A14814">
        <v>14843</v>
      </c>
      <c r="B14814">
        <v>1</v>
      </c>
      <c r="C14814">
        <v>237</v>
      </c>
      <c r="D14814" s="32">
        <v>0.83611111111111114</v>
      </c>
      <c r="E14814">
        <v>10000</v>
      </c>
      <c r="G14814" s="31" t="s">
        <v>97</v>
      </c>
      <c r="H14814">
        <v>14</v>
      </c>
      <c r="I14814" s="31" t="s">
        <v>99</v>
      </c>
    </row>
    <row r="14815" spans="1:9" x14ac:dyDescent="0.3">
      <c r="A14815">
        <v>14844</v>
      </c>
      <c r="B14815">
        <v>2</v>
      </c>
      <c r="C14815">
        <v>238</v>
      </c>
      <c r="D14815" s="32">
        <v>0.60486111111111107</v>
      </c>
      <c r="E14815">
        <v>10000</v>
      </c>
      <c r="G14815" s="31" t="s">
        <v>97</v>
      </c>
      <c r="H14815">
        <v>4</v>
      </c>
      <c r="I14815" s="31" t="s">
        <v>98</v>
      </c>
    </row>
    <row r="14816" spans="1:9" x14ac:dyDescent="0.3">
      <c r="A14816">
        <v>14845</v>
      </c>
      <c r="B14816">
        <v>1</v>
      </c>
      <c r="C14816">
        <v>238</v>
      </c>
      <c r="D14816" s="32">
        <v>0.43472222222222223</v>
      </c>
      <c r="E14816">
        <v>10000</v>
      </c>
      <c r="G14816" s="31" t="s">
        <v>97</v>
      </c>
      <c r="H14816">
        <v>4</v>
      </c>
      <c r="I14816" s="31" t="s">
        <v>99</v>
      </c>
    </row>
    <row r="14817" spans="1:9" x14ac:dyDescent="0.3">
      <c r="A14817">
        <v>14846</v>
      </c>
      <c r="B14817">
        <v>6</v>
      </c>
      <c r="C14817">
        <v>238</v>
      </c>
      <c r="D14817" s="32">
        <v>0.44444444444444442</v>
      </c>
      <c r="E14817">
        <v>10000</v>
      </c>
      <c r="G14817" s="31" t="s">
        <v>97</v>
      </c>
      <c r="H14817">
        <v>4</v>
      </c>
      <c r="I14817" s="31" t="s">
        <v>100</v>
      </c>
    </row>
    <row r="14818" spans="1:9" x14ac:dyDescent="0.3">
      <c r="A14818">
        <v>14847</v>
      </c>
      <c r="B14818">
        <v>8</v>
      </c>
      <c r="C14818">
        <v>238</v>
      </c>
      <c r="D14818" s="32">
        <v>0.45</v>
      </c>
      <c r="E14818">
        <v>10000</v>
      </c>
      <c r="F14818">
        <v>2000</v>
      </c>
      <c r="G14818" s="31" t="s">
        <v>102</v>
      </c>
      <c r="H14818">
        <v>4</v>
      </c>
      <c r="I14818" s="31" t="s">
        <v>101</v>
      </c>
    </row>
    <row r="14819" spans="1:9" x14ac:dyDescent="0.3">
      <c r="A14819">
        <v>14848</v>
      </c>
      <c r="B14819">
        <v>5</v>
      </c>
      <c r="C14819">
        <v>238</v>
      </c>
      <c r="D14819" s="32">
        <v>0.44097222222222221</v>
      </c>
      <c r="E14819">
        <v>10000</v>
      </c>
      <c r="G14819" s="31" t="s">
        <v>102</v>
      </c>
      <c r="H14819">
        <v>4</v>
      </c>
      <c r="I14819" s="31" t="s">
        <v>105</v>
      </c>
    </row>
    <row r="14820" spans="1:9" x14ac:dyDescent="0.3">
      <c r="A14820">
        <v>14849</v>
      </c>
      <c r="B14820">
        <v>2</v>
      </c>
      <c r="C14820">
        <v>238</v>
      </c>
      <c r="D14820" s="32">
        <v>0.64375000000000004</v>
      </c>
      <c r="E14820">
        <v>10000</v>
      </c>
      <c r="F14820">
        <v>1000</v>
      </c>
      <c r="G14820" s="31" t="s">
        <v>97</v>
      </c>
      <c r="H14820">
        <v>5</v>
      </c>
      <c r="I14820" s="31" t="s">
        <v>98</v>
      </c>
    </row>
    <row r="14821" spans="1:9" x14ac:dyDescent="0.3">
      <c r="A14821">
        <v>14850</v>
      </c>
      <c r="B14821">
        <v>1</v>
      </c>
      <c r="C14821">
        <v>238</v>
      </c>
      <c r="D14821" s="32">
        <v>0.47499999999999998</v>
      </c>
      <c r="E14821">
        <v>10000</v>
      </c>
      <c r="G14821" s="31" t="s">
        <v>102</v>
      </c>
      <c r="H14821">
        <v>5</v>
      </c>
      <c r="I14821" s="31" t="s">
        <v>99</v>
      </c>
    </row>
    <row r="14822" spans="1:9" x14ac:dyDescent="0.3">
      <c r="A14822">
        <v>14851</v>
      </c>
      <c r="B14822">
        <v>6</v>
      </c>
      <c r="C14822">
        <v>238</v>
      </c>
      <c r="D14822" s="32">
        <v>0.46250000000000002</v>
      </c>
      <c r="E14822">
        <v>10000</v>
      </c>
      <c r="G14822" s="31" t="s">
        <v>97</v>
      </c>
      <c r="H14822">
        <v>5</v>
      </c>
      <c r="I14822" s="31" t="s">
        <v>100</v>
      </c>
    </row>
    <row r="14823" spans="1:9" x14ac:dyDescent="0.3">
      <c r="A14823">
        <v>14852</v>
      </c>
      <c r="B14823">
        <v>8</v>
      </c>
      <c r="C14823">
        <v>238</v>
      </c>
      <c r="D14823" s="32">
        <v>0.49305555555555558</v>
      </c>
      <c r="E14823">
        <v>13000</v>
      </c>
      <c r="F14823">
        <v>2000</v>
      </c>
      <c r="G14823" s="31" t="s">
        <v>102</v>
      </c>
      <c r="H14823">
        <v>5</v>
      </c>
      <c r="I14823" s="31" t="s">
        <v>101</v>
      </c>
    </row>
    <row r="14824" spans="1:9" x14ac:dyDescent="0.3">
      <c r="A14824">
        <v>14853</v>
      </c>
      <c r="B14824">
        <v>5</v>
      </c>
      <c r="C14824">
        <v>238</v>
      </c>
      <c r="D14824" s="32">
        <v>0.46250000000000002</v>
      </c>
      <c r="E14824">
        <v>13000</v>
      </c>
      <c r="G14824" s="31" t="s">
        <v>97</v>
      </c>
      <c r="H14824">
        <v>5</v>
      </c>
      <c r="I14824" s="31" t="s">
        <v>105</v>
      </c>
    </row>
    <row r="14825" spans="1:9" x14ac:dyDescent="0.3">
      <c r="A14825">
        <v>14854</v>
      </c>
      <c r="B14825">
        <v>2</v>
      </c>
      <c r="C14825">
        <v>238</v>
      </c>
      <c r="D14825" s="32">
        <v>0.72499999999999998</v>
      </c>
      <c r="E14825">
        <v>10000</v>
      </c>
      <c r="F14825">
        <v>1000</v>
      </c>
      <c r="G14825" s="31" t="s">
        <v>97</v>
      </c>
      <c r="H14825">
        <v>6</v>
      </c>
      <c r="I14825" s="31" t="s">
        <v>98</v>
      </c>
    </row>
    <row r="14826" spans="1:9" x14ac:dyDescent="0.3">
      <c r="A14826">
        <v>14855</v>
      </c>
      <c r="B14826">
        <v>1</v>
      </c>
      <c r="C14826">
        <v>238</v>
      </c>
      <c r="D14826" s="32">
        <v>0.50763888888888886</v>
      </c>
      <c r="E14826">
        <v>10000</v>
      </c>
      <c r="G14826" s="31" t="s">
        <v>102</v>
      </c>
      <c r="H14826">
        <v>6</v>
      </c>
      <c r="I14826" s="31" t="s">
        <v>99</v>
      </c>
    </row>
    <row r="14827" spans="1:9" x14ac:dyDescent="0.3">
      <c r="A14827">
        <v>14856</v>
      </c>
      <c r="B14827">
        <v>6</v>
      </c>
      <c r="C14827">
        <v>238</v>
      </c>
      <c r="D14827" s="32">
        <v>0.48680555555555555</v>
      </c>
      <c r="E14827">
        <v>10000</v>
      </c>
      <c r="G14827" s="31" t="s">
        <v>97</v>
      </c>
      <c r="H14827">
        <v>6</v>
      </c>
      <c r="I14827" s="31" t="s">
        <v>100</v>
      </c>
    </row>
    <row r="14828" spans="1:9" x14ac:dyDescent="0.3">
      <c r="A14828">
        <v>14857</v>
      </c>
      <c r="B14828">
        <v>8</v>
      </c>
      <c r="C14828">
        <v>238</v>
      </c>
      <c r="D14828" s="32">
        <v>0.5444444444444444</v>
      </c>
      <c r="E14828">
        <v>10000</v>
      </c>
      <c r="F14828">
        <v>2000</v>
      </c>
      <c r="G14828" s="31" t="s">
        <v>102</v>
      </c>
      <c r="H14828">
        <v>6</v>
      </c>
      <c r="I14828" s="31" t="s">
        <v>101</v>
      </c>
    </row>
    <row r="14829" spans="1:9" x14ac:dyDescent="0.3">
      <c r="A14829">
        <v>14858</v>
      </c>
      <c r="B14829">
        <v>5</v>
      </c>
      <c r="C14829">
        <v>238</v>
      </c>
      <c r="D14829" s="32">
        <v>0.49513888888888891</v>
      </c>
      <c r="E14829">
        <v>10000</v>
      </c>
      <c r="F14829">
        <v>2000</v>
      </c>
      <c r="G14829" s="31" t="s">
        <v>97</v>
      </c>
      <c r="H14829">
        <v>6</v>
      </c>
      <c r="I14829" s="31" t="s">
        <v>105</v>
      </c>
    </row>
    <row r="14830" spans="1:9" x14ac:dyDescent="0.3">
      <c r="A14830">
        <v>14859</v>
      </c>
      <c r="B14830">
        <v>2</v>
      </c>
      <c r="C14830">
        <v>238</v>
      </c>
      <c r="D14830" s="32">
        <v>0.74930555555555556</v>
      </c>
      <c r="E14830">
        <v>10000</v>
      </c>
      <c r="G14830" s="31" t="s">
        <v>102</v>
      </c>
      <c r="H14830">
        <v>7</v>
      </c>
      <c r="I14830" s="31" t="s">
        <v>98</v>
      </c>
    </row>
    <row r="14831" spans="1:9" x14ac:dyDescent="0.3">
      <c r="A14831">
        <v>14860</v>
      </c>
      <c r="B14831">
        <v>1</v>
      </c>
      <c r="C14831">
        <v>238</v>
      </c>
      <c r="D14831" s="32">
        <v>0.53888888888888886</v>
      </c>
      <c r="E14831">
        <v>10000</v>
      </c>
      <c r="F14831">
        <v>2000</v>
      </c>
      <c r="G14831" s="31" t="s">
        <v>102</v>
      </c>
      <c r="H14831">
        <v>7</v>
      </c>
      <c r="I14831" s="31" t="s">
        <v>99</v>
      </c>
    </row>
    <row r="14832" spans="1:9" x14ac:dyDescent="0.3">
      <c r="A14832">
        <v>14861</v>
      </c>
      <c r="B14832">
        <v>6</v>
      </c>
      <c r="C14832">
        <v>238</v>
      </c>
      <c r="D14832" s="32">
        <v>0.50277777777777777</v>
      </c>
      <c r="E14832">
        <v>10000</v>
      </c>
      <c r="G14832" s="31" t="s">
        <v>97</v>
      </c>
      <c r="H14832">
        <v>7</v>
      </c>
      <c r="I14832" s="31" t="s">
        <v>100</v>
      </c>
    </row>
    <row r="14833" spans="1:9" x14ac:dyDescent="0.3">
      <c r="A14833">
        <v>14862</v>
      </c>
      <c r="B14833">
        <v>8</v>
      </c>
      <c r="C14833">
        <v>238</v>
      </c>
      <c r="D14833" s="32">
        <v>0.57847222222222228</v>
      </c>
      <c r="E14833">
        <v>10000</v>
      </c>
      <c r="G14833" s="31" t="s">
        <v>97</v>
      </c>
      <c r="H14833">
        <v>7</v>
      </c>
      <c r="I14833" s="31" t="s">
        <v>101</v>
      </c>
    </row>
    <row r="14834" spans="1:9" x14ac:dyDescent="0.3">
      <c r="A14834">
        <v>14863</v>
      </c>
      <c r="B14834">
        <v>5</v>
      </c>
      <c r="C14834">
        <v>238</v>
      </c>
      <c r="D14834" s="32">
        <v>0.52013888888888893</v>
      </c>
      <c r="E14834">
        <v>10000</v>
      </c>
      <c r="G14834" s="31" t="s">
        <v>102</v>
      </c>
      <c r="H14834">
        <v>7</v>
      </c>
      <c r="I14834" s="31" t="s">
        <v>105</v>
      </c>
    </row>
    <row r="14835" spans="1:9" x14ac:dyDescent="0.3">
      <c r="A14835">
        <v>14864</v>
      </c>
      <c r="B14835">
        <v>2</v>
      </c>
      <c r="C14835">
        <v>238</v>
      </c>
      <c r="D14835" s="32">
        <v>0.77847222222222223</v>
      </c>
      <c r="E14835">
        <v>10000</v>
      </c>
      <c r="G14835" s="31" t="s">
        <v>102</v>
      </c>
      <c r="H14835">
        <v>8</v>
      </c>
      <c r="I14835" s="31" t="s">
        <v>98</v>
      </c>
    </row>
    <row r="14836" spans="1:9" x14ac:dyDescent="0.3">
      <c r="A14836">
        <v>14865</v>
      </c>
      <c r="B14836">
        <v>1</v>
      </c>
      <c r="C14836">
        <v>238</v>
      </c>
      <c r="D14836" s="32">
        <v>0.58680555555555558</v>
      </c>
      <c r="E14836">
        <v>10000</v>
      </c>
      <c r="F14836">
        <v>500</v>
      </c>
      <c r="G14836" s="31" t="s">
        <v>102</v>
      </c>
      <c r="H14836">
        <v>8</v>
      </c>
      <c r="I14836" s="31" t="s">
        <v>99</v>
      </c>
    </row>
    <row r="14837" spans="1:9" x14ac:dyDescent="0.3">
      <c r="A14837">
        <v>14866</v>
      </c>
      <c r="B14837">
        <v>6</v>
      </c>
      <c r="C14837">
        <v>238</v>
      </c>
      <c r="D14837" s="32">
        <v>0.55555555555555558</v>
      </c>
      <c r="E14837">
        <v>10000</v>
      </c>
      <c r="F14837">
        <v>1150</v>
      </c>
      <c r="G14837" s="31" t="s">
        <v>102</v>
      </c>
      <c r="H14837">
        <v>8</v>
      </c>
      <c r="I14837" s="31" t="s">
        <v>100</v>
      </c>
    </row>
    <row r="14838" spans="1:9" x14ac:dyDescent="0.3">
      <c r="A14838">
        <v>14867</v>
      </c>
      <c r="B14838">
        <v>8</v>
      </c>
      <c r="C14838">
        <v>238</v>
      </c>
      <c r="D14838" s="32">
        <v>0.64861111111111114</v>
      </c>
      <c r="E14838">
        <v>10000</v>
      </c>
      <c r="G14838" s="31" t="s">
        <v>97</v>
      </c>
      <c r="H14838">
        <v>8</v>
      </c>
      <c r="I14838" s="31" t="s">
        <v>101</v>
      </c>
    </row>
    <row r="14839" spans="1:9" x14ac:dyDescent="0.3">
      <c r="A14839">
        <v>14868</v>
      </c>
      <c r="B14839">
        <v>5</v>
      </c>
      <c r="C14839">
        <v>238</v>
      </c>
      <c r="D14839" s="32">
        <v>0.57638888888888884</v>
      </c>
      <c r="E14839">
        <v>10000</v>
      </c>
      <c r="G14839" s="31" t="s">
        <v>102</v>
      </c>
      <c r="H14839">
        <v>8</v>
      </c>
      <c r="I14839" s="31" t="s">
        <v>105</v>
      </c>
    </row>
    <row r="14840" spans="1:9" x14ac:dyDescent="0.3">
      <c r="A14840">
        <v>14869</v>
      </c>
      <c r="B14840">
        <v>2</v>
      </c>
      <c r="C14840">
        <v>238</v>
      </c>
      <c r="D14840" s="32">
        <v>0.8041666666666667</v>
      </c>
      <c r="E14840">
        <v>10000</v>
      </c>
      <c r="G14840" s="31" t="s">
        <v>102</v>
      </c>
      <c r="H14840">
        <v>9</v>
      </c>
      <c r="I14840" s="31" t="s">
        <v>98</v>
      </c>
    </row>
    <row r="14841" spans="1:9" x14ac:dyDescent="0.3">
      <c r="A14841">
        <v>14870</v>
      </c>
      <c r="B14841">
        <v>1</v>
      </c>
      <c r="C14841">
        <v>238</v>
      </c>
      <c r="D14841" s="32">
        <v>0.66874999999999996</v>
      </c>
      <c r="E14841">
        <v>10000</v>
      </c>
      <c r="F14841">
        <v>2000</v>
      </c>
      <c r="G14841" s="31" t="s">
        <v>97</v>
      </c>
      <c r="H14841">
        <v>9</v>
      </c>
      <c r="I14841" s="31" t="s">
        <v>99</v>
      </c>
    </row>
    <row r="14842" spans="1:9" x14ac:dyDescent="0.3">
      <c r="A14842">
        <v>14871</v>
      </c>
      <c r="B14842">
        <v>6</v>
      </c>
      <c r="C14842">
        <v>238</v>
      </c>
      <c r="D14842" s="32">
        <v>0.57708333333333328</v>
      </c>
      <c r="E14842">
        <v>10000</v>
      </c>
      <c r="G14842" s="31" t="s">
        <v>97</v>
      </c>
      <c r="H14842">
        <v>9</v>
      </c>
      <c r="I14842" s="31" t="s">
        <v>100</v>
      </c>
    </row>
    <row r="14843" spans="1:9" x14ac:dyDescent="0.3">
      <c r="A14843">
        <v>14872</v>
      </c>
      <c r="B14843">
        <v>8</v>
      </c>
      <c r="C14843">
        <v>238</v>
      </c>
      <c r="D14843" s="32">
        <v>0.70763888888888893</v>
      </c>
      <c r="E14843">
        <v>10000</v>
      </c>
      <c r="G14843" s="31" t="s">
        <v>102</v>
      </c>
      <c r="H14843">
        <v>9</v>
      </c>
      <c r="I14843" s="31" t="s">
        <v>101</v>
      </c>
    </row>
    <row r="14844" spans="1:9" x14ac:dyDescent="0.3">
      <c r="A14844">
        <v>14873</v>
      </c>
      <c r="B14844">
        <v>5</v>
      </c>
      <c r="C14844">
        <v>238</v>
      </c>
      <c r="D14844" s="32">
        <v>0.63680555555555551</v>
      </c>
      <c r="E14844">
        <v>10000</v>
      </c>
      <c r="G14844" s="31" t="s">
        <v>97</v>
      </c>
      <c r="H14844">
        <v>9</v>
      </c>
      <c r="I14844" s="31" t="s">
        <v>105</v>
      </c>
    </row>
    <row r="14845" spans="1:9" x14ac:dyDescent="0.3">
      <c r="A14845">
        <v>14874</v>
      </c>
      <c r="B14845">
        <v>2</v>
      </c>
      <c r="C14845">
        <v>238</v>
      </c>
      <c r="D14845" s="32">
        <v>0.8208333333333333</v>
      </c>
      <c r="E14845">
        <v>10000</v>
      </c>
      <c r="G14845" s="31" t="s">
        <v>102</v>
      </c>
      <c r="H14845">
        <v>10</v>
      </c>
      <c r="I14845" s="31" t="s">
        <v>98</v>
      </c>
    </row>
    <row r="14846" spans="1:9" x14ac:dyDescent="0.3">
      <c r="A14846">
        <v>14875</v>
      </c>
      <c r="B14846">
        <v>1</v>
      </c>
      <c r="C14846">
        <v>238</v>
      </c>
      <c r="D14846" s="32">
        <v>0.7270833333333333</v>
      </c>
      <c r="E14846">
        <v>13000</v>
      </c>
      <c r="F14846">
        <v>2000</v>
      </c>
      <c r="G14846" s="31" t="s">
        <v>97</v>
      </c>
      <c r="H14846">
        <v>10</v>
      </c>
      <c r="I14846" s="31" t="s">
        <v>99</v>
      </c>
    </row>
    <row r="14847" spans="1:9" x14ac:dyDescent="0.3">
      <c r="A14847">
        <v>14876</v>
      </c>
      <c r="B14847">
        <v>6</v>
      </c>
      <c r="C14847">
        <v>238</v>
      </c>
      <c r="D14847" s="32">
        <v>0.58888888888888891</v>
      </c>
      <c r="E14847">
        <v>10000</v>
      </c>
      <c r="F14847">
        <v>1000</v>
      </c>
      <c r="G14847" s="31" t="s">
        <v>102</v>
      </c>
      <c r="H14847">
        <v>10</v>
      </c>
      <c r="I14847" s="31" t="s">
        <v>100</v>
      </c>
    </row>
    <row r="14848" spans="1:9" x14ac:dyDescent="0.3">
      <c r="A14848">
        <v>14877</v>
      </c>
      <c r="B14848">
        <v>8</v>
      </c>
      <c r="C14848">
        <v>238</v>
      </c>
      <c r="D14848" s="32">
        <v>0.73472222222222228</v>
      </c>
      <c r="E14848">
        <v>10000</v>
      </c>
      <c r="G14848" s="31" t="s">
        <v>97</v>
      </c>
      <c r="H14848">
        <v>10</v>
      </c>
      <c r="I14848" s="31" t="s">
        <v>101</v>
      </c>
    </row>
    <row r="14849" spans="1:9" x14ac:dyDescent="0.3">
      <c r="A14849">
        <v>14878</v>
      </c>
      <c r="B14849">
        <v>5</v>
      </c>
      <c r="C14849">
        <v>238</v>
      </c>
      <c r="D14849" s="32">
        <v>0.6645833333333333</v>
      </c>
      <c r="E14849">
        <v>10000</v>
      </c>
      <c r="G14849" s="31" t="s">
        <v>102</v>
      </c>
      <c r="H14849">
        <v>10</v>
      </c>
      <c r="I14849" s="31" t="s">
        <v>105</v>
      </c>
    </row>
    <row r="14850" spans="1:9" x14ac:dyDescent="0.3">
      <c r="A14850">
        <v>14879</v>
      </c>
      <c r="B14850">
        <v>1</v>
      </c>
      <c r="C14850">
        <v>238</v>
      </c>
      <c r="D14850" s="32">
        <v>0.78541666666666665</v>
      </c>
      <c r="E14850">
        <v>10000</v>
      </c>
      <c r="G14850" s="31" t="s">
        <v>97</v>
      </c>
      <c r="H14850">
        <v>11</v>
      </c>
      <c r="I14850" s="31" t="s">
        <v>99</v>
      </c>
    </row>
    <row r="14851" spans="1:9" x14ac:dyDescent="0.3">
      <c r="A14851">
        <v>14880</v>
      </c>
      <c r="B14851">
        <v>6</v>
      </c>
      <c r="C14851">
        <v>238</v>
      </c>
      <c r="D14851" s="32">
        <v>0.61250000000000004</v>
      </c>
      <c r="E14851">
        <v>10000</v>
      </c>
      <c r="G14851" s="31" t="s">
        <v>97</v>
      </c>
      <c r="H14851">
        <v>11</v>
      </c>
      <c r="I14851" s="31" t="s">
        <v>100</v>
      </c>
    </row>
    <row r="14852" spans="1:9" x14ac:dyDescent="0.3">
      <c r="A14852">
        <v>14881</v>
      </c>
      <c r="B14852">
        <v>8</v>
      </c>
      <c r="C14852">
        <v>238</v>
      </c>
      <c r="D14852" s="32">
        <v>0.79791666666666672</v>
      </c>
      <c r="E14852">
        <v>10000</v>
      </c>
      <c r="G14852" s="31" t="s">
        <v>97</v>
      </c>
      <c r="H14852">
        <v>11</v>
      </c>
      <c r="I14852" s="31" t="s">
        <v>101</v>
      </c>
    </row>
    <row r="14853" spans="1:9" x14ac:dyDescent="0.3">
      <c r="A14853">
        <v>14882</v>
      </c>
      <c r="B14853">
        <v>5</v>
      </c>
      <c r="C14853">
        <v>238</v>
      </c>
      <c r="D14853" s="32">
        <v>0.67777777777777781</v>
      </c>
      <c r="E14853">
        <v>10000</v>
      </c>
      <c r="G14853" s="31" t="s">
        <v>102</v>
      </c>
      <c r="H14853">
        <v>11</v>
      </c>
      <c r="I14853" s="31" t="s">
        <v>105</v>
      </c>
    </row>
    <row r="14854" spans="1:9" x14ac:dyDescent="0.3">
      <c r="A14854">
        <v>14883</v>
      </c>
      <c r="B14854">
        <v>1</v>
      </c>
      <c r="C14854">
        <v>238</v>
      </c>
      <c r="D14854" s="32">
        <v>0.81041666666666667</v>
      </c>
      <c r="E14854">
        <v>10000</v>
      </c>
      <c r="G14854" s="31" t="s">
        <v>97</v>
      </c>
      <c r="H14854">
        <v>12</v>
      </c>
      <c r="I14854" s="31" t="s">
        <v>99</v>
      </c>
    </row>
    <row r="14855" spans="1:9" x14ac:dyDescent="0.3">
      <c r="A14855">
        <v>14884</v>
      </c>
      <c r="B14855">
        <v>6</v>
      </c>
      <c r="C14855">
        <v>238</v>
      </c>
      <c r="D14855" s="32">
        <v>0.7270833333333333</v>
      </c>
      <c r="E14855">
        <v>10000</v>
      </c>
      <c r="G14855" s="31" t="s">
        <v>97</v>
      </c>
      <c r="H14855">
        <v>12</v>
      </c>
      <c r="I14855" s="31" t="s">
        <v>100</v>
      </c>
    </row>
    <row r="14856" spans="1:9" x14ac:dyDescent="0.3">
      <c r="A14856">
        <v>14885</v>
      </c>
      <c r="B14856">
        <v>8</v>
      </c>
      <c r="C14856">
        <v>238</v>
      </c>
      <c r="D14856" s="32">
        <v>0.82777777777777772</v>
      </c>
      <c r="E14856">
        <v>10000</v>
      </c>
      <c r="G14856" s="31" t="s">
        <v>97</v>
      </c>
      <c r="H14856">
        <v>12</v>
      </c>
      <c r="I14856" s="31" t="s">
        <v>101</v>
      </c>
    </row>
    <row r="14857" spans="1:9" x14ac:dyDescent="0.3">
      <c r="A14857">
        <v>14886</v>
      </c>
      <c r="B14857">
        <v>5</v>
      </c>
      <c r="C14857">
        <v>238</v>
      </c>
      <c r="D14857" s="32">
        <v>0.71458333333333335</v>
      </c>
      <c r="E14857">
        <v>10000</v>
      </c>
      <c r="G14857" s="31" t="s">
        <v>102</v>
      </c>
      <c r="H14857">
        <v>12</v>
      </c>
      <c r="I14857" s="31" t="s">
        <v>105</v>
      </c>
    </row>
    <row r="14858" spans="1:9" x14ac:dyDescent="0.3">
      <c r="A14858">
        <v>14887</v>
      </c>
      <c r="B14858">
        <v>6</v>
      </c>
      <c r="C14858">
        <v>238</v>
      </c>
      <c r="D14858" s="32">
        <v>0.80486111111111114</v>
      </c>
      <c r="E14858">
        <v>10000</v>
      </c>
      <c r="G14858" s="31" t="s">
        <v>97</v>
      </c>
      <c r="H14858">
        <v>13</v>
      </c>
      <c r="I14858" s="31" t="s">
        <v>100</v>
      </c>
    </row>
    <row r="14859" spans="1:9" x14ac:dyDescent="0.3">
      <c r="A14859">
        <v>14888</v>
      </c>
      <c r="B14859">
        <v>5</v>
      </c>
      <c r="C14859">
        <v>238</v>
      </c>
      <c r="D14859" s="32">
        <v>0.76458333333333328</v>
      </c>
      <c r="E14859">
        <v>10000</v>
      </c>
      <c r="F14859">
        <v>2000</v>
      </c>
      <c r="G14859" s="31" t="s">
        <v>102</v>
      </c>
      <c r="H14859">
        <v>13</v>
      </c>
      <c r="I14859" s="31" t="s">
        <v>105</v>
      </c>
    </row>
    <row r="14860" spans="1:9" x14ac:dyDescent="0.3">
      <c r="A14860">
        <v>14889</v>
      </c>
      <c r="B14860">
        <v>6</v>
      </c>
      <c r="C14860">
        <v>238</v>
      </c>
      <c r="D14860" s="32">
        <v>0.82916666666666672</v>
      </c>
      <c r="E14860">
        <v>13000</v>
      </c>
      <c r="G14860" s="31" t="s">
        <v>97</v>
      </c>
      <c r="H14860">
        <v>14</v>
      </c>
      <c r="I14860" s="31" t="s">
        <v>100</v>
      </c>
    </row>
    <row r="14861" spans="1:9" x14ac:dyDescent="0.3">
      <c r="A14861">
        <v>14890</v>
      </c>
      <c r="B14861">
        <v>5</v>
      </c>
      <c r="C14861">
        <v>238</v>
      </c>
      <c r="D14861" s="32">
        <v>0.78402777777777777</v>
      </c>
      <c r="E14861">
        <v>10000</v>
      </c>
      <c r="G14861" s="31" t="s">
        <v>97</v>
      </c>
      <c r="H14861">
        <v>14</v>
      </c>
      <c r="I14861" s="31" t="s">
        <v>105</v>
      </c>
    </row>
    <row r="14862" spans="1:9" x14ac:dyDescent="0.3">
      <c r="A14862">
        <v>14891</v>
      </c>
      <c r="B14862">
        <v>5</v>
      </c>
      <c r="C14862">
        <v>238</v>
      </c>
      <c r="D14862" s="32">
        <v>0.80277777777777781</v>
      </c>
      <c r="E14862">
        <v>10000</v>
      </c>
      <c r="G14862" s="31" t="s">
        <v>97</v>
      </c>
      <c r="H14862">
        <v>15</v>
      </c>
      <c r="I14862" s="31" t="s">
        <v>105</v>
      </c>
    </row>
    <row r="14863" spans="1:9" x14ac:dyDescent="0.3">
      <c r="A14863">
        <v>14892</v>
      </c>
      <c r="B14863">
        <v>5</v>
      </c>
      <c r="C14863">
        <v>238</v>
      </c>
      <c r="D14863" s="32">
        <v>0.82986111111111116</v>
      </c>
      <c r="E14863">
        <v>10000</v>
      </c>
      <c r="G14863" s="31" t="s">
        <v>102</v>
      </c>
      <c r="H14863">
        <v>16</v>
      </c>
      <c r="I14863" s="31" t="s">
        <v>105</v>
      </c>
    </row>
    <row r="14864" spans="1:9" x14ac:dyDescent="0.3">
      <c r="A14864">
        <v>14893</v>
      </c>
      <c r="B14864">
        <v>3</v>
      </c>
      <c r="C14864">
        <v>239</v>
      </c>
      <c r="D14864" s="32">
        <v>0.45347222222222222</v>
      </c>
      <c r="E14864">
        <v>13000</v>
      </c>
      <c r="G14864" s="31" t="s">
        <v>97</v>
      </c>
      <c r="H14864">
        <v>4</v>
      </c>
      <c r="I14864" s="31" t="s">
        <v>104</v>
      </c>
    </row>
    <row r="14865" spans="1:9" x14ac:dyDescent="0.3">
      <c r="A14865">
        <v>14894</v>
      </c>
      <c r="B14865">
        <v>2</v>
      </c>
      <c r="C14865">
        <v>239</v>
      </c>
      <c r="D14865" s="32">
        <v>0.44305555555555554</v>
      </c>
      <c r="E14865">
        <v>10000</v>
      </c>
      <c r="G14865" s="31" t="s">
        <v>97</v>
      </c>
      <c r="H14865">
        <v>4</v>
      </c>
      <c r="I14865" s="31" t="s">
        <v>98</v>
      </c>
    </row>
    <row r="14866" spans="1:9" x14ac:dyDescent="0.3">
      <c r="A14866">
        <v>14895</v>
      </c>
      <c r="B14866">
        <v>6</v>
      </c>
      <c r="C14866">
        <v>239</v>
      </c>
      <c r="D14866" s="32">
        <v>0.43611111111111112</v>
      </c>
      <c r="E14866">
        <v>10000</v>
      </c>
      <c r="F14866">
        <v>2000</v>
      </c>
      <c r="G14866" s="31" t="s">
        <v>102</v>
      </c>
      <c r="H14866">
        <v>4</v>
      </c>
      <c r="I14866" s="31" t="s">
        <v>100</v>
      </c>
    </row>
    <row r="14867" spans="1:9" x14ac:dyDescent="0.3">
      <c r="A14867">
        <v>14896</v>
      </c>
      <c r="B14867">
        <v>4</v>
      </c>
      <c r="C14867">
        <v>239</v>
      </c>
      <c r="D14867" s="32">
        <v>0.44444444444444442</v>
      </c>
      <c r="E14867">
        <v>10000</v>
      </c>
      <c r="G14867" s="31" t="s">
        <v>97</v>
      </c>
      <c r="H14867">
        <v>4</v>
      </c>
      <c r="I14867" s="31" t="s">
        <v>103</v>
      </c>
    </row>
    <row r="14868" spans="1:9" x14ac:dyDescent="0.3">
      <c r="A14868">
        <v>14897</v>
      </c>
      <c r="B14868">
        <v>8</v>
      </c>
      <c r="C14868">
        <v>239</v>
      </c>
      <c r="D14868" s="32">
        <v>0.48402777777777778</v>
      </c>
      <c r="E14868">
        <v>10000</v>
      </c>
      <c r="G14868" s="31" t="s">
        <v>97</v>
      </c>
      <c r="H14868">
        <v>4</v>
      </c>
      <c r="I14868" s="31" t="s">
        <v>101</v>
      </c>
    </row>
    <row r="14869" spans="1:9" x14ac:dyDescent="0.3">
      <c r="A14869">
        <v>14898</v>
      </c>
      <c r="B14869">
        <v>5</v>
      </c>
      <c r="C14869">
        <v>239</v>
      </c>
      <c r="D14869" s="32">
        <v>0.44097222222222221</v>
      </c>
      <c r="E14869">
        <v>10000</v>
      </c>
      <c r="G14869" s="31" t="s">
        <v>102</v>
      </c>
      <c r="H14869">
        <v>4</v>
      </c>
      <c r="I14869" s="31" t="s">
        <v>105</v>
      </c>
    </row>
    <row r="14870" spans="1:9" x14ac:dyDescent="0.3">
      <c r="A14870">
        <v>14899</v>
      </c>
      <c r="B14870">
        <v>3</v>
      </c>
      <c r="C14870">
        <v>239</v>
      </c>
      <c r="D14870" s="32">
        <v>0.47638888888888886</v>
      </c>
      <c r="E14870">
        <v>10000</v>
      </c>
      <c r="F14870">
        <v>5000</v>
      </c>
      <c r="G14870" s="31" t="s">
        <v>102</v>
      </c>
      <c r="H14870">
        <v>5</v>
      </c>
      <c r="I14870" s="31" t="s">
        <v>104</v>
      </c>
    </row>
    <row r="14871" spans="1:9" x14ac:dyDescent="0.3">
      <c r="A14871">
        <v>14900</v>
      </c>
      <c r="B14871">
        <v>2</v>
      </c>
      <c r="C14871">
        <v>239</v>
      </c>
      <c r="D14871" s="32">
        <v>0.50208333333333333</v>
      </c>
      <c r="E14871">
        <v>13000</v>
      </c>
      <c r="G14871" s="31" t="s">
        <v>102</v>
      </c>
      <c r="H14871">
        <v>5</v>
      </c>
      <c r="I14871" s="31" t="s">
        <v>98</v>
      </c>
    </row>
    <row r="14872" spans="1:9" x14ac:dyDescent="0.3">
      <c r="A14872">
        <v>14901</v>
      </c>
      <c r="B14872">
        <v>6</v>
      </c>
      <c r="C14872">
        <v>239</v>
      </c>
      <c r="D14872" s="32">
        <v>0.53263888888888888</v>
      </c>
      <c r="E14872">
        <v>10000</v>
      </c>
      <c r="G14872" s="31" t="s">
        <v>97</v>
      </c>
      <c r="H14872">
        <v>5</v>
      </c>
      <c r="I14872" s="31" t="s">
        <v>100</v>
      </c>
    </row>
    <row r="14873" spans="1:9" x14ac:dyDescent="0.3">
      <c r="A14873">
        <v>14902</v>
      </c>
      <c r="B14873">
        <v>4</v>
      </c>
      <c r="C14873">
        <v>239</v>
      </c>
      <c r="D14873" s="32">
        <v>0.46944444444444444</v>
      </c>
      <c r="E14873">
        <v>10000</v>
      </c>
      <c r="G14873" s="31" t="s">
        <v>97</v>
      </c>
      <c r="H14873">
        <v>5</v>
      </c>
      <c r="I14873" s="31" t="s">
        <v>103</v>
      </c>
    </row>
    <row r="14874" spans="1:9" x14ac:dyDescent="0.3">
      <c r="A14874">
        <v>14903</v>
      </c>
      <c r="B14874">
        <v>8</v>
      </c>
      <c r="C14874">
        <v>239</v>
      </c>
      <c r="D14874" s="32">
        <v>0.53611111111111109</v>
      </c>
      <c r="E14874">
        <v>10000</v>
      </c>
      <c r="G14874" s="31" t="s">
        <v>97</v>
      </c>
      <c r="H14874">
        <v>5</v>
      </c>
      <c r="I14874" s="31" t="s">
        <v>101</v>
      </c>
    </row>
    <row r="14875" spans="1:9" x14ac:dyDescent="0.3">
      <c r="A14875">
        <v>14904</v>
      </c>
      <c r="B14875">
        <v>5</v>
      </c>
      <c r="C14875">
        <v>239</v>
      </c>
      <c r="D14875" s="32">
        <v>0.45833333333333331</v>
      </c>
      <c r="E14875">
        <v>10000</v>
      </c>
      <c r="G14875" s="31" t="s">
        <v>102</v>
      </c>
      <c r="H14875">
        <v>5</v>
      </c>
      <c r="I14875" s="31" t="s">
        <v>105</v>
      </c>
    </row>
    <row r="14876" spans="1:9" x14ac:dyDescent="0.3">
      <c r="A14876">
        <v>14905</v>
      </c>
      <c r="B14876">
        <v>3</v>
      </c>
      <c r="C14876">
        <v>239</v>
      </c>
      <c r="D14876" s="32">
        <v>0.53125</v>
      </c>
      <c r="E14876">
        <v>10000</v>
      </c>
      <c r="G14876" s="31" t="s">
        <v>97</v>
      </c>
      <c r="H14876">
        <v>6</v>
      </c>
      <c r="I14876" s="31" t="s">
        <v>104</v>
      </c>
    </row>
    <row r="14877" spans="1:9" x14ac:dyDescent="0.3">
      <c r="A14877">
        <v>14906</v>
      </c>
      <c r="B14877">
        <v>2</v>
      </c>
      <c r="C14877">
        <v>239</v>
      </c>
      <c r="D14877" s="32">
        <v>0.5625</v>
      </c>
      <c r="E14877">
        <v>13000</v>
      </c>
      <c r="G14877" s="31" t="s">
        <v>102</v>
      </c>
      <c r="H14877">
        <v>6</v>
      </c>
      <c r="I14877" s="31" t="s">
        <v>98</v>
      </c>
    </row>
    <row r="14878" spans="1:9" x14ac:dyDescent="0.3">
      <c r="A14878">
        <v>14907</v>
      </c>
      <c r="B14878">
        <v>6</v>
      </c>
      <c r="C14878">
        <v>239</v>
      </c>
      <c r="D14878" s="32">
        <v>0.57430555555555551</v>
      </c>
      <c r="E14878">
        <v>10000</v>
      </c>
      <c r="G14878" s="31" t="s">
        <v>102</v>
      </c>
      <c r="H14878">
        <v>6</v>
      </c>
      <c r="I14878" s="31" t="s">
        <v>100</v>
      </c>
    </row>
    <row r="14879" spans="1:9" x14ac:dyDescent="0.3">
      <c r="A14879">
        <v>14908</v>
      </c>
      <c r="B14879">
        <v>4</v>
      </c>
      <c r="C14879">
        <v>239</v>
      </c>
      <c r="D14879" s="32">
        <v>0.51458333333333328</v>
      </c>
      <c r="E14879">
        <v>10000</v>
      </c>
      <c r="G14879" s="31" t="s">
        <v>102</v>
      </c>
      <c r="H14879">
        <v>6</v>
      </c>
      <c r="I14879" s="31" t="s">
        <v>103</v>
      </c>
    </row>
    <row r="14880" spans="1:9" x14ac:dyDescent="0.3">
      <c r="A14880">
        <v>14909</v>
      </c>
      <c r="B14880">
        <v>8</v>
      </c>
      <c r="C14880">
        <v>239</v>
      </c>
      <c r="D14880" s="32">
        <v>0.57499999999999996</v>
      </c>
      <c r="E14880">
        <v>10000</v>
      </c>
      <c r="G14880" s="31" t="s">
        <v>97</v>
      </c>
      <c r="H14880">
        <v>6</v>
      </c>
      <c r="I14880" s="31" t="s">
        <v>101</v>
      </c>
    </row>
    <row r="14881" spans="1:9" x14ac:dyDescent="0.3">
      <c r="A14881">
        <v>14910</v>
      </c>
      <c r="B14881">
        <v>5</v>
      </c>
      <c r="C14881">
        <v>239</v>
      </c>
      <c r="D14881" s="32">
        <v>0.47638888888888886</v>
      </c>
      <c r="E14881">
        <v>10000</v>
      </c>
      <c r="G14881" s="31" t="s">
        <v>97</v>
      </c>
      <c r="H14881">
        <v>6</v>
      </c>
      <c r="I14881" s="31" t="s">
        <v>105</v>
      </c>
    </row>
    <row r="14882" spans="1:9" x14ac:dyDescent="0.3">
      <c r="A14882">
        <v>14911</v>
      </c>
      <c r="B14882">
        <v>3</v>
      </c>
      <c r="C14882">
        <v>239</v>
      </c>
      <c r="D14882" s="32">
        <v>0.55555555555555558</v>
      </c>
      <c r="E14882">
        <v>10000</v>
      </c>
      <c r="G14882" s="31" t="s">
        <v>97</v>
      </c>
      <c r="H14882">
        <v>7</v>
      </c>
      <c r="I14882" s="31" t="s">
        <v>104</v>
      </c>
    </row>
    <row r="14883" spans="1:9" x14ac:dyDescent="0.3">
      <c r="A14883">
        <v>14912</v>
      </c>
      <c r="B14883">
        <v>2</v>
      </c>
      <c r="C14883">
        <v>239</v>
      </c>
      <c r="D14883" s="32">
        <v>0.58333333333333337</v>
      </c>
      <c r="E14883">
        <v>10000</v>
      </c>
      <c r="G14883" s="31" t="s">
        <v>97</v>
      </c>
      <c r="H14883">
        <v>7</v>
      </c>
      <c r="I14883" s="31" t="s">
        <v>98</v>
      </c>
    </row>
    <row r="14884" spans="1:9" x14ac:dyDescent="0.3">
      <c r="A14884">
        <v>14913</v>
      </c>
      <c r="B14884">
        <v>6</v>
      </c>
      <c r="C14884">
        <v>239</v>
      </c>
      <c r="D14884" s="32">
        <v>0.60138888888888886</v>
      </c>
      <c r="E14884">
        <v>10000</v>
      </c>
      <c r="G14884" s="31" t="s">
        <v>102</v>
      </c>
      <c r="H14884">
        <v>7</v>
      </c>
      <c r="I14884" s="31" t="s">
        <v>100</v>
      </c>
    </row>
    <row r="14885" spans="1:9" x14ac:dyDescent="0.3">
      <c r="A14885">
        <v>14914</v>
      </c>
      <c r="B14885">
        <v>4</v>
      </c>
      <c r="C14885">
        <v>239</v>
      </c>
      <c r="D14885" s="32">
        <v>0.54791666666666672</v>
      </c>
      <c r="E14885">
        <v>10000</v>
      </c>
      <c r="F14885">
        <v>500</v>
      </c>
      <c r="G14885" s="31" t="s">
        <v>97</v>
      </c>
      <c r="H14885">
        <v>7</v>
      </c>
      <c r="I14885" s="31" t="s">
        <v>103</v>
      </c>
    </row>
    <row r="14886" spans="1:9" x14ac:dyDescent="0.3">
      <c r="A14886">
        <v>14915</v>
      </c>
      <c r="B14886">
        <v>8</v>
      </c>
      <c r="C14886">
        <v>239</v>
      </c>
      <c r="D14886" s="32">
        <v>0.63749999999999996</v>
      </c>
      <c r="E14886">
        <v>10000</v>
      </c>
      <c r="G14886" s="31" t="s">
        <v>97</v>
      </c>
      <c r="H14886">
        <v>7</v>
      </c>
      <c r="I14886" s="31" t="s">
        <v>101</v>
      </c>
    </row>
    <row r="14887" spans="1:9" x14ac:dyDescent="0.3">
      <c r="A14887">
        <v>14916</v>
      </c>
      <c r="B14887">
        <v>5</v>
      </c>
      <c r="C14887">
        <v>239</v>
      </c>
      <c r="D14887" s="32">
        <v>0.5</v>
      </c>
      <c r="E14887">
        <v>10000</v>
      </c>
      <c r="G14887" s="31" t="s">
        <v>97</v>
      </c>
      <c r="H14887">
        <v>7</v>
      </c>
      <c r="I14887" s="31" t="s">
        <v>105</v>
      </c>
    </row>
    <row r="14888" spans="1:9" x14ac:dyDescent="0.3">
      <c r="A14888">
        <v>14917</v>
      </c>
      <c r="B14888">
        <v>3</v>
      </c>
      <c r="C14888">
        <v>239</v>
      </c>
      <c r="D14888" s="32">
        <v>0.57499999999999996</v>
      </c>
      <c r="E14888">
        <v>10000</v>
      </c>
      <c r="F14888">
        <v>5000</v>
      </c>
      <c r="G14888" s="31" t="s">
        <v>102</v>
      </c>
      <c r="H14888">
        <v>8</v>
      </c>
      <c r="I14888" s="31" t="s">
        <v>104</v>
      </c>
    </row>
    <row r="14889" spans="1:9" x14ac:dyDescent="0.3">
      <c r="A14889">
        <v>14918</v>
      </c>
      <c r="B14889">
        <v>2</v>
      </c>
      <c r="C14889">
        <v>239</v>
      </c>
      <c r="D14889" s="32">
        <v>0.62291666666666667</v>
      </c>
      <c r="E14889">
        <v>10000</v>
      </c>
      <c r="G14889" s="31" t="s">
        <v>97</v>
      </c>
      <c r="H14889">
        <v>8</v>
      </c>
      <c r="I14889" s="31" t="s">
        <v>98</v>
      </c>
    </row>
    <row r="14890" spans="1:9" x14ac:dyDescent="0.3">
      <c r="A14890">
        <v>14919</v>
      </c>
      <c r="B14890">
        <v>6</v>
      </c>
      <c r="C14890">
        <v>239</v>
      </c>
      <c r="D14890" s="32">
        <v>0.64166666666666672</v>
      </c>
      <c r="E14890">
        <v>10000</v>
      </c>
      <c r="G14890" s="31" t="s">
        <v>102</v>
      </c>
      <c r="H14890">
        <v>8</v>
      </c>
      <c r="I14890" s="31" t="s">
        <v>100</v>
      </c>
    </row>
    <row r="14891" spans="1:9" x14ac:dyDescent="0.3">
      <c r="A14891">
        <v>14920</v>
      </c>
      <c r="B14891">
        <v>4</v>
      </c>
      <c r="C14891">
        <v>239</v>
      </c>
      <c r="D14891" s="32">
        <v>0.59236111111111112</v>
      </c>
      <c r="E14891">
        <v>10000</v>
      </c>
      <c r="G14891" s="31" t="s">
        <v>97</v>
      </c>
      <c r="H14891">
        <v>8</v>
      </c>
      <c r="I14891" s="31" t="s">
        <v>103</v>
      </c>
    </row>
    <row r="14892" spans="1:9" x14ac:dyDescent="0.3">
      <c r="A14892">
        <v>14921</v>
      </c>
      <c r="B14892">
        <v>8</v>
      </c>
      <c r="C14892">
        <v>239</v>
      </c>
      <c r="D14892" s="32">
        <v>0.67986111111111114</v>
      </c>
      <c r="E14892">
        <v>10000</v>
      </c>
      <c r="G14892" s="31" t="s">
        <v>102</v>
      </c>
      <c r="H14892">
        <v>8</v>
      </c>
      <c r="I14892" s="31" t="s">
        <v>101</v>
      </c>
    </row>
    <row r="14893" spans="1:9" x14ac:dyDescent="0.3">
      <c r="A14893">
        <v>14922</v>
      </c>
      <c r="B14893">
        <v>5</v>
      </c>
      <c r="C14893">
        <v>239</v>
      </c>
      <c r="D14893" s="32">
        <v>0.51944444444444449</v>
      </c>
      <c r="E14893">
        <v>10000</v>
      </c>
      <c r="F14893">
        <v>1000</v>
      </c>
      <c r="G14893" s="31" t="s">
        <v>97</v>
      </c>
      <c r="H14893">
        <v>8</v>
      </c>
      <c r="I14893" s="31" t="s">
        <v>105</v>
      </c>
    </row>
    <row r="14894" spans="1:9" x14ac:dyDescent="0.3">
      <c r="A14894">
        <v>14923</v>
      </c>
      <c r="B14894">
        <v>3</v>
      </c>
      <c r="C14894">
        <v>239</v>
      </c>
      <c r="D14894" s="32">
        <v>0.60138888888888886</v>
      </c>
      <c r="E14894">
        <v>10000</v>
      </c>
      <c r="G14894" s="31" t="s">
        <v>97</v>
      </c>
      <c r="H14894">
        <v>9</v>
      </c>
      <c r="I14894" s="31" t="s">
        <v>104</v>
      </c>
    </row>
    <row r="14895" spans="1:9" x14ac:dyDescent="0.3">
      <c r="A14895">
        <v>14924</v>
      </c>
      <c r="B14895">
        <v>2</v>
      </c>
      <c r="C14895">
        <v>239</v>
      </c>
      <c r="D14895" s="32">
        <v>0.64097222222222228</v>
      </c>
      <c r="E14895">
        <v>10000</v>
      </c>
      <c r="G14895" s="31" t="s">
        <v>97</v>
      </c>
      <c r="H14895">
        <v>9</v>
      </c>
      <c r="I14895" s="31" t="s">
        <v>98</v>
      </c>
    </row>
    <row r="14896" spans="1:9" x14ac:dyDescent="0.3">
      <c r="A14896">
        <v>14925</v>
      </c>
      <c r="B14896">
        <v>6</v>
      </c>
      <c r="C14896">
        <v>239</v>
      </c>
      <c r="D14896" s="32">
        <v>0.69930555555555551</v>
      </c>
      <c r="E14896">
        <v>13000</v>
      </c>
      <c r="F14896">
        <v>2000</v>
      </c>
      <c r="G14896" s="31" t="s">
        <v>102</v>
      </c>
      <c r="H14896">
        <v>9</v>
      </c>
      <c r="I14896" s="31" t="s">
        <v>100</v>
      </c>
    </row>
    <row r="14897" spans="1:9" x14ac:dyDescent="0.3">
      <c r="A14897">
        <v>14926</v>
      </c>
      <c r="B14897">
        <v>4</v>
      </c>
      <c r="C14897">
        <v>239</v>
      </c>
      <c r="D14897" s="32">
        <v>0.62222222222222223</v>
      </c>
      <c r="E14897">
        <v>10000</v>
      </c>
      <c r="G14897" s="31" t="s">
        <v>97</v>
      </c>
      <c r="H14897">
        <v>9</v>
      </c>
      <c r="I14897" s="31" t="s">
        <v>103</v>
      </c>
    </row>
    <row r="14898" spans="1:9" x14ac:dyDescent="0.3">
      <c r="A14898">
        <v>14927</v>
      </c>
      <c r="B14898">
        <v>8</v>
      </c>
      <c r="C14898">
        <v>239</v>
      </c>
      <c r="D14898" s="32">
        <v>0.74861111111111112</v>
      </c>
      <c r="E14898">
        <v>10000</v>
      </c>
      <c r="G14898" s="31" t="s">
        <v>97</v>
      </c>
      <c r="H14898">
        <v>9</v>
      </c>
      <c r="I14898" s="31" t="s">
        <v>101</v>
      </c>
    </row>
    <row r="14899" spans="1:9" x14ac:dyDescent="0.3">
      <c r="A14899">
        <v>14928</v>
      </c>
      <c r="B14899">
        <v>5</v>
      </c>
      <c r="C14899">
        <v>239</v>
      </c>
      <c r="D14899" s="32">
        <v>0.53819444444444442</v>
      </c>
      <c r="E14899">
        <v>10000</v>
      </c>
      <c r="G14899" s="31" t="s">
        <v>97</v>
      </c>
      <c r="H14899">
        <v>9</v>
      </c>
      <c r="I14899" s="31" t="s">
        <v>105</v>
      </c>
    </row>
    <row r="14900" spans="1:9" x14ac:dyDescent="0.3">
      <c r="A14900">
        <v>14929</v>
      </c>
      <c r="B14900">
        <v>3</v>
      </c>
      <c r="C14900">
        <v>239</v>
      </c>
      <c r="D14900" s="32">
        <v>0.65277777777777779</v>
      </c>
      <c r="E14900">
        <v>10000</v>
      </c>
      <c r="G14900" s="31" t="s">
        <v>97</v>
      </c>
      <c r="H14900">
        <v>10</v>
      </c>
      <c r="I14900" s="31" t="s">
        <v>104</v>
      </c>
    </row>
    <row r="14901" spans="1:9" x14ac:dyDescent="0.3">
      <c r="A14901">
        <v>14930</v>
      </c>
      <c r="B14901">
        <v>2</v>
      </c>
      <c r="C14901">
        <v>239</v>
      </c>
      <c r="D14901" s="32">
        <v>0.66111111111111109</v>
      </c>
      <c r="E14901">
        <v>10000</v>
      </c>
      <c r="G14901" s="31" t="s">
        <v>102</v>
      </c>
      <c r="H14901">
        <v>10</v>
      </c>
      <c r="I14901" s="31" t="s">
        <v>98</v>
      </c>
    </row>
    <row r="14902" spans="1:9" x14ac:dyDescent="0.3">
      <c r="A14902">
        <v>14931</v>
      </c>
      <c r="B14902">
        <v>6</v>
      </c>
      <c r="C14902">
        <v>239</v>
      </c>
      <c r="D14902" s="32">
        <v>0.73263888888888884</v>
      </c>
      <c r="E14902">
        <v>13000</v>
      </c>
      <c r="G14902" s="31" t="s">
        <v>102</v>
      </c>
      <c r="H14902">
        <v>10</v>
      </c>
      <c r="I14902" s="31" t="s">
        <v>100</v>
      </c>
    </row>
    <row r="14903" spans="1:9" x14ac:dyDescent="0.3">
      <c r="A14903">
        <v>14932</v>
      </c>
      <c r="B14903">
        <v>4</v>
      </c>
      <c r="C14903">
        <v>239</v>
      </c>
      <c r="D14903" s="32">
        <v>0.66180555555555554</v>
      </c>
      <c r="E14903">
        <v>13000</v>
      </c>
      <c r="G14903" s="31" t="s">
        <v>97</v>
      </c>
      <c r="H14903">
        <v>10</v>
      </c>
      <c r="I14903" s="31" t="s">
        <v>103</v>
      </c>
    </row>
    <row r="14904" spans="1:9" x14ac:dyDescent="0.3">
      <c r="A14904">
        <v>14933</v>
      </c>
      <c r="B14904">
        <v>8</v>
      </c>
      <c r="C14904">
        <v>239</v>
      </c>
      <c r="D14904" s="32">
        <v>0.77222222222222225</v>
      </c>
      <c r="E14904">
        <v>10000</v>
      </c>
      <c r="G14904" s="31" t="s">
        <v>102</v>
      </c>
      <c r="H14904">
        <v>10</v>
      </c>
      <c r="I14904" s="31" t="s">
        <v>101</v>
      </c>
    </row>
    <row r="14905" spans="1:9" x14ac:dyDescent="0.3">
      <c r="A14905">
        <v>14934</v>
      </c>
      <c r="B14905">
        <v>5</v>
      </c>
      <c r="C14905">
        <v>239</v>
      </c>
      <c r="D14905" s="32">
        <v>0.55347222222222225</v>
      </c>
      <c r="E14905">
        <v>10000</v>
      </c>
      <c r="G14905" s="31" t="s">
        <v>97</v>
      </c>
      <c r="H14905">
        <v>10</v>
      </c>
      <c r="I14905" s="31" t="s">
        <v>105</v>
      </c>
    </row>
    <row r="14906" spans="1:9" x14ac:dyDescent="0.3">
      <c r="A14906">
        <v>14935</v>
      </c>
      <c r="B14906">
        <v>3</v>
      </c>
      <c r="C14906">
        <v>239</v>
      </c>
      <c r="D14906" s="32">
        <v>0.67152777777777772</v>
      </c>
      <c r="E14906">
        <v>10000</v>
      </c>
      <c r="G14906" s="31" t="s">
        <v>97</v>
      </c>
      <c r="H14906">
        <v>11</v>
      </c>
      <c r="I14906" s="31" t="s">
        <v>104</v>
      </c>
    </row>
    <row r="14907" spans="1:9" x14ac:dyDescent="0.3">
      <c r="A14907">
        <v>14936</v>
      </c>
      <c r="B14907">
        <v>2</v>
      </c>
      <c r="C14907">
        <v>239</v>
      </c>
      <c r="D14907" s="32">
        <v>0.68125000000000002</v>
      </c>
      <c r="E14907">
        <v>10000</v>
      </c>
      <c r="G14907" s="31" t="s">
        <v>102</v>
      </c>
      <c r="H14907">
        <v>11</v>
      </c>
      <c r="I14907" s="31" t="s">
        <v>98</v>
      </c>
    </row>
    <row r="14908" spans="1:9" x14ac:dyDescent="0.3">
      <c r="A14908">
        <v>14937</v>
      </c>
      <c r="B14908">
        <v>6</v>
      </c>
      <c r="C14908">
        <v>239</v>
      </c>
      <c r="D14908" s="32">
        <v>0.75138888888888888</v>
      </c>
      <c r="E14908">
        <v>10000</v>
      </c>
      <c r="G14908" s="31" t="s">
        <v>97</v>
      </c>
      <c r="H14908">
        <v>11</v>
      </c>
      <c r="I14908" s="31" t="s">
        <v>100</v>
      </c>
    </row>
    <row r="14909" spans="1:9" x14ac:dyDescent="0.3">
      <c r="A14909">
        <v>14938</v>
      </c>
      <c r="B14909">
        <v>4</v>
      </c>
      <c r="C14909">
        <v>239</v>
      </c>
      <c r="D14909" s="32">
        <v>0.69166666666666665</v>
      </c>
      <c r="E14909">
        <v>10000</v>
      </c>
      <c r="G14909" s="31" t="s">
        <v>102</v>
      </c>
      <c r="H14909">
        <v>11</v>
      </c>
      <c r="I14909" s="31" t="s">
        <v>103</v>
      </c>
    </row>
    <row r="14910" spans="1:9" x14ac:dyDescent="0.3">
      <c r="A14910">
        <v>14939</v>
      </c>
      <c r="B14910">
        <v>8</v>
      </c>
      <c r="C14910">
        <v>239</v>
      </c>
      <c r="D14910" s="32">
        <v>0.81319444444444444</v>
      </c>
      <c r="E14910">
        <v>10000</v>
      </c>
      <c r="G14910" s="31" t="s">
        <v>102</v>
      </c>
      <c r="H14910">
        <v>11</v>
      </c>
      <c r="I14910" s="31" t="s">
        <v>101</v>
      </c>
    </row>
    <row r="14911" spans="1:9" x14ac:dyDescent="0.3">
      <c r="A14911">
        <v>14940</v>
      </c>
      <c r="B14911">
        <v>5</v>
      </c>
      <c r="C14911">
        <v>239</v>
      </c>
      <c r="D14911" s="32">
        <v>0.57291666666666663</v>
      </c>
      <c r="E14911">
        <v>10000</v>
      </c>
      <c r="G14911" s="31" t="s">
        <v>97</v>
      </c>
      <c r="H14911">
        <v>11</v>
      </c>
      <c r="I14911" s="31" t="s">
        <v>105</v>
      </c>
    </row>
    <row r="14912" spans="1:9" x14ac:dyDescent="0.3">
      <c r="A14912">
        <v>14941</v>
      </c>
      <c r="B14912">
        <v>3</v>
      </c>
      <c r="C14912">
        <v>239</v>
      </c>
      <c r="D14912" s="32">
        <v>0.69236111111111109</v>
      </c>
      <c r="E14912">
        <v>13000</v>
      </c>
      <c r="F14912">
        <v>4400</v>
      </c>
      <c r="G14912" s="31" t="s">
        <v>102</v>
      </c>
      <c r="H14912">
        <v>12</v>
      </c>
      <c r="I14912" s="31" t="s">
        <v>104</v>
      </c>
    </row>
    <row r="14913" spans="1:9" x14ac:dyDescent="0.3">
      <c r="A14913">
        <v>14942</v>
      </c>
      <c r="B14913">
        <v>2</v>
      </c>
      <c r="C14913">
        <v>239</v>
      </c>
      <c r="D14913" s="32">
        <v>0.7006944444444444</v>
      </c>
      <c r="E14913">
        <v>10000</v>
      </c>
      <c r="G14913" s="31" t="s">
        <v>102</v>
      </c>
      <c r="H14913">
        <v>12</v>
      </c>
      <c r="I14913" s="31" t="s">
        <v>98</v>
      </c>
    </row>
    <row r="14914" spans="1:9" x14ac:dyDescent="0.3">
      <c r="A14914">
        <v>14943</v>
      </c>
      <c r="B14914">
        <v>6</v>
      </c>
      <c r="C14914">
        <v>239</v>
      </c>
      <c r="D14914" s="32">
        <v>0.78749999999999998</v>
      </c>
      <c r="E14914">
        <v>10000</v>
      </c>
      <c r="G14914" s="31" t="s">
        <v>102</v>
      </c>
      <c r="H14914">
        <v>12</v>
      </c>
      <c r="I14914" s="31" t="s">
        <v>100</v>
      </c>
    </row>
    <row r="14915" spans="1:9" x14ac:dyDescent="0.3">
      <c r="A14915">
        <v>14944</v>
      </c>
      <c r="B14915">
        <v>4</v>
      </c>
      <c r="C14915">
        <v>239</v>
      </c>
      <c r="D14915" s="32">
        <v>0.71319444444444446</v>
      </c>
      <c r="E14915">
        <v>10000</v>
      </c>
      <c r="G14915" s="31" t="s">
        <v>97</v>
      </c>
      <c r="H14915">
        <v>12</v>
      </c>
      <c r="I14915" s="31" t="s">
        <v>103</v>
      </c>
    </row>
    <row r="14916" spans="1:9" x14ac:dyDescent="0.3">
      <c r="A14916">
        <v>14945</v>
      </c>
      <c r="B14916">
        <v>8</v>
      </c>
      <c r="C14916">
        <v>239</v>
      </c>
      <c r="D14916" s="32"/>
      <c r="E14916">
        <v>10000</v>
      </c>
      <c r="G14916" s="31" t="s">
        <v>97</v>
      </c>
      <c r="H14916">
        <v>12</v>
      </c>
      <c r="I14916" s="31" t="s">
        <v>101</v>
      </c>
    </row>
    <row r="14917" spans="1:9" x14ac:dyDescent="0.3">
      <c r="A14917">
        <v>14946</v>
      </c>
      <c r="B14917">
        <v>5</v>
      </c>
      <c r="C14917">
        <v>239</v>
      </c>
      <c r="D14917" s="32">
        <v>0.59375</v>
      </c>
      <c r="E14917">
        <v>10000</v>
      </c>
      <c r="G14917" s="31" t="s">
        <v>102</v>
      </c>
      <c r="H14917">
        <v>12</v>
      </c>
      <c r="I14917" s="31" t="s">
        <v>105</v>
      </c>
    </row>
    <row r="14918" spans="1:9" x14ac:dyDescent="0.3">
      <c r="A14918">
        <v>14947</v>
      </c>
      <c r="B14918">
        <v>3</v>
      </c>
      <c r="C14918">
        <v>239</v>
      </c>
      <c r="D14918" s="32">
        <v>0.72986111111111107</v>
      </c>
      <c r="E14918">
        <v>10000</v>
      </c>
      <c r="G14918" s="31" t="s">
        <v>102</v>
      </c>
      <c r="H14918">
        <v>13</v>
      </c>
      <c r="I14918" s="31" t="s">
        <v>104</v>
      </c>
    </row>
    <row r="14919" spans="1:9" x14ac:dyDescent="0.3">
      <c r="A14919">
        <v>14948</v>
      </c>
      <c r="B14919">
        <v>2</v>
      </c>
      <c r="C14919">
        <v>239</v>
      </c>
      <c r="D14919" s="32">
        <v>0.72083333333333333</v>
      </c>
      <c r="E14919">
        <v>10000</v>
      </c>
      <c r="G14919" s="31" t="s">
        <v>102</v>
      </c>
      <c r="H14919">
        <v>13</v>
      </c>
      <c r="I14919" s="31" t="s">
        <v>98</v>
      </c>
    </row>
    <row r="14920" spans="1:9" x14ac:dyDescent="0.3">
      <c r="A14920">
        <v>14949</v>
      </c>
      <c r="B14920">
        <v>6</v>
      </c>
      <c r="C14920">
        <v>239</v>
      </c>
      <c r="D14920" s="32">
        <v>0.8125</v>
      </c>
      <c r="E14920">
        <v>10000</v>
      </c>
      <c r="G14920" s="31" t="s">
        <v>97</v>
      </c>
      <c r="H14920">
        <v>13</v>
      </c>
      <c r="I14920" s="31" t="s">
        <v>100</v>
      </c>
    </row>
    <row r="14921" spans="1:9" x14ac:dyDescent="0.3">
      <c r="A14921">
        <v>14950</v>
      </c>
      <c r="B14921">
        <v>4</v>
      </c>
      <c r="C14921">
        <v>239</v>
      </c>
      <c r="D14921" s="32">
        <v>0.79027777777777775</v>
      </c>
      <c r="E14921">
        <v>13000</v>
      </c>
      <c r="G14921" s="31" t="s">
        <v>97</v>
      </c>
      <c r="H14921">
        <v>13</v>
      </c>
      <c r="I14921" s="31" t="s">
        <v>103</v>
      </c>
    </row>
    <row r="14922" spans="1:9" x14ac:dyDescent="0.3">
      <c r="A14922">
        <v>14951</v>
      </c>
      <c r="B14922">
        <v>5</v>
      </c>
      <c r="C14922">
        <v>239</v>
      </c>
      <c r="D14922" s="32">
        <v>0.61250000000000004</v>
      </c>
      <c r="E14922">
        <v>10000</v>
      </c>
      <c r="G14922" s="31" t="s">
        <v>102</v>
      </c>
      <c r="H14922">
        <v>13</v>
      </c>
      <c r="I14922" s="31" t="s">
        <v>105</v>
      </c>
    </row>
    <row r="14923" spans="1:9" x14ac:dyDescent="0.3">
      <c r="A14923">
        <v>14952</v>
      </c>
      <c r="B14923">
        <v>3</v>
      </c>
      <c r="C14923">
        <v>239</v>
      </c>
      <c r="D14923" s="32">
        <v>0.78055555555555556</v>
      </c>
      <c r="E14923">
        <v>10000</v>
      </c>
      <c r="G14923" s="31" t="s">
        <v>102</v>
      </c>
      <c r="H14923">
        <v>14</v>
      </c>
      <c r="I14923" s="31" t="s">
        <v>104</v>
      </c>
    </row>
    <row r="14924" spans="1:9" x14ac:dyDescent="0.3">
      <c r="A14924">
        <v>14953</v>
      </c>
      <c r="B14924">
        <v>2</v>
      </c>
      <c r="C14924">
        <v>239</v>
      </c>
      <c r="D14924" s="32">
        <v>0.78888888888888886</v>
      </c>
      <c r="E14924">
        <v>10000</v>
      </c>
      <c r="G14924" s="31" t="s">
        <v>102</v>
      </c>
      <c r="H14924">
        <v>14</v>
      </c>
      <c r="I14924" s="31" t="s">
        <v>98</v>
      </c>
    </row>
    <row r="14925" spans="1:9" x14ac:dyDescent="0.3">
      <c r="A14925">
        <v>14954</v>
      </c>
      <c r="B14925">
        <v>4</v>
      </c>
      <c r="C14925">
        <v>239</v>
      </c>
      <c r="D14925" s="32">
        <v>0.8208333333333333</v>
      </c>
      <c r="E14925">
        <v>10000</v>
      </c>
      <c r="F14925">
        <v>1500</v>
      </c>
      <c r="G14925" s="31" t="s">
        <v>102</v>
      </c>
      <c r="H14925">
        <v>14</v>
      </c>
      <c r="I14925" s="31" t="s">
        <v>103</v>
      </c>
    </row>
    <row r="14926" spans="1:9" x14ac:dyDescent="0.3">
      <c r="A14926">
        <v>14955</v>
      </c>
      <c r="B14926">
        <v>5</v>
      </c>
      <c r="C14926">
        <v>239</v>
      </c>
      <c r="D14926" s="32">
        <v>0.6333333333333333</v>
      </c>
      <c r="E14926">
        <v>10000</v>
      </c>
      <c r="G14926" s="31" t="s">
        <v>97</v>
      </c>
      <c r="H14926">
        <v>14</v>
      </c>
      <c r="I14926" s="31" t="s">
        <v>105</v>
      </c>
    </row>
    <row r="14927" spans="1:9" x14ac:dyDescent="0.3">
      <c r="A14927">
        <v>14956</v>
      </c>
      <c r="B14927">
        <v>3</v>
      </c>
      <c r="C14927">
        <v>239</v>
      </c>
      <c r="D14927" s="32">
        <v>0.79791666666666672</v>
      </c>
      <c r="E14927">
        <v>10000</v>
      </c>
      <c r="F14927">
        <v>2000</v>
      </c>
      <c r="G14927" s="31" t="s">
        <v>102</v>
      </c>
      <c r="H14927">
        <v>15</v>
      </c>
      <c r="I14927" s="31" t="s">
        <v>104</v>
      </c>
    </row>
    <row r="14928" spans="1:9" x14ac:dyDescent="0.3">
      <c r="A14928">
        <v>14957</v>
      </c>
      <c r="B14928">
        <v>2</v>
      </c>
      <c r="C14928">
        <v>239</v>
      </c>
      <c r="D14928" s="32">
        <v>0.82291666666666663</v>
      </c>
      <c r="E14928">
        <v>10000</v>
      </c>
      <c r="G14928" s="31" t="s">
        <v>97</v>
      </c>
      <c r="H14928">
        <v>15</v>
      </c>
      <c r="I14928" s="31" t="s">
        <v>98</v>
      </c>
    </row>
    <row r="14929" spans="1:9" x14ac:dyDescent="0.3">
      <c r="A14929">
        <v>14958</v>
      </c>
      <c r="B14929">
        <v>5</v>
      </c>
      <c r="C14929">
        <v>239</v>
      </c>
      <c r="D14929" s="32"/>
      <c r="E14929">
        <v>10000</v>
      </c>
      <c r="G14929" s="31" t="s">
        <v>97</v>
      </c>
      <c r="H14929">
        <v>15</v>
      </c>
      <c r="I14929" s="31" t="s">
        <v>105</v>
      </c>
    </row>
    <row r="14930" spans="1:9" x14ac:dyDescent="0.3">
      <c r="A14930">
        <v>14959</v>
      </c>
      <c r="B14930">
        <v>3</v>
      </c>
      <c r="C14930">
        <v>239</v>
      </c>
      <c r="D14930" s="32"/>
      <c r="E14930">
        <v>10000</v>
      </c>
      <c r="G14930" s="31" t="s">
        <v>97</v>
      </c>
      <c r="H14930">
        <v>16</v>
      </c>
      <c r="I14930" s="31" t="s">
        <v>104</v>
      </c>
    </row>
    <row r="14931" spans="1:9" x14ac:dyDescent="0.3">
      <c r="A14931">
        <v>14960</v>
      </c>
      <c r="B14931">
        <v>5</v>
      </c>
      <c r="C14931">
        <v>239</v>
      </c>
      <c r="D14931" s="32">
        <v>0.68263888888888891</v>
      </c>
      <c r="E14931">
        <v>10000</v>
      </c>
      <c r="G14931" s="31" t="s">
        <v>97</v>
      </c>
      <c r="H14931">
        <v>16</v>
      </c>
      <c r="I14931" s="31" t="s">
        <v>105</v>
      </c>
    </row>
    <row r="14932" spans="1:9" x14ac:dyDescent="0.3">
      <c r="A14932">
        <v>14961</v>
      </c>
      <c r="B14932">
        <v>5</v>
      </c>
      <c r="C14932">
        <v>239</v>
      </c>
      <c r="D14932" s="32">
        <v>0.70138888888888884</v>
      </c>
      <c r="E14932">
        <v>10000</v>
      </c>
      <c r="G14932" s="31" t="s">
        <v>102</v>
      </c>
      <c r="H14932">
        <v>17</v>
      </c>
      <c r="I14932" s="31" t="s">
        <v>105</v>
      </c>
    </row>
    <row r="14933" spans="1:9" x14ac:dyDescent="0.3">
      <c r="A14933">
        <v>14962</v>
      </c>
      <c r="B14933">
        <v>5</v>
      </c>
      <c r="C14933">
        <v>239</v>
      </c>
      <c r="D14933" s="32">
        <v>0.72152777777777777</v>
      </c>
      <c r="E14933">
        <v>10000</v>
      </c>
      <c r="G14933" s="31" t="s">
        <v>97</v>
      </c>
      <c r="H14933">
        <v>18</v>
      </c>
      <c r="I14933" s="31" t="s">
        <v>105</v>
      </c>
    </row>
    <row r="14934" spans="1:9" x14ac:dyDescent="0.3">
      <c r="A14934">
        <v>14963</v>
      </c>
      <c r="B14934">
        <v>5</v>
      </c>
      <c r="C14934">
        <v>239</v>
      </c>
      <c r="D14934" s="32">
        <v>0.74027777777777781</v>
      </c>
      <c r="E14934">
        <v>10000</v>
      </c>
      <c r="F14934">
        <v>2000</v>
      </c>
      <c r="G14934" s="31" t="s">
        <v>102</v>
      </c>
      <c r="H14934">
        <v>19</v>
      </c>
      <c r="I14934" s="31" t="s">
        <v>105</v>
      </c>
    </row>
    <row r="14935" spans="1:9" x14ac:dyDescent="0.3">
      <c r="A14935">
        <v>14964</v>
      </c>
      <c r="B14935">
        <v>5</v>
      </c>
      <c r="C14935">
        <v>239</v>
      </c>
      <c r="D14935" s="32">
        <v>0.76458333333333328</v>
      </c>
      <c r="E14935">
        <v>10000</v>
      </c>
      <c r="F14935">
        <v>1000</v>
      </c>
      <c r="G14935" s="31" t="s">
        <v>102</v>
      </c>
      <c r="H14935">
        <v>20</v>
      </c>
      <c r="I14935" s="31" t="s">
        <v>105</v>
      </c>
    </row>
    <row r="14936" spans="1:9" x14ac:dyDescent="0.3">
      <c r="A14936">
        <v>14965</v>
      </c>
      <c r="B14936">
        <v>5</v>
      </c>
      <c r="C14936">
        <v>239</v>
      </c>
      <c r="D14936" s="32">
        <v>0.78402777777777777</v>
      </c>
      <c r="E14936">
        <v>10000</v>
      </c>
      <c r="F14936">
        <v>2000</v>
      </c>
      <c r="G14936" s="31" t="s">
        <v>102</v>
      </c>
      <c r="H14936">
        <v>21</v>
      </c>
      <c r="I14936" s="31" t="s">
        <v>105</v>
      </c>
    </row>
    <row r="14937" spans="1:9" x14ac:dyDescent="0.3">
      <c r="A14937">
        <v>14966</v>
      </c>
      <c r="B14937">
        <v>5</v>
      </c>
      <c r="C14937">
        <v>239</v>
      </c>
      <c r="D14937" s="32">
        <v>0.8125</v>
      </c>
      <c r="E14937">
        <v>10000</v>
      </c>
      <c r="G14937" s="31" t="s">
        <v>97</v>
      </c>
      <c r="H14937">
        <v>22</v>
      </c>
      <c r="I14937" s="31" t="s">
        <v>105</v>
      </c>
    </row>
    <row r="14938" spans="1:9" x14ac:dyDescent="0.3">
      <c r="A14938">
        <v>14967</v>
      </c>
      <c r="B14938">
        <v>5</v>
      </c>
      <c r="C14938">
        <v>239</v>
      </c>
      <c r="D14938" s="32"/>
      <c r="E14938">
        <v>10000</v>
      </c>
      <c r="G14938" s="31" t="s">
        <v>102</v>
      </c>
      <c r="H14938">
        <v>23</v>
      </c>
      <c r="I14938" s="31" t="s">
        <v>105</v>
      </c>
    </row>
    <row r="14939" spans="1:9" x14ac:dyDescent="0.3">
      <c r="A14939">
        <v>14968</v>
      </c>
      <c r="B14939">
        <v>5</v>
      </c>
      <c r="C14939">
        <v>239</v>
      </c>
      <c r="D14939" s="32"/>
      <c r="E14939">
        <v>10000</v>
      </c>
      <c r="G14939" s="31" t="s">
        <v>97</v>
      </c>
      <c r="H14939">
        <v>24</v>
      </c>
      <c r="I14939" s="31" t="s">
        <v>105</v>
      </c>
    </row>
    <row r="14940" spans="1:9" x14ac:dyDescent="0.3">
      <c r="A14940">
        <v>14969</v>
      </c>
      <c r="B14940">
        <v>3</v>
      </c>
      <c r="C14940">
        <v>240</v>
      </c>
      <c r="D14940" s="32">
        <v>0.43055555555555558</v>
      </c>
      <c r="E14940">
        <v>10000</v>
      </c>
      <c r="G14940" s="31" t="s">
        <v>97</v>
      </c>
      <c r="H14940">
        <v>4</v>
      </c>
      <c r="I14940" s="31" t="s">
        <v>104</v>
      </c>
    </row>
    <row r="14941" spans="1:9" x14ac:dyDescent="0.3">
      <c r="A14941">
        <v>14970</v>
      </c>
      <c r="B14941">
        <v>2</v>
      </c>
      <c r="C14941">
        <v>240</v>
      </c>
      <c r="D14941" s="32">
        <v>0.45347222222222222</v>
      </c>
      <c r="E14941">
        <v>10000</v>
      </c>
      <c r="G14941" s="31" t="s">
        <v>97</v>
      </c>
      <c r="H14941">
        <v>4</v>
      </c>
      <c r="I14941" s="31" t="s">
        <v>98</v>
      </c>
    </row>
    <row r="14942" spans="1:9" x14ac:dyDescent="0.3">
      <c r="A14942">
        <v>14971</v>
      </c>
      <c r="B14942">
        <v>1</v>
      </c>
      <c r="C14942">
        <v>240</v>
      </c>
      <c r="D14942" s="32">
        <v>0.43541666666666667</v>
      </c>
      <c r="E14942">
        <v>10000</v>
      </c>
      <c r="G14942" s="31" t="s">
        <v>102</v>
      </c>
      <c r="H14942">
        <v>4</v>
      </c>
      <c r="I14942" s="31" t="s">
        <v>99</v>
      </c>
    </row>
    <row r="14943" spans="1:9" x14ac:dyDescent="0.3">
      <c r="A14943">
        <v>14972</v>
      </c>
      <c r="B14943">
        <v>6</v>
      </c>
      <c r="C14943">
        <v>240</v>
      </c>
      <c r="D14943" s="32">
        <v>0.43125000000000002</v>
      </c>
      <c r="E14943">
        <v>10000</v>
      </c>
      <c r="G14943" s="31" t="s">
        <v>102</v>
      </c>
      <c r="H14943">
        <v>4</v>
      </c>
      <c r="I14943" s="31" t="s">
        <v>100</v>
      </c>
    </row>
    <row r="14944" spans="1:9" x14ac:dyDescent="0.3">
      <c r="A14944">
        <v>14973</v>
      </c>
      <c r="B14944">
        <v>4</v>
      </c>
      <c r="C14944">
        <v>240</v>
      </c>
      <c r="D14944" s="32">
        <v>0.43888888888888888</v>
      </c>
      <c r="E14944">
        <v>10000</v>
      </c>
      <c r="G14944" s="31" t="s">
        <v>97</v>
      </c>
      <c r="H14944">
        <v>4</v>
      </c>
      <c r="I14944" s="31" t="s">
        <v>103</v>
      </c>
    </row>
    <row r="14945" spans="1:9" x14ac:dyDescent="0.3">
      <c r="A14945">
        <v>14974</v>
      </c>
      <c r="B14945">
        <v>8</v>
      </c>
      <c r="C14945">
        <v>240</v>
      </c>
      <c r="D14945" s="32">
        <v>0.5395833333333333</v>
      </c>
      <c r="E14945">
        <v>10000</v>
      </c>
      <c r="G14945" s="31" t="s">
        <v>97</v>
      </c>
      <c r="H14945">
        <v>4</v>
      </c>
      <c r="I14945" s="31" t="s">
        <v>101</v>
      </c>
    </row>
    <row r="14946" spans="1:9" x14ac:dyDescent="0.3">
      <c r="A14946">
        <v>14975</v>
      </c>
      <c r="B14946">
        <v>5</v>
      </c>
      <c r="C14946">
        <v>240</v>
      </c>
      <c r="D14946" s="32">
        <v>0.43472222222222223</v>
      </c>
      <c r="E14946">
        <v>10000</v>
      </c>
      <c r="G14946" s="31" t="s">
        <v>102</v>
      </c>
      <c r="H14946">
        <v>4</v>
      </c>
      <c r="I14946" s="31" t="s">
        <v>105</v>
      </c>
    </row>
    <row r="14947" spans="1:9" x14ac:dyDescent="0.3">
      <c r="A14947">
        <v>14976</v>
      </c>
      <c r="B14947">
        <v>3</v>
      </c>
      <c r="C14947">
        <v>240</v>
      </c>
      <c r="D14947" s="32">
        <v>0.46458333333333335</v>
      </c>
      <c r="E14947">
        <v>10000</v>
      </c>
      <c r="F14947">
        <v>1000</v>
      </c>
      <c r="G14947" s="31" t="s">
        <v>102</v>
      </c>
      <c r="H14947">
        <v>5</v>
      </c>
      <c r="I14947" s="31" t="s">
        <v>104</v>
      </c>
    </row>
    <row r="14948" spans="1:9" x14ac:dyDescent="0.3">
      <c r="A14948">
        <v>14977</v>
      </c>
      <c r="B14948">
        <v>2</v>
      </c>
      <c r="C14948">
        <v>240</v>
      </c>
      <c r="D14948" s="32">
        <v>0.47916666666666669</v>
      </c>
      <c r="E14948">
        <v>10000</v>
      </c>
      <c r="G14948" s="31" t="s">
        <v>102</v>
      </c>
      <c r="H14948">
        <v>5</v>
      </c>
      <c r="I14948" s="31" t="s">
        <v>98</v>
      </c>
    </row>
    <row r="14949" spans="1:9" x14ac:dyDescent="0.3">
      <c r="A14949">
        <v>14978</v>
      </c>
      <c r="B14949">
        <v>1</v>
      </c>
      <c r="C14949">
        <v>240</v>
      </c>
      <c r="D14949" s="32">
        <v>0.4861111111111111</v>
      </c>
      <c r="E14949">
        <v>10000</v>
      </c>
      <c r="G14949" s="31" t="s">
        <v>102</v>
      </c>
      <c r="H14949">
        <v>5</v>
      </c>
      <c r="I14949" s="31" t="s">
        <v>99</v>
      </c>
    </row>
    <row r="14950" spans="1:9" x14ac:dyDescent="0.3">
      <c r="A14950">
        <v>14979</v>
      </c>
      <c r="B14950">
        <v>6</v>
      </c>
      <c r="C14950">
        <v>240</v>
      </c>
      <c r="D14950" s="32">
        <v>0.46666666666666667</v>
      </c>
      <c r="E14950">
        <v>10000</v>
      </c>
      <c r="F14950">
        <v>2000</v>
      </c>
      <c r="G14950" s="31" t="s">
        <v>97</v>
      </c>
      <c r="H14950">
        <v>5</v>
      </c>
      <c r="I14950" s="31" t="s">
        <v>100</v>
      </c>
    </row>
    <row r="14951" spans="1:9" x14ac:dyDescent="0.3">
      <c r="A14951">
        <v>14980</v>
      </c>
      <c r="B14951">
        <v>4</v>
      </c>
      <c r="C14951">
        <v>240</v>
      </c>
      <c r="D14951" s="32">
        <v>0.47152777777777777</v>
      </c>
      <c r="E14951">
        <v>10000</v>
      </c>
      <c r="G14951" s="31" t="s">
        <v>102</v>
      </c>
      <c r="H14951">
        <v>5</v>
      </c>
      <c r="I14951" s="31" t="s">
        <v>103</v>
      </c>
    </row>
    <row r="14952" spans="1:9" x14ac:dyDescent="0.3">
      <c r="A14952">
        <v>14981</v>
      </c>
      <c r="B14952">
        <v>8</v>
      </c>
      <c r="C14952">
        <v>240</v>
      </c>
      <c r="D14952" s="32">
        <v>0.57916666666666672</v>
      </c>
      <c r="E14952">
        <v>10000</v>
      </c>
      <c r="G14952" s="31" t="s">
        <v>97</v>
      </c>
      <c r="H14952">
        <v>5</v>
      </c>
      <c r="I14952" s="31" t="s">
        <v>101</v>
      </c>
    </row>
    <row r="14953" spans="1:9" x14ac:dyDescent="0.3">
      <c r="A14953">
        <v>14982</v>
      </c>
      <c r="B14953">
        <v>5</v>
      </c>
      <c r="C14953">
        <v>240</v>
      </c>
      <c r="D14953" s="32">
        <v>0.45624999999999999</v>
      </c>
      <c r="E14953">
        <v>10000</v>
      </c>
      <c r="G14953" s="31" t="s">
        <v>97</v>
      </c>
      <c r="H14953">
        <v>5</v>
      </c>
      <c r="I14953" s="31" t="s">
        <v>105</v>
      </c>
    </row>
    <row r="14954" spans="1:9" x14ac:dyDescent="0.3">
      <c r="A14954">
        <v>14983</v>
      </c>
      <c r="B14954">
        <v>3</v>
      </c>
      <c r="C14954">
        <v>240</v>
      </c>
      <c r="D14954" s="32">
        <v>0.48333333333333334</v>
      </c>
      <c r="E14954">
        <v>10000</v>
      </c>
      <c r="G14954" s="31" t="s">
        <v>97</v>
      </c>
      <c r="H14954">
        <v>6</v>
      </c>
      <c r="I14954" s="31" t="s">
        <v>104</v>
      </c>
    </row>
    <row r="14955" spans="1:9" x14ac:dyDescent="0.3">
      <c r="A14955">
        <v>14984</v>
      </c>
      <c r="B14955">
        <v>2</v>
      </c>
      <c r="C14955">
        <v>240</v>
      </c>
      <c r="D14955" s="32">
        <v>0.55972222222222223</v>
      </c>
      <c r="E14955">
        <v>10000</v>
      </c>
      <c r="G14955" s="31" t="s">
        <v>97</v>
      </c>
      <c r="H14955">
        <v>6</v>
      </c>
      <c r="I14955" s="31" t="s">
        <v>98</v>
      </c>
    </row>
    <row r="14956" spans="1:9" x14ac:dyDescent="0.3">
      <c r="A14956">
        <v>14985</v>
      </c>
      <c r="B14956">
        <v>1</v>
      </c>
      <c r="C14956">
        <v>240</v>
      </c>
      <c r="D14956" s="32">
        <v>0.51111111111111107</v>
      </c>
      <c r="E14956">
        <v>10000</v>
      </c>
      <c r="G14956" s="31" t="s">
        <v>97</v>
      </c>
      <c r="H14956">
        <v>6</v>
      </c>
      <c r="I14956" s="31" t="s">
        <v>99</v>
      </c>
    </row>
    <row r="14957" spans="1:9" x14ac:dyDescent="0.3">
      <c r="A14957">
        <v>14986</v>
      </c>
      <c r="B14957">
        <v>6</v>
      </c>
      <c r="C14957">
        <v>240</v>
      </c>
      <c r="D14957" s="32">
        <v>0.50138888888888888</v>
      </c>
      <c r="E14957">
        <v>10000</v>
      </c>
      <c r="G14957" s="31" t="s">
        <v>102</v>
      </c>
      <c r="H14957">
        <v>6</v>
      </c>
      <c r="I14957" s="31" t="s">
        <v>100</v>
      </c>
    </row>
    <row r="14958" spans="1:9" x14ac:dyDescent="0.3">
      <c r="A14958">
        <v>14987</v>
      </c>
      <c r="B14958">
        <v>4</v>
      </c>
      <c r="C14958">
        <v>240</v>
      </c>
      <c r="D14958" s="32">
        <v>0.52013888888888893</v>
      </c>
      <c r="E14958">
        <v>10000</v>
      </c>
      <c r="G14958" s="31" t="s">
        <v>102</v>
      </c>
      <c r="H14958">
        <v>6</v>
      </c>
      <c r="I14958" s="31" t="s">
        <v>103</v>
      </c>
    </row>
    <row r="14959" spans="1:9" x14ac:dyDescent="0.3">
      <c r="A14959">
        <v>14988</v>
      </c>
      <c r="B14959">
        <v>8</v>
      </c>
      <c r="C14959">
        <v>240</v>
      </c>
      <c r="D14959" s="32">
        <v>0.61458333333333337</v>
      </c>
      <c r="E14959">
        <v>10000</v>
      </c>
      <c r="G14959" s="31" t="s">
        <v>97</v>
      </c>
      <c r="H14959">
        <v>6</v>
      </c>
      <c r="I14959" s="31" t="s">
        <v>101</v>
      </c>
    </row>
    <row r="14960" spans="1:9" x14ac:dyDescent="0.3">
      <c r="A14960">
        <v>14989</v>
      </c>
      <c r="B14960">
        <v>5</v>
      </c>
      <c r="C14960">
        <v>240</v>
      </c>
      <c r="D14960" s="32">
        <v>0.48472222222222222</v>
      </c>
      <c r="E14960">
        <v>10000</v>
      </c>
      <c r="G14960" s="31" t="s">
        <v>102</v>
      </c>
      <c r="H14960">
        <v>6</v>
      </c>
      <c r="I14960" s="31" t="s">
        <v>105</v>
      </c>
    </row>
    <row r="14961" spans="1:9" x14ac:dyDescent="0.3">
      <c r="A14961">
        <v>14990</v>
      </c>
      <c r="B14961">
        <v>3</v>
      </c>
      <c r="C14961">
        <v>240</v>
      </c>
      <c r="D14961" s="32">
        <v>0.53680555555555554</v>
      </c>
      <c r="E14961">
        <v>10000</v>
      </c>
      <c r="G14961" s="31" t="s">
        <v>102</v>
      </c>
      <c r="H14961">
        <v>7</v>
      </c>
      <c r="I14961" s="31" t="s">
        <v>104</v>
      </c>
    </row>
    <row r="14962" spans="1:9" x14ac:dyDescent="0.3">
      <c r="A14962">
        <v>14991</v>
      </c>
      <c r="B14962">
        <v>2</v>
      </c>
      <c r="C14962">
        <v>240</v>
      </c>
      <c r="D14962" s="32">
        <v>0.58680555555555558</v>
      </c>
      <c r="E14962">
        <v>10000</v>
      </c>
      <c r="G14962" s="31" t="s">
        <v>102</v>
      </c>
      <c r="H14962">
        <v>7</v>
      </c>
      <c r="I14962" s="31" t="s">
        <v>98</v>
      </c>
    </row>
    <row r="14963" spans="1:9" x14ac:dyDescent="0.3">
      <c r="A14963">
        <v>14992</v>
      </c>
      <c r="B14963">
        <v>1</v>
      </c>
      <c r="C14963">
        <v>240</v>
      </c>
      <c r="D14963" s="32">
        <v>0.55069444444444449</v>
      </c>
      <c r="E14963">
        <v>10000</v>
      </c>
      <c r="G14963" s="31" t="s">
        <v>102</v>
      </c>
      <c r="H14963">
        <v>7</v>
      </c>
      <c r="I14963" s="31" t="s">
        <v>99</v>
      </c>
    </row>
    <row r="14964" spans="1:9" x14ac:dyDescent="0.3">
      <c r="A14964">
        <v>14993</v>
      </c>
      <c r="B14964">
        <v>6</v>
      </c>
      <c r="C14964">
        <v>240</v>
      </c>
      <c r="D14964" s="32">
        <v>0.52500000000000002</v>
      </c>
      <c r="E14964">
        <v>10000</v>
      </c>
      <c r="F14964">
        <v>2000</v>
      </c>
      <c r="G14964" s="31" t="s">
        <v>97</v>
      </c>
      <c r="H14964">
        <v>7</v>
      </c>
      <c r="I14964" s="31" t="s">
        <v>100</v>
      </c>
    </row>
    <row r="14965" spans="1:9" x14ac:dyDescent="0.3">
      <c r="A14965">
        <v>14994</v>
      </c>
      <c r="B14965">
        <v>4</v>
      </c>
      <c r="C14965">
        <v>240</v>
      </c>
      <c r="D14965" s="32">
        <v>0.54861111111111116</v>
      </c>
      <c r="E14965">
        <v>10000</v>
      </c>
      <c r="G14965" s="31" t="s">
        <v>102</v>
      </c>
      <c r="H14965">
        <v>7</v>
      </c>
      <c r="I14965" s="31" t="s">
        <v>103</v>
      </c>
    </row>
    <row r="14966" spans="1:9" x14ac:dyDescent="0.3">
      <c r="A14966">
        <v>14995</v>
      </c>
      <c r="B14966">
        <v>8</v>
      </c>
      <c r="C14966">
        <v>240</v>
      </c>
      <c r="D14966" s="32">
        <v>0.69374999999999998</v>
      </c>
      <c r="E14966">
        <v>10000</v>
      </c>
      <c r="G14966" s="31" t="s">
        <v>102</v>
      </c>
      <c r="H14966">
        <v>7</v>
      </c>
      <c r="I14966" s="31" t="s">
        <v>101</v>
      </c>
    </row>
    <row r="14967" spans="1:9" x14ac:dyDescent="0.3">
      <c r="A14967">
        <v>14996</v>
      </c>
      <c r="B14967">
        <v>5</v>
      </c>
      <c r="C14967">
        <v>240</v>
      </c>
      <c r="D14967" s="32">
        <v>0.53611111111111109</v>
      </c>
      <c r="E14967">
        <v>10000</v>
      </c>
      <c r="G14967" s="31" t="s">
        <v>102</v>
      </c>
      <c r="H14967">
        <v>7</v>
      </c>
      <c r="I14967" s="31" t="s">
        <v>105</v>
      </c>
    </row>
    <row r="14968" spans="1:9" x14ac:dyDescent="0.3">
      <c r="A14968">
        <v>14997</v>
      </c>
      <c r="B14968">
        <v>3</v>
      </c>
      <c r="C14968">
        <v>240</v>
      </c>
      <c r="D14968" s="32">
        <v>0.57499999999999996</v>
      </c>
      <c r="E14968">
        <v>10000</v>
      </c>
      <c r="G14968" s="31" t="s">
        <v>97</v>
      </c>
      <c r="H14968">
        <v>8</v>
      </c>
      <c r="I14968" s="31" t="s">
        <v>104</v>
      </c>
    </row>
    <row r="14969" spans="1:9" x14ac:dyDescent="0.3">
      <c r="A14969">
        <v>14998</v>
      </c>
      <c r="B14969">
        <v>2</v>
      </c>
      <c r="C14969">
        <v>240</v>
      </c>
      <c r="D14969" s="32">
        <v>0.64097222222222228</v>
      </c>
      <c r="E14969">
        <v>10000</v>
      </c>
      <c r="F14969">
        <v>1000</v>
      </c>
      <c r="G14969" s="31" t="s">
        <v>97</v>
      </c>
      <c r="H14969">
        <v>8</v>
      </c>
      <c r="I14969" s="31" t="s">
        <v>98</v>
      </c>
    </row>
    <row r="14970" spans="1:9" x14ac:dyDescent="0.3">
      <c r="A14970">
        <v>14999</v>
      </c>
      <c r="B14970">
        <v>1</v>
      </c>
      <c r="C14970">
        <v>240</v>
      </c>
      <c r="D14970" s="32">
        <v>0.59444444444444444</v>
      </c>
      <c r="E14970">
        <v>10000</v>
      </c>
      <c r="F14970">
        <v>2000</v>
      </c>
      <c r="G14970" s="31" t="s">
        <v>102</v>
      </c>
      <c r="H14970">
        <v>8</v>
      </c>
      <c r="I14970" s="31" t="s">
        <v>99</v>
      </c>
    </row>
    <row r="14971" spans="1:9" x14ac:dyDescent="0.3">
      <c r="A14971">
        <v>15000</v>
      </c>
      <c r="B14971">
        <v>6</v>
      </c>
      <c r="C14971">
        <v>240</v>
      </c>
      <c r="D14971" s="32">
        <v>0.7416666666666667</v>
      </c>
      <c r="E14971">
        <v>10000</v>
      </c>
      <c r="G14971" s="31" t="s">
        <v>102</v>
      </c>
      <c r="H14971">
        <v>8</v>
      </c>
      <c r="I14971" s="31" t="s">
        <v>100</v>
      </c>
    </row>
    <row r="14972" spans="1:9" x14ac:dyDescent="0.3">
      <c r="A14972">
        <v>15001</v>
      </c>
      <c r="B14972">
        <v>4</v>
      </c>
      <c r="C14972">
        <v>240</v>
      </c>
      <c r="D14972" s="32">
        <v>0.56736111111111109</v>
      </c>
      <c r="E14972">
        <v>10000</v>
      </c>
      <c r="G14972" s="31" t="s">
        <v>97</v>
      </c>
      <c r="H14972">
        <v>8</v>
      </c>
      <c r="I14972" s="31" t="s">
        <v>103</v>
      </c>
    </row>
    <row r="14973" spans="1:9" x14ac:dyDescent="0.3">
      <c r="A14973">
        <v>15002</v>
      </c>
      <c r="B14973">
        <v>8</v>
      </c>
      <c r="C14973">
        <v>240</v>
      </c>
      <c r="D14973" s="32">
        <v>0.72361111111111109</v>
      </c>
      <c r="E14973">
        <v>10000</v>
      </c>
      <c r="G14973" s="31" t="s">
        <v>97</v>
      </c>
      <c r="H14973">
        <v>8</v>
      </c>
      <c r="I14973" s="31" t="s">
        <v>101</v>
      </c>
    </row>
    <row r="14974" spans="1:9" x14ac:dyDescent="0.3">
      <c r="A14974">
        <v>15003</v>
      </c>
      <c r="B14974">
        <v>5</v>
      </c>
      <c r="C14974">
        <v>240</v>
      </c>
      <c r="D14974" s="32">
        <v>0.56736111111111109</v>
      </c>
      <c r="E14974">
        <v>10000</v>
      </c>
      <c r="G14974" s="31" t="s">
        <v>102</v>
      </c>
      <c r="H14974">
        <v>8</v>
      </c>
      <c r="I14974" s="31" t="s">
        <v>105</v>
      </c>
    </row>
    <row r="14975" spans="1:9" x14ac:dyDescent="0.3">
      <c r="A14975">
        <v>15004</v>
      </c>
      <c r="B14975">
        <v>3</v>
      </c>
      <c r="C14975">
        <v>240</v>
      </c>
      <c r="D14975" s="32">
        <v>0.59305555555555556</v>
      </c>
      <c r="E14975">
        <v>10000</v>
      </c>
      <c r="G14975" s="31" t="s">
        <v>97</v>
      </c>
      <c r="H14975">
        <v>9</v>
      </c>
      <c r="I14975" s="31" t="s">
        <v>104</v>
      </c>
    </row>
    <row r="14976" spans="1:9" x14ac:dyDescent="0.3">
      <c r="A14976">
        <v>15005</v>
      </c>
      <c r="B14976">
        <v>2</v>
      </c>
      <c r="C14976">
        <v>240</v>
      </c>
      <c r="D14976" s="32">
        <v>0.65972222222222221</v>
      </c>
      <c r="E14976">
        <v>10000</v>
      </c>
      <c r="G14976" s="31" t="s">
        <v>102</v>
      </c>
      <c r="H14976">
        <v>9</v>
      </c>
      <c r="I14976" s="31" t="s">
        <v>98</v>
      </c>
    </row>
    <row r="14977" spans="1:9" x14ac:dyDescent="0.3">
      <c r="A14977">
        <v>15006</v>
      </c>
      <c r="B14977">
        <v>1</v>
      </c>
      <c r="C14977">
        <v>240</v>
      </c>
      <c r="D14977" s="32">
        <v>0.6381944444444444</v>
      </c>
      <c r="E14977">
        <v>10000</v>
      </c>
      <c r="F14977">
        <v>2000</v>
      </c>
      <c r="G14977" s="31" t="s">
        <v>102</v>
      </c>
      <c r="H14977">
        <v>9</v>
      </c>
      <c r="I14977" s="31" t="s">
        <v>99</v>
      </c>
    </row>
    <row r="14978" spans="1:9" x14ac:dyDescent="0.3">
      <c r="A14978">
        <v>15007</v>
      </c>
      <c r="B14978">
        <v>6</v>
      </c>
      <c r="C14978">
        <v>240</v>
      </c>
      <c r="D14978" s="32">
        <v>0.75972222222222219</v>
      </c>
      <c r="E14978">
        <v>10000</v>
      </c>
      <c r="G14978" s="31" t="s">
        <v>102</v>
      </c>
      <c r="H14978">
        <v>9</v>
      </c>
      <c r="I14978" s="31" t="s">
        <v>100</v>
      </c>
    </row>
    <row r="14979" spans="1:9" x14ac:dyDescent="0.3">
      <c r="A14979">
        <v>15008</v>
      </c>
      <c r="B14979">
        <v>4</v>
      </c>
      <c r="C14979">
        <v>240</v>
      </c>
      <c r="D14979" s="32">
        <v>0.62847222222222221</v>
      </c>
      <c r="E14979">
        <v>10000</v>
      </c>
      <c r="G14979" s="31" t="s">
        <v>102</v>
      </c>
      <c r="H14979">
        <v>9</v>
      </c>
      <c r="I14979" s="31" t="s">
        <v>103</v>
      </c>
    </row>
    <row r="14980" spans="1:9" x14ac:dyDescent="0.3">
      <c r="A14980">
        <v>15009</v>
      </c>
      <c r="B14980">
        <v>8</v>
      </c>
      <c r="C14980">
        <v>240</v>
      </c>
      <c r="D14980" s="32">
        <v>0.76527777777777772</v>
      </c>
      <c r="E14980">
        <v>10000</v>
      </c>
      <c r="G14980" s="31" t="s">
        <v>102</v>
      </c>
      <c r="H14980">
        <v>9</v>
      </c>
      <c r="I14980" s="31" t="s">
        <v>101</v>
      </c>
    </row>
    <row r="14981" spans="1:9" x14ac:dyDescent="0.3">
      <c r="A14981">
        <v>15010</v>
      </c>
      <c r="B14981">
        <v>5</v>
      </c>
      <c r="C14981">
        <v>240</v>
      </c>
      <c r="D14981" s="32">
        <v>0.59444444444444444</v>
      </c>
      <c r="E14981">
        <v>10000</v>
      </c>
      <c r="G14981" s="31" t="s">
        <v>102</v>
      </c>
      <c r="H14981">
        <v>9</v>
      </c>
      <c r="I14981" s="31" t="s">
        <v>105</v>
      </c>
    </row>
    <row r="14982" spans="1:9" x14ac:dyDescent="0.3">
      <c r="A14982">
        <v>15011</v>
      </c>
      <c r="B14982">
        <v>3</v>
      </c>
      <c r="C14982">
        <v>240</v>
      </c>
      <c r="D14982" s="32">
        <v>0.60972222222222228</v>
      </c>
      <c r="E14982">
        <v>10000</v>
      </c>
      <c r="G14982" s="31" t="s">
        <v>97</v>
      </c>
      <c r="H14982">
        <v>10</v>
      </c>
      <c r="I14982" s="31" t="s">
        <v>104</v>
      </c>
    </row>
    <row r="14983" spans="1:9" x14ac:dyDescent="0.3">
      <c r="A14983">
        <v>15012</v>
      </c>
      <c r="B14983">
        <v>2</v>
      </c>
      <c r="C14983">
        <v>240</v>
      </c>
      <c r="D14983" s="32">
        <v>0.69027777777777777</v>
      </c>
      <c r="E14983">
        <v>10000</v>
      </c>
      <c r="G14983" s="31" t="s">
        <v>102</v>
      </c>
      <c r="H14983">
        <v>10</v>
      </c>
      <c r="I14983" s="31" t="s">
        <v>98</v>
      </c>
    </row>
    <row r="14984" spans="1:9" x14ac:dyDescent="0.3">
      <c r="A14984">
        <v>15013</v>
      </c>
      <c r="B14984">
        <v>1</v>
      </c>
      <c r="C14984">
        <v>240</v>
      </c>
      <c r="D14984" s="32">
        <v>0.69791666666666663</v>
      </c>
      <c r="E14984">
        <v>10000</v>
      </c>
      <c r="G14984" s="31" t="s">
        <v>102</v>
      </c>
      <c r="H14984">
        <v>10</v>
      </c>
      <c r="I14984" s="31" t="s">
        <v>99</v>
      </c>
    </row>
    <row r="14985" spans="1:9" x14ac:dyDescent="0.3">
      <c r="A14985">
        <v>15014</v>
      </c>
      <c r="B14985">
        <v>6</v>
      </c>
      <c r="C14985">
        <v>240</v>
      </c>
      <c r="D14985" s="32">
        <v>0.77986111111111112</v>
      </c>
      <c r="E14985">
        <v>10000</v>
      </c>
      <c r="F14985">
        <v>2000</v>
      </c>
      <c r="G14985" s="31" t="s">
        <v>102</v>
      </c>
      <c r="H14985">
        <v>10</v>
      </c>
      <c r="I14985" s="31" t="s">
        <v>100</v>
      </c>
    </row>
    <row r="14986" spans="1:9" x14ac:dyDescent="0.3">
      <c r="A14986">
        <v>15015</v>
      </c>
      <c r="B14986">
        <v>4</v>
      </c>
      <c r="C14986">
        <v>240</v>
      </c>
      <c r="D14986" s="32">
        <v>0.65069444444444446</v>
      </c>
      <c r="E14986">
        <v>10000</v>
      </c>
      <c r="G14986" s="31" t="s">
        <v>102</v>
      </c>
      <c r="H14986">
        <v>10</v>
      </c>
      <c r="I14986" s="31" t="s">
        <v>103</v>
      </c>
    </row>
    <row r="14987" spans="1:9" x14ac:dyDescent="0.3">
      <c r="A14987">
        <v>15016</v>
      </c>
      <c r="B14987">
        <v>8</v>
      </c>
      <c r="C14987">
        <v>240</v>
      </c>
      <c r="D14987" s="32">
        <v>0.84236111111111112</v>
      </c>
      <c r="E14987">
        <v>13000</v>
      </c>
      <c r="G14987" s="31" t="s">
        <v>97</v>
      </c>
      <c r="H14987">
        <v>10</v>
      </c>
      <c r="I14987" s="31" t="s">
        <v>101</v>
      </c>
    </row>
    <row r="14988" spans="1:9" x14ac:dyDescent="0.3">
      <c r="A14988">
        <v>15017</v>
      </c>
      <c r="B14988">
        <v>5</v>
      </c>
      <c r="C14988">
        <v>240</v>
      </c>
      <c r="D14988" s="32">
        <v>0.67291666666666672</v>
      </c>
      <c r="E14988">
        <v>10000</v>
      </c>
      <c r="F14988">
        <v>5000</v>
      </c>
      <c r="G14988" s="31" t="s">
        <v>102</v>
      </c>
      <c r="H14988">
        <v>10</v>
      </c>
      <c r="I14988" s="31" t="s">
        <v>105</v>
      </c>
    </row>
    <row r="14989" spans="1:9" x14ac:dyDescent="0.3">
      <c r="A14989">
        <v>15018</v>
      </c>
      <c r="B14989">
        <v>3</v>
      </c>
      <c r="C14989">
        <v>240</v>
      </c>
      <c r="D14989" s="32">
        <v>0.6381944444444444</v>
      </c>
      <c r="E14989">
        <v>10000</v>
      </c>
      <c r="G14989" s="31" t="s">
        <v>102</v>
      </c>
      <c r="H14989">
        <v>11</v>
      </c>
      <c r="I14989" s="31" t="s">
        <v>104</v>
      </c>
    </row>
    <row r="14990" spans="1:9" x14ac:dyDescent="0.3">
      <c r="A14990">
        <v>15019</v>
      </c>
      <c r="B14990">
        <v>2</v>
      </c>
      <c r="C14990">
        <v>240</v>
      </c>
      <c r="D14990" s="32">
        <v>0.7319444444444444</v>
      </c>
      <c r="E14990">
        <v>10000</v>
      </c>
      <c r="G14990" s="31" t="s">
        <v>97</v>
      </c>
      <c r="H14990">
        <v>11</v>
      </c>
      <c r="I14990" s="31" t="s">
        <v>98</v>
      </c>
    </row>
    <row r="14991" spans="1:9" x14ac:dyDescent="0.3">
      <c r="A14991">
        <v>15020</v>
      </c>
      <c r="B14991">
        <v>1</v>
      </c>
      <c r="C14991">
        <v>240</v>
      </c>
      <c r="D14991" s="32">
        <v>0.72847222222222219</v>
      </c>
      <c r="E14991">
        <v>10000</v>
      </c>
      <c r="G14991" s="31" t="s">
        <v>97</v>
      </c>
      <c r="H14991">
        <v>11</v>
      </c>
      <c r="I14991" s="31" t="s">
        <v>99</v>
      </c>
    </row>
    <row r="14992" spans="1:9" x14ac:dyDescent="0.3">
      <c r="A14992">
        <v>15021</v>
      </c>
      <c r="B14992">
        <v>4</v>
      </c>
      <c r="C14992">
        <v>240</v>
      </c>
      <c r="D14992" s="32">
        <v>0.66874999999999996</v>
      </c>
      <c r="E14992">
        <v>10000</v>
      </c>
      <c r="G14992" s="31" t="s">
        <v>102</v>
      </c>
      <c r="H14992">
        <v>11</v>
      </c>
      <c r="I14992" s="31" t="s">
        <v>103</v>
      </c>
    </row>
    <row r="14993" spans="1:9" x14ac:dyDescent="0.3">
      <c r="A14993">
        <v>15022</v>
      </c>
      <c r="B14993">
        <v>5</v>
      </c>
      <c r="C14993">
        <v>240</v>
      </c>
      <c r="D14993" s="32">
        <v>0.68958333333333333</v>
      </c>
      <c r="E14993">
        <v>10000</v>
      </c>
      <c r="G14993" s="31" t="s">
        <v>97</v>
      </c>
      <c r="H14993">
        <v>11</v>
      </c>
      <c r="I14993" s="31" t="s">
        <v>105</v>
      </c>
    </row>
    <row r="14994" spans="1:9" x14ac:dyDescent="0.3">
      <c r="A14994">
        <v>15023</v>
      </c>
      <c r="B14994">
        <v>3</v>
      </c>
      <c r="C14994">
        <v>240</v>
      </c>
      <c r="D14994" s="32">
        <v>0.67083333333333328</v>
      </c>
      <c r="E14994">
        <v>10000</v>
      </c>
      <c r="F14994">
        <v>400</v>
      </c>
      <c r="G14994" s="31" t="s">
        <v>102</v>
      </c>
      <c r="H14994">
        <v>12</v>
      </c>
      <c r="I14994" s="31" t="s">
        <v>104</v>
      </c>
    </row>
    <row r="14995" spans="1:9" x14ac:dyDescent="0.3">
      <c r="A14995">
        <v>15024</v>
      </c>
      <c r="B14995">
        <v>2</v>
      </c>
      <c r="C14995">
        <v>240</v>
      </c>
      <c r="D14995" s="32">
        <v>0.74861111111111112</v>
      </c>
      <c r="E14995">
        <v>10000</v>
      </c>
      <c r="G14995" s="31" t="s">
        <v>102</v>
      </c>
      <c r="H14995">
        <v>12</v>
      </c>
      <c r="I14995" s="31" t="s">
        <v>98</v>
      </c>
    </row>
    <row r="14996" spans="1:9" x14ac:dyDescent="0.3">
      <c r="A14996">
        <v>15025</v>
      </c>
      <c r="B14996">
        <v>1</v>
      </c>
      <c r="C14996">
        <v>240</v>
      </c>
      <c r="D14996" s="32">
        <v>0.74930555555555556</v>
      </c>
      <c r="E14996">
        <v>10000</v>
      </c>
      <c r="G14996" s="31" t="s">
        <v>102</v>
      </c>
      <c r="H14996">
        <v>12</v>
      </c>
      <c r="I14996" s="31" t="s">
        <v>99</v>
      </c>
    </row>
    <row r="14997" spans="1:9" x14ac:dyDescent="0.3">
      <c r="A14997">
        <v>15026</v>
      </c>
      <c r="B14997">
        <v>4</v>
      </c>
      <c r="C14997">
        <v>240</v>
      </c>
      <c r="D14997" s="32">
        <v>0.70833333333333337</v>
      </c>
      <c r="E14997">
        <v>10000</v>
      </c>
      <c r="G14997" s="31" t="s">
        <v>97</v>
      </c>
      <c r="H14997">
        <v>12</v>
      </c>
      <c r="I14997" s="31" t="s">
        <v>103</v>
      </c>
    </row>
    <row r="14998" spans="1:9" x14ac:dyDescent="0.3">
      <c r="A14998">
        <v>15027</v>
      </c>
      <c r="B14998">
        <v>5</v>
      </c>
      <c r="C14998">
        <v>240</v>
      </c>
      <c r="D14998" s="32">
        <v>0.71111111111111114</v>
      </c>
      <c r="E14998">
        <v>10000</v>
      </c>
      <c r="G14998" s="31" t="s">
        <v>102</v>
      </c>
      <c r="H14998">
        <v>12</v>
      </c>
      <c r="I14998" s="31" t="s">
        <v>105</v>
      </c>
    </row>
    <row r="14999" spans="1:9" x14ac:dyDescent="0.3">
      <c r="A14999">
        <v>15028</v>
      </c>
      <c r="B14999">
        <v>3</v>
      </c>
      <c r="C14999">
        <v>240</v>
      </c>
      <c r="D14999" s="32">
        <v>0.69305555555555554</v>
      </c>
      <c r="E14999">
        <v>10000</v>
      </c>
      <c r="G14999" s="31" t="s">
        <v>102</v>
      </c>
      <c r="H14999">
        <v>13</v>
      </c>
      <c r="I14999" s="31" t="s">
        <v>104</v>
      </c>
    </row>
    <row r="15000" spans="1:9" x14ac:dyDescent="0.3">
      <c r="A15000">
        <v>15029</v>
      </c>
      <c r="B15000">
        <v>2</v>
      </c>
      <c r="C15000">
        <v>240</v>
      </c>
      <c r="D15000" s="32">
        <v>0.75416666666666665</v>
      </c>
      <c r="E15000">
        <v>10000</v>
      </c>
      <c r="G15000" s="31" t="s">
        <v>102</v>
      </c>
      <c r="H15000">
        <v>13</v>
      </c>
      <c r="I15000" s="31" t="s">
        <v>98</v>
      </c>
    </row>
    <row r="15001" spans="1:9" x14ac:dyDescent="0.3">
      <c r="A15001">
        <v>15030</v>
      </c>
      <c r="B15001">
        <v>1</v>
      </c>
      <c r="C15001">
        <v>240</v>
      </c>
      <c r="D15001" s="32">
        <v>0.76666666666666672</v>
      </c>
      <c r="E15001">
        <v>10000</v>
      </c>
      <c r="G15001" s="31" t="s">
        <v>102</v>
      </c>
      <c r="H15001">
        <v>13</v>
      </c>
      <c r="I15001" s="31" t="s">
        <v>99</v>
      </c>
    </row>
    <row r="15002" spans="1:9" x14ac:dyDescent="0.3">
      <c r="A15002">
        <v>15031</v>
      </c>
      <c r="B15002">
        <v>4</v>
      </c>
      <c r="C15002">
        <v>240</v>
      </c>
      <c r="D15002" s="32">
        <v>0.72291666666666665</v>
      </c>
      <c r="E15002">
        <v>10000</v>
      </c>
      <c r="G15002" s="31" t="s">
        <v>102</v>
      </c>
      <c r="H15002">
        <v>13</v>
      </c>
      <c r="I15002" s="31" t="s">
        <v>103</v>
      </c>
    </row>
    <row r="15003" spans="1:9" x14ac:dyDescent="0.3">
      <c r="A15003">
        <v>15032</v>
      </c>
      <c r="B15003">
        <v>5</v>
      </c>
      <c r="C15003">
        <v>240</v>
      </c>
      <c r="D15003" s="32">
        <v>0.72916666666666663</v>
      </c>
      <c r="E15003">
        <v>10000</v>
      </c>
      <c r="G15003" s="31" t="s">
        <v>97</v>
      </c>
      <c r="H15003">
        <v>13</v>
      </c>
      <c r="I15003" s="31" t="s">
        <v>105</v>
      </c>
    </row>
    <row r="15004" spans="1:9" x14ac:dyDescent="0.3">
      <c r="A15004">
        <v>15033</v>
      </c>
      <c r="B15004">
        <v>3</v>
      </c>
      <c r="C15004">
        <v>240</v>
      </c>
      <c r="D15004" s="32">
        <v>0.72152777777777777</v>
      </c>
      <c r="E15004">
        <v>10000</v>
      </c>
      <c r="G15004" s="31" t="s">
        <v>97</v>
      </c>
      <c r="H15004">
        <v>14</v>
      </c>
      <c r="I15004" s="31" t="s">
        <v>104</v>
      </c>
    </row>
    <row r="15005" spans="1:9" x14ac:dyDescent="0.3">
      <c r="A15005">
        <v>15034</v>
      </c>
      <c r="B15005">
        <v>2</v>
      </c>
      <c r="C15005">
        <v>240</v>
      </c>
      <c r="D15005" s="32">
        <v>0.78055555555555556</v>
      </c>
      <c r="E15005">
        <v>10000</v>
      </c>
      <c r="G15005" s="31" t="s">
        <v>97</v>
      </c>
      <c r="H15005">
        <v>14</v>
      </c>
      <c r="I15005" s="31" t="s">
        <v>98</v>
      </c>
    </row>
    <row r="15006" spans="1:9" x14ac:dyDescent="0.3">
      <c r="A15006">
        <v>15035</v>
      </c>
      <c r="B15006">
        <v>1</v>
      </c>
      <c r="C15006">
        <v>240</v>
      </c>
      <c r="D15006" s="32">
        <v>0.78680555555555554</v>
      </c>
      <c r="E15006">
        <v>10000</v>
      </c>
      <c r="G15006" s="31" t="s">
        <v>102</v>
      </c>
      <c r="H15006">
        <v>14</v>
      </c>
      <c r="I15006" s="31" t="s">
        <v>99</v>
      </c>
    </row>
    <row r="15007" spans="1:9" x14ac:dyDescent="0.3">
      <c r="A15007">
        <v>15036</v>
      </c>
      <c r="B15007">
        <v>4</v>
      </c>
      <c r="C15007">
        <v>240</v>
      </c>
      <c r="D15007" s="32">
        <v>0.74583333333333335</v>
      </c>
      <c r="E15007">
        <v>10000</v>
      </c>
      <c r="G15007" s="31" t="s">
        <v>102</v>
      </c>
      <c r="H15007">
        <v>14</v>
      </c>
      <c r="I15007" s="31" t="s">
        <v>103</v>
      </c>
    </row>
    <row r="15008" spans="1:9" x14ac:dyDescent="0.3">
      <c r="A15008">
        <v>15037</v>
      </c>
      <c r="B15008">
        <v>5</v>
      </c>
      <c r="C15008">
        <v>240</v>
      </c>
      <c r="D15008" s="32">
        <v>0.76458333333333328</v>
      </c>
      <c r="E15008">
        <v>10000</v>
      </c>
      <c r="G15008" s="31" t="s">
        <v>97</v>
      </c>
      <c r="H15008">
        <v>14</v>
      </c>
      <c r="I15008" s="31" t="s">
        <v>105</v>
      </c>
    </row>
    <row r="15009" spans="1:9" x14ac:dyDescent="0.3">
      <c r="A15009">
        <v>15038</v>
      </c>
      <c r="B15009">
        <v>3</v>
      </c>
      <c r="C15009">
        <v>240</v>
      </c>
      <c r="D15009" s="32">
        <v>0.74027777777777781</v>
      </c>
      <c r="E15009">
        <v>10000</v>
      </c>
      <c r="G15009" s="31" t="s">
        <v>97</v>
      </c>
      <c r="H15009">
        <v>15</v>
      </c>
      <c r="I15009" s="31" t="s">
        <v>104</v>
      </c>
    </row>
    <row r="15010" spans="1:9" x14ac:dyDescent="0.3">
      <c r="A15010">
        <v>15039</v>
      </c>
      <c r="B15010">
        <v>2</v>
      </c>
      <c r="C15010">
        <v>240</v>
      </c>
      <c r="D15010" s="32">
        <v>0.80694444444444446</v>
      </c>
      <c r="E15010">
        <v>13000</v>
      </c>
      <c r="G15010" s="31" t="s">
        <v>102</v>
      </c>
      <c r="H15010">
        <v>15</v>
      </c>
      <c r="I15010" s="31" t="s">
        <v>98</v>
      </c>
    </row>
    <row r="15011" spans="1:9" x14ac:dyDescent="0.3">
      <c r="A15011">
        <v>15040</v>
      </c>
      <c r="B15011">
        <v>1</v>
      </c>
      <c r="C15011">
        <v>240</v>
      </c>
      <c r="D15011" s="32">
        <v>0.82013888888888886</v>
      </c>
      <c r="E15011">
        <v>10000</v>
      </c>
      <c r="G15011" s="31" t="s">
        <v>97</v>
      </c>
      <c r="H15011">
        <v>15</v>
      </c>
      <c r="I15011" s="31" t="s">
        <v>99</v>
      </c>
    </row>
    <row r="15012" spans="1:9" x14ac:dyDescent="0.3">
      <c r="A15012">
        <v>15041</v>
      </c>
      <c r="B15012">
        <v>4</v>
      </c>
      <c r="C15012">
        <v>240</v>
      </c>
      <c r="D15012" s="32">
        <v>0.76527777777777772</v>
      </c>
      <c r="E15012">
        <v>10000</v>
      </c>
      <c r="G15012" s="31" t="s">
        <v>97</v>
      </c>
      <c r="H15012">
        <v>15</v>
      </c>
      <c r="I15012" s="31" t="s">
        <v>103</v>
      </c>
    </row>
    <row r="15013" spans="1:9" x14ac:dyDescent="0.3">
      <c r="A15013">
        <v>15042</v>
      </c>
      <c r="B15013">
        <v>5</v>
      </c>
      <c r="C15013">
        <v>240</v>
      </c>
      <c r="D15013" s="32">
        <v>0.78125</v>
      </c>
      <c r="E15013">
        <v>10000</v>
      </c>
      <c r="G15013" s="31" t="s">
        <v>97</v>
      </c>
      <c r="H15013">
        <v>15</v>
      </c>
      <c r="I15013" s="31" t="s">
        <v>105</v>
      </c>
    </row>
    <row r="15014" spans="1:9" x14ac:dyDescent="0.3">
      <c r="A15014">
        <v>15043</v>
      </c>
      <c r="B15014">
        <v>3</v>
      </c>
      <c r="C15014">
        <v>240</v>
      </c>
      <c r="D15014" s="32">
        <v>0.79722222222222228</v>
      </c>
      <c r="E15014">
        <v>10000</v>
      </c>
      <c r="F15014">
        <v>2500</v>
      </c>
      <c r="G15014" s="31" t="s">
        <v>102</v>
      </c>
      <c r="H15014">
        <v>16</v>
      </c>
      <c r="I15014" s="31" t="s">
        <v>104</v>
      </c>
    </row>
    <row r="15015" spans="1:9" x14ac:dyDescent="0.3">
      <c r="A15015">
        <v>15044</v>
      </c>
      <c r="B15015">
        <v>4</v>
      </c>
      <c r="C15015">
        <v>240</v>
      </c>
      <c r="D15015" s="32">
        <v>0.79166666666666663</v>
      </c>
      <c r="E15015">
        <v>13000</v>
      </c>
      <c r="G15015" s="31" t="s">
        <v>97</v>
      </c>
      <c r="H15015">
        <v>16</v>
      </c>
      <c r="I15015" s="31" t="s">
        <v>103</v>
      </c>
    </row>
    <row r="15016" spans="1:9" x14ac:dyDescent="0.3">
      <c r="A15016">
        <v>15045</v>
      </c>
      <c r="B15016">
        <v>5</v>
      </c>
      <c r="C15016">
        <v>240</v>
      </c>
      <c r="D15016" s="32">
        <v>0.79513888888888884</v>
      </c>
      <c r="E15016">
        <v>10000</v>
      </c>
      <c r="G15016" s="31" t="s">
        <v>97</v>
      </c>
      <c r="H15016">
        <v>16</v>
      </c>
      <c r="I15016" s="31" t="s">
        <v>105</v>
      </c>
    </row>
    <row r="15017" spans="1:9" x14ac:dyDescent="0.3">
      <c r="A15017">
        <v>15046</v>
      </c>
      <c r="B15017">
        <v>3</v>
      </c>
      <c r="C15017">
        <v>240</v>
      </c>
      <c r="D15017" s="32">
        <v>0.81874999999999998</v>
      </c>
      <c r="E15017">
        <v>10000</v>
      </c>
      <c r="G15017" s="31" t="s">
        <v>102</v>
      </c>
      <c r="H15017">
        <v>17</v>
      </c>
      <c r="I15017" s="31" t="s">
        <v>104</v>
      </c>
    </row>
    <row r="15018" spans="1:9" x14ac:dyDescent="0.3">
      <c r="A15018">
        <v>15047</v>
      </c>
      <c r="B15018">
        <v>4</v>
      </c>
      <c r="C15018">
        <v>240</v>
      </c>
      <c r="D15018" s="32">
        <v>0.81736111111111109</v>
      </c>
      <c r="E15018">
        <v>10000</v>
      </c>
      <c r="G15018" s="31" t="s">
        <v>97</v>
      </c>
      <c r="H15018">
        <v>17</v>
      </c>
      <c r="I15018" s="31" t="s">
        <v>103</v>
      </c>
    </row>
    <row r="15019" spans="1:9" x14ac:dyDescent="0.3">
      <c r="A15019">
        <v>15048</v>
      </c>
      <c r="B15019">
        <v>5</v>
      </c>
      <c r="C15019">
        <v>240</v>
      </c>
      <c r="D15019" s="32">
        <v>0.82638888888888884</v>
      </c>
      <c r="E15019">
        <v>10000</v>
      </c>
      <c r="F15019">
        <v>4000</v>
      </c>
      <c r="G15019" s="31" t="s">
        <v>102</v>
      </c>
      <c r="H15019">
        <v>17</v>
      </c>
      <c r="I15019" s="31" t="s">
        <v>105</v>
      </c>
    </row>
    <row r="15020" spans="1:9" x14ac:dyDescent="0.3">
      <c r="A15020">
        <v>15049</v>
      </c>
      <c r="B15020">
        <v>3</v>
      </c>
      <c r="C15020">
        <v>240</v>
      </c>
      <c r="D15020" s="32">
        <v>0.84027777777777779</v>
      </c>
      <c r="E15020">
        <v>10000</v>
      </c>
      <c r="G15020" s="31" t="s">
        <v>97</v>
      </c>
      <c r="H15020">
        <v>18</v>
      </c>
      <c r="I15020" s="31" t="s">
        <v>104</v>
      </c>
    </row>
    <row r="15021" spans="1:9" x14ac:dyDescent="0.3">
      <c r="A15021">
        <v>15050</v>
      </c>
      <c r="B15021">
        <v>5</v>
      </c>
      <c r="C15021">
        <v>240</v>
      </c>
      <c r="D15021" s="32">
        <v>0.84861111111111109</v>
      </c>
      <c r="E15021">
        <v>10000</v>
      </c>
      <c r="G15021" s="31" t="s">
        <v>102</v>
      </c>
      <c r="H15021">
        <v>18</v>
      </c>
      <c r="I15021" s="31" t="s">
        <v>105</v>
      </c>
    </row>
    <row r="15022" spans="1:9" x14ac:dyDescent="0.3">
      <c r="A15022">
        <v>15051</v>
      </c>
      <c r="B15022">
        <v>3</v>
      </c>
      <c r="C15022">
        <v>241</v>
      </c>
      <c r="D15022" s="32">
        <v>0.44374999999999998</v>
      </c>
      <c r="E15022">
        <v>13000</v>
      </c>
      <c r="G15022" s="31" t="s">
        <v>97</v>
      </c>
      <c r="H15022">
        <v>4</v>
      </c>
      <c r="I15022" s="31" t="s">
        <v>104</v>
      </c>
    </row>
    <row r="15023" spans="1:9" x14ac:dyDescent="0.3">
      <c r="A15023">
        <v>15052</v>
      </c>
      <c r="B15023">
        <v>2</v>
      </c>
      <c r="C15023">
        <v>241</v>
      </c>
      <c r="D15023" s="32">
        <v>0.44861111111111113</v>
      </c>
      <c r="E15023">
        <v>13000</v>
      </c>
      <c r="G15023" s="31" t="s">
        <v>97</v>
      </c>
      <c r="H15023">
        <v>4</v>
      </c>
      <c r="I15023" s="31" t="s">
        <v>98</v>
      </c>
    </row>
    <row r="15024" spans="1:9" x14ac:dyDescent="0.3">
      <c r="A15024">
        <v>15053</v>
      </c>
      <c r="B15024">
        <v>1</v>
      </c>
      <c r="C15024">
        <v>241</v>
      </c>
      <c r="D15024" s="32">
        <v>0.4513888888888889</v>
      </c>
      <c r="E15024">
        <v>10000</v>
      </c>
      <c r="G15024" s="31" t="s">
        <v>97</v>
      </c>
      <c r="H15024">
        <v>4</v>
      </c>
      <c r="I15024" s="31" t="s">
        <v>99</v>
      </c>
    </row>
    <row r="15025" spans="1:9" x14ac:dyDescent="0.3">
      <c r="A15025">
        <v>15054</v>
      </c>
      <c r="B15025">
        <v>4</v>
      </c>
      <c r="C15025">
        <v>241</v>
      </c>
      <c r="D15025" s="32">
        <v>0.45416666666666666</v>
      </c>
      <c r="E15025">
        <v>10000</v>
      </c>
      <c r="G15025" s="31" t="s">
        <v>102</v>
      </c>
      <c r="H15025">
        <v>4</v>
      </c>
      <c r="I15025" s="31" t="s">
        <v>103</v>
      </c>
    </row>
    <row r="15026" spans="1:9" x14ac:dyDescent="0.3">
      <c r="A15026">
        <v>15055</v>
      </c>
      <c r="B15026">
        <v>8</v>
      </c>
      <c r="C15026">
        <v>241</v>
      </c>
      <c r="D15026" s="32">
        <v>0.46111111111111114</v>
      </c>
      <c r="E15026">
        <v>13000</v>
      </c>
      <c r="G15026" s="31" t="s">
        <v>102</v>
      </c>
      <c r="H15026">
        <v>4</v>
      </c>
      <c r="I15026" s="31" t="s">
        <v>101</v>
      </c>
    </row>
    <row r="15027" spans="1:9" x14ac:dyDescent="0.3">
      <c r="A15027">
        <v>15056</v>
      </c>
      <c r="B15027">
        <v>5</v>
      </c>
      <c r="C15027">
        <v>241</v>
      </c>
      <c r="D15027" s="32">
        <v>0.44374999999999998</v>
      </c>
      <c r="E15027">
        <v>10000</v>
      </c>
      <c r="G15027" s="31" t="s">
        <v>97</v>
      </c>
      <c r="H15027">
        <v>4</v>
      </c>
      <c r="I15027" s="31" t="s">
        <v>105</v>
      </c>
    </row>
    <row r="15028" spans="1:9" x14ac:dyDescent="0.3">
      <c r="A15028">
        <v>15057</v>
      </c>
      <c r="B15028">
        <v>3</v>
      </c>
      <c r="C15028">
        <v>241</v>
      </c>
      <c r="D15028" s="32">
        <v>0.47222222222222221</v>
      </c>
      <c r="E15028">
        <v>10000</v>
      </c>
      <c r="F15028">
        <v>2200</v>
      </c>
      <c r="G15028" s="31" t="s">
        <v>102</v>
      </c>
      <c r="H15028">
        <v>5</v>
      </c>
      <c r="I15028" s="31" t="s">
        <v>104</v>
      </c>
    </row>
    <row r="15029" spans="1:9" x14ac:dyDescent="0.3">
      <c r="A15029">
        <v>15058</v>
      </c>
      <c r="B15029">
        <v>2</v>
      </c>
      <c r="C15029">
        <v>241</v>
      </c>
      <c r="D15029" s="32">
        <v>0.47430555555555554</v>
      </c>
      <c r="E15029">
        <v>10000</v>
      </c>
      <c r="G15029" s="31" t="s">
        <v>102</v>
      </c>
      <c r="H15029">
        <v>5</v>
      </c>
      <c r="I15029" s="31" t="s">
        <v>98</v>
      </c>
    </row>
    <row r="15030" spans="1:9" x14ac:dyDescent="0.3">
      <c r="A15030">
        <v>15059</v>
      </c>
      <c r="B15030">
        <v>1</v>
      </c>
      <c r="C15030">
        <v>241</v>
      </c>
      <c r="D15030" s="32">
        <v>0.47222222222222221</v>
      </c>
      <c r="E15030">
        <v>10000</v>
      </c>
      <c r="G15030" s="31" t="s">
        <v>97</v>
      </c>
      <c r="H15030">
        <v>5</v>
      </c>
      <c r="I15030" s="31" t="s">
        <v>99</v>
      </c>
    </row>
    <row r="15031" spans="1:9" x14ac:dyDescent="0.3">
      <c r="A15031">
        <v>15060</v>
      </c>
      <c r="B15031">
        <v>4</v>
      </c>
      <c r="C15031">
        <v>241</v>
      </c>
      <c r="D15031" s="32">
        <v>0.47847222222222224</v>
      </c>
      <c r="E15031">
        <v>10000</v>
      </c>
      <c r="G15031" s="31" t="s">
        <v>97</v>
      </c>
      <c r="H15031">
        <v>5</v>
      </c>
      <c r="I15031" s="31" t="s">
        <v>103</v>
      </c>
    </row>
    <row r="15032" spans="1:9" x14ac:dyDescent="0.3">
      <c r="A15032">
        <v>15061</v>
      </c>
      <c r="B15032">
        <v>8</v>
      </c>
      <c r="C15032">
        <v>241</v>
      </c>
      <c r="D15032" s="32">
        <v>0.48541666666666666</v>
      </c>
      <c r="E15032">
        <v>10000</v>
      </c>
      <c r="G15032" s="31" t="s">
        <v>102</v>
      </c>
      <c r="H15032">
        <v>5</v>
      </c>
      <c r="I15032" s="31" t="s">
        <v>101</v>
      </c>
    </row>
    <row r="15033" spans="1:9" x14ac:dyDescent="0.3">
      <c r="A15033">
        <v>15062</v>
      </c>
      <c r="B15033">
        <v>5</v>
      </c>
      <c r="C15033">
        <v>241</v>
      </c>
      <c r="D15033" s="32">
        <v>0.46180555555555558</v>
      </c>
      <c r="E15033">
        <v>10000</v>
      </c>
      <c r="G15033" s="31" t="s">
        <v>102</v>
      </c>
      <c r="H15033">
        <v>5</v>
      </c>
      <c r="I15033" s="31" t="s">
        <v>105</v>
      </c>
    </row>
    <row r="15034" spans="1:9" x14ac:dyDescent="0.3">
      <c r="A15034">
        <v>15063</v>
      </c>
      <c r="B15034">
        <v>3</v>
      </c>
      <c r="C15034">
        <v>241</v>
      </c>
      <c r="D15034" s="32">
        <v>0.50069444444444444</v>
      </c>
      <c r="E15034">
        <v>10000</v>
      </c>
      <c r="F15034">
        <v>3000</v>
      </c>
      <c r="G15034" s="31" t="s">
        <v>102</v>
      </c>
      <c r="H15034">
        <v>6</v>
      </c>
      <c r="I15034" s="31" t="s">
        <v>104</v>
      </c>
    </row>
    <row r="15035" spans="1:9" x14ac:dyDescent="0.3">
      <c r="A15035">
        <v>15064</v>
      </c>
      <c r="B15035">
        <v>2</v>
      </c>
      <c r="C15035">
        <v>241</v>
      </c>
      <c r="D15035" s="32">
        <v>0.49444444444444446</v>
      </c>
      <c r="E15035">
        <v>10000</v>
      </c>
      <c r="G15035" s="31" t="s">
        <v>102</v>
      </c>
      <c r="H15035">
        <v>6</v>
      </c>
      <c r="I15035" s="31" t="s">
        <v>98</v>
      </c>
    </row>
    <row r="15036" spans="1:9" x14ac:dyDescent="0.3">
      <c r="A15036">
        <v>15065</v>
      </c>
      <c r="B15036">
        <v>1</v>
      </c>
      <c r="C15036">
        <v>241</v>
      </c>
      <c r="D15036" s="32">
        <v>0.49305555555555558</v>
      </c>
      <c r="E15036">
        <v>10000</v>
      </c>
      <c r="G15036" s="31" t="s">
        <v>97</v>
      </c>
      <c r="H15036">
        <v>6</v>
      </c>
      <c r="I15036" s="31" t="s">
        <v>99</v>
      </c>
    </row>
    <row r="15037" spans="1:9" x14ac:dyDescent="0.3">
      <c r="A15037">
        <v>15066</v>
      </c>
      <c r="B15037">
        <v>4</v>
      </c>
      <c r="C15037">
        <v>241</v>
      </c>
      <c r="D15037" s="32">
        <v>0.49444444444444446</v>
      </c>
      <c r="E15037">
        <v>10000</v>
      </c>
      <c r="G15037" s="31" t="s">
        <v>97</v>
      </c>
      <c r="H15037">
        <v>6</v>
      </c>
      <c r="I15037" s="31" t="s">
        <v>103</v>
      </c>
    </row>
    <row r="15038" spans="1:9" x14ac:dyDescent="0.3">
      <c r="A15038">
        <v>15067</v>
      </c>
      <c r="B15038">
        <v>8</v>
      </c>
      <c r="C15038">
        <v>241</v>
      </c>
      <c r="D15038" s="32">
        <v>0.50902777777777775</v>
      </c>
      <c r="E15038">
        <v>10000</v>
      </c>
      <c r="G15038" s="31" t="s">
        <v>102</v>
      </c>
      <c r="H15038">
        <v>6</v>
      </c>
      <c r="I15038" s="31" t="s">
        <v>101</v>
      </c>
    </row>
    <row r="15039" spans="1:9" x14ac:dyDescent="0.3">
      <c r="A15039">
        <v>15068</v>
      </c>
      <c r="B15039">
        <v>5</v>
      </c>
      <c r="C15039">
        <v>241</v>
      </c>
      <c r="D15039" s="32">
        <v>0.4777777777777778</v>
      </c>
      <c r="E15039">
        <v>10000</v>
      </c>
      <c r="G15039" s="31" t="s">
        <v>102</v>
      </c>
      <c r="H15039">
        <v>6</v>
      </c>
      <c r="I15039" s="31" t="s">
        <v>105</v>
      </c>
    </row>
    <row r="15040" spans="1:9" x14ac:dyDescent="0.3">
      <c r="A15040">
        <v>15069</v>
      </c>
      <c r="B15040">
        <v>3</v>
      </c>
      <c r="C15040">
        <v>241</v>
      </c>
      <c r="D15040" s="32">
        <v>0.52361111111111114</v>
      </c>
      <c r="E15040">
        <v>13000</v>
      </c>
      <c r="G15040" s="31" t="s">
        <v>97</v>
      </c>
      <c r="H15040">
        <v>7</v>
      </c>
      <c r="I15040" s="31" t="s">
        <v>104</v>
      </c>
    </row>
    <row r="15041" spans="1:9" x14ac:dyDescent="0.3">
      <c r="A15041">
        <v>15070</v>
      </c>
      <c r="B15041">
        <v>2</v>
      </c>
      <c r="C15041">
        <v>241</v>
      </c>
      <c r="D15041" s="32">
        <v>0.51875000000000004</v>
      </c>
      <c r="E15041">
        <v>10000</v>
      </c>
      <c r="G15041" s="31" t="s">
        <v>102</v>
      </c>
      <c r="H15041">
        <v>7</v>
      </c>
      <c r="I15041" s="31" t="s">
        <v>98</v>
      </c>
    </row>
    <row r="15042" spans="1:9" x14ac:dyDescent="0.3">
      <c r="A15042">
        <v>15071</v>
      </c>
      <c r="B15042">
        <v>1</v>
      </c>
      <c r="C15042">
        <v>241</v>
      </c>
      <c r="D15042" s="32">
        <v>0.5131944444444444</v>
      </c>
      <c r="E15042">
        <v>10000</v>
      </c>
      <c r="G15042" s="31" t="s">
        <v>102</v>
      </c>
      <c r="H15042">
        <v>7</v>
      </c>
      <c r="I15042" s="31" t="s">
        <v>99</v>
      </c>
    </row>
    <row r="15043" spans="1:9" x14ac:dyDescent="0.3">
      <c r="A15043">
        <v>15072</v>
      </c>
      <c r="B15043">
        <v>4</v>
      </c>
      <c r="C15043">
        <v>241</v>
      </c>
      <c r="D15043" s="32">
        <v>0.52152777777777781</v>
      </c>
      <c r="E15043">
        <v>10000</v>
      </c>
      <c r="G15043" s="31" t="s">
        <v>97</v>
      </c>
      <c r="H15043">
        <v>7</v>
      </c>
      <c r="I15043" s="31" t="s">
        <v>103</v>
      </c>
    </row>
    <row r="15044" spans="1:9" x14ac:dyDescent="0.3">
      <c r="A15044">
        <v>15073</v>
      </c>
      <c r="B15044">
        <v>8</v>
      </c>
      <c r="C15044">
        <v>241</v>
      </c>
      <c r="D15044" s="32">
        <v>0.53263888888888888</v>
      </c>
      <c r="E15044">
        <v>10000</v>
      </c>
      <c r="G15044" s="31" t="s">
        <v>97</v>
      </c>
      <c r="H15044">
        <v>7</v>
      </c>
      <c r="I15044" s="31" t="s">
        <v>101</v>
      </c>
    </row>
    <row r="15045" spans="1:9" x14ac:dyDescent="0.3">
      <c r="A15045">
        <v>15074</v>
      </c>
      <c r="B15045">
        <v>5</v>
      </c>
      <c r="C15045">
        <v>241</v>
      </c>
      <c r="D15045" s="32">
        <v>0.4909722222222222</v>
      </c>
      <c r="E15045">
        <v>10000</v>
      </c>
      <c r="G15045" s="31" t="s">
        <v>102</v>
      </c>
      <c r="H15045">
        <v>7</v>
      </c>
      <c r="I15045" s="31" t="s">
        <v>105</v>
      </c>
    </row>
    <row r="15046" spans="1:9" x14ac:dyDescent="0.3">
      <c r="A15046">
        <v>15075</v>
      </c>
      <c r="B15046">
        <v>3</v>
      </c>
      <c r="C15046">
        <v>241</v>
      </c>
      <c r="D15046" s="32">
        <v>0.54791666666666672</v>
      </c>
      <c r="E15046">
        <v>10000</v>
      </c>
      <c r="F15046">
        <v>1000</v>
      </c>
      <c r="G15046" s="31" t="s">
        <v>97</v>
      </c>
      <c r="H15046">
        <v>8</v>
      </c>
      <c r="I15046" s="31" t="s">
        <v>104</v>
      </c>
    </row>
    <row r="15047" spans="1:9" x14ac:dyDescent="0.3">
      <c r="A15047">
        <v>15076</v>
      </c>
      <c r="B15047">
        <v>2</v>
      </c>
      <c r="C15047">
        <v>241</v>
      </c>
      <c r="D15047" s="32">
        <v>0.53680555555555554</v>
      </c>
      <c r="E15047">
        <v>10000</v>
      </c>
      <c r="G15047" s="31" t="s">
        <v>97</v>
      </c>
      <c r="H15047">
        <v>8</v>
      </c>
      <c r="I15047" s="31" t="s">
        <v>98</v>
      </c>
    </row>
    <row r="15048" spans="1:9" x14ac:dyDescent="0.3">
      <c r="A15048">
        <v>15077</v>
      </c>
      <c r="B15048">
        <v>1</v>
      </c>
      <c r="C15048">
        <v>241</v>
      </c>
      <c r="D15048" s="32">
        <v>0.54305555555555551</v>
      </c>
      <c r="E15048">
        <v>10000</v>
      </c>
      <c r="G15048" s="31" t="s">
        <v>97</v>
      </c>
      <c r="H15048">
        <v>8</v>
      </c>
      <c r="I15048" s="31" t="s">
        <v>99</v>
      </c>
    </row>
    <row r="15049" spans="1:9" x14ac:dyDescent="0.3">
      <c r="A15049">
        <v>15078</v>
      </c>
      <c r="B15049">
        <v>4</v>
      </c>
      <c r="C15049">
        <v>241</v>
      </c>
      <c r="D15049" s="32">
        <v>0.53541666666666665</v>
      </c>
      <c r="E15049">
        <v>10000</v>
      </c>
      <c r="G15049" s="31" t="s">
        <v>102</v>
      </c>
      <c r="H15049">
        <v>8</v>
      </c>
      <c r="I15049" s="31" t="s">
        <v>103</v>
      </c>
    </row>
    <row r="15050" spans="1:9" x14ac:dyDescent="0.3">
      <c r="A15050">
        <v>15079</v>
      </c>
      <c r="B15050">
        <v>8</v>
      </c>
      <c r="C15050">
        <v>241</v>
      </c>
      <c r="D15050" s="32">
        <v>0.55555555555555558</v>
      </c>
      <c r="E15050">
        <v>10000</v>
      </c>
      <c r="G15050" s="31" t="s">
        <v>97</v>
      </c>
      <c r="H15050">
        <v>8</v>
      </c>
      <c r="I15050" s="31" t="s">
        <v>101</v>
      </c>
    </row>
    <row r="15051" spans="1:9" x14ac:dyDescent="0.3">
      <c r="A15051">
        <v>15080</v>
      </c>
      <c r="B15051">
        <v>5</v>
      </c>
      <c r="C15051">
        <v>241</v>
      </c>
      <c r="D15051" s="32">
        <v>0.52361111111111114</v>
      </c>
      <c r="E15051">
        <v>10000</v>
      </c>
      <c r="G15051" s="31" t="s">
        <v>97</v>
      </c>
      <c r="H15051">
        <v>8</v>
      </c>
      <c r="I15051" s="31" t="s">
        <v>105</v>
      </c>
    </row>
    <row r="15052" spans="1:9" x14ac:dyDescent="0.3">
      <c r="A15052">
        <v>15081</v>
      </c>
      <c r="B15052">
        <v>3</v>
      </c>
      <c r="C15052">
        <v>241</v>
      </c>
      <c r="D15052" s="32"/>
      <c r="E15052">
        <v>13000</v>
      </c>
      <c r="G15052" s="31" t="s">
        <v>97</v>
      </c>
      <c r="H15052">
        <v>9</v>
      </c>
      <c r="I15052" s="31" t="s">
        <v>104</v>
      </c>
    </row>
    <row r="15053" spans="1:9" x14ac:dyDescent="0.3">
      <c r="A15053">
        <v>15082</v>
      </c>
      <c r="B15053">
        <v>2</v>
      </c>
      <c r="C15053">
        <v>241</v>
      </c>
      <c r="D15053" s="32">
        <v>0.55763888888888891</v>
      </c>
      <c r="E15053">
        <v>10000</v>
      </c>
      <c r="G15053" s="31" t="s">
        <v>97</v>
      </c>
      <c r="H15053">
        <v>9</v>
      </c>
      <c r="I15053" s="31" t="s">
        <v>98</v>
      </c>
    </row>
    <row r="15054" spans="1:9" x14ac:dyDescent="0.3">
      <c r="A15054">
        <v>15083</v>
      </c>
      <c r="B15054">
        <v>1</v>
      </c>
      <c r="C15054">
        <v>241</v>
      </c>
      <c r="D15054" s="32">
        <v>0.56666666666666665</v>
      </c>
      <c r="E15054">
        <v>10000</v>
      </c>
      <c r="G15054" s="31" t="s">
        <v>102</v>
      </c>
      <c r="H15054">
        <v>9</v>
      </c>
      <c r="I15054" s="31" t="s">
        <v>99</v>
      </c>
    </row>
    <row r="15055" spans="1:9" x14ac:dyDescent="0.3">
      <c r="A15055">
        <v>15084</v>
      </c>
      <c r="B15055">
        <v>4</v>
      </c>
      <c r="C15055">
        <v>241</v>
      </c>
      <c r="D15055" s="32">
        <v>0.55625000000000002</v>
      </c>
      <c r="E15055">
        <v>10000</v>
      </c>
      <c r="G15055" s="31" t="s">
        <v>102</v>
      </c>
      <c r="H15055">
        <v>9</v>
      </c>
      <c r="I15055" s="31" t="s">
        <v>103</v>
      </c>
    </row>
    <row r="15056" spans="1:9" x14ac:dyDescent="0.3">
      <c r="A15056">
        <v>15085</v>
      </c>
      <c r="B15056">
        <v>8</v>
      </c>
      <c r="C15056">
        <v>241</v>
      </c>
      <c r="D15056" s="32">
        <v>0.60486111111111107</v>
      </c>
      <c r="E15056">
        <v>10000</v>
      </c>
      <c r="G15056" s="31" t="s">
        <v>102</v>
      </c>
      <c r="H15056">
        <v>9</v>
      </c>
      <c r="I15056" s="31" t="s">
        <v>101</v>
      </c>
    </row>
    <row r="15057" spans="1:9" x14ac:dyDescent="0.3">
      <c r="A15057">
        <v>15086</v>
      </c>
      <c r="B15057">
        <v>5</v>
      </c>
      <c r="C15057">
        <v>241</v>
      </c>
      <c r="D15057" s="32">
        <v>0.54652777777777772</v>
      </c>
      <c r="E15057">
        <v>10000</v>
      </c>
      <c r="G15057" s="31" t="s">
        <v>97</v>
      </c>
      <c r="H15057">
        <v>9</v>
      </c>
      <c r="I15057" s="31" t="s">
        <v>105</v>
      </c>
    </row>
    <row r="15058" spans="1:9" x14ac:dyDescent="0.3">
      <c r="A15058">
        <v>15087</v>
      </c>
      <c r="B15058">
        <v>3</v>
      </c>
      <c r="C15058">
        <v>241</v>
      </c>
      <c r="D15058" s="32">
        <v>0.60624999999999996</v>
      </c>
      <c r="E15058">
        <v>10000</v>
      </c>
      <c r="F15058">
        <v>8000</v>
      </c>
      <c r="G15058" s="31" t="s">
        <v>97</v>
      </c>
      <c r="H15058">
        <v>10</v>
      </c>
      <c r="I15058" s="31" t="s">
        <v>104</v>
      </c>
    </row>
    <row r="15059" spans="1:9" x14ac:dyDescent="0.3">
      <c r="A15059">
        <v>15088</v>
      </c>
      <c r="B15059">
        <v>2</v>
      </c>
      <c r="C15059">
        <v>241</v>
      </c>
      <c r="D15059" s="32">
        <v>0.58888888888888891</v>
      </c>
      <c r="E15059">
        <v>13000</v>
      </c>
      <c r="F15059">
        <v>1000</v>
      </c>
      <c r="G15059" s="31" t="s">
        <v>102</v>
      </c>
      <c r="H15059">
        <v>10</v>
      </c>
      <c r="I15059" s="31" t="s">
        <v>98</v>
      </c>
    </row>
    <row r="15060" spans="1:9" x14ac:dyDescent="0.3">
      <c r="A15060">
        <v>15089</v>
      </c>
      <c r="B15060">
        <v>1</v>
      </c>
      <c r="C15060">
        <v>241</v>
      </c>
      <c r="D15060" s="32">
        <v>0.61041666666666672</v>
      </c>
      <c r="E15060">
        <v>10000</v>
      </c>
      <c r="G15060" s="31" t="s">
        <v>97</v>
      </c>
      <c r="H15060">
        <v>10</v>
      </c>
      <c r="I15060" s="31" t="s">
        <v>99</v>
      </c>
    </row>
    <row r="15061" spans="1:9" x14ac:dyDescent="0.3">
      <c r="A15061">
        <v>15090</v>
      </c>
      <c r="B15061">
        <v>4</v>
      </c>
      <c r="C15061">
        <v>241</v>
      </c>
      <c r="D15061" s="32">
        <v>0.60069444444444442</v>
      </c>
      <c r="E15061">
        <v>10000</v>
      </c>
      <c r="G15061" s="31" t="s">
        <v>97</v>
      </c>
      <c r="H15061">
        <v>10</v>
      </c>
      <c r="I15061" s="31" t="s">
        <v>103</v>
      </c>
    </row>
    <row r="15062" spans="1:9" x14ac:dyDescent="0.3">
      <c r="A15062">
        <v>15091</v>
      </c>
      <c r="B15062">
        <v>8</v>
      </c>
      <c r="C15062">
        <v>241</v>
      </c>
      <c r="D15062" s="32">
        <v>0.63055555555555554</v>
      </c>
      <c r="E15062">
        <v>10000</v>
      </c>
      <c r="F15062">
        <v>1000</v>
      </c>
      <c r="G15062" s="31" t="s">
        <v>102</v>
      </c>
      <c r="H15062">
        <v>10</v>
      </c>
      <c r="I15062" s="31" t="s">
        <v>101</v>
      </c>
    </row>
    <row r="15063" spans="1:9" x14ac:dyDescent="0.3">
      <c r="A15063">
        <v>15092</v>
      </c>
      <c r="B15063">
        <v>5</v>
      </c>
      <c r="C15063">
        <v>241</v>
      </c>
      <c r="D15063" s="32"/>
      <c r="E15063">
        <v>13000</v>
      </c>
      <c r="G15063" s="31" t="s">
        <v>97</v>
      </c>
      <c r="H15063">
        <v>10</v>
      </c>
      <c r="I15063" s="31" t="s">
        <v>105</v>
      </c>
    </row>
    <row r="15064" spans="1:9" x14ac:dyDescent="0.3">
      <c r="A15064">
        <v>15093</v>
      </c>
      <c r="B15064">
        <v>3</v>
      </c>
      <c r="C15064">
        <v>241</v>
      </c>
      <c r="D15064" s="32">
        <v>0.62013888888888891</v>
      </c>
      <c r="E15064">
        <v>10000</v>
      </c>
      <c r="G15064" s="31" t="s">
        <v>102</v>
      </c>
      <c r="H15064">
        <v>11</v>
      </c>
      <c r="I15064" s="31" t="s">
        <v>104</v>
      </c>
    </row>
    <row r="15065" spans="1:9" x14ac:dyDescent="0.3">
      <c r="A15065">
        <v>15094</v>
      </c>
      <c r="B15065">
        <v>2</v>
      </c>
      <c r="C15065">
        <v>241</v>
      </c>
      <c r="D15065" s="32">
        <v>0.61458333333333337</v>
      </c>
      <c r="E15065">
        <v>10000</v>
      </c>
      <c r="F15065">
        <v>1000</v>
      </c>
      <c r="G15065" s="31" t="s">
        <v>97</v>
      </c>
      <c r="H15065">
        <v>11</v>
      </c>
      <c r="I15065" s="31" t="s">
        <v>98</v>
      </c>
    </row>
    <row r="15066" spans="1:9" x14ac:dyDescent="0.3">
      <c r="A15066">
        <v>15095</v>
      </c>
      <c r="B15066">
        <v>1</v>
      </c>
      <c r="C15066">
        <v>241</v>
      </c>
      <c r="D15066" s="32">
        <v>0.66180555555555554</v>
      </c>
      <c r="E15066">
        <v>10000</v>
      </c>
      <c r="G15066" s="31" t="s">
        <v>97</v>
      </c>
      <c r="H15066">
        <v>11</v>
      </c>
      <c r="I15066" s="31" t="s">
        <v>99</v>
      </c>
    </row>
    <row r="15067" spans="1:9" x14ac:dyDescent="0.3">
      <c r="A15067">
        <v>15096</v>
      </c>
      <c r="B15067">
        <v>4</v>
      </c>
      <c r="C15067">
        <v>241</v>
      </c>
      <c r="D15067" s="32">
        <v>0.62569444444444444</v>
      </c>
      <c r="E15067">
        <v>10000</v>
      </c>
      <c r="G15067" s="31" t="s">
        <v>102</v>
      </c>
      <c r="H15067">
        <v>11</v>
      </c>
      <c r="I15067" s="31" t="s">
        <v>103</v>
      </c>
    </row>
    <row r="15068" spans="1:9" x14ac:dyDescent="0.3">
      <c r="A15068">
        <v>15097</v>
      </c>
      <c r="B15068">
        <v>8</v>
      </c>
      <c r="C15068">
        <v>241</v>
      </c>
      <c r="D15068" s="32">
        <v>0.66180555555555554</v>
      </c>
      <c r="E15068">
        <v>10000</v>
      </c>
      <c r="G15068" s="31" t="s">
        <v>97</v>
      </c>
      <c r="H15068">
        <v>11</v>
      </c>
      <c r="I15068" s="31" t="s">
        <v>101</v>
      </c>
    </row>
    <row r="15069" spans="1:9" x14ac:dyDescent="0.3">
      <c r="A15069">
        <v>15098</v>
      </c>
      <c r="B15069">
        <v>5</v>
      </c>
      <c r="C15069">
        <v>241</v>
      </c>
      <c r="D15069" s="32">
        <v>0.60138888888888886</v>
      </c>
      <c r="E15069">
        <v>10000</v>
      </c>
      <c r="F15069">
        <v>1000</v>
      </c>
      <c r="G15069" s="31" t="s">
        <v>97</v>
      </c>
      <c r="H15069">
        <v>11</v>
      </c>
      <c r="I15069" s="31" t="s">
        <v>105</v>
      </c>
    </row>
    <row r="15070" spans="1:9" x14ac:dyDescent="0.3">
      <c r="A15070">
        <v>15099</v>
      </c>
      <c r="B15070">
        <v>3</v>
      </c>
      <c r="C15070">
        <v>241</v>
      </c>
      <c r="D15070" s="32">
        <v>0.63680555555555551</v>
      </c>
      <c r="E15070">
        <v>10000</v>
      </c>
      <c r="F15070">
        <v>1000</v>
      </c>
      <c r="G15070" s="31" t="s">
        <v>102</v>
      </c>
      <c r="H15070">
        <v>12</v>
      </c>
      <c r="I15070" s="31" t="s">
        <v>104</v>
      </c>
    </row>
    <row r="15071" spans="1:9" x14ac:dyDescent="0.3">
      <c r="A15071">
        <v>15100</v>
      </c>
      <c r="B15071">
        <v>2</v>
      </c>
      <c r="C15071">
        <v>241</v>
      </c>
      <c r="D15071" s="32">
        <v>0.63194444444444442</v>
      </c>
      <c r="E15071">
        <v>10000</v>
      </c>
      <c r="G15071" s="31" t="s">
        <v>102</v>
      </c>
      <c r="H15071">
        <v>12</v>
      </c>
      <c r="I15071" s="31" t="s">
        <v>98</v>
      </c>
    </row>
    <row r="15072" spans="1:9" x14ac:dyDescent="0.3">
      <c r="A15072">
        <v>15101</v>
      </c>
      <c r="B15072">
        <v>1</v>
      </c>
      <c r="C15072">
        <v>241</v>
      </c>
      <c r="D15072" s="32">
        <v>0.70833333333333337</v>
      </c>
      <c r="E15072">
        <v>10000</v>
      </c>
      <c r="G15072" s="31" t="s">
        <v>97</v>
      </c>
      <c r="H15072">
        <v>12</v>
      </c>
      <c r="I15072" s="31" t="s">
        <v>99</v>
      </c>
    </row>
    <row r="15073" spans="1:9" x14ac:dyDescent="0.3">
      <c r="A15073">
        <v>15102</v>
      </c>
      <c r="B15073">
        <v>4</v>
      </c>
      <c r="C15073">
        <v>241</v>
      </c>
      <c r="D15073" s="32">
        <v>0.64583333333333337</v>
      </c>
      <c r="E15073">
        <v>10000</v>
      </c>
      <c r="G15073" s="31" t="s">
        <v>102</v>
      </c>
      <c r="H15073">
        <v>12</v>
      </c>
      <c r="I15073" s="31" t="s">
        <v>103</v>
      </c>
    </row>
    <row r="15074" spans="1:9" x14ac:dyDescent="0.3">
      <c r="A15074">
        <v>15103</v>
      </c>
      <c r="B15074">
        <v>8</v>
      </c>
      <c r="C15074">
        <v>241</v>
      </c>
      <c r="D15074" s="32">
        <v>0.71736111111111112</v>
      </c>
      <c r="E15074">
        <v>10000</v>
      </c>
      <c r="G15074" s="31" t="s">
        <v>97</v>
      </c>
      <c r="H15074">
        <v>12</v>
      </c>
      <c r="I15074" s="31" t="s">
        <v>101</v>
      </c>
    </row>
    <row r="15075" spans="1:9" x14ac:dyDescent="0.3">
      <c r="A15075">
        <v>15104</v>
      </c>
      <c r="B15075">
        <v>5</v>
      </c>
      <c r="C15075">
        <v>241</v>
      </c>
      <c r="D15075" s="32">
        <v>0.64861111111111114</v>
      </c>
      <c r="E15075">
        <v>10000</v>
      </c>
      <c r="G15075" s="31" t="s">
        <v>102</v>
      </c>
      <c r="H15075">
        <v>12</v>
      </c>
      <c r="I15075" s="31" t="s">
        <v>105</v>
      </c>
    </row>
    <row r="15076" spans="1:9" x14ac:dyDescent="0.3">
      <c r="A15076">
        <v>15105</v>
      </c>
      <c r="B15076">
        <v>3</v>
      </c>
      <c r="C15076">
        <v>241</v>
      </c>
      <c r="D15076" s="32">
        <v>0.66388888888888886</v>
      </c>
      <c r="E15076">
        <v>10000</v>
      </c>
      <c r="G15076" s="31" t="s">
        <v>97</v>
      </c>
      <c r="H15076">
        <v>13</v>
      </c>
      <c r="I15076" s="31" t="s">
        <v>104</v>
      </c>
    </row>
    <row r="15077" spans="1:9" x14ac:dyDescent="0.3">
      <c r="A15077">
        <v>15106</v>
      </c>
      <c r="B15077">
        <v>2</v>
      </c>
      <c r="C15077">
        <v>241</v>
      </c>
      <c r="D15077" s="32">
        <v>0.65138888888888891</v>
      </c>
      <c r="E15077">
        <v>10000</v>
      </c>
      <c r="G15077" s="31" t="s">
        <v>102</v>
      </c>
      <c r="H15077">
        <v>13</v>
      </c>
      <c r="I15077" s="31" t="s">
        <v>98</v>
      </c>
    </row>
    <row r="15078" spans="1:9" x14ac:dyDescent="0.3">
      <c r="A15078">
        <v>15107</v>
      </c>
      <c r="B15078">
        <v>1</v>
      </c>
      <c r="C15078">
        <v>241</v>
      </c>
      <c r="D15078" s="32">
        <v>0.72499999999999998</v>
      </c>
      <c r="E15078">
        <v>10000</v>
      </c>
      <c r="G15078" s="31" t="s">
        <v>102</v>
      </c>
      <c r="H15078">
        <v>13</v>
      </c>
      <c r="I15078" s="31" t="s">
        <v>99</v>
      </c>
    </row>
    <row r="15079" spans="1:9" x14ac:dyDescent="0.3">
      <c r="A15079">
        <v>15108</v>
      </c>
      <c r="B15079">
        <v>4</v>
      </c>
      <c r="C15079">
        <v>241</v>
      </c>
      <c r="D15079" s="32">
        <v>0.67013888888888884</v>
      </c>
      <c r="E15079">
        <v>10000</v>
      </c>
      <c r="G15079" s="31" t="s">
        <v>102</v>
      </c>
      <c r="H15079">
        <v>13</v>
      </c>
      <c r="I15079" s="31" t="s">
        <v>103</v>
      </c>
    </row>
    <row r="15080" spans="1:9" x14ac:dyDescent="0.3">
      <c r="A15080">
        <v>15109</v>
      </c>
      <c r="B15080">
        <v>8</v>
      </c>
      <c r="C15080">
        <v>241</v>
      </c>
      <c r="D15080" s="32">
        <v>0.74861111111111112</v>
      </c>
      <c r="E15080">
        <v>10000</v>
      </c>
      <c r="G15080" s="31" t="s">
        <v>97</v>
      </c>
      <c r="H15080">
        <v>13</v>
      </c>
      <c r="I15080" s="31" t="s">
        <v>101</v>
      </c>
    </row>
    <row r="15081" spans="1:9" x14ac:dyDescent="0.3">
      <c r="A15081">
        <v>15110</v>
      </c>
      <c r="B15081">
        <v>5</v>
      </c>
      <c r="C15081">
        <v>241</v>
      </c>
      <c r="D15081" s="32">
        <v>0.66874999999999996</v>
      </c>
      <c r="E15081">
        <v>10000</v>
      </c>
      <c r="G15081" s="31" t="s">
        <v>97</v>
      </c>
      <c r="H15081">
        <v>13</v>
      </c>
      <c r="I15081" s="31" t="s">
        <v>105</v>
      </c>
    </row>
    <row r="15082" spans="1:9" x14ac:dyDescent="0.3">
      <c r="A15082">
        <v>15111</v>
      </c>
      <c r="B15082">
        <v>3</v>
      </c>
      <c r="C15082">
        <v>241</v>
      </c>
      <c r="D15082" s="32">
        <v>0.68680555555555556</v>
      </c>
      <c r="E15082">
        <v>10000</v>
      </c>
      <c r="G15082" s="31" t="s">
        <v>102</v>
      </c>
      <c r="H15082">
        <v>14</v>
      </c>
      <c r="I15082" s="31" t="s">
        <v>104</v>
      </c>
    </row>
    <row r="15083" spans="1:9" x14ac:dyDescent="0.3">
      <c r="A15083">
        <v>15112</v>
      </c>
      <c r="B15083">
        <v>2</v>
      </c>
      <c r="C15083">
        <v>241</v>
      </c>
      <c r="D15083" s="32">
        <v>0.71597222222222223</v>
      </c>
      <c r="E15083">
        <v>13000</v>
      </c>
      <c r="G15083" s="31" t="s">
        <v>102</v>
      </c>
      <c r="H15083">
        <v>14</v>
      </c>
      <c r="I15083" s="31" t="s">
        <v>98</v>
      </c>
    </row>
    <row r="15084" spans="1:9" x14ac:dyDescent="0.3">
      <c r="A15084">
        <v>15113</v>
      </c>
      <c r="B15084">
        <v>1</v>
      </c>
      <c r="C15084">
        <v>241</v>
      </c>
      <c r="D15084" s="32">
        <v>0.75208333333333333</v>
      </c>
      <c r="E15084">
        <v>10000</v>
      </c>
      <c r="G15084" s="31" t="s">
        <v>102</v>
      </c>
      <c r="H15084">
        <v>14</v>
      </c>
      <c r="I15084" s="31" t="s">
        <v>99</v>
      </c>
    </row>
    <row r="15085" spans="1:9" x14ac:dyDescent="0.3">
      <c r="A15085">
        <v>15114</v>
      </c>
      <c r="B15085">
        <v>4</v>
      </c>
      <c r="C15085">
        <v>241</v>
      </c>
      <c r="D15085" s="32">
        <v>0.71736111111111112</v>
      </c>
      <c r="E15085">
        <v>10000</v>
      </c>
      <c r="G15085" s="31" t="s">
        <v>97</v>
      </c>
      <c r="H15085">
        <v>14</v>
      </c>
      <c r="I15085" s="31" t="s">
        <v>103</v>
      </c>
    </row>
    <row r="15086" spans="1:9" x14ac:dyDescent="0.3">
      <c r="A15086">
        <v>15115</v>
      </c>
      <c r="B15086">
        <v>8</v>
      </c>
      <c r="C15086">
        <v>241</v>
      </c>
      <c r="D15086" s="32">
        <v>0.78819444444444442</v>
      </c>
      <c r="E15086">
        <v>10000</v>
      </c>
      <c r="G15086" s="31" t="s">
        <v>97</v>
      </c>
      <c r="H15086">
        <v>14</v>
      </c>
      <c r="I15086" s="31" t="s">
        <v>101</v>
      </c>
    </row>
    <row r="15087" spans="1:9" x14ac:dyDescent="0.3">
      <c r="A15087">
        <v>15116</v>
      </c>
      <c r="B15087">
        <v>5</v>
      </c>
      <c r="C15087">
        <v>241</v>
      </c>
      <c r="D15087" s="32">
        <v>0.70208333333333328</v>
      </c>
      <c r="E15087">
        <v>10000</v>
      </c>
      <c r="F15087">
        <v>1000</v>
      </c>
      <c r="G15087" s="31" t="s">
        <v>102</v>
      </c>
      <c r="H15087">
        <v>14</v>
      </c>
      <c r="I15087" s="31" t="s">
        <v>105</v>
      </c>
    </row>
    <row r="15088" spans="1:9" x14ac:dyDescent="0.3">
      <c r="A15088">
        <v>15117</v>
      </c>
      <c r="B15088">
        <v>3</v>
      </c>
      <c r="C15088">
        <v>241</v>
      </c>
      <c r="D15088" s="32">
        <v>0.70833333333333337</v>
      </c>
      <c r="E15088">
        <v>13000</v>
      </c>
      <c r="G15088" s="31" t="s">
        <v>102</v>
      </c>
      <c r="H15088">
        <v>15</v>
      </c>
      <c r="I15088" s="31" t="s">
        <v>104</v>
      </c>
    </row>
    <row r="15089" spans="1:9" x14ac:dyDescent="0.3">
      <c r="A15089">
        <v>15118</v>
      </c>
      <c r="B15089">
        <v>2</v>
      </c>
      <c r="C15089">
        <v>241</v>
      </c>
      <c r="D15089" s="32">
        <v>0.75</v>
      </c>
      <c r="E15089">
        <v>10000</v>
      </c>
      <c r="G15089" s="31" t="s">
        <v>102</v>
      </c>
      <c r="H15089">
        <v>15</v>
      </c>
      <c r="I15089" s="31" t="s">
        <v>98</v>
      </c>
    </row>
    <row r="15090" spans="1:9" x14ac:dyDescent="0.3">
      <c r="A15090">
        <v>15119</v>
      </c>
      <c r="B15090">
        <v>1</v>
      </c>
      <c r="C15090">
        <v>241</v>
      </c>
      <c r="D15090" s="32">
        <v>0.78888888888888886</v>
      </c>
      <c r="E15090">
        <v>10000</v>
      </c>
      <c r="G15090" s="31" t="s">
        <v>102</v>
      </c>
      <c r="H15090">
        <v>15</v>
      </c>
      <c r="I15090" s="31" t="s">
        <v>99</v>
      </c>
    </row>
    <row r="15091" spans="1:9" x14ac:dyDescent="0.3">
      <c r="A15091">
        <v>15120</v>
      </c>
      <c r="B15091">
        <v>4</v>
      </c>
      <c r="C15091">
        <v>241</v>
      </c>
      <c r="D15091" s="32">
        <v>0.8</v>
      </c>
      <c r="E15091">
        <v>10000</v>
      </c>
      <c r="G15091" s="31" t="s">
        <v>97</v>
      </c>
      <c r="H15091">
        <v>15</v>
      </c>
      <c r="I15091" s="31" t="s">
        <v>103</v>
      </c>
    </row>
    <row r="15092" spans="1:9" x14ac:dyDescent="0.3">
      <c r="A15092">
        <v>15121</v>
      </c>
      <c r="B15092">
        <v>8</v>
      </c>
      <c r="C15092">
        <v>241</v>
      </c>
      <c r="D15092" s="32">
        <v>0.83333333333333337</v>
      </c>
      <c r="E15092">
        <v>10000</v>
      </c>
      <c r="G15092" s="31" t="s">
        <v>102</v>
      </c>
      <c r="H15092">
        <v>15</v>
      </c>
      <c r="I15092" s="31" t="s">
        <v>101</v>
      </c>
    </row>
    <row r="15093" spans="1:9" x14ac:dyDescent="0.3">
      <c r="A15093">
        <v>15122</v>
      </c>
      <c r="B15093">
        <v>5</v>
      </c>
      <c r="C15093">
        <v>241</v>
      </c>
      <c r="D15093" s="32">
        <v>0.72847222222222219</v>
      </c>
      <c r="E15093">
        <v>13000</v>
      </c>
      <c r="G15093" s="31" t="s">
        <v>97</v>
      </c>
      <c r="H15093">
        <v>15</v>
      </c>
      <c r="I15093" s="31" t="s">
        <v>105</v>
      </c>
    </row>
    <row r="15094" spans="1:9" x14ac:dyDescent="0.3">
      <c r="A15094">
        <v>15123</v>
      </c>
      <c r="B15094">
        <v>3</v>
      </c>
      <c r="C15094">
        <v>241</v>
      </c>
      <c r="D15094" s="32">
        <v>0.72847222222222219</v>
      </c>
      <c r="E15094">
        <v>10000</v>
      </c>
      <c r="G15094" s="31" t="s">
        <v>102</v>
      </c>
      <c r="H15094">
        <v>16</v>
      </c>
      <c r="I15094" s="31" t="s">
        <v>104</v>
      </c>
    </row>
    <row r="15095" spans="1:9" x14ac:dyDescent="0.3">
      <c r="A15095">
        <v>15124</v>
      </c>
      <c r="B15095">
        <v>2</v>
      </c>
      <c r="C15095">
        <v>241</v>
      </c>
      <c r="D15095" s="32">
        <v>0.77569444444444446</v>
      </c>
      <c r="E15095">
        <v>10000</v>
      </c>
      <c r="G15095" s="31" t="s">
        <v>102</v>
      </c>
      <c r="H15095">
        <v>16</v>
      </c>
      <c r="I15095" s="31" t="s">
        <v>98</v>
      </c>
    </row>
    <row r="15096" spans="1:9" x14ac:dyDescent="0.3">
      <c r="A15096">
        <v>15125</v>
      </c>
      <c r="B15096">
        <v>5</v>
      </c>
      <c r="C15096">
        <v>241</v>
      </c>
      <c r="D15096" s="32">
        <v>0.75</v>
      </c>
      <c r="E15096">
        <v>10000</v>
      </c>
      <c r="G15096" s="31" t="s">
        <v>102</v>
      </c>
      <c r="H15096">
        <v>16</v>
      </c>
      <c r="I15096" s="31" t="s">
        <v>105</v>
      </c>
    </row>
    <row r="15097" spans="1:9" x14ac:dyDescent="0.3">
      <c r="A15097">
        <v>15126</v>
      </c>
      <c r="B15097">
        <v>3</v>
      </c>
      <c r="C15097">
        <v>241</v>
      </c>
      <c r="D15097" s="32">
        <v>0.75347222222222221</v>
      </c>
      <c r="E15097">
        <v>10000</v>
      </c>
      <c r="G15097" s="31" t="s">
        <v>102</v>
      </c>
      <c r="H15097">
        <v>17</v>
      </c>
      <c r="I15097" s="31" t="s">
        <v>104</v>
      </c>
    </row>
    <row r="15098" spans="1:9" x14ac:dyDescent="0.3">
      <c r="A15098">
        <v>15127</v>
      </c>
      <c r="B15098">
        <v>2</v>
      </c>
      <c r="C15098">
        <v>241</v>
      </c>
      <c r="D15098" s="32">
        <v>0.78819444444444442</v>
      </c>
      <c r="E15098">
        <v>10000</v>
      </c>
      <c r="G15098" s="31" t="s">
        <v>97</v>
      </c>
      <c r="H15098">
        <v>17</v>
      </c>
      <c r="I15098" s="31" t="s">
        <v>98</v>
      </c>
    </row>
    <row r="15099" spans="1:9" x14ac:dyDescent="0.3">
      <c r="A15099">
        <v>15128</v>
      </c>
      <c r="B15099">
        <v>5</v>
      </c>
      <c r="C15099">
        <v>241</v>
      </c>
      <c r="D15099" s="32">
        <v>0.77777777777777779</v>
      </c>
      <c r="E15099">
        <v>10000</v>
      </c>
      <c r="G15099" s="31" t="s">
        <v>97</v>
      </c>
      <c r="H15099">
        <v>17</v>
      </c>
      <c r="I15099" s="31" t="s">
        <v>105</v>
      </c>
    </row>
    <row r="15100" spans="1:9" x14ac:dyDescent="0.3">
      <c r="A15100">
        <v>15129</v>
      </c>
      <c r="B15100">
        <v>3</v>
      </c>
      <c r="C15100">
        <v>241</v>
      </c>
      <c r="D15100" s="32">
        <v>0.77777777777777779</v>
      </c>
      <c r="E15100">
        <v>10000</v>
      </c>
      <c r="F15100">
        <v>1000</v>
      </c>
      <c r="G15100" s="31" t="s">
        <v>102</v>
      </c>
      <c r="H15100">
        <v>18</v>
      </c>
      <c r="I15100" s="31" t="s">
        <v>104</v>
      </c>
    </row>
    <row r="15101" spans="1:9" x14ac:dyDescent="0.3">
      <c r="A15101">
        <v>15130</v>
      </c>
      <c r="B15101">
        <v>5</v>
      </c>
      <c r="C15101">
        <v>241</v>
      </c>
      <c r="D15101" s="32">
        <v>0.79791666666666672</v>
      </c>
      <c r="E15101">
        <v>10000</v>
      </c>
      <c r="G15101" s="31" t="s">
        <v>97</v>
      </c>
      <c r="H15101">
        <v>18</v>
      </c>
      <c r="I15101" s="31" t="s">
        <v>105</v>
      </c>
    </row>
    <row r="15102" spans="1:9" x14ac:dyDescent="0.3">
      <c r="A15102">
        <v>15131</v>
      </c>
      <c r="B15102">
        <v>3</v>
      </c>
      <c r="C15102">
        <v>241</v>
      </c>
      <c r="D15102" s="32">
        <v>0.80347222222222225</v>
      </c>
      <c r="E15102">
        <v>10000</v>
      </c>
      <c r="F15102">
        <v>1000</v>
      </c>
      <c r="G15102" s="31" t="s">
        <v>102</v>
      </c>
      <c r="H15102">
        <v>19</v>
      </c>
      <c r="I15102" s="31" t="s">
        <v>104</v>
      </c>
    </row>
    <row r="15103" spans="1:9" x14ac:dyDescent="0.3">
      <c r="A15103">
        <v>15132</v>
      </c>
      <c r="B15103">
        <v>3</v>
      </c>
      <c r="C15103">
        <v>242</v>
      </c>
      <c r="D15103" s="32">
        <v>0.43611111111111112</v>
      </c>
      <c r="E15103">
        <v>10000</v>
      </c>
      <c r="G15103" s="31" t="s">
        <v>102</v>
      </c>
      <c r="H15103">
        <v>4</v>
      </c>
      <c r="I15103" s="31" t="s">
        <v>104</v>
      </c>
    </row>
    <row r="15104" spans="1:9" x14ac:dyDescent="0.3">
      <c r="A15104">
        <v>15133</v>
      </c>
      <c r="B15104">
        <v>1</v>
      </c>
      <c r="C15104">
        <v>242</v>
      </c>
      <c r="D15104" s="32">
        <v>0.44930555555555557</v>
      </c>
      <c r="E15104">
        <v>10000</v>
      </c>
      <c r="G15104" s="31" t="s">
        <v>97</v>
      </c>
      <c r="H15104">
        <v>4</v>
      </c>
      <c r="I15104" s="31" t="s">
        <v>99</v>
      </c>
    </row>
    <row r="15105" spans="1:9" x14ac:dyDescent="0.3">
      <c r="A15105">
        <v>15134</v>
      </c>
      <c r="B15105">
        <v>6</v>
      </c>
      <c r="C15105">
        <v>242</v>
      </c>
      <c r="D15105" s="32">
        <v>0.4513888888888889</v>
      </c>
      <c r="E15105">
        <v>10000</v>
      </c>
      <c r="G15105" s="31" t="s">
        <v>97</v>
      </c>
      <c r="H15105">
        <v>4</v>
      </c>
      <c r="I15105" s="31" t="s">
        <v>100</v>
      </c>
    </row>
    <row r="15106" spans="1:9" x14ac:dyDescent="0.3">
      <c r="A15106">
        <v>15135</v>
      </c>
      <c r="B15106">
        <v>4</v>
      </c>
      <c r="C15106">
        <v>242</v>
      </c>
      <c r="D15106" s="32">
        <v>0.43958333333333333</v>
      </c>
      <c r="E15106">
        <v>10000</v>
      </c>
      <c r="G15106" s="31" t="s">
        <v>102</v>
      </c>
      <c r="H15106">
        <v>4</v>
      </c>
      <c r="I15106" s="31" t="s">
        <v>103</v>
      </c>
    </row>
    <row r="15107" spans="1:9" x14ac:dyDescent="0.3">
      <c r="A15107">
        <v>15136</v>
      </c>
      <c r="B15107">
        <v>5</v>
      </c>
      <c r="C15107">
        <v>242</v>
      </c>
      <c r="D15107" s="32">
        <v>0.44444444444444442</v>
      </c>
      <c r="E15107">
        <v>10000</v>
      </c>
      <c r="G15107" s="31" t="s">
        <v>97</v>
      </c>
      <c r="H15107">
        <v>4</v>
      </c>
      <c r="I15107" s="31" t="s">
        <v>105</v>
      </c>
    </row>
    <row r="15108" spans="1:9" x14ac:dyDescent="0.3">
      <c r="A15108">
        <v>15137</v>
      </c>
      <c r="B15108">
        <v>3</v>
      </c>
      <c r="C15108">
        <v>242</v>
      </c>
      <c r="D15108" s="32">
        <v>0.45763888888888887</v>
      </c>
      <c r="E15108">
        <v>10000</v>
      </c>
      <c r="G15108" s="31" t="s">
        <v>102</v>
      </c>
      <c r="H15108">
        <v>5</v>
      </c>
      <c r="I15108" s="31" t="s">
        <v>104</v>
      </c>
    </row>
    <row r="15109" spans="1:9" x14ac:dyDescent="0.3">
      <c r="A15109">
        <v>15138</v>
      </c>
      <c r="B15109">
        <v>1</v>
      </c>
      <c r="C15109">
        <v>242</v>
      </c>
      <c r="D15109" s="32">
        <v>0.4826388888888889</v>
      </c>
      <c r="E15109">
        <v>10000</v>
      </c>
      <c r="G15109" s="31" t="s">
        <v>102</v>
      </c>
      <c r="H15109">
        <v>5</v>
      </c>
      <c r="I15109" s="31" t="s">
        <v>99</v>
      </c>
    </row>
    <row r="15110" spans="1:9" x14ac:dyDescent="0.3">
      <c r="A15110">
        <v>15139</v>
      </c>
      <c r="B15110">
        <v>6</v>
      </c>
      <c r="C15110">
        <v>242</v>
      </c>
      <c r="D15110" s="32">
        <v>0.48194444444444445</v>
      </c>
      <c r="E15110">
        <v>10000</v>
      </c>
      <c r="G15110" s="31" t="s">
        <v>97</v>
      </c>
      <c r="H15110">
        <v>5</v>
      </c>
      <c r="I15110" s="31" t="s">
        <v>100</v>
      </c>
    </row>
    <row r="15111" spans="1:9" x14ac:dyDescent="0.3">
      <c r="A15111">
        <v>15140</v>
      </c>
      <c r="B15111">
        <v>4</v>
      </c>
      <c r="C15111">
        <v>242</v>
      </c>
      <c r="D15111" s="32">
        <v>0.45694444444444443</v>
      </c>
      <c r="E15111">
        <v>10000</v>
      </c>
      <c r="G15111" s="31" t="s">
        <v>102</v>
      </c>
      <c r="H15111">
        <v>5</v>
      </c>
      <c r="I15111" s="31" t="s">
        <v>103</v>
      </c>
    </row>
    <row r="15112" spans="1:9" x14ac:dyDescent="0.3">
      <c r="A15112">
        <v>15141</v>
      </c>
      <c r="B15112">
        <v>5</v>
      </c>
      <c r="C15112">
        <v>242</v>
      </c>
      <c r="D15112" s="32">
        <v>0.47083333333333333</v>
      </c>
      <c r="E15112">
        <v>10000</v>
      </c>
      <c r="F15112">
        <v>2000</v>
      </c>
      <c r="G15112" s="31" t="s">
        <v>102</v>
      </c>
      <c r="H15112">
        <v>5</v>
      </c>
      <c r="I15112" s="31" t="s">
        <v>105</v>
      </c>
    </row>
    <row r="15113" spans="1:9" x14ac:dyDescent="0.3">
      <c r="A15113">
        <v>15142</v>
      </c>
      <c r="B15113">
        <v>3</v>
      </c>
      <c r="C15113">
        <v>242</v>
      </c>
      <c r="D15113" s="32">
        <v>0.48194444444444445</v>
      </c>
      <c r="E15113">
        <v>10000</v>
      </c>
      <c r="G15113" s="31" t="s">
        <v>102</v>
      </c>
      <c r="H15113">
        <v>6</v>
      </c>
      <c r="I15113" s="31" t="s">
        <v>104</v>
      </c>
    </row>
    <row r="15114" spans="1:9" x14ac:dyDescent="0.3">
      <c r="A15114">
        <v>15143</v>
      </c>
      <c r="B15114">
        <v>1</v>
      </c>
      <c r="C15114">
        <v>242</v>
      </c>
      <c r="D15114" s="32">
        <v>0.5180555555555556</v>
      </c>
      <c r="E15114">
        <v>10000</v>
      </c>
      <c r="F15114">
        <v>1000</v>
      </c>
      <c r="G15114" s="31" t="s">
        <v>102</v>
      </c>
      <c r="H15114">
        <v>6</v>
      </c>
      <c r="I15114" s="31" t="s">
        <v>99</v>
      </c>
    </row>
    <row r="15115" spans="1:9" x14ac:dyDescent="0.3">
      <c r="A15115">
        <v>15144</v>
      </c>
      <c r="B15115">
        <v>6</v>
      </c>
      <c r="C15115">
        <v>242</v>
      </c>
      <c r="D15115" s="32">
        <v>0.49930555555555556</v>
      </c>
      <c r="E15115">
        <v>10000</v>
      </c>
      <c r="G15115" s="31" t="s">
        <v>102</v>
      </c>
      <c r="H15115">
        <v>6</v>
      </c>
      <c r="I15115" s="31" t="s">
        <v>100</v>
      </c>
    </row>
    <row r="15116" spans="1:9" x14ac:dyDescent="0.3">
      <c r="A15116">
        <v>15145</v>
      </c>
      <c r="B15116">
        <v>4</v>
      </c>
      <c r="C15116">
        <v>242</v>
      </c>
      <c r="D15116" s="32">
        <v>0.48125000000000001</v>
      </c>
      <c r="E15116">
        <v>10000</v>
      </c>
      <c r="G15116" s="31" t="s">
        <v>102</v>
      </c>
      <c r="H15116">
        <v>6</v>
      </c>
      <c r="I15116" s="31" t="s">
        <v>103</v>
      </c>
    </row>
    <row r="15117" spans="1:9" x14ac:dyDescent="0.3">
      <c r="A15117">
        <v>15146</v>
      </c>
      <c r="B15117">
        <v>5</v>
      </c>
      <c r="C15117">
        <v>242</v>
      </c>
      <c r="D15117" s="32">
        <v>0.5229166666666667</v>
      </c>
      <c r="E15117">
        <v>10000</v>
      </c>
      <c r="G15117" s="31" t="s">
        <v>97</v>
      </c>
      <c r="H15117">
        <v>6</v>
      </c>
      <c r="I15117" s="31" t="s">
        <v>105</v>
      </c>
    </row>
    <row r="15118" spans="1:9" x14ac:dyDescent="0.3">
      <c r="A15118">
        <v>15147</v>
      </c>
      <c r="B15118">
        <v>3</v>
      </c>
      <c r="C15118">
        <v>242</v>
      </c>
      <c r="D15118" s="32">
        <v>0.54027777777777775</v>
      </c>
      <c r="E15118">
        <v>10000</v>
      </c>
      <c r="G15118" s="31" t="s">
        <v>97</v>
      </c>
      <c r="H15118">
        <v>7</v>
      </c>
      <c r="I15118" s="31" t="s">
        <v>104</v>
      </c>
    </row>
    <row r="15119" spans="1:9" x14ac:dyDescent="0.3">
      <c r="A15119">
        <v>15148</v>
      </c>
      <c r="B15119">
        <v>1</v>
      </c>
      <c r="C15119">
        <v>242</v>
      </c>
      <c r="D15119" s="32">
        <v>0.55347222222222225</v>
      </c>
      <c r="E15119">
        <v>10000</v>
      </c>
      <c r="G15119" s="31" t="s">
        <v>102</v>
      </c>
      <c r="H15119">
        <v>7</v>
      </c>
      <c r="I15119" s="31" t="s">
        <v>99</v>
      </c>
    </row>
    <row r="15120" spans="1:9" x14ac:dyDescent="0.3">
      <c r="A15120">
        <v>15149</v>
      </c>
      <c r="B15120">
        <v>6</v>
      </c>
      <c r="C15120">
        <v>242</v>
      </c>
      <c r="D15120" s="32">
        <v>0.5180555555555556</v>
      </c>
      <c r="E15120">
        <v>10000</v>
      </c>
      <c r="F15120">
        <v>2000</v>
      </c>
      <c r="G15120" s="31" t="s">
        <v>97</v>
      </c>
      <c r="H15120">
        <v>7</v>
      </c>
      <c r="I15120" s="31" t="s">
        <v>100</v>
      </c>
    </row>
    <row r="15121" spans="1:9" x14ac:dyDescent="0.3">
      <c r="A15121">
        <v>15150</v>
      </c>
      <c r="B15121">
        <v>4</v>
      </c>
      <c r="C15121">
        <v>242</v>
      </c>
      <c r="D15121" s="32">
        <v>0.52777777777777779</v>
      </c>
      <c r="E15121">
        <v>10000</v>
      </c>
      <c r="G15121" s="31" t="s">
        <v>97</v>
      </c>
      <c r="H15121">
        <v>7</v>
      </c>
      <c r="I15121" s="31" t="s">
        <v>103</v>
      </c>
    </row>
    <row r="15122" spans="1:9" x14ac:dyDescent="0.3">
      <c r="A15122">
        <v>15151</v>
      </c>
      <c r="B15122">
        <v>5</v>
      </c>
      <c r="C15122">
        <v>242</v>
      </c>
      <c r="D15122" s="32">
        <v>0.54583333333333328</v>
      </c>
      <c r="E15122">
        <v>10000</v>
      </c>
      <c r="G15122" s="31" t="s">
        <v>102</v>
      </c>
      <c r="H15122">
        <v>7</v>
      </c>
      <c r="I15122" s="31" t="s">
        <v>105</v>
      </c>
    </row>
    <row r="15123" spans="1:9" x14ac:dyDescent="0.3">
      <c r="A15123">
        <v>15152</v>
      </c>
      <c r="B15123">
        <v>3</v>
      </c>
      <c r="C15123">
        <v>242</v>
      </c>
      <c r="D15123" s="32">
        <v>0.55138888888888893</v>
      </c>
      <c r="E15123">
        <v>10000</v>
      </c>
      <c r="G15123" s="31" t="s">
        <v>97</v>
      </c>
      <c r="H15123">
        <v>8</v>
      </c>
      <c r="I15123" s="31" t="s">
        <v>104</v>
      </c>
    </row>
    <row r="15124" spans="1:9" x14ac:dyDescent="0.3">
      <c r="A15124">
        <v>15153</v>
      </c>
      <c r="B15124">
        <v>1</v>
      </c>
      <c r="C15124">
        <v>242</v>
      </c>
      <c r="D15124" s="32">
        <v>0.62916666666666665</v>
      </c>
      <c r="E15124">
        <v>10000</v>
      </c>
      <c r="G15124" s="31" t="s">
        <v>97</v>
      </c>
      <c r="H15124">
        <v>8</v>
      </c>
      <c r="I15124" s="31" t="s">
        <v>99</v>
      </c>
    </row>
    <row r="15125" spans="1:9" x14ac:dyDescent="0.3">
      <c r="A15125">
        <v>15154</v>
      </c>
      <c r="B15125">
        <v>4</v>
      </c>
      <c r="C15125">
        <v>242</v>
      </c>
      <c r="D15125" s="32">
        <v>0.55625000000000002</v>
      </c>
      <c r="E15125">
        <v>10000</v>
      </c>
      <c r="G15125" s="31" t="s">
        <v>102</v>
      </c>
      <c r="H15125">
        <v>8</v>
      </c>
      <c r="I15125" s="31" t="s">
        <v>103</v>
      </c>
    </row>
    <row r="15126" spans="1:9" x14ac:dyDescent="0.3">
      <c r="A15126">
        <v>15155</v>
      </c>
      <c r="B15126">
        <v>5</v>
      </c>
      <c r="C15126">
        <v>242</v>
      </c>
      <c r="D15126" s="32">
        <v>0.5854166666666667</v>
      </c>
      <c r="E15126">
        <v>10000</v>
      </c>
      <c r="G15126" s="31" t="s">
        <v>97</v>
      </c>
      <c r="H15126">
        <v>8</v>
      </c>
      <c r="I15126" s="31" t="s">
        <v>105</v>
      </c>
    </row>
    <row r="15127" spans="1:9" x14ac:dyDescent="0.3">
      <c r="A15127">
        <v>15156</v>
      </c>
      <c r="B15127">
        <v>3</v>
      </c>
      <c r="C15127">
        <v>242</v>
      </c>
      <c r="D15127" s="32">
        <v>0.57013888888888886</v>
      </c>
      <c r="E15127">
        <v>10000</v>
      </c>
      <c r="G15127" s="31" t="s">
        <v>102</v>
      </c>
      <c r="H15127">
        <v>9</v>
      </c>
      <c r="I15127" s="31" t="s">
        <v>104</v>
      </c>
    </row>
    <row r="15128" spans="1:9" x14ac:dyDescent="0.3">
      <c r="A15128">
        <v>15157</v>
      </c>
      <c r="B15128">
        <v>1</v>
      </c>
      <c r="C15128">
        <v>242</v>
      </c>
      <c r="D15128" s="32">
        <v>0.65833333333333333</v>
      </c>
      <c r="E15128">
        <v>10000</v>
      </c>
      <c r="G15128" s="31" t="s">
        <v>102</v>
      </c>
      <c r="H15128">
        <v>9</v>
      </c>
      <c r="I15128" s="31" t="s">
        <v>99</v>
      </c>
    </row>
    <row r="15129" spans="1:9" x14ac:dyDescent="0.3">
      <c r="A15129">
        <v>15158</v>
      </c>
      <c r="B15129">
        <v>4</v>
      </c>
      <c r="C15129">
        <v>242</v>
      </c>
      <c r="D15129" s="32">
        <v>0.63402777777777775</v>
      </c>
      <c r="E15129">
        <v>10000</v>
      </c>
      <c r="G15129" s="31" t="s">
        <v>102</v>
      </c>
      <c r="H15129">
        <v>9</v>
      </c>
      <c r="I15129" s="31" t="s">
        <v>103</v>
      </c>
    </row>
    <row r="15130" spans="1:9" x14ac:dyDescent="0.3">
      <c r="A15130">
        <v>15159</v>
      </c>
      <c r="B15130">
        <v>5</v>
      </c>
      <c r="C15130">
        <v>242</v>
      </c>
      <c r="D15130" s="32">
        <v>0.61944444444444446</v>
      </c>
      <c r="E15130">
        <v>10000</v>
      </c>
      <c r="G15130" s="31" t="s">
        <v>97</v>
      </c>
      <c r="H15130">
        <v>9</v>
      </c>
      <c r="I15130" s="31" t="s">
        <v>105</v>
      </c>
    </row>
    <row r="15131" spans="1:9" x14ac:dyDescent="0.3">
      <c r="A15131">
        <v>15160</v>
      </c>
      <c r="B15131">
        <v>3</v>
      </c>
      <c r="C15131">
        <v>242</v>
      </c>
      <c r="D15131" s="32">
        <v>0.58333333333333337</v>
      </c>
      <c r="E15131">
        <v>10000</v>
      </c>
      <c r="F15131">
        <v>1000</v>
      </c>
      <c r="G15131" s="31" t="s">
        <v>97</v>
      </c>
      <c r="H15131">
        <v>10</v>
      </c>
      <c r="I15131" s="31" t="s">
        <v>104</v>
      </c>
    </row>
    <row r="15132" spans="1:9" x14ac:dyDescent="0.3">
      <c r="A15132">
        <v>15161</v>
      </c>
      <c r="B15132">
        <v>1</v>
      </c>
      <c r="C15132">
        <v>242</v>
      </c>
      <c r="D15132" s="32">
        <v>0.69027777777777777</v>
      </c>
      <c r="E15132">
        <v>10000</v>
      </c>
      <c r="G15132" s="31" t="s">
        <v>97</v>
      </c>
      <c r="H15132">
        <v>10</v>
      </c>
      <c r="I15132" s="31" t="s">
        <v>99</v>
      </c>
    </row>
    <row r="15133" spans="1:9" x14ac:dyDescent="0.3">
      <c r="A15133">
        <v>15162</v>
      </c>
      <c r="B15133">
        <v>4</v>
      </c>
      <c r="C15133">
        <v>242</v>
      </c>
      <c r="D15133" s="32">
        <v>0.65763888888888888</v>
      </c>
      <c r="E15133">
        <v>10000</v>
      </c>
      <c r="F15133">
        <v>1000</v>
      </c>
      <c r="G15133" s="31" t="s">
        <v>97</v>
      </c>
      <c r="H15133">
        <v>10</v>
      </c>
      <c r="I15133" s="31" t="s">
        <v>103</v>
      </c>
    </row>
    <row r="15134" spans="1:9" x14ac:dyDescent="0.3">
      <c r="A15134">
        <v>15163</v>
      </c>
      <c r="B15134">
        <v>5</v>
      </c>
      <c r="C15134">
        <v>242</v>
      </c>
      <c r="D15134" s="32">
        <v>0.64652777777777781</v>
      </c>
      <c r="E15134">
        <v>10000</v>
      </c>
      <c r="G15134" s="31" t="s">
        <v>97</v>
      </c>
      <c r="H15134">
        <v>10</v>
      </c>
      <c r="I15134" s="31" t="s">
        <v>105</v>
      </c>
    </row>
    <row r="15135" spans="1:9" x14ac:dyDescent="0.3">
      <c r="A15135">
        <v>15164</v>
      </c>
      <c r="B15135">
        <v>3</v>
      </c>
      <c r="C15135">
        <v>242</v>
      </c>
      <c r="D15135" s="32">
        <v>0.64652777777777781</v>
      </c>
      <c r="E15135">
        <v>13000</v>
      </c>
      <c r="F15135">
        <v>2000</v>
      </c>
      <c r="G15135" s="31" t="s">
        <v>102</v>
      </c>
      <c r="H15135">
        <v>11</v>
      </c>
      <c r="I15135" s="31" t="s">
        <v>104</v>
      </c>
    </row>
    <row r="15136" spans="1:9" x14ac:dyDescent="0.3">
      <c r="A15136">
        <v>15165</v>
      </c>
      <c r="B15136">
        <v>1</v>
      </c>
      <c r="C15136">
        <v>242</v>
      </c>
      <c r="D15136" s="32">
        <v>0.71666666666666667</v>
      </c>
      <c r="E15136">
        <v>10000</v>
      </c>
      <c r="F15136">
        <v>2000</v>
      </c>
      <c r="G15136" s="31" t="s">
        <v>102</v>
      </c>
      <c r="H15136">
        <v>11</v>
      </c>
      <c r="I15136" s="31" t="s">
        <v>99</v>
      </c>
    </row>
    <row r="15137" spans="1:9" x14ac:dyDescent="0.3">
      <c r="A15137">
        <v>15166</v>
      </c>
      <c r="B15137">
        <v>4</v>
      </c>
      <c r="C15137">
        <v>242</v>
      </c>
      <c r="D15137" s="32">
        <v>0.68333333333333335</v>
      </c>
      <c r="E15137">
        <v>10000</v>
      </c>
      <c r="G15137" s="31" t="s">
        <v>102</v>
      </c>
      <c r="H15137">
        <v>11</v>
      </c>
      <c r="I15137" s="31" t="s">
        <v>103</v>
      </c>
    </row>
    <row r="15138" spans="1:9" x14ac:dyDescent="0.3">
      <c r="A15138">
        <v>15167</v>
      </c>
      <c r="B15138">
        <v>5</v>
      </c>
      <c r="C15138">
        <v>242</v>
      </c>
      <c r="D15138" s="32">
        <v>0.68472222222222223</v>
      </c>
      <c r="E15138">
        <v>10000</v>
      </c>
      <c r="G15138" s="31" t="s">
        <v>102</v>
      </c>
      <c r="H15138">
        <v>11</v>
      </c>
      <c r="I15138" s="31" t="s">
        <v>105</v>
      </c>
    </row>
    <row r="15139" spans="1:9" x14ac:dyDescent="0.3">
      <c r="A15139">
        <v>15168</v>
      </c>
      <c r="B15139">
        <v>3</v>
      </c>
      <c r="C15139">
        <v>242</v>
      </c>
      <c r="D15139" s="32">
        <v>0.66597222222222219</v>
      </c>
      <c r="E15139">
        <v>13000</v>
      </c>
      <c r="G15139" s="31" t="s">
        <v>97</v>
      </c>
      <c r="H15139">
        <v>12</v>
      </c>
      <c r="I15139" s="31" t="s">
        <v>104</v>
      </c>
    </row>
    <row r="15140" spans="1:9" x14ac:dyDescent="0.3">
      <c r="A15140">
        <v>15169</v>
      </c>
      <c r="B15140">
        <v>1</v>
      </c>
      <c r="C15140">
        <v>242</v>
      </c>
      <c r="D15140" s="32">
        <v>0.74375000000000002</v>
      </c>
      <c r="E15140">
        <v>10000</v>
      </c>
      <c r="F15140">
        <v>2000</v>
      </c>
      <c r="G15140" s="31" t="s">
        <v>97</v>
      </c>
      <c r="H15140">
        <v>12</v>
      </c>
      <c r="I15140" s="31" t="s">
        <v>99</v>
      </c>
    </row>
    <row r="15141" spans="1:9" x14ac:dyDescent="0.3">
      <c r="A15141">
        <v>15170</v>
      </c>
      <c r="B15141">
        <v>4</v>
      </c>
      <c r="C15141">
        <v>242</v>
      </c>
      <c r="D15141" s="32">
        <v>0.71250000000000002</v>
      </c>
      <c r="E15141">
        <v>10000</v>
      </c>
      <c r="G15141" s="31" t="s">
        <v>97</v>
      </c>
      <c r="H15141">
        <v>12</v>
      </c>
      <c r="I15141" s="31" t="s">
        <v>103</v>
      </c>
    </row>
    <row r="15142" spans="1:9" x14ac:dyDescent="0.3">
      <c r="A15142">
        <v>15171</v>
      </c>
      <c r="B15142">
        <v>5</v>
      </c>
      <c r="C15142">
        <v>242</v>
      </c>
      <c r="D15142" s="32">
        <v>0.7055555555555556</v>
      </c>
      <c r="E15142">
        <v>10000</v>
      </c>
      <c r="G15142" s="31" t="s">
        <v>102</v>
      </c>
      <c r="H15142">
        <v>12</v>
      </c>
      <c r="I15142" s="31" t="s">
        <v>105</v>
      </c>
    </row>
    <row r="15143" spans="1:9" x14ac:dyDescent="0.3">
      <c r="A15143">
        <v>15172</v>
      </c>
      <c r="B15143">
        <v>3</v>
      </c>
      <c r="C15143">
        <v>242</v>
      </c>
      <c r="D15143" s="32">
        <v>0.70486111111111116</v>
      </c>
      <c r="E15143">
        <v>10000</v>
      </c>
      <c r="F15143">
        <v>2000</v>
      </c>
      <c r="G15143" s="31" t="s">
        <v>97</v>
      </c>
      <c r="H15143">
        <v>13</v>
      </c>
      <c r="I15143" s="31" t="s">
        <v>104</v>
      </c>
    </row>
    <row r="15144" spans="1:9" x14ac:dyDescent="0.3">
      <c r="A15144">
        <v>15173</v>
      </c>
      <c r="B15144">
        <v>1</v>
      </c>
      <c r="C15144">
        <v>242</v>
      </c>
      <c r="D15144" s="32">
        <v>0.77083333333333337</v>
      </c>
      <c r="E15144">
        <v>10000</v>
      </c>
      <c r="G15144" s="31" t="s">
        <v>102</v>
      </c>
      <c r="H15144">
        <v>13</v>
      </c>
      <c r="I15144" s="31" t="s">
        <v>99</v>
      </c>
    </row>
    <row r="15145" spans="1:9" x14ac:dyDescent="0.3">
      <c r="A15145">
        <v>15174</v>
      </c>
      <c r="B15145">
        <v>4</v>
      </c>
      <c r="C15145">
        <v>242</v>
      </c>
      <c r="D15145" s="32">
        <v>0.73472222222222228</v>
      </c>
      <c r="E15145">
        <v>10000</v>
      </c>
      <c r="G15145" s="31" t="s">
        <v>97</v>
      </c>
      <c r="H15145">
        <v>13</v>
      </c>
      <c r="I15145" s="31" t="s">
        <v>103</v>
      </c>
    </row>
    <row r="15146" spans="1:9" x14ac:dyDescent="0.3">
      <c r="A15146">
        <v>15175</v>
      </c>
      <c r="B15146">
        <v>5</v>
      </c>
      <c r="C15146">
        <v>242</v>
      </c>
      <c r="D15146" s="32">
        <v>0.72361111111111109</v>
      </c>
      <c r="E15146">
        <v>10000</v>
      </c>
      <c r="G15146" s="31" t="s">
        <v>97</v>
      </c>
      <c r="H15146">
        <v>13</v>
      </c>
      <c r="I15146" s="31" t="s">
        <v>105</v>
      </c>
    </row>
    <row r="15147" spans="1:9" x14ac:dyDescent="0.3">
      <c r="A15147">
        <v>15176</v>
      </c>
      <c r="B15147">
        <v>3</v>
      </c>
      <c r="C15147">
        <v>242</v>
      </c>
      <c r="D15147" s="32">
        <v>0.72291666666666665</v>
      </c>
      <c r="E15147">
        <v>10000</v>
      </c>
      <c r="G15147" s="31" t="s">
        <v>97</v>
      </c>
      <c r="H15147">
        <v>14</v>
      </c>
      <c r="I15147" s="31" t="s">
        <v>104</v>
      </c>
    </row>
    <row r="15148" spans="1:9" x14ac:dyDescent="0.3">
      <c r="A15148">
        <v>15177</v>
      </c>
      <c r="B15148">
        <v>1</v>
      </c>
      <c r="C15148">
        <v>242</v>
      </c>
      <c r="D15148" s="32">
        <v>0.80069444444444449</v>
      </c>
      <c r="E15148">
        <v>10000</v>
      </c>
      <c r="G15148" s="31" t="s">
        <v>102</v>
      </c>
      <c r="H15148">
        <v>14</v>
      </c>
      <c r="I15148" s="31" t="s">
        <v>99</v>
      </c>
    </row>
    <row r="15149" spans="1:9" x14ac:dyDescent="0.3">
      <c r="A15149">
        <v>15178</v>
      </c>
      <c r="B15149">
        <v>4</v>
      </c>
      <c r="C15149">
        <v>242</v>
      </c>
      <c r="D15149" s="32">
        <v>0.74861111111111112</v>
      </c>
      <c r="E15149">
        <v>10000</v>
      </c>
      <c r="G15149" s="31" t="s">
        <v>102</v>
      </c>
      <c r="H15149">
        <v>14</v>
      </c>
      <c r="I15149" s="31" t="s">
        <v>103</v>
      </c>
    </row>
    <row r="15150" spans="1:9" x14ac:dyDescent="0.3">
      <c r="A15150">
        <v>15179</v>
      </c>
      <c r="B15150">
        <v>5</v>
      </c>
      <c r="C15150">
        <v>242</v>
      </c>
      <c r="D15150" s="32">
        <v>0.74027777777777781</v>
      </c>
      <c r="E15150">
        <v>10000</v>
      </c>
      <c r="F15150">
        <v>2000</v>
      </c>
      <c r="G15150" s="31" t="s">
        <v>102</v>
      </c>
      <c r="H15150">
        <v>14</v>
      </c>
      <c r="I15150" s="31" t="s">
        <v>105</v>
      </c>
    </row>
    <row r="15151" spans="1:9" x14ac:dyDescent="0.3">
      <c r="A15151">
        <v>15180</v>
      </c>
      <c r="B15151">
        <v>3</v>
      </c>
      <c r="C15151">
        <v>242</v>
      </c>
      <c r="D15151" s="32">
        <v>0.74375000000000002</v>
      </c>
      <c r="E15151">
        <v>10000</v>
      </c>
      <c r="G15151" s="31" t="s">
        <v>97</v>
      </c>
      <c r="H15151">
        <v>15</v>
      </c>
      <c r="I15151" s="31" t="s">
        <v>104</v>
      </c>
    </row>
    <row r="15152" spans="1:9" x14ac:dyDescent="0.3">
      <c r="A15152">
        <v>15181</v>
      </c>
      <c r="B15152">
        <v>1</v>
      </c>
      <c r="C15152">
        <v>242</v>
      </c>
      <c r="D15152" s="32">
        <v>0.83263888888888893</v>
      </c>
      <c r="E15152">
        <v>10000</v>
      </c>
      <c r="G15152" s="31" t="s">
        <v>102</v>
      </c>
      <c r="H15152">
        <v>15</v>
      </c>
      <c r="I15152" s="31" t="s">
        <v>99</v>
      </c>
    </row>
    <row r="15153" spans="1:9" x14ac:dyDescent="0.3">
      <c r="A15153">
        <v>15182</v>
      </c>
      <c r="B15153">
        <v>4</v>
      </c>
      <c r="C15153">
        <v>242</v>
      </c>
      <c r="D15153" s="32">
        <v>0.77083333333333337</v>
      </c>
      <c r="E15153">
        <v>10000</v>
      </c>
      <c r="F15153">
        <v>2000</v>
      </c>
      <c r="G15153" s="31" t="s">
        <v>97</v>
      </c>
      <c r="H15153">
        <v>15</v>
      </c>
      <c r="I15153" s="31" t="s">
        <v>103</v>
      </c>
    </row>
    <row r="15154" spans="1:9" x14ac:dyDescent="0.3">
      <c r="A15154">
        <v>15183</v>
      </c>
      <c r="B15154">
        <v>5</v>
      </c>
      <c r="C15154">
        <v>242</v>
      </c>
      <c r="D15154" s="32">
        <v>0.75902777777777775</v>
      </c>
      <c r="E15154">
        <v>10000</v>
      </c>
      <c r="G15154" s="31" t="s">
        <v>102</v>
      </c>
      <c r="H15154">
        <v>15</v>
      </c>
      <c r="I15154" s="31" t="s">
        <v>105</v>
      </c>
    </row>
    <row r="15155" spans="1:9" x14ac:dyDescent="0.3">
      <c r="A15155">
        <v>15184</v>
      </c>
      <c r="B15155">
        <v>3</v>
      </c>
      <c r="C15155">
        <v>242</v>
      </c>
      <c r="D15155" s="32">
        <v>0.76666666666666672</v>
      </c>
      <c r="E15155">
        <v>10000</v>
      </c>
      <c r="G15155" s="31" t="s">
        <v>97</v>
      </c>
      <c r="H15155">
        <v>16</v>
      </c>
      <c r="I15155" s="31" t="s">
        <v>104</v>
      </c>
    </row>
    <row r="15156" spans="1:9" x14ac:dyDescent="0.3">
      <c r="A15156">
        <v>15185</v>
      </c>
      <c r="B15156">
        <v>1</v>
      </c>
      <c r="C15156">
        <v>242</v>
      </c>
      <c r="D15156" s="32"/>
      <c r="E15156">
        <v>10000</v>
      </c>
      <c r="G15156" s="31" t="s">
        <v>97</v>
      </c>
      <c r="H15156">
        <v>16</v>
      </c>
      <c r="I15156" s="31" t="s">
        <v>99</v>
      </c>
    </row>
    <row r="15157" spans="1:9" x14ac:dyDescent="0.3">
      <c r="A15157">
        <v>15186</v>
      </c>
      <c r="B15157">
        <v>4</v>
      </c>
      <c r="C15157">
        <v>242</v>
      </c>
      <c r="D15157" s="32">
        <v>0.7944444444444444</v>
      </c>
      <c r="E15157">
        <v>10000</v>
      </c>
      <c r="G15157" s="31" t="s">
        <v>102</v>
      </c>
      <c r="H15157">
        <v>16</v>
      </c>
      <c r="I15157" s="31" t="s">
        <v>103</v>
      </c>
    </row>
    <row r="15158" spans="1:9" x14ac:dyDescent="0.3">
      <c r="A15158">
        <v>15187</v>
      </c>
      <c r="B15158">
        <v>5</v>
      </c>
      <c r="C15158">
        <v>242</v>
      </c>
      <c r="D15158" s="32">
        <v>0.78680555555555554</v>
      </c>
      <c r="E15158">
        <v>10000</v>
      </c>
      <c r="G15158" s="31" t="s">
        <v>102</v>
      </c>
      <c r="H15158">
        <v>16</v>
      </c>
      <c r="I15158" s="31" t="s">
        <v>105</v>
      </c>
    </row>
    <row r="15159" spans="1:9" x14ac:dyDescent="0.3">
      <c r="A15159">
        <v>15188</v>
      </c>
      <c r="B15159">
        <v>3</v>
      </c>
      <c r="C15159">
        <v>242</v>
      </c>
      <c r="D15159" s="32">
        <v>0.79652777777777772</v>
      </c>
      <c r="E15159">
        <v>10000</v>
      </c>
      <c r="G15159" s="31" t="s">
        <v>97</v>
      </c>
      <c r="H15159">
        <v>17</v>
      </c>
      <c r="I15159" s="31" t="s">
        <v>104</v>
      </c>
    </row>
    <row r="15160" spans="1:9" x14ac:dyDescent="0.3">
      <c r="A15160">
        <v>15189</v>
      </c>
      <c r="B15160">
        <v>4</v>
      </c>
      <c r="C15160">
        <v>242</v>
      </c>
      <c r="D15160" s="32">
        <v>0.81388888888888888</v>
      </c>
      <c r="E15160">
        <v>10000</v>
      </c>
      <c r="G15160" s="31" t="s">
        <v>97</v>
      </c>
      <c r="H15160">
        <v>17</v>
      </c>
      <c r="I15160" s="31" t="s">
        <v>103</v>
      </c>
    </row>
    <row r="15161" spans="1:9" x14ac:dyDescent="0.3">
      <c r="A15161">
        <v>15190</v>
      </c>
      <c r="B15161">
        <v>5</v>
      </c>
      <c r="C15161">
        <v>242</v>
      </c>
      <c r="D15161" s="32">
        <v>0.81319444444444444</v>
      </c>
      <c r="E15161">
        <v>10000</v>
      </c>
      <c r="G15161" s="31" t="s">
        <v>97</v>
      </c>
      <c r="H15161">
        <v>17</v>
      </c>
      <c r="I15161" s="31" t="s">
        <v>105</v>
      </c>
    </row>
    <row r="15162" spans="1:9" x14ac:dyDescent="0.3">
      <c r="A15162">
        <v>15191</v>
      </c>
      <c r="B15162">
        <v>3</v>
      </c>
      <c r="C15162">
        <v>242</v>
      </c>
      <c r="D15162" s="32">
        <v>0.82222222222222219</v>
      </c>
      <c r="E15162">
        <v>10000</v>
      </c>
      <c r="G15162" s="31" t="s">
        <v>102</v>
      </c>
      <c r="H15162">
        <v>18</v>
      </c>
      <c r="I15162" s="31" t="s">
        <v>104</v>
      </c>
    </row>
    <row r="15163" spans="1:9" x14ac:dyDescent="0.3">
      <c r="A15163">
        <v>15192</v>
      </c>
      <c r="B15163">
        <v>4</v>
      </c>
      <c r="C15163">
        <v>242</v>
      </c>
      <c r="D15163" s="32">
        <v>0.83472222222222225</v>
      </c>
      <c r="E15163">
        <v>10000</v>
      </c>
      <c r="G15163" s="31" t="s">
        <v>97</v>
      </c>
      <c r="H15163">
        <v>18</v>
      </c>
      <c r="I15163" s="31" t="s">
        <v>103</v>
      </c>
    </row>
    <row r="15164" spans="1:9" x14ac:dyDescent="0.3">
      <c r="A15164">
        <v>15193</v>
      </c>
      <c r="B15164">
        <v>5</v>
      </c>
      <c r="C15164">
        <v>242</v>
      </c>
      <c r="D15164" s="32">
        <v>0.82986111111111116</v>
      </c>
      <c r="E15164">
        <v>10000</v>
      </c>
      <c r="G15164" s="31" t="s">
        <v>97</v>
      </c>
      <c r="H15164">
        <v>18</v>
      </c>
      <c r="I15164" s="31" t="s">
        <v>105</v>
      </c>
    </row>
    <row r="15165" spans="1:9" x14ac:dyDescent="0.3">
      <c r="A15165">
        <v>15194</v>
      </c>
      <c r="B15165">
        <v>3</v>
      </c>
      <c r="C15165">
        <v>242</v>
      </c>
      <c r="D15165" s="32"/>
      <c r="E15165">
        <v>10000</v>
      </c>
      <c r="F15165">
        <v>1000</v>
      </c>
      <c r="G15165" s="31" t="s">
        <v>97</v>
      </c>
      <c r="H15165">
        <v>19</v>
      </c>
      <c r="I15165" s="31" t="s">
        <v>104</v>
      </c>
    </row>
    <row r="15166" spans="1:9" x14ac:dyDescent="0.3">
      <c r="A15166">
        <v>15195</v>
      </c>
      <c r="B15166">
        <v>5</v>
      </c>
      <c r="C15166">
        <v>242</v>
      </c>
      <c r="D15166" s="32"/>
      <c r="E15166">
        <v>10000</v>
      </c>
      <c r="G15166" s="31" t="s">
        <v>97</v>
      </c>
      <c r="H15166">
        <v>19</v>
      </c>
      <c r="I15166" s="31" t="s">
        <v>105</v>
      </c>
    </row>
    <row r="15167" spans="1:9" x14ac:dyDescent="0.3">
      <c r="A15167">
        <v>15196</v>
      </c>
      <c r="B15167">
        <v>3</v>
      </c>
      <c r="C15167">
        <v>243</v>
      </c>
      <c r="D15167" s="32">
        <v>0.43402777777777779</v>
      </c>
      <c r="E15167">
        <v>10000</v>
      </c>
      <c r="F15167">
        <v>2000</v>
      </c>
      <c r="G15167" s="31" t="s">
        <v>102</v>
      </c>
      <c r="H15167">
        <v>4</v>
      </c>
      <c r="I15167" s="31" t="s">
        <v>104</v>
      </c>
    </row>
    <row r="15168" spans="1:9" x14ac:dyDescent="0.3">
      <c r="A15168">
        <v>15197</v>
      </c>
      <c r="B15168">
        <v>2</v>
      </c>
      <c r="C15168">
        <v>243</v>
      </c>
      <c r="D15168" s="32">
        <v>0.45555555555555555</v>
      </c>
      <c r="E15168">
        <v>10000</v>
      </c>
      <c r="G15168" s="31" t="s">
        <v>97</v>
      </c>
      <c r="H15168">
        <v>4</v>
      </c>
      <c r="I15168" s="31" t="s">
        <v>98</v>
      </c>
    </row>
    <row r="15169" spans="1:9" x14ac:dyDescent="0.3">
      <c r="A15169">
        <v>15198</v>
      </c>
      <c r="B15169">
        <v>1</v>
      </c>
      <c r="C15169">
        <v>243</v>
      </c>
      <c r="D15169" s="32">
        <v>0.44861111111111113</v>
      </c>
      <c r="E15169">
        <v>10000</v>
      </c>
      <c r="F15169">
        <v>2000</v>
      </c>
      <c r="G15169" s="31" t="s">
        <v>97</v>
      </c>
      <c r="H15169">
        <v>4</v>
      </c>
      <c r="I15169" s="31" t="s">
        <v>99</v>
      </c>
    </row>
    <row r="15170" spans="1:9" x14ac:dyDescent="0.3">
      <c r="A15170">
        <v>15199</v>
      </c>
      <c r="B15170">
        <v>6</v>
      </c>
      <c r="C15170">
        <v>243</v>
      </c>
      <c r="D15170" s="32">
        <v>0.43819444444444444</v>
      </c>
      <c r="E15170">
        <v>10000</v>
      </c>
      <c r="G15170" s="31" t="s">
        <v>102</v>
      </c>
      <c r="H15170">
        <v>4</v>
      </c>
      <c r="I15170" s="31" t="s">
        <v>100</v>
      </c>
    </row>
    <row r="15171" spans="1:9" x14ac:dyDescent="0.3">
      <c r="A15171">
        <v>15200</v>
      </c>
      <c r="B15171">
        <v>8</v>
      </c>
      <c r="C15171">
        <v>243</v>
      </c>
      <c r="D15171" s="32">
        <v>0.48541666666666666</v>
      </c>
      <c r="E15171">
        <v>10000</v>
      </c>
      <c r="G15171" s="31" t="s">
        <v>102</v>
      </c>
      <c r="H15171">
        <v>4</v>
      </c>
      <c r="I15171" s="31" t="s">
        <v>101</v>
      </c>
    </row>
    <row r="15172" spans="1:9" x14ac:dyDescent="0.3">
      <c r="A15172">
        <v>15201</v>
      </c>
      <c r="B15172">
        <v>3</v>
      </c>
      <c r="C15172">
        <v>243</v>
      </c>
      <c r="D15172" s="32">
        <v>0.51180555555555551</v>
      </c>
      <c r="E15172">
        <v>10000</v>
      </c>
      <c r="G15172" s="31" t="s">
        <v>102</v>
      </c>
      <c r="H15172">
        <v>5</v>
      </c>
      <c r="I15172" s="31" t="s">
        <v>104</v>
      </c>
    </row>
    <row r="15173" spans="1:9" x14ac:dyDescent="0.3">
      <c r="A15173">
        <v>15202</v>
      </c>
      <c r="B15173">
        <v>2</v>
      </c>
      <c r="C15173">
        <v>243</v>
      </c>
      <c r="D15173" s="32">
        <v>0.52500000000000002</v>
      </c>
      <c r="E15173">
        <v>10000</v>
      </c>
      <c r="G15173" s="31" t="s">
        <v>102</v>
      </c>
      <c r="H15173">
        <v>5</v>
      </c>
      <c r="I15173" s="31" t="s">
        <v>98</v>
      </c>
    </row>
    <row r="15174" spans="1:9" x14ac:dyDescent="0.3">
      <c r="A15174">
        <v>15203</v>
      </c>
      <c r="B15174">
        <v>1</v>
      </c>
      <c r="C15174">
        <v>243</v>
      </c>
      <c r="D15174" s="32">
        <v>0.55763888888888891</v>
      </c>
      <c r="E15174">
        <v>13000</v>
      </c>
      <c r="G15174" s="31" t="s">
        <v>97</v>
      </c>
      <c r="H15174">
        <v>5</v>
      </c>
      <c r="I15174" s="31" t="s">
        <v>99</v>
      </c>
    </row>
    <row r="15175" spans="1:9" x14ac:dyDescent="0.3">
      <c r="A15175">
        <v>15204</v>
      </c>
      <c r="B15175">
        <v>6</v>
      </c>
      <c r="C15175">
        <v>243</v>
      </c>
      <c r="D15175" s="32">
        <v>0.66111111111111109</v>
      </c>
      <c r="E15175">
        <v>10000</v>
      </c>
      <c r="G15175" s="31" t="s">
        <v>97</v>
      </c>
      <c r="H15175">
        <v>5</v>
      </c>
      <c r="I15175" s="31" t="s">
        <v>100</v>
      </c>
    </row>
    <row r="15176" spans="1:9" x14ac:dyDescent="0.3">
      <c r="A15176">
        <v>15205</v>
      </c>
      <c r="B15176">
        <v>8</v>
      </c>
      <c r="C15176">
        <v>243</v>
      </c>
      <c r="D15176" s="32">
        <v>0.55555555555555558</v>
      </c>
      <c r="E15176">
        <v>10000</v>
      </c>
      <c r="G15176" s="31" t="s">
        <v>102</v>
      </c>
      <c r="H15176">
        <v>5</v>
      </c>
      <c r="I15176" s="31" t="s">
        <v>101</v>
      </c>
    </row>
    <row r="15177" spans="1:9" x14ac:dyDescent="0.3">
      <c r="A15177">
        <v>15206</v>
      </c>
      <c r="B15177">
        <v>3</v>
      </c>
      <c r="C15177">
        <v>243</v>
      </c>
      <c r="D15177" s="32">
        <v>0.5541666666666667</v>
      </c>
      <c r="E15177">
        <v>10000</v>
      </c>
      <c r="G15177" s="31" t="s">
        <v>102</v>
      </c>
      <c r="H15177">
        <v>6</v>
      </c>
      <c r="I15177" s="31" t="s">
        <v>104</v>
      </c>
    </row>
    <row r="15178" spans="1:9" x14ac:dyDescent="0.3">
      <c r="A15178">
        <v>15207</v>
      </c>
      <c r="B15178">
        <v>2</v>
      </c>
      <c r="C15178">
        <v>243</v>
      </c>
      <c r="D15178" s="32">
        <v>0.55902777777777779</v>
      </c>
      <c r="E15178">
        <v>10000</v>
      </c>
      <c r="G15178" s="31" t="s">
        <v>102</v>
      </c>
      <c r="H15178">
        <v>6</v>
      </c>
      <c r="I15178" s="31" t="s">
        <v>98</v>
      </c>
    </row>
    <row r="15179" spans="1:9" x14ac:dyDescent="0.3">
      <c r="A15179">
        <v>15208</v>
      </c>
      <c r="B15179">
        <v>1</v>
      </c>
      <c r="C15179">
        <v>243</v>
      </c>
      <c r="D15179" s="32">
        <v>0.59861111111111109</v>
      </c>
      <c r="E15179">
        <v>10000</v>
      </c>
      <c r="G15179" s="31" t="s">
        <v>102</v>
      </c>
      <c r="H15179">
        <v>6</v>
      </c>
      <c r="I15179" s="31" t="s">
        <v>99</v>
      </c>
    </row>
    <row r="15180" spans="1:9" x14ac:dyDescent="0.3">
      <c r="A15180">
        <v>15209</v>
      </c>
      <c r="B15180">
        <v>6</v>
      </c>
      <c r="C15180">
        <v>243</v>
      </c>
      <c r="D15180" s="32">
        <v>0.67847222222222225</v>
      </c>
      <c r="E15180">
        <v>13000</v>
      </c>
      <c r="G15180" s="31" t="s">
        <v>102</v>
      </c>
      <c r="H15180">
        <v>6</v>
      </c>
      <c r="I15180" s="31" t="s">
        <v>100</v>
      </c>
    </row>
    <row r="15181" spans="1:9" x14ac:dyDescent="0.3">
      <c r="A15181">
        <v>15210</v>
      </c>
      <c r="B15181">
        <v>8</v>
      </c>
      <c r="C15181">
        <v>243</v>
      </c>
      <c r="D15181" s="32">
        <v>0.64513888888888893</v>
      </c>
      <c r="E15181">
        <v>10000</v>
      </c>
      <c r="G15181" s="31" t="s">
        <v>102</v>
      </c>
      <c r="H15181">
        <v>6</v>
      </c>
      <c r="I15181" s="31" t="s">
        <v>101</v>
      </c>
    </row>
    <row r="15182" spans="1:9" x14ac:dyDescent="0.3">
      <c r="A15182">
        <v>15211</v>
      </c>
      <c r="B15182">
        <v>3</v>
      </c>
      <c r="C15182">
        <v>243</v>
      </c>
      <c r="D15182" s="32"/>
      <c r="E15182">
        <v>10000</v>
      </c>
      <c r="G15182" s="31" t="s">
        <v>97</v>
      </c>
      <c r="H15182">
        <v>7</v>
      </c>
      <c r="I15182" s="31" t="s">
        <v>104</v>
      </c>
    </row>
    <row r="15183" spans="1:9" x14ac:dyDescent="0.3">
      <c r="A15183">
        <v>15212</v>
      </c>
      <c r="B15183">
        <v>2</v>
      </c>
      <c r="C15183">
        <v>243</v>
      </c>
      <c r="D15183" s="32">
        <v>0.64722222222222225</v>
      </c>
      <c r="E15183">
        <v>10000</v>
      </c>
      <c r="G15183" s="31" t="s">
        <v>97</v>
      </c>
      <c r="H15183">
        <v>7</v>
      </c>
      <c r="I15183" s="31" t="s">
        <v>98</v>
      </c>
    </row>
    <row r="15184" spans="1:9" x14ac:dyDescent="0.3">
      <c r="A15184">
        <v>15213</v>
      </c>
      <c r="B15184">
        <v>1</v>
      </c>
      <c r="C15184">
        <v>243</v>
      </c>
      <c r="D15184" s="32">
        <v>0.66805555555555551</v>
      </c>
      <c r="E15184">
        <v>10000</v>
      </c>
      <c r="G15184" s="31" t="s">
        <v>97</v>
      </c>
      <c r="H15184">
        <v>7</v>
      </c>
      <c r="I15184" s="31" t="s">
        <v>99</v>
      </c>
    </row>
    <row r="15185" spans="1:9" x14ac:dyDescent="0.3">
      <c r="A15185">
        <v>15214</v>
      </c>
      <c r="B15185">
        <v>6</v>
      </c>
      <c r="C15185">
        <v>243</v>
      </c>
      <c r="D15185" s="32">
        <v>0.71180555555555558</v>
      </c>
      <c r="E15185">
        <v>10000</v>
      </c>
      <c r="G15185" s="31" t="s">
        <v>102</v>
      </c>
      <c r="H15185">
        <v>7</v>
      </c>
      <c r="I15185" s="31" t="s">
        <v>100</v>
      </c>
    </row>
    <row r="15186" spans="1:9" x14ac:dyDescent="0.3">
      <c r="A15186">
        <v>15215</v>
      </c>
      <c r="B15186">
        <v>8</v>
      </c>
      <c r="C15186">
        <v>243</v>
      </c>
      <c r="D15186" s="32">
        <v>0.66874999999999996</v>
      </c>
      <c r="E15186">
        <v>10000</v>
      </c>
      <c r="G15186" s="31" t="s">
        <v>102</v>
      </c>
      <c r="H15186">
        <v>7</v>
      </c>
      <c r="I15186" s="31" t="s">
        <v>101</v>
      </c>
    </row>
    <row r="15187" spans="1:9" x14ac:dyDescent="0.3">
      <c r="A15187">
        <v>17587</v>
      </c>
      <c r="B15187">
        <v>1</v>
      </c>
      <c r="C15187">
        <v>283</v>
      </c>
      <c r="D15187" s="32"/>
      <c r="E15187">
        <v>10000</v>
      </c>
      <c r="G15187" s="31" t="s">
        <v>102</v>
      </c>
      <c r="H15187">
        <v>13</v>
      </c>
      <c r="I15187" s="31" t="s">
        <v>99</v>
      </c>
    </row>
    <row r="15188" spans="1:9" x14ac:dyDescent="0.3">
      <c r="A15188">
        <v>15216</v>
      </c>
      <c r="B15188">
        <v>3</v>
      </c>
      <c r="C15188">
        <v>243</v>
      </c>
      <c r="D15188" s="32">
        <v>0.62847222222222221</v>
      </c>
      <c r="E15188">
        <v>10000</v>
      </c>
      <c r="G15188" s="31" t="s">
        <v>97</v>
      </c>
      <c r="H15188">
        <v>8</v>
      </c>
      <c r="I15188" s="31" t="s">
        <v>104</v>
      </c>
    </row>
    <row r="15189" spans="1:9" x14ac:dyDescent="0.3">
      <c r="A15189">
        <v>15217</v>
      </c>
      <c r="B15189">
        <v>2</v>
      </c>
      <c r="C15189">
        <v>243</v>
      </c>
      <c r="D15189" s="32">
        <v>0.68055555555555558</v>
      </c>
      <c r="E15189">
        <v>10000</v>
      </c>
      <c r="G15189" s="31" t="s">
        <v>102</v>
      </c>
      <c r="H15189">
        <v>8</v>
      </c>
      <c r="I15189" s="31" t="s">
        <v>98</v>
      </c>
    </row>
    <row r="15190" spans="1:9" x14ac:dyDescent="0.3">
      <c r="A15190">
        <v>15218</v>
      </c>
      <c r="B15190">
        <v>1</v>
      </c>
      <c r="C15190">
        <v>243</v>
      </c>
      <c r="D15190" s="32">
        <v>0.71736111111111112</v>
      </c>
      <c r="E15190">
        <v>10000</v>
      </c>
      <c r="G15190" s="31" t="s">
        <v>97</v>
      </c>
      <c r="H15190">
        <v>8</v>
      </c>
      <c r="I15190" s="31" t="s">
        <v>99</v>
      </c>
    </row>
    <row r="15191" spans="1:9" x14ac:dyDescent="0.3">
      <c r="A15191">
        <v>15219</v>
      </c>
      <c r="B15191">
        <v>6</v>
      </c>
      <c r="C15191">
        <v>243</v>
      </c>
      <c r="D15191" s="32">
        <v>0.81874999999999998</v>
      </c>
      <c r="E15191">
        <v>10000</v>
      </c>
      <c r="F15191">
        <v>1000</v>
      </c>
      <c r="G15191" s="31" t="s">
        <v>102</v>
      </c>
      <c r="H15191">
        <v>8</v>
      </c>
      <c r="I15191" s="31" t="s">
        <v>100</v>
      </c>
    </row>
    <row r="15192" spans="1:9" x14ac:dyDescent="0.3">
      <c r="A15192">
        <v>15220</v>
      </c>
      <c r="B15192">
        <v>8</v>
      </c>
      <c r="C15192">
        <v>243</v>
      </c>
      <c r="D15192" s="32">
        <v>0.71250000000000002</v>
      </c>
      <c r="E15192">
        <v>10000</v>
      </c>
      <c r="G15192" s="31" t="s">
        <v>102</v>
      </c>
      <c r="H15192">
        <v>8</v>
      </c>
      <c r="I15192" s="31" t="s">
        <v>101</v>
      </c>
    </row>
    <row r="15193" spans="1:9" x14ac:dyDescent="0.3">
      <c r="A15193">
        <v>15221</v>
      </c>
      <c r="B15193">
        <v>3</v>
      </c>
      <c r="C15193">
        <v>243</v>
      </c>
      <c r="D15193" s="32">
        <v>0.66111111111111109</v>
      </c>
      <c r="E15193">
        <v>10000</v>
      </c>
      <c r="G15193" s="31" t="s">
        <v>97</v>
      </c>
      <c r="H15193">
        <v>9</v>
      </c>
      <c r="I15193" s="31" t="s">
        <v>104</v>
      </c>
    </row>
    <row r="15194" spans="1:9" x14ac:dyDescent="0.3">
      <c r="A15194">
        <v>15222</v>
      </c>
      <c r="B15194">
        <v>2</v>
      </c>
      <c r="C15194">
        <v>243</v>
      </c>
      <c r="D15194" s="32">
        <v>0.71666666666666667</v>
      </c>
      <c r="E15194">
        <v>10000</v>
      </c>
      <c r="G15194" s="31" t="s">
        <v>97</v>
      </c>
      <c r="H15194">
        <v>9</v>
      </c>
      <c r="I15194" s="31" t="s">
        <v>98</v>
      </c>
    </row>
    <row r="15195" spans="1:9" x14ac:dyDescent="0.3">
      <c r="A15195">
        <v>15223</v>
      </c>
      <c r="B15195">
        <v>1</v>
      </c>
      <c r="C15195">
        <v>243</v>
      </c>
      <c r="D15195" s="32"/>
      <c r="E15195">
        <v>10000</v>
      </c>
      <c r="G15195" s="31" t="s">
        <v>97</v>
      </c>
      <c r="H15195">
        <v>9</v>
      </c>
      <c r="I15195" s="31" t="s">
        <v>99</v>
      </c>
    </row>
    <row r="15196" spans="1:9" x14ac:dyDescent="0.3">
      <c r="A15196">
        <v>15224</v>
      </c>
      <c r="B15196">
        <v>8</v>
      </c>
      <c r="C15196">
        <v>243</v>
      </c>
      <c r="D15196" s="32">
        <v>0.73750000000000004</v>
      </c>
      <c r="E15196">
        <v>10000</v>
      </c>
      <c r="G15196" s="31" t="s">
        <v>97</v>
      </c>
      <c r="H15196">
        <v>9</v>
      </c>
      <c r="I15196" s="31" t="s">
        <v>101</v>
      </c>
    </row>
    <row r="15197" spans="1:9" x14ac:dyDescent="0.3">
      <c r="A15197">
        <v>15225</v>
      </c>
      <c r="B15197">
        <v>3</v>
      </c>
      <c r="C15197">
        <v>243</v>
      </c>
      <c r="D15197" s="32">
        <v>0.68333333333333335</v>
      </c>
      <c r="E15197">
        <v>10000</v>
      </c>
      <c r="G15197" s="31" t="s">
        <v>102</v>
      </c>
      <c r="H15197">
        <v>10</v>
      </c>
      <c r="I15197" s="31" t="s">
        <v>104</v>
      </c>
    </row>
    <row r="15198" spans="1:9" x14ac:dyDescent="0.3">
      <c r="A15198">
        <v>15226</v>
      </c>
      <c r="B15198">
        <v>2</v>
      </c>
      <c r="C15198">
        <v>243</v>
      </c>
      <c r="D15198" s="32">
        <v>0.74791666666666667</v>
      </c>
      <c r="E15198">
        <v>10000</v>
      </c>
      <c r="G15198" s="31" t="s">
        <v>97</v>
      </c>
      <c r="H15198">
        <v>10</v>
      </c>
      <c r="I15198" s="31" t="s">
        <v>98</v>
      </c>
    </row>
    <row r="15199" spans="1:9" x14ac:dyDescent="0.3">
      <c r="A15199">
        <v>15227</v>
      </c>
      <c r="B15199">
        <v>1</v>
      </c>
      <c r="C15199">
        <v>243</v>
      </c>
      <c r="D15199" s="32">
        <v>0.7631944444444444</v>
      </c>
      <c r="E15199">
        <v>10000</v>
      </c>
      <c r="G15199" s="31" t="s">
        <v>102</v>
      </c>
      <c r="H15199">
        <v>10</v>
      </c>
      <c r="I15199" s="31" t="s">
        <v>99</v>
      </c>
    </row>
    <row r="15200" spans="1:9" x14ac:dyDescent="0.3">
      <c r="A15200">
        <v>15228</v>
      </c>
      <c r="B15200">
        <v>8</v>
      </c>
      <c r="C15200">
        <v>243</v>
      </c>
      <c r="D15200" s="32">
        <v>0.75972222222222219</v>
      </c>
      <c r="E15200">
        <v>10000</v>
      </c>
      <c r="G15200" s="31" t="s">
        <v>97</v>
      </c>
      <c r="H15200">
        <v>10</v>
      </c>
      <c r="I15200" s="31" t="s">
        <v>101</v>
      </c>
    </row>
    <row r="15201" spans="1:9" x14ac:dyDescent="0.3">
      <c r="A15201">
        <v>15229</v>
      </c>
      <c r="B15201">
        <v>3</v>
      </c>
      <c r="C15201">
        <v>243</v>
      </c>
      <c r="D15201" s="32">
        <v>0.70347222222222228</v>
      </c>
      <c r="E15201">
        <v>10000</v>
      </c>
      <c r="G15201" s="31" t="s">
        <v>102</v>
      </c>
      <c r="H15201">
        <v>11</v>
      </c>
      <c r="I15201" s="31" t="s">
        <v>104</v>
      </c>
    </row>
    <row r="15202" spans="1:9" x14ac:dyDescent="0.3">
      <c r="A15202">
        <v>15230</v>
      </c>
      <c r="B15202">
        <v>2</v>
      </c>
      <c r="C15202">
        <v>243</v>
      </c>
      <c r="D15202" s="32">
        <v>0.77361111111111114</v>
      </c>
      <c r="E15202">
        <v>13000</v>
      </c>
      <c r="G15202" s="31" t="s">
        <v>102</v>
      </c>
      <c r="H15202">
        <v>11</v>
      </c>
      <c r="I15202" s="31" t="s">
        <v>98</v>
      </c>
    </row>
    <row r="15203" spans="1:9" x14ac:dyDescent="0.3">
      <c r="A15203">
        <v>15231</v>
      </c>
      <c r="B15203">
        <v>1</v>
      </c>
      <c r="C15203">
        <v>243</v>
      </c>
      <c r="D15203" s="32">
        <v>0.82013888888888886</v>
      </c>
      <c r="E15203">
        <v>13000</v>
      </c>
      <c r="G15203" s="31" t="s">
        <v>102</v>
      </c>
      <c r="H15203">
        <v>11</v>
      </c>
      <c r="I15203" s="31" t="s">
        <v>99</v>
      </c>
    </row>
    <row r="15204" spans="1:9" x14ac:dyDescent="0.3">
      <c r="A15204">
        <v>15232</v>
      </c>
      <c r="B15204">
        <v>8</v>
      </c>
      <c r="C15204">
        <v>243</v>
      </c>
      <c r="D15204" s="32">
        <v>0.81527777777777777</v>
      </c>
      <c r="E15204">
        <v>10000</v>
      </c>
      <c r="G15204" s="31" t="s">
        <v>102</v>
      </c>
      <c r="H15204">
        <v>11</v>
      </c>
      <c r="I15204" s="31" t="s">
        <v>101</v>
      </c>
    </row>
    <row r="15205" spans="1:9" x14ac:dyDescent="0.3">
      <c r="A15205">
        <v>15233</v>
      </c>
      <c r="B15205">
        <v>3</v>
      </c>
      <c r="C15205">
        <v>243</v>
      </c>
      <c r="D15205" s="32">
        <v>0.72847222222222219</v>
      </c>
      <c r="E15205">
        <v>10000</v>
      </c>
      <c r="G15205" s="31" t="s">
        <v>97</v>
      </c>
      <c r="H15205">
        <v>12</v>
      </c>
      <c r="I15205" s="31" t="s">
        <v>104</v>
      </c>
    </row>
    <row r="15206" spans="1:9" x14ac:dyDescent="0.3">
      <c r="A15206">
        <v>15234</v>
      </c>
      <c r="B15206">
        <v>2</v>
      </c>
      <c r="C15206">
        <v>243</v>
      </c>
      <c r="D15206" s="32">
        <v>0.82430555555555551</v>
      </c>
      <c r="E15206">
        <v>10000</v>
      </c>
      <c r="G15206" s="31" t="s">
        <v>97</v>
      </c>
      <c r="H15206">
        <v>12</v>
      </c>
      <c r="I15206" s="31" t="s">
        <v>98</v>
      </c>
    </row>
    <row r="15207" spans="1:9" x14ac:dyDescent="0.3">
      <c r="A15207">
        <v>15235</v>
      </c>
      <c r="B15207">
        <v>1</v>
      </c>
      <c r="C15207">
        <v>243</v>
      </c>
      <c r="D15207" s="32"/>
      <c r="E15207">
        <v>10000</v>
      </c>
      <c r="G15207" s="31" t="s">
        <v>102</v>
      </c>
      <c r="H15207">
        <v>12</v>
      </c>
      <c r="I15207" s="31" t="s">
        <v>99</v>
      </c>
    </row>
    <row r="15208" spans="1:9" x14ac:dyDescent="0.3">
      <c r="A15208">
        <v>15236</v>
      </c>
      <c r="B15208">
        <v>3</v>
      </c>
      <c r="C15208">
        <v>243</v>
      </c>
      <c r="D15208" s="32">
        <v>0.75277777777777777</v>
      </c>
      <c r="E15208">
        <v>10000</v>
      </c>
      <c r="G15208" s="31" t="s">
        <v>97</v>
      </c>
      <c r="H15208">
        <v>13</v>
      </c>
      <c r="I15208" s="31" t="s">
        <v>104</v>
      </c>
    </row>
    <row r="15209" spans="1:9" x14ac:dyDescent="0.3">
      <c r="A15209">
        <v>15237</v>
      </c>
      <c r="B15209">
        <v>3</v>
      </c>
      <c r="C15209">
        <v>243</v>
      </c>
      <c r="D15209" s="32">
        <v>0.78541666666666665</v>
      </c>
      <c r="E15209">
        <v>10000</v>
      </c>
      <c r="G15209" s="31" t="s">
        <v>97</v>
      </c>
      <c r="H15209">
        <v>14</v>
      </c>
      <c r="I15209" s="31" t="s">
        <v>104</v>
      </c>
    </row>
    <row r="15210" spans="1:9" x14ac:dyDescent="0.3">
      <c r="A15210">
        <v>15238</v>
      </c>
      <c r="B15210">
        <v>3</v>
      </c>
      <c r="C15210">
        <v>243</v>
      </c>
      <c r="D15210" s="32">
        <v>0.81180555555555556</v>
      </c>
      <c r="E15210">
        <v>10000</v>
      </c>
      <c r="F15210">
        <v>1000</v>
      </c>
      <c r="G15210" s="31" t="s">
        <v>97</v>
      </c>
      <c r="H15210">
        <v>15</v>
      </c>
      <c r="I15210" s="31" t="s">
        <v>104</v>
      </c>
    </row>
    <row r="15211" spans="1:9" x14ac:dyDescent="0.3">
      <c r="A15211">
        <v>15239</v>
      </c>
      <c r="B15211">
        <v>3</v>
      </c>
      <c r="C15211">
        <v>243</v>
      </c>
      <c r="D15211" s="32"/>
      <c r="E15211">
        <v>10000</v>
      </c>
      <c r="G15211" s="31" t="s">
        <v>102</v>
      </c>
      <c r="H15211">
        <v>16</v>
      </c>
      <c r="I15211" s="31" t="s">
        <v>104</v>
      </c>
    </row>
    <row r="15212" spans="1:9" x14ac:dyDescent="0.3">
      <c r="A15212">
        <v>15240</v>
      </c>
      <c r="B15212">
        <v>2</v>
      </c>
      <c r="C15212">
        <v>244</v>
      </c>
      <c r="D15212" s="32">
        <v>0.58402777777777781</v>
      </c>
      <c r="E15212">
        <v>10000</v>
      </c>
      <c r="G15212" s="31" t="s">
        <v>102</v>
      </c>
      <c r="H15212">
        <v>4</v>
      </c>
      <c r="I15212" s="31" t="s">
        <v>98</v>
      </c>
    </row>
    <row r="15213" spans="1:9" x14ac:dyDescent="0.3">
      <c r="A15213">
        <v>15241</v>
      </c>
      <c r="B15213">
        <v>6</v>
      </c>
      <c r="C15213">
        <v>244</v>
      </c>
      <c r="D15213" s="32">
        <v>0.46388888888888891</v>
      </c>
      <c r="E15213">
        <v>10000</v>
      </c>
      <c r="G15213" s="31" t="s">
        <v>102</v>
      </c>
      <c r="H15213">
        <v>4</v>
      </c>
      <c r="I15213" s="31" t="s">
        <v>100</v>
      </c>
    </row>
    <row r="15214" spans="1:9" x14ac:dyDescent="0.3">
      <c r="A15214">
        <v>15242</v>
      </c>
      <c r="B15214">
        <v>4</v>
      </c>
      <c r="C15214">
        <v>244</v>
      </c>
      <c r="D15214" s="32">
        <v>0.45</v>
      </c>
      <c r="E15214">
        <v>10000</v>
      </c>
      <c r="G15214" s="31" t="s">
        <v>102</v>
      </c>
      <c r="H15214">
        <v>4</v>
      </c>
      <c r="I15214" s="31" t="s">
        <v>103</v>
      </c>
    </row>
    <row r="15215" spans="1:9" x14ac:dyDescent="0.3">
      <c r="A15215">
        <v>15243</v>
      </c>
      <c r="B15215">
        <v>8</v>
      </c>
      <c r="C15215">
        <v>244</v>
      </c>
      <c r="D15215" s="32">
        <v>0.45624999999999999</v>
      </c>
      <c r="E15215">
        <v>10000</v>
      </c>
      <c r="G15215" s="31" t="s">
        <v>102</v>
      </c>
      <c r="H15215">
        <v>4</v>
      </c>
      <c r="I15215" s="31" t="s">
        <v>101</v>
      </c>
    </row>
    <row r="15216" spans="1:9" x14ac:dyDescent="0.3">
      <c r="A15216">
        <v>15244</v>
      </c>
      <c r="B15216">
        <v>5</v>
      </c>
      <c r="C15216">
        <v>244</v>
      </c>
      <c r="D15216" s="32">
        <v>0.44166666666666665</v>
      </c>
      <c r="E15216">
        <v>10000</v>
      </c>
      <c r="G15216" s="31" t="s">
        <v>102</v>
      </c>
      <c r="H15216">
        <v>4</v>
      </c>
      <c r="I15216" s="31" t="s">
        <v>105</v>
      </c>
    </row>
    <row r="15217" spans="1:9" x14ac:dyDescent="0.3">
      <c r="A15217">
        <v>15245</v>
      </c>
      <c r="B15217">
        <v>2</v>
      </c>
      <c r="C15217">
        <v>244</v>
      </c>
      <c r="D15217" s="32">
        <v>0.62152777777777779</v>
      </c>
      <c r="E15217">
        <v>10000</v>
      </c>
      <c r="G15217" s="31" t="s">
        <v>102</v>
      </c>
      <c r="H15217">
        <v>5</v>
      </c>
      <c r="I15217" s="31" t="s">
        <v>98</v>
      </c>
    </row>
    <row r="15218" spans="1:9" x14ac:dyDescent="0.3">
      <c r="A15218">
        <v>15246</v>
      </c>
      <c r="B15218">
        <v>6</v>
      </c>
      <c r="C15218">
        <v>244</v>
      </c>
      <c r="D15218" s="32">
        <v>0.55833333333333335</v>
      </c>
      <c r="E15218">
        <v>13000</v>
      </c>
      <c r="F15218">
        <v>2000</v>
      </c>
      <c r="G15218" s="31" t="s">
        <v>102</v>
      </c>
      <c r="H15218">
        <v>5</v>
      </c>
      <c r="I15218" s="31" t="s">
        <v>100</v>
      </c>
    </row>
    <row r="15219" spans="1:9" x14ac:dyDescent="0.3">
      <c r="A15219">
        <v>15247</v>
      </c>
      <c r="B15219">
        <v>4</v>
      </c>
      <c r="C15219">
        <v>244</v>
      </c>
      <c r="D15219" s="32">
        <v>0.47708333333333336</v>
      </c>
      <c r="E15219">
        <v>10000</v>
      </c>
      <c r="G15219" s="31" t="s">
        <v>102</v>
      </c>
      <c r="H15219">
        <v>5</v>
      </c>
      <c r="I15219" s="31" t="s">
        <v>103</v>
      </c>
    </row>
    <row r="15220" spans="1:9" x14ac:dyDescent="0.3">
      <c r="A15220">
        <v>15248</v>
      </c>
      <c r="B15220">
        <v>8</v>
      </c>
      <c r="C15220">
        <v>244</v>
      </c>
      <c r="D15220" s="32">
        <v>0.48402777777777778</v>
      </c>
      <c r="E15220">
        <v>10000</v>
      </c>
      <c r="G15220" s="31" t="s">
        <v>102</v>
      </c>
      <c r="H15220">
        <v>5</v>
      </c>
      <c r="I15220" s="31" t="s">
        <v>101</v>
      </c>
    </row>
    <row r="15221" spans="1:9" x14ac:dyDescent="0.3">
      <c r="A15221">
        <v>15249</v>
      </c>
      <c r="B15221">
        <v>5</v>
      </c>
      <c r="C15221">
        <v>244</v>
      </c>
      <c r="D15221" s="32"/>
      <c r="E15221">
        <v>10000</v>
      </c>
      <c r="G15221" s="31" t="s">
        <v>97</v>
      </c>
      <c r="H15221">
        <v>5</v>
      </c>
      <c r="I15221" s="31" t="s">
        <v>105</v>
      </c>
    </row>
    <row r="15222" spans="1:9" x14ac:dyDescent="0.3">
      <c r="A15222">
        <v>15250</v>
      </c>
      <c r="B15222">
        <v>2</v>
      </c>
      <c r="C15222">
        <v>244</v>
      </c>
      <c r="D15222" s="32">
        <v>0.66319444444444442</v>
      </c>
      <c r="E15222">
        <v>10000</v>
      </c>
      <c r="G15222" s="31" t="s">
        <v>102</v>
      </c>
      <c r="H15222">
        <v>6</v>
      </c>
      <c r="I15222" s="31" t="s">
        <v>98</v>
      </c>
    </row>
    <row r="15223" spans="1:9" x14ac:dyDescent="0.3">
      <c r="A15223">
        <v>15251</v>
      </c>
      <c r="B15223">
        <v>6</v>
      </c>
      <c r="C15223">
        <v>244</v>
      </c>
      <c r="D15223" s="32">
        <v>0.81666666666666665</v>
      </c>
      <c r="E15223">
        <v>10000</v>
      </c>
      <c r="G15223" s="31" t="s">
        <v>102</v>
      </c>
      <c r="H15223">
        <v>6</v>
      </c>
      <c r="I15223" s="31" t="s">
        <v>100</v>
      </c>
    </row>
    <row r="15224" spans="1:9" x14ac:dyDescent="0.3">
      <c r="A15224">
        <v>15252</v>
      </c>
      <c r="B15224">
        <v>4</v>
      </c>
      <c r="C15224">
        <v>244</v>
      </c>
      <c r="D15224" s="32"/>
      <c r="E15224">
        <v>10000</v>
      </c>
      <c r="G15224" s="31" t="s">
        <v>97</v>
      </c>
      <c r="H15224">
        <v>6</v>
      </c>
      <c r="I15224" s="31" t="s">
        <v>103</v>
      </c>
    </row>
    <row r="15225" spans="1:9" x14ac:dyDescent="0.3">
      <c r="A15225">
        <v>15253</v>
      </c>
      <c r="B15225">
        <v>8</v>
      </c>
      <c r="C15225">
        <v>244</v>
      </c>
      <c r="D15225" s="32">
        <v>0.56874999999999998</v>
      </c>
      <c r="E15225">
        <v>10000</v>
      </c>
      <c r="F15225">
        <v>2000</v>
      </c>
      <c r="G15225" s="31" t="s">
        <v>97</v>
      </c>
      <c r="H15225">
        <v>6</v>
      </c>
      <c r="I15225" s="31" t="s">
        <v>101</v>
      </c>
    </row>
    <row r="15226" spans="1:9" x14ac:dyDescent="0.3">
      <c r="A15226">
        <v>15254</v>
      </c>
      <c r="B15226">
        <v>5</v>
      </c>
      <c r="C15226">
        <v>244</v>
      </c>
      <c r="D15226" s="32">
        <v>0.50208333333333333</v>
      </c>
      <c r="E15226">
        <v>10000</v>
      </c>
      <c r="G15226" s="31" t="s">
        <v>102</v>
      </c>
      <c r="H15226">
        <v>6</v>
      </c>
      <c r="I15226" s="31" t="s">
        <v>105</v>
      </c>
    </row>
    <row r="15227" spans="1:9" x14ac:dyDescent="0.3">
      <c r="A15227">
        <v>15255</v>
      </c>
      <c r="B15227">
        <v>2</v>
      </c>
      <c r="C15227">
        <v>244</v>
      </c>
      <c r="D15227" s="32">
        <v>0.6875</v>
      </c>
      <c r="E15227">
        <v>10000</v>
      </c>
      <c r="G15227" s="31" t="s">
        <v>102</v>
      </c>
      <c r="H15227">
        <v>7</v>
      </c>
      <c r="I15227" s="31" t="s">
        <v>98</v>
      </c>
    </row>
    <row r="15228" spans="1:9" x14ac:dyDescent="0.3">
      <c r="A15228">
        <v>15256</v>
      </c>
      <c r="B15228">
        <v>6</v>
      </c>
      <c r="C15228">
        <v>244</v>
      </c>
      <c r="D15228" s="32"/>
      <c r="E15228">
        <v>10000</v>
      </c>
      <c r="G15228" s="31" t="s">
        <v>102</v>
      </c>
      <c r="H15228">
        <v>7</v>
      </c>
      <c r="I15228" s="31" t="s">
        <v>100</v>
      </c>
    </row>
    <row r="15229" spans="1:9" x14ac:dyDescent="0.3">
      <c r="A15229">
        <v>15257</v>
      </c>
      <c r="B15229">
        <v>4</v>
      </c>
      <c r="C15229">
        <v>244</v>
      </c>
      <c r="D15229" s="32">
        <v>0.60138888888888886</v>
      </c>
      <c r="E15229">
        <v>10000</v>
      </c>
      <c r="G15229" s="31" t="s">
        <v>102</v>
      </c>
      <c r="H15229">
        <v>7</v>
      </c>
      <c r="I15229" s="31" t="s">
        <v>103</v>
      </c>
    </row>
    <row r="15230" spans="1:9" x14ac:dyDescent="0.3">
      <c r="A15230">
        <v>15258</v>
      </c>
      <c r="B15230">
        <v>8</v>
      </c>
      <c r="C15230">
        <v>244</v>
      </c>
      <c r="D15230" s="32">
        <v>0.62152777777777779</v>
      </c>
      <c r="E15230">
        <v>10000</v>
      </c>
      <c r="G15230" s="31" t="s">
        <v>102</v>
      </c>
      <c r="H15230">
        <v>7</v>
      </c>
      <c r="I15230" s="31" t="s">
        <v>101</v>
      </c>
    </row>
    <row r="15231" spans="1:9" x14ac:dyDescent="0.3">
      <c r="A15231">
        <v>15259</v>
      </c>
      <c r="B15231">
        <v>5</v>
      </c>
      <c r="C15231">
        <v>244</v>
      </c>
      <c r="D15231" s="32">
        <v>0.52222222222222225</v>
      </c>
      <c r="E15231">
        <v>10000</v>
      </c>
      <c r="F15231">
        <v>1000</v>
      </c>
      <c r="G15231" s="31" t="s">
        <v>102</v>
      </c>
      <c r="H15231">
        <v>7</v>
      </c>
      <c r="I15231" s="31" t="s">
        <v>105</v>
      </c>
    </row>
    <row r="15232" spans="1:9" x14ac:dyDescent="0.3">
      <c r="A15232">
        <v>15260</v>
      </c>
      <c r="B15232">
        <v>2</v>
      </c>
      <c r="C15232">
        <v>244</v>
      </c>
      <c r="D15232" s="32">
        <v>0.71944444444444444</v>
      </c>
      <c r="E15232">
        <v>10000</v>
      </c>
      <c r="G15232" s="31" t="s">
        <v>102</v>
      </c>
      <c r="H15232">
        <v>8</v>
      </c>
      <c r="I15232" s="31" t="s">
        <v>98</v>
      </c>
    </row>
    <row r="15233" spans="1:9" x14ac:dyDescent="0.3">
      <c r="A15233">
        <v>15261</v>
      </c>
      <c r="B15233">
        <v>4</v>
      </c>
      <c r="C15233">
        <v>244</v>
      </c>
      <c r="D15233" s="32">
        <v>0.63888888888888884</v>
      </c>
      <c r="E15233">
        <v>10000</v>
      </c>
      <c r="G15233" s="31" t="s">
        <v>102</v>
      </c>
      <c r="H15233">
        <v>8</v>
      </c>
      <c r="I15233" s="31" t="s">
        <v>103</v>
      </c>
    </row>
    <row r="15234" spans="1:9" x14ac:dyDescent="0.3">
      <c r="A15234">
        <v>15262</v>
      </c>
      <c r="B15234">
        <v>8</v>
      </c>
      <c r="C15234">
        <v>244</v>
      </c>
      <c r="D15234" s="32">
        <v>0.70347222222222228</v>
      </c>
      <c r="E15234">
        <v>10000</v>
      </c>
      <c r="G15234" s="31" t="s">
        <v>102</v>
      </c>
      <c r="H15234">
        <v>8</v>
      </c>
      <c r="I15234" s="31" t="s">
        <v>101</v>
      </c>
    </row>
    <row r="15235" spans="1:9" x14ac:dyDescent="0.3">
      <c r="A15235">
        <v>15263</v>
      </c>
      <c r="B15235">
        <v>5</v>
      </c>
      <c r="C15235">
        <v>244</v>
      </c>
      <c r="D15235" s="32">
        <v>0.56527777777777777</v>
      </c>
      <c r="E15235">
        <v>10000</v>
      </c>
      <c r="G15235" s="31" t="s">
        <v>97</v>
      </c>
      <c r="H15235">
        <v>8</v>
      </c>
      <c r="I15235" s="31" t="s">
        <v>105</v>
      </c>
    </row>
    <row r="15236" spans="1:9" x14ac:dyDescent="0.3">
      <c r="A15236">
        <v>15264</v>
      </c>
      <c r="B15236">
        <v>2</v>
      </c>
      <c r="C15236">
        <v>244</v>
      </c>
      <c r="D15236" s="32">
        <v>0.74791666666666667</v>
      </c>
      <c r="E15236">
        <v>10000</v>
      </c>
      <c r="G15236" s="31" t="s">
        <v>102</v>
      </c>
      <c r="H15236">
        <v>9</v>
      </c>
      <c r="I15236" s="31" t="s">
        <v>98</v>
      </c>
    </row>
    <row r="15237" spans="1:9" x14ac:dyDescent="0.3">
      <c r="A15237">
        <v>15265</v>
      </c>
      <c r="B15237">
        <v>4</v>
      </c>
      <c r="C15237">
        <v>244</v>
      </c>
      <c r="D15237" s="32">
        <v>0.65833333333333333</v>
      </c>
      <c r="E15237">
        <v>10000</v>
      </c>
      <c r="G15237" s="31" t="s">
        <v>97</v>
      </c>
      <c r="H15237">
        <v>9</v>
      </c>
      <c r="I15237" s="31" t="s">
        <v>103</v>
      </c>
    </row>
    <row r="15238" spans="1:9" x14ac:dyDescent="0.3">
      <c r="A15238">
        <v>15266</v>
      </c>
      <c r="B15238">
        <v>8</v>
      </c>
      <c r="C15238">
        <v>244</v>
      </c>
      <c r="D15238" s="32">
        <v>0.74305555555555558</v>
      </c>
      <c r="E15238">
        <v>10000</v>
      </c>
      <c r="G15238" s="31" t="s">
        <v>97</v>
      </c>
      <c r="H15238">
        <v>9</v>
      </c>
      <c r="I15238" s="31" t="s">
        <v>101</v>
      </c>
    </row>
    <row r="15239" spans="1:9" x14ac:dyDescent="0.3">
      <c r="A15239">
        <v>15267</v>
      </c>
      <c r="B15239">
        <v>5</v>
      </c>
      <c r="C15239">
        <v>244</v>
      </c>
      <c r="D15239" s="32">
        <v>0.59236111111111112</v>
      </c>
      <c r="E15239">
        <v>10000</v>
      </c>
      <c r="G15239" s="31" t="s">
        <v>97</v>
      </c>
      <c r="H15239">
        <v>9</v>
      </c>
      <c r="I15239" s="31" t="s">
        <v>105</v>
      </c>
    </row>
    <row r="15240" spans="1:9" x14ac:dyDescent="0.3">
      <c r="A15240">
        <v>15268</v>
      </c>
      <c r="B15240">
        <v>2</v>
      </c>
      <c r="C15240">
        <v>244</v>
      </c>
      <c r="D15240" s="32">
        <v>0.77638888888888891</v>
      </c>
      <c r="E15240">
        <v>10000</v>
      </c>
      <c r="G15240" s="31" t="s">
        <v>102</v>
      </c>
      <c r="H15240">
        <v>10</v>
      </c>
      <c r="I15240" s="31" t="s">
        <v>98</v>
      </c>
    </row>
    <row r="15241" spans="1:9" x14ac:dyDescent="0.3">
      <c r="A15241">
        <v>15269</v>
      </c>
      <c r="B15241">
        <v>4</v>
      </c>
      <c r="C15241">
        <v>244</v>
      </c>
      <c r="D15241" s="32">
        <v>0.75624999999999998</v>
      </c>
      <c r="E15241">
        <v>10000</v>
      </c>
      <c r="G15241" s="31" t="s">
        <v>102</v>
      </c>
      <c r="H15241">
        <v>10</v>
      </c>
      <c r="I15241" s="31" t="s">
        <v>103</v>
      </c>
    </row>
    <row r="15242" spans="1:9" x14ac:dyDescent="0.3">
      <c r="A15242">
        <v>15270</v>
      </c>
      <c r="B15242">
        <v>8</v>
      </c>
      <c r="C15242">
        <v>244</v>
      </c>
      <c r="D15242" s="32">
        <v>0.77013888888888893</v>
      </c>
      <c r="E15242">
        <v>10000</v>
      </c>
      <c r="F15242">
        <v>1000</v>
      </c>
      <c r="G15242" s="31" t="s">
        <v>102</v>
      </c>
      <c r="H15242">
        <v>10</v>
      </c>
      <c r="I15242" s="31" t="s">
        <v>101</v>
      </c>
    </row>
    <row r="15243" spans="1:9" x14ac:dyDescent="0.3">
      <c r="A15243">
        <v>15271</v>
      </c>
      <c r="B15243">
        <v>5</v>
      </c>
      <c r="C15243">
        <v>244</v>
      </c>
      <c r="D15243" s="32">
        <v>0.6166666666666667</v>
      </c>
      <c r="E15243">
        <v>10000</v>
      </c>
      <c r="G15243" s="31" t="s">
        <v>102</v>
      </c>
      <c r="H15243">
        <v>10</v>
      </c>
      <c r="I15243" s="31" t="s">
        <v>105</v>
      </c>
    </row>
    <row r="15244" spans="1:9" x14ac:dyDescent="0.3">
      <c r="A15244">
        <v>15272</v>
      </c>
      <c r="B15244">
        <v>2</v>
      </c>
      <c r="C15244">
        <v>244</v>
      </c>
      <c r="D15244" s="32">
        <v>0.7944444444444444</v>
      </c>
      <c r="E15244">
        <v>10000</v>
      </c>
      <c r="G15244" s="31" t="s">
        <v>102</v>
      </c>
      <c r="H15244">
        <v>11</v>
      </c>
      <c r="I15244" s="31" t="s">
        <v>98</v>
      </c>
    </row>
    <row r="15245" spans="1:9" x14ac:dyDescent="0.3">
      <c r="A15245">
        <v>15273</v>
      </c>
      <c r="B15245">
        <v>4</v>
      </c>
      <c r="C15245">
        <v>244</v>
      </c>
      <c r="D15245" s="32">
        <v>0.79791666666666672</v>
      </c>
      <c r="E15245">
        <v>10000</v>
      </c>
      <c r="G15245" s="31" t="s">
        <v>97</v>
      </c>
      <c r="H15245">
        <v>11</v>
      </c>
      <c r="I15245" s="31" t="s">
        <v>103</v>
      </c>
    </row>
    <row r="15246" spans="1:9" x14ac:dyDescent="0.3">
      <c r="A15246">
        <v>15274</v>
      </c>
      <c r="B15246">
        <v>8</v>
      </c>
      <c r="C15246">
        <v>244</v>
      </c>
      <c r="D15246" s="32">
        <v>0.79583333333333328</v>
      </c>
      <c r="E15246">
        <v>10000</v>
      </c>
      <c r="G15246" s="31" t="s">
        <v>97</v>
      </c>
      <c r="H15246">
        <v>11</v>
      </c>
      <c r="I15246" s="31" t="s">
        <v>101</v>
      </c>
    </row>
    <row r="15247" spans="1:9" x14ac:dyDescent="0.3">
      <c r="A15247">
        <v>15275</v>
      </c>
      <c r="B15247">
        <v>5</v>
      </c>
      <c r="C15247">
        <v>244</v>
      </c>
      <c r="D15247" s="32">
        <v>0.6430555555555556</v>
      </c>
      <c r="E15247">
        <v>10000</v>
      </c>
      <c r="G15247" s="31" t="s">
        <v>97</v>
      </c>
      <c r="H15247">
        <v>11</v>
      </c>
      <c r="I15247" s="31" t="s">
        <v>105</v>
      </c>
    </row>
    <row r="15248" spans="1:9" x14ac:dyDescent="0.3">
      <c r="A15248">
        <v>15276</v>
      </c>
      <c r="B15248">
        <v>2</v>
      </c>
      <c r="C15248">
        <v>244</v>
      </c>
      <c r="D15248" s="32">
        <v>0.82777777777777772</v>
      </c>
      <c r="E15248">
        <v>13000</v>
      </c>
      <c r="G15248" s="31" t="s">
        <v>102</v>
      </c>
      <c r="H15248">
        <v>12</v>
      </c>
      <c r="I15248" s="31" t="s">
        <v>98</v>
      </c>
    </row>
    <row r="15249" spans="1:9" x14ac:dyDescent="0.3">
      <c r="A15249">
        <v>15277</v>
      </c>
      <c r="B15249">
        <v>4</v>
      </c>
      <c r="C15249">
        <v>244</v>
      </c>
      <c r="D15249" s="32">
        <v>0.82013888888888886</v>
      </c>
      <c r="E15249">
        <v>10000</v>
      </c>
      <c r="G15249" s="31" t="s">
        <v>97</v>
      </c>
      <c r="H15249">
        <v>12</v>
      </c>
      <c r="I15249" s="31" t="s">
        <v>103</v>
      </c>
    </row>
    <row r="15250" spans="1:9" x14ac:dyDescent="0.3">
      <c r="A15250">
        <v>15278</v>
      </c>
      <c r="B15250">
        <v>8</v>
      </c>
      <c r="C15250">
        <v>244</v>
      </c>
      <c r="D15250" s="32">
        <v>0.82777777777777772</v>
      </c>
      <c r="E15250">
        <v>10000</v>
      </c>
      <c r="G15250" s="31" t="s">
        <v>102</v>
      </c>
      <c r="H15250">
        <v>12</v>
      </c>
      <c r="I15250" s="31" t="s">
        <v>101</v>
      </c>
    </row>
    <row r="15251" spans="1:9" x14ac:dyDescent="0.3">
      <c r="A15251">
        <v>15279</v>
      </c>
      <c r="B15251">
        <v>5</v>
      </c>
      <c r="C15251">
        <v>244</v>
      </c>
      <c r="D15251" s="32">
        <v>0.65972222222222221</v>
      </c>
      <c r="E15251">
        <v>10000</v>
      </c>
      <c r="F15251">
        <v>1000</v>
      </c>
      <c r="G15251" s="31" t="s">
        <v>97</v>
      </c>
      <c r="H15251">
        <v>12</v>
      </c>
      <c r="I15251" s="31" t="s">
        <v>105</v>
      </c>
    </row>
    <row r="15252" spans="1:9" x14ac:dyDescent="0.3">
      <c r="A15252">
        <v>15280</v>
      </c>
      <c r="B15252">
        <v>5</v>
      </c>
      <c r="C15252">
        <v>244</v>
      </c>
      <c r="D15252" s="32">
        <v>0.67361111111111116</v>
      </c>
      <c r="E15252">
        <v>10000</v>
      </c>
      <c r="G15252" s="31" t="s">
        <v>102</v>
      </c>
      <c r="H15252">
        <v>13</v>
      </c>
      <c r="I15252" s="31" t="s">
        <v>105</v>
      </c>
    </row>
    <row r="15253" spans="1:9" x14ac:dyDescent="0.3">
      <c r="A15253">
        <v>15281</v>
      </c>
      <c r="B15253">
        <v>5</v>
      </c>
      <c r="C15253">
        <v>244</v>
      </c>
      <c r="D15253" s="32">
        <v>0.69444444444444442</v>
      </c>
      <c r="E15253">
        <v>13000</v>
      </c>
      <c r="F15253">
        <v>1000</v>
      </c>
      <c r="G15253" s="31" t="s">
        <v>97</v>
      </c>
      <c r="H15253">
        <v>14</v>
      </c>
      <c r="I15253" s="31" t="s">
        <v>105</v>
      </c>
    </row>
    <row r="15254" spans="1:9" x14ac:dyDescent="0.3">
      <c r="A15254">
        <v>15282</v>
      </c>
      <c r="B15254">
        <v>5</v>
      </c>
      <c r="C15254">
        <v>244</v>
      </c>
      <c r="D15254" s="32">
        <v>0.75208333333333333</v>
      </c>
      <c r="E15254">
        <v>10000</v>
      </c>
      <c r="G15254" s="31" t="s">
        <v>102</v>
      </c>
      <c r="H15254">
        <v>15</v>
      </c>
      <c r="I15254" s="31" t="s">
        <v>105</v>
      </c>
    </row>
    <row r="15255" spans="1:9" x14ac:dyDescent="0.3">
      <c r="A15255">
        <v>15283</v>
      </c>
      <c r="B15255">
        <v>5</v>
      </c>
      <c r="C15255">
        <v>244</v>
      </c>
      <c r="D15255" s="32">
        <v>0.7729166666666667</v>
      </c>
      <c r="E15255">
        <v>10000</v>
      </c>
      <c r="G15255" s="31" t="s">
        <v>102</v>
      </c>
      <c r="H15255">
        <v>16</v>
      </c>
      <c r="I15255" s="31" t="s">
        <v>105</v>
      </c>
    </row>
    <row r="15256" spans="1:9" x14ac:dyDescent="0.3">
      <c r="A15256">
        <v>15284</v>
      </c>
      <c r="B15256">
        <v>5</v>
      </c>
      <c r="C15256">
        <v>244</v>
      </c>
      <c r="D15256" s="32">
        <v>0.81180555555555556</v>
      </c>
      <c r="E15256">
        <v>10000</v>
      </c>
      <c r="F15256">
        <v>2000</v>
      </c>
      <c r="G15256" s="31" t="s">
        <v>102</v>
      </c>
      <c r="H15256">
        <v>17</v>
      </c>
      <c r="I15256" s="31" t="s">
        <v>105</v>
      </c>
    </row>
    <row r="15257" spans="1:9" x14ac:dyDescent="0.3">
      <c r="A15257">
        <v>15285</v>
      </c>
      <c r="B15257">
        <v>3</v>
      </c>
      <c r="C15257">
        <v>245</v>
      </c>
      <c r="D15257" s="32">
        <v>0.44305555555555554</v>
      </c>
      <c r="E15257">
        <v>10000</v>
      </c>
      <c r="F15257">
        <v>5000</v>
      </c>
      <c r="G15257" s="31" t="s">
        <v>102</v>
      </c>
      <c r="H15257">
        <v>4</v>
      </c>
      <c r="I15257" s="31" t="s">
        <v>104</v>
      </c>
    </row>
    <row r="15258" spans="1:9" x14ac:dyDescent="0.3">
      <c r="A15258">
        <v>15286</v>
      </c>
      <c r="B15258">
        <v>2</v>
      </c>
      <c r="C15258">
        <v>245</v>
      </c>
      <c r="D15258" s="32">
        <v>0.47916666666666669</v>
      </c>
      <c r="E15258">
        <v>10000</v>
      </c>
      <c r="F15258">
        <v>1000</v>
      </c>
      <c r="G15258" s="31" t="s">
        <v>97</v>
      </c>
      <c r="H15258">
        <v>4</v>
      </c>
      <c r="I15258" s="31" t="s">
        <v>98</v>
      </c>
    </row>
    <row r="15259" spans="1:9" x14ac:dyDescent="0.3">
      <c r="A15259">
        <v>15287</v>
      </c>
      <c r="B15259">
        <v>1</v>
      </c>
      <c r="C15259">
        <v>245</v>
      </c>
      <c r="D15259" s="32">
        <v>0.54513888888888884</v>
      </c>
      <c r="E15259">
        <v>10000</v>
      </c>
      <c r="G15259" s="31" t="s">
        <v>97</v>
      </c>
      <c r="H15259">
        <v>4</v>
      </c>
      <c r="I15259" s="31" t="s">
        <v>99</v>
      </c>
    </row>
    <row r="15260" spans="1:9" x14ac:dyDescent="0.3">
      <c r="A15260">
        <v>15288</v>
      </c>
      <c r="B15260">
        <v>4</v>
      </c>
      <c r="C15260">
        <v>245</v>
      </c>
      <c r="D15260" s="32">
        <v>0.43472222222222223</v>
      </c>
      <c r="E15260">
        <v>10000</v>
      </c>
      <c r="F15260">
        <v>2000</v>
      </c>
      <c r="G15260" s="31" t="s">
        <v>97</v>
      </c>
      <c r="H15260">
        <v>4</v>
      </c>
      <c r="I15260" s="31" t="s">
        <v>103</v>
      </c>
    </row>
    <row r="15261" spans="1:9" x14ac:dyDescent="0.3">
      <c r="A15261">
        <v>15289</v>
      </c>
      <c r="B15261">
        <v>8</v>
      </c>
      <c r="C15261">
        <v>245</v>
      </c>
      <c r="D15261" s="32">
        <v>0.44444444444444442</v>
      </c>
      <c r="E15261">
        <v>10000</v>
      </c>
      <c r="G15261" s="31" t="s">
        <v>97</v>
      </c>
      <c r="H15261">
        <v>4</v>
      </c>
      <c r="I15261" s="31" t="s">
        <v>101</v>
      </c>
    </row>
    <row r="15262" spans="1:9" x14ac:dyDescent="0.3">
      <c r="A15262">
        <v>15290</v>
      </c>
      <c r="B15262">
        <v>5</v>
      </c>
      <c r="C15262">
        <v>245</v>
      </c>
      <c r="D15262" s="32">
        <v>0.44166666666666665</v>
      </c>
      <c r="E15262">
        <v>10000</v>
      </c>
      <c r="G15262" s="31" t="s">
        <v>97</v>
      </c>
      <c r="H15262">
        <v>4</v>
      </c>
      <c r="I15262" s="31" t="s">
        <v>105</v>
      </c>
    </row>
    <row r="15263" spans="1:9" x14ac:dyDescent="0.3">
      <c r="A15263">
        <v>15291</v>
      </c>
      <c r="B15263">
        <v>3</v>
      </c>
      <c r="C15263">
        <v>245</v>
      </c>
      <c r="D15263" s="32">
        <v>0.48402777777777778</v>
      </c>
      <c r="E15263">
        <v>10000</v>
      </c>
      <c r="G15263" s="31" t="s">
        <v>97</v>
      </c>
      <c r="H15263">
        <v>5</v>
      </c>
      <c r="I15263" s="31" t="s">
        <v>104</v>
      </c>
    </row>
    <row r="15264" spans="1:9" x14ac:dyDescent="0.3">
      <c r="A15264">
        <v>15292</v>
      </c>
      <c r="B15264">
        <v>2</v>
      </c>
      <c r="C15264">
        <v>245</v>
      </c>
      <c r="D15264" s="32">
        <v>0.5180555555555556</v>
      </c>
      <c r="E15264">
        <v>10000</v>
      </c>
      <c r="G15264" s="31" t="s">
        <v>97</v>
      </c>
      <c r="H15264">
        <v>5</v>
      </c>
      <c r="I15264" s="31" t="s">
        <v>98</v>
      </c>
    </row>
    <row r="15265" spans="1:9" x14ac:dyDescent="0.3">
      <c r="A15265">
        <v>15293</v>
      </c>
      <c r="B15265">
        <v>1</v>
      </c>
      <c r="C15265">
        <v>245</v>
      </c>
      <c r="D15265" s="32">
        <v>0.58125000000000004</v>
      </c>
      <c r="E15265">
        <v>10000</v>
      </c>
      <c r="G15265" s="31" t="s">
        <v>102</v>
      </c>
      <c r="H15265">
        <v>5</v>
      </c>
      <c r="I15265" s="31" t="s">
        <v>99</v>
      </c>
    </row>
    <row r="15266" spans="1:9" x14ac:dyDescent="0.3">
      <c r="A15266">
        <v>15294</v>
      </c>
      <c r="B15266">
        <v>4</v>
      </c>
      <c r="C15266">
        <v>245</v>
      </c>
      <c r="D15266" s="32">
        <v>0.48819444444444443</v>
      </c>
      <c r="E15266">
        <v>10000</v>
      </c>
      <c r="G15266" s="31" t="s">
        <v>97</v>
      </c>
      <c r="H15266">
        <v>5</v>
      </c>
      <c r="I15266" s="31" t="s">
        <v>103</v>
      </c>
    </row>
    <row r="15267" spans="1:9" x14ac:dyDescent="0.3">
      <c r="A15267">
        <v>15295</v>
      </c>
      <c r="B15267">
        <v>8</v>
      </c>
      <c r="C15267">
        <v>245</v>
      </c>
      <c r="D15267" s="32">
        <v>0.52013888888888893</v>
      </c>
      <c r="E15267">
        <v>10000</v>
      </c>
      <c r="G15267" s="31" t="s">
        <v>97</v>
      </c>
      <c r="H15267">
        <v>5</v>
      </c>
      <c r="I15267" s="31" t="s">
        <v>101</v>
      </c>
    </row>
    <row r="15268" spans="1:9" x14ac:dyDescent="0.3">
      <c r="A15268">
        <v>15296</v>
      </c>
      <c r="B15268">
        <v>5</v>
      </c>
      <c r="C15268">
        <v>245</v>
      </c>
      <c r="D15268" s="32">
        <v>0.47222222222222221</v>
      </c>
      <c r="E15268">
        <v>10000</v>
      </c>
      <c r="G15268" s="31" t="s">
        <v>97</v>
      </c>
      <c r="H15268">
        <v>5</v>
      </c>
      <c r="I15268" s="31" t="s">
        <v>105</v>
      </c>
    </row>
    <row r="15269" spans="1:9" x14ac:dyDescent="0.3">
      <c r="A15269">
        <v>15297</v>
      </c>
      <c r="B15269">
        <v>3</v>
      </c>
      <c r="C15269">
        <v>245</v>
      </c>
      <c r="D15269" s="32"/>
      <c r="E15269">
        <v>10000</v>
      </c>
      <c r="G15269" s="31" t="s">
        <v>102</v>
      </c>
      <c r="H15269">
        <v>6</v>
      </c>
      <c r="I15269" s="31" t="s">
        <v>104</v>
      </c>
    </row>
    <row r="15270" spans="1:9" x14ac:dyDescent="0.3">
      <c r="A15270">
        <v>15298</v>
      </c>
      <c r="B15270">
        <v>2</v>
      </c>
      <c r="C15270">
        <v>245</v>
      </c>
      <c r="D15270" s="32">
        <v>0.54791666666666672</v>
      </c>
      <c r="E15270">
        <v>10000</v>
      </c>
      <c r="G15270" s="31" t="s">
        <v>97</v>
      </c>
      <c r="H15270">
        <v>6</v>
      </c>
      <c r="I15270" s="31" t="s">
        <v>98</v>
      </c>
    </row>
    <row r="15271" spans="1:9" x14ac:dyDescent="0.3">
      <c r="A15271">
        <v>15299</v>
      </c>
      <c r="B15271">
        <v>1</v>
      </c>
      <c r="C15271">
        <v>245</v>
      </c>
      <c r="D15271" s="32">
        <v>0.62847222222222221</v>
      </c>
      <c r="E15271">
        <v>10000</v>
      </c>
      <c r="G15271" s="31" t="s">
        <v>97</v>
      </c>
      <c r="H15271">
        <v>6</v>
      </c>
      <c r="I15271" s="31" t="s">
        <v>99</v>
      </c>
    </row>
    <row r="15272" spans="1:9" x14ac:dyDescent="0.3">
      <c r="A15272">
        <v>15300</v>
      </c>
      <c r="B15272">
        <v>4</v>
      </c>
      <c r="C15272">
        <v>245</v>
      </c>
      <c r="D15272" s="32">
        <v>0.52222222222222225</v>
      </c>
      <c r="E15272">
        <v>10000</v>
      </c>
      <c r="G15272" s="31" t="s">
        <v>102</v>
      </c>
      <c r="H15272">
        <v>6</v>
      </c>
      <c r="I15272" s="31" t="s">
        <v>103</v>
      </c>
    </row>
    <row r="15273" spans="1:9" x14ac:dyDescent="0.3">
      <c r="A15273">
        <v>15301</v>
      </c>
      <c r="B15273">
        <v>8</v>
      </c>
      <c r="C15273">
        <v>245</v>
      </c>
      <c r="D15273" s="32">
        <v>0.5805555555555556</v>
      </c>
      <c r="E15273">
        <v>13000</v>
      </c>
      <c r="G15273" s="31" t="s">
        <v>97</v>
      </c>
      <c r="H15273">
        <v>6</v>
      </c>
      <c r="I15273" s="31" t="s">
        <v>101</v>
      </c>
    </row>
    <row r="15274" spans="1:9" x14ac:dyDescent="0.3">
      <c r="A15274">
        <v>15302</v>
      </c>
      <c r="B15274">
        <v>5</v>
      </c>
      <c r="C15274">
        <v>245</v>
      </c>
      <c r="D15274" s="32">
        <v>0.65208333333333335</v>
      </c>
      <c r="E15274">
        <v>60000</v>
      </c>
      <c r="G15274" s="31" t="s">
        <v>97</v>
      </c>
      <c r="H15274">
        <v>6</v>
      </c>
      <c r="I15274" s="31" t="s">
        <v>105</v>
      </c>
    </row>
    <row r="15275" spans="1:9" x14ac:dyDescent="0.3">
      <c r="A15275">
        <v>15303</v>
      </c>
      <c r="B15275">
        <v>3</v>
      </c>
      <c r="C15275">
        <v>245</v>
      </c>
      <c r="D15275" s="32">
        <v>0.54583333333333328</v>
      </c>
      <c r="E15275">
        <v>10000</v>
      </c>
      <c r="G15275" s="31" t="s">
        <v>102</v>
      </c>
      <c r="H15275">
        <v>7</v>
      </c>
      <c r="I15275" s="31" t="s">
        <v>104</v>
      </c>
    </row>
    <row r="15276" spans="1:9" x14ac:dyDescent="0.3">
      <c r="A15276">
        <v>15304</v>
      </c>
      <c r="B15276">
        <v>2</v>
      </c>
      <c r="C15276">
        <v>245</v>
      </c>
      <c r="D15276" s="32">
        <v>0.58125000000000004</v>
      </c>
      <c r="E15276">
        <v>10000</v>
      </c>
      <c r="G15276" s="31" t="s">
        <v>97</v>
      </c>
      <c r="H15276">
        <v>7</v>
      </c>
      <c r="I15276" s="31" t="s">
        <v>98</v>
      </c>
    </row>
    <row r="15277" spans="1:9" x14ac:dyDescent="0.3">
      <c r="A15277">
        <v>15305</v>
      </c>
      <c r="B15277">
        <v>1</v>
      </c>
      <c r="C15277">
        <v>245</v>
      </c>
      <c r="D15277" s="32">
        <v>0.65</v>
      </c>
      <c r="E15277">
        <v>10000</v>
      </c>
      <c r="G15277" s="31" t="s">
        <v>97</v>
      </c>
      <c r="H15277">
        <v>7</v>
      </c>
      <c r="I15277" s="31" t="s">
        <v>99</v>
      </c>
    </row>
    <row r="15278" spans="1:9" x14ac:dyDescent="0.3">
      <c r="A15278">
        <v>15306</v>
      </c>
      <c r="B15278">
        <v>4</v>
      </c>
      <c r="C15278">
        <v>245</v>
      </c>
      <c r="D15278" s="32">
        <v>0.54652777777777772</v>
      </c>
      <c r="E15278">
        <v>10000</v>
      </c>
      <c r="G15278" s="31" t="s">
        <v>102</v>
      </c>
      <c r="H15278">
        <v>7</v>
      </c>
      <c r="I15278" s="31" t="s">
        <v>103</v>
      </c>
    </row>
    <row r="15279" spans="1:9" x14ac:dyDescent="0.3">
      <c r="A15279">
        <v>15307</v>
      </c>
      <c r="B15279">
        <v>8</v>
      </c>
      <c r="C15279">
        <v>245</v>
      </c>
      <c r="D15279" s="32">
        <v>0.64652777777777781</v>
      </c>
      <c r="E15279">
        <v>10000</v>
      </c>
      <c r="G15279" s="31" t="s">
        <v>97</v>
      </c>
      <c r="H15279">
        <v>7</v>
      </c>
      <c r="I15279" s="31" t="s">
        <v>101</v>
      </c>
    </row>
    <row r="15280" spans="1:9" x14ac:dyDescent="0.3">
      <c r="A15280">
        <v>15308</v>
      </c>
      <c r="B15280">
        <v>5</v>
      </c>
      <c r="C15280">
        <v>245</v>
      </c>
      <c r="D15280" s="32">
        <v>0.67638888888888893</v>
      </c>
      <c r="E15280">
        <v>10000</v>
      </c>
      <c r="G15280" s="31" t="s">
        <v>97</v>
      </c>
      <c r="H15280">
        <v>7</v>
      </c>
      <c r="I15280" s="31" t="s">
        <v>105</v>
      </c>
    </row>
    <row r="15281" spans="1:9" x14ac:dyDescent="0.3">
      <c r="A15281">
        <v>15309</v>
      </c>
      <c r="B15281">
        <v>3</v>
      </c>
      <c r="C15281">
        <v>245</v>
      </c>
      <c r="D15281" s="32">
        <v>0.56527777777777777</v>
      </c>
      <c r="E15281">
        <v>10000</v>
      </c>
      <c r="G15281" s="31" t="s">
        <v>97</v>
      </c>
      <c r="H15281">
        <v>8</v>
      </c>
      <c r="I15281" s="31" t="s">
        <v>104</v>
      </c>
    </row>
    <row r="15282" spans="1:9" x14ac:dyDescent="0.3">
      <c r="A15282">
        <v>15310</v>
      </c>
      <c r="B15282">
        <v>2</v>
      </c>
      <c r="C15282">
        <v>245</v>
      </c>
      <c r="D15282" s="32">
        <v>0.62361111111111112</v>
      </c>
      <c r="E15282">
        <v>10000</v>
      </c>
      <c r="G15282" s="31" t="s">
        <v>97</v>
      </c>
      <c r="H15282">
        <v>8</v>
      </c>
      <c r="I15282" s="31" t="s">
        <v>98</v>
      </c>
    </row>
    <row r="15283" spans="1:9" x14ac:dyDescent="0.3">
      <c r="A15283">
        <v>15311</v>
      </c>
      <c r="B15283">
        <v>1</v>
      </c>
      <c r="C15283">
        <v>245</v>
      </c>
      <c r="D15283" s="32">
        <v>0.71944444444444444</v>
      </c>
      <c r="E15283">
        <v>10000</v>
      </c>
      <c r="G15283" s="31" t="s">
        <v>97</v>
      </c>
      <c r="H15283">
        <v>8</v>
      </c>
      <c r="I15283" s="31" t="s">
        <v>99</v>
      </c>
    </row>
    <row r="15284" spans="1:9" x14ac:dyDescent="0.3">
      <c r="A15284">
        <v>15312</v>
      </c>
      <c r="B15284">
        <v>4</v>
      </c>
      <c r="C15284">
        <v>245</v>
      </c>
      <c r="D15284" s="32">
        <v>0.57361111111111107</v>
      </c>
      <c r="E15284">
        <v>10000</v>
      </c>
      <c r="G15284" s="31" t="s">
        <v>97</v>
      </c>
      <c r="H15284">
        <v>8</v>
      </c>
      <c r="I15284" s="31" t="s">
        <v>103</v>
      </c>
    </row>
    <row r="15285" spans="1:9" x14ac:dyDescent="0.3">
      <c r="A15285">
        <v>15313</v>
      </c>
      <c r="B15285">
        <v>8</v>
      </c>
      <c r="C15285">
        <v>245</v>
      </c>
      <c r="D15285" s="32">
        <v>0.70972222222222225</v>
      </c>
      <c r="E15285">
        <v>13000</v>
      </c>
      <c r="G15285" s="31" t="s">
        <v>102</v>
      </c>
      <c r="H15285">
        <v>8</v>
      </c>
      <c r="I15285" s="31" t="s">
        <v>101</v>
      </c>
    </row>
    <row r="15286" spans="1:9" x14ac:dyDescent="0.3">
      <c r="A15286">
        <v>15314</v>
      </c>
      <c r="B15286">
        <v>5</v>
      </c>
      <c r="C15286">
        <v>245</v>
      </c>
      <c r="D15286" s="32">
        <v>0.70347222222222228</v>
      </c>
      <c r="E15286">
        <v>10000</v>
      </c>
      <c r="G15286" s="31" t="s">
        <v>102</v>
      </c>
      <c r="H15286">
        <v>8</v>
      </c>
      <c r="I15286" s="31" t="s">
        <v>105</v>
      </c>
    </row>
    <row r="15287" spans="1:9" x14ac:dyDescent="0.3">
      <c r="A15287">
        <v>15315</v>
      </c>
      <c r="B15287">
        <v>3</v>
      </c>
      <c r="C15287">
        <v>245</v>
      </c>
      <c r="D15287" s="32">
        <v>0.5854166666666667</v>
      </c>
      <c r="E15287">
        <v>10000</v>
      </c>
      <c r="G15287" s="31" t="s">
        <v>102</v>
      </c>
      <c r="H15287">
        <v>9</v>
      </c>
      <c r="I15287" s="31" t="s">
        <v>104</v>
      </c>
    </row>
    <row r="15288" spans="1:9" x14ac:dyDescent="0.3">
      <c r="A15288">
        <v>15316</v>
      </c>
      <c r="B15288">
        <v>2</v>
      </c>
      <c r="C15288">
        <v>245</v>
      </c>
      <c r="D15288" s="32">
        <v>0.64722222222222225</v>
      </c>
      <c r="E15288">
        <v>13000</v>
      </c>
      <c r="G15288" s="31" t="s">
        <v>102</v>
      </c>
      <c r="H15288">
        <v>9</v>
      </c>
      <c r="I15288" s="31" t="s">
        <v>98</v>
      </c>
    </row>
    <row r="15289" spans="1:9" x14ac:dyDescent="0.3">
      <c r="A15289">
        <v>15317</v>
      </c>
      <c r="B15289">
        <v>1</v>
      </c>
      <c r="C15289">
        <v>245</v>
      </c>
      <c r="D15289" s="32">
        <v>0.74652777777777779</v>
      </c>
      <c r="E15289">
        <v>10000</v>
      </c>
      <c r="G15289" s="31" t="s">
        <v>102</v>
      </c>
      <c r="H15289">
        <v>9</v>
      </c>
      <c r="I15289" s="31" t="s">
        <v>99</v>
      </c>
    </row>
    <row r="15290" spans="1:9" x14ac:dyDescent="0.3">
      <c r="A15290">
        <v>15318</v>
      </c>
      <c r="B15290">
        <v>4</v>
      </c>
      <c r="C15290">
        <v>245</v>
      </c>
      <c r="D15290" s="32">
        <v>0.59097222222222223</v>
      </c>
      <c r="E15290">
        <v>10000</v>
      </c>
      <c r="G15290" s="31" t="s">
        <v>97</v>
      </c>
      <c r="H15290">
        <v>9</v>
      </c>
      <c r="I15290" s="31" t="s">
        <v>103</v>
      </c>
    </row>
    <row r="15291" spans="1:9" x14ac:dyDescent="0.3">
      <c r="A15291">
        <v>15319</v>
      </c>
      <c r="B15291">
        <v>8</v>
      </c>
      <c r="C15291">
        <v>245</v>
      </c>
      <c r="D15291" s="32">
        <v>0.72847222222222219</v>
      </c>
      <c r="E15291">
        <v>13000</v>
      </c>
      <c r="F15291">
        <v>1000</v>
      </c>
      <c r="G15291" s="31" t="s">
        <v>102</v>
      </c>
      <c r="H15291">
        <v>9</v>
      </c>
      <c r="I15291" s="31" t="s">
        <v>101</v>
      </c>
    </row>
    <row r="15292" spans="1:9" x14ac:dyDescent="0.3">
      <c r="A15292">
        <v>15320</v>
      </c>
      <c r="B15292">
        <v>5</v>
      </c>
      <c r="C15292">
        <v>245</v>
      </c>
      <c r="D15292" s="32">
        <v>0.74236111111111114</v>
      </c>
      <c r="E15292">
        <v>10000</v>
      </c>
      <c r="G15292" s="31" t="s">
        <v>97</v>
      </c>
      <c r="H15292">
        <v>9</v>
      </c>
      <c r="I15292" s="31" t="s">
        <v>105</v>
      </c>
    </row>
    <row r="15293" spans="1:9" x14ac:dyDescent="0.3">
      <c r="A15293">
        <v>15321</v>
      </c>
      <c r="B15293">
        <v>3</v>
      </c>
      <c r="C15293">
        <v>245</v>
      </c>
      <c r="D15293" s="32">
        <v>0.61388888888888893</v>
      </c>
      <c r="E15293">
        <v>10000</v>
      </c>
      <c r="G15293" s="31" t="s">
        <v>97</v>
      </c>
      <c r="H15293">
        <v>10</v>
      </c>
      <c r="I15293" s="31" t="s">
        <v>104</v>
      </c>
    </row>
    <row r="15294" spans="1:9" x14ac:dyDescent="0.3">
      <c r="A15294">
        <v>15322</v>
      </c>
      <c r="B15294">
        <v>2</v>
      </c>
      <c r="C15294">
        <v>245</v>
      </c>
      <c r="D15294" s="32">
        <v>0.70972222222222225</v>
      </c>
      <c r="E15294">
        <v>13000</v>
      </c>
      <c r="G15294" s="31" t="s">
        <v>97</v>
      </c>
      <c r="H15294">
        <v>10</v>
      </c>
      <c r="I15294" s="31" t="s">
        <v>98</v>
      </c>
    </row>
    <row r="15295" spans="1:9" x14ac:dyDescent="0.3">
      <c r="A15295">
        <v>15323</v>
      </c>
      <c r="B15295">
        <v>1</v>
      </c>
      <c r="C15295">
        <v>245</v>
      </c>
      <c r="D15295" s="32">
        <v>0.77361111111111114</v>
      </c>
      <c r="E15295">
        <v>10000</v>
      </c>
      <c r="G15295" s="31" t="s">
        <v>97</v>
      </c>
      <c r="H15295">
        <v>10</v>
      </c>
      <c r="I15295" s="31" t="s">
        <v>99</v>
      </c>
    </row>
    <row r="15296" spans="1:9" x14ac:dyDescent="0.3">
      <c r="A15296">
        <v>15324</v>
      </c>
      <c r="B15296">
        <v>4</v>
      </c>
      <c r="C15296">
        <v>245</v>
      </c>
      <c r="D15296" s="32">
        <v>0.61458333333333337</v>
      </c>
      <c r="E15296">
        <v>10000</v>
      </c>
      <c r="G15296" s="31" t="s">
        <v>97</v>
      </c>
      <c r="H15296">
        <v>10</v>
      </c>
      <c r="I15296" s="31" t="s">
        <v>103</v>
      </c>
    </row>
    <row r="15297" spans="1:9" x14ac:dyDescent="0.3">
      <c r="A15297">
        <v>15325</v>
      </c>
      <c r="B15297">
        <v>8</v>
      </c>
      <c r="C15297">
        <v>245</v>
      </c>
      <c r="D15297" s="32">
        <v>0.77013888888888893</v>
      </c>
      <c r="E15297">
        <v>10000</v>
      </c>
      <c r="F15297">
        <v>2000</v>
      </c>
      <c r="G15297" s="31" t="s">
        <v>97</v>
      </c>
      <c r="H15297">
        <v>10</v>
      </c>
      <c r="I15297" s="31" t="s">
        <v>101</v>
      </c>
    </row>
    <row r="15298" spans="1:9" x14ac:dyDescent="0.3">
      <c r="A15298">
        <v>15326</v>
      </c>
      <c r="B15298">
        <v>5</v>
      </c>
      <c r="C15298">
        <v>245</v>
      </c>
      <c r="D15298" s="32">
        <v>0.75763888888888886</v>
      </c>
      <c r="E15298">
        <v>10000</v>
      </c>
      <c r="G15298" s="31" t="s">
        <v>97</v>
      </c>
      <c r="H15298">
        <v>10</v>
      </c>
      <c r="I15298" s="31" t="s">
        <v>105</v>
      </c>
    </row>
    <row r="15299" spans="1:9" x14ac:dyDescent="0.3">
      <c r="A15299">
        <v>15327</v>
      </c>
      <c r="B15299">
        <v>3</v>
      </c>
      <c r="C15299">
        <v>245</v>
      </c>
      <c r="D15299" s="32">
        <v>0.69791666666666663</v>
      </c>
      <c r="E15299">
        <v>10000</v>
      </c>
      <c r="G15299" s="31" t="s">
        <v>102</v>
      </c>
      <c r="H15299">
        <v>11</v>
      </c>
      <c r="I15299" s="31" t="s">
        <v>104</v>
      </c>
    </row>
    <row r="15300" spans="1:9" x14ac:dyDescent="0.3">
      <c r="A15300">
        <v>15328</v>
      </c>
      <c r="B15300">
        <v>2</v>
      </c>
      <c r="C15300">
        <v>245</v>
      </c>
      <c r="D15300" s="32">
        <v>0.74097222222222225</v>
      </c>
      <c r="E15300">
        <v>13000</v>
      </c>
      <c r="G15300" s="31" t="s">
        <v>97</v>
      </c>
      <c r="H15300">
        <v>11</v>
      </c>
      <c r="I15300" s="31" t="s">
        <v>98</v>
      </c>
    </row>
    <row r="15301" spans="1:9" x14ac:dyDescent="0.3">
      <c r="A15301">
        <v>15329</v>
      </c>
      <c r="B15301">
        <v>1</v>
      </c>
      <c r="C15301">
        <v>245</v>
      </c>
      <c r="D15301" s="32">
        <v>0.78333333333333333</v>
      </c>
      <c r="E15301">
        <v>10000</v>
      </c>
      <c r="G15301" s="31" t="s">
        <v>102</v>
      </c>
      <c r="H15301">
        <v>11</v>
      </c>
      <c r="I15301" s="31" t="s">
        <v>99</v>
      </c>
    </row>
    <row r="15302" spans="1:9" x14ac:dyDescent="0.3">
      <c r="A15302">
        <v>15330</v>
      </c>
      <c r="B15302">
        <v>4</v>
      </c>
      <c r="C15302">
        <v>245</v>
      </c>
      <c r="D15302" s="32">
        <v>0.68263888888888891</v>
      </c>
      <c r="E15302">
        <v>10000</v>
      </c>
      <c r="G15302" s="31" t="s">
        <v>102</v>
      </c>
      <c r="H15302">
        <v>11</v>
      </c>
      <c r="I15302" s="31" t="s">
        <v>103</v>
      </c>
    </row>
    <row r="15303" spans="1:9" x14ac:dyDescent="0.3">
      <c r="A15303">
        <v>15331</v>
      </c>
      <c r="B15303">
        <v>8</v>
      </c>
      <c r="C15303">
        <v>245</v>
      </c>
      <c r="D15303" s="32">
        <v>0.8</v>
      </c>
      <c r="E15303">
        <v>10000</v>
      </c>
      <c r="G15303" s="31" t="s">
        <v>102</v>
      </c>
      <c r="H15303">
        <v>11</v>
      </c>
      <c r="I15303" s="31" t="s">
        <v>101</v>
      </c>
    </row>
    <row r="15304" spans="1:9" x14ac:dyDescent="0.3">
      <c r="A15304">
        <v>15332</v>
      </c>
      <c r="B15304">
        <v>5</v>
      </c>
      <c r="C15304">
        <v>245</v>
      </c>
      <c r="D15304" s="32">
        <v>0.77638888888888891</v>
      </c>
      <c r="E15304">
        <v>10000</v>
      </c>
      <c r="G15304" s="31" t="s">
        <v>102</v>
      </c>
      <c r="H15304">
        <v>11</v>
      </c>
      <c r="I15304" s="31" t="s">
        <v>105</v>
      </c>
    </row>
    <row r="15305" spans="1:9" x14ac:dyDescent="0.3">
      <c r="A15305">
        <v>15333</v>
      </c>
      <c r="B15305">
        <v>3</v>
      </c>
      <c r="C15305">
        <v>245</v>
      </c>
      <c r="D15305" s="32">
        <v>0.71736111111111112</v>
      </c>
      <c r="E15305">
        <v>10000</v>
      </c>
      <c r="G15305" s="31" t="s">
        <v>97</v>
      </c>
      <c r="H15305">
        <v>12</v>
      </c>
      <c r="I15305" s="31" t="s">
        <v>104</v>
      </c>
    </row>
    <row r="15306" spans="1:9" x14ac:dyDescent="0.3">
      <c r="A15306">
        <v>15334</v>
      </c>
      <c r="B15306">
        <v>2</v>
      </c>
      <c r="C15306">
        <v>245</v>
      </c>
      <c r="D15306" s="32">
        <v>0.77083333333333337</v>
      </c>
      <c r="E15306">
        <v>10000</v>
      </c>
      <c r="G15306" s="31" t="s">
        <v>97</v>
      </c>
      <c r="H15306">
        <v>12</v>
      </c>
      <c r="I15306" s="31" t="s">
        <v>98</v>
      </c>
    </row>
    <row r="15307" spans="1:9" x14ac:dyDescent="0.3">
      <c r="A15307">
        <v>15335</v>
      </c>
      <c r="B15307">
        <v>1</v>
      </c>
      <c r="C15307">
        <v>245</v>
      </c>
      <c r="D15307" s="32">
        <v>0.80763888888888891</v>
      </c>
      <c r="E15307">
        <v>10000</v>
      </c>
      <c r="G15307" s="31" t="s">
        <v>102</v>
      </c>
      <c r="H15307">
        <v>12</v>
      </c>
      <c r="I15307" s="31" t="s">
        <v>99</v>
      </c>
    </row>
    <row r="15308" spans="1:9" x14ac:dyDescent="0.3">
      <c r="A15308">
        <v>15336</v>
      </c>
      <c r="B15308">
        <v>4</v>
      </c>
      <c r="C15308">
        <v>245</v>
      </c>
      <c r="D15308" s="32">
        <v>0.72638888888888886</v>
      </c>
      <c r="E15308">
        <v>10000</v>
      </c>
      <c r="G15308" s="31" t="s">
        <v>97</v>
      </c>
      <c r="H15308">
        <v>12</v>
      </c>
      <c r="I15308" s="31" t="s">
        <v>103</v>
      </c>
    </row>
    <row r="15309" spans="1:9" x14ac:dyDescent="0.3">
      <c r="A15309">
        <v>15337</v>
      </c>
      <c r="B15309">
        <v>8</v>
      </c>
      <c r="C15309">
        <v>245</v>
      </c>
      <c r="D15309" s="32">
        <v>0.8354166666666667</v>
      </c>
      <c r="E15309">
        <v>10000</v>
      </c>
      <c r="G15309" s="31" t="s">
        <v>102</v>
      </c>
      <c r="H15309">
        <v>12</v>
      </c>
      <c r="I15309" s="31" t="s">
        <v>101</v>
      </c>
    </row>
    <row r="15310" spans="1:9" x14ac:dyDescent="0.3">
      <c r="A15310">
        <v>15338</v>
      </c>
      <c r="B15310">
        <v>5</v>
      </c>
      <c r="C15310">
        <v>245</v>
      </c>
      <c r="D15310" s="32">
        <v>0.79513888888888884</v>
      </c>
      <c r="E15310">
        <v>10000</v>
      </c>
      <c r="G15310" s="31" t="s">
        <v>97</v>
      </c>
      <c r="H15310">
        <v>12</v>
      </c>
      <c r="I15310" s="31" t="s">
        <v>105</v>
      </c>
    </row>
    <row r="15311" spans="1:9" x14ac:dyDescent="0.3">
      <c r="A15311">
        <v>15339</v>
      </c>
      <c r="B15311">
        <v>3</v>
      </c>
      <c r="C15311">
        <v>245</v>
      </c>
      <c r="D15311" s="32">
        <v>0.72986111111111107</v>
      </c>
      <c r="E15311">
        <v>10000</v>
      </c>
      <c r="G15311" s="31" t="s">
        <v>102</v>
      </c>
      <c r="H15311">
        <v>13</v>
      </c>
      <c r="I15311" s="31" t="s">
        <v>104</v>
      </c>
    </row>
    <row r="15312" spans="1:9" x14ac:dyDescent="0.3">
      <c r="A15312">
        <v>15340</v>
      </c>
      <c r="B15312">
        <v>2</v>
      </c>
      <c r="C15312">
        <v>245</v>
      </c>
      <c r="D15312" s="32">
        <v>0.79166666666666663</v>
      </c>
      <c r="E15312">
        <v>10000</v>
      </c>
      <c r="G15312" s="31" t="s">
        <v>102</v>
      </c>
      <c r="H15312">
        <v>13</v>
      </c>
      <c r="I15312" s="31" t="s">
        <v>98</v>
      </c>
    </row>
    <row r="15313" spans="1:9" x14ac:dyDescent="0.3">
      <c r="A15313">
        <v>15341</v>
      </c>
      <c r="B15313">
        <v>4</v>
      </c>
      <c r="C15313">
        <v>245</v>
      </c>
      <c r="D15313" s="32">
        <v>0.74444444444444446</v>
      </c>
      <c r="E15313">
        <v>10000</v>
      </c>
      <c r="G15313" s="31" t="s">
        <v>97</v>
      </c>
      <c r="H15313">
        <v>13</v>
      </c>
      <c r="I15313" s="31" t="s">
        <v>103</v>
      </c>
    </row>
    <row r="15314" spans="1:9" x14ac:dyDescent="0.3">
      <c r="A15314">
        <v>15342</v>
      </c>
      <c r="B15314">
        <v>3</v>
      </c>
      <c r="C15314">
        <v>245</v>
      </c>
      <c r="D15314" s="32">
        <v>0.77083333333333337</v>
      </c>
      <c r="E15314">
        <v>10000</v>
      </c>
      <c r="G15314" s="31" t="s">
        <v>97</v>
      </c>
      <c r="H15314">
        <v>14</v>
      </c>
      <c r="I15314" s="31" t="s">
        <v>104</v>
      </c>
    </row>
    <row r="15315" spans="1:9" x14ac:dyDescent="0.3">
      <c r="A15315">
        <v>15343</v>
      </c>
      <c r="B15315">
        <v>2</v>
      </c>
      <c r="C15315">
        <v>245</v>
      </c>
      <c r="D15315" s="32">
        <v>0.83194444444444449</v>
      </c>
      <c r="E15315">
        <v>10000</v>
      </c>
      <c r="G15315" s="31" t="s">
        <v>102</v>
      </c>
      <c r="H15315">
        <v>14</v>
      </c>
      <c r="I15315" s="31" t="s">
        <v>98</v>
      </c>
    </row>
    <row r="15316" spans="1:9" x14ac:dyDescent="0.3">
      <c r="A15316">
        <v>15344</v>
      </c>
      <c r="B15316">
        <v>4</v>
      </c>
      <c r="C15316">
        <v>245</v>
      </c>
      <c r="D15316" s="32">
        <v>0.77986111111111112</v>
      </c>
      <c r="E15316">
        <v>10000</v>
      </c>
      <c r="G15316" s="31" t="s">
        <v>97</v>
      </c>
      <c r="H15316">
        <v>14</v>
      </c>
      <c r="I15316" s="31" t="s">
        <v>103</v>
      </c>
    </row>
    <row r="15317" spans="1:9" x14ac:dyDescent="0.3">
      <c r="A15317">
        <v>15345</v>
      </c>
      <c r="B15317">
        <v>3</v>
      </c>
      <c r="C15317">
        <v>245</v>
      </c>
      <c r="D15317" s="32">
        <v>0.80069444444444449</v>
      </c>
      <c r="E15317">
        <v>10000</v>
      </c>
      <c r="G15317" s="31" t="s">
        <v>102</v>
      </c>
      <c r="H15317">
        <v>15</v>
      </c>
      <c r="I15317" s="31" t="s">
        <v>104</v>
      </c>
    </row>
    <row r="15318" spans="1:9" x14ac:dyDescent="0.3">
      <c r="A15318">
        <v>15346</v>
      </c>
      <c r="B15318">
        <v>4</v>
      </c>
      <c r="C15318">
        <v>245</v>
      </c>
      <c r="D15318" s="32">
        <v>0.80138888888888893</v>
      </c>
      <c r="E15318">
        <v>10000</v>
      </c>
      <c r="G15318" s="31" t="s">
        <v>97</v>
      </c>
      <c r="H15318">
        <v>15</v>
      </c>
      <c r="I15318" s="31" t="s">
        <v>103</v>
      </c>
    </row>
    <row r="15319" spans="1:9" x14ac:dyDescent="0.3">
      <c r="A15319">
        <v>15347</v>
      </c>
      <c r="B15319">
        <v>3</v>
      </c>
      <c r="C15319">
        <v>245</v>
      </c>
      <c r="D15319" s="32">
        <v>0.84166666666666667</v>
      </c>
      <c r="E15319">
        <v>10000</v>
      </c>
      <c r="G15319" s="31" t="s">
        <v>102</v>
      </c>
      <c r="H15319">
        <v>16</v>
      </c>
      <c r="I15319" s="31" t="s">
        <v>104</v>
      </c>
    </row>
    <row r="15320" spans="1:9" x14ac:dyDescent="0.3">
      <c r="A15320">
        <v>15348</v>
      </c>
      <c r="B15320">
        <v>3</v>
      </c>
      <c r="C15320">
        <v>246</v>
      </c>
      <c r="D15320" s="32">
        <v>0.46319444444444446</v>
      </c>
      <c r="E15320">
        <v>10000</v>
      </c>
      <c r="F15320">
        <v>4000</v>
      </c>
      <c r="G15320" s="31" t="s">
        <v>102</v>
      </c>
      <c r="H15320">
        <v>4</v>
      </c>
      <c r="I15320" s="31" t="s">
        <v>104</v>
      </c>
    </row>
    <row r="15321" spans="1:9" x14ac:dyDescent="0.3">
      <c r="A15321">
        <v>15349</v>
      </c>
      <c r="B15321">
        <v>2</v>
      </c>
      <c r="C15321">
        <v>246</v>
      </c>
      <c r="D15321" s="32">
        <v>0.45555555555555555</v>
      </c>
      <c r="E15321">
        <v>10000</v>
      </c>
      <c r="G15321" s="31" t="s">
        <v>97</v>
      </c>
      <c r="H15321">
        <v>4</v>
      </c>
      <c r="I15321" s="31" t="s">
        <v>98</v>
      </c>
    </row>
    <row r="15322" spans="1:9" x14ac:dyDescent="0.3">
      <c r="A15322">
        <v>15350</v>
      </c>
      <c r="B15322">
        <v>1</v>
      </c>
      <c r="C15322">
        <v>246</v>
      </c>
      <c r="D15322" s="32">
        <v>0.43472222222222223</v>
      </c>
      <c r="E15322">
        <v>10000</v>
      </c>
      <c r="F15322">
        <v>2000</v>
      </c>
      <c r="G15322" s="31" t="s">
        <v>102</v>
      </c>
      <c r="H15322">
        <v>4</v>
      </c>
      <c r="I15322" s="31" t="s">
        <v>99</v>
      </c>
    </row>
    <row r="15323" spans="1:9" x14ac:dyDescent="0.3">
      <c r="A15323">
        <v>15351</v>
      </c>
      <c r="B15323">
        <v>4</v>
      </c>
      <c r="C15323">
        <v>246</v>
      </c>
      <c r="D15323" s="32">
        <v>0.49791666666666667</v>
      </c>
      <c r="E15323">
        <v>13000</v>
      </c>
      <c r="G15323" s="31" t="s">
        <v>97</v>
      </c>
      <c r="H15323">
        <v>4</v>
      </c>
      <c r="I15323" s="31" t="s">
        <v>103</v>
      </c>
    </row>
    <row r="15324" spans="1:9" x14ac:dyDescent="0.3">
      <c r="A15324">
        <v>15352</v>
      </c>
      <c r="B15324">
        <v>8</v>
      </c>
      <c r="C15324">
        <v>246</v>
      </c>
      <c r="D15324" s="32">
        <v>0.45416666666666666</v>
      </c>
      <c r="E15324">
        <v>10000</v>
      </c>
      <c r="G15324" s="31" t="s">
        <v>97</v>
      </c>
      <c r="H15324">
        <v>4</v>
      </c>
      <c r="I15324" s="31" t="s">
        <v>101</v>
      </c>
    </row>
    <row r="15325" spans="1:9" x14ac:dyDescent="0.3">
      <c r="A15325">
        <v>15353</v>
      </c>
      <c r="B15325">
        <v>5</v>
      </c>
      <c r="C15325">
        <v>246</v>
      </c>
      <c r="D15325" s="32">
        <v>0.44444444444444442</v>
      </c>
      <c r="E15325">
        <v>10000</v>
      </c>
      <c r="G15325" s="31" t="s">
        <v>97</v>
      </c>
      <c r="H15325">
        <v>4</v>
      </c>
      <c r="I15325" s="31" t="s">
        <v>105</v>
      </c>
    </row>
    <row r="15326" spans="1:9" x14ac:dyDescent="0.3">
      <c r="A15326">
        <v>15354</v>
      </c>
      <c r="B15326">
        <v>3</v>
      </c>
      <c r="C15326">
        <v>246</v>
      </c>
      <c r="D15326" s="32">
        <v>0.4826388888888889</v>
      </c>
      <c r="E15326">
        <v>13000</v>
      </c>
      <c r="F15326">
        <v>2000</v>
      </c>
      <c r="G15326" s="31" t="s">
        <v>97</v>
      </c>
      <c r="H15326">
        <v>5</v>
      </c>
      <c r="I15326" s="31" t="s">
        <v>104</v>
      </c>
    </row>
    <row r="15327" spans="1:9" x14ac:dyDescent="0.3">
      <c r="A15327">
        <v>15355</v>
      </c>
      <c r="B15327">
        <v>2</v>
      </c>
      <c r="C15327">
        <v>246</v>
      </c>
      <c r="D15327" s="32">
        <v>0.47708333333333336</v>
      </c>
      <c r="E15327">
        <v>10000</v>
      </c>
      <c r="G15327" s="31" t="s">
        <v>97</v>
      </c>
      <c r="H15327">
        <v>5</v>
      </c>
      <c r="I15327" s="31" t="s">
        <v>98</v>
      </c>
    </row>
    <row r="15328" spans="1:9" x14ac:dyDescent="0.3">
      <c r="A15328">
        <v>15356</v>
      </c>
      <c r="B15328">
        <v>1</v>
      </c>
      <c r="C15328">
        <v>246</v>
      </c>
      <c r="D15328" s="32">
        <v>0.46041666666666664</v>
      </c>
      <c r="E15328">
        <v>10000</v>
      </c>
      <c r="F15328">
        <v>3000</v>
      </c>
      <c r="G15328" s="31" t="s">
        <v>102</v>
      </c>
      <c r="H15328">
        <v>5</v>
      </c>
      <c r="I15328" s="31" t="s">
        <v>99</v>
      </c>
    </row>
    <row r="15329" spans="1:9" x14ac:dyDescent="0.3">
      <c r="A15329">
        <v>15357</v>
      </c>
      <c r="B15329">
        <v>4</v>
      </c>
      <c r="C15329">
        <v>246</v>
      </c>
      <c r="D15329" s="32">
        <v>0.53749999999999998</v>
      </c>
      <c r="E15329">
        <v>10000</v>
      </c>
      <c r="G15329" s="31" t="s">
        <v>97</v>
      </c>
      <c r="H15329">
        <v>5</v>
      </c>
      <c r="I15329" s="31" t="s">
        <v>103</v>
      </c>
    </row>
    <row r="15330" spans="1:9" x14ac:dyDescent="0.3">
      <c r="A15330">
        <v>15358</v>
      </c>
      <c r="B15330">
        <v>8</v>
      </c>
      <c r="C15330">
        <v>246</v>
      </c>
      <c r="D15330" s="32">
        <v>0.55277777777777781</v>
      </c>
      <c r="E15330">
        <v>10000</v>
      </c>
      <c r="F15330">
        <v>3000</v>
      </c>
      <c r="G15330" s="31" t="s">
        <v>102</v>
      </c>
      <c r="H15330">
        <v>5</v>
      </c>
      <c r="I15330" s="31" t="s">
        <v>101</v>
      </c>
    </row>
    <row r="15331" spans="1:9" x14ac:dyDescent="0.3">
      <c r="A15331">
        <v>15359</v>
      </c>
      <c r="B15331">
        <v>5</v>
      </c>
      <c r="C15331">
        <v>246</v>
      </c>
      <c r="D15331" s="32">
        <v>0.46597222222222223</v>
      </c>
      <c r="E15331">
        <v>13000</v>
      </c>
      <c r="F15331">
        <v>2000</v>
      </c>
      <c r="G15331" s="31" t="s">
        <v>102</v>
      </c>
      <c r="H15331">
        <v>5</v>
      </c>
      <c r="I15331" s="31" t="s">
        <v>105</v>
      </c>
    </row>
    <row r="15332" spans="1:9" x14ac:dyDescent="0.3">
      <c r="A15332">
        <v>15360</v>
      </c>
      <c r="B15332">
        <v>3</v>
      </c>
      <c r="C15332">
        <v>246</v>
      </c>
      <c r="D15332" s="32">
        <v>0.52152777777777781</v>
      </c>
      <c r="E15332">
        <v>10000</v>
      </c>
      <c r="G15332" s="31" t="s">
        <v>102</v>
      </c>
      <c r="H15332">
        <v>6</v>
      </c>
      <c r="I15332" s="31" t="s">
        <v>104</v>
      </c>
    </row>
    <row r="15333" spans="1:9" x14ac:dyDescent="0.3">
      <c r="A15333">
        <v>15361</v>
      </c>
      <c r="B15333">
        <v>2</v>
      </c>
      <c r="C15333">
        <v>246</v>
      </c>
      <c r="D15333" s="32">
        <v>0.56111111111111112</v>
      </c>
      <c r="E15333">
        <v>10000</v>
      </c>
      <c r="G15333" s="31" t="s">
        <v>102</v>
      </c>
      <c r="H15333">
        <v>6</v>
      </c>
      <c r="I15333" s="31" t="s">
        <v>98</v>
      </c>
    </row>
    <row r="15334" spans="1:9" x14ac:dyDescent="0.3">
      <c r="A15334">
        <v>15362</v>
      </c>
      <c r="B15334">
        <v>1</v>
      </c>
      <c r="C15334">
        <v>246</v>
      </c>
      <c r="D15334" s="32">
        <v>0.4909722222222222</v>
      </c>
      <c r="E15334">
        <v>10000</v>
      </c>
      <c r="G15334" s="31" t="s">
        <v>97</v>
      </c>
      <c r="H15334">
        <v>6</v>
      </c>
      <c r="I15334" s="31" t="s">
        <v>99</v>
      </c>
    </row>
    <row r="15335" spans="1:9" x14ac:dyDescent="0.3">
      <c r="A15335">
        <v>15363</v>
      </c>
      <c r="B15335">
        <v>4</v>
      </c>
      <c r="C15335">
        <v>246</v>
      </c>
      <c r="D15335" s="32">
        <v>0.58125000000000004</v>
      </c>
      <c r="E15335">
        <v>10000</v>
      </c>
      <c r="G15335" s="31" t="s">
        <v>97</v>
      </c>
      <c r="H15335">
        <v>6</v>
      </c>
      <c r="I15335" s="31" t="s">
        <v>103</v>
      </c>
    </row>
    <row r="15336" spans="1:9" x14ac:dyDescent="0.3">
      <c r="A15336">
        <v>15364</v>
      </c>
      <c r="B15336">
        <v>8</v>
      </c>
      <c r="C15336">
        <v>246</v>
      </c>
      <c r="D15336" s="32">
        <v>0.59722222222222221</v>
      </c>
      <c r="E15336">
        <v>13000</v>
      </c>
      <c r="G15336" s="31" t="s">
        <v>97</v>
      </c>
      <c r="H15336">
        <v>6</v>
      </c>
      <c r="I15336" s="31" t="s">
        <v>101</v>
      </c>
    </row>
    <row r="15337" spans="1:9" x14ac:dyDescent="0.3">
      <c r="A15337">
        <v>15365</v>
      </c>
      <c r="B15337">
        <v>5</v>
      </c>
      <c r="C15337">
        <v>246</v>
      </c>
      <c r="D15337" s="32">
        <v>0.48958333333333331</v>
      </c>
      <c r="E15337">
        <v>10000</v>
      </c>
      <c r="G15337" s="31" t="s">
        <v>102</v>
      </c>
      <c r="H15337">
        <v>6</v>
      </c>
      <c r="I15337" s="31" t="s">
        <v>105</v>
      </c>
    </row>
    <row r="15338" spans="1:9" x14ac:dyDescent="0.3">
      <c r="A15338">
        <v>15366</v>
      </c>
      <c r="B15338">
        <v>3</v>
      </c>
      <c r="C15338">
        <v>246</v>
      </c>
      <c r="D15338" s="32">
        <v>0.55833333333333335</v>
      </c>
      <c r="E15338">
        <v>10000</v>
      </c>
      <c r="G15338" s="31" t="s">
        <v>97</v>
      </c>
      <c r="H15338">
        <v>7</v>
      </c>
      <c r="I15338" s="31" t="s">
        <v>104</v>
      </c>
    </row>
    <row r="15339" spans="1:9" x14ac:dyDescent="0.3">
      <c r="A15339">
        <v>15367</v>
      </c>
      <c r="B15339">
        <v>2</v>
      </c>
      <c r="C15339">
        <v>246</v>
      </c>
      <c r="D15339" s="32">
        <v>0.6</v>
      </c>
      <c r="E15339">
        <v>10000</v>
      </c>
      <c r="G15339" s="31" t="s">
        <v>102</v>
      </c>
      <c r="H15339">
        <v>7</v>
      </c>
      <c r="I15339" s="31" t="s">
        <v>98</v>
      </c>
    </row>
    <row r="15340" spans="1:9" x14ac:dyDescent="0.3">
      <c r="A15340">
        <v>15368</v>
      </c>
      <c r="B15340">
        <v>1</v>
      </c>
      <c r="C15340">
        <v>246</v>
      </c>
      <c r="D15340" s="32">
        <v>0.59166666666666667</v>
      </c>
      <c r="E15340">
        <v>10000</v>
      </c>
      <c r="G15340" s="31" t="s">
        <v>97</v>
      </c>
      <c r="H15340">
        <v>7</v>
      </c>
      <c r="I15340" s="31" t="s">
        <v>99</v>
      </c>
    </row>
    <row r="15341" spans="1:9" x14ac:dyDescent="0.3">
      <c r="A15341">
        <v>15369</v>
      </c>
      <c r="B15341">
        <v>4</v>
      </c>
      <c r="C15341">
        <v>246</v>
      </c>
      <c r="D15341" s="32">
        <v>0.60416666666666663</v>
      </c>
      <c r="E15341">
        <v>10000</v>
      </c>
      <c r="F15341">
        <v>1000</v>
      </c>
      <c r="G15341" s="31" t="s">
        <v>97</v>
      </c>
      <c r="H15341">
        <v>7</v>
      </c>
      <c r="I15341" s="31" t="s">
        <v>103</v>
      </c>
    </row>
    <row r="15342" spans="1:9" x14ac:dyDescent="0.3">
      <c r="A15342">
        <v>15370</v>
      </c>
      <c r="B15342">
        <v>8</v>
      </c>
      <c r="C15342">
        <v>246</v>
      </c>
      <c r="D15342" s="32">
        <v>0.65763888888888888</v>
      </c>
      <c r="E15342">
        <v>13000</v>
      </c>
      <c r="F15342">
        <v>2000</v>
      </c>
      <c r="G15342" s="31" t="s">
        <v>97</v>
      </c>
      <c r="H15342">
        <v>7</v>
      </c>
      <c r="I15342" s="31" t="s">
        <v>101</v>
      </c>
    </row>
    <row r="15343" spans="1:9" x14ac:dyDescent="0.3">
      <c r="A15343">
        <v>15371</v>
      </c>
      <c r="B15343">
        <v>5</v>
      </c>
      <c r="C15343">
        <v>246</v>
      </c>
      <c r="D15343" s="32">
        <v>0.51041666666666663</v>
      </c>
      <c r="E15343">
        <v>10000</v>
      </c>
      <c r="G15343" s="31" t="s">
        <v>102</v>
      </c>
      <c r="H15343">
        <v>7</v>
      </c>
      <c r="I15343" s="31" t="s">
        <v>105</v>
      </c>
    </row>
    <row r="15344" spans="1:9" x14ac:dyDescent="0.3">
      <c r="A15344">
        <v>15372</v>
      </c>
      <c r="B15344">
        <v>3</v>
      </c>
      <c r="C15344">
        <v>246</v>
      </c>
      <c r="D15344" s="32">
        <v>0.59583333333333333</v>
      </c>
      <c r="E15344">
        <v>10000</v>
      </c>
      <c r="F15344">
        <v>1000</v>
      </c>
      <c r="G15344" s="31" t="s">
        <v>97</v>
      </c>
      <c r="H15344">
        <v>8</v>
      </c>
      <c r="I15344" s="31" t="s">
        <v>104</v>
      </c>
    </row>
    <row r="15345" spans="1:9" x14ac:dyDescent="0.3">
      <c r="A15345">
        <v>15373</v>
      </c>
      <c r="B15345">
        <v>2</v>
      </c>
      <c r="C15345">
        <v>246</v>
      </c>
      <c r="D15345" s="32">
        <v>0.61527777777777781</v>
      </c>
      <c r="E15345">
        <v>10000</v>
      </c>
      <c r="F15345">
        <v>500</v>
      </c>
      <c r="G15345" s="31" t="s">
        <v>97</v>
      </c>
      <c r="H15345">
        <v>8</v>
      </c>
      <c r="I15345" s="31" t="s">
        <v>98</v>
      </c>
    </row>
    <row r="15346" spans="1:9" x14ac:dyDescent="0.3">
      <c r="A15346">
        <v>15374</v>
      </c>
      <c r="B15346">
        <v>1</v>
      </c>
      <c r="C15346">
        <v>246</v>
      </c>
      <c r="D15346" s="32">
        <v>0.6166666666666667</v>
      </c>
      <c r="E15346">
        <v>10000</v>
      </c>
      <c r="F15346">
        <v>2300</v>
      </c>
      <c r="G15346" s="31" t="s">
        <v>102</v>
      </c>
      <c r="H15346">
        <v>8</v>
      </c>
      <c r="I15346" s="31" t="s">
        <v>99</v>
      </c>
    </row>
    <row r="15347" spans="1:9" x14ac:dyDescent="0.3">
      <c r="A15347">
        <v>15375</v>
      </c>
      <c r="B15347">
        <v>4</v>
      </c>
      <c r="C15347">
        <v>246</v>
      </c>
      <c r="D15347" s="32">
        <v>0.62708333333333333</v>
      </c>
      <c r="E15347">
        <v>10000</v>
      </c>
      <c r="G15347" s="31" t="s">
        <v>97</v>
      </c>
      <c r="H15347">
        <v>8</v>
      </c>
      <c r="I15347" s="31" t="s">
        <v>103</v>
      </c>
    </row>
    <row r="15348" spans="1:9" x14ac:dyDescent="0.3">
      <c r="A15348">
        <v>15376</v>
      </c>
      <c r="B15348">
        <v>8</v>
      </c>
      <c r="C15348">
        <v>246</v>
      </c>
      <c r="D15348" s="32">
        <v>0.68194444444444446</v>
      </c>
      <c r="E15348">
        <v>10000</v>
      </c>
      <c r="G15348" s="31" t="s">
        <v>102</v>
      </c>
      <c r="H15348">
        <v>8</v>
      </c>
      <c r="I15348" s="31" t="s">
        <v>101</v>
      </c>
    </row>
    <row r="15349" spans="1:9" x14ac:dyDescent="0.3">
      <c r="A15349">
        <v>15377</v>
      </c>
      <c r="B15349">
        <v>5</v>
      </c>
      <c r="C15349">
        <v>246</v>
      </c>
      <c r="D15349" s="32">
        <v>0.55902777777777779</v>
      </c>
      <c r="E15349">
        <v>10000</v>
      </c>
      <c r="G15349" s="31" t="s">
        <v>102</v>
      </c>
      <c r="H15349">
        <v>8</v>
      </c>
      <c r="I15349" s="31" t="s">
        <v>105</v>
      </c>
    </row>
    <row r="15350" spans="1:9" x14ac:dyDescent="0.3">
      <c r="A15350">
        <v>15378</v>
      </c>
      <c r="B15350">
        <v>3</v>
      </c>
      <c r="C15350">
        <v>246</v>
      </c>
      <c r="D15350" s="32">
        <v>0.62083333333333335</v>
      </c>
      <c r="E15350">
        <v>10000</v>
      </c>
      <c r="G15350" s="31" t="s">
        <v>102</v>
      </c>
      <c r="H15350">
        <v>9</v>
      </c>
      <c r="I15350" s="31" t="s">
        <v>104</v>
      </c>
    </row>
    <row r="15351" spans="1:9" x14ac:dyDescent="0.3">
      <c r="A15351">
        <v>15379</v>
      </c>
      <c r="B15351">
        <v>2</v>
      </c>
      <c r="C15351">
        <v>246</v>
      </c>
      <c r="D15351" s="32">
        <v>0.63888888888888884</v>
      </c>
      <c r="E15351">
        <v>10000</v>
      </c>
      <c r="F15351">
        <v>1000</v>
      </c>
      <c r="G15351" s="31" t="s">
        <v>97</v>
      </c>
      <c r="H15351">
        <v>9</v>
      </c>
      <c r="I15351" s="31" t="s">
        <v>98</v>
      </c>
    </row>
    <row r="15352" spans="1:9" x14ac:dyDescent="0.3">
      <c r="A15352">
        <v>15380</v>
      </c>
      <c r="B15352">
        <v>1</v>
      </c>
      <c r="C15352">
        <v>246</v>
      </c>
      <c r="D15352" s="32">
        <v>0.64027777777777772</v>
      </c>
      <c r="E15352">
        <v>10000</v>
      </c>
      <c r="G15352" s="31" t="s">
        <v>97</v>
      </c>
      <c r="H15352">
        <v>9</v>
      </c>
      <c r="I15352" s="31" t="s">
        <v>99</v>
      </c>
    </row>
    <row r="15353" spans="1:9" x14ac:dyDescent="0.3">
      <c r="A15353">
        <v>15381</v>
      </c>
      <c r="B15353">
        <v>4</v>
      </c>
      <c r="C15353">
        <v>246</v>
      </c>
      <c r="D15353" s="32">
        <v>0.63958333333333328</v>
      </c>
      <c r="E15353">
        <v>10000</v>
      </c>
      <c r="G15353" s="31" t="s">
        <v>97</v>
      </c>
      <c r="H15353">
        <v>9</v>
      </c>
      <c r="I15353" s="31" t="s">
        <v>103</v>
      </c>
    </row>
    <row r="15354" spans="1:9" x14ac:dyDescent="0.3">
      <c r="A15354">
        <v>15382</v>
      </c>
      <c r="B15354">
        <v>8</v>
      </c>
      <c r="C15354">
        <v>246</v>
      </c>
      <c r="D15354" s="32">
        <v>0.71527777777777779</v>
      </c>
      <c r="E15354">
        <v>10000</v>
      </c>
      <c r="G15354" s="31" t="s">
        <v>102</v>
      </c>
      <c r="H15354">
        <v>9</v>
      </c>
      <c r="I15354" s="31" t="s">
        <v>101</v>
      </c>
    </row>
    <row r="15355" spans="1:9" x14ac:dyDescent="0.3">
      <c r="A15355">
        <v>15383</v>
      </c>
      <c r="B15355">
        <v>5</v>
      </c>
      <c r="C15355">
        <v>246</v>
      </c>
      <c r="D15355" s="32">
        <v>0.5854166666666667</v>
      </c>
      <c r="E15355">
        <v>10000</v>
      </c>
      <c r="G15355" s="31" t="s">
        <v>102</v>
      </c>
      <c r="H15355">
        <v>9</v>
      </c>
      <c r="I15355" s="31" t="s">
        <v>105</v>
      </c>
    </row>
    <row r="15356" spans="1:9" x14ac:dyDescent="0.3">
      <c r="A15356">
        <v>15384</v>
      </c>
      <c r="B15356">
        <v>3</v>
      </c>
      <c r="C15356">
        <v>246</v>
      </c>
      <c r="D15356" s="32">
        <v>0.64375000000000004</v>
      </c>
      <c r="E15356">
        <v>10000</v>
      </c>
      <c r="G15356" s="31" t="s">
        <v>102</v>
      </c>
      <c r="H15356">
        <v>10</v>
      </c>
      <c r="I15356" s="31" t="s">
        <v>104</v>
      </c>
    </row>
    <row r="15357" spans="1:9" x14ac:dyDescent="0.3">
      <c r="A15357">
        <v>15385</v>
      </c>
      <c r="B15357">
        <v>2</v>
      </c>
      <c r="C15357">
        <v>246</v>
      </c>
      <c r="D15357" s="32">
        <v>0.65625</v>
      </c>
      <c r="E15357">
        <v>10000</v>
      </c>
      <c r="G15357" s="31" t="s">
        <v>97</v>
      </c>
      <c r="H15357">
        <v>10</v>
      </c>
      <c r="I15357" s="31" t="s">
        <v>98</v>
      </c>
    </row>
    <row r="15358" spans="1:9" x14ac:dyDescent="0.3">
      <c r="A15358">
        <v>15386</v>
      </c>
      <c r="B15358">
        <v>1</v>
      </c>
      <c r="C15358">
        <v>246</v>
      </c>
      <c r="D15358" s="32">
        <v>0.68888888888888888</v>
      </c>
      <c r="E15358">
        <v>10000</v>
      </c>
      <c r="F15358">
        <v>1000</v>
      </c>
      <c r="G15358" s="31" t="s">
        <v>97</v>
      </c>
      <c r="H15358">
        <v>10</v>
      </c>
      <c r="I15358" s="31" t="s">
        <v>99</v>
      </c>
    </row>
    <row r="15359" spans="1:9" x14ac:dyDescent="0.3">
      <c r="A15359">
        <v>15387</v>
      </c>
      <c r="B15359">
        <v>4</v>
      </c>
      <c r="C15359">
        <v>246</v>
      </c>
      <c r="D15359" s="32">
        <v>0.67708333333333337</v>
      </c>
      <c r="E15359">
        <v>10000</v>
      </c>
      <c r="G15359" s="31" t="s">
        <v>97</v>
      </c>
      <c r="H15359">
        <v>10</v>
      </c>
      <c r="I15359" s="31" t="s">
        <v>103</v>
      </c>
    </row>
    <row r="15360" spans="1:9" x14ac:dyDescent="0.3">
      <c r="A15360">
        <v>15388</v>
      </c>
      <c r="B15360">
        <v>8</v>
      </c>
      <c r="C15360">
        <v>246</v>
      </c>
      <c r="D15360" s="32">
        <v>0.76527777777777772</v>
      </c>
      <c r="E15360">
        <v>10000</v>
      </c>
      <c r="G15360" s="31" t="s">
        <v>97</v>
      </c>
      <c r="H15360">
        <v>10</v>
      </c>
      <c r="I15360" s="31" t="s">
        <v>101</v>
      </c>
    </row>
    <row r="15361" spans="1:9" x14ac:dyDescent="0.3">
      <c r="A15361">
        <v>15389</v>
      </c>
      <c r="B15361">
        <v>5</v>
      </c>
      <c r="C15361">
        <v>246</v>
      </c>
      <c r="D15361" s="32">
        <v>0.60833333333333328</v>
      </c>
      <c r="E15361">
        <v>10000</v>
      </c>
      <c r="G15361" s="31" t="s">
        <v>102</v>
      </c>
      <c r="H15361">
        <v>10</v>
      </c>
      <c r="I15361" s="31" t="s">
        <v>105</v>
      </c>
    </row>
    <row r="15362" spans="1:9" x14ac:dyDescent="0.3">
      <c r="A15362">
        <v>15390</v>
      </c>
      <c r="B15362">
        <v>3</v>
      </c>
      <c r="C15362">
        <v>246</v>
      </c>
      <c r="D15362" s="32">
        <v>0.67083333333333328</v>
      </c>
      <c r="E15362">
        <v>10000</v>
      </c>
      <c r="G15362" s="31" t="s">
        <v>97</v>
      </c>
      <c r="H15362">
        <v>11</v>
      </c>
      <c r="I15362" s="31" t="s">
        <v>104</v>
      </c>
    </row>
    <row r="15363" spans="1:9" x14ac:dyDescent="0.3">
      <c r="A15363">
        <v>15391</v>
      </c>
      <c r="B15363">
        <v>2</v>
      </c>
      <c r="C15363">
        <v>246</v>
      </c>
      <c r="D15363" s="32">
        <v>0.69791666666666663</v>
      </c>
      <c r="E15363">
        <v>10000</v>
      </c>
      <c r="G15363" s="31" t="s">
        <v>97</v>
      </c>
      <c r="H15363">
        <v>11</v>
      </c>
      <c r="I15363" s="31" t="s">
        <v>98</v>
      </c>
    </row>
    <row r="15364" spans="1:9" x14ac:dyDescent="0.3">
      <c r="A15364">
        <v>15392</v>
      </c>
      <c r="B15364">
        <v>1</v>
      </c>
      <c r="C15364">
        <v>246</v>
      </c>
      <c r="D15364" s="32">
        <v>0.76875000000000004</v>
      </c>
      <c r="E15364">
        <v>10000</v>
      </c>
      <c r="G15364" s="31" t="s">
        <v>97</v>
      </c>
      <c r="H15364">
        <v>11</v>
      </c>
      <c r="I15364" s="31" t="s">
        <v>99</v>
      </c>
    </row>
    <row r="15365" spans="1:9" x14ac:dyDescent="0.3">
      <c r="A15365">
        <v>15393</v>
      </c>
      <c r="B15365">
        <v>4</v>
      </c>
      <c r="C15365">
        <v>246</v>
      </c>
      <c r="D15365" s="32">
        <v>0.69513888888888886</v>
      </c>
      <c r="E15365">
        <v>13000</v>
      </c>
      <c r="G15365" s="31" t="s">
        <v>102</v>
      </c>
      <c r="H15365">
        <v>11</v>
      </c>
      <c r="I15365" s="31" t="s">
        <v>103</v>
      </c>
    </row>
    <row r="15366" spans="1:9" x14ac:dyDescent="0.3">
      <c r="A15366">
        <v>15394</v>
      </c>
      <c r="B15366">
        <v>8</v>
      </c>
      <c r="C15366">
        <v>246</v>
      </c>
      <c r="D15366" s="32">
        <v>0.78888888888888886</v>
      </c>
      <c r="E15366">
        <v>10000</v>
      </c>
      <c r="G15366" s="31" t="s">
        <v>102</v>
      </c>
      <c r="H15366">
        <v>11</v>
      </c>
      <c r="I15366" s="31" t="s">
        <v>101</v>
      </c>
    </row>
    <row r="15367" spans="1:9" x14ac:dyDescent="0.3">
      <c r="A15367">
        <v>15395</v>
      </c>
      <c r="B15367">
        <v>5</v>
      </c>
      <c r="C15367">
        <v>246</v>
      </c>
      <c r="D15367" s="32">
        <v>0.64930555555555558</v>
      </c>
      <c r="E15367">
        <v>10000</v>
      </c>
      <c r="G15367" s="31" t="s">
        <v>102</v>
      </c>
      <c r="H15367">
        <v>11</v>
      </c>
      <c r="I15367" s="31" t="s">
        <v>105</v>
      </c>
    </row>
    <row r="15368" spans="1:9" x14ac:dyDescent="0.3">
      <c r="A15368">
        <v>15396</v>
      </c>
      <c r="B15368">
        <v>3</v>
      </c>
      <c r="C15368">
        <v>246</v>
      </c>
      <c r="D15368" s="32">
        <v>0.70208333333333328</v>
      </c>
      <c r="E15368">
        <v>10000</v>
      </c>
      <c r="G15368" s="31" t="s">
        <v>97</v>
      </c>
      <c r="H15368">
        <v>12</v>
      </c>
      <c r="I15368" s="31" t="s">
        <v>104</v>
      </c>
    </row>
    <row r="15369" spans="1:9" x14ac:dyDescent="0.3">
      <c r="A15369">
        <v>15397</v>
      </c>
      <c r="B15369">
        <v>2</v>
      </c>
      <c r="C15369">
        <v>246</v>
      </c>
      <c r="D15369" s="32">
        <v>0.77361111111111114</v>
      </c>
      <c r="E15369">
        <v>10000</v>
      </c>
      <c r="G15369" s="31" t="s">
        <v>102</v>
      </c>
      <c r="H15369">
        <v>12</v>
      </c>
      <c r="I15369" s="31" t="s">
        <v>98</v>
      </c>
    </row>
    <row r="15370" spans="1:9" x14ac:dyDescent="0.3">
      <c r="A15370">
        <v>15398</v>
      </c>
      <c r="B15370">
        <v>1</v>
      </c>
      <c r="C15370">
        <v>246</v>
      </c>
      <c r="D15370" s="32">
        <v>0.79374999999999996</v>
      </c>
      <c r="E15370">
        <v>10000</v>
      </c>
      <c r="G15370" s="31" t="s">
        <v>102</v>
      </c>
      <c r="H15370">
        <v>12</v>
      </c>
      <c r="I15370" s="31" t="s">
        <v>99</v>
      </c>
    </row>
    <row r="15371" spans="1:9" x14ac:dyDescent="0.3">
      <c r="A15371">
        <v>15399</v>
      </c>
      <c r="B15371">
        <v>4</v>
      </c>
      <c r="C15371">
        <v>246</v>
      </c>
      <c r="D15371" s="32">
        <v>0.72847222222222219</v>
      </c>
      <c r="E15371">
        <v>10000</v>
      </c>
      <c r="G15371" s="31" t="s">
        <v>102</v>
      </c>
      <c r="H15371">
        <v>12</v>
      </c>
      <c r="I15371" s="31" t="s">
        <v>103</v>
      </c>
    </row>
    <row r="15372" spans="1:9" x14ac:dyDescent="0.3">
      <c r="A15372">
        <v>15400</v>
      </c>
      <c r="B15372">
        <v>8</v>
      </c>
      <c r="C15372">
        <v>246</v>
      </c>
      <c r="D15372" s="32"/>
      <c r="E15372">
        <v>10000</v>
      </c>
      <c r="G15372" s="31" t="s">
        <v>97</v>
      </c>
      <c r="H15372">
        <v>12</v>
      </c>
      <c r="I15372" s="31" t="s">
        <v>101</v>
      </c>
    </row>
    <row r="15373" spans="1:9" x14ac:dyDescent="0.3">
      <c r="A15373">
        <v>15401</v>
      </c>
      <c r="B15373">
        <v>5</v>
      </c>
      <c r="C15373">
        <v>246</v>
      </c>
      <c r="D15373" s="32">
        <v>0.67152777777777772</v>
      </c>
      <c r="E15373">
        <v>10000</v>
      </c>
      <c r="G15373" s="31" t="s">
        <v>97</v>
      </c>
      <c r="H15373">
        <v>12</v>
      </c>
      <c r="I15373" s="31" t="s">
        <v>105</v>
      </c>
    </row>
    <row r="15374" spans="1:9" x14ac:dyDescent="0.3">
      <c r="A15374">
        <v>15402</v>
      </c>
      <c r="B15374">
        <v>3</v>
      </c>
      <c r="C15374">
        <v>246</v>
      </c>
      <c r="D15374" s="32">
        <v>0.73402777777777772</v>
      </c>
      <c r="E15374">
        <v>13000</v>
      </c>
      <c r="G15374" s="31" t="s">
        <v>102</v>
      </c>
      <c r="H15374">
        <v>13</v>
      </c>
      <c r="I15374" s="31" t="s">
        <v>104</v>
      </c>
    </row>
    <row r="15375" spans="1:9" x14ac:dyDescent="0.3">
      <c r="A15375">
        <v>15403</v>
      </c>
      <c r="B15375">
        <v>2</v>
      </c>
      <c r="C15375">
        <v>246</v>
      </c>
      <c r="D15375" s="32">
        <v>0.79236111111111107</v>
      </c>
      <c r="E15375">
        <v>10000</v>
      </c>
      <c r="G15375" s="31" t="s">
        <v>97</v>
      </c>
      <c r="H15375">
        <v>13</v>
      </c>
      <c r="I15375" s="31" t="s">
        <v>98</v>
      </c>
    </row>
    <row r="15376" spans="1:9" x14ac:dyDescent="0.3">
      <c r="A15376">
        <v>15404</v>
      </c>
      <c r="B15376">
        <v>1</v>
      </c>
      <c r="C15376">
        <v>246</v>
      </c>
      <c r="D15376" s="32">
        <v>0.82361111111111107</v>
      </c>
      <c r="E15376">
        <v>10000</v>
      </c>
      <c r="G15376" s="31" t="s">
        <v>102</v>
      </c>
      <c r="H15376">
        <v>13</v>
      </c>
      <c r="I15376" s="31" t="s">
        <v>99</v>
      </c>
    </row>
    <row r="15377" spans="1:9" x14ac:dyDescent="0.3">
      <c r="A15377">
        <v>15405</v>
      </c>
      <c r="B15377">
        <v>4</v>
      </c>
      <c r="C15377">
        <v>246</v>
      </c>
      <c r="D15377" s="32">
        <v>0.79374999999999996</v>
      </c>
      <c r="E15377">
        <v>10000</v>
      </c>
      <c r="G15377" s="31" t="s">
        <v>102</v>
      </c>
      <c r="H15377">
        <v>13</v>
      </c>
      <c r="I15377" s="31" t="s">
        <v>103</v>
      </c>
    </row>
    <row r="15378" spans="1:9" x14ac:dyDescent="0.3">
      <c r="A15378">
        <v>15406</v>
      </c>
      <c r="B15378">
        <v>8</v>
      </c>
      <c r="C15378">
        <v>246</v>
      </c>
      <c r="D15378" s="32">
        <v>0.81388888888888888</v>
      </c>
      <c r="E15378">
        <v>10000</v>
      </c>
      <c r="F15378">
        <v>3000</v>
      </c>
      <c r="G15378" s="31" t="s">
        <v>102</v>
      </c>
      <c r="H15378">
        <v>13</v>
      </c>
      <c r="I15378" s="31" t="s">
        <v>101</v>
      </c>
    </row>
    <row r="15379" spans="1:9" x14ac:dyDescent="0.3">
      <c r="A15379">
        <v>15407</v>
      </c>
      <c r="B15379">
        <v>5</v>
      </c>
      <c r="C15379">
        <v>246</v>
      </c>
      <c r="D15379" s="32">
        <v>0.69444444444444442</v>
      </c>
      <c r="E15379">
        <v>10000</v>
      </c>
      <c r="G15379" s="31" t="s">
        <v>97</v>
      </c>
      <c r="H15379">
        <v>13</v>
      </c>
      <c r="I15379" s="31" t="s">
        <v>105</v>
      </c>
    </row>
    <row r="15380" spans="1:9" x14ac:dyDescent="0.3">
      <c r="A15380">
        <v>15408</v>
      </c>
      <c r="B15380">
        <v>3</v>
      </c>
      <c r="C15380">
        <v>246</v>
      </c>
      <c r="D15380" s="32">
        <v>0.75902777777777775</v>
      </c>
      <c r="E15380">
        <v>13000</v>
      </c>
      <c r="G15380" s="31" t="s">
        <v>97</v>
      </c>
      <c r="H15380">
        <v>14</v>
      </c>
      <c r="I15380" s="31" t="s">
        <v>104</v>
      </c>
    </row>
    <row r="15381" spans="1:9" x14ac:dyDescent="0.3">
      <c r="A15381">
        <v>15409</v>
      </c>
      <c r="B15381">
        <v>2</v>
      </c>
      <c r="C15381">
        <v>246</v>
      </c>
      <c r="D15381" s="32">
        <v>0.80902777777777779</v>
      </c>
      <c r="E15381">
        <v>10000</v>
      </c>
      <c r="G15381" s="31" t="s">
        <v>102</v>
      </c>
      <c r="H15381">
        <v>14</v>
      </c>
      <c r="I15381" s="31" t="s">
        <v>98</v>
      </c>
    </row>
    <row r="15382" spans="1:9" x14ac:dyDescent="0.3">
      <c r="A15382">
        <v>15410</v>
      </c>
      <c r="B15382">
        <v>1</v>
      </c>
      <c r="C15382">
        <v>246</v>
      </c>
      <c r="D15382" s="32">
        <v>0.84444444444444444</v>
      </c>
      <c r="E15382">
        <v>10000</v>
      </c>
      <c r="G15382" s="31" t="s">
        <v>97</v>
      </c>
      <c r="H15382">
        <v>14</v>
      </c>
      <c r="I15382" s="31" t="s">
        <v>99</v>
      </c>
    </row>
    <row r="15383" spans="1:9" x14ac:dyDescent="0.3">
      <c r="A15383">
        <v>15411</v>
      </c>
      <c r="B15383">
        <v>4</v>
      </c>
      <c r="C15383">
        <v>246</v>
      </c>
      <c r="D15383" s="32">
        <v>0.81388888888888888</v>
      </c>
      <c r="E15383">
        <v>10000</v>
      </c>
      <c r="G15383" s="31" t="s">
        <v>102</v>
      </c>
      <c r="H15383">
        <v>14</v>
      </c>
      <c r="I15383" s="31" t="s">
        <v>103</v>
      </c>
    </row>
    <row r="15384" spans="1:9" x14ac:dyDescent="0.3">
      <c r="A15384">
        <v>15412</v>
      </c>
      <c r="B15384">
        <v>8</v>
      </c>
      <c r="C15384">
        <v>246</v>
      </c>
      <c r="D15384" s="32">
        <v>0.84166666666666667</v>
      </c>
      <c r="E15384">
        <v>10000</v>
      </c>
      <c r="G15384" s="31" t="s">
        <v>102</v>
      </c>
      <c r="H15384">
        <v>14</v>
      </c>
      <c r="I15384" s="31" t="s">
        <v>101</v>
      </c>
    </row>
    <row r="15385" spans="1:9" x14ac:dyDescent="0.3">
      <c r="A15385">
        <v>15413</v>
      </c>
      <c r="B15385">
        <v>5</v>
      </c>
      <c r="C15385">
        <v>246</v>
      </c>
      <c r="D15385" s="32">
        <v>0.71597222222222223</v>
      </c>
      <c r="E15385">
        <v>10000</v>
      </c>
      <c r="F15385">
        <v>2800</v>
      </c>
      <c r="G15385" s="31" t="s">
        <v>102</v>
      </c>
      <c r="H15385">
        <v>14</v>
      </c>
      <c r="I15385" s="31" t="s">
        <v>105</v>
      </c>
    </row>
    <row r="15386" spans="1:9" x14ac:dyDescent="0.3">
      <c r="A15386">
        <v>15414</v>
      </c>
      <c r="B15386">
        <v>3</v>
      </c>
      <c r="C15386">
        <v>246</v>
      </c>
      <c r="D15386" s="32">
        <v>0.76041666666666663</v>
      </c>
      <c r="E15386">
        <v>10000</v>
      </c>
      <c r="G15386" s="31" t="s">
        <v>102</v>
      </c>
      <c r="H15386">
        <v>15</v>
      </c>
      <c r="I15386" s="31" t="s">
        <v>104</v>
      </c>
    </row>
    <row r="15387" spans="1:9" x14ac:dyDescent="0.3">
      <c r="A15387">
        <v>15415</v>
      </c>
      <c r="B15387">
        <v>2</v>
      </c>
      <c r="C15387">
        <v>246</v>
      </c>
      <c r="D15387" s="32">
        <v>0.83194444444444449</v>
      </c>
      <c r="E15387">
        <v>13000</v>
      </c>
      <c r="G15387" s="31" t="s">
        <v>97</v>
      </c>
      <c r="H15387">
        <v>15</v>
      </c>
      <c r="I15387" s="31" t="s">
        <v>98</v>
      </c>
    </row>
    <row r="15388" spans="1:9" x14ac:dyDescent="0.3">
      <c r="A15388">
        <v>15416</v>
      </c>
      <c r="B15388">
        <v>4</v>
      </c>
      <c r="C15388">
        <v>246</v>
      </c>
      <c r="D15388" s="32">
        <v>0.82916666666666672</v>
      </c>
      <c r="E15388">
        <v>10000</v>
      </c>
      <c r="G15388" s="31" t="s">
        <v>102</v>
      </c>
      <c r="H15388">
        <v>15</v>
      </c>
      <c r="I15388" s="31" t="s">
        <v>103</v>
      </c>
    </row>
    <row r="15389" spans="1:9" x14ac:dyDescent="0.3">
      <c r="A15389">
        <v>15417</v>
      </c>
      <c r="B15389">
        <v>5</v>
      </c>
      <c r="C15389">
        <v>246</v>
      </c>
      <c r="D15389" s="32">
        <v>0.73333333333333328</v>
      </c>
      <c r="E15389">
        <v>10000</v>
      </c>
      <c r="G15389" s="31" t="s">
        <v>97</v>
      </c>
      <c r="H15389">
        <v>15</v>
      </c>
      <c r="I15389" s="31" t="s">
        <v>105</v>
      </c>
    </row>
    <row r="15390" spans="1:9" x14ac:dyDescent="0.3">
      <c r="A15390">
        <v>15418</v>
      </c>
      <c r="B15390">
        <v>3</v>
      </c>
      <c r="C15390">
        <v>246</v>
      </c>
      <c r="D15390" s="32">
        <v>0.79097222222222219</v>
      </c>
      <c r="E15390">
        <v>10000</v>
      </c>
      <c r="G15390" s="31" t="s">
        <v>102</v>
      </c>
      <c r="H15390">
        <v>16</v>
      </c>
      <c r="I15390" s="31" t="s">
        <v>104</v>
      </c>
    </row>
    <row r="15391" spans="1:9" x14ac:dyDescent="0.3">
      <c r="A15391">
        <v>15419</v>
      </c>
      <c r="B15391">
        <v>5</v>
      </c>
      <c r="C15391">
        <v>246</v>
      </c>
      <c r="D15391" s="32">
        <v>0.75486111111111109</v>
      </c>
      <c r="E15391">
        <v>10000</v>
      </c>
      <c r="G15391" s="31" t="s">
        <v>97</v>
      </c>
      <c r="H15391">
        <v>16</v>
      </c>
      <c r="I15391" s="31" t="s">
        <v>105</v>
      </c>
    </row>
    <row r="15392" spans="1:9" x14ac:dyDescent="0.3">
      <c r="A15392">
        <v>15420</v>
      </c>
      <c r="B15392">
        <v>3</v>
      </c>
      <c r="C15392">
        <v>246</v>
      </c>
      <c r="D15392" s="32">
        <v>0.81944444444444442</v>
      </c>
      <c r="E15392">
        <v>10000</v>
      </c>
      <c r="G15392" s="31" t="s">
        <v>102</v>
      </c>
      <c r="H15392">
        <v>17</v>
      </c>
      <c r="I15392" s="31" t="s">
        <v>104</v>
      </c>
    </row>
    <row r="15393" spans="1:9" x14ac:dyDescent="0.3">
      <c r="A15393">
        <v>15421</v>
      </c>
      <c r="B15393">
        <v>5</v>
      </c>
      <c r="C15393">
        <v>246</v>
      </c>
      <c r="D15393" s="32">
        <v>0.78194444444444444</v>
      </c>
      <c r="E15393">
        <v>10000</v>
      </c>
      <c r="G15393" s="31" t="s">
        <v>97</v>
      </c>
      <c r="H15393">
        <v>17</v>
      </c>
      <c r="I15393" s="31" t="s">
        <v>105</v>
      </c>
    </row>
    <row r="15394" spans="1:9" x14ac:dyDescent="0.3">
      <c r="A15394">
        <v>15422</v>
      </c>
      <c r="B15394">
        <v>3</v>
      </c>
      <c r="C15394">
        <v>246</v>
      </c>
      <c r="D15394" s="32">
        <v>0.84652777777777777</v>
      </c>
      <c r="E15394">
        <v>10000</v>
      </c>
      <c r="G15394" s="31" t="s">
        <v>97</v>
      </c>
      <c r="H15394">
        <v>18</v>
      </c>
      <c r="I15394" s="31" t="s">
        <v>104</v>
      </c>
    </row>
    <row r="15395" spans="1:9" x14ac:dyDescent="0.3">
      <c r="A15395">
        <v>15423</v>
      </c>
      <c r="B15395">
        <v>5</v>
      </c>
      <c r="C15395">
        <v>246</v>
      </c>
      <c r="D15395" s="32">
        <v>0.80763888888888891</v>
      </c>
      <c r="E15395">
        <v>10000</v>
      </c>
      <c r="G15395" s="31" t="s">
        <v>102</v>
      </c>
      <c r="H15395">
        <v>18</v>
      </c>
      <c r="I15395" s="31" t="s">
        <v>105</v>
      </c>
    </row>
    <row r="15396" spans="1:9" x14ac:dyDescent="0.3">
      <c r="A15396">
        <v>15424</v>
      </c>
      <c r="B15396">
        <v>5</v>
      </c>
      <c r="C15396">
        <v>246</v>
      </c>
      <c r="D15396" s="32">
        <v>0.82638888888888884</v>
      </c>
      <c r="E15396">
        <v>10000</v>
      </c>
      <c r="G15396" s="31" t="s">
        <v>97</v>
      </c>
      <c r="H15396">
        <v>19</v>
      </c>
      <c r="I15396" s="31" t="s">
        <v>105</v>
      </c>
    </row>
    <row r="15397" spans="1:9" x14ac:dyDescent="0.3">
      <c r="A15397">
        <v>15425</v>
      </c>
      <c r="B15397">
        <v>3</v>
      </c>
      <c r="C15397">
        <v>247</v>
      </c>
      <c r="D15397" s="32">
        <v>0.44236111111111109</v>
      </c>
      <c r="E15397">
        <v>13000</v>
      </c>
      <c r="F15397">
        <v>2000</v>
      </c>
      <c r="G15397" s="31" t="s">
        <v>102</v>
      </c>
      <c r="H15397">
        <v>4</v>
      </c>
      <c r="I15397" s="31" t="s">
        <v>104</v>
      </c>
    </row>
    <row r="15398" spans="1:9" x14ac:dyDescent="0.3">
      <c r="A15398">
        <v>15426</v>
      </c>
      <c r="B15398">
        <v>2</v>
      </c>
      <c r="C15398">
        <v>247</v>
      </c>
      <c r="D15398" s="32">
        <v>0.44791666666666669</v>
      </c>
      <c r="E15398">
        <v>10000</v>
      </c>
      <c r="G15398" s="31" t="s">
        <v>102</v>
      </c>
      <c r="H15398">
        <v>4</v>
      </c>
      <c r="I15398" s="31" t="s">
        <v>98</v>
      </c>
    </row>
    <row r="15399" spans="1:9" x14ac:dyDescent="0.3">
      <c r="A15399">
        <v>15427</v>
      </c>
      <c r="B15399">
        <v>1</v>
      </c>
      <c r="C15399">
        <v>247</v>
      </c>
      <c r="D15399" s="32">
        <v>0.46041666666666664</v>
      </c>
      <c r="E15399">
        <v>10000</v>
      </c>
      <c r="G15399" s="31" t="s">
        <v>97</v>
      </c>
      <c r="H15399">
        <v>4</v>
      </c>
      <c r="I15399" s="31" t="s">
        <v>99</v>
      </c>
    </row>
    <row r="15400" spans="1:9" x14ac:dyDescent="0.3">
      <c r="A15400">
        <v>15428</v>
      </c>
      <c r="B15400">
        <v>4</v>
      </c>
      <c r="C15400">
        <v>247</v>
      </c>
      <c r="D15400" s="32">
        <v>0.44374999999999998</v>
      </c>
      <c r="E15400">
        <v>13000</v>
      </c>
      <c r="G15400" s="31" t="s">
        <v>97</v>
      </c>
      <c r="H15400">
        <v>4</v>
      </c>
      <c r="I15400" s="31" t="s">
        <v>103</v>
      </c>
    </row>
    <row r="15401" spans="1:9" x14ac:dyDescent="0.3">
      <c r="A15401">
        <v>15429</v>
      </c>
      <c r="B15401">
        <v>8</v>
      </c>
      <c r="C15401">
        <v>247</v>
      </c>
      <c r="D15401" s="32">
        <v>0.43472222222222223</v>
      </c>
      <c r="E15401">
        <v>10000</v>
      </c>
      <c r="G15401" s="31" t="s">
        <v>97</v>
      </c>
      <c r="H15401">
        <v>4</v>
      </c>
      <c r="I15401" s="31" t="s">
        <v>101</v>
      </c>
    </row>
    <row r="15402" spans="1:9" x14ac:dyDescent="0.3">
      <c r="A15402">
        <v>15430</v>
      </c>
      <c r="B15402">
        <v>5</v>
      </c>
      <c r="C15402">
        <v>247</v>
      </c>
      <c r="D15402" s="32">
        <v>0.4465277777777778</v>
      </c>
      <c r="E15402">
        <v>10000</v>
      </c>
      <c r="G15402" s="31" t="s">
        <v>102</v>
      </c>
      <c r="H15402">
        <v>4</v>
      </c>
      <c r="I15402" s="31" t="s">
        <v>105</v>
      </c>
    </row>
    <row r="15403" spans="1:9" x14ac:dyDescent="0.3">
      <c r="A15403">
        <v>15431</v>
      </c>
      <c r="B15403">
        <v>3</v>
      </c>
      <c r="C15403">
        <v>247</v>
      </c>
      <c r="D15403" s="32">
        <v>0.47361111111111109</v>
      </c>
      <c r="E15403">
        <v>10000</v>
      </c>
      <c r="G15403" s="31" t="s">
        <v>97</v>
      </c>
      <c r="H15403">
        <v>5</v>
      </c>
      <c r="I15403" s="31" t="s">
        <v>104</v>
      </c>
    </row>
    <row r="15404" spans="1:9" x14ac:dyDescent="0.3">
      <c r="A15404">
        <v>15432</v>
      </c>
      <c r="B15404">
        <v>2</v>
      </c>
      <c r="C15404">
        <v>247</v>
      </c>
      <c r="D15404" s="32">
        <v>0.47569444444444442</v>
      </c>
      <c r="E15404">
        <v>10000</v>
      </c>
      <c r="G15404" s="31" t="s">
        <v>97</v>
      </c>
      <c r="H15404">
        <v>5</v>
      </c>
      <c r="I15404" s="31" t="s">
        <v>98</v>
      </c>
    </row>
    <row r="15405" spans="1:9" x14ac:dyDescent="0.3">
      <c r="A15405">
        <v>15433</v>
      </c>
      <c r="B15405">
        <v>1</v>
      </c>
      <c r="C15405">
        <v>247</v>
      </c>
      <c r="D15405" s="32">
        <v>0.49513888888888891</v>
      </c>
      <c r="E15405">
        <v>10000</v>
      </c>
      <c r="G15405" s="31" t="s">
        <v>97</v>
      </c>
      <c r="H15405">
        <v>5</v>
      </c>
      <c r="I15405" s="31" t="s">
        <v>99</v>
      </c>
    </row>
    <row r="15406" spans="1:9" x14ac:dyDescent="0.3">
      <c r="A15406">
        <v>15434</v>
      </c>
      <c r="B15406">
        <v>4</v>
      </c>
      <c r="C15406">
        <v>247</v>
      </c>
      <c r="D15406" s="32">
        <v>0.46875</v>
      </c>
      <c r="E15406">
        <v>10000</v>
      </c>
      <c r="G15406" s="31" t="s">
        <v>97</v>
      </c>
      <c r="H15406">
        <v>5</v>
      </c>
      <c r="I15406" s="31" t="s">
        <v>103</v>
      </c>
    </row>
    <row r="15407" spans="1:9" x14ac:dyDescent="0.3">
      <c r="A15407">
        <v>15435</v>
      </c>
      <c r="B15407">
        <v>8</v>
      </c>
      <c r="C15407">
        <v>247</v>
      </c>
      <c r="D15407" s="32">
        <v>0.46527777777777779</v>
      </c>
      <c r="E15407">
        <v>10000</v>
      </c>
      <c r="F15407">
        <v>2000</v>
      </c>
      <c r="G15407" s="31" t="s">
        <v>97</v>
      </c>
      <c r="H15407">
        <v>5</v>
      </c>
      <c r="I15407" s="31" t="s">
        <v>101</v>
      </c>
    </row>
    <row r="15408" spans="1:9" x14ac:dyDescent="0.3">
      <c r="A15408">
        <v>15436</v>
      </c>
      <c r="B15408">
        <v>5</v>
      </c>
      <c r="C15408">
        <v>247</v>
      </c>
      <c r="D15408" s="32">
        <v>0.46875</v>
      </c>
      <c r="E15408">
        <v>10000</v>
      </c>
      <c r="G15408" s="31" t="s">
        <v>97</v>
      </c>
      <c r="H15408">
        <v>5</v>
      </c>
      <c r="I15408" s="31" t="s">
        <v>105</v>
      </c>
    </row>
    <row r="15409" spans="1:9" x14ac:dyDescent="0.3">
      <c r="A15409">
        <v>15437</v>
      </c>
      <c r="B15409">
        <v>3</v>
      </c>
      <c r="C15409">
        <v>247</v>
      </c>
      <c r="D15409" s="32">
        <v>0.50138888888888888</v>
      </c>
      <c r="E15409">
        <v>10000</v>
      </c>
      <c r="G15409" s="31" t="s">
        <v>97</v>
      </c>
      <c r="H15409">
        <v>6</v>
      </c>
      <c r="I15409" s="31" t="s">
        <v>104</v>
      </c>
    </row>
    <row r="15410" spans="1:9" x14ac:dyDescent="0.3">
      <c r="A15410">
        <v>15438</v>
      </c>
      <c r="B15410">
        <v>2</v>
      </c>
      <c r="C15410">
        <v>247</v>
      </c>
      <c r="D15410" s="32">
        <v>0.51041666666666663</v>
      </c>
      <c r="E15410">
        <v>10000</v>
      </c>
      <c r="G15410" s="31" t="s">
        <v>97</v>
      </c>
      <c r="H15410">
        <v>6</v>
      </c>
      <c r="I15410" s="31" t="s">
        <v>98</v>
      </c>
    </row>
    <row r="15411" spans="1:9" x14ac:dyDescent="0.3">
      <c r="A15411">
        <v>15439</v>
      </c>
      <c r="B15411">
        <v>1</v>
      </c>
      <c r="C15411">
        <v>247</v>
      </c>
      <c r="D15411" s="32">
        <v>0.51458333333333328</v>
      </c>
      <c r="E15411">
        <v>10000</v>
      </c>
      <c r="G15411" s="31" t="s">
        <v>97</v>
      </c>
      <c r="H15411">
        <v>6</v>
      </c>
      <c r="I15411" s="31" t="s">
        <v>99</v>
      </c>
    </row>
    <row r="15412" spans="1:9" x14ac:dyDescent="0.3">
      <c r="A15412">
        <v>15440</v>
      </c>
      <c r="B15412">
        <v>4</v>
      </c>
      <c r="C15412">
        <v>247</v>
      </c>
      <c r="D15412" s="32">
        <v>0.49444444444444446</v>
      </c>
      <c r="E15412">
        <v>13000</v>
      </c>
      <c r="G15412" s="31" t="s">
        <v>97</v>
      </c>
      <c r="H15412">
        <v>6</v>
      </c>
      <c r="I15412" s="31" t="s">
        <v>103</v>
      </c>
    </row>
    <row r="15413" spans="1:9" x14ac:dyDescent="0.3">
      <c r="A15413">
        <v>15441</v>
      </c>
      <c r="B15413">
        <v>8</v>
      </c>
      <c r="C15413">
        <v>247</v>
      </c>
      <c r="D15413" s="32">
        <v>0.4826388888888889</v>
      </c>
      <c r="E15413">
        <v>10000</v>
      </c>
      <c r="F15413">
        <v>1000</v>
      </c>
      <c r="G15413" s="31" t="s">
        <v>102</v>
      </c>
      <c r="H15413">
        <v>6</v>
      </c>
      <c r="I15413" s="31" t="s">
        <v>101</v>
      </c>
    </row>
    <row r="15414" spans="1:9" x14ac:dyDescent="0.3">
      <c r="A15414">
        <v>15442</v>
      </c>
      <c r="B15414">
        <v>5</v>
      </c>
      <c r="C15414">
        <v>247</v>
      </c>
      <c r="D15414" s="32">
        <v>0.49652777777777779</v>
      </c>
      <c r="E15414">
        <v>10000</v>
      </c>
      <c r="G15414" s="31" t="s">
        <v>102</v>
      </c>
      <c r="H15414">
        <v>6</v>
      </c>
      <c r="I15414" s="31" t="s">
        <v>105</v>
      </c>
    </row>
    <row r="15415" spans="1:9" x14ac:dyDescent="0.3">
      <c r="A15415">
        <v>15443</v>
      </c>
      <c r="B15415">
        <v>3</v>
      </c>
      <c r="C15415">
        <v>247</v>
      </c>
      <c r="D15415" s="32">
        <v>0.50902777777777775</v>
      </c>
      <c r="E15415">
        <v>6000</v>
      </c>
      <c r="F15415">
        <v>1000</v>
      </c>
      <c r="G15415" s="31" t="s">
        <v>102</v>
      </c>
      <c r="H15415">
        <v>7</v>
      </c>
      <c r="I15415" s="31" t="s">
        <v>104</v>
      </c>
    </row>
    <row r="15416" spans="1:9" x14ac:dyDescent="0.3">
      <c r="A15416">
        <v>15444</v>
      </c>
      <c r="B15416">
        <v>2</v>
      </c>
      <c r="C15416">
        <v>247</v>
      </c>
      <c r="D15416" s="32">
        <v>0.53749999999999998</v>
      </c>
      <c r="E15416">
        <v>10000</v>
      </c>
      <c r="G15416" s="31" t="s">
        <v>97</v>
      </c>
      <c r="H15416">
        <v>7</v>
      </c>
      <c r="I15416" s="31" t="s">
        <v>98</v>
      </c>
    </row>
    <row r="15417" spans="1:9" x14ac:dyDescent="0.3">
      <c r="A15417">
        <v>15445</v>
      </c>
      <c r="B15417">
        <v>1</v>
      </c>
      <c r="C15417">
        <v>247</v>
      </c>
      <c r="D15417" s="32">
        <v>0.55486111111111114</v>
      </c>
      <c r="E15417">
        <v>10000</v>
      </c>
      <c r="G15417" s="31" t="s">
        <v>102</v>
      </c>
      <c r="H15417">
        <v>7</v>
      </c>
      <c r="I15417" s="31" t="s">
        <v>99</v>
      </c>
    </row>
    <row r="15418" spans="1:9" x14ac:dyDescent="0.3">
      <c r="A15418">
        <v>15446</v>
      </c>
      <c r="B15418">
        <v>4</v>
      </c>
      <c r="C15418">
        <v>247</v>
      </c>
      <c r="D15418" s="32">
        <v>0.50763888888888886</v>
      </c>
      <c r="E15418">
        <v>10000</v>
      </c>
      <c r="G15418" s="31" t="s">
        <v>97</v>
      </c>
      <c r="H15418">
        <v>7</v>
      </c>
      <c r="I15418" s="31" t="s">
        <v>103</v>
      </c>
    </row>
    <row r="15419" spans="1:9" x14ac:dyDescent="0.3">
      <c r="A15419">
        <v>15447</v>
      </c>
      <c r="B15419">
        <v>8</v>
      </c>
      <c r="C15419">
        <v>247</v>
      </c>
      <c r="D15419" s="32">
        <v>0.50694444444444442</v>
      </c>
      <c r="E15419">
        <v>10000</v>
      </c>
      <c r="G15419" s="31" t="s">
        <v>97</v>
      </c>
      <c r="H15419">
        <v>7</v>
      </c>
      <c r="I15419" s="31" t="s">
        <v>101</v>
      </c>
    </row>
    <row r="15420" spans="1:9" x14ac:dyDescent="0.3">
      <c r="A15420">
        <v>15448</v>
      </c>
      <c r="B15420">
        <v>5</v>
      </c>
      <c r="C15420">
        <v>247</v>
      </c>
      <c r="D15420" s="32">
        <v>0.52222222222222225</v>
      </c>
      <c r="E15420">
        <v>10000</v>
      </c>
      <c r="G15420" s="31" t="s">
        <v>97</v>
      </c>
      <c r="H15420">
        <v>7</v>
      </c>
      <c r="I15420" s="31" t="s">
        <v>105</v>
      </c>
    </row>
    <row r="15421" spans="1:9" x14ac:dyDescent="0.3">
      <c r="A15421">
        <v>15449</v>
      </c>
      <c r="B15421">
        <v>3</v>
      </c>
      <c r="C15421">
        <v>247</v>
      </c>
      <c r="D15421" s="32">
        <v>0.52777777777777779</v>
      </c>
      <c r="E15421">
        <v>10000</v>
      </c>
      <c r="G15421" s="31" t="s">
        <v>97</v>
      </c>
      <c r="H15421">
        <v>8</v>
      </c>
      <c r="I15421" s="31" t="s">
        <v>104</v>
      </c>
    </row>
    <row r="15422" spans="1:9" x14ac:dyDescent="0.3">
      <c r="A15422">
        <v>15450</v>
      </c>
      <c r="B15422">
        <v>2</v>
      </c>
      <c r="C15422">
        <v>247</v>
      </c>
      <c r="D15422" s="32">
        <v>0.56319444444444444</v>
      </c>
      <c r="E15422">
        <v>10000</v>
      </c>
      <c r="G15422" s="31" t="s">
        <v>102</v>
      </c>
      <c r="H15422">
        <v>8</v>
      </c>
      <c r="I15422" s="31" t="s">
        <v>98</v>
      </c>
    </row>
    <row r="15423" spans="1:9" x14ac:dyDescent="0.3">
      <c r="A15423">
        <v>15451</v>
      </c>
      <c r="B15423">
        <v>1</v>
      </c>
      <c r="C15423">
        <v>247</v>
      </c>
      <c r="D15423" s="32">
        <v>0.57777777777777772</v>
      </c>
      <c r="E15423">
        <v>10000</v>
      </c>
      <c r="F15423">
        <v>3000</v>
      </c>
      <c r="G15423" s="31" t="s">
        <v>97</v>
      </c>
      <c r="H15423">
        <v>8</v>
      </c>
      <c r="I15423" s="31" t="s">
        <v>99</v>
      </c>
    </row>
    <row r="15424" spans="1:9" x14ac:dyDescent="0.3">
      <c r="A15424">
        <v>15452</v>
      </c>
      <c r="B15424">
        <v>4</v>
      </c>
      <c r="C15424">
        <v>247</v>
      </c>
      <c r="D15424" s="32">
        <v>0.51736111111111116</v>
      </c>
      <c r="E15424">
        <v>10000</v>
      </c>
      <c r="G15424" s="31" t="s">
        <v>97</v>
      </c>
      <c r="H15424">
        <v>8</v>
      </c>
      <c r="I15424" s="31" t="s">
        <v>103</v>
      </c>
    </row>
    <row r="15425" spans="1:9" x14ac:dyDescent="0.3">
      <c r="A15425">
        <v>15453</v>
      </c>
      <c r="B15425">
        <v>8</v>
      </c>
      <c r="C15425">
        <v>247</v>
      </c>
      <c r="D15425" s="32">
        <v>0.53402777777777777</v>
      </c>
      <c r="E15425">
        <v>10000</v>
      </c>
      <c r="G15425" s="31" t="s">
        <v>97</v>
      </c>
      <c r="H15425">
        <v>8</v>
      </c>
      <c r="I15425" s="31" t="s">
        <v>101</v>
      </c>
    </row>
    <row r="15426" spans="1:9" x14ac:dyDescent="0.3">
      <c r="A15426">
        <v>15454</v>
      </c>
      <c r="B15426">
        <v>5</v>
      </c>
      <c r="C15426">
        <v>247</v>
      </c>
      <c r="D15426" s="32">
        <v>0.54305555555555551</v>
      </c>
      <c r="E15426">
        <v>13000</v>
      </c>
      <c r="G15426" s="31" t="s">
        <v>102</v>
      </c>
      <c r="H15426">
        <v>8</v>
      </c>
      <c r="I15426" s="31" t="s">
        <v>105</v>
      </c>
    </row>
    <row r="15427" spans="1:9" x14ac:dyDescent="0.3">
      <c r="A15427">
        <v>15455</v>
      </c>
      <c r="B15427">
        <v>3</v>
      </c>
      <c r="C15427">
        <v>247</v>
      </c>
      <c r="D15427" s="32">
        <v>0.59305555555555556</v>
      </c>
      <c r="E15427">
        <v>10000</v>
      </c>
      <c r="G15427" s="31" t="s">
        <v>102</v>
      </c>
      <c r="H15427">
        <v>9</v>
      </c>
      <c r="I15427" s="31" t="s">
        <v>104</v>
      </c>
    </row>
    <row r="15428" spans="1:9" x14ac:dyDescent="0.3">
      <c r="A15428">
        <v>15456</v>
      </c>
      <c r="B15428">
        <v>2</v>
      </c>
      <c r="C15428">
        <v>247</v>
      </c>
      <c r="D15428" s="32">
        <v>0.58819444444444446</v>
      </c>
      <c r="E15428">
        <v>10000</v>
      </c>
      <c r="G15428" s="31" t="s">
        <v>97</v>
      </c>
      <c r="H15428">
        <v>9</v>
      </c>
      <c r="I15428" s="31" t="s">
        <v>98</v>
      </c>
    </row>
    <row r="15429" spans="1:9" x14ac:dyDescent="0.3">
      <c r="A15429">
        <v>15457</v>
      </c>
      <c r="B15429">
        <v>1</v>
      </c>
      <c r="C15429">
        <v>247</v>
      </c>
      <c r="D15429" s="32">
        <v>0.59791666666666665</v>
      </c>
      <c r="E15429">
        <v>10000</v>
      </c>
      <c r="G15429" s="31" t="s">
        <v>97</v>
      </c>
      <c r="H15429">
        <v>9</v>
      </c>
      <c r="I15429" s="31" t="s">
        <v>99</v>
      </c>
    </row>
    <row r="15430" spans="1:9" x14ac:dyDescent="0.3">
      <c r="A15430">
        <v>15458</v>
      </c>
      <c r="B15430">
        <v>4</v>
      </c>
      <c r="C15430">
        <v>247</v>
      </c>
      <c r="D15430" s="32">
        <v>0.53680555555555554</v>
      </c>
      <c r="E15430">
        <v>13000</v>
      </c>
      <c r="G15430" s="31" t="s">
        <v>97</v>
      </c>
      <c r="H15430">
        <v>9</v>
      </c>
      <c r="I15430" s="31" t="s">
        <v>103</v>
      </c>
    </row>
    <row r="15431" spans="1:9" x14ac:dyDescent="0.3">
      <c r="A15431">
        <v>15459</v>
      </c>
      <c r="B15431">
        <v>8</v>
      </c>
      <c r="C15431">
        <v>247</v>
      </c>
      <c r="D15431" s="32">
        <v>0.56527777777777777</v>
      </c>
      <c r="E15431">
        <v>10000</v>
      </c>
      <c r="F15431">
        <v>2000</v>
      </c>
      <c r="G15431" s="31" t="s">
        <v>102</v>
      </c>
      <c r="H15431">
        <v>9</v>
      </c>
      <c r="I15431" s="31" t="s">
        <v>101</v>
      </c>
    </row>
    <row r="15432" spans="1:9" x14ac:dyDescent="0.3">
      <c r="A15432">
        <v>15460</v>
      </c>
      <c r="B15432">
        <v>5</v>
      </c>
      <c r="C15432">
        <v>247</v>
      </c>
      <c r="D15432" s="32">
        <v>0.57777777777777772</v>
      </c>
      <c r="E15432">
        <v>10000</v>
      </c>
      <c r="G15432" s="31" t="s">
        <v>102</v>
      </c>
      <c r="H15432">
        <v>9</v>
      </c>
      <c r="I15432" s="31" t="s">
        <v>105</v>
      </c>
    </row>
    <row r="15433" spans="1:9" x14ac:dyDescent="0.3">
      <c r="A15433">
        <v>15461</v>
      </c>
      <c r="B15433">
        <v>3</v>
      </c>
      <c r="C15433">
        <v>247</v>
      </c>
      <c r="D15433" s="32">
        <v>0.61805555555555558</v>
      </c>
      <c r="E15433">
        <v>10000</v>
      </c>
      <c r="F15433">
        <v>2000</v>
      </c>
      <c r="G15433" s="31" t="s">
        <v>97</v>
      </c>
      <c r="H15433">
        <v>10</v>
      </c>
      <c r="I15433" s="31" t="s">
        <v>104</v>
      </c>
    </row>
    <row r="15434" spans="1:9" x14ac:dyDescent="0.3">
      <c r="A15434">
        <v>15462</v>
      </c>
      <c r="B15434">
        <v>2</v>
      </c>
      <c r="C15434">
        <v>247</v>
      </c>
      <c r="D15434" s="32">
        <v>0.6069444444444444</v>
      </c>
      <c r="E15434">
        <v>10000</v>
      </c>
      <c r="G15434" s="31" t="s">
        <v>102</v>
      </c>
      <c r="H15434">
        <v>10</v>
      </c>
      <c r="I15434" s="31" t="s">
        <v>98</v>
      </c>
    </row>
    <row r="15435" spans="1:9" x14ac:dyDescent="0.3">
      <c r="A15435">
        <v>15463</v>
      </c>
      <c r="B15435">
        <v>1</v>
      </c>
      <c r="C15435">
        <v>247</v>
      </c>
      <c r="D15435" s="32">
        <v>0.63194444444444442</v>
      </c>
      <c r="E15435">
        <v>10000</v>
      </c>
      <c r="G15435" s="31" t="s">
        <v>97</v>
      </c>
      <c r="H15435">
        <v>10</v>
      </c>
      <c r="I15435" s="31" t="s">
        <v>99</v>
      </c>
    </row>
    <row r="15436" spans="1:9" x14ac:dyDescent="0.3">
      <c r="A15436">
        <v>15464</v>
      </c>
      <c r="B15436">
        <v>4</v>
      </c>
      <c r="C15436">
        <v>247</v>
      </c>
      <c r="D15436" s="32">
        <v>0.56527777777777777</v>
      </c>
      <c r="E15436">
        <v>10000</v>
      </c>
      <c r="G15436" s="31" t="s">
        <v>97</v>
      </c>
      <c r="H15436">
        <v>10</v>
      </c>
      <c r="I15436" s="31" t="s">
        <v>103</v>
      </c>
    </row>
    <row r="15437" spans="1:9" x14ac:dyDescent="0.3">
      <c r="A15437">
        <v>15465</v>
      </c>
      <c r="B15437">
        <v>8</v>
      </c>
      <c r="C15437">
        <v>247</v>
      </c>
      <c r="D15437" s="32">
        <v>0.58263888888888893</v>
      </c>
      <c r="E15437">
        <v>10000</v>
      </c>
      <c r="G15437" s="31" t="s">
        <v>97</v>
      </c>
      <c r="H15437">
        <v>10</v>
      </c>
      <c r="I15437" s="31" t="s">
        <v>101</v>
      </c>
    </row>
    <row r="15438" spans="1:9" x14ac:dyDescent="0.3">
      <c r="A15438">
        <v>15466</v>
      </c>
      <c r="B15438">
        <v>5</v>
      </c>
      <c r="C15438">
        <v>247</v>
      </c>
      <c r="D15438" s="32">
        <v>0.59861111111111109</v>
      </c>
      <c r="E15438">
        <v>10000</v>
      </c>
      <c r="G15438" s="31" t="s">
        <v>97</v>
      </c>
      <c r="H15438">
        <v>10</v>
      </c>
      <c r="I15438" s="31" t="s">
        <v>105</v>
      </c>
    </row>
    <row r="15439" spans="1:9" x14ac:dyDescent="0.3">
      <c r="A15439">
        <v>15467</v>
      </c>
      <c r="B15439">
        <v>3</v>
      </c>
      <c r="C15439">
        <v>247</v>
      </c>
      <c r="D15439" s="32">
        <v>0.64652777777777781</v>
      </c>
      <c r="E15439">
        <v>10000</v>
      </c>
      <c r="G15439" s="31" t="s">
        <v>102</v>
      </c>
      <c r="H15439">
        <v>11</v>
      </c>
      <c r="I15439" s="31" t="s">
        <v>104</v>
      </c>
    </row>
    <row r="15440" spans="1:9" x14ac:dyDescent="0.3">
      <c r="A15440">
        <v>15468</v>
      </c>
      <c r="B15440">
        <v>2</v>
      </c>
      <c r="C15440">
        <v>247</v>
      </c>
      <c r="D15440" s="32">
        <v>0.66111111111111109</v>
      </c>
      <c r="E15440">
        <v>10000</v>
      </c>
      <c r="G15440" s="31" t="s">
        <v>102</v>
      </c>
      <c r="H15440">
        <v>11</v>
      </c>
      <c r="I15440" s="31" t="s">
        <v>98</v>
      </c>
    </row>
    <row r="15441" spans="1:9" x14ac:dyDescent="0.3">
      <c r="A15441">
        <v>15469</v>
      </c>
      <c r="B15441">
        <v>1</v>
      </c>
      <c r="C15441">
        <v>247</v>
      </c>
      <c r="D15441" s="32">
        <v>0.69027777777777777</v>
      </c>
      <c r="E15441">
        <v>13000</v>
      </c>
      <c r="F15441">
        <v>2000</v>
      </c>
      <c r="G15441" s="31" t="s">
        <v>97</v>
      </c>
      <c r="H15441">
        <v>11</v>
      </c>
      <c r="I15441" s="31" t="s">
        <v>99</v>
      </c>
    </row>
    <row r="15442" spans="1:9" x14ac:dyDescent="0.3">
      <c r="A15442">
        <v>15470</v>
      </c>
      <c r="B15442">
        <v>4</v>
      </c>
      <c r="C15442">
        <v>247</v>
      </c>
      <c r="D15442" s="32">
        <v>0.59791666666666665</v>
      </c>
      <c r="E15442">
        <v>10000</v>
      </c>
      <c r="G15442" s="31" t="s">
        <v>102</v>
      </c>
      <c r="H15442">
        <v>11</v>
      </c>
      <c r="I15442" s="31" t="s">
        <v>103</v>
      </c>
    </row>
    <row r="15443" spans="1:9" x14ac:dyDescent="0.3">
      <c r="A15443">
        <v>15471</v>
      </c>
      <c r="B15443">
        <v>8</v>
      </c>
      <c r="C15443">
        <v>247</v>
      </c>
      <c r="D15443" s="32">
        <v>0.61458333333333337</v>
      </c>
      <c r="E15443">
        <v>10000</v>
      </c>
      <c r="F15443">
        <v>1000</v>
      </c>
      <c r="G15443" s="31" t="s">
        <v>102</v>
      </c>
      <c r="H15443">
        <v>11</v>
      </c>
      <c r="I15443" s="31" t="s">
        <v>101</v>
      </c>
    </row>
    <row r="15444" spans="1:9" x14ac:dyDescent="0.3">
      <c r="A15444">
        <v>15472</v>
      </c>
      <c r="B15444">
        <v>5</v>
      </c>
      <c r="C15444">
        <v>247</v>
      </c>
      <c r="D15444" s="32">
        <v>0.625</v>
      </c>
      <c r="E15444">
        <v>10000</v>
      </c>
      <c r="F15444">
        <v>1000</v>
      </c>
      <c r="G15444" s="31" t="s">
        <v>97</v>
      </c>
      <c r="H15444">
        <v>11</v>
      </c>
      <c r="I15444" s="31" t="s">
        <v>105</v>
      </c>
    </row>
    <row r="15445" spans="1:9" x14ac:dyDescent="0.3">
      <c r="A15445">
        <v>15473</v>
      </c>
      <c r="B15445">
        <v>3</v>
      </c>
      <c r="C15445">
        <v>247</v>
      </c>
      <c r="D15445" s="32">
        <v>0.66527777777777775</v>
      </c>
      <c r="E15445">
        <v>10000</v>
      </c>
      <c r="G15445" s="31" t="s">
        <v>102</v>
      </c>
      <c r="H15445">
        <v>12</v>
      </c>
      <c r="I15445" s="31" t="s">
        <v>104</v>
      </c>
    </row>
    <row r="15446" spans="1:9" x14ac:dyDescent="0.3">
      <c r="A15446">
        <v>15474</v>
      </c>
      <c r="B15446">
        <v>2</v>
      </c>
      <c r="C15446">
        <v>247</v>
      </c>
      <c r="D15446" s="32">
        <v>0.68402777777777779</v>
      </c>
      <c r="E15446">
        <v>13000</v>
      </c>
      <c r="F15446">
        <v>4000</v>
      </c>
      <c r="G15446" s="31" t="s">
        <v>102</v>
      </c>
      <c r="H15446">
        <v>12</v>
      </c>
      <c r="I15446" s="31" t="s">
        <v>98</v>
      </c>
    </row>
    <row r="15447" spans="1:9" x14ac:dyDescent="0.3">
      <c r="A15447">
        <v>15475</v>
      </c>
      <c r="B15447">
        <v>1</v>
      </c>
      <c r="C15447">
        <v>247</v>
      </c>
      <c r="D15447" s="32">
        <v>0.71250000000000002</v>
      </c>
      <c r="E15447">
        <v>10000</v>
      </c>
      <c r="G15447" s="31" t="s">
        <v>102</v>
      </c>
      <c r="H15447">
        <v>12</v>
      </c>
      <c r="I15447" s="31" t="s">
        <v>99</v>
      </c>
    </row>
    <row r="15448" spans="1:9" x14ac:dyDescent="0.3">
      <c r="A15448">
        <v>15476</v>
      </c>
      <c r="B15448">
        <v>4</v>
      </c>
      <c r="C15448">
        <v>247</v>
      </c>
      <c r="D15448" s="32">
        <v>0.62847222222222221</v>
      </c>
      <c r="E15448">
        <v>10000</v>
      </c>
      <c r="G15448" s="31" t="s">
        <v>97</v>
      </c>
      <c r="H15448">
        <v>12</v>
      </c>
      <c r="I15448" s="31" t="s">
        <v>103</v>
      </c>
    </row>
    <row r="15449" spans="1:9" x14ac:dyDescent="0.3">
      <c r="A15449">
        <v>15477</v>
      </c>
      <c r="B15449">
        <v>8</v>
      </c>
      <c r="C15449">
        <v>247</v>
      </c>
      <c r="D15449" s="32">
        <v>0.65625</v>
      </c>
      <c r="E15449">
        <v>10000</v>
      </c>
      <c r="G15449" s="31" t="s">
        <v>97</v>
      </c>
      <c r="H15449">
        <v>12</v>
      </c>
      <c r="I15449" s="31" t="s">
        <v>101</v>
      </c>
    </row>
    <row r="15450" spans="1:9" x14ac:dyDescent="0.3">
      <c r="A15450">
        <v>15478</v>
      </c>
      <c r="B15450">
        <v>5</v>
      </c>
      <c r="C15450">
        <v>247</v>
      </c>
      <c r="D15450" s="32">
        <v>0.64652777777777781</v>
      </c>
      <c r="E15450">
        <v>10000</v>
      </c>
      <c r="G15450" s="31" t="s">
        <v>102</v>
      </c>
      <c r="H15450">
        <v>12</v>
      </c>
      <c r="I15450" s="31" t="s">
        <v>105</v>
      </c>
    </row>
    <row r="15451" spans="1:9" x14ac:dyDescent="0.3">
      <c r="A15451">
        <v>15479</v>
      </c>
      <c r="B15451">
        <v>3</v>
      </c>
      <c r="C15451">
        <v>247</v>
      </c>
      <c r="D15451" s="32">
        <v>0.69166666666666665</v>
      </c>
      <c r="E15451">
        <v>10000</v>
      </c>
      <c r="F15451">
        <v>1000</v>
      </c>
      <c r="G15451" s="31" t="s">
        <v>102</v>
      </c>
      <c r="H15451">
        <v>13</v>
      </c>
      <c r="I15451" s="31" t="s">
        <v>104</v>
      </c>
    </row>
    <row r="15452" spans="1:9" x14ac:dyDescent="0.3">
      <c r="A15452">
        <v>15480</v>
      </c>
      <c r="B15452">
        <v>2</v>
      </c>
      <c r="C15452">
        <v>247</v>
      </c>
      <c r="D15452" s="32">
        <v>0.71944444444444444</v>
      </c>
      <c r="E15452">
        <v>10000</v>
      </c>
      <c r="G15452" s="31" t="s">
        <v>97</v>
      </c>
      <c r="H15452">
        <v>13</v>
      </c>
      <c r="I15452" s="31" t="s">
        <v>98</v>
      </c>
    </row>
    <row r="15453" spans="1:9" x14ac:dyDescent="0.3">
      <c r="A15453">
        <v>15481</v>
      </c>
      <c r="B15453">
        <v>1</v>
      </c>
      <c r="C15453">
        <v>247</v>
      </c>
      <c r="D15453" s="32">
        <v>0.75277777777777777</v>
      </c>
      <c r="E15453">
        <v>10000</v>
      </c>
      <c r="G15453" s="31" t="s">
        <v>102</v>
      </c>
      <c r="H15453">
        <v>13</v>
      </c>
      <c r="I15453" s="31" t="s">
        <v>99</v>
      </c>
    </row>
    <row r="15454" spans="1:9" x14ac:dyDescent="0.3">
      <c r="A15454">
        <v>15482</v>
      </c>
      <c r="B15454">
        <v>4</v>
      </c>
      <c r="C15454">
        <v>247</v>
      </c>
      <c r="D15454" s="32">
        <v>0.65416666666666667</v>
      </c>
      <c r="E15454">
        <v>13000</v>
      </c>
      <c r="G15454" s="31" t="s">
        <v>102</v>
      </c>
      <c r="H15454">
        <v>13</v>
      </c>
      <c r="I15454" s="31" t="s">
        <v>103</v>
      </c>
    </row>
    <row r="15455" spans="1:9" x14ac:dyDescent="0.3">
      <c r="A15455">
        <v>15483</v>
      </c>
      <c r="B15455">
        <v>8</v>
      </c>
      <c r="C15455">
        <v>247</v>
      </c>
      <c r="D15455" s="32">
        <v>0.67708333333333337</v>
      </c>
      <c r="E15455">
        <v>10000</v>
      </c>
      <c r="G15455" s="31" t="s">
        <v>97</v>
      </c>
      <c r="H15455">
        <v>13</v>
      </c>
      <c r="I15455" s="31" t="s">
        <v>101</v>
      </c>
    </row>
    <row r="15456" spans="1:9" x14ac:dyDescent="0.3">
      <c r="A15456">
        <v>15484</v>
      </c>
      <c r="B15456">
        <v>5</v>
      </c>
      <c r="C15456">
        <v>247</v>
      </c>
      <c r="D15456" s="32">
        <v>0.67500000000000004</v>
      </c>
      <c r="E15456">
        <v>10000</v>
      </c>
      <c r="G15456" s="31" t="s">
        <v>102</v>
      </c>
      <c r="H15456">
        <v>13</v>
      </c>
      <c r="I15456" s="31" t="s">
        <v>105</v>
      </c>
    </row>
    <row r="15457" spans="1:9" x14ac:dyDescent="0.3">
      <c r="A15457">
        <v>15485</v>
      </c>
      <c r="B15457">
        <v>3</v>
      </c>
      <c r="C15457">
        <v>247</v>
      </c>
      <c r="D15457" s="32">
        <v>0.72152777777777777</v>
      </c>
      <c r="E15457">
        <v>10000</v>
      </c>
      <c r="G15457" s="31" t="s">
        <v>97</v>
      </c>
      <c r="H15457">
        <v>14</v>
      </c>
      <c r="I15457" s="31" t="s">
        <v>104</v>
      </c>
    </row>
    <row r="15458" spans="1:9" x14ac:dyDescent="0.3">
      <c r="A15458">
        <v>15486</v>
      </c>
      <c r="B15458">
        <v>2</v>
      </c>
      <c r="C15458">
        <v>247</v>
      </c>
      <c r="D15458" s="32">
        <v>0.77083333333333337</v>
      </c>
      <c r="E15458">
        <v>10000</v>
      </c>
      <c r="G15458" s="31" t="s">
        <v>97</v>
      </c>
      <c r="H15458">
        <v>14</v>
      </c>
      <c r="I15458" s="31" t="s">
        <v>98</v>
      </c>
    </row>
    <row r="15459" spans="1:9" x14ac:dyDescent="0.3">
      <c r="A15459">
        <v>15487</v>
      </c>
      <c r="B15459">
        <v>1</v>
      </c>
      <c r="C15459">
        <v>247</v>
      </c>
      <c r="D15459" s="32">
        <v>0.80069444444444449</v>
      </c>
      <c r="E15459">
        <v>10000</v>
      </c>
      <c r="G15459" s="31" t="s">
        <v>102</v>
      </c>
      <c r="H15459">
        <v>14</v>
      </c>
      <c r="I15459" s="31" t="s">
        <v>99</v>
      </c>
    </row>
    <row r="15460" spans="1:9" x14ac:dyDescent="0.3">
      <c r="A15460">
        <v>15488</v>
      </c>
      <c r="B15460">
        <v>4</v>
      </c>
      <c r="C15460">
        <v>247</v>
      </c>
      <c r="D15460" s="32">
        <v>0.67847222222222225</v>
      </c>
      <c r="E15460">
        <v>10000</v>
      </c>
      <c r="G15460" s="31" t="s">
        <v>102</v>
      </c>
      <c r="H15460">
        <v>14</v>
      </c>
      <c r="I15460" s="31" t="s">
        <v>103</v>
      </c>
    </row>
    <row r="15461" spans="1:9" x14ac:dyDescent="0.3">
      <c r="A15461">
        <v>15489</v>
      </c>
      <c r="B15461">
        <v>8</v>
      </c>
      <c r="C15461">
        <v>247</v>
      </c>
      <c r="D15461" s="32">
        <v>0.70972222222222225</v>
      </c>
      <c r="E15461">
        <v>10000</v>
      </c>
      <c r="F15461">
        <v>1000</v>
      </c>
      <c r="G15461" s="31" t="s">
        <v>102</v>
      </c>
      <c r="H15461">
        <v>14</v>
      </c>
      <c r="I15461" s="31" t="s">
        <v>101</v>
      </c>
    </row>
    <row r="15462" spans="1:9" x14ac:dyDescent="0.3">
      <c r="A15462">
        <v>15490</v>
      </c>
      <c r="B15462">
        <v>5</v>
      </c>
      <c r="C15462">
        <v>247</v>
      </c>
      <c r="D15462" s="32">
        <v>0.69722222222222219</v>
      </c>
      <c r="E15462">
        <v>10000</v>
      </c>
      <c r="G15462" s="31" t="s">
        <v>102</v>
      </c>
      <c r="H15462">
        <v>14</v>
      </c>
      <c r="I15462" s="31" t="s">
        <v>105</v>
      </c>
    </row>
    <row r="15463" spans="1:9" x14ac:dyDescent="0.3">
      <c r="A15463">
        <v>15491</v>
      </c>
      <c r="B15463">
        <v>3</v>
      </c>
      <c r="C15463">
        <v>247</v>
      </c>
      <c r="D15463" s="32">
        <v>0.73958333333333337</v>
      </c>
      <c r="E15463">
        <v>10000</v>
      </c>
      <c r="G15463" s="31" t="s">
        <v>97</v>
      </c>
      <c r="H15463">
        <v>15</v>
      </c>
      <c r="I15463" s="31" t="s">
        <v>104</v>
      </c>
    </row>
    <row r="15464" spans="1:9" x14ac:dyDescent="0.3">
      <c r="A15464">
        <v>15492</v>
      </c>
      <c r="B15464">
        <v>2</v>
      </c>
      <c r="C15464">
        <v>247</v>
      </c>
      <c r="D15464" s="32">
        <v>0.80694444444444446</v>
      </c>
      <c r="E15464">
        <v>10000</v>
      </c>
      <c r="G15464" s="31" t="s">
        <v>102</v>
      </c>
      <c r="H15464">
        <v>15</v>
      </c>
      <c r="I15464" s="31" t="s">
        <v>98</v>
      </c>
    </row>
    <row r="15465" spans="1:9" x14ac:dyDescent="0.3">
      <c r="A15465">
        <v>15493</v>
      </c>
      <c r="B15465">
        <v>1</v>
      </c>
      <c r="C15465">
        <v>247</v>
      </c>
      <c r="D15465" s="32">
        <v>0.82638888888888884</v>
      </c>
      <c r="E15465">
        <v>10000</v>
      </c>
      <c r="G15465" s="31" t="s">
        <v>97</v>
      </c>
      <c r="H15465">
        <v>15</v>
      </c>
      <c r="I15465" s="31" t="s">
        <v>99</v>
      </c>
    </row>
    <row r="15466" spans="1:9" x14ac:dyDescent="0.3">
      <c r="A15466">
        <v>15494</v>
      </c>
      <c r="B15466">
        <v>4</v>
      </c>
      <c r="C15466">
        <v>247</v>
      </c>
      <c r="D15466" s="32">
        <v>0.72222222222222221</v>
      </c>
      <c r="E15466">
        <v>10000</v>
      </c>
      <c r="G15466" s="31" t="s">
        <v>97</v>
      </c>
      <c r="H15466">
        <v>15</v>
      </c>
      <c r="I15466" s="31" t="s">
        <v>103</v>
      </c>
    </row>
    <row r="15467" spans="1:9" x14ac:dyDescent="0.3">
      <c r="A15467">
        <v>15495</v>
      </c>
      <c r="B15467">
        <v>8</v>
      </c>
      <c r="C15467">
        <v>247</v>
      </c>
      <c r="D15467" s="32">
        <v>0.7270833333333333</v>
      </c>
      <c r="E15467">
        <v>10000</v>
      </c>
      <c r="F15467">
        <v>1000</v>
      </c>
      <c r="G15467" s="31" t="s">
        <v>102</v>
      </c>
      <c r="H15467">
        <v>15</v>
      </c>
      <c r="I15467" s="31" t="s">
        <v>101</v>
      </c>
    </row>
    <row r="15468" spans="1:9" x14ac:dyDescent="0.3">
      <c r="A15468">
        <v>15496</v>
      </c>
      <c r="B15468">
        <v>5</v>
      </c>
      <c r="C15468">
        <v>247</v>
      </c>
      <c r="D15468" s="32">
        <v>0.71597222222222223</v>
      </c>
      <c r="E15468">
        <v>10000</v>
      </c>
      <c r="G15468" s="31" t="s">
        <v>102</v>
      </c>
      <c r="H15468">
        <v>15</v>
      </c>
      <c r="I15468" s="31" t="s">
        <v>105</v>
      </c>
    </row>
    <row r="15469" spans="1:9" x14ac:dyDescent="0.3">
      <c r="A15469">
        <v>15497</v>
      </c>
      <c r="B15469">
        <v>3</v>
      </c>
      <c r="C15469">
        <v>247</v>
      </c>
      <c r="D15469" s="32">
        <v>0.77638888888888891</v>
      </c>
      <c r="E15469">
        <v>10000</v>
      </c>
      <c r="G15469" s="31" t="s">
        <v>102</v>
      </c>
      <c r="H15469">
        <v>16</v>
      </c>
      <c r="I15469" s="31" t="s">
        <v>104</v>
      </c>
    </row>
    <row r="15470" spans="1:9" x14ac:dyDescent="0.3">
      <c r="A15470">
        <v>15498</v>
      </c>
      <c r="B15470">
        <v>2</v>
      </c>
      <c r="C15470">
        <v>247</v>
      </c>
      <c r="D15470" s="32"/>
      <c r="E15470">
        <v>10000</v>
      </c>
      <c r="G15470" s="31" t="s">
        <v>102</v>
      </c>
      <c r="H15470">
        <v>16</v>
      </c>
      <c r="I15470" s="31" t="s">
        <v>98</v>
      </c>
    </row>
    <row r="15471" spans="1:9" x14ac:dyDescent="0.3">
      <c r="A15471">
        <v>15499</v>
      </c>
      <c r="B15471">
        <v>1</v>
      </c>
      <c r="C15471">
        <v>247</v>
      </c>
      <c r="D15471" s="32">
        <v>0.84861111111111109</v>
      </c>
      <c r="E15471">
        <v>10000</v>
      </c>
      <c r="G15471" s="31" t="s">
        <v>97</v>
      </c>
      <c r="H15471">
        <v>16</v>
      </c>
      <c r="I15471" s="31" t="s">
        <v>99</v>
      </c>
    </row>
    <row r="15472" spans="1:9" x14ac:dyDescent="0.3">
      <c r="A15472">
        <v>15500</v>
      </c>
      <c r="B15472">
        <v>4</v>
      </c>
      <c r="C15472">
        <v>247</v>
      </c>
      <c r="D15472" s="32">
        <v>0.77013888888888893</v>
      </c>
      <c r="E15472">
        <v>10000</v>
      </c>
      <c r="G15472" s="31" t="s">
        <v>97</v>
      </c>
      <c r="H15472">
        <v>16</v>
      </c>
      <c r="I15472" s="31" t="s">
        <v>103</v>
      </c>
    </row>
    <row r="15473" spans="1:9" x14ac:dyDescent="0.3">
      <c r="A15473">
        <v>15501</v>
      </c>
      <c r="B15473">
        <v>8</v>
      </c>
      <c r="C15473">
        <v>247</v>
      </c>
      <c r="D15473" s="32">
        <v>0.75</v>
      </c>
      <c r="E15473">
        <v>10000</v>
      </c>
      <c r="G15473" s="31" t="s">
        <v>97</v>
      </c>
      <c r="H15473">
        <v>16</v>
      </c>
      <c r="I15473" s="31" t="s">
        <v>101</v>
      </c>
    </row>
    <row r="15474" spans="1:9" x14ac:dyDescent="0.3">
      <c r="A15474">
        <v>15502</v>
      </c>
      <c r="B15474">
        <v>5</v>
      </c>
      <c r="C15474">
        <v>247</v>
      </c>
      <c r="D15474" s="32">
        <v>0.73263888888888884</v>
      </c>
      <c r="E15474">
        <v>10000</v>
      </c>
      <c r="G15474" s="31" t="s">
        <v>102</v>
      </c>
      <c r="H15474">
        <v>16</v>
      </c>
      <c r="I15474" s="31" t="s">
        <v>105</v>
      </c>
    </row>
    <row r="15475" spans="1:9" x14ac:dyDescent="0.3">
      <c r="A15475">
        <v>15503</v>
      </c>
      <c r="B15475">
        <v>3</v>
      </c>
      <c r="C15475">
        <v>247</v>
      </c>
      <c r="D15475" s="32">
        <v>0.7993055555555556</v>
      </c>
      <c r="E15475">
        <v>10000</v>
      </c>
      <c r="G15475" s="31" t="s">
        <v>102</v>
      </c>
      <c r="H15475">
        <v>17</v>
      </c>
      <c r="I15475" s="31" t="s">
        <v>104</v>
      </c>
    </row>
    <row r="15476" spans="1:9" x14ac:dyDescent="0.3">
      <c r="A15476">
        <v>15504</v>
      </c>
      <c r="B15476">
        <v>4</v>
      </c>
      <c r="C15476">
        <v>247</v>
      </c>
      <c r="D15476" s="32">
        <v>0.81180555555555556</v>
      </c>
      <c r="E15476">
        <v>10000</v>
      </c>
      <c r="G15476" s="31" t="s">
        <v>102</v>
      </c>
      <c r="H15476">
        <v>17</v>
      </c>
      <c r="I15476" s="31" t="s">
        <v>103</v>
      </c>
    </row>
    <row r="15477" spans="1:9" x14ac:dyDescent="0.3">
      <c r="A15477">
        <v>15505</v>
      </c>
      <c r="B15477">
        <v>8</v>
      </c>
      <c r="C15477">
        <v>247</v>
      </c>
      <c r="D15477" s="32">
        <v>0.82847222222222228</v>
      </c>
      <c r="E15477">
        <v>10000</v>
      </c>
      <c r="G15477" s="31" t="s">
        <v>97</v>
      </c>
      <c r="H15477">
        <v>17</v>
      </c>
      <c r="I15477" s="31" t="s">
        <v>101</v>
      </c>
    </row>
    <row r="15478" spans="1:9" x14ac:dyDescent="0.3">
      <c r="A15478">
        <v>15506</v>
      </c>
      <c r="B15478">
        <v>5</v>
      </c>
      <c r="C15478">
        <v>247</v>
      </c>
      <c r="D15478" s="32">
        <v>0.74861111111111112</v>
      </c>
      <c r="E15478">
        <v>10000</v>
      </c>
      <c r="G15478" s="31" t="s">
        <v>102</v>
      </c>
      <c r="H15478">
        <v>17</v>
      </c>
      <c r="I15478" s="31" t="s">
        <v>105</v>
      </c>
    </row>
    <row r="15479" spans="1:9" x14ac:dyDescent="0.3">
      <c r="A15479">
        <v>15507</v>
      </c>
      <c r="B15479">
        <v>3</v>
      </c>
      <c r="C15479">
        <v>247</v>
      </c>
      <c r="D15479" s="32">
        <v>0.82499999999999996</v>
      </c>
      <c r="E15479">
        <v>10000</v>
      </c>
      <c r="G15479" s="31" t="s">
        <v>102</v>
      </c>
      <c r="H15479">
        <v>18</v>
      </c>
      <c r="I15479" s="31" t="s">
        <v>104</v>
      </c>
    </row>
    <row r="15480" spans="1:9" x14ac:dyDescent="0.3">
      <c r="A15480">
        <v>15508</v>
      </c>
      <c r="B15480">
        <v>5</v>
      </c>
      <c r="C15480">
        <v>247</v>
      </c>
      <c r="D15480" s="32">
        <v>0.76527777777777772</v>
      </c>
      <c r="E15480">
        <v>10000</v>
      </c>
      <c r="G15480" s="31" t="s">
        <v>102</v>
      </c>
      <c r="H15480">
        <v>18</v>
      </c>
      <c r="I15480" s="31" t="s">
        <v>105</v>
      </c>
    </row>
    <row r="15481" spans="1:9" x14ac:dyDescent="0.3">
      <c r="A15481">
        <v>15509</v>
      </c>
      <c r="B15481">
        <v>3</v>
      </c>
      <c r="C15481">
        <v>247</v>
      </c>
      <c r="D15481" s="32">
        <v>0.84791666666666665</v>
      </c>
      <c r="E15481">
        <v>10000</v>
      </c>
      <c r="G15481" s="31" t="s">
        <v>97</v>
      </c>
      <c r="H15481">
        <v>19</v>
      </c>
      <c r="I15481" s="31" t="s">
        <v>104</v>
      </c>
    </row>
    <row r="15482" spans="1:9" x14ac:dyDescent="0.3">
      <c r="A15482">
        <v>15510</v>
      </c>
      <c r="B15482">
        <v>5</v>
      </c>
      <c r="C15482">
        <v>247</v>
      </c>
      <c r="D15482" s="32">
        <v>0.79583333333333328</v>
      </c>
      <c r="E15482">
        <v>10000</v>
      </c>
      <c r="F15482">
        <v>3000</v>
      </c>
      <c r="G15482" s="31" t="s">
        <v>102</v>
      </c>
      <c r="H15482">
        <v>19</v>
      </c>
      <c r="I15482" s="31" t="s">
        <v>105</v>
      </c>
    </row>
    <row r="15483" spans="1:9" x14ac:dyDescent="0.3">
      <c r="A15483">
        <v>15511</v>
      </c>
      <c r="B15483">
        <v>5</v>
      </c>
      <c r="C15483">
        <v>247</v>
      </c>
      <c r="D15483" s="32">
        <v>0.81527777777777777</v>
      </c>
      <c r="E15483">
        <v>10000</v>
      </c>
      <c r="G15483" s="31" t="s">
        <v>97</v>
      </c>
      <c r="H15483">
        <v>20</v>
      </c>
      <c r="I15483" s="31" t="s">
        <v>105</v>
      </c>
    </row>
    <row r="15484" spans="1:9" x14ac:dyDescent="0.3">
      <c r="A15484">
        <v>15512</v>
      </c>
      <c r="B15484">
        <v>5</v>
      </c>
      <c r="C15484">
        <v>247</v>
      </c>
      <c r="D15484" s="32">
        <v>0.83680555555555558</v>
      </c>
      <c r="E15484">
        <v>10000</v>
      </c>
      <c r="G15484" s="31" t="s">
        <v>102</v>
      </c>
      <c r="H15484">
        <v>21</v>
      </c>
      <c r="I15484" s="31" t="s">
        <v>105</v>
      </c>
    </row>
    <row r="15485" spans="1:9" x14ac:dyDescent="0.3">
      <c r="A15485">
        <v>15513</v>
      </c>
      <c r="B15485">
        <v>3</v>
      </c>
      <c r="C15485">
        <v>248</v>
      </c>
      <c r="D15485" s="32">
        <v>0.45902777777777776</v>
      </c>
      <c r="E15485">
        <v>13000</v>
      </c>
      <c r="F15485">
        <v>3000</v>
      </c>
      <c r="G15485" s="31" t="s">
        <v>102</v>
      </c>
      <c r="H15485">
        <v>4</v>
      </c>
      <c r="I15485" s="31" t="s">
        <v>104</v>
      </c>
    </row>
    <row r="15486" spans="1:9" x14ac:dyDescent="0.3">
      <c r="A15486">
        <v>15514</v>
      </c>
      <c r="B15486">
        <v>1</v>
      </c>
      <c r="C15486">
        <v>248</v>
      </c>
      <c r="D15486" s="32">
        <v>0.45833333333333331</v>
      </c>
      <c r="E15486">
        <v>10000</v>
      </c>
      <c r="G15486" s="31" t="s">
        <v>102</v>
      </c>
      <c r="H15486">
        <v>4</v>
      </c>
      <c r="I15486" s="31" t="s">
        <v>99</v>
      </c>
    </row>
    <row r="15487" spans="1:9" x14ac:dyDescent="0.3">
      <c r="A15487">
        <v>15515</v>
      </c>
      <c r="B15487">
        <v>6</v>
      </c>
      <c r="C15487">
        <v>248</v>
      </c>
      <c r="D15487" s="32">
        <v>0.5131944444444444</v>
      </c>
      <c r="E15487">
        <v>10000</v>
      </c>
      <c r="G15487" s="31" t="s">
        <v>102</v>
      </c>
      <c r="H15487">
        <v>4</v>
      </c>
      <c r="I15487" s="31" t="s">
        <v>100</v>
      </c>
    </row>
    <row r="15488" spans="1:9" x14ac:dyDescent="0.3">
      <c r="A15488">
        <v>15516</v>
      </c>
      <c r="B15488">
        <v>4</v>
      </c>
      <c r="C15488">
        <v>248</v>
      </c>
      <c r="D15488" s="32">
        <v>0.48888888888888887</v>
      </c>
      <c r="E15488">
        <v>10000</v>
      </c>
      <c r="G15488" s="31" t="s">
        <v>102</v>
      </c>
      <c r="H15488">
        <v>4</v>
      </c>
      <c r="I15488" s="31" t="s">
        <v>103</v>
      </c>
    </row>
    <row r="15489" spans="1:9" x14ac:dyDescent="0.3">
      <c r="A15489">
        <v>15517</v>
      </c>
      <c r="B15489">
        <v>5</v>
      </c>
      <c r="C15489">
        <v>248</v>
      </c>
      <c r="D15489" s="32">
        <v>0.49166666666666664</v>
      </c>
      <c r="E15489">
        <v>10000</v>
      </c>
      <c r="G15489" s="31" t="s">
        <v>102</v>
      </c>
      <c r="H15489">
        <v>4</v>
      </c>
      <c r="I15489" s="31" t="s">
        <v>105</v>
      </c>
    </row>
    <row r="15490" spans="1:9" x14ac:dyDescent="0.3">
      <c r="A15490">
        <v>15518</v>
      </c>
      <c r="B15490">
        <v>3</v>
      </c>
      <c r="C15490">
        <v>248</v>
      </c>
      <c r="D15490" s="32">
        <v>0.52847222222222223</v>
      </c>
      <c r="E15490">
        <v>10000</v>
      </c>
      <c r="G15490" s="31" t="s">
        <v>97</v>
      </c>
      <c r="H15490">
        <v>5</v>
      </c>
      <c r="I15490" s="31" t="s">
        <v>104</v>
      </c>
    </row>
    <row r="15491" spans="1:9" x14ac:dyDescent="0.3">
      <c r="A15491">
        <v>15519</v>
      </c>
      <c r="B15491">
        <v>1</v>
      </c>
      <c r="C15491">
        <v>248</v>
      </c>
      <c r="D15491" s="32">
        <v>0.55694444444444446</v>
      </c>
      <c r="E15491">
        <v>10000</v>
      </c>
      <c r="G15491" s="31" t="s">
        <v>102</v>
      </c>
      <c r="H15491">
        <v>5</v>
      </c>
      <c r="I15491" s="31" t="s">
        <v>99</v>
      </c>
    </row>
    <row r="15492" spans="1:9" x14ac:dyDescent="0.3">
      <c r="A15492">
        <v>15520</v>
      </c>
      <c r="B15492">
        <v>6</v>
      </c>
      <c r="C15492">
        <v>248</v>
      </c>
      <c r="D15492" s="32">
        <v>0.55902777777777779</v>
      </c>
      <c r="E15492">
        <v>10000</v>
      </c>
      <c r="G15492" s="31" t="s">
        <v>102</v>
      </c>
      <c r="H15492">
        <v>5</v>
      </c>
      <c r="I15492" s="31" t="s">
        <v>100</v>
      </c>
    </row>
    <row r="15493" spans="1:9" x14ac:dyDescent="0.3">
      <c r="A15493">
        <v>15521</v>
      </c>
      <c r="B15493">
        <v>4</v>
      </c>
      <c r="C15493">
        <v>248</v>
      </c>
      <c r="D15493" s="32">
        <v>0.6166666666666667</v>
      </c>
      <c r="E15493">
        <v>10000</v>
      </c>
      <c r="G15493" s="31" t="s">
        <v>97</v>
      </c>
      <c r="H15493">
        <v>5</v>
      </c>
      <c r="I15493" s="31" t="s">
        <v>103</v>
      </c>
    </row>
    <row r="15494" spans="1:9" x14ac:dyDescent="0.3">
      <c r="A15494">
        <v>15522</v>
      </c>
      <c r="B15494">
        <v>5</v>
      </c>
      <c r="C15494">
        <v>248</v>
      </c>
      <c r="D15494" s="32">
        <v>0.5131944444444444</v>
      </c>
      <c r="E15494">
        <v>10000</v>
      </c>
      <c r="F15494">
        <v>5000</v>
      </c>
      <c r="G15494" s="31" t="s">
        <v>97</v>
      </c>
      <c r="H15494">
        <v>5</v>
      </c>
      <c r="I15494" s="31" t="s">
        <v>105</v>
      </c>
    </row>
    <row r="15495" spans="1:9" x14ac:dyDescent="0.3">
      <c r="A15495">
        <v>15523</v>
      </c>
      <c r="B15495">
        <v>3</v>
      </c>
      <c r="C15495">
        <v>248</v>
      </c>
      <c r="D15495" s="32">
        <v>0.56319444444444444</v>
      </c>
      <c r="E15495">
        <v>10000</v>
      </c>
      <c r="F15495">
        <v>1000</v>
      </c>
      <c r="G15495" s="31" t="s">
        <v>102</v>
      </c>
      <c r="H15495">
        <v>6</v>
      </c>
      <c r="I15495" s="31" t="s">
        <v>104</v>
      </c>
    </row>
    <row r="15496" spans="1:9" x14ac:dyDescent="0.3">
      <c r="A15496">
        <v>15524</v>
      </c>
      <c r="B15496">
        <v>1</v>
      </c>
      <c r="C15496">
        <v>248</v>
      </c>
      <c r="D15496" s="32">
        <v>0.61597222222222225</v>
      </c>
      <c r="E15496">
        <v>10000</v>
      </c>
      <c r="G15496" s="31" t="s">
        <v>102</v>
      </c>
      <c r="H15496">
        <v>6</v>
      </c>
      <c r="I15496" s="31" t="s">
        <v>99</v>
      </c>
    </row>
    <row r="15497" spans="1:9" x14ac:dyDescent="0.3">
      <c r="A15497">
        <v>15525</v>
      </c>
      <c r="B15497">
        <v>6</v>
      </c>
      <c r="C15497">
        <v>248</v>
      </c>
      <c r="D15497" s="32">
        <v>0.62708333333333333</v>
      </c>
      <c r="E15497">
        <v>10000</v>
      </c>
      <c r="G15497" s="31" t="s">
        <v>102</v>
      </c>
      <c r="H15497">
        <v>6</v>
      </c>
      <c r="I15497" s="31" t="s">
        <v>100</v>
      </c>
    </row>
    <row r="15498" spans="1:9" x14ac:dyDescent="0.3">
      <c r="A15498">
        <v>15526</v>
      </c>
      <c r="B15498">
        <v>4</v>
      </c>
      <c r="C15498">
        <v>248</v>
      </c>
      <c r="D15498" s="32">
        <v>0.67083333333333328</v>
      </c>
      <c r="E15498">
        <v>10000</v>
      </c>
      <c r="G15498" s="31" t="s">
        <v>97</v>
      </c>
      <c r="H15498">
        <v>6</v>
      </c>
      <c r="I15498" s="31" t="s">
        <v>103</v>
      </c>
    </row>
    <row r="15499" spans="1:9" x14ac:dyDescent="0.3">
      <c r="A15499">
        <v>15527</v>
      </c>
      <c r="B15499">
        <v>5</v>
      </c>
      <c r="C15499">
        <v>248</v>
      </c>
      <c r="D15499" s="32">
        <v>0.5395833333333333</v>
      </c>
      <c r="E15499">
        <v>10000</v>
      </c>
      <c r="G15499" s="31" t="s">
        <v>97</v>
      </c>
      <c r="H15499">
        <v>6</v>
      </c>
      <c r="I15499" s="31" t="s">
        <v>105</v>
      </c>
    </row>
    <row r="15500" spans="1:9" x14ac:dyDescent="0.3">
      <c r="A15500">
        <v>15528</v>
      </c>
      <c r="B15500">
        <v>3</v>
      </c>
      <c r="C15500">
        <v>248</v>
      </c>
      <c r="D15500" s="32">
        <v>0.6166666666666667</v>
      </c>
      <c r="E15500">
        <v>10000</v>
      </c>
      <c r="G15500" s="31" t="s">
        <v>102</v>
      </c>
      <c r="H15500">
        <v>7</v>
      </c>
      <c r="I15500" s="31" t="s">
        <v>104</v>
      </c>
    </row>
    <row r="15501" spans="1:9" x14ac:dyDescent="0.3">
      <c r="A15501">
        <v>15529</v>
      </c>
      <c r="B15501">
        <v>1</v>
      </c>
      <c r="C15501">
        <v>248</v>
      </c>
      <c r="D15501" s="32">
        <v>0.6958333333333333</v>
      </c>
      <c r="E15501">
        <v>10000</v>
      </c>
      <c r="G15501" s="31" t="s">
        <v>102</v>
      </c>
      <c r="H15501">
        <v>7</v>
      </c>
      <c r="I15501" s="31" t="s">
        <v>99</v>
      </c>
    </row>
    <row r="15502" spans="1:9" x14ac:dyDescent="0.3">
      <c r="A15502">
        <v>15530</v>
      </c>
      <c r="B15502">
        <v>6</v>
      </c>
      <c r="C15502">
        <v>248</v>
      </c>
      <c r="D15502" s="32">
        <v>0.72430555555555554</v>
      </c>
      <c r="E15502">
        <v>10000</v>
      </c>
      <c r="G15502" s="31" t="s">
        <v>102</v>
      </c>
      <c r="H15502">
        <v>7</v>
      </c>
      <c r="I15502" s="31" t="s">
        <v>100</v>
      </c>
    </row>
    <row r="15503" spans="1:9" x14ac:dyDescent="0.3">
      <c r="A15503">
        <v>15531</v>
      </c>
      <c r="B15503">
        <v>4</v>
      </c>
      <c r="C15503">
        <v>248</v>
      </c>
      <c r="D15503" s="32">
        <v>0.68333333333333335</v>
      </c>
      <c r="E15503">
        <v>10000</v>
      </c>
      <c r="G15503" s="31" t="s">
        <v>97</v>
      </c>
      <c r="H15503">
        <v>7</v>
      </c>
      <c r="I15503" s="31" t="s">
        <v>103</v>
      </c>
    </row>
    <row r="15504" spans="1:9" x14ac:dyDescent="0.3">
      <c r="A15504">
        <v>15532</v>
      </c>
      <c r="B15504">
        <v>5</v>
      </c>
      <c r="C15504">
        <v>248</v>
      </c>
      <c r="D15504" s="32">
        <v>0.5625</v>
      </c>
      <c r="E15504">
        <v>10000</v>
      </c>
      <c r="G15504" s="31" t="s">
        <v>97</v>
      </c>
      <c r="H15504">
        <v>7</v>
      </c>
      <c r="I15504" s="31" t="s">
        <v>105</v>
      </c>
    </row>
    <row r="15505" spans="1:9" x14ac:dyDescent="0.3">
      <c r="A15505">
        <v>15533</v>
      </c>
      <c r="B15505">
        <v>3</v>
      </c>
      <c r="C15505">
        <v>248</v>
      </c>
      <c r="D15505" s="32">
        <v>0.63263888888888886</v>
      </c>
      <c r="E15505">
        <v>10000</v>
      </c>
      <c r="G15505" s="31" t="s">
        <v>97</v>
      </c>
      <c r="H15505">
        <v>8</v>
      </c>
      <c r="I15505" s="31" t="s">
        <v>104</v>
      </c>
    </row>
    <row r="15506" spans="1:9" x14ac:dyDescent="0.3">
      <c r="A15506">
        <v>15534</v>
      </c>
      <c r="B15506">
        <v>1</v>
      </c>
      <c r="C15506">
        <v>248</v>
      </c>
      <c r="D15506" s="32">
        <v>0.76458333333333328</v>
      </c>
      <c r="E15506">
        <v>10000</v>
      </c>
      <c r="G15506" s="31" t="s">
        <v>102</v>
      </c>
      <c r="H15506">
        <v>8</v>
      </c>
      <c r="I15506" s="31" t="s">
        <v>99</v>
      </c>
    </row>
    <row r="15507" spans="1:9" x14ac:dyDescent="0.3">
      <c r="A15507">
        <v>15535</v>
      </c>
      <c r="B15507">
        <v>6</v>
      </c>
      <c r="C15507">
        <v>248</v>
      </c>
      <c r="D15507" s="32">
        <v>0.75069444444444444</v>
      </c>
      <c r="E15507">
        <v>10000</v>
      </c>
      <c r="G15507" s="31" t="s">
        <v>102</v>
      </c>
      <c r="H15507">
        <v>8</v>
      </c>
      <c r="I15507" s="31" t="s">
        <v>100</v>
      </c>
    </row>
    <row r="15508" spans="1:9" x14ac:dyDescent="0.3">
      <c r="A15508">
        <v>15536</v>
      </c>
      <c r="B15508">
        <v>4</v>
      </c>
      <c r="C15508">
        <v>248</v>
      </c>
      <c r="D15508" s="32">
        <v>0.71597222222222223</v>
      </c>
      <c r="E15508">
        <v>10000</v>
      </c>
      <c r="G15508" s="31" t="s">
        <v>102</v>
      </c>
      <c r="H15508">
        <v>8</v>
      </c>
      <c r="I15508" s="31" t="s">
        <v>103</v>
      </c>
    </row>
    <row r="15509" spans="1:9" x14ac:dyDescent="0.3">
      <c r="A15509">
        <v>15537</v>
      </c>
      <c r="B15509">
        <v>5</v>
      </c>
      <c r="C15509">
        <v>248</v>
      </c>
      <c r="D15509" s="32">
        <v>0.58194444444444449</v>
      </c>
      <c r="E15509">
        <v>10000</v>
      </c>
      <c r="G15509" s="31" t="s">
        <v>97</v>
      </c>
      <c r="H15509">
        <v>8</v>
      </c>
      <c r="I15509" s="31" t="s">
        <v>105</v>
      </c>
    </row>
    <row r="15510" spans="1:9" x14ac:dyDescent="0.3">
      <c r="A15510">
        <v>15538</v>
      </c>
      <c r="B15510">
        <v>3</v>
      </c>
      <c r="C15510">
        <v>248</v>
      </c>
      <c r="D15510" s="32">
        <v>0.65555555555555556</v>
      </c>
      <c r="E15510">
        <v>13000</v>
      </c>
      <c r="G15510" s="31" t="s">
        <v>102</v>
      </c>
      <c r="H15510">
        <v>9</v>
      </c>
      <c r="I15510" s="31" t="s">
        <v>104</v>
      </c>
    </row>
    <row r="15511" spans="1:9" x14ac:dyDescent="0.3">
      <c r="A15511">
        <v>15539</v>
      </c>
      <c r="B15511">
        <v>1</v>
      </c>
      <c r="C15511">
        <v>248</v>
      </c>
      <c r="D15511" s="32">
        <v>0.83333333333333337</v>
      </c>
      <c r="E15511">
        <v>10000</v>
      </c>
      <c r="G15511" s="31" t="s">
        <v>97</v>
      </c>
      <c r="H15511">
        <v>9</v>
      </c>
      <c r="I15511" s="31" t="s">
        <v>99</v>
      </c>
    </row>
    <row r="15512" spans="1:9" x14ac:dyDescent="0.3">
      <c r="A15512">
        <v>15540</v>
      </c>
      <c r="B15512">
        <v>6</v>
      </c>
      <c r="C15512">
        <v>248</v>
      </c>
      <c r="D15512" s="32">
        <v>0.77361111111111114</v>
      </c>
      <c r="E15512">
        <v>10000</v>
      </c>
      <c r="G15512" s="31" t="s">
        <v>97</v>
      </c>
      <c r="H15512">
        <v>9</v>
      </c>
      <c r="I15512" s="31" t="s">
        <v>100</v>
      </c>
    </row>
    <row r="15513" spans="1:9" x14ac:dyDescent="0.3">
      <c r="A15513">
        <v>15541</v>
      </c>
      <c r="B15513">
        <v>4</v>
      </c>
      <c r="C15513">
        <v>248</v>
      </c>
      <c r="D15513" s="32">
        <v>0.7270833333333333</v>
      </c>
      <c r="E15513">
        <v>10000</v>
      </c>
      <c r="G15513" s="31" t="s">
        <v>102</v>
      </c>
      <c r="H15513">
        <v>9</v>
      </c>
      <c r="I15513" s="31" t="s">
        <v>103</v>
      </c>
    </row>
    <row r="15514" spans="1:9" x14ac:dyDescent="0.3">
      <c r="A15514">
        <v>15542</v>
      </c>
      <c r="B15514">
        <v>5</v>
      </c>
      <c r="C15514">
        <v>248</v>
      </c>
      <c r="D15514" s="32">
        <v>0.6020833333333333</v>
      </c>
      <c r="E15514">
        <v>10000</v>
      </c>
      <c r="G15514" s="31" t="s">
        <v>102</v>
      </c>
      <c r="H15514">
        <v>9</v>
      </c>
      <c r="I15514" s="31" t="s">
        <v>105</v>
      </c>
    </row>
    <row r="15515" spans="1:9" x14ac:dyDescent="0.3">
      <c r="A15515">
        <v>15543</v>
      </c>
      <c r="B15515">
        <v>3</v>
      </c>
      <c r="C15515">
        <v>248</v>
      </c>
      <c r="D15515" s="32">
        <v>0.70625000000000004</v>
      </c>
      <c r="E15515">
        <v>10000</v>
      </c>
      <c r="G15515" s="31" t="s">
        <v>102</v>
      </c>
      <c r="H15515">
        <v>10</v>
      </c>
      <c r="I15515" s="31" t="s">
        <v>104</v>
      </c>
    </row>
    <row r="15516" spans="1:9" x14ac:dyDescent="0.3">
      <c r="A15516">
        <v>15544</v>
      </c>
      <c r="B15516">
        <v>6</v>
      </c>
      <c r="C15516">
        <v>248</v>
      </c>
      <c r="D15516" s="32">
        <v>0.79166666666666663</v>
      </c>
      <c r="E15516">
        <v>13000</v>
      </c>
      <c r="G15516" s="31" t="s">
        <v>102</v>
      </c>
      <c r="H15516">
        <v>10</v>
      </c>
      <c r="I15516" s="31" t="s">
        <v>100</v>
      </c>
    </row>
    <row r="15517" spans="1:9" x14ac:dyDescent="0.3">
      <c r="A15517">
        <v>15545</v>
      </c>
      <c r="B15517">
        <v>4</v>
      </c>
      <c r="C15517">
        <v>248</v>
      </c>
      <c r="D15517" s="32">
        <v>0.74930555555555556</v>
      </c>
      <c r="E15517">
        <v>10000</v>
      </c>
      <c r="F15517">
        <v>1000</v>
      </c>
      <c r="G15517" s="31" t="s">
        <v>97</v>
      </c>
      <c r="H15517">
        <v>10</v>
      </c>
      <c r="I15517" s="31" t="s">
        <v>103</v>
      </c>
    </row>
    <row r="15518" spans="1:9" x14ac:dyDescent="0.3">
      <c r="A15518">
        <v>15546</v>
      </c>
      <c r="B15518">
        <v>5</v>
      </c>
      <c r="C15518">
        <v>248</v>
      </c>
      <c r="D15518" s="32">
        <v>0.62222222222222223</v>
      </c>
      <c r="E15518">
        <v>10000</v>
      </c>
      <c r="F15518">
        <v>3000</v>
      </c>
      <c r="G15518" s="31" t="s">
        <v>102</v>
      </c>
      <c r="H15518">
        <v>10</v>
      </c>
      <c r="I15518" s="31" t="s">
        <v>105</v>
      </c>
    </row>
    <row r="15519" spans="1:9" x14ac:dyDescent="0.3">
      <c r="A15519">
        <v>15547</v>
      </c>
      <c r="B15519">
        <v>3</v>
      </c>
      <c r="C15519">
        <v>248</v>
      </c>
      <c r="D15519" s="32">
        <v>0.72222222222222221</v>
      </c>
      <c r="E15519">
        <v>10000</v>
      </c>
      <c r="G15519" s="31" t="s">
        <v>102</v>
      </c>
      <c r="H15519">
        <v>11</v>
      </c>
      <c r="I15519" s="31" t="s">
        <v>104</v>
      </c>
    </row>
    <row r="15520" spans="1:9" x14ac:dyDescent="0.3">
      <c r="A15520">
        <v>15548</v>
      </c>
      <c r="B15520">
        <v>6</v>
      </c>
      <c r="C15520">
        <v>248</v>
      </c>
      <c r="D15520" s="32">
        <v>0.81527777777777777</v>
      </c>
      <c r="E15520">
        <v>10000</v>
      </c>
      <c r="G15520" s="31" t="s">
        <v>102</v>
      </c>
      <c r="H15520">
        <v>11</v>
      </c>
      <c r="I15520" s="31" t="s">
        <v>100</v>
      </c>
    </row>
    <row r="15521" spans="1:9" x14ac:dyDescent="0.3">
      <c r="A15521">
        <v>15549</v>
      </c>
      <c r="B15521">
        <v>5</v>
      </c>
      <c r="C15521">
        <v>248</v>
      </c>
      <c r="D15521" s="32">
        <v>0.73055555555555551</v>
      </c>
      <c r="E15521">
        <v>10000</v>
      </c>
      <c r="G15521" s="31" t="s">
        <v>97</v>
      </c>
      <c r="H15521">
        <v>11</v>
      </c>
      <c r="I15521" s="31" t="s">
        <v>105</v>
      </c>
    </row>
    <row r="15522" spans="1:9" x14ac:dyDescent="0.3">
      <c r="A15522">
        <v>15550</v>
      </c>
      <c r="B15522">
        <v>3</v>
      </c>
      <c r="C15522">
        <v>248</v>
      </c>
      <c r="D15522" s="32">
        <v>0.73819444444444449</v>
      </c>
      <c r="E15522">
        <v>10000</v>
      </c>
      <c r="G15522" s="31" t="s">
        <v>102</v>
      </c>
      <c r="H15522">
        <v>12</v>
      </c>
      <c r="I15522" s="31" t="s">
        <v>104</v>
      </c>
    </row>
    <row r="15523" spans="1:9" x14ac:dyDescent="0.3">
      <c r="A15523">
        <v>15551</v>
      </c>
      <c r="B15523">
        <v>6</v>
      </c>
      <c r="C15523">
        <v>248</v>
      </c>
      <c r="D15523" s="32">
        <v>0.82708333333333328</v>
      </c>
      <c r="E15523">
        <v>10000</v>
      </c>
      <c r="G15523" s="31" t="s">
        <v>102</v>
      </c>
      <c r="H15523">
        <v>12</v>
      </c>
      <c r="I15523" s="31" t="s">
        <v>100</v>
      </c>
    </row>
    <row r="15524" spans="1:9" x14ac:dyDescent="0.3">
      <c r="A15524">
        <v>15552</v>
      </c>
      <c r="B15524">
        <v>5</v>
      </c>
      <c r="C15524">
        <v>248</v>
      </c>
      <c r="D15524" s="32">
        <v>0.75277777777777777</v>
      </c>
      <c r="E15524">
        <v>10000</v>
      </c>
      <c r="G15524" s="31" t="s">
        <v>97</v>
      </c>
      <c r="H15524">
        <v>12</v>
      </c>
      <c r="I15524" s="31" t="s">
        <v>105</v>
      </c>
    </row>
    <row r="15525" spans="1:9" x14ac:dyDescent="0.3">
      <c r="A15525">
        <v>15553</v>
      </c>
      <c r="B15525">
        <v>3</v>
      </c>
      <c r="C15525">
        <v>248</v>
      </c>
      <c r="D15525" s="32">
        <v>0.76249999999999996</v>
      </c>
      <c r="E15525">
        <v>10000</v>
      </c>
      <c r="G15525" s="31" t="s">
        <v>102</v>
      </c>
      <c r="H15525">
        <v>13</v>
      </c>
      <c r="I15525" s="31" t="s">
        <v>104</v>
      </c>
    </row>
    <row r="15526" spans="1:9" x14ac:dyDescent="0.3">
      <c r="A15526">
        <v>15554</v>
      </c>
      <c r="B15526">
        <v>5</v>
      </c>
      <c r="C15526">
        <v>248</v>
      </c>
      <c r="D15526" s="32">
        <v>0.78055555555555556</v>
      </c>
      <c r="E15526">
        <v>10000</v>
      </c>
      <c r="G15526" s="31" t="s">
        <v>97</v>
      </c>
      <c r="H15526">
        <v>13</v>
      </c>
      <c r="I15526" s="31" t="s">
        <v>105</v>
      </c>
    </row>
    <row r="15527" spans="1:9" x14ac:dyDescent="0.3">
      <c r="A15527">
        <v>15555</v>
      </c>
      <c r="B15527">
        <v>3</v>
      </c>
      <c r="C15527">
        <v>248</v>
      </c>
      <c r="D15527" s="32">
        <v>0.80347222222222225</v>
      </c>
      <c r="E15527">
        <v>10000</v>
      </c>
      <c r="G15527" s="31" t="s">
        <v>97</v>
      </c>
      <c r="H15527">
        <v>14</v>
      </c>
      <c r="I15527" s="31" t="s">
        <v>104</v>
      </c>
    </row>
    <row r="15528" spans="1:9" x14ac:dyDescent="0.3">
      <c r="A15528">
        <v>15556</v>
      </c>
      <c r="B15528">
        <v>5</v>
      </c>
      <c r="C15528">
        <v>248</v>
      </c>
      <c r="D15528" s="32">
        <v>0.80347222222222225</v>
      </c>
      <c r="E15528">
        <v>10000</v>
      </c>
      <c r="G15528" s="31" t="s">
        <v>102</v>
      </c>
      <c r="H15528">
        <v>14</v>
      </c>
      <c r="I15528" s="31" t="s">
        <v>105</v>
      </c>
    </row>
    <row r="15529" spans="1:9" x14ac:dyDescent="0.3">
      <c r="A15529">
        <v>15557</v>
      </c>
      <c r="B15529">
        <v>3</v>
      </c>
      <c r="C15529">
        <v>248</v>
      </c>
      <c r="D15529" s="32">
        <v>0.83333333333333337</v>
      </c>
      <c r="E15529">
        <v>10000</v>
      </c>
      <c r="F15529">
        <v>4000</v>
      </c>
      <c r="G15529" s="31" t="s">
        <v>102</v>
      </c>
      <c r="H15529">
        <v>15</v>
      </c>
      <c r="I15529" s="31" t="s">
        <v>104</v>
      </c>
    </row>
    <row r="15530" spans="1:9" x14ac:dyDescent="0.3">
      <c r="A15530">
        <v>15558</v>
      </c>
      <c r="B15530">
        <v>5</v>
      </c>
      <c r="C15530">
        <v>248</v>
      </c>
      <c r="D15530" s="32">
        <v>0.82499999999999996</v>
      </c>
      <c r="E15530">
        <v>10000</v>
      </c>
      <c r="G15530" s="31" t="s">
        <v>97</v>
      </c>
      <c r="H15530">
        <v>15</v>
      </c>
      <c r="I15530" s="31" t="s">
        <v>105</v>
      </c>
    </row>
    <row r="15531" spans="1:9" x14ac:dyDescent="0.3">
      <c r="A15531">
        <v>15559</v>
      </c>
      <c r="B15531">
        <v>3</v>
      </c>
      <c r="C15531">
        <v>249</v>
      </c>
      <c r="D15531" s="32">
        <v>0.49930555555555556</v>
      </c>
      <c r="E15531">
        <v>10000</v>
      </c>
      <c r="G15531" s="31" t="s">
        <v>97</v>
      </c>
      <c r="H15531">
        <v>4</v>
      </c>
      <c r="I15531" s="31" t="s">
        <v>104</v>
      </c>
    </row>
    <row r="15532" spans="1:9" x14ac:dyDescent="0.3">
      <c r="A15532">
        <v>15560</v>
      </c>
      <c r="B15532">
        <v>2</v>
      </c>
      <c r="C15532">
        <v>249</v>
      </c>
      <c r="D15532" s="32">
        <v>0.52708333333333335</v>
      </c>
      <c r="E15532">
        <v>10000</v>
      </c>
      <c r="G15532" s="31" t="s">
        <v>97</v>
      </c>
      <c r="H15532">
        <v>4</v>
      </c>
      <c r="I15532" s="31" t="s">
        <v>98</v>
      </c>
    </row>
    <row r="15533" spans="1:9" x14ac:dyDescent="0.3">
      <c r="A15533">
        <v>15561</v>
      </c>
      <c r="B15533">
        <v>1</v>
      </c>
      <c r="C15533">
        <v>249</v>
      </c>
      <c r="D15533" s="32">
        <v>0.45416666666666666</v>
      </c>
      <c r="E15533">
        <v>13000</v>
      </c>
      <c r="G15533" s="31" t="s">
        <v>97</v>
      </c>
      <c r="H15533">
        <v>4</v>
      </c>
      <c r="I15533" s="31" t="s">
        <v>99</v>
      </c>
    </row>
    <row r="15534" spans="1:9" x14ac:dyDescent="0.3">
      <c r="A15534">
        <v>15562</v>
      </c>
      <c r="B15534">
        <v>6</v>
      </c>
      <c r="C15534">
        <v>249</v>
      </c>
      <c r="D15534" s="32">
        <v>0.43402777777777779</v>
      </c>
      <c r="E15534">
        <v>13000</v>
      </c>
      <c r="F15534">
        <v>1000</v>
      </c>
      <c r="G15534" s="31" t="s">
        <v>102</v>
      </c>
      <c r="H15534">
        <v>4</v>
      </c>
      <c r="I15534" s="31" t="s">
        <v>100</v>
      </c>
    </row>
    <row r="15535" spans="1:9" x14ac:dyDescent="0.3">
      <c r="A15535">
        <v>15563</v>
      </c>
      <c r="B15535">
        <v>8</v>
      </c>
      <c r="C15535">
        <v>249</v>
      </c>
      <c r="D15535" s="32">
        <v>0.51875000000000004</v>
      </c>
      <c r="E15535">
        <v>10000</v>
      </c>
      <c r="F15535">
        <v>2000</v>
      </c>
      <c r="G15535" s="31" t="s">
        <v>97</v>
      </c>
      <c r="H15535">
        <v>4</v>
      </c>
      <c r="I15535" s="31" t="s">
        <v>101</v>
      </c>
    </row>
    <row r="15536" spans="1:9" x14ac:dyDescent="0.3">
      <c r="A15536">
        <v>15564</v>
      </c>
      <c r="B15536">
        <v>3</v>
      </c>
      <c r="C15536">
        <v>249</v>
      </c>
      <c r="D15536" s="32">
        <v>0.53194444444444444</v>
      </c>
      <c r="E15536">
        <v>10000</v>
      </c>
      <c r="G15536" s="31" t="s">
        <v>97</v>
      </c>
      <c r="H15536">
        <v>5</v>
      </c>
      <c r="I15536" s="31" t="s">
        <v>104</v>
      </c>
    </row>
    <row r="15537" spans="1:9" x14ac:dyDescent="0.3">
      <c r="A15537">
        <v>15565</v>
      </c>
      <c r="B15537">
        <v>2</v>
      </c>
      <c r="C15537">
        <v>249</v>
      </c>
      <c r="D15537" s="32">
        <v>0.55555555555555558</v>
      </c>
      <c r="E15537">
        <v>10000</v>
      </c>
      <c r="G15537" s="31" t="s">
        <v>102</v>
      </c>
      <c r="H15537">
        <v>5</v>
      </c>
      <c r="I15537" s="31" t="s">
        <v>98</v>
      </c>
    </row>
    <row r="15538" spans="1:9" x14ac:dyDescent="0.3">
      <c r="A15538">
        <v>15566</v>
      </c>
      <c r="B15538">
        <v>1</v>
      </c>
      <c r="C15538">
        <v>249</v>
      </c>
      <c r="D15538" s="32">
        <v>0.47222222222222221</v>
      </c>
      <c r="E15538">
        <v>10000</v>
      </c>
      <c r="G15538" s="31" t="s">
        <v>102</v>
      </c>
      <c r="H15538">
        <v>5</v>
      </c>
      <c r="I15538" s="31" t="s">
        <v>99</v>
      </c>
    </row>
    <row r="15539" spans="1:9" x14ac:dyDescent="0.3">
      <c r="A15539">
        <v>15567</v>
      </c>
      <c r="B15539">
        <v>6</v>
      </c>
      <c r="C15539">
        <v>249</v>
      </c>
      <c r="D15539" s="32">
        <v>0.51111111111111107</v>
      </c>
      <c r="E15539">
        <v>13000</v>
      </c>
      <c r="G15539" s="31" t="s">
        <v>97</v>
      </c>
      <c r="H15539">
        <v>5</v>
      </c>
      <c r="I15539" s="31" t="s">
        <v>100</v>
      </c>
    </row>
    <row r="15540" spans="1:9" x14ac:dyDescent="0.3">
      <c r="A15540">
        <v>15568</v>
      </c>
      <c r="B15540">
        <v>8</v>
      </c>
      <c r="C15540">
        <v>249</v>
      </c>
      <c r="D15540" s="32">
        <v>0.54305555555555551</v>
      </c>
      <c r="E15540">
        <v>10000</v>
      </c>
      <c r="G15540" s="31" t="s">
        <v>97</v>
      </c>
      <c r="H15540">
        <v>5</v>
      </c>
      <c r="I15540" s="31" t="s">
        <v>101</v>
      </c>
    </row>
    <row r="15541" spans="1:9" x14ac:dyDescent="0.3">
      <c r="A15541">
        <v>15569</v>
      </c>
      <c r="B15541">
        <v>3</v>
      </c>
      <c r="C15541">
        <v>249</v>
      </c>
      <c r="D15541" s="32"/>
      <c r="E15541">
        <v>10000</v>
      </c>
      <c r="G15541" s="31" t="s">
        <v>97</v>
      </c>
      <c r="H15541">
        <v>6</v>
      </c>
      <c r="I15541" s="31" t="s">
        <v>104</v>
      </c>
    </row>
    <row r="15542" spans="1:9" x14ac:dyDescent="0.3">
      <c r="A15542">
        <v>15570</v>
      </c>
      <c r="B15542">
        <v>2</v>
      </c>
      <c r="C15542">
        <v>249</v>
      </c>
      <c r="D15542" s="32">
        <v>0.61875000000000002</v>
      </c>
      <c r="E15542">
        <v>13000</v>
      </c>
      <c r="G15542" s="31" t="s">
        <v>102</v>
      </c>
      <c r="H15542">
        <v>6</v>
      </c>
      <c r="I15542" s="31" t="s">
        <v>98</v>
      </c>
    </row>
    <row r="15543" spans="1:9" x14ac:dyDescent="0.3">
      <c r="A15543">
        <v>15571</v>
      </c>
      <c r="B15543">
        <v>1</v>
      </c>
      <c r="C15543">
        <v>249</v>
      </c>
      <c r="D15543" s="32">
        <v>0.52569444444444446</v>
      </c>
      <c r="E15543">
        <v>10000</v>
      </c>
      <c r="G15543" s="31" t="s">
        <v>97</v>
      </c>
      <c r="H15543">
        <v>6</v>
      </c>
      <c r="I15543" s="31" t="s">
        <v>99</v>
      </c>
    </row>
    <row r="15544" spans="1:9" x14ac:dyDescent="0.3">
      <c r="A15544">
        <v>15572</v>
      </c>
      <c r="B15544">
        <v>6</v>
      </c>
      <c r="C15544">
        <v>249</v>
      </c>
      <c r="D15544" s="32">
        <v>0.62083333333333335</v>
      </c>
      <c r="E15544">
        <v>10000</v>
      </c>
      <c r="F15544">
        <v>1000</v>
      </c>
      <c r="G15544" s="31" t="s">
        <v>102</v>
      </c>
      <c r="H15544">
        <v>6</v>
      </c>
      <c r="I15544" s="31" t="s">
        <v>100</v>
      </c>
    </row>
    <row r="15545" spans="1:9" x14ac:dyDescent="0.3">
      <c r="A15545">
        <v>15573</v>
      </c>
      <c r="B15545">
        <v>8</v>
      </c>
      <c r="C15545">
        <v>249</v>
      </c>
      <c r="D15545" s="32">
        <v>0.56874999999999998</v>
      </c>
      <c r="E15545">
        <v>10000</v>
      </c>
      <c r="G15545" s="31" t="s">
        <v>97</v>
      </c>
      <c r="H15545">
        <v>6</v>
      </c>
      <c r="I15545" s="31" t="s">
        <v>101</v>
      </c>
    </row>
    <row r="15546" spans="1:9" x14ac:dyDescent="0.3">
      <c r="A15546">
        <v>15574</v>
      </c>
      <c r="B15546">
        <v>3</v>
      </c>
      <c r="C15546">
        <v>249</v>
      </c>
      <c r="D15546" s="32">
        <v>0.58402777777777781</v>
      </c>
      <c r="E15546">
        <v>10000</v>
      </c>
      <c r="G15546" s="31" t="s">
        <v>97</v>
      </c>
      <c r="H15546">
        <v>7</v>
      </c>
      <c r="I15546" s="31" t="s">
        <v>104</v>
      </c>
    </row>
    <row r="15547" spans="1:9" x14ac:dyDescent="0.3">
      <c r="A15547">
        <v>15575</v>
      </c>
      <c r="B15547">
        <v>2</v>
      </c>
      <c r="C15547">
        <v>249</v>
      </c>
      <c r="D15547" s="32">
        <v>0.64861111111111114</v>
      </c>
      <c r="E15547">
        <v>10000</v>
      </c>
      <c r="G15547" s="31" t="s">
        <v>102</v>
      </c>
      <c r="H15547">
        <v>7</v>
      </c>
      <c r="I15547" s="31" t="s">
        <v>98</v>
      </c>
    </row>
    <row r="15548" spans="1:9" x14ac:dyDescent="0.3">
      <c r="A15548">
        <v>15576</v>
      </c>
      <c r="B15548">
        <v>1</v>
      </c>
      <c r="C15548">
        <v>249</v>
      </c>
      <c r="D15548" s="32">
        <v>0.55138888888888893</v>
      </c>
      <c r="E15548">
        <v>10000</v>
      </c>
      <c r="F15548">
        <v>1400</v>
      </c>
      <c r="G15548" s="31" t="s">
        <v>102</v>
      </c>
      <c r="H15548">
        <v>7</v>
      </c>
      <c r="I15548" s="31" t="s">
        <v>99</v>
      </c>
    </row>
    <row r="15549" spans="1:9" x14ac:dyDescent="0.3">
      <c r="A15549">
        <v>15577</v>
      </c>
      <c r="B15549">
        <v>8</v>
      </c>
      <c r="C15549">
        <v>249</v>
      </c>
      <c r="D15549" s="32">
        <v>0.6381944444444444</v>
      </c>
      <c r="E15549">
        <v>10000</v>
      </c>
      <c r="G15549" s="31" t="s">
        <v>102</v>
      </c>
      <c r="H15549">
        <v>7</v>
      </c>
      <c r="I15549" s="31" t="s">
        <v>101</v>
      </c>
    </row>
    <row r="15550" spans="1:9" x14ac:dyDescent="0.3">
      <c r="A15550">
        <v>15578</v>
      </c>
      <c r="B15550">
        <v>3</v>
      </c>
      <c r="C15550">
        <v>249</v>
      </c>
      <c r="D15550" s="32">
        <v>0.61805555555555558</v>
      </c>
      <c r="E15550">
        <v>10000</v>
      </c>
      <c r="F15550">
        <v>2500</v>
      </c>
      <c r="G15550" s="31" t="s">
        <v>102</v>
      </c>
      <c r="H15550">
        <v>8</v>
      </c>
      <c r="I15550" s="31" t="s">
        <v>104</v>
      </c>
    </row>
    <row r="15551" spans="1:9" x14ac:dyDescent="0.3">
      <c r="A15551">
        <v>15579</v>
      </c>
      <c r="B15551">
        <v>2</v>
      </c>
      <c r="C15551">
        <v>249</v>
      </c>
      <c r="D15551" s="32"/>
      <c r="E15551">
        <v>10000</v>
      </c>
      <c r="G15551" s="31" t="s">
        <v>97</v>
      </c>
      <c r="H15551">
        <v>8</v>
      </c>
      <c r="I15551" s="31" t="s">
        <v>98</v>
      </c>
    </row>
    <row r="15552" spans="1:9" x14ac:dyDescent="0.3">
      <c r="A15552">
        <v>15580</v>
      </c>
      <c r="B15552">
        <v>1</v>
      </c>
      <c r="C15552">
        <v>249</v>
      </c>
      <c r="D15552" s="32">
        <v>0.58194444444444449</v>
      </c>
      <c r="E15552">
        <v>10000</v>
      </c>
      <c r="G15552" s="31" t="s">
        <v>97</v>
      </c>
      <c r="H15552">
        <v>8</v>
      </c>
      <c r="I15552" s="31" t="s">
        <v>99</v>
      </c>
    </row>
    <row r="15553" spans="1:9" x14ac:dyDescent="0.3">
      <c r="A15553">
        <v>15581</v>
      </c>
      <c r="B15553">
        <v>8</v>
      </c>
      <c r="C15553">
        <v>249</v>
      </c>
      <c r="D15553" s="32">
        <v>0.70694444444444449</v>
      </c>
      <c r="E15553">
        <v>10000</v>
      </c>
      <c r="G15553" s="31" t="s">
        <v>97</v>
      </c>
      <c r="H15553">
        <v>8</v>
      </c>
      <c r="I15553" s="31" t="s">
        <v>101</v>
      </c>
    </row>
    <row r="15554" spans="1:9" x14ac:dyDescent="0.3">
      <c r="A15554">
        <v>15582</v>
      </c>
      <c r="B15554">
        <v>3</v>
      </c>
      <c r="C15554">
        <v>249</v>
      </c>
      <c r="D15554" s="32">
        <v>0.64097222222222228</v>
      </c>
      <c r="E15554">
        <v>10000</v>
      </c>
      <c r="G15554" s="31" t="s">
        <v>102</v>
      </c>
      <c r="H15554">
        <v>9</v>
      </c>
      <c r="I15554" s="31" t="s">
        <v>104</v>
      </c>
    </row>
    <row r="15555" spans="1:9" x14ac:dyDescent="0.3">
      <c r="A15555">
        <v>15583</v>
      </c>
      <c r="B15555">
        <v>2</v>
      </c>
      <c r="C15555">
        <v>249</v>
      </c>
      <c r="D15555" s="32">
        <v>0.72083333333333333</v>
      </c>
      <c r="E15555">
        <v>10000</v>
      </c>
      <c r="G15555" s="31" t="s">
        <v>102</v>
      </c>
      <c r="H15555">
        <v>9</v>
      </c>
      <c r="I15555" s="31" t="s">
        <v>98</v>
      </c>
    </row>
    <row r="15556" spans="1:9" x14ac:dyDescent="0.3">
      <c r="A15556">
        <v>15584</v>
      </c>
      <c r="B15556">
        <v>1</v>
      </c>
      <c r="C15556">
        <v>249</v>
      </c>
      <c r="D15556" s="32">
        <v>0.61527777777777781</v>
      </c>
      <c r="E15556">
        <v>10000</v>
      </c>
      <c r="G15556" s="31" t="s">
        <v>97</v>
      </c>
      <c r="H15556">
        <v>9</v>
      </c>
      <c r="I15556" s="31" t="s">
        <v>99</v>
      </c>
    </row>
    <row r="15557" spans="1:9" x14ac:dyDescent="0.3">
      <c r="A15557">
        <v>15585</v>
      </c>
      <c r="B15557">
        <v>8</v>
      </c>
      <c r="C15557">
        <v>249</v>
      </c>
      <c r="D15557" s="32">
        <v>0.72638888888888886</v>
      </c>
      <c r="E15557">
        <v>10000</v>
      </c>
      <c r="G15557" s="31" t="s">
        <v>102</v>
      </c>
      <c r="H15557">
        <v>9</v>
      </c>
      <c r="I15557" s="31" t="s">
        <v>101</v>
      </c>
    </row>
    <row r="15558" spans="1:9" x14ac:dyDescent="0.3">
      <c r="A15558">
        <v>15586</v>
      </c>
      <c r="B15558">
        <v>3</v>
      </c>
      <c r="C15558">
        <v>249</v>
      </c>
      <c r="D15558" s="32">
        <v>0.67152777777777772</v>
      </c>
      <c r="E15558">
        <v>10000</v>
      </c>
      <c r="F15558">
        <v>2000</v>
      </c>
      <c r="G15558" s="31" t="s">
        <v>97</v>
      </c>
      <c r="H15558">
        <v>10</v>
      </c>
      <c r="I15558" s="31" t="s">
        <v>104</v>
      </c>
    </row>
    <row r="15559" spans="1:9" x14ac:dyDescent="0.3">
      <c r="A15559">
        <v>15587</v>
      </c>
      <c r="B15559">
        <v>2</v>
      </c>
      <c r="C15559">
        <v>249</v>
      </c>
      <c r="D15559" s="32">
        <v>0.74791666666666667</v>
      </c>
      <c r="E15559">
        <v>10000</v>
      </c>
      <c r="G15559" s="31" t="s">
        <v>102</v>
      </c>
      <c r="H15559">
        <v>10</v>
      </c>
      <c r="I15559" s="31" t="s">
        <v>98</v>
      </c>
    </row>
    <row r="15560" spans="1:9" x14ac:dyDescent="0.3">
      <c r="A15560">
        <v>15588</v>
      </c>
      <c r="B15560">
        <v>1</v>
      </c>
      <c r="C15560">
        <v>249</v>
      </c>
      <c r="D15560" s="32">
        <v>0.67500000000000004</v>
      </c>
      <c r="E15560">
        <v>10000</v>
      </c>
      <c r="F15560">
        <v>2500</v>
      </c>
      <c r="G15560" s="31" t="s">
        <v>102</v>
      </c>
      <c r="H15560">
        <v>10</v>
      </c>
      <c r="I15560" s="31" t="s">
        <v>99</v>
      </c>
    </row>
    <row r="15561" spans="1:9" x14ac:dyDescent="0.3">
      <c r="A15561">
        <v>15589</v>
      </c>
      <c r="B15561">
        <v>8</v>
      </c>
      <c r="C15561">
        <v>249</v>
      </c>
      <c r="D15561" s="32">
        <v>0.76875000000000004</v>
      </c>
      <c r="E15561">
        <v>10000</v>
      </c>
      <c r="F15561">
        <v>1000</v>
      </c>
      <c r="G15561" s="31" t="s">
        <v>102</v>
      </c>
      <c r="H15561">
        <v>10</v>
      </c>
      <c r="I15561" s="31" t="s">
        <v>101</v>
      </c>
    </row>
    <row r="15562" spans="1:9" x14ac:dyDescent="0.3">
      <c r="A15562">
        <v>15590</v>
      </c>
      <c r="B15562">
        <v>3</v>
      </c>
      <c r="C15562">
        <v>249</v>
      </c>
      <c r="D15562" s="32">
        <v>0.69652777777777775</v>
      </c>
      <c r="E15562">
        <v>13000</v>
      </c>
      <c r="G15562" s="31" t="s">
        <v>97</v>
      </c>
      <c r="H15562">
        <v>11</v>
      </c>
      <c r="I15562" s="31" t="s">
        <v>104</v>
      </c>
    </row>
    <row r="15563" spans="1:9" x14ac:dyDescent="0.3">
      <c r="A15563">
        <v>15591</v>
      </c>
      <c r="B15563">
        <v>2</v>
      </c>
      <c r="C15563">
        <v>249</v>
      </c>
      <c r="D15563" s="32">
        <v>0.7680555555555556</v>
      </c>
      <c r="E15563">
        <v>10000</v>
      </c>
      <c r="G15563" s="31" t="s">
        <v>102</v>
      </c>
      <c r="H15563">
        <v>11</v>
      </c>
      <c r="I15563" s="31" t="s">
        <v>98</v>
      </c>
    </row>
    <row r="15564" spans="1:9" x14ac:dyDescent="0.3">
      <c r="A15564">
        <v>15592</v>
      </c>
      <c r="B15564">
        <v>1</v>
      </c>
      <c r="C15564">
        <v>249</v>
      </c>
      <c r="D15564" s="32">
        <v>0.70208333333333328</v>
      </c>
      <c r="E15564">
        <v>10000</v>
      </c>
      <c r="G15564" s="31" t="s">
        <v>102</v>
      </c>
      <c r="H15564">
        <v>11</v>
      </c>
      <c r="I15564" s="31" t="s">
        <v>99</v>
      </c>
    </row>
    <row r="15565" spans="1:9" x14ac:dyDescent="0.3">
      <c r="A15565">
        <v>15593</v>
      </c>
      <c r="B15565">
        <v>8</v>
      </c>
      <c r="C15565">
        <v>249</v>
      </c>
      <c r="D15565" s="32">
        <v>0.79513888888888884</v>
      </c>
      <c r="E15565">
        <v>13000</v>
      </c>
      <c r="F15565">
        <v>2000</v>
      </c>
      <c r="G15565" s="31" t="s">
        <v>102</v>
      </c>
      <c r="H15565">
        <v>11</v>
      </c>
      <c r="I15565" s="31" t="s">
        <v>101</v>
      </c>
    </row>
    <row r="15566" spans="1:9" x14ac:dyDescent="0.3">
      <c r="A15566">
        <v>15594</v>
      </c>
      <c r="B15566">
        <v>3</v>
      </c>
      <c r="C15566">
        <v>249</v>
      </c>
      <c r="D15566" s="32">
        <v>0.72916666666666663</v>
      </c>
      <c r="E15566">
        <v>10000</v>
      </c>
      <c r="G15566" s="31" t="s">
        <v>102</v>
      </c>
      <c r="H15566">
        <v>12</v>
      </c>
      <c r="I15566" s="31" t="s">
        <v>104</v>
      </c>
    </row>
    <row r="15567" spans="1:9" x14ac:dyDescent="0.3">
      <c r="A15567">
        <v>15595</v>
      </c>
      <c r="B15567">
        <v>2</v>
      </c>
      <c r="C15567">
        <v>249</v>
      </c>
      <c r="D15567" s="32">
        <v>0.78680555555555554</v>
      </c>
      <c r="E15567">
        <v>10000</v>
      </c>
      <c r="G15567" s="31" t="s">
        <v>102</v>
      </c>
      <c r="H15567">
        <v>12</v>
      </c>
      <c r="I15567" s="31" t="s">
        <v>98</v>
      </c>
    </row>
    <row r="15568" spans="1:9" x14ac:dyDescent="0.3">
      <c r="A15568">
        <v>15596</v>
      </c>
      <c r="B15568">
        <v>1</v>
      </c>
      <c r="C15568">
        <v>249</v>
      </c>
      <c r="D15568" s="32">
        <v>0.72569444444444442</v>
      </c>
      <c r="E15568">
        <v>10000</v>
      </c>
      <c r="F15568">
        <v>400</v>
      </c>
      <c r="G15568" s="31" t="s">
        <v>102</v>
      </c>
      <c r="H15568">
        <v>12</v>
      </c>
      <c r="I15568" s="31" t="s">
        <v>99</v>
      </c>
    </row>
    <row r="15569" spans="1:9" x14ac:dyDescent="0.3">
      <c r="A15569">
        <v>15597</v>
      </c>
      <c r="B15569">
        <v>8</v>
      </c>
      <c r="C15569">
        <v>249</v>
      </c>
      <c r="D15569" s="32">
        <v>0.81597222222222221</v>
      </c>
      <c r="E15569">
        <v>10000</v>
      </c>
      <c r="G15569" s="31" t="s">
        <v>97</v>
      </c>
      <c r="H15569">
        <v>12</v>
      </c>
      <c r="I15569" s="31" t="s">
        <v>101</v>
      </c>
    </row>
    <row r="15570" spans="1:9" x14ac:dyDescent="0.3">
      <c r="A15570">
        <v>15598</v>
      </c>
      <c r="B15570">
        <v>3</v>
      </c>
      <c r="C15570">
        <v>249</v>
      </c>
      <c r="D15570" s="32">
        <v>0.76666666666666672</v>
      </c>
      <c r="E15570">
        <v>13000</v>
      </c>
      <c r="G15570" s="31" t="s">
        <v>102</v>
      </c>
      <c r="H15570">
        <v>13</v>
      </c>
      <c r="I15570" s="31" t="s">
        <v>104</v>
      </c>
    </row>
    <row r="15571" spans="1:9" x14ac:dyDescent="0.3">
      <c r="A15571">
        <v>15599</v>
      </c>
      <c r="B15571">
        <v>2</v>
      </c>
      <c r="C15571">
        <v>249</v>
      </c>
      <c r="D15571" s="32">
        <v>0.81319444444444444</v>
      </c>
      <c r="E15571">
        <v>10000</v>
      </c>
      <c r="G15571" s="31" t="s">
        <v>97</v>
      </c>
      <c r="H15571">
        <v>13</v>
      </c>
      <c r="I15571" s="31" t="s">
        <v>98</v>
      </c>
    </row>
    <row r="15572" spans="1:9" x14ac:dyDescent="0.3">
      <c r="A15572">
        <v>15600</v>
      </c>
      <c r="B15572">
        <v>1</v>
      </c>
      <c r="C15572">
        <v>249</v>
      </c>
      <c r="D15572" s="32">
        <v>0.76597222222222228</v>
      </c>
      <c r="E15572">
        <v>13000</v>
      </c>
      <c r="F15572">
        <v>2000</v>
      </c>
      <c r="G15572" s="31" t="s">
        <v>102</v>
      </c>
      <c r="H15572">
        <v>13</v>
      </c>
      <c r="I15572" s="31" t="s">
        <v>99</v>
      </c>
    </row>
    <row r="15573" spans="1:9" x14ac:dyDescent="0.3">
      <c r="A15573">
        <v>15601</v>
      </c>
      <c r="B15573">
        <v>8</v>
      </c>
      <c r="C15573">
        <v>249</v>
      </c>
      <c r="D15573" s="32">
        <v>0.84027777777777779</v>
      </c>
      <c r="E15573">
        <v>10000</v>
      </c>
      <c r="G15573" s="31" t="s">
        <v>97</v>
      </c>
      <c r="H15573">
        <v>13</v>
      </c>
      <c r="I15573" s="31" t="s">
        <v>101</v>
      </c>
    </row>
    <row r="15574" spans="1:9" x14ac:dyDescent="0.3">
      <c r="A15574">
        <v>15602</v>
      </c>
      <c r="B15574">
        <v>3</v>
      </c>
      <c r="C15574">
        <v>249</v>
      </c>
      <c r="D15574" s="32">
        <v>0.77777777777777779</v>
      </c>
      <c r="E15574">
        <v>10000</v>
      </c>
      <c r="F15574">
        <v>2000</v>
      </c>
      <c r="G15574" s="31" t="s">
        <v>102</v>
      </c>
      <c r="H15574">
        <v>14</v>
      </c>
      <c r="I15574" s="31" t="s">
        <v>104</v>
      </c>
    </row>
    <row r="15575" spans="1:9" x14ac:dyDescent="0.3">
      <c r="A15575">
        <v>15603</v>
      </c>
      <c r="B15575">
        <v>2</v>
      </c>
      <c r="C15575">
        <v>249</v>
      </c>
      <c r="D15575" s="32">
        <v>0.83333333333333337</v>
      </c>
      <c r="E15575">
        <v>10000</v>
      </c>
      <c r="G15575" s="31" t="s">
        <v>102</v>
      </c>
      <c r="H15575">
        <v>14</v>
      </c>
      <c r="I15575" s="31" t="s">
        <v>98</v>
      </c>
    </row>
    <row r="15576" spans="1:9" x14ac:dyDescent="0.3">
      <c r="A15576">
        <v>15604</v>
      </c>
      <c r="B15576">
        <v>1</v>
      </c>
      <c r="C15576">
        <v>249</v>
      </c>
      <c r="D15576" s="32">
        <v>0.79305555555555551</v>
      </c>
      <c r="E15576">
        <v>10000</v>
      </c>
      <c r="G15576" s="31" t="s">
        <v>102</v>
      </c>
      <c r="H15576">
        <v>14</v>
      </c>
      <c r="I15576" s="31" t="s">
        <v>99</v>
      </c>
    </row>
    <row r="15577" spans="1:9" x14ac:dyDescent="0.3">
      <c r="A15577">
        <v>15605</v>
      </c>
      <c r="B15577">
        <v>3</v>
      </c>
      <c r="C15577">
        <v>249</v>
      </c>
      <c r="D15577" s="32">
        <v>0.79791666666666672</v>
      </c>
      <c r="E15577">
        <v>10000</v>
      </c>
      <c r="G15577" s="31" t="s">
        <v>97</v>
      </c>
      <c r="H15577">
        <v>15</v>
      </c>
      <c r="I15577" s="31" t="s">
        <v>104</v>
      </c>
    </row>
    <row r="15578" spans="1:9" x14ac:dyDescent="0.3">
      <c r="A15578">
        <v>15606</v>
      </c>
      <c r="B15578">
        <v>1</v>
      </c>
      <c r="C15578">
        <v>249</v>
      </c>
      <c r="D15578" s="32">
        <v>0.81597222222222221</v>
      </c>
      <c r="E15578">
        <v>10000</v>
      </c>
      <c r="G15578" s="31" t="s">
        <v>102</v>
      </c>
      <c r="H15578">
        <v>15</v>
      </c>
      <c r="I15578" s="31" t="s">
        <v>99</v>
      </c>
    </row>
    <row r="15579" spans="1:9" x14ac:dyDescent="0.3">
      <c r="A15579">
        <v>15607</v>
      </c>
      <c r="B15579">
        <v>3</v>
      </c>
      <c r="C15579">
        <v>249</v>
      </c>
      <c r="D15579" s="32">
        <v>0.80972222222222223</v>
      </c>
      <c r="E15579">
        <v>10000</v>
      </c>
      <c r="F15579">
        <v>4500</v>
      </c>
      <c r="G15579" s="31" t="s">
        <v>102</v>
      </c>
      <c r="H15579">
        <v>16</v>
      </c>
      <c r="I15579" s="31" t="s">
        <v>104</v>
      </c>
    </row>
    <row r="15580" spans="1:9" x14ac:dyDescent="0.3">
      <c r="A15580">
        <v>15608</v>
      </c>
      <c r="B15580">
        <v>1</v>
      </c>
      <c r="C15580">
        <v>249</v>
      </c>
      <c r="D15580" s="32">
        <v>0.83125000000000004</v>
      </c>
      <c r="E15580">
        <v>10000</v>
      </c>
      <c r="G15580" s="31" t="s">
        <v>102</v>
      </c>
      <c r="H15580">
        <v>16</v>
      </c>
      <c r="I15580" s="31" t="s">
        <v>99</v>
      </c>
    </row>
    <row r="15581" spans="1:9" x14ac:dyDescent="0.3">
      <c r="A15581">
        <v>15609</v>
      </c>
      <c r="B15581">
        <v>3</v>
      </c>
      <c r="C15581">
        <v>249</v>
      </c>
      <c r="D15581" s="32">
        <v>0.82916666666666672</v>
      </c>
      <c r="E15581">
        <v>10000</v>
      </c>
      <c r="F15581">
        <v>1000</v>
      </c>
      <c r="G15581" s="31" t="s">
        <v>102</v>
      </c>
      <c r="H15581">
        <v>17</v>
      </c>
      <c r="I15581" s="31" t="s">
        <v>104</v>
      </c>
    </row>
    <row r="15582" spans="1:9" x14ac:dyDescent="0.3">
      <c r="A15582">
        <v>15610</v>
      </c>
      <c r="B15582">
        <v>1</v>
      </c>
      <c r="C15582">
        <v>249</v>
      </c>
      <c r="D15582" s="32">
        <v>0.83819444444444446</v>
      </c>
      <c r="E15582">
        <v>10000</v>
      </c>
      <c r="G15582" s="31" t="s">
        <v>97</v>
      </c>
      <c r="H15582">
        <v>17</v>
      </c>
      <c r="I15582" s="31" t="s">
        <v>99</v>
      </c>
    </row>
    <row r="15583" spans="1:9" x14ac:dyDescent="0.3">
      <c r="A15583">
        <v>15611</v>
      </c>
      <c r="B15583">
        <v>2</v>
      </c>
      <c r="C15583">
        <v>250</v>
      </c>
      <c r="D15583" s="32">
        <v>0.61458333333333337</v>
      </c>
      <c r="E15583">
        <v>13000</v>
      </c>
      <c r="G15583" s="31" t="s">
        <v>102</v>
      </c>
      <c r="H15583">
        <v>4</v>
      </c>
      <c r="I15583" s="31" t="s">
        <v>98</v>
      </c>
    </row>
    <row r="15584" spans="1:9" x14ac:dyDescent="0.3">
      <c r="A15584">
        <v>15612</v>
      </c>
      <c r="B15584">
        <v>6</v>
      </c>
      <c r="C15584">
        <v>250</v>
      </c>
      <c r="D15584" s="32">
        <v>0.46875</v>
      </c>
      <c r="E15584">
        <v>10000</v>
      </c>
      <c r="G15584" s="31" t="s">
        <v>102</v>
      </c>
      <c r="H15584">
        <v>4</v>
      </c>
      <c r="I15584" s="31" t="s">
        <v>100</v>
      </c>
    </row>
    <row r="15585" spans="1:9" x14ac:dyDescent="0.3">
      <c r="A15585">
        <v>15613</v>
      </c>
      <c r="B15585">
        <v>4</v>
      </c>
      <c r="C15585">
        <v>250</v>
      </c>
      <c r="D15585" s="32">
        <v>0.47083333333333333</v>
      </c>
      <c r="E15585">
        <v>13000</v>
      </c>
      <c r="G15585" s="31" t="s">
        <v>102</v>
      </c>
      <c r="H15585">
        <v>4</v>
      </c>
      <c r="I15585" s="31" t="s">
        <v>103</v>
      </c>
    </row>
    <row r="15586" spans="1:9" x14ac:dyDescent="0.3">
      <c r="A15586">
        <v>15614</v>
      </c>
      <c r="B15586">
        <v>8</v>
      </c>
      <c r="C15586">
        <v>250</v>
      </c>
      <c r="D15586" s="32">
        <v>0.46875</v>
      </c>
      <c r="E15586">
        <v>10000</v>
      </c>
      <c r="F15586">
        <v>3000</v>
      </c>
      <c r="G15586" s="31" t="s">
        <v>102</v>
      </c>
      <c r="H15586">
        <v>4</v>
      </c>
      <c r="I15586" s="31" t="s">
        <v>101</v>
      </c>
    </row>
    <row r="15587" spans="1:9" x14ac:dyDescent="0.3">
      <c r="A15587">
        <v>15615</v>
      </c>
      <c r="B15587">
        <v>5</v>
      </c>
      <c r="C15587">
        <v>250</v>
      </c>
      <c r="D15587" s="32">
        <v>0.4777777777777778</v>
      </c>
      <c r="E15587">
        <v>10000</v>
      </c>
      <c r="G15587" s="31" t="s">
        <v>102</v>
      </c>
      <c r="H15587">
        <v>4</v>
      </c>
      <c r="I15587" s="31" t="s">
        <v>105</v>
      </c>
    </row>
    <row r="15588" spans="1:9" x14ac:dyDescent="0.3">
      <c r="A15588">
        <v>15616</v>
      </c>
      <c r="B15588">
        <v>2</v>
      </c>
      <c r="C15588">
        <v>250</v>
      </c>
      <c r="D15588" s="32">
        <v>0.64652777777777781</v>
      </c>
      <c r="E15588">
        <v>10000</v>
      </c>
      <c r="G15588" s="31" t="s">
        <v>102</v>
      </c>
      <c r="H15588">
        <v>5</v>
      </c>
      <c r="I15588" s="31" t="s">
        <v>98</v>
      </c>
    </row>
    <row r="15589" spans="1:9" x14ac:dyDescent="0.3">
      <c r="A15589">
        <v>15617</v>
      </c>
      <c r="B15589">
        <v>6</v>
      </c>
      <c r="C15589">
        <v>250</v>
      </c>
      <c r="D15589" s="32">
        <v>0.49305555555555558</v>
      </c>
      <c r="E15589">
        <v>13000</v>
      </c>
      <c r="G15589" s="31" t="s">
        <v>97</v>
      </c>
      <c r="H15589">
        <v>5</v>
      </c>
      <c r="I15589" s="31" t="s">
        <v>100</v>
      </c>
    </row>
    <row r="15590" spans="1:9" x14ac:dyDescent="0.3">
      <c r="A15590">
        <v>15618</v>
      </c>
      <c r="B15590">
        <v>4</v>
      </c>
      <c r="C15590">
        <v>250</v>
      </c>
      <c r="D15590" s="32">
        <v>0.49305555555555558</v>
      </c>
      <c r="E15590">
        <v>10000</v>
      </c>
      <c r="G15590" s="31" t="s">
        <v>97</v>
      </c>
      <c r="H15590">
        <v>5</v>
      </c>
      <c r="I15590" s="31" t="s">
        <v>103</v>
      </c>
    </row>
    <row r="15591" spans="1:9" x14ac:dyDescent="0.3">
      <c r="A15591">
        <v>15619</v>
      </c>
      <c r="B15591">
        <v>8</v>
      </c>
      <c r="C15591">
        <v>250</v>
      </c>
      <c r="D15591" s="32">
        <v>0.49166666666666664</v>
      </c>
      <c r="E15591">
        <v>13000</v>
      </c>
      <c r="F15591">
        <v>2000</v>
      </c>
      <c r="G15591" s="31" t="s">
        <v>102</v>
      </c>
      <c r="H15591">
        <v>5</v>
      </c>
      <c r="I15591" s="31" t="s">
        <v>101</v>
      </c>
    </row>
    <row r="15592" spans="1:9" x14ac:dyDescent="0.3">
      <c r="A15592">
        <v>15620</v>
      </c>
      <c r="B15592">
        <v>5</v>
      </c>
      <c r="C15592">
        <v>250</v>
      </c>
      <c r="D15592" s="32">
        <v>0.49930555555555556</v>
      </c>
      <c r="E15592">
        <v>10000</v>
      </c>
      <c r="G15592" s="31" t="s">
        <v>102</v>
      </c>
      <c r="H15592">
        <v>5</v>
      </c>
      <c r="I15592" s="31" t="s">
        <v>105</v>
      </c>
    </row>
    <row r="15593" spans="1:9" x14ac:dyDescent="0.3">
      <c r="A15593">
        <v>15621</v>
      </c>
      <c r="B15593">
        <v>2</v>
      </c>
      <c r="C15593">
        <v>250</v>
      </c>
      <c r="D15593" s="32">
        <v>0.71666666666666667</v>
      </c>
      <c r="E15593">
        <v>10000</v>
      </c>
      <c r="G15593" s="31" t="s">
        <v>102</v>
      </c>
      <c r="H15593">
        <v>6</v>
      </c>
      <c r="I15593" s="31" t="s">
        <v>98</v>
      </c>
    </row>
    <row r="15594" spans="1:9" x14ac:dyDescent="0.3">
      <c r="A15594">
        <v>15622</v>
      </c>
      <c r="B15594">
        <v>6</v>
      </c>
      <c r="C15594">
        <v>250</v>
      </c>
      <c r="D15594" s="32">
        <v>0.5180555555555556</v>
      </c>
      <c r="E15594">
        <v>10000</v>
      </c>
      <c r="F15594">
        <v>2000</v>
      </c>
      <c r="G15594" s="31" t="s">
        <v>102</v>
      </c>
      <c r="H15594">
        <v>6</v>
      </c>
      <c r="I15594" s="31" t="s">
        <v>100</v>
      </c>
    </row>
    <row r="15595" spans="1:9" x14ac:dyDescent="0.3">
      <c r="A15595">
        <v>15623</v>
      </c>
      <c r="B15595">
        <v>4</v>
      </c>
      <c r="C15595">
        <v>250</v>
      </c>
      <c r="D15595" s="32">
        <v>0.5131944444444444</v>
      </c>
      <c r="E15595">
        <v>10000</v>
      </c>
      <c r="G15595" s="31" t="s">
        <v>97</v>
      </c>
      <c r="H15595">
        <v>6</v>
      </c>
      <c r="I15595" s="31" t="s">
        <v>103</v>
      </c>
    </row>
    <row r="15596" spans="1:9" x14ac:dyDescent="0.3">
      <c r="A15596">
        <v>15624</v>
      </c>
      <c r="B15596">
        <v>8</v>
      </c>
      <c r="C15596">
        <v>250</v>
      </c>
      <c r="D15596" s="32">
        <v>0.52083333333333337</v>
      </c>
      <c r="E15596">
        <v>10000</v>
      </c>
      <c r="G15596" s="31" t="s">
        <v>97</v>
      </c>
      <c r="H15596">
        <v>6</v>
      </c>
      <c r="I15596" s="31" t="s">
        <v>101</v>
      </c>
    </row>
    <row r="15597" spans="1:9" x14ac:dyDescent="0.3">
      <c r="A15597">
        <v>15625</v>
      </c>
      <c r="B15597">
        <v>5</v>
      </c>
      <c r="C15597">
        <v>250</v>
      </c>
      <c r="D15597" s="32">
        <v>0.5229166666666667</v>
      </c>
      <c r="E15597">
        <v>10000</v>
      </c>
      <c r="F15597">
        <v>4000</v>
      </c>
      <c r="G15597" s="31" t="s">
        <v>102</v>
      </c>
      <c r="H15597">
        <v>6</v>
      </c>
      <c r="I15597" s="31" t="s">
        <v>105</v>
      </c>
    </row>
    <row r="15598" spans="1:9" x14ac:dyDescent="0.3">
      <c r="A15598">
        <v>15626</v>
      </c>
      <c r="B15598">
        <v>2</v>
      </c>
      <c r="C15598">
        <v>250</v>
      </c>
      <c r="D15598" s="32">
        <v>0.76666666666666672</v>
      </c>
      <c r="E15598">
        <v>10000</v>
      </c>
      <c r="G15598" s="31" t="s">
        <v>102</v>
      </c>
      <c r="H15598">
        <v>7</v>
      </c>
      <c r="I15598" s="31" t="s">
        <v>98</v>
      </c>
    </row>
    <row r="15599" spans="1:9" x14ac:dyDescent="0.3">
      <c r="A15599">
        <v>15627</v>
      </c>
      <c r="B15599">
        <v>6</v>
      </c>
      <c r="C15599">
        <v>250</v>
      </c>
      <c r="D15599" s="32">
        <v>0.73888888888888893</v>
      </c>
      <c r="E15599">
        <v>10000</v>
      </c>
      <c r="G15599" s="31" t="s">
        <v>102</v>
      </c>
      <c r="H15599">
        <v>7</v>
      </c>
      <c r="I15599" s="31" t="s">
        <v>100</v>
      </c>
    </row>
    <row r="15600" spans="1:9" x14ac:dyDescent="0.3">
      <c r="A15600">
        <v>15628</v>
      </c>
      <c r="B15600">
        <v>4</v>
      </c>
      <c r="C15600">
        <v>250</v>
      </c>
      <c r="D15600" s="32">
        <v>0.52916666666666667</v>
      </c>
      <c r="E15600">
        <v>10000</v>
      </c>
      <c r="G15600" s="31" t="s">
        <v>97</v>
      </c>
      <c r="H15600">
        <v>7</v>
      </c>
      <c r="I15600" s="31" t="s">
        <v>103</v>
      </c>
    </row>
    <row r="15601" spans="1:9" x14ac:dyDescent="0.3">
      <c r="A15601">
        <v>15629</v>
      </c>
      <c r="B15601">
        <v>8</v>
      </c>
      <c r="C15601">
        <v>250</v>
      </c>
      <c r="D15601" s="32">
        <v>0.55555555555555558</v>
      </c>
      <c r="E15601">
        <v>10000</v>
      </c>
      <c r="G15601" s="31" t="s">
        <v>97</v>
      </c>
      <c r="H15601">
        <v>7</v>
      </c>
      <c r="I15601" s="31" t="s">
        <v>101</v>
      </c>
    </row>
    <row r="15602" spans="1:9" x14ac:dyDescent="0.3">
      <c r="A15602">
        <v>15630</v>
      </c>
      <c r="B15602">
        <v>5</v>
      </c>
      <c r="C15602">
        <v>250</v>
      </c>
      <c r="D15602" s="32">
        <v>0.5444444444444444</v>
      </c>
      <c r="E15602">
        <v>10000</v>
      </c>
      <c r="F15602">
        <v>4000</v>
      </c>
      <c r="G15602" s="31" t="s">
        <v>102</v>
      </c>
      <c r="H15602">
        <v>7</v>
      </c>
      <c r="I15602" s="31" t="s">
        <v>105</v>
      </c>
    </row>
    <row r="15603" spans="1:9" x14ac:dyDescent="0.3">
      <c r="A15603">
        <v>15631</v>
      </c>
      <c r="B15603">
        <v>2</v>
      </c>
      <c r="C15603">
        <v>250</v>
      </c>
      <c r="D15603" s="32">
        <v>0.79722222222222228</v>
      </c>
      <c r="E15603">
        <v>10000</v>
      </c>
      <c r="G15603" s="31" t="s">
        <v>102</v>
      </c>
      <c r="H15603">
        <v>8</v>
      </c>
      <c r="I15603" s="31" t="s">
        <v>98</v>
      </c>
    </row>
    <row r="15604" spans="1:9" x14ac:dyDescent="0.3">
      <c r="A15604">
        <v>15632</v>
      </c>
      <c r="B15604">
        <v>6</v>
      </c>
      <c r="C15604">
        <v>250</v>
      </c>
      <c r="D15604" s="32">
        <v>0.77361111111111114</v>
      </c>
      <c r="E15604">
        <v>10000</v>
      </c>
      <c r="G15604" s="31" t="s">
        <v>97</v>
      </c>
      <c r="H15604">
        <v>8</v>
      </c>
      <c r="I15604" s="31" t="s">
        <v>100</v>
      </c>
    </row>
    <row r="15605" spans="1:9" x14ac:dyDescent="0.3">
      <c r="A15605">
        <v>15633</v>
      </c>
      <c r="B15605">
        <v>4</v>
      </c>
      <c r="C15605">
        <v>250</v>
      </c>
      <c r="D15605" s="32">
        <v>0.54722222222222228</v>
      </c>
      <c r="E15605">
        <v>10000</v>
      </c>
      <c r="G15605" s="31" t="s">
        <v>102</v>
      </c>
      <c r="H15605">
        <v>8</v>
      </c>
      <c r="I15605" s="31" t="s">
        <v>103</v>
      </c>
    </row>
    <row r="15606" spans="1:9" x14ac:dyDescent="0.3">
      <c r="A15606">
        <v>15634</v>
      </c>
      <c r="B15606">
        <v>8</v>
      </c>
      <c r="C15606">
        <v>250</v>
      </c>
      <c r="D15606" s="32">
        <v>0.63958333333333328</v>
      </c>
      <c r="E15606">
        <v>10000</v>
      </c>
      <c r="F15606">
        <v>2000</v>
      </c>
      <c r="G15606" s="31" t="s">
        <v>102</v>
      </c>
      <c r="H15606">
        <v>8</v>
      </c>
      <c r="I15606" s="31" t="s">
        <v>101</v>
      </c>
    </row>
    <row r="15607" spans="1:9" x14ac:dyDescent="0.3">
      <c r="A15607">
        <v>15635</v>
      </c>
      <c r="B15607">
        <v>5</v>
      </c>
      <c r="C15607">
        <v>250</v>
      </c>
      <c r="D15607" s="32">
        <v>0.56944444444444442</v>
      </c>
      <c r="E15607">
        <v>10000</v>
      </c>
      <c r="G15607" s="31" t="s">
        <v>97</v>
      </c>
      <c r="H15607">
        <v>8</v>
      </c>
      <c r="I15607" s="31" t="s">
        <v>105</v>
      </c>
    </row>
    <row r="15608" spans="1:9" x14ac:dyDescent="0.3">
      <c r="A15608">
        <v>15636</v>
      </c>
      <c r="B15608">
        <v>2</v>
      </c>
      <c r="C15608">
        <v>250</v>
      </c>
      <c r="D15608" s="32">
        <v>0.81874999999999998</v>
      </c>
      <c r="E15608">
        <v>10000</v>
      </c>
      <c r="G15608" s="31" t="s">
        <v>102</v>
      </c>
      <c r="H15608">
        <v>9</v>
      </c>
      <c r="I15608" s="31" t="s">
        <v>98</v>
      </c>
    </row>
    <row r="15609" spans="1:9" x14ac:dyDescent="0.3">
      <c r="A15609">
        <v>15637</v>
      </c>
      <c r="B15609">
        <v>6</v>
      </c>
      <c r="C15609">
        <v>250</v>
      </c>
      <c r="D15609" s="32">
        <v>0.78749999999999998</v>
      </c>
      <c r="E15609">
        <v>10000</v>
      </c>
      <c r="G15609" s="31" t="s">
        <v>97</v>
      </c>
      <c r="H15609">
        <v>9</v>
      </c>
      <c r="I15609" s="31" t="s">
        <v>100</v>
      </c>
    </row>
    <row r="15610" spans="1:9" x14ac:dyDescent="0.3">
      <c r="A15610">
        <v>15638</v>
      </c>
      <c r="B15610">
        <v>4</v>
      </c>
      <c r="C15610">
        <v>250</v>
      </c>
      <c r="D15610" s="32">
        <v>0.57222222222222219</v>
      </c>
      <c r="E15610">
        <v>13000</v>
      </c>
      <c r="G15610" s="31" t="s">
        <v>97</v>
      </c>
      <c r="H15610">
        <v>9</v>
      </c>
      <c r="I15610" s="31" t="s">
        <v>103</v>
      </c>
    </row>
    <row r="15611" spans="1:9" x14ac:dyDescent="0.3">
      <c r="A15611">
        <v>15639</v>
      </c>
      <c r="B15611">
        <v>8</v>
      </c>
      <c r="C15611">
        <v>250</v>
      </c>
      <c r="D15611" s="32">
        <v>0.65625</v>
      </c>
      <c r="E15611">
        <v>10000</v>
      </c>
      <c r="G15611" s="31" t="s">
        <v>102</v>
      </c>
      <c r="H15611">
        <v>9</v>
      </c>
      <c r="I15611" s="31" t="s">
        <v>101</v>
      </c>
    </row>
    <row r="15612" spans="1:9" x14ac:dyDescent="0.3">
      <c r="A15612">
        <v>15640</v>
      </c>
      <c r="B15612">
        <v>5</v>
      </c>
      <c r="C15612">
        <v>250</v>
      </c>
      <c r="D15612" s="32">
        <v>0.58888888888888891</v>
      </c>
      <c r="E15612">
        <v>10000</v>
      </c>
      <c r="F15612">
        <v>2000</v>
      </c>
      <c r="G15612" s="31" t="s">
        <v>102</v>
      </c>
      <c r="H15612">
        <v>9</v>
      </c>
      <c r="I15612" s="31" t="s">
        <v>105</v>
      </c>
    </row>
    <row r="15613" spans="1:9" x14ac:dyDescent="0.3">
      <c r="A15613">
        <v>15641</v>
      </c>
      <c r="B15613">
        <v>6</v>
      </c>
      <c r="C15613">
        <v>250</v>
      </c>
      <c r="D15613" s="32">
        <v>0.80763888888888891</v>
      </c>
      <c r="E15613">
        <v>10000</v>
      </c>
      <c r="G15613" s="31" t="s">
        <v>97</v>
      </c>
      <c r="H15613">
        <v>10</v>
      </c>
      <c r="I15613" s="31" t="s">
        <v>100</v>
      </c>
    </row>
    <row r="15614" spans="1:9" x14ac:dyDescent="0.3">
      <c r="A15614">
        <v>15642</v>
      </c>
      <c r="B15614">
        <v>4</v>
      </c>
      <c r="C15614">
        <v>250</v>
      </c>
      <c r="D15614" s="32">
        <v>0.66041666666666665</v>
      </c>
      <c r="E15614">
        <v>10000</v>
      </c>
      <c r="F15614">
        <v>1000</v>
      </c>
      <c r="G15614" s="31" t="s">
        <v>97</v>
      </c>
      <c r="H15614">
        <v>10</v>
      </c>
      <c r="I15614" s="31" t="s">
        <v>103</v>
      </c>
    </row>
    <row r="15615" spans="1:9" x14ac:dyDescent="0.3">
      <c r="A15615">
        <v>15643</v>
      </c>
      <c r="B15615">
        <v>8</v>
      </c>
      <c r="C15615">
        <v>250</v>
      </c>
      <c r="D15615" s="32">
        <v>0.76458333333333328</v>
      </c>
      <c r="E15615">
        <v>13000</v>
      </c>
      <c r="G15615" s="31" t="s">
        <v>102</v>
      </c>
      <c r="H15615">
        <v>10</v>
      </c>
      <c r="I15615" s="31" t="s">
        <v>101</v>
      </c>
    </row>
    <row r="15616" spans="1:9" x14ac:dyDescent="0.3">
      <c r="A15616">
        <v>15644</v>
      </c>
      <c r="B15616">
        <v>5</v>
      </c>
      <c r="C15616">
        <v>250</v>
      </c>
      <c r="D15616" s="32">
        <v>0.61597222222222225</v>
      </c>
      <c r="E15616">
        <v>10000</v>
      </c>
      <c r="G15616" s="31" t="s">
        <v>102</v>
      </c>
      <c r="H15616">
        <v>10</v>
      </c>
      <c r="I15616" s="31" t="s">
        <v>105</v>
      </c>
    </row>
    <row r="15617" spans="1:9" x14ac:dyDescent="0.3">
      <c r="A15617">
        <v>15645</v>
      </c>
      <c r="B15617">
        <v>6</v>
      </c>
      <c r="C15617">
        <v>250</v>
      </c>
      <c r="D15617" s="32">
        <v>0.83333333333333337</v>
      </c>
      <c r="E15617">
        <v>10000</v>
      </c>
      <c r="G15617" s="31" t="s">
        <v>97</v>
      </c>
      <c r="H15617">
        <v>11</v>
      </c>
      <c r="I15617" s="31" t="s">
        <v>100</v>
      </c>
    </row>
    <row r="15618" spans="1:9" x14ac:dyDescent="0.3">
      <c r="A15618">
        <v>15646</v>
      </c>
      <c r="B15618">
        <v>4</v>
      </c>
      <c r="C15618">
        <v>250</v>
      </c>
      <c r="D15618" s="32">
        <v>0.77638888888888891</v>
      </c>
      <c r="E15618">
        <v>10000</v>
      </c>
      <c r="G15618" s="31" t="s">
        <v>97</v>
      </c>
      <c r="H15618">
        <v>11</v>
      </c>
      <c r="I15618" s="31" t="s">
        <v>103</v>
      </c>
    </row>
    <row r="15619" spans="1:9" x14ac:dyDescent="0.3">
      <c r="A15619">
        <v>15647</v>
      </c>
      <c r="B15619">
        <v>8</v>
      </c>
      <c r="C15619">
        <v>250</v>
      </c>
      <c r="D15619" s="32">
        <v>0.79652777777777772</v>
      </c>
      <c r="E15619">
        <v>10000</v>
      </c>
      <c r="G15619" s="31" t="s">
        <v>97</v>
      </c>
      <c r="H15619">
        <v>11</v>
      </c>
      <c r="I15619" s="31" t="s">
        <v>101</v>
      </c>
    </row>
    <row r="15620" spans="1:9" x14ac:dyDescent="0.3">
      <c r="A15620">
        <v>15648</v>
      </c>
      <c r="B15620">
        <v>5</v>
      </c>
      <c r="C15620">
        <v>250</v>
      </c>
      <c r="D15620" s="32">
        <v>0.63888888888888884</v>
      </c>
      <c r="E15620">
        <v>10000</v>
      </c>
      <c r="G15620" s="31" t="s">
        <v>97</v>
      </c>
      <c r="H15620">
        <v>11</v>
      </c>
      <c r="I15620" s="31" t="s">
        <v>105</v>
      </c>
    </row>
    <row r="15621" spans="1:9" x14ac:dyDescent="0.3">
      <c r="A15621">
        <v>15649</v>
      </c>
      <c r="B15621">
        <v>4</v>
      </c>
      <c r="C15621">
        <v>250</v>
      </c>
      <c r="D15621" s="32">
        <v>0.80208333333333337</v>
      </c>
      <c r="E15621">
        <v>10000</v>
      </c>
      <c r="G15621" s="31" t="s">
        <v>97</v>
      </c>
      <c r="H15621">
        <v>12</v>
      </c>
      <c r="I15621" s="31" t="s">
        <v>103</v>
      </c>
    </row>
    <row r="15622" spans="1:9" x14ac:dyDescent="0.3">
      <c r="A15622">
        <v>15650</v>
      </c>
      <c r="B15622">
        <v>8</v>
      </c>
      <c r="C15622">
        <v>250</v>
      </c>
      <c r="D15622" s="32">
        <v>0.8125</v>
      </c>
      <c r="E15622">
        <v>10000</v>
      </c>
      <c r="G15622" s="31" t="s">
        <v>102</v>
      </c>
      <c r="H15622">
        <v>12</v>
      </c>
      <c r="I15622" s="31" t="s">
        <v>101</v>
      </c>
    </row>
    <row r="15623" spans="1:9" x14ac:dyDescent="0.3">
      <c r="A15623">
        <v>15651</v>
      </c>
      <c r="B15623">
        <v>5</v>
      </c>
      <c r="C15623">
        <v>250</v>
      </c>
      <c r="D15623" s="32">
        <v>0.66666666666666663</v>
      </c>
      <c r="E15623">
        <v>10000</v>
      </c>
      <c r="G15623" s="31" t="s">
        <v>97</v>
      </c>
      <c r="H15623">
        <v>12</v>
      </c>
      <c r="I15623" s="31" t="s">
        <v>105</v>
      </c>
    </row>
    <row r="15624" spans="1:9" x14ac:dyDescent="0.3">
      <c r="A15624">
        <v>15652</v>
      </c>
      <c r="B15624">
        <v>4</v>
      </c>
      <c r="C15624">
        <v>250</v>
      </c>
      <c r="D15624" s="32">
        <v>0.82916666666666672</v>
      </c>
      <c r="E15624">
        <v>10000</v>
      </c>
      <c r="G15624" s="31" t="s">
        <v>97</v>
      </c>
      <c r="H15624">
        <v>13</v>
      </c>
      <c r="I15624" s="31" t="s">
        <v>103</v>
      </c>
    </row>
    <row r="15625" spans="1:9" x14ac:dyDescent="0.3">
      <c r="A15625">
        <v>15653</v>
      </c>
      <c r="B15625">
        <v>5</v>
      </c>
      <c r="C15625">
        <v>250</v>
      </c>
      <c r="D15625" s="32">
        <v>0.69027777777777777</v>
      </c>
      <c r="E15625">
        <v>10000</v>
      </c>
      <c r="G15625" s="31" t="s">
        <v>102</v>
      </c>
      <c r="H15625">
        <v>13</v>
      </c>
      <c r="I15625" s="31" t="s">
        <v>105</v>
      </c>
    </row>
    <row r="15626" spans="1:9" x14ac:dyDescent="0.3">
      <c r="A15626">
        <v>15654</v>
      </c>
      <c r="B15626">
        <v>5</v>
      </c>
      <c r="C15626">
        <v>250</v>
      </c>
      <c r="D15626" s="32">
        <v>0.71388888888888891</v>
      </c>
      <c r="E15626">
        <v>10000</v>
      </c>
      <c r="G15626" s="31" t="s">
        <v>97</v>
      </c>
      <c r="H15626">
        <v>14</v>
      </c>
      <c r="I15626" s="31" t="s">
        <v>105</v>
      </c>
    </row>
    <row r="15627" spans="1:9" x14ac:dyDescent="0.3">
      <c r="A15627">
        <v>15655</v>
      </c>
      <c r="B15627">
        <v>5</v>
      </c>
      <c r="C15627">
        <v>250</v>
      </c>
      <c r="D15627" s="32">
        <v>0.74513888888888891</v>
      </c>
      <c r="E15627">
        <v>10000</v>
      </c>
      <c r="F15627">
        <v>2000</v>
      </c>
      <c r="G15627" s="31" t="s">
        <v>97</v>
      </c>
      <c r="H15627">
        <v>15</v>
      </c>
      <c r="I15627" s="31" t="s">
        <v>105</v>
      </c>
    </row>
    <row r="15628" spans="1:9" x14ac:dyDescent="0.3">
      <c r="A15628">
        <v>15656</v>
      </c>
      <c r="B15628">
        <v>5</v>
      </c>
      <c r="C15628">
        <v>250</v>
      </c>
      <c r="D15628" s="32">
        <v>0.76458333333333328</v>
      </c>
      <c r="E15628">
        <v>10000</v>
      </c>
      <c r="F15628">
        <v>2000</v>
      </c>
      <c r="G15628" s="31" t="s">
        <v>97</v>
      </c>
      <c r="H15628">
        <v>16</v>
      </c>
      <c r="I15628" s="31" t="s">
        <v>105</v>
      </c>
    </row>
    <row r="15629" spans="1:9" x14ac:dyDescent="0.3">
      <c r="A15629">
        <v>15657</v>
      </c>
      <c r="B15629">
        <v>5</v>
      </c>
      <c r="C15629">
        <v>250</v>
      </c>
      <c r="D15629" s="32">
        <v>0.79166666666666663</v>
      </c>
      <c r="E15629">
        <v>10000</v>
      </c>
      <c r="G15629" s="31" t="s">
        <v>97</v>
      </c>
      <c r="H15629">
        <v>17</v>
      </c>
      <c r="I15629" s="31" t="s">
        <v>105</v>
      </c>
    </row>
    <row r="15630" spans="1:9" x14ac:dyDescent="0.3">
      <c r="A15630">
        <v>15658</v>
      </c>
      <c r="B15630">
        <v>5</v>
      </c>
      <c r="C15630">
        <v>250</v>
      </c>
      <c r="D15630" s="32">
        <v>0.82361111111111107</v>
      </c>
      <c r="E15630">
        <v>10000</v>
      </c>
      <c r="G15630" s="31" t="s">
        <v>97</v>
      </c>
      <c r="H15630">
        <v>18</v>
      </c>
      <c r="I15630" s="31" t="s">
        <v>105</v>
      </c>
    </row>
    <row r="15631" spans="1:9" x14ac:dyDescent="0.3">
      <c r="A15631">
        <v>15659</v>
      </c>
      <c r="B15631">
        <v>2</v>
      </c>
      <c r="C15631">
        <v>251</v>
      </c>
      <c r="D15631" s="32">
        <v>0.46041666666666664</v>
      </c>
      <c r="E15631">
        <v>13000</v>
      </c>
      <c r="G15631" s="31" t="s">
        <v>97</v>
      </c>
      <c r="H15631">
        <v>4</v>
      </c>
      <c r="I15631" s="31" t="s">
        <v>98</v>
      </c>
    </row>
    <row r="15632" spans="1:9" x14ac:dyDescent="0.3">
      <c r="A15632">
        <v>15660</v>
      </c>
      <c r="B15632">
        <v>1</v>
      </c>
      <c r="C15632">
        <v>251</v>
      </c>
      <c r="D15632" s="32">
        <v>0.4375</v>
      </c>
      <c r="E15632">
        <v>10000</v>
      </c>
      <c r="F15632">
        <v>3000</v>
      </c>
      <c r="G15632" s="31" t="s">
        <v>102</v>
      </c>
      <c r="H15632">
        <v>4</v>
      </c>
      <c r="I15632" s="31" t="s">
        <v>99</v>
      </c>
    </row>
    <row r="15633" spans="1:9" x14ac:dyDescent="0.3">
      <c r="A15633">
        <v>15661</v>
      </c>
      <c r="B15633">
        <v>6</v>
      </c>
      <c r="C15633">
        <v>251</v>
      </c>
      <c r="D15633" s="32">
        <v>0.4513888888888889</v>
      </c>
      <c r="E15633">
        <v>10000</v>
      </c>
      <c r="G15633" s="31" t="s">
        <v>102</v>
      </c>
      <c r="H15633">
        <v>4</v>
      </c>
      <c r="I15633" s="31" t="s">
        <v>100</v>
      </c>
    </row>
    <row r="15634" spans="1:9" x14ac:dyDescent="0.3">
      <c r="A15634">
        <v>15662</v>
      </c>
      <c r="B15634">
        <v>4</v>
      </c>
      <c r="C15634">
        <v>251</v>
      </c>
      <c r="D15634" s="32">
        <v>0.44305555555555554</v>
      </c>
      <c r="E15634">
        <v>13000</v>
      </c>
      <c r="G15634" s="31" t="s">
        <v>102</v>
      </c>
      <c r="H15634">
        <v>4</v>
      </c>
      <c r="I15634" s="31" t="s">
        <v>103</v>
      </c>
    </row>
    <row r="15635" spans="1:9" x14ac:dyDescent="0.3">
      <c r="A15635">
        <v>15663</v>
      </c>
      <c r="B15635">
        <v>8</v>
      </c>
      <c r="C15635">
        <v>251</v>
      </c>
      <c r="D15635" s="32">
        <v>0.47152777777777777</v>
      </c>
      <c r="E15635">
        <v>13000</v>
      </c>
      <c r="F15635">
        <v>3000</v>
      </c>
      <c r="G15635" s="31" t="s">
        <v>102</v>
      </c>
      <c r="H15635">
        <v>4</v>
      </c>
      <c r="I15635" s="31" t="s">
        <v>101</v>
      </c>
    </row>
    <row r="15636" spans="1:9" x14ac:dyDescent="0.3">
      <c r="A15636">
        <v>15664</v>
      </c>
      <c r="B15636">
        <v>5</v>
      </c>
      <c r="C15636">
        <v>251</v>
      </c>
      <c r="D15636" s="32">
        <v>0.44305555555555554</v>
      </c>
      <c r="E15636">
        <v>10000</v>
      </c>
      <c r="G15636" s="31" t="s">
        <v>102</v>
      </c>
      <c r="H15636">
        <v>4</v>
      </c>
      <c r="I15636" s="31" t="s">
        <v>105</v>
      </c>
    </row>
    <row r="15637" spans="1:9" x14ac:dyDescent="0.3">
      <c r="A15637">
        <v>15665</v>
      </c>
      <c r="B15637">
        <v>2</v>
      </c>
      <c r="C15637">
        <v>251</v>
      </c>
      <c r="D15637" s="32">
        <v>0.49444444444444446</v>
      </c>
      <c r="E15637">
        <v>10000</v>
      </c>
      <c r="G15637" s="31" t="s">
        <v>97</v>
      </c>
      <c r="H15637">
        <v>5</v>
      </c>
      <c r="I15637" s="31" t="s">
        <v>98</v>
      </c>
    </row>
    <row r="15638" spans="1:9" x14ac:dyDescent="0.3">
      <c r="A15638">
        <v>15666</v>
      </c>
      <c r="B15638">
        <v>1</v>
      </c>
      <c r="C15638">
        <v>251</v>
      </c>
      <c r="D15638" s="32">
        <v>0.47083333333333333</v>
      </c>
      <c r="E15638">
        <v>10000</v>
      </c>
      <c r="G15638" s="31" t="s">
        <v>97</v>
      </c>
      <c r="H15638">
        <v>5</v>
      </c>
      <c r="I15638" s="31" t="s">
        <v>99</v>
      </c>
    </row>
    <row r="15639" spans="1:9" x14ac:dyDescent="0.3">
      <c r="A15639">
        <v>15667</v>
      </c>
      <c r="B15639">
        <v>6</v>
      </c>
      <c r="C15639">
        <v>251</v>
      </c>
      <c r="D15639" s="32">
        <v>0.53749999999999998</v>
      </c>
      <c r="E15639">
        <v>10000</v>
      </c>
      <c r="G15639" s="31" t="s">
        <v>97</v>
      </c>
      <c r="H15639">
        <v>5</v>
      </c>
      <c r="I15639" s="31" t="s">
        <v>100</v>
      </c>
    </row>
    <row r="15640" spans="1:9" x14ac:dyDescent="0.3">
      <c r="A15640">
        <v>15668</v>
      </c>
      <c r="B15640">
        <v>4</v>
      </c>
      <c r="C15640">
        <v>251</v>
      </c>
      <c r="D15640" s="32">
        <v>0.47152777777777777</v>
      </c>
      <c r="E15640">
        <v>10000</v>
      </c>
      <c r="G15640" s="31" t="s">
        <v>97</v>
      </c>
      <c r="H15640">
        <v>5</v>
      </c>
      <c r="I15640" s="31" t="s">
        <v>103</v>
      </c>
    </row>
    <row r="15641" spans="1:9" x14ac:dyDescent="0.3">
      <c r="A15641">
        <v>15669</v>
      </c>
      <c r="B15641">
        <v>8</v>
      </c>
      <c r="C15641">
        <v>251</v>
      </c>
      <c r="D15641" s="32">
        <v>0.53472222222222221</v>
      </c>
      <c r="E15641">
        <v>10000</v>
      </c>
      <c r="G15641" s="31" t="s">
        <v>97</v>
      </c>
      <c r="H15641">
        <v>5</v>
      </c>
      <c r="I15641" s="31" t="s">
        <v>101</v>
      </c>
    </row>
    <row r="15642" spans="1:9" x14ac:dyDescent="0.3">
      <c r="A15642">
        <v>15670</v>
      </c>
      <c r="B15642">
        <v>5</v>
      </c>
      <c r="C15642">
        <v>251</v>
      </c>
      <c r="D15642" s="32">
        <v>0.46736111111111112</v>
      </c>
      <c r="E15642">
        <v>10000</v>
      </c>
      <c r="G15642" s="31" t="s">
        <v>97</v>
      </c>
      <c r="H15642">
        <v>5</v>
      </c>
      <c r="I15642" s="31" t="s">
        <v>105</v>
      </c>
    </row>
    <row r="15643" spans="1:9" x14ac:dyDescent="0.3">
      <c r="A15643">
        <v>15671</v>
      </c>
      <c r="B15643">
        <v>2</v>
      </c>
      <c r="C15643">
        <v>251</v>
      </c>
      <c r="D15643" s="32">
        <v>0.53402777777777777</v>
      </c>
      <c r="E15643">
        <v>10000</v>
      </c>
      <c r="G15643" s="31" t="s">
        <v>97</v>
      </c>
      <c r="H15643">
        <v>6</v>
      </c>
      <c r="I15643" s="31" t="s">
        <v>98</v>
      </c>
    </row>
    <row r="15644" spans="1:9" x14ac:dyDescent="0.3">
      <c r="A15644">
        <v>15672</v>
      </c>
      <c r="B15644">
        <v>1</v>
      </c>
      <c r="C15644">
        <v>251</v>
      </c>
      <c r="D15644" s="32">
        <v>0.59513888888888888</v>
      </c>
      <c r="E15644">
        <v>10000</v>
      </c>
      <c r="G15644" s="31" t="s">
        <v>102</v>
      </c>
      <c r="H15644">
        <v>6</v>
      </c>
      <c r="I15644" s="31" t="s">
        <v>99</v>
      </c>
    </row>
    <row r="15645" spans="1:9" x14ac:dyDescent="0.3">
      <c r="A15645">
        <v>15673</v>
      </c>
      <c r="B15645">
        <v>6</v>
      </c>
      <c r="C15645">
        <v>251</v>
      </c>
      <c r="D15645" s="32">
        <v>0.57916666666666672</v>
      </c>
      <c r="E15645">
        <v>10000</v>
      </c>
      <c r="G15645" s="31" t="s">
        <v>97</v>
      </c>
      <c r="H15645">
        <v>6</v>
      </c>
      <c r="I15645" s="31" t="s">
        <v>100</v>
      </c>
    </row>
    <row r="15646" spans="1:9" x14ac:dyDescent="0.3">
      <c r="A15646">
        <v>15674</v>
      </c>
      <c r="B15646">
        <v>4</v>
      </c>
      <c r="C15646">
        <v>251</v>
      </c>
      <c r="D15646" s="32">
        <v>0.53680555555555554</v>
      </c>
      <c r="E15646">
        <v>10000</v>
      </c>
      <c r="G15646" s="31" t="s">
        <v>97</v>
      </c>
      <c r="H15646">
        <v>6</v>
      </c>
      <c r="I15646" s="31" t="s">
        <v>103</v>
      </c>
    </row>
    <row r="15647" spans="1:9" x14ac:dyDescent="0.3">
      <c r="A15647">
        <v>15675</v>
      </c>
      <c r="B15647">
        <v>8</v>
      </c>
      <c r="C15647">
        <v>251</v>
      </c>
      <c r="D15647" s="32">
        <v>0.56111111111111112</v>
      </c>
      <c r="E15647">
        <v>10000</v>
      </c>
      <c r="G15647" s="31" t="s">
        <v>97</v>
      </c>
      <c r="H15647">
        <v>6</v>
      </c>
      <c r="I15647" s="31" t="s">
        <v>101</v>
      </c>
    </row>
    <row r="15648" spans="1:9" x14ac:dyDescent="0.3">
      <c r="A15648">
        <v>15676</v>
      </c>
      <c r="B15648">
        <v>5</v>
      </c>
      <c r="C15648">
        <v>251</v>
      </c>
      <c r="D15648" s="32">
        <v>0.48749999999999999</v>
      </c>
      <c r="E15648">
        <v>10000</v>
      </c>
      <c r="G15648" s="31" t="s">
        <v>97</v>
      </c>
      <c r="H15648">
        <v>6</v>
      </c>
      <c r="I15648" s="31" t="s">
        <v>105</v>
      </c>
    </row>
    <row r="15649" spans="1:9" x14ac:dyDescent="0.3">
      <c r="A15649">
        <v>15677</v>
      </c>
      <c r="B15649">
        <v>2</v>
      </c>
      <c r="C15649">
        <v>251</v>
      </c>
      <c r="D15649" s="32">
        <v>0.56597222222222221</v>
      </c>
      <c r="E15649">
        <v>10000</v>
      </c>
      <c r="G15649" s="31" t="s">
        <v>102</v>
      </c>
      <c r="H15649">
        <v>7</v>
      </c>
      <c r="I15649" s="31" t="s">
        <v>98</v>
      </c>
    </row>
    <row r="15650" spans="1:9" x14ac:dyDescent="0.3">
      <c r="A15650">
        <v>15678</v>
      </c>
      <c r="B15650">
        <v>1</v>
      </c>
      <c r="C15650">
        <v>251</v>
      </c>
      <c r="D15650" s="32"/>
      <c r="E15650">
        <v>10000</v>
      </c>
      <c r="G15650" s="31" t="s">
        <v>97</v>
      </c>
      <c r="H15650">
        <v>7</v>
      </c>
      <c r="I15650" s="31" t="s">
        <v>99</v>
      </c>
    </row>
    <row r="15651" spans="1:9" x14ac:dyDescent="0.3">
      <c r="A15651">
        <v>15679</v>
      </c>
      <c r="B15651">
        <v>6</v>
      </c>
      <c r="C15651">
        <v>251</v>
      </c>
      <c r="D15651" s="32">
        <v>0.59652777777777777</v>
      </c>
      <c r="E15651">
        <v>10000</v>
      </c>
      <c r="G15651" s="31" t="s">
        <v>97</v>
      </c>
      <c r="H15651">
        <v>7</v>
      </c>
      <c r="I15651" s="31" t="s">
        <v>100</v>
      </c>
    </row>
    <row r="15652" spans="1:9" x14ac:dyDescent="0.3">
      <c r="A15652">
        <v>15680</v>
      </c>
      <c r="B15652">
        <v>4</v>
      </c>
      <c r="C15652">
        <v>251</v>
      </c>
      <c r="D15652" s="32">
        <v>0.55069444444444449</v>
      </c>
      <c r="E15652">
        <v>10000</v>
      </c>
      <c r="G15652" s="31" t="s">
        <v>102</v>
      </c>
      <c r="H15652">
        <v>7</v>
      </c>
      <c r="I15652" s="31" t="s">
        <v>103</v>
      </c>
    </row>
    <row r="15653" spans="1:9" x14ac:dyDescent="0.3">
      <c r="A15653">
        <v>15681</v>
      </c>
      <c r="B15653">
        <v>8</v>
      </c>
      <c r="C15653">
        <v>251</v>
      </c>
      <c r="D15653" s="32">
        <v>0.61250000000000004</v>
      </c>
      <c r="E15653">
        <v>10000</v>
      </c>
      <c r="F15653">
        <v>1000</v>
      </c>
      <c r="G15653" s="31" t="s">
        <v>102</v>
      </c>
      <c r="H15653">
        <v>7</v>
      </c>
      <c r="I15653" s="31" t="s">
        <v>101</v>
      </c>
    </row>
    <row r="15654" spans="1:9" x14ac:dyDescent="0.3">
      <c r="A15654">
        <v>15682</v>
      </c>
      <c r="B15654">
        <v>5</v>
      </c>
      <c r="C15654">
        <v>251</v>
      </c>
      <c r="D15654" s="32">
        <v>0.50972222222222219</v>
      </c>
      <c r="E15654">
        <v>10000</v>
      </c>
      <c r="G15654" s="31" t="s">
        <v>97</v>
      </c>
      <c r="H15654">
        <v>7</v>
      </c>
      <c r="I15654" s="31" t="s">
        <v>105</v>
      </c>
    </row>
    <row r="15655" spans="1:9" x14ac:dyDescent="0.3">
      <c r="A15655">
        <v>15683</v>
      </c>
      <c r="B15655">
        <v>2</v>
      </c>
      <c r="C15655">
        <v>251</v>
      </c>
      <c r="D15655" s="32">
        <v>0.59444444444444444</v>
      </c>
      <c r="E15655">
        <v>10000</v>
      </c>
      <c r="G15655" s="31" t="s">
        <v>102</v>
      </c>
      <c r="H15655">
        <v>8</v>
      </c>
      <c r="I15655" s="31" t="s">
        <v>98</v>
      </c>
    </row>
    <row r="15656" spans="1:9" x14ac:dyDescent="0.3">
      <c r="A15656">
        <v>15684</v>
      </c>
      <c r="B15656">
        <v>1</v>
      </c>
      <c r="C15656">
        <v>251</v>
      </c>
      <c r="D15656" s="32">
        <v>0.7270833333333333</v>
      </c>
      <c r="E15656">
        <v>10000</v>
      </c>
      <c r="G15656" s="31" t="s">
        <v>102</v>
      </c>
      <c r="H15656">
        <v>8</v>
      </c>
      <c r="I15656" s="31" t="s">
        <v>99</v>
      </c>
    </row>
    <row r="15657" spans="1:9" x14ac:dyDescent="0.3">
      <c r="A15657">
        <v>15685</v>
      </c>
      <c r="B15657">
        <v>6</v>
      </c>
      <c r="C15657">
        <v>251</v>
      </c>
      <c r="D15657" s="32">
        <v>0.68541666666666667</v>
      </c>
      <c r="E15657">
        <v>13000</v>
      </c>
      <c r="G15657" s="31" t="s">
        <v>97</v>
      </c>
      <c r="H15657">
        <v>8</v>
      </c>
      <c r="I15657" s="31" t="s">
        <v>100</v>
      </c>
    </row>
    <row r="15658" spans="1:9" x14ac:dyDescent="0.3">
      <c r="A15658">
        <v>15686</v>
      </c>
      <c r="B15658">
        <v>4</v>
      </c>
      <c r="C15658">
        <v>251</v>
      </c>
      <c r="D15658" s="32">
        <v>0.59791666666666665</v>
      </c>
      <c r="E15658">
        <v>10000</v>
      </c>
      <c r="G15658" s="31" t="s">
        <v>102</v>
      </c>
      <c r="H15658">
        <v>8</v>
      </c>
      <c r="I15658" s="31" t="s">
        <v>103</v>
      </c>
    </row>
    <row r="15659" spans="1:9" x14ac:dyDescent="0.3">
      <c r="A15659">
        <v>15687</v>
      </c>
      <c r="B15659">
        <v>8</v>
      </c>
      <c r="C15659">
        <v>251</v>
      </c>
      <c r="D15659" s="32">
        <v>0.71527777777777779</v>
      </c>
      <c r="E15659">
        <v>10000</v>
      </c>
      <c r="F15659">
        <v>1000</v>
      </c>
      <c r="G15659" s="31" t="s">
        <v>102</v>
      </c>
      <c r="H15659">
        <v>8</v>
      </c>
      <c r="I15659" s="31" t="s">
        <v>101</v>
      </c>
    </row>
    <row r="15660" spans="1:9" x14ac:dyDescent="0.3">
      <c r="A15660">
        <v>15688</v>
      </c>
      <c r="B15660">
        <v>5</v>
      </c>
      <c r="C15660">
        <v>251</v>
      </c>
      <c r="D15660" s="32">
        <v>0.52847222222222223</v>
      </c>
      <c r="E15660">
        <v>10000</v>
      </c>
      <c r="G15660" s="31" t="s">
        <v>97</v>
      </c>
      <c r="H15660">
        <v>8</v>
      </c>
      <c r="I15660" s="31" t="s">
        <v>105</v>
      </c>
    </row>
    <row r="15661" spans="1:9" x14ac:dyDescent="0.3">
      <c r="A15661">
        <v>15689</v>
      </c>
      <c r="B15661">
        <v>2</v>
      </c>
      <c r="C15661">
        <v>251</v>
      </c>
      <c r="D15661" s="32">
        <v>0.6694444444444444</v>
      </c>
      <c r="E15661">
        <v>13000</v>
      </c>
      <c r="G15661" s="31" t="s">
        <v>102</v>
      </c>
      <c r="H15661">
        <v>9</v>
      </c>
      <c r="I15661" s="31" t="s">
        <v>98</v>
      </c>
    </row>
    <row r="15662" spans="1:9" x14ac:dyDescent="0.3">
      <c r="A15662">
        <v>15690</v>
      </c>
      <c r="B15662">
        <v>1</v>
      </c>
      <c r="C15662">
        <v>251</v>
      </c>
      <c r="D15662" s="32">
        <v>0.75138888888888888</v>
      </c>
      <c r="E15662">
        <v>10000</v>
      </c>
      <c r="F15662">
        <v>1000</v>
      </c>
      <c r="G15662" s="31" t="s">
        <v>97</v>
      </c>
      <c r="H15662">
        <v>9</v>
      </c>
      <c r="I15662" s="31" t="s">
        <v>99</v>
      </c>
    </row>
    <row r="15663" spans="1:9" x14ac:dyDescent="0.3">
      <c r="A15663">
        <v>15691</v>
      </c>
      <c r="B15663">
        <v>6</v>
      </c>
      <c r="C15663">
        <v>251</v>
      </c>
      <c r="D15663" s="32">
        <v>0.71111111111111114</v>
      </c>
      <c r="E15663">
        <v>10000</v>
      </c>
      <c r="G15663" s="31" t="s">
        <v>97</v>
      </c>
      <c r="H15663">
        <v>9</v>
      </c>
      <c r="I15663" s="31" t="s">
        <v>100</v>
      </c>
    </row>
    <row r="15664" spans="1:9" x14ac:dyDescent="0.3">
      <c r="A15664">
        <v>15692</v>
      </c>
      <c r="B15664">
        <v>4</v>
      </c>
      <c r="C15664">
        <v>251</v>
      </c>
      <c r="D15664" s="32">
        <v>0.66527777777777775</v>
      </c>
      <c r="E15664">
        <v>10000</v>
      </c>
      <c r="G15664" s="31" t="s">
        <v>97</v>
      </c>
      <c r="H15664">
        <v>9</v>
      </c>
      <c r="I15664" s="31" t="s">
        <v>103</v>
      </c>
    </row>
    <row r="15665" spans="1:9" x14ac:dyDescent="0.3">
      <c r="A15665">
        <v>15693</v>
      </c>
      <c r="B15665">
        <v>8</v>
      </c>
      <c r="C15665">
        <v>251</v>
      </c>
      <c r="D15665" s="32">
        <v>0.74930555555555556</v>
      </c>
      <c r="E15665">
        <v>10000</v>
      </c>
      <c r="F15665">
        <v>1000</v>
      </c>
      <c r="G15665" s="31" t="s">
        <v>102</v>
      </c>
      <c r="H15665">
        <v>9</v>
      </c>
      <c r="I15665" s="31" t="s">
        <v>101</v>
      </c>
    </row>
    <row r="15666" spans="1:9" x14ac:dyDescent="0.3">
      <c r="A15666">
        <v>15694</v>
      </c>
      <c r="B15666">
        <v>5</v>
      </c>
      <c r="C15666">
        <v>251</v>
      </c>
      <c r="D15666" s="32">
        <v>0.54722222222222228</v>
      </c>
      <c r="E15666">
        <v>10000</v>
      </c>
      <c r="G15666" s="31" t="s">
        <v>102</v>
      </c>
      <c r="H15666">
        <v>9</v>
      </c>
      <c r="I15666" s="31" t="s">
        <v>105</v>
      </c>
    </row>
    <row r="15667" spans="1:9" x14ac:dyDescent="0.3">
      <c r="A15667">
        <v>15695</v>
      </c>
      <c r="B15667">
        <v>2</v>
      </c>
      <c r="C15667">
        <v>251</v>
      </c>
      <c r="D15667" s="32">
        <v>0.74722222222222223</v>
      </c>
      <c r="E15667">
        <v>10000</v>
      </c>
      <c r="F15667">
        <v>2000</v>
      </c>
      <c r="G15667" s="31" t="s">
        <v>102</v>
      </c>
      <c r="H15667">
        <v>10</v>
      </c>
      <c r="I15667" s="31" t="s">
        <v>98</v>
      </c>
    </row>
    <row r="15668" spans="1:9" x14ac:dyDescent="0.3">
      <c r="A15668">
        <v>15696</v>
      </c>
      <c r="B15668">
        <v>1</v>
      </c>
      <c r="C15668">
        <v>251</v>
      </c>
      <c r="D15668" s="32">
        <v>0.77430555555555558</v>
      </c>
      <c r="E15668">
        <v>10000</v>
      </c>
      <c r="G15668" s="31" t="s">
        <v>97</v>
      </c>
      <c r="H15668">
        <v>10</v>
      </c>
      <c r="I15668" s="31" t="s">
        <v>99</v>
      </c>
    </row>
    <row r="15669" spans="1:9" x14ac:dyDescent="0.3">
      <c r="A15669">
        <v>15697</v>
      </c>
      <c r="B15669">
        <v>6</v>
      </c>
      <c r="C15669">
        <v>251</v>
      </c>
      <c r="D15669" s="32">
        <v>0.74791666666666667</v>
      </c>
      <c r="E15669">
        <v>10000</v>
      </c>
      <c r="G15669" s="31" t="s">
        <v>97</v>
      </c>
      <c r="H15669">
        <v>10</v>
      </c>
      <c r="I15669" s="31" t="s">
        <v>100</v>
      </c>
    </row>
    <row r="15670" spans="1:9" x14ac:dyDescent="0.3">
      <c r="A15670">
        <v>15698</v>
      </c>
      <c r="B15670">
        <v>4</v>
      </c>
      <c r="C15670">
        <v>251</v>
      </c>
      <c r="D15670" s="32">
        <v>0.72430555555555554</v>
      </c>
      <c r="E15670">
        <v>10000</v>
      </c>
      <c r="G15670" s="31" t="s">
        <v>102</v>
      </c>
      <c r="H15670">
        <v>10</v>
      </c>
      <c r="I15670" s="31" t="s">
        <v>103</v>
      </c>
    </row>
    <row r="15671" spans="1:9" x14ac:dyDescent="0.3">
      <c r="A15671">
        <v>15699</v>
      </c>
      <c r="B15671">
        <v>8</v>
      </c>
      <c r="C15671">
        <v>251</v>
      </c>
      <c r="D15671" s="32">
        <v>0.76527777777777772</v>
      </c>
      <c r="E15671">
        <v>10000</v>
      </c>
      <c r="G15671" s="31" t="s">
        <v>102</v>
      </c>
      <c r="H15671">
        <v>10</v>
      </c>
      <c r="I15671" s="31" t="s">
        <v>101</v>
      </c>
    </row>
    <row r="15672" spans="1:9" x14ac:dyDescent="0.3">
      <c r="A15672">
        <v>15700</v>
      </c>
      <c r="B15672">
        <v>5</v>
      </c>
      <c r="C15672">
        <v>251</v>
      </c>
      <c r="D15672" s="32">
        <v>0.56666666666666665</v>
      </c>
      <c r="E15672">
        <v>10000</v>
      </c>
      <c r="G15672" s="31" t="s">
        <v>97</v>
      </c>
      <c r="H15672">
        <v>10</v>
      </c>
      <c r="I15672" s="31" t="s">
        <v>105</v>
      </c>
    </row>
    <row r="15673" spans="1:9" x14ac:dyDescent="0.3">
      <c r="A15673">
        <v>15701</v>
      </c>
      <c r="B15673">
        <v>2</v>
      </c>
      <c r="C15673">
        <v>251</v>
      </c>
      <c r="D15673" s="32">
        <v>0.76736111111111116</v>
      </c>
      <c r="E15673">
        <v>10000</v>
      </c>
      <c r="G15673" s="31" t="s">
        <v>97</v>
      </c>
      <c r="H15673">
        <v>11</v>
      </c>
      <c r="I15673" s="31" t="s">
        <v>98</v>
      </c>
    </row>
    <row r="15674" spans="1:9" x14ac:dyDescent="0.3">
      <c r="A15674">
        <v>15702</v>
      </c>
      <c r="B15674">
        <v>1</v>
      </c>
      <c r="C15674">
        <v>251</v>
      </c>
      <c r="D15674" s="32">
        <v>0.80972222222222223</v>
      </c>
      <c r="E15674">
        <v>10000</v>
      </c>
      <c r="G15674" s="31" t="s">
        <v>97</v>
      </c>
      <c r="H15674">
        <v>11</v>
      </c>
      <c r="I15674" s="31" t="s">
        <v>99</v>
      </c>
    </row>
    <row r="15675" spans="1:9" x14ac:dyDescent="0.3">
      <c r="A15675">
        <v>15703</v>
      </c>
      <c r="B15675">
        <v>6</v>
      </c>
      <c r="C15675">
        <v>251</v>
      </c>
      <c r="D15675" s="32">
        <v>0.78472222222222221</v>
      </c>
      <c r="E15675">
        <v>10000</v>
      </c>
      <c r="G15675" s="31" t="s">
        <v>102</v>
      </c>
      <c r="H15675">
        <v>11</v>
      </c>
      <c r="I15675" s="31" t="s">
        <v>100</v>
      </c>
    </row>
    <row r="15676" spans="1:9" x14ac:dyDescent="0.3">
      <c r="A15676">
        <v>15704</v>
      </c>
      <c r="B15676">
        <v>4</v>
      </c>
      <c r="C15676">
        <v>251</v>
      </c>
      <c r="D15676" s="32">
        <v>0.74583333333333335</v>
      </c>
      <c r="E15676">
        <v>10000</v>
      </c>
      <c r="G15676" s="31" t="s">
        <v>102</v>
      </c>
      <c r="H15676">
        <v>11</v>
      </c>
      <c r="I15676" s="31" t="s">
        <v>103</v>
      </c>
    </row>
    <row r="15677" spans="1:9" x14ac:dyDescent="0.3">
      <c r="A15677">
        <v>15705</v>
      </c>
      <c r="B15677">
        <v>8</v>
      </c>
      <c r="C15677">
        <v>251</v>
      </c>
      <c r="D15677" s="32">
        <v>0.82152777777777775</v>
      </c>
      <c r="E15677">
        <v>10000</v>
      </c>
      <c r="G15677" s="31" t="s">
        <v>102</v>
      </c>
      <c r="H15677">
        <v>11</v>
      </c>
      <c r="I15677" s="31" t="s">
        <v>101</v>
      </c>
    </row>
    <row r="15678" spans="1:9" x14ac:dyDescent="0.3">
      <c r="A15678">
        <v>15706</v>
      </c>
      <c r="B15678">
        <v>5</v>
      </c>
      <c r="C15678">
        <v>251</v>
      </c>
      <c r="D15678" s="32">
        <v>0.58958333333333335</v>
      </c>
      <c r="E15678">
        <v>10000</v>
      </c>
      <c r="G15678" s="31" t="s">
        <v>97</v>
      </c>
      <c r="H15678">
        <v>11</v>
      </c>
      <c r="I15678" s="31" t="s">
        <v>105</v>
      </c>
    </row>
    <row r="15679" spans="1:9" x14ac:dyDescent="0.3">
      <c r="A15679">
        <v>15707</v>
      </c>
      <c r="B15679">
        <v>2</v>
      </c>
      <c r="C15679">
        <v>251</v>
      </c>
      <c r="D15679" s="32">
        <v>0.81805555555555554</v>
      </c>
      <c r="E15679">
        <v>10000</v>
      </c>
      <c r="G15679" s="31" t="s">
        <v>97</v>
      </c>
      <c r="H15679">
        <v>12</v>
      </c>
      <c r="I15679" s="31" t="s">
        <v>98</v>
      </c>
    </row>
    <row r="15680" spans="1:9" x14ac:dyDescent="0.3">
      <c r="A15680">
        <v>15708</v>
      </c>
      <c r="B15680">
        <v>1</v>
      </c>
      <c r="C15680">
        <v>251</v>
      </c>
      <c r="D15680" s="32">
        <v>0.83958333333333335</v>
      </c>
      <c r="E15680">
        <v>13000</v>
      </c>
      <c r="G15680" s="31" t="s">
        <v>97</v>
      </c>
      <c r="H15680">
        <v>12</v>
      </c>
      <c r="I15680" s="31" t="s">
        <v>99</v>
      </c>
    </row>
    <row r="15681" spans="1:9" x14ac:dyDescent="0.3">
      <c r="A15681">
        <v>15709</v>
      </c>
      <c r="B15681">
        <v>4</v>
      </c>
      <c r="C15681">
        <v>251</v>
      </c>
      <c r="D15681" s="32">
        <v>0.77083333333333337</v>
      </c>
      <c r="E15681">
        <v>10000</v>
      </c>
      <c r="G15681" s="31" t="s">
        <v>97</v>
      </c>
      <c r="H15681">
        <v>12</v>
      </c>
      <c r="I15681" s="31" t="s">
        <v>103</v>
      </c>
    </row>
    <row r="15682" spans="1:9" x14ac:dyDescent="0.3">
      <c r="A15682">
        <v>15710</v>
      </c>
      <c r="B15682">
        <v>8</v>
      </c>
      <c r="C15682">
        <v>251</v>
      </c>
      <c r="D15682" s="32">
        <v>0.83333333333333337</v>
      </c>
      <c r="E15682">
        <v>10000</v>
      </c>
      <c r="G15682" s="31" t="s">
        <v>102</v>
      </c>
      <c r="H15682">
        <v>12</v>
      </c>
      <c r="I15682" s="31" t="s">
        <v>101</v>
      </c>
    </row>
    <row r="15683" spans="1:9" x14ac:dyDescent="0.3">
      <c r="A15683">
        <v>15711</v>
      </c>
      <c r="B15683">
        <v>5</v>
      </c>
      <c r="C15683">
        <v>251</v>
      </c>
      <c r="D15683" s="32">
        <v>0.60972222222222228</v>
      </c>
      <c r="E15683">
        <v>10000</v>
      </c>
      <c r="G15683" s="31" t="s">
        <v>97</v>
      </c>
      <c r="H15683">
        <v>12</v>
      </c>
      <c r="I15683" s="31" t="s">
        <v>105</v>
      </c>
    </row>
    <row r="15684" spans="1:9" x14ac:dyDescent="0.3">
      <c r="A15684">
        <v>15712</v>
      </c>
      <c r="B15684">
        <v>4</v>
      </c>
      <c r="C15684">
        <v>251</v>
      </c>
      <c r="D15684" s="32">
        <v>0.81805555555555554</v>
      </c>
      <c r="E15684">
        <v>10000</v>
      </c>
      <c r="G15684" s="31" t="s">
        <v>97</v>
      </c>
      <c r="H15684">
        <v>13</v>
      </c>
      <c r="I15684" s="31" t="s">
        <v>103</v>
      </c>
    </row>
    <row r="15685" spans="1:9" x14ac:dyDescent="0.3">
      <c r="A15685">
        <v>15713</v>
      </c>
      <c r="B15685">
        <v>8</v>
      </c>
      <c r="C15685">
        <v>251</v>
      </c>
      <c r="D15685" s="32">
        <v>0.84722222222222221</v>
      </c>
      <c r="E15685">
        <v>10000</v>
      </c>
      <c r="G15685" s="31" t="s">
        <v>102</v>
      </c>
      <c r="H15685">
        <v>13</v>
      </c>
      <c r="I15685" s="31" t="s">
        <v>101</v>
      </c>
    </row>
    <row r="15686" spans="1:9" x14ac:dyDescent="0.3">
      <c r="A15686">
        <v>15714</v>
      </c>
      <c r="B15686">
        <v>5</v>
      </c>
      <c r="C15686">
        <v>251</v>
      </c>
      <c r="D15686" s="32">
        <v>0.73958333333333337</v>
      </c>
      <c r="E15686">
        <v>10000</v>
      </c>
      <c r="G15686" s="31" t="s">
        <v>97</v>
      </c>
      <c r="H15686">
        <v>13</v>
      </c>
      <c r="I15686" s="31" t="s">
        <v>105</v>
      </c>
    </row>
    <row r="15687" spans="1:9" x14ac:dyDescent="0.3">
      <c r="A15687">
        <v>15715</v>
      </c>
      <c r="B15687">
        <v>5</v>
      </c>
      <c r="C15687">
        <v>251</v>
      </c>
      <c r="D15687" s="32">
        <v>0.75902777777777775</v>
      </c>
      <c r="E15687">
        <v>10000</v>
      </c>
      <c r="G15687" s="31" t="s">
        <v>97</v>
      </c>
      <c r="H15687">
        <v>14</v>
      </c>
      <c r="I15687" s="31" t="s">
        <v>105</v>
      </c>
    </row>
    <row r="15688" spans="1:9" x14ac:dyDescent="0.3">
      <c r="A15688">
        <v>15716</v>
      </c>
      <c r="B15688">
        <v>5</v>
      </c>
      <c r="C15688">
        <v>251</v>
      </c>
      <c r="D15688" s="32">
        <v>0.78125</v>
      </c>
      <c r="E15688">
        <v>10000</v>
      </c>
      <c r="G15688" s="31" t="s">
        <v>97</v>
      </c>
      <c r="H15688">
        <v>15</v>
      </c>
      <c r="I15688" s="31" t="s">
        <v>105</v>
      </c>
    </row>
    <row r="15689" spans="1:9" x14ac:dyDescent="0.3">
      <c r="A15689">
        <v>15717</v>
      </c>
      <c r="B15689">
        <v>5</v>
      </c>
      <c r="C15689">
        <v>251</v>
      </c>
      <c r="D15689" s="32">
        <v>0.79861111111111116</v>
      </c>
      <c r="E15689">
        <v>10000</v>
      </c>
      <c r="G15689" s="31" t="s">
        <v>102</v>
      </c>
      <c r="H15689">
        <v>16</v>
      </c>
      <c r="I15689" s="31" t="s">
        <v>105</v>
      </c>
    </row>
    <row r="15690" spans="1:9" x14ac:dyDescent="0.3">
      <c r="A15690">
        <v>15718</v>
      </c>
      <c r="B15690">
        <v>5</v>
      </c>
      <c r="C15690">
        <v>251</v>
      </c>
      <c r="D15690" s="32">
        <v>0.81527777777777777</v>
      </c>
      <c r="E15690">
        <v>10000</v>
      </c>
      <c r="G15690" s="31" t="s">
        <v>102</v>
      </c>
      <c r="H15690">
        <v>17</v>
      </c>
      <c r="I15690" s="31" t="s">
        <v>105</v>
      </c>
    </row>
    <row r="15691" spans="1:9" x14ac:dyDescent="0.3">
      <c r="A15691">
        <v>15719</v>
      </c>
      <c r="B15691">
        <v>3</v>
      </c>
      <c r="C15691">
        <v>252</v>
      </c>
      <c r="D15691" s="32">
        <v>0.51180555555555551</v>
      </c>
      <c r="E15691">
        <v>10000</v>
      </c>
      <c r="G15691" s="31" t="s">
        <v>102</v>
      </c>
      <c r="H15691">
        <v>4</v>
      </c>
      <c r="I15691" s="31" t="s">
        <v>104</v>
      </c>
    </row>
    <row r="15692" spans="1:9" x14ac:dyDescent="0.3">
      <c r="A15692">
        <v>15720</v>
      </c>
      <c r="B15692">
        <v>2</v>
      </c>
      <c r="C15692">
        <v>252</v>
      </c>
      <c r="D15692" s="32">
        <v>0.4861111111111111</v>
      </c>
      <c r="E15692">
        <v>10000</v>
      </c>
      <c r="G15692" s="31" t="s">
        <v>102</v>
      </c>
      <c r="H15692">
        <v>4</v>
      </c>
      <c r="I15692" s="31" t="s">
        <v>98</v>
      </c>
    </row>
    <row r="15693" spans="1:9" x14ac:dyDescent="0.3">
      <c r="A15693">
        <v>15721</v>
      </c>
      <c r="B15693">
        <v>1</v>
      </c>
      <c r="C15693">
        <v>252</v>
      </c>
      <c r="D15693" s="32">
        <v>0.50624999999999998</v>
      </c>
      <c r="E15693">
        <v>10000</v>
      </c>
      <c r="F15693">
        <v>2000</v>
      </c>
      <c r="G15693" s="31" t="s">
        <v>102</v>
      </c>
      <c r="H15693">
        <v>4</v>
      </c>
      <c r="I15693" s="31" t="s">
        <v>99</v>
      </c>
    </row>
    <row r="15694" spans="1:9" x14ac:dyDescent="0.3">
      <c r="A15694">
        <v>15722</v>
      </c>
      <c r="B15694">
        <v>4</v>
      </c>
      <c r="C15694">
        <v>252</v>
      </c>
      <c r="D15694" s="32">
        <v>0.55763888888888891</v>
      </c>
      <c r="E15694">
        <v>10000</v>
      </c>
      <c r="G15694" s="31" t="s">
        <v>102</v>
      </c>
      <c r="H15694">
        <v>4</v>
      </c>
      <c r="I15694" s="31" t="s">
        <v>103</v>
      </c>
    </row>
    <row r="15695" spans="1:9" x14ac:dyDescent="0.3">
      <c r="A15695">
        <v>15723</v>
      </c>
      <c r="B15695">
        <v>8</v>
      </c>
      <c r="C15695">
        <v>252</v>
      </c>
      <c r="D15695" s="32">
        <v>0.53819444444444442</v>
      </c>
      <c r="E15695">
        <v>10000</v>
      </c>
      <c r="F15695">
        <v>2000</v>
      </c>
      <c r="G15695" s="31" t="s">
        <v>102</v>
      </c>
      <c r="H15695">
        <v>4</v>
      </c>
      <c r="I15695" s="31" t="s">
        <v>101</v>
      </c>
    </row>
    <row r="15696" spans="1:9" x14ac:dyDescent="0.3">
      <c r="A15696">
        <v>15724</v>
      </c>
      <c r="B15696">
        <v>5</v>
      </c>
      <c r="C15696">
        <v>252</v>
      </c>
      <c r="D15696" s="32">
        <v>0.44166666666666665</v>
      </c>
      <c r="E15696">
        <v>10000</v>
      </c>
      <c r="F15696">
        <v>1000</v>
      </c>
      <c r="G15696" s="31" t="s">
        <v>102</v>
      </c>
      <c r="H15696">
        <v>4</v>
      </c>
      <c r="I15696" s="31" t="s">
        <v>105</v>
      </c>
    </row>
    <row r="15697" spans="1:9" x14ac:dyDescent="0.3">
      <c r="A15697">
        <v>15725</v>
      </c>
      <c r="B15697">
        <v>3</v>
      </c>
      <c r="C15697">
        <v>252</v>
      </c>
      <c r="D15697" s="32">
        <v>0.53472222222222221</v>
      </c>
      <c r="E15697">
        <v>10000</v>
      </c>
      <c r="G15697" s="31" t="s">
        <v>97</v>
      </c>
      <c r="H15697">
        <v>5</v>
      </c>
      <c r="I15697" s="31" t="s">
        <v>104</v>
      </c>
    </row>
    <row r="15698" spans="1:9" x14ac:dyDescent="0.3">
      <c r="A15698">
        <v>15726</v>
      </c>
      <c r="B15698">
        <v>2</v>
      </c>
      <c r="C15698">
        <v>252</v>
      </c>
      <c r="D15698" s="32">
        <v>0.60972222222222228</v>
      </c>
      <c r="E15698">
        <v>10000</v>
      </c>
      <c r="G15698" s="31" t="s">
        <v>102</v>
      </c>
      <c r="H15698">
        <v>5</v>
      </c>
      <c r="I15698" s="31" t="s">
        <v>98</v>
      </c>
    </row>
    <row r="15699" spans="1:9" x14ac:dyDescent="0.3">
      <c r="A15699">
        <v>15727</v>
      </c>
      <c r="B15699">
        <v>1</v>
      </c>
      <c r="C15699">
        <v>252</v>
      </c>
      <c r="D15699" s="32">
        <v>0.64583333333333337</v>
      </c>
      <c r="E15699">
        <v>10000</v>
      </c>
      <c r="G15699" s="31" t="s">
        <v>97</v>
      </c>
      <c r="H15699">
        <v>5</v>
      </c>
      <c r="I15699" s="31" t="s">
        <v>99</v>
      </c>
    </row>
    <row r="15700" spans="1:9" x14ac:dyDescent="0.3">
      <c r="A15700">
        <v>15728</v>
      </c>
      <c r="B15700">
        <v>4</v>
      </c>
      <c r="C15700">
        <v>252</v>
      </c>
      <c r="D15700" s="32">
        <v>0.57916666666666672</v>
      </c>
      <c r="E15700">
        <v>10000</v>
      </c>
      <c r="G15700" s="31" t="s">
        <v>102</v>
      </c>
      <c r="H15700">
        <v>5</v>
      </c>
      <c r="I15700" s="31" t="s">
        <v>103</v>
      </c>
    </row>
    <row r="15701" spans="1:9" x14ac:dyDescent="0.3">
      <c r="A15701">
        <v>15729</v>
      </c>
      <c r="B15701">
        <v>8</v>
      </c>
      <c r="C15701">
        <v>252</v>
      </c>
      <c r="D15701" s="32">
        <v>0.58680555555555558</v>
      </c>
      <c r="E15701">
        <v>10000</v>
      </c>
      <c r="F15701">
        <v>2000</v>
      </c>
      <c r="G15701" s="31" t="s">
        <v>97</v>
      </c>
      <c r="H15701">
        <v>5</v>
      </c>
      <c r="I15701" s="31" t="s">
        <v>101</v>
      </c>
    </row>
    <row r="15702" spans="1:9" x14ac:dyDescent="0.3">
      <c r="A15702">
        <v>15730</v>
      </c>
      <c r="B15702">
        <v>5</v>
      </c>
      <c r="C15702">
        <v>252</v>
      </c>
      <c r="D15702" s="32">
        <v>0.49652777777777779</v>
      </c>
      <c r="E15702">
        <v>10000</v>
      </c>
      <c r="G15702" s="31" t="s">
        <v>97</v>
      </c>
      <c r="H15702">
        <v>5</v>
      </c>
      <c r="I15702" s="31" t="s">
        <v>105</v>
      </c>
    </row>
    <row r="15703" spans="1:9" x14ac:dyDescent="0.3">
      <c r="A15703">
        <v>15731</v>
      </c>
      <c r="B15703">
        <v>3</v>
      </c>
      <c r="C15703">
        <v>252</v>
      </c>
      <c r="D15703" s="32">
        <v>0.56041666666666667</v>
      </c>
      <c r="E15703">
        <v>10000</v>
      </c>
      <c r="F15703">
        <v>5000</v>
      </c>
      <c r="G15703" s="31" t="s">
        <v>97</v>
      </c>
      <c r="H15703">
        <v>6</v>
      </c>
      <c r="I15703" s="31" t="s">
        <v>104</v>
      </c>
    </row>
    <row r="15704" spans="1:9" x14ac:dyDescent="0.3">
      <c r="A15704">
        <v>15732</v>
      </c>
      <c r="B15704">
        <v>2</v>
      </c>
      <c r="C15704">
        <v>252</v>
      </c>
      <c r="D15704" s="32">
        <v>0.6333333333333333</v>
      </c>
      <c r="E15704">
        <v>10000</v>
      </c>
      <c r="G15704" s="31" t="s">
        <v>102</v>
      </c>
      <c r="H15704">
        <v>6</v>
      </c>
      <c r="I15704" s="31" t="s">
        <v>98</v>
      </c>
    </row>
    <row r="15705" spans="1:9" x14ac:dyDescent="0.3">
      <c r="A15705">
        <v>15733</v>
      </c>
      <c r="B15705">
        <v>1</v>
      </c>
      <c r="C15705">
        <v>252</v>
      </c>
      <c r="D15705" s="32">
        <v>0.67083333333333328</v>
      </c>
      <c r="E15705">
        <v>10000</v>
      </c>
      <c r="G15705" s="31" t="s">
        <v>102</v>
      </c>
      <c r="H15705">
        <v>6</v>
      </c>
      <c r="I15705" s="31" t="s">
        <v>99</v>
      </c>
    </row>
    <row r="15706" spans="1:9" x14ac:dyDescent="0.3">
      <c r="A15706">
        <v>15734</v>
      </c>
      <c r="B15706">
        <v>4</v>
      </c>
      <c r="C15706">
        <v>252</v>
      </c>
      <c r="D15706" s="32">
        <v>0.62847222222222221</v>
      </c>
      <c r="E15706">
        <v>10000</v>
      </c>
      <c r="G15706" s="31" t="s">
        <v>102</v>
      </c>
      <c r="H15706">
        <v>6</v>
      </c>
      <c r="I15706" s="31" t="s">
        <v>103</v>
      </c>
    </row>
    <row r="15707" spans="1:9" x14ac:dyDescent="0.3">
      <c r="A15707">
        <v>15735</v>
      </c>
      <c r="B15707">
        <v>8</v>
      </c>
      <c r="C15707">
        <v>252</v>
      </c>
      <c r="D15707" s="32">
        <v>0.63472222222222219</v>
      </c>
      <c r="E15707">
        <v>10000</v>
      </c>
      <c r="G15707" s="31" t="s">
        <v>97</v>
      </c>
      <c r="H15707">
        <v>6</v>
      </c>
      <c r="I15707" s="31" t="s">
        <v>101</v>
      </c>
    </row>
    <row r="15708" spans="1:9" x14ac:dyDescent="0.3">
      <c r="A15708">
        <v>15736</v>
      </c>
      <c r="B15708">
        <v>5</v>
      </c>
      <c r="C15708">
        <v>252</v>
      </c>
      <c r="D15708" s="32">
        <v>0.61250000000000004</v>
      </c>
      <c r="E15708">
        <v>10000</v>
      </c>
      <c r="G15708" s="31" t="s">
        <v>97</v>
      </c>
      <c r="H15708">
        <v>6</v>
      </c>
      <c r="I15708" s="31" t="s">
        <v>105</v>
      </c>
    </row>
    <row r="15709" spans="1:9" x14ac:dyDescent="0.3">
      <c r="A15709">
        <v>15737</v>
      </c>
      <c r="B15709">
        <v>3</v>
      </c>
      <c r="C15709">
        <v>252</v>
      </c>
      <c r="D15709" s="32">
        <v>0.64444444444444449</v>
      </c>
      <c r="E15709">
        <v>13000</v>
      </c>
      <c r="F15709">
        <v>4000</v>
      </c>
      <c r="G15709" s="31" t="s">
        <v>102</v>
      </c>
      <c r="H15709">
        <v>7</v>
      </c>
      <c r="I15709" s="31" t="s">
        <v>104</v>
      </c>
    </row>
    <row r="15710" spans="1:9" x14ac:dyDescent="0.3">
      <c r="A15710">
        <v>15738</v>
      </c>
      <c r="B15710">
        <v>2</v>
      </c>
      <c r="C15710">
        <v>252</v>
      </c>
      <c r="D15710" s="32">
        <v>0.72986111111111107</v>
      </c>
      <c r="E15710">
        <v>10000</v>
      </c>
      <c r="G15710" s="31" t="s">
        <v>102</v>
      </c>
      <c r="H15710">
        <v>7</v>
      </c>
      <c r="I15710" s="31" t="s">
        <v>98</v>
      </c>
    </row>
    <row r="15711" spans="1:9" x14ac:dyDescent="0.3">
      <c r="A15711">
        <v>15739</v>
      </c>
      <c r="B15711">
        <v>1</v>
      </c>
      <c r="C15711">
        <v>252</v>
      </c>
      <c r="D15711" s="32">
        <v>0.75416666666666665</v>
      </c>
      <c r="E15711">
        <v>10000</v>
      </c>
      <c r="G15711" s="31" t="s">
        <v>102</v>
      </c>
      <c r="H15711">
        <v>7</v>
      </c>
      <c r="I15711" s="31" t="s">
        <v>99</v>
      </c>
    </row>
    <row r="15712" spans="1:9" x14ac:dyDescent="0.3">
      <c r="A15712">
        <v>15740</v>
      </c>
      <c r="B15712">
        <v>4</v>
      </c>
      <c r="C15712">
        <v>252</v>
      </c>
      <c r="D15712" s="32">
        <v>0.65069444444444446</v>
      </c>
      <c r="E15712">
        <v>10000</v>
      </c>
      <c r="G15712" s="31" t="s">
        <v>97</v>
      </c>
      <c r="H15712">
        <v>7</v>
      </c>
      <c r="I15712" s="31" t="s">
        <v>103</v>
      </c>
    </row>
    <row r="15713" spans="1:9" x14ac:dyDescent="0.3">
      <c r="A15713">
        <v>15741</v>
      </c>
      <c r="B15713">
        <v>8</v>
      </c>
      <c r="C15713">
        <v>252</v>
      </c>
      <c r="D15713" s="32">
        <v>0.72499999999999998</v>
      </c>
      <c r="E15713">
        <v>10000</v>
      </c>
      <c r="G15713" s="31" t="s">
        <v>97</v>
      </c>
      <c r="H15713">
        <v>7</v>
      </c>
      <c r="I15713" s="31" t="s">
        <v>101</v>
      </c>
    </row>
    <row r="15714" spans="1:9" x14ac:dyDescent="0.3">
      <c r="A15714">
        <v>15742</v>
      </c>
      <c r="B15714">
        <v>5</v>
      </c>
      <c r="C15714">
        <v>252</v>
      </c>
      <c r="D15714" s="32">
        <v>0.63124999999999998</v>
      </c>
      <c r="E15714">
        <v>10000</v>
      </c>
      <c r="G15714" s="31" t="s">
        <v>102</v>
      </c>
      <c r="H15714">
        <v>7</v>
      </c>
      <c r="I15714" s="31" t="s">
        <v>105</v>
      </c>
    </row>
    <row r="15715" spans="1:9" x14ac:dyDescent="0.3">
      <c r="A15715">
        <v>15743</v>
      </c>
      <c r="B15715">
        <v>3</v>
      </c>
      <c r="C15715">
        <v>252</v>
      </c>
      <c r="D15715" s="32">
        <v>0.67569444444444449</v>
      </c>
      <c r="E15715">
        <v>10000</v>
      </c>
      <c r="G15715" s="31" t="s">
        <v>97</v>
      </c>
      <c r="H15715">
        <v>8</v>
      </c>
      <c r="I15715" s="31" t="s">
        <v>104</v>
      </c>
    </row>
    <row r="15716" spans="1:9" x14ac:dyDescent="0.3">
      <c r="A15716">
        <v>15744</v>
      </c>
      <c r="B15716">
        <v>2</v>
      </c>
      <c r="C15716">
        <v>252</v>
      </c>
      <c r="D15716" s="32">
        <v>0.76388888888888884</v>
      </c>
      <c r="E15716">
        <v>10000</v>
      </c>
      <c r="G15716" s="31" t="s">
        <v>97</v>
      </c>
      <c r="H15716">
        <v>8</v>
      </c>
      <c r="I15716" s="31" t="s">
        <v>98</v>
      </c>
    </row>
    <row r="15717" spans="1:9" x14ac:dyDescent="0.3">
      <c r="A15717">
        <v>15745</v>
      </c>
      <c r="B15717">
        <v>1</v>
      </c>
      <c r="C15717">
        <v>252</v>
      </c>
      <c r="D15717" s="32">
        <v>0.7993055555555556</v>
      </c>
      <c r="E15717">
        <v>10000</v>
      </c>
      <c r="G15717" s="31" t="s">
        <v>102</v>
      </c>
      <c r="H15717">
        <v>8</v>
      </c>
      <c r="I15717" s="31" t="s">
        <v>99</v>
      </c>
    </row>
    <row r="15718" spans="1:9" x14ac:dyDescent="0.3">
      <c r="A15718">
        <v>15746</v>
      </c>
      <c r="B15718">
        <v>4</v>
      </c>
      <c r="C15718">
        <v>252</v>
      </c>
      <c r="D15718" s="32">
        <v>0.72222222222222221</v>
      </c>
      <c r="E15718">
        <v>10000</v>
      </c>
      <c r="G15718" s="31" t="s">
        <v>102</v>
      </c>
      <c r="H15718">
        <v>8</v>
      </c>
      <c r="I15718" s="31" t="s">
        <v>103</v>
      </c>
    </row>
    <row r="15719" spans="1:9" x14ac:dyDescent="0.3">
      <c r="A15719">
        <v>15747</v>
      </c>
      <c r="B15719">
        <v>8</v>
      </c>
      <c r="C15719">
        <v>252</v>
      </c>
      <c r="D15719" s="32">
        <v>0.76249999999999996</v>
      </c>
      <c r="E15719">
        <v>10000</v>
      </c>
      <c r="G15719" s="31" t="s">
        <v>97</v>
      </c>
      <c r="H15719">
        <v>8</v>
      </c>
      <c r="I15719" s="31" t="s">
        <v>101</v>
      </c>
    </row>
    <row r="15720" spans="1:9" x14ac:dyDescent="0.3">
      <c r="A15720">
        <v>15748</v>
      </c>
      <c r="B15720">
        <v>5</v>
      </c>
      <c r="C15720">
        <v>252</v>
      </c>
      <c r="D15720" s="32">
        <v>0.6479166666666667</v>
      </c>
      <c r="E15720">
        <v>10000</v>
      </c>
      <c r="G15720" s="31" t="s">
        <v>102</v>
      </c>
      <c r="H15720">
        <v>8</v>
      </c>
      <c r="I15720" s="31" t="s">
        <v>105</v>
      </c>
    </row>
    <row r="15721" spans="1:9" x14ac:dyDescent="0.3">
      <c r="A15721">
        <v>15749</v>
      </c>
      <c r="B15721">
        <v>3</v>
      </c>
      <c r="C15721">
        <v>252</v>
      </c>
      <c r="D15721" s="32">
        <v>0.6958333333333333</v>
      </c>
      <c r="E15721">
        <v>10000</v>
      </c>
      <c r="F15721">
        <v>1000</v>
      </c>
      <c r="G15721" s="31" t="s">
        <v>102</v>
      </c>
      <c r="H15721">
        <v>9</v>
      </c>
      <c r="I15721" s="31" t="s">
        <v>104</v>
      </c>
    </row>
    <row r="15722" spans="1:9" x14ac:dyDescent="0.3">
      <c r="A15722">
        <v>15750</v>
      </c>
      <c r="B15722">
        <v>2</v>
      </c>
      <c r="C15722">
        <v>252</v>
      </c>
      <c r="D15722" s="32">
        <v>0.78472222222222221</v>
      </c>
      <c r="E15722">
        <v>10000</v>
      </c>
      <c r="G15722" s="31" t="s">
        <v>97</v>
      </c>
      <c r="H15722">
        <v>9</v>
      </c>
      <c r="I15722" s="31" t="s">
        <v>98</v>
      </c>
    </row>
    <row r="15723" spans="1:9" x14ac:dyDescent="0.3">
      <c r="A15723">
        <v>15751</v>
      </c>
      <c r="B15723">
        <v>1</v>
      </c>
      <c r="C15723">
        <v>252</v>
      </c>
      <c r="D15723" s="32"/>
      <c r="E15723">
        <v>10000</v>
      </c>
      <c r="G15723" s="31" t="s">
        <v>102</v>
      </c>
      <c r="H15723">
        <v>9</v>
      </c>
      <c r="I15723" s="31" t="s">
        <v>99</v>
      </c>
    </row>
    <row r="15724" spans="1:9" x14ac:dyDescent="0.3">
      <c r="A15724">
        <v>15752</v>
      </c>
      <c r="B15724">
        <v>4</v>
      </c>
      <c r="C15724">
        <v>252</v>
      </c>
      <c r="D15724" s="32">
        <v>0.77152777777777781</v>
      </c>
      <c r="E15724">
        <v>10000</v>
      </c>
      <c r="G15724" s="31" t="s">
        <v>97</v>
      </c>
      <c r="H15724">
        <v>9</v>
      </c>
      <c r="I15724" s="31" t="s">
        <v>103</v>
      </c>
    </row>
    <row r="15725" spans="1:9" x14ac:dyDescent="0.3">
      <c r="A15725">
        <v>15753</v>
      </c>
      <c r="B15725">
        <v>8</v>
      </c>
      <c r="C15725">
        <v>252</v>
      </c>
      <c r="D15725" s="32">
        <v>0.79166666666666663</v>
      </c>
      <c r="E15725">
        <v>10000</v>
      </c>
      <c r="G15725" s="31" t="s">
        <v>97</v>
      </c>
      <c r="H15725">
        <v>9</v>
      </c>
      <c r="I15725" s="31" t="s">
        <v>101</v>
      </c>
    </row>
    <row r="15726" spans="1:9" x14ac:dyDescent="0.3">
      <c r="A15726">
        <v>15754</v>
      </c>
      <c r="B15726">
        <v>5</v>
      </c>
      <c r="C15726">
        <v>252</v>
      </c>
      <c r="D15726" s="32">
        <v>0.66666666666666663</v>
      </c>
      <c r="E15726">
        <v>10000</v>
      </c>
      <c r="G15726" s="31" t="s">
        <v>97</v>
      </c>
      <c r="H15726">
        <v>9</v>
      </c>
      <c r="I15726" s="31" t="s">
        <v>105</v>
      </c>
    </row>
    <row r="15727" spans="1:9" x14ac:dyDescent="0.3">
      <c r="A15727">
        <v>15755</v>
      </c>
      <c r="B15727">
        <v>3</v>
      </c>
      <c r="C15727">
        <v>252</v>
      </c>
      <c r="D15727" s="32">
        <v>0.73611111111111116</v>
      </c>
      <c r="E15727">
        <v>10000</v>
      </c>
      <c r="F15727">
        <v>5000</v>
      </c>
      <c r="G15727" s="31" t="s">
        <v>97</v>
      </c>
      <c r="H15727">
        <v>10</v>
      </c>
      <c r="I15727" s="31" t="s">
        <v>104</v>
      </c>
    </row>
    <row r="15728" spans="1:9" x14ac:dyDescent="0.3">
      <c r="A15728">
        <v>15756</v>
      </c>
      <c r="B15728">
        <v>2</v>
      </c>
      <c r="C15728">
        <v>252</v>
      </c>
      <c r="D15728" s="32">
        <v>0.80694444444444446</v>
      </c>
      <c r="E15728">
        <v>10000</v>
      </c>
      <c r="G15728" s="31" t="s">
        <v>97</v>
      </c>
      <c r="H15728">
        <v>10</v>
      </c>
      <c r="I15728" s="31" t="s">
        <v>98</v>
      </c>
    </row>
    <row r="15729" spans="1:9" x14ac:dyDescent="0.3">
      <c r="A15729">
        <v>15757</v>
      </c>
      <c r="B15729">
        <v>1</v>
      </c>
      <c r="C15729">
        <v>252</v>
      </c>
      <c r="D15729" s="32">
        <v>0.83125000000000004</v>
      </c>
      <c r="E15729">
        <v>10000</v>
      </c>
      <c r="G15729" s="31" t="s">
        <v>97</v>
      </c>
      <c r="H15729">
        <v>10</v>
      </c>
      <c r="I15729" s="31" t="s">
        <v>99</v>
      </c>
    </row>
    <row r="15730" spans="1:9" x14ac:dyDescent="0.3">
      <c r="A15730">
        <v>15758</v>
      </c>
      <c r="B15730">
        <v>4</v>
      </c>
      <c r="C15730">
        <v>252</v>
      </c>
      <c r="D15730" s="32">
        <v>0.79583333333333328</v>
      </c>
      <c r="E15730">
        <v>10000</v>
      </c>
      <c r="G15730" s="31" t="s">
        <v>97</v>
      </c>
      <c r="H15730">
        <v>10</v>
      </c>
      <c r="I15730" s="31" t="s">
        <v>103</v>
      </c>
    </row>
    <row r="15731" spans="1:9" x14ac:dyDescent="0.3">
      <c r="A15731">
        <v>15759</v>
      </c>
      <c r="B15731">
        <v>8</v>
      </c>
      <c r="C15731">
        <v>252</v>
      </c>
      <c r="D15731" s="32">
        <v>0.81666666666666665</v>
      </c>
      <c r="E15731">
        <v>10000</v>
      </c>
      <c r="G15731" s="31" t="s">
        <v>97</v>
      </c>
      <c r="H15731">
        <v>10</v>
      </c>
      <c r="I15731" s="31" t="s">
        <v>101</v>
      </c>
    </row>
    <row r="15732" spans="1:9" x14ac:dyDescent="0.3">
      <c r="A15732">
        <v>15760</v>
      </c>
      <c r="B15732">
        <v>5</v>
      </c>
      <c r="C15732">
        <v>252</v>
      </c>
      <c r="D15732" s="32">
        <v>0.67638888888888893</v>
      </c>
      <c r="E15732">
        <v>10000</v>
      </c>
      <c r="G15732" s="31" t="s">
        <v>102</v>
      </c>
      <c r="H15732">
        <v>10</v>
      </c>
      <c r="I15732" s="31" t="s">
        <v>105</v>
      </c>
    </row>
    <row r="15733" spans="1:9" x14ac:dyDescent="0.3">
      <c r="A15733">
        <v>15761</v>
      </c>
      <c r="B15733">
        <v>3</v>
      </c>
      <c r="C15733">
        <v>252</v>
      </c>
      <c r="D15733" s="32">
        <v>0.75416666666666665</v>
      </c>
      <c r="E15733">
        <v>10000</v>
      </c>
      <c r="G15733" s="31" t="s">
        <v>97</v>
      </c>
      <c r="H15733">
        <v>11</v>
      </c>
      <c r="I15733" s="31" t="s">
        <v>104</v>
      </c>
    </row>
    <row r="15734" spans="1:9" x14ac:dyDescent="0.3">
      <c r="A15734">
        <v>15762</v>
      </c>
      <c r="B15734">
        <v>2</v>
      </c>
      <c r="C15734">
        <v>252</v>
      </c>
      <c r="D15734" s="32">
        <v>0.82013888888888886</v>
      </c>
      <c r="E15734">
        <v>10000</v>
      </c>
      <c r="G15734" s="31" t="s">
        <v>102</v>
      </c>
      <c r="H15734">
        <v>11</v>
      </c>
      <c r="I15734" s="31" t="s">
        <v>98</v>
      </c>
    </row>
    <row r="15735" spans="1:9" x14ac:dyDescent="0.3">
      <c r="A15735">
        <v>15763</v>
      </c>
      <c r="B15735">
        <v>4</v>
      </c>
      <c r="C15735">
        <v>252</v>
      </c>
      <c r="D15735" s="32">
        <v>0.81597222222222221</v>
      </c>
      <c r="E15735">
        <v>10000</v>
      </c>
      <c r="G15735" s="31" t="s">
        <v>102</v>
      </c>
      <c r="H15735">
        <v>11</v>
      </c>
      <c r="I15735" s="31" t="s">
        <v>103</v>
      </c>
    </row>
    <row r="15736" spans="1:9" x14ac:dyDescent="0.3">
      <c r="A15736">
        <v>15764</v>
      </c>
      <c r="B15736">
        <v>8</v>
      </c>
      <c r="C15736">
        <v>252</v>
      </c>
      <c r="D15736" s="32">
        <v>0.83263888888888893</v>
      </c>
      <c r="E15736">
        <v>10000</v>
      </c>
      <c r="G15736" s="31" t="s">
        <v>102</v>
      </c>
      <c r="H15736">
        <v>11</v>
      </c>
      <c r="I15736" s="31" t="s">
        <v>101</v>
      </c>
    </row>
    <row r="15737" spans="1:9" x14ac:dyDescent="0.3">
      <c r="A15737">
        <v>15765</v>
      </c>
      <c r="B15737">
        <v>5</v>
      </c>
      <c r="C15737">
        <v>252</v>
      </c>
      <c r="D15737" s="32">
        <v>0.7</v>
      </c>
      <c r="E15737">
        <v>10000</v>
      </c>
      <c r="G15737" s="31" t="s">
        <v>97</v>
      </c>
      <c r="H15737">
        <v>11</v>
      </c>
      <c r="I15737" s="31" t="s">
        <v>105</v>
      </c>
    </row>
    <row r="15738" spans="1:9" x14ac:dyDescent="0.3">
      <c r="A15738">
        <v>15766</v>
      </c>
      <c r="B15738">
        <v>3</v>
      </c>
      <c r="C15738">
        <v>252</v>
      </c>
      <c r="D15738" s="32">
        <v>0.77361111111111114</v>
      </c>
      <c r="E15738">
        <v>10000</v>
      </c>
      <c r="G15738" s="31" t="s">
        <v>97</v>
      </c>
      <c r="H15738">
        <v>12</v>
      </c>
      <c r="I15738" s="31" t="s">
        <v>104</v>
      </c>
    </row>
    <row r="15739" spans="1:9" x14ac:dyDescent="0.3">
      <c r="A15739">
        <v>15767</v>
      </c>
      <c r="B15739">
        <v>2</v>
      </c>
      <c r="C15739">
        <v>252</v>
      </c>
      <c r="D15739" s="32"/>
      <c r="E15739">
        <v>10000</v>
      </c>
      <c r="G15739" s="31" t="s">
        <v>102</v>
      </c>
      <c r="H15739">
        <v>12</v>
      </c>
      <c r="I15739" s="31" t="s">
        <v>98</v>
      </c>
    </row>
    <row r="15740" spans="1:9" x14ac:dyDescent="0.3">
      <c r="A15740">
        <v>15768</v>
      </c>
      <c r="B15740">
        <v>4</v>
      </c>
      <c r="C15740">
        <v>252</v>
      </c>
      <c r="D15740" s="32"/>
      <c r="E15740">
        <v>10000</v>
      </c>
      <c r="G15740" s="31" t="s">
        <v>102</v>
      </c>
      <c r="H15740">
        <v>12</v>
      </c>
      <c r="I15740" s="31" t="s">
        <v>103</v>
      </c>
    </row>
    <row r="15741" spans="1:9" x14ac:dyDescent="0.3">
      <c r="A15741">
        <v>15769</v>
      </c>
      <c r="B15741">
        <v>5</v>
      </c>
      <c r="C15741">
        <v>252</v>
      </c>
      <c r="D15741" s="32">
        <v>0.72152777777777777</v>
      </c>
      <c r="E15741">
        <v>10000</v>
      </c>
      <c r="G15741" s="31" t="s">
        <v>102</v>
      </c>
      <c r="H15741">
        <v>12</v>
      </c>
      <c r="I15741" s="31" t="s">
        <v>105</v>
      </c>
    </row>
    <row r="15742" spans="1:9" x14ac:dyDescent="0.3">
      <c r="A15742">
        <v>15770</v>
      </c>
      <c r="B15742">
        <v>3</v>
      </c>
      <c r="C15742">
        <v>252</v>
      </c>
      <c r="D15742" s="32">
        <v>0.7993055555555556</v>
      </c>
      <c r="E15742">
        <v>10000</v>
      </c>
      <c r="G15742" s="31" t="s">
        <v>97</v>
      </c>
      <c r="H15742">
        <v>13</v>
      </c>
      <c r="I15742" s="31" t="s">
        <v>104</v>
      </c>
    </row>
    <row r="15743" spans="1:9" x14ac:dyDescent="0.3">
      <c r="A15743">
        <v>15771</v>
      </c>
      <c r="B15743">
        <v>5</v>
      </c>
      <c r="C15743">
        <v>252</v>
      </c>
      <c r="D15743" s="32">
        <v>0.74652777777777779</v>
      </c>
      <c r="E15743">
        <v>10000</v>
      </c>
      <c r="G15743" s="31" t="s">
        <v>97</v>
      </c>
      <c r="H15743">
        <v>13</v>
      </c>
      <c r="I15743" s="31" t="s">
        <v>105</v>
      </c>
    </row>
    <row r="15744" spans="1:9" x14ac:dyDescent="0.3">
      <c r="A15744">
        <v>15772</v>
      </c>
      <c r="B15744">
        <v>3</v>
      </c>
      <c r="C15744">
        <v>252</v>
      </c>
      <c r="D15744" s="32">
        <v>0.82986111111111116</v>
      </c>
      <c r="E15744">
        <v>10000</v>
      </c>
      <c r="G15744" s="31" t="s">
        <v>97</v>
      </c>
      <c r="H15744">
        <v>14</v>
      </c>
      <c r="I15744" s="31" t="s">
        <v>104</v>
      </c>
    </row>
    <row r="15745" spans="1:9" x14ac:dyDescent="0.3">
      <c r="A15745">
        <v>15773</v>
      </c>
      <c r="B15745">
        <v>5</v>
      </c>
      <c r="C15745">
        <v>252</v>
      </c>
      <c r="D15745" s="32">
        <v>0.7680555555555556</v>
      </c>
      <c r="E15745">
        <v>10000</v>
      </c>
      <c r="G15745" s="31" t="s">
        <v>102</v>
      </c>
      <c r="H15745">
        <v>14</v>
      </c>
      <c r="I15745" s="31" t="s">
        <v>105</v>
      </c>
    </row>
    <row r="15746" spans="1:9" x14ac:dyDescent="0.3">
      <c r="A15746">
        <v>15774</v>
      </c>
      <c r="B15746">
        <v>5</v>
      </c>
      <c r="C15746">
        <v>252</v>
      </c>
      <c r="D15746" s="32">
        <v>0.78888888888888886</v>
      </c>
      <c r="E15746">
        <v>10000</v>
      </c>
      <c r="G15746" s="31" t="s">
        <v>102</v>
      </c>
      <c r="H15746">
        <v>15</v>
      </c>
      <c r="I15746" s="31" t="s">
        <v>105</v>
      </c>
    </row>
    <row r="15747" spans="1:9" x14ac:dyDescent="0.3">
      <c r="A15747">
        <v>15775</v>
      </c>
      <c r="B15747">
        <v>5</v>
      </c>
      <c r="C15747">
        <v>252</v>
      </c>
      <c r="D15747" s="32">
        <v>0.81041666666666667</v>
      </c>
      <c r="E15747">
        <v>10000</v>
      </c>
      <c r="G15747" s="31" t="s">
        <v>97</v>
      </c>
      <c r="H15747">
        <v>16</v>
      </c>
      <c r="I15747" s="31" t="s">
        <v>105</v>
      </c>
    </row>
    <row r="15748" spans="1:9" x14ac:dyDescent="0.3">
      <c r="A15748">
        <v>15776</v>
      </c>
      <c r="B15748">
        <v>5</v>
      </c>
      <c r="C15748">
        <v>252</v>
      </c>
      <c r="D15748" s="32"/>
      <c r="E15748">
        <v>10000</v>
      </c>
      <c r="G15748" s="31" t="s">
        <v>97</v>
      </c>
      <c r="H15748">
        <v>17</v>
      </c>
      <c r="I15748" s="31" t="s">
        <v>105</v>
      </c>
    </row>
    <row r="15749" spans="1:9" x14ac:dyDescent="0.3">
      <c r="A15749">
        <v>15777</v>
      </c>
      <c r="B15749">
        <v>3</v>
      </c>
      <c r="C15749">
        <v>253</v>
      </c>
      <c r="D15749" s="32">
        <v>0.47013888888888888</v>
      </c>
      <c r="E15749">
        <v>10000</v>
      </c>
      <c r="G15749" s="31" t="s">
        <v>97</v>
      </c>
      <c r="H15749">
        <v>4</v>
      </c>
      <c r="I15749" s="31" t="s">
        <v>104</v>
      </c>
    </row>
    <row r="15750" spans="1:9" x14ac:dyDescent="0.3">
      <c r="A15750">
        <v>15778</v>
      </c>
      <c r="B15750">
        <v>2</v>
      </c>
      <c r="C15750">
        <v>253</v>
      </c>
      <c r="D15750" s="32">
        <v>0.46319444444444446</v>
      </c>
      <c r="E15750">
        <v>10000</v>
      </c>
      <c r="F15750">
        <v>1000</v>
      </c>
      <c r="G15750" s="31" t="s">
        <v>97</v>
      </c>
      <c r="H15750">
        <v>4</v>
      </c>
      <c r="I15750" s="31" t="s">
        <v>98</v>
      </c>
    </row>
    <row r="15751" spans="1:9" x14ac:dyDescent="0.3">
      <c r="A15751">
        <v>15779</v>
      </c>
      <c r="B15751">
        <v>1</v>
      </c>
      <c r="C15751">
        <v>253</v>
      </c>
      <c r="D15751" s="32">
        <v>0.45694444444444443</v>
      </c>
      <c r="E15751">
        <v>13000</v>
      </c>
      <c r="G15751" s="31" t="s">
        <v>97</v>
      </c>
      <c r="H15751">
        <v>4</v>
      </c>
      <c r="I15751" s="31" t="s">
        <v>99</v>
      </c>
    </row>
    <row r="15752" spans="1:9" x14ac:dyDescent="0.3">
      <c r="A15752">
        <v>15780</v>
      </c>
      <c r="B15752">
        <v>4</v>
      </c>
      <c r="C15752">
        <v>253</v>
      </c>
      <c r="D15752" s="32">
        <v>0.48194444444444445</v>
      </c>
      <c r="E15752">
        <v>10000</v>
      </c>
      <c r="G15752" s="31" t="s">
        <v>102</v>
      </c>
      <c r="H15752">
        <v>4</v>
      </c>
      <c r="I15752" s="31" t="s">
        <v>103</v>
      </c>
    </row>
    <row r="15753" spans="1:9" x14ac:dyDescent="0.3">
      <c r="A15753">
        <v>15781</v>
      </c>
      <c r="B15753">
        <v>8</v>
      </c>
      <c r="C15753">
        <v>253</v>
      </c>
      <c r="D15753" s="32">
        <v>0.4513888888888889</v>
      </c>
      <c r="E15753">
        <v>10000</v>
      </c>
      <c r="F15753">
        <v>2000</v>
      </c>
      <c r="G15753" s="31" t="s">
        <v>102</v>
      </c>
      <c r="H15753">
        <v>4</v>
      </c>
      <c r="I15753" s="31" t="s">
        <v>101</v>
      </c>
    </row>
    <row r="15754" spans="1:9" x14ac:dyDescent="0.3">
      <c r="A15754">
        <v>15782</v>
      </c>
      <c r="B15754">
        <v>5</v>
      </c>
      <c r="C15754">
        <v>253</v>
      </c>
      <c r="D15754" s="32">
        <v>0.45277777777777778</v>
      </c>
      <c r="E15754">
        <v>10000</v>
      </c>
      <c r="F15754">
        <v>3000</v>
      </c>
      <c r="G15754" s="31" t="s">
        <v>102</v>
      </c>
      <c r="H15754">
        <v>4</v>
      </c>
      <c r="I15754" s="31" t="s">
        <v>105</v>
      </c>
    </row>
    <row r="15755" spans="1:9" x14ac:dyDescent="0.3">
      <c r="A15755">
        <v>15783</v>
      </c>
      <c r="B15755">
        <v>3</v>
      </c>
      <c r="C15755">
        <v>253</v>
      </c>
      <c r="D15755" s="32">
        <v>0.54166666666666663</v>
      </c>
      <c r="E15755">
        <v>10000</v>
      </c>
      <c r="G15755" s="31" t="s">
        <v>97</v>
      </c>
      <c r="H15755">
        <v>5</v>
      </c>
      <c r="I15755" s="31" t="s">
        <v>104</v>
      </c>
    </row>
    <row r="15756" spans="1:9" x14ac:dyDescent="0.3">
      <c r="A15756">
        <v>15784</v>
      </c>
      <c r="B15756">
        <v>2</v>
      </c>
      <c r="C15756">
        <v>253</v>
      </c>
      <c r="D15756" s="32">
        <v>0.48749999999999999</v>
      </c>
      <c r="E15756">
        <v>10000</v>
      </c>
      <c r="G15756" s="31" t="s">
        <v>102</v>
      </c>
      <c r="H15756">
        <v>5</v>
      </c>
      <c r="I15756" s="31" t="s">
        <v>98</v>
      </c>
    </row>
    <row r="15757" spans="1:9" x14ac:dyDescent="0.3">
      <c r="A15757">
        <v>15785</v>
      </c>
      <c r="B15757">
        <v>1</v>
      </c>
      <c r="C15757">
        <v>253</v>
      </c>
      <c r="D15757" s="32">
        <v>0.5131944444444444</v>
      </c>
      <c r="E15757">
        <v>10000</v>
      </c>
      <c r="G15757" s="31" t="s">
        <v>102</v>
      </c>
      <c r="H15757">
        <v>5</v>
      </c>
      <c r="I15757" s="31" t="s">
        <v>99</v>
      </c>
    </row>
    <row r="15758" spans="1:9" x14ac:dyDescent="0.3">
      <c r="A15758">
        <v>15786</v>
      </c>
      <c r="B15758">
        <v>4</v>
      </c>
      <c r="C15758">
        <v>253</v>
      </c>
      <c r="D15758" s="32">
        <v>0.52500000000000002</v>
      </c>
      <c r="E15758">
        <v>10000</v>
      </c>
      <c r="G15758" s="31" t="s">
        <v>102</v>
      </c>
      <c r="H15758">
        <v>5</v>
      </c>
      <c r="I15758" s="31" t="s">
        <v>103</v>
      </c>
    </row>
    <row r="15759" spans="1:9" x14ac:dyDescent="0.3">
      <c r="A15759">
        <v>15787</v>
      </c>
      <c r="B15759">
        <v>8</v>
      </c>
      <c r="C15759">
        <v>253</v>
      </c>
      <c r="D15759" s="32">
        <v>0.48402777777777778</v>
      </c>
      <c r="E15759">
        <v>13000</v>
      </c>
      <c r="G15759" s="31" t="s">
        <v>102</v>
      </c>
      <c r="H15759">
        <v>5</v>
      </c>
      <c r="I15759" s="31" t="s">
        <v>101</v>
      </c>
    </row>
    <row r="15760" spans="1:9" x14ac:dyDescent="0.3">
      <c r="A15760">
        <v>15788</v>
      </c>
      <c r="B15760">
        <v>5</v>
      </c>
      <c r="C15760">
        <v>253</v>
      </c>
      <c r="D15760" s="32">
        <v>0.5229166666666667</v>
      </c>
      <c r="E15760">
        <v>10000</v>
      </c>
      <c r="G15760" s="31" t="s">
        <v>97</v>
      </c>
      <c r="H15760">
        <v>5</v>
      </c>
      <c r="I15760" s="31" t="s">
        <v>105</v>
      </c>
    </row>
    <row r="15761" spans="1:9" x14ac:dyDescent="0.3">
      <c r="A15761">
        <v>15789</v>
      </c>
      <c r="B15761">
        <v>3</v>
      </c>
      <c r="C15761">
        <v>253</v>
      </c>
      <c r="D15761" s="32">
        <v>0.62777777777777777</v>
      </c>
      <c r="E15761">
        <v>10000</v>
      </c>
      <c r="F15761">
        <v>2000</v>
      </c>
      <c r="G15761" s="31" t="s">
        <v>102</v>
      </c>
      <c r="H15761">
        <v>6</v>
      </c>
      <c r="I15761" s="31" t="s">
        <v>104</v>
      </c>
    </row>
    <row r="15762" spans="1:9" x14ac:dyDescent="0.3">
      <c r="A15762">
        <v>15790</v>
      </c>
      <c r="B15762">
        <v>2</v>
      </c>
      <c r="C15762">
        <v>253</v>
      </c>
      <c r="D15762" s="32">
        <v>0.5229166666666667</v>
      </c>
      <c r="E15762">
        <v>10000</v>
      </c>
      <c r="G15762" s="31" t="s">
        <v>102</v>
      </c>
      <c r="H15762">
        <v>6</v>
      </c>
      <c r="I15762" s="31" t="s">
        <v>98</v>
      </c>
    </row>
    <row r="15763" spans="1:9" x14ac:dyDescent="0.3">
      <c r="A15763">
        <v>15791</v>
      </c>
      <c r="B15763">
        <v>1</v>
      </c>
      <c r="C15763">
        <v>253</v>
      </c>
      <c r="D15763" s="32">
        <v>0.53125</v>
      </c>
      <c r="E15763">
        <v>10000</v>
      </c>
      <c r="G15763" s="31" t="s">
        <v>102</v>
      </c>
      <c r="H15763">
        <v>6</v>
      </c>
      <c r="I15763" s="31" t="s">
        <v>99</v>
      </c>
    </row>
    <row r="15764" spans="1:9" x14ac:dyDescent="0.3">
      <c r="A15764">
        <v>15792</v>
      </c>
      <c r="B15764">
        <v>4</v>
      </c>
      <c r="C15764">
        <v>253</v>
      </c>
      <c r="D15764" s="32">
        <v>0.59583333333333333</v>
      </c>
      <c r="E15764">
        <v>10000</v>
      </c>
      <c r="G15764" s="31" t="s">
        <v>102</v>
      </c>
      <c r="H15764">
        <v>6</v>
      </c>
      <c r="I15764" s="31" t="s">
        <v>103</v>
      </c>
    </row>
    <row r="15765" spans="1:9" x14ac:dyDescent="0.3">
      <c r="A15765">
        <v>15793</v>
      </c>
      <c r="B15765">
        <v>8</v>
      </c>
      <c r="C15765">
        <v>253</v>
      </c>
      <c r="D15765" s="32">
        <v>0.54791666666666672</v>
      </c>
      <c r="E15765">
        <v>10000</v>
      </c>
      <c r="G15765" s="31" t="s">
        <v>102</v>
      </c>
      <c r="H15765">
        <v>6</v>
      </c>
      <c r="I15765" s="31" t="s">
        <v>101</v>
      </c>
    </row>
    <row r="15766" spans="1:9" x14ac:dyDescent="0.3">
      <c r="A15766">
        <v>15794</v>
      </c>
      <c r="B15766">
        <v>5</v>
      </c>
      <c r="C15766">
        <v>253</v>
      </c>
      <c r="D15766" s="32">
        <v>0.54027777777777775</v>
      </c>
      <c r="E15766">
        <v>10000</v>
      </c>
      <c r="G15766" s="31" t="s">
        <v>102</v>
      </c>
      <c r="H15766">
        <v>6</v>
      </c>
      <c r="I15766" s="31" t="s">
        <v>105</v>
      </c>
    </row>
    <row r="15767" spans="1:9" x14ac:dyDescent="0.3">
      <c r="A15767">
        <v>15795</v>
      </c>
      <c r="B15767">
        <v>3</v>
      </c>
      <c r="C15767">
        <v>253</v>
      </c>
      <c r="D15767" s="32">
        <v>0.65138888888888891</v>
      </c>
      <c r="E15767">
        <v>10000</v>
      </c>
      <c r="G15767" s="31" t="s">
        <v>102</v>
      </c>
      <c r="H15767">
        <v>7</v>
      </c>
      <c r="I15767" s="31" t="s">
        <v>104</v>
      </c>
    </row>
    <row r="15768" spans="1:9" x14ac:dyDescent="0.3">
      <c r="A15768">
        <v>15796</v>
      </c>
      <c r="B15768">
        <v>2</v>
      </c>
      <c r="C15768">
        <v>253</v>
      </c>
      <c r="D15768" s="32">
        <v>0.60902777777777772</v>
      </c>
      <c r="E15768">
        <v>13000</v>
      </c>
      <c r="G15768" s="31" t="s">
        <v>97</v>
      </c>
      <c r="H15768">
        <v>7</v>
      </c>
      <c r="I15768" s="31" t="s">
        <v>98</v>
      </c>
    </row>
    <row r="15769" spans="1:9" x14ac:dyDescent="0.3">
      <c r="A15769">
        <v>15797</v>
      </c>
      <c r="B15769">
        <v>1</v>
      </c>
      <c r="C15769">
        <v>253</v>
      </c>
      <c r="D15769" s="32">
        <v>0.62291666666666667</v>
      </c>
      <c r="E15769">
        <v>10000</v>
      </c>
      <c r="F15769">
        <v>1000</v>
      </c>
      <c r="G15769" s="31" t="s">
        <v>102</v>
      </c>
      <c r="H15769">
        <v>7</v>
      </c>
      <c r="I15769" s="31" t="s">
        <v>99</v>
      </c>
    </row>
    <row r="15770" spans="1:9" x14ac:dyDescent="0.3">
      <c r="A15770">
        <v>15798</v>
      </c>
      <c r="B15770">
        <v>4</v>
      </c>
      <c r="C15770">
        <v>253</v>
      </c>
      <c r="D15770" s="32">
        <v>0.63194444444444442</v>
      </c>
      <c r="E15770">
        <v>10000</v>
      </c>
      <c r="G15770" s="31" t="s">
        <v>102</v>
      </c>
      <c r="H15770">
        <v>7</v>
      </c>
      <c r="I15770" s="31" t="s">
        <v>103</v>
      </c>
    </row>
    <row r="15771" spans="1:9" x14ac:dyDescent="0.3">
      <c r="A15771">
        <v>15799</v>
      </c>
      <c r="B15771">
        <v>8</v>
      </c>
      <c r="C15771">
        <v>253</v>
      </c>
      <c r="D15771" s="32">
        <v>0.60277777777777775</v>
      </c>
      <c r="E15771">
        <v>10000</v>
      </c>
      <c r="G15771" s="31" t="s">
        <v>97</v>
      </c>
      <c r="H15771">
        <v>7</v>
      </c>
      <c r="I15771" s="31" t="s">
        <v>101</v>
      </c>
    </row>
    <row r="15772" spans="1:9" x14ac:dyDescent="0.3">
      <c r="A15772">
        <v>15800</v>
      </c>
      <c r="B15772">
        <v>5</v>
      </c>
      <c r="C15772">
        <v>253</v>
      </c>
      <c r="D15772" s="32">
        <v>0.55763888888888891</v>
      </c>
      <c r="E15772">
        <v>13000</v>
      </c>
      <c r="F15772">
        <v>1000</v>
      </c>
      <c r="G15772" s="31" t="s">
        <v>97</v>
      </c>
      <c r="H15772">
        <v>7</v>
      </c>
      <c r="I15772" s="31" t="s">
        <v>105</v>
      </c>
    </row>
    <row r="15773" spans="1:9" x14ac:dyDescent="0.3">
      <c r="A15773">
        <v>15801</v>
      </c>
      <c r="B15773">
        <v>3</v>
      </c>
      <c r="C15773">
        <v>253</v>
      </c>
      <c r="D15773" s="32">
        <v>0.68055555555555558</v>
      </c>
      <c r="E15773">
        <v>10000</v>
      </c>
      <c r="G15773" s="31" t="s">
        <v>97</v>
      </c>
      <c r="H15773">
        <v>8</v>
      </c>
      <c r="I15773" s="31" t="s">
        <v>104</v>
      </c>
    </row>
    <row r="15774" spans="1:9" x14ac:dyDescent="0.3">
      <c r="A15774">
        <v>15802</v>
      </c>
      <c r="B15774">
        <v>2</v>
      </c>
      <c r="C15774">
        <v>253</v>
      </c>
      <c r="D15774" s="32">
        <v>0.63680555555555551</v>
      </c>
      <c r="E15774">
        <v>13000</v>
      </c>
      <c r="G15774" s="31" t="s">
        <v>102</v>
      </c>
      <c r="H15774">
        <v>8</v>
      </c>
      <c r="I15774" s="31" t="s">
        <v>98</v>
      </c>
    </row>
    <row r="15775" spans="1:9" x14ac:dyDescent="0.3">
      <c r="A15775">
        <v>15803</v>
      </c>
      <c r="B15775">
        <v>1</v>
      </c>
      <c r="C15775">
        <v>253</v>
      </c>
      <c r="D15775" s="32">
        <v>0.65972222222222221</v>
      </c>
      <c r="E15775">
        <v>10000</v>
      </c>
      <c r="G15775" s="31" t="s">
        <v>102</v>
      </c>
      <c r="H15775">
        <v>8</v>
      </c>
      <c r="I15775" s="31" t="s">
        <v>99</v>
      </c>
    </row>
    <row r="15776" spans="1:9" x14ac:dyDescent="0.3">
      <c r="A15776">
        <v>15804</v>
      </c>
      <c r="B15776">
        <v>4</v>
      </c>
      <c r="C15776">
        <v>253</v>
      </c>
      <c r="D15776" s="32">
        <v>0.66249999999999998</v>
      </c>
      <c r="E15776">
        <v>10000</v>
      </c>
      <c r="G15776" s="31" t="s">
        <v>102</v>
      </c>
      <c r="H15776">
        <v>8</v>
      </c>
      <c r="I15776" s="31" t="s">
        <v>103</v>
      </c>
    </row>
    <row r="15777" spans="1:9" x14ac:dyDescent="0.3">
      <c r="A15777">
        <v>15805</v>
      </c>
      <c r="B15777">
        <v>8</v>
      </c>
      <c r="C15777">
        <v>253</v>
      </c>
      <c r="D15777" s="32">
        <v>0.62291666666666667</v>
      </c>
      <c r="E15777">
        <v>10000</v>
      </c>
      <c r="G15777" s="31" t="s">
        <v>97</v>
      </c>
      <c r="H15777">
        <v>8</v>
      </c>
      <c r="I15777" s="31" t="s">
        <v>101</v>
      </c>
    </row>
    <row r="15778" spans="1:9" x14ac:dyDescent="0.3">
      <c r="A15778">
        <v>15806</v>
      </c>
      <c r="B15778">
        <v>5</v>
      </c>
      <c r="C15778">
        <v>253</v>
      </c>
      <c r="D15778" s="32">
        <v>0.58333333333333337</v>
      </c>
      <c r="E15778">
        <v>10000</v>
      </c>
      <c r="F15778">
        <v>2000</v>
      </c>
      <c r="G15778" s="31" t="s">
        <v>97</v>
      </c>
      <c r="H15778">
        <v>8</v>
      </c>
      <c r="I15778" s="31" t="s">
        <v>105</v>
      </c>
    </row>
    <row r="15779" spans="1:9" x14ac:dyDescent="0.3">
      <c r="A15779">
        <v>15807</v>
      </c>
      <c r="B15779">
        <v>3</v>
      </c>
      <c r="C15779">
        <v>253</v>
      </c>
      <c r="D15779" s="32">
        <v>0.70138888888888884</v>
      </c>
      <c r="E15779">
        <v>10000</v>
      </c>
      <c r="G15779" s="31" t="s">
        <v>102</v>
      </c>
      <c r="H15779">
        <v>9</v>
      </c>
      <c r="I15779" s="31" t="s">
        <v>104</v>
      </c>
    </row>
    <row r="15780" spans="1:9" x14ac:dyDescent="0.3">
      <c r="A15780">
        <v>15808</v>
      </c>
      <c r="B15780">
        <v>2</v>
      </c>
      <c r="C15780">
        <v>253</v>
      </c>
      <c r="D15780" s="32">
        <v>0.67569444444444449</v>
      </c>
      <c r="E15780">
        <v>10000</v>
      </c>
      <c r="G15780" s="31" t="s">
        <v>97</v>
      </c>
      <c r="H15780">
        <v>9</v>
      </c>
      <c r="I15780" s="31" t="s">
        <v>98</v>
      </c>
    </row>
    <row r="15781" spans="1:9" x14ac:dyDescent="0.3">
      <c r="A15781">
        <v>15809</v>
      </c>
      <c r="B15781">
        <v>1</v>
      </c>
      <c r="C15781">
        <v>253</v>
      </c>
      <c r="D15781" s="32">
        <v>0.69861111111111107</v>
      </c>
      <c r="E15781">
        <v>10000</v>
      </c>
      <c r="F15781">
        <v>2000</v>
      </c>
      <c r="G15781" s="31" t="s">
        <v>97</v>
      </c>
      <c r="H15781">
        <v>9</v>
      </c>
      <c r="I15781" s="31" t="s">
        <v>99</v>
      </c>
    </row>
    <row r="15782" spans="1:9" x14ac:dyDescent="0.3">
      <c r="A15782">
        <v>15810</v>
      </c>
      <c r="B15782">
        <v>4</v>
      </c>
      <c r="C15782">
        <v>253</v>
      </c>
      <c r="D15782" s="32">
        <v>0.72361111111111109</v>
      </c>
      <c r="E15782">
        <v>10000</v>
      </c>
      <c r="G15782" s="31" t="s">
        <v>102</v>
      </c>
      <c r="H15782">
        <v>9</v>
      </c>
      <c r="I15782" s="31" t="s">
        <v>103</v>
      </c>
    </row>
    <row r="15783" spans="1:9" x14ac:dyDescent="0.3">
      <c r="A15783">
        <v>15811</v>
      </c>
      <c r="B15783">
        <v>8</v>
      </c>
      <c r="C15783">
        <v>253</v>
      </c>
      <c r="D15783" s="32">
        <v>0.69444444444444442</v>
      </c>
      <c r="E15783">
        <v>10000</v>
      </c>
      <c r="G15783" s="31" t="s">
        <v>102</v>
      </c>
      <c r="H15783">
        <v>9</v>
      </c>
      <c r="I15783" s="31" t="s">
        <v>101</v>
      </c>
    </row>
    <row r="15784" spans="1:9" x14ac:dyDescent="0.3">
      <c r="A15784">
        <v>15812</v>
      </c>
      <c r="B15784">
        <v>5</v>
      </c>
      <c r="C15784">
        <v>253</v>
      </c>
      <c r="D15784" s="32">
        <v>0.62916666666666665</v>
      </c>
      <c r="E15784">
        <v>10000</v>
      </c>
      <c r="G15784" s="31" t="s">
        <v>97</v>
      </c>
      <c r="H15784">
        <v>9</v>
      </c>
      <c r="I15784" s="31" t="s">
        <v>105</v>
      </c>
    </row>
    <row r="15785" spans="1:9" x14ac:dyDescent="0.3">
      <c r="A15785">
        <v>15813</v>
      </c>
      <c r="B15785">
        <v>3</v>
      </c>
      <c r="C15785">
        <v>253</v>
      </c>
      <c r="D15785" s="32">
        <v>0.72777777777777775</v>
      </c>
      <c r="E15785">
        <v>10000</v>
      </c>
      <c r="G15785" s="31" t="s">
        <v>102</v>
      </c>
      <c r="H15785">
        <v>10</v>
      </c>
      <c r="I15785" s="31" t="s">
        <v>104</v>
      </c>
    </row>
    <row r="15786" spans="1:9" x14ac:dyDescent="0.3">
      <c r="A15786">
        <v>15814</v>
      </c>
      <c r="B15786">
        <v>2</v>
      </c>
      <c r="C15786">
        <v>253</v>
      </c>
      <c r="D15786" s="32">
        <v>0.74583333333333335</v>
      </c>
      <c r="E15786">
        <v>10000</v>
      </c>
      <c r="G15786" s="31" t="s">
        <v>102</v>
      </c>
      <c r="H15786">
        <v>10</v>
      </c>
      <c r="I15786" s="31" t="s">
        <v>98</v>
      </c>
    </row>
    <row r="15787" spans="1:9" x14ac:dyDescent="0.3">
      <c r="A15787">
        <v>15815</v>
      </c>
      <c r="B15787">
        <v>1</v>
      </c>
      <c r="C15787">
        <v>253</v>
      </c>
      <c r="D15787" s="32">
        <v>0.73472222222222228</v>
      </c>
      <c r="E15787">
        <v>13000</v>
      </c>
      <c r="F15787">
        <v>2000</v>
      </c>
      <c r="G15787" s="31" t="s">
        <v>97</v>
      </c>
      <c r="H15787">
        <v>10</v>
      </c>
      <c r="I15787" s="31" t="s">
        <v>99</v>
      </c>
    </row>
    <row r="15788" spans="1:9" x14ac:dyDescent="0.3">
      <c r="A15788">
        <v>15816</v>
      </c>
      <c r="B15788">
        <v>4</v>
      </c>
      <c r="C15788">
        <v>253</v>
      </c>
      <c r="D15788" s="32">
        <v>0.76249999999999996</v>
      </c>
      <c r="E15788">
        <v>10000</v>
      </c>
      <c r="G15788" s="31" t="s">
        <v>97</v>
      </c>
      <c r="H15788">
        <v>10</v>
      </c>
      <c r="I15788" s="31" t="s">
        <v>103</v>
      </c>
    </row>
    <row r="15789" spans="1:9" x14ac:dyDescent="0.3">
      <c r="A15789">
        <v>15817</v>
      </c>
      <c r="B15789">
        <v>8</v>
      </c>
      <c r="C15789">
        <v>253</v>
      </c>
      <c r="D15789" s="32">
        <v>0.74444444444444446</v>
      </c>
      <c r="E15789">
        <v>10000</v>
      </c>
      <c r="G15789" s="31" t="s">
        <v>102</v>
      </c>
      <c r="H15789">
        <v>10</v>
      </c>
      <c r="I15789" s="31" t="s">
        <v>101</v>
      </c>
    </row>
    <row r="15790" spans="1:9" x14ac:dyDescent="0.3">
      <c r="A15790">
        <v>15818</v>
      </c>
      <c r="B15790">
        <v>5</v>
      </c>
      <c r="C15790">
        <v>253</v>
      </c>
      <c r="D15790" s="32">
        <v>0.65277777777777779</v>
      </c>
      <c r="E15790">
        <v>10000</v>
      </c>
      <c r="F15790">
        <v>1000</v>
      </c>
      <c r="G15790" s="31" t="s">
        <v>97</v>
      </c>
      <c r="H15790">
        <v>10</v>
      </c>
      <c r="I15790" s="31" t="s">
        <v>105</v>
      </c>
    </row>
    <row r="15791" spans="1:9" x14ac:dyDescent="0.3">
      <c r="A15791">
        <v>15819</v>
      </c>
      <c r="B15791">
        <v>3</v>
      </c>
      <c r="C15791">
        <v>253</v>
      </c>
      <c r="D15791" s="32">
        <v>0.75486111111111109</v>
      </c>
      <c r="E15791">
        <v>10000</v>
      </c>
      <c r="G15791" s="31" t="s">
        <v>97</v>
      </c>
      <c r="H15791">
        <v>11</v>
      </c>
      <c r="I15791" s="31" t="s">
        <v>104</v>
      </c>
    </row>
    <row r="15792" spans="1:9" x14ac:dyDescent="0.3">
      <c r="A15792">
        <v>15820</v>
      </c>
      <c r="B15792">
        <v>2</v>
      </c>
      <c r="C15792">
        <v>253</v>
      </c>
      <c r="D15792" s="32">
        <v>0.76458333333333328</v>
      </c>
      <c r="E15792">
        <v>10000</v>
      </c>
      <c r="G15792" s="31" t="s">
        <v>102</v>
      </c>
      <c r="H15792">
        <v>11</v>
      </c>
      <c r="I15792" s="31" t="s">
        <v>98</v>
      </c>
    </row>
    <row r="15793" spans="1:9" x14ac:dyDescent="0.3">
      <c r="A15793">
        <v>15821</v>
      </c>
      <c r="B15793">
        <v>1</v>
      </c>
      <c r="C15793">
        <v>253</v>
      </c>
      <c r="D15793" s="32">
        <v>0.76527777777777772</v>
      </c>
      <c r="E15793">
        <v>10000</v>
      </c>
      <c r="G15793" s="31" t="s">
        <v>102</v>
      </c>
      <c r="H15793">
        <v>11</v>
      </c>
      <c r="I15793" s="31" t="s">
        <v>99</v>
      </c>
    </row>
    <row r="15794" spans="1:9" x14ac:dyDescent="0.3">
      <c r="A15794">
        <v>15822</v>
      </c>
      <c r="B15794">
        <v>4</v>
      </c>
      <c r="C15794">
        <v>253</v>
      </c>
      <c r="D15794" s="32">
        <v>0.77569444444444446</v>
      </c>
      <c r="E15794">
        <v>10000</v>
      </c>
      <c r="G15794" s="31" t="s">
        <v>97</v>
      </c>
      <c r="H15794">
        <v>11</v>
      </c>
      <c r="I15794" s="31" t="s">
        <v>103</v>
      </c>
    </row>
    <row r="15795" spans="1:9" x14ac:dyDescent="0.3">
      <c r="A15795">
        <v>15823</v>
      </c>
      <c r="B15795">
        <v>8</v>
      </c>
      <c r="C15795">
        <v>253</v>
      </c>
      <c r="D15795" s="32">
        <v>0.77847222222222223</v>
      </c>
      <c r="E15795">
        <v>10000</v>
      </c>
      <c r="G15795" s="31" t="s">
        <v>102</v>
      </c>
      <c r="H15795">
        <v>11</v>
      </c>
      <c r="I15795" s="31" t="s">
        <v>101</v>
      </c>
    </row>
    <row r="15796" spans="1:9" x14ac:dyDescent="0.3">
      <c r="A15796">
        <v>15824</v>
      </c>
      <c r="B15796">
        <v>5</v>
      </c>
      <c r="C15796">
        <v>253</v>
      </c>
      <c r="D15796" s="32">
        <v>0.6694444444444444</v>
      </c>
      <c r="E15796">
        <v>10000</v>
      </c>
      <c r="G15796" s="31" t="s">
        <v>97</v>
      </c>
      <c r="H15796">
        <v>11</v>
      </c>
      <c r="I15796" s="31" t="s">
        <v>105</v>
      </c>
    </row>
    <row r="15797" spans="1:9" x14ac:dyDescent="0.3">
      <c r="A15797">
        <v>15825</v>
      </c>
      <c r="B15797">
        <v>3</v>
      </c>
      <c r="C15797">
        <v>253</v>
      </c>
      <c r="D15797" s="32">
        <v>0.77638888888888891</v>
      </c>
      <c r="E15797">
        <v>10000</v>
      </c>
      <c r="G15797" s="31" t="s">
        <v>102</v>
      </c>
      <c r="H15797">
        <v>12</v>
      </c>
      <c r="I15797" s="31" t="s">
        <v>104</v>
      </c>
    </row>
    <row r="15798" spans="1:9" x14ac:dyDescent="0.3">
      <c r="A15798">
        <v>15826</v>
      </c>
      <c r="B15798">
        <v>2</v>
      </c>
      <c r="C15798">
        <v>253</v>
      </c>
      <c r="D15798" s="32">
        <v>0.77847222222222223</v>
      </c>
      <c r="E15798">
        <v>10000</v>
      </c>
      <c r="G15798" s="31" t="s">
        <v>97</v>
      </c>
      <c r="H15798">
        <v>12</v>
      </c>
      <c r="I15798" s="31" t="s">
        <v>98</v>
      </c>
    </row>
    <row r="15799" spans="1:9" x14ac:dyDescent="0.3">
      <c r="A15799">
        <v>15827</v>
      </c>
      <c r="B15799">
        <v>1</v>
      </c>
      <c r="C15799">
        <v>253</v>
      </c>
      <c r="D15799" s="32">
        <v>0.84027777777777779</v>
      </c>
      <c r="E15799">
        <v>10000</v>
      </c>
      <c r="G15799" s="31" t="s">
        <v>102</v>
      </c>
      <c r="H15799">
        <v>12</v>
      </c>
      <c r="I15799" s="31" t="s">
        <v>99</v>
      </c>
    </row>
    <row r="15800" spans="1:9" x14ac:dyDescent="0.3">
      <c r="A15800">
        <v>15828</v>
      </c>
      <c r="B15800">
        <v>4</v>
      </c>
      <c r="C15800">
        <v>253</v>
      </c>
      <c r="D15800" s="32">
        <v>0.82291666666666663</v>
      </c>
      <c r="E15800">
        <v>10000</v>
      </c>
      <c r="G15800" s="31" t="s">
        <v>102</v>
      </c>
      <c r="H15800">
        <v>12</v>
      </c>
      <c r="I15800" s="31" t="s">
        <v>103</v>
      </c>
    </row>
    <row r="15801" spans="1:9" x14ac:dyDescent="0.3">
      <c r="A15801">
        <v>15829</v>
      </c>
      <c r="B15801">
        <v>5</v>
      </c>
      <c r="C15801">
        <v>253</v>
      </c>
      <c r="D15801" s="32">
        <v>0.69166666666666665</v>
      </c>
      <c r="E15801">
        <v>10000</v>
      </c>
      <c r="G15801" s="31" t="s">
        <v>97</v>
      </c>
      <c r="H15801">
        <v>12</v>
      </c>
      <c r="I15801" s="31" t="s">
        <v>105</v>
      </c>
    </row>
    <row r="15802" spans="1:9" x14ac:dyDescent="0.3">
      <c r="A15802">
        <v>15830</v>
      </c>
      <c r="B15802">
        <v>3</v>
      </c>
      <c r="C15802">
        <v>253</v>
      </c>
      <c r="D15802" s="32">
        <v>0.83263888888888893</v>
      </c>
      <c r="E15802">
        <v>13000</v>
      </c>
      <c r="G15802" s="31" t="s">
        <v>97</v>
      </c>
      <c r="H15802">
        <v>13</v>
      </c>
      <c r="I15802" s="31" t="s">
        <v>104</v>
      </c>
    </row>
    <row r="15803" spans="1:9" x14ac:dyDescent="0.3">
      <c r="A15803">
        <v>15831</v>
      </c>
      <c r="B15803">
        <v>2</v>
      </c>
      <c r="C15803">
        <v>253</v>
      </c>
      <c r="D15803" s="32">
        <v>0.8305555555555556</v>
      </c>
      <c r="E15803">
        <v>13000</v>
      </c>
      <c r="G15803" s="31" t="s">
        <v>102</v>
      </c>
      <c r="H15803">
        <v>13</v>
      </c>
      <c r="I15803" s="31" t="s">
        <v>98</v>
      </c>
    </row>
    <row r="15804" spans="1:9" x14ac:dyDescent="0.3">
      <c r="A15804">
        <v>15832</v>
      </c>
      <c r="B15804">
        <v>5</v>
      </c>
      <c r="C15804">
        <v>253</v>
      </c>
      <c r="D15804" s="32">
        <v>0.73958333333333337</v>
      </c>
      <c r="E15804">
        <v>10000</v>
      </c>
      <c r="G15804" s="31" t="s">
        <v>97</v>
      </c>
      <c r="H15804">
        <v>13</v>
      </c>
      <c r="I15804" s="31" t="s">
        <v>105</v>
      </c>
    </row>
    <row r="15805" spans="1:9" x14ac:dyDescent="0.3">
      <c r="A15805">
        <v>15833</v>
      </c>
      <c r="B15805">
        <v>5</v>
      </c>
      <c r="C15805">
        <v>253</v>
      </c>
      <c r="D15805" s="32">
        <v>0.76458333333333328</v>
      </c>
      <c r="E15805">
        <v>10000</v>
      </c>
      <c r="G15805" s="31" t="s">
        <v>97</v>
      </c>
      <c r="H15805">
        <v>14</v>
      </c>
      <c r="I15805" s="31" t="s">
        <v>105</v>
      </c>
    </row>
    <row r="15806" spans="1:9" x14ac:dyDescent="0.3">
      <c r="A15806">
        <v>15834</v>
      </c>
      <c r="B15806">
        <v>5</v>
      </c>
      <c r="C15806">
        <v>253</v>
      </c>
      <c r="D15806" s="32">
        <v>0.78125</v>
      </c>
      <c r="E15806">
        <v>10000</v>
      </c>
      <c r="F15806">
        <v>1000</v>
      </c>
      <c r="G15806" s="31" t="s">
        <v>97</v>
      </c>
      <c r="H15806">
        <v>15</v>
      </c>
      <c r="I15806" s="31" t="s">
        <v>105</v>
      </c>
    </row>
    <row r="15807" spans="1:9" x14ac:dyDescent="0.3">
      <c r="A15807">
        <v>15835</v>
      </c>
      <c r="B15807">
        <v>5</v>
      </c>
      <c r="C15807">
        <v>253</v>
      </c>
      <c r="D15807" s="32">
        <v>0.8208333333333333</v>
      </c>
      <c r="E15807">
        <v>10000</v>
      </c>
      <c r="G15807" s="31" t="s">
        <v>97</v>
      </c>
      <c r="H15807">
        <v>16</v>
      </c>
      <c r="I15807" s="31" t="s">
        <v>105</v>
      </c>
    </row>
    <row r="15808" spans="1:9" x14ac:dyDescent="0.3">
      <c r="A15808">
        <v>15836</v>
      </c>
      <c r="B15808">
        <v>3</v>
      </c>
      <c r="C15808">
        <v>254</v>
      </c>
      <c r="D15808" s="32">
        <v>0.45416666666666666</v>
      </c>
      <c r="E15808">
        <v>10000</v>
      </c>
      <c r="G15808" s="31" t="s">
        <v>102</v>
      </c>
      <c r="H15808">
        <v>4</v>
      </c>
      <c r="I15808" s="31" t="s">
        <v>104</v>
      </c>
    </row>
    <row r="15809" spans="1:9" x14ac:dyDescent="0.3">
      <c r="A15809">
        <v>15837</v>
      </c>
      <c r="B15809">
        <v>6</v>
      </c>
      <c r="C15809">
        <v>254</v>
      </c>
      <c r="D15809" s="32">
        <v>0.50138888888888888</v>
      </c>
      <c r="E15809">
        <v>10000</v>
      </c>
      <c r="F15809">
        <v>2000</v>
      </c>
      <c r="G15809" s="31" t="s">
        <v>97</v>
      </c>
      <c r="H15809">
        <v>4</v>
      </c>
      <c r="I15809" s="31" t="s">
        <v>100</v>
      </c>
    </row>
    <row r="15810" spans="1:9" x14ac:dyDescent="0.3">
      <c r="A15810">
        <v>15838</v>
      </c>
      <c r="B15810">
        <v>4</v>
      </c>
      <c r="C15810">
        <v>254</v>
      </c>
      <c r="D15810" s="32">
        <v>0.43888888888888888</v>
      </c>
      <c r="E15810">
        <v>10000</v>
      </c>
      <c r="G15810" s="31" t="s">
        <v>102</v>
      </c>
      <c r="H15810">
        <v>4</v>
      </c>
      <c r="I15810" s="31" t="s">
        <v>103</v>
      </c>
    </row>
    <row r="15811" spans="1:9" x14ac:dyDescent="0.3">
      <c r="A15811">
        <v>15839</v>
      </c>
      <c r="B15811">
        <v>8</v>
      </c>
      <c r="C15811">
        <v>254</v>
      </c>
      <c r="D15811" s="32">
        <v>0.46805555555555556</v>
      </c>
      <c r="E15811">
        <v>10000</v>
      </c>
      <c r="G15811" s="31" t="s">
        <v>102</v>
      </c>
      <c r="H15811">
        <v>4</v>
      </c>
      <c r="I15811" s="31" t="s">
        <v>101</v>
      </c>
    </row>
    <row r="15812" spans="1:9" x14ac:dyDescent="0.3">
      <c r="A15812">
        <v>15840</v>
      </c>
      <c r="B15812">
        <v>3</v>
      </c>
      <c r="C15812">
        <v>254</v>
      </c>
      <c r="D15812" s="32">
        <v>0.51041666666666663</v>
      </c>
      <c r="E15812">
        <v>10000</v>
      </c>
      <c r="F15812">
        <v>1000</v>
      </c>
      <c r="G15812" s="31" t="s">
        <v>102</v>
      </c>
      <c r="H15812">
        <v>5</v>
      </c>
      <c r="I15812" s="31" t="s">
        <v>104</v>
      </c>
    </row>
    <row r="15813" spans="1:9" x14ac:dyDescent="0.3">
      <c r="A15813">
        <v>15841</v>
      </c>
      <c r="B15813">
        <v>6</v>
      </c>
      <c r="C15813">
        <v>254</v>
      </c>
      <c r="D15813" s="32">
        <v>0.55833333333333335</v>
      </c>
      <c r="E15813">
        <v>10000</v>
      </c>
      <c r="G15813" s="31" t="s">
        <v>102</v>
      </c>
      <c r="H15813">
        <v>5</v>
      </c>
      <c r="I15813" s="31" t="s">
        <v>100</v>
      </c>
    </row>
    <row r="15814" spans="1:9" x14ac:dyDescent="0.3">
      <c r="A15814">
        <v>15842</v>
      </c>
      <c r="B15814">
        <v>4</v>
      </c>
      <c r="C15814">
        <v>254</v>
      </c>
      <c r="D15814" s="32">
        <v>0.52569444444444446</v>
      </c>
      <c r="E15814">
        <v>10000</v>
      </c>
      <c r="G15814" s="31" t="s">
        <v>97</v>
      </c>
      <c r="H15814">
        <v>5</v>
      </c>
      <c r="I15814" s="31" t="s">
        <v>103</v>
      </c>
    </row>
    <row r="15815" spans="1:9" x14ac:dyDescent="0.3">
      <c r="A15815">
        <v>15843</v>
      </c>
      <c r="B15815">
        <v>8</v>
      </c>
      <c r="C15815">
        <v>254</v>
      </c>
      <c r="D15815" s="32">
        <v>0.54861111111111116</v>
      </c>
      <c r="E15815">
        <v>10000</v>
      </c>
      <c r="G15815" s="31" t="s">
        <v>97</v>
      </c>
      <c r="H15815">
        <v>5</v>
      </c>
      <c r="I15815" s="31" t="s">
        <v>101</v>
      </c>
    </row>
    <row r="15816" spans="1:9" x14ac:dyDescent="0.3">
      <c r="A15816">
        <v>15844</v>
      </c>
      <c r="B15816">
        <v>3</v>
      </c>
      <c r="C15816">
        <v>254</v>
      </c>
      <c r="D15816" s="32">
        <v>0.5395833333333333</v>
      </c>
      <c r="E15816">
        <v>10000</v>
      </c>
      <c r="G15816" s="31" t="s">
        <v>97</v>
      </c>
      <c r="H15816">
        <v>6</v>
      </c>
      <c r="I15816" s="31" t="s">
        <v>104</v>
      </c>
    </row>
    <row r="15817" spans="1:9" x14ac:dyDescent="0.3">
      <c r="A15817">
        <v>15845</v>
      </c>
      <c r="B15817">
        <v>6</v>
      </c>
      <c r="C15817">
        <v>254</v>
      </c>
      <c r="D15817" s="32">
        <v>0.55833333333333335</v>
      </c>
      <c r="E15817">
        <v>10000</v>
      </c>
      <c r="G15817" s="31" t="s">
        <v>102</v>
      </c>
      <c r="H15817">
        <v>6</v>
      </c>
      <c r="I15817" s="31" t="s">
        <v>100</v>
      </c>
    </row>
    <row r="15818" spans="1:9" x14ac:dyDescent="0.3">
      <c r="A15818">
        <v>15846</v>
      </c>
      <c r="B15818">
        <v>4</v>
      </c>
      <c r="C15818">
        <v>254</v>
      </c>
      <c r="D15818" s="32">
        <v>0.55208333333333337</v>
      </c>
      <c r="E15818">
        <v>10000</v>
      </c>
      <c r="G15818" s="31" t="s">
        <v>102</v>
      </c>
      <c r="H15818">
        <v>6</v>
      </c>
      <c r="I15818" s="31" t="s">
        <v>103</v>
      </c>
    </row>
    <row r="15819" spans="1:9" x14ac:dyDescent="0.3">
      <c r="A15819">
        <v>15847</v>
      </c>
      <c r="B15819">
        <v>8</v>
      </c>
      <c r="C15819">
        <v>254</v>
      </c>
      <c r="D15819" s="32">
        <v>0.5756944444444444</v>
      </c>
      <c r="E15819">
        <v>10000</v>
      </c>
      <c r="G15819" s="31" t="s">
        <v>102</v>
      </c>
      <c r="H15819">
        <v>6</v>
      </c>
      <c r="I15819" s="31" t="s">
        <v>101</v>
      </c>
    </row>
    <row r="15820" spans="1:9" x14ac:dyDescent="0.3">
      <c r="A15820">
        <v>15848</v>
      </c>
      <c r="B15820">
        <v>3</v>
      </c>
      <c r="C15820">
        <v>254</v>
      </c>
      <c r="D15820" s="32">
        <v>0.55763888888888891</v>
      </c>
      <c r="E15820">
        <v>10000</v>
      </c>
      <c r="G15820" s="31" t="s">
        <v>102</v>
      </c>
      <c r="H15820">
        <v>7</v>
      </c>
      <c r="I15820" s="31" t="s">
        <v>104</v>
      </c>
    </row>
    <row r="15821" spans="1:9" x14ac:dyDescent="0.3">
      <c r="A15821">
        <v>15849</v>
      </c>
      <c r="B15821">
        <v>6</v>
      </c>
      <c r="C15821">
        <v>254</v>
      </c>
      <c r="D15821" s="32">
        <v>0.58402777777777781</v>
      </c>
      <c r="E15821">
        <v>10000</v>
      </c>
      <c r="G15821" s="31" t="s">
        <v>97</v>
      </c>
      <c r="H15821">
        <v>7</v>
      </c>
      <c r="I15821" s="31" t="s">
        <v>100</v>
      </c>
    </row>
    <row r="15822" spans="1:9" x14ac:dyDescent="0.3">
      <c r="A15822">
        <v>15850</v>
      </c>
      <c r="B15822">
        <v>4</v>
      </c>
      <c r="C15822">
        <v>254</v>
      </c>
      <c r="D15822" s="32">
        <v>0.57986111111111116</v>
      </c>
      <c r="E15822">
        <v>10000</v>
      </c>
      <c r="G15822" s="31" t="s">
        <v>97</v>
      </c>
      <c r="H15822">
        <v>7</v>
      </c>
      <c r="I15822" s="31" t="s">
        <v>103</v>
      </c>
    </row>
    <row r="15823" spans="1:9" x14ac:dyDescent="0.3">
      <c r="A15823">
        <v>15851</v>
      </c>
      <c r="B15823">
        <v>8</v>
      </c>
      <c r="C15823">
        <v>254</v>
      </c>
      <c r="D15823" s="32">
        <v>0.625</v>
      </c>
      <c r="E15823">
        <v>10000</v>
      </c>
      <c r="G15823" s="31" t="s">
        <v>97</v>
      </c>
      <c r="H15823">
        <v>7</v>
      </c>
      <c r="I15823" s="31" t="s">
        <v>101</v>
      </c>
    </row>
    <row r="15824" spans="1:9" x14ac:dyDescent="0.3">
      <c r="A15824">
        <v>15852</v>
      </c>
      <c r="B15824">
        <v>3</v>
      </c>
      <c r="C15824">
        <v>254</v>
      </c>
      <c r="D15824" s="32">
        <v>0.62708333333333333</v>
      </c>
      <c r="E15824">
        <v>10000</v>
      </c>
      <c r="F15824">
        <v>2000</v>
      </c>
      <c r="G15824" s="31" t="s">
        <v>97</v>
      </c>
      <c r="H15824">
        <v>8</v>
      </c>
      <c r="I15824" s="31" t="s">
        <v>104</v>
      </c>
    </row>
    <row r="15825" spans="1:9" x14ac:dyDescent="0.3">
      <c r="A15825">
        <v>15853</v>
      </c>
      <c r="B15825">
        <v>6</v>
      </c>
      <c r="C15825">
        <v>254</v>
      </c>
      <c r="D15825" s="32">
        <v>0.63194444444444442</v>
      </c>
      <c r="E15825">
        <v>10000</v>
      </c>
      <c r="G15825" s="31" t="s">
        <v>97</v>
      </c>
      <c r="H15825">
        <v>8</v>
      </c>
      <c r="I15825" s="31" t="s">
        <v>100</v>
      </c>
    </row>
    <row r="15826" spans="1:9" x14ac:dyDescent="0.3">
      <c r="A15826">
        <v>15854</v>
      </c>
      <c r="B15826">
        <v>4</v>
      </c>
      <c r="C15826">
        <v>254</v>
      </c>
      <c r="D15826" s="32">
        <v>0.62430555555555556</v>
      </c>
      <c r="E15826">
        <v>10000</v>
      </c>
      <c r="G15826" s="31" t="s">
        <v>97</v>
      </c>
      <c r="H15826">
        <v>8</v>
      </c>
      <c r="I15826" s="31" t="s">
        <v>103</v>
      </c>
    </row>
    <row r="15827" spans="1:9" x14ac:dyDescent="0.3">
      <c r="A15827">
        <v>15855</v>
      </c>
      <c r="B15827">
        <v>8</v>
      </c>
      <c r="C15827">
        <v>254</v>
      </c>
      <c r="D15827" s="32">
        <v>0.70486111111111116</v>
      </c>
      <c r="E15827">
        <v>13000</v>
      </c>
      <c r="F15827">
        <v>2000</v>
      </c>
      <c r="G15827" s="31" t="s">
        <v>97</v>
      </c>
      <c r="H15827">
        <v>8</v>
      </c>
      <c r="I15827" s="31" t="s">
        <v>101</v>
      </c>
    </row>
    <row r="15828" spans="1:9" x14ac:dyDescent="0.3">
      <c r="A15828">
        <v>15856</v>
      </c>
      <c r="B15828">
        <v>3</v>
      </c>
      <c r="C15828">
        <v>254</v>
      </c>
      <c r="D15828" s="32">
        <v>0.64722222222222225</v>
      </c>
      <c r="E15828">
        <v>10000</v>
      </c>
      <c r="G15828" s="31" t="s">
        <v>97</v>
      </c>
      <c r="H15828">
        <v>9</v>
      </c>
      <c r="I15828" s="31" t="s">
        <v>104</v>
      </c>
    </row>
    <row r="15829" spans="1:9" x14ac:dyDescent="0.3">
      <c r="A15829">
        <v>15857</v>
      </c>
      <c r="B15829">
        <v>6</v>
      </c>
      <c r="C15829">
        <v>254</v>
      </c>
      <c r="D15829" s="32">
        <v>0.70416666666666672</v>
      </c>
      <c r="E15829">
        <v>13000</v>
      </c>
      <c r="F15829">
        <v>2000</v>
      </c>
      <c r="G15829" s="31" t="s">
        <v>97</v>
      </c>
      <c r="H15829">
        <v>9</v>
      </c>
      <c r="I15829" s="31" t="s">
        <v>100</v>
      </c>
    </row>
    <row r="15830" spans="1:9" x14ac:dyDescent="0.3">
      <c r="A15830">
        <v>15858</v>
      </c>
      <c r="B15830">
        <v>4</v>
      </c>
      <c r="C15830">
        <v>254</v>
      </c>
      <c r="D15830" s="32">
        <v>0.64583333333333337</v>
      </c>
      <c r="E15830">
        <v>10000</v>
      </c>
      <c r="G15830" s="31" t="s">
        <v>102</v>
      </c>
      <c r="H15830">
        <v>9</v>
      </c>
      <c r="I15830" s="31" t="s">
        <v>103</v>
      </c>
    </row>
    <row r="15831" spans="1:9" x14ac:dyDescent="0.3">
      <c r="A15831">
        <v>15859</v>
      </c>
      <c r="B15831">
        <v>8</v>
      </c>
      <c r="C15831">
        <v>254</v>
      </c>
      <c r="D15831" s="32">
        <v>0.75</v>
      </c>
      <c r="E15831">
        <v>10000</v>
      </c>
      <c r="F15831">
        <v>900</v>
      </c>
      <c r="G15831" s="31" t="s">
        <v>102</v>
      </c>
      <c r="H15831">
        <v>9</v>
      </c>
      <c r="I15831" s="31" t="s">
        <v>101</v>
      </c>
    </row>
    <row r="15832" spans="1:9" x14ac:dyDescent="0.3">
      <c r="A15832">
        <v>15860</v>
      </c>
      <c r="B15832">
        <v>3</v>
      </c>
      <c r="C15832">
        <v>254</v>
      </c>
      <c r="D15832" s="32">
        <v>0.67291666666666672</v>
      </c>
      <c r="E15832">
        <v>10000</v>
      </c>
      <c r="G15832" s="31" t="s">
        <v>97</v>
      </c>
      <c r="H15832">
        <v>10</v>
      </c>
      <c r="I15832" s="31" t="s">
        <v>104</v>
      </c>
    </row>
    <row r="15833" spans="1:9" x14ac:dyDescent="0.3">
      <c r="A15833">
        <v>15861</v>
      </c>
      <c r="B15833">
        <v>6</v>
      </c>
      <c r="C15833">
        <v>254</v>
      </c>
      <c r="D15833" s="32">
        <v>0.73750000000000004</v>
      </c>
      <c r="E15833">
        <v>10000</v>
      </c>
      <c r="G15833" s="31" t="s">
        <v>97</v>
      </c>
      <c r="H15833">
        <v>10</v>
      </c>
      <c r="I15833" s="31" t="s">
        <v>100</v>
      </c>
    </row>
    <row r="15834" spans="1:9" x14ac:dyDescent="0.3">
      <c r="A15834">
        <v>15862</v>
      </c>
      <c r="B15834">
        <v>4</v>
      </c>
      <c r="C15834">
        <v>254</v>
      </c>
      <c r="D15834" s="32">
        <v>0.68125000000000002</v>
      </c>
      <c r="E15834">
        <v>13000</v>
      </c>
      <c r="G15834" s="31" t="s">
        <v>102</v>
      </c>
      <c r="H15834">
        <v>10</v>
      </c>
      <c r="I15834" s="31" t="s">
        <v>103</v>
      </c>
    </row>
    <row r="15835" spans="1:9" x14ac:dyDescent="0.3">
      <c r="A15835">
        <v>15863</v>
      </c>
      <c r="B15835">
        <v>8</v>
      </c>
      <c r="C15835">
        <v>254</v>
      </c>
      <c r="D15835" s="32">
        <v>0.76875000000000004</v>
      </c>
      <c r="E15835">
        <v>10000</v>
      </c>
      <c r="F15835">
        <v>1000</v>
      </c>
      <c r="G15835" s="31" t="s">
        <v>102</v>
      </c>
      <c r="H15835">
        <v>10</v>
      </c>
      <c r="I15835" s="31" t="s">
        <v>101</v>
      </c>
    </row>
    <row r="15836" spans="1:9" x14ac:dyDescent="0.3">
      <c r="A15836">
        <v>15864</v>
      </c>
      <c r="B15836">
        <v>3</v>
      </c>
      <c r="C15836">
        <v>254</v>
      </c>
      <c r="D15836" s="32">
        <v>0.70208333333333328</v>
      </c>
      <c r="E15836">
        <v>10000</v>
      </c>
      <c r="G15836" s="31" t="s">
        <v>97</v>
      </c>
      <c r="H15836">
        <v>11</v>
      </c>
      <c r="I15836" s="31" t="s">
        <v>104</v>
      </c>
    </row>
    <row r="15837" spans="1:9" x14ac:dyDescent="0.3">
      <c r="A15837">
        <v>15865</v>
      </c>
      <c r="B15837">
        <v>6</v>
      </c>
      <c r="C15837">
        <v>254</v>
      </c>
      <c r="D15837" s="32">
        <v>0.77430555555555558</v>
      </c>
      <c r="E15837">
        <v>10000</v>
      </c>
      <c r="G15837" s="31" t="s">
        <v>102</v>
      </c>
      <c r="H15837">
        <v>11</v>
      </c>
      <c r="I15837" s="31" t="s">
        <v>100</v>
      </c>
    </row>
    <row r="15838" spans="1:9" x14ac:dyDescent="0.3">
      <c r="A15838">
        <v>15866</v>
      </c>
      <c r="B15838">
        <v>4</v>
      </c>
      <c r="C15838">
        <v>254</v>
      </c>
      <c r="D15838" s="32">
        <v>0.69861111111111107</v>
      </c>
      <c r="E15838">
        <v>10000</v>
      </c>
      <c r="G15838" s="31" t="s">
        <v>97</v>
      </c>
      <c r="H15838">
        <v>11</v>
      </c>
      <c r="I15838" s="31" t="s">
        <v>103</v>
      </c>
    </row>
    <row r="15839" spans="1:9" x14ac:dyDescent="0.3">
      <c r="A15839">
        <v>15867</v>
      </c>
      <c r="B15839">
        <v>8</v>
      </c>
      <c r="C15839">
        <v>254</v>
      </c>
      <c r="D15839" s="32">
        <v>0.80972222222222223</v>
      </c>
      <c r="E15839">
        <v>10000</v>
      </c>
      <c r="G15839" s="31" t="s">
        <v>102</v>
      </c>
      <c r="H15839">
        <v>11</v>
      </c>
      <c r="I15839" s="31" t="s">
        <v>101</v>
      </c>
    </row>
    <row r="15840" spans="1:9" x14ac:dyDescent="0.3">
      <c r="A15840">
        <v>15868</v>
      </c>
      <c r="B15840">
        <v>3</v>
      </c>
      <c r="C15840">
        <v>254</v>
      </c>
      <c r="D15840" s="32">
        <v>0.72152777777777777</v>
      </c>
      <c r="E15840">
        <v>10000</v>
      </c>
      <c r="G15840" s="31" t="s">
        <v>102</v>
      </c>
      <c r="H15840">
        <v>12</v>
      </c>
      <c r="I15840" s="31" t="s">
        <v>104</v>
      </c>
    </row>
    <row r="15841" spans="1:9" x14ac:dyDescent="0.3">
      <c r="A15841">
        <v>15869</v>
      </c>
      <c r="B15841">
        <v>6</v>
      </c>
      <c r="C15841">
        <v>254</v>
      </c>
      <c r="D15841" s="32">
        <v>0.82430555555555551</v>
      </c>
      <c r="E15841">
        <v>10000</v>
      </c>
      <c r="G15841" s="31" t="s">
        <v>97</v>
      </c>
      <c r="H15841">
        <v>12</v>
      </c>
      <c r="I15841" s="31" t="s">
        <v>100</v>
      </c>
    </row>
    <row r="15842" spans="1:9" x14ac:dyDescent="0.3">
      <c r="A15842">
        <v>15870</v>
      </c>
      <c r="B15842">
        <v>4</v>
      </c>
      <c r="C15842">
        <v>254</v>
      </c>
      <c r="D15842" s="32">
        <v>0.71875</v>
      </c>
      <c r="E15842">
        <v>10000</v>
      </c>
      <c r="G15842" s="31" t="s">
        <v>97</v>
      </c>
      <c r="H15842">
        <v>12</v>
      </c>
      <c r="I15842" s="31" t="s">
        <v>103</v>
      </c>
    </row>
    <row r="15843" spans="1:9" x14ac:dyDescent="0.3">
      <c r="A15843">
        <v>15871</v>
      </c>
      <c r="B15843">
        <v>8</v>
      </c>
      <c r="C15843">
        <v>254</v>
      </c>
      <c r="D15843" s="32"/>
      <c r="E15843">
        <v>10000</v>
      </c>
      <c r="G15843" s="31" t="s">
        <v>97</v>
      </c>
      <c r="H15843">
        <v>12</v>
      </c>
      <c r="I15843" s="31" t="s">
        <v>101</v>
      </c>
    </row>
    <row r="15844" spans="1:9" x14ac:dyDescent="0.3">
      <c r="A15844">
        <v>15872</v>
      </c>
      <c r="B15844">
        <v>3</v>
      </c>
      <c r="C15844">
        <v>254</v>
      </c>
      <c r="D15844" s="32">
        <v>0.75416666666666665</v>
      </c>
      <c r="E15844">
        <v>10000</v>
      </c>
      <c r="G15844" s="31" t="s">
        <v>97</v>
      </c>
      <c r="H15844">
        <v>13</v>
      </c>
      <c r="I15844" s="31" t="s">
        <v>104</v>
      </c>
    </row>
    <row r="15845" spans="1:9" x14ac:dyDescent="0.3">
      <c r="A15845">
        <v>15873</v>
      </c>
      <c r="B15845">
        <v>4</v>
      </c>
      <c r="C15845">
        <v>254</v>
      </c>
      <c r="D15845" s="32">
        <v>0.7631944444444444</v>
      </c>
      <c r="E15845">
        <v>10000</v>
      </c>
      <c r="G15845" s="31" t="s">
        <v>102</v>
      </c>
      <c r="H15845">
        <v>13</v>
      </c>
      <c r="I15845" s="31" t="s">
        <v>103</v>
      </c>
    </row>
    <row r="15846" spans="1:9" x14ac:dyDescent="0.3">
      <c r="A15846">
        <v>15874</v>
      </c>
      <c r="B15846">
        <v>3</v>
      </c>
      <c r="C15846">
        <v>254</v>
      </c>
      <c r="D15846" s="32">
        <v>0.79722222222222228</v>
      </c>
      <c r="E15846">
        <v>10000</v>
      </c>
      <c r="G15846" s="31" t="s">
        <v>97</v>
      </c>
      <c r="H15846">
        <v>14</v>
      </c>
      <c r="I15846" s="31" t="s">
        <v>104</v>
      </c>
    </row>
    <row r="15847" spans="1:9" x14ac:dyDescent="0.3">
      <c r="A15847">
        <v>15875</v>
      </c>
      <c r="B15847">
        <v>4</v>
      </c>
      <c r="C15847">
        <v>254</v>
      </c>
      <c r="D15847" s="32">
        <v>0.77708333333333335</v>
      </c>
      <c r="E15847">
        <v>10000</v>
      </c>
      <c r="G15847" s="31" t="s">
        <v>102</v>
      </c>
      <c r="H15847">
        <v>14</v>
      </c>
      <c r="I15847" s="31" t="s">
        <v>103</v>
      </c>
    </row>
    <row r="15848" spans="1:9" x14ac:dyDescent="0.3">
      <c r="A15848">
        <v>15876</v>
      </c>
      <c r="B15848">
        <v>3</v>
      </c>
      <c r="C15848">
        <v>254</v>
      </c>
      <c r="D15848" s="32"/>
      <c r="E15848">
        <v>13000</v>
      </c>
      <c r="G15848" s="31" t="s">
        <v>102</v>
      </c>
      <c r="H15848">
        <v>15</v>
      </c>
      <c r="I15848" s="31" t="s">
        <v>104</v>
      </c>
    </row>
    <row r="15849" spans="1:9" x14ac:dyDescent="0.3">
      <c r="A15849">
        <v>15877</v>
      </c>
      <c r="B15849">
        <v>4</v>
      </c>
      <c r="C15849">
        <v>254</v>
      </c>
      <c r="D15849" s="32">
        <v>0.80902777777777779</v>
      </c>
      <c r="E15849">
        <v>10000</v>
      </c>
      <c r="G15849" s="31" t="s">
        <v>97</v>
      </c>
      <c r="H15849">
        <v>15</v>
      </c>
      <c r="I15849" s="31" t="s">
        <v>103</v>
      </c>
    </row>
    <row r="15850" spans="1:9" x14ac:dyDescent="0.3">
      <c r="A15850">
        <v>15878</v>
      </c>
      <c r="B15850">
        <v>4</v>
      </c>
      <c r="C15850">
        <v>254</v>
      </c>
      <c r="D15850" s="32"/>
      <c r="E15850">
        <v>10000</v>
      </c>
      <c r="G15850" s="31" t="s">
        <v>97</v>
      </c>
      <c r="H15850">
        <v>16</v>
      </c>
      <c r="I15850" s="31" t="s">
        <v>103</v>
      </c>
    </row>
    <row r="15851" spans="1:9" x14ac:dyDescent="0.3">
      <c r="A15851">
        <v>15879</v>
      </c>
      <c r="B15851">
        <v>3</v>
      </c>
      <c r="C15851">
        <v>255</v>
      </c>
      <c r="D15851" s="32">
        <v>0.44722222222222224</v>
      </c>
      <c r="E15851">
        <v>10000</v>
      </c>
      <c r="G15851" s="31" t="s">
        <v>97</v>
      </c>
      <c r="H15851">
        <v>4</v>
      </c>
      <c r="I15851" s="31" t="s">
        <v>104</v>
      </c>
    </row>
    <row r="15852" spans="1:9" x14ac:dyDescent="0.3">
      <c r="A15852">
        <v>15880</v>
      </c>
      <c r="B15852">
        <v>2</v>
      </c>
      <c r="C15852">
        <v>255</v>
      </c>
      <c r="D15852" s="32">
        <v>0.45833333333333331</v>
      </c>
      <c r="E15852">
        <v>10000</v>
      </c>
      <c r="G15852" s="31" t="s">
        <v>102</v>
      </c>
      <c r="H15852">
        <v>4</v>
      </c>
      <c r="I15852" s="31" t="s">
        <v>98</v>
      </c>
    </row>
    <row r="15853" spans="1:9" x14ac:dyDescent="0.3">
      <c r="A15853">
        <v>15881</v>
      </c>
      <c r="B15853">
        <v>1</v>
      </c>
      <c r="C15853">
        <v>255</v>
      </c>
      <c r="D15853" s="32">
        <v>0.45624999999999999</v>
      </c>
      <c r="E15853">
        <v>10000</v>
      </c>
      <c r="G15853" s="31" t="s">
        <v>102</v>
      </c>
      <c r="H15853">
        <v>4</v>
      </c>
      <c r="I15853" s="31" t="s">
        <v>99</v>
      </c>
    </row>
    <row r="15854" spans="1:9" x14ac:dyDescent="0.3">
      <c r="A15854">
        <v>15882</v>
      </c>
      <c r="B15854">
        <v>6</v>
      </c>
      <c r="C15854">
        <v>255</v>
      </c>
      <c r="D15854" s="32">
        <v>0.44583333333333336</v>
      </c>
      <c r="E15854">
        <v>10000</v>
      </c>
      <c r="G15854" s="31" t="s">
        <v>97</v>
      </c>
      <c r="H15854">
        <v>4</v>
      </c>
      <c r="I15854" s="31" t="s">
        <v>100</v>
      </c>
    </row>
    <row r="15855" spans="1:9" x14ac:dyDescent="0.3">
      <c r="A15855">
        <v>15883</v>
      </c>
      <c r="B15855">
        <v>8</v>
      </c>
      <c r="C15855">
        <v>255</v>
      </c>
      <c r="D15855" s="32">
        <v>0.4513888888888889</v>
      </c>
      <c r="E15855">
        <v>10000</v>
      </c>
      <c r="G15855" s="31" t="s">
        <v>102</v>
      </c>
      <c r="H15855">
        <v>4</v>
      </c>
      <c r="I15855" s="31" t="s">
        <v>101</v>
      </c>
    </row>
    <row r="15856" spans="1:9" x14ac:dyDescent="0.3">
      <c r="A15856">
        <v>15884</v>
      </c>
      <c r="B15856">
        <v>3</v>
      </c>
      <c r="C15856">
        <v>255</v>
      </c>
      <c r="D15856" s="32">
        <v>0.47013888888888888</v>
      </c>
      <c r="E15856">
        <v>10000</v>
      </c>
      <c r="G15856" s="31" t="s">
        <v>102</v>
      </c>
      <c r="H15856">
        <v>5</v>
      </c>
      <c r="I15856" s="31" t="s">
        <v>104</v>
      </c>
    </row>
    <row r="15857" spans="1:9" x14ac:dyDescent="0.3">
      <c r="A15857">
        <v>15885</v>
      </c>
      <c r="B15857">
        <v>2</v>
      </c>
      <c r="C15857">
        <v>255</v>
      </c>
      <c r="D15857" s="32">
        <v>0.58194444444444449</v>
      </c>
      <c r="E15857">
        <v>10000</v>
      </c>
      <c r="G15857" s="31" t="s">
        <v>97</v>
      </c>
      <c r="H15857">
        <v>5</v>
      </c>
      <c r="I15857" s="31" t="s">
        <v>98</v>
      </c>
    </row>
    <row r="15858" spans="1:9" x14ac:dyDescent="0.3">
      <c r="A15858">
        <v>15886</v>
      </c>
      <c r="B15858">
        <v>1</v>
      </c>
      <c r="C15858">
        <v>255</v>
      </c>
      <c r="D15858" s="32">
        <v>0.48819444444444443</v>
      </c>
      <c r="E15858">
        <v>10000</v>
      </c>
      <c r="G15858" s="31" t="s">
        <v>97</v>
      </c>
      <c r="H15858">
        <v>5</v>
      </c>
      <c r="I15858" s="31" t="s">
        <v>99</v>
      </c>
    </row>
    <row r="15859" spans="1:9" x14ac:dyDescent="0.3">
      <c r="A15859">
        <v>15887</v>
      </c>
      <c r="B15859">
        <v>6</v>
      </c>
      <c r="C15859">
        <v>255</v>
      </c>
      <c r="D15859" s="32">
        <v>0.61597222222222225</v>
      </c>
      <c r="E15859">
        <v>10000</v>
      </c>
      <c r="G15859" s="31" t="s">
        <v>102</v>
      </c>
      <c r="H15859">
        <v>5</v>
      </c>
      <c r="I15859" s="31" t="s">
        <v>100</v>
      </c>
    </row>
    <row r="15860" spans="1:9" x14ac:dyDescent="0.3">
      <c r="A15860">
        <v>15888</v>
      </c>
      <c r="B15860">
        <v>8</v>
      </c>
      <c r="C15860">
        <v>255</v>
      </c>
      <c r="D15860" s="32">
        <v>0.48819444444444443</v>
      </c>
      <c r="E15860">
        <v>10000</v>
      </c>
      <c r="G15860" s="31" t="s">
        <v>97</v>
      </c>
      <c r="H15860">
        <v>5</v>
      </c>
      <c r="I15860" s="31" t="s">
        <v>101</v>
      </c>
    </row>
    <row r="15861" spans="1:9" x14ac:dyDescent="0.3">
      <c r="A15861">
        <v>15889</v>
      </c>
      <c r="B15861">
        <v>3</v>
      </c>
      <c r="C15861">
        <v>255</v>
      </c>
      <c r="D15861" s="32">
        <v>0.55138888888888893</v>
      </c>
      <c r="E15861">
        <v>10000</v>
      </c>
      <c r="F15861">
        <v>1000</v>
      </c>
      <c r="G15861" s="31" t="s">
        <v>97</v>
      </c>
      <c r="H15861">
        <v>6</v>
      </c>
      <c r="I15861" s="31" t="s">
        <v>104</v>
      </c>
    </row>
    <row r="15862" spans="1:9" x14ac:dyDescent="0.3">
      <c r="A15862">
        <v>15890</v>
      </c>
      <c r="B15862">
        <v>2</v>
      </c>
      <c r="C15862">
        <v>255</v>
      </c>
      <c r="D15862" s="32">
        <v>0.60416666666666663</v>
      </c>
      <c r="E15862">
        <v>13000</v>
      </c>
      <c r="F15862">
        <v>2000</v>
      </c>
      <c r="G15862" s="31" t="s">
        <v>97</v>
      </c>
      <c r="H15862">
        <v>6</v>
      </c>
      <c r="I15862" s="31" t="s">
        <v>98</v>
      </c>
    </row>
    <row r="15863" spans="1:9" x14ac:dyDescent="0.3">
      <c r="A15863">
        <v>15891</v>
      </c>
      <c r="B15863">
        <v>1</v>
      </c>
      <c r="C15863">
        <v>255</v>
      </c>
      <c r="D15863" s="32">
        <v>0.5395833333333333</v>
      </c>
      <c r="E15863">
        <v>10000</v>
      </c>
      <c r="G15863" s="31" t="s">
        <v>97</v>
      </c>
      <c r="H15863">
        <v>6</v>
      </c>
      <c r="I15863" s="31" t="s">
        <v>99</v>
      </c>
    </row>
    <row r="15864" spans="1:9" x14ac:dyDescent="0.3">
      <c r="A15864">
        <v>15892</v>
      </c>
      <c r="B15864">
        <v>6</v>
      </c>
      <c r="C15864">
        <v>255</v>
      </c>
      <c r="D15864" s="32">
        <v>0.80069444444444449</v>
      </c>
      <c r="E15864">
        <v>10000</v>
      </c>
      <c r="G15864" s="31" t="s">
        <v>102</v>
      </c>
      <c r="H15864">
        <v>6</v>
      </c>
      <c r="I15864" s="31" t="s">
        <v>100</v>
      </c>
    </row>
    <row r="15865" spans="1:9" x14ac:dyDescent="0.3">
      <c r="A15865">
        <v>15893</v>
      </c>
      <c r="B15865">
        <v>8</v>
      </c>
      <c r="C15865">
        <v>255</v>
      </c>
      <c r="D15865" s="32">
        <v>0.59236111111111112</v>
      </c>
      <c r="E15865">
        <v>10000</v>
      </c>
      <c r="G15865" s="31" t="s">
        <v>102</v>
      </c>
      <c r="H15865">
        <v>6</v>
      </c>
      <c r="I15865" s="31" t="s">
        <v>101</v>
      </c>
    </row>
    <row r="15866" spans="1:9" x14ac:dyDescent="0.3">
      <c r="A15866">
        <v>15894</v>
      </c>
      <c r="B15866">
        <v>3</v>
      </c>
      <c r="C15866">
        <v>255</v>
      </c>
      <c r="D15866" s="32">
        <v>0.57638888888888884</v>
      </c>
      <c r="E15866">
        <v>10000</v>
      </c>
      <c r="G15866" s="31" t="s">
        <v>97</v>
      </c>
      <c r="H15866">
        <v>7</v>
      </c>
      <c r="I15866" s="31" t="s">
        <v>104</v>
      </c>
    </row>
    <row r="15867" spans="1:9" x14ac:dyDescent="0.3">
      <c r="A15867">
        <v>15895</v>
      </c>
      <c r="B15867">
        <v>2</v>
      </c>
      <c r="C15867">
        <v>255</v>
      </c>
      <c r="D15867" s="32">
        <v>0.63402777777777775</v>
      </c>
      <c r="E15867">
        <v>13000</v>
      </c>
      <c r="G15867" s="31" t="s">
        <v>102</v>
      </c>
      <c r="H15867">
        <v>7</v>
      </c>
      <c r="I15867" s="31" t="s">
        <v>98</v>
      </c>
    </row>
    <row r="15868" spans="1:9" x14ac:dyDescent="0.3">
      <c r="A15868">
        <v>15896</v>
      </c>
      <c r="B15868">
        <v>1</v>
      </c>
      <c r="C15868">
        <v>255</v>
      </c>
      <c r="D15868" s="32">
        <v>0.5708333333333333</v>
      </c>
      <c r="E15868">
        <v>10000</v>
      </c>
      <c r="G15868" s="31" t="s">
        <v>102</v>
      </c>
      <c r="H15868">
        <v>7</v>
      </c>
      <c r="I15868" s="31" t="s">
        <v>99</v>
      </c>
    </row>
    <row r="15869" spans="1:9" x14ac:dyDescent="0.3">
      <c r="A15869">
        <v>15897</v>
      </c>
      <c r="B15869">
        <v>6</v>
      </c>
      <c r="C15869">
        <v>255</v>
      </c>
      <c r="D15869" s="32">
        <v>0.81874999999999998</v>
      </c>
      <c r="E15869">
        <v>10000</v>
      </c>
      <c r="G15869" s="31" t="s">
        <v>97</v>
      </c>
      <c r="H15869">
        <v>7</v>
      </c>
      <c r="I15869" s="31" t="s">
        <v>100</v>
      </c>
    </row>
    <row r="15870" spans="1:9" x14ac:dyDescent="0.3">
      <c r="A15870">
        <v>15898</v>
      </c>
      <c r="B15870">
        <v>8</v>
      </c>
      <c r="C15870">
        <v>255</v>
      </c>
      <c r="D15870" s="32">
        <v>0.62361111111111112</v>
      </c>
      <c r="E15870">
        <v>10000</v>
      </c>
      <c r="G15870" s="31" t="s">
        <v>97</v>
      </c>
      <c r="H15870">
        <v>7</v>
      </c>
      <c r="I15870" s="31" t="s">
        <v>101</v>
      </c>
    </row>
    <row r="15871" spans="1:9" x14ac:dyDescent="0.3">
      <c r="A15871">
        <v>15899</v>
      </c>
      <c r="B15871">
        <v>3</v>
      </c>
      <c r="C15871">
        <v>255</v>
      </c>
      <c r="D15871" s="32">
        <v>0.61597222222222225</v>
      </c>
      <c r="E15871">
        <v>10000</v>
      </c>
      <c r="G15871" s="31" t="s">
        <v>102</v>
      </c>
      <c r="H15871">
        <v>8</v>
      </c>
      <c r="I15871" s="31" t="s">
        <v>104</v>
      </c>
    </row>
    <row r="15872" spans="1:9" x14ac:dyDescent="0.3">
      <c r="A15872">
        <v>15900</v>
      </c>
      <c r="B15872">
        <v>2</v>
      </c>
      <c r="C15872">
        <v>255</v>
      </c>
      <c r="D15872" s="32">
        <v>0.73888888888888893</v>
      </c>
      <c r="E15872">
        <v>10000</v>
      </c>
      <c r="G15872" s="31" t="s">
        <v>102</v>
      </c>
      <c r="H15872">
        <v>8</v>
      </c>
      <c r="I15872" s="31" t="s">
        <v>98</v>
      </c>
    </row>
    <row r="15873" spans="1:9" x14ac:dyDescent="0.3">
      <c r="A15873">
        <v>15901</v>
      </c>
      <c r="B15873">
        <v>1</v>
      </c>
      <c r="C15873">
        <v>255</v>
      </c>
      <c r="D15873" s="32">
        <v>0.62569444444444444</v>
      </c>
      <c r="E15873">
        <v>10000</v>
      </c>
      <c r="G15873" s="31" t="s">
        <v>97</v>
      </c>
      <c r="H15873">
        <v>8</v>
      </c>
      <c r="I15873" s="31" t="s">
        <v>99</v>
      </c>
    </row>
    <row r="15874" spans="1:9" x14ac:dyDescent="0.3">
      <c r="A15874">
        <v>15902</v>
      </c>
      <c r="B15874">
        <v>6</v>
      </c>
      <c r="C15874">
        <v>255</v>
      </c>
      <c r="D15874" s="32">
        <v>0.83611111111111114</v>
      </c>
      <c r="E15874">
        <v>10000</v>
      </c>
      <c r="G15874" s="31" t="s">
        <v>97</v>
      </c>
      <c r="H15874">
        <v>8</v>
      </c>
      <c r="I15874" s="31" t="s">
        <v>100</v>
      </c>
    </row>
    <row r="15875" spans="1:9" x14ac:dyDescent="0.3">
      <c r="A15875">
        <v>15903</v>
      </c>
      <c r="B15875">
        <v>8</v>
      </c>
      <c r="C15875">
        <v>255</v>
      </c>
      <c r="D15875" s="32">
        <v>0.71319444444444446</v>
      </c>
      <c r="E15875">
        <v>10000</v>
      </c>
      <c r="F15875">
        <v>1000</v>
      </c>
      <c r="G15875" s="31" t="s">
        <v>102</v>
      </c>
      <c r="H15875">
        <v>8</v>
      </c>
      <c r="I15875" s="31" t="s">
        <v>101</v>
      </c>
    </row>
    <row r="15876" spans="1:9" x14ac:dyDescent="0.3">
      <c r="A15876">
        <v>15904</v>
      </c>
      <c r="B15876">
        <v>3</v>
      </c>
      <c r="C15876">
        <v>255</v>
      </c>
      <c r="D15876" s="32">
        <v>0.65</v>
      </c>
      <c r="E15876">
        <v>10000</v>
      </c>
      <c r="G15876" s="31" t="s">
        <v>97</v>
      </c>
      <c r="H15876">
        <v>9</v>
      </c>
      <c r="I15876" s="31" t="s">
        <v>104</v>
      </c>
    </row>
    <row r="15877" spans="1:9" x14ac:dyDescent="0.3">
      <c r="A15877">
        <v>15905</v>
      </c>
      <c r="B15877">
        <v>2</v>
      </c>
      <c r="C15877">
        <v>255</v>
      </c>
      <c r="D15877" s="32">
        <v>0.77916666666666667</v>
      </c>
      <c r="E15877">
        <v>10000</v>
      </c>
      <c r="G15877" s="31" t="s">
        <v>102</v>
      </c>
      <c r="H15877">
        <v>9</v>
      </c>
      <c r="I15877" s="31" t="s">
        <v>98</v>
      </c>
    </row>
    <row r="15878" spans="1:9" x14ac:dyDescent="0.3">
      <c r="A15878">
        <v>15906</v>
      </c>
      <c r="B15878">
        <v>1</v>
      </c>
      <c r="C15878">
        <v>255</v>
      </c>
      <c r="D15878" s="32">
        <v>0.67708333333333337</v>
      </c>
      <c r="E15878">
        <v>13000</v>
      </c>
      <c r="G15878" s="31" t="s">
        <v>97</v>
      </c>
      <c r="H15878">
        <v>9</v>
      </c>
      <c r="I15878" s="31" t="s">
        <v>99</v>
      </c>
    </row>
    <row r="15879" spans="1:9" x14ac:dyDescent="0.3">
      <c r="A15879">
        <v>15907</v>
      </c>
      <c r="B15879">
        <v>8</v>
      </c>
      <c r="C15879">
        <v>255</v>
      </c>
      <c r="D15879" s="32">
        <v>0.78125</v>
      </c>
      <c r="E15879">
        <v>10000</v>
      </c>
      <c r="G15879" s="31" t="s">
        <v>102</v>
      </c>
      <c r="H15879">
        <v>9</v>
      </c>
      <c r="I15879" s="31" t="s">
        <v>101</v>
      </c>
    </row>
    <row r="15880" spans="1:9" x14ac:dyDescent="0.3">
      <c r="A15880">
        <v>15908</v>
      </c>
      <c r="B15880">
        <v>3</v>
      </c>
      <c r="C15880">
        <v>255</v>
      </c>
      <c r="D15880" s="32">
        <v>0.69652777777777775</v>
      </c>
      <c r="E15880">
        <v>10000</v>
      </c>
      <c r="G15880" s="31" t="s">
        <v>97</v>
      </c>
      <c r="H15880">
        <v>10</v>
      </c>
      <c r="I15880" s="31" t="s">
        <v>104</v>
      </c>
    </row>
    <row r="15881" spans="1:9" x14ac:dyDescent="0.3">
      <c r="A15881">
        <v>15909</v>
      </c>
      <c r="B15881">
        <v>2</v>
      </c>
      <c r="C15881">
        <v>255</v>
      </c>
      <c r="D15881" s="32">
        <v>0.80694444444444446</v>
      </c>
      <c r="E15881">
        <v>10000</v>
      </c>
      <c r="G15881" s="31" t="s">
        <v>102</v>
      </c>
      <c r="H15881">
        <v>10</v>
      </c>
      <c r="I15881" s="31" t="s">
        <v>98</v>
      </c>
    </row>
    <row r="15882" spans="1:9" x14ac:dyDescent="0.3">
      <c r="A15882">
        <v>15910</v>
      </c>
      <c r="B15882">
        <v>1</v>
      </c>
      <c r="C15882">
        <v>255</v>
      </c>
      <c r="D15882" s="32">
        <v>0.75624999999999998</v>
      </c>
      <c r="E15882">
        <v>10000</v>
      </c>
      <c r="G15882" s="31" t="s">
        <v>102</v>
      </c>
      <c r="H15882">
        <v>10</v>
      </c>
      <c r="I15882" s="31" t="s">
        <v>99</v>
      </c>
    </row>
    <row r="15883" spans="1:9" x14ac:dyDescent="0.3">
      <c r="A15883">
        <v>15911</v>
      </c>
      <c r="B15883">
        <v>8</v>
      </c>
      <c r="C15883">
        <v>255</v>
      </c>
      <c r="D15883" s="32">
        <v>0.80208333333333337</v>
      </c>
      <c r="E15883">
        <v>10000</v>
      </c>
      <c r="G15883" s="31" t="s">
        <v>97</v>
      </c>
      <c r="H15883">
        <v>10</v>
      </c>
      <c r="I15883" s="31" t="s">
        <v>101</v>
      </c>
    </row>
    <row r="15884" spans="1:9" x14ac:dyDescent="0.3">
      <c r="A15884">
        <v>15912</v>
      </c>
      <c r="B15884">
        <v>3</v>
      </c>
      <c r="C15884">
        <v>255</v>
      </c>
      <c r="D15884" s="32">
        <v>0.80347222222222225</v>
      </c>
      <c r="E15884">
        <v>10000</v>
      </c>
      <c r="G15884" s="31" t="s">
        <v>102</v>
      </c>
      <c r="H15884">
        <v>11</v>
      </c>
      <c r="I15884" s="31" t="s">
        <v>104</v>
      </c>
    </row>
    <row r="15885" spans="1:9" x14ac:dyDescent="0.3">
      <c r="A15885">
        <v>15913</v>
      </c>
      <c r="B15885">
        <v>2</v>
      </c>
      <c r="C15885">
        <v>255</v>
      </c>
      <c r="D15885" s="32">
        <v>0.83750000000000002</v>
      </c>
      <c r="E15885">
        <v>10000</v>
      </c>
      <c r="G15885" s="31" t="s">
        <v>102</v>
      </c>
      <c r="H15885">
        <v>11</v>
      </c>
      <c r="I15885" s="31" t="s">
        <v>98</v>
      </c>
    </row>
    <row r="15886" spans="1:9" x14ac:dyDescent="0.3">
      <c r="A15886">
        <v>15914</v>
      </c>
      <c r="B15886">
        <v>1</v>
      </c>
      <c r="C15886">
        <v>255</v>
      </c>
      <c r="D15886" s="32">
        <v>0.77083333333333337</v>
      </c>
      <c r="E15886">
        <v>10000</v>
      </c>
      <c r="G15886" s="31" t="s">
        <v>102</v>
      </c>
      <c r="H15886">
        <v>11</v>
      </c>
      <c r="I15886" s="31" t="s">
        <v>99</v>
      </c>
    </row>
    <row r="15887" spans="1:9" x14ac:dyDescent="0.3">
      <c r="A15887">
        <v>15915</v>
      </c>
      <c r="B15887">
        <v>8</v>
      </c>
      <c r="C15887">
        <v>255</v>
      </c>
      <c r="D15887" s="32">
        <v>0.82291666666666663</v>
      </c>
      <c r="E15887">
        <v>10000</v>
      </c>
      <c r="G15887" s="31" t="s">
        <v>102</v>
      </c>
      <c r="H15887">
        <v>11</v>
      </c>
      <c r="I15887" s="31" t="s">
        <v>101</v>
      </c>
    </row>
    <row r="15888" spans="1:9" x14ac:dyDescent="0.3">
      <c r="A15888">
        <v>15916</v>
      </c>
      <c r="B15888">
        <v>3</v>
      </c>
      <c r="C15888">
        <v>255</v>
      </c>
      <c r="D15888" s="32">
        <v>0.83472222222222225</v>
      </c>
      <c r="E15888">
        <v>10000</v>
      </c>
      <c r="G15888" s="31" t="s">
        <v>102</v>
      </c>
      <c r="H15888">
        <v>12</v>
      </c>
      <c r="I15888" s="31" t="s">
        <v>104</v>
      </c>
    </row>
    <row r="15889" spans="1:9" x14ac:dyDescent="0.3">
      <c r="A15889">
        <v>15917</v>
      </c>
      <c r="B15889">
        <v>1</v>
      </c>
      <c r="C15889">
        <v>255</v>
      </c>
      <c r="D15889" s="32">
        <v>0.80208333333333337</v>
      </c>
      <c r="E15889">
        <v>10000</v>
      </c>
      <c r="G15889" s="31" t="s">
        <v>102</v>
      </c>
      <c r="H15889">
        <v>12</v>
      </c>
      <c r="I15889" s="31" t="s">
        <v>99</v>
      </c>
    </row>
    <row r="15890" spans="1:9" x14ac:dyDescent="0.3">
      <c r="A15890">
        <v>15918</v>
      </c>
      <c r="B15890">
        <v>1</v>
      </c>
      <c r="C15890">
        <v>255</v>
      </c>
      <c r="D15890" s="32">
        <v>0.82291666666666663</v>
      </c>
      <c r="E15890">
        <v>13000</v>
      </c>
      <c r="F15890">
        <v>2000</v>
      </c>
      <c r="G15890" s="31" t="s">
        <v>97</v>
      </c>
      <c r="H15890">
        <v>13</v>
      </c>
      <c r="I15890" s="31" t="s">
        <v>99</v>
      </c>
    </row>
    <row r="15891" spans="1:9" x14ac:dyDescent="0.3">
      <c r="A15891">
        <v>15919</v>
      </c>
      <c r="B15891">
        <v>1</v>
      </c>
      <c r="C15891">
        <v>255</v>
      </c>
      <c r="D15891" s="32">
        <v>0.84236111111111112</v>
      </c>
      <c r="E15891">
        <v>10000</v>
      </c>
      <c r="G15891" s="31" t="s">
        <v>102</v>
      </c>
      <c r="H15891">
        <v>14</v>
      </c>
      <c r="I15891" s="31" t="s">
        <v>99</v>
      </c>
    </row>
    <row r="15892" spans="1:9" x14ac:dyDescent="0.3">
      <c r="A15892">
        <v>15920</v>
      </c>
      <c r="B15892">
        <v>3</v>
      </c>
      <c r="C15892">
        <v>256</v>
      </c>
      <c r="D15892" s="32">
        <v>0.44861111111111113</v>
      </c>
      <c r="E15892">
        <v>10000</v>
      </c>
      <c r="F15892">
        <v>5000</v>
      </c>
      <c r="G15892" s="31" t="s">
        <v>102</v>
      </c>
      <c r="H15892">
        <v>4</v>
      </c>
      <c r="I15892" s="31" t="s">
        <v>104</v>
      </c>
    </row>
    <row r="15893" spans="1:9" x14ac:dyDescent="0.3">
      <c r="A15893">
        <v>15921</v>
      </c>
      <c r="B15893">
        <v>2</v>
      </c>
      <c r="C15893">
        <v>256</v>
      </c>
      <c r="D15893" s="32">
        <v>0.46180555555555558</v>
      </c>
      <c r="E15893">
        <v>10000</v>
      </c>
      <c r="G15893" s="31" t="s">
        <v>102</v>
      </c>
      <c r="H15893">
        <v>4</v>
      </c>
      <c r="I15893" s="31" t="s">
        <v>98</v>
      </c>
    </row>
    <row r="15894" spans="1:9" x14ac:dyDescent="0.3">
      <c r="A15894">
        <v>15922</v>
      </c>
      <c r="B15894">
        <v>4</v>
      </c>
      <c r="C15894">
        <v>256</v>
      </c>
      <c r="D15894" s="32">
        <v>0.43055555555555558</v>
      </c>
      <c r="E15894">
        <v>10000</v>
      </c>
      <c r="G15894" s="31" t="s">
        <v>97</v>
      </c>
      <c r="H15894">
        <v>4</v>
      </c>
      <c r="I15894" s="31" t="s">
        <v>103</v>
      </c>
    </row>
    <row r="15895" spans="1:9" x14ac:dyDescent="0.3">
      <c r="A15895">
        <v>15923</v>
      </c>
      <c r="B15895">
        <v>8</v>
      </c>
      <c r="C15895">
        <v>256</v>
      </c>
      <c r="D15895" s="32">
        <v>0.45416666666666666</v>
      </c>
      <c r="E15895">
        <v>10000</v>
      </c>
      <c r="F15895">
        <v>1000</v>
      </c>
      <c r="G15895" s="31" t="s">
        <v>102</v>
      </c>
      <c r="H15895">
        <v>4</v>
      </c>
      <c r="I15895" s="31" t="s">
        <v>101</v>
      </c>
    </row>
    <row r="15896" spans="1:9" x14ac:dyDescent="0.3">
      <c r="A15896">
        <v>15924</v>
      </c>
      <c r="B15896">
        <v>5</v>
      </c>
      <c r="C15896">
        <v>256</v>
      </c>
      <c r="D15896" s="32">
        <v>0.44444444444444442</v>
      </c>
      <c r="E15896">
        <v>10000</v>
      </c>
      <c r="G15896" s="31" t="s">
        <v>97</v>
      </c>
      <c r="H15896">
        <v>4</v>
      </c>
      <c r="I15896" s="31" t="s">
        <v>105</v>
      </c>
    </row>
    <row r="15897" spans="1:9" x14ac:dyDescent="0.3">
      <c r="A15897">
        <v>15925</v>
      </c>
      <c r="B15897">
        <v>3</v>
      </c>
      <c r="C15897">
        <v>256</v>
      </c>
      <c r="D15897" s="32">
        <v>0.4597222222222222</v>
      </c>
      <c r="E15897">
        <v>10000</v>
      </c>
      <c r="G15897" s="31" t="s">
        <v>97</v>
      </c>
      <c r="H15897">
        <v>5</v>
      </c>
      <c r="I15897" s="31" t="s">
        <v>104</v>
      </c>
    </row>
    <row r="15898" spans="1:9" x14ac:dyDescent="0.3">
      <c r="A15898">
        <v>15926</v>
      </c>
      <c r="B15898">
        <v>2</v>
      </c>
      <c r="C15898">
        <v>256</v>
      </c>
      <c r="D15898" s="32">
        <v>0.48472222222222222</v>
      </c>
      <c r="E15898">
        <v>10000</v>
      </c>
      <c r="G15898" s="31" t="s">
        <v>102</v>
      </c>
      <c r="H15898">
        <v>5</v>
      </c>
      <c r="I15898" s="31" t="s">
        <v>98</v>
      </c>
    </row>
    <row r="15899" spans="1:9" x14ac:dyDescent="0.3">
      <c r="A15899">
        <v>15927</v>
      </c>
      <c r="B15899">
        <v>4</v>
      </c>
      <c r="C15899">
        <v>256</v>
      </c>
      <c r="D15899" s="32">
        <v>0.47708333333333336</v>
      </c>
      <c r="E15899">
        <v>10000</v>
      </c>
      <c r="G15899" s="31" t="s">
        <v>102</v>
      </c>
      <c r="H15899">
        <v>5</v>
      </c>
      <c r="I15899" s="31" t="s">
        <v>103</v>
      </c>
    </row>
    <row r="15900" spans="1:9" x14ac:dyDescent="0.3">
      <c r="A15900">
        <v>15928</v>
      </c>
      <c r="B15900">
        <v>8</v>
      </c>
      <c r="C15900">
        <v>256</v>
      </c>
      <c r="D15900" s="32">
        <v>0.4861111111111111</v>
      </c>
      <c r="E15900">
        <v>10000</v>
      </c>
      <c r="G15900" s="31" t="s">
        <v>97</v>
      </c>
      <c r="H15900">
        <v>5</v>
      </c>
      <c r="I15900" s="31" t="s">
        <v>101</v>
      </c>
    </row>
    <row r="15901" spans="1:9" x14ac:dyDescent="0.3">
      <c r="A15901">
        <v>15929</v>
      </c>
      <c r="B15901">
        <v>5</v>
      </c>
      <c r="C15901">
        <v>256</v>
      </c>
      <c r="D15901" s="32">
        <v>0.47499999999999998</v>
      </c>
      <c r="E15901">
        <v>10000</v>
      </c>
      <c r="G15901" s="31" t="s">
        <v>97</v>
      </c>
      <c r="H15901">
        <v>5</v>
      </c>
      <c r="I15901" s="31" t="s">
        <v>105</v>
      </c>
    </row>
    <row r="15902" spans="1:9" x14ac:dyDescent="0.3">
      <c r="A15902">
        <v>15930</v>
      </c>
      <c r="B15902">
        <v>3</v>
      </c>
      <c r="C15902">
        <v>256</v>
      </c>
      <c r="D15902" s="32">
        <v>0.49722222222222223</v>
      </c>
      <c r="E15902">
        <v>13000</v>
      </c>
      <c r="F15902">
        <v>5000</v>
      </c>
      <c r="G15902" s="31" t="s">
        <v>102</v>
      </c>
      <c r="H15902">
        <v>6</v>
      </c>
      <c r="I15902" s="31" t="s">
        <v>104</v>
      </c>
    </row>
    <row r="15903" spans="1:9" x14ac:dyDescent="0.3">
      <c r="A15903">
        <v>15931</v>
      </c>
      <c r="B15903">
        <v>2</v>
      </c>
      <c r="C15903">
        <v>256</v>
      </c>
      <c r="D15903" s="32">
        <v>0.51388888888888884</v>
      </c>
      <c r="E15903">
        <v>10000</v>
      </c>
      <c r="G15903" s="31" t="s">
        <v>97</v>
      </c>
      <c r="H15903">
        <v>6</v>
      </c>
      <c r="I15903" s="31" t="s">
        <v>98</v>
      </c>
    </row>
    <row r="15904" spans="1:9" x14ac:dyDescent="0.3">
      <c r="A15904">
        <v>15932</v>
      </c>
      <c r="B15904">
        <v>4</v>
      </c>
      <c r="C15904">
        <v>256</v>
      </c>
      <c r="D15904" s="32">
        <v>0.4909722222222222</v>
      </c>
      <c r="E15904">
        <v>10000</v>
      </c>
      <c r="G15904" s="31" t="s">
        <v>102</v>
      </c>
      <c r="H15904">
        <v>6</v>
      </c>
      <c r="I15904" s="31" t="s">
        <v>103</v>
      </c>
    </row>
    <row r="15905" spans="1:9" x14ac:dyDescent="0.3">
      <c r="A15905">
        <v>15933</v>
      </c>
      <c r="B15905">
        <v>8</v>
      </c>
      <c r="C15905">
        <v>256</v>
      </c>
      <c r="D15905" s="32">
        <v>0.53888888888888886</v>
      </c>
      <c r="E15905">
        <v>10000</v>
      </c>
      <c r="F15905">
        <v>2000</v>
      </c>
      <c r="G15905" s="31" t="s">
        <v>97</v>
      </c>
      <c r="H15905">
        <v>6</v>
      </c>
      <c r="I15905" s="31" t="s">
        <v>101</v>
      </c>
    </row>
    <row r="15906" spans="1:9" x14ac:dyDescent="0.3">
      <c r="A15906">
        <v>15934</v>
      </c>
      <c r="B15906">
        <v>5</v>
      </c>
      <c r="C15906">
        <v>256</v>
      </c>
      <c r="D15906" s="32">
        <v>0.49513888888888891</v>
      </c>
      <c r="E15906">
        <v>10000</v>
      </c>
      <c r="G15906" s="31" t="s">
        <v>97</v>
      </c>
      <c r="H15906">
        <v>6</v>
      </c>
      <c r="I15906" s="31" t="s">
        <v>105</v>
      </c>
    </row>
    <row r="15907" spans="1:9" x14ac:dyDescent="0.3">
      <c r="A15907">
        <v>15935</v>
      </c>
      <c r="B15907">
        <v>3</v>
      </c>
      <c r="C15907">
        <v>256</v>
      </c>
      <c r="D15907" s="32">
        <v>0.53472222222222221</v>
      </c>
      <c r="E15907">
        <v>10000</v>
      </c>
      <c r="G15907" s="31" t="s">
        <v>102</v>
      </c>
      <c r="H15907">
        <v>7</v>
      </c>
      <c r="I15907" s="31" t="s">
        <v>104</v>
      </c>
    </row>
    <row r="15908" spans="1:9" x14ac:dyDescent="0.3">
      <c r="A15908">
        <v>15936</v>
      </c>
      <c r="B15908">
        <v>2</v>
      </c>
      <c r="C15908">
        <v>256</v>
      </c>
      <c r="D15908" s="32">
        <v>0.55902777777777779</v>
      </c>
      <c r="E15908">
        <v>10000</v>
      </c>
      <c r="G15908" s="31" t="s">
        <v>102</v>
      </c>
      <c r="H15908">
        <v>7</v>
      </c>
      <c r="I15908" s="31" t="s">
        <v>98</v>
      </c>
    </row>
    <row r="15909" spans="1:9" x14ac:dyDescent="0.3">
      <c r="A15909">
        <v>15937</v>
      </c>
      <c r="B15909">
        <v>4</v>
      </c>
      <c r="C15909">
        <v>256</v>
      </c>
      <c r="D15909" s="32">
        <v>0.53125</v>
      </c>
      <c r="E15909">
        <v>10000</v>
      </c>
      <c r="G15909" s="31" t="s">
        <v>102</v>
      </c>
      <c r="H15909">
        <v>7</v>
      </c>
      <c r="I15909" s="31" t="s">
        <v>103</v>
      </c>
    </row>
    <row r="15910" spans="1:9" x14ac:dyDescent="0.3">
      <c r="A15910">
        <v>15938</v>
      </c>
      <c r="B15910">
        <v>8</v>
      </c>
      <c r="C15910">
        <v>256</v>
      </c>
      <c r="D15910" s="32">
        <v>0.59444444444444444</v>
      </c>
      <c r="E15910">
        <v>10000</v>
      </c>
      <c r="F15910">
        <v>2000</v>
      </c>
      <c r="G15910" s="31" t="s">
        <v>102</v>
      </c>
      <c r="H15910">
        <v>7</v>
      </c>
      <c r="I15910" s="31" t="s">
        <v>101</v>
      </c>
    </row>
    <row r="15911" spans="1:9" x14ac:dyDescent="0.3">
      <c r="A15911">
        <v>15939</v>
      </c>
      <c r="B15911">
        <v>5</v>
      </c>
      <c r="C15911">
        <v>256</v>
      </c>
      <c r="D15911" s="32">
        <v>0.53611111111111109</v>
      </c>
      <c r="E15911">
        <v>10000</v>
      </c>
      <c r="G15911" s="31" t="s">
        <v>97</v>
      </c>
      <c r="H15911">
        <v>7</v>
      </c>
      <c r="I15911" s="31" t="s">
        <v>105</v>
      </c>
    </row>
    <row r="15912" spans="1:9" x14ac:dyDescent="0.3">
      <c r="A15912">
        <v>15940</v>
      </c>
      <c r="B15912">
        <v>3</v>
      </c>
      <c r="C15912">
        <v>256</v>
      </c>
      <c r="D15912" s="32">
        <v>0.5805555555555556</v>
      </c>
      <c r="E15912">
        <v>10000</v>
      </c>
      <c r="G15912" s="31" t="s">
        <v>102</v>
      </c>
      <c r="H15912">
        <v>8</v>
      </c>
      <c r="I15912" s="31" t="s">
        <v>104</v>
      </c>
    </row>
    <row r="15913" spans="1:9" x14ac:dyDescent="0.3">
      <c r="A15913">
        <v>15941</v>
      </c>
      <c r="B15913">
        <v>2</v>
      </c>
      <c r="C15913">
        <v>256</v>
      </c>
      <c r="D15913" s="32">
        <v>0.60277777777777775</v>
      </c>
      <c r="E15913">
        <v>10000</v>
      </c>
      <c r="G15913" s="31" t="s">
        <v>97</v>
      </c>
      <c r="H15913">
        <v>8</v>
      </c>
      <c r="I15913" s="31" t="s">
        <v>98</v>
      </c>
    </row>
    <row r="15914" spans="1:9" x14ac:dyDescent="0.3">
      <c r="A15914">
        <v>15942</v>
      </c>
      <c r="B15914">
        <v>4</v>
      </c>
      <c r="C15914">
        <v>256</v>
      </c>
      <c r="D15914" s="32">
        <v>0.5805555555555556</v>
      </c>
      <c r="E15914">
        <v>10000</v>
      </c>
      <c r="G15914" s="31" t="s">
        <v>102</v>
      </c>
      <c r="H15914">
        <v>8</v>
      </c>
      <c r="I15914" s="31" t="s">
        <v>103</v>
      </c>
    </row>
    <row r="15915" spans="1:9" x14ac:dyDescent="0.3">
      <c r="A15915">
        <v>15943</v>
      </c>
      <c r="B15915">
        <v>8</v>
      </c>
      <c r="C15915">
        <v>256</v>
      </c>
      <c r="D15915" s="32">
        <v>0.64097222222222228</v>
      </c>
      <c r="E15915">
        <v>13000</v>
      </c>
      <c r="G15915" s="31" t="s">
        <v>97</v>
      </c>
      <c r="H15915">
        <v>8</v>
      </c>
      <c r="I15915" s="31" t="s">
        <v>101</v>
      </c>
    </row>
    <row r="15916" spans="1:9" x14ac:dyDescent="0.3">
      <c r="A15916">
        <v>15944</v>
      </c>
      <c r="B15916">
        <v>5</v>
      </c>
      <c r="C15916">
        <v>256</v>
      </c>
      <c r="D15916" s="32">
        <v>0.55555555555555558</v>
      </c>
      <c r="E15916">
        <v>10000</v>
      </c>
      <c r="G15916" s="31" t="s">
        <v>97</v>
      </c>
      <c r="H15916">
        <v>8</v>
      </c>
      <c r="I15916" s="31" t="s">
        <v>105</v>
      </c>
    </row>
    <row r="15917" spans="1:9" x14ac:dyDescent="0.3">
      <c r="A15917">
        <v>15945</v>
      </c>
      <c r="B15917">
        <v>3</v>
      </c>
      <c r="C15917">
        <v>256</v>
      </c>
      <c r="D15917" s="32">
        <v>0.61875000000000002</v>
      </c>
      <c r="E15917">
        <v>13000</v>
      </c>
      <c r="F15917">
        <v>3000</v>
      </c>
      <c r="G15917" s="31" t="s">
        <v>102</v>
      </c>
      <c r="H15917">
        <v>9</v>
      </c>
      <c r="I15917" s="31" t="s">
        <v>104</v>
      </c>
    </row>
    <row r="15918" spans="1:9" x14ac:dyDescent="0.3">
      <c r="A15918">
        <v>15946</v>
      </c>
      <c r="B15918">
        <v>2</v>
      </c>
      <c r="C15918">
        <v>256</v>
      </c>
      <c r="D15918" s="32">
        <v>0.61944444444444446</v>
      </c>
      <c r="E15918">
        <v>10000</v>
      </c>
      <c r="G15918" s="31" t="s">
        <v>97</v>
      </c>
      <c r="H15918">
        <v>9</v>
      </c>
      <c r="I15918" s="31" t="s">
        <v>98</v>
      </c>
    </row>
    <row r="15919" spans="1:9" x14ac:dyDescent="0.3">
      <c r="A15919">
        <v>15947</v>
      </c>
      <c r="B15919">
        <v>4</v>
      </c>
      <c r="C15919">
        <v>256</v>
      </c>
      <c r="D15919" s="32">
        <v>0.59930555555555554</v>
      </c>
      <c r="E15919">
        <v>13000</v>
      </c>
      <c r="G15919" s="31" t="s">
        <v>102</v>
      </c>
      <c r="H15919">
        <v>9</v>
      </c>
      <c r="I15919" s="31" t="s">
        <v>103</v>
      </c>
    </row>
    <row r="15920" spans="1:9" x14ac:dyDescent="0.3">
      <c r="A15920">
        <v>15948</v>
      </c>
      <c r="B15920">
        <v>8</v>
      </c>
      <c r="C15920">
        <v>256</v>
      </c>
      <c r="D15920" s="32">
        <v>0.67152777777777772</v>
      </c>
      <c r="E15920">
        <v>10000</v>
      </c>
      <c r="G15920" s="31" t="s">
        <v>97</v>
      </c>
      <c r="H15920">
        <v>9</v>
      </c>
      <c r="I15920" s="31" t="s">
        <v>101</v>
      </c>
    </row>
    <row r="15921" spans="1:9" x14ac:dyDescent="0.3">
      <c r="A15921">
        <v>15949</v>
      </c>
      <c r="B15921">
        <v>5</v>
      </c>
      <c r="C15921">
        <v>256</v>
      </c>
      <c r="D15921" s="32">
        <v>0.57708333333333328</v>
      </c>
      <c r="E15921">
        <v>10000</v>
      </c>
      <c r="G15921" s="31" t="s">
        <v>97</v>
      </c>
      <c r="H15921">
        <v>9</v>
      </c>
      <c r="I15921" s="31" t="s">
        <v>105</v>
      </c>
    </row>
    <row r="15922" spans="1:9" x14ac:dyDescent="0.3">
      <c r="A15922">
        <v>15950</v>
      </c>
      <c r="B15922">
        <v>3</v>
      </c>
      <c r="C15922">
        <v>256</v>
      </c>
      <c r="D15922" s="32">
        <v>0.67083333333333328</v>
      </c>
      <c r="E15922">
        <v>10000</v>
      </c>
      <c r="G15922" s="31" t="s">
        <v>97</v>
      </c>
      <c r="H15922">
        <v>10</v>
      </c>
      <c r="I15922" s="31" t="s">
        <v>104</v>
      </c>
    </row>
    <row r="15923" spans="1:9" x14ac:dyDescent="0.3">
      <c r="A15923">
        <v>15951</v>
      </c>
      <c r="B15923">
        <v>2</v>
      </c>
      <c r="C15923">
        <v>256</v>
      </c>
      <c r="D15923" s="32">
        <v>0.64375000000000004</v>
      </c>
      <c r="E15923">
        <v>10000</v>
      </c>
      <c r="G15923" s="31" t="s">
        <v>102</v>
      </c>
      <c r="H15923">
        <v>10</v>
      </c>
      <c r="I15923" s="31" t="s">
        <v>98</v>
      </c>
    </row>
    <row r="15924" spans="1:9" x14ac:dyDescent="0.3">
      <c r="A15924">
        <v>15952</v>
      </c>
      <c r="B15924">
        <v>4</v>
      </c>
      <c r="C15924">
        <v>256</v>
      </c>
      <c r="D15924" s="32">
        <v>0.61388888888888893</v>
      </c>
      <c r="E15924">
        <v>10000</v>
      </c>
      <c r="G15924" s="31" t="s">
        <v>102</v>
      </c>
      <c r="H15924">
        <v>10</v>
      </c>
      <c r="I15924" s="31" t="s">
        <v>103</v>
      </c>
    </row>
    <row r="15925" spans="1:9" x14ac:dyDescent="0.3">
      <c r="A15925">
        <v>15953</v>
      </c>
      <c r="B15925">
        <v>8</v>
      </c>
      <c r="C15925">
        <v>256</v>
      </c>
      <c r="D15925" s="32">
        <v>0.70416666666666672</v>
      </c>
      <c r="E15925">
        <v>10000</v>
      </c>
      <c r="F15925">
        <v>2000</v>
      </c>
      <c r="G15925" s="31" t="s">
        <v>102</v>
      </c>
      <c r="H15925">
        <v>10</v>
      </c>
      <c r="I15925" s="31" t="s">
        <v>101</v>
      </c>
    </row>
    <row r="15926" spans="1:9" x14ac:dyDescent="0.3">
      <c r="A15926">
        <v>15954</v>
      </c>
      <c r="B15926">
        <v>5</v>
      </c>
      <c r="C15926">
        <v>256</v>
      </c>
      <c r="D15926" s="32">
        <v>0.59791666666666665</v>
      </c>
      <c r="E15926">
        <v>10000</v>
      </c>
      <c r="G15926" s="31" t="s">
        <v>102</v>
      </c>
      <c r="H15926">
        <v>10</v>
      </c>
      <c r="I15926" s="31" t="s">
        <v>105</v>
      </c>
    </row>
    <row r="15927" spans="1:9" x14ac:dyDescent="0.3">
      <c r="A15927">
        <v>15955</v>
      </c>
      <c r="B15927">
        <v>3</v>
      </c>
      <c r="C15927">
        <v>256</v>
      </c>
      <c r="D15927" s="32">
        <v>0.68194444444444446</v>
      </c>
      <c r="E15927">
        <v>10000</v>
      </c>
      <c r="F15927">
        <v>1000</v>
      </c>
      <c r="G15927" s="31" t="s">
        <v>102</v>
      </c>
      <c r="H15927">
        <v>11</v>
      </c>
      <c r="I15927" s="31" t="s">
        <v>104</v>
      </c>
    </row>
    <row r="15928" spans="1:9" x14ac:dyDescent="0.3">
      <c r="A15928">
        <v>15956</v>
      </c>
      <c r="B15928">
        <v>2</v>
      </c>
      <c r="C15928">
        <v>256</v>
      </c>
      <c r="D15928" s="32">
        <v>0.65208333333333335</v>
      </c>
      <c r="E15928">
        <v>10000</v>
      </c>
      <c r="G15928" s="31" t="s">
        <v>97</v>
      </c>
      <c r="H15928">
        <v>11</v>
      </c>
      <c r="I15928" s="31" t="s">
        <v>98</v>
      </c>
    </row>
    <row r="15929" spans="1:9" x14ac:dyDescent="0.3">
      <c r="A15929">
        <v>15957</v>
      </c>
      <c r="B15929">
        <v>4</v>
      </c>
      <c r="C15929">
        <v>256</v>
      </c>
      <c r="D15929" s="32">
        <v>0.62916666666666665</v>
      </c>
      <c r="E15929">
        <v>10000</v>
      </c>
      <c r="F15929">
        <v>2000</v>
      </c>
      <c r="G15929" s="31" t="s">
        <v>97</v>
      </c>
      <c r="H15929">
        <v>11</v>
      </c>
      <c r="I15929" s="31" t="s">
        <v>103</v>
      </c>
    </row>
    <row r="15930" spans="1:9" x14ac:dyDescent="0.3">
      <c r="A15930">
        <v>15958</v>
      </c>
      <c r="B15930">
        <v>8</v>
      </c>
      <c r="C15930">
        <v>256</v>
      </c>
      <c r="D15930" s="32">
        <v>0.72013888888888888</v>
      </c>
      <c r="E15930">
        <v>10000</v>
      </c>
      <c r="F15930">
        <v>1000</v>
      </c>
      <c r="G15930" s="31" t="s">
        <v>97</v>
      </c>
      <c r="H15930">
        <v>11</v>
      </c>
      <c r="I15930" s="31" t="s">
        <v>101</v>
      </c>
    </row>
    <row r="15931" spans="1:9" x14ac:dyDescent="0.3">
      <c r="A15931">
        <v>15959</v>
      </c>
      <c r="B15931">
        <v>5</v>
      </c>
      <c r="C15931">
        <v>256</v>
      </c>
      <c r="D15931" s="32">
        <v>0.62013888888888891</v>
      </c>
      <c r="E15931">
        <v>13000</v>
      </c>
      <c r="F15931">
        <v>2000</v>
      </c>
      <c r="G15931" s="31" t="s">
        <v>102</v>
      </c>
      <c r="H15931">
        <v>11</v>
      </c>
      <c r="I15931" s="31" t="s">
        <v>105</v>
      </c>
    </row>
    <row r="15932" spans="1:9" x14ac:dyDescent="0.3">
      <c r="A15932">
        <v>15960</v>
      </c>
      <c r="B15932">
        <v>3</v>
      </c>
      <c r="C15932">
        <v>256</v>
      </c>
      <c r="D15932" s="32">
        <v>0.71597222222222223</v>
      </c>
      <c r="E15932">
        <v>10000</v>
      </c>
      <c r="F15932">
        <v>2000</v>
      </c>
      <c r="G15932" s="31" t="s">
        <v>102</v>
      </c>
      <c r="H15932">
        <v>12</v>
      </c>
      <c r="I15932" s="31" t="s">
        <v>104</v>
      </c>
    </row>
    <row r="15933" spans="1:9" x14ac:dyDescent="0.3">
      <c r="A15933">
        <v>15961</v>
      </c>
      <c r="B15933">
        <v>2</v>
      </c>
      <c r="C15933">
        <v>256</v>
      </c>
      <c r="D15933" s="32">
        <v>0.69513888888888886</v>
      </c>
      <c r="E15933">
        <v>10000</v>
      </c>
      <c r="G15933" s="31" t="s">
        <v>102</v>
      </c>
      <c r="H15933">
        <v>12</v>
      </c>
      <c r="I15933" s="31" t="s">
        <v>98</v>
      </c>
    </row>
    <row r="15934" spans="1:9" x14ac:dyDescent="0.3">
      <c r="A15934">
        <v>15962</v>
      </c>
      <c r="B15934">
        <v>4</v>
      </c>
      <c r="C15934">
        <v>256</v>
      </c>
      <c r="D15934" s="32">
        <v>0.65694444444444444</v>
      </c>
      <c r="E15934">
        <v>10000</v>
      </c>
      <c r="G15934" s="31" t="s">
        <v>97</v>
      </c>
      <c r="H15934">
        <v>12</v>
      </c>
      <c r="I15934" s="31" t="s">
        <v>103</v>
      </c>
    </row>
    <row r="15935" spans="1:9" x14ac:dyDescent="0.3">
      <c r="A15935">
        <v>15963</v>
      </c>
      <c r="B15935">
        <v>8</v>
      </c>
      <c r="C15935">
        <v>256</v>
      </c>
      <c r="D15935" s="32">
        <v>0.75277777777777777</v>
      </c>
      <c r="E15935">
        <v>10000</v>
      </c>
      <c r="G15935" s="31" t="s">
        <v>97</v>
      </c>
      <c r="H15935">
        <v>12</v>
      </c>
      <c r="I15935" s="31" t="s">
        <v>101</v>
      </c>
    </row>
    <row r="15936" spans="1:9" x14ac:dyDescent="0.3">
      <c r="A15936">
        <v>15964</v>
      </c>
      <c r="B15936">
        <v>5</v>
      </c>
      <c r="C15936">
        <v>256</v>
      </c>
      <c r="D15936" s="32">
        <v>0.65902777777777777</v>
      </c>
      <c r="E15936">
        <v>10000</v>
      </c>
      <c r="G15936" s="31" t="s">
        <v>102</v>
      </c>
      <c r="H15936">
        <v>12</v>
      </c>
      <c r="I15936" s="31" t="s">
        <v>105</v>
      </c>
    </row>
    <row r="15937" spans="1:9" x14ac:dyDescent="0.3">
      <c r="A15937">
        <v>15965</v>
      </c>
      <c r="B15937">
        <v>3</v>
      </c>
      <c r="C15937">
        <v>256</v>
      </c>
      <c r="D15937" s="32">
        <v>0.7319444444444444</v>
      </c>
      <c r="E15937">
        <v>10000</v>
      </c>
      <c r="G15937" s="31" t="s">
        <v>97</v>
      </c>
      <c r="H15937">
        <v>13</v>
      </c>
      <c r="I15937" s="31" t="s">
        <v>104</v>
      </c>
    </row>
    <row r="15938" spans="1:9" x14ac:dyDescent="0.3">
      <c r="A15938">
        <v>15966</v>
      </c>
      <c r="B15938">
        <v>2</v>
      </c>
      <c r="C15938">
        <v>256</v>
      </c>
      <c r="D15938" s="32">
        <v>0.70763888888888893</v>
      </c>
      <c r="E15938">
        <v>13000</v>
      </c>
      <c r="G15938" s="31" t="s">
        <v>97</v>
      </c>
      <c r="H15938">
        <v>13</v>
      </c>
      <c r="I15938" s="31" t="s">
        <v>98</v>
      </c>
    </row>
    <row r="15939" spans="1:9" x14ac:dyDescent="0.3">
      <c r="A15939">
        <v>15967</v>
      </c>
      <c r="B15939">
        <v>4</v>
      </c>
      <c r="C15939">
        <v>256</v>
      </c>
      <c r="D15939" s="32">
        <v>0.70902777777777781</v>
      </c>
      <c r="E15939">
        <v>10000</v>
      </c>
      <c r="F15939">
        <v>1000</v>
      </c>
      <c r="G15939" s="31" t="s">
        <v>97</v>
      </c>
      <c r="H15939">
        <v>13</v>
      </c>
      <c r="I15939" s="31" t="s">
        <v>103</v>
      </c>
    </row>
    <row r="15940" spans="1:9" x14ac:dyDescent="0.3">
      <c r="A15940">
        <v>15968</v>
      </c>
      <c r="B15940">
        <v>8</v>
      </c>
      <c r="C15940">
        <v>256</v>
      </c>
      <c r="D15940" s="32">
        <v>0.77777777777777779</v>
      </c>
      <c r="E15940">
        <v>10000</v>
      </c>
      <c r="F15940">
        <v>2000</v>
      </c>
      <c r="G15940" s="31" t="s">
        <v>102</v>
      </c>
      <c r="H15940">
        <v>13</v>
      </c>
      <c r="I15940" s="31" t="s">
        <v>101</v>
      </c>
    </row>
    <row r="15941" spans="1:9" x14ac:dyDescent="0.3">
      <c r="A15941">
        <v>15969</v>
      </c>
      <c r="B15941">
        <v>5</v>
      </c>
      <c r="C15941">
        <v>256</v>
      </c>
      <c r="D15941" s="32">
        <v>0.7104166666666667</v>
      </c>
      <c r="E15941">
        <v>10000</v>
      </c>
      <c r="G15941" s="31" t="s">
        <v>102</v>
      </c>
      <c r="H15941">
        <v>13</v>
      </c>
      <c r="I15941" s="31" t="s">
        <v>105</v>
      </c>
    </row>
    <row r="15942" spans="1:9" x14ac:dyDescent="0.3">
      <c r="A15942">
        <v>15970</v>
      </c>
      <c r="B15942">
        <v>3</v>
      </c>
      <c r="C15942">
        <v>256</v>
      </c>
      <c r="D15942" s="32">
        <v>0.75902777777777775</v>
      </c>
      <c r="E15942">
        <v>10000</v>
      </c>
      <c r="F15942">
        <v>2000</v>
      </c>
      <c r="G15942" s="31" t="s">
        <v>102</v>
      </c>
      <c r="H15942">
        <v>14</v>
      </c>
      <c r="I15942" s="31" t="s">
        <v>104</v>
      </c>
    </row>
    <row r="15943" spans="1:9" x14ac:dyDescent="0.3">
      <c r="A15943">
        <v>15971</v>
      </c>
      <c r="B15943">
        <v>2</v>
      </c>
      <c r="C15943">
        <v>256</v>
      </c>
      <c r="D15943" s="32">
        <v>0.72638888888888886</v>
      </c>
      <c r="E15943">
        <v>10000</v>
      </c>
      <c r="G15943" s="31" t="s">
        <v>102</v>
      </c>
      <c r="H15943">
        <v>14</v>
      </c>
      <c r="I15943" s="31" t="s">
        <v>98</v>
      </c>
    </row>
    <row r="15944" spans="1:9" x14ac:dyDescent="0.3">
      <c r="A15944">
        <v>15972</v>
      </c>
      <c r="B15944">
        <v>4</v>
      </c>
      <c r="C15944">
        <v>256</v>
      </c>
      <c r="D15944" s="32">
        <v>0.71944444444444444</v>
      </c>
      <c r="E15944">
        <v>10000</v>
      </c>
      <c r="G15944" s="31" t="s">
        <v>102</v>
      </c>
      <c r="H15944">
        <v>14</v>
      </c>
      <c r="I15944" s="31" t="s">
        <v>103</v>
      </c>
    </row>
    <row r="15945" spans="1:9" x14ac:dyDescent="0.3">
      <c r="A15945">
        <v>15973</v>
      </c>
      <c r="B15945">
        <v>5</v>
      </c>
      <c r="C15945">
        <v>256</v>
      </c>
      <c r="D15945" s="32">
        <v>0.72916666666666663</v>
      </c>
      <c r="E15945">
        <v>10000</v>
      </c>
      <c r="G15945" s="31" t="s">
        <v>97</v>
      </c>
      <c r="H15945">
        <v>14</v>
      </c>
      <c r="I15945" s="31" t="s">
        <v>105</v>
      </c>
    </row>
    <row r="15946" spans="1:9" x14ac:dyDescent="0.3">
      <c r="A15946">
        <v>15974</v>
      </c>
      <c r="B15946">
        <v>3</v>
      </c>
      <c r="C15946">
        <v>256</v>
      </c>
      <c r="D15946" s="32">
        <v>0.77152777777777781</v>
      </c>
      <c r="E15946">
        <v>10000</v>
      </c>
      <c r="G15946" s="31" t="s">
        <v>102</v>
      </c>
      <c r="H15946">
        <v>15</v>
      </c>
      <c r="I15946" s="31" t="s">
        <v>104</v>
      </c>
    </row>
    <row r="15947" spans="1:9" x14ac:dyDescent="0.3">
      <c r="A15947">
        <v>15975</v>
      </c>
      <c r="B15947">
        <v>2</v>
      </c>
      <c r="C15947">
        <v>256</v>
      </c>
      <c r="D15947" s="32">
        <v>0.74722222222222223</v>
      </c>
      <c r="E15947">
        <v>10000</v>
      </c>
      <c r="G15947" s="31" t="s">
        <v>97</v>
      </c>
      <c r="H15947">
        <v>15</v>
      </c>
      <c r="I15947" s="31" t="s">
        <v>98</v>
      </c>
    </row>
    <row r="15948" spans="1:9" x14ac:dyDescent="0.3">
      <c r="A15948">
        <v>15976</v>
      </c>
      <c r="B15948">
        <v>4</v>
      </c>
      <c r="C15948">
        <v>256</v>
      </c>
      <c r="D15948" s="32">
        <v>0.73750000000000004</v>
      </c>
      <c r="E15948">
        <v>10000</v>
      </c>
      <c r="F15948">
        <v>2000</v>
      </c>
      <c r="G15948" s="31" t="s">
        <v>97</v>
      </c>
      <c r="H15948">
        <v>15</v>
      </c>
      <c r="I15948" s="31" t="s">
        <v>103</v>
      </c>
    </row>
    <row r="15949" spans="1:9" x14ac:dyDescent="0.3">
      <c r="A15949">
        <v>15977</v>
      </c>
      <c r="B15949">
        <v>5</v>
      </c>
      <c r="C15949">
        <v>256</v>
      </c>
      <c r="D15949" s="32">
        <v>0.75694444444444442</v>
      </c>
      <c r="E15949">
        <v>10000</v>
      </c>
      <c r="G15949" s="31" t="s">
        <v>102</v>
      </c>
      <c r="H15949">
        <v>15</v>
      </c>
      <c r="I15949" s="31" t="s">
        <v>105</v>
      </c>
    </row>
    <row r="15950" spans="1:9" x14ac:dyDescent="0.3">
      <c r="A15950">
        <v>15978</v>
      </c>
      <c r="B15950">
        <v>3</v>
      </c>
      <c r="C15950">
        <v>256</v>
      </c>
      <c r="D15950" s="32">
        <v>0.78541666666666665</v>
      </c>
      <c r="E15950">
        <v>10000</v>
      </c>
      <c r="G15950" s="31" t="s">
        <v>97</v>
      </c>
      <c r="H15950">
        <v>16</v>
      </c>
      <c r="I15950" s="31" t="s">
        <v>104</v>
      </c>
    </row>
    <row r="15951" spans="1:9" x14ac:dyDescent="0.3">
      <c r="A15951">
        <v>15979</v>
      </c>
      <c r="B15951">
        <v>2</v>
      </c>
      <c r="C15951">
        <v>256</v>
      </c>
      <c r="D15951" s="32">
        <v>0.76180555555555551</v>
      </c>
      <c r="E15951">
        <v>10000</v>
      </c>
      <c r="G15951" s="31" t="s">
        <v>97</v>
      </c>
      <c r="H15951">
        <v>16</v>
      </c>
      <c r="I15951" s="31" t="s">
        <v>98</v>
      </c>
    </row>
    <row r="15952" spans="1:9" x14ac:dyDescent="0.3">
      <c r="A15952">
        <v>15980</v>
      </c>
      <c r="B15952">
        <v>4</v>
      </c>
      <c r="C15952">
        <v>256</v>
      </c>
      <c r="D15952" s="32">
        <v>0.75555555555555554</v>
      </c>
      <c r="E15952">
        <v>10000</v>
      </c>
      <c r="G15952" s="31" t="s">
        <v>97</v>
      </c>
      <c r="H15952">
        <v>16</v>
      </c>
      <c r="I15952" s="31" t="s">
        <v>103</v>
      </c>
    </row>
    <row r="15953" spans="1:9" x14ac:dyDescent="0.3">
      <c r="A15953">
        <v>15981</v>
      </c>
      <c r="B15953">
        <v>5</v>
      </c>
      <c r="C15953">
        <v>256</v>
      </c>
      <c r="D15953" s="32">
        <v>0.78749999999999998</v>
      </c>
      <c r="E15953">
        <v>10000</v>
      </c>
      <c r="G15953" s="31" t="s">
        <v>97</v>
      </c>
      <c r="H15953">
        <v>16</v>
      </c>
      <c r="I15953" s="31" t="s">
        <v>105</v>
      </c>
    </row>
    <row r="15954" spans="1:9" x14ac:dyDescent="0.3">
      <c r="A15954">
        <v>15982</v>
      </c>
      <c r="B15954">
        <v>3</v>
      </c>
      <c r="C15954">
        <v>256</v>
      </c>
      <c r="D15954" s="32">
        <v>0.8305555555555556</v>
      </c>
      <c r="E15954">
        <v>13000</v>
      </c>
      <c r="F15954">
        <v>7000</v>
      </c>
      <c r="G15954" s="31" t="s">
        <v>97</v>
      </c>
      <c r="H15954">
        <v>17</v>
      </c>
      <c r="I15954" s="31" t="s">
        <v>104</v>
      </c>
    </row>
    <row r="15955" spans="1:9" x14ac:dyDescent="0.3">
      <c r="A15955">
        <v>15983</v>
      </c>
      <c r="B15955">
        <v>2</v>
      </c>
      <c r="C15955">
        <v>256</v>
      </c>
      <c r="D15955" s="32">
        <v>0.80069444444444449</v>
      </c>
      <c r="E15955">
        <v>10000</v>
      </c>
      <c r="G15955" s="31" t="s">
        <v>102</v>
      </c>
      <c r="H15955">
        <v>17</v>
      </c>
      <c r="I15955" s="31" t="s">
        <v>98</v>
      </c>
    </row>
    <row r="15956" spans="1:9" x14ac:dyDescent="0.3">
      <c r="A15956">
        <v>15984</v>
      </c>
      <c r="B15956">
        <v>4</v>
      </c>
      <c r="C15956">
        <v>256</v>
      </c>
      <c r="D15956" s="32">
        <v>0.77986111111111112</v>
      </c>
      <c r="E15956">
        <v>10000</v>
      </c>
      <c r="G15956" s="31" t="s">
        <v>97</v>
      </c>
      <c r="H15956">
        <v>17</v>
      </c>
      <c r="I15956" s="31" t="s">
        <v>103</v>
      </c>
    </row>
    <row r="15957" spans="1:9" x14ac:dyDescent="0.3">
      <c r="A15957">
        <v>15985</v>
      </c>
      <c r="B15957">
        <v>5</v>
      </c>
      <c r="C15957">
        <v>256</v>
      </c>
      <c r="D15957" s="32">
        <v>0.81736111111111109</v>
      </c>
      <c r="E15957">
        <v>10000</v>
      </c>
      <c r="G15957" s="31" t="s">
        <v>102</v>
      </c>
      <c r="H15957">
        <v>17</v>
      </c>
      <c r="I15957" s="31" t="s">
        <v>105</v>
      </c>
    </row>
    <row r="15958" spans="1:9" x14ac:dyDescent="0.3">
      <c r="A15958">
        <v>15986</v>
      </c>
      <c r="B15958">
        <v>5</v>
      </c>
      <c r="C15958">
        <v>256</v>
      </c>
      <c r="D15958" s="32">
        <v>0.84236111111111112</v>
      </c>
      <c r="E15958">
        <v>10000</v>
      </c>
      <c r="G15958" s="31" t="s">
        <v>97</v>
      </c>
      <c r="H15958">
        <v>18</v>
      </c>
      <c r="I15958" s="31" t="s">
        <v>105</v>
      </c>
    </row>
    <row r="15959" spans="1:9" x14ac:dyDescent="0.3">
      <c r="A15959">
        <v>15987</v>
      </c>
      <c r="B15959">
        <v>3</v>
      </c>
      <c r="C15959">
        <v>257</v>
      </c>
      <c r="D15959" s="32">
        <v>0.44513888888888886</v>
      </c>
      <c r="E15959">
        <v>13000</v>
      </c>
      <c r="F15959">
        <v>1000</v>
      </c>
      <c r="G15959" s="31" t="s">
        <v>97</v>
      </c>
      <c r="H15959">
        <v>4</v>
      </c>
      <c r="I15959" s="31" t="s">
        <v>104</v>
      </c>
    </row>
    <row r="15960" spans="1:9" x14ac:dyDescent="0.3">
      <c r="A15960">
        <v>15988</v>
      </c>
      <c r="B15960">
        <v>2</v>
      </c>
      <c r="C15960">
        <v>257</v>
      </c>
      <c r="D15960" s="32">
        <v>0.5229166666666667</v>
      </c>
      <c r="E15960">
        <v>13000</v>
      </c>
      <c r="G15960" s="31" t="s">
        <v>97</v>
      </c>
      <c r="H15960">
        <v>4</v>
      </c>
      <c r="I15960" s="31" t="s">
        <v>98</v>
      </c>
    </row>
    <row r="15961" spans="1:9" x14ac:dyDescent="0.3">
      <c r="A15961">
        <v>15989</v>
      </c>
      <c r="B15961">
        <v>1</v>
      </c>
      <c r="C15961">
        <v>257</v>
      </c>
      <c r="D15961" s="32">
        <v>0.4465277777777778</v>
      </c>
      <c r="E15961">
        <v>10000</v>
      </c>
      <c r="F15961">
        <v>2000</v>
      </c>
      <c r="G15961" s="31" t="s">
        <v>102</v>
      </c>
      <c r="H15961">
        <v>4</v>
      </c>
      <c r="I15961" s="31" t="s">
        <v>99</v>
      </c>
    </row>
    <row r="15962" spans="1:9" x14ac:dyDescent="0.3">
      <c r="A15962">
        <v>15990</v>
      </c>
      <c r="B15962">
        <v>6</v>
      </c>
      <c r="C15962">
        <v>257</v>
      </c>
      <c r="D15962" s="32">
        <v>0.44027777777777777</v>
      </c>
      <c r="E15962">
        <v>10000</v>
      </c>
      <c r="G15962" s="31" t="s">
        <v>97</v>
      </c>
      <c r="H15962">
        <v>4</v>
      </c>
      <c r="I15962" s="31" t="s">
        <v>100</v>
      </c>
    </row>
    <row r="15963" spans="1:9" x14ac:dyDescent="0.3">
      <c r="A15963">
        <v>15991</v>
      </c>
      <c r="B15963">
        <v>4</v>
      </c>
      <c r="C15963">
        <v>257</v>
      </c>
      <c r="D15963" s="32">
        <v>0.45208333333333334</v>
      </c>
      <c r="E15963">
        <v>10000</v>
      </c>
      <c r="G15963" s="31" t="s">
        <v>102</v>
      </c>
      <c r="H15963">
        <v>4</v>
      </c>
      <c r="I15963" s="31" t="s">
        <v>103</v>
      </c>
    </row>
    <row r="15964" spans="1:9" x14ac:dyDescent="0.3">
      <c r="A15964">
        <v>15992</v>
      </c>
      <c r="B15964">
        <v>8</v>
      </c>
      <c r="C15964">
        <v>257</v>
      </c>
      <c r="D15964" s="32">
        <v>0.4465277777777778</v>
      </c>
      <c r="E15964">
        <v>10000</v>
      </c>
      <c r="G15964" s="31" t="s">
        <v>102</v>
      </c>
      <c r="H15964">
        <v>4</v>
      </c>
      <c r="I15964" s="31" t="s">
        <v>101</v>
      </c>
    </row>
    <row r="15965" spans="1:9" x14ac:dyDescent="0.3">
      <c r="A15965">
        <v>15993</v>
      </c>
      <c r="B15965">
        <v>5</v>
      </c>
      <c r="C15965">
        <v>257</v>
      </c>
      <c r="D15965" s="32">
        <v>0.44027777777777777</v>
      </c>
      <c r="E15965">
        <v>10000</v>
      </c>
      <c r="G15965" s="31" t="s">
        <v>97</v>
      </c>
      <c r="H15965">
        <v>4</v>
      </c>
      <c r="I15965" s="31" t="s">
        <v>105</v>
      </c>
    </row>
    <row r="15966" spans="1:9" x14ac:dyDescent="0.3">
      <c r="A15966">
        <v>15994</v>
      </c>
      <c r="B15966">
        <v>3</v>
      </c>
      <c r="C15966">
        <v>257</v>
      </c>
      <c r="D15966" s="32">
        <v>0.47152777777777777</v>
      </c>
      <c r="E15966">
        <v>10000</v>
      </c>
      <c r="F15966">
        <v>2000</v>
      </c>
      <c r="G15966" s="31" t="s">
        <v>102</v>
      </c>
      <c r="H15966">
        <v>5</v>
      </c>
      <c r="I15966" s="31" t="s">
        <v>104</v>
      </c>
    </row>
    <row r="15967" spans="1:9" x14ac:dyDescent="0.3">
      <c r="A15967">
        <v>15995</v>
      </c>
      <c r="B15967">
        <v>2</v>
      </c>
      <c r="C15967">
        <v>257</v>
      </c>
      <c r="D15967" s="32">
        <v>0.55208333333333337</v>
      </c>
      <c r="E15967">
        <v>10000</v>
      </c>
      <c r="G15967" s="31" t="s">
        <v>102</v>
      </c>
      <c r="H15967">
        <v>5</v>
      </c>
      <c r="I15967" s="31" t="s">
        <v>98</v>
      </c>
    </row>
    <row r="15968" spans="1:9" x14ac:dyDescent="0.3">
      <c r="A15968">
        <v>15996</v>
      </c>
      <c r="B15968">
        <v>1</v>
      </c>
      <c r="C15968">
        <v>257</v>
      </c>
      <c r="D15968" s="32">
        <v>0.47916666666666669</v>
      </c>
      <c r="E15968">
        <v>10000</v>
      </c>
      <c r="G15968" s="31" t="s">
        <v>97</v>
      </c>
      <c r="H15968">
        <v>5</v>
      </c>
      <c r="I15968" s="31" t="s">
        <v>99</v>
      </c>
    </row>
    <row r="15969" spans="1:9" x14ac:dyDescent="0.3">
      <c r="A15969">
        <v>15997</v>
      </c>
      <c r="B15969">
        <v>6</v>
      </c>
      <c r="C15969">
        <v>257</v>
      </c>
      <c r="D15969" s="32">
        <v>0.45833333333333331</v>
      </c>
      <c r="E15969">
        <v>10000</v>
      </c>
      <c r="G15969" s="31" t="s">
        <v>97</v>
      </c>
      <c r="H15969">
        <v>5</v>
      </c>
      <c r="I15969" s="31" t="s">
        <v>100</v>
      </c>
    </row>
    <row r="15970" spans="1:9" x14ac:dyDescent="0.3">
      <c r="A15970">
        <v>15998</v>
      </c>
      <c r="B15970">
        <v>4</v>
      </c>
      <c r="C15970">
        <v>257</v>
      </c>
      <c r="D15970" s="32">
        <v>0.46111111111111114</v>
      </c>
      <c r="E15970">
        <v>10000</v>
      </c>
      <c r="G15970" s="31" t="s">
        <v>97</v>
      </c>
      <c r="H15970">
        <v>5</v>
      </c>
      <c r="I15970" s="31" t="s">
        <v>103</v>
      </c>
    </row>
    <row r="15971" spans="1:9" x14ac:dyDescent="0.3">
      <c r="A15971">
        <v>15999</v>
      </c>
      <c r="B15971">
        <v>8</v>
      </c>
      <c r="C15971">
        <v>257</v>
      </c>
      <c r="D15971" s="32">
        <v>0.52986111111111112</v>
      </c>
      <c r="E15971">
        <v>10000</v>
      </c>
      <c r="F15971">
        <v>1000</v>
      </c>
      <c r="G15971" s="31" t="s">
        <v>97</v>
      </c>
      <c r="H15971">
        <v>5</v>
      </c>
      <c r="I15971" s="31" t="s">
        <v>101</v>
      </c>
    </row>
    <row r="15972" spans="1:9" x14ac:dyDescent="0.3">
      <c r="A15972">
        <v>16000</v>
      </c>
      <c r="B15972">
        <v>5</v>
      </c>
      <c r="C15972">
        <v>257</v>
      </c>
      <c r="D15972" s="32">
        <v>0.46597222222222223</v>
      </c>
      <c r="E15972">
        <v>10000</v>
      </c>
      <c r="G15972" s="31" t="s">
        <v>102</v>
      </c>
      <c r="H15972">
        <v>5</v>
      </c>
      <c r="I15972" s="31" t="s">
        <v>105</v>
      </c>
    </row>
    <row r="15973" spans="1:9" x14ac:dyDescent="0.3">
      <c r="A15973">
        <v>16001</v>
      </c>
      <c r="B15973">
        <v>3</v>
      </c>
      <c r="C15973">
        <v>257</v>
      </c>
      <c r="D15973" s="32">
        <v>0.50555555555555554</v>
      </c>
      <c r="E15973">
        <v>10000</v>
      </c>
      <c r="F15973">
        <v>5000</v>
      </c>
      <c r="G15973" s="31" t="s">
        <v>102</v>
      </c>
      <c r="H15973">
        <v>6</v>
      </c>
      <c r="I15973" s="31" t="s">
        <v>104</v>
      </c>
    </row>
    <row r="15974" spans="1:9" x14ac:dyDescent="0.3">
      <c r="A15974">
        <v>16002</v>
      </c>
      <c r="B15974">
        <v>2</v>
      </c>
      <c r="C15974">
        <v>257</v>
      </c>
      <c r="D15974" s="32">
        <v>0.60902777777777772</v>
      </c>
      <c r="E15974">
        <v>10000</v>
      </c>
      <c r="G15974" s="31" t="s">
        <v>102</v>
      </c>
      <c r="H15974">
        <v>6</v>
      </c>
      <c r="I15974" s="31" t="s">
        <v>98</v>
      </c>
    </row>
    <row r="15975" spans="1:9" x14ac:dyDescent="0.3">
      <c r="A15975">
        <v>16003</v>
      </c>
      <c r="B15975">
        <v>1</v>
      </c>
      <c r="C15975">
        <v>257</v>
      </c>
      <c r="D15975" s="32">
        <v>0.51527777777777772</v>
      </c>
      <c r="E15975">
        <v>10000</v>
      </c>
      <c r="G15975" s="31" t="s">
        <v>97</v>
      </c>
      <c r="H15975">
        <v>6</v>
      </c>
      <c r="I15975" s="31" t="s">
        <v>99</v>
      </c>
    </row>
    <row r="15976" spans="1:9" x14ac:dyDescent="0.3">
      <c r="A15976">
        <v>16004</v>
      </c>
      <c r="B15976">
        <v>6</v>
      </c>
      <c r="C15976">
        <v>257</v>
      </c>
      <c r="D15976" s="32">
        <v>0.47708333333333336</v>
      </c>
      <c r="E15976">
        <v>10000</v>
      </c>
      <c r="G15976" s="31" t="s">
        <v>97</v>
      </c>
      <c r="H15976">
        <v>6</v>
      </c>
      <c r="I15976" s="31" t="s">
        <v>100</v>
      </c>
    </row>
    <row r="15977" spans="1:9" x14ac:dyDescent="0.3">
      <c r="A15977">
        <v>16005</v>
      </c>
      <c r="B15977">
        <v>4</v>
      </c>
      <c r="C15977">
        <v>257</v>
      </c>
      <c r="D15977" s="32">
        <v>0.51527777777777772</v>
      </c>
      <c r="E15977">
        <v>13000</v>
      </c>
      <c r="G15977" s="31" t="s">
        <v>97</v>
      </c>
      <c r="H15977">
        <v>6</v>
      </c>
      <c r="I15977" s="31" t="s">
        <v>103</v>
      </c>
    </row>
    <row r="15978" spans="1:9" x14ac:dyDescent="0.3">
      <c r="A15978">
        <v>16006</v>
      </c>
      <c r="B15978">
        <v>8</v>
      </c>
      <c r="C15978">
        <v>257</v>
      </c>
      <c r="D15978" s="32">
        <v>0.62986111111111109</v>
      </c>
      <c r="E15978">
        <v>10000</v>
      </c>
      <c r="G15978" s="31" t="s">
        <v>102</v>
      </c>
      <c r="H15978">
        <v>6</v>
      </c>
      <c r="I15978" s="31" t="s">
        <v>101</v>
      </c>
    </row>
    <row r="15979" spans="1:9" x14ac:dyDescent="0.3">
      <c r="A15979">
        <v>16007</v>
      </c>
      <c r="B15979">
        <v>5</v>
      </c>
      <c r="C15979">
        <v>257</v>
      </c>
      <c r="D15979" s="32">
        <v>0.48888888888888887</v>
      </c>
      <c r="E15979">
        <v>10000</v>
      </c>
      <c r="G15979" s="31" t="s">
        <v>97</v>
      </c>
      <c r="H15979">
        <v>6</v>
      </c>
      <c r="I15979" s="31" t="s">
        <v>105</v>
      </c>
    </row>
    <row r="15980" spans="1:9" x14ac:dyDescent="0.3">
      <c r="A15980">
        <v>16008</v>
      </c>
      <c r="B15980">
        <v>3</v>
      </c>
      <c r="C15980">
        <v>257</v>
      </c>
      <c r="D15980" s="32">
        <v>0.52916666666666667</v>
      </c>
      <c r="E15980">
        <v>10000</v>
      </c>
      <c r="F15980">
        <v>6000</v>
      </c>
      <c r="G15980" s="31" t="s">
        <v>102</v>
      </c>
      <c r="H15980">
        <v>7</v>
      </c>
      <c r="I15980" s="31" t="s">
        <v>104</v>
      </c>
    </row>
    <row r="15981" spans="1:9" x14ac:dyDescent="0.3">
      <c r="A15981">
        <v>16009</v>
      </c>
      <c r="B15981">
        <v>2</v>
      </c>
      <c r="C15981">
        <v>257</v>
      </c>
      <c r="D15981" s="32">
        <v>0.63680555555555551</v>
      </c>
      <c r="E15981">
        <v>10000</v>
      </c>
      <c r="F15981">
        <v>3000</v>
      </c>
      <c r="G15981" s="31" t="s">
        <v>97</v>
      </c>
      <c r="H15981">
        <v>7</v>
      </c>
      <c r="I15981" s="31" t="s">
        <v>98</v>
      </c>
    </row>
    <row r="15982" spans="1:9" x14ac:dyDescent="0.3">
      <c r="A15982">
        <v>16010</v>
      </c>
      <c r="B15982">
        <v>1</v>
      </c>
      <c r="C15982">
        <v>257</v>
      </c>
      <c r="D15982" s="32">
        <v>0.59444444444444444</v>
      </c>
      <c r="E15982">
        <v>10000</v>
      </c>
      <c r="F15982">
        <v>1000</v>
      </c>
      <c r="G15982" s="31" t="s">
        <v>102</v>
      </c>
      <c r="H15982">
        <v>7</v>
      </c>
      <c r="I15982" s="31" t="s">
        <v>99</v>
      </c>
    </row>
    <row r="15983" spans="1:9" x14ac:dyDescent="0.3">
      <c r="A15983">
        <v>16011</v>
      </c>
      <c r="B15983">
        <v>6</v>
      </c>
      <c r="C15983">
        <v>257</v>
      </c>
      <c r="D15983" s="32">
        <v>0.50138888888888888</v>
      </c>
      <c r="E15983">
        <v>10000</v>
      </c>
      <c r="G15983" s="31" t="s">
        <v>97</v>
      </c>
      <c r="H15983">
        <v>7</v>
      </c>
      <c r="I15983" s="31" t="s">
        <v>100</v>
      </c>
    </row>
    <row r="15984" spans="1:9" x14ac:dyDescent="0.3">
      <c r="A15984">
        <v>16012</v>
      </c>
      <c r="B15984">
        <v>4</v>
      </c>
      <c r="C15984">
        <v>257</v>
      </c>
      <c r="D15984" s="32">
        <v>0.56319444444444444</v>
      </c>
      <c r="E15984">
        <v>10000</v>
      </c>
      <c r="G15984" s="31" t="s">
        <v>102</v>
      </c>
      <c r="H15984">
        <v>7</v>
      </c>
      <c r="I15984" s="31" t="s">
        <v>103</v>
      </c>
    </row>
    <row r="15985" spans="1:9" x14ac:dyDescent="0.3">
      <c r="A15985">
        <v>16013</v>
      </c>
      <c r="B15985">
        <v>8</v>
      </c>
      <c r="C15985">
        <v>257</v>
      </c>
      <c r="D15985" s="32">
        <v>0.75347222222222221</v>
      </c>
      <c r="E15985">
        <v>10000</v>
      </c>
      <c r="G15985" s="31" t="s">
        <v>102</v>
      </c>
      <c r="H15985">
        <v>7</v>
      </c>
      <c r="I15985" s="31" t="s">
        <v>101</v>
      </c>
    </row>
    <row r="15986" spans="1:9" x14ac:dyDescent="0.3">
      <c r="A15986">
        <v>16014</v>
      </c>
      <c r="B15986">
        <v>5</v>
      </c>
      <c r="C15986">
        <v>257</v>
      </c>
      <c r="D15986" s="32">
        <v>0.50694444444444442</v>
      </c>
      <c r="E15986">
        <v>10000</v>
      </c>
      <c r="G15986" s="31" t="s">
        <v>97</v>
      </c>
      <c r="H15986">
        <v>7</v>
      </c>
      <c r="I15986" s="31" t="s">
        <v>105</v>
      </c>
    </row>
    <row r="15987" spans="1:9" x14ac:dyDescent="0.3">
      <c r="A15987">
        <v>16015</v>
      </c>
      <c r="B15987">
        <v>3</v>
      </c>
      <c r="C15987">
        <v>257</v>
      </c>
      <c r="D15987" s="32">
        <v>0.54722222222222228</v>
      </c>
      <c r="E15987">
        <v>13000</v>
      </c>
      <c r="F15987">
        <v>2000</v>
      </c>
      <c r="G15987" s="31" t="s">
        <v>102</v>
      </c>
      <c r="H15987">
        <v>8</v>
      </c>
      <c r="I15987" s="31" t="s">
        <v>104</v>
      </c>
    </row>
    <row r="15988" spans="1:9" x14ac:dyDescent="0.3">
      <c r="A15988">
        <v>16016</v>
      </c>
      <c r="B15988">
        <v>2</v>
      </c>
      <c r="C15988">
        <v>257</v>
      </c>
      <c r="D15988" s="32">
        <v>0.65763888888888888</v>
      </c>
      <c r="E15988">
        <v>10000</v>
      </c>
      <c r="G15988" s="31" t="s">
        <v>97</v>
      </c>
      <c r="H15988">
        <v>8</v>
      </c>
      <c r="I15988" s="31" t="s">
        <v>98</v>
      </c>
    </row>
    <row r="15989" spans="1:9" x14ac:dyDescent="0.3">
      <c r="A15989">
        <v>16017</v>
      </c>
      <c r="B15989">
        <v>1</v>
      </c>
      <c r="C15989">
        <v>257</v>
      </c>
      <c r="D15989" s="32">
        <v>0.62638888888888888</v>
      </c>
      <c r="E15989">
        <v>10000</v>
      </c>
      <c r="G15989" s="31" t="s">
        <v>97</v>
      </c>
      <c r="H15989">
        <v>8</v>
      </c>
      <c r="I15989" s="31" t="s">
        <v>99</v>
      </c>
    </row>
    <row r="15990" spans="1:9" x14ac:dyDescent="0.3">
      <c r="A15990">
        <v>16018</v>
      </c>
      <c r="B15990">
        <v>6</v>
      </c>
      <c r="C15990">
        <v>257</v>
      </c>
      <c r="D15990" s="32">
        <v>0.56805555555555554</v>
      </c>
      <c r="E15990">
        <v>10000</v>
      </c>
      <c r="G15990" s="31" t="s">
        <v>97</v>
      </c>
      <c r="H15990">
        <v>8</v>
      </c>
      <c r="I15990" s="31" t="s">
        <v>100</v>
      </c>
    </row>
    <row r="15991" spans="1:9" x14ac:dyDescent="0.3">
      <c r="A15991">
        <v>16019</v>
      </c>
      <c r="B15991">
        <v>4</v>
      </c>
      <c r="C15991">
        <v>257</v>
      </c>
      <c r="D15991" s="32">
        <v>0.60972222222222228</v>
      </c>
      <c r="E15991">
        <v>10000</v>
      </c>
      <c r="G15991" s="31" t="s">
        <v>97</v>
      </c>
      <c r="H15991">
        <v>8</v>
      </c>
      <c r="I15991" s="31" t="s">
        <v>103</v>
      </c>
    </row>
    <row r="15992" spans="1:9" x14ac:dyDescent="0.3">
      <c r="A15992">
        <v>16020</v>
      </c>
      <c r="B15992">
        <v>8</v>
      </c>
      <c r="C15992">
        <v>257</v>
      </c>
      <c r="D15992" s="32">
        <v>0.80833333333333335</v>
      </c>
      <c r="E15992">
        <v>10000</v>
      </c>
      <c r="G15992" s="31" t="s">
        <v>102</v>
      </c>
      <c r="H15992">
        <v>8</v>
      </c>
      <c r="I15992" s="31" t="s">
        <v>101</v>
      </c>
    </row>
    <row r="15993" spans="1:9" x14ac:dyDescent="0.3">
      <c r="A15993">
        <v>16021</v>
      </c>
      <c r="B15993">
        <v>5</v>
      </c>
      <c r="C15993">
        <v>257</v>
      </c>
      <c r="D15993" s="32">
        <v>0.56805555555555554</v>
      </c>
      <c r="E15993">
        <v>10000</v>
      </c>
      <c r="G15993" s="31" t="s">
        <v>97</v>
      </c>
      <c r="H15993">
        <v>8</v>
      </c>
      <c r="I15993" s="31" t="s">
        <v>105</v>
      </c>
    </row>
    <row r="15994" spans="1:9" x14ac:dyDescent="0.3">
      <c r="A15994">
        <v>16022</v>
      </c>
      <c r="B15994">
        <v>3</v>
      </c>
      <c r="C15994">
        <v>257</v>
      </c>
      <c r="D15994" s="32">
        <v>0.56597222222222221</v>
      </c>
      <c r="E15994">
        <v>10000</v>
      </c>
      <c r="G15994" s="31" t="s">
        <v>97</v>
      </c>
      <c r="H15994">
        <v>9</v>
      </c>
      <c r="I15994" s="31" t="s">
        <v>104</v>
      </c>
    </row>
    <row r="15995" spans="1:9" x14ac:dyDescent="0.3">
      <c r="A15995">
        <v>16023</v>
      </c>
      <c r="B15995">
        <v>2</v>
      </c>
      <c r="C15995">
        <v>257</v>
      </c>
      <c r="D15995" s="32">
        <v>0.68680555555555556</v>
      </c>
      <c r="E15995">
        <v>13000</v>
      </c>
      <c r="G15995" s="31" t="s">
        <v>102</v>
      </c>
      <c r="H15995">
        <v>9</v>
      </c>
      <c r="I15995" s="31" t="s">
        <v>98</v>
      </c>
    </row>
    <row r="15996" spans="1:9" x14ac:dyDescent="0.3">
      <c r="A15996">
        <v>16024</v>
      </c>
      <c r="B15996">
        <v>1</v>
      </c>
      <c r="C15996">
        <v>257</v>
      </c>
      <c r="D15996" s="32">
        <v>0.66319444444444442</v>
      </c>
      <c r="E15996">
        <v>10000</v>
      </c>
      <c r="G15996" s="31" t="s">
        <v>97</v>
      </c>
      <c r="H15996">
        <v>9</v>
      </c>
      <c r="I15996" s="31" t="s">
        <v>99</v>
      </c>
    </row>
    <row r="15997" spans="1:9" x14ac:dyDescent="0.3">
      <c r="A15997">
        <v>16025</v>
      </c>
      <c r="B15997">
        <v>6</v>
      </c>
      <c r="C15997">
        <v>257</v>
      </c>
      <c r="D15997" s="32">
        <v>0.6479166666666667</v>
      </c>
      <c r="E15997">
        <v>10000</v>
      </c>
      <c r="G15997" s="31" t="s">
        <v>97</v>
      </c>
      <c r="H15997">
        <v>9</v>
      </c>
      <c r="I15997" s="31" t="s">
        <v>100</v>
      </c>
    </row>
    <row r="15998" spans="1:9" x14ac:dyDescent="0.3">
      <c r="A15998">
        <v>16026</v>
      </c>
      <c r="B15998">
        <v>4</v>
      </c>
      <c r="C15998">
        <v>257</v>
      </c>
      <c r="D15998" s="32">
        <v>0.62291666666666667</v>
      </c>
      <c r="E15998">
        <v>10000</v>
      </c>
      <c r="G15998" s="31" t="s">
        <v>97</v>
      </c>
      <c r="H15998">
        <v>9</v>
      </c>
      <c r="I15998" s="31" t="s">
        <v>103</v>
      </c>
    </row>
    <row r="15999" spans="1:9" x14ac:dyDescent="0.3">
      <c r="A15999">
        <v>16027</v>
      </c>
      <c r="B15999">
        <v>8</v>
      </c>
      <c r="C15999">
        <v>257</v>
      </c>
      <c r="D15999" s="32">
        <v>0.83194444444444449</v>
      </c>
      <c r="E15999">
        <v>10000</v>
      </c>
      <c r="G15999" s="31" t="s">
        <v>102</v>
      </c>
      <c r="H15999">
        <v>9</v>
      </c>
      <c r="I15999" s="31" t="s">
        <v>101</v>
      </c>
    </row>
    <row r="16000" spans="1:9" x14ac:dyDescent="0.3">
      <c r="A16000">
        <v>16028</v>
      </c>
      <c r="B16000">
        <v>5</v>
      </c>
      <c r="C16000">
        <v>257</v>
      </c>
      <c r="D16000" s="32">
        <v>0.61319444444444449</v>
      </c>
      <c r="E16000">
        <v>13000</v>
      </c>
      <c r="G16000" s="31" t="s">
        <v>97</v>
      </c>
      <c r="H16000">
        <v>9</v>
      </c>
      <c r="I16000" s="31" t="s">
        <v>105</v>
      </c>
    </row>
    <row r="16001" spans="1:9" x14ac:dyDescent="0.3">
      <c r="A16001">
        <v>16029</v>
      </c>
      <c r="B16001">
        <v>3</v>
      </c>
      <c r="C16001">
        <v>257</v>
      </c>
      <c r="D16001" s="32">
        <v>0.59236111111111112</v>
      </c>
      <c r="E16001">
        <v>10000</v>
      </c>
      <c r="F16001">
        <v>2000</v>
      </c>
      <c r="G16001" s="31" t="s">
        <v>97</v>
      </c>
      <c r="H16001">
        <v>10</v>
      </c>
      <c r="I16001" s="31" t="s">
        <v>104</v>
      </c>
    </row>
    <row r="16002" spans="1:9" x14ac:dyDescent="0.3">
      <c r="A16002">
        <v>16030</v>
      </c>
      <c r="B16002">
        <v>2</v>
      </c>
      <c r="C16002">
        <v>257</v>
      </c>
      <c r="D16002" s="32">
        <v>0.70694444444444449</v>
      </c>
      <c r="E16002">
        <v>13000</v>
      </c>
      <c r="G16002" s="31" t="s">
        <v>102</v>
      </c>
      <c r="H16002">
        <v>10</v>
      </c>
      <c r="I16002" s="31" t="s">
        <v>98</v>
      </c>
    </row>
    <row r="16003" spans="1:9" x14ac:dyDescent="0.3">
      <c r="A16003">
        <v>16031</v>
      </c>
      <c r="B16003">
        <v>1</v>
      </c>
      <c r="C16003">
        <v>257</v>
      </c>
      <c r="D16003" s="32">
        <v>0.69930555555555551</v>
      </c>
      <c r="E16003">
        <v>10000</v>
      </c>
      <c r="G16003" s="31" t="s">
        <v>97</v>
      </c>
      <c r="H16003">
        <v>10</v>
      </c>
      <c r="I16003" s="31" t="s">
        <v>99</v>
      </c>
    </row>
    <row r="16004" spans="1:9" x14ac:dyDescent="0.3">
      <c r="A16004">
        <v>16032</v>
      </c>
      <c r="B16004">
        <v>6</v>
      </c>
      <c r="C16004">
        <v>257</v>
      </c>
      <c r="D16004" s="32">
        <v>0.67222222222222228</v>
      </c>
      <c r="E16004">
        <v>10000</v>
      </c>
      <c r="G16004" s="31" t="s">
        <v>97</v>
      </c>
      <c r="H16004">
        <v>10</v>
      </c>
      <c r="I16004" s="31" t="s">
        <v>100</v>
      </c>
    </row>
    <row r="16005" spans="1:9" x14ac:dyDescent="0.3">
      <c r="A16005">
        <v>16033</v>
      </c>
      <c r="B16005">
        <v>4</v>
      </c>
      <c r="C16005">
        <v>257</v>
      </c>
      <c r="D16005" s="32">
        <v>0.65208333333333335</v>
      </c>
      <c r="E16005">
        <v>13000</v>
      </c>
      <c r="F16005">
        <v>700</v>
      </c>
      <c r="G16005" s="31" t="s">
        <v>97</v>
      </c>
      <c r="H16005">
        <v>10</v>
      </c>
      <c r="I16005" s="31" t="s">
        <v>103</v>
      </c>
    </row>
    <row r="16006" spans="1:9" x14ac:dyDescent="0.3">
      <c r="A16006">
        <v>16034</v>
      </c>
      <c r="B16006">
        <v>8</v>
      </c>
      <c r="C16006">
        <v>257</v>
      </c>
      <c r="D16006" s="32">
        <v>0.84722222222222221</v>
      </c>
      <c r="E16006">
        <v>10000</v>
      </c>
      <c r="F16006">
        <v>2000</v>
      </c>
      <c r="G16006" s="31" t="s">
        <v>97</v>
      </c>
      <c r="H16006">
        <v>10</v>
      </c>
      <c r="I16006" s="31" t="s">
        <v>101</v>
      </c>
    </row>
    <row r="16007" spans="1:9" x14ac:dyDescent="0.3">
      <c r="A16007">
        <v>16035</v>
      </c>
      <c r="B16007">
        <v>5</v>
      </c>
      <c r="C16007">
        <v>257</v>
      </c>
      <c r="D16007" s="32">
        <v>0.63472222222222219</v>
      </c>
      <c r="E16007">
        <v>10000</v>
      </c>
      <c r="G16007" s="31" t="s">
        <v>97</v>
      </c>
      <c r="H16007">
        <v>10</v>
      </c>
      <c r="I16007" s="31" t="s">
        <v>105</v>
      </c>
    </row>
    <row r="16008" spans="1:9" x14ac:dyDescent="0.3">
      <c r="A16008">
        <v>16036</v>
      </c>
      <c r="B16008">
        <v>3</v>
      </c>
      <c r="C16008">
        <v>257</v>
      </c>
      <c r="D16008" s="32">
        <v>0.61944444444444446</v>
      </c>
      <c r="E16008">
        <v>10000</v>
      </c>
      <c r="G16008" s="31" t="s">
        <v>97</v>
      </c>
      <c r="H16008">
        <v>11</v>
      </c>
      <c r="I16008" s="31" t="s">
        <v>104</v>
      </c>
    </row>
    <row r="16009" spans="1:9" x14ac:dyDescent="0.3">
      <c r="A16009">
        <v>16037</v>
      </c>
      <c r="B16009">
        <v>2</v>
      </c>
      <c r="C16009">
        <v>257</v>
      </c>
      <c r="D16009" s="32">
        <v>0.72638888888888886</v>
      </c>
      <c r="E16009">
        <v>10000</v>
      </c>
      <c r="G16009" s="31" t="s">
        <v>97</v>
      </c>
      <c r="H16009">
        <v>11</v>
      </c>
      <c r="I16009" s="31" t="s">
        <v>98</v>
      </c>
    </row>
    <row r="16010" spans="1:9" x14ac:dyDescent="0.3">
      <c r="A16010">
        <v>16038</v>
      </c>
      <c r="B16010">
        <v>1</v>
      </c>
      <c r="C16010">
        <v>257</v>
      </c>
      <c r="D16010" s="32">
        <v>0.72638888888888886</v>
      </c>
      <c r="E16010">
        <v>10000</v>
      </c>
      <c r="G16010" s="31" t="s">
        <v>97</v>
      </c>
      <c r="H16010">
        <v>11</v>
      </c>
      <c r="I16010" s="31" t="s">
        <v>99</v>
      </c>
    </row>
    <row r="16011" spans="1:9" x14ac:dyDescent="0.3">
      <c r="A16011">
        <v>16039</v>
      </c>
      <c r="B16011">
        <v>6</v>
      </c>
      <c r="C16011">
        <v>257</v>
      </c>
      <c r="D16011" s="32">
        <v>0.69236111111111109</v>
      </c>
      <c r="E16011">
        <v>10000</v>
      </c>
      <c r="G16011" s="31" t="s">
        <v>97</v>
      </c>
      <c r="H16011">
        <v>11</v>
      </c>
      <c r="I16011" s="31" t="s">
        <v>100</v>
      </c>
    </row>
    <row r="16012" spans="1:9" x14ac:dyDescent="0.3">
      <c r="A16012">
        <v>16040</v>
      </c>
      <c r="B16012">
        <v>4</v>
      </c>
      <c r="C16012">
        <v>257</v>
      </c>
      <c r="D16012" s="32">
        <v>0.66805555555555551</v>
      </c>
      <c r="E16012">
        <v>10000</v>
      </c>
      <c r="G16012" s="31" t="s">
        <v>97</v>
      </c>
      <c r="H16012">
        <v>11</v>
      </c>
      <c r="I16012" s="31" t="s">
        <v>103</v>
      </c>
    </row>
    <row r="16013" spans="1:9" x14ac:dyDescent="0.3">
      <c r="A16013">
        <v>16041</v>
      </c>
      <c r="B16013">
        <v>5</v>
      </c>
      <c r="C16013">
        <v>257</v>
      </c>
      <c r="D16013" s="32">
        <v>0.65416666666666667</v>
      </c>
      <c r="E16013">
        <v>10000</v>
      </c>
      <c r="G16013" s="31" t="s">
        <v>97</v>
      </c>
      <c r="H16013">
        <v>11</v>
      </c>
      <c r="I16013" s="31" t="s">
        <v>105</v>
      </c>
    </row>
    <row r="16014" spans="1:9" x14ac:dyDescent="0.3">
      <c r="A16014">
        <v>16042</v>
      </c>
      <c r="B16014">
        <v>3</v>
      </c>
      <c r="C16014">
        <v>257</v>
      </c>
      <c r="D16014" s="32">
        <v>0.6430555555555556</v>
      </c>
      <c r="E16014">
        <v>10000</v>
      </c>
      <c r="G16014" s="31" t="s">
        <v>97</v>
      </c>
      <c r="H16014">
        <v>12</v>
      </c>
      <c r="I16014" s="31" t="s">
        <v>104</v>
      </c>
    </row>
    <row r="16015" spans="1:9" x14ac:dyDescent="0.3">
      <c r="A16015">
        <v>16043</v>
      </c>
      <c r="B16015">
        <v>2</v>
      </c>
      <c r="C16015">
        <v>257</v>
      </c>
      <c r="D16015" s="32">
        <v>0.73611111111111116</v>
      </c>
      <c r="E16015">
        <v>10000</v>
      </c>
      <c r="G16015" s="31" t="s">
        <v>97</v>
      </c>
      <c r="H16015">
        <v>12</v>
      </c>
      <c r="I16015" s="31" t="s">
        <v>98</v>
      </c>
    </row>
    <row r="16016" spans="1:9" x14ac:dyDescent="0.3">
      <c r="A16016">
        <v>16044</v>
      </c>
      <c r="B16016">
        <v>1</v>
      </c>
      <c r="C16016">
        <v>257</v>
      </c>
      <c r="D16016" s="32">
        <v>0.74375000000000002</v>
      </c>
      <c r="E16016">
        <v>10000</v>
      </c>
      <c r="G16016" s="31" t="s">
        <v>97</v>
      </c>
      <c r="H16016">
        <v>12</v>
      </c>
      <c r="I16016" s="31" t="s">
        <v>99</v>
      </c>
    </row>
    <row r="16017" spans="1:9" x14ac:dyDescent="0.3">
      <c r="A16017">
        <v>16045</v>
      </c>
      <c r="B16017">
        <v>6</v>
      </c>
      <c r="C16017">
        <v>257</v>
      </c>
      <c r="D16017" s="32">
        <v>0.71527777777777779</v>
      </c>
      <c r="E16017">
        <v>10000</v>
      </c>
      <c r="G16017" s="31" t="s">
        <v>97</v>
      </c>
      <c r="H16017">
        <v>12</v>
      </c>
      <c r="I16017" s="31" t="s">
        <v>100</v>
      </c>
    </row>
    <row r="16018" spans="1:9" x14ac:dyDescent="0.3">
      <c r="A16018">
        <v>16046</v>
      </c>
      <c r="B16018">
        <v>4</v>
      </c>
      <c r="C16018">
        <v>257</v>
      </c>
      <c r="D16018" s="32">
        <v>0.70347222222222228</v>
      </c>
      <c r="E16018">
        <v>10000</v>
      </c>
      <c r="G16018" s="31" t="s">
        <v>102</v>
      </c>
      <c r="H16018">
        <v>12</v>
      </c>
      <c r="I16018" s="31" t="s">
        <v>103</v>
      </c>
    </row>
    <row r="16019" spans="1:9" x14ac:dyDescent="0.3">
      <c r="A16019">
        <v>16047</v>
      </c>
      <c r="B16019">
        <v>5</v>
      </c>
      <c r="C16019">
        <v>257</v>
      </c>
      <c r="D16019" s="32">
        <v>0.67291666666666672</v>
      </c>
      <c r="E16019">
        <v>10000</v>
      </c>
      <c r="G16019" s="31" t="s">
        <v>97</v>
      </c>
      <c r="H16019">
        <v>12</v>
      </c>
      <c r="I16019" s="31" t="s">
        <v>105</v>
      </c>
    </row>
    <row r="16020" spans="1:9" x14ac:dyDescent="0.3">
      <c r="A16020">
        <v>16048</v>
      </c>
      <c r="B16020">
        <v>3</v>
      </c>
      <c r="C16020">
        <v>257</v>
      </c>
      <c r="D16020" s="32">
        <v>0.67708333333333337</v>
      </c>
      <c r="E16020">
        <v>10000</v>
      </c>
      <c r="F16020">
        <v>3000</v>
      </c>
      <c r="G16020" s="31" t="s">
        <v>102</v>
      </c>
      <c r="H16020">
        <v>13</v>
      </c>
      <c r="I16020" s="31" t="s">
        <v>104</v>
      </c>
    </row>
    <row r="16021" spans="1:9" x14ac:dyDescent="0.3">
      <c r="A16021">
        <v>16049</v>
      </c>
      <c r="B16021">
        <v>2</v>
      </c>
      <c r="C16021">
        <v>257</v>
      </c>
      <c r="D16021" s="32">
        <v>0.74791666666666667</v>
      </c>
      <c r="E16021">
        <v>10000</v>
      </c>
      <c r="G16021" s="31" t="s">
        <v>97</v>
      </c>
      <c r="H16021">
        <v>13</v>
      </c>
      <c r="I16021" s="31" t="s">
        <v>98</v>
      </c>
    </row>
    <row r="16022" spans="1:9" x14ac:dyDescent="0.3">
      <c r="A16022">
        <v>16050</v>
      </c>
      <c r="B16022">
        <v>1</v>
      </c>
      <c r="C16022">
        <v>257</v>
      </c>
      <c r="D16022" s="32">
        <v>0.76458333333333328</v>
      </c>
      <c r="E16022">
        <v>10000</v>
      </c>
      <c r="F16022">
        <v>4300</v>
      </c>
      <c r="G16022" s="31" t="s">
        <v>97</v>
      </c>
      <c r="H16022">
        <v>13</v>
      </c>
      <c r="I16022" s="31" t="s">
        <v>99</v>
      </c>
    </row>
    <row r="16023" spans="1:9" x14ac:dyDescent="0.3">
      <c r="A16023">
        <v>16051</v>
      </c>
      <c r="B16023">
        <v>6</v>
      </c>
      <c r="C16023">
        <v>257</v>
      </c>
      <c r="D16023" s="32">
        <v>0.7368055555555556</v>
      </c>
      <c r="E16023">
        <v>10000</v>
      </c>
      <c r="G16023" s="31" t="s">
        <v>102</v>
      </c>
      <c r="H16023">
        <v>13</v>
      </c>
      <c r="I16023" s="31" t="s">
        <v>100</v>
      </c>
    </row>
    <row r="16024" spans="1:9" x14ac:dyDescent="0.3">
      <c r="A16024">
        <v>16052</v>
      </c>
      <c r="B16024">
        <v>4</v>
      </c>
      <c r="C16024">
        <v>257</v>
      </c>
      <c r="D16024" s="32">
        <v>0.72361111111111109</v>
      </c>
      <c r="E16024">
        <v>10000</v>
      </c>
      <c r="G16024" s="31" t="s">
        <v>97</v>
      </c>
      <c r="H16024">
        <v>13</v>
      </c>
      <c r="I16024" s="31" t="s">
        <v>103</v>
      </c>
    </row>
    <row r="16025" spans="1:9" x14ac:dyDescent="0.3">
      <c r="A16025">
        <v>16053</v>
      </c>
      <c r="B16025">
        <v>5</v>
      </c>
      <c r="C16025">
        <v>257</v>
      </c>
      <c r="D16025" s="32"/>
      <c r="E16025">
        <v>10000</v>
      </c>
      <c r="G16025" s="31" t="s">
        <v>97</v>
      </c>
      <c r="H16025">
        <v>13</v>
      </c>
      <c r="I16025" s="31" t="s">
        <v>105</v>
      </c>
    </row>
    <row r="16026" spans="1:9" x14ac:dyDescent="0.3">
      <c r="A16026">
        <v>16054</v>
      </c>
      <c r="B16026">
        <v>3</v>
      </c>
      <c r="C16026">
        <v>257</v>
      </c>
      <c r="D16026" s="32">
        <v>0.69374999999999998</v>
      </c>
      <c r="E16026">
        <v>10000</v>
      </c>
      <c r="G16026" s="31" t="s">
        <v>102</v>
      </c>
      <c r="H16026">
        <v>14</v>
      </c>
      <c r="I16026" s="31" t="s">
        <v>104</v>
      </c>
    </row>
    <row r="16027" spans="1:9" x14ac:dyDescent="0.3">
      <c r="A16027">
        <v>16055</v>
      </c>
      <c r="B16027">
        <v>2</v>
      </c>
      <c r="C16027">
        <v>257</v>
      </c>
      <c r="D16027" s="32">
        <v>0.7680555555555556</v>
      </c>
      <c r="E16027">
        <v>10000</v>
      </c>
      <c r="F16027">
        <v>2000</v>
      </c>
      <c r="G16027" s="31" t="s">
        <v>97</v>
      </c>
      <c r="H16027">
        <v>14</v>
      </c>
      <c r="I16027" s="31" t="s">
        <v>98</v>
      </c>
    </row>
    <row r="16028" spans="1:9" x14ac:dyDescent="0.3">
      <c r="A16028">
        <v>16056</v>
      </c>
      <c r="B16028">
        <v>1</v>
      </c>
      <c r="C16028">
        <v>257</v>
      </c>
      <c r="D16028" s="32">
        <v>0.79374999999999996</v>
      </c>
      <c r="E16028">
        <v>13000</v>
      </c>
      <c r="F16028">
        <v>1000</v>
      </c>
      <c r="G16028" s="31" t="s">
        <v>102</v>
      </c>
      <c r="H16028">
        <v>14</v>
      </c>
      <c r="I16028" s="31" t="s">
        <v>99</v>
      </c>
    </row>
    <row r="16029" spans="1:9" x14ac:dyDescent="0.3">
      <c r="A16029">
        <v>16057</v>
      </c>
      <c r="B16029">
        <v>6</v>
      </c>
      <c r="C16029">
        <v>257</v>
      </c>
      <c r="D16029" s="32">
        <v>0.75208333333333333</v>
      </c>
      <c r="E16029">
        <v>10000</v>
      </c>
      <c r="G16029" s="31" t="s">
        <v>102</v>
      </c>
      <c r="H16029">
        <v>14</v>
      </c>
      <c r="I16029" s="31" t="s">
        <v>100</v>
      </c>
    </row>
    <row r="16030" spans="1:9" x14ac:dyDescent="0.3">
      <c r="A16030">
        <v>16058</v>
      </c>
      <c r="B16030">
        <v>4</v>
      </c>
      <c r="C16030">
        <v>257</v>
      </c>
      <c r="D16030" s="32">
        <v>0.77013888888888893</v>
      </c>
      <c r="E16030">
        <v>10000</v>
      </c>
      <c r="G16030" s="31" t="s">
        <v>97</v>
      </c>
      <c r="H16030">
        <v>14</v>
      </c>
      <c r="I16030" s="31" t="s">
        <v>103</v>
      </c>
    </row>
    <row r="16031" spans="1:9" x14ac:dyDescent="0.3">
      <c r="A16031">
        <v>16059</v>
      </c>
      <c r="B16031">
        <v>5</v>
      </c>
      <c r="C16031">
        <v>257</v>
      </c>
      <c r="D16031" s="32">
        <v>0.7104166666666667</v>
      </c>
      <c r="E16031">
        <v>10000</v>
      </c>
      <c r="F16031">
        <v>3000</v>
      </c>
      <c r="G16031" s="31" t="s">
        <v>97</v>
      </c>
      <c r="H16031">
        <v>14</v>
      </c>
      <c r="I16031" s="31" t="s">
        <v>105</v>
      </c>
    </row>
    <row r="16032" spans="1:9" x14ac:dyDescent="0.3">
      <c r="A16032">
        <v>16060</v>
      </c>
      <c r="B16032">
        <v>3</v>
      </c>
      <c r="C16032">
        <v>257</v>
      </c>
      <c r="D16032" s="32">
        <v>0.72777777777777775</v>
      </c>
      <c r="E16032">
        <v>10000</v>
      </c>
      <c r="F16032">
        <v>2000</v>
      </c>
      <c r="G16032" s="31" t="s">
        <v>97</v>
      </c>
      <c r="H16032">
        <v>15</v>
      </c>
      <c r="I16032" s="31" t="s">
        <v>104</v>
      </c>
    </row>
    <row r="16033" spans="1:9" x14ac:dyDescent="0.3">
      <c r="A16033">
        <v>16061</v>
      </c>
      <c r="B16033">
        <v>2</v>
      </c>
      <c r="C16033">
        <v>257</v>
      </c>
      <c r="D16033" s="32">
        <v>0.78194444444444444</v>
      </c>
      <c r="E16033">
        <v>10000</v>
      </c>
      <c r="G16033" s="31" t="s">
        <v>97</v>
      </c>
      <c r="H16033">
        <v>15</v>
      </c>
      <c r="I16033" s="31" t="s">
        <v>98</v>
      </c>
    </row>
    <row r="16034" spans="1:9" x14ac:dyDescent="0.3">
      <c r="A16034">
        <v>16062</v>
      </c>
      <c r="B16034">
        <v>1</v>
      </c>
      <c r="C16034">
        <v>257</v>
      </c>
      <c r="D16034" s="32">
        <v>0.8208333333333333</v>
      </c>
      <c r="E16034">
        <v>10000</v>
      </c>
      <c r="G16034" s="31" t="s">
        <v>102</v>
      </c>
      <c r="H16034">
        <v>15</v>
      </c>
      <c r="I16034" s="31" t="s">
        <v>99</v>
      </c>
    </row>
    <row r="16035" spans="1:9" x14ac:dyDescent="0.3">
      <c r="A16035">
        <v>16063</v>
      </c>
      <c r="B16035">
        <v>6</v>
      </c>
      <c r="C16035">
        <v>257</v>
      </c>
      <c r="D16035" s="32">
        <v>0.77569444444444446</v>
      </c>
      <c r="E16035">
        <v>10000</v>
      </c>
      <c r="G16035" s="31" t="s">
        <v>97</v>
      </c>
      <c r="H16035">
        <v>15</v>
      </c>
      <c r="I16035" s="31" t="s">
        <v>100</v>
      </c>
    </row>
    <row r="16036" spans="1:9" x14ac:dyDescent="0.3">
      <c r="A16036">
        <v>16064</v>
      </c>
      <c r="B16036">
        <v>4</v>
      </c>
      <c r="C16036">
        <v>257</v>
      </c>
      <c r="D16036" s="32">
        <v>0.79097222222222219</v>
      </c>
      <c r="E16036">
        <v>10000</v>
      </c>
      <c r="G16036" s="31" t="s">
        <v>102</v>
      </c>
      <c r="H16036">
        <v>15</v>
      </c>
      <c r="I16036" s="31" t="s">
        <v>103</v>
      </c>
    </row>
    <row r="16037" spans="1:9" x14ac:dyDescent="0.3">
      <c r="A16037">
        <v>16065</v>
      </c>
      <c r="B16037">
        <v>5</v>
      </c>
      <c r="C16037">
        <v>257</v>
      </c>
      <c r="D16037" s="32">
        <v>0.74097222222222225</v>
      </c>
      <c r="E16037">
        <v>10000</v>
      </c>
      <c r="G16037" s="31" t="s">
        <v>97</v>
      </c>
      <c r="H16037">
        <v>15</v>
      </c>
      <c r="I16037" s="31" t="s">
        <v>105</v>
      </c>
    </row>
    <row r="16038" spans="1:9" x14ac:dyDescent="0.3">
      <c r="A16038">
        <v>16066</v>
      </c>
      <c r="B16038">
        <v>3</v>
      </c>
      <c r="C16038">
        <v>257</v>
      </c>
      <c r="D16038" s="32">
        <v>0.7631944444444444</v>
      </c>
      <c r="E16038">
        <v>10000</v>
      </c>
      <c r="G16038" s="31" t="s">
        <v>102</v>
      </c>
      <c r="H16038">
        <v>16</v>
      </c>
      <c r="I16038" s="31" t="s">
        <v>104</v>
      </c>
    </row>
    <row r="16039" spans="1:9" x14ac:dyDescent="0.3">
      <c r="A16039">
        <v>16067</v>
      </c>
      <c r="B16039">
        <v>2</v>
      </c>
      <c r="C16039">
        <v>257</v>
      </c>
      <c r="D16039" s="32">
        <v>0.79652777777777772</v>
      </c>
      <c r="E16039">
        <v>10000</v>
      </c>
      <c r="G16039" s="31" t="s">
        <v>102</v>
      </c>
      <c r="H16039">
        <v>16</v>
      </c>
      <c r="I16039" s="31" t="s">
        <v>98</v>
      </c>
    </row>
    <row r="16040" spans="1:9" x14ac:dyDescent="0.3">
      <c r="A16040">
        <v>16068</v>
      </c>
      <c r="B16040">
        <v>1</v>
      </c>
      <c r="C16040">
        <v>257</v>
      </c>
      <c r="D16040" s="32">
        <v>0.83888888888888891</v>
      </c>
      <c r="E16040">
        <v>10000</v>
      </c>
      <c r="F16040">
        <v>3000</v>
      </c>
      <c r="G16040" s="31" t="s">
        <v>102</v>
      </c>
      <c r="H16040">
        <v>16</v>
      </c>
      <c r="I16040" s="31" t="s">
        <v>99</v>
      </c>
    </row>
    <row r="16041" spans="1:9" x14ac:dyDescent="0.3">
      <c r="A16041">
        <v>16069</v>
      </c>
      <c r="B16041">
        <v>4</v>
      </c>
      <c r="C16041">
        <v>257</v>
      </c>
      <c r="D16041" s="32">
        <v>0.81319444444444444</v>
      </c>
      <c r="E16041">
        <v>10000</v>
      </c>
      <c r="G16041" s="31" t="s">
        <v>102</v>
      </c>
      <c r="H16041">
        <v>16</v>
      </c>
      <c r="I16041" s="31" t="s">
        <v>103</v>
      </c>
    </row>
    <row r="16042" spans="1:9" x14ac:dyDescent="0.3">
      <c r="A16042">
        <v>16070</v>
      </c>
      <c r="B16042">
        <v>5</v>
      </c>
      <c r="C16042">
        <v>257</v>
      </c>
      <c r="D16042" s="32">
        <v>0.7631944444444444</v>
      </c>
      <c r="E16042">
        <v>10000</v>
      </c>
      <c r="F16042">
        <v>3000</v>
      </c>
      <c r="G16042" s="31" t="s">
        <v>102</v>
      </c>
      <c r="H16042">
        <v>16</v>
      </c>
      <c r="I16042" s="31" t="s">
        <v>105</v>
      </c>
    </row>
    <row r="16043" spans="1:9" x14ac:dyDescent="0.3">
      <c r="A16043">
        <v>16071</v>
      </c>
      <c r="B16043">
        <v>3</v>
      </c>
      <c r="C16043">
        <v>257</v>
      </c>
      <c r="D16043" s="32">
        <v>0.78055555555555556</v>
      </c>
      <c r="E16043">
        <v>10000</v>
      </c>
      <c r="G16043" s="31" t="s">
        <v>97</v>
      </c>
      <c r="H16043">
        <v>17</v>
      </c>
      <c r="I16043" s="31" t="s">
        <v>104</v>
      </c>
    </row>
    <row r="16044" spans="1:9" x14ac:dyDescent="0.3">
      <c r="A16044">
        <v>16072</v>
      </c>
      <c r="B16044">
        <v>2</v>
      </c>
      <c r="C16044">
        <v>257</v>
      </c>
      <c r="D16044" s="32">
        <v>0.80277777777777781</v>
      </c>
      <c r="E16044">
        <v>10000</v>
      </c>
      <c r="G16044" s="31" t="s">
        <v>102</v>
      </c>
      <c r="H16044">
        <v>17</v>
      </c>
      <c r="I16044" s="31" t="s">
        <v>98</v>
      </c>
    </row>
    <row r="16045" spans="1:9" x14ac:dyDescent="0.3">
      <c r="A16045">
        <v>16073</v>
      </c>
      <c r="B16045">
        <v>4</v>
      </c>
      <c r="C16045">
        <v>257</v>
      </c>
      <c r="D16045" s="32">
        <v>0.83125000000000004</v>
      </c>
      <c r="E16045">
        <v>13000</v>
      </c>
      <c r="G16045" s="31" t="s">
        <v>97</v>
      </c>
      <c r="H16045">
        <v>17</v>
      </c>
      <c r="I16045" s="31" t="s">
        <v>103</v>
      </c>
    </row>
    <row r="16046" spans="1:9" x14ac:dyDescent="0.3">
      <c r="A16046">
        <v>16074</v>
      </c>
      <c r="B16046">
        <v>5</v>
      </c>
      <c r="C16046">
        <v>257</v>
      </c>
      <c r="D16046" s="32">
        <v>0.79097222222222219</v>
      </c>
      <c r="E16046">
        <v>10000</v>
      </c>
      <c r="G16046" s="31" t="s">
        <v>97</v>
      </c>
      <c r="H16046">
        <v>17</v>
      </c>
      <c r="I16046" s="31" t="s">
        <v>105</v>
      </c>
    </row>
    <row r="16047" spans="1:9" x14ac:dyDescent="0.3">
      <c r="A16047">
        <v>16075</v>
      </c>
      <c r="B16047">
        <v>3</v>
      </c>
      <c r="C16047">
        <v>257</v>
      </c>
      <c r="D16047" s="32">
        <v>0.79305555555555551</v>
      </c>
      <c r="E16047">
        <v>10000</v>
      </c>
      <c r="G16047" s="31" t="s">
        <v>102</v>
      </c>
      <c r="H16047">
        <v>18</v>
      </c>
      <c r="I16047" s="31" t="s">
        <v>104</v>
      </c>
    </row>
    <row r="16048" spans="1:9" x14ac:dyDescent="0.3">
      <c r="A16048">
        <v>16076</v>
      </c>
      <c r="B16048">
        <v>2</v>
      </c>
      <c r="C16048">
        <v>257</v>
      </c>
      <c r="D16048" s="32">
        <v>0.82361111111111107</v>
      </c>
      <c r="E16048">
        <v>10000</v>
      </c>
      <c r="F16048">
        <v>1000</v>
      </c>
      <c r="G16048" s="31" t="s">
        <v>97</v>
      </c>
      <c r="H16048">
        <v>18</v>
      </c>
      <c r="I16048" s="31" t="s">
        <v>98</v>
      </c>
    </row>
    <row r="16049" spans="1:9" x14ac:dyDescent="0.3">
      <c r="A16049">
        <v>16077</v>
      </c>
      <c r="B16049">
        <v>5</v>
      </c>
      <c r="C16049">
        <v>257</v>
      </c>
      <c r="D16049" s="32">
        <v>0.81805555555555554</v>
      </c>
      <c r="E16049">
        <v>10000</v>
      </c>
      <c r="F16049">
        <v>7900</v>
      </c>
      <c r="G16049" s="31" t="s">
        <v>102</v>
      </c>
      <c r="H16049">
        <v>18</v>
      </c>
      <c r="I16049" s="31" t="s">
        <v>105</v>
      </c>
    </row>
    <row r="16050" spans="1:9" x14ac:dyDescent="0.3">
      <c r="A16050">
        <v>16078</v>
      </c>
      <c r="B16050">
        <v>3</v>
      </c>
      <c r="C16050">
        <v>257</v>
      </c>
      <c r="D16050" s="32"/>
      <c r="E16050">
        <v>10000</v>
      </c>
      <c r="G16050" s="31" t="s">
        <v>97</v>
      </c>
      <c r="H16050">
        <v>19</v>
      </c>
      <c r="I16050" s="31" t="s">
        <v>104</v>
      </c>
    </row>
    <row r="16051" spans="1:9" x14ac:dyDescent="0.3">
      <c r="A16051">
        <v>16079</v>
      </c>
      <c r="B16051">
        <v>5</v>
      </c>
      <c r="C16051">
        <v>257</v>
      </c>
      <c r="D16051" s="32">
        <v>0.83819444444444446</v>
      </c>
      <c r="E16051">
        <v>10000</v>
      </c>
      <c r="G16051" s="31" t="s">
        <v>97</v>
      </c>
      <c r="H16051">
        <v>19</v>
      </c>
      <c r="I16051" s="31" t="s">
        <v>105</v>
      </c>
    </row>
    <row r="16052" spans="1:9" x14ac:dyDescent="0.3">
      <c r="A16052">
        <v>16080</v>
      </c>
      <c r="B16052">
        <v>3</v>
      </c>
      <c r="C16052">
        <v>257</v>
      </c>
      <c r="D16052" s="32">
        <v>0.84027777777777779</v>
      </c>
      <c r="E16052">
        <v>10000</v>
      </c>
      <c r="F16052">
        <v>1300</v>
      </c>
      <c r="G16052" s="31" t="s">
        <v>102</v>
      </c>
      <c r="H16052">
        <v>20</v>
      </c>
      <c r="I16052" s="31" t="s">
        <v>104</v>
      </c>
    </row>
    <row r="16053" spans="1:9" x14ac:dyDescent="0.3">
      <c r="A16053">
        <v>16081</v>
      </c>
      <c r="B16053">
        <v>5</v>
      </c>
      <c r="C16053">
        <v>257</v>
      </c>
      <c r="D16053" s="32">
        <v>0.86319444444444449</v>
      </c>
      <c r="E16053">
        <v>10000</v>
      </c>
      <c r="G16053" s="31" t="s">
        <v>97</v>
      </c>
      <c r="H16053">
        <v>20</v>
      </c>
      <c r="I16053" s="31" t="s">
        <v>105</v>
      </c>
    </row>
    <row r="16054" spans="1:9" x14ac:dyDescent="0.3">
      <c r="A16054">
        <v>16082</v>
      </c>
      <c r="B16054">
        <v>3</v>
      </c>
      <c r="C16054">
        <v>257</v>
      </c>
      <c r="D16054" s="32">
        <v>0.87083333333333335</v>
      </c>
      <c r="E16054">
        <v>10000</v>
      </c>
      <c r="G16054" s="31" t="s">
        <v>97</v>
      </c>
      <c r="H16054">
        <v>21</v>
      </c>
      <c r="I16054" s="31" t="s">
        <v>104</v>
      </c>
    </row>
    <row r="16055" spans="1:9" x14ac:dyDescent="0.3">
      <c r="A16055">
        <v>16083</v>
      </c>
      <c r="B16055">
        <v>2</v>
      </c>
      <c r="C16055">
        <v>258</v>
      </c>
      <c r="D16055" s="32">
        <v>0.43472222222222223</v>
      </c>
      <c r="E16055">
        <v>10000</v>
      </c>
      <c r="F16055">
        <v>1000</v>
      </c>
      <c r="G16055" s="31" t="s">
        <v>102</v>
      </c>
      <c r="H16055">
        <v>4</v>
      </c>
      <c r="I16055" s="31" t="s">
        <v>98</v>
      </c>
    </row>
    <row r="16056" spans="1:9" x14ac:dyDescent="0.3">
      <c r="A16056">
        <v>16084</v>
      </c>
      <c r="B16056">
        <v>1</v>
      </c>
      <c r="C16056">
        <v>258</v>
      </c>
      <c r="D16056" s="32">
        <v>0.45069444444444445</v>
      </c>
      <c r="E16056">
        <v>10000</v>
      </c>
      <c r="F16056">
        <v>2000</v>
      </c>
      <c r="G16056" s="31" t="s">
        <v>102</v>
      </c>
      <c r="H16056">
        <v>4</v>
      </c>
      <c r="I16056" s="31" t="s">
        <v>99</v>
      </c>
    </row>
    <row r="16057" spans="1:9" x14ac:dyDescent="0.3">
      <c r="A16057">
        <v>16085</v>
      </c>
      <c r="B16057">
        <v>4</v>
      </c>
      <c r="C16057">
        <v>258</v>
      </c>
      <c r="D16057" s="32">
        <v>0.4548611111111111</v>
      </c>
      <c r="E16057">
        <v>10000</v>
      </c>
      <c r="G16057" s="31" t="s">
        <v>97</v>
      </c>
      <c r="H16057">
        <v>4</v>
      </c>
      <c r="I16057" s="31" t="s">
        <v>103</v>
      </c>
    </row>
    <row r="16058" spans="1:9" x14ac:dyDescent="0.3">
      <c r="A16058">
        <v>16086</v>
      </c>
      <c r="B16058">
        <v>8</v>
      </c>
      <c r="C16058">
        <v>258</v>
      </c>
      <c r="D16058" s="32">
        <v>0.45</v>
      </c>
      <c r="E16058">
        <v>10000</v>
      </c>
      <c r="F16058">
        <v>1000</v>
      </c>
      <c r="G16058" s="31" t="s">
        <v>102</v>
      </c>
      <c r="H16058">
        <v>4</v>
      </c>
      <c r="I16058" s="31" t="s">
        <v>101</v>
      </c>
    </row>
    <row r="16059" spans="1:9" x14ac:dyDescent="0.3">
      <c r="A16059">
        <v>16087</v>
      </c>
      <c r="B16059">
        <v>7</v>
      </c>
      <c r="C16059">
        <v>258</v>
      </c>
      <c r="D16059" s="32">
        <v>0.44583333333333336</v>
      </c>
      <c r="E16059">
        <v>13000</v>
      </c>
      <c r="F16059">
        <v>2000</v>
      </c>
      <c r="G16059" s="31" t="s">
        <v>102</v>
      </c>
      <c r="H16059">
        <v>4</v>
      </c>
      <c r="I16059" s="31" t="s">
        <v>106</v>
      </c>
    </row>
    <row r="16060" spans="1:9" x14ac:dyDescent="0.3">
      <c r="A16060">
        <v>16088</v>
      </c>
      <c r="B16060">
        <v>5</v>
      </c>
      <c r="C16060">
        <v>258</v>
      </c>
      <c r="D16060" s="32">
        <v>0.44027777777777777</v>
      </c>
      <c r="E16060">
        <v>10000</v>
      </c>
      <c r="G16060" s="31" t="s">
        <v>97</v>
      </c>
      <c r="H16060">
        <v>4</v>
      </c>
      <c r="I16060" s="31" t="s">
        <v>105</v>
      </c>
    </row>
    <row r="16061" spans="1:9" x14ac:dyDescent="0.3">
      <c r="A16061">
        <v>16089</v>
      </c>
      <c r="B16061">
        <v>2</v>
      </c>
      <c r="C16061">
        <v>258</v>
      </c>
      <c r="D16061" s="32">
        <v>0.45555555555555555</v>
      </c>
      <c r="E16061">
        <v>10000</v>
      </c>
      <c r="G16061" s="31" t="s">
        <v>97</v>
      </c>
      <c r="H16061">
        <v>5</v>
      </c>
      <c r="I16061" s="31" t="s">
        <v>98</v>
      </c>
    </row>
    <row r="16062" spans="1:9" x14ac:dyDescent="0.3">
      <c r="A16062">
        <v>16090</v>
      </c>
      <c r="B16062">
        <v>1</v>
      </c>
      <c r="C16062">
        <v>258</v>
      </c>
      <c r="D16062" s="32">
        <v>0.49444444444444446</v>
      </c>
      <c r="E16062">
        <v>10000</v>
      </c>
      <c r="G16062" s="31" t="s">
        <v>97</v>
      </c>
      <c r="H16062">
        <v>5</v>
      </c>
      <c r="I16062" s="31" t="s">
        <v>99</v>
      </c>
    </row>
    <row r="16063" spans="1:9" x14ac:dyDescent="0.3">
      <c r="A16063">
        <v>16091</v>
      </c>
      <c r="B16063">
        <v>4</v>
      </c>
      <c r="C16063">
        <v>258</v>
      </c>
      <c r="D16063" s="32">
        <v>0.47638888888888886</v>
      </c>
      <c r="E16063">
        <v>13000</v>
      </c>
      <c r="G16063" s="31" t="s">
        <v>97</v>
      </c>
      <c r="H16063">
        <v>5</v>
      </c>
      <c r="I16063" s="31" t="s">
        <v>103</v>
      </c>
    </row>
    <row r="16064" spans="1:9" x14ac:dyDescent="0.3">
      <c r="A16064">
        <v>16092</v>
      </c>
      <c r="B16064">
        <v>8</v>
      </c>
      <c r="C16064">
        <v>258</v>
      </c>
      <c r="D16064" s="32">
        <v>0.47986111111111113</v>
      </c>
      <c r="E16064">
        <v>10000</v>
      </c>
      <c r="G16064" s="31" t="s">
        <v>97</v>
      </c>
      <c r="H16064">
        <v>5</v>
      </c>
      <c r="I16064" s="31" t="s">
        <v>101</v>
      </c>
    </row>
    <row r="16065" spans="1:9" x14ac:dyDescent="0.3">
      <c r="A16065">
        <v>16093</v>
      </c>
      <c r="B16065">
        <v>7</v>
      </c>
      <c r="C16065">
        <v>258</v>
      </c>
      <c r="D16065" s="32">
        <v>0.4777777777777778</v>
      </c>
      <c r="E16065">
        <v>13000</v>
      </c>
      <c r="G16065" s="31" t="s">
        <v>97</v>
      </c>
      <c r="H16065">
        <v>5</v>
      </c>
      <c r="I16065" s="31" t="s">
        <v>106</v>
      </c>
    </row>
    <row r="16066" spans="1:9" x14ac:dyDescent="0.3">
      <c r="A16066">
        <v>16094</v>
      </c>
      <c r="B16066">
        <v>5</v>
      </c>
      <c r="C16066">
        <v>258</v>
      </c>
      <c r="D16066" s="32">
        <v>0.45</v>
      </c>
      <c r="E16066">
        <v>10000</v>
      </c>
      <c r="F16066">
        <v>2000</v>
      </c>
      <c r="G16066" s="31" t="s">
        <v>102</v>
      </c>
      <c r="H16066">
        <v>5</v>
      </c>
      <c r="I16066" s="31" t="s">
        <v>105</v>
      </c>
    </row>
    <row r="16067" spans="1:9" x14ac:dyDescent="0.3">
      <c r="A16067">
        <v>16095</v>
      </c>
      <c r="B16067">
        <v>2</v>
      </c>
      <c r="C16067">
        <v>258</v>
      </c>
      <c r="D16067" s="32">
        <v>0.47638888888888886</v>
      </c>
      <c r="E16067">
        <v>10000</v>
      </c>
      <c r="G16067" s="31" t="s">
        <v>97</v>
      </c>
      <c r="H16067">
        <v>6</v>
      </c>
      <c r="I16067" s="31" t="s">
        <v>98</v>
      </c>
    </row>
    <row r="16068" spans="1:9" x14ac:dyDescent="0.3">
      <c r="A16068">
        <v>16096</v>
      </c>
      <c r="B16068">
        <v>1</v>
      </c>
      <c r="C16068">
        <v>258</v>
      </c>
      <c r="D16068" s="32">
        <v>0.5180555555555556</v>
      </c>
      <c r="E16068">
        <v>10000</v>
      </c>
      <c r="G16068" s="31" t="s">
        <v>102</v>
      </c>
      <c r="H16068">
        <v>6</v>
      </c>
      <c r="I16068" s="31" t="s">
        <v>99</v>
      </c>
    </row>
    <row r="16069" spans="1:9" x14ac:dyDescent="0.3">
      <c r="A16069">
        <v>16097</v>
      </c>
      <c r="B16069">
        <v>4</v>
      </c>
      <c r="C16069">
        <v>258</v>
      </c>
      <c r="D16069" s="32">
        <v>0.48958333333333331</v>
      </c>
      <c r="E16069">
        <v>13000</v>
      </c>
      <c r="G16069" s="31" t="s">
        <v>102</v>
      </c>
      <c r="H16069">
        <v>6</v>
      </c>
      <c r="I16069" s="31" t="s">
        <v>103</v>
      </c>
    </row>
    <row r="16070" spans="1:9" x14ac:dyDescent="0.3">
      <c r="A16070">
        <v>16098</v>
      </c>
      <c r="B16070">
        <v>8</v>
      </c>
      <c r="C16070">
        <v>258</v>
      </c>
      <c r="D16070" s="32">
        <v>0.50138888888888888</v>
      </c>
      <c r="E16070">
        <v>10000</v>
      </c>
      <c r="G16070" s="31" t="s">
        <v>102</v>
      </c>
      <c r="H16070">
        <v>6</v>
      </c>
      <c r="I16070" s="31" t="s">
        <v>101</v>
      </c>
    </row>
    <row r="16071" spans="1:9" x14ac:dyDescent="0.3">
      <c r="A16071">
        <v>16099</v>
      </c>
      <c r="B16071">
        <v>7</v>
      </c>
      <c r="C16071">
        <v>258</v>
      </c>
      <c r="D16071" s="32">
        <v>0.50624999999999998</v>
      </c>
      <c r="E16071">
        <v>10000</v>
      </c>
      <c r="F16071">
        <v>2000</v>
      </c>
      <c r="G16071" s="31" t="s">
        <v>102</v>
      </c>
      <c r="H16071">
        <v>6</v>
      </c>
      <c r="I16071" s="31" t="s">
        <v>106</v>
      </c>
    </row>
    <row r="16072" spans="1:9" x14ac:dyDescent="0.3">
      <c r="A16072">
        <v>16100</v>
      </c>
      <c r="B16072">
        <v>5</v>
      </c>
      <c r="C16072">
        <v>258</v>
      </c>
      <c r="D16072" s="32">
        <v>0.47291666666666665</v>
      </c>
      <c r="E16072">
        <v>10000</v>
      </c>
      <c r="G16072" s="31" t="s">
        <v>97</v>
      </c>
      <c r="H16072">
        <v>6</v>
      </c>
      <c r="I16072" s="31" t="s">
        <v>105</v>
      </c>
    </row>
    <row r="16073" spans="1:9" x14ac:dyDescent="0.3">
      <c r="A16073">
        <v>16101</v>
      </c>
      <c r="B16073">
        <v>2</v>
      </c>
      <c r="C16073">
        <v>258</v>
      </c>
      <c r="D16073" s="32">
        <v>0.49444444444444446</v>
      </c>
      <c r="E16073">
        <v>13000</v>
      </c>
      <c r="G16073" s="31" t="s">
        <v>102</v>
      </c>
      <c r="H16073">
        <v>7</v>
      </c>
      <c r="I16073" s="31" t="s">
        <v>98</v>
      </c>
    </row>
    <row r="16074" spans="1:9" x14ac:dyDescent="0.3">
      <c r="A16074">
        <v>16102</v>
      </c>
      <c r="B16074">
        <v>1</v>
      </c>
      <c r="C16074">
        <v>258</v>
      </c>
      <c r="D16074" s="32">
        <v>0.53888888888888886</v>
      </c>
      <c r="E16074">
        <v>10000</v>
      </c>
      <c r="G16074" s="31" t="s">
        <v>102</v>
      </c>
      <c r="H16074">
        <v>7</v>
      </c>
      <c r="I16074" s="31" t="s">
        <v>99</v>
      </c>
    </row>
    <row r="16075" spans="1:9" x14ac:dyDescent="0.3">
      <c r="A16075">
        <v>16103</v>
      </c>
      <c r="B16075">
        <v>4</v>
      </c>
      <c r="C16075">
        <v>258</v>
      </c>
      <c r="D16075" s="32">
        <v>0.51041666666666663</v>
      </c>
      <c r="E16075">
        <v>10000</v>
      </c>
      <c r="G16075" s="31" t="s">
        <v>97</v>
      </c>
      <c r="H16075">
        <v>7</v>
      </c>
      <c r="I16075" s="31" t="s">
        <v>103</v>
      </c>
    </row>
    <row r="16076" spans="1:9" x14ac:dyDescent="0.3">
      <c r="A16076">
        <v>16104</v>
      </c>
      <c r="B16076">
        <v>8</v>
      </c>
      <c r="C16076">
        <v>258</v>
      </c>
      <c r="D16076" s="32">
        <v>0.53541666666666665</v>
      </c>
      <c r="E16076">
        <v>10000</v>
      </c>
      <c r="F16076">
        <v>5500</v>
      </c>
      <c r="G16076" s="31" t="s">
        <v>102</v>
      </c>
      <c r="H16076">
        <v>7</v>
      </c>
      <c r="I16076" s="31" t="s">
        <v>101</v>
      </c>
    </row>
    <row r="16077" spans="1:9" x14ac:dyDescent="0.3">
      <c r="A16077">
        <v>16105</v>
      </c>
      <c r="B16077">
        <v>7</v>
      </c>
      <c r="C16077">
        <v>258</v>
      </c>
      <c r="D16077" s="32">
        <v>0.54791666666666672</v>
      </c>
      <c r="E16077">
        <v>10000</v>
      </c>
      <c r="G16077" s="31" t="s">
        <v>97</v>
      </c>
      <c r="H16077">
        <v>7</v>
      </c>
      <c r="I16077" s="31" t="s">
        <v>106</v>
      </c>
    </row>
    <row r="16078" spans="1:9" x14ac:dyDescent="0.3">
      <c r="A16078">
        <v>16106</v>
      </c>
      <c r="B16078">
        <v>5</v>
      </c>
      <c r="C16078">
        <v>258</v>
      </c>
      <c r="D16078" s="32">
        <v>0.48888888888888887</v>
      </c>
      <c r="E16078">
        <v>10000</v>
      </c>
      <c r="G16078" s="31" t="s">
        <v>102</v>
      </c>
      <c r="H16078">
        <v>7</v>
      </c>
      <c r="I16078" s="31" t="s">
        <v>105</v>
      </c>
    </row>
    <row r="16079" spans="1:9" x14ac:dyDescent="0.3">
      <c r="A16079">
        <v>16107</v>
      </c>
      <c r="B16079">
        <v>2</v>
      </c>
      <c r="C16079">
        <v>258</v>
      </c>
      <c r="D16079" s="32">
        <v>0.53611111111111109</v>
      </c>
      <c r="E16079">
        <v>10000</v>
      </c>
      <c r="G16079" s="31" t="s">
        <v>102</v>
      </c>
      <c r="H16079">
        <v>8</v>
      </c>
      <c r="I16079" s="31" t="s">
        <v>98</v>
      </c>
    </row>
    <row r="16080" spans="1:9" x14ac:dyDescent="0.3">
      <c r="A16080">
        <v>16108</v>
      </c>
      <c r="B16080">
        <v>1</v>
      </c>
      <c r="C16080">
        <v>258</v>
      </c>
      <c r="D16080" s="32">
        <v>0.61319444444444449</v>
      </c>
      <c r="E16080">
        <v>10000</v>
      </c>
      <c r="F16080">
        <v>4000</v>
      </c>
      <c r="G16080" s="31" t="s">
        <v>102</v>
      </c>
      <c r="H16080">
        <v>8</v>
      </c>
      <c r="I16080" s="31" t="s">
        <v>99</v>
      </c>
    </row>
    <row r="16081" spans="1:9" x14ac:dyDescent="0.3">
      <c r="A16081">
        <v>16109</v>
      </c>
      <c r="B16081">
        <v>4</v>
      </c>
      <c r="C16081">
        <v>258</v>
      </c>
      <c r="D16081" s="32">
        <v>0.55277777777777781</v>
      </c>
      <c r="E16081">
        <v>10000</v>
      </c>
      <c r="G16081" s="31" t="s">
        <v>97</v>
      </c>
      <c r="H16081">
        <v>8</v>
      </c>
      <c r="I16081" s="31" t="s">
        <v>103</v>
      </c>
    </row>
    <row r="16082" spans="1:9" x14ac:dyDescent="0.3">
      <c r="A16082">
        <v>16110</v>
      </c>
      <c r="B16082">
        <v>8</v>
      </c>
      <c r="C16082">
        <v>258</v>
      </c>
      <c r="D16082" s="32">
        <v>0.56111111111111112</v>
      </c>
      <c r="E16082">
        <v>10000</v>
      </c>
      <c r="F16082">
        <v>3500</v>
      </c>
      <c r="G16082" s="31" t="s">
        <v>102</v>
      </c>
      <c r="H16082">
        <v>8</v>
      </c>
      <c r="I16082" s="31" t="s">
        <v>101</v>
      </c>
    </row>
    <row r="16083" spans="1:9" x14ac:dyDescent="0.3">
      <c r="A16083">
        <v>16111</v>
      </c>
      <c r="B16083">
        <v>7</v>
      </c>
      <c r="C16083">
        <v>258</v>
      </c>
      <c r="D16083" s="32">
        <v>0.65347222222222223</v>
      </c>
      <c r="E16083">
        <v>10000</v>
      </c>
      <c r="G16083" s="31" t="s">
        <v>102</v>
      </c>
      <c r="H16083">
        <v>8</v>
      </c>
      <c r="I16083" s="31" t="s">
        <v>106</v>
      </c>
    </row>
    <row r="16084" spans="1:9" x14ac:dyDescent="0.3">
      <c r="A16084">
        <v>16112</v>
      </c>
      <c r="B16084">
        <v>5</v>
      </c>
      <c r="C16084">
        <v>258</v>
      </c>
      <c r="D16084" s="32">
        <v>0.51249999999999996</v>
      </c>
      <c r="E16084">
        <v>10000</v>
      </c>
      <c r="G16084" s="31" t="s">
        <v>97</v>
      </c>
      <c r="H16084">
        <v>8</v>
      </c>
      <c r="I16084" s="31" t="s">
        <v>105</v>
      </c>
    </row>
    <row r="16085" spans="1:9" x14ac:dyDescent="0.3">
      <c r="A16085">
        <v>16113</v>
      </c>
      <c r="B16085">
        <v>2</v>
      </c>
      <c r="C16085">
        <v>258</v>
      </c>
      <c r="D16085" s="32">
        <v>0.55277777777777781</v>
      </c>
      <c r="E16085">
        <v>10000</v>
      </c>
      <c r="G16085" s="31" t="s">
        <v>102</v>
      </c>
      <c r="H16085">
        <v>9</v>
      </c>
      <c r="I16085" s="31" t="s">
        <v>98</v>
      </c>
    </row>
    <row r="16086" spans="1:9" x14ac:dyDescent="0.3">
      <c r="A16086">
        <v>16114</v>
      </c>
      <c r="B16086">
        <v>1</v>
      </c>
      <c r="C16086">
        <v>258</v>
      </c>
      <c r="D16086" s="32">
        <v>0.65833333333333333</v>
      </c>
      <c r="E16086">
        <v>10000</v>
      </c>
      <c r="G16086" s="31" t="s">
        <v>97</v>
      </c>
      <c r="H16086">
        <v>9</v>
      </c>
      <c r="I16086" s="31" t="s">
        <v>99</v>
      </c>
    </row>
    <row r="16087" spans="1:9" x14ac:dyDescent="0.3">
      <c r="A16087">
        <v>16115</v>
      </c>
      <c r="B16087">
        <v>4</v>
      </c>
      <c r="C16087">
        <v>258</v>
      </c>
      <c r="D16087" s="32">
        <v>0.64652777777777781</v>
      </c>
      <c r="E16087">
        <v>10000</v>
      </c>
      <c r="G16087" s="31" t="s">
        <v>102</v>
      </c>
      <c r="H16087">
        <v>9</v>
      </c>
      <c r="I16087" s="31" t="s">
        <v>103</v>
      </c>
    </row>
    <row r="16088" spans="1:9" x14ac:dyDescent="0.3">
      <c r="A16088">
        <v>16116</v>
      </c>
      <c r="B16088">
        <v>8</v>
      </c>
      <c r="C16088">
        <v>258</v>
      </c>
      <c r="D16088" s="32">
        <v>0.58333333333333337</v>
      </c>
      <c r="E16088">
        <v>10000</v>
      </c>
      <c r="G16088" s="31" t="s">
        <v>97</v>
      </c>
      <c r="H16088">
        <v>9</v>
      </c>
      <c r="I16088" s="31" t="s">
        <v>101</v>
      </c>
    </row>
    <row r="16089" spans="1:9" x14ac:dyDescent="0.3">
      <c r="A16089">
        <v>16117</v>
      </c>
      <c r="B16089">
        <v>7</v>
      </c>
      <c r="C16089">
        <v>258</v>
      </c>
      <c r="D16089" s="32">
        <v>0.69513888888888886</v>
      </c>
      <c r="E16089">
        <v>10000</v>
      </c>
      <c r="G16089" s="31" t="s">
        <v>102</v>
      </c>
      <c r="H16089">
        <v>9</v>
      </c>
      <c r="I16089" s="31" t="s">
        <v>106</v>
      </c>
    </row>
    <row r="16090" spans="1:9" x14ac:dyDescent="0.3">
      <c r="A16090">
        <v>16118</v>
      </c>
      <c r="B16090">
        <v>5</v>
      </c>
      <c r="C16090">
        <v>258</v>
      </c>
      <c r="D16090" s="32">
        <v>0.53888888888888886</v>
      </c>
      <c r="E16090">
        <v>10000</v>
      </c>
      <c r="F16090">
        <v>500</v>
      </c>
      <c r="G16090" s="31" t="s">
        <v>102</v>
      </c>
      <c r="H16090">
        <v>9</v>
      </c>
      <c r="I16090" s="31" t="s">
        <v>105</v>
      </c>
    </row>
    <row r="16091" spans="1:9" x14ac:dyDescent="0.3">
      <c r="A16091">
        <v>16119</v>
      </c>
      <c r="B16091">
        <v>2</v>
      </c>
      <c r="C16091">
        <v>258</v>
      </c>
      <c r="D16091" s="32">
        <v>0.60624999999999996</v>
      </c>
      <c r="E16091">
        <v>10000</v>
      </c>
      <c r="G16091" s="31" t="s">
        <v>102</v>
      </c>
      <c r="H16091">
        <v>10</v>
      </c>
      <c r="I16091" s="31" t="s">
        <v>98</v>
      </c>
    </row>
    <row r="16092" spans="1:9" x14ac:dyDescent="0.3">
      <c r="A16092">
        <v>16120</v>
      </c>
      <c r="B16092">
        <v>1</v>
      </c>
      <c r="C16092">
        <v>258</v>
      </c>
      <c r="D16092" s="32">
        <v>0.6875</v>
      </c>
      <c r="E16092">
        <v>10000</v>
      </c>
      <c r="G16092" s="31" t="s">
        <v>102</v>
      </c>
      <c r="H16092">
        <v>10</v>
      </c>
      <c r="I16092" s="31" t="s">
        <v>99</v>
      </c>
    </row>
    <row r="16093" spans="1:9" x14ac:dyDescent="0.3">
      <c r="A16093">
        <v>16121</v>
      </c>
      <c r="B16093">
        <v>4</v>
      </c>
      <c r="C16093">
        <v>258</v>
      </c>
      <c r="D16093" s="32">
        <v>0.66111111111111109</v>
      </c>
      <c r="E16093">
        <v>10000</v>
      </c>
      <c r="G16093" s="31" t="s">
        <v>97</v>
      </c>
      <c r="H16093">
        <v>10</v>
      </c>
      <c r="I16093" s="31" t="s">
        <v>103</v>
      </c>
    </row>
    <row r="16094" spans="1:9" x14ac:dyDescent="0.3">
      <c r="A16094">
        <v>16122</v>
      </c>
      <c r="B16094">
        <v>8</v>
      </c>
      <c r="C16094">
        <v>258</v>
      </c>
      <c r="D16094" s="32">
        <v>0.64722222222222225</v>
      </c>
      <c r="E16094">
        <v>13000</v>
      </c>
      <c r="F16094">
        <v>3000</v>
      </c>
      <c r="G16094" s="31" t="s">
        <v>102</v>
      </c>
      <c r="H16094">
        <v>10</v>
      </c>
      <c r="I16094" s="31" t="s">
        <v>101</v>
      </c>
    </row>
    <row r="16095" spans="1:9" x14ac:dyDescent="0.3">
      <c r="A16095">
        <v>16123</v>
      </c>
      <c r="B16095">
        <v>7</v>
      </c>
      <c r="C16095">
        <v>258</v>
      </c>
      <c r="D16095" s="32">
        <v>0.75763888888888886</v>
      </c>
      <c r="E16095">
        <v>10000</v>
      </c>
      <c r="G16095" s="31" t="s">
        <v>102</v>
      </c>
      <c r="H16095">
        <v>10</v>
      </c>
      <c r="I16095" s="31" t="s">
        <v>106</v>
      </c>
    </row>
    <row r="16096" spans="1:9" x14ac:dyDescent="0.3">
      <c r="A16096">
        <v>16124</v>
      </c>
      <c r="B16096">
        <v>5</v>
      </c>
      <c r="C16096">
        <v>258</v>
      </c>
      <c r="D16096" s="32">
        <v>0.6381944444444444</v>
      </c>
      <c r="E16096">
        <v>10000</v>
      </c>
      <c r="F16096">
        <v>1000</v>
      </c>
      <c r="G16096" s="31" t="s">
        <v>97</v>
      </c>
      <c r="H16096">
        <v>10</v>
      </c>
      <c r="I16096" s="31" t="s">
        <v>105</v>
      </c>
    </row>
    <row r="16097" spans="1:9" x14ac:dyDescent="0.3">
      <c r="A16097">
        <v>16125</v>
      </c>
      <c r="B16097">
        <v>2</v>
      </c>
      <c r="C16097">
        <v>258</v>
      </c>
      <c r="D16097" s="32">
        <v>0.63888888888888884</v>
      </c>
      <c r="E16097">
        <v>10000</v>
      </c>
      <c r="G16097" s="31" t="s">
        <v>97</v>
      </c>
      <c r="H16097">
        <v>11</v>
      </c>
      <c r="I16097" s="31" t="s">
        <v>98</v>
      </c>
    </row>
    <row r="16098" spans="1:9" x14ac:dyDescent="0.3">
      <c r="A16098">
        <v>16126</v>
      </c>
      <c r="B16098">
        <v>1</v>
      </c>
      <c r="C16098">
        <v>258</v>
      </c>
      <c r="D16098" s="32">
        <v>0.70763888888888893</v>
      </c>
      <c r="E16098">
        <v>10000</v>
      </c>
      <c r="G16098" s="31" t="s">
        <v>97</v>
      </c>
      <c r="H16098">
        <v>11</v>
      </c>
      <c r="I16098" s="31" t="s">
        <v>99</v>
      </c>
    </row>
    <row r="16099" spans="1:9" x14ac:dyDescent="0.3">
      <c r="A16099">
        <v>16127</v>
      </c>
      <c r="B16099">
        <v>4</v>
      </c>
      <c r="C16099">
        <v>258</v>
      </c>
      <c r="D16099" s="32">
        <v>0.68611111111111112</v>
      </c>
      <c r="E16099">
        <v>10000</v>
      </c>
      <c r="G16099" s="31" t="s">
        <v>97</v>
      </c>
      <c r="H16099">
        <v>11</v>
      </c>
      <c r="I16099" s="31" t="s">
        <v>103</v>
      </c>
    </row>
    <row r="16100" spans="1:9" x14ac:dyDescent="0.3">
      <c r="A16100">
        <v>16128</v>
      </c>
      <c r="B16100">
        <v>8</v>
      </c>
      <c r="C16100">
        <v>258</v>
      </c>
      <c r="D16100" s="32">
        <v>0.66874999999999996</v>
      </c>
      <c r="E16100">
        <v>10000</v>
      </c>
      <c r="G16100" s="31" t="s">
        <v>102</v>
      </c>
      <c r="H16100">
        <v>11</v>
      </c>
      <c r="I16100" s="31" t="s">
        <v>101</v>
      </c>
    </row>
    <row r="16101" spans="1:9" x14ac:dyDescent="0.3">
      <c r="A16101">
        <v>16129</v>
      </c>
      <c r="B16101">
        <v>7</v>
      </c>
      <c r="C16101">
        <v>258</v>
      </c>
      <c r="D16101" s="32">
        <v>0.77569444444444446</v>
      </c>
      <c r="E16101">
        <v>13000</v>
      </c>
      <c r="G16101" s="31" t="s">
        <v>102</v>
      </c>
      <c r="H16101">
        <v>11</v>
      </c>
      <c r="I16101" s="31" t="s">
        <v>106</v>
      </c>
    </row>
    <row r="16102" spans="1:9" x14ac:dyDescent="0.3">
      <c r="A16102">
        <v>16130</v>
      </c>
      <c r="B16102">
        <v>5</v>
      </c>
      <c r="C16102">
        <v>258</v>
      </c>
      <c r="D16102" s="32">
        <v>0.65902777777777777</v>
      </c>
      <c r="E16102">
        <v>10000</v>
      </c>
      <c r="G16102" s="31" t="s">
        <v>97</v>
      </c>
      <c r="H16102">
        <v>11</v>
      </c>
      <c r="I16102" s="31" t="s">
        <v>105</v>
      </c>
    </row>
    <row r="16103" spans="1:9" x14ac:dyDescent="0.3">
      <c r="A16103">
        <v>16131</v>
      </c>
      <c r="B16103">
        <v>2</v>
      </c>
      <c r="C16103">
        <v>258</v>
      </c>
      <c r="D16103" s="32">
        <v>0.65972222222222221</v>
      </c>
      <c r="E16103">
        <v>10000</v>
      </c>
      <c r="G16103" s="31" t="s">
        <v>97</v>
      </c>
      <c r="H16103">
        <v>12</v>
      </c>
      <c r="I16103" s="31" t="s">
        <v>98</v>
      </c>
    </row>
    <row r="16104" spans="1:9" x14ac:dyDescent="0.3">
      <c r="A16104">
        <v>16132</v>
      </c>
      <c r="B16104">
        <v>1</v>
      </c>
      <c r="C16104">
        <v>258</v>
      </c>
      <c r="D16104" s="32">
        <v>0.73124999999999996</v>
      </c>
      <c r="E16104">
        <v>10000</v>
      </c>
      <c r="G16104" s="31" t="s">
        <v>97</v>
      </c>
      <c r="H16104">
        <v>12</v>
      </c>
      <c r="I16104" s="31" t="s">
        <v>99</v>
      </c>
    </row>
    <row r="16105" spans="1:9" x14ac:dyDescent="0.3">
      <c r="A16105">
        <v>16133</v>
      </c>
      <c r="B16105">
        <v>4</v>
      </c>
      <c r="C16105">
        <v>258</v>
      </c>
      <c r="D16105" s="32">
        <v>0.69791666666666663</v>
      </c>
      <c r="E16105">
        <v>10000</v>
      </c>
      <c r="G16105" s="31" t="s">
        <v>97</v>
      </c>
      <c r="H16105">
        <v>12</v>
      </c>
      <c r="I16105" s="31" t="s">
        <v>103</v>
      </c>
    </row>
    <row r="16106" spans="1:9" x14ac:dyDescent="0.3">
      <c r="A16106">
        <v>16134</v>
      </c>
      <c r="B16106">
        <v>8</v>
      </c>
      <c r="C16106">
        <v>258</v>
      </c>
      <c r="D16106" s="32">
        <v>0.70277777777777772</v>
      </c>
      <c r="E16106">
        <v>10000</v>
      </c>
      <c r="G16106" s="31" t="s">
        <v>102</v>
      </c>
      <c r="H16106">
        <v>12</v>
      </c>
      <c r="I16106" s="31" t="s">
        <v>101</v>
      </c>
    </row>
    <row r="16107" spans="1:9" x14ac:dyDescent="0.3">
      <c r="A16107">
        <v>16135</v>
      </c>
      <c r="B16107">
        <v>7</v>
      </c>
      <c r="C16107">
        <v>258</v>
      </c>
      <c r="D16107" s="32">
        <v>0.8125</v>
      </c>
      <c r="E16107">
        <v>10000</v>
      </c>
      <c r="G16107" s="31" t="s">
        <v>102</v>
      </c>
      <c r="H16107">
        <v>12</v>
      </c>
      <c r="I16107" s="31" t="s">
        <v>106</v>
      </c>
    </row>
    <row r="16108" spans="1:9" x14ac:dyDescent="0.3">
      <c r="A16108">
        <v>16136</v>
      </c>
      <c r="B16108">
        <v>5</v>
      </c>
      <c r="C16108">
        <v>258</v>
      </c>
      <c r="D16108" s="32">
        <v>0.68055555555555558</v>
      </c>
      <c r="E16108">
        <v>10000</v>
      </c>
      <c r="F16108">
        <v>1000</v>
      </c>
      <c r="G16108" s="31" t="s">
        <v>97</v>
      </c>
      <c r="H16108">
        <v>12</v>
      </c>
      <c r="I16108" s="31" t="s">
        <v>105</v>
      </c>
    </row>
    <row r="16109" spans="1:9" x14ac:dyDescent="0.3">
      <c r="A16109">
        <v>16137</v>
      </c>
      <c r="B16109">
        <v>2</v>
      </c>
      <c r="C16109">
        <v>258</v>
      </c>
      <c r="D16109" s="32">
        <v>0.67847222222222225</v>
      </c>
      <c r="E16109">
        <v>10000</v>
      </c>
      <c r="G16109" s="31" t="s">
        <v>102</v>
      </c>
      <c r="H16109">
        <v>13</v>
      </c>
      <c r="I16109" s="31" t="s">
        <v>98</v>
      </c>
    </row>
    <row r="16110" spans="1:9" x14ac:dyDescent="0.3">
      <c r="A16110">
        <v>16138</v>
      </c>
      <c r="B16110">
        <v>1</v>
      </c>
      <c r="C16110">
        <v>258</v>
      </c>
      <c r="D16110" s="32">
        <v>0.7583333333333333</v>
      </c>
      <c r="E16110">
        <v>10000</v>
      </c>
      <c r="F16110">
        <v>4000</v>
      </c>
      <c r="G16110" s="31" t="s">
        <v>102</v>
      </c>
      <c r="H16110">
        <v>13</v>
      </c>
      <c r="I16110" s="31" t="s">
        <v>99</v>
      </c>
    </row>
    <row r="16111" spans="1:9" x14ac:dyDescent="0.3">
      <c r="A16111">
        <v>16139</v>
      </c>
      <c r="B16111">
        <v>4</v>
      </c>
      <c r="C16111">
        <v>258</v>
      </c>
      <c r="D16111" s="32">
        <v>0.73263888888888884</v>
      </c>
      <c r="E16111">
        <v>10000</v>
      </c>
      <c r="F16111">
        <v>2000</v>
      </c>
      <c r="G16111" s="31" t="s">
        <v>97</v>
      </c>
      <c r="H16111">
        <v>13</v>
      </c>
      <c r="I16111" s="31" t="s">
        <v>103</v>
      </c>
    </row>
    <row r="16112" spans="1:9" x14ac:dyDescent="0.3">
      <c r="A16112">
        <v>16140</v>
      </c>
      <c r="B16112">
        <v>8</v>
      </c>
      <c r="C16112">
        <v>258</v>
      </c>
      <c r="D16112" s="32">
        <v>0.75763888888888886</v>
      </c>
      <c r="E16112">
        <v>10000</v>
      </c>
      <c r="G16112" s="31" t="s">
        <v>97</v>
      </c>
      <c r="H16112">
        <v>13</v>
      </c>
      <c r="I16112" s="31" t="s">
        <v>101</v>
      </c>
    </row>
    <row r="16113" spans="1:9" x14ac:dyDescent="0.3">
      <c r="A16113">
        <v>16141</v>
      </c>
      <c r="B16113">
        <v>5</v>
      </c>
      <c r="C16113">
        <v>258</v>
      </c>
      <c r="D16113" s="32">
        <v>0.69513888888888886</v>
      </c>
      <c r="E16113">
        <v>10000</v>
      </c>
      <c r="G16113" s="31" t="s">
        <v>97</v>
      </c>
      <c r="H16113">
        <v>13</v>
      </c>
      <c r="I16113" s="31" t="s">
        <v>105</v>
      </c>
    </row>
    <row r="16114" spans="1:9" x14ac:dyDescent="0.3">
      <c r="A16114">
        <v>16142</v>
      </c>
      <c r="B16114">
        <v>2</v>
      </c>
      <c r="C16114">
        <v>258</v>
      </c>
      <c r="D16114" s="32">
        <v>0.70694444444444449</v>
      </c>
      <c r="E16114">
        <v>10000</v>
      </c>
      <c r="G16114" s="31" t="s">
        <v>102</v>
      </c>
      <c r="H16114">
        <v>14</v>
      </c>
      <c r="I16114" s="31" t="s">
        <v>98</v>
      </c>
    </row>
    <row r="16115" spans="1:9" x14ac:dyDescent="0.3">
      <c r="A16115">
        <v>16143</v>
      </c>
      <c r="B16115">
        <v>1</v>
      </c>
      <c r="C16115">
        <v>258</v>
      </c>
      <c r="D16115" s="32">
        <v>0.80694444444444446</v>
      </c>
      <c r="E16115">
        <v>10000</v>
      </c>
      <c r="F16115">
        <v>3000</v>
      </c>
      <c r="G16115" s="31" t="s">
        <v>97</v>
      </c>
      <c r="H16115">
        <v>14</v>
      </c>
      <c r="I16115" s="31" t="s">
        <v>99</v>
      </c>
    </row>
    <row r="16116" spans="1:9" x14ac:dyDescent="0.3">
      <c r="A16116">
        <v>16144</v>
      </c>
      <c r="B16116">
        <v>4</v>
      </c>
      <c r="C16116">
        <v>258</v>
      </c>
      <c r="D16116" s="32">
        <v>0.74583333333333335</v>
      </c>
      <c r="E16116">
        <v>10000</v>
      </c>
      <c r="G16116" s="31" t="s">
        <v>97</v>
      </c>
      <c r="H16116">
        <v>14</v>
      </c>
      <c r="I16116" s="31" t="s">
        <v>103</v>
      </c>
    </row>
    <row r="16117" spans="1:9" x14ac:dyDescent="0.3">
      <c r="A16117">
        <v>16145</v>
      </c>
      <c r="B16117">
        <v>8</v>
      </c>
      <c r="C16117">
        <v>258</v>
      </c>
      <c r="D16117" s="32">
        <v>0.81111111111111112</v>
      </c>
      <c r="E16117">
        <v>10000</v>
      </c>
      <c r="G16117" s="31" t="s">
        <v>102</v>
      </c>
      <c r="H16117">
        <v>14</v>
      </c>
      <c r="I16117" s="31" t="s">
        <v>101</v>
      </c>
    </row>
    <row r="16118" spans="1:9" x14ac:dyDescent="0.3">
      <c r="A16118">
        <v>16146</v>
      </c>
      <c r="B16118">
        <v>5</v>
      </c>
      <c r="C16118">
        <v>258</v>
      </c>
      <c r="D16118" s="32">
        <v>0.72361111111111109</v>
      </c>
      <c r="E16118">
        <v>10000</v>
      </c>
      <c r="G16118" s="31" t="s">
        <v>102</v>
      </c>
      <c r="H16118">
        <v>14</v>
      </c>
      <c r="I16118" s="31" t="s">
        <v>105</v>
      </c>
    </row>
    <row r="16119" spans="1:9" x14ac:dyDescent="0.3">
      <c r="A16119">
        <v>16147</v>
      </c>
      <c r="B16119">
        <v>2</v>
      </c>
      <c r="C16119">
        <v>258</v>
      </c>
      <c r="D16119" s="32">
        <v>0.72569444444444442</v>
      </c>
      <c r="E16119">
        <v>10000</v>
      </c>
      <c r="G16119" s="31" t="s">
        <v>97</v>
      </c>
      <c r="H16119">
        <v>15</v>
      </c>
      <c r="I16119" s="31" t="s">
        <v>98</v>
      </c>
    </row>
    <row r="16120" spans="1:9" x14ac:dyDescent="0.3">
      <c r="A16120">
        <v>16148</v>
      </c>
      <c r="B16120">
        <v>1</v>
      </c>
      <c r="C16120">
        <v>258</v>
      </c>
      <c r="D16120" s="32"/>
      <c r="E16120">
        <v>10000</v>
      </c>
      <c r="G16120" s="31" t="s">
        <v>102</v>
      </c>
      <c r="H16120">
        <v>15</v>
      </c>
      <c r="I16120" s="31" t="s">
        <v>99</v>
      </c>
    </row>
    <row r="16121" spans="1:9" x14ac:dyDescent="0.3">
      <c r="A16121">
        <v>16149</v>
      </c>
      <c r="B16121">
        <v>4</v>
      </c>
      <c r="C16121">
        <v>258</v>
      </c>
      <c r="D16121" s="32">
        <v>0.76388888888888884</v>
      </c>
      <c r="E16121">
        <v>10000</v>
      </c>
      <c r="G16121" s="31" t="s">
        <v>97</v>
      </c>
      <c r="H16121">
        <v>15</v>
      </c>
      <c r="I16121" s="31" t="s">
        <v>103</v>
      </c>
    </row>
    <row r="16122" spans="1:9" x14ac:dyDescent="0.3">
      <c r="A16122">
        <v>16150</v>
      </c>
      <c r="B16122">
        <v>8</v>
      </c>
      <c r="C16122">
        <v>258</v>
      </c>
      <c r="D16122" s="32"/>
      <c r="E16122">
        <v>10000</v>
      </c>
      <c r="G16122" s="31" t="s">
        <v>102</v>
      </c>
      <c r="H16122">
        <v>15</v>
      </c>
      <c r="I16122" s="31" t="s">
        <v>101</v>
      </c>
    </row>
    <row r="16123" spans="1:9" x14ac:dyDescent="0.3">
      <c r="A16123">
        <v>16151</v>
      </c>
      <c r="B16123">
        <v>5</v>
      </c>
      <c r="C16123">
        <v>258</v>
      </c>
      <c r="D16123" s="32">
        <v>0.74444444444444446</v>
      </c>
      <c r="E16123">
        <v>10000</v>
      </c>
      <c r="G16123" s="31" t="s">
        <v>97</v>
      </c>
      <c r="H16123">
        <v>15</v>
      </c>
      <c r="I16123" s="31" t="s">
        <v>105</v>
      </c>
    </row>
    <row r="16124" spans="1:9" x14ac:dyDescent="0.3">
      <c r="A16124">
        <v>16152</v>
      </c>
      <c r="B16124">
        <v>2</v>
      </c>
      <c r="C16124">
        <v>258</v>
      </c>
      <c r="D16124" s="32">
        <v>0.74375000000000002</v>
      </c>
      <c r="E16124">
        <v>10000</v>
      </c>
      <c r="G16124" s="31" t="s">
        <v>102</v>
      </c>
      <c r="H16124">
        <v>16</v>
      </c>
      <c r="I16124" s="31" t="s">
        <v>98</v>
      </c>
    </row>
    <row r="16125" spans="1:9" x14ac:dyDescent="0.3">
      <c r="A16125">
        <v>16153</v>
      </c>
      <c r="B16125">
        <v>4</v>
      </c>
      <c r="C16125">
        <v>258</v>
      </c>
      <c r="D16125" s="32">
        <v>0.81111111111111112</v>
      </c>
      <c r="E16125">
        <v>10000</v>
      </c>
      <c r="G16125" s="31" t="s">
        <v>97</v>
      </c>
      <c r="H16125">
        <v>16</v>
      </c>
      <c r="I16125" s="31" t="s">
        <v>103</v>
      </c>
    </row>
    <row r="16126" spans="1:9" x14ac:dyDescent="0.3">
      <c r="A16126">
        <v>16154</v>
      </c>
      <c r="B16126">
        <v>5</v>
      </c>
      <c r="C16126">
        <v>258</v>
      </c>
      <c r="D16126" s="32">
        <v>0.76388888888888884</v>
      </c>
      <c r="E16126">
        <v>10000</v>
      </c>
      <c r="G16126" s="31" t="s">
        <v>102</v>
      </c>
      <c r="H16126">
        <v>16</v>
      </c>
      <c r="I16126" s="31" t="s">
        <v>105</v>
      </c>
    </row>
    <row r="16127" spans="1:9" x14ac:dyDescent="0.3">
      <c r="A16127">
        <v>16155</v>
      </c>
      <c r="B16127">
        <v>2</v>
      </c>
      <c r="C16127">
        <v>258</v>
      </c>
      <c r="D16127" s="32">
        <v>0.75208333333333333</v>
      </c>
      <c r="E16127">
        <v>10000</v>
      </c>
      <c r="G16127" s="31" t="s">
        <v>102</v>
      </c>
      <c r="H16127">
        <v>17</v>
      </c>
      <c r="I16127" s="31" t="s">
        <v>98</v>
      </c>
    </row>
    <row r="16128" spans="1:9" x14ac:dyDescent="0.3">
      <c r="A16128">
        <v>16156</v>
      </c>
      <c r="B16128">
        <v>5</v>
      </c>
      <c r="C16128">
        <v>258</v>
      </c>
      <c r="D16128" s="32">
        <v>0.78541666666666665</v>
      </c>
      <c r="E16128">
        <v>10000</v>
      </c>
      <c r="F16128">
        <v>3000</v>
      </c>
      <c r="G16128" s="31" t="s">
        <v>102</v>
      </c>
      <c r="H16128">
        <v>17</v>
      </c>
      <c r="I16128" s="31" t="s">
        <v>105</v>
      </c>
    </row>
    <row r="16129" spans="1:9" x14ac:dyDescent="0.3">
      <c r="A16129">
        <v>16157</v>
      </c>
      <c r="B16129">
        <v>2</v>
      </c>
      <c r="C16129">
        <v>258</v>
      </c>
      <c r="D16129" s="32">
        <v>0.76875000000000004</v>
      </c>
      <c r="E16129">
        <v>10000</v>
      </c>
      <c r="G16129" s="31" t="s">
        <v>102</v>
      </c>
      <c r="H16129">
        <v>18</v>
      </c>
      <c r="I16129" s="31" t="s">
        <v>98</v>
      </c>
    </row>
    <row r="16130" spans="1:9" x14ac:dyDescent="0.3">
      <c r="A16130">
        <v>16158</v>
      </c>
      <c r="B16130">
        <v>5</v>
      </c>
      <c r="C16130">
        <v>258</v>
      </c>
      <c r="D16130" s="32">
        <v>0.80138888888888893</v>
      </c>
      <c r="E16130">
        <v>10000</v>
      </c>
      <c r="G16130" s="31" t="s">
        <v>102</v>
      </c>
      <c r="H16130">
        <v>18</v>
      </c>
      <c r="I16130" s="31" t="s">
        <v>105</v>
      </c>
    </row>
    <row r="16131" spans="1:9" x14ac:dyDescent="0.3">
      <c r="A16131">
        <v>16159</v>
      </c>
      <c r="B16131">
        <v>2</v>
      </c>
      <c r="C16131">
        <v>258</v>
      </c>
      <c r="D16131" s="32">
        <v>0.82638888888888884</v>
      </c>
      <c r="E16131">
        <v>10000</v>
      </c>
      <c r="G16131" s="31" t="s">
        <v>102</v>
      </c>
      <c r="H16131">
        <v>19</v>
      </c>
      <c r="I16131" s="31" t="s">
        <v>98</v>
      </c>
    </row>
    <row r="16132" spans="1:9" x14ac:dyDescent="0.3">
      <c r="A16132">
        <v>16160</v>
      </c>
      <c r="B16132">
        <v>5</v>
      </c>
      <c r="C16132">
        <v>258</v>
      </c>
      <c r="D16132" s="32">
        <v>0.82916666666666672</v>
      </c>
      <c r="E16132">
        <v>10000</v>
      </c>
      <c r="G16132" s="31" t="s">
        <v>97</v>
      </c>
      <c r="H16132">
        <v>19</v>
      </c>
      <c r="I16132" s="31" t="s">
        <v>105</v>
      </c>
    </row>
    <row r="16133" spans="1:9" x14ac:dyDescent="0.3">
      <c r="A16133">
        <v>16161</v>
      </c>
      <c r="B16133">
        <v>3</v>
      </c>
      <c r="C16133">
        <v>259</v>
      </c>
      <c r="D16133" s="32">
        <v>0.45833333333333331</v>
      </c>
      <c r="E16133">
        <v>10000</v>
      </c>
      <c r="G16133" s="31" t="s">
        <v>102</v>
      </c>
      <c r="H16133">
        <v>4</v>
      </c>
      <c r="I16133" s="31" t="s">
        <v>104</v>
      </c>
    </row>
    <row r="16134" spans="1:9" x14ac:dyDescent="0.3">
      <c r="A16134">
        <v>16162</v>
      </c>
      <c r="B16134">
        <v>1</v>
      </c>
      <c r="C16134">
        <v>259</v>
      </c>
      <c r="D16134" s="32">
        <v>0.46458333333333335</v>
      </c>
      <c r="E16134">
        <v>10000</v>
      </c>
      <c r="G16134" s="31" t="s">
        <v>97</v>
      </c>
      <c r="H16134">
        <v>4</v>
      </c>
      <c r="I16134" s="31" t="s">
        <v>99</v>
      </c>
    </row>
    <row r="16135" spans="1:9" x14ac:dyDescent="0.3">
      <c r="A16135">
        <v>16163</v>
      </c>
      <c r="B16135">
        <v>6</v>
      </c>
      <c r="C16135">
        <v>259</v>
      </c>
      <c r="D16135" s="32">
        <v>0.50624999999999998</v>
      </c>
      <c r="E16135">
        <v>10000</v>
      </c>
      <c r="G16135" s="31" t="s">
        <v>97</v>
      </c>
      <c r="H16135">
        <v>4</v>
      </c>
      <c r="I16135" s="31" t="s">
        <v>100</v>
      </c>
    </row>
    <row r="16136" spans="1:9" x14ac:dyDescent="0.3">
      <c r="A16136">
        <v>16164</v>
      </c>
      <c r="B16136">
        <v>4</v>
      </c>
      <c r="C16136">
        <v>259</v>
      </c>
      <c r="D16136" s="32">
        <v>0.43472222222222223</v>
      </c>
      <c r="E16136">
        <v>10000</v>
      </c>
      <c r="G16136" s="31" t="s">
        <v>97</v>
      </c>
      <c r="H16136">
        <v>4</v>
      </c>
      <c r="I16136" s="31" t="s">
        <v>103</v>
      </c>
    </row>
    <row r="16137" spans="1:9" x14ac:dyDescent="0.3">
      <c r="A16137">
        <v>16165</v>
      </c>
      <c r="B16137">
        <v>5</v>
      </c>
      <c r="C16137">
        <v>259</v>
      </c>
      <c r="D16137" s="32">
        <v>0.4597222222222222</v>
      </c>
      <c r="E16137">
        <v>10000</v>
      </c>
      <c r="G16137" s="31" t="s">
        <v>97</v>
      </c>
      <c r="H16137">
        <v>4</v>
      </c>
      <c r="I16137" s="31" t="s">
        <v>105</v>
      </c>
    </row>
    <row r="16138" spans="1:9" x14ac:dyDescent="0.3">
      <c r="A16138">
        <v>16166</v>
      </c>
      <c r="B16138">
        <v>3</v>
      </c>
      <c r="C16138">
        <v>259</v>
      </c>
      <c r="D16138" s="32">
        <v>0.48958333333333331</v>
      </c>
      <c r="E16138">
        <v>10000</v>
      </c>
      <c r="G16138" s="31" t="s">
        <v>97</v>
      </c>
      <c r="H16138">
        <v>5</v>
      </c>
      <c r="I16138" s="31" t="s">
        <v>104</v>
      </c>
    </row>
    <row r="16139" spans="1:9" x14ac:dyDescent="0.3">
      <c r="A16139">
        <v>16167</v>
      </c>
      <c r="B16139">
        <v>1</v>
      </c>
      <c r="C16139">
        <v>259</v>
      </c>
      <c r="D16139" s="32">
        <v>0.49444444444444446</v>
      </c>
      <c r="E16139">
        <v>13000</v>
      </c>
      <c r="G16139" s="31" t="s">
        <v>97</v>
      </c>
      <c r="H16139">
        <v>5</v>
      </c>
      <c r="I16139" s="31" t="s">
        <v>99</v>
      </c>
    </row>
    <row r="16140" spans="1:9" x14ac:dyDescent="0.3">
      <c r="A16140">
        <v>16168</v>
      </c>
      <c r="B16140">
        <v>6</v>
      </c>
      <c r="C16140">
        <v>259</v>
      </c>
      <c r="D16140" s="32">
        <v>0.53333333333333333</v>
      </c>
      <c r="E16140">
        <v>10000</v>
      </c>
      <c r="G16140" s="31" t="s">
        <v>102</v>
      </c>
      <c r="H16140">
        <v>5</v>
      </c>
      <c r="I16140" s="31" t="s">
        <v>100</v>
      </c>
    </row>
    <row r="16141" spans="1:9" x14ac:dyDescent="0.3">
      <c r="A16141">
        <v>16169</v>
      </c>
      <c r="B16141">
        <v>4</v>
      </c>
      <c r="C16141">
        <v>259</v>
      </c>
      <c r="D16141" s="32">
        <v>0.46458333333333335</v>
      </c>
      <c r="E16141">
        <v>10000</v>
      </c>
      <c r="G16141" s="31" t="s">
        <v>102</v>
      </c>
      <c r="H16141">
        <v>5</v>
      </c>
      <c r="I16141" s="31" t="s">
        <v>103</v>
      </c>
    </row>
    <row r="16142" spans="1:9" x14ac:dyDescent="0.3">
      <c r="A16142">
        <v>16170</v>
      </c>
      <c r="B16142">
        <v>5</v>
      </c>
      <c r="C16142">
        <v>259</v>
      </c>
      <c r="D16142" s="32">
        <v>0.48749999999999999</v>
      </c>
      <c r="E16142">
        <v>10000</v>
      </c>
      <c r="G16142" s="31" t="s">
        <v>102</v>
      </c>
      <c r="H16142">
        <v>5</v>
      </c>
      <c r="I16142" s="31" t="s">
        <v>105</v>
      </c>
    </row>
    <row r="16143" spans="1:9" x14ac:dyDescent="0.3">
      <c r="A16143">
        <v>16171</v>
      </c>
      <c r="B16143">
        <v>3</v>
      </c>
      <c r="C16143">
        <v>259</v>
      </c>
      <c r="D16143" s="32">
        <v>0.5180555555555556</v>
      </c>
      <c r="E16143">
        <v>10000</v>
      </c>
      <c r="G16143" s="31" t="s">
        <v>102</v>
      </c>
      <c r="H16143">
        <v>6</v>
      </c>
      <c r="I16143" s="31" t="s">
        <v>104</v>
      </c>
    </row>
    <row r="16144" spans="1:9" x14ac:dyDescent="0.3">
      <c r="A16144">
        <v>16172</v>
      </c>
      <c r="B16144">
        <v>1</v>
      </c>
      <c r="C16144">
        <v>259</v>
      </c>
      <c r="D16144" s="32">
        <v>0.5180555555555556</v>
      </c>
      <c r="E16144">
        <v>10000</v>
      </c>
      <c r="F16144">
        <v>500</v>
      </c>
      <c r="G16144" s="31" t="s">
        <v>102</v>
      </c>
      <c r="H16144">
        <v>6</v>
      </c>
      <c r="I16144" s="31" t="s">
        <v>99</v>
      </c>
    </row>
    <row r="16145" spans="1:9" x14ac:dyDescent="0.3">
      <c r="A16145">
        <v>16173</v>
      </c>
      <c r="B16145">
        <v>6</v>
      </c>
      <c r="C16145">
        <v>259</v>
      </c>
      <c r="D16145" s="32">
        <v>0.55833333333333335</v>
      </c>
      <c r="E16145">
        <v>10000</v>
      </c>
      <c r="F16145">
        <v>800</v>
      </c>
      <c r="G16145" s="31" t="s">
        <v>102</v>
      </c>
      <c r="H16145">
        <v>6</v>
      </c>
      <c r="I16145" s="31" t="s">
        <v>100</v>
      </c>
    </row>
    <row r="16146" spans="1:9" x14ac:dyDescent="0.3">
      <c r="A16146">
        <v>16174</v>
      </c>
      <c r="B16146">
        <v>4</v>
      </c>
      <c r="C16146">
        <v>259</v>
      </c>
      <c r="D16146" s="32">
        <v>0.51736111111111116</v>
      </c>
      <c r="E16146">
        <v>10000</v>
      </c>
      <c r="G16146" s="31" t="s">
        <v>102</v>
      </c>
      <c r="H16146">
        <v>6</v>
      </c>
      <c r="I16146" s="31" t="s">
        <v>103</v>
      </c>
    </row>
    <row r="16147" spans="1:9" x14ac:dyDescent="0.3">
      <c r="A16147">
        <v>16175</v>
      </c>
      <c r="B16147">
        <v>5</v>
      </c>
      <c r="C16147">
        <v>259</v>
      </c>
      <c r="D16147" s="32">
        <v>0.52152777777777781</v>
      </c>
      <c r="E16147">
        <v>10000</v>
      </c>
      <c r="G16147" s="31" t="s">
        <v>102</v>
      </c>
      <c r="H16147">
        <v>6</v>
      </c>
      <c r="I16147" s="31" t="s">
        <v>105</v>
      </c>
    </row>
    <row r="16148" spans="1:9" x14ac:dyDescent="0.3">
      <c r="A16148">
        <v>16176</v>
      </c>
      <c r="B16148">
        <v>3</v>
      </c>
      <c r="C16148">
        <v>259</v>
      </c>
      <c r="D16148" s="32">
        <v>0.54374999999999996</v>
      </c>
      <c r="E16148">
        <v>10000</v>
      </c>
      <c r="F16148">
        <v>4000</v>
      </c>
      <c r="G16148" s="31" t="s">
        <v>102</v>
      </c>
      <c r="H16148">
        <v>7</v>
      </c>
      <c r="I16148" s="31" t="s">
        <v>104</v>
      </c>
    </row>
    <row r="16149" spans="1:9" x14ac:dyDescent="0.3">
      <c r="A16149">
        <v>16177</v>
      </c>
      <c r="B16149">
        <v>1</v>
      </c>
      <c r="C16149">
        <v>259</v>
      </c>
      <c r="D16149" s="32">
        <v>0.54097222222222219</v>
      </c>
      <c r="E16149">
        <v>10000</v>
      </c>
      <c r="G16149" s="31" t="s">
        <v>102</v>
      </c>
      <c r="H16149">
        <v>7</v>
      </c>
      <c r="I16149" s="31" t="s">
        <v>99</v>
      </c>
    </row>
    <row r="16150" spans="1:9" x14ac:dyDescent="0.3">
      <c r="A16150">
        <v>16178</v>
      </c>
      <c r="B16150">
        <v>6</v>
      </c>
      <c r="C16150">
        <v>259</v>
      </c>
      <c r="D16150" s="32">
        <v>0.81388888888888888</v>
      </c>
      <c r="E16150">
        <v>10000</v>
      </c>
      <c r="G16150" s="31" t="s">
        <v>97</v>
      </c>
      <c r="H16150">
        <v>7</v>
      </c>
      <c r="I16150" s="31" t="s">
        <v>100</v>
      </c>
    </row>
    <row r="16151" spans="1:9" x14ac:dyDescent="0.3">
      <c r="A16151">
        <v>16179</v>
      </c>
      <c r="B16151">
        <v>4</v>
      </c>
      <c r="C16151">
        <v>259</v>
      </c>
      <c r="D16151" s="32">
        <v>0.54722222222222228</v>
      </c>
      <c r="E16151">
        <v>13000</v>
      </c>
      <c r="G16151" s="31" t="s">
        <v>97</v>
      </c>
      <c r="H16151">
        <v>7</v>
      </c>
      <c r="I16151" s="31" t="s">
        <v>103</v>
      </c>
    </row>
    <row r="16152" spans="1:9" x14ac:dyDescent="0.3">
      <c r="A16152">
        <v>16180</v>
      </c>
      <c r="B16152">
        <v>5</v>
      </c>
      <c r="C16152">
        <v>259</v>
      </c>
      <c r="D16152" s="32">
        <v>0.57361111111111107</v>
      </c>
      <c r="E16152">
        <v>10000</v>
      </c>
      <c r="G16152" s="31" t="s">
        <v>97</v>
      </c>
      <c r="H16152">
        <v>7</v>
      </c>
      <c r="I16152" s="31" t="s">
        <v>105</v>
      </c>
    </row>
    <row r="16153" spans="1:9" x14ac:dyDescent="0.3">
      <c r="A16153">
        <v>16181</v>
      </c>
      <c r="B16153">
        <v>3</v>
      </c>
      <c r="C16153">
        <v>259</v>
      </c>
      <c r="D16153" s="32">
        <v>0.55833333333333335</v>
      </c>
      <c r="E16153">
        <v>13000</v>
      </c>
      <c r="F16153">
        <v>1000</v>
      </c>
      <c r="G16153" s="31" t="s">
        <v>102</v>
      </c>
      <c r="H16153">
        <v>8</v>
      </c>
      <c r="I16153" s="31" t="s">
        <v>104</v>
      </c>
    </row>
    <row r="16154" spans="1:9" x14ac:dyDescent="0.3">
      <c r="A16154">
        <v>16182</v>
      </c>
      <c r="B16154">
        <v>1</v>
      </c>
      <c r="C16154">
        <v>259</v>
      </c>
      <c r="D16154" s="32">
        <v>0.64652777777777781</v>
      </c>
      <c r="E16154">
        <v>10000</v>
      </c>
      <c r="G16154" s="31" t="s">
        <v>102</v>
      </c>
      <c r="H16154">
        <v>8</v>
      </c>
      <c r="I16154" s="31" t="s">
        <v>99</v>
      </c>
    </row>
    <row r="16155" spans="1:9" x14ac:dyDescent="0.3">
      <c r="A16155">
        <v>16183</v>
      </c>
      <c r="B16155">
        <v>4</v>
      </c>
      <c r="C16155">
        <v>259</v>
      </c>
      <c r="D16155" s="32">
        <v>0.63124999999999998</v>
      </c>
      <c r="E16155">
        <v>10000</v>
      </c>
      <c r="G16155" s="31" t="s">
        <v>102</v>
      </c>
      <c r="H16155">
        <v>8</v>
      </c>
      <c r="I16155" s="31" t="s">
        <v>103</v>
      </c>
    </row>
    <row r="16156" spans="1:9" x14ac:dyDescent="0.3">
      <c r="A16156">
        <v>16184</v>
      </c>
      <c r="B16156">
        <v>5</v>
      </c>
      <c r="C16156">
        <v>259</v>
      </c>
      <c r="D16156" s="32">
        <v>0.59305555555555556</v>
      </c>
      <c r="E16156">
        <v>13000</v>
      </c>
      <c r="F16156">
        <v>1000</v>
      </c>
      <c r="G16156" s="31" t="s">
        <v>102</v>
      </c>
      <c r="H16156">
        <v>8</v>
      </c>
      <c r="I16156" s="31" t="s">
        <v>105</v>
      </c>
    </row>
    <row r="16157" spans="1:9" x14ac:dyDescent="0.3">
      <c r="A16157">
        <v>16185</v>
      </c>
      <c r="B16157">
        <v>3</v>
      </c>
      <c r="C16157">
        <v>259</v>
      </c>
      <c r="D16157" s="32">
        <v>0.57499999999999996</v>
      </c>
      <c r="E16157">
        <v>10000</v>
      </c>
      <c r="G16157" s="31" t="s">
        <v>97</v>
      </c>
      <c r="H16157">
        <v>9</v>
      </c>
      <c r="I16157" s="31" t="s">
        <v>104</v>
      </c>
    </row>
    <row r="16158" spans="1:9" x14ac:dyDescent="0.3">
      <c r="A16158">
        <v>16186</v>
      </c>
      <c r="B16158">
        <v>1</v>
      </c>
      <c r="C16158">
        <v>259</v>
      </c>
      <c r="D16158" s="32">
        <v>0.68194444444444446</v>
      </c>
      <c r="E16158">
        <v>10000</v>
      </c>
      <c r="G16158" s="31" t="s">
        <v>97</v>
      </c>
      <c r="H16158">
        <v>9</v>
      </c>
      <c r="I16158" s="31" t="s">
        <v>99</v>
      </c>
    </row>
    <row r="16159" spans="1:9" x14ac:dyDescent="0.3">
      <c r="A16159">
        <v>16187</v>
      </c>
      <c r="B16159">
        <v>4</v>
      </c>
      <c r="C16159">
        <v>259</v>
      </c>
      <c r="D16159" s="32">
        <v>0.66249999999999998</v>
      </c>
      <c r="E16159">
        <v>10000</v>
      </c>
      <c r="G16159" s="31" t="s">
        <v>97</v>
      </c>
      <c r="H16159">
        <v>9</v>
      </c>
      <c r="I16159" s="31" t="s">
        <v>103</v>
      </c>
    </row>
    <row r="16160" spans="1:9" x14ac:dyDescent="0.3">
      <c r="A16160">
        <v>16188</v>
      </c>
      <c r="B16160">
        <v>5</v>
      </c>
      <c r="C16160">
        <v>259</v>
      </c>
      <c r="D16160" s="32">
        <v>0.6645833333333333</v>
      </c>
      <c r="E16160">
        <v>10000</v>
      </c>
      <c r="F16160">
        <v>1500</v>
      </c>
      <c r="G16160" s="31" t="s">
        <v>97</v>
      </c>
      <c r="H16160">
        <v>9</v>
      </c>
      <c r="I16160" s="31" t="s">
        <v>105</v>
      </c>
    </row>
    <row r="16161" spans="1:9" x14ac:dyDescent="0.3">
      <c r="A16161">
        <v>16189</v>
      </c>
      <c r="B16161">
        <v>3</v>
      </c>
      <c r="C16161">
        <v>259</v>
      </c>
      <c r="D16161" s="32">
        <v>0.60347222222222219</v>
      </c>
      <c r="E16161">
        <v>10000</v>
      </c>
      <c r="F16161">
        <v>2000</v>
      </c>
      <c r="G16161" s="31" t="s">
        <v>97</v>
      </c>
      <c r="H16161">
        <v>10</v>
      </c>
      <c r="I16161" s="31" t="s">
        <v>104</v>
      </c>
    </row>
    <row r="16162" spans="1:9" x14ac:dyDescent="0.3">
      <c r="A16162">
        <v>16190</v>
      </c>
      <c r="B16162">
        <v>1</v>
      </c>
      <c r="C16162">
        <v>259</v>
      </c>
      <c r="D16162" s="32">
        <v>0.7583333333333333</v>
      </c>
      <c r="E16162">
        <v>10000</v>
      </c>
      <c r="F16162">
        <v>3000</v>
      </c>
      <c r="G16162" s="31" t="s">
        <v>97</v>
      </c>
      <c r="H16162">
        <v>10</v>
      </c>
      <c r="I16162" s="31" t="s">
        <v>99</v>
      </c>
    </row>
    <row r="16163" spans="1:9" x14ac:dyDescent="0.3">
      <c r="A16163">
        <v>16191</v>
      </c>
      <c r="B16163">
        <v>4</v>
      </c>
      <c r="C16163">
        <v>259</v>
      </c>
      <c r="D16163" s="32">
        <v>0.7319444444444444</v>
      </c>
      <c r="E16163">
        <v>10000</v>
      </c>
      <c r="G16163" s="31" t="s">
        <v>97</v>
      </c>
      <c r="H16163">
        <v>10</v>
      </c>
      <c r="I16163" s="31" t="s">
        <v>103</v>
      </c>
    </row>
    <row r="16164" spans="1:9" x14ac:dyDescent="0.3">
      <c r="A16164">
        <v>16192</v>
      </c>
      <c r="B16164">
        <v>5</v>
      </c>
      <c r="C16164">
        <v>259</v>
      </c>
      <c r="D16164" s="32">
        <v>0.73472222222222228</v>
      </c>
      <c r="E16164">
        <v>13000</v>
      </c>
      <c r="G16164" s="31" t="s">
        <v>102</v>
      </c>
      <c r="H16164">
        <v>10</v>
      </c>
      <c r="I16164" s="31" t="s">
        <v>105</v>
      </c>
    </row>
    <row r="16165" spans="1:9" x14ac:dyDescent="0.3">
      <c r="A16165">
        <v>16193</v>
      </c>
      <c r="B16165">
        <v>3</v>
      </c>
      <c r="C16165">
        <v>259</v>
      </c>
      <c r="D16165" s="32">
        <v>0.64166666666666672</v>
      </c>
      <c r="E16165">
        <v>10000</v>
      </c>
      <c r="F16165">
        <v>1500</v>
      </c>
      <c r="G16165" s="31" t="s">
        <v>97</v>
      </c>
      <c r="H16165">
        <v>11</v>
      </c>
      <c r="I16165" s="31" t="s">
        <v>104</v>
      </c>
    </row>
    <row r="16166" spans="1:9" x14ac:dyDescent="0.3">
      <c r="A16166">
        <v>16194</v>
      </c>
      <c r="B16166">
        <v>1</v>
      </c>
      <c r="C16166">
        <v>259</v>
      </c>
      <c r="D16166" s="32">
        <v>0.77708333333333335</v>
      </c>
      <c r="E16166">
        <v>10000</v>
      </c>
      <c r="G16166" s="31" t="s">
        <v>97</v>
      </c>
      <c r="H16166">
        <v>11</v>
      </c>
      <c r="I16166" s="31" t="s">
        <v>99</v>
      </c>
    </row>
    <row r="16167" spans="1:9" x14ac:dyDescent="0.3">
      <c r="A16167">
        <v>16195</v>
      </c>
      <c r="B16167">
        <v>4</v>
      </c>
      <c r="C16167">
        <v>259</v>
      </c>
      <c r="D16167" s="32">
        <v>0.75347222222222221</v>
      </c>
      <c r="E16167">
        <v>10000</v>
      </c>
      <c r="G16167" s="31" t="s">
        <v>97</v>
      </c>
      <c r="H16167">
        <v>11</v>
      </c>
      <c r="I16167" s="31" t="s">
        <v>103</v>
      </c>
    </row>
    <row r="16168" spans="1:9" x14ac:dyDescent="0.3">
      <c r="A16168">
        <v>16196</v>
      </c>
      <c r="B16168">
        <v>5</v>
      </c>
      <c r="C16168">
        <v>259</v>
      </c>
      <c r="D16168" s="32">
        <v>0.76249999999999996</v>
      </c>
      <c r="E16168">
        <v>10000</v>
      </c>
      <c r="G16168" s="31" t="s">
        <v>97</v>
      </c>
      <c r="H16168">
        <v>11</v>
      </c>
      <c r="I16168" s="31" t="s">
        <v>105</v>
      </c>
    </row>
    <row r="16169" spans="1:9" x14ac:dyDescent="0.3">
      <c r="A16169">
        <v>16197</v>
      </c>
      <c r="B16169">
        <v>3</v>
      </c>
      <c r="C16169">
        <v>259</v>
      </c>
      <c r="D16169" s="32">
        <v>0.70416666666666672</v>
      </c>
      <c r="E16169">
        <v>10000</v>
      </c>
      <c r="G16169" s="31" t="s">
        <v>97</v>
      </c>
      <c r="H16169">
        <v>12</v>
      </c>
      <c r="I16169" s="31" t="s">
        <v>104</v>
      </c>
    </row>
    <row r="16170" spans="1:9" x14ac:dyDescent="0.3">
      <c r="A16170">
        <v>16198</v>
      </c>
      <c r="B16170">
        <v>1</v>
      </c>
      <c r="C16170">
        <v>259</v>
      </c>
      <c r="D16170" s="32">
        <v>0.80833333333333335</v>
      </c>
      <c r="E16170">
        <v>10000</v>
      </c>
      <c r="G16170" s="31" t="s">
        <v>97</v>
      </c>
      <c r="H16170">
        <v>12</v>
      </c>
      <c r="I16170" s="31" t="s">
        <v>99</v>
      </c>
    </row>
    <row r="16171" spans="1:9" x14ac:dyDescent="0.3">
      <c r="A16171">
        <v>16199</v>
      </c>
      <c r="B16171">
        <v>4</v>
      </c>
      <c r="C16171">
        <v>259</v>
      </c>
      <c r="D16171" s="32">
        <v>0.77777777777777779</v>
      </c>
      <c r="E16171">
        <v>10000</v>
      </c>
      <c r="G16171" s="31" t="s">
        <v>97</v>
      </c>
      <c r="H16171">
        <v>12</v>
      </c>
      <c r="I16171" s="31" t="s">
        <v>103</v>
      </c>
    </row>
    <row r="16172" spans="1:9" x14ac:dyDescent="0.3">
      <c r="A16172">
        <v>16200</v>
      </c>
      <c r="B16172">
        <v>5</v>
      </c>
      <c r="C16172">
        <v>259</v>
      </c>
      <c r="D16172" s="32">
        <v>0.78333333333333333</v>
      </c>
      <c r="E16172">
        <v>10000</v>
      </c>
      <c r="F16172">
        <v>1000</v>
      </c>
      <c r="G16172" s="31" t="s">
        <v>97</v>
      </c>
      <c r="H16172">
        <v>12</v>
      </c>
      <c r="I16172" s="31" t="s">
        <v>105</v>
      </c>
    </row>
    <row r="16173" spans="1:9" x14ac:dyDescent="0.3">
      <c r="A16173">
        <v>16201</v>
      </c>
      <c r="B16173">
        <v>3</v>
      </c>
      <c r="C16173">
        <v>259</v>
      </c>
      <c r="D16173" s="32">
        <v>0.73541666666666672</v>
      </c>
      <c r="E16173">
        <v>13000</v>
      </c>
      <c r="G16173" s="31" t="s">
        <v>97</v>
      </c>
      <c r="H16173">
        <v>13</v>
      </c>
      <c r="I16173" s="31" t="s">
        <v>104</v>
      </c>
    </row>
    <row r="16174" spans="1:9" x14ac:dyDescent="0.3">
      <c r="A16174">
        <v>16202</v>
      </c>
      <c r="B16174">
        <v>1</v>
      </c>
      <c r="C16174">
        <v>259</v>
      </c>
      <c r="D16174" s="32"/>
      <c r="E16174">
        <v>10000</v>
      </c>
      <c r="G16174" s="31" t="s">
        <v>102</v>
      </c>
      <c r="H16174">
        <v>13</v>
      </c>
      <c r="I16174" s="31" t="s">
        <v>99</v>
      </c>
    </row>
    <row r="16175" spans="1:9" x14ac:dyDescent="0.3">
      <c r="A16175">
        <v>16203</v>
      </c>
      <c r="B16175">
        <v>4</v>
      </c>
      <c r="C16175">
        <v>259</v>
      </c>
      <c r="D16175" s="32">
        <v>0.80277777777777781</v>
      </c>
      <c r="E16175">
        <v>10000</v>
      </c>
      <c r="G16175" s="31" t="s">
        <v>97</v>
      </c>
      <c r="H16175">
        <v>13</v>
      </c>
      <c r="I16175" s="31" t="s">
        <v>103</v>
      </c>
    </row>
    <row r="16176" spans="1:9" x14ac:dyDescent="0.3">
      <c r="A16176">
        <v>16204</v>
      </c>
      <c r="B16176">
        <v>5</v>
      </c>
      <c r="C16176">
        <v>259</v>
      </c>
      <c r="D16176" s="32">
        <v>0.80694444444444446</v>
      </c>
      <c r="E16176">
        <v>10000</v>
      </c>
      <c r="G16176" s="31" t="s">
        <v>102</v>
      </c>
      <c r="H16176">
        <v>13</v>
      </c>
      <c r="I16176" s="31" t="s">
        <v>105</v>
      </c>
    </row>
    <row r="16177" spans="1:9" x14ac:dyDescent="0.3">
      <c r="A16177">
        <v>16205</v>
      </c>
      <c r="B16177">
        <v>3</v>
      </c>
      <c r="C16177">
        <v>259</v>
      </c>
      <c r="D16177" s="32">
        <v>0.7631944444444444</v>
      </c>
      <c r="E16177">
        <v>10000</v>
      </c>
      <c r="G16177" s="31" t="s">
        <v>102</v>
      </c>
      <c r="H16177">
        <v>14</v>
      </c>
      <c r="I16177" s="31" t="s">
        <v>104</v>
      </c>
    </row>
    <row r="16178" spans="1:9" x14ac:dyDescent="0.3">
      <c r="A16178">
        <v>16206</v>
      </c>
      <c r="B16178">
        <v>1</v>
      </c>
      <c r="C16178">
        <v>259</v>
      </c>
      <c r="D16178" s="32"/>
      <c r="E16178">
        <v>13000</v>
      </c>
      <c r="G16178" s="31" t="s">
        <v>102</v>
      </c>
      <c r="H16178">
        <v>14</v>
      </c>
      <c r="I16178" s="31" t="s">
        <v>99</v>
      </c>
    </row>
    <row r="16179" spans="1:9" x14ac:dyDescent="0.3">
      <c r="A16179">
        <v>16207</v>
      </c>
      <c r="B16179">
        <v>4</v>
      </c>
      <c r="C16179">
        <v>259</v>
      </c>
      <c r="D16179" s="32">
        <v>0.82222222222222219</v>
      </c>
      <c r="E16179">
        <v>10000</v>
      </c>
      <c r="G16179" s="31" t="s">
        <v>97</v>
      </c>
      <c r="H16179">
        <v>14</v>
      </c>
      <c r="I16179" s="31" t="s">
        <v>103</v>
      </c>
    </row>
    <row r="16180" spans="1:9" x14ac:dyDescent="0.3">
      <c r="A16180">
        <v>16208</v>
      </c>
      <c r="B16180">
        <v>5</v>
      </c>
      <c r="C16180">
        <v>259</v>
      </c>
      <c r="D16180" s="32">
        <v>0.82986111111111116</v>
      </c>
      <c r="E16180">
        <v>10000</v>
      </c>
      <c r="G16180" s="31" t="s">
        <v>102</v>
      </c>
      <c r="H16180">
        <v>14</v>
      </c>
      <c r="I16180" s="31" t="s">
        <v>105</v>
      </c>
    </row>
    <row r="16181" spans="1:9" x14ac:dyDescent="0.3">
      <c r="A16181">
        <v>16209</v>
      </c>
      <c r="B16181">
        <v>3</v>
      </c>
      <c r="C16181">
        <v>259</v>
      </c>
      <c r="D16181" s="32">
        <v>0.80069444444444449</v>
      </c>
      <c r="E16181">
        <v>13000</v>
      </c>
      <c r="F16181">
        <v>1000</v>
      </c>
      <c r="G16181" s="31" t="s">
        <v>102</v>
      </c>
      <c r="H16181">
        <v>15</v>
      </c>
      <c r="I16181" s="31" t="s">
        <v>104</v>
      </c>
    </row>
    <row r="16182" spans="1:9" x14ac:dyDescent="0.3">
      <c r="A16182">
        <v>16210</v>
      </c>
      <c r="B16182">
        <v>5</v>
      </c>
      <c r="C16182">
        <v>259</v>
      </c>
      <c r="D16182" s="32"/>
      <c r="E16182">
        <v>10000</v>
      </c>
      <c r="F16182">
        <v>1000</v>
      </c>
      <c r="G16182" s="31" t="s">
        <v>97</v>
      </c>
      <c r="H16182">
        <v>15</v>
      </c>
      <c r="I16182" s="31" t="s">
        <v>105</v>
      </c>
    </row>
    <row r="16183" spans="1:9" x14ac:dyDescent="0.3">
      <c r="A16183">
        <v>16211</v>
      </c>
      <c r="B16183">
        <v>3</v>
      </c>
      <c r="C16183">
        <v>259</v>
      </c>
      <c r="D16183" s="32">
        <v>0.82499999999999996</v>
      </c>
      <c r="E16183">
        <v>10000</v>
      </c>
      <c r="G16183" s="31" t="s">
        <v>102</v>
      </c>
      <c r="H16183">
        <v>16</v>
      </c>
      <c r="I16183" s="31" t="s">
        <v>104</v>
      </c>
    </row>
    <row r="16184" spans="1:9" x14ac:dyDescent="0.3">
      <c r="A16184">
        <v>16212</v>
      </c>
      <c r="B16184">
        <v>3</v>
      </c>
      <c r="C16184">
        <v>259</v>
      </c>
      <c r="D16184" s="32">
        <v>0.84375</v>
      </c>
      <c r="E16184">
        <v>10000</v>
      </c>
      <c r="G16184" s="31" t="s">
        <v>102</v>
      </c>
      <c r="H16184">
        <v>17</v>
      </c>
      <c r="I16184" s="31" t="s">
        <v>104</v>
      </c>
    </row>
    <row r="16185" spans="1:9" x14ac:dyDescent="0.3">
      <c r="A16185">
        <v>16213</v>
      </c>
      <c r="B16185">
        <v>3</v>
      </c>
      <c r="C16185">
        <v>260</v>
      </c>
      <c r="D16185" s="32">
        <v>0.42916666666666664</v>
      </c>
      <c r="E16185">
        <v>10000</v>
      </c>
      <c r="F16185">
        <v>1000</v>
      </c>
      <c r="G16185" s="31" t="s">
        <v>102</v>
      </c>
      <c r="H16185">
        <v>4</v>
      </c>
      <c r="I16185" s="31" t="s">
        <v>104</v>
      </c>
    </row>
    <row r="16186" spans="1:9" x14ac:dyDescent="0.3">
      <c r="A16186">
        <v>16214</v>
      </c>
      <c r="B16186">
        <v>2</v>
      </c>
      <c r="C16186">
        <v>260</v>
      </c>
      <c r="D16186" s="32">
        <v>0.45833333333333331</v>
      </c>
      <c r="E16186">
        <v>10000</v>
      </c>
      <c r="G16186" s="31" t="s">
        <v>97</v>
      </c>
      <c r="H16186">
        <v>4</v>
      </c>
      <c r="I16186" s="31" t="s">
        <v>98</v>
      </c>
    </row>
    <row r="16187" spans="1:9" x14ac:dyDescent="0.3">
      <c r="A16187">
        <v>16215</v>
      </c>
      <c r="B16187">
        <v>1</v>
      </c>
      <c r="C16187">
        <v>260</v>
      </c>
      <c r="D16187" s="32">
        <v>0.47013888888888888</v>
      </c>
      <c r="E16187">
        <v>10000</v>
      </c>
      <c r="F16187">
        <v>500</v>
      </c>
      <c r="G16187" s="31" t="s">
        <v>97</v>
      </c>
      <c r="H16187">
        <v>4</v>
      </c>
      <c r="I16187" s="31" t="s">
        <v>99</v>
      </c>
    </row>
    <row r="16188" spans="1:9" x14ac:dyDescent="0.3">
      <c r="A16188">
        <v>16216</v>
      </c>
      <c r="B16188">
        <v>8</v>
      </c>
      <c r="C16188">
        <v>260</v>
      </c>
      <c r="D16188" s="32">
        <v>0.46875</v>
      </c>
      <c r="E16188">
        <v>10000</v>
      </c>
      <c r="G16188" s="31" t="s">
        <v>102</v>
      </c>
      <c r="H16188">
        <v>4</v>
      </c>
      <c r="I16188" s="31" t="s">
        <v>101</v>
      </c>
    </row>
    <row r="16189" spans="1:9" x14ac:dyDescent="0.3">
      <c r="A16189">
        <v>16217</v>
      </c>
      <c r="B16189">
        <v>5</v>
      </c>
      <c r="C16189">
        <v>260</v>
      </c>
      <c r="D16189" s="32">
        <v>0.4375</v>
      </c>
      <c r="E16189">
        <v>13000</v>
      </c>
      <c r="F16189">
        <v>3000</v>
      </c>
      <c r="G16189" s="31" t="s">
        <v>97</v>
      </c>
      <c r="H16189">
        <v>4</v>
      </c>
      <c r="I16189" s="31" t="s">
        <v>105</v>
      </c>
    </row>
    <row r="16190" spans="1:9" x14ac:dyDescent="0.3">
      <c r="A16190">
        <v>16218</v>
      </c>
      <c r="B16190">
        <v>3</v>
      </c>
      <c r="C16190">
        <v>260</v>
      </c>
      <c r="D16190" s="32">
        <v>0.45624999999999999</v>
      </c>
      <c r="E16190">
        <v>10000</v>
      </c>
      <c r="G16190" s="31" t="s">
        <v>97</v>
      </c>
      <c r="H16190">
        <v>5</v>
      </c>
      <c r="I16190" s="31" t="s">
        <v>104</v>
      </c>
    </row>
    <row r="16191" spans="1:9" x14ac:dyDescent="0.3">
      <c r="A16191">
        <v>16219</v>
      </c>
      <c r="B16191">
        <v>2</v>
      </c>
      <c r="C16191">
        <v>260</v>
      </c>
      <c r="D16191" s="32">
        <v>0.48541666666666666</v>
      </c>
      <c r="E16191">
        <v>10000</v>
      </c>
      <c r="G16191" s="31" t="s">
        <v>97</v>
      </c>
      <c r="H16191">
        <v>5</v>
      </c>
      <c r="I16191" s="31" t="s">
        <v>98</v>
      </c>
    </row>
    <row r="16192" spans="1:9" x14ac:dyDescent="0.3">
      <c r="A16192">
        <v>16220</v>
      </c>
      <c r="B16192">
        <v>1</v>
      </c>
      <c r="C16192">
        <v>260</v>
      </c>
      <c r="D16192" s="32">
        <v>0.54097222222222219</v>
      </c>
      <c r="E16192">
        <v>10000</v>
      </c>
      <c r="F16192">
        <v>1000</v>
      </c>
      <c r="G16192" s="31" t="s">
        <v>97</v>
      </c>
      <c r="H16192">
        <v>5</v>
      </c>
      <c r="I16192" s="31" t="s">
        <v>99</v>
      </c>
    </row>
    <row r="16193" spans="1:9" x14ac:dyDescent="0.3">
      <c r="A16193">
        <v>16221</v>
      </c>
      <c r="B16193">
        <v>8</v>
      </c>
      <c r="C16193">
        <v>260</v>
      </c>
      <c r="D16193" s="32">
        <v>0.4861111111111111</v>
      </c>
      <c r="E16193">
        <v>10000</v>
      </c>
      <c r="F16193">
        <v>3000</v>
      </c>
      <c r="G16193" s="31" t="s">
        <v>102</v>
      </c>
      <c r="H16193">
        <v>5</v>
      </c>
      <c r="I16193" s="31" t="s">
        <v>101</v>
      </c>
    </row>
    <row r="16194" spans="1:9" x14ac:dyDescent="0.3">
      <c r="A16194">
        <v>16222</v>
      </c>
      <c r="B16194">
        <v>5</v>
      </c>
      <c r="C16194">
        <v>260</v>
      </c>
      <c r="D16194" s="32">
        <v>0.46805555555555556</v>
      </c>
      <c r="E16194">
        <v>10000</v>
      </c>
      <c r="F16194">
        <v>500</v>
      </c>
      <c r="G16194" s="31" t="s">
        <v>97</v>
      </c>
      <c r="H16194">
        <v>5</v>
      </c>
      <c r="I16194" s="31" t="s">
        <v>105</v>
      </c>
    </row>
    <row r="16195" spans="1:9" x14ac:dyDescent="0.3">
      <c r="A16195">
        <v>16223</v>
      </c>
      <c r="B16195">
        <v>3</v>
      </c>
      <c r="C16195">
        <v>260</v>
      </c>
      <c r="D16195" s="32">
        <v>0.48472222222222222</v>
      </c>
      <c r="E16195">
        <v>10000</v>
      </c>
      <c r="G16195" s="31" t="s">
        <v>102</v>
      </c>
      <c r="H16195">
        <v>6</v>
      </c>
      <c r="I16195" s="31" t="s">
        <v>104</v>
      </c>
    </row>
    <row r="16196" spans="1:9" x14ac:dyDescent="0.3">
      <c r="A16196">
        <v>16224</v>
      </c>
      <c r="B16196">
        <v>2</v>
      </c>
      <c r="C16196">
        <v>260</v>
      </c>
      <c r="D16196" s="32">
        <v>0.53125</v>
      </c>
      <c r="E16196">
        <v>10000</v>
      </c>
      <c r="G16196" s="31" t="s">
        <v>97</v>
      </c>
      <c r="H16196">
        <v>6</v>
      </c>
      <c r="I16196" s="31" t="s">
        <v>98</v>
      </c>
    </row>
    <row r="16197" spans="1:9" x14ac:dyDescent="0.3">
      <c r="A16197">
        <v>16225</v>
      </c>
      <c r="B16197">
        <v>1</v>
      </c>
      <c r="C16197">
        <v>260</v>
      </c>
      <c r="D16197" s="32">
        <v>0.625</v>
      </c>
      <c r="E16197">
        <v>13000</v>
      </c>
      <c r="F16197">
        <v>3000</v>
      </c>
      <c r="G16197" s="31" t="s">
        <v>97</v>
      </c>
      <c r="H16197">
        <v>6</v>
      </c>
      <c r="I16197" s="31" t="s">
        <v>99</v>
      </c>
    </row>
    <row r="16198" spans="1:9" x14ac:dyDescent="0.3">
      <c r="A16198">
        <v>16226</v>
      </c>
      <c r="B16198">
        <v>8</v>
      </c>
      <c r="C16198">
        <v>260</v>
      </c>
      <c r="D16198" s="32">
        <v>0.54652777777777772</v>
      </c>
      <c r="E16198">
        <v>13000</v>
      </c>
      <c r="G16198" s="31" t="s">
        <v>97</v>
      </c>
      <c r="H16198">
        <v>6</v>
      </c>
      <c r="I16198" s="31" t="s">
        <v>101</v>
      </c>
    </row>
    <row r="16199" spans="1:9" x14ac:dyDescent="0.3">
      <c r="A16199">
        <v>16227</v>
      </c>
      <c r="B16199">
        <v>5</v>
      </c>
      <c r="C16199">
        <v>260</v>
      </c>
      <c r="D16199" s="32">
        <v>0.53402777777777777</v>
      </c>
      <c r="E16199">
        <v>10000</v>
      </c>
      <c r="F16199">
        <v>1000</v>
      </c>
      <c r="G16199" s="31" t="s">
        <v>97</v>
      </c>
      <c r="H16199">
        <v>6</v>
      </c>
      <c r="I16199" s="31" t="s">
        <v>105</v>
      </c>
    </row>
    <row r="16200" spans="1:9" x14ac:dyDescent="0.3">
      <c r="A16200">
        <v>16228</v>
      </c>
      <c r="B16200">
        <v>3</v>
      </c>
      <c r="C16200">
        <v>260</v>
      </c>
      <c r="D16200" s="32">
        <v>0.5395833333333333</v>
      </c>
      <c r="E16200">
        <v>13000</v>
      </c>
      <c r="F16200">
        <v>5000</v>
      </c>
      <c r="G16200" s="31" t="s">
        <v>97</v>
      </c>
      <c r="H16200">
        <v>7</v>
      </c>
      <c r="I16200" s="31" t="s">
        <v>104</v>
      </c>
    </row>
    <row r="16201" spans="1:9" x14ac:dyDescent="0.3">
      <c r="A16201">
        <v>16229</v>
      </c>
      <c r="B16201">
        <v>2</v>
      </c>
      <c r="C16201">
        <v>260</v>
      </c>
      <c r="D16201" s="32">
        <v>0.58333333333333337</v>
      </c>
      <c r="E16201">
        <v>10000</v>
      </c>
      <c r="G16201" s="31" t="s">
        <v>97</v>
      </c>
      <c r="H16201">
        <v>7</v>
      </c>
      <c r="I16201" s="31" t="s">
        <v>98</v>
      </c>
    </row>
    <row r="16202" spans="1:9" x14ac:dyDescent="0.3">
      <c r="A16202">
        <v>16230</v>
      </c>
      <c r="B16202">
        <v>1</v>
      </c>
      <c r="C16202">
        <v>260</v>
      </c>
      <c r="D16202" s="32">
        <v>0.68263888888888891</v>
      </c>
      <c r="E16202">
        <v>10000</v>
      </c>
      <c r="G16202" s="31" t="s">
        <v>97</v>
      </c>
      <c r="H16202">
        <v>7</v>
      </c>
      <c r="I16202" s="31" t="s">
        <v>99</v>
      </c>
    </row>
    <row r="16203" spans="1:9" x14ac:dyDescent="0.3">
      <c r="A16203">
        <v>16231</v>
      </c>
      <c r="B16203">
        <v>8</v>
      </c>
      <c r="C16203">
        <v>260</v>
      </c>
      <c r="D16203" s="32">
        <v>0.67222222222222228</v>
      </c>
      <c r="E16203">
        <v>13000</v>
      </c>
      <c r="G16203" s="31" t="s">
        <v>97</v>
      </c>
      <c r="H16203">
        <v>7</v>
      </c>
      <c r="I16203" s="31" t="s">
        <v>101</v>
      </c>
    </row>
    <row r="16204" spans="1:9" x14ac:dyDescent="0.3">
      <c r="A16204">
        <v>16232</v>
      </c>
      <c r="B16204">
        <v>5</v>
      </c>
      <c r="C16204">
        <v>260</v>
      </c>
      <c r="D16204" s="32">
        <v>0.58819444444444446</v>
      </c>
      <c r="E16204">
        <v>10000</v>
      </c>
      <c r="F16204">
        <v>2000</v>
      </c>
      <c r="G16204" s="31" t="s">
        <v>97</v>
      </c>
      <c r="H16204">
        <v>7</v>
      </c>
      <c r="I16204" s="31" t="s">
        <v>105</v>
      </c>
    </row>
    <row r="16205" spans="1:9" x14ac:dyDescent="0.3">
      <c r="A16205">
        <v>16233</v>
      </c>
      <c r="B16205">
        <v>3</v>
      </c>
      <c r="C16205">
        <v>260</v>
      </c>
      <c r="D16205" s="32">
        <v>0.5708333333333333</v>
      </c>
      <c r="E16205">
        <v>10000</v>
      </c>
      <c r="G16205" s="31" t="s">
        <v>97</v>
      </c>
      <c r="H16205">
        <v>8</v>
      </c>
      <c r="I16205" s="31" t="s">
        <v>104</v>
      </c>
    </row>
    <row r="16206" spans="1:9" x14ac:dyDescent="0.3">
      <c r="A16206">
        <v>16234</v>
      </c>
      <c r="B16206">
        <v>2</v>
      </c>
      <c r="C16206">
        <v>260</v>
      </c>
      <c r="D16206" s="32">
        <v>0.67222222222222228</v>
      </c>
      <c r="E16206">
        <v>10000</v>
      </c>
      <c r="G16206" s="31" t="s">
        <v>102</v>
      </c>
      <c r="H16206">
        <v>8</v>
      </c>
      <c r="I16206" s="31" t="s">
        <v>98</v>
      </c>
    </row>
    <row r="16207" spans="1:9" x14ac:dyDescent="0.3">
      <c r="A16207">
        <v>16235</v>
      </c>
      <c r="B16207">
        <v>1</v>
      </c>
      <c r="C16207">
        <v>260</v>
      </c>
      <c r="D16207" s="32">
        <v>0.7319444444444444</v>
      </c>
      <c r="E16207">
        <v>10000</v>
      </c>
      <c r="G16207" s="31" t="s">
        <v>102</v>
      </c>
      <c r="H16207">
        <v>8</v>
      </c>
      <c r="I16207" s="31" t="s">
        <v>99</v>
      </c>
    </row>
    <row r="16208" spans="1:9" x14ac:dyDescent="0.3">
      <c r="A16208">
        <v>16236</v>
      </c>
      <c r="B16208">
        <v>8</v>
      </c>
      <c r="C16208">
        <v>260</v>
      </c>
      <c r="D16208" s="32">
        <v>0.70763888888888893</v>
      </c>
      <c r="E16208">
        <v>10000</v>
      </c>
      <c r="G16208" s="31" t="s">
        <v>97</v>
      </c>
      <c r="H16208">
        <v>8</v>
      </c>
      <c r="I16208" s="31" t="s">
        <v>101</v>
      </c>
    </row>
    <row r="16209" spans="1:9" x14ac:dyDescent="0.3">
      <c r="A16209">
        <v>16237</v>
      </c>
      <c r="B16209">
        <v>5</v>
      </c>
      <c r="C16209">
        <v>260</v>
      </c>
      <c r="D16209" s="32">
        <v>0.68263888888888891</v>
      </c>
      <c r="E16209">
        <v>10000</v>
      </c>
      <c r="G16209" s="31" t="s">
        <v>97</v>
      </c>
      <c r="H16209">
        <v>8</v>
      </c>
      <c r="I16209" s="31" t="s">
        <v>105</v>
      </c>
    </row>
    <row r="16210" spans="1:9" x14ac:dyDescent="0.3">
      <c r="A16210">
        <v>16238</v>
      </c>
      <c r="B16210">
        <v>3</v>
      </c>
      <c r="C16210">
        <v>260</v>
      </c>
      <c r="D16210" s="32">
        <v>0.63194444444444442</v>
      </c>
      <c r="E16210">
        <v>10000</v>
      </c>
      <c r="F16210">
        <v>1500</v>
      </c>
      <c r="G16210" s="31" t="s">
        <v>102</v>
      </c>
      <c r="H16210">
        <v>9</v>
      </c>
      <c r="I16210" s="31" t="s">
        <v>104</v>
      </c>
    </row>
    <row r="16211" spans="1:9" x14ac:dyDescent="0.3">
      <c r="A16211">
        <v>16239</v>
      </c>
      <c r="B16211">
        <v>2</v>
      </c>
      <c r="C16211">
        <v>260</v>
      </c>
      <c r="D16211" s="32">
        <v>0.6958333333333333</v>
      </c>
      <c r="E16211">
        <v>10000</v>
      </c>
      <c r="G16211" s="31" t="s">
        <v>97</v>
      </c>
      <c r="H16211">
        <v>9</v>
      </c>
      <c r="I16211" s="31" t="s">
        <v>98</v>
      </c>
    </row>
    <row r="16212" spans="1:9" x14ac:dyDescent="0.3">
      <c r="A16212">
        <v>16240</v>
      </c>
      <c r="B16212">
        <v>1</v>
      </c>
      <c r="C16212">
        <v>260</v>
      </c>
      <c r="D16212" s="32">
        <v>0.79652777777777772</v>
      </c>
      <c r="E16212">
        <v>10000</v>
      </c>
      <c r="G16212" s="31" t="s">
        <v>97</v>
      </c>
      <c r="H16212">
        <v>9</v>
      </c>
      <c r="I16212" s="31" t="s">
        <v>99</v>
      </c>
    </row>
    <row r="16213" spans="1:9" x14ac:dyDescent="0.3">
      <c r="A16213">
        <v>16241</v>
      </c>
      <c r="B16213">
        <v>8</v>
      </c>
      <c r="C16213">
        <v>260</v>
      </c>
      <c r="D16213" s="32">
        <v>0.81666666666666665</v>
      </c>
      <c r="E16213">
        <v>10000</v>
      </c>
      <c r="G16213" s="31" t="s">
        <v>97</v>
      </c>
      <c r="H16213">
        <v>9</v>
      </c>
      <c r="I16213" s="31" t="s">
        <v>101</v>
      </c>
    </row>
    <row r="16214" spans="1:9" x14ac:dyDescent="0.3">
      <c r="A16214">
        <v>16242</v>
      </c>
      <c r="B16214">
        <v>5</v>
      </c>
      <c r="C16214">
        <v>260</v>
      </c>
      <c r="D16214" s="32">
        <v>0.7104166666666667</v>
      </c>
      <c r="E16214">
        <v>10000</v>
      </c>
      <c r="F16214">
        <v>2000</v>
      </c>
      <c r="G16214" s="31" t="s">
        <v>102</v>
      </c>
      <c r="H16214">
        <v>9</v>
      </c>
      <c r="I16214" s="31" t="s">
        <v>105</v>
      </c>
    </row>
    <row r="16215" spans="1:9" x14ac:dyDescent="0.3">
      <c r="A16215">
        <v>16243</v>
      </c>
      <c r="B16215">
        <v>3</v>
      </c>
      <c r="C16215">
        <v>260</v>
      </c>
      <c r="D16215" s="32">
        <v>0.68263888888888891</v>
      </c>
      <c r="E16215">
        <v>10000</v>
      </c>
      <c r="G16215" s="31" t="s">
        <v>97</v>
      </c>
      <c r="H16215">
        <v>10</v>
      </c>
      <c r="I16215" s="31" t="s">
        <v>104</v>
      </c>
    </row>
    <row r="16216" spans="1:9" x14ac:dyDescent="0.3">
      <c r="A16216">
        <v>16244</v>
      </c>
      <c r="B16216">
        <v>2</v>
      </c>
      <c r="C16216">
        <v>260</v>
      </c>
      <c r="D16216" s="32">
        <v>0.77152777777777781</v>
      </c>
      <c r="E16216">
        <v>13000</v>
      </c>
      <c r="F16216">
        <v>3000</v>
      </c>
      <c r="G16216" s="31" t="s">
        <v>102</v>
      </c>
      <c r="H16216">
        <v>10</v>
      </c>
      <c r="I16216" s="31" t="s">
        <v>98</v>
      </c>
    </row>
    <row r="16217" spans="1:9" x14ac:dyDescent="0.3">
      <c r="A16217">
        <v>16245</v>
      </c>
      <c r="B16217">
        <v>1</v>
      </c>
      <c r="C16217">
        <v>260</v>
      </c>
      <c r="D16217" s="32">
        <v>0.81527777777777777</v>
      </c>
      <c r="E16217">
        <v>10000</v>
      </c>
      <c r="G16217" s="31" t="s">
        <v>102</v>
      </c>
      <c r="H16217">
        <v>10</v>
      </c>
      <c r="I16217" s="31" t="s">
        <v>99</v>
      </c>
    </row>
    <row r="16218" spans="1:9" x14ac:dyDescent="0.3">
      <c r="A16218">
        <v>16246</v>
      </c>
      <c r="B16218">
        <v>3</v>
      </c>
      <c r="C16218">
        <v>260</v>
      </c>
      <c r="D16218" s="32">
        <v>0.73472222222222228</v>
      </c>
      <c r="E16218">
        <v>10000</v>
      </c>
      <c r="F16218">
        <v>5000</v>
      </c>
      <c r="G16218" s="31" t="s">
        <v>97</v>
      </c>
      <c r="H16218">
        <v>11</v>
      </c>
      <c r="I16218" s="31" t="s">
        <v>104</v>
      </c>
    </row>
    <row r="16219" spans="1:9" x14ac:dyDescent="0.3">
      <c r="A16219">
        <v>16247</v>
      </c>
      <c r="B16219">
        <v>2</v>
      </c>
      <c r="C16219">
        <v>260</v>
      </c>
      <c r="D16219" s="32">
        <v>0.79166666666666663</v>
      </c>
      <c r="E16219">
        <v>10000</v>
      </c>
      <c r="G16219" s="31" t="s">
        <v>97</v>
      </c>
      <c r="H16219">
        <v>11</v>
      </c>
      <c r="I16219" s="31" t="s">
        <v>98</v>
      </c>
    </row>
    <row r="16220" spans="1:9" x14ac:dyDescent="0.3">
      <c r="A16220">
        <v>16248</v>
      </c>
      <c r="B16220">
        <v>1</v>
      </c>
      <c r="C16220">
        <v>260</v>
      </c>
      <c r="D16220" s="32">
        <v>0.83611111111111114</v>
      </c>
      <c r="E16220">
        <v>13000</v>
      </c>
      <c r="G16220" s="31" t="s">
        <v>102</v>
      </c>
      <c r="H16220">
        <v>11</v>
      </c>
      <c r="I16220" s="31" t="s">
        <v>99</v>
      </c>
    </row>
    <row r="16221" spans="1:9" x14ac:dyDescent="0.3">
      <c r="A16221">
        <v>16249</v>
      </c>
      <c r="B16221">
        <v>3</v>
      </c>
      <c r="C16221">
        <v>260</v>
      </c>
      <c r="D16221" s="32">
        <v>0.75972222222222219</v>
      </c>
      <c r="E16221">
        <v>10000</v>
      </c>
      <c r="F16221">
        <v>2850</v>
      </c>
      <c r="G16221" s="31" t="s">
        <v>102</v>
      </c>
      <c r="H16221">
        <v>12</v>
      </c>
      <c r="I16221" s="31" t="s">
        <v>104</v>
      </c>
    </row>
    <row r="16222" spans="1:9" x14ac:dyDescent="0.3">
      <c r="A16222">
        <v>16250</v>
      </c>
      <c r="B16222">
        <v>2</v>
      </c>
      <c r="C16222">
        <v>260</v>
      </c>
      <c r="D16222" s="32">
        <v>0.81874999999999998</v>
      </c>
      <c r="E16222">
        <v>10000</v>
      </c>
      <c r="G16222" s="31" t="s">
        <v>97</v>
      </c>
      <c r="H16222">
        <v>12</v>
      </c>
      <c r="I16222" s="31" t="s">
        <v>98</v>
      </c>
    </row>
    <row r="16223" spans="1:9" x14ac:dyDescent="0.3">
      <c r="A16223">
        <v>16251</v>
      </c>
      <c r="B16223">
        <v>3</v>
      </c>
      <c r="C16223">
        <v>260</v>
      </c>
      <c r="D16223" s="32">
        <v>0.79652777777777772</v>
      </c>
      <c r="E16223">
        <v>13000</v>
      </c>
      <c r="G16223" s="31" t="s">
        <v>102</v>
      </c>
      <c r="H16223">
        <v>13</v>
      </c>
      <c r="I16223" s="31" t="s">
        <v>104</v>
      </c>
    </row>
    <row r="16224" spans="1:9" x14ac:dyDescent="0.3">
      <c r="A16224">
        <v>16252</v>
      </c>
      <c r="B16224">
        <v>3</v>
      </c>
      <c r="C16224">
        <v>260</v>
      </c>
      <c r="D16224" s="32">
        <v>0.81527777777777777</v>
      </c>
      <c r="E16224">
        <v>10000</v>
      </c>
      <c r="G16224" s="31" t="s">
        <v>102</v>
      </c>
      <c r="H16224">
        <v>14</v>
      </c>
      <c r="I16224" s="31" t="s">
        <v>104</v>
      </c>
    </row>
    <row r="16225" spans="1:9" x14ac:dyDescent="0.3">
      <c r="A16225">
        <v>16253</v>
      </c>
      <c r="B16225">
        <v>3</v>
      </c>
      <c r="C16225">
        <v>261</v>
      </c>
      <c r="D16225" s="32">
        <v>0.46597222222222223</v>
      </c>
      <c r="E16225">
        <v>10000</v>
      </c>
      <c r="G16225" s="31" t="s">
        <v>102</v>
      </c>
      <c r="H16225">
        <v>4</v>
      </c>
      <c r="I16225" s="31" t="s">
        <v>104</v>
      </c>
    </row>
    <row r="16226" spans="1:9" x14ac:dyDescent="0.3">
      <c r="A16226">
        <v>16254</v>
      </c>
      <c r="B16226">
        <v>2</v>
      </c>
      <c r="C16226">
        <v>261</v>
      </c>
      <c r="D16226" s="32">
        <v>0.55347222222222225</v>
      </c>
      <c r="E16226">
        <v>10000</v>
      </c>
      <c r="G16226" s="31" t="s">
        <v>102</v>
      </c>
      <c r="H16226">
        <v>4</v>
      </c>
      <c r="I16226" s="31" t="s">
        <v>98</v>
      </c>
    </row>
    <row r="16227" spans="1:9" x14ac:dyDescent="0.3">
      <c r="A16227">
        <v>16255</v>
      </c>
      <c r="B16227">
        <v>6</v>
      </c>
      <c r="C16227">
        <v>261</v>
      </c>
      <c r="D16227" s="32">
        <v>0.45208333333333334</v>
      </c>
      <c r="E16227">
        <v>10000</v>
      </c>
      <c r="G16227" s="31" t="s">
        <v>102</v>
      </c>
      <c r="H16227">
        <v>4</v>
      </c>
      <c r="I16227" s="31" t="s">
        <v>100</v>
      </c>
    </row>
    <row r="16228" spans="1:9" x14ac:dyDescent="0.3">
      <c r="A16228">
        <v>16256</v>
      </c>
      <c r="B16228">
        <v>4</v>
      </c>
      <c r="C16228">
        <v>261</v>
      </c>
      <c r="D16228" s="32">
        <v>0.43263888888888891</v>
      </c>
      <c r="E16228">
        <v>10000</v>
      </c>
      <c r="G16228" s="31" t="s">
        <v>102</v>
      </c>
      <c r="H16228">
        <v>4</v>
      </c>
      <c r="I16228" s="31" t="s">
        <v>103</v>
      </c>
    </row>
    <row r="16229" spans="1:9" x14ac:dyDescent="0.3">
      <c r="A16229">
        <v>16257</v>
      </c>
      <c r="B16229">
        <v>8</v>
      </c>
      <c r="C16229">
        <v>261</v>
      </c>
      <c r="D16229" s="32">
        <v>0.44374999999999998</v>
      </c>
      <c r="E16229">
        <v>10000</v>
      </c>
      <c r="F16229">
        <v>1000</v>
      </c>
      <c r="G16229" s="31" t="s">
        <v>102</v>
      </c>
      <c r="H16229">
        <v>4</v>
      </c>
      <c r="I16229" s="31" t="s">
        <v>101</v>
      </c>
    </row>
    <row r="16230" spans="1:9" x14ac:dyDescent="0.3">
      <c r="A16230">
        <v>16258</v>
      </c>
      <c r="B16230">
        <v>3</v>
      </c>
      <c r="C16230">
        <v>261</v>
      </c>
      <c r="D16230" s="32">
        <v>0.48472222222222222</v>
      </c>
      <c r="E16230">
        <v>10000</v>
      </c>
      <c r="F16230">
        <v>2000</v>
      </c>
      <c r="G16230" s="31" t="s">
        <v>102</v>
      </c>
      <c r="H16230">
        <v>5</v>
      </c>
      <c r="I16230" s="31" t="s">
        <v>104</v>
      </c>
    </row>
    <row r="16231" spans="1:9" x14ac:dyDescent="0.3">
      <c r="A16231">
        <v>16259</v>
      </c>
      <c r="B16231">
        <v>2</v>
      </c>
      <c r="C16231">
        <v>261</v>
      </c>
      <c r="D16231" s="32">
        <v>0.56736111111111109</v>
      </c>
      <c r="E16231">
        <v>10000</v>
      </c>
      <c r="G16231" s="31" t="s">
        <v>102</v>
      </c>
      <c r="H16231">
        <v>5</v>
      </c>
      <c r="I16231" s="31" t="s">
        <v>98</v>
      </c>
    </row>
    <row r="16232" spans="1:9" x14ac:dyDescent="0.3">
      <c r="A16232">
        <v>16260</v>
      </c>
      <c r="B16232">
        <v>6</v>
      </c>
      <c r="C16232">
        <v>261</v>
      </c>
      <c r="D16232" s="32">
        <v>0.48402777777777778</v>
      </c>
      <c r="E16232">
        <v>10000</v>
      </c>
      <c r="G16232" s="31" t="s">
        <v>102</v>
      </c>
      <c r="H16232">
        <v>5</v>
      </c>
      <c r="I16232" s="31" t="s">
        <v>100</v>
      </c>
    </row>
    <row r="16233" spans="1:9" x14ac:dyDescent="0.3">
      <c r="A16233">
        <v>16261</v>
      </c>
      <c r="B16233">
        <v>4</v>
      </c>
      <c r="C16233">
        <v>261</v>
      </c>
      <c r="D16233" s="32">
        <v>0.4513888888888889</v>
      </c>
      <c r="E16233">
        <v>10000</v>
      </c>
      <c r="G16233" s="31" t="s">
        <v>102</v>
      </c>
      <c r="H16233">
        <v>5</v>
      </c>
      <c r="I16233" s="31" t="s">
        <v>103</v>
      </c>
    </row>
    <row r="16234" spans="1:9" x14ac:dyDescent="0.3">
      <c r="A16234">
        <v>16262</v>
      </c>
      <c r="B16234">
        <v>8</v>
      </c>
      <c r="C16234">
        <v>261</v>
      </c>
      <c r="D16234" s="32">
        <v>0.47638888888888886</v>
      </c>
      <c r="E16234">
        <v>10000</v>
      </c>
      <c r="G16234" s="31" t="s">
        <v>102</v>
      </c>
      <c r="H16234">
        <v>5</v>
      </c>
      <c r="I16234" s="31" t="s">
        <v>101</v>
      </c>
    </row>
    <row r="16235" spans="1:9" x14ac:dyDescent="0.3">
      <c r="A16235">
        <v>16263</v>
      </c>
      <c r="B16235">
        <v>3</v>
      </c>
      <c r="C16235">
        <v>261</v>
      </c>
      <c r="D16235" s="32">
        <v>0.5229166666666667</v>
      </c>
      <c r="E16235">
        <v>10000</v>
      </c>
      <c r="F16235">
        <v>2000</v>
      </c>
      <c r="G16235" s="31" t="s">
        <v>102</v>
      </c>
      <c r="H16235">
        <v>6</v>
      </c>
      <c r="I16235" s="31" t="s">
        <v>104</v>
      </c>
    </row>
    <row r="16236" spans="1:9" x14ac:dyDescent="0.3">
      <c r="A16236">
        <v>16264</v>
      </c>
      <c r="B16236">
        <v>2</v>
      </c>
      <c r="C16236">
        <v>261</v>
      </c>
      <c r="D16236" s="32">
        <v>0.5805555555555556</v>
      </c>
      <c r="E16236">
        <v>10000</v>
      </c>
      <c r="G16236" s="31" t="s">
        <v>102</v>
      </c>
      <c r="H16236">
        <v>6</v>
      </c>
      <c r="I16236" s="31" t="s">
        <v>98</v>
      </c>
    </row>
    <row r="16237" spans="1:9" x14ac:dyDescent="0.3">
      <c r="A16237">
        <v>16265</v>
      </c>
      <c r="B16237">
        <v>6</v>
      </c>
      <c r="C16237">
        <v>261</v>
      </c>
      <c r="D16237" s="32">
        <v>0.52222222222222225</v>
      </c>
      <c r="E16237">
        <v>13000</v>
      </c>
      <c r="G16237" s="31" t="s">
        <v>97</v>
      </c>
      <c r="H16237">
        <v>6</v>
      </c>
      <c r="I16237" s="31" t="s">
        <v>100</v>
      </c>
    </row>
    <row r="16238" spans="1:9" x14ac:dyDescent="0.3">
      <c r="A16238">
        <v>16266</v>
      </c>
      <c r="B16238">
        <v>4</v>
      </c>
      <c r="C16238">
        <v>261</v>
      </c>
      <c r="D16238" s="32">
        <v>0.47569444444444442</v>
      </c>
      <c r="E16238">
        <v>10000</v>
      </c>
      <c r="G16238" s="31" t="s">
        <v>102</v>
      </c>
      <c r="H16238">
        <v>6</v>
      </c>
      <c r="I16238" s="31" t="s">
        <v>103</v>
      </c>
    </row>
    <row r="16239" spans="1:9" x14ac:dyDescent="0.3">
      <c r="A16239">
        <v>16267</v>
      </c>
      <c r="B16239">
        <v>8</v>
      </c>
      <c r="C16239">
        <v>261</v>
      </c>
      <c r="D16239" s="32">
        <v>0.49027777777777776</v>
      </c>
      <c r="E16239">
        <v>10000</v>
      </c>
      <c r="F16239">
        <v>2000</v>
      </c>
      <c r="G16239" s="31" t="s">
        <v>102</v>
      </c>
      <c r="H16239">
        <v>6</v>
      </c>
      <c r="I16239" s="31" t="s">
        <v>101</v>
      </c>
    </row>
    <row r="16240" spans="1:9" x14ac:dyDescent="0.3">
      <c r="A16240">
        <v>16268</v>
      </c>
      <c r="B16240">
        <v>3</v>
      </c>
      <c r="C16240">
        <v>261</v>
      </c>
      <c r="D16240" s="32">
        <v>0.54513888888888884</v>
      </c>
      <c r="E16240">
        <v>10000</v>
      </c>
      <c r="F16240">
        <v>2000</v>
      </c>
      <c r="G16240" s="31" t="s">
        <v>102</v>
      </c>
      <c r="H16240">
        <v>7</v>
      </c>
      <c r="I16240" s="31" t="s">
        <v>104</v>
      </c>
    </row>
    <row r="16241" spans="1:9" x14ac:dyDescent="0.3">
      <c r="A16241">
        <v>16269</v>
      </c>
      <c r="B16241">
        <v>2</v>
      </c>
      <c r="C16241">
        <v>261</v>
      </c>
      <c r="D16241" s="32">
        <v>0.61875000000000002</v>
      </c>
      <c r="E16241">
        <v>10000</v>
      </c>
      <c r="G16241" s="31" t="s">
        <v>102</v>
      </c>
      <c r="H16241">
        <v>7</v>
      </c>
      <c r="I16241" s="31" t="s">
        <v>98</v>
      </c>
    </row>
    <row r="16242" spans="1:9" x14ac:dyDescent="0.3">
      <c r="A16242">
        <v>16270</v>
      </c>
      <c r="B16242">
        <v>6</v>
      </c>
      <c r="C16242">
        <v>261</v>
      </c>
      <c r="D16242" s="32">
        <v>0.54305555555555551</v>
      </c>
      <c r="E16242">
        <v>10000</v>
      </c>
      <c r="G16242" s="31" t="s">
        <v>102</v>
      </c>
      <c r="H16242">
        <v>7</v>
      </c>
      <c r="I16242" s="31" t="s">
        <v>100</v>
      </c>
    </row>
    <row r="16243" spans="1:9" x14ac:dyDescent="0.3">
      <c r="A16243">
        <v>16271</v>
      </c>
      <c r="B16243">
        <v>4</v>
      </c>
      <c r="C16243">
        <v>261</v>
      </c>
      <c r="D16243" s="32">
        <v>0.49444444444444446</v>
      </c>
      <c r="E16243">
        <v>10000</v>
      </c>
      <c r="G16243" s="31" t="s">
        <v>97</v>
      </c>
      <c r="H16243">
        <v>7</v>
      </c>
      <c r="I16243" s="31" t="s">
        <v>103</v>
      </c>
    </row>
    <row r="16244" spans="1:9" x14ac:dyDescent="0.3">
      <c r="A16244">
        <v>16272</v>
      </c>
      <c r="B16244">
        <v>8</v>
      </c>
      <c r="C16244">
        <v>261</v>
      </c>
      <c r="D16244" s="32">
        <v>0.52083333333333337</v>
      </c>
      <c r="E16244">
        <v>10000</v>
      </c>
      <c r="G16244" s="31" t="s">
        <v>102</v>
      </c>
      <c r="H16244">
        <v>7</v>
      </c>
      <c r="I16244" s="31" t="s">
        <v>101</v>
      </c>
    </row>
    <row r="16245" spans="1:9" x14ac:dyDescent="0.3">
      <c r="A16245">
        <v>16273</v>
      </c>
      <c r="B16245">
        <v>3</v>
      </c>
      <c r="C16245">
        <v>261</v>
      </c>
      <c r="D16245" s="32">
        <v>0.56736111111111109</v>
      </c>
      <c r="E16245">
        <v>10000</v>
      </c>
      <c r="F16245">
        <v>2000</v>
      </c>
      <c r="G16245" s="31" t="s">
        <v>102</v>
      </c>
      <c r="H16245">
        <v>8</v>
      </c>
      <c r="I16245" s="31" t="s">
        <v>104</v>
      </c>
    </row>
    <row r="16246" spans="1:9" x14ac:dyDescent="0.3">
      <c r="A16246">
        <v>16274</v>
      </c>
      <c r="B16246">
        <v>2</v>
      </c>
      <c r="C16246">
        <v>261</v>
      </c>
      <c r="D16246" s="32">
        <v>0.6381944444444444</v>
      </c>
      <c r="E16246">
        <v>10000</v>
      </c>
      <c r="G16246" s="31" t="s">
        <v>102</v>
      </c>
      <c r="H16246">
        <v>8</v>
      </c>
      <c r="I16246" s="31" t="s">
        <v>98</v>
      </c>
    </row>
    <row r="16247" spans="1:9" x14ac:dyDescent="0.3">
      <c r="A16247">
        <v>16275</v>
      </c>
      <c r="B16247">
        <v>6</v>
      </c>
      <c r="C16247">
        <v>261</v>
      </c>
      <c r="D16247" s="32">
        <v>0.55625000000000002</v>
      </c>
      <c r="E16247">
        <v>10000</v>
      </c>
      <c r="F16247">
        <v>1500</v>
      </c>
      <c r="G16247" s="31" t="s">
        <v>102</v>
      </c>
      <c r="H16247">
        <v>8</v>
      </c>
      <c r="I16247" s="31" t="s">
        <v>100</v>
      </c>
    </row>
    <row r="16248" spans="1:9" x14ac:dyDescent="0.3">
      <c r="A16248">
        <v>16276</v>
      </c>
      <c r="B16248">
        <v>4</v>
      </c>
      <c r="C16248">
        <v>261</v>
      </c>
      <c r="D16248" s="32">
        <v>0.52222222222222225</v>
      </c>
      <c r="E16248">
        <v>10000</v>
      </c>
      <c r="G16248" s="31" t="s">
        <v>102</v>
      </c>
      <c r="H16248">
        <v>8</v>
      </c>
      <c r="I16248" s="31" t="s">
        <v>103</v>
      </c>
    </row>
    <row r="16249" spans="1:9" x14ac:dyDescent="0.3">
      <c r="A16249">
        <v>16277</v>
      </c>
      <c r="B16249">
        <v>8</v>
      </c>
      <c r="C16249">
        <v>261</v>
      </c>
      <c r="D16249" s="32">
        <v>0.56597222222222221</v>
      </c>
      <c r="E16249">
        <v>10000</v>
      </c>
      <c r="F16249">
        <v>2000</v>
      </c>
      <c r="G16249" s="31" t="s">
        <v>102</v>
      </c>
      <c r="H16249">
        <v>8</v>
      </c>
      <c r="I16249" s="31" t="s">
        <v>101</v>
      </c>
    </row>
    <row r="16250" spans="1:9" x14ac:dyDescent="0.3">
      <c r="A16250">
        <v>16278</v>
      </c>
      <c r="B16250">
        <v>3</v>
      </c>
      <c r="C16250">
        <v>261</v>
      </c>
      <c r="D16250" s="32">
        <v>0.59236111111111112</v>
      </c>
      <c r="E16250">
        <v>13000</v>
      </c>
      <c r="F16250">
        <v>3000</v>
      </c>
      <c r="G16250" s="31" t="s">
        <v>102</v>
      </c>
      <c r="H16250">
        <v>9</v>
      </c>
      <c r="I16250" s="31" t="s">
        <v>104</v>
      </c>
    </row>
    <row r="16251" spans="1:9" x14ac:dyDescent="0.3">
      <c r="A16251">
        <v>16279</v>
      </c>
      <c r="B16251">
        <v>2</v>
      </c>
      <c r="C16251">
        <v>261</v>
      </c>
      <c r="D16251" s="32">
        <v>0.6791666666666667</v>
      </c>
      <c r="E16251">
        <v>10000</v>
      </c>
      <c r="F16251">
        <v>1000</v>
      </c>
      <c r="G16251" s="31" t="s">
        <v>97</v>
      </c>
      <c r="H16251">
        <v>9</v>
      </c>
      <c r="I16251" s="31" t="s">
        <v>98</v>
      </c>
    </row>
    <row r="16252" spans="1:9" x14ac:dyDescent="0.3">
      <c r="A16252">
        <v>16280</v>
      </c>
      <c r="B16252">
        <v>6</v>
      </c>
      <c r="C16252">
        <v>261</v>
      </c>
      <c r="D16252" s="32">
        <v>0.67291666666666672</v>
      </c>
      <c r="E16252">
        <v>13000</v>
      </c>
      <c r="F16252">
        <v>1000</v>
      </c>
      <c r="G16252" s="31" t="s">
        <v>97</v>
      </c>
      <c r="H16252">
        <v>9</v>
      </c>
      <c r="I16252" s="31" t="s">
        <v>100</v>
      </c>
    </row>
    <row r="16253" spans="1:9" x14ac:dyDescent="0.3">
      <c r="A16253">
        <v>16281</v>
      </c>
      <c r="B16253">
        <v>4</v>
      </c>
      <c r="C16253">
        <v>261</v>
      </c>
      <c r="D16253" s="32">
        <v>0.53541666666666665</v>
      </c>
      <c r="E16253">
        <v>13000</v>
      </c>
      <c r="G16253" s="31" t="s">
        <v>102</v>
      </c>
      <c r="H16253">
        <v>9</v>
      </c>
      <c r="I16253" s="31" t="s">
        <v>103</v>
      </c>
    </row>
    <row r="16254" spans="1:9" x14ac:dyDescent="0.3">
      <c r="A16254">
        <v>16282</v>
      </c>
      <c r="B16254">
        <v>8</v>
      </c>
      <c r="C16254">
        <v>261</v>
      </c>
      <c r="D16254" s="32">
        <v>0.58680555555555558</v>
      </c>
      <c r="E16254">
        <v>10000</v>
      </c>
      <c r="F16254">
        <v>1000</v>
      </c>
      <c r="G16254" s="31" t="s">
        <v>97</v>
      </c>
      <c r="H16254">
        <v>9</v>
      </c>
      <c r="I16254" s="31" t="s">
        <v>101</v>
      </c>
    </row>
    <row r="16255" spans="1:9" x14ac:dyDescent="0.3">
      <c r="A16255">
        <v>16283</v>
      </c>
      <c r="B16255">
        <v>3</v>
      </c>
      <c r="C16255">
        <v>261</v>
      </c>
      <c r="D16255" s="32">
        <v>0.66736111111111107</v>
      </c>
      <c r="E16255">
        <v>13000</v>
      </c>
      <c r="G16255" s="31" t="s">
        <v>97</v>
      </c>
      <c r="H16255">
        <v>10</v>
      </c>
      <c r="I16255" s="31" t="s">
        <v>104</v>
      </c>
    </row>
    <row r="16256" spans="1:9" x14ac:dyDescent="0.3">
      <c r="A16256">
        <v>16284</v>
      </c>
      <c r="B16256">
        <v>2</v>
      </c>
      <c r="C16256">
        <v>261</v>
      </c>
      <c r="D16256" s="32">
        <v>0.70277777777777772</v>
      </c>
      <c r="E16256">
        <v>10000</v>
      </c>
      <c r="G16256" s="31" t="s">
        <v>102</v>
      </c>
      <c r="H16256">
        <v>10</v>
      </c>
      <c r="I16256" s="31" t="s">
        <v>98</v>
      </c>
    </row>
    <row r="16257" spans="1:9" x14ac:dyDescent="0.3">
      <c r="A16257">
        <v>16285</v>
      </c>
      <c r="B16257">
        <v>6</v>
      </c>
      <c r="C16257">
        <v>261</v>
      </c>
      <c r="D16257" s="32">
        <v>0.71388888888888891</v>
      </c>
      <c r="E16257">
        <v>10000</v>
      </c>
      <c r="G16257" s="31" t="s">
        <v>97</v>
      </c>
      <c r="H16257">
        <v>10</v>
      </c>
      <c r="I16257" s="31" t="s">
        <v>100</v>
      </c>
    </row>
    <row r="16258" spans="1:9" x14ac:dyDescent="0.3">
      <c r="A16258">
        <v>16286</v>
      </c>
      <c r="B16258">
        <v>4</v>
      </c>
      <c r="C16258">
        <v>261</v>
      </c>
      <c r="D16258" s="32">
        <v>0.5493055555555556</v>
      </c>
      <c r="E16258">
        <v>10000</v>
      </c>
      <c r="G16258" s="31" t="s">
        <v>102</v>
      </c>
      <c r="H16258">
        <v>10</v>
      </c>
      <c r="I16258" s="31" t="s">
        <v>103</v>
      </c>
    </row>
    <row r="16259" spans="1:9" x14ac:dyDescent="0.3">
      <c r="A16259">
        <v>16287</v>
      </c>
      <c r="B16259">
        <v>8</v>
      </c>
      <c r="C16259">
        <v>261</v>
      </c>
      <c r="D16259" s="32">
        <v>0.65486111111111112</v>
      </c>
      <c r="E16259">
        <v>10000</v>
      </c>
      <c r="G16259" s="31" t="s">
        <v>102</v>
      </c>
      <c r="H16259">
        <v>10</v>
      </c>
      <c r="I16259" s="31" t="s">
        <v>101</v>
      </c>
    </row>
    <row r="16260" spans="1:9" x14ac:dyDescent="0.3">
      <c r="A16260">
        <v>16288</v>
      </c>
      <c r="B16260">
        <v>3</v>
      </c>
      <c r="C16260">
        <v>261</v>
      </c>
      <c r="D16260" s="32">
        <v>0.68680555555555556</v>
      </c>
      <c r="E16260">
        <v>10000</v>
      </c>
      <c r="G16260" s="31" t="s">
        <v>97</v>
      </c>
      <c r="H16260">
        <v>11</v>
      </c>
      <c r="I16260" s="31" t="s">
        <v>104</v>
      </c>
    </row>
    <row r="16261" spans="1:9" x14ac:dyDescent="0.3">
      <c r="A16261">
        <v>16289</v>
      </c>
      <c r="B16261">
        <v>2</v>
      </c>
      <c r="C16261">
        <v>261</v>
      </c>
      <c r="D16261" s="32">
        <v>0.75763888888888886</v>
      </c>
      <c r="E16261">
        <v>10000</v>
      </c>
      <c r="G16261" s="31" t="s">
        <v>97</v>
      </c>
      <c r="H16261">
        <v>11</v>
      </c>
      <c r="I16261" s="31" t="s">
        <v>98</v>
      </c>
    </row>
    <row r="16262" spans="1:9" x14ac:dyDescent="0.3">
      <c r="A16262">
        <v>16290</v>
      </c>
      <c r="B16262">
        <v>6</v>
      </c>
      <c r="C16262">
        <v>261</v>
      </c>
      <c r="D16262" s="32">
        <v>0.76388888888888884</v>
      </c>
      <c r="E16262">
        <v>10000</v>
      </c>
      <c r="G16262" s="31" t="s">
        <v>97</v>
      </c>
      <c r="H16262">
        <v>11</v>
      </c>
      <c r="I16262" s="31" t="s">
        <v>100</v>
      </c>
    </row>
    <row r="16263" spans="1:9" x14ac:dyDescent="0.3">
      <c r="A16263">
        <v>16291</v>
      </c>
      <c r="B16263">
        <v>4</v>
      </c>
      <c r="C16263">
        <v>261</v>
      </c>
      <c r="D16263" s="32">
        <v>0.63749999999999996</v>
      </c>
      <c r="E16263">
        <v>10000</v>
      </c>
      <c r="G16263" s="31" t="s">
        <v>97</v>
      </c>
      <c r="H16263">
        <v>11</v>
      </c>
      <c r="I16263" s="31" t="s">
        <v>103</v>
      </c>
    </row>
    <row r="16264" spans="1:9" x14ac:dyDescent="0.3">
      <c r="A16264">
        <v>16292</v>
      </c>
      <c r="B16264">
        <v>8</v>
      </c>
      <c r="C16264">
        <v>261</v>
      </c>
      <c r="D16264" s="32">
        <v>0.69791666666666663</v>
      </c>
      <c r="E16264">
        <v>10000</v>
      </c>
      <c r="G16264" s="31" t="s">
        <v>97</v>
      </c>
      <c r="H16264">
        <v>11</v>
      </c>
      <c r="I16264" s="31" t="s">
        <v>101</v>
      </c>
    </row>
    <row r="16265" spans="1:9" x14ac:dyDescent="0.3">
      <c r="A16265">
        <v>16293</v>
      </c>
      <c r="B16265">
        <v>3</v>
      </c>
      <c r="C16265">
        <v>261</v>
      </c>
      <c r="D16265" s="32">
        <v>0.71388888888888891</v>
      </c>
      <c r="E16265">
        <v>10000</v>
      </c>
      <c r="F16265">
        <v>2000</v>
      </c>
      <c r="G16265" s="31" t="s">
        <v>102</v>
      </c>
      <c r="H16265">
        <v>12</v>
      </c>
      <c r="I16265" s="31" t="s">
        <v>104</v>
      </c>
    </row>
    <row r="16266" spans="1:9" x14ac:dyDescent="0.3">
      <c r="A16266">
        <v>16294</v>
      </c>
      <c r="B16266">
        <v>2</v>
      </c>
      <c r="C16266">
        <v>261</v>
      </c>
      <c r="D16266" s="32">
        <v>0.78125</v>
      </c>
      <c r="E16266">
        <v>10000</v>
      </c>
      <c r="G16266" s="31" t="s">
        <v>102</v>
      </c>
      <c r="H16266">
        <v>12</v>
      </c>
      <c r="I16266" s="31" t="s">
        <v>98</v>
      </c>
    </row>
    <row r="16267" spans="1:9" x14ac:dyDescent="0.3">
      <c r="A16267">
        <v>16295</v>
      </c>
      <c r="B16267">
        <v>6</v>
      </c>
      <c r="C16267">
        <v>261</v>
      </c>
      <c r="D16267" s="32">
        <v>0.79097222222222219</v>
      </c>
      <c r="E16267">
        <v>10000</v>
      </c>
      <c r="G16267" s="31" t="s">
        <v>102</v>
      </c>
      <c r="H16267">
        <v>12</v>
      </c>
      <c r="I16267" s="31" t="s">
        <v>100</v>
      </c>
    </row>
    <row r="16268" spans="1:9" x14ac:dyDescent="0.3">
      <c r="A16268">
        <v>16296</v>
      </c>
      <c r="B16268">
        <v>4</v>
      </c>
      <c r="C16268">
        <v>261</v>
      </c>
      <c r="D16268" s="32">
        <v>0.66736111111111107</v>
      </c>
      <c r="E16268">
        <v>10000</v>
      </c>
      <c r="G16268" s="31" t="s">
        <v>102</v>
      </c>
      <c r="H16268">
        <v>12</v>
      </c>
      <c r="I16268" s="31" t="s">
        <v>103</v>
      </c>
    </row>
    <row r="16269" spans="1:9" x14ac:dyDescent="0.3">
      <c r="A16269">
        <v>16297</v>
      </c>
      <c r="B16269">
        <v>8</v>
      </c>
      <c r="C16269">
        <v>261</v>
      </c>
      <c r="D16269" s="32">
        <v>0.7319444444444444</v>
      </c>
      <c r="E16269">
        <v>10000</v>
      </c>
      <c r="F16269">
        <v>2000</v>
      </c>
      <c r="G16269" s="31" t="s">
        <v>102</v>
      </c>
      <c r="H16269">
        <v>12</v>
      </c>
      <c r="I16269" s="31" t="s">
        <v>101</v>
      </c>
    </row>
    <row r="16270" spans="1:9" x14ac:dyDescent="0.3">
      <c r="A16270">
        <v>16298</v>
      </c>
      <c r="B16270">
        <v>3</v>
      </c>
      <c r="C16270">
        <v>261</v>
      </c>
      <c r="D16270" s="32">
        <v>0.74861111111111112</v>
      </c>
      <c r="E16270">
        <v>10000</v>
      </c>
      <c r="F16270">
        <v>2000</v>
      </c>
      <c r="G16270" s="31" t="s">
        <v>97</v>
      </c>
      <c r="H16270">
        <v>13</v>
      </c>
      <c r="I16270" s="31" t="s">
        <v>104</v>
      </c>
    </row>
    <row r="16271" spans="1:9" x14ac:dyDescent="0.3">
      <c r="A16271">
        <v>16299</v>
      </c>
      <c r="B16271">
        <v>2</v>
      </c>
      <c r="C16271">
        <v>261</v>
      </c>
      <c r="D16271" s="32">
        <v>0.80208333333333337</v>
      </c>
      <c r="E16271">
        <v>10000</v>
      </c>
      <c r="G16271" s="31" t="s">
        <v>102</v>
      </c>
      <c r="H16271">
        <v>13</v>
      </c>
      <c r="I16271" s="31" t="s">
        <v>98</v>
      </c>
    </row>
    <row r="16272" spans="1:9" x14ac:dyDescent="0.3">
      <c r="A16272">
        <v>16300</v>
      </c>
      <c r="B16272">
        <v>4</v>
      </c>
      <c r="C16272">
        <v>261</v>
      </c>
      <c r="D16272" s="32">
        <v>0.71736111111111112</v>
      </c>
      <c r="E16272">
        <v>10000</v>
      </c>
      <c r="G16272" s="31" t="s">
        <v>97</v>
      </c>
      <c r="H16272">
        <v>13</v>
      </c>
      <c r="I16272" s="31" t="s">
        <v>103</v>
      </c>
    </row>
    <row r="16273" spans="1:9" x14ac:dyDescent="0.3">
      <c r="A16273">
        <v>16301</v>
      </c>
      <c r="B16273">
        <v>8</v>
      </c>
      <c r="C16273">
        <v>261</v>
      </c>
      <c r="D16273" s="32">
        <v>0.76388888888888884</v>
      </c>
      <c r="E16273">
        <v>10000</v>
      </c>
      <c r="G16273" s="31" t="s">
        <v>97</v>
      </c>
      <c r="H16273">
        <v>13</v>
      </c>
      <c r="I16273" s="31" t="s">
        <v>101</v>
      </c>
    </row>
    <row r="16274" spans="1:9" x14ac:dyDescent="0.3">
      <c r="A16274">
        <v>16302</v>
      </c>
      <c r="B16274">
        <v>3</v>
      </c>
      <c r="C16274">
        <v>261</v>
      </c>
      <c r="D16274" s="32">
        <v>0.76527777777777772</v>
      </c>
      <c r="E16274">
        <v>10000</v>
      </c>
      <c r="F16274">
        <v>2000</v>
      </c>
      <c r="G16274" s="31" t="s">
        <v>102</v>
      </c>
      <c r="H16274">
        <v>14</v>
      </c>
      <c r="I16274" s="31" t="s">
        <v>104</v>
      </c>
    </row>
    <row r="16275" spans="1:9" x14ac:dyDescent="0.3">
      <c r="A16275">
        <v>16303</v>
      </c>
      <c r="B16275">
        <v>2</v>
      </c>
      <c r="C16275">
        <v>261</v>
      </c>
      <c r="D16275" s="32">
        <v>0.82708333333333328</v>
      </c>
      <c r="E16275">
        <v>13000</v>
      </c>
      <c r="G16275" s="31" t="s">
        <v>97</v>
      </c>
      <c r="H16275">
        <v>14</v>
      </c>
      <c r="I16275" s="31" t="s">
        <v>98</v>
      </c>
    </row>
    <row r="16276" spans="1:9" x14ac:dyDescent="0.3">
      <c r="A16276">
        <v>16304</v>
      </c>
      <c r="B16276">
        <v>4</v>
      </c>
      <c r="C16276">
        <v>261</v>
      </c>
      <c r="D16276" s="32">
        <v>0.75694444444444442</v>
      </c>
      <c r="E16276">
        <v>10000</v>
      </c>
      <c r="G16276" s="31" t="s">
        <v>97</v>
      </c>
      <c r="H16276">
        <v>14</v>
      </c>
      <c r="I16276" s="31" t="s">
        <v>103</v>
      </c>
    </row>
    <row r="16277" spans="1:9" x14ac:dyDescent="0.3">
      <c r="A16277">
        <v>16305</v>
      </c>
      <c r="B16277">
        <v>8</v>
      </c>
      <c r="C16277">
        <v>261</v>
      </c>
      <c r="D16277" s="32">
        <v>0.79236111111111107</v>
      </c>
      <c r="E16277">
        <v>10000</v>
      </c>
      <c r="G16277" s="31" t="s">
        <v>97</v>
      </c>
      <c r="H16277">
        <v>14</v>
      </c>
      <c r="I16277" s="31" t="s">
        <v>101</v>
      </c>
    </row>
    <row r="16278" spans="1:9" x14ac:dyDescent="0.3">
      <c r="A16278">
        <v>16306</v>
      </c>
      <c r="B16278">
        <v>3</v>
      </c>
      <c r="C16278">
        <v>261</v>
      </c>
      <c r="D16278" s="32">
        <v>0.78749999999999998</v>
      </c>
      <c r="E16278">
        <v>10000</v>
      </c>
      <c r="G16278" s="31" t="s">
        <v>97</v>
      </c>
      <c r="H16278">
        <v>15</v>
      </c>
      <c r="I16278" s="31" t="s">
        <v>104</v>
      </c>
    </row>
    <row r="16279" spans="1:9" x14ac:dyDescent="0.3">
      <c r="A16279">
        <v>16307</v>
      </c>
      <c r="B16279">
        <v>4</v>
      </c>
      <c r="C16279">
        <v>261</v>
      </c>
      <c r="D16279" s="32">
        <v>0.7729166666666667</v>
      </c>
      <c r="E16279">
        <v>10000</v>
      </c>
      <c r="G16279" s="31" t="s">
        <v>102</v>
      </c>
      <c r="H16279">
        <v>15</v>
      </c>
      <c r="I16279" s="31" t="s">
        <v>103</v>
      </c>
    </row>
    <row r="16280" spans="1:9" x14ac:dyDescent="0.3">
      <c r="A16280">
        <v>16308</v>
      </c>
      <c r="B16280">
        <v>8</v>
      </c>
      <c r="C16280">
        <v>261</v>
      </c>
      <c r="D16280" s="32">
        <v>0.81944444444444442</v>
      </c>
      <c r="E16280">
        <v>10000</v>
      </c>
      <c r="G16280" s="31" t="s">
        <v>97</v>
      </c>
      <c r="H16280">
        <v>15</v>
      </c>
      <c r="I16280" s="31" t="s">
        <v>101</v>
      </c>
    </row>
    <row r="16281" spans="1:9" x14ac:dyDescent="0.3">
      <c r="A16281">
        <v>16309</v>
      </c>
      <c r="B16281">
        <v>3</v>
      </c>
      <c r="C16281">
        <v>261</v>
      </c>
      <c r="D16281" s="32">
        <v>0.81388888888888888</v>
      </c>
      <c r="E16281">
        <v>10000</v>
      </c>
      <c r="G16281" s="31" t="s">
        <v>97</v>
      </c>
      <c r="H16281">
        <v>16</v>
      </c>
      <c r="I16281" s="31" t="s">
        <v>104</v>
      </c>
    </row>
    <row r="16282" spans="1:9" x14ac:dyDescent="0.3">
      <c r="A16282">
        <v>16310</v>
      </c>
      <c r="B16282">
        <v>4</v>
      </c>
      <c r="C16282">
        <v>261</v>
      </c>
      <c r="D16282" s="32">
        <v>0.79652777777777772</v>
      </c>
      <c r="E16282">
        <v>10000</v>
      </c>
      <c r="G16282" s="31" t="s">
        <v>97</v>
      </c>
      <c r="H16282">
        <v>16</v>
      </c>
      <c r="I16282" s="31" t="s">
        <v>103</v>
      </c>
    </row>
    <row r="16283" spans="1:9" x14ac:dyDescent="0.3">
      <c r="A16283">
        <v>16311</v>
      </c>
      <c r="B16283">
        <v>3</v>
      </c>
      <c r="C16283">
        <v>261</v>
      </c>
      <c r="D16283" s="32">
        <v>0.83402777777777781</v>
      </c>
      <c r="E16283">
        <v>10000</v>
      </c>
      <c r="G16283" s="31" t="s">
        <v>97</v>
      </c>
      <c r="H16283">
        <v>17</v>
      </c>
      <c r="I16283" s="31" t="s">
        <v>104</v>
      </c>
    </row>
    <row r="16284" spans="1:9" x14ac:dyDescent="0.3">
      <c r="A16284">
        <v>16312</v>
      </c>
      <c r="B16284">
        <v>2</v>
      </c>
      <c r="C16284">
        <v>262</v>
      </c>
      <c r="D16284" s="32">
        <v>0.4375</v>
      </c>
      <c r="E16284">
        <v>10000</v>
      </c>
      <c r="G16284" s="31" t="s">
        <v>97</v>
      </c>
      <c r="H16284">
        <v>4</v>
      </c>
      <c r="I16284" s="31" t="s">
        <v>98</v>
      </c>
    </row>
    <row r="16285" spans="1:9" x14ac:dyDescent="0.3">
      <c r="A16285">
        <v>16313</v>
      </c>
      <c r="B16285">
        <v>1</v>
      </c>
      <c r="C16285">
        <v>262</v>
      </c>
      <c r="D16285" s="32">
        <v>0.44097222222222221</v>
      </c>
      <c r="E16285">
        <v>10000</v>
      </c>
      <c r="G16285" s="31" t="s">
        <v>97</v>
      </c>
      <c r="H16285">
        <v>4</v>
      </c>
      <c r="I16285" s="31" t="s">
        <v>99</v>
      </c>
    </row>
    <row r="16286" spans="1:9" x14ac:dyDescent="0.3">
      <c r="A16286">
        <v>16314</v>
      </c>
      <c r="B16286">
        <v>6</v>
      </c>
      <c r="C16286">
        <v>262</v>
      </c>
      <c r="D16286" s="32">
        <v>0.44513888888888886</v>
      </c>
      <c r="E16286">
        <v>10000</v>
      </c>
      <c r="G16286" s="31" t="s">
        <v>97</v>
      </c>
      <c r="H16286">
        <v>4</v>
      </c>
      <c r="I16286" s="31" t="s">
        <v>100</v>
      </c>
    </row>
    <row r="16287" spans="1:9" x14ac:dyDescent="0.3">
      <c r="A16287">
        <v>16315</v>
      </c>
      <c r="B16287">
        <v>4</v>
      </c>
      <c r="C16287">
        <v>262</v>
      </c>
      <c r="D16287" s="32">
        <v>0.44444444444444442</v>
      </c>
      <c r="E16287">
        <v>10000</v>
      </c>
      <c r="F16287">
        <v>1000</v>
      </c>
      <c r="G16287" s="31" t="s">
        <v>97</v>
      </c>
      <c r="H16287">
        <v>4</v>
      </c>
      <c r="I16287" s="31" t="s">
        <v>103</v>
      </c>
    </row>
    <row r="16288" spans="1:9" x14ac:dyDescent="0.3">
      <c r="A16288">
        <v>16316</v>
      </c>
      <c r="B16288">
        <v>8</v>
      </c>
      <c r="C16288">
        <v>262</v>
      </c>
      <c r="D16288" s="32">
        <v>0.44791666666666669</v>
      </c>
      <c r="E16288">
        <v>10000</v>
      </c>
      <c r="G16288" s="31" t="s">
        <v>97</v>
      </c>
      <c r="H16288">
        <v>4</v>
      </c>
      <c r="I16288" s="31" t="s">
        <v>101</v>
      </c>
    </row>
    <row r="16289" spans="1:9" x14ac:dyDescent="0.3">
      <c r="A16289">
        <v>16317</v>
      </c>
      <c r="B16289">
        <v>5</v>
      </c>
      <c r="C16289">
        <v>262</v>
      </c>
      <c r="D16289" s="32">
        <v>0.44791666666666669</v>
      </c>
      <c r="E16289">
        <v>10000</v>
      </c>
      <c r="G16289" s="31" t="s">
        <v>97</v>
      </c>
      <c r="H16289">
        <v>4</v>
      </c>
      <c r="I16289" s="31" t="s">
        <v>105</v>
      </c>
    </row>
    <row r="16290" spans="1:9" x14ac:dyDescent="0.3">
      <c r="A16290">
        <v>16318</v>
      </c>
      <c r="B16290">
        <v>2</v>
      </c>
      <c r="C16290">
        <v>262</v>
      </c>
      <c r="D16290" s="32">
        <v>0.45347222222222222</v>
      </c>
      <c r="E16290">
        <v>10000</v>
      </c>
      <c r="G16290" s="31" t="s">
        <v>97</v>
      </c>
      <c r="H16290">
        <v>5</v>
      </c>
      <c r="I16290" s="31" t="s">
        <v>98</v>
      </c>
    </row>
    <row r="16291" spans="1:9" x14ac:dyDescent="0.3">
      <c r="A16291">
        <v>16319</v>
      </c>
      <c r="B16291">
        <v>1</v>
      </c>
      <c r="C16291">
        <v>262</v>
      </c>
      <c r="D16291" s="32">
        <v>0.46805555555555556</v>
      </c>
      <c r="E16291">
        <v>10000</v>
      </c>
      <c r="G16291" s="31" t="s">
        <v>97</v>
      </c>
      <c r="H16291">
        <v>5</v>
      </c>
      <c r="I16291" s="31" t="s">
        <v>99</v>
      </c>
    </row>
    <row r="16292" spans="1:9" x14ac:dyDescent="0.3">
      <c r="A16292">
        <v>16320</v>
      </c>
      <c r="B16292">
        <v>6</v>
      </c>
      <c r="C16292">
        <v>262</v>
      </c>
      <c r="D16292" s="32">
        <v>0.47152777777777777</v>
      </c>
      <c r="E16292">
        <v>13000</v>
      </c>
      <c r="F16292">
        <v>2000</v>
      </c>
      <c r="G16292" s="31" t="s">
        <v>97</v>
      </c>
      <c r="H16292">
        <v>5</v>
      </c>
      <c r="I16292" s="31" t="s">
        <v>100</v>
      </c>
    </row>
    <row r="16293" spans="1:9" x14ac:dyDescent="0.3">
      <c r="A16293">
        <v>16321</v>
      </c>
      <c r="B16293">
        <v>4</v>
      </c>
      <c r="C16293">
        <v>262</v>
      </c>
      <c r="D16293" s="32">
        <v>0.46875</v>
      </c>
      <c r="E16293">
        <v>10000</v>
      </c>
      <c r="G16293" s="31" t="s">
        <v>102</v>
      </c>
      <c r="H16293">
        <v>5</v>
      </c>
      <c r="I16293" s="31" t="s">
        <v>103</v>
      </c>
    </row>
    <row r="16294" spans="1:9" x14ac:dyDescent="0.3">
      <c r="A16294">
        <v>16322</v>
      </c>
      <c r="B16294">
        <v>8</v>
      </c>
      <c r="C16294">
        <v>262</v>
      </c>
      <c r="D16294" s="32">
        <v>0.46180555555555558</v>
      </c>
      <c r="E16294">
        <v>10000</v>
      </c>
      <c r="G16294" s="31" t="s">
        <v>97</v>
      </c>
      <c r="H16294">
        <v>5</v>
      </c>
      <c r="I16294" s="31" t="s">
        <v>101</v>
      </c>
    </row>
    <row r="16295" spans="1:9" x14ac:dyDescent="0.3">
      <c r="A16295">
        <v>16323</v>
      </c>
      <c r="B16295">
        <v>5</v>
      </c>
      <c r="C16295">
        <v>262</v>
      </c>
      <c r="D16295" s="32">
        <v>0.47569444444444442</v>
      </c>
      <c r="E16295">
        <v>13000</v>
      </c>
      <c r="G16295" s="31" t="s">
        <v>97</v>
      </c>
      <c r="H16295">
        <v>5</v>
      </c>
      <c r="I16295" s="31" t="s">
        <v>105</v>
      </c>
    </row>
    <row r="16296" spans="1:9" x14ac:dyDescent="0.3">
      <c r="A16296">
        <v>16324</v>
      </c>
      <c r="B16296">
        <v>2</v>
      </c>
      <c r="C16296">
        <v>262</v>
      </c>
      <c r="D16296" s="32">
        <v>0.47569444444444442</v>
      </c>
      <c r="E16296">
        <v>10000</v>
      </c>
      <c r="G16296" s="31" t="s">
        <v>97</v>
      </c>
      <c r="H16296">
        <v>6</v>
      </c>
      <c r="I16296" s="31" t="s">
        <v>98</v>
      </c>
    </row>
    <row r="16297" spans="1:9" x14ac:dyDescent="0.3">
      <c r="A16297">
        <v>16325</v>
      </c>
      <c r="B16297">
        <v>1</v>
      </c>
      <c r="C16297">
        <v>262</v>
      </c>
      <c r="D16297" s="32">
        <v>0.49444444444444446</v>
      </c>
      <c r="E16297">
        <v>10000</v>
      </c>
      <c r="G16297" s="31" t="s">
        <v>97</v>
      </c>
      <c r="H16297">
        <v>6</v>
      </c>
      <c r="I16297" s="31" t="s">
        <v>99</v>
      </c>
    </row>
    <row r="16298" spans="1:9" x14ac:dyDescent="0.3">
      <c r="A16298">
        <v>16326</v>
      </c>
      <c r="B16298">
        <v>6</v>
      </c>
      <c r="C16298">
        <v>262</v>
      </c>
      <c r="D16298" s="32">
        <v>0.49861111111111112</v>
      </c>
      <c r="E16298">
        <v>10000</v>
      </c>
      <c r="G16298" s="31" t="s">
        <v>102</v>
      </c>
      <c r="H16298">
        <v>6</v>
      </c>
      <c r="I16298" s="31" t="s">
        <v>100</v>
      </c>
    </row>
    <row r="16299" spans="1:9" x14ac:dyDescent="0.3">
      <c r="A16299">
        <v>16327</v>
      </c>
      <c r="B16299">
        <v>4</v>
      </c>
      <c r="C16299">
        <v>262</v>
      </c>
      <c r="D16299" s="32">
        <v>0.4909722222222222</v>
      </c>
      <c r="E16299">
        <v>13000</v>
      </c>
      <c r="F16299">
        <v>2000</v>
      </c>
      <c r="G16299" s="31" t="s">
        <v>102</v>
      </c>
      <c r="H16299">
        <v>6</v>
      </c>
      <c r="I16299" s="31" t="s">
        <v>103</v>
      </c>
    </row>
    <row r="16300" spans="1:9" x14ac:dyDescent="0.3">
      <c r="A16300">
        <v>16328</v>
      </c>
      <c r="B16300">
        <v>8</v>
      </c>
      <c r="C16300">
        <v>262</v>
      </c>
      <c r="D16300" s="32">
        <v>0.48194444444444445</v>
      </c>
      <c r="E16300">
        <v>10000</v>
      </c>
      <c r="G16300" s="31" t="s">
        <v>97</v>
      </c>
      <c r="H16300">
        <v>6</v>
      </c>
      <c r="I16300" s="31" t="s">
        <v>101</v>
      </c>
    </row>
    <row r="16301" spans="1:9" x14ac:dyDescent="0.3">
      <c r="A16301">
        <v>16329</v>
      </c>
      <c r="B16301">
        <v>5</v>
      </c>
      <c r="C16301">
        <v>262</v>
      </c>
      <c r="D16301" s="32">
        <v>0.49652777777777779</v>
      </c>
      <c r="E16301">
        <v>10000</v>
      </c>
      <c r="F16301">
        <v>1000</v>
      </c>
      <c r="G16301" s="31" t="s">
        <v>97</v>
      </c>
      <c r="H16301">
        <v>6</v>
      </c>
      <c r="I16301" s="31" t="s">
        <v>105</v>
      </c>
    </row>
    <row r="16302" spans="1:9" x14ac:dyDescent="0.3">
      <c r="A16302">
        <v>16330</v>
      </c>
      <c r="B16302">
        <v>2</v>
      </c>
      <c r="C16302">
        <v>262</v>
      </c>
      <c r="D16302" s="32">
        <v>0.5493055555555556</v>
      </c>
      <c r="E16302">
        <v>10000</v>
      </c>
      <c r="G16302" s="31" t="s">
        <v>97</v>
      </c>
      <c r="H16302">
        <v>7</v>
      </c>
      <c r="I16302" s="31" t="s">
        <v>98</v>
      </c>
    </row>
    <row r="16303" spans="1:9" x14ac:dyDescent="0.3">
      <c r="A16303">
        <v>16331</v>
      </c>
      <c r="B16303">
        <v>1</v>
      </c>
      <c r="C16303">
        <v>262</v>
      </c>
      <c r="D16303" s="32">
        <v>0.57222222222222219</v>
      </c>
      <c r="E16303">
        <v>10000</v>
      </c>
      <c r="G16303" s="31" t="s">
        <v>97</v>
      </c>
      <c r="H16303">
        <v>7</v>
      </c>
      <c r="I16303" s="31" t="s">
        <v>99</v>
      </c>
    </row>
    <row r="16304" spans="1:9" x14ac:dyDescent="0.3">
      <c r="A16304">
        <v>16332</v>
      </c>
      <c r="B16304">
        <v>6</v>
      </c>
      <c r="C16304">
        <v>262</v>
      </c>
      <c r="D16304" s="32">
        <v>0.56319444444444444</v>
      </c>
      <c r="E16304">
        <v>10000</v>
      </c>
      <c r="G16304" s="31" t="s">
        <v>97</v>
      </c>
      <c r="H16304">
        <v>7</v>
      </c>
      <c r="I16304" s="31" t="s">
        <v>100</v>
      </c>
    </row>
    <row r="16305" spans="1:9" x14ac:dyDescent="0.3">
      <c r="A16305">
        <v>16333</v>
      </c>
      <c r="B16305">
        <v>4</v>
      </c>
      <c r="C16305">
        <v>262</v>
      </c>
      <c r="D16305" s="32">
        <v>0.55972222222222223</v>
      </c>
      <c r="E16305">
        <v>10000</v>
      </c>
      <c r="G16305" s="31" t="s">
        <v>97</v>
      </c>
      <c r="H16305">
        <v>7</v>
      </c>
      <c r="I16305" s="31" t="s">
        <v>103</v>
      </c>
    </row>
    <row r="16306" spans="1:9" x14ac:dyDescent="0.3">
      <c r="A16306">
        <v>16334</v>
      </c>
      <c r="B16306">
        <v>8</v>
      </c>
      <c r="C16306">
        <v>262</v>
      </c>
      <c r="D16306" s="32">
        <v>0.5493055555555556</v>
      </c>
      <c r="E16306">
        <v>10000</v>
      </c>
      <c r="G16306" s="31" t="s">
        <v>97</v>
      </c>
      <c r="H16306">
        <v>7</v>
      </c>
      <c r="I16306" s="31" t="s">
        <v>101</v>
      </c>
    </row>
    <row r="16307" spans="1:9" x14ac:dyDescent="0.3">
      <c r="A16307">
        <v>16335</v>
      </c>
      <c r="B16307">
        <v>5</v>
      </c>
      <c r="C16307">
        <v>262</v>
      </c>
      <c r="D16307" s="32">
        <v>0.52569444444444446</v>
      </c>
      <c r="E16307">
        <v>10000</v>
      </c>
      <c r="G16307" s="31" t="s">
        <v>102</v>
      </c>
      <c r="H16307">
        <v>7</v>
      </c>
      <c r="I16307" s="31" t="s">
        <v>105</v>
      </c>
    </row>
    <row r="16308" spans="1:9" x14ac:dyDescent="0.3">
      <c r="A16308">
        <v>16336</v>
      </c>
      <c r="B16308">
        <v>2</v>
      </c>
      <c r="C16308">
        <v>262</v>
      </c>
      <c r="D16308" s="32">
        <v>0.57361111111111107</v>
      </c>
      <c r="E16308">
        <v>10000</v>
      </c>
      <c r="G16308" s="31" t="s">
        <v>102</v>
      </c>
      <c r="H16308">
        <v>8</v>
      </c>
      <c r="I16308" s="31" t="s">
        <v>98</v>
      </c>
    </row>
    <row r="16309" spans="1:9" x14ac:dyDescent="0.3">
      <c r="A16309">
        <v>16337</v>
      </c>
      <c r="B16309">
        <v>1</v>
      </c>
      <c r="C16309">
        <v>262</v>
      </c>
      <c r="D16309" s="32">
        <v>0.70347222222222228</v>
      </c>
      <c r="E16309">
        <v>10000</v>
      </c>
      <c r="G16309" s="31" t="s">
        <v>102</v>
      </c>
      <c r="H16309">
        <v>8</v>
      </c>
      <c r="I16309" s="31" t="s">
        <v>99</v>
      </c>
    </row>
    <row r="16310" spans="1:9" x14ac:dyDescent="0.3">
      <c r="A16310">
        <v>16338</v>
      </c>
      <c r="B16310">
        <v>6</v>
      </c>
      <c r="C16310">
        <v>262</v>
      </c>
      <c r="D16310" s="32">
        <v>0.63611111111111107</v>
      </c>
      <c r="E16310">
        <v>13000</v>
      </c>
      <c r="G16310" s="31" t="s">
        <v>102</v>
      </c>
      <c r="H16310">
        <v>8</v>
      </c>
      <c r="I16310" s="31" t="s">
        <v>100</v>
      </c>
    </row>
    <row r="16311" spans="1:9" x14ac:dyDescent="0.3">
      <c r="A16311">
        <v>16339</v>
      </c>
      <c r="B16311">
        <v>4</v>
      </c>
      <c r="C16311">
        <v>262</v>
      </c>
      <c r="D16311" s="32">
        <v>0.58750000000000002</v>
      </c>
      <c r="E16311">
        <v>10000</v>
      </c>
      <c r="G16311" s="31" t="s">
        <v>97</v>
      </c>
      <c r="H16311">
        <v>8</v>
      </c>
      <c r="I16311" s="31" t="s">
        <v>103</v>
      </c>
    </row>
    <row r="16312" spans="1:9" x14ac:dyDescent="0.3">
      <c r="A16312">
        <v>16340</v>
      </c>
      <c r="B16312">
        <v>8</v>
      </c>
      <c r="C16312">
        <v>262</v>
      </c>
      <c r="D16312" s="32">
        <v>0.60347222222222219</v>
      </c>
      <c r="E16312">
        <v>13000</v>
      </c>
      <c r="G16312" s="31" t="s">
        <v>102</v>
      </c>
      <c r="H16312">
        <v>8</v>
      </c>
      <c r="I16312" s="31" t="s">
        <v>101</v>
      </c>
    </row>
    <row r="16313" spans="1:9" x14ac:dyDescent="0.3">
      <c r="A16313">
        <v>16341</v>
      </c>
      <c r="B16313">
        <v>5</v>
      </c>
      <c r="C16313">
        <v>262</v>
      </c>
      <c r="D16313" s="32">
        <v>0.57916666666666672</v>
      </c>
      <c r="E16313">
        <v>10000</v>
      </c>
      <c r="G16313" s="31" t="s">
        <v>102</v>
      </c>
      <c r="H16313">
        <v>8</v>
      </c>
      <c r="I16313" s="31" t="s">
        <v>105</v>
      </c>
    </row>
    <row r="16314" spans="1:9" x14ac:dyDescent="0.3">
      <c r="A16314">
        <v>16342</v>
      </c>
      <c r="B16314">
        <v>2</v>
      </c>
      <c r="C16314">
        <v>262</v>
      </c>
      <c r="D16314" s="32">
        <v>0.58611111111111114</v>
      </c>
      <c r="E16314">
        <v>10000</v>
      </c>
      <c r="G16314" s="31" t="s">
        <v>102</v>
      </c>
      <c r="H16314">
        <v>9</v>
      </c>
      <c r="I16314" s="31" t="s">
        <v>98</v>
      </c>
    </row>
    <row r="16315" spans="1:9" x14ac:dyDescent="0.3">
      <c r="A16315">
        <v>16343</v>
      </c>
      <c r="B16315">
        <v>1</v>
      </c>
      <c r="C16315">
        <v>262</v>
      </c>
      <c r="D16315" s="32">
        <v>0.74722222222222223</v>
      </c>
      <c r="E16315">
        <v>10000</v>
      </c>
      <c r="G16315" s="31" t="s">
        <v>102</v>
      </c>
      <c r="H16315">
        <v>9</v>
      </c>
      <c r="I16315" s="31" t="s">
        <v>99</v>
      </c>
    </row>
    <row r="16316" spans="1:9" x14ac:dyDescent="0.3">
      <c r="A16316">
        <v>16344</v>
      </c>
      <c r="B16316">
        <v>6</v>
      </c>
      <c r="C16316">
        <v>262</v>
      </c>
      <c r="D16316" s="32">
        <v>0.66041666666666665</v>
      </c>
      <c r="E16316">
        <v>10000</v>
      </c>
      <c r="G16316" s="31" t="s">
        <v>97</v>
      </c>
      <c r="H16316">
        <v>9</v>
      </c>
      <c r="I16316" s="31" t="s">
        <v>100</v>
      </c>
    </row>
    <row r="16317" spans="1:9" x14ac:dyDescent="0.3">
      <c r="A16317">
        <v>16345</v>
      </c>
      <c r="B16317">
        <v>4</v>
      </c>
      <c r="C16317">
        <v>262</v>
      </c>
      <c r="D16317" s="32">
        <v>0.67986111111111114</v>
      </c>
      <c r="E16317">
        <v>13000</v>
      </c>
      <c r="G16317" s="31" t="s">
        <v>97</v>
      </c>
      <c r="H16317">
        <v>9</v>
      </c>
      <c r="I16317" s="31" t="s">
        <v>103</v>
      </c>
    </row>
    <row r="16318" spans="1:9" x14ac:dyDescent="0.3">
      <c r="A16318">
        <v>16346</v>
      </c>
      <c r="B16318">
        <v>8</v>
      </c>
      <c r="C16318">
        <v>262</v>
      </c>
      <c r="D16318" s="32">
        <v>0.70347222222222228</v>
      </c>
      <c r="E16318">
        <v>10000</v>
      </c>
      <c r="G16318" s="31" t="s">
        <v>97</v>
      </c>
      <c r="H16318">
        <v>9</v>
      </c>
      <c r="I16318" s="31" t="s">
        <v>101</v>
      </c>
    </row>
    <row r="16319" spans="1:9" x14ac:dyDescent="0.3">
      <c r="A16319">
        <v>16347</v>
      </c>
      <c r="B16319">
        <v>5</v>
      </c>
      <c r="C16319">
        <v>262</v>
      </c>
      <c r="D16319" s="32">
        <v>0.60624999999999996</v>
      </c>
      <c r="E16319">
        <v>10000</v>
      </c>
      <c r="G16319" s="31" t="s">
        <v>97</v>
      </c>
      <c r="H16319">
        <v>9</v>
      </c>
      <c r="I16319" s="31" t="s">
        <v>105</v>
      </c>
    </row>
    <row r="16320" spans="1:9" x14ac:dyDescent="0.3">
      <c r="A16320">
        <v>16348</v>
      </c>
      <c r="B16320">
        <v>2</v>
      </c>
      <c r="C16320">
        <v>262</v>
      </c>
      <c r="D16320" s="32">
        <v>0.60069444444444442</v>
      </c>
      <c r="E16320">
        <v>10000</v>
      </c>
      <c r="G16320" s="31" t="s">
        <v>97</v>
      </c>
      <c r="H16320">
        <v>10</v>
      </c>
      <c r="I16320" s="31" t="s">
        <v>98</v>
      </c>
    </row>
    <row r="16321" spans="1:9" x14ac:dyDescent="0.3">
      <c r="A16321">
        <v>16349</v>
      </c>
      <c r="B16321">
        <v>1</v>
      </c>
      <c r="C16321">
        <v>262</v>
      </c>
      <c r="D16321" s="32">
        <v>0.78055555555555556</v>
      </c>
      <c r="E16321">
        <v>10000</v>
      </c>
      <c r="G16321" s="31" t="s">
        <v>97</v>
      </c>
      <c r="H16321">
        <v>10</v>
      </c>
      <c r="I16321" s="31" t="s">
        <v>99</v>
      </c>
    </row>
    <row r="16322" spans="1:9" x14ac:dyDescent="0.3">
      <c r="A16322">
        <v>16350</v>
      </c>
      <c r="B16322">
        <v>6</v>
      </c>
      <c r="C16322">
        <v>262</v>
      </c>
      <c r="D16322" s="32">
        <v>0.72986111111111107</v>
      </c>
      <c r="E16322">
        <v>10000</v>
      </c>
      <c r="G16322" s="31" t="s">
        <v>97</v>
      </c>
      <c r="H16322">
        <v>10</v>
      </c>
      <c r="I16322" s="31" t="s">
        <v>100</v>
      </c>
    </row>
    <row r="16323" spans="1:9" x14ac:dyDescent="0.3">
      <c r="A16323">
        <v>16351</v>
      </c>
      <c r="B16323">
        <v>4</v>
      </c>
      <c r="C16323">
        <v>262</v>
      </c>
      <c r="D16323" s="32">
        <v>0.71805555555555556</v>
      </c>
      <c r="E16323">
        <v>10000</v>
      </c>
      <c r="G16323" s="31" t="s">
        <v>102</v>
      </c>
      <c r="H16323">
        <v>10</v>
      </c>
      <c r="I16323" s="31" t="s">
        <v>103</v>
      </c>
    </row>
    <row r="16324" spans="1:9" x14ac:dyDescent="0.3">
      <c r="A16324">
        <v>16352</v>
      </c>
      <c r="B16324">
        <v>8</v>
      </c>
      <c r="C16324">
        <v>262</v>
      </c>
      <c r="D16324" s="32">
        <v>0.72986111111111107</v>
      </c>
      <c r="E16324">
        <v>13000</v>
      </c>
      <c r="G16324" s="31" t="s">
        <v>97</v>
      </c>
      <c r="H16324">
        <v>10</v>
      </c>
      <c r="I16324" s="31" t="s">
        <v>101</v>
      </c>
    </row>
    <row r="16325" spans="1:9" x14ac:dyDescent="0.3">
      <c r="A16325">
        <v>16353</v>
      </c>
      <c r="B16325">
        <v>5</v>
      </c>
      <c r="C16325">
        <v>262</v>
      </c>
      <c r="D16325" s="32">
        <v>0.63194444444444442</v>
      </c>
      <c r="E16325">
        <v>10000</v>
      </c>
      <c r="G16325" s="31" t="s">
        <v>97</v>
      </c>
      <c r="H16325">
        <v>10</v>
      </c>
      <c r="I16325" s="31" t="s">
        <v>105</v>
      </c>
    </row>
    <row r="16326" spans="1:9" x14ac:dyDescent="0.3">
      <c r="A16326">
        <v>16354</v>
      </c>
      <c r="B16326">
        <v>2</v>
      </c>
      <c r="C16326">
        <v>262</v>
      </c>
      <c r="D16326" s="32">
        <v>0.69444444444444442</v>
      </c>
      <c r="E16326">
        <v>10000</v>
      </c>
      <c r="G16326" s="31" t="s">
        <v>97</v>
      </c>
      <c r="H16326">
        <v>11</v>
      </c>
      <c r="I16326" s="31" t="s">
        <v>98</v>
      </c>
    </row>
    <row r="16327" spans="1:9" x14ac:dyDescent="0.3">
      <c r="A16327">
        <v>16355</v>
      </c>
      <c r="B16327">
        <v>1</v>
      </c>
      <c r="C16327">
        <v>262</v>
      </c>
      <c r="D16327" s="32"/>
      <c r="E16327">
        <v>10000</v>
      </c>
      <c r="G16327" s="31" t="s">
        <v>97</v>
      </c>
      <c r="H16327">
        <v>11</v>
      </c>
      <c r="I16327" s="31" t="s">
        <v>99</v>
      </c>
    </row>
    <row r="16328" spans="1:9" x14ac:dyDescent="0.3">
      <c r="A16328">
        <v>16356</v>
      </c>
      <c r="B16328">
        <v>6</v>
      </c>
      <c r="C16328">
        <v>262</v>
      </c>
      <c r="D16328" s="32">
        <v>0.75972222222222219</v>
      </c>
      <c r="E16328">
        <v>10000</v>
      </c>
      <c r="G16328" s="31" t="s">
        <v>97</v>
      </c>
      <c r="H16328">
        <v>11</v>
      </c>
      <c r="I16328" s="31" t="s">
        <v>100</v>
      </c>
    </row>
    <row r="16329" spans="1:9" x14ac:dyDescent="0.3">
      <c r="A16329">
        <v>16357</v>
      </c>
      <c r="B16329">
        <v>4</v>
      </c>
      <c r="C16329">
        <v>262</v>
      </c>
      <c r="D16329" s="32">
        <v>0.73263888888888884</v>
      </c>
      <c r="E16329">
        <v>10000</v>
      </c>
      <c r="G16329" s="31" t="s">
        <v>102</v>
      </c>
      <c r="H16329">
        <v>11</v>
      </c>
      <c r="I16329" s="31" t="s">
        <v>103</v>
      </c>
    </row>
    <row r="16330" spans="1:9" x14ac:dyDescent="0.3">
      <c r="A16330">
        <v>16358</v>
      </c>
      <c r="B16330">
        <v>8</v>
      </c>
      <c r="C16330">
        <v>262</v>
      </c>
      <c r="D16330" s="32">
        <v>0.7729166666666667</v>
      </c>
      <c r="E16330">
        <v>10000</v>
      </c>
      <c r="G16330" s="31" t="s">
        <v>102</v>
      </c>
      <c r="H16330">
        <v>11</v>
      </c>
      <c r="I16330" s="31" t="s">
        <v>101</v>
      </c>
    </row>
    <row r="16331" spans="1:9" x14ac:dyDescent="0.3">
      <c r="A16331">
        <v>16359</v>
      </c>
      <c r="B16331">
        <v>5</v>
      </c>
      <c r="C16331">
        <v>262</v>
      </c>
      <c r="D16331" s="32">
        <v>0.65069444444444446</v>
      </c>
      <c r="E16331">
        <v>10000</v>
      </c>
      <c r="G16331" s="31" t="s">
        <v>102</v>
      </c>
      <c r="H16331">
        <v>11</v>
      </c>
      <c r="I16331" s="31" t="s">
        <v>105</v>
      </c>
    </row>
    <row r="16332" spans="1:9" x14ac:dyDescent="0.3">
      <c r="A16332">
        <v>16360</v>
      </c>
      <c r="B16332">
        <v>2</v>
      </c>
      <c r="C16332">
        <v>262</v>
      </c>
      <c r="D16332" s="32">
        <v>0.71875</v>
      </c>
      <c r="E16332">
        <v>10000</v>
      </c>
      <c r="G16332" s="31" t="s">
        <v>102</v>
      </c>
      <c r="H16332">
        <v>12</v>
      </c>
      <c r="I16332" s="31" t="s">
        <v>98</v>
      </c>
    </row>
    <row r="16333" spans="1:9" x14ac:dyDescent="0.3">
      <c r="A16333">
        <v>16361</v>
      </c>
      <c r="B16333">
        <v>6</v>
      </c>
      <c r="C16333">
        <v>262</v>
      </c>
      <c r="D16333" s="32">
        <v>0.80625000000000002</v>
      </c>
      <c r="E16333">
        <v>13000</v>
      </c>
      <c r="G16333" s="31" t="s">
        <v>97</v>
      </c>
      <c r="H16333">
        <v>12</v>
      </c>
      <c r="I16333" s="31" t="s">
        <v>100</v>
      </c>
    </row>
    <row r="16334" spans="1:9" x14ac:dyDescent="0.3">
      <c r="A16334">
        <v>16362</v>
      </c>
      <c r="B16334">
        <v>4</v>
      </c>
      <c r="C16334">
        <v>262</v>
      </c>
      <c r="D16334" s="32">
        <v>0.77013888888888893</v>
      </c>
      <c r="E16334">
        <v>10000</v>
      </c>
      <c r="G16334" s="31" t="s">
        <v>102</v>
      </c>
      <c r="H16334">
        <v>12</v>
      </c>
      <c r="I16334" s="31" t="s">
        <v>103</v>
      </c>
    </row>
    <row r="16335" spans="1:9" x14ac:dyDescent="0.3">
      <c r="A16335">
        <v>16363</v>
      </c>
      <c r="B16335">
        <v>8</v>
      </c>
      <c r="C16335">
        <v>262</v>
      </c>
      <c r="D16335" s="32">
        <v>0.80763888888888891</v>
      </c>
      <c r="E16335">
        <v>10000</v>
      </c>
      <c r="G16335" s="31" t="s">
        <v>97</v>
      </c>
      <c r="H16335">
        <v>12</v>
      </c>
      <c r="I16335" s="31" t="s">
        <v>101</v>
      </c>
    </row>
    <row r="16336" spans="1:9" x14ac:dyDescent="0.3">
      <c r="A16336">
        <v>16364</v>
      </c>
      <c r="B16336">
        <v>5</v>
      </c>
      <c r="C16336">
        <v>262</v>
      </c>
      <c r="D16336" s="32">
        <v>0.66666666666666663</v>
      </c>
      <c r="E16336">
        <v>10000</v>
      </c>
      <c r="G16336" s="31" t="s">
        <v>97</v>
      </c>
      <c r="H16336">
        <v>12</v>
      </c>
      <c r="I16336" s="31" t="s">
        <v>105</v>
      </c>
    </row>
    <row r="16337" spans="1:9" x14ac:dyDescent="0.3">
      <c r="A16337">
        <v>16365</v>
      </c>
      <c r="B16337">
        <v>2</v>
      </c>
      <c r="C16337">
        <v>262</v>
      </c>
      <c r="D16337" s="32">
        <v>0.74652777777777779</v>
      </c>
      <c r="E16337">
        <v>10000</v>
      </c>
      <c r="G16337" s="31" t="s">
        <v>97</v>
      </c>
      <c r="H16337">
        <v>13</v>
      </c>
      <c r="I16337" s="31" t="s">
        <v>98</v>
      </c>
    </row>
    <row r="16338" spans="1:9" x14ac:dyDescent="0.3">
      <c r="A16338">
        <v>16366</v>
      </c>
      <c r="B16338">
        <v>4</v>
      </c>
      <c r="C16338">
        <v>262</v>
      </c>
      <c r="D16338" s="32">
        <v>0.78888888888888886</v>
      </c>
      <c r="E16338">
        <v>13000</v>
      </c>
      <c r="G16338" s="31" t="s">
        <v>102</v>
      </c>
      <c r="H16338">
        <v>13</v>
      </c>
      <c r="I16338" s="31" t="s">
        <v>103</v>
      </c>
    </row>
    <row r="16339" spans="1:9" x14ac:dyDescent="0.3">
      <c r="A16339">
        <v>16367</v>
      </c>
      <c r="B16339">
        <v>8</v>
      </c>
      <c r="C16339">
        <v>262</v>
      </c>
      <c r="D16339" s="32"/>
      <c r="E16339">
        <v>10000</v>
      </c>
      <c r="G16339" s="31" t="s">
        <v>102</v>
      </c>
      <c r="H16339">
        <v>13</v>
      </c>
      <c r="I16339" s="31" t="s">
        <v>101</v>
      </c>
    </row>
    <row r="16340" spans="1:9" x14ac:dyDescent="0.3">
      <c r="A16340">
        <v>16368</v>
      </c>
      <c r="B16340">
        <v>5</v>
      </c>
      <c r="C16340">
        <v>262</v>
      </c>
      <c r="D16340" s="32">
        <v>0.7006944444444444</v>
      </c>
      <c r="E16340">
        <v>10000</v>
      </c>
      <c r="G16340" s="31" t="s">
        <v>102</v>
      </c>
      <c r="H16340">
        <v>13</v>
      </c>
      <c r="I16340" s="31" t="s">
        <v>105</v>
      </c>
    </row>
    <row r="16341" spans="1:9" x14ac:dyDescent="0.3">
      <c r="A16341">
        <v>16369</v>
      </c>
      <c r="B16341">
        <v>2</v>
      </c>
      <c r="C16341">
        <v>262</v>
      </c>
      <c r="D16341" s="32">
        <v>0.76180555555555551</v>
      </c>
      <c r="E16341">
        <v>10000</v>
      </c>
      <c r="G16341" s="31" t="s">
        <v>102</v>
      </c>
      <c r="H16341">
        <v>14</v>
      </c>
      <c r="I16341" s="31" t="s">
        <v>98</v>
      </c>
    </row>
    <row r="16342" spans="1:9" x14ac:dyDescent="0.3">
      <c r="A16342">
        <v>16370</v>
      </c>
      <c r="B16342">
        <v>4</v>
      </c>
      <c r="C16342">
        <v>262</v>
      </c>
      <c r="D16342" s="32"/>
      <c r="E16342">
        <v>10000</v>
      </c>
      <c r="G16342" s="31" t="s">
        <v>97</v>
      </c>
      <c r="H16342">
        <v>14</v>
      </c>
      <c r="I16342" s="31" t="s">
        <v>103</v>
      </c>
    </row>
    <row r="16343" spans="1:9" x14ac:dyDescent="0.3">
      <c r="A16343">
        <v>16371</v>
      </c>
      <c r="B16343">
        <v>5</v>
      </c>
      <c r="C16343">
        <v>262</v>
      </c>
      <c r="D16343" s="32">
        <v>0.73055555555555551</v>
      </c>
      <c r="E16343">
        <v>10000</v>
      </c>
      <c r="G16343" s="31" t="s">
        <v>97</v>
      </c>
      <c r="H16343">
        <v>14</v>
      </c>
      <c r="I16343" s="31" t="s">
        <v>105</v>
      </c>
    </row>
    <row r="16344" spans="1:9" x14ac:dyDescent="0.3">
      <c r="A16344">
        <v>16372</v>
      </c>
      <c r="B16344">
        <v>2</v>
      </c>
      <c r="C16344">
        <v>262</v>
      </c>
      <c r="D16344" s="32">
        <v>0.80625000000000002</v>
      </c>
      <c r="E16344">
        <v>13000</v>
      </c>
      <c r="F16344">
        <v>1000</v>
      </c>
      <c r="G16344" s="31" t="s">
        <v>102</v>
      </c>
      <c r="H16344">
        <v>15</v>
      </c>
      <c r="I16344" s="31" t="s">
        <v>98</v>
      </c>
    </row>
    <row r="16345" spans="1:9" x14ac:dyDescent="0.3">
      <c r="A16345">
        <v>16373</v>
      </c>
      <c r="B16345">
        <v>5</v>
      </c>
      <c r="C16345">
        <v>262</v>
      </c>
      <c r="D16345" s="32">
        <v>0.74930555555555556</v>
      </c>
      <c r="E16345">
        <v>10000</v>
      </c>
      <c r="G16345" s="31" t="s">
        <v>97</v>
      </c>
      <c r="H16345">
        <v>15</v>
      </c>
      <c r="I16345" s="31" t="s">
        <v>105</v>
      </c>
    </row>
    <row r="16346" spans="1:9" x14ac:dyDescent="0.3">
      <c r="A16346">
        <v>16374</v>
      </c>
      <c r="B16346">
        <v>5</v>
      </c>
      <c r="C16346">
        <v>262</v>
      </c>
      <c r="D16346" s="32">
        <v>0.76597222222222228</v>
      </c>
      <c r="E16346">
        <v>10000</v>
      </c>
      <c r="G16346" s="31" t="s">
        <v>102</v>
      </c>
      <c r="H16346">
        <v>16</v>
      </c>
      <c r="I16346" s="31" t="s">
        <v>105</v>
      </c>
    </row>
    <row r="16347" spans="1:9" x14ac:dyDescent="0.3">
      <c r="A16347">
        <v>16375</v>
      </c>
      <c r="B16347">
        <v>5</v>
      </c>
      <c r="C16347">
        <v>262</v>
      </c>
      <c r="D16347" s="32">
        <v>0.80625000000000002</v>
      </c>
      <c r="E16347">
        <v>10000</v>
      </c>
      <c r="G16347" s="31" t="s">
        <v>102</v>
      </c>
      <c r="H16347">
        <v>17</v>
      </c>
      <c r="I16347" s="31" t="s">
        <v>105</v>
      </c>
    </row>
    <row r="16348" spans="1:9" x14ac:dyDescent="0.3">
      <c r="A16348">
        <v>16376</v>
      </c>
      <c r="B16348">
        <v>3</v>
      </c>
      <c r="C16348">
        <v>263</v>
      </c>
      <c r="D16348" s="32">
        <v>0.46388888888888891</v>
      </c>
      <c r="E16348">
        <v>10000</v>
      </c>
      <c r="F16348">
        <v>1000</v>
      </c>
      <c r="G16348" s="31" t="s">
        <v>102</v>
      </c>
      <c r="H16348">
        <v>4</v>
      </c>
      <c r="I16348" s="31" t="s">
        <v>104</v>
      </c>
    </row>
    <row r="16349" spans="1:9" x14ac:dyDescent="0.3">
      <c r="A16349">
        <v>16377</v>
      </c>
      <c r="B16349">
        <v>2</v>
      </c>
      <c r="C16349">
        <v>263</v>
      </c>
      <c r="D16349" s="32">
        <v>0.4513888888888889</v>
      </c>
      <c r="E16349">
        <v>10000</v>
      </c>
      <c r="G16349" s="31" t="s">
        <v>102</v>
      </c>
      <c r="H16349">
        <v>4</v>
      </c>
      <c r="I16349" s="31" t="s">
        <v>98</v>
      </c>
    </row>
    <row r="16350" spans="1:9" x14ac:dyDescent="0.3">
      <c r="A16350">
        <v>16378</v>
      </c>
      <c r="B16350">
        <v>1</v>
      </c>
      <c r="C16350">
        <v>263</v>
      </c>
      <c r="D16350" s="32">
        <v>0.44444444444444442</v>
      </c>
      <c r="E16350">
        <v>13000</v>
      </c>
      <c r="F16350">
        <v>1000</v>
      </c>
      <c r="G16350" s="31" t="s">
        <v>102</v>
      </c>
      <c r="H16350">
        <v>4</v>
      </c>
      <c r="I16350" s="31" t="s">
        <v>99</v>
      </c>
    </row>
    <row r="16351" spans="1:9" x14ac:dyDescent="0.3">
      <c r="A16351">
        <v>16379</v>
      </c>
      <c r="B16351">
        <v>4</v>
      </c>
      <c r="C16351">
        <v>263</v>
      </c>
      <c r="D16351" s="32">
        <v>0.45277777777777778</v>
      </c>
      <c r="E16351">
        <v>13000</v>
      </c>
      <c r="G16351" s="31" t="s">
        <v>97</v>
      </c>
      <c r="H16351">
        <v>4</v>
      </c>
      <c r="I16351" s="31" t="s">
        <v>103</v>
      </c>
    </row>
    <row r="16352" spans="1:9" x14ac:dyDescent="0.3">
      <c r="A16352">
        <v>16380</v>
      </c>
      <c r="B16352">
        <v>8</v>
      </c>
      <c r="C16352">
        <v>263</v>
      </c>
      <c r="D16352" s="32">
        <v>0.45069444444444445</v>
      </c>
      <c r="E16352">
        <v>10000</v>
      </c>
      <c r="F16352">
        <v>1000</v>
      </c>
      <c r="G16352" s="31" t="s">
        <v>102</v>
      </c>
      <c r="H16352">
        <v>4</v>
      </c>
      <c r="I16352" s="31" t="s">
        <v>101</v>
      </c>
    </row>
    <row r="16353" spans="1:9" x14ac:dyDescent="0.3">
      <c r="A16353">
        <v>16381</v>
      </c>
      <c r="B16353">
        <v>5</v>
      </c>
      <c r="C16353">
        <v>263</v>
      </c>
      <c r="D16353" s="32">
        <v>0.44930555555555557</v>
      </c>
      <c r="E16353">
        <v>10000</v>
      </c>
      <c r="G16353" s="31" t="s">
        <v>97</v>
      </c>
      <c r="H16353">
        <v>4</v>
      </c>
      <c r="I16353" s="31" t="s">
        <v>105</v>
      </c>
    </row>
    <row r="16354" spans="1:9" x14ac:dyDescent="0.3">
      <c r="A16354">
        <v>16382</v>
      </c>
      <c r="B16354">
        <v>3</v>
      </c>
      <c r="C16354">
        <v>263</v>
      </c>
      <c r="D16354" s="32">
        <v>0.56180555555555556</v>
      </c>
      <c r="E16354">
        <v>10000</v>
      </c>
      <c r="G16354" s="31" t="s">
        <v>102</v>
      </c>
      <c r="H16354">
        <v>5</v>
      </c>
      <c r="I16354" s="31" t="s">
        <v>104</v>
      </c>
    </row>
    <row r="16355" spans="1:9" x14ac:dyDescent="0.3">
      <c r="A16355">
        <v>16383</v>
      </c>
      <c r="B16355">
        <v>2</v>
      </c>
      <c r="C16355">
        <v>263</v>
      </c>
      <c r="D16355" s="32">
        <v>0.57361111111111107</v>
      </c>
      <c r="E16355">
        <v>10000</v>
      </c>
      <c r="G16355" s="31" t="s">
        <v>97</v>
      </c>
      <c r="H16355">
        <v>5</v>
      </c>
      <c r="I16355" s="31" t="s">
        <v>98</v>
      </c>
    </row>
    <row r="16356" spans="1:9" x14ac:dyDescent="0.3">
      <c r="A16356">
        <v>16384</v>
      </c>
      <c r="B16356">
        <v>1</v>
      </c>
      <c r="C16356">
        <v>263</v>
      </c>
      <c r="D16356" s="32">
        <v>0.48749999999999999</v>
      </c>
      <c r="E16356">
        <v>10000</v>
      </c>
      <c r="F16356">
        <v>2000</v>
      </c>
      <c r="G16356" s="31" t="s">
        <v>102</v>
      </c>
      <c r="H16356">
        <v>5</v>
      </c>
      <c r="I16356" s="31" t="s">
        <v>99</v>
      </c>
    </row>
    <row r="16357" spans="1:9" x14ac:dyDescent="0.3">
      <c r="A16357">
        <v>16385</v>
      </c>
      <c r="B16357">
        <v>4</v>
      </c>
      <c r="C16357">
        <v>263</v>
      </c>
      <c r="D16357" s="32">
        <v>0.52013888888888893</v>
      </c>
      <c r="E16357">
        <v>10000</v>
      </c>
      <c r="G16357" s="31" t="s">
        <v>97</v>
      </c>
      <c r="H16357">
        <v>5</v>
      </c>
      <c r="I16357" s="31" t="s">
        <v>103</v>
      </c>
    </row>
    <row r="16358" spans="1:9" x14ac:dyDescent="0.3">
      <c r="A16358">
        <v>16386</v>
      </c>
      <c r="B16358">
        <v>8</v>
      </c>
      <c r="C16358">
        <v>263</v>
      </c>
      <c r="D16358" s="32">
        <v>0.59375</v>
      </c>
      <c r="E16358">
        <v>10000</v>
      </c>
      <c r="F16358">
        <v>2000</v>
      </c>
      <c r="G16358" s="31" t="s">
        <v>97</v>
      </c>
      <c r="H16358">
        <v>5</v>
      </c>
      <c r="I16358" s="31" t="s">
        <v>101</v>
      </c>
    </row>
    <row r="16359" spans="1:9" x14ac:dyDescent="0.3">
      <c r="A16359">
        <v>16387</v>
      </c>
      <c r="B16359">
        <v>5</v>
      </c>
      <c r="C16359">
        <v>263</v>
      </c>
      <c r="D16359" s="32">
        <v>0.47708333333333336</v>
      </c>
      <c r="E16359">
        <v>10000</v>
      </c>
      <c r="F16359">
        <v>1000</v>
      </c>
      <c r="G16359" s="31" t="s">
        <v>97</v>
      </c>
      <c r="H16359">
        <v>5</v>
      </c>
      <c r="I16359" s="31" t="s">
        <v>105</v>
      </c>
    </row>
    <row r="16360" spans="1:9" x14ac:dyDescent="0.3">
      <c r="A16360">
        <v>16388</v>
      </c>
      <c r="B16360">
        <v>3</v>
      </c>
      <c r="C16360">
        <v>263</v>
      </c>
      <c r="D16360" s="32">
        <v>0.61944444444444446</v>
      </c>
      <c r="E16360">
        <v>10000</v>
      </c>
      <c r="G16360" s="31" t="s">
        <v>97</v>
      </c>
      <c r="H16360">
        <v>6</v>
      </c>
      <c r="I16360" s="31" t="s">
        <v>104</v>
      </c>
    </row>
    <row r="16361" spans="1:9" x14ac:dyDescent="0.3">
      <c r="A16361">
        <v>16389</v>
      </c>
      <c r="B16361">
        <v>2</v>
      </c>
      <c r="C16361">
        <v>263</v>
      </c>
      <c r="D16361" s="32">
        <v>0.62777777777777777</v>
      </c>
      <c r="E16361">
        <v>10000</v>
      </c>
      <c r="G16361" s="31" t="s">
        <v>97</v>
      </c>
      <c r="H16361">
        <v>6</v>
      </c>
      <c r="I16361" s="31" t="s">
        <v>98</v>
      </c>
    </row>
    <row r="16362" spans="1:9" x14ac:dyDescent="0.3">
      <c r="A16362">
        <v>16390</v>
      </c>
      <c r="B16362">
        <v>1</v>
      </c>
      <c r="C16362">
        <v>263</v>
      </c>
      <c r="D16362" s="32">
        <v>0.54513888888888884</v>
      </c>
      <c r="E16362">
        <v>10000</v>
      </c>
      <c r="G16362" s="31" t="s">
        <v>97</v>
      </c>
      <c r="H16362">
        <v>6</v>
      </c>
      <c r="I16362" s="31" t="s">
        <v>99</v>
      </c>
    </row>
    <row r="16363" spans="1:9" x14ac:dyDescent="0.3">
      <c r="A16363">
        <v>16391</v>
      </c>
      <c r="B16363">
        <v>4</v>
      </c>
      <c r="C16363">
        <v>263</v>
      </c>
      <c r="D16363" s="32">
        <v>0.62569444444444444</v>
      </c>
      <c r="E16363">
        <v>10000</v>
      </c>
      <c r="G16363" s="31" t="s">
        <v>102</v>
      </c>
      <c r="H16363">
        <v>6</v>
      </c>
      <c r="I16363" s="31" t="s">
        <v>103</v>
      </c>
    </row>
    <row r="16364" spans="1:9" x14ac:dyDescent="0.3">
      <c r="A16364">
        <v>16392</v>
      </c>
      <c r="B16364">
        <v>8</v>
      </c>
      <c r="C16364">
        <v>263</v>
      </c>
      <c r="D16364" s="32">
        <v>0.6430555555555556</v>
      </c>
      <c r="E16364">
        <v>10000</v>
      </c>
      <c r="G16364" s="31" t="s">
        <v>97</v>
      </c>
      <c r="H16364">
        <v>6</v>
      </c>
      <c r="I16364" s="31" t="s">
        <v>101</v>
      </c>
    </row>
    <row r="16365" spans="1:9" x14ac:dyDescent="0.3">
      <c r="A16365">
        <v>16393</v>
      </c>
      <c r="B16365">
        <v>5</v>
      </c>
      <c r="C16365">
        <v>263</v>
      </c>
      <c r="D16365" s="32">
        <v>0.53680555555555554</v>
      </c>
      <c r="E16365">
        <v>10000</v>
      </c>
      <c r="G16365" s="31" t="s">
        <v>97</v>
      </c>
      <c r="H16365">
        <v>6</v>
      </c>
      <c r="I16365" s="31" t="s">
        <v>105</v>
      </c>
    </row>
    <row r="16366" spans="1:9" x14ac:dyDescent="0.3">
      <c r="A16366">
        <v>16394</v>
      </c>
      <c r="B16366">
        <v>3</v>
      </c>
      <c r="C16366">
        <v>263</v>
      </c>
      <c r="D16366" s="32">
        <v>0.64652777777777781</v>
      </c>
      <c r="E16366">
        <v>10000</v>
      </c>
      <c r="G16366" s="31" t="s">
        <v>97</v>
      </c>
      <c r="H16366">
        <v>7</v>
      </c>
      <c r="I16366" s="31" t="s">
        <v>104</v>
      </c>
    </row>
    <row r="16367" spans="1:9" x14ac:dyDescent="0.3">
      <c r="A16367">
        <v>16395</v>
      </c>
      <c r="B16367">
        <v>2</v>
      </c>
      <c r="C16367">
        <v>263</v>
      </c>
      <c r="D16367" s="32">
        <v>0.65347222222222223</v>
      </c>
      <c r="E16367">
        <v>10000</v>
      </c>
      <c r="G16367" s="31" t="s">
        <v>97</v>
      </c>
      <c r="H16367">
        <v>7</v>
      </c>
      <c r="I16367" s="31" t="s">
        <v>98</v>
      </c>
    </row>
    <row r="16368" spans="1:9" x14ac:dyDescent="0.3">
      <c r="A16368">
        <v>16396</v>
      </c>
      <c r="B16368">
        <v>1</v>
      </c>
      <c r="C16368">
        <v>263</v>
      </c>
      <c r="D16368" s="32">
        <v>0.6</v>
      </c>
      <c r="E16368">
        <v>10000</v>
      </c>
      <c r="G16368" s="31" t="s">
        <v>102</v>
      </c>
      <c r="H16368">
        <v>7</v>
      </c>
      <c r="I16368" s="31" t="s">
        <v>99</v>
      </c>
    </row>
    <row r="16369" spans="1:9" x14ac:dyDescent="0.3">
      <c r="A16369">
        <v>16397</v>
      </c>
      <c r="B16369">
        <v>4</v>
      </c>
      <c r="C16369">
        <v>263</v>
      </c>
      <c r="D16369" s="32">
        <v>0.65625</v>
      </c>
      <c r="E16369">
        <v>10000</v>
      </c>
      <c r="G16369" s="31" t="s">
        <v>97</v>
      </c>
      <c r="H16369">
        <v>7</v>
      </c>
      <c r="I16369" s="31" t="s">
        <v>103</v>
      </c>
    </row>
    <row r="16370" spans="1:9" x14ac:dyDescent="0.3">
      <c r="A16370">
        <v>16398</v>
      </c>
      <c r="B16370">
        <v>8</v>
      </c>
      <c r="C16370">
        <v>263</v>
      </c>
      <c r="D16370" s="32">
        <v>0.68402777777777779</v>
      </c>
      <c r="E16370">
        <v>10000</v>
      </c>
      <c r="G16370" s="31" t="s">
        <v>97</v>
      </c>
      <c r="H16370">
        <v>7</v>
      </c>
      <c r="I16370" s="31" t="s">
        <v>101</v>
      </c>
    </row>
    <row r="16371" spans="1:9" x14ac:dyDescent="0.3">
      <c r="A16371">
        <v>16399</v>
      </c>
      <c r="B16371">
        <v>5</v>
      </c>
      <c r="C16371">
        <v>263</v>
      </c>
      <c r="D16371" s="32">
        <v>0.55208333333333337</v>
      </c>
      <c r="E16371">
        <v>10000</v>
      </c>
      <c r="F16371">
        <v>1000</v>
      </c>
      <c r="G16371" s="31" t="s">
        <v>102</v>
      </c>
      <c r="H16371">
        <v>7</v>
      </c>
      <c r="I16371" s="31" t="s">
        <v>105</v>
      </c>
    </row>
    <row r="16372" spans="1:9" x14ac:dyDescent="0.3">
      <c r="A16372">
        <v>16400</v>
      </c>
      <c r="B16372">
        <v>3</v>
      </c>
      <c r="C16372">
        <v>263</v>
      </c>
      <c r="D16372" s="32">
        <v>0.6743055555555556</v>
      </c>
      <c r="E16372">
        <v>10000</v>
      </c>
      <c r="F16372">
        <v>2100</v>
      </c>
      <c r="G16372" s="31" t="s">
        <v>102</v>
      </c>
      <c r="H16372">
        <v>8</v>
      </c>
      <c r="I16372" s="31" t="s">
        <v>104</v>
      </c>
    </row>
    <row r="16373" spans="1:9" x14ac:dyDescent="0.3">
      <c r="A16373">
        <v>16401</v>
      </c>
      <c r="B16373">
        <v>2</v>
      </c>
      <c r="C16373">
        <v>263</v>
      </c>
      <c r="D16373" s="32">
        <v>0.68611111111111112</v>
      </c>
      <c r="E16373">
        <v>10000</v>
      </c>
      <c r="G16373" s="31" t="s">
        <v>97</v>
      </c>
      <c r="H16373">
        <v>8</v>
      </c>
      <c r="I16373" s="31" t="s">
        <v>98</v>
      </c>
    </row>
    <row r="16374" spans="1:9" x14ac:dyDescent="0.3">
      <c r="A16374">
        <v>16402</v>
      </c>
      <c r="B16374">
        <v>1</v>
      </c>
      <c r="C16374">
        <v>263</v>
      </c>
      <c r="D16374" s="32">
        <v>0.67500000000000004</v>
      </c>
      <c r="E16374">
        <v>10000</v>
      </c>
      <c r="G16374" s="31" t="s">
        <v>102</v>
      </c>
      <c r="H16374">
        <v>8</v>
      </c>
      <c r="I16374" s="31" t="s">
        <v>99</v>
      </c>
    </row>
    <row r="16375" spans="1:9" x14ac:dyDescent="0.3">
      <c r="A16375">
        <v>16403</v>
      </c>
      <c r="B16375">
        <v>4</v>
      </c>
      <c r="C16375">
        <v>263</v>
      </c>
      <c r="D16375" s="32">
        <v>0.71111111111111114</v>
      </c>
      <c r="E16375">
        <v>10000</v>
      </c>
      <c r="G16375" s="31" t="s">
        <v>102</v>
      </c>
      <c r="H16375">
        <v>8</v>
      </c>
      <c r="I16375" s="31" t="s">
        <v>103</v>
      </c>
    </row>
    <row r="16376" spans="1:9" x14ac:dyDescent="0.3">
      <c r="A16376">
        <v>16404</v>
      </c>
      <c r="B16376">
        <v>8</v>
      </c>
      <c r="C16376">
        <v>263</v>
      </c>
      <c r="D16376" s="32">
        <v>0.71597222222222223</v>
      </c>
      <c r="E16376">
        <v>10000</v>
      </c>
      <c r="G16376" s="31" t="s">
        <v>97</v>
      </c>
      <c r="H16376">
        <v>8</v>
      </c>
      <c r="I16376" s="31" t="s">
        <v>101</v>
      </c>
    </row>
    <row r="16377" spans="1:9" x14ac:dyDescent="0.3">
      <c r="A16377">
        <v>16405</v>
      </c>
      <c r="B16377">
        <v>5</v>
      </c>
      <c r="C16377">
        <v>263</v>
      </c>
      <c r="D16377" s="32">
        <v>0.58333333333333337</v>
      </c>
      <c r="E16377">
        <v>10000</v>
      </c>
      <c r="G16377" s="31" t="s">
        <v>97</v>
      </c>
      <c r="H16377">
        <v>8</v>
      </c>
      <c r="I16377" s="31" t="s">
        <v>105</v>
      </c>
    </row>
    <row r="16378" spans="1:9" x14ac:dyDescent="0.3">
      <c r="A16378">
        <v>16406</v>
      </c>
      <c r="B16378">
        <v>3</v>
      </c>
      <c r="C16378">
        <v>263</v>
      </c>
      <c r="D16378" s="32">
        <v>0.71527777777777779</v>
      </c>
      <c r="E16378">
        <v>13000</v>
      </c>
      <c r="F16378">
        <v>3000</v>
      </c>
      <c r="G16378" s="31" t="s">
        <v>102</v>
      </c>
      <c r="H16378">
        <v>9</v>
      </c>
      <c r="I16378" s="31" t="s">
        <v>104</v>
      </c>
    </row>
    <row r="16379" spans="1:9" x14ac:dyDescent="0.3">
      <c r="A16379">
        <v>16407</v>
      </c>
      <c r="B16379">
        <v>2</v>
      </c>
      <c r="C16379">
        <v>263</v>
      </c>
      <c r="D16379" s="32">
        <v>0.73124999999999996</v>
      </c>
      <c r="E16379">
        <v>10000</v>
      </c>
      <c r="G16379" s="31" t="s">
        <v>102</v>
      </c>
      <c r="H16379">
        <v>9</v>
      </c>
      <c r="I16379" s="31" t="s">
        <v>98</v>
      </c>
    </row>
    <row r="16380" spans="1:9" x14ac:dyDescent="0.3">
      <c r="A16380">
        <v>16408</v>
      </c>
      <c r="B16380">
        <v>1</v>
      </c>
      <c r="C16380">
        <v>263</v>
      </c>
      <c r="D16380" s="32">
        <v>0.71250000000000002</v>
      </c>
      <c r="E16380">
        <v>10000</v>
      </c>
      <c r="G16380" s="31" t="s">
        <v>97</v>
      </c>
      <c r="H16380">
        <v>9</v>
      </c>
      <c r="I16380" s="31" t="s">
        <v>99</v>
      </c>
    </row>
    <row r="16381" spans="1:9" x14ac:dyDescent="0.3">
      <c r="A16381">
        <v>16409</v>
      </c>
      <c r="B16381">
        <v>4</v>
      </c>
      <c r="C16381">
        <v>263</v>
      </c>
      <c r="D16381" s="32">
        <v>0.7368055555555556</v>
      </c>
      <c r="E16381">
        <v>10000</v>
      </c>
      <c r="G16381" s="31" t="s">
        <v>102</v>
      </c>
      <c r="H16381">
        <v>9</v>
      </c>
      <c r="I16381" s="31" t="s">
        <v>103</v>
      </c>
    </row>
    <row r="16382" spans="1:9" x14ac:dyDescent="0.3">
      <c r="A16382">
        <v>16410</v>
      </c>
      <c r="B16382">
        <v>8</v>
      </c>
      <c r="C16382">
        <v>263</v>
      </c>
      <c r="D16382" s="32">
        <v>0.74305555555555558</v>
      </c>
      <c r="E16382">
        <v>10000</v>
      </c>
      <c r="G16382" s="31" t="s">
        <v>97</v>
      </c>
      <c r="H16382">
        <v>9</v>
      </c>
      <c r="I16382" s="31" t="s">
        <v>101</v>
      </c>
    </row>
    <row r="16383" spans="1:9" x14ac:dyDescent="0.3">
      <c r="A16383">
        <v>16411</v>
      </c>
      <c r="B16383">
        <v>5</v>
      </c>
      <c r="C16383">
        <v>263</v>
      </c>
      <c r="D16383" s="32">
        <v>0.6069444444444444</v>
      </c>
      <c r="E16383">
        <v>10000</v>
      </c>
      <c r="G16383" s="31" t="s">
        <v>97</v>
      </c>
      <c r="H16383">
        <v>9</v>
      </c>
      <c r="I16383" s="31" t="s">
        <v>105</v>
      </c>
    </row>
    <row r="16384" spans="1:9" x14ac:dyDescent="0.3">
      <c r="A16384">
        <v>16412</v>
      </c>
      <c r="B16384">
        <v>3</v>
      </c>
      <c r="C16384">
        <v>263</v>
      </c>
      <c r="D16384" s="32">
        <v>0.74583333333333335</v>
      </c>
      <c r="E16384">
        <v>10000</v>
      </c>
      <c r="G16384" s="31" t="s">
        <v>102</v>
      </c>
      <c r="H16384">
        <v>10</v>
      </c>
      <c r="I16384" s="31" t="s">
        <v>104</v>
      </c>
    </row>
    <row r="16385" spans="1:9" x14ac:dyDescent="0.3">
      <c r="A16385">
        <v>16413</v>
      </c>
      <c r="B16385">
        <v>2</v>
      </c>
      <c r="C16385">
        <v>263</v>
      </c>
      <c r="D16385" s="32">
        <v>0.74513888888888891</v>
      </c>
      <c r="E16385">
        <v>10000</v>
      </c>
      <c r="G16385" s="31" t="s">
        <v>102</v>
      </c>
      <c r="H16385">
        <v>10</v>
      </c>
      <c r="I16385" s="31" t="s">
        <v>98</v>
      </c>
    </row>
    <row r="16386" spans="1:9" x14ac:dyDescent="0.3">
      <c r="A16386">
        <v>16414</v>
      </c>
      <c r="B16386">
        <v>1</v>
      </c>
      <c r="C16386">
        <v>263</v>
      </c>
      <c r="D16386" s="32">
        <v>0.74027777777777781</v>
      </c>
      <c r="E16386">
        <v>10000</v>
      </c>
      <c r="F16386">
        <v>1000</v>
      </c>
      <c r="G16386" s="31" t="s">
        <v>102</v>
      </c>
      <c r="H16386">
        <v>10</v>
      </c>
      <c r="I16386" s="31" t="s">
        <v>99</v>
      </c>
    </row>
    <row r="16387" spans="1:9" x14ac:dyDescent="0.3">
      <c r="A16387">
        <v>16415</v>
      </c>
      <c r="B16387">
        <v>4</v>
      </c>
      <c r="C16387">
        <v>263</v>
      </c>
      <c r="D16387" s="32">
        <v>0.75624999999999998</v>
      </c>
      <c r="E16387">
        <v>10000</v>
      </c>
      <c r="G16387" s="31" t="s">
        <v>102</v>
      </c>
      <c r="H16387">
        <v>10</v>
      </c>
      <c r="I16387" s="31" t="s">
        <v>103</v>
      </c>
    </row>
    <row r="16388" spans="1:9" x14ac:dyDescent="0.3">
      <c r="A16388">
        <v>16416</v>
      </c>
      <c r="B16388">
        <v>8</v>
      </c>
      <c r="C16388">
        <v>263</v>
      </c>
      <c r="D16388" s="32">
        <v>0.75902777777777775</v>
      </c>
      <c r="E16388">
        <v>10000</v>
      </c>
      <c r="G16388" s="31" t="s">
        <v>102</v>
      </c>
      <c r="H16388">
        <v>10</v>
      </c>
      <c r="I16388" s="31" t="s">
        <v>101</v>
      </c>
    </row>
    <row r="16389" spans="1:9" x14ac:dyDescent="0.3">
      <c r="A16389">
        <v>16417</v>
      </c>
      <c r="B16389">
        <v>5</v>
      </c>
      <c r="C16389">
        <v>263</v>
      </c>
      <c r="D16389" s="32">
        <v>0.62569444444444444</v>
      </c>
      <c r="E16389">
        <v>10000</v>
      </c>
      <c r="G16389" s="31" t="s">
        <v>97</v>
      </c>
      <c r="H16389">
        <v>10</v>
      </c>
      <c r="I16389" s="31" t="s">
        <v>105</v>
      </c>
    </row>
    <row r="16390" spans="1:9" x14ac:dyDescent="0.3">
      <c r="A16390">
        <v>16418</v>
      </c>
      <c r="B16390">
        <v>3</v>
      </c>
      <c r="C16390">
        <v>263</v>
      </c>
      <c r="D16390" s="32">
        <v>0.78819444444444442</v>
      </c>
      <c r="E16390">
        <v>10000</v>
      </c>
      <c r="G16390" s="31" t="s">
        <v>97</v>
      </c>
      <c r="H16390">
        <v>11</v>
      </c>
      <c r="I16390" s="31" t="s">
        <v>104</v>
      </c>
    </row>
    <row r="16391" spans="1:9" x14ac:dyDescent="0.3">
      <c r="A16391">
        <v>16419</v>
      </c>
      <c r="B16391">
        <v>2</v>
      </c>
      <c r="C16391">
        <v>263</v>
      </c>
      <c r="D16391" s="32">
        <v>0.80277777777777781</v>
      </c>
      <c r="E16391">
        <v>10000</v>
      </c>
      <c r="G16391" s="31" t="s">
        <v>102</v>
      </c>
      <c r="H16391">
        <v>11</v>
      </c>
      <c r="I16391" s="31" t="s">
        <v>98</v>
      </c>
    </row>
    <row r="16392" spans="1:9" x14ac:dyDescent="0.3">
      <c r="A16392">
        <v>16420</v>
      </c>
      <c r="B16392">
        <v>1</v>
      </c>
      <c r="C16392">
        <v>263</v>
      </c>
      <c r="D16392" s="32">
        <v>0.75416666666666665</v>
      </c>
      <c r="E16392">
        <v>10000</v>
      </c>
      <c r="F16392">
        <v>200</v>
      </c>
      <c r="G16392" s="31" t="s">
        <v>102</v>
      </c>
      <c r="H16392">
        <v>11</v>
      </c>
      <c r="I16392" s="31" t="s">
        <v>99</v>
      </c>
    </row>
    <row r="16393" spans="1:9" x14ac:dyDescent="0.3">
      <c r="A16393">
        <v>16421</v>
      </c>
      <c r="B16393">
        <v>4</v>
      </c>
      <c r="C16393">
        <v>263</v>
      </c>
      <c r="D16393" s="32">
        <v>0.80555555555555558</v>
      </c>
      <c r="E16393">
        <v>10000</v>
      </c>
      <c r="G16393" s="31" t="s">
        <v>102</v>
      </c>
      <c r="H16393">
        <v>11</v>
      </c>
      <c r="I16393" s="31" t="s">
        <v>103</v>
      </c>
    </row>
    <row r="16394" spans="1:9" x14ac:dyDescent="0.3">
      <c r="A16394">
        <v>16422</v>
      </c>
      <c r="B16394">
        <v>8</v>
      </c>
      <c r="C16394">
        <v>263</v>
      </c>
      <c r="D16394" s="32">
        <v>0.79513888888888884</v>
      </c>
      <c r="E16394">
        <v>10000</v>
      </c>
      <c r="G16394" s="31" t="s">
        <v>97</v>
      </c>
      <c r="H16394">
        <v>11</v>
      </c>
      <c r="I16394" s="31" t="s">
        <v>101</v>
      </c>
    </row>
    <row r="16395" spans="1:9" x14ac:dyDescent="0.3">
      <c r="A16395">
        <v>16423</v>
      </c>
      <c r="B16395">
        <v>5</v>
      </c>
      <c r="C16395">
        <v>263</v>
      </c>
      <c r="D16395" s="32">
        <v>0.64930555555555558</v>
      </c>
      <c r="E16395">
        <v>10000</v>
      </c>
      <c r="G16395" s="31" t="s">
        <v>97</v>
      </c>
      <c r="H16395">
        <v>11</v>
      </c>
      <c r="I16395" s="31" t="s">
        <v>105</v>
      </c>
    </row>
    <row r="16396" spans="1:9" x14ac:dyDescent="0.3">
      <c r="A16396">
        <v>16424</v>
      </c>
      <c r="B16396">
        <v>3</v>
      </c>
      <c r="C16396">
        <v>263</v>
      </c>
      <c r="D16396" s="32">
        <v>0.8125</v>
      </c>
      <c r="E16396">
        <v>10000</v>
      </c>
      <c r="G16396" s="31" t="s">
        <v>102</v>
      </c>
      <c r="H16396">
        <v>12</v>
      </c>
      <c r="I16396" s="31" t="s">
        <v>104</v>
      </c>
    </row>
    <row r="16397" spans="1:9" x14ac:dyDescent="0.3">
      <c r="A16397">
        <v>16425</v>
      </c>
      <c r="B16397">
        <v>2</v>
      </c>
      <c r="C16397">
        <v>263</v>
      </c>
      <c r="D16397" s="32">
        <v>0.82847222222222228</v>
      </c>
      <c r="E16397">
        <v>10000</v>
      </c>
      <c r="G16397" s="31" t="s">
        <v>97</v>
      </c>
      <c r="H16397">
        <v>12</v>
      </c>
      <c r="I16397" s="31" t="s">
        <v>98</v>
      </c>
    </row>
    <row r="16398" spans="1:9" x14ac:dyDescent="0.3">
      <c r="A16398">
        <v>16426</v>
      </c>
      <c r="B16398">
        <v>1</v>
      </c>
      <c r="C16398">
        <v>263</v>
      </c>
      <c r="D16398" s="32">
        <v>0.79513888888888884</v>
      </c>
      <c r="E16398">
        <v>6000</v>
      </c>
      <c r="G16398" s="31" t="s">
        <v>97</v>
      </c>
      <c r="H16398">
        <v>12</v>
      </c>
      <c r="I16398" s="31" t="s">
        <v>99</v>
      </c>
    </row>
    <row r="16399" spans="1:9" x14ac:dyDescent="0.3">
      <c r="A16399">
        <v>16427</v>
      </c>
      <c r="B16399">
        <v>8</v>
      </c>
      <c r="C16399">
        <v>263</v>
      </c>
      <c r="D16399" s="32">
        <v>0.84027777777777779</v>
      </c>
      <c r="E16399">
        <v>10000</v>
      </c>
      <c r="G16399" s="31" t="s">
        <v>97</v>
      </c>
      <c r="H16399">
        <v>12</v>
      </c>
      <c r="I16399" s="31" t="s">
        <v>101</v>
      </c>
    </row>
    <row r="16400" spans="1:9" x14ac:dyDescent="0.3">
      <c r="A16400">
        <v>16428</v>
      </c>
      <c r="B16400">
        <v>5</v>
      </c>
      <c r="C16400">
        <v>263</v>
      </c>
      <c r="D16400" s="32">
        <v>0.66736111111111107</v>
      </c>
      <c r="E16400">
        <v>10000</v>
      </c>
      <c r="G16400" s="31" t="s">
        <v>97</v>
      </c>
      <c r="H16400">
        <v>12</v>
      </c>
      <c r="I16400" s="31" t="s">
        <v>105</v>
      </c>
    </row>
    <row r="16401" spans="1:9" x14ac:dyDescent="0.3">
      <c r="A16401">
        <v>16429</v>
      </c>
      <c r="B16401">
        <v>3</v>
      </c>
      <c r="C16401">
        <v>263</v>
      </c>
      <c r="D16401" s="32">
        <v>0.83680555555555558</v>
      </c>
      <c r="E16401">
        <v>10000</v>
      </c>
      <c r="G16401" s="31" t="s">
        <v>102</v>
      </c>
      <c r="H16401">
        <v>13</v>
      </c>
      <c r="I16401" s="31" t="s">
        <v>104</v>
      </c>
    </row>
    <row r="16402" spans="1:9" x14ac:dyDescent="0.3">
      <c r="A16402">
        <v>16430</v>
      </c>
      <c r="B16402">
        <v>1</v>
      </c>
      <c r="C16402">
        <v>263</v>
      </c>
      <c r="D16402" s="32">
        <v>0.81944444444444442</v>
      </c>
      <c r="E16402">
        <v>10000</v>
      </c>
      <c r="G16402" s="31" t="s">
        <v>102</v>
      </c>
      <c r="H16402">
        <v>13</v>
      </c>
      <c r="I16402" s="31" t="s">
        <v>99</v>
      </c>
    </row>
    <row r="16403" spans="1:9" x14ac:dyDescent="0.3">
      <c r="A16403">
        <v>16431</v>
      </c>
      <c r="B16403">
        <v>5</v>
      </c>
      <c r="C16403">
        <v>263</v>
      </c>
      <c r="D16403" s="32">
        <v>0.68541666666666667</v>
      </c>
      <c r="E16403">
        <v>10000</v>
      </c>
      <c r="G16403" s="31" t="s">
        <v>97</v>
      </c>
      <c r="H16403">
        <v>13</v>
      </c>
      <c r="I16403" s="31" t="s">
        <v>105</v>
      </c>
    </row>
    <row r="16404" spans="1:9" x14ac:dyDescent="0.3">
      <c r="A16404">
        <v>16432</v>
      </c>
      <c r="B16404">
        <v>1</v>
      </c>
      <c r="C16404">
        <v>263</v>
      </c>
      <c r="D16404" s="32">
        <v>0.85277777777777775</v>
      </c>
      <c r="E16404">
        <v>10000</v>
      </c>
      <c r="G16404" s="31" t="s">
        <v>102</v>
      </c>
      <c r="H16404">
        <v>14</v>
      </c>
      <c r="I16404" s="31" t="s">
        <v>99</v>
      </c>
    </row>
    <row r="16405" spans="1:9" x14ac:dyDescent="0.3">
      <c r="A16405">
        <v>16433</v>
      </c>
      <c r="B16405">
        <v>5</v>
      </c>
      <c r="C16405">
        <v>263</v>
      </c>
      <c r="D16405" s="32">
        <v>0.70833333333333337</v>
      </c>
      <c r="E16405">
        <v>10000</v>
      </c>
      <c r="G16405" s="31" t="s">
        <v>97</v>
      </c>
      <c r="H16405">
        <v>14</v>
      </c>
      <c r="I16405" s="31" t="s">
        <v>105</v>
      </c>
    </row>
    <row r="16406" spans="1:9" x14ac:dyDescent="0.3">
      <c r="A16406">
        <v>16434</v>
      </c>
      <c r="B16406">
        <v>5</v>
      </c>
      <c r="C16406">
        <v>263</v>
      </c>
      <c r="D16406" s="32"/>
      <c r="E16406">
        <v>10000</v>
      </c>
      <c r="G16406" s="31" t="s">
        <v>97</v>
      </c>
      <c r="H16406">
        <v>15</v>
      </c>
      <c r="I16406" s="31" t="s">
        <v>105</v>
      </c>
    </row>
    <row r="16407" spans="1:9" x14ac:dyDescent="0.3">
      <c r="A16407">
        <v>16435</v>
      </c>
      <c r="B16407">
        <v>5</v>
      </c>
      <c r="C16407">
        <v>263</v>
      </c>
      <c r="D16407" s="32">
        <v>0.75347222222222221</v>
      </c>
      <c r="E16407">
        <v>10000</v>
      </c>
      <c r="G16407" s="31" t="s">
        <v>97</v>
      </c>
      <c r="H16407">
        <v>16</v>
      </c>
      <c r="I16407" s="31" t="s">
        <v>105</v>
      </c>
    </row>
    <row r="16408" spans="1:9" x14ac:dyDescent="0.3">
      <c r="A16408">
        <v>16436</v>
      </c>
      <c r="B16408">
        <v>5</v>
      </c>
      <c r="C16408">
        <v>263</v>
      </c>
      <c r="D16408" s="32">
        <v>0.76597222222222228</v>
      </c>
      <c r="E16408">
        <v>10000</v>
      </c>
      <c r="G16408" s="31" t="s">
        <v>102</v>
      </c>
      <c r="H16408">
        <v>17</v>
      </c>
      <c r="I16408" s="31" t="s">
        <v>105</v>
      </c>
    </row>
    <row r="16409" spans="1:9" x14ac:dyDescent="0.3">
      <c r="A16409">
        <v>16437</v>
      </c>
      <c r="B16409">
        <v>5</v>
      </c>
      <c r="C16409">
        <v>263</v>
      </c>
      <c r="D16409" s="32">
        <v>0.78888888888888886</v>
      </c>
      <c r="E16409">
        <v>10000</v>
      </c>
      <c r="G16409" s="31" t="s">
        <v>97</v>
      </c>
      <c r="H16409">
        <v>18</v>
      </c>
      <c r="I16409" s="31" t="s">
        <v>105</v>
      </c>
    </row>
    <row r="16410" spans="1:9" x14ac:dyDescent="0.3">
      <c r="A16410">
        <v>16438</v>
      </c>
      <c r="B16410">
        <v>5</v>
      </c>
      <c r="C16410">
        <v>263</v>
      </c>
      <c r="D16410" s="32">
        <v>0.80763888888888891</v>
      </c>
      <c r="E16410">
        <v>10000</v>
      </c>
      <c r="G16410" s="31" t="s">
        <v>97</v>
      </c>
      <c r="H16410">
        <v>19</v>
      </c>
      <c r="I16410" s="31" t="s">
        <v>105</v>
      </c>
    </row>
    <row r="16411" spans="1:9" x14ac:dyDescent="0.3">
      <c r="A16411">
        <v>16439</v>
      </c>
      <c r="B16411">
        <v>5</v>
      </c>
      <c r="C16411">
        <v>263</v>
      </c>
      <c r="D16411" s="32">
        <v>0.82708333333333328</v>
      </c>
      <c r="E16411">
        <v>10000</v>
      </c>
      <c r="G16411" s="31" t="s">
        <v>102</v>
      </c>
      <c r="H16411">
        <v>20</v>
      </c>
      <c r="I16411" s="31" t="s">
        <v>105</v>
      </c>
    </row>
    <row r="16412" spans="1:9" x14ac:dyDescent="0.3">
      <c r="A16412">
        <v>16440</v>
      </c>
      <c r="B16412">
        <v>5</v>
      </c>
      <c r="C16412">
        <v>263</v>
      </c>
      <c r="D16412" s="32">
        <v>0.84930555555555554</v>
      </c>
      <c r="E16412">
        <v>10000</v>
      </c>
      <c r="G16412" s="31" t="s">
        <v>102</v>
      </c>
      <c r="H16412">
        <v>21</v>
      </c>
      <c r="I16412" s="31" t="s">
        <v>105</v>
      </c>
    </row>
    <row r="16413" spans="1:9" x14ac:dyDescent="0.3">
      <c r="A16413">
        <v>16441</v>
      </c>
      <c r="B16413">
        <v>3</v>
      </c>
      <c r="C16413">
        <v>264</v>
      </c>
      <c r="D16413" s="32">
        <v>0.4465277777777778</v>
      </c>
      <c r="E16413">
        <v>10000</v>
      </c>
      <c r="F16413">
        <v>3000</v>
      </c>
      <c r="G16413" s="31" t="s">
        <v>102</v>
      </c>
      <c r="H16413">
        <v>4</v>
      </c>
      <c r="I16413" s="31" t="s">
        <v>104</v>
      </c>
    </row>
    <row r="16414" spans="1:9" x14ac:dyDescent="0.3">
      <c r="A16414">
        <v>16442</v>
      </c>
      <c r="B16414">
        <v>2</v>
      </c>
      <c r="C16414">
        <v>264</v>
      </c>
      <c r="D16414" s="32">
        <v>0.43333333333333335</v>
      </c>
      <c r="E16414">
        <v>10000</v>
      </c>
      <c r="G16414" s="31" t="s">
        <v>97</v>
      </c>
      <c r="H16414">
        <v>4</v>
      </c>
      <c r="I16414" s="31" t="s">
        <v>98</v>
      </c>
    </row>
    <row r="16415" spans="1:9" x14ac:dyDescent="0.3">
      <c r="A16415">
        <v>16443</v>
      </c>
      <c r="B16415">
        <v>1</v>
      </c>
      <c r="C16415">
        <v>264</v>
      </c>
      <c r="D16415" s="32">
        <v>0.45347222222222222</v>
      </c>
      <c r="E16415">
        <v>10000</v>
      </c>
      <c r="G16415" s="31" t="s">
        <v>97</v>
      </c>
      <c r="H16415">
        <v>4</v>
      </c>
      <c r="I16415" s="31" t="s">
        <v>99</v>
      </c>
    </row>
    <row r="16416" spans="1:9" x14ac:dyDescent="0.3">
      <c r="A16416">
        <v>16444</v>
      </c>
      <c r="B16416">
        <v>4</v>
      </c>
      <c r="C16416">
        <v>264</v>
      </c>
      <c r="D16416" s="32">
        <v>0.43958333333333333</v>
      </c>
      <c r="E16416">
        <v>10000</v>
      </c>
      <c r="G16416" s="31" t="s">
        <v>97</v>
      </c>
      <c r="H16416">
        <v>4</v>
      </c>
      <c r="I16416" s="31" t="s">
        <v>103</v>
      </c>
    </row>
    <row r="16417" spans="1:9" x14ac:dyDescent="0.3">
      <c r="A16417">
        <v>16445</v>
      </c>
      <c r="B16417">
        <v>8</v>
      </c>
      <c r="C16417">
        <v>264</v>
      </c>
      <c r="D16417" s="32">
        <v>0.43472222222222223</v>
      </c>
      <c r="E16417">
        <v>10000</v>
      </c>
      <c r="F16417">
        <v>1000</v>
      </c>
      <c r="G16417" s="31" t="s">
        <v>102</v>
      </c>
      <c r="H16417">
        <v>4</v>
      </c>
      <c r="I16417" s="31" t="s">
        <v>101</v>
      </c>
    </row>
    <row r="16418" spans="1:9" x14ac:dyDescent="0.3">
      <c r="A16418">
        <v>16446</v>
      </c>
      <c r="B16418">
        <v>5</v>
      </c>
      <c r="C16418">
        <v>264</v>
      </c>
      <c r="D16418" s="32">
        <v>0.46180555555555558</v>
      </c>
      <c r="E16418">
        <v>10000</v>
      </c>
      <c r="G16418" s="31" t="s">
        <v>97</v>
      </c>
      <c r="H16418">
        <v>4</v>
      </c>
      <c r="I16418" s="31" t="s">
        <v>105</v>
      </c>
    </row>
    <row r="16419" spans="1:9" x14ac:dyDescent="0.3">
      <c r="A16419">
        <v>16447</v>
      </c>
      <c r="B16419">
        <v>3</v>
      </c>
      <c r="C16419">
        <v>264</v>
      </c>
      <c r="D16419" s="32">
        <v>0.46736111111111112</v>
      </c>
      <c r="E16419">
        <v>10000</v>
      </c>
      <c r="F16419">
        <v>6000</v>
      </c>
      <c r="G16419" s="31" t="s">
        <v>102</v>
      </c>
      <c r="H16419">
        <v>5</v>
      </c>
      <c r="I16419" s="31" t="s">
        <v>104</v>
      </c>
    </row>
    <row r="16420" spans="1:9" x14ac:dyDescent="0.3">
      <c r="A16420">
        <v>16448</v>
      </c>
      <c r="B16420">
        <v>2</v>
      </c>
      <c r="C16420">
        <v>264</v>
      </c>
      <c r="D16420" s="32">
        <v>0.44791666666666669</v>
      </c>
      <c r="E16420">
        <v>10000</v>
      </c>
      <c r="G16420" s="31" t="s">
        <v>97</v>
      </c>
      <c r="H16420">
        <v>5</v>
      </c>
      <c r="I16420" s="31" t="s">
        <v>98</v>
      </c>
    </row>
    <row r="16421" spans="1:9" x14ac:dyDescent="0.3">
      <c r="A16421">
        <v>16449</v>
      </c>
      <c r="B16421">
        <v>1</v>
      </c>
      <c r="C16421">
        <v>264</v>
      </c>
      <c r="D16421" s="32">
        <v>0.48333333333333334</v>
      </c>
      <c r="E16421">
        <v>10000</v>
      </c>
      <c r="G16421" s="31" t="s">
        <v>102</v>
      </c>
      <c r="H16421">
        <v>5</v>
      </c>
      <c r="I16421" s="31" t="s">
        <v>99</v>
      </c>
    </row>
    <row r="16422" spans="1:9" x14ac:dyDescent="0.3">
      <c r="A16422">
        <v>16450</v>
      </c>
      <c r="B16422">
        <v>4</v>
      </c>
      <c r="C16422">
        <v>264</v>
      </c>
      <c r="D16422" s="32">
        <v>0.46111111111111114</v>
      </c>
      <c r="E16422">
        <v>10000</v>
      </c>
      <c r="G16422" s="31" t="s">
        <v>102</v>
      </c>
      <c r="H16422">
        <v>5</v>
      </c>
      <c r="I16422" s="31" t="s">
        <v>103</v>
      </c>
    </row>
    <row r="16423" spans="1:9" x14ac:dyDescent="0.3">
      <c r="A16423">
        <v>16451</v>
      </c>
      <c r="B16423">
        <v>8</v>
      </c>
      <c r="C16423">
        <v>264</v>
      </c>
      <c r="D16423" s="32">
        <v>0.47361111111111109</v>
      </c>
      <c r="E16423">
        <v>10000</v>
      </c>
      <c r="F16423">
        <v>2000</v>
      </c>
      <c r="G16423" s="31" t="s">
        <v>97</v>
      </c>
      <c r="H16423">
        <v>5</v>
      </c>
      <c r="I16423" s="31" t="s">
        <v>101</v>
      </c>
    </row>
    <row r="16424" spans="1:9" x14ac:dyDescent="0.3">
      <c r="A16424">
        <v>16452</v>
      </c>
      <c r="B16424">
        <v>5</v>
      </c>
      <c r="C16424">
        <v>264</v>
      </c>
      <c r="D16424" s="32">
        <v>0.48125000000000001</v>
      </c>
      <c r="E16424">
        <v>10000</v>
      </c>
      <c r="G16424" s="31" t="s">
        <v>102</v>
      </c>
      <c r="H16424">
        <v>5</v>
      </c>
      <c r="I16424" s="31" t="s">
        <v>105</v>
      </c>
    </row>
    <row r="16425" spans="1:9" x14ac:dyDescent="0.3">
      <c r="A16425">
        <v>16453</v>
      </c>
      <c r="B16425">
        <v>3</v>
      </c>
      <c r="C16425">
        <v>264</v>
      </c>
      <c r="D16425" s="32">
        <v>0.50347222222222221</v>
      </c>
      <c r="E16425">
        <v>10000</v>
      </c>
      <c r="G16425" s="31" t="s">
        <v>97</v>
      </c>
      <c r="H16425">
        <v>6</v>
      </c>
      <c r="I16425" s="31" t="s">
        <v>104</v>
      </c>
    </row>
    <row r="16426" spans="1:9" x14ac:dyDescent="0.3">
      <c r="A16426">
        <v>16454</v>
      </c>
      <c r="B16426">
        <v>2</v>
      </c>
      <c r="C16426">
        <v>264</v>
      </c>
      <c r="D16426" s="32">
        <v>0.46666666666666667</v>
      </c>
      <c r="E16426">
        <v>10000</v>
      </c>
      <c r="G16426" s="31" t="s">
        <v>102</v>
      </c>
      <c r="H16426">
        <v>6</v>
      </c>
      <c r="I16426" s="31" t="s">
        <v>98</v>
      </c>
    </row>
    <row r="16427" spans="1:9" x14ac:dyDescent="0.3">
      <c r="A16427">
        <v>16455</v>
      </c>
      <c r="B16427">
        <v>1</v>
      </c>
      <c r="C16427">
        <v>264</v>
      </c>
      <c r="D16427" s="32">
        <v>0.51111111111111107</v>
      </c>
      <c r="E16427">
        <v>13000</v>
      </c>
      <c r="F16427">
        <v>2000</v>
      </c>
      <c r="G16427" s="31" t="s">
        <v>97</v>
      </c>
      <c r="H16427">
        <v>6</v>
      </c>
      <c r="I16427" s="31" t="s">
        <v>99</v>
      </c>
    </row>
    <row r="16428" spans="1:9" x14ac:dyDescent="0.3">
      <c r="A16428">
        <v>16456</v>
      </c>
      <c r="B16428">
        <v>4</v>
      </c>
      <c r="C16428">
        <v>264</v>
      </c>
      <c r="D16428" s="32">
        <v>0.48333333333333334</v>
      </c>
      <c r="E16428">
        <v>10000</v>
      </c>
      <c r="G16428" s="31" t="s">
        <v>102</v>
      </c>
      <c r="H16428">
        <v>6</v>
      </c>
      <c r="I16428" s="31" t="s">
        <v>103</v>
      </c>
    </row>
    <row r="16429" spans="1:9" x14ac:dyDescent="0.3">
      <c r="A16429">
        <v>16457</v>
      </c>
      <c r="B16429">
        <v>8</v>
      </c>
      <c r="C16429">
        <v>264</v>
      </c>
      <c r="D16429" s="32">
        <v>0.48888888888888887</v>
      </c>
      <c r="E16429">
        <v>10000</v>
      </c>
      <c r="G16429" s="31" t="s">
        <v>102</v>
      </c>
      <c r="H16429">
        <v>6</v>
      </c>
      <c r="I16429" s="31" t="s">
        <v>101</v>
      </c>
    </row>
    <row r="16430" spans="1:9" x14ac:dyDescent="0.3">
      <c r="A16430">
        <v>16458</v>
      </c>
      <c r="B16430">
        <v>5</v>
      </c>
      <c r="C16430">
        <v>264</v>
      </c>
      <c r="D16430" s="32">
        <v>0.49305555555555558</v>
      </c>
      <c r="E16430">
        <v>10000</v>
      </c>
      <c r="G16430" s="31" t="s">
        <v>102</v>
      </c>
      <c r="H16430">
        <v>6</v>
      </c>
      <c r="I16430" s="31" t="s">
        <v>105</v>
      </c>
    </row>
    <row r="16431" spans="1:9" x14ac:dyDescent="0.3">
      <c r="A16431">
        <v>16459</v>
      </c>
      <c r="B16431">
        <v>3</v>
      </c>
      <c r="C16431">
        <v>264</v>
      </c>
      <c r="D16431" s="32">
        <v>0.52569444444444446</v>
      </c>
      <c r="E16431">
        <v>10000</v>
      </c>
      <c r="G16431" s="31" t="s">
        <v>97</v>
      </c>
      <c r="H16431">
        <v>7</v>
      </c>
      <c r="I16431" s="31" t="s">
        <v>104</v>
      </c>
    </row>
    <row r="16432" spans="1:9" x14ac:dyDescent="0.3">
      <c r="A16432">
        <v>16460</v>
      </c>
      <c r="B16432">
        <v>2</v>
      </c>
      <c r="C16432">
        <v>264</v>
      </c>
      <c r="D16432" s="32">
        <v>0.4909722222222222</v>
      </c>
      <c r="E16432">
        <v>10000</v>
      </c>
      <c r="G16432" s="31" t="s">
        <v>97</v>
      </c>
      <c r="H16432">
        <v>7</v>
      </c>
      <c r="I16432" s="31" t="s">
        <v>98</v>
      </c>
    </row>
    <row r="16433" spans="1:9" x14ac:dyDescent="0.3">
      <c r="A16433">
        <v>16461</v>
      </c>
      <c r="B16433">
        <v>1</v>
      </c>
      <c r="C16433">
        <v>264</v>
      </c>
      <c r="D16433" s="32">
        <v>0.53194444444444444</v>
      </c>
      <c r="E16433">
        <v>10000</v>
      </c>
      <c r="G16433" s="31" t="s">
        <v>102</v>
      </c>
      <c r="H16433">
        <v>7</v>
      </c>
      <c r="I16433" s="31" t="s">
        <v>99</v>
      </c>
    </row>
    <row r="16434" spans="1:9" x14ac:dyDescent="0.3">
      <c r="A16434">
        <v>16462</v>
      </c>
      <c r="B16434">
        <v>4</v>
      </c>
      <c r="C16434">
        <v>264</v>
      </c>
      <c r="D16434" s="32">
        <v>0.49444444444444446</v>
      </c>
      <c r="E16434">
        <v>10000</v>
      </c>
      <c r="G16434" s="31" t="s">
        <v>102</v>
      </c>
      <c r="H16434">
        <v>7</v>
      </c>
      <c r="I16434" s="31" t="s">
        <v>103</v>
      </c>
    </row>
    <row r="16435" spans="1:9" x14ac:dyDescent="0.3">
      <c r="A16435">
        <v>16463</v>
      </c>
      <c r="B16435">
        <v>8</v>
      </c>
      <c r="C16435">
        <v>264</v>
      </c>
      <c r="D16435" s="32">
        <v>0.51736111111111116</v>
      </c>
      <c r="E16435">
        <v>10000</v>
      </c>
      <c r="F16435">
        <v>3000</v>
      </c>
      <c r="G16435" s="31" t="s">
        <v>97</v>
      </c>
      <c r="H16435">
        <v>7</v>
      </c>
      <c r="I16435" s="31" t="s">
        <v>101</v>
      </c>
    </row>
    <row r="16436" spans="1:9" x14ac:dyDescent="0.3">
      <c r="A16436">
        <v>16464</v>
      </c>
      <c r="B16436">
        <v>5</v>
      </c>
      <c r="C16436">
        <v>264</v>
      </c>
      <c r="D16436" s="32">
        <v>0.51736111111111116</v>
      </c>
      <c r="E16436">
        <v>10000</v>
      </c>
      <c r="G16436" s="31" t="s">
        <v>97</v>
      </c>
      <c r="H16436">
        <v>7</v>
      </c>
      <c r="I16436" s="31" t="s">
        <v>105</v>
      </c>
    </row>
    <row r="16437" spans="1:9" x14ac:dyDescent="0.3">
      <c r="A16437">
        <v>16465</v>
      </c>
      <c r="B16437">
        <v>3</v>
      </c>
      <c r="C16437">
        <v>264</v>
      </c>
      <c r="D16437" s="32">
        <v>0.5625</v>
      </c>
      <c r="E16437">
        <v>10000</v>
      </c>
      <c r="G16437" s="31" t="s">
        <v>97</v>
      </c>
      <c r="H16437">
        <v>8</v>
      </c>
      <c r="I16437" s="31" t="s">
        <v>104</v>
      </c>
    </row>
    <row r="16438" spans="1:9" x14ac:dyDescent="0.3">
      <c r="A16438">
        <v>16466</v>
      </c>
      <c r="B16438">
        <v>2</v>
      </c>
      <c r="C16438">
        <v>264</v>
      </c>
      <c r="D16438" s="32">
        <v>0.5229166666666667</v>
      </c>
      <c r="E16438">
        <v>10000</v>
      </c>
      <c r="G16438" s="31" t="s">
        <v>97</v>
      </c>
      <c r="H16438">
        <v>8</v>
      </c>
      <c r="I16438" s="31" t="s">
        <v>98</v>
      </c>
    </row>
    <row r="16439" spans="1:9" x14ac:dyDescent="0.3">
      <c r="A16439">
        <v>16467</v>
      </c>
      <c r="B16439">
        <v>1</v>
      </c>
      <c r="C16439">
        <v>264</v>
      </c>
      <c r="D16439" s="32">
        <v>0.57638888888888884</v>
      </c>
      <c r="E16439">
        <v>10000</v>
      </c>
      <c r="G16439" s="31" t="s">
        <v>97</v>
      </c>
      <c r="H16439">
        <v>8</v>
      </c>
      <c r="I16439" s="31" t="s">
        <v>99</v>
      </c>
    </row>
    <row r="16440" spans="1:9" x14ac:dyDescent="0.3">
      <c r="A16440">
        <v>16468</v>
      </c>
      <c r="B16440">
        <v>4</v>
      </c>
      <c r="C16440">
        <v>264</v>
      </c>
      <c r="D16440" s="32">
        <v>0.52916666666666667</v>
      </c>
      <c r="E16440">
        <v>10000</v>
      </c>
      <c r="G16440" s="31" t="s">
        <v>97</v>
      </c>
      <c r="H16440">
        <v>8</v>
      </c>
      <c r="I16440" s="31" t="s">
        <v>103</v>
      </c>
    </row>
    <row r="16441" spans="1:9" x14ac:dyDescent="0.3">
      <c r="A16441">
        <v>16469</v>
      </c>
      <c r="B16441">
        <v>8</v>
      </c>
      <c r="C16441">
        <v>264</v>
      </c>
      <c r="D16441" s="32">
        <v>0.55208333333333337</v>
      </c>
      <c r="E16441">
        <v>10000</v>
      </c>
      <c r="F16441">
        <v>5000</v>
      </c>
      <c r="G16441" s="31" t="s">
        <v>102</v>
      </c>
      <c r="H16441">
        <v>8</v>
      </c>
      <c r="I16441" s="31" t="s">
        <v>101</v>
      </c>
    </row>
    <row r="16442" spans="1:9" x14ac:dyDescent="0.3">
      <c r="A16442">
        <v>16470</v>
      </c>
      <c r="B16442">
        <v>5</v>
      </c>
      <c r="C16442">
        <v>264</v>
      </c>
      <c r="D16442" s="32">
        <v>0.5395833333333333</v>
      </c>
      <c r="E16442">
        <v>10000</v>
      </c>
      <c r="G16442" s="31" t="s">
        <v>102</v>
      </c>
      <c r="H16442">
        <v>8</v>
      </c>
      <c r="I16442" s="31" t="s">
        <v>105</v>
      </c>
    </row>
    <row r="16443" spans="1:9" x14ac:dyDescent="0.3">
      <c r="A16443">
        <v>16471</v>
      </c>
      <c r="B16443">
        <v>3</v>
      </c>
      <c r="C16443">
        <v>264</v>
      </c>
      <c r="D16443" s="32">
        <v>0.59444444444444444</v>
      </c>
      <c r="E16443">
        <v>10000</v>
      </c>
      <c r="G16443" s="31" t="s">
        <v>102</v>
      </c>
      <c r="H16443">
        <v>9</v>
      </c>
      <c r="I16443" s="31" t="s">
        <v>104</v>
      </c>
    </row>
    <row r="16444" spans="1:9" x14ac:dyDescent="0.3">
      <c r="A16444">
        <v>16472</v>
      </c>
      <c r="B16444">
        <v>2</v>
      </c>
      <c r="C16444">
        <v>264</v>
      </c>
      <c r="D16444" s="32">
        <v>0.54583333333333328</v>
      </c>
      <c r="E16444">
        <v>10000</v>
      </c>
      <c r="G16444" s="31" t="s">
        <v>102</v>
      </c>
      <c r="H16444">
        <v>9</v>
      </c>
      <c r="I16444" s="31" t="s">
        <v>98</v>
      </c>
    </row>
    <row r="16445" spans="1:9" x14ac:dyDescent="0.3">
      <c r="A16445">
        <v>16473</v>
      </c>
      <c r="B16445">
        <v>1</v>
      </c>
      <c r="C16445">
        <v>264</v>
      </c>
      <c r="D16445" s="32">
        <v>0.59652777777777777</v>
      </c>
      <c r="E16445">
        <v>10000</v>
      </c>
      <c r="G16445" s="31" t="s">
        <v>97</v>
      </c>
      <c r="H16445">
        <v>9</v>
      </c>
      <c r="I16445" s="31" t="s">
        <v>99</v>
      </c>
    </row>
    <row r="16446" spans="1:9" x14ac:dyDescent="0.3">
      <c r="A16446">
        <v>16474</v>
      </c>
      <c r="B16446">
        <v>4</v>
      </c>
      <c r="C16446">
        <v>264</v>
      </c>
      <c r="D16446" s="32">
        <v>0.55902777777777779</v>
      </c>
      <c r="E16446">
        <v>10000</v>
      </c>
      <c r="G16446" s="31" t="s">
        <v>102</v>
      </c>
      <c r="H16446">
        <v>9</v>
      </c>
      <c r="I16446" s="31" t="s">
        <v>103</v>
      </c>
    </row>
    <row r="16447" spans="1:9" x14ac:dyDescent="0.3">
      <c r="A16447">
        <v>16475</v>
      </c>
      <c r="B16447">
        <v>8</v>
      </c>
      <c r="C16447">
        <v>264</v>
      </c>
      <c r="D16447" s="32">
        <v>0.57222222222222219</v>
      </c>
      <c r="E16447">
        <v>10000</v>
      </c>
      <c r="F16447">
        <v>5000</v>
      </c>
      <c r="G16447" s="31" t="s">
        <v>102</v>
      </c>
      <c r="H16447">
        <v>9</v>
      </c>
      <c r="I16447" s="31" t="s">
        <v>101</v>
      </c>
    </row>
    <row r="16448" spans="1:9" x14ac:dyDescent="0.3">
      <c r="A16448">
        <v>16476</v>
      </c>
      <c r="B16448">
        <v>5</v>
      </c>
      <c r="C16448">
        <v>264</v>
      </c>
      <c r="D16448" s="32">
        <v>0.5625</v>
      </c>
      <c r="E16448">
        <v>10000</v>
      </c>
      <c r="G16448" s="31" t="s">
        <v>102</v>
      </c>
      <c r="H16448">
        <v>9</v>
      </c>
      <c r="I16448" s="31" t="s">
        <v>105</v>
      </c>
    </row>
    <row r="16449" spans="1:9" x14ac:dyDescent="0.3">
      <c r="A16449">
        <v>16477</v>
      </c>
      <c r="B16449">
        <v>3</v>
      </c>
      <c r="C16449">
        <v>264</v>
      </c>
      <c r="D16449" s="32">
        <v>0.62430555555555556</v>
      </c>
      <c r="E16449">
        <v>13000</v>
      </c>
      <c r="G16449" s="31" t="s">
        <v>97</v>
      </c>
      <c r="H16449">
        <v>10</v>
      </c>
      <c r="I16449" s="31" t="s">
        <v>104</v>
      </c>
    </row>
    <row r="16450" spans="1:9" x14ac:dyDescent="0.3">
      <c r="A16450">
        <v>16478</v>
      </c>
      <c r="B16450">
        <v>2</v>
      </c>
      <c r="C16450">
        <v>264</v>
      </c>
      <c r="D16450" s="32">
        <v>0.56736111111111109</v>
      </c>
      <c r="E16450">
        <v>10000</v>
      </c>
      <c r="G16450" s="31" t="s">
        <v>97</v>
      </c>
      <c r="H16450">
        <v>10</v>
      </c>
      <c r="I16450" s="31" t="s">
        <v>98</v>
      </c>
    </row>
    <row r="16451" spans="1:9" x14ac:dyDescent="0.3">
      <c r="A16451">
        <v>16479</v>
      </c>
      <c r="B16451">
        <v>1</v>
      </c>
      <c r="C16451">
        <v>264</v>
      </c>
      <c r="D16451" s="32">
        <v>0.63958333333333328</v>
      </c>
      <c r="E16451">
        <v>10000</v>
      </c>
      <c r="F16451">
        <v>2000</v>
      </c>
      <c r="G16451" s="31" t="s">
        <v>97</v>
      </c>
      <c r="H16451">
        <v>10</v>
      </c>
      <c r="I16451" s="31" t="s">
        <v>99</v>
      </c>
    </row>
    <row r="16452" spans="1:9" x14ac:dyDescent="0.3">
      <c r="A16452">
        <v>16480</v>
      </c>
      <c r="B16452">
        <v>4</v>
      </c>
      <c r="C16452">
        <v>264</v>
      </c>
      <c r="D16452" s="32">
        <v>0.57847222222222228</v>
      </c>
      <c r="E16452">
        <v>10000</v>
      </c>
      <c r="G16452" s="31" t="s">
        <v>97</v>
      </c>
      <c r="H16452">
        <v>10</v>
      </c>
      <c r="I16452" s="31" t="s">
        <v>103</v>
      </c>
    </row>
    <row r="16453" spans="1:9" x14ac:dyDescent="0.3">
      <c r="A16453">
        <v>16481</v>
      </c>
      <c r="B16453">
        <v>8</v>
      </c>
      <c r="C16453">
        <v>264</v>
      </c>
      <c r="D16453" s="32">
        <v>0.60416666666666663</v>
      </c>
      <c r="E16453">
        <v>10000</v>
      </c>
      <c r="G16453" s="31" t="s">
        <v>97</v>
      </c>
      <c r="H16453">
        <v>10</v>
      </c>
      <c r="I16453" s="31" t="s">
        <v>101</v>
      </c>
    </row>
    <row r="16454" spans="1:9" x14ac:dyDescent="0.3">
      <c r="A16454">
        <v>16482</v>
      </c>
      <c r="B16454">
        <v>5</v>
      </c>
      <c r="C16454">
        <v>264</v>
      </c>
      <c r="D16454" s="32">
        <v>0.58194444444444449</v>
      </c>
      <c r="E16454">
        <v>10000</v>
      </c>
      <c r="G16454" s="31" t="s">
        <v>102</v>
      </c>
      <c r="H16454">
        <v>10</v>
      </c>
      <c r="I16454" s="31" t="s">
        <v>105</v>
      </c>
    </row>
    <row r="16455" spans="1:9" x14ac:dyDescent="0.3">
      <c r="A16455">
        <v>16483</v>
      </c>
      <c r="B16455">
        <v>3</v>
      </c>
      <c r="C16455">
        <v>264</v>
      </c>
      <c r="D16455" s="32">
        <v>0.66249999999999998</v>
      </c>
      <c r="E16455">
        <v>10000</v>
      </c>
      <c r="F16455">
        <v>5000</v>
      </c>
      <c r="G16455" s="31" t="s">
        <v>102</v>
      </c>
      <c r="H16455">
        <v>11</v>
      </c>
      <c r="I16455" s="31" t="s">
        <v>104</v>
      </c>
    </row>
    <row r="16456" spans="1:9" x14ac:dyDescent="0.3">
      <c r="A16456">
        <v>16484</v>
      </c>
      <c r="B16456">
        <v>2</v>
      </c>
      <c r="C16456">
        <v>264</v>
      </c>
      <c r="D16456" s="32">
        <v>0.58333333333333337</v>
      </c>
      <c r="E16456">
        <v>10000</v>
      </c>
      <c r="G16456" s="31" t="s">
        <v>97</v>
      </c>
      <c r="H16456">
        <v>11</v>
      </c>
      <c r="I16456" s="31" t="s">
        <v>98</v>
      </c>
    </row>
    <row r="16457" spans="1:9" x14ac:dyDescent="0.3">
      <c r="A16457">
        <v>16485</v>
      </c>
      <c r="B16457">
        <v>1</v>
      </c>
      <c r="C16457">
        <v>264</v>
      </c>
      <c r="D16457" s="32">
        <v>0.6743055555555556</v>
      </c>
      <c r="E16457">
        <v>10000</v>
      </c>
      <c r="G16457" s="31" t="s">
        <v>97</v>
      </c>
      <c r="H16457">
        <v>11</v>
      </c>
      <c r="I16457" s="31" t="s">
        <v>99</v>
      </c>
    </row>
    <row r="16458" spans="1:9" x14ac:dyDescent="0.3">
      <c r="A16458">
        <v>16486</v>
      </c>
      <c r="B16458">
        <v>4</v>
      </c>
      <c r="C16458">
        <v>264</v>
      </c>
      <c r="D16458" s="32">
        <v>0.59166666666666667</v>
      </c>
      <c r="E16458">
        <v>10000</v>
      </c>
      <c r="G16458" s="31" t="s">
        <v>102</v>
      </c>
      <c r="H16458">
        <v>11</v>
      </c>
      <c r="I16458" s="31" t="s">
        <v>103</v>
      </c>
    </row>
    <row r="16459" spans="1:9" x14ac:dyDescent="0.3">
      <c r="A16459">
        <v>16487</v>
      </c>
      <c r="B16459">
        <v>8</v>
      </c>
      <c r="C16459">
        <v>264</v>
      </c>
      <c r="D16459" s="32">
        <v>0.6333333333333333</v>
      </c>
      <c r="E16459">
        <v>13000</v>
      </c>
      <c r="G16459" s="31" t="s">
        <v>97</v>
      </c>
      <c r="H16459">
        <v>11</v>
      </c>
      <c r="I16459" s="31" t="s">
        <v>101</v>
      </c>
    </row>
    <row r="16460" spans="1:9" x14ac:dyDescent="0.3">
      <c r="A16460">
        <v>16488</v>
      </c>
      <c r="B16460">
        <v>5</v>
      </c>
      <c r="C16460">
        <v>264</v>
      </c>
      <c r="D16460" s="32">
        <v>0.60763888888888884</v>
      </c>
      <c r="E16460">
        <v>10000</v>
      </c>
      <c r="G16460" s="31" t="s">
        <v>97</v>
      </c>
      <c r="H16460">
        <v>11</v>
      </c>
      <c r="I16460" s="31" t="s">
        <v>105</v>
      </c>
    </row>
    <row r="16461" spans="1:9" x14ac:dyDescent="0.3">
      <c r="A16461">
        <v>16489</v>
      </c>
      <c r="B16461">
        <v>3</v>
      </c>
      <c r="C16461">
        <v>264</v>
      </c>
      <c r="D16461" s="32">
        <v>0.68333333333333335</v>
      </c>
      <c r="E16461">
        <v>10000</v>
      </c>
      <c r="G16461" s="31" t="s">
        <v>97</v>
      </c>
      <c r="H16461">
        <v>12</v>
      </c>
      <c r="I16461" s="31" t="s">
        <v>104</v>
      </c>
    </row>
    <row r="16462" spans="1:9" x14ac:dyDescent="0.3">
      <c r="A16462">
        <v>16490</v>
      </c>
      <c r="B16462">
        <v>2</v>
      </c>
      <c r="C16462">
        <v>264</v>
      </c>
      <c r="D16462" s="32">
        <v>0.60763888888888884</v>
      </c>
      <c r="E16462">
        <v>10000</v>
      </c>
      <c r="G16462" s="31" t="s">
        <v>102</v>
      </c>
      <c r="H16462">
        <v>12</v>
      </c>
      <c r="I16462" s="31" t="s">
        <v>98</v>
      </c>
    </row>
    <row r="16463" spans="1:9" x14ac:dyDescent="0.3">
      <c r="A16463">
        <v>16491</v>
      </c>
      <c r="B16463">
        <v>1</v>
      </c>
      <c r="C16463">
        <v>264</v>
      </c>
      <c r="D16463" s="32">
        <v>0.69791666666666663</v>
      </c>
      <c r="E16463">
        <v>10000</v>
      </c>
      <c r="F16463">
        <v>2000</v>
      </c>
      <c r="G16463" s="31" t="s">
        <v>97</v>
      </c>
      <c r="H16463">
        <v>12</v>
      </c>
      <c r="I16463" s="31" t="s">
        <v>99</v>
      </c>
    </row>
    <row r="16464" spans="1:9" x14ac:dyDescent="0.3">
      <c r="A16464">
        <v>16492</v>
      </c>
      <c r="B16464">
        <v>4</v>
      </c>
      <c r="C16464">
        <v>264</v>
      </c>
      <c r="D16464" s="32">
        <v>0.63541666666666663</v>
      </c>
      <c r="E16464">
        <v>10000</v>
      </c>
      <c r="G16464" s="31" t="s">
        <v>102</v>
      </c>
      <c r="H16464">
        <v>12</v>
      </c>
      <c r="I16464" s="31" t="s">
        <v>103</v>
      </c>
    </row>
    <row r="16465" spans="1:9" x14ac:dyDescent="0.3">
      <c r="A16465">
        <v>16493</v>
      </c>
      <c r="B16465">
        <v>8</v>
      </c>
      <c r="C16465">
        <v>264</v>
      </c>
      <c r="D16465" s="32">
        <v>0.66527777777777775</v>
      </c>
      <c r="E16465">
        <v>10000</v>
      </c>
      <c r="G16465" s="31" t="s">
        <v>102</v>
      </c>
      <c r="H16465">
        <v>12</v>
      </c>
      <c r="I16465" s="31" t="s">
        <v>101</v>
      </c>
    </row>
    <row r="16466" spans="1:9" x14ac:dyDescent="0.3">
      <c r="A16466">
        <v>16494</v>
      </c>
      <c r="B16466">
        <v>5</v>
      </c>
      <c r="C16466">
        <v>264</v>
      </c>
      <c r="D16466" s="32">
        <v>0.6333333333333333</v>
      </c>
      <c r="E16466">
        <v>10000</v>
      </c>
      <c r="F16466">
        <v>1000</v>
      </c>
      <c r="G16466" s="31" t="s">
        <v>97</v>
      </c>
      <c r="H16466">
        <v>12</v>
      </c>
      <c r="I16466" s="31" t="s">
        <v>105</v>
      </c>
    </row>
    <row r="16467" spans="1:9" x14ac:dyDescent="0.3">
      <c r="A16467">
        <v>16495</v>
      </c>
      <c r="B16467">
        <v>3</v>
      </c>
      <c r="C16467">
        <v>264</v>
      </c>
      <c r="D16467" s="32">
        <v>0.71736111111111112</v>
      </c>
      <c r="E16467">
        <v>13000</v>
      </c>
      <c r="G16467" s="31" t="s">
        <v>97</v>
      </c>
      <c r="H16467">
        <v>13</v>
      </c>
      <c r="I16467" s="31" t="s">
        <v>104</v>
      </c>
    </row>
    <row r="16468" spans="1:9" x14ac:dyDescent="0.3">
      <c r="A16468">
        <v>16496</v>
      </c>
      <c r="B16468">
        <v>2</v>
      </c>
      <c r="C16468">
        <v>264</v>
      </c>
      <c r="D16468" s="32">
        <v>0.6430555555555556</v>
      </c>
      <c r="E16468">
        <v>10000</v>
      </c>
      <c r="G16468" s="31" t="s">
        <v>102</v>
      </c>
      <c r="H16468">
        <v>13</v>
      </c>
      <c r="I16468" s="31" t="s">
        <v>98</v>
      </c>
    </row>
    <row r="16469" spans="1:9" x14ac:dyDescent="0.3">
      <c r="A16469">
        <v>16497</v>
      </c>
      <c r="B16469">
        <v>1</v>
      </c>
      <c r="C16469">
        <v>264</v>
      </c>
      <c r="D16469" s="32">
        <v>0.72847222222222219</v>
      </c>
      <c r="E16469">
        <v>10000</v>
      </c>
      <c r="G16469" s="31" t="s">
        <v>97</v>
      </c>
      <c r="H16469">
        <v>13</v>
      </c>
      <c r="I16469" s="31" t="s">
        <v>99</v>
      </c>
    </row>
    <row r="16470" spans="1:9" x14ac:dyDescent="0.3">
      <c r="A16470">
        <v>16498</v>
      </c>
      <c r="B16470">
        <v>4</v>
      </c>
      <c r="C16470">
        <v>264</v>
      </c>
      <c r="D16470" s="32">
        <v>0.65833333333333333</v>
      </c>
      <c r="E16470">
        <v>10000</v>
      </c>
      <c r="G16470" s="31" t="s">
        <v>102</v>
      </c>
      <c r="H16470">
        <v>13</v>
      </c>
      <c r="I16470" s="31" t="s">
        <v>103</v>
      </c>
    </row>
    <row r="16471" spans="1:9" x14ac:dyDescent="0.3">
      <c r="A16471">
        <v>16499</v>
      </c>
      <c r="B16471">
        <v>8</v>
      </c>
      <c r="C16471">
        <v>264</v>
      </c>
      <c r="D16471" s="32">
        <v>0.70694444444444449</v>
      </c>
      <c r="E16471">
        <v>10000</v>
      </c>
      <c r="G16471" s="31" t="s">
        <v>97</v>
      </c>
      <c r="H16471">
        <v>13</v>
      </c>
      <c r="I16471" s="31" t="s">
        <v>101</v>
      </c>
    </row>
    <row r="16472" spans="1:9" x14ac:dyDescent="0.3">
      <c r="A16472">
        <v>16500</v>
      </c>
      <c r="B16472">
        <v>5</v>
      </c>
      <c r="C16472">
        <v>264</v>
      </c>
      <c r="D16472" s="32">
        <v>0.65208333333333335</v>
      </c>
      <c r="E16472">
        <v>10000</v>
      </c>
      <c r="G16472" s="31" t="s">
        <v>102</v>
      </c>
      <c r="H16472">
        <v>13</v>
      </c>
      <c r="I16472" s="31" t="s">
        <v>105</v>
      </c>
    </row>
    <row r="16473" spans="1:9" x14ac:dyDescent="0.3">
      <c r="A16473">
        <v>16501</v>
      </c>
      <c r="B16473">
        <v>3</v>
      </c>
      <c r="C16473">
        <v>264</v>
      </c>
      <c r="D16473" s="32">
        <v>0.74375000000000002</v>
      </c>
      <c r="E16473">
        <v>10000</v>
      </c>
      <c r="F16473">
        <v>5000</v>
      </c>
      <c r="G16473" s="31" t="s">
        <v>102</v>
      </c>
      <c r="H16473">
        <v>14</v>
      </c>
      <c r="I16473" s="31" t="s">
        <v>104</v>
      </c>
    </row>
    <row r="16474" spans="1:9" x14ac:dyDescent="0.3">
      <c r="A16474">
        <v>16502</v>
      </c>
      <c r="B16474">
        <v>2</v>
      </c>
      <c r="C16474">
        <v>264</v>
      </c>
      <c r="D16474" s="32">
        <v>0.66180555555555554</v>
      </c>
      <c r="E16474">
        <v>10000</v>
      </c>
      <c r="G16474" s="31" t="s">
        <v>102</v>
      </c>
      <c r="H16474">
        <v>14</v>
      </c>
      <c r="I16474" s="31" t="s">
        <v>98</v>
      </c>
    </row>
    <row r="16475" spans="1:9" x14ac:dyDescent="0.3">
      <c r="A16475">
        <v>16503</v>
      </c>
      <c r="B16475">
        <v>1</v>
      </c>
      <c r="C16475">
        <v>264</v>
      </c>
      <c r="D16475" s="32">
        <v>0.77430555555555558</v>
      </c>
      <c r="E16475">
        <v>10000</v>
      </c>
      <c r="G16475" s="31" t="s">
        <v>97</v>
      </c>
      <c r="H16475">
        <v>14</v>
      </c>
      <c r="I16475" s="31" t="s">
        <v>99</v>
      </c>
    </row>
    <row r="16476" spans="1:9" x14ac:dyDescent="0.3">
      <c r="A16476">
        <v>16504</v>
      </c>
      <c r="B16476">
        <v>4</v>
      </c>
      <c r="C16476">
        <v>264</v>
      </c>
      <c r="D16476" s="32">
        <v>0.67777777777777781</v>
      </c>
      <c r="E16476">
        <v>10000</v>
      </c>
      <c r="G16476" s="31" t="s">
        <v>102</v>
      </c>
      <c r="H16476">
        <v>14</v>
      </c>
      <c r="I16476" s="31" t="s">
        <v>103</v>
      </c>
    </row>
    <row r="16477" spans="1:9" x14ac:dyDescent="0.3">
      <c r="A16477">
        <v>16505</v>
      </c>
      <c r="B16477">
        <v>8</v>
      </c>
      <c r="C16477">
        <v>264</v>
      </c>
      <c r="D16477" s="32">
        <v>0.72291666666666665</v>
      </c>
      <c r="E16477">
        <v>10000</v>
      </c>
      <c r="G16477" s="31" t="s">
        <v>102</v>
      </c>
      <c r="H16477">
        <v>14</v>
      </c>
      <c r="I16477" s="31" t="s">
        <v>101</v>
      </c>
    </row>
    <row r="16478" spans="1:9" x14ac:dyDescent="0.3">
      <c r="A16478">
        <v>16506</v>
      </c>
      <c r="B16478">
        <v>5</v>
      </c>
      <c r="C16478">
        <v>264</v>
      </c>
      <c r="D16478" s="32">
        <v>0.68888888888888888</v>
      </c>
      <c r="E16478">
        <v>10000</v>
      </c>
      <c r="G16478" s="31" t="s">
        <v>97</v>
      </c>
      <c r="H16478">
        <v>14</v>
      </c>
      <c r="I16478" s="31" t="s">
        <v>105</v>
      </c>
    </row>
    <row r="16479" spans="1:9" x14ac:dyDescent="0.3">
      <c r="A16479">
        <v>16507</v>
      </c>
      <c r="B16479">
        <v>3</v>
      </c>
      <c r="C16479">
        <v>264</v>
      </c>
      <c r="D16479" s="32">
        <v>0.7680555555555556</v>
      </c>
      <c r="E16479">
        <v>10000</v>
      </c>
      <c r="G16479" s="31" t="s">
        <v>102</v>
      </c>
      <c r="H16479">
        <v>15</v>
      </c>
      <c r="I16479" s="31" t="s">
        <v>104</v>
      </c>
    </row>
    <row r="16480" spans="1:9" x14ac:dyDescent="0.3">
      <c r="A16480">
        <v>16508</v>
      </c>
      <c r="B16480">
        <v>2</v>
      </c>
      <c r="C16480">
        <v>264</v>
      </c>
      <c r="D16480" s="32">
        <v>0.67638888888888893</v>
      </c>
      <c r="E16480">
        <v>10000</v>
      </c>
      <c r="G16480" s="31" t="s">
        <v>97</v>
      </c>
      <c r="H16480">
        <v>15</v>
      </c>
      <c r="I16480" s="31" t="s">
        <v>98</v>
      </c>
    </row>
    <row r="16481" spans="1:9" x14ac:dyDescent="0.3">
      <c r="A16481">
        <v>16509</v>
      </c>
      <c r="B16481">
        <v>1</v>
      </c>
      <c r="C16481">
        <v>264</v>
      </c>
      <c r="D16481" s="32">
        <v>0.78680555555555554</v>
      </c>
      <c r="E16481">
        <v>10000</v>
      </c>
      <c r="G16481" s="31" t="s">
        <v>102</v>
      </c>
      <c r="H16481">
        <v>15</v>
      </c>
      <c r="I16481" s="31" t="s">
        <v>99</v>
      </c>
    </row>
    <row r="16482" spans="1:9" x14ac:dyDescent="0.3">
      <c r="A16482">
        <v>16510</v>
      </c>
      <c r="B16482">
        <v>4</v>
      </c>
      <c r="C16482">
        <v>264</v>
      </c>
      <c r="D16482" s="32">
        <v>0.70138888888888884</v>
      </c>
      <c r="E16482">
        <v>13000</v>
      </c>
      <c r="G16482" s="31" t="s">
        <v>102</v>
      </c>
      <c r="H16482">
        <v>15</v>
      </c>
      <c r="I16482" s="31" t="s">
        <v>103</v>
      </c>
    </row>
    <row r="16483" spans="1:9" x14ac:dyDescent="0.3">
      <c r="A16483">
        <v>16511</v>
      </c>
      <c r="B16483">
        <v>8</v>
      </c>
      <c r="C16483">
        <v>264</v>
      </c>
      <c r="D16483" s="32">
        <v>0.74930555555555556</v>
      </c>
      <c r="E16483">
        <v>10000</v>
      </c>
      <c r="G16483" s="31" t="s">
        <v>102</v>
      </c>
      <c r="H16483">
        <v>15</v>
      </c>
      <c r="I16483" s="31" t="s">
        <v>101</v>
      </c>
    </row>
    <row r="16484" spans="1:9" x14ac:dyDescent="0.3">
      <c r="A16484">
        <v>16512</v>
      </c>
      <c r="B16484">
        <v>5</v>
      </c>
      <c r="C16484">
        <v>264</v>
      </c>
      <c r="D16484" s="32">
        <v>0.71527777777777779</v>
      </c>
      <c r="E16484">
        <v>10000</v>
      </c>
      <c r="G16484" s="31" t="s">
        <v>102</v>
      </c>
      <c r="H16484">
        <v>15</v>
      </c>
      <c r="I16484" s="31" t="s">
        <v>105</v>
      </c>
    </row>
    <row r="16485" spans="1:9" x14ac:dyDescent="0.3">
      <c r="A16485">
        <v>16513</v>
      </c>
      <c r="B16485">
        <v>3</v>
      </c>
      <c r="C16485">
        <v>264</v>
      </c>
      <c r="D16485" s="32"/>
      <c r="E16485">
        <v>10000</v>
      </c>
      <c r="G16485" s="31" t="s">
        <v>97</v>
      </c>
      <c r="H16485">
        <v>16</v>
      </c>
      <c r="I16485" s="31" t="s">
        <v>104</v>
      </c>
    </row>
    <row r="16486" spans="1:9" x14ac:dyDescent="0.3">
      <c r="A16486">
        <v>16514</v>
      </c>
      <c r="B16486">
        <v>2</v>
      </c>
      <c r="C16486">
        <v>264</v>
      </c>
      <c r="D16486" s="32">
        <v>0.69444444444444442</v>
      </c>
      <c r="E16486">
        <v>13000</v>
      </c>
      <c r="G16486" s="31" t="s">
        <v>97</v>
      </c>
      <c r="H16486">
        <v>16</v>
      </c>
      <c r="I16486" s="31" t="s">
        <v>98</v>
      </c>
    </row>
    <row r="16487" spans="1:9" x14ac:dyDescent="0.3">
      <c r="A16487">
        <v>16515</v>
      </c>
      <c r="B16487">
        <v>1</v>
      </c>
      <c r="C16487">
        <v>264</v>
      </c>
      <c r="D16487" s="32">
        <v>0.82847222222222228</v>
      </c>
      <c r="E16487">
        <v>13000</v>
      </c>
      <c r="F16487">
        <v>2000</v>
      </c>
      <c r="G16487" s="31" t="s">
        <v>97</v>
      </c>
      <c r="H16487">
        <v>16</v>
      </c>
      <c r="I16487" s="31" t="s">
        <v>99</v>
      </c>
    </row>
    <row r="16488" spans="1:9" x14ac:dyDescent="0.3">
      <c r="A16488">
        <v>16516</v>
      </c>
      <c r="B16488">
        <v>4</v>
      </c>
      <c r="C16488">
        <v>264</v>
      </c>
      <c r="D16488" s="32">
        <v>0.72430555555555554</v>
      </c>
      <c r="E16488">
        <v>10000</v>
      </c>
      <c r="G16488" s="31" t="s">
        <v>97</v>
      </c>
      <c r="H16488">
        <v>16</v>
      </c>
      <c r="I16488" s="31" t="s">
        <v>103</v>
      </c>
    </row>
    <row r="16489" spans="1:9" x14ac:dyDescent="0.3">
      <c r="A16489">
        <v>16517</v>
      </c>
      <c r="B16489">
        <v>8</v>
      </c>
      <c r="C16489">
        <v>264</v>
      </c>
      <c r="D16489" s="32">
        <v>0.78055555555555556</v>
      </c>
      <c r="E16489">
        <v>10000</v>
      </c>
      <c r="G16489" s="31" t="s">
        <v>102</v>
      </c>
      <c r="H16489">
        <v>16</v>
      </c>
      <c r="I16489" s="31" t="s">
        <v>101</v>
      </c>
    </row>
    <row r="16490" spans="1:9" x14ac:dyDescent="0.3">
      <c r="A16490">
        <v>16518</v>
      </c>
      <c r="B16490">
        <v>5</v>
      </c>
      <c r="C16490">
        <v>264</v>
      </c>
      <c r="D16490" s="32">
        <v>0.74236111111111114</v>
      </c>
      <c r="E16490">
        <v>10000</v>
      </c>
      <c r="F16490">
        <v>3500</v>
      </c>
      <c r="G16490" s="31" t="s">
        <v>102</v>
      </c>
      <c r="H16490">
        <v>16</v>
      </c>
      <c r="I16490" s="31" t="s">
        <v>105</v>
      </c>
    </row>
    <row r="16491" spans="1:9" x14ac:dyDescent="0.3">
      <c r="A16491">
        <v>16519</v>
      </c>
      <c r="B16491">
        <v>3</v>
      </c>
      <c r="C16491">
        <v>264</v>
      </c>
      <c r="D16491" s="32">
        <v>0.80972222222222223</v>
      </c>
      <c r="E16491">
        <v>10000</v>
      </c>
      <c r="G16491" s="31" t="s">
        <v>97</v>
      </c>
      <c r="H16491">
        <v>17</v>
      </c>
      <c r="I16491" s="31" t="s">
        <v>104</v>
      </c>
    </row>
    <row r="16492" spans="1:9" x14ac:dyDescent="0.3">
      <c r="A16492">
        <v>16520</v>
      </c>
      <c r="B16492">
        <v>2</v>
      </c>
      <c r="C16492">
        <v>264</v>
      </c>
      <c r="D16492" s="32">
        <v>0.70833333333333337</v>
      </c>
      <c r="E16492">
        <v>10000</v>
      </c>
      <c r="G16492" s="31" t="s">
        <v>97</v>
      </c>
      <c r="H16492">
        <v>17</v>
      </c>
      <c r="I16492" s="31" t="s">
        <v>98</v>
      </c>
    </row>
    <row r="16493" spans="1:9" x14ac:dyDescent="0.3">
      <c r="A16493">
        <v>16521</v>
      </c>
      <c r="B16493">
        <v>1</v>
      </c>
      <c r="C16493">
        <v>264</v>
      </c>
      <c r="D16493" s="32">
        <v>0.85416666666666663</v>
      </c>
      <c r="E16493">
        <v>10000</v>
      </c>
      <c r="G16493" s="31" t="s">
        <v>102</v>
      </c>
      <c r="H16493">
        <v>17</v>
      </c>
      <c r="I16493" s="31" t="s">
        <v>99</v>
      </c>
    </row>
    <row r="16494" spans="1:9" x14ac:dyDescent="0.3">
      <c r="A16494">
        <v>16522</v>
      </c>
      <c r="B16494">
        <v>4</v>
      </c>
      <c r="C16494">
        <v>264</v>
      </c>
      <c r="D16494" s="32">
        <v>0.77500000000000002</v>
      </c>
      <c r="E16494">
        <v>10000</v>
      </c>
      <c r="G16494" s="31" t="s">
        <v>102</v>
      </c>
      <c r="H16494">
        <v>17</v>
      </c>
      <c r="I16494" s="31" t="s">
        <v>103</v>
      </c>
    </row>
    <row r="16495" spans="1:9" x14ac:dyDescent="0.3">
      <c r="A16495">
        <v>16523</v>
      </c>
      <c r="B16495">
        <v>8</v>
      </c>
      <c r="C16495">
        <v>264</v>
      </c>
      <c r="D16495" s="32">
        <v>0.80277777777777781</v>
      </c>
      <c r="E16495">
        <v>10000</v>
      </c>
      <c r="G16495" s="31" t="s">
        <v>102</v>
      </c>
      <c r="H16495">
        <v>17</v>
      </c>
      <c r="I16495" s="31" t="s">
        <v>101</v>
      </c>
    </row>
    <row r="16496" spans="1:9" x14ac:dyDescent="0.3">
      <c r="A16496">
        <v>16524</v>
      </c>
      <c r="B16496">
        <v>5</v>
      </c>
      <c r="C16496">
        <v>264</v>
      </c>
      <c r="D16496" s="32">
        <v>0.77916666666666667</v>
      </c>
      <c r="E16496">
        <v>10000</v>
      </c>
      <c r="G16496" s="31" t="s">
        <v>97</v>
      </c>
      <c r="H16496">
        <v>17</v>
      </c>
      <c r="I16496" s="31" t="s">
        <v>105</v>
      </c>
    </row>
    <row r="16497" spans="1:9" x14ac:dyDescent="0.3">
      <c r="A16497">
        <v>16525</v>
      </c>
      <c r="B16497">
        <v>3</v>
      </c>
      <c r="C16497">
        <v>264</v>
      </c>
      <c r="D16497" s="32">
        <v>0.8354166666666667</v>
      </c>
      <c r="E16497">
        <v>10000</v>
      </c>
      <c r="G16497" s="31" t="s">
        <v>97</v>
      </c>
      <c r="H16497">
        <v>18</v>
      </c>
      <c r="I16497" s="31" t="s">
        <v>104</v>
      </c>
    </row>
    <row r="16498" spans="1:9" x14ac:dyDescent="0.3">
      <c r="A16498">
        <v>16526</v>
      </c>
      <c r="B16498">
        <v>2</v>
      </c>
      <c r="C16498">
        <v>264</v>
      </c>
      <c r="D16498" s="32">
        <v>0.71875</v>
      </c>
      <c r="E16498">
        <v>10000</v>
      </c>
      <c r="G16498" s="31" t="s">
        <v>102</v>
      </c>
      <c r="H16498">
        <v>18</v>
      </c>
      <c r="I16498" s="31" t="s">
        <v>98</v>
      </c>
    </row>
    <row r="16499" spans="1:9" x14ac:dyDescent="0.3">
      <c r="A16499">
        <v>16527</v>
      </c>
      <c r="B16499">
        <v>4</v>
      </c>
      <c r="C16499">
        <v>264</v>
      </c>
      <c r="D16499" s="32">
        <v>0.79861111111111116</v>
      </c>
      <c r="E16499">
        <v>10000</v>
      </c>
      <c r="G16499" s="31" t="s">
        <v>97</v>
      </c>
      <c r="H16499">
        <v>18</v>
      </c>
      <c r="I16499" s="31" t="s">
        <v>103</v>
      </c>
    </row>
    <row r="16500" spans="1:9" x14ac:dyDescent="0.3">
      <c r="A16500">
        <v>16528</v>
      </c>
      <c r="B16500">
        <v>8</v>
      </c>
      <c r="C16500">
        <v>264</v>
      </c>
      <c r="D16500" s="32">
        <v>0.83402777777777781</v>
      </c>
      <c r="E16500">
        <v>10000</v>
      </c>
      <c r="G16500" s="31" t="s">
        <v>97</v>
      </c>
      <c r="H16500">
        <v>18</v>
      </c>
      <c r="I16500" s="31" t="s">
        <v>101</v>
      </c>
    </row>
    <row r="16501" spans="1:9" x14ac:dyDescent="0.3">
      <c r="A16501">
        <v>16529</v>
      </c>
      <c r="B16501">
        <v>5</v>
      </c>
      <c r="C16501">
        <v>264</v>
      </c>
      <c r="D16501" s="32">
        <v>0.79305555555555551</v>
      </c>
      <c r="E16501">
        <v>10000</v>
      </c>
      <c r="G16501" s="31" t="s">
        <v>97</v>
      </c>
      <c r="H16501">
        <v>18</v>
      </c>
      <c r="I16501" s="31" t="s">
        <v>105</v>
      </c>
    </row>
    <row r="16502" spans="1:9" x14ac:dyDescent="0.3">
      <c r="A16502">
        <v>16530</v>
      </c>
      <c r="B16502">
        <v>3</v>
      </c>
      <c r="C16502">
        <v>264</v>
      </c>
      <c r="D16502" s="32">
        <v>0.85069444444444442</v>
      </c>
      <c r="E16502">
        <v>10000</v>
      </c>
      <c r="G16502" s="31" t="s">
        <v>102</v>
      </c>
      <c r="H16502">
        <v>19</v>
      </c>
      <c r="I16502" s="31" t="s">
        <v>104</v>
      </c>
    </row>
    <row r="16503" spans="1:9" x14ac:dyDescent="0.3">
      <c r="A16503">
        <v>16531</v>
      </c>
      <c r="B16503">
        <v>2</v>
      </c>
      <c r="C16503">
        <v>264</v>
      </c>
      <c r="D16503" s="32">
        <v>0.76111111111111107</v>
      </c>
      <c r="E16503">
        <v>10000</v>
      </c>
      <c r="G16503" s="31" t="s">
        <v>97</v>
      </c>
      <c r="H16503">
        <v>19</v>
      </c>
      <c r="I16503" s="31" t="s">
        <v>98</v>
      </c>
    </row>
    <row r="16504" spans="1:9" x14ac:dyDescent="0.3">
      <c r="A16504">
        <v>16532</v>
      </c>
      <c r="B16504">
        <v>4</v>
      </c>
      <c r="C16504">
        <v>264</v>
      </c>
      <c r="D16504" s="32">
        <v>0.81527777777777777</v>
      </c>
      <c r="E16504">
        <v>10000</v>
      </c>
      <c r="G16504" s="31" t="s">
        <v>102</v>
      </c>
      <c r="H16504">
        <v>19</v>
      </c>
      <c r="I16504" s="31" t="s">
        <v>103</v>
      </c>
    </row>
    <row r="16505" spans="1:9" x14ac:dyDescent="0.3">
      <c r="A16505">
        <v>16533</v>
      </c>
      <c r="B16505">
        <v>5</v>
      </c>
      <c r="C16505">
        <v>264</v>
      </c>
      <c r="D16505" s="32">
        <v>0.8125</v>
      </c>
      <c r="E16505">
        <v>10000</v>
      </c>
      <c r="G16505" s="31" t="s">
        <v>97</v>
      </c>
      <c r="H16505">
        <v>19</v>
      </c>
      <c r="I16505" s="31" t="s">
        <v>105</v>
      </c>
    </row>
    <row r="16506" spans="1:9" x14ac:dyDescent="0.3">
      <c r="A16506">
        <v>16534</v>
      </c>
      <c r="B16506">
        <v>2</v>
      </c>
      <c r="C16506">
        <v>264</v>
      </c>
      <c r="D16506" s="32">
        <v>0.78125</v>
      </c>
      <c r="E16506">
        <v>13000</v>
      </c>
      <c r="G16506" s="31" t="s">
        <v>97</v>
      </c>
      <c r="H16506">
        <v>20</v>
      </c>
      <c r="I16506" s="31" t="s">
        <v>98</v>
      </c>
    </row>
    <row r="16507" spans="1:9" x14ac:dyDescent="0.3">
      <c r="A16507">
        <v>16535</v>
      </c>
      <c r="B16507">
        <v>4</v>
      </c>
      <c r="C16507">
        <v>264</v>
      </c>
      <c r="D16507" s="32">
        <v>0.82638888888888884</v>
      </c>
      <c r="E16507">
        <v>13000</v>
      </c>
      <c r="F16507">
        <v>2000</v>
      </c>
      <c r="G16507" s="31" t="s">
        <v>102</v>
      </c>
      <c r="H16507">
        <v>20</v>
      </c>
      <c r="I16507" s="31" t="s">
        <v>103</v>
      </c>
    </row>
    <row r="16508" spans="1:9" x14ac:dyDescent="0.3">
      <c r="A16508">
        <v>16536</v>
      </c>
      <c r="B16508">
        <v>5</v>
      </c>
      <c r="C16508">
        <v>264</v>
      </c>
      <c r="D16508" s="32">
        <v>0.84097222222222223</v>
      </c>
      <c r="E16508">
        <v>10000</v>
      </c>
      <c r="G16508" s="31" t="s">
        <v>102</v>
      </c>
      <c r="H16508">
        <v>20</v>
      </c>
      <c r="I16508" s="31" t="s">
        <v>105</v>
      </c>
    </row>
    <row r="16509" spans="1:9" x14ac:dyDescent="0.3">
      <c r="A16509">
        <v>16537</v>
      </c>
      <c r="B16509">
        <v>2</v>
      </c>
      <c r="C16509">
        <v>264</v>
      </c>
      <c r="D16509" s="32">
        <v>0.79166666666666663</v>
      </c>
      <c r="E16509">
        <v>10000</v>
      </c>
      <c r="G16509" s="31" t="s">
        <v>102</v>
      </c>
      <c r="H16509">
        <v>21</v>
      </c>
      <c r="I16509" s="31" t="s">
        <v>98</v>
      </c>
    </row>
    <row r="16510" spans="1:9" x14ac:dyDescent="0.3">
      <c r="A16510">
        <v>16538</v>
      </c>
      <c r="B16510">
        <v>4</v>
      </c>
      <c r="C16510">
        <v>264</v>
      </c>
      <c r="D16510" s="32">
        <v>0.84027777777777779</v>
      </c>
      <c r="E16510">
        <v>13000</v>
      </c>
      <c r="G16510" s="31" t="s">
        <v>102</v>
      </c>
      <c r="H16510">
        <v>21</v>
      </c>
      <c r="I16510" s="31" t="s">
        <v>103</v>
      </c>
    </row>
    <row r="16511" spans="1:9" x14ac:dyDescent="0.3">
      <c r="A16511">
        <v>16539</v>
      </c>
      <c r="B16511">
        <v>2</v>
      </c>
      <c r="C16511">
        <v>264</v>
      </c>
      <c r="D16511" s="32">
        <v>0.8041666666666667</v>
      </c>
      <c r="E16511">
        <v>10000</v>
      </c>
      <c r="G16511" s="31" t="s">
        <v>102</v>
      </c>
      <c r="H16511">
        <v>22</v>
      </c>
      <c r="I16511" s="31" t="s">
        <v>98</v>
      </c>
    </row>
    <row r="16512" spans="1:9" x14ac:dyDescent="0.3">
      <c r="A16512">
        <v>16540</v>
      </c>
      <c r="B16512">
        <v>2</v>
      </c>
      <c r="C16512">
        <v>264</v>
      </c>
      <c r="D16512" s="32">
        <v>0.82361111111111107</v>
      </c>
      <c r="E16512">
        <v>10000</v>
      </c>
      <c r="G16512" s="31" t="s">
        <v>102</v>
      </c>
      <c r="H16512">
        <v>23</v>
      </c>
      <c r="I16512" s="31" t="s">
        <v>98</v>
      </c>
    </row>
    <row r="16513" spans="1:9" x14ac:dyDescent="0.3">
      <c r="A16513">
        <v>16541</v>
      </c>
      <c r="B16513">
        <v>2</v>
      </c>
      <c r="C16513">
        <v>264</v>
      </c>
      <c r="D16513" s="32">
        <v>0.83611111111111114</v>
      </c>
      <c r="E16513">
        <v>10000</v>
      </c>
      <c r="G16513" s="31" t="s">
        <v>102</v>
      </c>
      <c r="H16513">
        <v>24</v>
      </c>
      <c r="I16513" s="31" t="s">
        <v>98</v>
      </c>
    </row>
    <row r="16514" spans="1:9" x14ac:dyDescent="0.3">
      <c r="A16514">
        <v>16542</v>
      </c>
      <c r="B16514">
        <v>3</v>
      </c>
      <c r="C16514">
        <v>265</v>
      </c>
      <c r="D16514" s="32">
        <v>0.47361111111111109</v>
      </c>
      <c r="E16514">
        <v>10000</v>
      </c>
      <c r="G16514" s="31" t="s">
        <v>102</v>
      </c>
      <c r="H16514">
        <v>4</v>
      </c>
      <c r="I16514" s="31" t="s">
        <v>104</v>
      </c>
    </row>
    <row r="16515" spans="1:9" x14ac:dyDescent="0.3">
      <c r="A16515">
        <v>16543</v>
      </c>
      <c r="B16515">
        <v>2</v>
      </c>
      <c r="C16515">
        <v>265</v>
      </c>
      <c r="D16515" s="32">
        <v>0.59166666666666667</v>
      </c>
      <c r="E16515">
        <v>10000</v>
      </c>
      <c r="G16515" s="31" t="s">
        <v>102</v>
      </c>
      <c r="H16515">
        <v>4</v>
      </c>
      <c r="I16515" s="31" t="s">
        <v>98</v>
      </c>
    </row>
    <row r="16516" spans="1:9" x14ac:dyDescent="0.3">
      <c r="A16516">
        <v>16544</v>
      </c>
      <c r="B16516">
        <v>4</v>
      </c>
      <c r="C16516">
        <v>265</v>
      </c>
      <c r="D16516" s="32">
        <v>0.54583333333333328</v>
      </c>
      <c r="E16516">
        <v>10000</v>
      </c>
      <c r="F16516">
        <v>2000</v>
      </c>
      <c r="G16516" s="31" t="s">
        <v>97</v>
      </c>
      <c r="H16516">
        <v>4</v>
      </c>
      <c r="I16516" s="31" t="s">
        <v>103</v>
      </c>
    </row>
    <row r="16517" spans="1:9" x14ac:dyDescent="0.3">
      <c r="A16517">
        <v>16545</v>
      </c>
      <c r="B16517">
        <v>8</v>
      </c>
      <c r="C16517">
        <v>265</v>
      </c>
      <c r="D16517" s="32">
        <v>0.52847222222222223</v>
      </c>
      <c r="E16517">
        <v>10000</v>
      </c>
      <c r="F16517">
        <v>3000</v>
      </c>
      <c r="G16517" s="31" t="s">
        <v>102</v>
      </c>
      <c r="H16517">
        <v>4</v>
      </c>
      <c r="I16517" s="31" t="s">
        <v>101</v>
      </c>
    </row>
    <row r="16518" spans="1:9" x14ac:dyDescent="0.3">
      <c r="A16518">
        <v>16546</v>
      </c>
      <c r="B16518">
        <v>5</v>
      </c>
      <c r="C16518">
        <v>265</v>
      </c>
      <c r="D16518" s="32">
        <v>0.51736111111111116</v>
      </c>
      <c r="E16518">
        <v>10000</v>
      </c>
      <c r="F16518">
        <v>6000</v>
      </c>
      <c r="G16518" s="31" t="s">
        <v>102</v>
      </c>
      <c r="H16518">
        <v>4</v>
      </c>
      <c r="I16518" s="31" t="s">
        <v>105</v>
      </c>
    </row>
    <row r="16519" spans="1:9" x14ac:dyDescent="0.3">
      <c r="A16519">
        <v>16547</v>
      </c>
      <c r="B16519">
        <v>3</v>
      </c>
      <c r="C16519">
        <v>265</v>
      </c>
      <c r="D16519" s="32">
        <v>0.54722222222222228</v>
      </c>
      <c r="E16519">
        <v>10000</v>
      </c>
      <c r="G16519" s="31" t="s">
        <v>97</v>
      </c>
      <c r="H16519">
        <v>5</v>
      </c>
      <c r="I16519" s="31" t="s">
        <v>104</v>
      </c>
    </row>
    <row r="16520" spans="1:9" x14ac:dyDescent="0.3">
      <c r="A16520">
        <v>16548</v>
      </c>
      <c r="B16520">
        <v>2</v>
      </c>
      <c r="C16520">
        <v>265</v>
      </c>
      <c r="D16520" s="32">
        <v>0.63611111111111107</v>
      </c>
      <c r="E16520">
        <v>10000</v>
      </c>
      <c r="G16520" s="31" t="s">
        <v>97</v>
      </c>
      <c r="H16520">
        <v>5</v>
      </c>
      <c r="I16520" s="31" t="s">
        <v>98</v>
      </c>
    </row>
    <row r="16521" spans="1:9" x14ac:dyDescent="0.3">
      <c r="A16521">
        <v>16549</v>
      </c>
      <c r="B16521">
        <v>4</v>
      </c>
      <c r="C16521">
        <v>265</v>
      </c>
      <c r="D16521" s="32">
        <v>0.55763888888888891</v>
      </c>
      <c r="E16521">
        <v>10000</v>
      </c>
      <c r="G16521" s="31" t="s">
        <v>102</v>
      </c>
      <c r="H16521">
        <v>5</v>
      </c>
      <c r="I16521" s="31" t="s">
        <v>103</v>
      </c>
    </row>
    <row r="16522" spans="1:9" x14ac:dyDescent="0.3">
      <c r="A16522">
        <v>16550</v>
      </c>
      <c r="B16522">
        <v>8</v>
      </c>
      <c r="C16522">
        <v>265</v>
      </c>
      <c r="D16522" s="32">
        <v>0.55694444444444446</v>
      </c>
      <c r="E16522">
        <v>10000</v>
      </c>
      <c r="G16522" s="31" t="s">
        <v>97</v>
      </c>
      <c r="H16522">
        <v>5</v>
      </c>
      <c r="I16522" s="31" t="s">
        <v>101</v>
      </c>
    </row>
    <row r="16523" spans="1:9" x14ac:dyDescent="0.3">
      <c r="A16523">
        <v>16551</v>
      </c>
      <c r="B16523">
        <v>5</v>
      </c>
      <c r="C16523">
        <v>265</v>
      </c>
      <c r="D16523" s="32">
        <v>0.54097222222222219</v>
      </c>
      <c r="E16523">
        <v>10000</v>
      </c>
      <c r="F16523">
        <v>5000</v>
      </c>
      <c r="G16523" s="31" t="s">
        <v>102</v>
      </c>
      <c r="H16523">
        <v>5</v>
      </c>
      <c r="I16523" s="31" t="s">
        <v>105</v>
      </c>
    </row>
    <row r="16524" spans="1:9" x14ac:dyDescent="0.3">
      <c r="A16524">
        <v>16552</v>
      </c>
      <c r="B16524">
        <v>3</v>
      </c>
      <c r="C16524">
        <v>265</v>
      </c>
      <c r="D16524" s="32">
        <v>0.60347222222222219</v>
      </c>
      <c r="E16524">
        <v>10000</v>
      </c>
      <c r="F16524">
        <v>2000</v>
      </c>
      <c r="G16524" s="31" t="s">
        <v>97</v>
      </c>
      <c r="H16524">
        <v>6</v>
      </c>
      <c r="I16524" s="31" t="s">
        <v>104</v>
      </c>
    </row>
    <row r="16525" spans="1:9" x14ac:dyDescent="0.3">
      <c r="A16525">
        <v>16553</v>
      </c>
      <c r="B16525">
        <v>2</v>
      </c>
      <c r="C16525">
        <v>265</v>
      </c>
      <c r="D16525" s="32">
        <v>0.69305555555555554</v>
      </c>
      <c r="E16525">
        <v>10000</v>
      </c>
      <c r="G16525" s="31" t="s">
        <v>102</v>
      </c>
      <c r="H16525">
        <v>6</v>
      </c>
      <c r="I16525" s="31" t="s">
        <v>98</v>
      </c>
    </row>
    <row r="16526" spans="1:9" x14ac:dyDescent="0.3">
      <c r="A16526">
        <v>16554</v>
      </c>
      <c r="B16526">
        <v>4</v>
      </c>
      <c r="C16526">
        <v>265</v>
      </c>
      <c r="D16526" s="32">
        <v>0.59930555555555554</v>
      </c>
      <c r="E16526">
        <v>10000</v>
      </c>
      <c r="G16526" s="31" t="s">
        <v>97</v>
      </c>
      <c r="H16526">
        <v>6</v>
      </c>
      <c r="I16526" s="31" t="s">
        <v>103</v>
      </c>
    </row>
    <row r="16527" spans="1:9" x14ac:dyDescent="0.3">
      <c r="A16527">
        <v>16555</v>
      </c>
      <c r="B16527">
        <v>8</v>
      </c>
      <c r="C16527">
        <v>265</v>
      </c>
      <c r="D16527" s="32">
        <v>0.59791666666666665</v>
      </c>
      <c r="E16527">
        <v>10000</v>
      </c>
      <c r="F16527">
        <v>1000</v>
      </c>
      <c r="G16527" s="31" t="s">
        <v>97</v>
      </c>
      <c r="H16527">
        <v>6</v>
      </c>
      <c r="I16527" s="31" t="s">
        <v>101</v>
      </c>
    </row>
    <row r="16528" spans="1:9" x14ac:dyDescent="0.3">
      <c r="A16528">
        <v>16556</v>
      </c>
      <c r="B16528">
        <v>5</v>
      </c>
      <c r="C16528">
        <v>265</v>
      </c>
      <c r="D16528" s="32">
        <v>0.56458333333333333</v>
      </c>
      <c r="E16528">
        <v>10000</v>
      </c>
      <c r="G16528" s="31" t="s">
        <v>102</v>
      </c>
      <c r="H16528">
        <v>6</v>
      </c>
      <c r="I16528" s="31" t="s">
        <v>105</v>
      </c>
    </row>
    <row r="16529" spans="1:9" x14ac:dyDescent="0.3">
      <c r="A16529">
        <v>16557</v>
      </c>
      <c r="B16529">
        <v>3</v>
      </c>
      <c r="C16529">
        <v>265</v>
      </c>
      <c r="D16529" s="32">
        <v>0.65347222222222223</v>
      </c>
      <c r="E16529">
        <v>10000</v>
      </c>
      <c r="G16529" s="31" t="s">
        <v>97</v>
      </c>
      <c r="H16529">
        <v>7</v>
      </c>
      <c r="I16529" s="31" t="s">
        <v>104</v>
      </c>
    </row>
    <row r="16530" spans="1:9" x14ac:dyDescent="0.3">
      <c r="A16530">
        <v>16558</v>
      </c>
      <c r="B16530">
        <v>2</v>
      </c>
      <c r="C16530">
        <v>265</v>
      </c>
      <c r="D16530" s="32">
        <v>0.70833333333333337</v>
      </c>
      <c r="E16530">
        <v>13000</v>
      </c>
      <c r="G16530" s="31" t="s">
        <v>102</v>
      </c>
      <c r="H16530">
        <v>7</v>
      </c>
      <c r="I16530" s="31" t="s">
        <v>98</v>
      </c>
    </row>
    <row r="16531" spans="1:9" x14ac:dyDescent="0.3">
      <c r="A16531">
        <v>16559</v>
      </c>
      <c r="B16531">
        <v>4</v>
      </c>
      <c r="C16531">
        <v>265</v>
      </c>
      <c r="D16531" s="32">
        <v>0.67013888888888884</v>
      </c>
      <c r="E16531">
        <v>10000</v>
      </c>
      <c r="G16531" s="31" t="s">
        <v>97</v>
      </c>
      <c r="H16531">
        <v>7</v>
      </c>
      <c r="I16531" s="31" t="s">
        <v>103</v>
      </c>
    </row>
    <row r="16532" spans="1:9" x14ac:dyDescent="0.3">
      <c r="A16532">
        <v>16560</v>
      </c>
      <c r="B16532">
        <v>8</v>
      </c>
      <c r="C16532">
        <v>265</v>
      </c>
      <c r="D16532" s="32">
        <v>0.69513888888888886</v>
      </c>
      <c r="E16532">
        <v>10000</v>
      </c>
      <c r="G16532" s="31" t="s">
        <v>97</v>
      </c>
      <c r="H16532">
        <v>7</v>
      </c>
      <c r="I16532" s="31" t="s">
        <v>101</v>
      </c>
    </row>
    <row r="16533" spans="1:9" x14ac:dyDescent="0.3">
      <c r="A16533">
        <v>16561</v>
      </c>
      <c r="B16533">
        <v>5</v>
      </c>
      <c r="C16533">
        <v>265</v>
      </c>
      <c r="D16533" s="32">
        <v>0.64236111111111116</v>
      </c>
      <c r="E16533">
        <v>10000</v>
      </c>
      <c r="G16533" s="31" t="s">
        <v>97</v>
      </c>
      <c r="H16533">
        <v>7</v>
      </c>
      <c r="I16533" s="31" t="s">
        <v>105</v>
      </c>
    </row>
    <row r="16534" spans="1:9" x14ac:dyDescent="0.3">
      <c r="A16534">
        <v>16562</v>
      </c>
      <c r="B16534">
        <v>3</v>
      </c>
      <c r="C16534">
        <v>265</v>
      </c>
      <c r="D16534" s="32">
        <v>0.67638888888888893</v>
      </c>
      <c r="E16534">
        <v>10000</v>
      </c>
      <c r="G16534" s="31" t="s">
        <v>97</v>
      </c>
      <c r="H16534">
        <v>8</v>
      </c>
      <c r="I16534" s="31" t="s">
        <v>104</v>
      </c>
    </row>
    <row r="16535" spans="1:9" x14ac:dyDescent="0.3">
      <c r="A16535">
        <v>16563</v>
      </c>
      <c r="B16535">
        <v>2</v>
      </c>
      <c r="C16535">
        <v>265</v>
      </c>
      <c r="D16535" s="32">
        <v>0.74236111111111114</v>
      </c>
      <c r="E16535">
        <v>10000</v>
      </c>
      <c r="F16535">
        <v>1500</v>
      </c>
      <c r="G16535" s="31" t="s">
        <v>97</v>
      </c>
      <c r="H16535">
        <v>8</v>
      </c>
      <c r="I16535" s="31" t="s">
        <v>98</v>
      </c>
    </row>
    <row r="16536" spans="1:9" x14ac:dyDescent="0.3">
      <c r="A16536">
        <v>16564</v>
      </c>
      <c r="B16536">
        <v>4</v>
      </c>
      <c r="C16536">
        <v>265</v>
      </c>
      <c r="D16536" s="32">
        <v>0.70902777777777781</v>
      </c>
      <c r="E16536">
        <v>13000</v>
      </c>
      <c r="G16536" s="31" t="s">
        <v>97</v>
      </c>
      <c r="H16536">
        <v>8</v>
      </c>
      <c r="I16536" s="31" t="s">
        <v>103</v>
      </c>
    </row>
    <row r="16537" spans="1:9" x14ac:dyDescent="0.3">
      <c r="A16537">
        <v>16565</v>
      </c>
      <c r="B16537">
        <v>8</v>
      </c>
      <c r="C16537">
        <v>265</v>
      </c>
      <c r="D16537" s="32">
        <v>0.73541666666666672</v>
      </c>
      <c r="E16537">
        <v>13000</v>
      </c>
      <c r="G16537" s="31" t="s">
        <v>97</v>
      </c>
      <c r="H16537">
        <v>8</v>
      </c>
      <c r="I16537" s="31" t="s">
        <v>101</v>
      </c>
    </row>
    <row r="16538" spans="1:9" x14ac:dyDescent="0.3">
      <c r="A16538">
        <v>16566</v>
      </c>
      <c r="B16538">
        <v>5</v>
      </c>
      <c r="C16538">
        <v>265</v>
      </c>
      <c r="D16538" s="32">
        <v>0.69166666666666665</v>
      </c>
      <c r="E16538">
        <v>10000</v>
      </c>
      <c r="F16538">
        <v>1000</v>
      </c>
      <c r="G16538" s="31" t="s">
        <v>102</v>
      </c>
      <c r="H16538">
        <v>8</v>
      </c>
      <c r="I16538" s="31" t="s">
        <v>105</v>
      </c>
    </row>
    <row r="16539" spans="1:9" x14ac:dyDescent="0.3">
      <c r="A16539">
        <v>16567</v>
      </c>
      <c r="B16539">
        <v>3</v>
      </c>
      <c r="C16539">
        <v>265</v>
      </c>
      <c r="D16539" s="32">
        <v>0.71250000000000002</v>
      </c>
      <c r="E16539">
        <v>10000</v>
      </c>
      <c r="G16539" s="31" t="s">
        <v>102</v>
      </c>
      <c r="H16539">
        <v>9</v>
      </c>
      <c r="I16539" s="31" t="s">
        <v>104</v>
      </c>
    </row>
    <row r="16540" spans="1:9" x14ac:dyDescent="0.3">
      <c r="A16540">
        <v>16568</v>
      </c>
      <c r="B16540">
        <v>2</v>
      </c>
      <c r="C16540">
        <v>265</v>
      </c>
      <c r="D16540" s="32">
        <v>0.77569444444444446</v>
      </c>
      <c r="E16540">
        <v>13000</v>
      </c>
      <c r="G16540" s="31" t="s">
        <v>97</v>
      </c>
      <c r="H16540">
        <v>9</v>
      </c>
      <c r="I16540" s="31" t="s">
        <v>98</v>
      </c>
    </row>
    <row r="16541" spans="1:9" x14ac:dyDescent="0.3">
      <c r="A16541">
        <v>16569</v>
      </c>
      <c r="B16541">
        <v>4</v>
      </c>
      <c r="C16541">
        <v>265</v>
      </c>
      <c r="D16541" s="32">
        <v>0.73124999999999996</v>
      </c>
      <c r="E16541">
        <v>10000</v>
      </c>
      <c r="G16541" s="31" t="s">
        <v>102</v>
      </c>
      <c r="H16541">
        <v>9</v>
      </c>
      <c r="I16541" s="31" t="s">
        <v>103</v>
      </c>
    </row>
    <row r="16542" spans="1:9" x14ac:dyDescent="0.3">
      <c r="A16542">
        <v>16570</v>
      </c>
      <c r="B16542">
        <v>8</v>
      </c>
      <c r="C16542">
        <v>265</v>
      </c>
      <c r="D16542" s="32">
        <v>0.76388888888888884</v>
      </c>
      <c r="E16542">
        <v>10000</v>
      </c>
      <c r="F16542">
        <v>2000</v>
      </c>
      <c r="G16542" s="31" t="s">
        <v>102</v>
      </c>
      <c r="H16542">
        <v>9</v>
      </c>
      <c r="I16542" s="31" t="s">
        <v>101</v>
      </c>
    </row>
    <row r="16543" spans="1:9" x14ac:dyDescent="0.3">
      <c r="A16543">
        <v>16571</v>
      </c>
      <c r="B16543">
        <v>5</v>
      </c>
      <c r="C16543">
        <v>265</v>
      </c>
      <c r="D16543" s="32">
        <v>0.72083333333333333</v>
      </c>
      <c r="E16543">
        <v>10000</v>
      </c>
      <c r="G16543" s="31" t="s">
        <v>97</v>
      </c>
      <c r="H16543">
        <v>9</v>
      </c>
      <c r="I16543" s="31" t="s">
        <v>105</v>
      </c>
    </row>
    <row r="16544" spans="1:9" x14ac:dyDescent="0.3">
      <c r="A16544">
        <v>16572</v>
      </c>
      <c r="B16544">
        <v>3</v>
      </c>
      <c r="C16544">
        <v>265</v>
      </c>
      <c r="D16544" s="32">
        <v>0.74236111111111114</v>
      </c>
      <c r="E16544">
        <v>10000</v>
      </c>
      <c r="F16544">
        <v>1000</v>
      </c>
      <c r="G16544" s="31" t="s">
        <v>102</v>
      </c>
      <c r="H16544">
        <v>10</v>
      </c>
      <c r="I16544" s="31" t="s">
        <v>104</v>
      </c>
    </row>
    <row r="16545" spans="1:9" x14ac:dyDescent="0.3">
      <c r="A16545">
        <v>16573</v>
      </c>
      <c r="B16545">
        <v>2</v>
      </c>
      <c r="C16545">
        <v>265</v>
      </c>
      <c r="D16545" s="32">
        <v>0.80208333333333337</v>
      </c>
      <c r="E16545">
        <v>10000</v>
      </c>
      <c r="F16545">
        <v>1000</v>
      </c>
      <c r="G16545" s="31" t="s">
        <v>97</v>
      </c>
      <c r="H16545">
        <v>10</v>
      </c>
      <c r="I16545" s="31" t="s">
        <v>98</v>
      </c>
    </row>
    <row r="16546" spans="1:9" x14ac:dyDescent="0.3">
      <c r="A16546">
        <v>16574</v>
      </c>
      <c r="B16546">
        <v>4</v>
      </c>
      <c r="C16546">
        <v>265</v>
      </c>
      <c r="D16546" s="32">
        <v>0.76458333333333328</v>
      </c>
      <c r="E16546">
        <v>10000</v>
      </c>
      <c r="G16546" s="31" t="s">
        <v>102</v>
      </c>
      <c r="H16546">
        <v>10</v>
      </c>
      <c r="I16546" s="31" t="s">
        <v>103</v>
      </c>
    </row>
    <row r="16547" spans="1:9" x14ac:dyDescent="0.3">
      <c r="A16547">
        <v>16575</v>
      </c>
      <c r="B16547">
        <v>8</v>
      </c>
      <c r="C16547">
        <v>265</v>
      </c>
      <c r="D16547" s="32">
        <v>0.80763888888888891</v>
      </c>
      <c r="E16547">
        <v>10000</v>
      </c>
      <c r="G16547" s="31" t="s">
        <v>102</v>
      </c>
      <c r="H16547">
        <v>10</v>
      </c>
      <c r="I16547" s="31" t="s">
        <v>101</v>
      </c>
    </row>
    <row r="16548" spans="1:9" x14ac:dyDescent="0.3">
      <c r="A16548">
        <v>16576</v>
      </c>
      <c r="B16548">
        <v>5</v>
      </c>
      <c r="C16548">
        <v>265</v>
      </c>
      <c r="D16548" s="32">
        <v>4.5138888888888888E-2</v>
      </c>
      <c r="E16548">
        <v>10000</v>
      </c>
      <c r="G16548" s="31" t="s">
        <v>97</v>
      </c>
      <c r="H16548">
        <v>10</v>
      </c>
      <c r="I16548" s="31" t="s">
        <v>105</v>
      </c>
    </row>
    <row r="16549" spans="1:9" x14ac:dyDescent="0.3">
      <c r="A16549">
        <v>16577</v>
      </c>
      <c r="B16549">
        <v>3</v>
      </c>
      <c r="C16549">
        <v>265</v>
      </c>
      <c r="D16549" s="32">
        <v>0.78333333333333333</v>
      </c>
      <c r="E16549">
        <v>10000</v>
      </c>
      <c r="F16549">
        <v>2000</v>
      </c>
      <c r="G16549" s="31" t="s">
        <v>102</v>
      </c>
      <c r="H16549">
        <v>11</v>
      </c>
      <c r="I16549" s="31" t="s">
        <v>104</v>
      </c>
    </row>
    <row r="16550" spans="1:9" x14ac:dyDescent="0.3">
      <c r="A16550">
        <v>16578</v>
      </c>
      <c r="B16550">
        <v>2</v>
      </c>
      <c r="C16550">
        <v>265</v>
      </c>
      <c r="D16550" s="32">
        <v>0.82152777777777775</v>
      </c>
      <c r="E16550">
        <v>10000</v>
      </c>
      <c r="G16550" s="31" t="s">
        <v>97</v>
      </c>
      <c r="H16550">
        <v>11</v>
      </c>
      <c r="I16550" s="31" t="s">
        <v>98</v>
      </c>
    </row>
    <row r="16551" spans="1:9" x14ac:dyDescent="0.3">
      <c r="A16551">
        <v>16579</v>
      </c>
      <c r="B16551">
        <v>4</v>
      </c>
      <c r="C16551">
        <v>265</v>
      </c>
      <c r="D16551" s="32">
        <v>0.8125</v>
      </c>
      <c r="E16551">
        <v>10000</v>
      </c>
      <c r="G16551" s="31" t="s">
        <v>97</v>
      </c>
      <c r="H16551">
        <v>11</v>
      </c>
      <c r="I16551" s="31" t="s">
        <v>103</v>
      </c>
    </row>
    <row r="16552" spans="1:9" x14ac:dyDescent="0.3">
      <c r="A16552">
        <v>16580</v>
      </c>
      <c r="B16552">
        <v>5</v>
      </c>
      <c r="C16552">
        <v>265</v>
      </c>
      <c r="D16552" s="32">
        <v>0.77986111111111112</v>
      </c>
      <c r="E16552">
        <v>10000</v>
      </c>
      <c r="G16552" s="31" t="s">
        <v>102</v>
      </c>
      <c r="H16552">
        <v>11</v>
      </c>
      <c r="I16552" s="31" t="s">
        <v>105</v>
      </c>
    </row>
    <row r="16553" spans="1:9" x14ac:dyDescent="0.3">
      <c r="A16553">
        <v>16581</v>
      </c>
      <c r="B16553">
        <v>3</v>
      </c>
      <c r="C16553">
        <v>265</v>
      </c>
      <c r="D16553" s="32">
        <v>0.82499999999999996</v>
      </c>
      <c r="E16553">
        <v>13000</v>
      </c>
      <c r="G16553" s="31" t="s">
        <v>97</v>
      </c>
      <c r="H16553">
        <v>12</v>
      </c>
      <c r="I16553" s="31" t="s">
        <v>104</v>
      </c>
    </row>
    <row r="16554" spans="1:9" x14ac:dyDescent="0.3">
      <c r="A16554">
        <v>16582</v>
      </c>
      <c r="B16554">
        <v>5</v>
      </c>
      <c r="C16554">
        <v>265</v>
      </c>
      <c r="D16554" s="32">
        <v>0.82291666666666663</v>
      </c>
      <c r="E16554">
        <v>10000</v>
      </c>
      <c r="G16554" s="31" t="s">
        <v>102</v>
      </c>
      <c r="H16554">
        <v>12</v>
      </c>
      <c r="I16554" s="31" t="s">
        <v>105</v>
      </c>
    </row>
    <row r="16555" spans="1:9" x14ac:dyDescent="0.3">
      <c r="A16555">
        <v>16583</v>
      </c>
      <c r="B16555">
        <v>3</v>
      </c>
      <c r="C16555">
        <v>265</v>
      </c>
      <c r="D16555" s="32"/>
      <c r="E16555">
        <v>10000</v>
      </c>
      <c r="G16555" s="31" t="s">
        <v>102</v>
      </c>
      <c r="H16555">
        <v>13</v>
      </c>
      <c r="I16555" s="31" t="s">
        <v>104</v>
      </c>
    </row>
    <row r="16556" spans="1:9" x14ac:dyDescent="0.3">
      <c r="A16556">
        <v>16584</v>
      </c>
      <c r="B16556">
        <v>5</v>
      </c>
      <c r="C16556">
        <v>265</v>
      </c>
      <c r="D16556" s="32">
        <v>0.83333333333333337</v>
      </c>
      <c r="E16556">
        <v>10000</v>
      </c>
      <c r="G16556" s="31" t="s">
        <v>102</v>
      </c>
      <c r="H16556">
        <v>13</v>
      </c>
      <c r="I16556" s="31" t="s">
        <v>105</v>
      </c>
    </row>
    <row r="16557" spans="1:9" x14ac:dyDescent="0.3">
      <c r="A16557">
        <v>16585</v>
      </c>
      <c r="B16557">
        <v>3</v>
      </c>
      <c r="C16557">
        <v>267</v>
      </c>
      <c r="D16557" s="32">
        <v>0.43611111111111112</v>
      </c>
      <c r="E16557">
        <v>10000</v>
      </c>
      <c r="F16557">
        <v>2000</v>
      </c>
      <c r="G16557" s="31" t="s">
        <v>102</v>
      </c>
      <c r="H16557">
        <v>4</v>
      </c>
      <c r="I16557" s="31" t="s">
        <v>104</v>
      </c>
    </row>
    <row r="16558" spans="1:9" x14ac:dyDescent="0.3">
      <c r="A16558">
        <v>16586</v>
      </c>
      <c r="B16558">
        <v>6</v>
      </c>
      <c r="C16558">
        <v>267</v>
      </c>
      <c r="D16558" s="32">
        <v>0.69652777777777775</v>
      </c>
      <c r="E16558">
        <v>10000</v>
      </c>
      <c r="G16558" s="31" t="s">
        <v>102</v>
      </c>
      <c r="H16558">
        <v>4</v>
      </c>
      <c r="I16558" s="31" t="s">
        <v>100</v>
      </c>
    </row>
    <row r="16559" spans="1:9" x14ac:dyDescent="0.3">
      <c r="A16559">
        <v>16587</v>
      </c>
      <c r="B16559">
        <v>4</v>
      </c>
      <c r="C16559">
        <v>267</v>
      </c>
      <c r="D16559" s="32">
        <v>0.46875</v>
      </c>
      <c r="E16559">
        <v>10000</v>
      </c>
      <c r="G16559" s="31" t="s">
        <v>102</v>
      </c>
      <c r="H16559">
        <v>4</v>
      </c>
      <c r="I16559" s="31" t="s">
        <v>103</v>
      </c>
    </row>
    <row r="16560" spans="1:9" x14ac:dyDescent="0.3">
      <c r="A16560">
        <v>16588</v>
      </c>
      <c r="B16560">
        <v>5</v>
      </c>
      <c r="C16560">
        <v>267</v>
      </c>
      <c r="D16560" s="32">
        <v>0.45694444444444443</v>
      </c>
      <c r="E16560">
        <v>10000</v>
      </c>
      <c r="G16560" s="31" t="s">
        <v>102</v>
      </c>
      <c r="H16560">
        <v>4</v>
      </c>
      <c r="I16560" s="31" t="s">
        <v>105</v>
      </c>
    </row>
    <row r="16561" spans="1:9" x14ac:dyDescent="0.3">
      <c r="A16561">
        <v>16589</v>
      </c>
      <c r="B16561">
        <v>3</v>
      </c>
      <c r="C16561">
        <v>267</v>
      </c>
      <c r="D16561" s="32">
        <v>0.46736111111111112</v>
      </c>
      <c r="E16561">
        <v>10000</v>
      </c>
      <c r="G16561" s="31" t="s">
        <v>97</v>
      </c>
      <c r="H16561">
        <v>5</v>
      </c>
      <c r="I16561" s="31" t="s">
        <v>104</v>
      </c>
    </row>
    <row r="16562" spans="1:9" x14ac:dyDescent="0.3">
      <c r="A16562">
        <v>16590</v>
      </c>
      <c r="B16562">
        <v>6</v>
      </c>
      <c r="C16562">
        <v>267</v>
      </c>
      <c r="D16562" s="32">
        <v>0.72499999999999998</v>
      </c>
      <c r="E16562">
        <v>10000</v>
      </c>
      <c r="G16562" s="31" t="s">
        <v>102</v>
      </c>
      <c r="H16562">
        <v>5</v>
      </c>
      <c r="I16562" s="31" t="s">
        <v>100</v>
      </c>
    </row>
    <row r="16563" spans="1:9" x14ac:dyDescent="0.3">
      <c r="A16563">
        <v>16591</v>
      </c>
      <c r="B16563">
        <v>4</v>
      </c>
      <c r="C16563">
        <v>267</v>
      </c>
      <c r="D16563" s="32">
        <v>0.49027777777777776</v>
      </c>
      <c r="E16563">
        <v>10000</v>
      </c>
      <c r="F16563">
        <v>2000</v>
      </c>
      <c r="G16563" s="31" t="s">
        <v>97</v>
      </c>
      <c r="H16563">
        <v>5</v>
      </c>
      <c r="I16563" s="31" t="s">
        <v>103</v>
      </c>
    </row>
    <row r="16564" spans="1:9" x14ac:dyDescent="0.3">
      <c r="A16564">
        <v>16592</v>
      </c>
      <c r="B16564">
        <v>5</v>
      </c>
      <c r="C16564">
        <v>267</v>
      </c>
      <c r="D16564" s="32">
        <v>0.48194444444444445</v>
      </c>
      <c r="E16564">
        <v>10000</v>
      </c>
      <c r="G16564" s="31" t="s">
        <v>102</v>
      </c>
      <c r="H16564">
        <v>5</v>
      </c>
      <c r="I16564" s="31" t="s">
        <v>105</v>
      </c>
    </row>
    <row r="16565" spans="1:9" x14ac:dyDescent="0.3">
      <c r="A16565">
        <v>16593</v>
      </c>
      <c r="B16565">
        <v>3</v>
      </c>
      <c r="C16565">
        <v>267</v>
      </c>
      <c r="D16565" s="32">
        <v>0.49791666666666667</v>
      </c>
      <c r="E16565">
        <v>10000</v>
      </c>
      <c r="G16565" s="31" t="s">
        <v>97</v>
      </c>
      <c r="H16565">
        <v>6</v>
      </c>
      <c r="I16565" s="31" t="s">
        <v>104</v>
      </c>
    </row>
    <row r="16566" spans="1:9" x14ac:dyDescent="0.3">
      <c r="A16566">
        <v>16594</v>
      </c>
      <c r="B16566">
        <v>6</v>
      </c>
      <c r="C16566">
        <v>267</v>
      </c>
      <c r="D16566" s="32">
        <v>0.75138888888888888</v>
      </c>
      <c r="E16566">
        <v>10000</v>
      </c>
      <c r="G16566" s="31" t="s">
        <v>97</v>
      </c>
      <c r="H16566">
        <v>6</v>
      </c>
      <c r="I16566" s="31" t="s">
        <v>100</v>
      </c>
    </row>
    <row r="16567" spans="1:9" x14ac:dyDescent="0.3">
      <c r="A16567">
        <v>16595</v>
      </c>
      <c r="B16567">
        <v>4</v>
      </c>
      <c r="C16567">
        <v>267</v>
      </c>
      <c r="D16567" s="32">
        <v>0.50624999999999998</v>
      </c>
      <c r="E16567">
        <v>13000</v>
      </c>
      <c r="G16567" s="31" t="s">
        <v>102</v>
      </c>
      <c r="H16567">
        <v>6</v>
      </c>
      <c r="I16567" s="31" t="s">
        <v>103</v>
      </c>
    </row>
    <row r="16568" spans="1:9" x14ac:dyDescent="0.3">
      <c r="A16568">
        <v>16596</v>
      </c>
      <c r="B16568">
        <v>5</v>
      </c>
      <c r="C16568">
        <v>267</v>
      </c>
      <c r="D16568" s="32">
        <v>0.5083333333333333</v>
      </c>
      <c r="E16568">
        <v>10000</v>
      </c>
      <c r="G16568" s="31" t="s">
        <v>102</v>
      </c>
      <c r="H16568">
        <v>6</v>
      </c>
      <c r="I16568" s="31" t="s">
        <v>105</v>
      </c>
    </row>
    <row r="16569" spans="1:9" x14ac:dyDescent="0.3">
      <c r="A16569">
        <v>16597</v>
      </c>
      <c r="B16569">
        <v>3</v>
      </c>
      <c r="C16569">
        <v>267</v>
      </c>
      <c r="D16569" s="32">
        <v>0.53055555555555556</v>
      </c>
      <c r="E16569">
        <v>10000</v>
      </c>
      <c r="F16569">
        <v>5000</v>
      </c>
      <c r="G16569" s="31" t="s">
        <v>102</v>
      </c>
      <c r="H16569">
        <v>7</v>
      </c>
      <c r="I16569" s="31" t="s">
        <v>104</v>
      </c>
    </row>
    <row r="16570" spans="1:9" x14ac:dyDescent="0.3">
      <c r="A16570">
        <v>16598</v>
      </c>
      <c r="B16570">
        <v>6</v>
      </c>
      <c r="C16570">
        <v>267</v>
      </c>
      <c r="D16570" s="32">
        <v>0.77708333333333335</v>
      </c>
      <c r="E16570">
        <v>10000</v>
      </c>
      <c r="G16570" s="31" t="s">
        <v>97</v>
      </c>
      <c r="H16570">
        <v>7</v>
      </c>
      <c r="I16570" s="31" t="s">
        <v>100</v>
      </c>
    </row>
    <row r="16571" spans="1:9" x14ac:dyDescent="0.3">
      <c r="A16571">
        <v>16599</v>
      </c>
      <c r="B16571">
        <v>4</v>
      </c>
      <c r="C16571">
        <v>267</v>
      </c>
      <c r="D16571" s="32">
        <v>0.51666666666666672</v>
      </c>
      <c r="E16571">
        <v>10000</v>
      </c>
      <c r="G16571" s="31" t="s">
        <v>102</v>
      </c>
      <c r="H16571">
        <v>7</v>
      </c>
      <c r="I16571" s="31" t="s">
        <v>103</v>
      </c>
    </row>
    <row r="16572" spans="1:9" x14ac:dyDescent="0.3">
      <c r="A16572">
        <v>16600</v>
      </c>
      <c r="B16572">
        <v>5</v>
      </c>
      <c r="C16572">
        <v>267</v>
      </c>
      <c r="D16572" s="32">
        <v>0.53749999999999998</v>
      </c>
      <c r="E16572">
        <v>10000</v>
      </c>
      <c r="G16572" s="31" t="s">
        <v>102</v>
      </c>
      <c r="H16572">
        <v>7</v>
      </c>
      <c r="I16572" s="31" t="s">
        <v>105</v>
      </c>
    </row>
    <row r="16573" spans="1:9" x14ac:dyDescent="0.3">
      <c r="A16573">
        <v>16601</v>
      </c>
      <c r="B16573">
        <v>3</v>
      </c>
      <c r="C16573">
        <v>267</v>
      </c>
      <c r="D16573" s="32">
        <v>0.55277777777777781</v>
      </c>
      <c r="E16573">
        <v>10000</v>
      </c>
      <c r="G16573" s="31" t="s">
        <v>97</v>
      </c>
      <c r="H16573">
        <v>8</v>
      </c>
      <c r="I16573" s="31" t="s">
        <v>104</v>
      </c>
    </row>
    <row r="16574" spans="1:9" x14ac:dyDescent="0.3">
      <c r="A16574">
        <v>16602</v>
      </c>
      <c r="B16574">
        <v>6</v>
      </c>
      <c r="C16574">
        <v>267</v>
      </c>
      <c r="D16574" s="32">
        <v>0.8</v>
      </c>
      <c r="E16574">
        <v>10000</v>
      </c>
      <c r="G16574" s="31" t="s">
        <v>97</v>
      </c>
      <c r="H16574">
        <v>8</v>
      </c>
      <c r="I16574" s="31" t="s">
        <v>100</v>
      </c>
    </row>
    <row r="16575" spans="1:9" x14ac:dyDescent="0.3">
      <c r="A16575">
        <v>16603</v>
      </c>
      <c r="B16575">
        <v>4</v>
      </c>
      <c r="C16575">
        <v>267</v>
      </c>
      <c r="D16575" s="32">
        <v>0.53749999999999998</v>
      </c>
      <c r="E16575">
        <v>10000</v>
      </c>
      <c r="G16575" s="31" t="s">
        <v>102</v>
      </c>
      <c r="H16575">
        <v>8</v>
      </c>
      <c r="I16575" s="31" t="s">
        <v>103</v>
      </c>
    </row>
    <row r="16576" spans="1:9" x14ac:dyDescent="0.3">
      <c r="A16576">
        <v>16604</v>
      </c>
      <c r="B16576">
        <v>5</v>
      </c>
      <c r="C16576">
        <v>267</v>
      </c>
      <c r="D16576" s="32">
        <v>0.5625</v>
      </c>
      <c r="E16576">
        <v>10000</v>
      </c>
      <c r="F16576">
        <v>1000</v>
      </c>
      <c r="G16576" s="31" t="s">
        <v>102</v>
      </c>
      <c r="H16576">
        <v>8</v>
      </c>
      <c r="I16576" s="31" t="s">
        <v>105</v>
      </c>
    </row>
    <row r="16577" spans="1:9" x14ac:dyDescent="0.3">
      <c r="A16577">
        <v>16605</v>
      </c>
      <c r="B16577">
        <v>3</v>
      </c>
      <c r="C16577">
        <v>267</v>
      </c>
      <c r="D16577" s="32"/>
      <c r="E16577">
        <v>10000</v>
      </c>
      <c r="G16577" s="31" t="s">
        <v>97</v>
      </c>
      <c r="H16577">
        <v>9</v>
      </c>
      <c r="I16577" s="31" t="s">
        <v>104</v>
      </c>
    </row>
    <row r="16578" spans="1:9" x14ac:dyDescent="0.3">
      <c r="A16578">
        <v>16606</v>
      </c>
      <c r="B16578">
        <v>6</v>
      </c>
      <c r="C16578">
        <v>267</v>
      </c>
      <c r="D16578" s="32">
        <v>0.81944444444444442</v>
      </c>
      <c r="E16578">
        <v>10000</v>
      </c>
      <c r="G16578" s="31" t="s">
        <v>102</v>
      </c>
      <c r="H16578">
        <v>9</v>
      </c>
      <c r="I16578" s="31" t="s">
        <v>100</v>
      </c>
    </row>
    <row r="16579" spans="1:9" x14ac:dyDescent="0.3">
      <c r="A16579">
        <v>16607</v>
      </c>
      <c r="B16579">
        <v>4</v>
      </c>
      <c r="C16579">
        <v>267</v>
      </c>
      <c r="D16579" s="32">
        <v>0.56041666666666667</v>
      </c>
      <c r="E16579">
        <v>10000</v>
      </c>
      <c r="G16579" s="31" t="s">
        <v>102</v>
      </c>
      <c r="H16579">
        <v>9</v>
      </c>
      <c r="I16579" s="31" t="s">
        <v>103</v>
      </c>
    </row>
    <row r="16580" spans="1:9" x14ac:dyDescent="0.3">
      <c r="A16580">
        <v>16608</v>
      </c>
      <c r="B16580">
        <v>5</v>
      </c>
      <c r="C16580">
        <v>267</v>
      </c>
      <c r="D16580" s="32">
        <v>0.58611111111111114</v>
      </c>
      <c r="E16580">
        <v>10000</v>
      </c>
      <c r="G16580" s="31" t="s">
        <v>97</v>
      </c>
      <c r="H16580">
        <v>9</v>
      </c>
      <c r="I16580" s="31" t="s">
        <v>105</v>
      </c>
    </row>
    <row r="16581" spans="1:9" x14ac:dyDescent="0.3">
      <c r="A16581">
        <v>16609</v>
      </c>
      <c r="B16581">
        <v>3</v>
      </c>
      <c r="C16581">
        <v>267</v>
      </c>
      <c r="D16581" s="32">
        <v>0.6333333333333333</v>
      </c>
      <c r="E16581">
        <v>10000</v>
      </c>
      <c r="G16581" s="31" t="s">
        <v>97</v>
      </c>
      <c r="H16581">
        <v>10</v>
      </c>
      <c r="I16581" s="31" t="s">
        <v>104</v>
      </c>
    </row>
    <row r="16582" spans="1:9" x14ac:dyDescent="0.3">
      <c r="A16582">
        <v>16610</v>
      </c>
      <c r="B16582">
        <v>4</v>
      </c>
      <c r="C16582">
        <v>267</v>
      </c>
      <c r="D16582" s="32">
        <v>0.58125000000000004</v>
      </c>
      <c r="E16582">
        <v>10000</v>
      </c>
      <c r="G16582" s="31" t="s">
        <v>97</v>
      </c>
      <c r="H16582">
        <v>10</v>
      </c>
      <c r="I16582" s="31" t="s">
        <v>103</v>
      </c>
    </row>
    <row r="16583" spans="1:9" x14ac:dyDescent="0.3">
      <c r="A16583">
        <v>16611</v>
      </c>
      <c r="B16583">
        <v>5</v>
      </c>
      <c r="C16583">
        <v>267</v>
      </c>
      <c r="D16583" s="32">
        <v>0.63749999999999996</v>
      </c>
      <c r="E16583">
        <v>10000</v>
      </c>
      <c r="G16583" s="31" t="s">
        <v>97</v>
      </c>
      <c r="H16583">
        <v>10</v>
      </c>
      <c r="I16583" s="31" t="s">
        <v>105</v>
      </c>
    </row>
    <row r="16584" spans="1:9" x14ac:dyDescent="0.3">
      <c r="A16584">
        <v>16612</v>
      </c>
      <c r="B16584">
        <v>3</v>
      </c>
      <c r="C16584">
        <v>267</v>
      </c>
      <c r="D16584" s="32">
        <v>0.68611111111111112</v>
      </c>
      <c r="E16584">
        <v>10000</v>
      </c>
      <c r="F16584">
        <v>5000</v>
      </c>
      <c r="G16584" s="31" t="s">
        <v>97</v>
      </c>
      <c r="H16584">
        <v>11</v>
      </c>
      <c r="I16584" s="31" t="s">
        <v>104</v>
      </c>
    </row>
    <row r="16585" spans="1:9" x14ac:dyDescent="0.3">
      <c r="A16585">
        <v>16613</v>
      </c>
      <c r="B16585">
        <v>4</v>
      </c>
      <c r="C16585">
        <v>267</v>
      </c>
      <c r="D16585" s="32">
        <v>0.64930555555555558</v>
      </c>
      <c r="E16585">
        <v>10000</v>
      </c>
      <c r="G16585" s="31" t="s">
        <v>97</v>
      </c>
      <c r="H16585">
        <v>11</v>
      </c>
      <c r="I16585" s="31" t="s">
        <v>103</v>
      </c>
    </row>
    <row r="16586" spans="1:9" x14ac:dyDescent="0.3">
      <c r="A16586">
        <v>16614</v>
      </c>
      <c r="B16586">
        <v>5</v>
      </c>
      <c r="C16586">
        <v>267</v>
      </c>
      <c r="D16586" s="32">
        <v>0.67083333333333328</v>
      </c>
      <c r="E16586">
        <v>10000</v>
      </c>
      <c r="G16586" s="31" t="s">
        <v>97</v>
      </c>
      <c r="H16586">
        <v>11</v>
      </c>
      <c r="I16586" s="31" t="s">
        <v>105</v>
      </c>
    </row>
    <row r="16587" spans="1:9" x14ac:dyDescent="0.3">
      <c r="A16587">
        <v>16615</v>
      </c>
      <c r="B16587">
        <v>3</v>
      </c>
      <c r="C16587">
        <v>267</v>
      </c>
      <c r="D16587" s="32">
        <v>0.72847222222222219</v>
      </c>
      <c r="E16587">
        <v>10000</v>
      </c>
      <c r="F16587">
        <v>2000</v>
      </c>
      <c r="G16587" s="31" t="s">
        <v>102</v>
      </c>
      <c r="H16587">
        <v>12</v>
      </c>
      <c r="I16587" s="31" t="s">
        <v>104</v>
      </c>
    </row>
    <row r="16588" spans="1:9" x14ac:dyDescent="0.3">
      <c r="A16588">
        <v>16616</v>
      </c>
      <c r="B16588">
        <v>4</v>
      </c>
      <c r="C16588">
        <v>267</v>
      </c>
      <c r="D16588" s="32">
        <v>0.68263888888888891</v>
      </c>
      <c r="E16588">
        <v>13000</v>
      </c>
      <c r="F16588">
        <v>2000</v>
      </c>
      <c r="G16588" s="31" t="s">
        <v>97</v>
      </c>
      <c r="H16588">
        <v>12</v>
      </c>
      <c r="I16588" s="31" t="s">
        <v>103</v>
      </c>
    </row>
    <row r="16589" spans="1:9" x14ac:dyDescent="0.3">
      <c r="A16589">
        <v>16617</v>
      </c>
      <c r="B16589">
        <v>5</v>
      </c>
      <c r="C16589">
        <v>267</v>
      </c>
      <c r="D16589" s="32">
        <v>0.7</v>
      </c>
      <c r="E16589">
        <v>10000</v>
      </c>
      <c r="G16589" s="31" t="s">
        <v>102</v>
      </c>
      <c r="H16589">
        <v>12</v>
      </c>
      <c r="I16589" s="31" t="s">
        <v>105</v>
      </c>
    </row>
    <row r="16590" spans="1:9" x14ac:dyDescent="0.3">
      <c r="A16590">
        <v>16618</v>
      </c>
      <c r="B16590">
        <v>3</v>
      </c>
      <c r="C16590">
        <v>267</v>
      </c>
      <c r="D16590" s="32">
        <v>0.75902777777777775</v>
      </c>
      <c r="E16590">
        <v>10000</v>
      </c>
      <c r="F16590">
        <v>200</v>
      </c>
      <c r="G16590" s="31" t="s">
        <v>102</v>
      </c>
      <c r="H16590">
        <v>13</v>
      </c>
      <c r="I16590" s="31" t="s">
        <v>104</v>
      </c>
    </row>
    <row r="16591" spans="1:9" x14ac:dyDescent="0.3">
      <c r="A16591">
        <v>16619</v>
      </c>
      <c r="B16591">
        <v>4</v>
      </c>
      <c r="C16591">
        <v>267</v>
      </c>
      <c r="D16591" s="32">
        <v>0.70625000000000004</v>
      </c>
      <c r="E16591">
        <v>10000</v>
      </c>
      <c r="G16591" s="31" t="s">
        <v>97</v>
      </c>
      <c r="H16591">
        <v>13</v>
      </c>
      <c r="I16591" s="31" t="s">
        <v>103</v>
      </c>
    </row>
    <row r="16592" spans="1:9" x14ac:dyDescent="0.3">
      <c r="A16592">
        <v>16620</v>
      </c>
      <c r="B16592">
        <v>5</v>
      </c>
      <c r="C16592">
        <v>267</v>
      </c>
      <c r="D16592" s="32">
        <v>0.72499999999999998</v>
      </c>
      <c r="E16592">
        <v>10000</v>
      </c>
      <c r="G16592" s="31" t="s">
        <v>102</v>
      </c>
      <c r="H16592">
        <v>13</v>
      </c>
      <c r="I16592" s="31" t="s">
        <v>105</v>
      </c>
    </row>
    <row r="16593" spans="1:9" x14ac:dyDescent="0.3">
      <c r="A16593">
        <v>16621</v>
      </c>
      <c r="B16593">
        <v>3</v>
      </c>
      <c r="C16593">
        <v>267</v>
      </c>
      <c r="D16593" s="32">
        <v>0.77708333333333335</v>
      </c>
      <c r="E16593">
        <v>10000</v>
      </c>
      <c r="G16593" s="31" t="s">
        <v>102</v>
      </c>
      <c r="H16593">
        <v>14</v>
      </c>
      <c r="I16593" s="31" t="s">
        <v>104</v>
      </c>
    </row>
    <row r="16594" spans="1:9" x14ac:dyDescent="0.3">
      <c r="A16594">
        <v>16622</v>
      </c>
      <c r="B16594">
        <v>4</v>
      </c>
      <c r="C16594">
        <v>267</v>
      </c>
      <c r="D16594" s="32">
        <v>0.74930555555555556</v>
      </c>
      <c r="E16594">
        <v>10000</v>
      </c>
      <c r="G16594" s="31" t="s">
        <v>102</v>
      </c>
      <c r="H16594">
        <v>14</v>
      </c>
      <c r="I16594" s="31" t="s">
        <v>103</v>
      </c>
    </row>
    <row r="16595" spans="1:9" x14ac:dyDescent="0.3">
      <c r="A16595">
        <v>16623</v>
      </c>
      <c r="B16595">
        <v>5</v>
      </c>
      <c r="C16595">
        <v>267</v>
      </c>
      <c r="D16595" s="32">
        <v>0.74652777777777779</v>
      </c>
      <c r="E16595">
        <v>10000</v>
      </c>
      <c r="G16595" s="31" t="s">
        <v>102</v>
      </c>
      <c r="H16595">
        <v>14</v>
      </c>
      <c r="I16595" s="31" t="s">
        <v>105</v>
      </c>
    </row>
    <row r="16596" spans="1:9" x14ac:dyDescent="0.3">
      <c r="A16596">
        <v>16624</v>
      </c>
      <c r="B16596">
        <v>3</v>
      </c>
      <c r="C16596">
        <v>267</v>
      </c>
      <c r="D16596" s="32">
        <v>0.80277777777777781</v>
      </c>
      <c r="E16596">
        <v>10000</v>
      </c>
      <c r="G16596" s="31" t="s">
        <v>97</v>
      </c>
      <c r="H16596">
        <v>15</v>
      </c>
      <c r="I16596" s="31" t="s">
        <v>104</v>
      </c>
    </row>
    <row r="16597" spans="1:9" x14ac:dyDescent="0.3">
      <c r="A16597">
        <v>16625</v>
      </c>
      <c r="B16597">
        <v>4</v>
      </c>
      <c r="C16597">
        <v>267</v>
      </c>
      <c r="D16597" s="32">
        <v>0.77361111111111114</v>
      </c>
      <c r="E16597">
        <v>10000</v>
      </c>
      <c r="G16597" s="31" t="s">
        <v>102</v>
      </c>
      <c r="H16597">
        <v>15</v>
      </c>
      <c r="I16597" s="31" t="s">
        <v>103</v>
      </c>
    </row>
    <row r="16598" spans="1:9" x14ac:dyDescent="0.3">
      <c r="A16598">
        <v>16626</v>
      </c>
      <c r="B16598">
        <v>5</v>
      </c>
      <c r="C16598">
        <v>267</v>
      </c>
      <c r="D16598" s="32">
        <v>0.77500000000000002</v>
      </c>
      <c r="E16598">
        <v>10000</v>
      </c>
      <c r="G16598" s="31" t="s">
        <v>97</v>
      </c>
      <c r="H16598">
        <v>15</v>
      </c>
      <c r="I16598" s="31" t="s">
        <v>105</v>
      </c>
    </row>
    <row r="16599" spans="1:9" x14ac:dyDescent="0.3">
      <c r="A16599">
        <v>16627</v>
      </c>
      <c r="B16599">
        <v>3</v>
      </c>
      <c r="C16599">
        <v>267</v>
      </c>
      <c r="D16599" s="32">
        <v>0.82152777777777775</v>
      </c>
      <c r="E16599">
        <v>10000</v>
      </c>
      <c r="G16599" s="31" t="s">
        <v>102</v>
      </c>
      <c r="H16599">
        <v>16</v>
      </c>
      <c r="I16599" s="31" t="s">
        <v>104</v>
      </c>
    </row>
    <row r="16600" spans="1:9" x14ac:dyDescent="0.3">
      <c r="A16600">
        <v>16628</v>
      </c>
      <c r="B16600">
        <v>4</v>
      </c>
      <c r="C16600">
        <v>267</v>
      </c>
      <c r="D16600" s="32">
        <v>0.79374999999999996</v>
      </c>
      <c r="E16600">
        <v>10000</v>
      </c>
      <c r="G16600" s="31" t="s">
        <v>102</v>
      </c>
      <c r="H16600">
        <v>16</v>
      </c>
      <c r="I16600" s="31" t="s">
        <v>103</v>
      </c>
    </row>
    <row r="16601" spans="1:9" x14ac:dyDescent="0.3">
      <c r="A16601">
        <v>16629</v>
      </c>
      <c r="B16601">
        <v>5</v>
      </c>
      <c r="C16601">
        <v>267</v>
      </c>
      <c r="D16601" s="32">
        <v>0.80138888888888893</v>
      </c>
      <c r="E16601">
        <v>10000</v>
      </c>
      <c r="G16601" s="31" t="s">
        <v>102</v>
      </c>
      <c r="H16601">
        <v>16</v>
      </c>
      <c r="I16601" s="31" t="s">
        <v>105</v>
      </c>
    </row>
    <row r="16602" spans="1:9" x14ac:dyDescent="0.3">
      <c r="A16602">
        <v>16630</v>
      </c>
      <c r="B16602">
        <v>3</v>
      </c>
      <c r="C16602">
        <v>267</v>
      </c>
      <c r="D16602" s="32">
        <v>0.84513888888888888</v>
      </c>
      <c r="E16602">
        <v>10000</v>
      </c>
      <c r="F16602">
        <v>2000</v>
      </c>
      <c r="G16602" s="31" t="s">
        <v>97</v>
      </c>
      <c r="H16602">
        <v>17</v>
      </c>
      <c r="I16602" s="31" t="s">
        <v>104</v>
      </c>
    </row>
    <row r="16603" spans="1:9" x14ac:dyDescent="0.3">
      <c r="A16603">
        <v>16631</v>
      </c>
      <c r="B16603">
        <v>4</v>
      </c>
      <c r="C16603">
        <v>267</v>
      </c>
      <c r="D16603" s="32">
        <v>0.80625000000000002</v>
      </c>
      <c r="E16603">
        <v>13000</v>
      </c>
      <c r="G16603" s="31" t="s">
        <v>102</v>
      </c>
      <c r="H16603">
        <v>17</v>
      </c>
      <c r="I16603" s="31" t="s">
        <v>103</v>
      </c>
    </row>
    <row r="16604" spans="1:9" x14ac:dyDescent="0.3">
      <c r="A16604">
        <v>16632</v>
      </c>
      <c r="B16604">
        <v>5</v>
      </c>
      <c r="C16604">
        <v>267</v>
      </c>
      <c r="D16604" s="32">
        <v>0.81805555555555554</v>
      </c>
      <c r="E16604">
        <v>10000</v>
      </c>
      <c r="G16604" s="31" t="s">
        <v>97</v>
      </c>
      <c r="H16604">
        <v>17</v>
      </c>
      <c r="I16604" s="31" t="s">
        <v>105</v>
      </c>
    </row>
    <row r="16605" spans="1:9" x14ac:dyDescent="0.3">
      <c r="A16605">
        <v>16633</v>
      </c>
      <c r="B16605">
        <v>4</v>
      </c>
      <c r="C16605">
        <v>267</v>
      </c>
      <c r="D16605" s="32">
        <v>0.8354166666666667</v>
      </c>
      <c r="E16605">
        <v>10000</v>
      </c>
      <c r="F16605">
        <v>2000</v>
      </c>
      <c r="G16605" s="31" t="s">
        <v>97</v>
      </c>
      <c r="H16605">
        <v>18</v>
      </c>
      <c r="I16605" s="31" t="s">
        <v>103</v>
      </c>
    </row>
    <row r="16606" spans="1:9" x14ac:dyDescent="0.3">
      <c r="A16606">
        <v>16634</v>
      </c>
      <c r="B16606">
        <v>5</v>
      </c>
      <c r="C16606">
        <v>267</v>
      </c>
      <c r="D16606" s="32">
        <v>0.84027777777777779</v>
      </c>
      <c r="E16606">
        <v>10000</v>
      </c>
      <c r="G16606" s="31" t="s">
        <v>102</v>
      </c>
      <c r="H16606">
        <v>18</v>
      </c>
      <c r="I16606" s="31" t="s">
        <v>105</v>
      </c>
    </row>
    <row r="16607" spans="1:9" x14ac:dyDescent="0.3">
      <c r="A16607">
        <v>16635</v>
      </c>
      <c r="B16607">
        <v>2</v>
      </c>
      <c r="C16607">
        <v>268</v>
      </c>
      <c r="D16607" s="32">
        <v>0.46458333333333335</v>
      </c>
      <c r="E16607">
        <v>13000</v>
      </c>
      <c r="G16607" s="31" t="s">
        <v>102</v>
      </c>
      <c r="H16607">
        <v>4</v>
      </c>
      <c r="I16607" s="31" t="s">
        <v>98</v>
      </c>
    </row>
    <row r="16608" spans="1:9" x14ac:dyDescent="0.3">
      <c r="A16608">
        <v>16636</v>
      </c>
      <c r="B16608">
        <v>1</v>
      </c>
      <c r="C16608">
        <v>268</v>
      </c>
      <c r="D16608" s="32">
        <v>0.45</v>
      </c>
      <c r="E16608">
        <v>10000</v>
      </c>
      <c r="G16608" s="31" t="s">
        <v>102</v>
      </c>
      <c r="H16608">
        <v>4</v>
      </c>
      <c r="I16608" s="31" t="s">
        <v>99</v>
      </c>
    </row>
    <row r="16609" spans="1:9" x14ac:dyDescent="0.3">
      <c r="A16609">
        <v>16637</v>
      </c>
      <c r="B16609">
        <v>4</v>
      </c>
      <c r="C16609">
        <v>268</v>
      </c>
      <c r="D16609" s="32">
        <v>0.47986111111111113</v>
      </c>
      <c r="E16609">
        <v>10000</v>
      </c>
      <c r="G16609" s="31" t="s">
        <v>97</v>
      </c>
      <c r="H16609">
        <v>4</v>
      </c>
      <c r="I16609" s="31" t="s">
        <v>103</v>
      </c>
    </row>
    <row r="16610" spans="1:9" x14ac:dyDescent="0.3">
      <c r="A16610">
        <v>16638</v>
      </c>
      <c r="B16610">
        <v>8</v>
      </c>
      <c r="C16610">
        <v>268</v>
      </c>
      <c r="D16610" s="32">
        <v>0.45624999999999999</v>
      </c>
      <c r="E16610">
        <v>10000</v>
      </c>
      <c r="G16610" s="31" t="s">
        <v>102</v>
      </c>
      <c r="H16610">
        <v>4</v>
      </c>
      <c r="I16610" s="31" t="s">
        <v>101</v>
      </c>
    </row>
    <row r="16611" spans="1:9" x14ac:dyDescent="0.3">
      <c r="A16611">
        <v>16639</v>
      </c>
      <c r="B16611">
        <v>5</v>
      </c>
      <c r="C16611">
        <v>268</v>
      </c>
      <c r="D16611" s="32">
        <v>0.41805555555555557</v>
      </c>
      <c r="E16611">
        <v>10000</v>
      </c>
      <c r="F16611">
        <v>2000</v>
      </c>
      <c r="G16611" s="31" t="s">
        <v>102</v>
      </c>
      <c r="H16611">
        <v>4</v>
      </c>
      <c r="I16611" s="31" t="s">
        <v>105</v>
      </c>
    </row>
    <row r="16612" spans="1:9" x14ac:dyDescent="0.3">
      <c r="A16612">
        <v>16640</v>
      </c>
      <c r="B16612">
        <v>2</v>
      </c>
      <c r="C16612">
        <v>268</v>
      </c>
      <c r="D16612" s="32">
        <v>0.58750000000000002</v>
      </c>
      <c r="E16612">
        <v>10000</v>
      </c>
      <c r="G16612" s="31" t="s">
        <v>97</v>
      </c>
      <c r="H16612">
        <v>5</v>
      </c>
      <c r="I16612" s="31" t="s">
        <v>98</v>
      </c>
    </row>
    <row r="16613" spans="1:9" x14ac:dyDescent="0.3">
      <c r="A16613">
        <v>16641</v>
      </c>
      <c r="B16613">
        <v>1</v>
      </c>
      <c r="C16613">
        <v>268</v>
      </c>
      <c r="D16613" s="32">
        <v>0.55833333333333335</v>
      </c>
      <c r="E16613">
        <v>10000</v>
      </c>
      <c r="G16613" s="31" t="s">
        <v>102</v>
      </c>
      <c r="H16613">
        <v>5</v>
      </c>
      <c r="I16613" s="31" t="s">
        <v>99</v>
      </c>
    </row>
    <row r="16614" spans="1:9" x14ac:dyDescent="0.3">
      <c r="A16614">
        <v>16642</v>
      </c>
      <c r="B16614">
        <v>4</v>
      </c>
      <c r="C16614">
        <v>268</v>
      </c>
      <c r="D16614" s="32">
        <v>0.57916666666666672</v>
      </c>
      <c r="E16614">
        <v>10000</v>
      </c>
      <c r="G16614" s="31" t="s">
        <v>97</v>
      </c>
      <c r="H16614">
        <v>5</v>
      </c>
      <c r="I16614" s="31" t="s">
        <v>103</v>
      </c>
    </row>
    <row r="16615" spans="1:9" x14ac:dyDescent="0.3">
      <c r="A16615">
        <v>16643</v>
      </c>
      <c r="B16615">
        <v>8</v>
      </c>
      <c r="C16615">
        <v>268</v>
      </c>
      <c r="D16615" s="32">
        <v>0.56597222222222221</v>
      </c>
      <c r="E16615">
        <v>10000</v>
      </c>
      <c r="G16615" s="31" t="s">
        <v>97</v>
      </c>
      <c r="H16615">
        <v>5</v>
      </c>
      <c r="I16615" s="31" t="s">
        <v>101</v>
      </c>
    </row>
    <row r="16616" spans="1:9" x14ac:dyDescent="0.3">
      <c r="A16616">
        <v>16644</v>
      </c>
      <c r="B16616">
        <v>5</v>
      </c>
      <c r="C16616">
        <v>268</v>
      </c>
      <c r="D16616" s="32">
        <v>0.44305555555555554</v>
      </c>
      <c r="E16616">
        <v>10000</v>
      </c>
      <c r="G16616" s="31" t="s">
        <v>102</v>
      </c>
      <c r="H16616">
        <v>5</v>
      </c>
      <c r="I16616" s="31" t="s">
        <v>105</v>
      </c>
    </row>
    <row r="16617" spans="1:9" x14ac:dyDescent="0.3">
      <c r="A16617">
        <v>16645</v>
      </c>
      <c r="B16617">
        <v>2</v>
      </c>
      <c r="C16617">
        <v>268</v>
      </c>
      <c r="D16617" s="32">
        <v>0.63402777777777775</v>
      </c>
      <c r="E16617">
        <v>13000</v>
      </c>
      <c r="G16617" s="31" t="s">
        <v>97</v>
      </c>
      <c r="H16617">
        <v>6</v>
      </c>
      <c r="I16617" s="31" t="s">
        <v>98</v>
      </c>
    </row>
    <row r="16618" spans="1:9" x14ac:dyDescent="0.3">
      <c r="A16618">
        <v>16646</v>
      </c>
      <c r="B16618">
        <v>1</v>
      </c>
      <c r="C16618">
        <v>268</v>
      </c>
      <c r="D16618" s="32">
        <v>0.59722222222222221</v>
      </c>
      <c r="E16618">
        <v>10000</v>
      </c>
      <c r="F16618">
        <v>2000</v>
      </c>
      <c r="G16618" s="31" t="s">
        <v>97</v>
      </c>
      <c r="H16618">
        <v>6</v>
      </c>
      <c r="I16618" s="31" t="s">
        <v>99</v>
      </c>
    </row>
    <row r="16619" spans="1:9" x14ac:dyDescent="0.3">
      <c r="A16619">
        <v>16647</v>
      </c>
      <c r="B16619">
        <v>4</v>
      </c>
      <c r="C16619">
        <v>268</v>
      </c>
      <c r="D16619" s="32">
        <v>0.62638888888888888</v>
      </c>
      <c r="E16619">
        <v>10000</v>
      </c>
      <c r="F16619">
        <v>2000</v>
      </c>
      <c r="G16619" s="31" t="s">
        <v>97</v>
      </c>
      <c r="H16619">
        <v>6</v>
      </c>
      <c r="I16619" s="31" t="s">
        <v>103</v>
      </c>
    </row>
    <row r="16620" spans="1:9" x14ac:dyDescent="0.3">
      <c r="A16620">
        <v>16648</v>
      </c>
      <c r="B16620">
        <v>8</v>
      </c>
      <c r="C16620">
        <v>268</v>
      </c>
      <c r="D16620" s="32">
        <v>0.58333333333333337</v>
      </c>
      <c r="E16620">
        <v>10000</v>
      </c>
      <c r="F16620">
        <v>1000</v>
      </c>
      <c r="G16620" s="31" t="s">
        <v>97</v>
      </c>
      <c r="H16620">
        <v>6</v>
      </c>
      <c r="I16620" s="31" t="s">
        <v>101</v>
      </c>
    </row>
    <row r="16621" spans="1:9" x14ac:dyDescent="0.3">
      <c r="A16621">
        <v>16649</v>
      </c>
      <c r="B16621">
        <v>5</v>
      </c>
      <c r="C16621">
        <v>268</v>
      </c>
      <c r="D16621" s="32">
        <v>0.47083333333333333</v>
      </c>
      <c r="E16621">
        <v>10000</v>
      </c>
      <c r="G16621" s="31" t="s">
        <v>97</v>
      </c>
      <c r="H16621">
        <v>6</v>
      </c>
      <c r="I16621" s="31" t="s">
        <v>105</v>
      </c>
    </row>
    <row r="16622" spans="1:9" x14ac:dyDescent="0.3">
      <c r="A16622">
        <v>16650</v>
      </c>
      <c r="B16622">
        <v>2</v>
      </c>
      <c r="C16622">
        <v>268</v>
      </c>
      <c r="D16622" s="32">
        <v>0.7</v>
      </c>
      <c r="E16622">
        <v>10000</v>
      </c>
      <c r="F16622">
        <v>5000</v>
      </c>
      <c r="G16622" s="31" t="s">
        <v>102</v>
      </c>
      <c r="H16622">
        <v>7</v>
      </c>
      <c r="I16622" s="31" t="s">
        <v>98</v>
      </c>
    </row>
    <row r="16623" spans="1:9" x14ac:dyDescent="0.3">
      <c r="A16623">
        <v>16651</v>
      </c>
      <c r="B16623">
        <v>1</v>
      </c>
      <c r="C16623">
        <v>268</v>
      </c>
      <c r="D16623" s="32">
        <v>0.68680555555555556</v>
      </c>
      <c r="E16623">
        <v>10000</v>
      </c>
      <c r="G16623" s="31" t="s">
        <v>102</v>
      </c>
      <c r="H16623">
        <v>7</v>
      </c>
      <c r="I16623" s="31" t="s">
        <v>99</v>
      </c>
    </row>
    <row r="16624" spans="1:9" x14ac:dyDescent="0.3">
      <c r="A16624">
        <v>16652</v>
      </c>
      <c r="B16624">
        <v>4</v>
      </c>
      <c r="C16624">
        <v>268</v>
      </c>
      <c r="D16624" s="32">
        <v>0.69791666666666663</v>
      </c>
      <c r="E16624">
        <v>10000</v>
      </c>
      <c r="G16624" s="31" t="s">
        <v>102</v>
      </c>
      <c r="H16624">
        <v>7</v>
      </c>
      <c r="I16624" s="31" t="s">
        <v>103</v>
      </c>
    </row>
    <row r="16625" spans="1:9" x14ac:dyDescent="0.3">
      <c r="A16625">
        <v>16653</v>
      </c>
      <c r="B16625">
        <v>8</v>
      </c>
      <c r="C16625">
        <v>268</v>
      </c>
      <c r="D16625" s="32">
        <v>0.67083333333333328</v>
      </c>
      <c r="E16625">
        <v>10000</v>
      </c>
      <c r="G16625" s="31" t="s">
        <v>102</v>
      </c>
      <c r="H16625">
        <v>7</v>
      </c>
      <c r="I16625" s="31" t="s">
        <v>101</v>
      </c>
    </row>
    <row r="16626" spans="1:9" x14ac:dyDescent="0.3">
      <c r="A16626">
        <v>16654</v>
      </c>
      <c r="B16626">
        <v>5</v>
      </c>
      <c r="C16626">
        <v>268</v>
      </c>
      <c r="D16626" s="32">
        <v>0.49305555555555558</v>
      </c>
      <c r="E16626">
        <v>10000</v>
      </c>
      <c r="G16626" s="31" t="s">
        <v>97</v>
      </c>
      <c r="H16626">
        <v>7</v>
      </c>
      <c r="I16626" s="31" t="s">
        <v>105</v>
      </c>
    </row>
    <row r="16627" spans="1:9" x14ac:dyDescent="0.3">
      <c r="A16627">
        <v>16655</v>
      </c>
      <c r="B16627">
        <v>2</v>
      </c>
      <c r="C16627">
        <v>268</v>
      </c>
      <c r="D16627" s="32">
        <v>0.71736111111111112</v>
      </c>
      <c r="E16627">
        <v>13000</v>
      </c>
      <c r="F16627">
        <v>5000</v>
      </c>
      <c r="G16627" s="31" t="s">
        <v>102</v>
      </c>
      <c r="H16627">
        <v>8</v>
      </c>
      <c r="I16627" s="31" t="s">
        <v>98</v>
      </c>
    </row>
    <row r="16628" spans="1:9" x14ac:dyDescent="0.3">
      <c r="A16628">
        <v>16656</v>
      </c>
      <c r="B16628">
        <v>1</v>
      </c>
      <c r="C16628">
        <v>268</v>
      </c>
      <c r="D16628" s="32">
        <v>0.74722222222222223</v>
      </c>
      <c r="E16628">
        <v>10000</v>
      </c>
      <c r="G16628" s="31" t="s">
        <v>102</v>
      </c>
      <c r="H16628">
        <v>8</v>
      </c>
      <c r="I16628" s="31" t="s">
        <v>99</v>
      </c>
    </row>
    <row r="16629" spans="1:9" x14ac:dyDescent="0.3">
      <c r="A16629">
        <v>16657</v>
      </c>
      <c r="B16629">
        <v>4</v>
      </c>
      <c r="C16629">
        <v>268</v>
      </c>
      <c r="D16629" s="32">
        <v>0.72083333333333333</v>
      </c>
      <c r="E16629">
        <v>10000</v>
      </c>
      <c r="G16629" s="31" t="s">
        <v>102</v>
      </c>
      <c r="H16629">
        <v>8</v>
      </c>
      <c r="I16629" s="31" t="s">
        <v>103</v>
      </c>
    </row>
    <row r="16630" spans="1:9" x14ac:dyDescent="0.3">
      <c r="A16630">
        <v>16658</v>
      </c>
      <c r="B16630">
        <v>8</v>
      </c>
      <c r="C16630">
        <v>268</v>
      </c>
      <c r="D16630" s="32">
        <v>0.70833333333333337</v>
      </c>
      <c r="E16630">
        <v>10000</v>
      </c>
      <c r="F16630">
        <v>1000</v>
      </c>
      <c r="G16630" s="31" t="s">
        <v>102</v>
      </c>
      <c r="H16630">
        <v>8</v>
      </c>
      <c r="I16630" s="31" t="s">
        <v>101</v>
      </c>
    </row>
    <row r="16631" spans="1:9" x14ac:dyDescent="0.3">
      <c r="A16631">
        <v>16659</v>
      </c>
      <c r="B16631">
        <v>5</v>
      </c>
      <c r="C16631">
        <v>268</v>
      </c>
      <c r="D16631" s="32">
        <v>0.52708333333333335</v>
      </c>
      <c r="E16631">
        <v>13000</v>
      </c>
      <c r="F16631">
        <v>2000</v>
      </c>
      <c r="G16631" s="31" t="s">
        <v>102</v>
      </c>
      <c r="H16631">
        <v>8</v>
      </c>
      <c r="I16631" s="31" t="s">
        <v>105</v>
      </c>
    </row>
    <row r="16632" spans="1:9" x14ac:dyDescent="0.3">
      <c r="A16632">
        <v>16660</v>
      </c>
      <c r="B16632">
        <v>2</v>
      </c>
      <c r="C16632">
        <v>268</v>
      </c>
      <c r="D16632" s="32">
        <v>0.66319444444444442</v>
      </c>
      <c r="E16632">
        <v>10000</v>
      </c>
      <c r="G16632" s="31" t="s">
        <v>97</v>
      </c>
      <c r="H16632">
        <v>9</v>
      </c>
      <c r="I16632" s="31" t="s">
        <v>98</v>
      </c>
    </row>
    <row r="16633" spans="1:9" x14ac:dyDescent="0.3">
      <c r="A16633">
        <v>16661</v>
      </c>
      <c r="B16633">
        <v>1</v>
      </c>
      <c r="C16633">
        <v>268</v>
      </c>
      <c r="D16633" s="32">
        <v>0.78125</v>
      </c>
      <c r="E16633">
        <v>10000</v>
      </c>
      <c r="F16633">
        <v>1000</v>
      </c>
      <c r="G16633" s="31" t="s">
        <v>97</v>
      </c>
      <c r="H16633">
        <v>9</v>
      </c>
      <c r="I16633" s="31" t="s">
        <v>99</v>
      </c>
    </row>
    <row r="16634" spans="1:9" x14ac:dyDescent="0.3">
      <c r="A16634">
        <v>16662</v>
      </c>
      <c r="B16634">
        <v>4</v>
      </c>
      <c r="C16634">
        <v>268</v>
      </c>
      <c r="D16634" s="32">
        <v>0.74236111111111114</v>
      </c>
      <c r="E16634">
        <v>6000</v>
      </c>
      <c r="G16634" s="31" t="s">
        <v>102</v>
      </c>
      <c r="H16634">
        <v>9</v>
      </c>
      <c r="I16634" s="31" t="s">
        <v>103</v>
      </c>
    </row>
    <row r="16635" spans="1:9" x14ac:dyDescent="0.3">
      <c r="A16635">
        <v>16663</v>
      </c>
      <c r="B16635">
        <v>8</v>
      </c>
      <c r="C16635">
        <v>268</v>
      </c>
      <c r="D16635" s="32">
        <v>0.74305555555555558</v>
      </c>
      <c r="E16635">
        <v>10000</v>
      </c>
      <c r="F16635">
        <v>2000</v>
      </c>
      <c r="G16635" s="31" t="s">
        <v>102</v>
      </c>
      <c r="H16635">
        <v>9</v>
      </c>
      <c r="I16635" s="31" t="s">
        <v>101</v>
      </c>
    </row>
    <row r="16636" spans="1:9" x14ac:dyDescent="0.3">
      <c r="A16636">
        <v>16664</v>
      </c>
      <c r="B16636">
        <v>5</v>
      </c>
      <c r="C16636">
        <v>268</v>
      </c>
      <c r="D16636" s="32">
        <v>0.55069444444444449</v>
      </c>
      <c r="E16636">
        <v>13000</v>
      </c>
      <c r="F16636">
        <v>1000</v>
      </c>
      <c r="G16636" s="31" t="s">
        <v>97</v>
      </c>
      <c r="H16636">
        <v>9</v>
      </c>
      <c r="I16636" s="31" t="s">
        <v>105</v>
      </c>
    </row>
    <row r="16637" spans="1:9" x14ac:dyDescent="0.3">
      <c r="A16637">
        <v>16665</v>
      </c>
      <c r="B16637">
        <v>2</v>
      </c>
      <c r="C16637">
        <v>268</v>
      </c>
      <c r="D16637" s="32">
        <v>0.78194444444444444</v>
      </c>
      <c r="E16637">
        <v>10000</v>
      </c>
      <c r="F16637">
        <v>1000</v>
      </c>
      <c r="G16637" s="31" t="s">
        <v>97</v>
      </c>
      <c r="H16637">
        <v>10</v>
      </c>
      <c r="I16637" s="31" t="s">
        <v>98</v>
      </c>
    </row>
    <row r="16638" spans="1:9" x14ac:dyDescent="0.3">
      <c r="A16638">
        <v>16666</v>
      </c>
      <c r="B16638">
        <v>1</v>
      </c>
      <c r="C16638">
        <v>268</v>
      </c>
      <c r="D16638" s="32">
        <v>0.80138888888888893</v>
      </c>
      <c r="E16638">
        <v>10000</v>
      </c>
      <c r="F16638">
        <v>1000</v>
      </c>
      <c r="G16638" s="31" t="s">
        <v>102</v>
      </c>
      <c r="H16638">
        <v>10</v>
      </c>
      <c r="I16638" s="31" t="s">
        <v>99</v>
      </c>
    </row>
    <row r="16639" spans="1:9" x14ac:dyDescent="0.3">
      <c r="A16639">
        <v>16667</v>
      </c>
      <c r="B16639">
        <v>4</v>
      </c>
      <c r="C16639">
        <v>268</v>
      </c>
      <c r="D16639" s="32">
        <v>0.75902777777777775</v>
      </c>
      <c r="E16639">
        <v>13000</v>
      </c>
      <c r="G16639" s="31" t="s">
        <v>97</v>
      </c>
      <c r="H16639">
        <v>10</v>
      </c>
      <c r="I16639" s="31" t="s">
        <v>103</v>
      </c>
    </row>
    <row r="16640" spans="1:9" x14ac:dyDescent="0.3">
      <c r="A16640">
        <v>16668</v>
      </c>
      <c r="B16640">
        <v>8</v>
      </c>
      <c r="C16640">
        <v>268</v>
      </c>
      <c r="D16640" s="32">
        <v>0.75902777777777775</v>
      </c>
      <c r="E16640">
        <v>10000</v>
      </c>
      <c r="G16640" s="31" t="s">
        <v>97</v>
      </c>
      <c r="H16640">
        <v>10</v>
      </c>
      <c r="I16640" s="31" t="s">
        <v>101</v>
      </c>
    </row>
    <row r="16641" spans="1:9" x14ac:dyDescent="0.3">
      <c r="A16641">
        <v>16669</v>
      </c>
      <c r="B16641">
        <v>5</v>
      </c>
      <c r="C16641">
        <v>268</v>
      </c>
      <c r="D16641" s="32">
        <v>0.58819444444444446</v>
      </c>
      <c r="E16641">
        <v>10000</v>
      </c>
      <c r="G16641" s="31" t="s">
        <v>97</v>
      </c>
      <c r="H16641">
        <v>10</v>
      </c>
      <c r="I16641" s="31" t="s">
        <v>105</v>
      </c>
    </row>
    <row r="16642" spans="1:9" x14ac:dyDescent="0.3">
      <c r="A16642">
        <v>16670</v>
      </c>
      <c r="B16642">
        <v>2</v>
      </c>
      <c r="C16642">
        <v>268</v>
      </c>
      <c r="D16642" s="32">
        <v>0.80694444444444446</v>
      </c>
      <c r="E16642">
        <v>10000</v>
      </c>
      <c r="G16642" s="31" t="s">
        <v>102</v>
      </c>
      <c r="H16642">
        <v>11</v>
      </c>
      <c r="I16642" s="31" t="s">
        <v>98</v>
      </c>
    </row>
    <row r="16643" spans="1:9" x14ac:dyDescent="0.3">
      <c r="A16643">
        <v>16671</v>
      </c>
      <c r="B16643">
        <v>1</v>
      </c>
      <c r="C16643">
        <v>268</v>
      </c>
      <c r="D16643" s="32">
        <v>0.85138888888888886</v>
      </c>
      <c r="E16643">
        <v>10000</v>
      </c>
      <c r="G16643" s="31" t="s">
        <v>102</v>
      </c>
      <c r="H16643">
        <v>11</v>
      </c>
      <c r="I16643" s="31" t="s">
        <v>99</v>
      </c>
    </row>
    <row r="16644" spans="1:9" x14ac:dyDescent="0.3">
      <c r="A16644">
        <v>16672</v>
      </c>
      <c r="B16644">
        <v>4</v>
      </c>
      <c r="C16644">
        <v>268</v>
      </c>
      <c r="D16644" s="32">
        <v>0.78402777777777777</v>
      </c>
      <c r="E16644">
        <v>10000</v>
      </c>
      <c r="G16644" s="31" t="s">
        <v>97</v>
      </c>
      <c r="H16644">
        <v>11</v>
      </c>
      <c r="I16644" s="31" t="s">
        <v>103</v>
      </c>
    </row>
    <row r="16645" spans="1:9" x14ac:dyDescent="0.3">
      <c r="A16645">
        <v>16673</v>
      </c>
      <c r="B16645">
        <v>8</v>
      </c>
      <c r="C16645">
        <v>268</v>
      </c>
      <c r="D16645" s="32">
        <v>0.78749999999999998</v>
      </c>
      <c r="E16645">
        <v>10000</v>
      </c>
      <c r="G16645" s="31" t="s">
        <v>97</v>
      </c>
      <c r="H16645">
        <v>11</v>
      </c>
      <c r="I16645" s="31" t="s">
        <v>101</v>
      </c>
    </row>
    <row r="16646" spans="1:9" x14ac:dyDescent="0.3">
      <c r="A16646">
        <v>16674</v>
      </c>
      <c r="B16646">
        <v>5</v>
      </c>
      <c r="C16646">
        <v>268</v>
      </c>
      <c r="D16646" s="32">
        <v>0.58819444444444446</v>
      </c>
      <c r="E16646">
        <v>10000</v>
      </c>
      <c r="G16646" s="31" t="s">
        <v>97</v>
      </c>
      <c r="H16646">
        <v>11</v>
      </c>
      <c r="I16646" s="31" t="s">
        <v>105</v>
      </c>
    </row>
    <row r="16647" spans="1:9" x14ac:dyDescent="0.3">
      <c r="A16647">
        <v>16675</v>
      </c>
      <c r="B16647">
        <v>4</v>
      </c>
      <c r="C16647">
        <v>268</v>
      </c>
      <c r="D16647" s="32">
        <v>0.8041666666666667</v>
      </c>
      <c r="E16647">
        <v>10000</v>
      </c>
      <c r="G16647" s="31" t="s">
        <v>102</v>
      </c>
      <c r="H16647">
        <v>12</v>
      </c>
      <c r="I16647" s="31" t="s">
        <v>103</v>
      </c>
    </row>
    <row r="16648" spans="1:9" x14ac:dyDescent="0.3">
      <c r="A16648">
        <v>16676</v>
      </c>
      <c r="B16648">
        <v>8</v>
      </c>
      <c r="C16648">
        <v>268</v>
      </c>
      <c r="D16648" s="32">
        <v>0.84722222222222221</v>
      </c>
      <c r="E16648">
        <v>10000</v>
      </c>
      <c r="G16648" s="31" t="s">
        <v>102</v>
      </c>
      <c r="H16648">
        <v>12</v>
      </c>
      <c r="I16648" s="31" t="s">
        <v>101</v>
      </c>
    </row>
    <row r="16649" spans="1:9" x14ac:dyDescent="0.3">
      <c r="A16649">
        <v>16677</v>
      </c>
      <c r="B16649">
        <v>5</v>
      </c>
      <c r="C16649">
        <v>268</v>
      </c>
      <c r="D16649" s="32">
        <v>0.60416666666666663</v>
      </c>
      <c r="E16649">
        <v>10000</v>
      </c>
      <c r="G16649" s="31" t="s">
        <v>97</v>
      </c>
      <c r="H16649">
        <v>12</v>
      </c>
      <c r="I16649" s="31" t="s">
        <v>105</v>
      </c>
    </row>
    <row r="16650" spans="1:9" x14ac:dyDescent="0.3">
      <c r="A16650">
        <v>16678</v>
      </c>
      <c r="B16650">
        <v>4</v>
      </c>
      <c r="C16650">
        <v>268</v>
      </c>
      <c r="D16650" s="32">
        <v>0.8354166666666667</v>
      </c>
      <c r="E16650">
        <v>10000</v>
      </c>
      <c r="G16650" s="31" t="s">
        <v>97</v>
      </c>
      <c r="H16650">
        <v>13</v>
      </c>
      <c r="I16650" s="31" t="s">
        <v>103</v>
      </c>
    </row>
    <row r="16651" spans="1:9" x14ac:dyDescent="0.3">
      <c r="A16651">
        <v>16679</v>
      </c>
      <c r="B16651">
        <v>5</v>
      </c>
      <c r="C16651">
        <v>268</v>
      </c>
      <c r="D16651" s="32">
        <v>0.62013888888888891</v>
      </c>
      <c r="E16651">
        <v>10000</v>
      </c>
      <c r="G16651" s="31" t="s">
        <v>97</v>
      </c>
      <c r="H16651">
        <v>13</v>
      </c>
      <c r="I16651" s="31" t="s">
        <v>105</v>
      </c>
    </row>
    <row r="16652" spans="1:9" x14ac:dyDescent="0.3">
      <c r="A16652">
        <v>16680</v>
      </c>
      <c r="B16652">
        <v>5</v>
      </c>
      <c r="C16652">
        <v>268</v>
      </c>
      <c r="D16652" s="32">
        <v>0.65069444444444446</v>
      </c>
      <c r="E16652">
        <v>10000</v>
      </c>
      <c r="F16652">
        <v>2000</v>
      </c>
      <c r="G16652" s="31" t="s">
        <v>97</v>
      </c>
      <c r="H16652">
        <v>14</v>
      </c>
      <c r="I16652" s="31" t="s">
        <v>105</v>
      </c>
    </row>
    <row r="16653" spans="1:9" x14ac:dyDescent="0.3">
      <c r="A16653">
        <v>16681</v>
      </c>
      <c r="B16653">
        <v>5</v>
      </c>
      <c r="C16653">
        <v>268</v>
      </c>
      <c r="D16653" s="32">
        <v>0.67361111111111116</v>
      </c>
      <c r="E16653">
        <v>10000</v>
      </c>
      <c r="F16653">
        <v>4000</v>
      </c>
      <c r="G16653" s="31" t="s">
        <v>102</v>
      </c>
      <c r="H16653">
        <v>15</v>
      </c>
      <c r="I16653" s="31" t="s">
        <v>105</v>
      </c>
    </row>
    <row r="16654" spans="1:9" x14ac:dyDescent="0.3">
      <c r="A16654">
        <v>16682</v>
      </c>
      <c r="B16654">
        <v>5</v>
      </c>
      <c r="C16654">
        <v>268</v>
      </c>
      <c r="D16654" s="32">
        <v>0.7319444444444444</v>
      </c>
      <c r="E16654">
        <v>10000</v>
      </c>
      <c r="G16654" s="31" t="s">
        <v>97</v>
      </c>
      <c r="H16654">
        <v>16</v>
      </c>
      <c r="I16654" s="31" t="s">
        <v>105</v>
      </c>
    </row>
    <row r="16655" spans="1:9" x14ac:dyDescent="0.3">
      <c r="A16655">
        <v>16683</v>
      </c>
      <c r="B16655">
        <v>5</v>
      </c>
      <c r="C16655">
        <v>268</v>
      </c>
      <c r="D16655" s="32">
        <v>0.75347222222222221</v>
      </c>
      <c r="E16655">
        <v>10000</v>
      </c>
      <c r="G16655" s="31" t="s">
        <v>97</v>
      </c>
      <c r="H16655">
        <v>17</v>
      </c>
      <c r="I16655" s="31" t="s">
        <v>105</v>
      </c>
    </row>
    <row r="16656" spans="1:9" x14ac:dyDescent="0.3">
      <c r="A16656">
        <v>16684</v>
      </c>
      <c r="B16656">
        <v>5</v>
      </c>
      <c r="C16656">
        <v>268</v>
      </c>
      <c r="D16656" s="32">
        <v>0.77847222222222223</v>
      </c>
      <c r="E16656">
        <v>10000</v>
      </c>
      <c r="G16656" s="31" t="s">
        <v>97</v>
      </c>
      <c r="H16656">
        <v>18</v>
      </c>
      <c r="I16656" s="31" t="s">
        <v>105</v>
      </c>
    </row>
    <row r="16657" spans="1:9" x14ac:dyDescent="0.3">
      <c r="A16657">
        <v>16685</v>
      </c>
      <c r="B16657">
        <v>5</v>
      </c>
      <c r="C16657">
        <v>268</v>
      </c>
      <c r="D16657" s="32">
        <v>0.79652777777777772</v>
      </c>
      <c r="E16657">
        <v>10000</v>
      </c>
      <c r="G16657" s="31" t="s">
        <v>97</v>
      </c>
      <c r="H16657">
        <v>19</v>
      </c>
      <c r="I16657" s="31" t="s">
        <v>105</v>
      </c>
    </row>
    <row r="16658" spans="1:9" x14ac:dyDescent="0.3">
      <c r="A16658">
        <v>16686</v>
      </c>
      <c r="B16658">
        <v>5</v>
      </c>
      <c r="C16658">
        <v>268</v>
      </c>
      <c r="D16658" s="32">
        <v>0.81666666666666665</v>
      </c>
      <c r="E16658">
        <v>13000</v>
      </c>
      <c r="G16658" s="31" t="s">
        <v>97</v>
      </c>
      <c r="H16658">
        <v>20</v>
      </c>
      <c r="I16658" s="31" t="s">
        <v>105</v>
      </c>
    </row>
    <row r="16659" spans="1:9" x14ac:dyDescent="0.3">
      <c r="A16659">
        <v>16687</v>
      </c>
      <c r="B16659">
        <v>5</v>
      </c>
      <c r="C16659">
        <v>268</v>
      </c>
      <c r="D16659" s="32">
        <v>0.83958333333333335</v>
      </c>
      <c r="E16659">
        <v>10000</v>
      </c>
      <c r="G16659" s="31" t="s">
        <v>102</v>
      </c>
      <c r="H16659">
        <v>21</v>
      </c>
      <c r="I16659" s="31" t="s">
        <v>105</v>
      </c>
    </row>
    <row r="16660" spans="1:9" x14ac:dyDescent="0.3">
      <c r="A16660">
        <v>16688</v>
      </c>
      <c r="B16660">
        <v>3</v>
      </c>
      <c r="C16660">
        <v>269</v>
      </c>
      <c r="D16660" s="32">
        <v>0.43541666666666667</v>
      </c>
      <c r="E16660">
        <v>10000</v>
      </c>
      <c r="F16660">
        <v>1000</v>
      </c>
      <c r="G16660" s="31" t="s">
        <v>97</v>
      </c>
      <c r="H16660">
        <v>4</v>
      </c>
      <c r="I16660" s="31" t="s">
        <v>104</v>
      </c>
    </row>
    <row r="16661" spans="1:9" x14ac:dyDescent="0.3">
      <c r="A16661">
        <v>16689</v>
      </c>
      <c r="B16661">
        <v>2</v>
      </c>
      <c r="C16661">
        <v>269</v>
      </c>
      <c r="D16661" s="32">
        <v>0.43402777777777779</v>
      </c>
      <c r="E16661">
        <v>10000</v>
      </c>
      <c r="G16661" s="31" t="s">
        <v>102</v>
      </c>
      <c r="H16661">
        <v>4</v>
      </c>
      <c r="I16661" s="31" t="s">
        <v>98</v>
      </c>
    </row>
    <row r="16662" spans="1:9" x14ac:dyDescent="0.3">
      <c r="A16662">
        <v>16690</v>
      </c>
      <c r="B16662">
        <v>1</v>
      </c>
      <c r="C16662">
        <v>269</v>
      </c>
      <c r="D16662" s="32">
        <v>0.44930555555555557</v>
      </c>
      <c r="E16662">
        <v>10000</v>
      </c>
      <c r="G16662" s="31" t="s">
        <v>97</v>
      </c>
      <c r="H16662">
        <v>4</v>
      </c>
      <c r="I16662" s="31" t="s">
        <v>99</v>
      </c>
    </row>
    <row r="16663" spans="1:9" x14ac:dyDescent="0.3">
      <c r="A16663">
        <v>16691</v>
      </c>
      <c r="B16663">
        <v>6</v>
      </c>
      <c r="C16663">
        <v>269</v>
      </c>
      <c r="D16663" s="32">
        <v>0.44097222222222221</v>
      </c>
      <c r="E16663">
        <v>10000</v>
      </c>
      <c r="F16663">
        <v>1000</v>
      </c>
      <c r="G16663" s="31" t="s">
        <v>97</v>
      </c>
      <c r="H16663">
        <v>4</v>
      </c>
      <c r="I16663" s="31" t="s">
        <v>100</v>
      </c>
    </row>
    <row r="16664" spans="1:9" x14ac:dyDescent="0.3">
      <c r="A16664">
        <v>16692</v>
      </c>
      <c r="B16664">
        <v>4</v>
      </c>
      <c r="C16664">
        <v>269</v>
      </c>
      <c r="D16664" s="32">
        <v>0.43402777777777779</v>
      </c>
      <c r="E16664">
        <v>10000</v>
      </c>
      <c r="G16664" s="31" t="s">
        <v>97</v>
      </c>
      <c r="H16664">
        <v>4</v>
      </c>
      <c r="I16664" s="31" t="s">
        <v>103</v>
      </c>
    </row>
    <row r="16665" spans="1:9" x14ac:dyDescent="0.3">
      <c r="A16665">
        <v>16693</v>
      </c>
      <c r="B16665">
        <v>8</v>
      </c>
      <c r="C16665">
        <v>269</v>
      </c>
      <c r="D16665" s="32">
        <v>0.50138888888888888</v>
      </c>
      <c r="E16665">
        <v>13000</v>
      </c>
      <c r="G16665" s="31" t="s">
        <v>102</v>
      </c>
      <c r="H16665">
        <v>4</v>
      </c>
      <c r="I16665" s="31" t="s">
        <v>101</v>
      </c>
    </row>
    <row r="16666" spans="1:9" x14ac:dyDescent="0.3">
      <c r="A16666">
        <v>16694</v>
      </c>
      <c r="B16666">
        <v>5</v>
      </c>
      <c r="C16666">
        <v>269</v>
      </c>
      <c r="D16666" s="32">
        <v>0.4513888888888889</v>
      </c>
      <c r="E16666">
        <v>10000</v>
      </c>
      <c r="G16666" s="31" t="s">
        <v>97</v>
      </c>
      <c r="H16666">
        <v>4</v>
      </c>
      <c r="I16666" s="31" t="s">
        <v>105</v>
      </c>
    </row>
    <row r="16667" spans="1:9" x14ac:dyDescent="0.3">
      <c r="A16667">
        <v>16695</v>
      </c>
      <c r="B16667">
        <v>3</v>
      </c>
      <c r="C16667">
        <v>269</v>
      </c>
      <c r="D16667" s="32">
        <v>0.47361111111111109</v>
      </c>
      <c r="E16667">
        <v>10000</v>
      </c>
      <c r="G16667" s="31" t="s">
        <v>97</v>
      </c>
      <c r="H16667">
        <v>5</v>
      </c>
      <c r="I16667" s="31" t="s">
        <v>104</v>
      </c>
    </row>
    <row r="16668" spans="1:9" x14ac:dyDescent="0.3">
      <c r="A16668">
        <v>16696</v>
      </c>
      <c r="B16668">
        <v>2</v>
      </c>
      <c r="C16668">
        <v>269</v>
      </c>
      <c r="D16668" s="32">
        <v>0.45069444444444445</v>
      </c>
      <c r="E16668">
        <v>10000</v>
      </c>
      <c r="G16668" s="31" t="s">
        <v>102</v>
      </c>
      <c r="H16668">
        <v>5</v>
      </c>
      <c r="I16668" s="31" t="s">
        <v>98</v>
      </c>
    </row>
    <row r="16669" spans="1:9" x14ac:dyDescent="0.3">
      <c r="A16669">
        <v>16697</v>
      </c>
      <c r="B16669">
        <v>1</v>
      </c>
      <c r="C16669">
        <v>269</v>
      </c>
      <c r="D16669" s="32">
        <v>0.4909722222222222</v>
      </c>
      <c r="E16669">
        <v>10000</v>
      </c>
      <c r="G16669" s="31" t="s">
        <v>97</v>
      </c>
      <c r="H16669">
        <v>5</v>
      </c>
      <c r="I16669" s="31" t="s">
        <v>99</v>
      </c>
    </row>
    <row r="16670" spans="1:9" x14ac:dyDescent="0.3">
      <c r="A16670">
        <v>16698</v>
      </c>
      <c r="B16670">
        <v>6</v>
      </c>
      <c r="C16670">
        <v>269</v>
      </c>
      <c r="D16670" s="32">
        <v>0.56388888888888888</v>
      </c>
      <c r="E16670">
        <v>10000</v>
      </c>
      <c r="G16670" s="31" t="s">
        <v>102</v>
      </c>
      <c r="H16670">
        <v>5</v>
      </c>
      <c r="I16670" s="31" t="s">
        <v>100</v>
      </c>
    </row>
    <row r="16671" spans="1:9" x14ac:dyDescent="0.3">
      <c r="A16671">
        <v>16699</v>
      </c>
      <c r="B16671">
        <v>4</v>
      </c>
      <c r="C16671">
        <v>269</v>
      </c>
      <c r="D16671" s="32">
        <v>0.48888888888888887</v>
      </c>
      <c r="E16671">
        <v>10000</v>
      </c>
      <c r="G16671" s="31" t="s">
        <v>102</v>
      </c>
      <c r="H16671">
        <v>5</v>
      </c>
      <c r="I16671" s="31" t="s">
        <v>103</v>
      </c>
    </row>
    <row r="16672" spans="1:9" x14ac:dyDescent="0.3">
      <c r="A16672">
        <v>16700</v>
      </c>
      <c r="B16672">
        <v>8</v>
      </c>
      <c r="C16672">
        <v>269</v>
      </c>
      <c r="D16672" s="32">
        <v>0.51736111111111116</v>
      </c>
      <c r="E16672">
        <v>10000</v>
      </c>
      <c r="F16672">
        <v>1000</v>
      </c>
      <c r="G16672" s="31" t="s">
        <v>102</v>
      </c>
      <c r="H16672">
        <v>5</v>
      </c>
      <c r="I16672" s="31" t="s">
        <v>101</v>
      </c>
    </row>
    <row r="16673" spans="1:9" x14ac:dyDescent="0.3">
      <c r="A16673">
        <v>16701</v>
      </c>
      <c r="B16673">
        <v>5</v>
      </c>
      <c r="C16673">
        <v>269</v>
      </c>
      <c r="D16673" s="32">
        <v>0.47222222222222221</v>
      </c>
      <c r="E16673">
        <v>10000</v>
      </c>
      <c r="G16673" s="31" t="s">
        <v>97</v>
      </c>
      <c r="H16673">
        <v>5</v>
      </c>
      <c r="I16673" s="31" t="s">
        <v>105</v>
      </c>
    </row>
    <row r="16674" spans="1:9" x14ac:dyDescent="0.3">
      <c r="A16674">
        <v>16702</v>
      </c>
      <c r="B16674">
        <v>3</v>
      </c>
      <c r="C16674">
        <v>269</v>
      </c>
      <c r="D16674" s="32">
        <v>0.52986111111111112</v>
      </c>
      <c r="E16674">
        <v>10000</v>
      </c>
      <c r="F16674">
        <v>1000</v>
      </c>
      <c r="G16674" s="31" t="s">
        <v>97</v>
      </c>
      <c r="H16674">
        <v>6</v>
      </c>
      <c r="I16674" s="31" t="s">
        <v>104</v>
      </c>
    </row>
    <row r="16675" spans="1:9" x14ac:dyDescent="0.3">
      <c r="A16675">
        <v>16703</v>
      </c>
      <c r="B16675">
        <v>2</v>
      </c>
      <c r="C16675">
        <v>269</v>
      </c>
      <c r="D16675" s="32">
        <v>0.4826388888888889</v>
      </c>
      <c r="E16675">
        <v>13000</v>
      </c>
      <c r="G16675" s="31" t="s">
        <v>102</v>
      </c>
      <c r="H16675">
        <v>6</v>
      </c>
      <c r="I16675" s="31" t="s">
        <v>98</v>
      </c>
    </row>
    <row r="16676" spans="1:9" x14ac:dyDescent="0.3">
      <c r="A16676">
        <v>16704</v>
      </c>
      <c r="B16676">
        <v>1</v>
      </c>
      <c r="C16676">
        <v>269</v>
      </c>
      <c r="D16676" s="32">
        <v>0.52986111111111112</v>
      </c>
      <c r="E16676">
        <v>10000</v>
      </c>
      <c r="G16676" s="31" t="s">
        <v>102</v>
      </c>
      <c r="H16676">
        <v>6</v>
      </c>
      <c r="I16676" s="31" t="s">
        <v>99</v>
      </c>
    </row>
    <row r="16677" spans="1:9" x14ac:dyDescent="0.3">
      <c r="A16677">
        <v>16705</v>
      </c>
      <c r="B16677">
        <v>6</v>
      </c>
      <c r="C16677">
        <v>269</v>
      </c>
      <c r="D16677" s="32">
        <v>0.7368055555555556</v>
      </c>
      <c r="E16677">
        <v>10000</v>
      </c>
      <c r="G16677" s="31" t="s">
        <v>97</v>
      </c>
      <c r="H16677">
        <v>6</v>
      </c>
      <c r="I16677" s="31" t="s">
        <v>100</v>
      </c>
    </row>
    <row r="16678" spans="1:9" x14ac:dyDescent="0.3">
      <c r="A16678">
        <v>16706</v>
      </c>
      <c r="B16678">
        <v>4</v>
      </c>
      <c r="C16678">
        <v>269</v>
      </c>
      <c r="D16678" s="32">
        <v>0.52222222222222225</v>
      </c>
      <c r="E16678">
        <v>10000</v>
      </c>
      <c r="G16678" s="31" t="s">
        <v>97</v>
      </c>
      <c r="H16678">
        <v>6</v>
      </c>
      <c r="I16678" s="31" t="s">
        <v>103</v>
      </c>
    </row>
    <row r="16679" spans="1:9" x14ac:dyDescent="0.3">
      <c r="A16679">
        <v>16707</v>
      </c>
      <c r="B16679">
        <v>8</v>
      </c>
      <c r="C16679">
        <v>269</v>
      </c>
      <c r="D16679" s="32">
        <v>0.61250000000000004</v>
      </c>
      <c r="E16679">
        <v>10000</v>
      </c>
      <c r="G16679" s="31" t="s">
        <v>97</v>
      </c>
      <c r="H16679">
        <v>6</v>
      </c>
      <c r="I16679" s="31" t="s">
        <v>101</v>
      </c>
    </row>
    <row r="16680" spans="1:9" x14ac:dyDescent="0.3">
      <c r="A16680">
        <v>16708</v>
      </c>
      <c r="B16680">
        <v>5</v>
      </c>
      <c r="C16680">
        <v>269</v>
      </c>
      <c r="D16680" s="32">
        <v>0.4909722222222222</v>
      </c>
      <c r="E16680">
        <v>10000</v>
      </c>
      <c r="G16680" s="31" t="s">
        <v>102</v>
      </c>
      <c r="H16680">
        <v>6</v>
      </c>
      <c r="I16680" s="31" t="s">
        <v>105</v>
      </c>
    </row>
    <row r="16681" spans="1:9" x14ac:dyDescent="0.3">
      <c r="A16681">
        <v>16709</v>
      </c>
      <c r="B16681">
        <v>3</v>
      </c>
      <c r="C16681">
        <v>269</v>
      </c>
      <c r="D16681" s="32">
        <v>0.56388888888888888</v>
      </c>
      <c r="E16681">
        <v>10000</v>
      </c>
      <c r="G16681" s="31" t="s">
        <v>102</v>
      </c>
      <c r="H16681">
        <v>7</v>
      </c>
      <c r="I16681" s="31" t="s">
        <v>104</v>
      </c>
    </row>
    <row r="16682" spans="1:9" x14ac:dyDescent="0.3">
      <c r="A16682">
        <v>16710</v>
      </c>
      <c r="B16682">
        <v>2</v>
      </c>
      <c r="C16682">
        <v>269</v>
      </c>
      <c r="D16682" s="32">
        <v>0.52986111111111112</v>
      </c>
      <c r="E16682">
        <v>13000</v>
      </c>
      <c r="G16682" s="31" t="s">
        <v>97</v>
      </c>
      <c r="H16682">
        <v>7</v>
      </c>
      <c r="I16682" s="31" t="s">
        <v>98</v>
      </c>
    </row>
    <row r="16683" spans="1:9" x14ac:dyDescent="0.3">
      <c r="A16683">
        <v>16711</v>
      </c>
      <c r="B16683">
        <v>1</v>
      </c>
      <c r="C16683">
        <v>269</v>
      </c>
      <c r="D16683" s="32">
        <v>0.59236111111111112</v>
      </c>
      <c r="E16683">
        <v>10000</v>
      </c>
      <c r="G16683" s="31" t="s">
        <v>102</v>
      </c>
      <c r="H16683">
        <v>7</v>
      </c>
      <c r="I16683" s="31" t="s">
        <v>99</v>
      </c>
    </row>
    <row r="16684" spans="1:9" x14ac:dyDescent="0.3">
      <c r="A16684">
        <v>16712</v>
      </c>
      <c r="B16684">
        <v>6</v>
      </c>
      <c r="C16684">
        <v>269</v>
      </c>
      <c r="D16684" s="32">
        <v>0.76388888888888884</v>
      </c>
      <c r="E16684">
        <v>10000</v>
      </c>
      <c r="G16684" s="31" t="s">
        <v>97</v>
      </c>
      <c r="H16684">
        <v>7</v>
      </c>
      <c r="I16684" s="31" t="s">
        <v>100</v>
      </c>
    </row>
    <row r="16685" spans="1:9" x14ac:dyDescent="0.3">
      <c r="A16685">
        <v>16713</v>
      </c>
      <c r="B16685">
        <v>4</v>
      </c>
      <c r="C16685">
        <v>269</v>
      </c>
      <c r="D16685" s="32">
        <v>0.5625</v>
      </c>
      <c r="E16685">
        <v>10000</v>
      </c>
      <c r="G16685" s="31" t="s">
        <v>97</v>
      </c>
      <c r="H16685">
        <v>7</v>
      </c>
      <c r="I16685" s="31" t="s">
        <v>103</v>
      </c>
    </row>
    <row r="16686" spans="1:9" x14ac:dyDescent="0.3">
      <c r="A16686">
        <v>16714</v>
      </c>
      <c r="B16686">
        <v>8</v>
      </c>
      <c r="C16686">
        <v>269</v>
      </c>
      <c r="D16686" s="32">
        <v>0.63888888888888884</v>
      </c>
      <c r="E16686">
        <v>10000</v>
      </c>
      <c r="F16686">
        <v>2000</v>
      </c>
      <c r="G16686" s="31" t="s">
        <v>102</v>
      </c>
      <c r="H16686">
        <v>7</v>
      </c>
      <c r="I16686" s="31" t="s">
        <v>101</v>
      </c>
    </row>
    <row r="16687" spans="1:9" x14ac:dyDescent="0.3">
      <c r="A16687">
        <v>16715</v>
      </c>
      <c r="B16687">
        <v>5</v>
      </c>
      <c r="C16687">
        <v>269</v>
      </c>
      <c r="D16687" s="32">
        <v>0.52222222222222225</v>
      </c>
      <c r="E16687">
        <v>10000</v>
      </c>
      <c r="G16687" s="31" t="s">
        <v>97</v>
      </c>
      <c r="H16687">
        <v>7</v>
      </c>
      <c r="I16687" s="31" t="s">
        <v>105</v>
      </c>
    </row>
    <row r="16688" spans="1:9" x14ac:dyDescent="0.3">
      <c r="A16688">
        <v>16716</v>
      </c>
      <c r="B16688">
        <v>3</v>
      </c>
      <c r="C16688">
        <v>269</v>
      </c>
      <c r="D16688" s="32">
        <v>0.58611111111111114</v>
      </c>
      <c r="E16688">
        <v>10000</v>
      </c>
      <c r="G16688" s="31" t="s">
        <v>102</v>
      </c>
      <c r="H16688">
        <v>8</v>
      </c>
      <c r="I16688" s="31" t="s">
        <v>104</v>
      </c>
    </row>
    <row r="16689" spans="1:9" x14ac:dyDescent="0.3">
      <c r="A16689">
        <v>16717</v>
      </c>
      <c r="B16689">
        <v>2</v>
      </c>
      <c r="C16689">
        <v>269</v>
      </c>
      <c r="D16689" s="32">
        <v>0.58888888888888891</v>
      </c>
      <c r="E16689">
        <v>10000</v>
      </c>
      <c r="G16689" s="31" t="s">
        <v>102</v>
      </c>
      <c r="H16689">
        <v>8</v>
      </c>
      <c r="I16689" s="31" t="s">
        <v>98</v>
      </c>
    </row>
    <row r="16690" spans="1:9" x14ac:dyDescent="0.3">
      <c r="A16690">
        <v>16718</v>
      </c>
      <c r="B16690">
        <v>1</v>
      </c>
      <c r="C16690">
        <v>269</v>
      </c>
      <c r="D16690" s="32">
        <v>0.62430555555555556</v>
      </c>
      <c r="E16690">
        <v>10000</v>
      </c>
      <c r="G16690" s="31" t="s">
        <v>97</v>
      </c>
      <c r="H16690">
        <v>8</v>
      </c>
      <c r="I16690" s="31" t="s">
        <v>99</v>
      </c>
    </row>
    <row r="16691" spans="1:9" x14ac:dyDescent="0.3">
      <c r="A16691">
        <v>16719</v>
      </c>
      <c r="B16691">
        <v>6</v>
      </c>
      <c r="C16691">
        <v>269</v>
      </c>
      <c r="D16691" s="32">
        <v>0.78680555555555554</v>
      </c>
      <c r="E16691">
        <v>10000</v>
      </c>
      <c r="G16691" s="31" t="s">
        <v>97</v>
      </c>
      <c r="H16691">
        <v>8</v>
      </c>
      <c r="I16691" s="31" t="s">
        <v>100</v>
      </c>
    </row>
    <row r="16692" spans="1:9" x14ac:dyDescent="0.3">
      <c r="A16692">
        <v>16720</v>
      </c>
      <c r="B16692">
        <v>4</v>
      </c>
      <c r="C16692">
        <v>269</v>
      </c>
      <c r="D16692" s="32">
        <v>0.58680555555555558</v>
      </c>
      <c r="E16692">
        <v>10000</v>
      </c>
      <c r="G16692" s="31" t="s">
        <v>97</v>
      </c>
      <c r="H16692">
        <v>8</v>
      </c>
      <c r="I16692" s="31" t="s">
        <v>103</v>
      </c>
    </row>
    <row r="16693" spans="1:9" x14ac:dyDescent="0.3">
      <c r="A16693">
        <v>16721</v>
      </c>
      <c r="B16693">
        <v>8</v>
      </c>
      <c r="C16693">
        <v>269</v>
      </c>
      <c r="D16693" s="32">
        <v>0.66527777777777775</v>
      </c>
      <c r="E16693">
        <v>10000</v>
      </c>
      <c r="G16693" s="31" t="s">
        <v>97</v>
      </c>
      <c r="H16693">
        <v>8</v>
      </c>
      <c r="I16693" s="31" t="s">
        <v>101</v>
      </c>
    </row>
    <row r="16694" spans="1:9" x14ac:dyDescent="0.3">
      <c r="A16694">
        <v>16722</v>
      </c>
      <c r="B16694">
        <v>5</v>
      </c>
      <c r="C16694">
        <v>269</v>
      </c>
      <c r="D16694" s="32">
        <v>0.54513888888888884</v>
      </c>
      <c r="E16694">
        <v>10000</v>
      </c>
      <c r="G16694" s="31" t="s">
        <v>97</v>
      </c>
      <c r="H16694">
        <v>8</v>
      </c>
      <c r="I16694" s="31" t="s">
        <v>105</v>
      </c>
    </row>
    <row r="16695" spans="1:9" x14ac:dyDescent="0.3">
      <c r="A16695">
        <v>16723</v>
      </c>
      <c r="B16695">
        <v>3</v>
      </c>
      <c r="C16695">
        <v>269</v>
      </c>
      <c r="D16695" s="32">
        <v>0.60763888888888884</v>
      </c>
      <c r="E16695">
        <v>10000</v>
      </c>
      <c r="F16695">
        <v>2000</v>
      </c>
      <c r="G16695" s="31" t="s">
        <v>97</v>
      </c>
      <c r="H16695">
        <v>9</v>
      </c>
      <c r="I16695" s="31" t="s">
        <v>104</v>
      </c>
    </row>
    <row r="16696" spans="1:9" x14ac:dyDescent="0.3">
      <c r="A16696">
        <v>16724</v>
      </c>
      <c r="B16696">
        <v>2</v>
      </c>
      <c r="C16696">
        <v>269</v>
      </c>
      <c r="D16696" s="32">
        <v>0.59444444444444444</v>
      </c>
      <c r="E16696">
        <v>10000</v>
      </c>
      <c r="G16696" s="31" t="s">
        <v>102</v>
      </c>
      <c r="H16696">
        <v>9</v>
      </c>
      <c r="I16696" s="31" t="s">
        <v>98</v>
      </c>
    </row>
    <row r="16697" spans="1:9" x14ac:dyDescent="0.3">
      <c r="A16697">
        <v>16725</v>
      </c>
      <c r="B16697">
        <v>1</v>
      </c>
      <c r="C16697">
        <v>269</v>
      </c>
      <c r="D16697" s="32">
        <v>0.67291666666666672</v>
      </c>
      <c r="E16697">
        <v>10000</v>
      </c>
      <c r="G16697" s="31" t="s">
        <v>102</v>
      </c>
      <c r="H16697">
        <v>9</v>
      </c>
      <c r="I16697" s="31" t="s">
        <v>99</v>
      </c>
    </row>
    <row r="16698" spans="1:9" x14ac:dyDescent="0.3">
      <c r="A16698">
        <v>16726</v>
      </c>
      <c r="B16698">
        <v>6</v>
      </c>
      <c r="C16698">
        <v>269</v>
      </c>
      <c r="D16698" s="32">
        <v>0.81180555555555556</v>
      </c>
      <c r="E16698">
        <v>10000</v>
      </c>
      <c r="G16698" s="31" t="s">
        <v>97</v>
      </c>
      <c r="H16698">
        <v>9</v>
      </c>
      <c r="I16698" s="31" t="s">
        <v>100</v>
      </c>
    </row>
    <row r="16699" spans="1:9" x14ac:dyDescent="0.3">
      <c r="A16699">
        <v>16727</v>
      </c>
      <c r="B16699">
        <v>4</v>
      </c>
      <c r="C16699">
        <v>269</v>
      </c>
      <c r="D16699" s="32">
        <v>0.60902777777777772</v>
      </c>
      <c r="E16699">
        <v>10000</v>
      </c>
      <c r="G16699" s="31" t="s">
        <v>102</v>
      </c>
      <c r="H16699">
        <v>9</v>
      </c>
      <c r="I16699" s="31" t="s">
        <v>103</v>
      </c>
    </row>
    <row r="16700" spans="1:9" x14ac:dyDescent="0.3">
      <c r="A16700">
        <v>16728</v>
      </c>
      <c r="B16700">
        <v>8</v>
      </c>
      <c r="C16700">
        <v>269</v>
      </c>
      <c r="D16700" s="32">
        <v>0.70138888888888884</v>
      </c>
      <c r="E16700">
        <v>10000</v>
      </c>
      <c r="G16700" s="31" t="s">
        <v>102</v>
      </c>
      <c r="H16700">
        <v>9</v>
      </c>
      <c r="I16700" s="31" t="s">
        <v>101</v>
      </c>
    </row>
    <row r="16701" spans="1:9" x14ac:dyDescent="0.3">
      <c r="A16701">
        <v>16729</v>
      </c>
      <c r="B16701">
        <v>5</v>
      </c>
      <c r="C16701">
        <v>269</v>
      </c>
      <c r="D16701" s="32">
        <v>0.56597222222222221</v>
      </c>
      <c r="E16701">
        <v>10000</v>
      </c>
      <c r="G16701" s="31" t="s">
        <v>102</v>
      </c>
      <c r="H16701">
        <v>9</v>
      </c>
      <c r="I16701" s="31" t="s">
        <v>105</v>
      </c>
    </row>
    <row r="16702" spans="1:9" x14ac:dyDescent="0.3">
      <c r="A16702">
        <v>16730</v>
      </c>
      <c r="B16702">
        <v>3</v>
      </c>
      <c r="C16702">
        <v>269</v>
      </c>
      <c r="D16702" s="32">
        <v>0.63680555555555551</v>
      </c>
      <c r="E16702">
        <v>10000</v>
      </c>
      <c r="G16702" s="31" t="s">
        <v>97</v>
      </c>
      <c r="H16702">
        <v>10</v>
      </c>
      <c r="I16702" s="31" t="s">
        <v>104</v>
      </c>
    </row>
    <row r="16703" spans="1:9" x14ac:dyDescent="0.3">
      <c r="A16703">
        <v>16731</v>
      </c>
      <c r="B16703">
        <v>2</v>
      </c>
      <c r="C16703">
        <v>269</v>
      </c>
      <c r="D16703" s="32">
        <v>0.62708333333333333</v>
      </c>
      <c r="E16703">
        <v>10000</v>
      </c>
      <c r="G16703" s="31" t="s">
        <v>97</v>
      </c>
      <c r="H16703">
        <v>10</v>
      </c>
      <c r="I16703" s="31" t="s">
        <v>98</v>
      </c>
    </row>
    <row r="16704" spans="1:9" x14ac:dyDescent="0.3">
      <c r="A16704">
        <v>16732</v>
      </c>
      <c r="B16704">
        <v>1</v>
      </c>
      <c r="C16704">
        <v>269</v>
      </c>
      <c r="D16704" s="32">
        <v>0.69374999999999998</v>
      </c>
      <c r="E16704">
        <v>10000</v>
      </c>
      <c r="G16704" s="31" t="s">
        <v>102</v>
      </c>
      <c r="H16704">
        <v>10</v>
      </c>
      <c r="I16704" s="31" t="s">
        <v>99</v>
      </c>
    </row>
    <row r="16705" spans="1:9" x14ac:dyDescent="0.3">
      <c r="A16705">
        <v>16733</v>
      </c>
      <c r="B16705">
        <v>6</v>
      </c>
      <c r="C16705">
        <v>269</v>
      </c>
      <c r="D16705" s="32">
        <v>0.83194444444444449</v>
      </c>
      <c r="E16705">
        <v>10000</v>
      </c>
      <c r="F16705">
        <v>1000</v>
      </c>
      <c r="G16705" s="31" t="s">
        <v>97</v>
      </c>
      <c r="H16705">
        <v>10</v>
      </c>
      <c r="I16705" s="31" t="s">
        <v>100</v>
      </c>
    </row>
    <row r="16706" spans="1:9" x14ac:dyDescent="0.3">
      <c r="A16706">
        <v>16734</v>
      </c>
      <c r="B16706">
        <v>4</v>
      </c>
      <c r="C16706">
        <v>269</v>
      </c>
      <c r="D16706" s="32">
        <v>0.64652777777777781</v>
      </c>
      <c r="E16706">
        <v>10000</v>
      </c>
      <c r="G16706" s="31" t="s">
        <v>102</v>
      </c>
      <c r="H16706">
        <v>10</v>
      </c>
      <c r="I16706" s="31" t="s">
        <v>103</v>
      </c>
    </row>
    <row r="16707" spans="1:9" x14ac:dyDescent="0.3">
      <c r="A16707">
        <v>16735</v>
      </c>
      <c r="B16707">
        <v>8</v>
      </c>
      <c r="C16707">
        <v>269</v>
      </c>
      <c r="D16707" s="32">
        <v>0.80625000000000002</v>
      </c>
      <c r="E16707">
        <v>10000</v>
      </c>
      <c r="G16707" s="31" t="s">
        <v>97</v>
      </c>
      <c r="H16707">
        <v>10</v>
      </c>
      <c r="I16707" s="31" t="s">
        <v>101</v>
      </c>
    </row>
    <row r="16708" spans="1:9" x14ac:dyDescent="0.3">
      <c r="A16708">
        <v>16736</v>
      </c>
      <c r="B16708">
        <v>5</v>
      </c>
      <c r="C16708">
        <v>269</v>
      </c>
      <c r="D16708" s="32">
        <v>0.58680555555555558</v>
      </c>
      <c r="E16708">
        <v>10000</v>
      </c>
      <c r="G16708" s="31" t="s">
        <v>97</v>
      </c>
      <c r="H16708">
        <v>10</v>
      </c>
      <c r="I16708" s="31" t="s">
        <v>105</v>
      </c>
    </row>
    <row r="16709" spans="1:9" x14ac:dyDescent="0.3">
      <c r="A16709">
        <v>16737</v>
      </c>
      <c r="B16709">
        <v>3</v>
      </c>
      <c r="C16709">
        <v>269</v>
      </c>
      <c r="D16709" s="32">
        <v>0.73333333333333328</v>
      </c>
      <c r="E16709">
        <v>10000</v>
      </c>
      <c r="G16709" s="31" t="s">
        <v>102</v>
      </c>
      <c r="H16709">
        <v>11</v>
      </c>
      <c r="I16709" s="31" t="s">
        <v>104</v>
      </c>
    </row>
    <row r="16710" spans="1:9" x14ac:dyDescent="0.3">
      <c r="A16710">
        <v>16738</v>
      </c>
      <c r="B16710">
        <v>2</v>
      </c>
      <c r="C16710">
        <v>269</v>
      </c>
      <c r="D16710" s="32">
        <v>0.70416666666666672</v>
      </c>
      <c r="E16710">
        <v>10000</v>
      </c>
      <c r="G16710" s="31" t="s">
        <v>102</v>
      </c>
      <c r="H16710">
        <v>11</v>
      </c>
      <c r="I16710" s="31" t="s">
        <v>98</v>
      </c>
    </row>
    <row r="16711" spans="1:9" x14ac:dyDescent="0.3">
      <c r="A16711">
        <v>16739</v>
      </c>
      <c r="B16711">
        <v>1</v>
      </c>
      <c r="C16711">
        <v>269</v>
      </c>
      <c r="D16711" s="32">
        <v>0.72222222222222221</v>
      </c>
      <c r="E16711">
        <v>10000</v>
      </c>
      <c r="G16711" s="31" t="s">
        <v>102</v>
      </c>
      <c r="H16711">
        <v>11</v>
      </c>
      <c r="I16711" s="31" t="s">
        <v>99</v>
      </c>
    </row>
    <row r="16712" spans="1:9" x14ac:dyDescent="0.3">
      <c r="A16712">
        <v>16740</v>
      </c>
      <c r="B16712">
        <v>6</v>
      </c>
      <c r="C16712">
        <v>269</v>
      </c>
      <c r="D16712" s="32">
        <v>0.8520833333333333</v>
      </c>
      <c r="E16712">
        <v>13000</v>
      </c>
      <c r="F16712">
        <v>2000</v>
      </c>
      <c r="G16712" s="31" t="s">
        <v>97</v>
      </c>
      <c r="H16712">
        <v>11</v>
      </c>
      <c r="I16712" s="31" t="s">
        <v>100</v>
      </c>
    </row>
    <row r="16713" spans="1:9" x14ac:dyDescent="0.3">
      <c r="A16713">
        <v>16741</v>
      </c>
      <c r="B16713">
        <v>4</v>
      </c>
      <c r="C16713">
        <v>269</v>
      </c>
      <c r="D16713" s="32">
        <v>0.67222222222222228</v>
      </c>
      <c r="E16713">
        <v>10000</v>
      </c>
      <c r="G16713" s="31" t="s">
        <v>102</v>
      </c>
      <c r="H16713">
        <v>11</v>
      </c>
      <c r="I16713" s="31" t="s">
        <v>103</v>
      </c>
    </row>
    <row r="16714" spans="1:9" x14ac:dyDescent="0.3">
      <c r="A16714">
        <v>16742</v>
      </c>
      <c r="B16714">
        <v>5</v>
      </c>
      <c r="C16714">
        <v>269</v>
      </c>
      <c r="D16714" s="32">
        <v>0.61805555555555558</v>
      </c>
      <c r="E16714">
        <v>10000</v>
      </c>
      <c r="G16714" s="31" t="s">
        <v>97</v>
      </c>
      <c r="H16714">
        <v>11</v>
      </c>
      <c r="I16714" s="31" t="s">
        <v>105</v>
      </c>
    </row>
    <row r="16715" spans="1:9" x14ac:dyDescent="0.3">
      <c r="A16715">
        <v>16743</v>
      </c>
      <c r="B16715">
        <v>3</v>
      </c>
      <c r="C16715">
        <v>269</v>
      </c>
      <c r="D16715" s="32">
        <v>0.75972222222222219</v>
      </c>
      <c r="E16715">
        <v>10000</v>
      </c>
      <c r="G16715" s="31" t="s">
        <v>102</v>
      </c>
      <c r="H16715">
        <v>12</v>
      </c>
      <c r="I16715" s="31" t="s">
        <v>104</v>
      </c>
    </row>
    <row r="16716" spans="1:9" x14ac:dyDescent="0.3">
      <c r="A16716">
        <v>16744</v>
      </c>
      <c r="B16716">
        <v>2</v>
      </c>
      <c r="C16716">
        <v>269</v>
      </c>
      <c r="D16716" s="32">
        <v>0.72222222222222221</v>
      </c>
      <c r="E16716">
        <v>10000</v>
      </c>
      <c r="G16716" s="31" t="s">
        <v>102</v>
      </c>
      <c r="H16716">
        <v>12</v>
      </c>
      <c r="I16716" s="31" t="s">
        <v>98</v>
      </c>
    </row>
    <row r="16717" spans="1:9" x14ac:dyDescent="0.3">
      <c r="A16717">
        <v>16745</v>
      </c>
      <c r="B16717">
        <v>1</v>
      </c>
      <c r="C16717">
        <v>269</v>
      </c>
      <c r="D16717" s="32">
        <v>0.76041666666666663</v>
      </c>
      <c r="E16717">
        <v>10000</v>
      </c>
      <c r="G16717" s="31" t="s">
        <v>102</v>
      </c>
      <c r="H16717">
        <v>12</v>
      </c>
      <c r="I16717" s="31" t="s">
        <v>99</v>
      </c>
    </row>
    <row r="16718" spans="1:9" x14ac:dyDescent="0.3">
      <c r="A16718">
        <v>16746</v>
      </c>
      <c r="B16718">
        <v>4</v>
      </c>
      <c r="C16718">
        <v>269</v>
      </c>
      <c r="D16718" s="32">
        <v>0.69027777777777777</v>
      </c>
      <c r="E16718">
        <v>10000</v>
      </c>
      <c r="G16718" s="31" t="s">
        <v>102</v>
      </c>
      <c r="H16718">
        <v>12</v>
      </c>
      <c r="I16718" s="31" t="s">
        <v>103</v>
      </c>
    </row>
    <row r="16719" spans="1:9" x14ac:dyDescent="0.3">
      <c r="A16719">
        <v>16747</v>
      </c>
      <c r="B16719">
        <v>5</v>
      </c>
      <c r="C16719">
        <v>269</v>
      </c>
      <c r="D16719" s="32">
        <v>0.64375000000000004</v>
      </c>
      <c r="E16719">
        <v>10000</v>
      </c>
      <c r="G16719" s="31" t="s">
        <v>97</v>
      </c>
      <c r="H16719">
        <v>12</v>
      </c>
      <c r="I16719" s="31" t="s">
        <v>105</v>
      </c>
    </row>
    <row r="16720" spans="1:9" x14ac:dyDescent="0.3">
      <c r="A16720">
        <v>16748</v>
      </c>
      <c r="B16720">
        <v>3</v>
      </c>
      <c r="C16720">
        <v>269</v>
      </c>
      <c r="D16720" s="32">
        <v>0.78888888888888886</v>
      </c>
      <c r="E16720">
        <v>10000</v>
      </c>
      <c r="G16720" s="31" t="s">
        <v>97</v>
      </c>
      <c r="H16720">
        <v>13</v>
      </c>
      <c r="I16720" s="31" t="s">
        <v>104</v>
      </c>
    </row>
    <row r="16721" spans="1:9" x14ac:dyDescent="0.3">
      <c r="A16721">
        <v>16749</v>
      </c>
      <c r="B16721">
        <v>2</v>
      </c>
      <c r="C16721">
        <v>269</v>
      </c>
      <c r="D16721" s="32">
        <v>0.74305555555555558</v>
      </c>
      <c r="E16721">
        <v>10000</v>
      </c>
      <c r="G16721" s="31" t="s">
        <v>97</v>
      </c>
      <c r="H16721">
        <v>13</v>
      </c>
      <c r="I16721" s="31" t="s">
        <v>98</v>
      </c>
    </row>
    <row r="16722" spans="1:9" x14ac:dyDescent="0.3">
      <c r="A16722">
        <v>16750</v>
      </c>
      <c r="B16722">
        <v>1</v>
      </c>
      <c r="C16722">
        <v>269</v>
      </c>
      <c r="D16722" s="32">
        <v>0.78680555555555554</v>
      </c>
      <c r="E16722">
        <v>10000</v>
      </c>
      <c r="G16722" s="31" t="s">
        <v>97</v>
      </c>
      <c r="H16722">
        <v>13</v>
      </c>
      <c r="I16722" s="31" t="s">
        <v>99</v>
      </c>
    </row>
    <row r="16723" spans="1:9" x14ac:dyDescent="0.3">
      <c r="A16723">
        <v>16751</v>
      </c>
      <c r="B16723">
        <v>4</v>
      </c>
      <c r="C16723">
        <v>269</v>
      </c>
      <c r="D16723" s="32">
        <v>0.70972222222222225</v>
      </c>
      <c r="E16723">
        <v>10000</v>
      </c>
      <c r="G16723" s="31" t="s">
        <v>97</v>
      </c>
      <c r="H16723">
        <v>13</v>
      </c>
      <c r="I16723" s="31" t="s">
        <v>103</v>
      </c>
    </row>
    <row r="16724" spans="1:9" x14ac:dyDescent="0.3">
      <c r="A16724">
        <v>16752</v>
      </c>
      <c r="B16724">
        <v>5</v>
      </c>
      <c r="C16724">
        <v>269</v>
      </c>
      <c r="D16724" s="32"/>
      <c r="E16724">
        <v>10000</v>
      </c>
      <c r="G16724" s="31" t="s">
        <v>97</v>
      </c>
      <c r="H16724">
        <v>13</v>
      </c>
      <c r="I16724" s="31" t="s">
        <v>105</v>
      </c>
    </row>
    <row r="16725" spans="1:9" x14ac:dyDescent="0.3">
      <c r="A16725">
        <v>16753</v>
      </c>
      <c r="B16725">
        <v>3</v>
      </c>
      <c r="C16725">
        <v>269</v>
      </c>
      <c r="D16725" s="32">
        <v>0.81180555555555556</v>
      </c>
      <c r="E16725">
        <v>13000</v>
      </c>
      <c r="F16725">
        <v>4000</v>
      </c>
      <c r="G16725" s="31" t="s">
        <v>102</v>
      </c>
      <c r="H16725">
        <v>14</v>
      </c>
      <c r="I16725" s="31" t="s">
        <v>104</v>
      </c>
    </row>
    <row r="16726" spans="1:9" x14ac:dyDescent="0.3">
      <c r="A16726">
        <v>16754</v>
      </c>
      <c r="B16726">
        <v>2</v>
      </c>
      <c r="C16726">
        <v>269</v>
      </c>
      <c r="D16726" s="32">
        <v>0.76180555555555551</v>
      </c>
      <c r="E16726">
        <v>10000</v>
      </c>
      <c r="G16726" s="31" t="s">
        <v>102</v>
      </c>
      <c r="H16726">
        <v>14</v>
      </c>
      <c r="I16726" s="31" t="s">
        <v>98</v>
      </c>
    </row>
    <row r="16727" spans="1:9" x14ac:dyDescent="0.3">
      <c r="A16727">
        <v>16755</v>
      </c>
      <c r="B16727">
        <v>1</v>
      </c>
      <c r="C16727">
        <v>269</v>
      </c>
      <c r="D16727" s="32">
        <v>0.80138888888888893</v>
      </c>
      <c r="E16727">
        <v>10000</v>
      </c>
      <c r="G16727" s="31" t="s">
        <v>97</v>
      </c>
      <c r="H16727">
        <v>14</v>
      </c>
      <c r="I16727" s="31" t="s">
        <v>99</v>
      </c>
    </row>
    <row r="16728" spans="1:9" x14ac:dyDescent="0.3">
      <c r="A16728">
        <v>16756</v>
      </c>
      <c r="B16728">
        <v>4</v>
      </c>
      <c r="C16728">
        <v>269</v>
      </c>
      <c r="D16728" s="32">
        <v>0.72152777777777777</v>
      </c>
      <c r="E16728">
        <v>10000</v>
      </c>
      <c r="G16728" s="31" t="s">
        <v>102</v>
      </c>
      <c r="H16728">
        <v>14</v>
      </c>
      <c r="I16728" s="31" t="s">
        <v>103</v>
      </c>
    </row>
    <row r="16729" spans="1:9" x14ac:dyDescent="0.3">
      <c r="A16729">
        <v>16757</v>
      </c>
      <c r="B16729">
        <v>5</v>
      </c>
      <c r="C16729">
        <v>269</v>
      </c>
      <c r="D16729" s="32">
        <v>0.6958333333333333</v>
      </c>
      <c r="E16729">
        <v>10000</v>
      </c>
      <c r="F16729">
        <v>2000</v>
      </c>
      <c r="G16729" s="31" t="s">
        <v>102</v>
      </c>
      <c r="H16729">
        <v>14</v>
      </c>
      <c r="I16729" s="31" t="s">
        <v>105</v>
      </c>
    </row>
    <row r="16730" spans="1:9" x14ac:dyDescent="0.3">
      <c r="A16730">
        <v>16758</v>
      </c>
      <c r="B16730">
        <v>3</v>
      </c>
      <c r="C16730">
        <v>269</v>
      </c>
      <c r="D16730" s="32">
        <v>0.83750000000000002</v>
      </c>
      <c r="E16730">
        <v>10000</v>
      </c>
      <c r="G16730" s="31" t="s">
        <v>102</v>
      </c>
      <c r="H16730">
        <v>15</v>
      </c>
      <c r="I16730" s="31" t="s">
        <v>104</v>
      </c>
    </row>
    <row r="16731" spans="1:9" x14ac:dyDescent="0.3">
      <c r="A16731">
        <v>16759</v>
      </c>
      <c r="B16731">
        <v>2</v>
      </c>
      <c r="C16731">
        <v>269</v>
      </c>
      <c r="D16731" s="32">
        <v>0.78125</v>
      </c>
      <c r="E16731">
        <v>10000</v>
      </c>
      <c r="G16731" s="31" t="s">
        <v>102</v>
      </c>
      <c r="H16731">
        <v>15</v>
      </c>
      <c r="I16731" s="31" t="s">
        <v>98</v>
      </c>
    </row>
    <row r="16732" spans="1:9" x14ac:dyDescent="0.3">
      <c r="A16732">
        <v>16760</v>
      </c>
      <c r="B16732">
        <v>1</v>
      </c>
      <c r="C16732">
        <v>269</v>
      </c>
      <c r="D16732" s="32">
        <v>0.82291666666666663</v>
      </c>
      <c r="E16732">
        <v>10000</v>
      </c>
      <c r="G16732" s="31" t="s">
        <v>97</v>
      </c>
      <c r="H16732">
        <v>15</v>
      </c>
      <c r="I16732" s="31" t="s">
        <v>99</v>
      </c>
    </row>
    <row r="16733" spans="1:9" x14ac:dyDescent="0.3">
      <c r="A16733">
        <v>16761</v>
      </c>
      <c r="B16733">
        <v>4</v>
      </c>
      <c r="C16733">
        <v>269</v>
      </c>
      <c r="D16733" s="32">
        <v>0.74513888888888891</v>
      </c>
      <c r="E16733">
        <v>10000</v>
      </c>
      <c r="G16733" s="31" t="s">
        <v>97</v>
      </c>
      <c r="H16733">
        <v>15</v>
      </c>
      <c r="I16733" s="31" t="s">
        <v>103</v>
      </c>
    </row>
    <row r="16734" spans="1:9" x14ac:dyDescent="0.3">
      <c r="A16734">
        <v>16762</v>
      </c>
      <c r="B16734">
        <v>5</v>
      </c>
      <c r="C16734">
        <v>269</v>
      </c>
      <c r="D16734" s="32">
        <v>0.71527777777777779</v>
      </c>
      <c r="E16734">
        <v>10000</v>
      </c>
      <c r="F16734">
        <v>2400</v>
      </c>
      <c r="G16734" s="31" t="s">
        <v>102</v>
      </c>
      <c r="H16734">
        <v>15</v>
      </c>
      <c r="I16734" s="31" t="s">
        <v>105</v>
      </c>
    </row>
    <row r="16735" spans="1:9" x14ac:dyDescent="0.3">
      <c r="A16735">
        <v>16763</v>
      </c>
      <c r="B16735">
        <v>3</v>
      </c>
      <c r="C16735">
        <v>269</v>
      </c>
      <c r="D16735" s="32"/>
      <c r="E16735">
        <v>10000</v>
      </c>
      <c r="G16735" s="31" t="s">
        <v>97</v>
      </c>
      <c r="H16735">
        <v>16</v>
      </c>
      <c r="I16735" s="31" t="s">
        <v>104</v>
      </c>
    </row>
    <row r="16736" spans="1:9" x14ac:dyDescent="0.3">
      <c r="A16736">
        <v>16764</v>
      </c>
      <c r="B16736">
        <v>2</v>
      </c>
      <c r="C16736">
        <v>269</v>
      </c>
      <c r="D16736" s="32">
        <v>0.80486111111111114</v>
      </c>
      <c r="E16736">
        <v>10000</v>
      </c>
      <c r="G16736" s="31" t="s">
        <v>97</v>
      </c>
      <c r="H16736">
        <v>16</v>
      </c>
      <c r="I16736" s="31" t="s">
        <v>98</v>
      </c>
    </row>
    <row r="16737" spans="1:9" x14ac:dyDescent="0.3">
      <c r="A16737">
        <v>16765</v>
      </c>
      <c r="B16737">
        <v>1</v>
      </c>
      <c r="C16737">
        <v>269</v>
      </c>
      <c r="D16737" s="32">
        <v>0.85416666666666663</v>
      </c>
      <c r="E16737">
        <v>10000</v>
      </c>
      <c r="G16737" s="31" t="s">
        <v>102</v>
      </c>
      <c r="H16737">
        <v>16</v>
      </c>
      <c r="I16737" s="31" t="s">
        <v>99</v>
      </c>
    </row>
    <row r="16738" spans="1:9" x14ac:dyDescent="0.3">
      <c r="A16738">
        <v>16766</v>
      </c>
      <c r="B16738">
        <v>4</v>
      </c>
      <c r="C16738">
        <v>269</v>
      </c>
      <c r="D16738" s="32">
        <v>0.77152777777777781</v>
      </c>
      <c r="E16738">
        <v>10000</v>
      </c>
      <c r="G16738" s="31" t="s">
        <v>102</v>
      </c>
      <c r="H16738">
        <v>16</v>
      </c>
      <c r="I16738" s="31" t="s">
        <v>103</v>
      </c>
    </row>
    <row r="16739" spans="1:9" x14ac:dyDescent="0.3">
      <c r="A16739">
        <v>16767</v>
      </c>
      <c r="B16739">
        <v>5</v>
      </c>
      <c r="C16739">
        <v>269</v>
      </c>
      <c r="D16739" s="32">
        <v>0.73750000000000004</v>
      </c>
      <c r="E16739">
        <v>10000</v>
      </c>
      <c r="G16739" s="31" t="s">
        <v>97</v>
      </c>
      <c r="H16739">
        <v>16</v>
      </c>
      <c r="I16739" s="31" t="s">
        <v>105</v>
      </c>
    </row>
    <row r="16740" spans="1:9" x14ac:dyDescent="0.3">
      <c r="A16740">
        <v>16768</v>
      </c>
      <c r="B16740">
        <v>2</v>
      </c>
      <c r="C16740">
        <v>269</v>
      </c>
      <c r="D16740" s="32">
        <v>0.82152777777777775</v>
      </c>
      <c r="E16740">
        <v>10000</v>
      </c>
      <c r="G16740" s="31" t="s">
        <v>97</v>
      </c>
      <c r="H16740">
        <v>17</v>
      </c>
      <c r="I16740" s="31" t="s">
        <v>98</v>
      </c>
    </row>
    <row r="16741" spans="1:9" x14ac:dyDescent="0.3">
      <c r="A16741">
        <v>16769</v>
      </c>
      <c r="B16741">
        <v>4</v>
      </c>
      <c r="C16741">
        <v>269</v>
      </c>
      <c r="D16741" s="32">
        <v>0.79027777777777775</v>
      </c>
      <c r="E16741">
        <v>10000</v>
      </c>
      <c r="G16741" s="31" t="s">
        <v>102</v>
      </c>
      <c r="H16741">
        <v>17</v>
      </c>
      <c r="I16741" s="31" t="s">
        <v>103</v>
      </c>
    </row>
    <row r="16742" spans="1:9" x14ac:dyDescent="0.3">
      <c r="A16742">
        <v>16770</v>
      </c>
      <c r="B16742">
        <v>5</v>
      </c>
      <c r="C16742">
        <v>269</v>
      </c>
      <c r="D16742" s="32">
        <v>0.75486111111111109</v>
      </c>
      <c r="E16742">
        <v>10000</v>
      </c>
      <c r="G16742" s="31" t="s">
        <v>97</v>
      </c>
      <c r="H16742">
        <v>17</v>
      </c>
      <c r="I16742" s="31" t="s">
        <v>105</v>
      </c>
    </row>
    <row r="16743" spans="1:9" x14ac:dyDescent="0.3">
      <c r="A16743">
        <v>16771</v>
      </c>
      <c r="B16743">
        <v>2</v>
      </c>
      <c r="C16743">
        <v>269</v>
      </c>
      <c r="D16743" s="32">
        <v>0.84305555555555556</v>
      </c>
      <c r="E16743">
        <v>10000</v>
      </c>
      <c r="G16743" s="31" t="s">
        <v>102</v>
      </c>
      <c r="H16743">
        <v>18</v>
      </c>
      <c r="I16743" s="31" t="s">
        <v>98</v>
      </c>
    </row>
    <row r="16744" spans="1:9" x14ac:dyDescent="0.3">
      <c r="A16744">
        <v>16772</v>
      </c>
      <c r="B16744">
        <v>4</v>
      </c>
      <c r="C16744">
        <v>269</v>
      </c>
      <c r="D16744" s="32">
        <v>0.82638888888888884</v>
      </c>
      <c r="E16744">
        <v>10000</v>
      </c>
      <c r="G16744" s="31" t="s">
        <v>102</v>
      </c>
      <c r="H16744">
        <v>18</v>
      </c>
      <c r="I16744" s="31" t="s">
        <v>103</v>
      </c>
    </row>
    <row r="16745" spans="1:9" x14ac:dyDescent="0.3">
      <c r="A16745">
        <v>16773</v>
      </c>
      <c r="B16745">
        <v>5</v>
      </c>
      <c r="C16745">
        <v>269</v>
      </c>
      <c r="D16745" s="32">
        <v>0.77152777777777781</v>
      </c>
      <c r="E16745">
        <v>10000</v>
      </c>
      <c r="G16745" s="31" t="s">
        <v>102</v>
      </c>
      <c r="H16745">
        <v>18</v>
      </c>
      <c r="I16745" s="31" t="s">
        <v>105</v>
      </c>
    </row>
    <row r="16746" spans="1:9" x14ac:dyDescent="0.3">
      <c r="A16746">
        <v>16774</v>
      </c>
      <c r="B16746">
        <v>4</v>
      </c>
      <c r="C16746">
        <v>269</v>
      </c>
      <c r="D16746" s="32">
        <v>0.83680555555555558</v>
      </c>
      <c r="E16746">
        <v>10000</v>
      </c>
      <c r="G16746" s="31" t="s">
        <v>97</v>
      </c>
      <c r="H16746">
        <v>19</v>
      </c>
      <c r="I16746" s="31" t="s">
        <v>103</v>
      </c>
    </row>
    <row r="16747" spans="1:9" x14ac:dyDescent="0.3">
      <c r="A16747">
        <v>16775</v>
      </c>
      <c r="B16747">
        <v>5</v>
      </c>
      <c r="C16747">
        <v>269</v>
      </c>
      <c r="D16747" s="32">
        <v>0.79027777777777775</v>
      </c>
      <c r="E16747">
        <v>10000</v>
      </c>
      <c r="G16747" s="31" t="s">
        <v>97</v>
      </c>
      <c r="H16747">
        <v>19</v>
      </c>
      <c r="I16747" s="31" t="s">
        <v>105</v>
      </c>
    </row>
    <row r="16748" spans="1:9" x14ac:dyDescent="0.3">
      <c r="A16748">
        <v>16776</v>
      </c>
      <c r="B16748">
        <v>4</v>
      </c>
      <c r="C16748">
        <v>269</v>
      </c>
      <c r="D16748" s="32">
        <v>0.85347222222222219</v>
      </c>
      <c r="E16748">
        <v>10000</v>
      </c>
      <c r="G16748" s="31" t="s">
        <v>102</v>
      </c>
      <c r="H16748">
        <v>20</v>
      </c>
      <c r="I16748" s="31" t="s">
        <v>103</v>
      </c>
    </row>
    <row r="16749" spans="1:9" x14ac:dyDescent="0.3">
      <c r="A16749">
        <v>16777</v>
      </c>
      <c r="B16749">
        <v>5</v>
      </c>
      <c r="C16749">
        <v>269</v>
      </c>
      <c r="D16749" s="32">
        <v>0.81111111111111112</v>
      </c>
      <c r="E16749">
        <v>10000</v>
      </c>
      <c r="G16749" s="31" t="s">
        <v>97</v>
      </c>
      <c r="H16749">
        <v>20</v>
      </c>
      <c r="I16749" s="31" t="s">
        <v>105</v>
      </c>
    </row>
    <row r="16750" spans="1:9" x14ac:dyDescent="0.3">
      <c r="A16750">
        <v>16778</v>
      </c>
      <c r="B16750">
        <v>5</v>
      </c>
      <c r="C16750">
        <v>269</v>
      </c>
      <c r="D16750" s="32">
        <v>0.84166666666666667</v>
      </c>
      <c r="E16750">
        <v>10000</v>
      </c>
      <c r="G16750" s="31" t="s">
        <v>97</v>
      </c>
      <c r="H16750">
        <v>21</v>
      </c>
      <c r="I16750" s="31" t="s">
        <v>105</v>
      </c>
    </row>
    <row r="16751" spans="1:9" x14ac:dyDescent="0.3">
      <c r="A16751">
        <v>16779</v>
      </c>
      <c r="B16751">
        <v>3</v>
      </c>
      <c r="C16751">
        <v>270</v>
      </c>
      <c r="D16751" s="32">
        <v>0.46875</v>
      </c>
      <c r="E16751">
        <v>10000</v>
      </c>
      <c r="G16751" s="31" t="s">
        <v>97</v>
      </c>
      <c r="H16751">
        <v>4</v>
      </c>
      <c r="I16751" s="31" t="s">
        <v>104</v>
      </c>
    </row>
    <row r="16752" spans="1:9" x14ac:dyDescent="0.3">
      <c r="A16752">
        <v>16780</v>
      </c>
      <c r="B16752">
        <v>2</v>
      </c>
      <c r="C16752">
        <v>270</v>
      </c>
      <c r="D16752" s="32">
        <v>0.44097222222222221</v>
      </c>
      <c r="E16752">
        <v>13000</v>
      </c>
      <c r="G16752" s="31" t="s">
        <v>97</v>
      </c>
      <c r="H16752">
        <v>4</v>
      </c>
      <c r="I16752" s="31" t="s">
        <v>98</v>
      </c>
    </row>
    <row r="16753" spans="1:9" x14ac:dyDescent="0.3">
      <c r="A16753">
        <v>16781</v>
      </c>
      <c r="B16753">
        <v>1</v>
      </c>
      <c r="C16753">
        <v>270</v>
      </c>
      <c r="D16753" s="32">
        <v>0.43055555555555558</v>
      </c>
      <c r="E16753">
        <v>10000</v>
      </c>
      <c r="G16753" s="31" t="s">
        <v>102</v>
      </c>
      <c r="H16753">
        <v>4</v>
      </c>
      <c r="I16753" s="31" t="s">
        <v>99</v>
      </c>
    </row>
    <row r="16754" spans="1:9" x14ac:dyDescent="0.3">
      <c r="A16754">
        <v>16782</v>
      </c>
      <c r="B16754">
        <v>4</v>
      </c>
      <c r="C16754">
        <v>270</v>
      </c>
      <c r="D16754" s="32">
        <v>0.46805555555555556</v>
      </c>
      <c r="E16754">
        <v>10000</v>
      </c>
      <c r="G16754" s="31" t="s">
        <v>97</v>
      </c>
      <c r="H16754">
        <v>4</v>
      </c>
      <c r="I16754" s="31" t="s">
        <v>103</v>
      </c>
    </row>
    <row r="16755" spans="1:9" x14ac:dyDescent="0.3">
      <c r="A16755">
        <v>16783</v>
      </c>
      <c r="B16755">
        <v>8</v>
      </c>
      <c r="C16755">
        <v>270</v>
      </c>
      <c r="D16755" s="32">
        <v>0.45763888888888887</v>
      </c>
      <c r="E16755">
        <v>10000</v>
      </c>
      <c r="F16755">
        <v>2000</v>
      </c>
      <c r="G16755" s="31" t="s">
        <v>97</v>
      </c>
      <c r="H16755">
        <v>4</v>
      </c>
      <c r="I16755" s="31" t="s">
        <v>101</v>
      </c>
    </row>
    <row r="16756" spans="1:9" x14ac:dyDescent="0.3">
      <c r="A16756">
        <v>16784</v>
      </c>
      <c r="B16756">
        <v>5</v>
      </c>
      <c r="C16756">
        <v>270</v>
      </c>
      <c r="D16756" s="32">
        <v>0.44444444444444442</v>
      </c>
      <c r="E16756">
        <v>10000</v>
      </c>
      <c r="G16756" s="31" t="s">
        <v>97</v>
      </c>
      <c r="H16756">
        <v>4</v>
      </c>
      <c r="I16756" s="31" t="s">
        <v>105</v>
      </c>
    </row>
    <row r="16757" spans="1:9" x14ac:dyDescent="0.3">
      <c r="A16757">
        <v>16785</v>
      </c>
      <c r="B16757">
        <v>3</v>
      </c>
      <c r="C16757">
        <v>270</v>
      </c>
      <c r="D16757" s="32">
        <v>0.49444444444444446</v>
      </c>
      <c r="E16757">
        <v>10000</v>
      </c>
      <c r="G16757" s="31" t="s">
        <v>102</v>
      </c>
      <c r="H16757">
        <v>5</v>
      </c>
      <c r="I16757" s="31" t="s">
        <v>104</v>
      </c>
    </row>
    <row r="16758" spans="1:9" x14ac:dyDescent="0.3">
      <c r="A16758">
        <v>16786</v>
      </c>
      <c r="B16758">
        <v>2</v>
      </c>
      <c r="C16758">
        <v>270</v>
      </c>
      <c r="D16758" s="32">
        <v>0.47986111111111113</v>
      </c>
      <c r="E16758">
        <v>10000</v>
      </c>
      <c r="G16758" s="31" t="s">
        <v>97</v>
      </c>
      <c r="H16758">
        <v>5</v>
      </c>
      <c r="I16758" s="31" t="s">
        <v>98</v>
      </c>
    </row>
    <row r="16759" spans="1:9" x14ac:dyDescent="0.3">
      <c r="A16759">
        <v>16787</v>
      </c>
      <c r="B16759">
        <v>1</v>
      </c>
      <c r="C16759">
        <v>270</v>
      </c>
      <c r="D16759" s="32">
        <v>0.48125000000000001</v>
      </c>
      <c r="E16759">
        <v>10000</v>
      </c>
      <c r="F16759">
        <v>2000</v>
      </c>
      <c r="G16759" s="31" t="s">
        <v>102</v>
      </c>
      <c r="H16759">
        <v>5</v>
      </c>
      <c r="I16759" s="31" t="s">
        <v>99</v>
      </c>
    </row>
    <row r="16760" spans="1:9" x14ac:dyDescent="0.3">
      <c r="A16760">
        <v>16788</v>
      </c>
      <c r="B16760">
        <v>4</v>
      </c>
      <c r="C16760">
        <v>270</v>
      </c>
      <c r="D16760" s="32">
        <v>0.49027777777777776</v>
      </c>
      <c r="E16760">
        <v>10000</v>
      </c>
      <c r="G16760" s="31" t="s">
        <v>102</v>
      </c>
      <c r="H16760">
        <v>5</v>
      </c>
      <c r="I16760" s="31" t="s">
        <v>103</v>
      </c>
    </row>
    <row r="16761" spans="1:9" x14ac:dyDescent="0.3">
      <c r="A16761">
        <v>16789</v>
      </c>
      <c r="B16761">
        <v>8</v>
      </c>
      <c r="C16761">
        <v>270</v>
      </c>
      <c r="D16761" s="32">
        <v>0.48749999999999999</v>
      </c>
      <c r="E16761">
        <v>10000</v>
      </c>
      <c r="F16761">
        <v>1000</v>
      </c>
      <c r="G16761" s="31" t="s">
        <v>97</v>
      </c>
      <c r="H16761">
        <v>5</v>
      </c>
      <c r="I16761" s="31" t="s">
        <v>101</v>
      </c>
    </row>
    <row r="16762" spans="1:9" x14ac:dyDescent="0.3">
      <c r="A16762">
        <v>16790</v>
      </c>
      <c r="B16762">
        <v>5</v>
      </c>
      <c r="C16762">
        <v>270</v>
      </c>
      <c r="D16762" s="32">
        <v>0.46944444444444444</v>
      </c>
      <c r="E16762">
        <v>10000</v>
      </c>
      <c r="F16762">
        <v>1000</v>
      </c>
      <c r="G16762" s="31" t="s">
        <v>97</v>
      </c>
      <c r="H16762">
        <v>5</v>
      </c>
      <c r="I16762" s="31" t="s">
        <v>105</v>
      </c>
    </row>
    <row r="16763" spans="1:9" x14ac:dyDescent="0.3">
      <c r="A16763">
        <v>16791</v>
      </c>
      <c r="B16763">
        <v>3</v>
      </c>
      <c r="C16763">
        <v>270</v>
      </c>
      <c r="D16763" s="32">
        <v>0.51875000000000004</v>
      </c>
      <c r="E16763">
        <v>10000</v>
      </c>
      <c r="G16763" s="31" t="s">
        <v>97</v>
      </c>
      <c r="H16763">
        <v>6</v>
      </c>
      <c r="I16763" s="31" t="s">
        <v>104</v>
      </c>
    </row>
    <row r="16764" spans="1:9" x14ac:dyDescent="0.3">
      <c r="A16764">
        <v>16792</v>
      </c>
      <c r="B16764">
        <v>2</v>
      </c>
      <c r="C16764">
        <v>270</v>
      </c>
      <c r="D16764" s="32">
        <v>0.50763888888888886</v>
      </c>
      <c r="E16764">
        <v>10000</v>
      </c>
      <c r="G16764" s="31" t="s">
        <v>97</v>
      </c>
      <c r="H16764">
        <v>6</v>
      </c>
      <c r="I16764" s="31" t="s">
        <v>98</v>
      </c>
    </row>
    <row r="16765" spans="1:9" x14ac:dyDescent="0.3">
      <c r="A16765">
        <v>16793</v>
      </c>
      <c r="B16765">
        <v>1</v>
      </c>
      <c r="C16765">
        <v>270</v>
      </c>
      <c r="D16765" s="32">
        <v>0.5083333333333333</v>
      </c>
      <c r="E16765">
        <v>10000</v>
      </c>
      <c r="G16765" s="31" t="s">
        <v>97</v>
      </c>
      <c r="H16765">
        <v>6</v>
      </c>
      <c r="I16765" s="31" t="s">
        <v>99</v>
      </c>
    </row>
    <row r="16766" spans="1:9" x14ac:dyDescent="0.3">
      <c r="A16766">
        <v>16794</v>
      </c>
      <c r="B16766">
        <v>4</v>
      </c>
      <c r="C16766">
        <v>270</v>
      </c>
      <c r="D16766" s="32">
        <v>0.52013888888888893</v>
      </c>
      <c r="E16766">
        <v>10000</v>
      </c>
      <c r="G16766" s="31" t="s">
        <v>97</v>
      </c>
      <c r="H16766">
        <v>6</v>
      </c>
      <c r="I16766" s="31" t="s">
        <v>103</v>
      </c>
    </row>
    <row r="16767" spans="1:9" x14ac:dyDescent="0.3">
      <c r="A16767">
        <v>16795</v>
      </c>
      <c r="B16767">
        <v>8</v>
      </c>
      <c r="C16767">
        <v>270</v>
      </c>
      <c r="D16767" s="32">
        <v>0.50763888888888886</v>
      </c>
      <c r="E16767">
        <v>10000</v>
      </c>
      <c r="G16767" s="31" t="s">
        <v>102</v>
      </c>
      <c r="H16767">
        <v>6</v>
      </c>
      <c r="I16767" s="31" t="s">
        <v>101</v>
      </c>
    </row>
    <row r="16768" spans="1:9" x14ac:dyDescent="0.3">
      <c r="A16768">
        <v>16796</v>
      </c>
      <c r="B16768">
        <v>5</v>
      </c>
      <c r="C16768">
        <v>270</v>
      </c>
      <c r="D16768" s="32">
        <v>0.49166666666666664</v>
      </c>
      <c r="E16768">
        <v>10000</v>
      </c>
      <c r="G16768" s="31" t="s">
        <v>97</v>
      </c>
      <c r="H16768">
        <v>6</v>
      </c>
      <c r="I16768" s="31" t="s">
        <v>105</v>
      </c>
    </row>
    <row r="16769" spans="1:9" x14ac:dyDescent="0.3">
      <c r="A16769">
        <v>16797</v>
      </c>
      <c r="B16769">
        <v>3</v>
      </c>
      <c r="C16769">
        <v>270</v>
      </c>
      <c r="D16769" s="32">
        <v>0.53888888888888886</v>
      </c>
      <c r="E16769">
        <v>10000</v>
      </c>
      <c r="G16769" s="31" t="s">
        <v>97</v>
      </c>
      <c r="H16769">
        <v>7</v>
      </c>
      <c r="I16769" s="31" t="s">
        <v>104</v>
      </c>
    </row>
    <row r="16770" spans="1:9" x14ac:dyDescent="0.3">
      <c r="A16770">
        <v>16798</v>
      </c>
      <c r="B16770">
        <v>2</v>
      </c>
      <c r="C16770">
        <v>270</v>
      </c>
      <c r="D16770" s="32">
        <v>0.53888888888888886</v>
      </c>
      <c r="E16770">
        <v>10000</v>
      </c>
      <c r="G16770" s="31" t="s">
        <v>102</v>
      </c>
      <c r="H16770">
        <v>7</v>
      </c>
      <c r="I16770" s="31" t="s">
        <v>98</v>
      </c>
    </row>
    <row r="16771" spans="1:9" x14ac:dyDescent="0.3">
      <c r="A16771">
        <v>16799</v>
      </c>
      <c r="B16771">
        <v>1</v>
      </c>
      <c r="C16771">
        <v>270</v>
      </c>
      <c r="D16771" s="32">
        <v>0.52569444444444446</v>
      </c>
      <c r="E16771">
        <v>10000</v>
      </c>
      <c r="G16771" s="31" t="s">
        <v>97</v>
      </c>
      <c r="H16771">
        <v>7</v>
      </c>
      <c r="I16771" s="31" t="s">
        <v>99</v>
      </c>
    </row>
    <row r="16772" spans="1:9" x14ac:dyDescent="0.3">
      <c r="A16772">
        <v>16800</v>
      </c>
      <c r="B16772">
        <v>4</v>
      </c>
      <c r="C16772">
        <v>270</v>
      </c>
      <c r="D16772" s="32">
        <v>0.53472222222222221</v>
      </c>
      <c r="E16772">
        <v>10000</v>
      </c>
      <c r="G16772" s="31" t="s">
        <v>97</v>
      </c>
      <c r="H16772">
        <v>7</v>
      </c>
      <c r="I16772" s="31" t="s">
        <v>103</v>
      </c>
    </row>
    <row r="16773" spans="1:9" x14ac:dyDescent="0.3">
      <c r="A16773">
        <v>16801</v>
      </c>
      <c r="B16773">
        <v>8</v>
      </c>
      <c r="C16773">
        <v>270</v>
      </c>
      <c r="D16773" s="32">
        <v>0.52500000000000002</v>
      </c>
      <c r="E16773">
        <v>10000</v>
      </c>
      <c r="G16773" s="31" t="s">
        <v>97</v>
      </c>
      <c r="H16773">
        <v>7</v>
      </c>
      <c r="I16773" s="31" t="s">
        <v>101</v>
      </c>
    </row>
    <row r="16774" spans="1:9" x14ac:dyDescent="0.3">
      <c r="A16774">
        <v>16802</v>
      </c>
      <c r="B16774">
        <v>5</v>
      </c>
      <c r="C16774">
        <v>270</v>
      </c>
      <c r="D16774" s="32">
        <v>0.51458333333333328</v>
      </c>
      <c r="E16774">
        <v>10000</v>
      </c>
      <c r="G16774" s="31" t="s">
        <v>102</v>
      </c>
      <c r="H16774">
        <v>7</v>
      </c>
      <c r="I16774" s="31" t="s">
        <v>105</v>
      </c>
    </row>
    <row r="16775" spans="1:9" x14ac:dyDescent="0.3">
      <c r="A16775">
        <v>16803</v>
      </c>
      <c r="B16775">
        <v>3</v>
      </c>
      <c r="C16775">
        <v>270</v>
      </c>
      <c r="D16775" s="32">
        <v>0.56111111111111112</v>
      </c>
      <c r="E16775">
        <v>10000</v>
      </c>
      <c r="G16775" s="31" t="s">
        <v>102</v>
      </c>
      <c r="H16775">
        <v>8</v>
      </c>
      <c r="I16775" s="31" t="s">
        <v>104</v>
      </c>
    </row>
    <row r="16776" spans="1:9" x14ac:dyDescent="0.3">
      <c r="A16776">
        <v>16804</v>
      </c>
      <c r="B16776">
        <v>2</v>
      </c>
      <c r="C16776">
        <v>270</v>
      </c>
      <c r="D16776" s="32">
        <v>0.60069444444444442</v>
      </c>
      <c r="E16776">
        <v>10000</v>
      </c>
      <c r="G16776" s="31" t="s">
        <v>97</v>
      </c>
      <c r="H16776">
        <v>8</v>
      </c>
      <c r="I16776" s="31" t="s">
        <v>98</v>
      </c>
    </row>
    <row r="16777" spans="1:9" x14ac:dyDescent="0.3">
      <c r="A16777">
        <v>16805</v>
      </c>
      <c r="B16777">
        <v>1</v>
      </c>
      <c r="C16777">
        <v>270</v>
      </c>
      <c r="D16777" s="32">
        <v>0.56111111111111112</v>
      </c>
      <c r="E16777">
        <v>10000</v>
      </c>
      <c r="G16777" s="31" t="s">
        <v>97</v>
      </c>
      <c r="H16777">
        <v>8</v>
      </c>
      <c r="I16777" s="31" t="s">
        <v>99</v>
      </c>
    </row>
    <row r="16778" spans="1:9" x14ac:dyDescent="0.3">
      <c r="A16778">
        <v>16806</v>
      </c>
      <c r="B16778">
        <v>4</v>
      </c>
      <c r="C16778">
        <v>270</v>
      </c>
      <c r="D16778" s="32">
        <v>0.5444444444444444</v>
      </c>
      <c r="E16778">
        <v>10000</v>
      </c>
      <c r="G16778" s="31" t="s">
        <v>102</v>
      </c>
      <c r="H16778">
        <v>8</v>
      </c>
      <c r="I16778" s="31" t="s">
        <v>103</v>
      </c>
    </row>
    <row r="16779" spans="1:9" x14ac:dyDescent="0.3">
      <c r="A16779">
        <v>16807</v>
      </c>
      <c r="B16779">
        <v>8</v>
      </c>
      <c r="C16779">
        <v>270</v>
      </c>
      <c r="D16779" s="32">
        <v>0.55138888888888893</v>
      </c>
      <c r="E16779">
        <v>10000</v>
      </c>
      <c r="F16779">
        <v>4000</v>
      </c>
      <c r="G16779" s="31" t="s">
        <v>102</v>
      </c>
      <c r="H16779">
        <v>8</v>
      </c>
      <c r="I16779" s="31" t="s">
        <v>101</v>
      </c>
    </row>
    <row r="16780" spans="1:9" x14ac:dyDescent="0.3">
      <c r="A16780">
        <v>16808</v>
      </c>
      <c r="B16780">
        <v>5</v>
      </c>
      <c r="C16780">
        <v>270</v>
      </c>
      <c r="D16780" s="32">
        <v>0.53402777777777777</v>
      </c>
      <c r="E16780">
        <v>10000</v>
      </c>
      <c r="G16780" s="31" t="s">
        <v>97</v>
      </c>
      <c r="H16780">
        <v>8</v>
      </c>
      <c r="I16780" s="31" t="s">
        <v>105</v>
      </c>
    </row>
    <row r="16781" spans="1:9" x14ac:dyDescent="0.3">
      <c r="A16781">
        <v>16809</v>
      </c>
      <c r="B16781">
        <v>3</v>
      </c>
      <c r="C16781">
        <v>270</v>
      </c>
      <c r="D16781" s="32">
        <v>0.57847222222222228</v>
      </c>
      <c r="E16781">
        <v>13000</v>
      </c>
      <c r="F16781">
        <v>3000</v>
      </c>
      <c r="G16781" s="31" t="s">
        <v>102</v>
      </c>
      <c r="H16781">
        <v>9</v>
      </c>
      <c r="I16781" s="31" t="s">
        <v>104</v>
      </c>
    </row>
    <row r="16782" spans="1:9" x14ac:dyDescent="0.3">
      <c r="A16782">
        <v>16810</v>
      </c>
      <c r="B16782">
        <v>2</v>
      </c>
      <c r="C16782">
        <v>270</v>
      </c>
      <c r="D16782" s="32">
        <v>0.62777777777777777</v>
      </c>
      <c r="E16782">
        <v>10000</v>
      </c>
      <c r="G16782" s="31" t="s">
        <v>102</v>
      </c>
      <c r="H16782">
        <v>9</v>
      </c>
      <c r="I16782" s="31" t="s">
        <v>98</v>
      </c>
    </row>
    <row r="16783" spans="1:9" x14ac:dyDescent="0.3">
      <c r="A16783">
        <v>16811</v>
      </c>
      <c r="B16783">
        <v>1</v>
      </c>
      <c r="C16783">
        <v>270</v>
      </c>
      <c r="D16783" s="32">
        <v>0.59305555555555556</v>
      </c>
      <c r="E16783">
        <v>13000</v>
      </c>
      <c r="F16783">
        <v>3000</v>
      </c>
      <c r="G16783" s="31" t="s">
        <v>102</v>
      </c>
      <c r="H16783">
        <v>9</v>
      </c>
      <c r="I16783" s="31" t="s">
        <v>99</v>
      </c>
    </row>
    <row r="16784" spans="1:9" x14ac:dyDescent="0.3">
      <c r="A16784">
        <v>16812</v>
      </c>
      <c r="B16784">
        <v>4</v>
      </c>
      <c r="C16784">
        <v>270</v>
      </c>
      <c r="D16784" s="32">
        <v>0.57013888888888886</v>
      </c>
      <c r="E16784">
        <v>10000</v>
      </c>
      <c r="G16784" s="31" t="s">
        <v>102</v>
      </c>
      <c r="H16784">
        <v>9</v>
      </c>
      <c r="I16784" s="31" t="s">
        <v>103</v>
      </c>
    </row>
    <row r="16785" spans="1:9" x14ac:dyDescent="0.3">
      <c r="A16785">
        <v>16813</v>
      </c>
      <c r="B16785">
        <v>8</v>
      </c>
      <c r="C16785">
        <v>270</v>
      </c>
      <c r="D16785" s="32">
        <v>0.61250000000000004</v>
      </c>
      <c r="E16785">
        <v>13000</v>
      </c>
      <c r="G16785" s="31" t="s">
        <v>97</v>
      </c>
      <c r="H16785">
        <v>9</v>
      </c>
      <c r="I16785" s="31" t="s">
        <v>101</v>
      </c>
    </row>
    <row r="16786" spans="1:9" x14ac:dyDescent="0.3">
      <c r="A16786">
        <v>16814</v>
      </c>
      <c r="B16786">
        <v>5</v>
      </c>
      <c r="C16786">
        <v>270</v>
      </c>
      <c r="D16786" s="32">
        <v>0.5541666666666667</v>
      </c>
      <c r="E16786">
        <v>10000</v>
      </c>
      <c r="F16786">
        <v>2000</v>
      </c>
      <c r="G16786" s="31" t="s">
        <v>97</v>
      </c>
      <c r="H16786">
        <v>9</v>
      </c>
      <c r="I16786" s="31" t="s">
        <v>105</v>
      </c>
    </row>
    <row r="16787" spans="1:9" x14ac:dyDescent="0.3">
      <c r="A16787">
        <v>16815</v>
      </c>
      <c r="B16787">
        <v>3</v>
      </c>
      <c r="C16787">
        <v>270</v>
      </c>
      <c r="D16787" s="32">
        <v>0.60833333333333328</v>
      </c>
      <c r="E16787">
        <v>13000</v>
      </c>
      <c r="G16787" s="31" t="s">
        <v>102</v>
      </c>
      <c r="H16787">
        <v>10</v>
      </c>
      <c r="I16787" s="31" t="s">
        <v>104</v>
      </c>
    </row>
    <row r="16788" spans="1:9" x14ac:dyDescent="0.3">
      <c r="A16788">
        <v>16816</v>
      </c>
      <c r="B16788">
        <v>2</v>
      </c>
      <c r="C16788">
        <v>270</v>
      </c>
      <c r="D16788" s="32">
        <v>0.65347222222222223</v>
      </c>
      <c r="E16788">
        <v>10000</v>
      </c>
      <c r="F16788">
        <v>800</v>
      </c>
      <c r="G16788" s="31" t="s">
        <v>102</v>
      </c>
      <c r="H16788">
        <v>10</v>
      </c>
      <c r="I16788" s="31" t="s">
        <v>98</v>
      </c>
    </row>
    <row r="16789" spans="1:9" x14ac:dyDescent="0.3">
      <c r="A16789">
        <v>16817</v>
      </c>
      <c r="B16789">
        <v>1</v>
      </c>
      <c r="C16789">
        <v>270</v>
      </c>
      <c r="D16789" s="32">
        <v>0.62847222222222221</v>
      </c>
      <c r="E16789">
        <v>10000</v>
      </c>
      <c r="G16789" s="31" t="s">
        <v>97</v>
      </c>
      <c r="H16789">
        <v>10</v>
      </c>
      <c r="I16789" s="31" t="s">
        <v>99</v>
      </c>
    </row>
    <row r="16790" spans="1:9" x14ac:dyDescent="0.3">
      <c r="A16790">
        <v>16818</v>
      </c>
      <c r="B16790">
        <v>4</v>
      </c>
      <c r="C16790">
        <v>270</v>
      </c>
      <c r="D16790" s="32">
        <v>0.61041666666666672</v>
      </c>
      <c r="E16790">
        <v>10000</v>
      </c>
      <c r="G16790" s="31" t="s">
        <v>102</v>
      </c>
      <c r="H16790">
        <v>10</v>
      </c>
      <c r="I16790" s="31" t="s">
        <v>103</v>
      </c>
    </row>
    <row r="16791" spans="1:9" x14ac:dyDescent="0.3">
      <c r="A16791">
        <v>16819</v>
      </c>
      <c r="B16791">
        <v>8</v>
      </c>
      <c r="C16791">
        <v>270</v>
      </c>
      <c r="D16791" s="32">
        <v>0.64930555555555558</v>
      </c>
      <c r="E16791">
        <v>10000</v>
      </c>
      <c r="G16791" s="31" t="s">
        <v>97</v>
      </c>
      <c r="H16791">
        <v>10</v>
      </c>
      <c r="I16791" s="31" t="s">
        <v>101</v>
      </c>
    </row>
    <row r="16792" spans="1:9" x14ac:dyDescent="0.3">
      <c r="A16792">
        <v>16820</v>
      </c>
      <c r="B16792">
        <v>5</v>
      </c>
      <c r="C16792">
        <v>270</v>
      </c>
      <c r="D16792" s="32">
        <v>0.61041666666666672</v>
      </c>
      <c r="E16792">
        <v>10000</v>
      </c>
      <c r="G16792" s="31" t="s">
        <v>102</v>
      </c>
      <c r="H16792">
        <v>10</v>
      </c>
      <c r="I16792" s="31" t="s">
        <v>105</v>
      </c>
    </row>
    <row r="16793" spans="1:9" x14ac:dyDescent="0.3">
      <c r="A16793">
        <v>16821</v>
      </c>
      <c r="B16793">
        <v>3</v>
      </c>
      <c r="C16793">
        <v>270</v>
      </c>
      <c r="D16793" s="32">
        <v>0.63958333333333328</v>
      </c>
      <c r="E16793">
        <v>10000</v>
      </c>
      <c r="G16793" s="31" t="s">
        <v>102</v>
      </c>
      <c r="H16793">
        <v>11</v>
      </c>
      <c r="I16793" s="31" t="s">
        <v>104</v>
      </c>
    </row>
    <row r="16794" spans="1:9" x14ac:dyDescent="0.3">
      <c r="A16794">
        <v>16822</v>
      </c>
      <c r="B16794">
        <v>2</v>
      </c>
      <c r="C16794">
        <v>270</v>
      </c>
      <c r="D16794" s="32">
        <v>0.6743055555555556</v>
      </c>
      <c r="E16794">
        <v>10000</v>
      </c>
      <c r="G16794" s="31" t="s">
        <v>97</v>
      </c>
      <c r="H16794">
        <v>11</v>
      </c>
      <c r="I16794" s="31" t="s">
        <v>98</v>
      </c>
    </row>
    <row r="16795" spans="1:9" x14ac:dyDescent="0.3">
      <c r="A16795">
        <v>16823</v>
      </c>
      <c r="B16795">
        <v>1</v>
      </c>
      <c r="C16795">
        <v>270</v>
      </c>
      <c r="D16795" s="32">
        <v>0.65069444444444446</v>
      </c>
      <c r="E16795">
        <v>10000</v>
      </c>
      <c r="G16795" s="31" t="s">
        <v>102</v>
      </c>
      <c r="H16795">
        <v>11</v>
      </c>
      <c r="I16795" s="31" t="s">
        <v>99</v>
      </c>
    </row>
    <row r="16796" spans="1:9" x14ac:dyDescent="0.3">
      <c r="A16796">
        <v>16824</v>
      </c>
      <c r="B16796">
        <v>4</v>
      </c>
      <c r="C16796">
        <v>270</v>
      </c>
      <c r="D16796" s="32">
        <v>0.65277777777777779</v>
      </c>
      <c r="E16796">
        <v>10000</v>
      </c>
      <c r="G16796" s="31" t="s">
        <v>102</v>
      </c>
      <c r="H16796">
        <v>11</v>
      </c>
      <c r="I16796" s="31" t="s">
        <v>103</v>
      </c>
    </row>
    <row r="16797" spans="1:9" x14ac:dyDescent="0.3">
      <c r="A16797">
        <v>16825</v>
      </c>
      <c r="B16797">
        <v>8</v>
      </c>
      <c r="C16797">
        <v>270</v>
      </c>
      <c r="D16797" s="32">
        <v>0.68333333333333335</v>
      </c>
      <c r="E16797">
        <v>10000</v>
      </c>
      <c r="F16797">
        <v>4000</v>
      </c>
      <c r="G16797" s="31" t="s">
        <v>102</v>
      </c>
      <c r="H16797">
        <v>11</v>
      </c>
      <c r="I16797" s="31" t="s">
        <v>101</v>
      </c>
    </row>
    <row r="16798" spans="1:9" x14ac:dyDescent="0.3">
      <c r="A16798">
        <v>16826</v>
      </c>
      <c r="B16798">
        <v>5</v>
      </c>
      <c r="C16798">
        <v>270</v>
      </c>
      <c r="D16798" s="32">
        <v>0.64722222222222225</v>
      </c>
      <c r="E16798">
        <v>10000</v>
      </c>
      <c r="G16798" s="31" t="s">
        <v>102</v>
      </c>
      <c r="H16798">
        <v>11</v>
      </c>
      <c r="I16798" s="31" t="s">
        <v>105</v>
      </c>
    </row>
    <row r="16799" spans="1:9" x14ac:dyDescent="0.3">
      <c r="A16799">
        <v>16827</v>
      </c>
      <c r="B16799">
        <v>3</v>
      </c>
      <c r="C16799">
        <v>270</v>
      </c>
      <c r="D16799" s="32">
        <v>0.6694444444444444</v>
      </c>
      <c r="E16799">
        <v>10000</v>
      </c>
      <c r="G16799" s="31" t="s">
        <v>97</v>
      </c>
      <c r="H16799">
        <v>12</v>
      </c>
      <c r="I16799" s="31" t="s">
        <v>104</v>
      </c>
    </row>
    <row r="16800" spans="1:9" x14ac:dyDescent="0.3">
      <c r="A16800">
        <v>16828</v>
      </c>
      <c r="B16800">
        <v>2</v>
      </c>
      <c r="C16800">
        <v>270</v>
      </c>
      <c r="D16800" s="32">
        <v>0.71458333333333335</v>
      </c>
      <c r="E16800">
        <v>10000</v>
      </c>
      <c r="G16800" s="31" t="s">
        <v>102</v>
      </c>
      <c r="H16800">
        <v>12</v>
      </c>
      <c r="I16800" s="31" t="s">
        <v>98</v>
      </c>
    </row>
    <row r="16801" spans="1:9" x14ac:dyDescent="0.3">
      <c r="A16801">
        <v>16829</v>
      </c>
      <c r="B16801">
        <v>1</v>
      </c>
      <c r="C16801">
        <v>270</v>
      </c>
      <c r="D16801" s="32">
        <v>0.72013888888888888</v>
      </c>
      <c r="E16801">
        <v>10000</v>
      </c>
      <c r="G16801" s="31" t="s">
        <v>97</v>
      </c>
      <c r="H16801">
        <v>12</v>
      </c>
      <c r="I16801" s="31" t="s">
        <v>99</v>
      </c>
    </row>
    <row r="16802" spans="1:9" x14ac:dyDescent="0.3">
      <c r="A16802">
        <v>16830</v>
      </c>
      <c r="B16802">
        <v>4</v>
      </c>
      <c r="C16802">
        <v>270</v>
      </c>
      <c r="D16802" s="32">
        <v>0.73124999999999996</v>
      </c>
      <c r="E16802">
        <v>13000</v>
      </c>
      <c r="G16802" s="31" t="s">
        <v>102</v>
      </c>
      <c r="H16802">
        <v>12</v>
      </c>
      <c r="I16802" s="31" t="s">
        <v>103</v>
      </c>
    </row>
    <row r="16803" spans="1:9" x14ac:dyDescent="0.3">
      <c r="A16803">
        <v>16831</v>
      </c>
      <c r="B16803">
        <v>8</v>
      </c>
      <c r="C16803">
        <v>270</v>
      </c>
      <c r="D16803" s="32">
        <v>0.75624999999999998</v>
      </c>
      <c r="E16803">
        <v>10000</v>
      </c>
      <c r="F16803">
        <v>1000</v>
      </c>
      <c r="G16803" s="31" t="s">
        <v>97</v>
      </c>
      <c r="H16803">
        <v>12</v>
      </c>
      <c r="I16803" s="31" t="s">
        <v>101</v>
      </c>
    </row>
    <row r="16804" spans="1:9" x14ac:dyDescent="0.3">
      <c r="A16804">
        <v>16832</v>
      </c>
      <c r="B16804">
        <v>5</v>
      </c>
      <c r="C16804">
        <v>270</v>
      </c>
      <c r="D16804" s="32">
        <v>0.66874999999999996</v>
      </c>
      <c r="E16804">
        <v>10000</v>
      </c>
      <c r="G16804" s="31" t="s">
        <v>102</v>
      </c>
      <c r="H16804">
        <v>12</v>
      </c>
      <c r="I16804" s="31" t="s">
        <v>105</v>
      </c>
    </row>
    <row r="16805" spans="1:9" x14ac:dyDescent="0.3">
      <c r="A16805">
        <v>16833</v>
      </c>
      <c r="B16805">
        <v>3</v>
      </c>
      <c r="C16805">
        <v>270</v>
      </c>
      <c r="D16805" s="32">
        <v>0.69444444444444442</v>
      </c>
      <c r="E16805">
        <v>10000</v>
      </c>
      <c r="G16805" s="31" t="s">
        <v>102</v>
      </c>
      <c r="H16805">
        <v>13</v>
      </c>
      <c r="I16805" s="31" t="s">
        <v>104</v>
      </c>
    </row>
    <row r="16806" spans="1:9" x14ac:dyDescent="0.3">
      <c r="A16806">
        <v>16834</v>
      </c>
      <c r="B16806">
        <v>2</v>
      </c>
      <c r="C16806">
        <v>270</v>
      </c>
      <c r="D16806" s="32">
        <v>0.7680555555555556</v>
      </c>
      <c r="E16806">
        <v>10000</v>
      </c>
      <c r="G16806" s="31" t="s">
        <v>102</v>
      </c>
      <c r="H16806">
        <v>13</v>
      </c>
      <c r="I16806" s="31" t="s">
        <v>98</v>
      </c>
    </row>
    <row r="16807" spans="1:9" x14ac:dyDescent="0.3">
      <c r="A16807">
        <v>16835</v>
      </c>
      <c r="B16807">
        <v>1</v>
      </c>
      <c r="C16807">
        <v>270</v>
      </c>
      <c r="D16807" s="32">
        <v>0.75277777777777777</v>
      </c>
      <c r="E16807">
        <v>6000</v>
      </c>
      <c r="G16807" s="31" t="s">
        <v>97</v>
      </c>
      <c r="H16807">
        <v>13</v>
      </c>
      <c r="I16807" s="31" t="s">
        <v>99</v>
      </c>
    </row>
    <row r="16808" spans="1:9" x14ac:dyDescent="0.3">
      <c r="A16808">
        <v>16836</v>
      </c>
      <c r="B16808">
        <v>4</v>
      </c>
      <c r="C16808">
        <v>270</v>
      </c>
      <c r="D16808" s="32">
        <v>0.76597222222222228</v>
      </c>
      <c r="E16808">
        <v>13000</v>
      </c>
      <c r="G16808" s="31" t="s">
        <v>102</v>
      </c>
      <c r="H16808">
        <v>13</v>
      </c>
      <c r="I16808" s="31" t="s">
        <v>103</v>
      </c>
    </row>
    <row r="16809" spans="1:9" x14ac:dyDescent="0.3">
      <c r="A16809">
        <v>16837</v>
      </c>
      <c r="B16809">
        <v>8</v>
      </c>
      <c r="C16809">
        <v>270</v>
      </c>
      <c r="D16809" s="32">
        <v>0.79097222222222219</v>
      </c>
      <c r="E16809">
        <v>10000</v>
      </c>
      <c r="F16809">
        <v>500</v>
      </c>
      <c r="G16809" s="31" t="s">
        <v>102</v>
      </c>
      <c r="H16809">
        <v>13</v>
      </c>
      <c r="I16809" s="31" t="s">
        <v>101</v>
      </c>
    </row>
    <row r="16810" spans="1:9" x14ac:dyDescent="0.3">
      <c r="A16810">
        <v>16838</v>
      </c>
      <c r="B16810">
        <v>5</v>
      </c>
      <c r="C16810">
        <v>270</v>
      </c>
      <c r="D16810" s="32">
        <v>0.69374999999999998</v>
      </c>
      <c r="E16810">
        <v>10000</v>
      </c>
      <c r="G16810" s="31" t="s">
        <v>102</v>
      </c>
      <c r="H16810">
        <v>13</v>
      </c>
      <c r="I16810" s="31" t="s">
        <v>105</v>
      </c>
    </row>
    <row r="16811" spans="1:9" x14ac:dyDescent="0.3">
      <c r="A16811">
        <v>16839</v>
      </c>
      <c r="B16811">
        <v>3</v>
      </c>
      <c r="C16811">
        <v>270</v>
      </c>
      <c r="D16811" s="32">
        <v>0.71736111111111112</v>
      </c>
      <c r="E16811">
        <v>10000</v>
      </c>
      <c r="F16811">
        <v>1000</v>
      </c>
      <c r="G16811" s="31" t="s">
        <v>102</v>
      </c>
      <c r="H16811">
        <v>14</v>
      </c>
      <c r="I16811" s="31" t="s">
        <v>104</v>
      </c>
    </row>
    <row r="16812" spans="1:9" x14ac:dyDescent="0.3">
      <c r="A16812">
        <v>16840</v>
      </c>
      <c r="B16812">
        <v>2</v>
      </c>
      <c r="C16812">
        <v>270</v>
      </c>
      <c r="D16812" s="32">
        <v>0.79861111111111116</v>
      </c>
      <c r="E16812">
        <v>10000</v>
      </c>
      <c r="F16812">
        <v>2000</v>
      </c>
      <c r="G16812" s="31" t="s">
        <v>102</v>
      </c>
      <c r="H16812">
        <v>14</v>
      </c>
      <c r="I16812" s="31" t="s">
        <v>98</v>
      </c>
    </row>
    <row r="16813" spans="1:9" x14ac:dyDescent="0.3">
      <c r="A16813">
        <v>16841</v>
      </c>
      <c r="B16813">
        <v>1</v>
      </c>
      <c r="C16813">
        <v>270</v>
      </c>
      <c r="D16813" s="32">
        <v>0.77916666666666667</v>
      </c>
      <c r="E16813">
        <v>10000</v>
      </c>
      <c r="G16813" s="31" t="s">
        <v>97</v>
      </c>
      <c r="H16813">
        <v>14</v>
      </c>
      <c r="I16813" s="31" t="s">
        <v>99</v>
      </c>
    </row>
    <row r="16814" spans="1:9" x14ac:dyDescent="0.3">
      <c r="A16814">
        <v>16842</v>
      </c>
      <c r="B16814">
        <v>4</v>
      </c>
      <c r="C16814">
        <v>270</v>
      </c>
      <c r="D16814" s="32">
        <v>0.79305555555555551</v>
      </c>
      <c r="E16814">
        <v>10000</v>
      </c>
      <c r="G16814" s="31" t="s">
        <v>97</v>
      </c>
      <c r="H16814">
        <v>14</v>
      </c>
      <c r="I16814" s="31" t="s">
        <v>103</v>
      </c>
    </row>
    <row r="16815" spans="1:9" x14ac:dyDescent="0.3">
      <c r="A16815">
        <v>16843</v>
      </c>
      <c r="B16815">
        <v>8</v>
      </c>
      <c r="C16815">
        <v>270</v>
      </c>
      <c r="D16815" s="32">
        <v>0.8256944444444444</v>
      </c>
      <c r="E16815">
        <v>10000</v>
      </c>
      <c r="G16815" s="31" t="s">
        <v>102</v>
      </c>
      <c r="H16815">
        <v>14</v>
      </c>
      <c r="I16815" s="31" t="s">
        <v>101</v>
      </c>
    </row>
    <row r="16816" spans="1:9" x14ac:dyDescent="0.3">
      <c r="A16816">
        <v>16844</v>
      </c>
      <c r="B16816">
        <v>5</v>
      </c>
      <c r="C16816">
        <v>270</v>
      </c>
      <c r="D16816" s="32">
        <v>0.71458333333333335</v>
      </c>
      <c r="E16816">
        <v>13000</v>
      </c>
      <c r="G16816" s="31" t="s">
        <v>102</v>
      </c>
      <c r="H16816">
        <v>14</v>
      </c>
      <c r="I16816" s="31" t="s">
        <v>105</v>
      </c>
    </row>
    <row r="16817" spans="1:9" x14ac:dyDescent="0.3">
      <c r="A16817">
        <v>16845</v>
      </c>
      <c r="B16817">
        <v>3</v>
      </c>
      <c r="C16817">
        <v>270</v>
      </c>
      <c r="D16817" s="32">
        <v>0.75208333333333333</v>
      </c>
      <c r="E16817">
        <v>10000</v>
      </c>
      <c r="G16817" s="31" t="s">
        <v>97</v>
      </c>
      <c r="H16817">
        <v>15</v>
      </c>
      <c r="I16817" s="31" t="s">
        <v>104</v>
      </c>
    </row>
    <row r="16818" spans="1:9" x14ac:dyDescent="0.3">
      <c r="A16818">
        <v>16846</v>
      </c>
      <c r="B16818">
        <v>2</v>
      </c>
      <c r="C16818">
        <v>270</v>
      </c>
      <c r="D16818" s="32">
        <v>0.8256944444444444</v>
      </c>
      <c r="E16818">
        <v>10000</v>
      </c>
      <c r="G16818" s="31" t="s">
        <v>97</v>
      </c>
      <c r="H16818">
        <v>15</v>
      </c>
      <c r="I16818" s="31" t="s">
        <v>98</v>
      </c>
    </row>
    <row r="16819" spans="1:9" x14ac:dyDescent="0.3">
      <c r="A16819">
        <v>16847</v>
      </c>
      <c r="B16819">
        <v>1</v>
      </c>
      <c r="C16819">
        <v>270</v>
      </c>
      <c r="D16819" s="32">
        <v>0.8305555555555556</v>
      </c>
      <c r="E16819">
        <v>10000</v>
      </c>
      <c r="G16819" s="31" t="s">
        <v>97</v>
      </c>
      <c r="H16819">
        <v>15</v>
      </c>
      <c r="I16819" s="31" t="s">
        <v>99</v>
      </c>
    </row>
    <row r="16820" spans="1:9" x14ac:dyDescent="0.3">
      <c r="A16820">
        <v>16848</v>
      </c>
      <c r="B16820">
        <v>4</v>
      </c>
      <c r="C16820">
        <v>270</v>
      </c>
      <c r="D16820" s="32">
        <v>0.80833333333333335</v>
      </c>
      <c r="E16820">
        <v>10000</v>
      </c>
      <c r="G16820" s="31" t="s">
        <v>102</v>
      </c>
      <c r="H16820">
        <v>15</v>
      </c>
      <c r="I16820" s="31" t="s">
        <v>103</v>
      </c>
    </row>
    <row r="16821" spans="1:9" x14ac:dyDescent="0.3">
      <c r="A16821">
        <v>16849</v>
      </c>
      <c r="B16821">
        <v>8</v>
      </c>
      <c r="C16821">
        <v>270</v>
      </c>
      <c r="D16821" s="32">
        <v>0.84722222222222221</v>
      </c>
      <c r="E16821">
        <v>10000</v>
      </c>
      <c r="G16821" s="31" t="s">
        <v>102</v>
      </c>
      <c r="H16821">
        <v>15</v>
      </c>
      <c r="I16821" s="31" t="s">
        <v>101</v>
      </c>
    </row>
    <row r="16822" spans="1:9" x14ac:dyDescent="0.3">
      <c r="A16822">
        <v>16850</v>
      </c>
      <c r="B16822">
        <v>5</v>
      </c>
      <c r="C16822">
        <v>270</v>
      </c>
      <c r="D16822" s="32">
        <v>0.73124999999999996</v>
      </c>
      <c r="E16822">
        <v>10000</v>
      </c>
      <c r="G16822" s="31" t="s">
        <v>97</v>
      </c>
      <c r="H16822">
        <v>15</v>
      </c>
      <c r="I16822" s="31" t="s">
        <v>105</v>
      </c>
    </row>
    <row r="16823" spans="1:9" x14ac:dyDescent="0.3">
      <c r="A16823">
        <v>16851</v>
      </c>
      <c r="B16823">
        <v>3</v>
      </c>
      <c r="C16823">
        <v>270</v>
      </c>
      <c r="D16823" s="32">
        <v>0.77430555555555558</v>
      </c>
      <c r="E16823">
        <v>10000</v>
      </c>
      <c r="G16823" s="31" t="s">
        <v>97</v>
      </c>
      <c r="H16823">
        <v>16</v>
      </c>
      <c r="I16823" s="31" t="s">
        <v>104</v>
      </c>
    </row>
    <row r="16824" spans="1:9" x14ac:dyDescent="0.3">
      <c r="A16824">
        <v>16852</v>
      </c>
      <c r="B16824">
        <v>4</v>
      </c>
      <c r="C16824">
        <v>270</v>
      </c>
      <c r="D16824" s="32">
        <v>0.82638888888888884</v>
      </c>
      <c r="E16824">
        <v>10000</v>
      </c>
      <c r="G16824" s="31" t="s">
        <v>97</v>
      </c>
      <c r="H16824">
        <v>16</v>
      </c>
      <c r="I16824" s="31" t="s">
        <v>103</v>
      </c>
    </row>
    <row r="16825" spans="1:9" x14ac:dyDescent="0.3">
      <c r="A16825">
        <v>16853</v>
      </c>
      <c r="B16825">
        <v>5</v>
      </c>
      <c r="C16825">
        <v>270</v>
      </c>
      <c r="D16825" s="32">
        <v>0.75208333333333333</v>
      </c>
      <c r="E16825">
        <v>10000</v>
      </c>
      <c r="G16825" s="31" t="s">
        <v>102</v>
      </c>
      <c r="H16825">
        <v>16</v>
      </c>
      <c r="I16825" s="31" t="s">
        <v>105</v>
      </c>
    </row>
    <row r="16826" spans="1:9" x14ac:dyDescent="0.3">
      <c r="A16826">
        <v>16854</v>
      </c>
      <c r="B16826">
        <v>3</v>
      </c>
      <c r="C16826">
        <v>270</v>
      </c>
      <c r="D16826" s="32">
        <v>0.79583333333333328</v>
      </c>
      <c r="E16826">
        <v>10000</v>
      </c>
      <c r="G16826" s="31" t="s">
        <v>97</v>
      </c>
      <c r="H16826">
        <v>17</v>
      </c>
      <c r="I16826" s="31" t="s">
        <v>104</v>
      </c>
    </row>
    <row r="16827" spans="1:9" x14ac:dyDescent="0.3">
      <c r="A16827">
        <v>16855</v>
      </c>
      <c r="B16827">
        <v>5</v>
      </c>
      <c r="C16827">
        <v>270</v>
      </c>
      <c r="D16827" s="32">
        <v>0.76875000000000004</v>
      </c>
      <c r="E16827">
        <v>10000</v>
      </c>
      <c r="G16827" s="31" t="s">
        <v>97</v>
      </c>
      <c r="H16827">
        <v>17</v>
      </c>
      <c r="I16827" s="31" t="s">
        <v>105</v>
      </c>
    </row>
    <row r="16828" spans="1:9" x14ac:dyDescent="0.3">
      <c r="A16828">
        <v>16856</v>
      </c>
      <c r="B16828">
        <v>3</v>
      </c>
      <c r="C16828">
        <v>270</v>
      </c>
      <c r="D16828" s="32">
        <v>0.81041666666666667</v>
      </c>
      <c r="E16828">
        <v>13000</v>
      </c>
      <c r="F16828">
        <v>1000</v>
      </c>
      <c r="G16828" s="31" t="s">
        <v>102</v>
      </c>
      <c r="H16828">
        <v>18</v>
      </c>
      <c r="I16828" s="31" t="s">
        <v>104</v>
      </c>
    </row>
    <row r="16829" spans="1:9" x14ac:dyDescent="0.3">
      <c r="A16829">
        <v>16857</v>
      </c>
      <c r="B16829">
        <v>5</v>
      </c>
      <c r="C16829">
        <v>270</v>
      </c>
      <c r="D16829" s="32">
        <v>0.78888888888888886</v>
      </c>
      <c r="E16829">
        <v>10000</v>
      </c>
      <c r="G16829" s="31" t="s">
        <v>102</v>
      </c>
      <c r="H16829">
        <v>18</v>
      </c>
      <c r="I16829" s="31" t="s">
        <v>105</v>
      </c>
    </row>
    <row r="16830" spans="1:9" x14ac:dyDescent="0.3">
      <c r="A16830">
        <v>16858</v>
      </c>
      <c r="B16830">
        <v>3</v>
      </c>
      <c r="C16830">
        <v>270</v>
      </c>
      <c r="D16830" s="32">
        <v>0.83333333333333337</v>
      </c>
      <c r="E16830">
        <v>10000</v>
      </c>
      <c r="G16830" s="31" t="s">
        <v>102</v>
      </c>
      <c r="H16830">
        <v>19</v>
      </c>
      <c r="I16830" s="31" t="s">
        <v>104</v>
      </c>
    </row>
    <row r="16831" spans="1:9" x14ac:dyDescent="0.3">
      <c r="A16831">
        <v>16859</v>
      </c>
      <c r="B16831">
        <v>5</v>
      </c>
      <c r="C16831">
        <v>270</v>
      </c>
      <c r="D16831" s="32">
        <v>0.80902777777777779</v>
      </c>
      <c r="E16831">
        <v>10000</v>
      </c>
      <c r="G16831" s="31" t="s">
        <v>97</v>
      </c>
      <c r="H16831">
        <v>19</v>
      </c>
      <c r="I16831" s="31" t="s">
        <v>105</v>
      </c>
    </row>
    <row r="16832" spans="1:9" x14ac:dyDescent="0.3">
      <c r="A16832">
        <v>16860</v>
      </c>
      <c r="B16832">
        <v>5</v>
      </c>
      <c r="C16832">
        <v>270</v>
      </c>
      <c r="D16832" s="32">
        <v>0.82638888888888884</v>
      </c>
      <c r="E16832">
        <v>10000</v>
      </c>
      <c r="G16832" s="31" t="s">
        <v>97</v>
      </c>
      <c r="H16832">
        <v>20</v>
      </c>
      <c r="I16832" s="31" t="s">
        <v>105</v>
      </c>
    </row>
    <row r="16833" spans="1:9" x14ac:dyDescent="0.3">
      <c r="A16833">
        <v>16861</v>
      </c>
      <c r="B16833">
        <v>3</v>
      </c>
      <c r="C16833">
        <v>271</v>
      </c>
      <c r="D16833" s="32">
        <v>0.44236111111111109</v>
      </c>
      <c r="E16833">
        <v>13000</v>
      </c>
      <c r="G16833" s="31" t="s">
        <v>102</v>
      </c>
      <c r="H16833">
        <v>4</v>
      </c>
      <c r="I16833" s="31" t="s">
        <v>104</v>
      </c>
    </row>
    <row r="16834" spans="1:9" x14ac:dyDescent="0.3">
      <c r="A16834">
        <v>16862</v>
      </c>
      <c r="B16834">
        <v>2</v>
      </c>
      <c r="C16834">
        <v>271</v>
      </c>
      <c r="D16834" s="32">
        <v>0.64027777777777772</v>
      </c>
      <c r="E16834">
        <v>10000</v>
      </c>
      <c r="G16834" s="31" t="s">
        <v>102</v>
      </c>
      <c r="H16834">
        <v>4</v>
      </c>
      <c r="I16834" s="31" t="s">
        <v>98</v>
      </c>
    </row>
    <row r="16835" spans="1:9" x14ac:dyDescent="0.3">
      <c r="A16835">
        <v>16863</v>
      </c>
      <c r="B16835">
        <v>1</v>
      </c>
      <c r="C16835">
        <v>271</v>
      </c>
      <c r="D16835" s="32">
        <v>0.47013888888888888</v>
      </c>
      <c r="E16835">
        <v>10000</v>
      </c>
      <c r="G16835" s="31" t="s">
        <v>102</v>
      </c>
      <c r="H16835">
        <v>4</v>
      </c>
      <c r="I16835" s="31" t="s">
        <v>99</v>
      </c>
    </row>
    <row r="16836" spans="1:9" x14ac:dyDescent="0.3">
      <c r="A16836">
        <v>16864</v>
      </c>
      <c r="B16836">
        <v>6</v>
      </c>
      <c r="C16836">
        <v>271</v>
      </c>
      <c r="D16836" s="32">
        <v>0.45763888888888887</v>
      </c>
      <c r="E16836">
        <v>10000</v>
      </c>
      <c r="G16836" s="31" t="s">
        <v>97</v>
      </c>
      <c r="H16836">
        <v>4</v>
      </c>
      <c r="I16836" s="31" t="s">
        <v>100</v>
      </c>
    </row>
    <row r="16837" spans="1:9" x14ac:dyDescent="0.3">
      <c r="A16837">
        <v>16865</v>
      </c>
      <c r="B16837">
        <v>4</v>
      </c>
      <c r="C16837">
        <v>271</v>
      </c>
      <c r="D16837" s="32">
        <v>0.44166666666666665</v>
      </c>
      <c r="E16837">
        <v>10000</v>
      </c>
      <c r="G16837" s="31" t="s">
        <v>102</v>
      </c>
      <c r="H16837">
        <v>4</v>
      </c>
      <c r="I16837" s="31" t="s">
        <v>103</v>
      </c>
    </row>
    <row r="16838" spans="1:9" x14ac:dyDescent="0.3">
      <c r="A16838">
        <v>16866</v>
      </c>
      <c r="B16838">
        <v>3</v>
      </c>
      <c r="C16838">
        <v>271</v>
      </c>
      <c r="D16838" s="32">
        <v>0.47499999999999998</v>
      </c>
      <c r="E16838">
        <v>10000</v>
      </c>
      <c r="G16838" s="31" t="s">
        <v>102</v>
      </c>
      <c r="H16838">
        <v>5</v>
      </c>
      <c r="I16838" s="31" t="s">
        <v>104</v>
      </c>
    </row>
    <row r="16839" spans="1:9" x14ac:dyDescent="0.3">
      <c r="A16839">
        <v>16867</v>
      </c>
      <c r="B16839">
        <v>2</v>
      </c>
      <c r="C16839">
        <v>271</v>
      </c>
      <c r="D16839" s="32">
        <v>0.67222222222222228</v>
      </c>
      <c r="E16839">
        <v>10000</v>
      </c>
      <c r="G16839" s="31" t="s">
        <v>97</v>
      </c>
      <c r="H16839">
        <v>5</v>
      </c>
      <c r="I16839" s="31" t="s">
        <v>98</v>
      </c>
    </row>
    <row r="16840" spans="1:9" x14ac:dyDescent="0.3">
      <c r="A16840">
        <v>16868</v>
      </c>
      <c r="B16840">
        <v>1</v>
      </c>
      <c r="C16840">
        <v>271</v>
      </c>
      <c r="D16840" s="32">
        <v>0.49166666666666664</v>
      </c>
      <c r="E16840">
        <v>10000</v>
      </c>
      <c r="G16840" s="31" t="s">
        <v>102</v>
      </c>
      <c r="H16840">
        <v>5</v>
      </c>
      <c r="I16840" s="31" t="s">
        <v>99</v>
      </c>
    </row>
    <row r="16841" spans="1:9" x14ac:dyDescent="0.3">
      <c r="A16841">
        <v>16869</v>
      </c>
      <c r="B16841">
        <v>6</v>
      </c>
      <c r="C16841">
        <v>271</v>
      </c>
      <c r="D16841" s="32">
        <v>0.47291666666666665</v>
      </c>
      <c r="E16841">
        <v>10000</v>
      </c>
      <c r="G16841" s="31" t="s">
        <v>102</v>
      </c>
      <c r="H16841">
        <v>5</v>
      </c>
      <c r="I16841" s="31" t="s">
        <v>100</v>
      </c>
    </row>
    <row r="16842" spans="1:9" x14ac:dyDescent="0.3">
      <c r="A16842">
        <v>16870</v>
      </c>
      <c r="B16842">
        <v>4</v>
      </c>
      <c r="C16842">
        <v>271</v>
      </c>
      <c r="D16842" s="32">
        <v>0.47916666666666669</v>
      </c>
      <c r="E16842">
        <v>10000</v>
      </c>
      <c r="G16842" s="31" t="s">
        <v>102</v>
      </c>
      <c r="H16842">
        <v>5</v>
      </c>
      <c r="I16842" s="31" t="s">
        <v>103</v>
      </c>
    </row>
    <row r="16843" spans="1:9" x14ac:dyDescent="0.3">
      <c r="A16843">
        <v>16871</v>
      </c>
      <c r="B16843">
        <v>3</v>
      </c>
      <c r="C16843">
        <v>271</v>
      </c>
      <c r="D16843" s="32">
        <v>0.49930555555555556</v>
      </c>
      <c r="E16843">
        <v>10000</v>
      </c>
      <c r="G16843" s="31" t="s">
        <v>102</v>
      </c>
      <c r="H16843">
        <v>6</v>
      </c>
      <c r="I16843" s="31" t="s">
        <v>104</v>
      </c>
    </row>
    <row r="16844" spans="1:9" x14ac:dyDescent="0.3">
      <c r="A16844">
        <v>16872</v>
      </c>
      <c r="B16844">
        <v>2</v>
      </c>
      <c r="C16844">
        <v>271</v>
      </c>
      <c r="D16844" s="32">
        <v>0.6958333333333333</v>
      </c>
      <c r="E16844">
        <v>10000</v>
      </c>
      <c r="F16844">
        <v>500</v>
      </c>
      <c r="G16844" s="31" t="s">
        <v>102</v>
      </c>
      <c r="H16844">
        <v>6</v>
      </c>
      <c r="I16844" s="31" t="s">
        <v>98</v>
      </c>
    </row>
    <row r="16845" spans="1:9" x14ac:dyDescent="0.3">
      <c r="A16845">
        <v>16873</v>
      </c>
      <c r="B16845">
        <v>1</v>
      </c>
      <c r="C16845">
        <v>271</v>
      </c>
      <c r="D16845" s="32">
        <v>0.52430555555555558</v>
      </c>
      <c r="E16845">
        <v>13000</v>
      </c>
      <c r="F16845">
        <v>2000</v>
      </c>
      <c r="G16845" s="31" t="s">
        <v>102</v>
      </c>
      <c r="H16845">
        <v>6</v>
      </c>
      <c r="I16845" s="31" t="s">
        <v>99</v>
      </c>
    </row>
    <row r="16846" spans="1:9" x14ac:dyDescent="0.3">
      <c r="A16846">
        <v>16874</v>
      </c>
      <c r="B16846">
        <v>6</v>
      </c>
      <c r="C16846">
        <v>271</v>
      </c>
      <c r="D16846" s="32">
        <v>0.50347222222222221</v>
      </c>
      <c r="E16846">
        <v>10000</v>
      </c>
      <c r="F16846">
        <v>1000</v>
      </c>
      <c r="G16846" s="31" t="s">
        <v>102</v>
      </c>
      <c r="H16846">
        <v>6</v>
      </c>
      <c r="I16846" s="31" t="s">
        <v>100</v>
      </c>
    </row>
    <row r="16847" spans="1:9" x14ac:dyDescent="0.3">
      <c r="A16847">
        <v>16875</v>
      </c>
      <c r="B16847">
        <v>4</v>
      </c>
      <c r="C16847">
        <v>271</v>
      </c>
      <c r="D16847" s="32">
        <v>0.49375000000000002</v>
      </c>
      <c r="E16847">
        <v>10000</v>
      </c>
      <c r="G16847" s="31" t="s">
        <v>102</v>
      </c>
      <c r="H16847">
        <v>6</v>
      </c>
      <c r="I16847" s="31" t="s">
        <v>103</v>
      </c>
    </row>
    <row r="16848" spans="1:9" x14ac:dyDescent="0.3">
      <c r="A16848">
        <v>16876</v>
      </c>
      <c r="B16848">
        <v>3</v>
      </c>
      <c r="C16848">
        <v>271</v>
      </c>
      <c r="D16848" s="32"/>
      <c r="E16848">
        <v>10000</v>
      </c>
      <c r="G16848" s="31" t="s">
        <v>102</v>
      </c>
      <c r="H16848">
        <v>7</v>
      </c>
      <c r="I16848" s="31" t="s">
        <v>104</v>
      </c>
    </row>
    <row r="16849" spans="1:9" x14ac:dyDescent="0.3">
      <c r="A16849">
        <v>16877</v>
      </c>
      <c r="B16849">
        <v>2</v>
      </c>
      <c r="C16849">
        <v>271</v>
      </c>
      <c r="D16849" s="32">
        <v>0.75972222222222219</v>
      </c>
      <c r="E16849">
        <v>13000</v>
      </c>
      <c r="G16849" s="31" t="s">
        <v>97</v>
      </c>
      <c r="H16849">
        <v>7</v>
      </c>
      <c r="I16849" s="31" t="s">
        <v>98</v>
      </c>
    </row>
    <row r="16850" spans="1:9" x14ac:dyDescent="0.3">
      <c r="A16850">
        <v>16878</v>
      </c>
      <c r="B16850">
        <v>1</v>
      </c>
      <c r="C16850">
        <v>271</v>
      </c>
      <c r="D16850" s="32">
        <v>0.56527777777777777</v>
      </c>
      <c r="E16850">
        <v>10000</v>
      </c>
      <c r="G16850" s="31" t="s">
        <v>102</v>
      </c>
      <c r="H16850">
        <v>7</v>
      </c>
      <c r="I16850" s="31" t="s">
        <v>99</v>
      </c>
    </row>
    <row r="16851" spans="1:9" x14ac:dyDescent="0.3">
      <c r="A16851">
        <v>16879</v>
      </c>
      <c r="B16851">
        <v>6</v>
      </c>
      <c r="C16851">
        <v>271</v>
      </c>
      <c r="D16851" s="32">
        <v>0.72291666666666665</v>
      </c>
      <c r="E16851">
        <v>10000</v>
      </c>
      <c r="G16851" s="31" t="s">
        <v>102</v>
      </c>
      <c r="H16851">
        <v>7</v>
      </c>
      <c r="I16851" s="31" t="s">
        <v>100</v>
      </c>
    </row>
    <row r="16852" spans="1:9" x14ac:dyDescent="0.3">
      <c r="A16852">
        <v>16880</v>
      </c>
      <c r="B16852">
        <v>4</v>
      </c>
      <c r="C16852">
        <v>271</v>
      </c>
      <c r="D16852" s="32">
        <v>0.53888888888888886</v>
      </c>
      <c r="E16852">
        <v>13000</v>
      </c>
      <c r="G16852" s="31" t="s">
        <v>97</v>
      </c>
      <c r="H16852">
        <v>7</v>
      </c>
      <c r="I16852" s="31" t="s">
        <v>103</v>
      </c>
    </row>
    <row r="16853" spans="1:9" x14ac:dyDescent="0.3">
      <c r="A16853">
        <v>16881</v>
      </c>
      <c r="B16853">
        <v>3</v>
      </c>
      <c r="C16853">
        <v>271</v>
      </c>
      <c r="D16853" s="32">
        <v>0.5493055555555556</v>
      </c>
      <c r="E16853">
        <v>10000</v>
      </c>
      <c r="G16853" s="31" t="s">
        <v>102</v>
      </c>
      <c r="H16853">
        <v>8</v>
      </c>
      <c r="I16853" s="31" t="s">
        <v>104</v>
      </c>
    </row>
    <row r="16854" spans="1:9" x14ac:dyDescent="0.3">
      <c r="A16854">
        <v>16882</v>
      </c>
      <c r="B16854">
        <v>2</v>
      </c>
      <c r="C16854">
        <v>271</v>
      </c>
      <c r="D16854" s="32">
        <v>0.77986111111111112</v>
      </c>
      <c r="E16854">
        <v>10000</v>
      </c>
      <c r="G16854" s="31" t="s">
        <v>102</v>
      </c>
      <c r="H16854">
        <v>8</v>
      </c>
      <c r="I16854" s="31" t="s">
        <v>98</v>
      </c>
    </row>
    <row r="16855" spans="1:9" x14ac:dyDescent="0.3">
      <c r="A16855">
        <v>16883</v>
      </c>
      <c r="B16855">
        <v>1</v>
      </c>
      <c r="C16855">
        <v>271</v>
      </c>
      <c r="D16855" s="32">
        <v>0.67222222222222228</v>
      </c>
      <c r="E16855">
        <v>10000</v>
      </c>
      <c r="G16855" s="31" t="s">
        <v>97</v>
      </c>
      <c r="H16855">
        <v>8</v>
      </c>
      <c r="I16855" s="31" t="s">
        <v>99</v>
      </c>
    </row>
    <row r="16856" spans="1:9" x14ac:dyDescent="0.3">
      <c r="A16856">
        <v>16884</v>
      </c>
      <c r="B16856">
        <v>6</v>
      </c>
      <c r="C16856">
        <v>271</v>
      </c>
      <c r="D16856" s="32">
        <v>0.81527777777777777</v>
      </c>
      <c r="E16856">
        <v>10000</v>
      </c>
      <c r="G16856" s="31" t="s">
        <v>102</v>
      </c>
      <c r="H16856">
        <v>8</v>
      </c>
      <c r="I16856" s="31" t="s">
        <v>100</v>
      </c>
    </row>
    <row r="16857" spans="1:9" x14ac:dyDescent="0.3">
      <c r="A16857">
        <v>16885</v>
      </c>
      <c r="B16857">
        <v>4</v>
      </c>
      <c r="C16857">
        <v>271</v>
      </c>
      <c r="D16857" s="32">
        <v>0.57708333333333328</v>
      </c>
      <c r="E16857">
        <v>10000</v>
      </c>
      <c r="G16857" s="31" t="s">
        <v>102</v>
      </c>
      <c r="H16857">
        <v>8</v>
      </c>
      <c r="I16857" s="31" t="s">
        <v>103</v>
      </c>
    </row>
    <row r="16858" spans="1:9" x14ac:dyDescent="0.3">
      <c r="A16858">
        <v>16886</v>
      </c>
      <c r="B16858">
        <v>3</v>
      </c>
      <c r="C16858">
        <v>271</v>
      </c>
      <c r="D16858" s="32">
        <v>0.65069444444444446</v>
      </c>
      <c r="E16858">
        <v>10000</v>
      </c>
      <c r="F16858">
        <v>1800</v>
      </c>
      <c r="G16858" s="31" t="s">
        <v>102</v>
      </c>
      <c r="H16858">
        <v>9</v>
      </c>
      <c r="I16858" s="31" t="s">
        <v>104</v>
      </c>
    </row>
    <row r="16859" spans="1:9" x14ac:dyDescent="0.3">
      <c r="A16859">
        <v>16887</v>
      </c>
      <c r="B16859">
        <v>2</v>
      </c>
      <c r="C16859">
        <v>271</v>
      </c>
      <c r="D16859" s="32">
        <v>0.82222222222222219</v>
      </c>
      <c r="E16859">
        <v>10000</v>
      </c>
      <c r="G16859" s="31" t="s">
        <v>102</v>
      </c>
      <c r="H16859">
        <v>9</v>
      </c>
      <c r="I16859" s="31" t="s">
        <v>98</v>
      </c>
    </row>
    <row r="16860" spans="1:9" x14ac:dyDescent="0.3">
      <c r="A16860">
        <v>16888</v>
      </c>
      <c r="B16860">
        <v>1</v>
      </c>
      <c r="C16860">
        <v>271</v>
      </c>
      <c r="D16860" s="32">
        <v>0.69652777777777775</v>
      </c>
      <c r="E16860">
        <v>10000</v>
      </c>
      <c r="G16860" s="31" t="s">
        <v>102</v>
      </c>
      <c r="H16860">
        <v>9</v>
      </c>
      <c r="I16860" s="31" t="s">
        <v>99</v>
      </c>
    </row>
    <row r="16861" spans="1:9" x14ac:dyDescent="0.3">
      <c r="A16861">
        <v>16889</v>
      </c>
      <c r="B16861">
        <v>4</v>
      </c>
      <c r="C16861">
        <v>271</v>
      </c>
      <c r="D16861" s="32">
        <v>0.64166666666666672</v>
      </c>
      <c r="E16861">
        <v>10000</v>
      </c>
      <c r="G16861" s="31" t="s">
        <v>102</v>
      </c>
      <c r="H16861">
        <v>9</v>
      </c>
      <c r="I16861" s="31" t="s">
        <v>103</v>
      </c>
    </row>
    <row r="16862" spans="1:9" x14ac:dyDescent="0.3">
      <c r="A16862">
        <v>16890</v>
      </c>
      <c r="B16862">
        <v>3</v>
      </c>
      <c r="C16862">
        <v>271</v>
      </c>
      <c r="D16862" s="32">
        <v>0.70277777777777772</v>
      </c>
      <c r="E16862">
        <v>10000</v>
      </c>
      <c r="G16862" s="31" t="s">
        <v>97</v>
      </c>
      <c r="H16862">
        <v>10</v>
      </c>
      <c r="I16862" s="31" t="s">
        <v>104</v>
      </c>
    </row>
    <row r="16863" spans="1:9" x14ac:dyDescent="0.3">
      <c r="A16863">
        <v>16891</v>
      </c>
      <c r="B16863">
        <v>1</v>
      </c>
      <c r="C16863">
        <v>271</v>
      </c>
      <c r="D16863" s="32">
        <v>0.75486111111111109</v>
      </c>
      <c r="E16863">
        <v>10000</v>
      </c>
      <c r="G16863" s="31" t="s">
        <v>97</v>
      </c>
      <c r="H16863">
        <v>10</v>
      </c>
      <c r="I16863" s="31" t="s">
        <v>99</v>
      </c>
    </row>
    <row r="16864" spans="1:9" x14ac:dyDescent="0.3">
      <c r="A16864">
        <v>16892</v>
      </c>
      <c r="B16864">
        <v>4</v>
      </c>
      <c r="C16864">
        <v>271</v>
      </c>
      <c r="D16864" s="32">
        <v>0.66666666666666663</v>
      </c>
      <c r="E16864">
        <v>10000</v>
      </c>
      <c r="G16864" s="31" t="s">
        <v>97</v>
      </c>
      <c r="H16864">
        <v>10</v>
      </c>
      <c r="I16864" s="31" t="s">
        <v>103</v>
      </c>
    </row>
    <row r="16865" spans="1:9" x14ac:dyDescent="0.3">
      <c r="A16865">
        <v>16893</v>
      </c>
      <c r="B16865">
        <v>3</v>
      </c>
      <c r="C16865">
        <v>271</v>
      </c>
      <c r="D16865" s="32">
        <v>0.70277777777777772</v>
      </c>
      <c r="E16865">
        <v>10000</v>
      </c>
      <c r="G16865" s="31" t="s">
        <v>97</v>
      </c>
      <c r="H16865">
        <v>11</v>
      </c>
      <c r="I16865" s="31" t="s">
        <v>104</v>
      </c>
    </row>
    <row r="16866" spans="1:9" x14ac:dyDescent="0.3">
      <c r="A16866">
        <v>16894</v>
      </c>
      <c r="B16866">
        <v>1</v>
      </c>
      <c r="C16866">
        <v>271</v>
      </c>
      <c r="D16866" s="32">
        <v>0.77083333333333337</v>
      </c>
      <c r="E16866">
        <v>10000</v>
      </c>
      <c r="G16866" s="31" t="s">
        <v>97</v>
      </c>
      <c r="H16866">
        <v>11</v>
      </c>
      <c r="I16866" s="31" t="s">
        <v>99</v>
      </c>
    </row>
    <row r="16867" spans="1:9" x14ac:dyDescent="0.3">
      <c r="A16867">
        <v>16895</v>
      </c>
      <c r="B16867">
        <v>4</v>
      </c>
      <c r="C16867">
        <v>271</v>
      </c>
      <c r="D16867" s="32">
        <v>0.68819444444444444</v>
      </c>
      <c r="E16867">
        <v>10000</v>
      </c>
      <c r="G16867" s="31" t="s">
        <v>102</v>
      </c>
      <c r="H16867">
        <v>11</v>
      </c>
      <c r="I16867" s="31" t="s">
        <v>103</v>
      </c>
    </row>
    <row r="16868" spans="1:9" x14ac:dyDescent="0.3">
      <c r="A16868">
        <v>16896</v>
      </c>
      <c r="B16868">
        <v>3</v>
      </c>
      <c r="C16868">
        <v>271</v>
      </c>
      <c r="D16868" s="32"/>
      <c r="E16868">
        <v>10000</v>
      </c>
      <c r="G16868" s="31" t="s">
        <v>97</v>
      </c>
      <c r="H16868">
        <v>12</v>
      </c>
      <c r="I16868" s="31" t="s">
        <v>104</v>
      </c>
    </row>
    <row r="16869" spans="1:9" x14ac:dyDescent="0.3">
      <c r="A16869">
        <v>16897</v>
      </c>
      <c r="B16869">
        <v>1</v>
      </c>
      <c r="C16869">
        <v>271</v>
      </c>
      <c r="D16869" s="32">
        <v>0.80347222222222225</v>
      </c>
      <c r="E16869">
        <v>10000</v>
      </c>
      <c r="G16869" s="31" t="s">
        <v>97</v>
      </c>
      <c r="H16869">
        <v>12</v>
      </c>
      <c r="I16869" s="31" t="s">
        <v>99</v>
      </c>
    </row>
    <row r="16870" spans="1:9" x14ac:dyDescent="0.3">
      <c r="A16870">
        <v>16898</v>
      </c>
      <c r="B16870">
        <v>4</v>
      </c>
      <c r="C16870">
        <v>271</v>
      </c>
      <c r="D16870" s="32">
        <v>0.69930555555555551</v>
      </c>
      <c r="E16870">
        <v>10000</v>
      </c>
      <c r="G16870" s="31" t="s">
        <v>102</v>
      </c>
      <c r="H16870">
        <v>12</v>
      </c>
      <c r="I16870" s="31" t="s">
        <v>103</v>
      </c>
    </row>
    <row r="16871" spans="1:9" x14ac:dyDescent="0.3">
      <c r="A16871">
        <v>16899</v>
      </c>
      <c r="B16871">
        <v>3</v>
      </c>
      <c r="C16871">
        <v>271</v>
      </c>
      <c r="D16871" s="32">
        <v>0.81527777777777777</v>
      </c>
      <c r="E16871">
        <v>10000</v>
      </c>
      <c r="G16871" s="31" t="s">
        <v>97</v>
      </c>
      <c r="H16871">
        <v>13</v>
      </c>
      <c r="I16871" s="31" t="s">
        <v>104</v>
      </c>
    </row>
    <row r="16872" spans="1:9" x14ac:dyDescent="0.3">
      <c r="A16872">
        <v>16900</v>
      </c>
      <c r="B16872">
        <v>1</v>
      </c>
      <c r="C16872">
        <v>271</v>
      </c>
      <c r="D16872" s="32">
        <v>0.82847222222222228</v>
      </c>
      <c r="E16872">
        <v>10000</v>
      </c>
      <c r="G16872" s="31" t="s">
        <v>97</v>
      </c>
      <c r="H16872">
        <v>13</v>
      </c>
      <c r="I16872" s="31" t="s">
        <v>99</v>
      </c>
    </row>
    <row r="16873" spans="1:9" x14ac:dyDescent="0.3">
      <c r="A16873">
        <v>16901</v>
      </c>
      <c r="B16873">
        <v>4</v>
      </c>
      <c r="C16873">
        <v>271</v>
      </c>
      <c r="D16873" s="32">
        <v>0.76041666666666663</v>
      </c>
      <c r="E16873">
        <v>10000</v>
      </c>
      <c r="G16873" s="31" t="s">
        <v>97</v>
      </c>
      <c r="H16873">
        <v>13</v>
      </c>
      <c r="I16873" s="31" t="s">
        <v>103</v>
      </c>
    </row>
    <row r="16874" spans="1:9" x14ac:dyDescent="0.3">
      <c r="A16874">
        <v>16902</v>
      </c>
      <c r="B16874">
        <v>3</v>
      </c>
      <c r="C16874">
        <v>271</v>
      </c>
      <c r="D16874" s="32">
        <v>0.84027777777777779</v>
      </c>
      <c r="E16874">
        <v>10000</v>
      </c>
      <c r="G16874" s="31" t="s">
        <v>102</v>
      </c>
      <c r="H16874">
        <v>14</v>
      </c>
      <c r="I16874" s="31" t="s">
        <v>104</v>
      </c>
    </row>
    <row r="16875" spans="1:9" x14ac:dyDescent="0.3">
      <c r="A16875">
        <v>16903</v>
      </c>
      <c r="B16875">
        <v>4</v>
      </c>
      <c r="C16875">
        <v>271</v>
      </c>
      <c r="D16875" s="32">
        <v>0.78472222222222221</v>
      </c>
      <c r="E16875">
        <v>10000</v>
      </c>
      <c r="G16875" s="31" t="s">
        <v>97</v>
      </c>
      <c r="H16875">
        <v>14</v>
      </c>
      <c r="I16875" s="31" t="s">
        <v>103</v>
      </c>
    </row>
    <row r="16876" spans="1:9" x14ac:dyDescent="0.3">
      <c r="A16876">
        <v>16904</v>
      </c>
      <c r="B16876">
        <v>4</v>
      </c>
      <c r="C16876">
        <v>271</v>
      </c>
      <c r="D16876" s="32">
        <v>0.80694444444444446</v>
      </c>
      <c r="E16876">
        <v>10000</v>
      </c>
      <c r="G16876" s="31" t="s">
        <v>97</v>
      </c>
      <c r="H16876">
        <v>15</v>
      </c>
      <c r="I16876" s="31" t="s">
        <v>103</v>
      </c>
    </row>
    <row r="16877" spans="1:9" x14ac:dyDescent="0.3">
      <c r="A16877">
        <v>16905</v>
      </c>
      <c r="B16877">
        <v>4</v>
      </c>
      <c r="C16877">
        <v>271</v>
      </c>
      <c r="D16877" s="32">
        <v>0.83819444444444446</v>
      </c>
      <c r="E16877">
        <v>10000</v>
      </c>
      <c r="G16877" s="31" t="s">
        <v>102</v>
      </c>
      <c r="H16877">
        <v>16</v>
      </c>
      <c r="I16877" s="31" t="s">
        <v>103</v>
      </c>
    </row>
    <row r="16878" spans="1:9" x14ac:dyDescent="0.3">
      <c r="A16878">
        <v>16906</v>
      </c>
      <c r="B16878">
        <v>3</v>
      </c>
      <c r="C16878">
        <v>272</v>
      </c>
      <c r="D16878" s="32">
        <v>0.44236111111111109</v>
      </c>
      <c r="E16878">
        <v>10000</v>
      </c>
      <c r="G16878" s="31" t="s">
        <v>102</v>
      </c>
      <c r="H16878">
        <v>4</v>
      </c>
      <c r="I16878" s="31" t="s">
        <v>104</v>
      </c>
    </row>
    <row r="16879" spans="1:9" x14ac:dyDescent="0.3">
      <c r="A16879">
        <v>16907</v>
      </c>
      <c r="B16879">
        <v>2</v>
      </c>
      <c r="C16879">
        <v>272</v>
      </c>
      <c r="D16879" s="32">
        <v>0.46458333333333335</v>
      </c>
      <c r="E16879">
        <v>10000</v>
      </c>
      <c r="G16879" s="31" t="s">
        <v>102</v>
      </c>
      <c r="H16879">
        <v>4</v>
      </c>
      <c r="I16879" s="31" t="s">
        <v>98</v>
      </c>
    </row>
    <row r="16880" spans="1:9" x14ac:dyDescent="0.3">
      <c r="A16880">
        <v>16908</v>
      </c>
      <c r="B16880">
        <v>1</v>
      </c>
      <c r="C16880">
        <v>272</v>
      </c>
      <c r="D16880" s="32">
        <v>0.48333333333333334</v>
      </c>
      <c r="E16880">
        <v>10000</v>
      </c>
      <c r="F16880">
        <v>2000</v>
      </c>
      <c r="G16880" s="31" t="s">
        <v>97</v>
      </c>
      <c r="H16880">
        <v>4</v>
      </c>
      <c r="I16880" s="31" t="s">
        <v>99</v>
      </c>
    </row>
    <row r="16881" spans="1:9" x14ac:dyDescent="0.3">
      <c r="A16881">
        <v>16909</v>
      </c>
      <c r="B16881">
        <v>6</v>
      </c>
      <c r="C16881">
        <v>272</v>
      </c>
      <c r="D16881" s="32">
        <v>0.59097222222222223</v>
      </c>
      <c r="E16881">
        <v>10000</v>
      </c>
      <c r="G16881" s="31" t="s">
        <v>102</v>
      </c>
      <c r="H16881">
        <v>4</v>
      </c>
      <c r="I16881" s="31" t="s">
        <v>100</v>
      </c>
    </row>
    <row r="16882" spans="1:9" x14ac:dyDescent="0.3">
      <c r="A16882">
        <v>16910</v>
      </c>
      <c r="B16882">
        <v>8</v>
      </c>
      <c r="C16882">
        <v>272</v>
      </c>
      <c r="D16882" s="32">
        <v>0.51458333333333328</v>
      </c>
      <c r="E16882">
        <v>6000</v>
      </c>
      <c r="G16882" s="31" t="s">
        <v>97</v>
      </c>
      <c r="H16882">
        <v>4</v>
      </c>
      <c r="I16882" s="31" t="s">
        <v>101</v>
      </c>
    </row>
    <row r="16883" spans="1:9" x14ac:dyDescent="0.3">
      <c r="A16883">
        <v>16911</v>
      </c>
      <c r="B16883">
        <v>5</v>
      </c>
      <c r="C16883">
        <v>272</v>
      </c>
      <c r="D16883" s="32">
        <v>0.45833333333333331</v>
      </c>
      <c r="E16883">
        <v>10000</v>
      </c>
      <c r="F16883">
        <v>2000</v>
      </c>
      <c r="G16883" s="31" t="s">
        <v>102</v>
      </c>
      <c r="H16883">
        <v>4</v>
      </c>
      <c r="I16883" s="31" t="s">
        <v>105</v>
      </c>
    </row>
    <row r="16884" spans="1:9" x14ac:dyDescent="0.3">
      <c r="A16884">
        <v>16912</v>
      </c>
      <c r="B16884">
        <v>3</v>
      </c>
      <c r="C16884">
        <v>272</v>
      </c>
      <c r="D16884" s="32">
        <v>0.53055555555555556</v>
      </c>
      <c r="E16884">
        <v>10000</v>
      </c>
      <c r="G16884" s="31" t="s">
        <v>97</v>
      </c>
      <c r="H16884">
        <v>5</v>
      </c>
      <c r="I16884" s="31" t="s">
        <v>104</v>
      </c>
    </row>
    <row r="16885" spans="1:9" x14ac:dyDescent="0.3">
      <c r="A16885">
        <v>16913</v>
      </c>
      <c r="B16885">
        <v>2</v>
      </c>
      <c r="C16885">
        <v>272</v>
      </c>
      <c r="D16885" s="32">
        <v>0.52430555555555558</v>
      </c>
      <c r="E16885">
        <v>10000</v>
      </c>
      <c r="G16885" s="31" t="s">
        <v>102</v>
      </c>
      <c r="H16885">
        <v>5</v>
      </c>
      <c r="I16885" s="31" t="s">
        <v>98</v>
      </c>
    </row>
    <row r="16886" spans="1:9" x14ac:dyDescent="0.3">
      <c r="A16886">
        <v>16914</v>
      </c>
      <c r="B16886">
        <v>1</v>
      </c>
      <c r="C16886">
        <v>272</v>
      </c>
      <c r="D16886" s="32">
        <v>0.59236111111111112</v>
      </c>
      <c r="E16886">
        <v>10000</v>
      </c>
      <c r="F16886">
        <v>1000</v>
      </c>
      <c r="G16886" s="31" t="s">
        <v>97</v>
      </c>
      <c r="H16886">
        <v>5</v>
      </c>
      <c r="I16886" s="31" t="s">
        <v>99</v>
      </c>
    </row>
    <row r="16887" spans="1:9" x14ac:dyDescent="0.3">
      <c r="A16887">
        <v>16915</v>
      </c>
      <c r="B16887">
        <v>6</v>
      </c>
      <c r="C16887">
        <v>272</v>
      </c>
      <c r="D16887" s="32">
        <v>0.67708333333333337</v>
      </c>
      <c r="E16887">
        <v>10000</v>
      </c>
      <c r="G16887" s="31" t="s">
        <v>102</v>
      </c>
      <c r="H16887">
        <v>5</v>
      </c>
      <c r="I16887" s="31" t="s">
        <v>100</v>
      </c>
    </row>
    <row r="16888" spans="1:9" x14ac:dyDescent="0.3">
      <c r="A16888">
        <v>16916</v>
      </c>
      <c r="B16888">
        <v>8</v>
      </c>
      <c r="C16888">
        <v>272</v>
      </c>
      <c r="D16888" s="32">
        <v>0.56597222222222221</v>
      </c>
      <c r="E16888">
        <v>10000</v>
      </c>
      <c r="F16888">
        <v>2000</v>
      </c>
      <c r="G16888" s="31" t="s">
        <v>102</v>
      </c>
      <c r="H16888">
        <v>5</v>
      </c>
      <c r="I16888" s="31" t="s">
        <v>101</v>
      </c>
    </row>
    <row r="16889" spans="1:9" x14ac:dyDescent="0.3">
      <c r="A16889">
        <v>16917</v>
      </c>
      <c r="B16889">
        <v>5</v>
      </c>
      <c r="C16889">
        <v>272</v>
      </c>
      <c r="D16889" s="32">
        <v>0.54027777777777775</v>
      </c>
      <c r="E16889">
        <v>10000</v>
      </c>
      <c r="G16889" s="31" t="s">
        <v>102</v>
      </c>
      <c r="H16889">
        <v>5</v>
      </c>
      <c r="I16889" s="31" t="s">
        <v>105</v>
      </c>
    </row>
    <row r="16890" spans="1:9" x14ac:dyDescent="0.3">
      <c r="A16890">
        <v>16918</v>
      </c>
      <c r="B16890">
        <v>3</v>
      </c>
      <c r="C16890">
        <v>272</v>
      </c>
      <c r="D16890" s="32">
        <v>0.67222222222222228</v>
      </c>
      <c r="E16890">
        <v>10000</v>
      </c>
      <c r="G16890" s="31" t="s">
        <v>97</v>
      </c>
      <c r="H16890">
        <v>6</v>
      </c>
      <c r="I16890" s="31" t="s">
        <v>104</v>
      </c>
    </row>
    <row r="16891" spans="1:9" x14ac:dyDescent="0.3">
      <c r="A16891">
        <v>16919</v>
      </c>
      <c r="B16891">
        <v>2</v>
      </c>
      <c r="C16891">
        <v>272</v>
      </c>
      <c r="D16891" s="32">
        <v>0.61388888888888893</v>
      </c>
      <c r="E16891">
        <v>10000</v>
      </c>
      <c r="G16891" s="31" t="s">
        <v>97</v>
      </c>
      <c r="H16891">
        <v>6</v>
      </c>
      <c r="I16891" s="31" t="s">
        <v>98</v>
      </c>
    </row>
    <row r="16892" spans="1:9" x14ac:dyDescent="0.3">
      <c r="A16892">
        <v>16920</v>
      </c>
      <c r="B16892">
        <v>1</v>
      </c>
      <c r="C16892">
        <v>272</v>
      </c>
      <c r="D16892" s="32">
        <v>0.66527777777777775</v>
      </c>
      <c r="E16892">
        <v>10000</v>
      </c>
      <c r="G16892" s="31" t="s">
        <v>97</v>
      </c>
      <c r="H16892">
        <v>6</v>
      </c>
      <c r="I16892" s="31" t="s">
        <v>99</v>
      </c>
    </row>
    <row r="16893" spans="1:9" x14ac:dyDescent="0.3">
      <c r="A16893">
        <v>16921</v>
      </c>
      <c r="B16893">
        <v>6</v>
      </c>
      <c r="C16893">
        <v>272</v>
      </c>
      <c r="D16893" s="32">
        <v>0.79861111111111116</v>
      </c>
      <c r="E16893">
        <v>10000</v>
      </c>
      <c r="G16893" s="31" t="s">
        <v>102</v>
      </c>
      <c r="H16893">
        <v>6</v>
      </c>
      <c r="I16893" s="31" t="s">
        <v>100</v>
      </c>
    </row>
    <row r="16894" spans="1:9" x14ac:dyDescent="0.3">
      <c r="A16894">
        <v>16922</v>
      </c>
      <c r="B16894">
        <v>8</v>
      </c>
      <c r="C16894">
        <v>272</v>
      </c>
      <c r="D16894" s="32">
        <v>0.63611111111111107</v>
      </c>
      <c r="E16894">
        <v>10000</v>
      </c>
      <c r="G16894" s="31" t="s">
        <v>102</v>
      </c>
      <c r="H16894">
        <v>6</v>
      </c>
      <c r="I16894" s="31" t="s">
        <v>101</v>
      </c>
    </row>
    <row r="16895" spans="1:9" x14ac:dyDescent="0.3">
      <c r="A16895">
        <v>16923</v>
      </c>
      <c r="B16895">
        <v>5</v>
      </c>
      <c r="C16895">
        <v>272</v>
      </c>
      <c r="D16895" s="32">
        <v>0.625</v>
      </c>
      <c r="E16895">
        <v>10000</v>
      </c>
      <c r="G16895" s="31" t="s">
        <v>97</v>
      </c>
      <c r="H16895">
        <v>6</v>
      </c>
      <c r="I16895" s="31" t="s">
        <v>105</v>
      </c>
    </row>
    <row r="16896" spans="1:9" x14ac:dyDescent="0.3">
      <c r="A16896">
        <v>16924</v>
      </c>
      <c r="B16896">
        <v>3</v>
      </c>
      <c r="C16896">
        <v>272</v>
      </c>
      <c r="D16896" s="32">
        <v>0.71736111111111112</v>
      </c>
      <c r="E16896">
        <v>10000</v>
      </c>
      <c r="G16896" s="31" t="s">
        <v>97</v>
      </c>
      <c r="H16896">
        <v>7</v>
      </c>
      <c r="I16896" s="31" t="s">
        <v>104</v>
      </c>
    </row>
    <row r="16897" spans="1:9" x14ac:dyDescent="0.3">
      <c r="A16897">
        <v>16925</v>
      </c>
      <c r="B16897">
        <v>2</v>
      </c>
      <c r="C16897">
        <v>272</v>
      </c>
      <c r="D16897" s="32">
        <v>0.66805555555555551</v>
      </c>
      <c r="E16897">
        <v>10000</v>
      </c>
      <c r="F16897">
        <v>2200</v>
      </c>
      <c r="G16897" s="31" t="s">
        <v>102</v>
      </c>
      <c r="H16897">
        <v>7</v>
      </c>
      <c r="I16897" s="31" t="s">
        <v>98</v>
      </c>
    </row>
    <row r="16898" spans="1:9" x14ac:dyDescent="0.3">
      <c r="A16898">
        <v>16926</v>
      </c>
      <c r="B16898">
        <v>1</v>
      </c>
      <c r="C16898">
        <v>272</v>
      </c>
      <c r="D16898" s="32">
        <v>0.72847222222222219</v>
      </c>
      <c r="E16898">
        <v>10000</v>
      </c>
      <c r="G16898" s="31" t="s">
        <v>102</v>
      </c>
      <c r="H16898">
        <v>7</v>
      </c>
      <c r="I16898" s="31" t="s">
        <v>99</v>
      </c>
    </row>
    <row r="16899" spans="1:9" x14ac:dyDescent="0.3">
      <c r="A16899">
        <v>16927</v>
      </c>
      <c r="B16899">
        <v>8</v>
      </c>
      <c r="C16899">
        <v>272</v>
      </c>
      <c r="D16899" s="32">
        <v>0.6875</v>
      </c>
      <c r="E16899">
        <v>10000</v>
      </c>
      <c r="G16899" s="31" t="s">
        <v>97</v>
      </c>
      <c r="H16899">
        <v>7</v>
      </c>
      <c r="I16899" s="31" t="s">
        <v>101</v>
      </c>
    </row>
    <row r="16900" spans="1:9" x14ac:dyDescent="0.3">
      <c r="A16900">
        <v>16928</v>
      </c>
      <c r="B16900">
        <v>5</v>
      </c>
      <c r="C16900">
        <v>272</v>
      </c>
      <c r="D16900" s="32">
        <v>0.65</v>
      </c>
      <c r="E16900">
        <v>10000</v>
      </c>
      <c r="G16900" s="31" t="s">
        <v>97</v>
      </c>
      <c r="H16900">
        <v>7</v>
      </c>
      <c r="I16900" s="31" t="s">
        <v>105</v>
      </c>
    </row>
    <row r="16901" spans="1:9" x14ac:dyDescent="0.3">
      <c r="A16901">
        <v>16929</v>
      </c>
      <c r="B16901">
        <v>3</v>
      </c>
      <c r="C16901">
        <v>272</v>
      </c>
      <c r="D16901" s="32">
        <v>0.74930555555555556</v>
      </c>
      <c r="E16901">
        <v>10000</v>
      </c>
      <c r="G16901" s="31" t="s">
        <v>97</v>
      </c>
      <c r="H16901">
        <v>8</v>
      </c>
      <c r="I16901" s="31" t="s">
        <v>104</v>
      </c>
    </row>
    <row r="16902" spans="1:9" x14ac:dyDescent="0.3">
      <c r="A16902">
        <v>16930</v>
      </c>
      <c r="B16902">
        <v>2</v>
      </c>
      <c r="C16902">
        <v>272</v>
      </c>
      <c r="D16902" s="32">
        <v>0.71597222222222223</v>
      </c>
      <c r="E16902">
        <v>10000</v>
      </c>
      <c r="G16902" s="31" t="s">
        <v>97</v>
      </c>
      <c r="H16902">
        <v>8</v>
      </c>
      <c r="I16902" s="31" t="s">
        <v>98</v>
      </c>
    </row>
    <row r="16903" spans="1:9" x14ac:dyDescent="0.3">
      <c r="A16903">
        <v>16931</v>
      </c>
      <c r="B16903">
        <v>1</v>
      </c>
      <c r="C16903">
        <v>272</v>
      </c>
      <c r="D16903" s="32">
        <v>0.78472222222222221</v>
      </c>
      <c r="E16903">
        <v>10000</v>
      </c>
      <c r="G16903" s="31" t="s">
        <v>97</v>
      </c>
      <c r="H16903">
        <v>8</v>
      </c>
      <c r="I16903" s="31" t="s">
        <v>99</v>
      </c>
    </row>
    <row r="16904" spans="1:9" x14ac:dyDescent="0.3">
      <c r="A16904">
        <v>16932</v>
      </c>
      <c r="B16904">
        <v>8</v>
      </c>
      <c r="C16904">
        <v>272</v>
      </c>
      <c r="D16904" s="32">
        <v>0.79097222222222219</v>
      </c>
      <c r="E16904">
        <v>10000</v>
      </c>
      <c r="G16904" s="31" t="s">
        <v>102</v>
      </c>
      <c r="H16904">
        <v>8</v>
      </c>
      <c r="I16904" s="31" t="s">
        <v>101</v>
      </c>
    </row>
    <row r="16905" spans="1:9" x14ac:dyDescent="0.3">
      <c r="A16905">
        <v>16933</v>
      </c>
      <c r="B16905">
        <v>5</v>
      </c>
      <c r="C16905">
        <v>272</v>
      </c>
      <c r="D16905" s="32">
        <v>0.69374999999999998</v>
      </c>
      <c r="E16905">
        <v>10000</v>
      </c>
      <c r="G16905" s="31" t="s">
        <v>97</v>
      </c>
      <c r="H16905">
        <v>8</v>
      </c>
      <c r="I16905" s="31" t="s">
        <v>105</v>
      </c>
    </row>
    <row r="16906" spans="1:9" x14ac:dyDescent="0.3">
      <c r="A16906">
        <v>16934</v>
      </c>
      <c r="B16906">
        <v>3</v>
      </c>
      <c r="C16906">
        <v>272</v>
      </c>
      <c r="D16906" s="32">
        <v>0.78263888888888888</v>
      </c>
      <c r="E16906">
        <v>10000</v>
      </c>
      <c r="G16906" s="31" t="s">
        <v>97</v>
      </c>
      <c r="H16906">
        <v>9</v>
      </c>
      <c r="I16906" s="31" t="s">
        <v>104</v>
      </c>
    </row>
    <row r="16907" spans="1:9" x14ac:dyDescent="0.3">
      <c r="A16907">
        <v>16935</v>
      </c>
      <c r="B16907">
        <v>2</v>
      </c>
      <c r="C16907">
        <v>272</v>
      </c>
      <c r="D16907" s="32">
        <v>0.73472222222222228</v>
      </c>
      <c r="E16907">
        <v>10000</v>
      </c>
      <c r="G16907" s="31" t="s">
        <v>102</v>
      </c>
      <c r="H16907">
        <v>9</v>
      </c>
      <c r="I16907" s="31" t="s">
        <v>98</v>
      </c>
    </row>
    <row r="16908" spans="1:9" x14ac:dyDescent="0.3">
      <c r="A16908">
        <v>16936</v>
      </c>
      <c r="B16908">
        <v>8</v>
      </c>
      <c r="C16908">
        <v>272</v>
      </c>
      <c r="D16908" s="32">
        <v>0.80486111111111114</v>
      </c>
      <c r="E16908">
        <v>10000</v>
      </c>
      <c r="G16908" s="31" t="s">
        <v>97</v>
      </c>
      <c r="H16908">
        <v>9</v>
      </c>
      <c r="I16908" s="31" t="s">
        <v>101</v>
      </c>
    </row>
    <row r="16909" spans="1:9" x14ac:dyDescent="0.3">
      <c r="A16909">
        <v>16937</v>
      </c>
      <c r="B16909">
        <v>5</v>
      </c>
      <c r="C16909">
        <v>272</v>
      </c>
      <c r="D16909" s="32">
        <v>0.75277777777777777</v>
      </c>
      <c r="E16909">
        <v>10000</v>
      </c>
      <c r="G16909" s="31" t="s">
        <v>97</v>
      </c>
      <c r="H16909">
        <v>9</v>
      </c>
      <c r="I16909" s="31" t="s">
        <v>105</v>
      </c>
    </row>
    <row r="16910" spans="1:9" x14ac:dyDescent="0.3">
      <c r="A16910">
        <v>16938</v>
      </c>
      <c r="B16910">
        <v>3</v>
      </c>
      <c r="C16910">
        <v>272</v>
      </c>
      <c r="D16910" s="32">
        <v>0.80486111111111114</v>
      </c>
      <c r="E16910">
        <v>10000</v>
      </c>
      <c r="F16910">
        <v>2000</v>
      </c>
      <c r="G16910" s="31" t="s">
        <v>97</v>
      </c>
      <c r="H16910">
        <v>10</v>
      </c>
      <c r="I16910" s="31" t="s">
        <v>104</v>
      </c>
    </row>
    <row r="16911" spans="1:9" x14ac:dyDescent="0.3">
      <c r="A16911">
        <v>16939</v>
      </c>
      <c r="B16911">
        <v>2</v>
      </c>
      <c r="C16911">
        <v>272</v>
      </c>
      <c r="D16911" s="32">
        <v>0.81319444444444444</v>
      </c>
      <c r="E16911">
        <v>10000</v>
      </c>
      <c r="G16911" s="31" t="s">
        <v>97</v>
      </c>
      <c r="H16911">
        <v>10</v>
      </c>
      <c r="I16911" s="31" t="s">
        <v>98</v>
      </c>
    </row>
    <row r="16912" spans="1:9" x14ac:dyDescent="0.3">
      <c r="A16912">
        <v>16940</v>
      </c>
      <c r="B16912">
        <v>5</v>
      </c>
      <c r="C16912">
        <v>272</v>
      </c>
      <c r="D16912" s="32">
        <v>0.80486111111111114</v>
      </c>
      <c r="E16912">
        <v>10000</v>
      </c>
      <c r="G16912" s="31" t="s">
        <v>97</v>
      </c>
      <c r="H16912">
        <v>10</v>
      </c>
      <c r="I16912" s="31" t="s">
        <v>105</v>
      </c>
    </row>
    <row r="16913" spans="1:9" x14ac:dyDescent="0.3">
      <c r="A16913">
        <v>16941</v>
      </c>
      <c r="B16913">
        <v>5</v>
      </c>
      <c r="C16913">
        <v>272</v>
      </c>
      <c r="D16913" s="32">
        <v>0.83472222222222225</v>
      </c>
      <c r="E16913">
        <v>10000</v>
      </c>
      <c r="G16913" s="31" t="s">
        <v>97</v>
      </c>
      <c r="H16913">
        <v>11</v>
      </c>
      <c r="I16913" s="31" t="s">
        <v>105</v>
      </c>
    </row>
    <row r="16914" spans="1:9" x14ac:dyDescent="0.3">
      <c r="A16914">
        <v>16942</v>
      </c>
      <c r="B16914">
        <v>1</v>
      </c>
      <c r="C16914">
        <v>273</v>
      </c>
      <c r="D16914" s="32">
        <v>0.43402777777777779</v>
      </c>
      <c r="E16914">
        <v>10000</v>
      </c>
      <c r="G16914" s="31" t="s">
        <v>97</v>
      </c>
      <c r="H16914">
        <v>4</v>
      </c>
      <c r="I16914" s="31" t="s">
        <v>99</v>
      </c>
    </row>
    <row r="16915" spans="1:9" x14ac:dyDescent="0.3">
      <c r="A16915">
        <v>16943</v>
      </c>
      <c r="B16915">
        <v>6</v>
      </c>
      <c r="C16915">
        <v>273</v>
      </c>
      <c r="D16915" s="32">
        <v>0.47916666666666669</v>
      </c>
      <c r="E16915">
        <v>10000</v>
      </c>
      <c r="F16915">
        <v>2000</v>
      </c>
      <c r="G16915" s="31" t="s">
        <v>102</v>
      </c>
      <c r="H16915">
        <v>4</v>
      </c>
      <c r="I16915" s="31" t="s">
        <v>100</v>
      </c>
    </row>
    <row r="16916" spans="1:9" x14ac:dyDescent="0.3">
      <c r="A16916">
        <v>16944</v>
      </c>
      <c r="B16916">
        <v>4</v>
      </c>
      <c r="C16916">
        <v>273</v>
      </c>
      <c r="D16916" s="32">
        <v>0.46111111111111114</v>
      </c>
      <c r="E16916">
        <v>10000</v>
      </c>
      <c r="G16916" s="31" t="s">
        <v>97</v>
      </c>
      <c r="H16916">
        <v>4</v>
      </c>
      <c r="I16916" s="31" t="s">
        <v>103</v>
      </c>
    </row>
    <row r="16917" spans="1:9" x14ac:dyDescent="0.3">
      <c r="A16917">
        <v>16945</v>
      </c>
      <c r="B16917">
        <v>8</v>
      </c>
      <c r="C16917">
        <v>273</v>
      </c>
      <c r="D16917" s="32">
        <v>0.47847222222222224</v>
      </c>
      <c r="E16917">
        <v>10000</v>
      </c>
      <c r="G16917" s="31" t="s">
        <v>97</v>
      </c>
      <c r="H16917">
        <v>4</v>
      </c>
      <c r="I16917" s="31" t="s">
        <v>101</v>
      </c>
    </row>
    <row r="16918" spans="1:9" x14ac:dyDescent="0.3">
      <c r="A16918">
        <v>16946</v>
      </c>
      <c r="B16918">
        <v>5</v>
      </c>
      <c r="C16918">
        <v>273</v>
      </c>
      <c r="D16918" s="32">
        <v>0.47291666666666665</v>
      </c>
      <c r="E16918">
        <v>10000</v>
      </c>
      <c r="F16918">
        <v>1000</v>
      </c>
      <c r="G16918" s="31" t="s">
        <v>102</v>
      </c>
      <c r="H16918">
        <v>4</v>
      </c>
      <c r="I16918" s="31" t="s">
        <v>105</v>
      </c>
    </row>
    <row r="16919" spans="1:9" x14ac:dyDescent="0.3">
      <c r="A16919">
        <v>16947</v>
      </c>
      <c r="B16919">
        <v>1</v>
      </c>
      <c r="C16919">
        <v>273</v>
      </c>
      <c r="D16919" s="32">
        <v>0.55555555555555558</v>
      </c>
      <c r="E16919">
        <v>13000</v>
      </c>
      <c r="G16919" s="31" t="s">
        <v>102</v>
      </c>
      <c r="H16919">
        <v>5</v>
      </c>
      <c r="I16919" s="31" t="s">
        <v>99</v>
      </c>
    </row>
    <row r="16920" spans="1:9" x14ac:dyDescent="0.3">
      <c r="A16920">
        <v>16948</v>
      </c>
      <c r="B16920">
        <v>6</v>
      </c>
      <c r="C16920">
        <v>273</v>
      </c>
      <c r="D16920" s="32">
        <v>0.49791666666666667</v>
      </c>
      <c r="E16920">
        <v>10000</v>
      </c>
      <c r="G16920" s="31" t="s">
        <v>97</v>
      </c>
      <c r="H16920">
        <v>5</v>
      </c>
      <c r="I16920" s="31" t="s">
        <v>100</v>
      </c>
    </row>
    <row r="16921" spans="1:9" x14ac:dyDescent="0.3">
      <c r="A16921">
        <v>16949</v>
      </c>
      <c r="B16921">
        <v>4</v>
      </c>
      <c r="C16921">
        <v>273</v>
      </c>
      <c r="D16921" s="32">
        <v>0.56458333333333333</v>
      </c>
      <c r="E16921">
        <v>10000</v>
      </c>
      <c r="G16921" s="31" t="s">
        <v>97</v>
      </c>
      <c r="H16921">
        <v>5</v>
      </c>
      <c r="I16921" s="31" t="s">
        <v>103</v>
      </c>
    </row>
    <row r="16922" spans="1:9" x14ac:dyDescent="0.3">
      <c r="A16922">
        <v>16950</v>
      </c>
      <c r="B16922">
        <v>8</v>
      </c>
      <c r="C16922">
        <v>273</v>
      </c>
      <c r="D16922" s="32">
        <v>0.58333333333333337</v>
      </c>
      <c r="E16922">
        <v>10000</v>
      </c>
      <c r="G16922" s="31" t="s">
        <v>97</v>
      </c>
      <c r="H16922">
        <v>5</v>
      </c>
      <c r="I16922" s="31" t="s">
        <v>101</v>
      </c>
    </row>
    <row r="16923" spans="1:9" x14ac:dyDescent="0.3">
      <c r="A16923">
        <v>16951</v>
      </c>
      <c r="B16923">
        <v>5</v>
      </c>
      <c r="C16923">
        <v>273</v>
      </c>
      <c r="D16923" s="32">
        <v>0.50069444444444444</v>
      </c>
      <c r="E16923">
        <v>10000</v>
      </c>
      <c r="G16923" s="31" t="s">
        <v>97</v>
      </c>
      <c r="H16923">
        <v>5</v>
      </c>
      <c r="I16923" s="31" t="s">
        <v>105</v>
      </c>
    </row>
    <row r="16924" spans="1:9" x14ac:dyDescent="0.3">
      <c r="A16924">
        <v>16952</v>
      </c>
      <c r="B16924">
        <v>1</v>
      </c>
      <c r="C16924">
        <v>273</v>
      </c>
      <c r="D16924" s="32">
        <v>0.5854166666666667</v>
      </c>
      <c r="E16924">
        <v>10000</v>
      </c>
      <c r="G16924" s="31" t="s">
        <v>97</v>
      </c>
      <c r="H16924">
        <v>6</v>
      </c>
      <c r="I16924" s="31" t="s">
        <v>99</v>
      </c>
    </row>
    <row r="16925" spans="1:9" x14ac:dyDescent="0.3">
      <c r="A16925">
        <v>16953</v>
      </c>
      <c r="B16925">
        <v>6</v>
      </c>
      <c r="C16925">
        <v>273</v>
      </c>
      <c r="D16925" s="32">
        <v>0.59722222222222221</v>
      </c>
      <c r="E16925">
        <v>10000</v>
      </c>
      <c r="G16925" s="31" t="s">
        <v>102</v>
      </c>
      <c r="H16925">
        <v>6</v>
      </c>
      <c r="I16925" s="31" t="s">
        <v>100</v>
      </c>
    </row>
    <row r="16926" spans="1:9" x14ac:dyDescent="0.3">
      <c r="A16926">
        <v>16954</v>
      </c>
      <c r="B16926">
        <v>4</v>
      </c>
      <c r="C16926">
        <v>273</v>
      </c>
      <c r="D16926" s="32">
        <v>0.6118055555555556</v>
      </c>
      <c r="E16926">
        <v>13000</v>
      </c>
      <c r="G16926" s="31" t="s">
        <v>97</v>
      </c>
      <c r="H16926">
        <v>6</v>
      </c>
      <c r="I16926" s="31" t="s">
        <v>103</v>
      </c>
    </row>
    <row r="16927" spans="1:9" x14ac:dyDescent="0.3">
      <c r="A16927">
        <v>16955</v>
      </c>
      <c r="B16927">
        <v>8</v>
      </c>
      <c r="C16927">
        <v>273</v>
      </c>
      <c r="D16927" s="32">
        <v>0.64930555555555558</v>
      </c>
      <c r="E16927">
        <v>10000</v>
      </c>
      <c r="G16927" s="31" t="s">
        <v>97</v>
      </c>
      <c r="H16927">
        <v>6</v>
      </c>
      <c r="I16927" s="31" t="s">
        <v>101</v>
      </c>
    </row>
    <row r="16928" spans="1:9" x14ac:dyDescent="0.3">
      <c r="A16928">
        <v>16956</v>
      </c>
      <c r="B16928">
        <v>5</v>
      </c>
      <c r="C16928">
        <v>273</v>
      </c>
      <c r="D16928" s="32">
        <v>0.52777777777777779</v>
      </c>
      <c r="E16928">
        <v>10000</v>
      </c>
      <c r="G16928" s="31" t="s">
        <v>102</v>
      </c>
      <c r="H16928">
        <v>6</v>
      </c>
      <c r="I16928" s="31" t="s">
        <v>105</v>
      </c>
    </row>
    <row r="16929" spans="1:9" x14ac:dyDescent="0.3">
      <c r="A16929">
        <v>16957</v>
      </c>
      <c r="B16929">
        <v>1</v>
      </c>
      <c r="C16929">
        <v>273</v>
      </c>
      <c r="D16929" s="32">
        <v>0.65277777777777779</v>
      </c>
      <c r="E16929">
        <v>10000</v>
      </c>
      <c r="G16929" s="31" t="s">
        <v>102</v>
      </c>
      <c r="H16929">
        <v>7</v>
      </c>
      <c r="I16929" s="31" t="s">
        <v>99</v>
      </c>
    </row>
    <row r="16930" spans="1:9" x14ac:dyDescent="0.3">
      <c r="A16930">
        <v>16958</v>
      </c>
      <c r="B16930">
        <v>6</v>
      </c>
      <c r="C16930">
        <v>273</v>
      </c>
      <c r="D16930" s="32">
        <v>0.62291666666666667</v>
      </c>
      <c r="E16930">
        <v>10000</v>
      </c>
      <c r="G16930" s="31" t="s">
        <v>102</v>
      </c>
      <c r="H16930">
        <v>7</v>
      </c>
      <c r="I16930" s="31" t="s">
        <v>100</v>
      </c>
    </row>
    <row r="16931" spans="1:9" x14ac:dyDescent="0.3">
      <c r="A16931">
        <v>16959</v>
      </c>
      <c r="B16931">
        <v>4</v>
      </c>
      <c r="C16931">
        <v>273</v>
      </c>
      <c r="D16931" s="32">
        <v>0.67083333333333328</v>
      </c>
      <c r="E16931">
        <v>10000</v>
      </c>
      <c r="G16931" s="31" t="s">
        <v>97</v>
      </c>
      <c r="H16931">
        <v>7</v>
      </c>
      <c r="I16931" s="31" t="s">
        <v>103</v>
      </c>
    </row>
    <row r="16932" spans="1:9" x14ac:dyDescent="0.3">
      <c r="A16932">
        <v>16960</v>
      </c>
      <c r="B16932">
        <v>8</v>
      </c>
      <c r="C16932">
        <v>273</v>
      </c>
      <c r="D16932" s="32">
        <v>0.67361111111111116</v>
      </c>
      <c r="E16932">
        <v>10000</v>
      </c>
      <c r="G16932" s="31" t="s">
        <v>97</v>
      </c>
      <c r="H16932">
        <v>7</v>
      </c>
      <c r="I16932" s="31" t="s">
        <v>101</v>
      </c>
    </row>
    <row r="16933" spans="1:9" x14ac:dyDescent="0.3">
      <c r="A16933">
        <v>16961</v>
      </c>
      <c r="B16933">
        <v>5</v>
      </c>
      <c r="C16933">
        <v>273</v>
      </c>
      <c r="D16933" s="32">
        <v>0.56527777777777777</v>
      </c>
      <c r="E16933">
        <v>10000</v>
      </c>
      <c r="G16933" s="31" t="s">
        <v>102</v>
      </c>
      <c r="H16933">
        <v>7</v>
      </c>
      <c r="I16933" s="31" t="s">
        <v>105</v>
      </c>
    </row>
    <row r="16934" spans="1:9" x14ac:dyDescent="0.3">
      <c r="A16934">
        <v>16962</v>
      </c>
      <c r="B16934">
        <v>1</v>
      </c>
      <c r="C16934">
        <v>273</v>
      </c>
      <c r="D16934" s="32">
        <v>0.70277777777777772</v>
      </c>
      <c r="E16934">
        <v>13000</v>
      </c>
      <c r="F16934">
        <v>4200</v>
      </c>
      <c r="G16934" s="31" t="s">
        <v>97</v>
      </c>
      <c r="H16934">
        <v>8</v>
      </c>
      <c r="I16934" s="31" t="s">
        <v>99</v>
      </c>
    </row>
    <row r="16935" spans="1:9" x14ac:dyDescent="0.3">
      <c r="A16935">
        <v>16963</v>
      </c>
      <c r="B16935">
        <v>6</v>
      </c>
      <c r="C16935">
        <v>273</v>
      </c>
      <c r="D16935" s="32">
        <v>0.65763888888888888</v>
      </c>
      <c r="E16935">
        <v>10000</v>
      </c>
      <c r="G16935" s="31" t="s">
        <v>102</v>
      </c>
      <c r="H16935">
        <v>8</v>
      </c>
      <c r="I16935" s="31" t="s">
        <v>100</v>
      </c>
    </row>
    <row r="16936" spans="1:9" x14ac:dyDescent="0.3">
      <c r="A16936">
        <v>16964</v>
      </c>
      <c r="B16936">
        <v>4</v>
      </c>
      <c r="C16936">
        <v>273</v>
      </c>
      <c r="D16936" s="32">
        <v>0.68819444444444444</v>
      </c>
      <c r="E16936">
        <v>10000</v>
      </c>
      <c r="G16936" s="31" t="s">
        <v>97</v>
      </c>
      <c r="H16936">
        <v>8</v>
      </c>
      <c r="I16936" s="31" t="s">
        <v>103</v>
      </c>
    </row>
    <row r="16937" spans="1:9" x14ac:dyDescent="0.3">
      <c r="A16937">
        <v>16965</v>
      </c>
      <c r="B16937">
        <v>8</v>
      </c>
      <c r="C16937">
        <v>273</v>
      </c>
      <c r="D16937" s="32">
        <v>0.69930555555555551</v>
      </c>
      <c r="E16937">
        <v>13000</v>
      </c>
      <c r="F16937">
        <v>2000</v>
      </c>
      <c r="G16937" s="31" t="s">
        <v>102</v>
      </c>
      <c r="H16937">
        <v>8</v>
      </c>
      <c r="I16937" s="31" t="s">
        <v>101</v>
      </c>
    </row>
    <row r="16938" spans="1:9" x14ac:dyDescent="0.3">
      <c r="A16938">
        <v>16966</v>
      </c>
      <c r="B16938">
        <v>5</v>
      </c>
      <c r="C16938">
        <v>273</v>
      </c>
      <c r="D16938" s="32">
        <v>0.59236111111111112</v>
      </c>
      <c r="E16938">
        <v>10000</v>
      </c>
      <c r="G16938" s="31" t="s">
        <v>102</v>
      </c>
      <c r="H16938">
        <v>8</v>
      </c>
      <c r="I16938" s="31" t="s">
        <v>105</v>
      </c>
    </row>
    <row r="16939" spans="1:9" x14ac:dyDescent="0.3">
      <c r="A16939">
        <v>16967</v>
      </c>
      <c r="B16939">
        <v>1</v>
      </c>
      <c r="C16939">
        <v>273</v>
      </c>
      <c r="D16939" s="32">
        <v>0.72569444444444442</v>
      </c>
      <c r="E16939">
        <v>10000</v>
      </c>
      <c r="F16939">
        <v>1900</v>
      </c>
      <c r="G16939" s="31" t="s">
        <v>102</v>
      </c>
      <c r="H16939">
        <v>9</v>
      </c>
      <c r="I16939" s="31" t="s">
        <v>99</v>
      </c>
    </row>
    <row r="16940" spans="1:9" x14ac:dyDescent="0.3">
      <c r="A16940">
        <v>16968</v>
      </c>
      <c r="B16940">
        <v>6</v>
      </c>
      <c r="C16940">
        <v>273</v>
      </c>
      <c r="D16940" s="32">
        <v>0.68263888888888891</v>
      </c>
      <c r="E16940">
        <v>10000</v>
      </c>
      <c r="F16940">
        <v>2000</v>
      </c>
      <c r="G16940" s="31" t="s">
        <v>102</v>
      </c>
      <c r="H16940">
        <v>9</v>
      </c>
      <c r="I16940" s="31" t="s">
        <v>100</v>
      </c>
    </row>
    <row r="16941" spans="1:9" x14ac:dyDescent="0.3">
      <c r="A16941">
        <v>16969</v>
      </c>
      <c r="B16941">
        <v>4</v>
      </c>
      <c r="C16941">
        <v>273</v>
      </c>
      <c r="D16941" s="32">
        <v>0.71250000000000002</v>
      </c>
      <c r="E16941">
        <v>10000</v>
      </c>
      <c r="G16941" s="31" t="s">
        <v>97</v>
      </c>
      <c r="H16941">
        <v>9</v>
      </c>
      <c r="I16941" s="31" t="s">
        <v>103</v>
      </c>
    </row>
    <row r="16942" spans="1:9" x14ac:dyDescent="0.3">
      <c r="A16942">
        <v>16970</v>
      </c>
      <c r="B16942">
        <v>8</v>
      </c>
      <c r="C16942">
        <v>273</v>
      </c>
      <c r="D16942" s="32">
        <v>0.75069444444444444</v>
      </c>
      <c r="E16942">
        <v>10000</v>
      </c>
      <c r="F16942">
        <v>2000</v>
      </c>
      <c r="G16942" s="31" t="s">
        <v>97</v>
      </c>
      <c r="H16942">
        <v>9</v>
      </c>
      <c r="I16942" s="31" t="s">
        <v>101</v>
      </c>
    </row>
    <row r="16943" spans="1:9" x14ac:dyDescent="0.3">
      <c r="A16943">
        <v>16971</v>
      </c>
      <c r="B16943">
        <v>5</v>
      </c>
      <c r="C16943">
        <v>273</v>
      </c>
      <c r="D16943" s="32">
        <v>0.61805555555555558</v>
      </c>
      <c r="E16943">
        <v>10000</v>
      </c>
      <c r="G16943" s="31" t="s">
        <v>102</v>
      </c>
      <c r="H16943">
        <v>9</v>
      </c>
      <c r="I16943" s="31" t="s">
        <v>105</v>
      </c>
    </row>
    <row r="16944" spans="1:9" x14ac:dyDescent="0.3">
      <c r="A16944">
        <v>16972</v>
      </c>
      <c r="B16944">
        <v>1</v>
      </c>
      <c r="C16944">
        <v>273</v>
      </c>
      <c r="D16944" s="32">
        <v>0.75277777777777777</v>
      </c>
      <c r="E16944">
        <v>10000</v>
      </c>
      <c r="G16944" s="31" t="s">
        <v>97</v>
      </c>
      <c r="H16944">
        <v>10</v>
      </c>
      <c r="I16944" s="31" t="s">
        <v>99</v>
      </c>
    </row>
    <row r="16945" spans="1:9" x14ac:dyDescent="0.3">
      <c r="A16945">
        <v>16973</v>
      </c>
      <c r="B16945">
        <v>6</v>
      </c>
      <c r="C16945">
        <v>273</v>
      </c>
      <c r="D16945" s="32">
        <v>0.82986111111111116</v>
      </c>
      <c r="E16945">
        <v>10000</v>
      </c>
      <c r="G16945" s="31" t="s">
        <v>102</v>
      </c>
      <c r="H16945">
        <v>10</v>
      </c>
      <c r="I16945" s="31" t="s">
        <v>100</v>
      </c>
    </row>
    <row r="16946" spans="1:9" x14ac:dyDescent="0.3">
      <c r="A16946">
        <v>16974</v>
      </c>
      <c r="B16946">
        <v>4</v>
      </c>
      <c r="C16946">
        <v>273</v>
      </c>
      <c r="D16946" s="32">
        <v>0.73958333333333337</v>
      </c>
      <c r="E16946">
        <v>10000</v>
      </c>
      <c r="G16946" s="31" t="s">
        <v>102</v>
      </c>
      <c r="H16946">
        <v>10</v>
      </c>
      <c r="I16946" s="31" t="s">
        <v>103</v>
      </c>
    </row>
    <row r="16947" spans="1:9" x14ac:dyDescent="0.3">
      <c r="A16947">
        <v>16975</v>
      </c>
      <c r="B16947">
        <v>8</v>
      </c>
      <c r="C16947">
        <v>273</v>
      </c>
      <c r="D16947" s="32">
        <v>0.78472222222222221</v>
      </c>
      <c r="E16947">
        <v>10000</v>
      </c>
      <c r="F16947">
        <v>2000</v>
      </c>
      <c r="G16947" s="31" t="s">
        <v>97</v>
      </c>
      <c r="H16947">
        <v>10</v>
      </c>
      <c r="I16947" s="31" t="s">
        <v>101</v>
      </c>
    </row>
    <row r="16948" spans="1:9" x14ac:dyDescent="0.3">
      <c r="A16948">
        <v>16976</v>
      </c>
      <c r="B16948">
        <v>5</v>
      </c>
      <c r="C16948">
        <v>273</v>
      </c>
      <c r="D16948" s="32">
        <v>0.64375000000000004</v>
      </c>
      <c r="E16948">
        <v>10000</v>
      </c>
      <c r="G16948" s="31" t="s">
        <v>97</v>
      </c>
      <c r="H16948">
        <v>10</v>
      </c>
      <c r="I16948" s="31" t="s">
        <v>105</v>
      </c>
    </row>
    <row r="16949" spans="1:9" x14ac:dyDescent="0.3">
      <c r="A16949">
        <v>16977</v>
      </c>
      <c r="B16949">
        <v>1</v>
      </c>
      <c r="C16949">
        <v>273</v>
      </c>
      <c r="D16949" s="32">
        <v>0.81666666666666665</v>
      </c>
      <c r="E16949">
        <v>10000</v>
      </c>
      <c r="G16949" s="31" t="s">
        <v>102</v>
      </c>
      <c r="H16949">
        <v>11</v>
      </c>
      <c r="I16949" s="31" t="s">
        <v>99</v>
      </c>
    </row>
    <row r="16950" spans="1:9" x14ac:dyDescent="0.3">
      <c r="A16950">
        <v>16978</v>
      </c>
      <c r="B16950">
        <v>4</v>
      </c>
      <c r="C16950">
        <v>273</v>
      </c>
      <c r="D16950" s="32">
        <v>0.75208333333333333</v>
      </c>
      <c r="E16950">
        <v>10000</v>
      </c>
      <c r="G16950" s="31" t="s">
        <v>97</v>
      </c>
      <c r="H16950">
        <v>11</v>
      </c>
      <c r="I16950" s="31" t="s">
        <v>103</v>
      </c>
    </row>
    <row r="16951" spans="1:9" x14ac:dyDescent="0.3">
      <c r="A16951">
        <v>16979</v>
      </c>
      <c r="B16951">
        <v>8</v>
      </c>
      <c r="C16951">
        <v>273</v>
      </c>
      <c r="D16951" s="32">
        <v>0.79861111111111116</v>
      </c>
      <c r="E16951">
        <v>10000</v>
      </c>
      <c r="G16951" s="31" t="s">
        <v>102</v>
      </c>
      <c r="H16951">
        <v>11</v>
      </c>
      <c r="I16951" s="31" t="s">
        <v>101</v>
      </c>
    </row>
    <row r="16952" spans="1:9" x14ac:dyDescent="0.3">
      <c r="A16952">
        <v>16980</v>
      </c>
      <c r="B16952">
        <v>5</v>
      </c>
      <c r="C16952">
        <v>273</v>
      </c>
      <c r="D16952" s="32">
        <v>0.66597222222222219</v>
      </c>
      <c r="E16952">
        <v>10000</v>
      </c>
      <c r="F16952">
        <v>1000</v>
      </c>
      <c r="G16952" s="31" t="s">
        <v>102</v>
      </c>
      <c r="H16952">
        <v>11</v>
      </c>
      <c r="I16952" s="31" t="s">
        <v>105</v>
      </c>
    </row>
    <row r="16953" spans="1:9" x14ac:dyDescent="0.3">
      <c r="A16953">
        <v>16981</v>
      </c>
      <c r="B16953">
        <v>1</v>
      </c>
      <c r="C16953">
        <v>273</v>
      </c>
      <c r="D16953" s="32"/>
      <c r="E16953">
        <v>10000</v>
      </c>
      <c r="G16953" s="31" t="s">
        <v>97</v>
      </c>
      <c r="H16953">
        <v>12</v>
      </c>
      <c r="I16953" s="31" t="s">
        <v>99</v>
      </c>
    </row>
    <row r="16954" spans="1:9" x14ac:dyDescent="0.3">
      <c r="A16954">
        <v>16982</v>
      </c>
      <c r="B16954">
        <v>5</v>
      </c>
      <c r="C16954">
        <v>273</v>
      </c>
      <c r="D16954" s="32">
        <v>0.69236111111111109</v>
      </c>
      <c r="E16954">
        <v>10000</v>
      </c>
      <c r="F16954">
        <v>3000</v>
      </c>
      <c r="G16954" s="31" t="s">
        <v>97</v>
      </c>
      <c r="H16954">
        <v>12</v>
      </c>
      <c r="I16954" s="31" t="s">
        <v>105</v>
      </c>
    </row>
    <row r="16955" spans="1:9" x14ac:dyDescent="0.3">
      <c r="A16955">
        <v>16983</v>
      </c>
      <c r="B16955">
        <v>5</v>
      </c>
      <c r="C16955">
        <v>273</v>
      </c>
      <c r="D16955" s="32">
        <v>0.71805555555555556</v>
      </c>
      <c r="E16955">
        <v>10000</v>
      </c>
      <c r="F16955">
        <v>1000</v>
      </c>
      <c r="G16955" s="31" t="s">
        <v>97</v>
      </c>
      <c r="H16955">
        <v>13</v>
      </c>
      <c r="I16955" s="31" t="s">
        <v>105</v>
      </c>
    </row>
    <row r="16956" spans="1:9" x14ac:dyDescent="0.3">
      <c r="A16956">
        <v>16984</v>
      </c>
      <c r="B16956">
        <v>5</v>
      </c>
      <c r="C16956">
        <v>273</v>
      </c>
      <c r="D16956" s="32">
        <v>0.75</v>
      </c>
      <c r="E16956">
        <v>10000</v>
      </c>
      <c r="G16956" s="31" t="s">
        <v>102</v>
      </c>
      <c r="H16956">
        <v>14</v>
      </c>
      <c r="I16956" s="31" t="s">
        <v>105</v>
      </c>
    </row>
    <row r="16957" spans="1:9" x14ac:dyDescent="0.3">
      <c r="A16957">
        <v>16985</v>
      </c>
      <c r="B16957">
        <v>3</v>
      </c>
      <c r="C16957">
        <v>274</v>
      </c>
      <c r="D16957" s="32">
        <v>0.4375</v>
      </c>
      <c r="E16957">
        <v>10000</v>
      </c>
      <c r="G16957" s="31" t="s">
        <v>102</v>
      </c>
      <c r="H16957">
        <v>4</v>
      </c>
      <c r="I16957" s="31" t="s">
        <v>104</v>
      </c>
    </row>
    <row r="16958" spans="1:9" x14ac:dyDescent="0.3">
      <c r="A16958">
        <v>16986</v>
      </c>
      <c r="B16958">
        <v>2</v>
      </c>
      <c r="C16958">
        <v>274</v>
      </c>
      <c r="D16958" s="32">
        <v>0.46597222222222223</v>
      </c>
      <c r="E16958">
        <v>10000</v>
      </c>
      <c r="G16958" s="31" t="s">
        <v>97</v>
      </c>
      <c r="H16958">
        <v>4</v>
      </c>
      <c r="I16958" s="31" t="s">
        <v>98</v>
      </c>
    </row>
    <row r="16959" spans="1:9" x14ac:dyDescent="0.3">
      <c r="A16959">
        <v>16987</v>
      </c>
      <c r="B16959">
        <v>6</v>
      </c>
      <c r="C16959">
        <v>274</v>
      </c>
      <c r="D16959" s="32">
        <v>0.44444444444444442</v>
      </c>
      <c r="E16959">
        <v>10000</v>
      </c>
      <c r="G16959" s="31" t="s">
        <v>102</v>
      </c>
      <c r="H16959">
        <v>4</v>
      </c>
      <c r="I16959" s="31" t="s">
        <v>100</v>
      </c>
    </row>
    <row r="16960" spans="1:9" x14ac:dyDescent="0.3">
      <c r="A16960">
        <v>16988</v>
      </c>
      <c r="B16960">
        <v>4</v>
      </c>
      <c r="C16960">
        <v>274</v>
      </c>
      <c r="D16960" s="32">
        <v>0.43055555555555558</v>
      </c>
      <c r="E16960">
        <v>10000</v>
      </c>
      <c r="G16960" s="31" t="s">
        <v>97</v>
      </c>
      <c r="H16960">
        <v>4</v>
      </c>
      <c r="I16960" s="31" t="s">
        <v>103</v>
      </c>
    </row>
    <row r="16961" spans="1:9" x14ac:dyDescent="0.3">
      <c r="A16961">
        <v>16989</v>
      </c>
      <c r="B16961">
        <v>8</v>
      </c>
      <c r="C16961">
        <v>274</v>
      </c>
      <c r="D16961" s="32">
        <v>0.44583333333333336</v>
      </c>
      <c r="E16961">
        <v>10000</v>
      </c>
      <c r="F16961">
        <v>2000</v>
      </c>
      <c r="G16961" s="31" t="s">
        <v>102</v>
      </c>
      <c r="H16961">
        <v>4</v>
      </c>
      <c r="I16961" s="31" t="s">
        <v>101</v>
      </c>
    </row>
    <row r="16962" spans="1:9" x14ac:dyDescent="0.3">
      <c r="A16962">
        <v>16990</v>
      </c>
      <c r="B16962">
        <v>5</v>
      </c>
      <c r="C16962">
        <v>274</v>
      </c>
      <c r="D16962" s="32">
        <v>0.44513888888888886</v>
      </c>
      <c r="E16962">
        <v>10000</v>
      </c>
      <c r="G16962" s="31" t="s">
        <v>102</v>
      </c>
      <c r="H16962">
        <v>4</v>
      </c>
      <c r="I16962" s="31" t="s">
        <v>105</v>
      </c>
    </row>
    <row r="16963" spans="1:9" x14ac:dyDescent="0.3">
      <c r="A16963">
        <v>16991</v>
      </c>
      <c r="B16963">
        <v>3</v>
      </c>
      <c r="C16963">
        <v>274</v>
      </c>
      <c r="D16963" s="32">
        <v>0.49722222222222223</v>
      </c>
      <c r="E16963">
        <v>10000</v>
      </c>
      <c r="G16963" s="31" t="s">
        <v>97</v>
      </c>
      <c r="H16963">
        <v>5</v>
      </c>
      <c r="I16963" s="31" t="s">
        <v>104</v>
      </c>
    </row>
    <row r="16964" spans="1:9" x14ac:dyDescent="0.3">
      <c r="A16964">
        <v>16992</v>
      </c>
      <c r="B16964">
        <v>2</v>
      </c>
      <c r="C16964">
        <v>274</v>
      </c>
      <c r="D16964" s="32">
        <v>0.56319444444444444</v>
      </c>
      <c r="E16964">
        <v>10000</v>
      </c>
      <c r="G16964" s="31" t="s">
        <v>97</v>
      </c>
      <c r="H16964">
        <v>5</v>
      </c>
      <c r="I16964" s="31" t="s">
        <v>98</v>
      </c>
    </row>
    <row r="16965" spans="1:9" x14ac:dyDescent="0.3">
      <c r="A16965">
        <v>16993</v>
      </c>
      <c r="B16965">
        <v>4</v>
      </c>
      <c r="C16965">
        <v>274</v>
      </c>
      <c r="D16965" s="32">
        <v>0.51041666666666663</v>
      </c>
      <c r="E16965">
        <v>10000</v>
      </c>
      <c r="G16965" s="31" t="s">
        <v>102</v>
      </c>
      <c r="H16965">
        <v>5</v>
      </c>
      <c r="I16965" s="31" t="s">
        <v>103</v>
      </c>
    </row>
    <row r="16966" spans="1:9" x14ac:dyDescent="0.3">
      <c r="A16966">
        <v>16994</v>
      </c>
      <c r="B16966">
        <v>8</v>
      </c>
      <c r="C16966">
        <v>274</v>
      </c>
      <c r="D16966" s="32">
        <v>0.49722222222222223</v>
      </c>
      <c r="E16966">
        <v>10000</v>
      </c>
      <c r="G16966" s="31" t="s">
        <v>102</v>
      </c>
      <c r="H16966">
        <v>5</v>
      </c>
      <c r="I16966" s="31" t="s">
        <v>101</v>
      </c>
    </row>
    <row r="16967" spans="1:9" x14ac:dyDescent="0.3">
      <c r="A16967">
        <v>16995</v>
      </c>
      <c r="B16967">
        <v>5</v>
      </c>
      <c r="C16967">
        <v>274</v>
      </c>
      <c r="D16967" s="32">
        <v>0.50347222222222221</v>
      </c>
      <c r="E16967">
        <v>10000</v>
      </c>
      <c r="G16967" s="31" t="s">
        <v>102</v>
      </c>
      <c r="H16967">
        <v>5</v>
      </c>
      <c r="I16967" s="31" t="s">
        <v>105</v>
      </c>
    </row>
    <row r="16968" spans="1:9" x14ac:dyDescent="0.3">
      <c r="A16968">
        <v>16996</v>
      </c>
      <c r="B16968">
        <v>3</v>
      </c>
      <c r="C16968">
        <v>274</v>
      </c>
      <c r="D16968" s="32">
        <v>0.51666666666666672</v>
      </c>
      <c r="E16968">
        <v>10000</v>
      </c>
      <c r="G16968" s="31" t="s">
        <v>97</v>
      </c>
      <c r="H16968">
        <v>6</v>
      </c>
      <c r="I16968" s="31" t="s">
        <v>104</v>
      </c>
    </row>
    <row r="16969" spans="1:9" x14ac:dyDescent="0.3">
      <c r="A16969">
        <v>16997</v>
      </c>
      <c r="B16969">
        <v>2</v>
      </c>
      <c r="C16969">
        <v>274</v>
      </c>
      <c r="D16969" s="32">
        <v>0.61250000000000004</v>
      </c>
      <c r="E16969">
        <v>10000</v>
      </c>
      <c r="G16969" s="31" t="s">
        <v>97</v>
      </c>
      <c r="H16969">
        <v>6</v>
      </c>
      <c r="I16969" s="31" t="s">
        <v>98</v>
      </c>
    </row>
    <row r="16970" spans="1:9" x14ac:dyDescent="0.3">
      <c r="A16970">
        <v>16998</v>
      </c>
      <c r="B16970">
        <v>4</v>
      </c>
      <c r="C16970">
        <v>274</v>
      </c>
      <c r="D16970" s="32">
        <v>0.57708333333333328</v>
      </c>
      <c r="E16970">
        <v>10000</v>
      </c>
      <c r="G16970" s="31" t="s">
        <v>97</v>
      </c>
      <c r="H16970">
        <v>6</v>
      </c>
      <c r="I16970" s="31" t="s">
        <v>103</v>
      </c>
    </row>
    <row r="16971" spans="1:9" x14ac:dyDescent="0.3">
      <c r="A16971">
        <v>16999</v>
      </c>
      <c r="B16971">
        <v>8</v>
      </c>
      <c r="C16971">
        <v>274</v>
      </c>
      <c r="D16971" s="32">
        <v>0.55208333333333337</v>
      </c>
      <c r="E16971">
        <v>10000</v>
      </c>
      <c r="F16971">
        <v>2000</v>
      </c>
      <c r="G16971" s="31" t="s">
        <v>97</v>
      </c>
      <c r="H16971">
        <v>6</v>
      </c>
      <c r="I16971" s="31" t="s">
        <v>101</v>
      </c>
    </row>
    <row r="16972" spans="1:9" x14ac:dyDescent="0.3">
      <c r="A16972">
        <v>17000</v>
      </c>
      <c r="B16972">
        <v>5</v>
      </c>
      <c r="C16972">
        <v>274</v>
      </c>
      <c r="D16972" s="32">
        <v>0.53541666666666665</v>
      </c>
      <c r="E16972">
        <v>10000</v>
      </c>
      <c r="G16972" s="31" t="s">
        <v>102</v>
      </c>
      <c r="H16972">
        <v>6</v>
      </c>
      <c r="I16972" s="31" t="s">
        <v>105</v>
      </c>
    </row>
    <row r="16973" spans="1:9" x14ac:dyDescent="0.3">
      <c r="A16973">
        <v>17001</v>
      </c>
      <c r="B16973">
        <v>3</v>
      </c>
      <c r="C16973">
        <v>274</v>
      </c>
      <c r="D16973" s="32">
        <v>0.55208333333333337</v>
      </c>
      <c r="E16973">
        <v>10000</v>
      </c>
      <c r="G16973" s="31" t="s">
        <v>97</v>
      </c>
      <c r="H16973">
        <v>7</v>
      </c>
      <c r="I16973" s="31" t="s">
        <v>104</v>
      </c>
    </row>
    <row r="16974" spans="1:9" x14ac:dyDescent="0.3">
      <c r="A16974">
        <v>17002</v>
      </c>
      <c r="B16974">
        <v>2</v>
      </c>
      <c r="C16974">
        <v>274</v>
      </c>
      <c r="D16974" s="32">
        <v>0.62291666666666667</v>
      </c>
      <c r="E16974">
        <v>10000</v>
      </c>
      <c r="G16974" s="31" t="s">
        <v>97</v>
      </c>
      <c r="H16974">
        <v>7</v>
      </c>
      <c r="I16974" s="31" t="s">
        <v>98</v>
      </c>
    </row>
    <row r="16975" spans="1:9" x14ac:dyDescent="0.3">
      <c r="A16975">
        <v>17003</v>
      </c>
      <c r="B16975">
        <v>4</v>
      </c>
      <c r="C16975">
        <v>274</v>
      </c>
      <c r="D16975" s="32">
        <v>0.6166666666666667</v>
      </c>
      <c r="E16975">
        <v>10000</v>
      </c>
      <c r="G16975" s="31" t="s">
        <v>97</v>
      </c>
      <c r="H16975">
        <v>7</v>
      </c>
      <c r="I16975" s="31" t="s">
        <v>103</v>
      </c>
    </row>
    <row r="16976" spans="1:9" x14ac:dyDescent="0.3">
      <c r="A16976">
        <v>17004</v>
      </c>
      <c r="B16976">
        <v>8</v>
      </c>
      <c r="C16976">
        <v>274</v>
      </c>
      <c r="D16976" s="32">
        <v>0.58402777777777781</v>
      </c>
      <c r="E16976">
        <v>10000</v>
      </c>
      <c r="G16976" s="31" t="s">
        <v>102</v>
      </c>
      <c r="H16976">
        <v>7</v>
      </c>
      <c r="I16976" s="31" t="s">
        <v>101</v>
      </c>
    </row>
    <row r="16977" spans="1:9" x14ac:dyDescent="0.3">
      <c r="A16977">
        <v>17005</v>
      </c>
      <c r="B16977">
        <v>5</v>
      </c>
      <c r="C16977">
        <v>274</v>
      </c>
      <c r="D16977" s="32">
        <v>0.58125000000000004</v>
      </c>
      <c r="E16977">
        <v>10000</v>
      </c>
      <c r="G16977" s="31" t="s">
        <v>97</v>
      </c>
      <c r="H16977">
        <v>7</v>
      </c>
      <c r="I16977" s="31" t="s">
        <v>105</v>
      </c>
    </row>
    <row r="16978" spans="1:9" x14ac:dyDescent="0.3">
      <c r="A16978">
        <v>17006</v>
      </c>
      <c r="B16978">
        <v>3</v>
      </c>
      <c r="C16978">
        <v>274</v>
      </c>
      <c r="D16978" s="32">
        <v>0.60624999999999996</v>
      </c>
      <c r="E16978">
        <v>10000</v>
      </c>
      <c r="G16978" s="31" t="s">
        <v>97</v>
      </c>
      <c r="H16978">
        <v>8</v>
      </c>
      <c r="I16978" s="31" t="s">
        <v>104</v>
      </c>
    </row>
    <row r="16979" spans="1:9" x14ac:dyDescent="0.3">
      <c r="A16979">
        <v>17007</v>
      </c>
      <c r="B16979">
        <v>2</v>
      </c>
      <c r="C16979">
        <v>274</v>
      </c>
      <c r="D16979" s="32">
        <v>0.64861111111111114</v>
      </c>
      <c r="E16979">
        <v>10000</v>
      </c>
      <c r="G16979" s="31" t="s">
        <v>97</v>
      </c>
      <c r="H16979">
        <v>8</v>
      </c>
      <c r="I16979" s="31" t="s">
        <v>98</v>
      </c>
    </row>
    <row r="16980" spans="1:9" x14ac:dyDescent="0.3">
      <c r="A16980">
        <v>17008</v>
      </c>
      <c r="B16980">
        <v>4</v>
      </c>
      <c r="C16980">
        <v>274</v>
      </c>
      <c r="D16980" s="32">
        <v>0.64444444444444449</v>
      </c>
      <c r="E16980">
        <v>10000</v>
      </c>
      <c r="G16980" s="31" t="s">
        <v>97</v>
      </c>
      <c r="H16980">
        <v>8</v>
      </c>
      <c r="I16980" s="31" t="s">
        <v>103</v>
      </c>
    </row>
    <row r="16981" spans="1:9" x14ac:dyDescent="0.3">
      <c r="A16981">
        <v>17009</v>
      </c>
      <c r="B16981">
        <v>8</v>
      </c>
      <c r="C16981">
        <v>274</v>
      </c>
      <c r="D16981" s="32">
        <v>0.62638888888888888</v>
      </c>
      <c r="E16981">
        <v>10000</v>
      </c>
      <c r="G16981" s="31" t="s">
        <v>102</v>
      </c>
      <c r="H16981">
        <v>8</v>
      </c>
      <c r="I16981" s="31" t="s">
        <v>101</v>
      </c>
    </row>
    <row r="16982" spans="1:9" x14ac:dyDescent="0.3">
      <c r="A16982">
        <v>17010</v>
      </c>
      <c r="B16982">
        <v>5</v>
      </c>
      <c r="C16982">
        <v>274</v>
      </c>
      <c r="D16982" s="32">
        <v>0.60486111111111107</v>
      </c>
      <c r="E16982">
        <v>10000</v>
      </c>
      <c r="G16982" s="31" t="s">
        <v>97</v>
      </c>
      <c r="H16982">
        <v>8</v>
      </c>
      <c r="I16982" s="31" t="s">
        <v>105</v>
      </c>
    </row>
    <row r="16983" spans="1:9" x14ac:dyDescent="0.3">
      <c r="A16983">
        <v>17011</v>
      </c>
      <c r="B16983">
        <v>3</v>
      </c>
      <c r="C16983">
        <v>274</v>
      </c>
      <c r="D16983" s="32">
        <v>0.62986111111111109</v>
      </c>
      <c r="E16983">
        <v>10000</v>
      </c>
      <c r="G16983" s="31" t="s">
        <v>97</v>
      </c>
      <c r="H16983">
        <v>9</v>
      </c>
      <c r="I16983" s="31" t="s">
        <v>104</v>
      </c>
    </row>
    <row r="16984" spans="1:9" x14ac:dyDescent="0.3">
      <c r="A16984">
        <v>17012</v>
      </c>
      <c r="B16984">
        <v>2</v>
      </c>
      <c r="C16984">
        <v>274</v>
      </c>
      <c r="D16984" s="32">
        <v>0.68402777777777779</v>
      </c>
      <c r="E16984">
        <v>10000</v>
      </c>
      <c r="F16984">
        <v>3000</v>
      </c>
      <c r="G16984" s="31" t="s">
        <v>97</v>
      </c>
      <c r="H16984">
        <v>9</v>
      </c>
      <c r="I16984" s="31" t="s">
        <v>98</v>
      </c>
    </row>
    <row r="16985" spans="1:9" x14ac:dyDescent="0.3">
      <c r="A16985">
        <v>17013</v>
      </c>
      <c r="B16985">
        <v>4</v>
      </c>
      <c r="C16985">
        <v>274</v>
      </c>
      <c r="D16985" s="32">
        <v>0.69097222222222221</v>
      </c>
      <c r="E16985">
        <v>13000</v>
      </c>
      <c r="G16985" s="31" t="s">
        <v>102</v>
      </c>
      <c r="H16985">
        <v>9</v>
      </c>
      <c r="I16985" s="31" t="s">
        <v>103</v>
      </c>
    </row>
    <row r="16986" spans="1:9" x14ac:dyDescent="0.3">
      <c r="A16986">
        <v>17014</v>
      </c>
      <c r="B16986">
        <v>8</v>
      </c>
      <c r="C16986">
        <v>274</v>
      </c>
      <c r="D16986" s="32">
        <v>0.67361111111111116</v>
      </c>
      <c r="E16986">
        <v>10000</v>
      </c>
      <c r="G16986" s="31" t="s">
        <v>97</v>
      </c>
      <c r="H16986">
        <v>9</v>
      </c>
      <c r="I16986" s="31" t="s">
        <v>101</v>
      </c>
    </row>
    <row r="16987" spans="1:9" x14ac:dyDescent="0.3">
      <c r="A16987">
        <v>17015</v>
      </c>
      <c r="B16987">
        <v>5</v>
      </c>
      <c r="C16987">
        <v>274</v>
      </c>
      <c r="D16987" s="32">
        <v>0.64722222222222225</v>
      </c>
      <c r="E16987">
        <v>10000</v>
      </c>
      <c r="G16987" s="31" t="s">
        <v>97</v>
      </c>
      <c r="H16987">
        <v>9</v>
      </c>
      <c r="I16987" s="31" t="s">
        <v>105</v>
      </c>
    </row>
    <row r="16988" spans="1:9" x14ac:dyDescent="0.3">
      <c r="A16988">
        <v>17016</v>
      </c>
      <c r="B16988">
        <v>3</v>
      </c>
      <c r="C16988">
        <v>274</v>
      </c>
      <c r="D16988" s="32">
        <v>0.65625</v>
      </c>
      <c r="E16988">
        <v>10000</v>
      </c>
      <c r="F16988">
        <v>2000</v>
      </c>
      <c r="G16988" s="31" t="s">
        <v>102</v>
      </c>
      <c r="H16988">
        <v>10</v>
      </c>
      <c r="I16988" s="31" t="s">
        <v>104</v>
      </c>
    </row>
    <row r="16989" spans="1:9" x14ac:dyDescent="0.3">
      <c r="A16989">
        <v>17017</v>
      </c>
      <c r="B16989">
        <v>2</v>
      </c>
      <c r="C16989">
        <v>274</v>
      </c>
      <c r="D16989" s="32">
        <v>0.69861111111111107</v>
      </c>
      <c r="E16989">
        <v>10000</v>
      </c>
      <c r="G16989" s="31" t="s">
        <v>102</v>
      </c>
      <c r="H16989">
        <v>10</v>
      </c>
      <c r="I16989" s="31" t="s">
        <v>98</v>
      </c>
    </row>
    <row r="16990" spans="1:9" x14ac:dyDescent="0.3">
      <c r="A16990">
        <v>17018</v>
      </c>
      <c r="B16990">
        <v>4</v>
      </c>
      <c r="C16990">
        <v>274</v>
      </c>
      <c r="D16990" s="32">
        <v>0.75902777777777775</v>
      </c>
      <c r="E16990">
        <v>10000</v>
      </c>
      <c r="G16990" s="31" t="s">
        <v>102</v>
      </c>
      <c r="H16990">
        <v>10</v>
      </c>
      <c r="I16990" s="31" t="s">
        <v>103</v>
      </c>
    </row>
    <row r="16991" spans="1:9" x14ac:dyDescent="0.3">
      <c r="A16991">
        <v>17019</v>
      </c>
      <c r="B16991">
        <v>8</v>
      </c>
      <c r="C16991">
        <v>274</v>
      </c>
      <c r="D16991" s="32">
        <v>0.71527777777777779</v>
      </c>
      <c r="E16991">
        <v>10000</v>
      </c>
      <c r="G16991" s="31" t="s">
        <v>97</v>
      </c>
      <c r="H16991">
        <v>10</v>
      </c>
      <c r="I16991" s="31" t="s">
        <v>101</v>
      </c>
    </row>
    <row r="16992" spans="1:9" x14ac:dyDescent="0.3">
      <c r="A16992">
        <v>17020</v>
      </c>
      <c r="B16992">
        <v>5</v>
      </c>
      <c r="C16992">
        <v>274</v>
      </c>
      <c r="D16992" s="32">
        <v>0.68819444444444444</v>
      </c>
      <c r="E16992">
        <v>10000</v>
      </c>
      <c r="G16992" s="31" t="s">
        <v>97</v>
      </c>
      <c r="H16992">
        <v>10</v>
      </c>
      <c r="I16992" s="31" t="s">
        <v>105</v>
      </c>
    </row>
    <row r="16993" spans="1:9" x14ac:dyDescent="0.3">
      <c r="A16993">
        <v>17021</v>
      </c>
      <c r="B16993">
        <v>3</v>
      </c>
      <c r="C16993">
        <v>274</v>
      </c>
      <c r="D16993" s="32">
        <v>0.69097222222222221</v>
      </c>
      <c r="E16993">
        <v>13000</v>
      </c>
      <c r="G16993" s="31" t="s">
        <v>97</v>
      </c>
      <c r="H16993">
        <v>11</v>
      </c>
      <c r="I16993" s="31" t="s">
        <v>104</v>
      </c>
    </row>
    <row r="16994" spans="1:9" x14ac:dyDescent="0.3">
      <c r="A16994">
        <v>17022</v>
      </c>
      <c r="B16994">
        <v>2</v>
      </c>
      <c r="C16994">
        <v>274</v>
      </c>
      <c r="D16994" s="32">
        <v>0.73750000000000004</v>
      </c>
      <c r="E16994">
        <v>13000</v>
      </c>
      <c r="F16994">
        <v>4200</v>
      </c>
      <c r="G16994" s="31" t="s">
        <v>102</v>
      </c>
      <c r="H16994">
        <v>11</v>
      </c>
      <c r="I16994" s="31" t="s">
        <v>98</v>
      </c>
    </row>
    <row r="16995" spans="1:9" x14ac:dyDescent="0.3">
      <c r="A16995">
        <v>17023</v>
      </c>
      <c r="B16995">
        <v>4</v>
      </c>
      <c r="C16995">
        <v>274</v>
      </c>
      <c r="D16995" s="32">
        <v>0.77708333333333335</v>
      </c>
      <c r="E16995">
        <v>10000</v>
      </c>
      <c r="G16995" s="31" t="s">
        <v>97</v>
      </c>
      <c r="H16995">
        <v>11</v>
      </c>
      <c r="I16995" s="31" t="s">
        <v>103</v>
      </c>
    </row>
    <row r="16996" spans="1:9" x14ac:dyDescent="0.3">
      <c r="A16996">
        <v>17024</v>
      </c>
      <c r="B16996">
        <v>8</v>
      </c>
      <c r="C16996">
        <v>274</v>
      </c>
      <c r="D16996" s="32">
        <v>0.75763888888888886</v>
      </c>
      <c r="E16996">
        <v>10000</v>
      </c>
      <c r="G16996" s="31" t="s">
        <v>102</v>
      </c>
      <c r="H16996">
        <v>11</v>
      </c>
      <c r="I16996" s="31" t="s">
        <v>101</v>
      </c>
    </row>
    <row r="16997" spans="1:9" x14ac:dyDescent="0.3">
      <c r="A16997">
        <v>17025</v>
      </c>
      <c r="B16997">
        <v>5</v>
      </c>
      <c r="C16997">
        <v>274</v>
      </c>
      <c r="D16997" s="32">
        <v>0.7631944444444444</v>
      </c>
      <c r="E16997">
        <v>10000</v>
      </c>
      <c r="G16997" s="31" t="s">
        <v>97</v>
      </c>
      <c r="H16997">
        <v>11</v>
      </c>
      <c r="I16997" s="31" t="s">
        <v>105</v>
      </c>
    </row>
    <row r="16998" spans="1:9" x14ac:dyDescent="0.3">
      <c r="A16998">
        <v>17026</v>
      </c>
      <c r="B16998">
        <v>3</v>
      </c>
      <c r="C16998">
        <v>274</v>
      </c>
      <c r="D16998" s="32">
        <v>0.72638888888888886</v>
      </c>
      <c r="E16998">
        <v>10000</v>
      </c>
      <c r="G16998" s="31" t="s">
        <v>97</v>
      </c>
      <c r="H16998">
        <v>12</v>
      </c>
      <c r="I16998" s="31" t="s">
        <v>104</v>
      </c>
    </row>
    <row r="16999" spans="1:9" x14ac:dyDescent="0.3">
      <c r="A16999">
        <v>17027</v>
      </c>
      <c r="B16999">
        <v>2</v>
      </c>
      <c r="C16999">
        <v>274</v>
      </c>
      <c r="D16999" s="32">
        <v>0.76666666666666672</v>
      </c>
      <c r="E16999">
        <v>10000</v>
      </c>
      <c r="F16999">
        <v>1000</v>
      </c>
      <c r="G16999" s="31" t="s">
        <v>102</v>
      </c>
      <c r="H16999">
        <v>12</v>
      </c>
      <c r="I16999" s="31" t="s">
        <v>98</v>
      </c>
    </row>
    <row r="17000" spans="1:9" x14ac:dyDescent="0.3">
      <c r="A17000">
        <v>17028</v>
      </c>
      <c r="B17000">
        <v>4</v>
      </c>
      <c r="C17000">
        <v>274</v>
      </c>
      <c r="D17000" s="32">
        <v>0.79513888888888884</v>
      </c>
      <c r="E17000">
        <v>10000</v>
      </c>
      <c r="G17000" s="31" t="s">
        <v>102</v>
      </c>
      <c r="H17000">
        <v>12</v>
      </c>
      <c r="I17000" s="31" t="s">
        <v>103</v>
      </c>
    </row>
    <row r="17001" spans="1:9" x14ac:dyDescent="0.3">
      <c r="A17001">
        <v>17029</v>
      </c>
      <c r="B17001">
        <v>8</v>
      </c>
      <c r="C17001">
        <v>274</v>
      </c>
      <c r="D17001" s="32">
        <v>0.77777777777777779</v>
      </c>
      <c r="E17001">
        <v>10000</v>
      </c>
      <c r="G17001" s="31" t="s">
        <v>97</v>
      </c>
      <c r="H17001">
        <v>12</v>
      </c>
      <c r="I17001" s="31" t="s">
        <v>101</v>
      </c>
    </row>
    <row r="17002" spans="1:9" x14ac:dyDescent="0.3">
      <c r="A17002">
        <v>17030</v>
      </c>
      <c r="B17002">
        <v>5</v>
      </c>
      <c r="C17002">
        <v>274</v>
      </c>
      <c r="D17002" s="32">
        <v>0.7631944444444444</v>
      </c>
      <c r="E17002">
        <v>10000</v>
      </c>
      <c r="G17002" s="31" t="s">
        <v>97</v>
      </c>
      <c r="H17002">
        <v>12</v>
      </c>
      <c r="I17002" s="31" t="s">
        <v>105</v>
      </c>
    </row>
    <row r="17003" spans="1:9" x14ac:dyDescent="0.3">
      <c r="A17003">
        <v>17031</v>
      </c>
      <c r="B17003">
        <v>3</v>
      </c>
      <c r="C17003">
        <v>274</v>
      </c>
      <c r="D17003" s="32">
        <v>0.76944444444444449</v>
      </c>
      <c r="E17003">
        <v>10000</v>
      </c>
      <c r="G17003" s="31" t="s">
        <v>97</v>
      </c>
      <c r="H17003">
        <v>13</v>
      </c>
      <c r="I17003" s="31" t="s">
        <v>104</v>
      </c>
    </row>
    <row r="17004" spans="1:9" x14ac:dyDescent="0.3">
      <c r="A17004">
        <v>17032</v>
      </c>
      <c r="B17004">
        <v>2</v>
      </c>
      <c r="C17004">
        <v>274</v>
      </c>
      <c r="D17004" s="32">
        <v>0.81111111111111112</v>
      </c>
      <c r="E17004">
        <v>10000</v>
      </c>
      <c r="F17004">
        <v>2000</v>
      </c>
      <c r="G17004" s="31" t="s">
        <v>102</v>
      </c>
      <c r="H17004">
        <v>13</v>
      </c>
      <c r="I17004" s="31" t="s">
        <v>98</v>
      </c>
    </row>
    <row r="17005" spans="1:9" x14ac:dyDescent="0.3">
      <c r="A17005">
        <v>17033</v>
      </c>
      <c r="B17005">
        <v>4</v>
      </c>
      <c r="C17005">
        <v>274</v>
      </c>
      <c r="D17005" s="32">
        <v>0.81597222222222221</v>
      </c>
      <c r="E17005">
        <v>10000</v>
      </c>
      <c r="G17005" s="31" t="s">
        <v>102</v>
      </c>
      <c r="H17005">
        <v>13</v>
      </c>
      <c r="I17005" s="31" t="s">
        <v>103</v>
      </c>
    </row>
    <row r="17006" spans="1:9" x14ac:dyDescent="0.3">
      <c r="A17006">
        <v>17034</v>
      </c>
      <c r="B17006">
        <v>8</v>
      </c>
      <c r="C17006">
        <v>274</v>
      </c>
      <c r="D17006" s="32">
        <v>0.80972222222222223</v>
      </c>
      <c r="E17006">
        <v>10000</v>
      </c>
      <c r="G17006" s="31" t="s">
        <v>97</v>
      </c>
      <c r="H17006">
        <v>13</v>
      </c>
      <c r="I17006" s="31" t="s">
        <v>101</v>
      </c>
    </row>
    <row r="17007" spans="1:9" x14ac:dyDescent="0.3">
      <c r="A17007">
        <v>17035</v>
      </c>
      <c r="B17007">
        <v>5</v>
      </c>
      <c r="C17007">
        <v>274</v>
      </c>
      <c r="D17007" s="32">
        <v>0.78263888888888888</v>
      </c>
      <c r="E17007">
        <v>10000</v>
      </c>
      <c r="G17007" s="31" t="s">
        <v>102</v>
      </c>
      <c r="H17007">
        <v>13</v>
      </c>
      <c r="I17007" s="31" t="s">
        <v>105</v>
      </c>
    </row>
    <row r="17008" spans="1:9" x14ac:dyDescent="0.3">
      <c r="A17008">
        <v>17036</v>
      </c>
      <c r="B17008">
        <v>3</v>
      </c>
      <c r="C17008">
        <v>274</v>
      </c>
      <c r="D17008" s="32">
        <v>0.7944444444444444</v>
      </c>
      <c r="E17008">
        <v>10000</v>
      </c>
      <c r="G17008" s="31" t="s">
        <v>97</v>
      </c>
      <c r="H17008">
        <v>14</v>
      </c>
      <c r="I17008" s="31" t="s">
        <v>104</v>
      </c>
    </row>
    <row r="17009" spans="1:9" x14ac:dyDescent="0.3">
      <c r="A17009">
        <v>17037</v>
      </c>
      <c r="B17009">
        <v>8</v>
      </c>
      <c r="C17009">
        <v>274</v>
      </c>
      <c r="D17009" s="32">
        <v>0.84444444444444444</v>
      </c>
      <c r="E17009">
        <v>10000</v>
      </c>
      <c r="G17009" s="31" t="s">
        <v>97</v>
      </c>
      <c r="H17009">
        <v>14</v>
      </c>
      <c r="I17009" s="31" t="s">
        <v>101</v>
      </c>
    </row>
    <row r="17010" spans="1:9" x14ac:dyDescent="0.3">
      <c r="A17010">
        <v>17038</v>
      </c>
      <c r="B17010">
        <v>5</v>
      </c>
      <c r="C17010">
        <v>274</v>
      </c>
      <c r="D17010" s="32">
        <v>0.80138888888888893</v>
      </c>
      <c r="E17010">
        <v>10000</v>
      </c>
      <c r="G17010" s="31" t="s">
        <v>97</v>
      </c>
      <c r="H17010">
        <v>14</v>
      </c>
      <c r="I17010" s="31" t="s">
        <v>105</v>
      </c>
    </row>
    <row r="17011" spans="1:9" x14ac:dyDescent="0.3">
      <c r="A17011">
        <v>17039</v>
      </c>
      <c r="B17011">
        <v>3</v>
      </c>
      <c r="C17011">
        <v>274</v>
      </c>
      <c r="D17011" s="32">
        <v>0.83680555555555558</v>
      </c>
      <c r="E17011">
        <v>10000</v>
      </c>
      <c r="G17011" s="31" t="s">
        <v>102</v>
      </c>
      <c r="H17011">
        <v>15</v>
      </c>
      <c r="I17011" s="31" t="s">
        <v>104</v>
      </c>
    </row>
    <row r="17012" spans="1:9" x14ac:dyDescent="0.3">
      <c r="A17012">
        <v>17040</v>
      </c>
      <c r="B17012">
        <v>5</v>
      </c>
      <c r="C17012">
        <v>274</v>
      </c>
      <c r="D17012" s="32">
        <v>0.81874999999999998</v>
      </c>
      <c r="E17012">
        <v>10000</v>
      </c>
      <c r="F17012">
        <v>1000</v>
      </c>
      <c r="G17012" s="31" t="s">
        <v>97</v>
      </c>
      <c r="H17012">
        <v>15</v>
      </c>
      <c r="I17012" s="31" t="s">
        <v>105</v>
      </c>
    </row>
    <row r="17013" spans="1:9" x14ac:dyDescent="0.3">
      <c r="A17013">
        <v>17041</v>
      </c>
      <c r="B17013">
        <v>5</v>
      </c>
      <c r="C17013">
        <v>274</v>
      </c>
      <c r="D17013" s="32">
        <v>0.84375</v>
      </c>
      <c r="E17013">
        <v>10000</v>
      </c>
      <c r="G17013" s="31" t="s">
        <v>97</v>
      </c>
      <c r="H17013">
        <v>16</v>
      </c>
      <c r="I17013" s="31" t="s">
        <v>105</v>
      </c>
    </row>
    <row r="17014" spans="1:9" x14ac:dyDescent="0.3">
      <c r="A17014">
        <v>17042</v>
      </c>
      <c r="B17014">
        <v>3</v>
      </c>
      <c r="C17014">
        <v>275</v>
      </c>
      <c r="D17014" s="32">
        <v>0.44861111111111113</v>
      </c>
      <c r="E17014">
        <v>10000</v>
      </c>
      <c r="G17014" s="31" t="s">
        <v>97</v>
      </c>
      <c r="H17014">
        <v>4</v>
      </c>
      <c r="I17014" s="31" t="s">
        <v>104</v>
      </c>
    </row>
    <row r="17015" spans="1:9" x14ac:dyDescent="0.3">
      <c r="A17015">
        <v>17043</v>
      </c>
      <c r="B17015">
        <v>2</v>
      </c>
      <c r="C17015">
        <v>275</v>
      </c>
      <c r="D17015" s="32">
        <v>0.44305555555555554</v>
      </c>
      <c r="E17015">
        <v>10000</v>
      </c>
      <c r="G17015" s="31" t="s">
        <v>102</v>
      </c>
      <c r="H17015">
        <v>4</v>
      </c>
      <c r="I17015" s="31" t="s">
        <v>98</v>
      </c>
    </row>
    <row r="17016" spans="1:9" x14ac:dyDescent="0.3">
      <c r="A17016">
        <v>17044</v>
      </c>
      <c r="B17016">
        <v>1</v>
      </c>
      <c r="C17016">
        <v>275</v>
      </c>
      <c r="D17016" s="32">
        <v>0.47222222222222221</v>
      </c>
      <c r="E17016">
        <v>10000</v>
      </c>
      <c r="G17016" s="31" t="s">
        <v>97</v>
      </c>
      <c r="H17016">
        <v>4</v>
      </c>
      <c r="I17016" s="31" t="s">
        <v>99</v>
      </c>
    </row>
    <row r="17017" spans="1:9" x14ac:dyDescent="0.3">
      <c r="A17017">
        <v>17045</v>
      </c>
      <c r="B17017">
        <v>6</v>
      </c>
      <c r="C17017">
        <v>275</v>
      </c>
      <c r="D17017" s="32">
        <v>0.54166666666666663</v>
      </c>
      <c r="E17017">
        <v>10000</v>
      </c>
      <c r="G17017" s="31" t="s">
        <v>97</v>
      </c>
      <c r="H17017">
        <v>4</v>
      </c>
      <c r="I17017" s="31" t="s">
        <v>100</v>
      </c>
    </row>
    <row r="17018" spans="1:9" x14ac:dyDescent="0.3">
      <c r="A17018">
        <v>17046</v>
      </c>
      <c r="B17018">
        <v>4</v>
      </c>
      <c r="C17018">
        <v>275</v>
      </c>
      <c r="D17018" s="32">
        <v>0.46111111111111114</v>
      </c>
      <c r="E17018">
        <v>10000</v>
      </c>
      <c r="G17018" s="31" t="s">
        <v>102</v>
      </c>
      <c r="H17018">
        <v>4</v>
      </c>
      <c r="I17018" s="31" t="s">
        <v>103</v>
      </c>
    </row>
    <row r="17019" spans="1:9" x14ac:dyDescent="0.3">
      <c r="A17019">
        <v>17047</v>
      </c>
      <c r="B17019">
        <v>8</v>
      </c>
      <c r="C17019">
        <v>275</v>
      </c>
      <c r="D17019" s="32">
        <v>0.48888888888888887</v>
      </c>
      <c r="E17019">
        <v>10000</v>
      </c>
      <c r="F17019">
        <v>2450</v>
      </c>
      <c r="G17019" s="31" t="s">
        <v>102</v>
      </c>
      <c r="H17019">
        <v>4</v>
      </c>
      <c r="I17019" s="31" t="s">
        <v>101</v>
      </c>
    </row>
    <row r="17020" spans="1:9" x14ac:dyDescent="0.3">
      <c r="A17020">
        <v>17048</v>
      </c>
      <c r="B17020">
        <v>5</v>
      </c>
      <c r="C17020">
        <v>275</v>
      </c>
      <c r="D17020" s="32">
        <v>0.51041666666666663</v>
      </c>
      <c r="E17020">
        <v>10000</v>
      </c>
      <c r="G17020" s="31" t="s">
        <v>97</v>
      </c>
      <c r="H17020">
        <v>4</v>
      </c>
      <c r="I17020" s="31" t="s">
        <v>105</v>
      </c>
    </row>
    <row r="17021" spans="1:9" x14ac:dyDescent="0.3">
      <c r="A17021">
        <v>17049</v>
      </c>
      <c r="B17021">
        <v>3</v>
      </c>
      <c r="C17021">
        <v>275</v>
      </c>
      <c r="D17021" s="32">
        <v>0.47083333333333333</v>
      </c>
      <c r="E17021">
        <v>10000</v>
      </c>
      <c r="F17021">
        <v>2000</v>
      </c>
      <c r="G17021" s="31" t="s">
        <v>97</v>
      </c>
      <c r="H17021">
        <v>5</v>
      </c>
      <c r="I17021" s="31" t="s">
        <v>104</v>
      </c>
    </row>
    <row r="17022" spans="1:9" x14ac:dyDescent="0.3">
      <c r="A17022">
        <v>17050</v>
      </c>
      <c r="B17022">
        <v>2</v>
      </c>
      <c r="C17022">
        <v>275</v>
      </c>
      <c r="D17022" s="32">
        <v>0.50694444444444442</v>
      </c>
      <c r="E17022">
        <v>10000</v>
      </c>
      <c r="G17022" s="31" t="s">
        <v>97</v>
      </c>
      <c r="H17022">
        <v>5</v>
      </c>
      <c r="I17022" s="31" t="s">
        <v>98</v>
      </c>
    </row>
    <row r="17023" spans="1:9" x14ac:dyDescent="0.3">
      <c r="A17023">
        <v>17051</v>
      </c>
      <c r="B17023">
        <v>1</v>
      </c>
      <c r="C17023">
        <v>275</v>
      </c>
      <c r="D17023" s="32">
        <v>0.50347222222222221</v>
      </c>
      <c r="E17023">
        <v>13000</v>
      </c>
      <c r="G17023" s="31" t="s">
        <v>97</v>
      </c>
      <c r="H17023">
        <v>5</v>
      </c>
      <c r="I17023" s="31" t="s">
        <v>99</v>
      </c>
    </row>
    <row r="17024" spans="1:9" x14ac:dyDescent="0.3">
      <c r="A17024">
        <v>17052</v>
      </c>
      <c r="B17024">
        <v>6</v>
      </c>
      <c r="C17024">
        <v>275</v>
      </c>
      <c r="D17024" s="32">
        <v>0.60972222222222228</v>
      </c>
      <c r="E17024">
        <v>10000</v>
      </c>
      <c r="G17024" s="31" t="s">
        <v>102</v>
      </c>
      <c r="H17024">
        <v>5</v>
      </c>
      <c r="I17024" s="31" t="s">
        <v>100</v>
      </c>
    </row>
    <row r="17025" spans="1:9" x14ac:dyDescent="0.3">
      <c r="A17025">
        <v>17053</v>
      </c>
      <c r="B17025">
        <v>4</v>
      </c>
      <c r="C17025">
        <v>275</v>
      </c>
      <c r="D17025" s="32">
        <v>0.48541666666666666</v>
      </c>
      <c r="E17025">
        <v>13000</v>
      </c>
      <c r="G17025" s="31" t="s">
        <v>97</v>
      </c>
      <c r="H17025">
        <v>5</v>
      </c>
      <c r="I17025" s="31" t="s">
        <v>103</v>
      </c>
    </row>
    <row r="17026" spans="1:9" x14ac:dyDescent="0.3">
      <c r="A17026">
        <v>17054</v>
      </c>
      <c r="B17026">
        <v>8</v>
      </c>
      <c r="C17026">
        <v>275</v>
      </c>
      <c r="D17026" s="32">
        <v>0.48749999999999999</v>
      </c>
      <c r="E17026">
        <v>10000</v>
      </c>
      <c r="F17026">
        <v>4000</v>
      </c>
      <c r="G17026" s="31" t="s">
        <v>102</v>
      </c>
      <c r="H17026">
        <v>5</v>
      </c>
      <c r="I17026" s="31" t="s">
        <v>101</v>
      </c>
    </row>
    <row r="17027" spans="1:9" x14ac:dyDescent="0.3">
      <c r="A17027">
        <v>17055</v>
      </c>
      <c r="B17027">
        <v>5</v>
      </c>
      <c r="C17027">
        <v>275</v>
      </c>
      <c r="D17027" s="32">
        <v>0.53125</v>
      </c>
      <c r="E17027">
        <v>10000</v>
      </c>
      <c r="G17027" s="31" t="s">
        <v>97</v>
      </c>
      <c r="H17027">
        <v>5</v>
      </c>
      <c r="I17027" s="31" t="s">
        <v>105</v>
      </c>
    </row>
    <row r="17028" spans="1:9" x14ac:dyDescent="0.3">
      <c r="A17028">
        <v>17056</v>
      </c>
      <c r="B17028">
        <v>3</v>
      </c>
      <c r="C17028">
        <v>275</v>
      </c>
      <c r="D17028" s="32">
        <v>0.51111111111111107</v>
      </c>
      <c r="E17028">
        <v>10000</v>
      </c>
      <c r="G17028" s="31" t="s">
        <v>97</v>
      </c>
      <c r="H17028">
        <v>6</v>
      </c>
      <c r="I17028" s="31" t="s">
        <v>104</v>
      </c>
    </row>
    <row r="17029" spans="1:9" x14ac:dyDescent="0.3">
      <c r="A17029">
        <v>17057</v>
      </c>
      <c r="B17029">
        <v>2</v>
      </c>
      <c r="C17029">
        <v>275</v>
      </c>
      <c r="D17029" s="32">
        <v>0.53611111111111109</v>
      </c>
      <c r="E17029">
        <v>10000</v>
      </c>
      <c r="G17029" s="31" t="s">
        <v>102</v>
      </c>
      <c r="H17029">
        <v>6</v>
      </c>
      <c r="I17029" s="31" t="s">
        <v>98</v>
      </c>
    </row>
    <row r="17030" spans="1:9" x14ac:dyDescent="0.3">
      <c r="A17030">
        <v>17058</v>
      </c>
      <c r="B17030">
        <v>1</v>
      </c>
      <c r="C17030">
        <v>275</v>
      </c>
      <c r="D17030" s="32">
        <v>0.52013888888888893</v>
      </c>
      <c r="E17030">
        <v>10000</v>
      </c>
      <c r="G17030" s="31" t="s">
        <v>97</v>
      </c>
      <c r="H17030">
        <v>6</v>
      </c>
      <c r="I17030" s="31" t="s">
        <v>99</v>
      </c>
    </row>
    <row r="17031" spans="1:9" x14ac:dyDescent="0.3">
      <c r="A17031">
        <v>17059</v>
      </c>
      <c r="B17031">
        <v>6</v>
      </c>
      <c r="C17031">
        <v>275</v>
      </c>
      <c r="D17031" s="32">
        <v>0.65694444444444444</v>
      </c>
      <c r="E17031">
        <v>10000</v>
      </c>
      <c r="G17031" s="31" t="s">
        <v>97</v>
      </c>
      <c r="H17031">
        <v>6</v>
      </c>
      <c r="I17031" s="31" t="s">
        <v>100</v>
      </c>
    </row>
    <row r="17032" spans="1:9" x14ac:dyDescent="0.3">
      <c r="A17032">
        <v>17060</v>
      </c>
      <c r="B17032">
        <v>4</v>
      </c>
      <c r="C17032">
        <v>275</v>
      </c>
      <c r="D17032" s="32">
        <v>0.49722222222222223</v>
      </c>
      <c r="E17032">
        <v>10000</v>
      </c>
      <c r="G17032" s="31" t="s">
        <v>102</v>
      </c>
      <c r="H17032">
        <v>6</v>
      </c>
      <c r="I17032" s="31" t="s">
        <v>103</v>
      </c>
    </row>
    <row r="17033" spans="1:9" x14ac:dyDescent="0.3">
      <c r="A17033">
        <v>17061</v>
      </c>
      <c r="B17033">
        <v>8</v>
      </c>
      <c r="C17033">
        <v>275</v>
      </c>
      <c r="D17033" s="32">
        <v>0.60069444444444442</v>
      </c>
      <c r="E17033">
        <v>10000</v>
      </c>
      <c r="F17033">
        <v>2000</v>
      </c>
      <c r="G17033" s="31" t="s">
        <v>97</v>
      </c>
      <c r="H17033">
        <v>6</v>
      </c>
      <c r="I17033" s="31" t="s">
        <v>101</v>
      </c>
    </row>
    <row r="17034" spans="1:9" x14ac:dyDescent="0.3">
      <c r="A17034">
        <v>17062</v>
      </c>
      <c r="B17034">
        <v>5</v>
      </c>
      <c r="C17034">
        <v>275</v>
      </c>
      <c r="D17034" s="32">
        <v>0.55069444444444449</v>
      </c>
      <c r="E17034">
        <v>10000</v>
      </c>
      <c r="G17034" s="31" t="s">
        <v>97</v>
      </c>
      <c r="H17034">
        <v>6</v>
      </c>
      <c r="I17034" s="31" t="s">
        <v>105</v>
      </c>
    </row>
    <row r="17035" spans="1:9" x14ac:dyDescent="0.3">
      <c r="A17035">
        <v>17063</v>
      </c>
      <c r="B17035">
        <v>3</v>
      </c>
      <c r="C17035">
        <v>275</v>
      </c>
      <c r="D17035" s="32">
        <v>0.5493055555555556</v>
      </c>
      <c r="E17035">
        <v>10000</v>
      </c>
      <c r="F17035">
        <v>5000</v>
      </c>
      <c r="G17035" s="31" t="s">
        <v>97</v>
      </c>
      <c r="H17035">
        <v>7</v>
      </c>
      <c r="I17035" s="31" t="s">
        <v>104</v>
      </c>
    </row>
    <row r="17036" spans="1:9" x14ac:dyDescent="0.3">
      <c r="A17036">
        <v>17064</v>
      </c>
      <c r="B17036">
        <v>2</v>
      </c>
      <c r="C17036">
        <v>275</v>
      </c>
      <c r="D17036" s="32">
        <v>0.56388888888888888</v>
      </c>
      <c r="E17036">
        <v>10000</v>
      </c>
      <c r="G17036" s="31" t="s">
        <v>102</v>
      </c>
      <c r="H17036">
        <v>7</v>
      </c>
      <c r="I17036" s="31" t="s">
        <v>98</v>
      </c>
    </row>
    <row r="17037" spans="1:9" x14ac:dyDescent="0.3">
      <c r="A17037">
        <v>17065</v>
      </c>
      <c r="B17037">
        <v>1</v>
      </c>
      <c r="C17037">
        <v>275</v>
      </c>
      <c r="D17037" s="32">
        <v>0.6069444444444444</v>
      </c>
      <c r="E17037">
        <v>10000</v>
      </c>
      <c r="G17037" s="31" t="s">
        <v>102</v>
      </c>
      <c r="H17037">
        <v>7</v>
      </c>
      <c r="I17037" s="31" t="s">
        <v>99</v>
      </c>
    </row>
    <row r="17038" spans="1:9" x14ac:dyDescent="0.3">
      <c r="A17038">
        <v>17066</v>
      </c>
      <c r="B17038">
        <v>6</v>
      </c>
      <c r="C17038">
        <v>275</v>
      </c>
      <c r="D17038" s="32">
        <v>0.6875</v>
      </c>
      <c r="E17038">
        <v>10000</v>
      </c>
      <c r="G17038" s="31" t="s">
        <v>102</v>
      </c>
      <c r="H17038">
        <v>7</v>
      </c>
      <c r="I17038" s="31" t="s">
        <v>100</v>
      </c>
    </row>
    <row r="17039" spans="1:9" x14ac:dyDescent="0.3">
      <c r="A17039">
        <v>17067</v>
      </c>
      <c r="B17039">
        <v>4</v>
      </c>
      <c r="C17039">
        <v>275</v>
      </c>
      <c r="D17039" s="32">
        <v>0.51180555555555551</v>
      </c>
      <c r="E17039">
        <v>10000</v>
      </c>
      <c r="G17039" s="31" t="s">
        <v>97</v>
      </c>
      <c r="H17039">
        <v>7</v>
      </c>
      <c r="I17039" s="31" t="s">
        <v>103</v>
      </c>
    </row>
    <row r="17040" spans="1:9" x14ac:dyDescent="0.3">
      <c r="A17040">
        <v>17068</v>
      </c>
      <c r="B17040">
        <v>8</v>
      </c>
      <c r="C17040">
        <v>275</v>
      </c>
      <c r="D17040" s="32">
        <v>0.71111111111111114</v>
      </c>
      <c r="E17040">
        <v>10000</v>
      </c>
      <c r="G17040" s="31" t="s">
        <v>97</v>
      </c>
      <c r="H17040">
        <v>7</v>
      </c>
      <c r="I17040" s="31" t="s">
        <v>101</v>
      </c>
    </row>
    <row r="17041" spans="1:9" x14ac:dyDescent="0.3">
      <c r="A17041">
        <v>17069</v>
      </c>
      <c r="B17041">
        <v>5</v>
      </c>
      <c r="C17041">
        <v>275</v>
      </c>
      <c r="D17041" s="32">
        <v>0.5756944444444444</v>
      </c>
      <c r="E17041">
        <v>10000</v>
      </c>
      <c r="G17041" s="31" t="s">
        <v>97</v>
      </c>
      <c r="H17041">
        <v>7</v>
      </c>
      <c r="I17041" s="31" t="s">
        <v>105</v>
      </c>
    </row>
    <row r="17042" spans="1:9" x14ac:dyDescent="0.3">
      <c r="A17042">
        <v>17070</v>
      </c>
      <c r="B17042">
        <v>3</v>
      </c>
      <c r="C17042">
        <v>275</v>
      </c>
      <c r="D17042" s="32">
        <v>0.6333333333333333</v>
      </c>
      <c r="E17042">
        <v>10000</v>
      </c>
      <c r="F17042">
        <v>200</v>
      </c>
      <c r="G17042" s="31" t="s">
        <v>102</v>
      </c>
      <c r="H17042">
        <v>8</v>
      </c>
      <c r="I17042" s="31" t="s">
        <v>104</v>
      </c>
    </row>
    <row r="17043" spans="1:9" x14ac:dyDescent="0.3">
      <c r="A17043">
        <v>17071</v>
      </c>
      <c r="B17043">
        <v>2</v>
      </c>
      <c r="C17043">
        <v>275</v>
      </c>
      <c r="D17043" s="32">
        <v>0.62083333333333335</v>
      </c>
      <c r="E17043">
        <v>10000</v>
      </c>
      <c r="G17043" s="31" t="s">
        <v>102</v>
      </c>
      <c r="H17043">
        <v>8</v>
      </c>
      <c r="I17043" s="31" t="s">
        <v>98</v>
      </c>
    </row>
    <row r="17044" spans="1:9" x14ac:dyDescent="0.3">
      <c r="A17044">
        <v>17072</v>
      </c>
      <c r="B17044">
        <v>1</v>
      </c>
      <c r="C17044">
        <v>275</v>
      </c>
      <c r="D17044" s="32">
        <v>0.64513888888888893</v>
      </c>
      <c r="E17044">
        <v>10000</v>
      </c>
      <c r="G17044" s="31" t="s">
        <v>97</v>
      </c>
      <c r="H17044">
        <v>8</v>
      </c>
      <c r="I17044" s="31" t="s">
        <v>99</v>
      </c>
    </row>
    <row r="17045" spans="1:9" x14ac:dyDescent="0.3">
      <c r="A17045">
        <v>17073</v>
      </c>
      <c r="B17045">
        <v>4</v>
      </c>
      <c r="C17045">
        <v>275</v>
      </c>
      <c r="D17045" s="32">
        <v>0.52847222222222223</v>
      </c>
      <c r="E17045">
        <v>10000</v>
      </c>
      <c r="G17045" s="31" t="s">
        <v>102</v>
      </c>
      <c r="H17045">
        <v>8</v>
      </c>
      <c r="I17045" s="31" t="s">
        <v>103</v>
      </c>
    </row>
    <row r="17046" spans="1:9" x14ac:dyDescent="0.3">
      <c r="A17046">
        <v>17074</v>
      </c>
      <c r="B17046">
        <v>8</v>
      </c>
      <c r="C17046">
        <v>275</v>
      </c>
      <c r="D17046" s="32">
        <v>0.75555555555555554</v>
      </c>
      <c r="E17046">
        <v>10000</v>
      </c>
      <c r="G17046" s="31" t="s">
        <v>97</v>
      </c>
      <c r="H17046">
        <v>8</v>
      </c>
      <c r="I17046" s="31" t="s">
        <v>101</v>
      </c>
    </row>
    <row r="17047" spans="1:9" x14ac:dyDescent="0.3">
      <c r="A17047">
        <v>17075</v>
      </c>
      <c r="B17047">
        <v>5</v>
      </c>
      <c r="C17047">
        <v>275</v>
      </c>
      <c r="D17047" s="32">
        <v>0.59305555555555556</v>
      </c>
      <c r="E17047">
        <v>10000</v>
      </c>
      <c r="G17047" s="31" t="s">
        <v>97</v>
      </c>
      <c r="H17047">
        <v>8</v>
      </c>
      <c r="I17047" s="31" t="s">
        <v>105</v>
      </c>
    </row>
    <row r="17048" spans="1:9" x14ac:dyDescent="0.3">
      <c r="A17048">
        <v>17076</v>
      </c>
      <c r="B17048">
        <v>3</v>
      </c>
      <c r="C17048">
        <v>275</v>
      </c>
      <c r="D17048" s="32">
        <v>0.66805555555555551</v>
      </c>
      <c r="E17048">
        <v>13000</v>
      </c>
      <c r="G17048" s="31" t="s">
        <v>97</v>
      </c>
      <c r="H17048">
        <v>9</v>
      </c>
      <c r="I17048" s="31" t="s">
        <v>104</v>
      </c>
    </row>
    <row r="17049" spans="1:9" x14ac:dyDescent="0.3">
      <c r="A17049">
        <v>17077</v>
      </c>
      <c r="B17049">
        <v>2</v>
      </c>
      <c r="C17049">
        <v>275</v>
      </c>
      <c r="D17049" s="32">
        <v>0.65347222222222223</v>
      </c>
      <c r="E17049">
        <v>10000</v>
      </c>
      <c r="F17049">
        <v>5000</v>
      </c>
      <c r="G17049" s="31" t="s">
        <v>97</v>
      </c>
      <c r="H17049">
        <v>9</v>
      </c>
      <c r="I17049" s="31" t="s">
        <v>98</v>
      </c>
    </row>
    <row r="17050" spans="1:9" x14ac:dyDescent="0.3">
      <c r="A17050">
        <v>17078</v>
      </c>
      <c r="B17050">
        <v>1</v>
      </c>
      <c r="C17050">
        <v>275</v>
      </c>
      <c r="D17050" s="32">
        <v>0.68541666666666667</v>
      </c>
      <c r="E17050">
        <v>10000</v>
      </c>
      <c r="F17050">
        <v>2000</v>
      </c>
      <c r="G17050" s="31" t="s">
        <v>97</v>
      </c>
      <c r="H17050">
        <v>9</v>
      </c>
      <c r="I17050" s="31" t="s">
        <v>99</v>
      </c>
    </row>
    <row r="17051" spans="1:9" x14ac:dyDescent="0.3">
      <c r="A17051">
        <v>17079</v>
      </c>
      <c r="B17051">
        <v>4</v>
      </c>
      <c r="C17051">
        <v>275</v>
      </c>
      <c r="D17051" s="32">
        <v>0.60347222222222219</v>
      </c>
      <c r="E17051">
        <v>10000</v>
      </c>
      <c r="G17051" s="31" t="s">
        <v>97</v>
      </c>
      <c r="H17051">
        <v>9</v>
      </c>
      <c r="I17051" s="31" t="s">
        <v>103</v>
      </c>
    </row>
    <row r="17052" spans="1:9" x14ac:dyDescent="0.3">
      <c r="A17052">
        <v>17080</v>
      </c>
      <c r="B17052">
        <v>8</v>
      </c>
      <c r="C17052">
        <v>275</v>
      </c>
      <c r="D17052" s="32">
        <v>0.77638888888888891</v>
      </c>
      <c r="E17052">
        <v>13000</v>
      </c>
      <c r="G17052" s="31" t="s">
        <v>97</v>
      </c>
      <c r="H17052">
        <v>9</v>
      </c>
      <c r="I17052" s="31" t="s">
        <v>101</v>
      </c>
    </row>
    <row r="17053" spans="1:9" x14ac:dyDescent="0.3">
      <c r="A17053">
        <v>17081</v>
      </c>
      <c r="B17053">
        <v>5</v>
      </c>
      <c r="C17053">
        <v>275</v>
      </c>
      <c r="D17053" s="32">
        <v>0.6166666666666667</v>
      </c>
      <c r="E17053">
        <v>10000</v>
      </c>
      <c r="G17053" s="31" t="s">
        <v>97</v>
      </c>
      <c r="H17053">
        <v>9</v>
      </c>
      <c r="I17053" s="31" t="s">
        <v>105</v>
      </c>
    </row>
    <row r="17054" spans="1:9" x14ac:dyDescent="0.3">
      <c r="A17054">
        <v>17082</v>
      </c>
      <c r="B17054">
        <v>3</v>
      </c>
      <c r="C17054">
        <v>275</v>
      </c>
      <c r="D17054" s="32">
        <v>0.69930555555555551</v>
      </c>
      <c r="E17054">
        <v>10000</v>
      </c>
      <c r="G17054" s="31" t="s">
        <v>102</v>
      </c>
      <c r="H17054">
        <v>10</v>
      </c>
      <c r="I17054" s="31" t="s">
        <v>104</v>
      </c>
    </row>
    <row r="17055" spans="1:9" x14ac:dyDescent="0.3">
      <c r="A17055">
        <v>17083</v>
      </c>
      <c r="B17055">
        <v>2</v>
      </c>
      <c r="C17055">
        <v>275</v>
      </c>
      <c r="D17055" s="32">
        <v>0.67847222222222225</v>
      </c>
      <c r="E17055">
        <v>10000</v>
      </c>
      <c r="G17055" s="31" t="s">
        <v>102</v>
      </c>
      <c r="H17055">
        <v>10</v>
      </c>
      <c r="I17055" s="31" t="s">
        <v>98</v>
      </c>
    </row>
    <row r="17056" spans="1:9" x14ac:dyDescent="0.3">
      <c r="A17056">
        <v>17084</v>
      </c>
      <c r="B17056">
        <v>1</v>
      </c>
      <c r="C17056">
        <v>275</v>
      </c>
      <c r="D17056" s="32">
        <v>0.72430555555555554</v>
      </c>
      <c r="E17056">
        <v>10000</v>
      </c>
      <c r="G17056" s="31" t="s">
        <v>102</v>
      </c>
      <c r="H17056">
        <v>10</v>
      </c>
      <c r="I17056" s="31" t="s">
        <v>99</v>
      </c>
    </row>
    <row r="17057" spans="1:9" x14ac:dyDescent="0.3">
      <c r="A17057">
        <v>17085</v>
      </c>
      <c r="B17057">
        <v>4</v>
      </c>
      <c r="C17057">
        <v>275</v>
      </c>
      <c r="D17057" s="32">
        <v>0.62916666666666665</v>
      </c>
      <c r="E17057">
        <v>10000</v>
      </c>
      <c r="G17057" s="31" t="s">
        <v>97</v>
      </c>
      <c r="H17057">
        <v>10</v>
      </c>
      <c r="I17057" s="31" t="s">
        <v>103</v>
      </c>
    </row>
    <row r="17058" spans="1:9" x14ac:dyDescent="0.3">
      <c r="A17058">
        <v>17086</v>
      </c>
      <c r="B17058">
        <v>8</v>
      </c>
      <c r="C17058">
        <v>275</v>
      </c>
      <c r="D17058" s="32">
        <v>0.80972222222222223</v>
      </c>
      <c r="E17058">
        <v>10000</v>
      </c>
      <c r="G17058" s="31" t="s">
        <v>97</v>
      </c>
      <c r="H17058">
        <v>10</v>
      </c>
      <c r="I17058" s="31" t="s">
        <v>101</v>
      </c>
    </row>
    <row r="17059" spans="1:9" x14ac:dyDescent="0.3">
      <c r="A17059">
        <v>17087</v>
      </c>
      <c r="B17059">
        <v>5</v>
      </c>
      <c r="C17059">
        <v>275</v>
      </c>
      <c r="D17059" s="32">
        <v>0.65416666666666667</v>
      </c>
      <c r="E17059">
        <v>10000</v>
      </c>
      <c r="G17059" s="31" t="s">
        <v>97</v>
      </c>
      <c r="H17059">
        <v>10</v>
      </c>
      <c r="I17059" s="31" t="s">
        <v>105</v>
      </c>
    </row>
    <row r="17060" spans="1:9" x14ac:dyDescent="0.3">
      <c r="A17060">
        <v>17088</v>
      </c>
      <c r="B17060">
        <v>3</v>
      </c>
      <c r="C17060">
        <v>275</v>
      </c>
      <c r="D17060" s="32">
        <v>0.74930555555555556</v>
      </c>
      <c r="E17060">
        <v>10000</v>
      </c>
      <c r="G17060" s="31" t="s">
        <v>97</v>
      </c>
      <c r="H17060">
        <v>11</v>
      </c>
      <c r="I17060" s="31" t="s">
        <v>104</v>
      </c>
    </row>
    <row r="17061" spans="1:9" x14ac:dyDescent="0.3">
      <c r="A17061">
        <v>17089</v>
      </c>
      <c r="B17061">
        <v>2</v>
      </c>
      <c r="C17061">
        <v>275</v>
      </c>
      <c r="D17061" s="32">
        <v>0.72083333333333333</v>
      </c>
      <c r="E17061">
        <v>10000</v>
      </c>
      <c r="G17061" s="31" t="s">
        <v>97</v>
      </c>
      <c r="H17061">
        <v>11</v>
      </c>
      <c r="I17061" s="31" t="s">
        <v>98</v>
      </c>
    </row>
    <row r="17062" spans="1:9" x14ac:dyDescent="0.3">
      <c r="A17062">
        <v>17090</v>
      </c>
      <c r="B17062">
        <v>1</v>
      </c>
      <c r="C17062">
        <v>275</v>
      </c>
      <c r="D17062" s="32">
        <v>0.75902777777777775</v>
      </c>
      <c r="E17062">
        <v>10000</v>
      </c>
      <c r="G17062" s="31" t="s">
        <v>97</v>
      </c>
      <c r="H17062">
        <v>11</v>
      </c>
      <c r="I17062" s="31" t="s">
        <v>99</v>
      </c>
    </row>
    <row r="17063" spans="1:9" x14ac:dyDescent="0.3">
      <c r="A17063">
        <v>17091</v>
      </c>
      <c r="B17063">
        <v>4</v>
      </c>
      <c r="C17063">
        <v>275</v>
      </c>
      <c r="D17063" s="32">
        <v>0.67638888888888893</v>
      </c>
      <c r="E17063">
        <v>10000</v>
      </c>
      <c r="G17063" s="31" t="s">
        <v>102</v>
      </c>
      <c r="H17063">
        <v>11</v>
      </c>
      <c r="I17063" s="31" t="s">
        <v>103</v>
      </c>
    </row>
    <row r="17064" spans="1:9" x14ac:dyDescent="0.3">
      <c r="A17064">
        <v>17092</v>
      </c>
      <c r="B17064">
        <v>8</v>
      </c>
      <c r="C17064">
        <v>275</v>
      </c>
      <c r="D17064" s="32"/>
      <c r="E17064">
        <v>10000</v>
      </c>
      <c r="G17064" s="31" t="s">
        <v>97</v>
      </c>
      <c r="H17064">
        <v>11</v>
      </c>
      <c r="I17064" s="31" t="s">
        <v>101</v>
      </c>
    </row>
    <row r="17065" spans="1:9" x14ac:dyDescent="0.3">
      <c r="A17065">
        <v>17093</v>
      </c>
      <c r="B17065">
        <v>5</v>
      </c>
      <c r="C17065">
        <v>275</v>
      </c>
      <c r="D17065" s="32">
        <v>0.67222222222222228</v>
      </c>
      <c r="E17065">
        <v>10000</v>
      </c>
      <c r="G17065" s="31" t="s">
        <v>102</v>
      </c>
      <c r="H17065">
        <v>11</v>
      </c>
      <c r="I17065" s="31" t="s">
        <v>105</v>
      </c>
    </row>
    <row r="17066" spans="1:9" x14ac:dyDescent="0.3">
      <c r="A17066">
        <v>17094</v>
      </c>
      <c r="B17066">
        <v>3</v>
      </c>
      <c r="C17066">
        <v>275</v>
      </c>
      <c r="D17066" s="32">
        <v>0.78125</v>
      </c>
      <c r="E17066">
        <v>10000</v>
      </c>
      <c r="G17066" s="31" t="s">
        <v>102</v>
      </c>
      <c r="H17066">
        <v>12</v>
      </c>
      <c r="I17066" s="31" t="s">
        <v>104</v>
      </c>
    </row>
    <row r="17067" spans="1:9" x14ac:dyDescent="0.3">
      <c r="A17067">
        <v>17095</v>
      </c>
      <c r="B17067">
        <v>2</v>
      </c>
      <c r="C17067">
        <v>275</v>
      </c>
      <c r="D17067" s="32">
        <v>0.74027777777777781</v>
      </c>
      <c r="E17067">
        <v>13000</v>
      </c>
      <c r="G17067" s="31" t="s">
        <v>102</v>
      </c>
      <c r="H17067">
        <v>12</v>
      </c>
      <c r="I17067" s="31" t="s">
        <v>98</v>
      </c>
    </row>
    <row r="17068" spans="1:9" x14ac:dyDescent="0.3">
      <c r="A17068">
        <v>17096</v>
      </c>
      <c r="B17068">
        <v>1</v>
      </c>
      <c r="C17068">
        <v>275</v>
      </c>
      <c r="D17068" s="32">
        <v>0.78749999999999998</v>
      </c>
      <c r="E17068">
        <v>10000</v>
      </c>
      <c r="G17068" s="31" t="s">
        <v>102</v>
      </c>
      <c r="H17068">
        <v>12</v>
      </c>
      <c r="I17068" s="31" t="s">
        <v>99</v>
      </c>
    </row>
    <row r="17069" spans="1:9" x14ac:dyDescent="0.3">
      <c r="A17069">
        <v>17097</v>
      </c>
      <c r="B17069">
        <v>4</v>
      </c>
      <c r="C17069">
        <v>275</v>
      </c>
      <c r="D17069" s="32">
        <v>0.73888888888888893</v>
      </c>
      <c r="E17069">
        <v>10000</v>
      </c>
      <c r="G17069" s="31" t="s">
        <v>97</v>
      </c>
      <c r="H17069">
        <v>12</v>
      </c>
      <c r="I17069" s="31" t="s">
        <v>103</v>
      </c>
    </row>
    <row r="17070" spans="1:9" x14ac:dyDescent="0.3">
      <c r="A17070">
        <v>17098</v>
      </c>
      <c r="B17070">
        <v>5</v>
      </c>
      <c r="C17070">
        <v>275</v>
      </c>
      <c r="D17070" s="32">
        <v>0.71458333333333335</v>
      </c>
      <c r="E17070">
        <v>10000</v>
      </c>
      <c r="G17070" s="31" t="s">
        <v>97</v>
      </c>
      <c r="H17070">
        <v>12</v>
      </c>
      <c r="I17070" s="31" t="s">
        <v>105</v>
      </c>
    </row>
    <row r="17071" spans="1:9" x14ac:dyDescent="0.3">
      <c r="A17071">
        <v>17099</v>
      </c>
      <c r="B17071">
        <v>3</v>
      </c>
      <c r="C17071">
        <v>275</v>
      </c>
      <c r="D17071" s="32">
        <v>0.80694444444444446</v>
      </c>
      <c r="E17071">
        <v>10000</v>
      </c>
      <c r="G17071" s="31" t="s">
        <v>102</v>
      </c>
      <c r="H17071">
        <v>13</v>
      </c>
      <c r="I17071" s="31" t="s">
        <v>104</v>
      </c>
    </row>
    <row r="17072" spans="1:9" x14ac:dyDescent="0.3">
      <c r="A17072">
        <v>17100</v>
      </c>
      <c r="B17072">
        <v>2</v>
      </c>
      <c r="C17072">
        <v>275</v>
      </c>
      <c r="D17072" s="32">
        <v>0.75902777777777775</v>
      </c>
      <c r="E17072">
        <v>13000</v>
      </c>
      <c r="G17072" s="31" t="s">
        <v>102</v>
      </c>
      <c r="H17072">
        <v>13</v>
      </c>
      <c r="I17072" s="31" t="s">
        <v>98</v>
      </c>
    </row>
    <row r="17073" spans="1:9" x14ac:dyDescent="0.3">
      <c r="A17073">
        <v>17101</v>
      </c>
      <c r="B17073">
        <v>1</v>
      </c>
      <c r="C17073">
        <v>275</v>
      </c>
      <c r="D17073" s="32">
        <v>0.82291666666666663</v>
      </c>
      <c r="E17073">
        <v>13000</v>
      </c>
      <c r="G17073" s="31" t="s">
        <v>97</v>
      </c>
      <c r="H17073">
        <v>13</v>
      </c>
      <c r="I17073" s="31" t="s">
        <v>99</v>
      </c>
    </row>
    <row r="17074" spans="1:9" x14ac:dyDescent="0.3">
      <c r="A17074">
        <v>17102</v>
      </c>
      <c r="B17074">
        <v>4</v>
      </c>
      <c r="C17074">
        <v>275</v>
      </c>
      <c r="D17074" s="32">
        <v>0.76388888888888884</v>
      </c>
      <c r="E17074">
        <v>10000</v>
      </c>
      <c r="G17074" s="31" t="s">
        <v>102</v>
      </c>
      <c r="H17074">
        <v>13</v>
      </c>
      <c r="I17074" s="31" t="s">
        <v>103</v>
      </c>
    </row>
    <row r="17075" spans="1:9" x14ac:dyDescent="0.3">
      <c r="A17075">
        <v>17103</v>
      </c>
      <c r="B17075">
        <v>5</v>
      </c>
      <c r="C17075">
        <v>275</v>
      </c>
      <c r="D17075" s="32">
        <v>0.73541666666666672</v>
      </c>
      <c r="E17075">
        <v>10000</v>
      </c>
      <c r="G17075" s="31" t="s">
        <v>97</v>
      </c>
      <c r="H17075">
        <v>13</v>
      </c>
      <c r="I17075" s="31" t="s">
        <v>105</v>
      </c>
    </row>
    <row r="17076" spans="1:9" x14ac:dyDescent="0.3">
      <c r="A17076">
        <v>17104</v>
      </c>
      <c r="B17076">
        <v>3</v>
      </c>
      <c r="C17076">
        <v>275</v>
      </c>
      <c r="D17076" s="32"/>
      <c r="E17076">
        <v>10000</v>
      </c>
      <c r="G17076" s="31" t="s">
        <v>97</v>
      </c>
      <c r="H17076">
        <v>14</v>
      </c>
      <c r="I17076" s="31" t="s">
        <v>104</v>
      </c>
    </row>
    <row r="17077" spans="1:9" x14ac:dyDescent="0.3">
      <c r="A17077">
        <v>17105</v>
      </c>
      <c r="B17077">
        <v>2</v>
      </c>
      <c r="C17077">
        <v>275</v>
      </c>
      <c r="D17077" s="32">
        <v>0.77361111111111114</v>
      </c>
      <c r="E17077">
        <v>10000</v>
      </c>
      <c r="G17077" s="31" t="s">
        <v>97</v>
      </c>
      <c r="H17077">
        <v>14</v>
      </c>
      <c r="I17077" s="31" t="s">
        <v>98</v>
      </c>
    </row>
    <row r="17078" spans="1:9" x14ac:dyDescent="0.3">
      <c r="A17078">
        <v>17106</v>
      </c>
      <c r="B17078">
        <v>1</v>
      </c>
      <c r="C17078">
        <v>275</v>
      </c>
      <c r="D17078" s="32"/>
      <c r="E17078">
        <v>10000</v>
      </c>
      <c r="G17078" s="31" t="s">
        <v>102</v>
      </c>
      <c r="H17078">
        <v>14</v>
      </c>
      <c r="I17078" s="31" t="s">
        <v>99</v>
      </c>
    </row>
    <row r="17079" spans="1:9" x14ac:dyDescent="0.3">
      <c r="A17079">
        <v>17107</v>
      </c>
      <c r="B17079">
        <v>4</v>
      </c>
      <c r="C17079">
        <v>275</v>
      </c>
      <c r="D17079" s="32">
        <v>0.77638888888888891</v>
      </c>
      <c r="E17079">
        <v>10000</v>
      </c>
      <c r="G17079" s="31" t="s">
        <v>102</v>
      </c>
      <c r="H17079">
        <v>14</v>
      </c>
      <c r="I17079" s="31" t="s">
        <v>103</v>
      </c>
    </row>
    <row r="17080" spans="1:9" x14ac:dyDescent="0.3">
      <c r="A17080">
        <v>17108</v>
      </c>
      <c r="B17080">
        <v>5</v>
      </c>
      <c r="C17080">
        <v>275</v>
      </c>
      <c r="D17080" s="32">
        <v>0.7680555555555556</v>
      </c>
      <c r="E17080">
        <v>10000</v>
      </c>
      <c r="G17080" s="31" t="s">
        <v>97</v>
      </c>
      <c r="H17080">
        <v>14</v>
      </c>
      <c r="I17080" s="31" t="s">
        <v>105</v>
      </c>
    </row>
    <row r="17081" spans="1:9" x14ac:dyDescent="0.3">
      <c r="A17081">
        <v>17109</v>
      </c>
      <c r="B17081">
        <v>3</v>
      </c>
      <c r="C17081">
        <v>275</v>
      </c>
      <c r="D17081" s="32"/>
      <c r="E17081">
        <v>10000</v>
      </c>
      <c r="G17081" s="31" t="s">
        <v>97</v>
      </c>
      <c r="H17081">
        <v>15</v>
      </c>
      <c r="I17081" s="31" t="s">
        <v>104</v>
      </c>
    </row>
    <row r="17082" spans="1:9" x14ac:dyDescent="0.3">
      <c r="A17082">
        <v>17110</v>
      </c>
      <c r="B17082">
        <v>2</v>
      </c>
      <c r="C17082">
        <v>275</v>
      </c>
      <c r="D17082" s="32">
        <v>0.78402777777777777</v>
      </c>
      <c r="E17082">
        <v>10000</v>
      </c>
      <c r="F17082">
        <v>4000</v>
      </c>
      <c r="G17082" s="31" t="s">
        <v>102</v>
      </c>
      <c r="H17082">
        <v>15</v>
      </c>
      <c r="I17082" s="31" t="s">
        <v>98</v>
      </c>
    </row>
    <row r="17083" spans="1:9" x14ac:dyDescent="0.3">
      <c r="A17083">
        <v>17111</v>
      </c>
      <c r="B17083">
        <v>4</v>
      </c>
      <c r="C17083">
        <v>275</v>
      </c>
      <c r="D17083" s="32">
        <v>0.78055555555555556</v>
      </c>
      <c r="E17083">
        <v>10000</v>
      </c>
      <c r="G17083" s="31" t="s">
        <v>102</v>
      </c>
      <c r="H17083">
        <v>15</v>
      </c>
      <c r="I17083" s="31" t="s">
        <v>103</v>
      </c>
    </row>
    <row r="17084" spans="1:9" x14ac:dyDescent="0.3">
      <c r="A17084">
        <v>17112</v>
      </c>
      <c r="B17084">
        <v>5</v>
      </c>
      <c r="C17084">
        <v>275</v>
      </c>
      <c r="D17084" s="32">
        <v>0.78541666666666665</v>
      </c>
      <c r="E17084">
        <v>10000</v>
      </c>
      <c r="G17084" s="31" t="s">
        <v>97</v>
      </c>
      <c r="H17084">
        <v>15</v>
      </c>
      <c r="I17084" s="31" t="s">
        <v>105</v>
      </c>
    </row>
    <row r="17085" spans="1:9" x14ac:dyDescent="0.3">
      <c r="A17085">
        <v>17113</v>
      </c>
      <c r="B17085">
        <v>2</v>
      </c>
      <c r="C17085">
        <v>275</v>
      </c>
      <c r="D17085" s="32">
        <v>0.81041666666666667</v>
      </c>
      <c r="E17085">
        <v>13000</v>
      </c>
      <c r="G17085" s="31" t="s">
        <v>97</v>
      </c>
      <c r="H17085">
        <v>16</v>
      </c>
      <c r="I17085" s="31" t="s">
        <v>98</v>
      </c>
    </row>
    <row r="17086" spans="1:9" x14ac:dyDescent="0.3">
      <c r="A17086">
        <v>17114</v>
      </c>
      <c r="B17086">
        <v>4</v>
      </c>
      <c r="C17086">
        <v>275</v>
      </c>
      <c r="D17086" s="32">
        <v>0.80694444444444446</v>
      </c>
      <c r="E17086">
        <v>10000</v>
      </c>
      <c r="G17086" s="31" t="s">
        <v>102</v>
      </c>
      <c r="H17086">
        <v>16</v>
      </c>
      <c r="I17086" s="31" t="s">
        <v>103</v>
      </c>
    </row>
    <row r="17087" spans="1:9" x14ac:dyDescent="0.3">
      <c r="A17087">
        <v>17115</v>
      </c>
      <c r="B17087">
        <v>5</v>
      </c>
      <c r="C17087">
        <v>275</v>
      </c>
      <c r="D17087" s="32">
        <v>0.81388888888888888</v>
      </c>
      <c r="E17087">
        <v>10000</v>
      </c>
      <c r="G17087" s="31" t="s">
        <v>102</v>
      </c>
      <c r="H17087">
        <v>16</v>
      </c>
      <c r="I17087" s="31" t="s">
        <v>105</v>
      </c>
    </row>
    <row r="17088" spans="1:9" x14ac:dyDescent="0.3">
      <c r="A17088">
        <v>17116</v>
      </c>
      <c r="B17088">
        <v>2</v>
      </c>
      <c r="C17088">
        <v>275</v>
      </c>
      <c r="D17088" s="32">
        <v>0.82430555555555551</v>
      </c>
      <c r="E17088">
        <v>10000</v>
      </c>
      <c r="F17088">
        <v>1000</v>
      </c>
      <c r="G17088" s="31" t="s">
        <v>97</v>
      </c>
      <c r="H17088">
        <v>17</v>
      </c>
      <c r="I17088" s="31" t="s">
        <v>98</v>
      </c>
    </row>
    <row r="17089" spans="1:9" x14ac:dyDescent="0.3">
      <c r="A17089">
        <v>17117</v>
      </c>
      <c r="B17089">
        <v>4</v>
      </c>
      <c r="C17089">
        <v>275</v>
      </c>
      <c r="D17089" s="32">
        <v>0.8208333333333333</v>
      </c>
      <c r="E17089">
        <v>10000</v>
      </c>
      <c r="G17089" s="31" t="s">
        <v>97</v>
      </c>
      <c r="H17089">
        <v>17</v>
      </c>
      <c r="I17089" s="31" t="s">
        <v>103</v>
      </c>
    </row>
    <row r="17090" spans="1:9" x14ac:dyDescent="0.3">
      <c r="A17090">
        <v>17118</v>
      </c>
      <c r="B17090">
        <v>5</v>
      </c>
      <c r="C17090">
        <v>275</v>
      </c>
      <c r="D17090" s="32"/>
      <c r="E17090">
        <v>10000</v>
      </c>
      <c r="G17090" s="31" t="s">
        <v>97</v>
      </c>
      <c r="H17090">
        <v>17</v>
      </c>
      <c r="I17090" s="31" t="s">
        <v>105</v>
      </c>
    </row>
    <row r="17091" spans="1:9" x14ac:dyDescent="0.3">
      <c r="A17091">
        <v>17119</v>
      </c>
      <c r="B17091">
        <v>4</v>
      </c>
      <c r="C17091">
        <v>275</v>
      </c>
      <c r="D17091" s="32"/>
      <c r="E17091">
        <v>10000</v>
      </c>
      <c r="G17091" s="31" t="s">
        <v>102</v>
      </c>
      <c r="H17091">
        <v>18</v>
      </c>
      <c r="I17091" s="31" t="s">
        <v>103</v>
      </c>
    </row>
    <row r="17092" spans="1:9" x14ac:dyDescent="0.3">
      <c r="A17092">
        <v>17120</v>
      </c>
      <c r="B17092">
        <v>3</v>
      </c>
      <c r="C17092">
        <v>276</v>
      </c>
      <c r="D17092" s="32">
        <v>0.43888888888888888</v>
      </c>
      <c r="E17092">
        <v>10000</v>
      </c>
      <c r="G17092" s="31" t="s">
        <v>97</v>
      </c>
      <c r="H17092">
        <v>4</v>
      </c>
      <c r="I17092" s="31" t="s">
        <v>104</v>
      </c>
    </row>
    <row r="17093" spans="1:9" x14ac:dyDescent="0.3">
      <c r="A17093">
        <v>17121</v>
      </c>
      <c r="B17093">
        <v>2</v>
      </c>
      <c r="C17093">
        <v>276</v>
      </c>
      <c r="D17093" s="32">
        <v>0.44930555555555557</v>
      </c>
      <c r="E17093">
        <v>10000</v>
      </c>
      <c r="G17093" s="31" t="s">
        <v>97</v>
      </c>
      <c r="H17093">
        <v>4</v>
      </c>
      <c r="I17093" s="31" t="s">
        <v>98</v>
      </c>
    </row>
    <row r="17094" spans="1:9" x14ac:dyDescent="0.3">
      <c r="A17094">
        <v>17122</v>
      </c>
      <c r="B17094">
        <v>1</v>
      </c>
      <c r="C17094">
        <v>276</v>
      </c>
      <c r="D17094" s="32">
        <v>0.44166666666666665</v>
      </c>
      <c r="E17094">
        <v>10000</v>
      </c>
      <c r="F17094">
        <v>3750</v>
      </c>
      <c r="G17094" s="31" t="s">
        <v>102</v>
      </c>
      <c r="H17094">
        <v>4</v>
      </c>
      <c r="I17094" s="31" t="s">
        <v>99</v>
      </c>
    </row>
    <row r="17095" spans="1:9" x14ac:dyDescent="0.3">
      <c r="A17095">
        <v>17123</v>
      </c>
      <c r="B17095">
        <v>4</v>
      </c>
      <c r="C17095">
        <v>276</v>
      </c>
      <c r="D17095" s="32">
        <v>0.4826388888888889</v>
      </c>
      <c r="E17095">
        <v>13000</v>
      </c>
      <c r="G17095" s="31" t="s">
        <v>102</v>
      </c>
      <c r="H17095">
        <v>4</v>
      </c>
      <c r="I17095" s="31" t="s">
        <v>103</v>
      </c>
    </row>
    <row r="17096" spans="1:9" x14ac:dyDescent="0.3">
      <c r="A17096">
        <v>17124</v>
      </c>
      <c r="B17096">
        <v>8</v>
      </c>
      <c r="C17096">
        <v>276</v>
      </c>
      <c r="D17096" s="32">
        <v>0.44166666666666665</v>
      </c>
      <c r="E17096">
        <v>10000</v>
      </c>
      <c r="F17096">
        <v>1000</v>
      </c>
      <c r="G17096" s="31" t="s">
        <v>102</v>
      </c>
      <c r="H17096">
        <v>4</v>
      </c>
      <c r="I17096" s="31" t="s">
        <v>101</v>
      </c>
    </row>
    <row r="17097" spans="1:9" x14ac:dyDescent="0.3">
      <c r="A17097">
        <v>17125</v>
      </c>
      <c r="B17097">
        <v>5</v>
      </c>
      <c r="C17097">
        <v>276</v>
      </c>
      <c r="D17097" s="32">
        <v>0.45208333333333334</v>
      </c>
      <c r="E17097">
        <v>10000</v>
      </c>
      <c r="G17097" s="31" t="s">
        <v>97</v>
      </c>
      <c r="H17097">
        <v>4</v>
      </c>
      <c r="I17097" s="31" t="s">
        <v>105</v>
      </c>
    </row>
    <row r="17098" spans="1:9" x14ac:dyDescent="0.3">
      <c r="A17098">
        <v>17126</v>
      </c>
      <c r="B17098">
        <v>3</v>
      </c>
      <c r="C17098">
        <v>276</v>
      </c>
      <c r="D17098" s="32">
        <v>0.46458333333333335</v>
      </c>
      <c r="E17098">
        <v>10000</v>
      </c>
      <c r="G17098" s="31" t="s">
        <v>102</v>
      </c>
      <c r="H17098">
        <v>5</v>
      </c>
      <c r="I17098" s="31" t="s">
        <v>104</v>
      </c>
    </row>
    <row r="17099" spans="1:9" x14ac:dyDescent="0.3">
      <c r="A17099">
        <v>17127</v>
      </c>
      <c r="B17099">
        <v>2</v>
      </c>
      <c r="C17099">
        <v>276</v>
      </c>
      <c r="D17099" s="32">
        <v>0.46319444444444446</v>
      </c>
      <c r="E17099">
        <v>10000</v>
      </c>
      <c r="G17099" s="31" t="s">
        <v>102</v>
      </c>
      <c r="H17099">
        <v>5</v>
      </c>
      <c r="I17099" s="31" t="s">
        <v>98</v>
      </c>
    </row>
    <row r="17100" spans="1:9" x14ac:dyDescent="0.3">
      <c r="A17100">
        <v>17128</v>
      </c>
      <c r="B17100">
        <v>1</v>
      </c>
      <c r="C17100">
        <v>276</v>
      </c>
      <c r="D17100" s="32">
        <v>0.47847222222222224</v>
      </c>
      <c r="E17100">
        <v>10000</v>
      </c>
      <c r="F17100">
        <v>3000</v>
      </c>
      <c r="G17100" s="31" t="s">
        <v>102</v>
      </c>
      <c r="H17100">
        <v>5</v>
      </c>
      <c r="I17100" s="31" t="s">
        <v>99</v>
      </c>
    </row>
    <row r="17101" spans="1:9" x14ac:dyDescent="0.3">
      <c r="A17101">
        <v>17129</v>
      </c>
      <c r="B17101">
        <v>4</v>
      </c>
      <c r="C17101">
        <v>276</v>
      </c>
      <c r="D17101" s="32">
        <v>0.49652777777777779</v>
      </c>
      <c r="E17101">
        <v>10000</v>
      </c>
      <c r="G17101" s="31" t="s">
        <v>102</v>
      </c>
      <c r="H17101">
        <v>5</v>
      </c>
      <c r="I17101" s="31" t="s">
        <v>103</v>
      </c>
    </row>
    <row r="17102" spans="1:9" x14ac:dyDescent="0.3">
      <c r="A17102">
        <v>17130</v>
      </c>
      <c r="B17102">
        <v>8</v>
      </c>
      <c r="C17102">
        <v>276</v>
      </c>
      <c r="D17102" s="32">
        <v>0.45277777777777778</v>
      </c>
      <c r="E17102">
        <v>10000</v>
      </c>
      <c r="G17102" s="31" t="s">
        <v>97</v>
      </c>
      <c r="H17102">
        <v>5</v>
      </c>
      <c r="I17102" s="31" t="s">
        <v>101</v>
      </c>
    </row>
    <row r="17103" spans="1:9" x14ac:dyDescent="0.3">
      <c r="A17103">
        <v>17131</v>
      </c>
      <c r="B17103">
        <v>5</v>
      </c>
      <c r="C17103">
        <v>276</v>
      </c>
      <c r="D17103" s="32">
        <v>0.47152777777777777</v>
      </c>
      <c r="E17103">
        <v>13000</v>
      </c>
      <c r="G17103" s="31" t="s">
        <v>97</v>
      </c>
      <c r="H17103">
        <v>5</v>
      </c>
      <c r="I17103" s="31" t="s">
        <v>105</v>
      </c>
    </row>
    <row r="17104" spans="1:9" x14ac:dyDescent="0.3">
      <c r="A17104">
        <v>17132</v>
      </c>
      <c r="B17104">
        <v>3</v>
      </c>
      <c r="C17104">
        <v>276</v>
      </c>
      <c r="D17104" s="32">
        <v>0.47916666666666669</v>
      </c>
      <c r="E17104">
        <v>10000</v>
      </c>
      <c r="G17104" s="31" t="s">
        <v>97</v>
      </c>
      <c r="H17104">
        <v>6</v>
      </c>
      <c r="I17104" s="31" t="s">
        <v>104</v>
      </c>
    </row>
    <row r="17105" spans="1:9" x14ac:dyDescent="0.3">
      <c r="A17105">
        <v>17133</v>
      </c>
      <c r="B17105">
        <v>2</v>
      </c>
      <c r="C17105">
        <v>276</v>
      </c>
      <c r="D17105" s="32">
        <v>0.4909722222222222</v>
      </c>
      <c r="E17105">
        <v>10000</v>
      </c>
      <c r="G17105" s="31" t="s">
        <v>97</v>
      </c>
      <c r="H17105">
        <v>6</v>
      </c>
      <c r="I17105" s="31" t="s">
        <v>98</v>
      </c>
    </row>
    <row r="17106" spans="1:9" x14ac:dyDescent="0.3">
      <c r="A17106">
        <v>17134</v>
      </c>
      <c r="B17106">
        <v>1</v>
      </c>
      <c r="C17106">
        <v>276</v>
      </c>
      <c r="D17106" s="32">
        <v>0.51458333333333328</v>
      </c>
      <c r="E17106">
        <v>10000</v>
      </c>
      <c r="G17106" s="31" t="s">
        <v>97</v>
      </c>
      <c r="H17106">
        <v>6</v>
      </c>
      <c r="I17106" s="31" t="s">
        <v>99</v>
      </c>
    </row>
    <row r="17107" spans="1:9" x14ac:dyDescent="0.3">
      <c r="A17107">
        <v>17135</v>
      </c>
      <c r="B17107">
        <v>4</v>
      </c>
      <c r="C17107">
        <v>276</v>
      </c>
      <c r="D17107" s="32">
        <v>0.52222222222222225</v>
      </c>
      <c r="E17107">
        <v>13000</v>
      </c>
      <c r="G17107" s="31" t="s">
        <v>102</v>
      </c>
      <c r="H17107">
        <v>6</v>
      </c>
      <c r="I17107" s="31" t="s">
        <v>103</v>
      </c>
    </row>
    <row r="17108" spans="1:9" x14ac:dyDescent="0.3">
      <c r="A17108">
        <v>17136</v>
      </c>
      <c r="B17108">
        <v>8</v>
      </c>
      <c r="C17108">
        <v>276</v>
      </c>
      <c r="D17108" s="32">
        <v>0.47916666666666669</v>
      </c>
      <c r="E17108">
        <v>10000</v>
      </c>
      <c r="G17108" s="31" t="s">
        <v>97</v>
      </c>
      <c r="H17108">
        <v>6</v>
      </c>
      <c r="I17108" s="31" t="s">
        <v>101</v>
      </c>
    </row>
    <row r="17109" spans="1:9" x14ac:dyDescent="0.3">
      <c r="A17109">
        <v>17137</v>
      </c>
      <c r="B17109">
        <v>5</v>
      </c>
      <c r="C17109">
        <v>276</v>
      </c>
      <c r="D17109" s="32">
        <v>0.49583333333333335</v>
      </c>
      <c r="E17109">
        <v>10000</v>
      </c>
      <c r="G17109" s="31" t="s">
        <v>102</v>
      </c>
      <c r="H17109">
        <v>6</v>
      </c>
      <c r="I17109" s="31" t="s">
        <v>105</v>
      </c>
    </row>
    <row r="17110" spans="1:9" x14ac:dyDescent="0.3">
      <c r="A17110">
        <v>17138</v>
      </c>
      <c r="B17110">
        <v>3</v>
      </c>
      <c r="C17110">
        <v>276</v>
      </c>
      <c r="D17110" s="32">
        <v>0.52222222222222225</v>
      </c>
      <c r="E17110">
        <v>10000</v>
      </c>
      <c r="G17110" s="31" t="s">
        <v>97</v>
      </c>
      <c r="H17110">
        <v>7</v>
      </c>
      <c r="I17110" s="31" t="s">
        <v>104</v>
      </c>
    </row>
    <row r="17111" spans="1:9" x14ac:dyDescent="0.3">
      <c r="A17111">
        <v>17139</v>
      </c>
      <c r="B17111">
        <v>2</v>
      </c>
      <c r="C17111">
        <v>276</v>
      </c>
      <c r="D17111" s="32">
        <v>0.50624999999999998</v>
      </c>
      <c r="E17111">
        <v>10000</v>
      </c>
      <c r="G17111" s="31" t="s">
        <v>102</v>
      </c>
      <c r="H17111">
        <v>7</v>
      </c>
      <c r="I17111" s="31" t="s">
        <v>98</v>
      </c>
    </row>
    <row r="17112" spans="1:9" x14ac:dyDescent="0.3">
      <c r="A17112">
        <v>17140</v>
      </c>
      <c r="B17112">
        <v>1</v>
      </c>
      <c r="C17112">
        <v>276</v>
      </c>
      <c r="D17112" s="32">
        <v>0.56666666666666665</v>
      </c>
      <c r="E17112">
        <v>10000</v>
      </c>
      <c r="G17112" s="31" t="s">
        <v>102</v>
      </c>
      <c r="H17112">
        <v>7</v>
      </c>
      <c r="I17112" s="31" t="s">
        <v>99</v>
      </c>
    </row>
    <row r="17113" spans="1:9" x14ac:dyDescent="0.3">
      <c r="A17113">
        <v>17141</v>
      </c>
      <c r="B17113">
        <v>4</v>
      </c>
      <c r="C17113">
        <v>276</v>
      </c>
      <c r="D17113" s="32">
        <v>0.54097222222222219</v>
      </c>
      <c r="E17113">
        <v>10000</v>
      </c>
      <c r="G17113" s="31" t="s">
        <v>97</v>
      </c>
      <c r="H17113">
        <v>7</v>
      </c>
      <c r="I17113" s="31" t="s">
        <v>103</v>
      </c>
    </row>
    <row r="17114" spans="1:9" x14ac:dyDescent="0.3">
      <c r="A17114">
        <v>17142</v>
      </c>
      <c r="B17114">
        <v>8</v>
      </c>
      <c r="C17114">
        <v>276</v>
      </c>
      <c r="D17114" s="32">
        <v>0.5083333333333333</v>
      </c>
      <c r="E17114">
        <v>10000</v>
      </c>
      <c r="G17114" s="31" t="s">
        <v>102</v>
      </c>
      <c r="H17114">
        <v>7</v>
      </c>
      <c r="I17114" s="31" t="s">
        <v>101</v>
      </c>
    </row>
    <row r="17115" spans="1:9" x14ac:dyDescent="0.3">
      <c r="A17115">
        <v>17143</v>
      </c>
      <c r="B17115">
        <v>5</v>
      </c>
      <c r="C17115">
        <v>276</v>
      </c>
      <c r="D17115" s="32">
        <v>0.52430555555555558</v>
      </c>
      <c r="E17115">
        <v>10000</v>
      </c>
      <c r="G17115" s="31" t="s">
        <v>102</v>
      </c>
      <c r="H17115">
        <v>7</v>
      </c>
      <c r="I17115" s="31" t="s">
        <v>105</v>
      </c>
    </row>
    <row r="17116" spans="1:9" x14ac:dyDescent="0.3">
      <c r="A17116">
        <v>17144</v>
      </c>
      <c r="B17116">
        <v>3</v>
      </c>
      <c r="C17116">
        <v>276</v>
      </c>
      <c r="D17116" s="32">
        <v>0.55833333333333335</v>
      </c>
      <c r="E17116">
        <v>10000</v>
      </c>
      <c r="G17116" s="31" t="s">
        <v>97</v>
      </c>
      <c r="H17116">
        <v>8</v>
      </c>
      <c r="I17116" s="31" t="s">
        <v>104</v>
      </c>
    </row>
    <row r="17117" spans="1:9" x14ac:dyDescent="0.3">
      <c r="A17117">
        <v>17145</v>
      </c>
      <c r="B17117">
        <v>2</v>
      </c>
      <c r="C17117">
        <v>276</v>
      </c>
      <c r="D17117" s="32">
        <v>0.52708333333333335</v>
      </c>
      <c r="E17117">
        <v>10000</v>
      </c>
      <c r="F17117">
        <v>2000</v>
      </c>
      <c r="G17117" s="31" t="s">
        <v>97</v>
      </c>
      <c r="H17117">
        <v>8</v>
      </c>
      <c r="I17117" s="31" t="s">
        <v>98</v>
      </c>
    </row>
    <row r="17118" spans="1:9" x14ac:dyDescent="0.3">
      <c r="A17118">
        <v>17146</v>
      </c>
      <c r="B17118">
        <v>1</v>
      </c>
      <c r="C17118">
        <v>276</v>
      </c>
      <c r="D17118" s="32">
        <v>0.63749999999999996</v>
      </c>
      <c r="E17118">
        <v>10000</v>
      </c>
      <c r="G17118" s="31" t="s">
        <v>97</v>
      </c>
      <c r="H17118">
        <v>8</v>
      </c>
      <c r="I17118" s="31" t="s">
        <v>99</v>
      </c>
    </row>
    <row r="17119" spans="1:9" x14ac:dyDescent="0.3">
      <c r="A17119">
        <v>17147</v>
      </c>
      <c r="B17119">
        <v>4</v>
      </c>
      <c r="C17119">
        <v>276</v>
      </c>
      <c r="D17119" s="32">
        <v>0.57152777777777775</v>
      </c>
      <c r="E17119">
        <v>10000</v>
      </c>
      <c r="F17119">
        <v>250</v>
      </c>
      <c r="G17119" s="31" t="s">
        <v>102</v>
      </c>
      <c r="H17119">
        <v>8</v>
      </c>
      <c r="I17119" s="31" t="s">
        <v>103</v>
      </c>
    </row>
    <row r="17120" spans="1:9" x14ac:dyDescent="0.3">
      <c r="A17120">
        <v>17148</v>
      </c>
      <c r="B17120">
        <v>8</v>
      </c>
      <c r="C17120">
        <v>276</v>
      </c>
      <c r="D17120" s="32">
        <v>0.53263888888888888</v>
      </c>
      <c r="E17120">
        <v>10000</v>
      </c>
      <c r="G17120" s="31" t="s">
        <v>97</v>
      </c>
      <c r="H17120">
        <v>8</v>
      </c>
      <c r="I17120" s="31" t="s">
        <v>101</v>
      </c>
    </row>
    <row r="17121" spans="1:9" x14ac:dyDescent="0.3">
      <c r="A17121">
        <v>17149</v>
      </c>
      <c r="B17121">
        <v>5</v>
      </c>
      <c r="C17121">
        <v>276</v>
      </c>
      <c r="D17121" s="32">
        <v>0.54513888888888884</v>
      </c>
      <c r="E17121">
        <v>10000</v>
      </c>
      <c r="F17121">
        <v>1000</v>
      </c>
      <c r="G17121" s="31" t="s">
        <v>97</v>
      </c>
      <c r="H17121">
        <v>8</v>
      </c>
      <c r="I17121" s="31" t="s">
        <v>105</v>
      </c>
    </row>
    <row r="17122" spans="1:9" x14ac:dyDescent="0.3">
      <c r="A17122">
        <v>17150</v>
      </c>
      <c r="B17122">
        <v>3</v>
      </c>
      <c r="C17122">
        <v>276</v>
      </c>
      <c r="D17122" s="32">
        <v>0.59652777777777777</v>
      </c>
      <c r="E17122">
        <v>10000</v>
      </c>
      <c r="G17122" s="31" t="s">
        <v>97</v>
      </c>
      <c r="H17122">
        <v>9</v>
      </c>
      <c r="I17122" s="31" t="s">
        <v>104</v>
      </c>
    </row>
    <row r="17123" spans="1:9" x14ac:dyDescent="0.3">
      <c r="A17123">
        <v>17151</v>
      </c>
      <c r="B17123">
        <v>2</v>
      </c>
      <c r="C17123">
        <v>276</v>
      </c>
      <c r="D17123" s="32">
        <v>0.5493055555555556</v>
      </c>
      <c r="E17123">
        <v>10000</v>
      </c>
      <c r="G17123" s="31" t="s">
        <v>97</v>
      </c>
      <c r="H17123">
        <v>9</v>
      </c>
      <c r="I17123" s="31" t="s">
        <v>98</v>
      </c>
    </row>
    <row r="17124" spans="1:9" x14ac:dyDescent="0.3">
      <c r="A17124">
        <v>17152</v>
      </c>
      <c r="B17124">
        <v>1</v>
      </c>
      <c r="C17124">
        <v>276</v>
      </c>
      <c r="D17124" s="32">
        <v>0.70347222222222228</v>
      </c>
      <c r="E17124">
        <v>13000</v>
      </c>
      <c r="F17124">
        <v>2000</v>
      </c>
      <c r="G17124" s="31" t="s">
        <v>102</v>
      </c>
      <c r="H17124">
        <v>9</v>
      </c>
      <c r="I17124" s="31" t="s">
        <v>99</v>
      </c>
    </row>
    <row r="17125" spans="1:9" x14ac:dyDescent="0.3">
      <c r="A17125">
        <v>17153</v>
      </c>
      <c r="B17125">
        <v>4</v>
      </c>
      <c r="C17125">
        <v>276</v>
      </c>
      <c r="D17125" s="32">
        <v>0.59097222222222223</v>
      </c>
      <c r="E17125">
        <v>10000</v>
      </c>
      <c r="G17125" s="31" t="s">
        <v>102</v>
      </c>
      <c r="H17125">
        <v>9</v>
      </c>
      <c r="I17125" s="31" t="s">
        <v>103</v>
      </c>
    </row>
    <row r="17126" spans="1:9" x14ac:dyDescent="0.3">
      <c r="A17126">
        <v>17154</v>
      </c>
      <c r="B17126">
        <v>8</v>
      </c>
      <c r="C17126">
        <v>276</v>
      </c>
      <c r="D17126" s="32">
        <v>0.5493055555555556</v>
      </c>
      <c r="E17126">
        <v>10000</v>
      </c>
      <c r="G17126" s="31" t="s">
        <v>97</v>
      </c>
      <c r="H17126">
        <v>9</v>
      </c>
      <c r="I17126" s="31" t="s">
        <v>101</v>
      </c>
    </row>
    <row r="17127" spans="1:9" x14ac:dyDescent="0.3">
      <c r="A17127">
        <v>17155</v>
      </c>
      <c r="B17127">
        <v>5</v>
      </c>
      <c r="C17127">
        <v>276</v>
      </c>
      <c r="D17127" s="32">
        <v>0.56527777777777777</v>
      </c>
      <c r="E17127">
        <v>10000</v>
      </c>
      <c r="G17127" s="31" t="s">
        <v>102</v>
      </c>
      <c r="H17127">
        <v>9</v>
      </c>
      <c r="I17127" s="31" t="s">
        <v>105</v>
      </c>
    </row>
    <row r="17128" spans="1:9" x14ac:dyDescent="0.3">
      <c r="A17128">
        <v>17156</v>
      </c>
      <c r="B17128">
        <v>3</v>
      </c>
      <c r="C17128">
        <v>276</v>
      </c>
      <c r="D17128" s="32">
        <v>0.61458333333333337</v>
      </c>
      <c r="E17128">
        <v>10000</v>
      </c>
      <c r="G17128" s="31" t="s">
        <v>102</v>
      </c>
      <c r="H17128">
        <v>10</v>
      </c>
      <c r="I17128" s="31" t="s">
        <v>104</v>
      </c>
    </row>
    <row r="17129" spans="1:9" x14ac:dyDescent="0.3">
      <c r="A17129">
        <v>17157</v>
      </c>
      <c r="B17129">
        <v>2</v>
      </c>
      <c r="C17129">
        <v>276</v>
      </c>
      <c r="D17129" s="32">
        <v>0.56944444444444442</v>
      </c>
      <c r="E17129">
        <v>10000</v>
      </c>
      <c r="G17129" s="31" t="s">
        <v>102</v>
      </c>
      <c r="H17129">
        <v>10</v>
      </c>
      <c r="I17129" s="31" t="s">
        <v>98</v>
      </c>
    </row>
    <row r="17130" spans="1:9" x14ac:dyDescent="0.3">
      <c r="A17130">
        <v>17158</v>
      </c>
      <c r="B17130">
        <v>1</v>
      </c>
      <c r="C17130">
        <v>276</v>
      </c>
      <c r="D17130" s="32">
        <v>0.73888888888888893</v>
      </c>
      <c r="E17130">
        <v>10000</v>
      </c>
      <c r="F17130">
        <v>3000</v>
      </c>
      <c r="G17130" s="31" t="s">
        <v>97</v>
      </c>
      <c r="H17130">
        <v>10</v>
      </c>
      <c r="I17130" s="31" t="s">
        <v>99</v>
      </c>
    </row>
    <row r="17131" spans="1:9" x14ac:dyDescent="0.3">
      <c r="A17131">
        <v>17159</v>
      </c>
      <c r="B17131">
        <v>4</v>
      </c>
      <c r="C17131">
        <v>276</v>
      </c>
      <c r="D17131" s="32">
        <v>0.62569444444444444</v>
      </c>
      <c r="E17131">
        <v>10000</v>
      </c>
      <c r="G17131" s="31" t="s">
        <v>97</v>
      </c>
      <c r="H17131">
        <v>10</v>
      </c>
      <c r="I17131" s="31" t="s">
        <v>103</v>
      </c>
    </row>
    <row r="17132" spans="1:9" x14ac:dyDescent="0.3">
      <c r="A17132">
        <v>17160</v>
      </c>
      <c r="B17132">
        <v>8</v>
      </c>
      <c r="C17132">
        <v>276</v>
      </c>
      <c r="D17132" s="32">
        <v>0.66736111111111107</v>
      </c>
      <c r="E17132">
        <v>10000</v>
      </c>
      <c r="G17132" s="31" t="s">
        <v>102</v>
      </c>
      <c r="H17132">
        <v>10</v>
      </c>
      <c r="I17132" s="31" t="s">
        <v>101</v>
      </c>
    </row>
    <row r="17133" spans="1:9" x14ac:dyDescent="0.3">
      <c r="A17133">
        <v>17161</v>
      </c>
      <c r="B17133">
        <v>5</v>
      </c>
      <c r="C17133">
        <v>276</v>
      </c>
      <c r="D17133" s="32">
        <v>0.57777777777777772</v>
      </c>
      <c r="E17133">
        <v>10000</v>
      </c>
      <c r="G17133" s="31" t="s">
        <v>102</v>
      </c>
      <c r="H17133">
        <v>10</v>
      </c>
      <c r="I17133" s="31" t="s">
        <v>105</v>
      </c>
    </row>
    <row r="17134" spans="1:9" x14ac:dyDescent="0.3">
      <c r="A17134">
        <v>17162</v>
      </c>
      <c r="B17134">
        <v>3</v>
      </c>
      <c r="C17134">
        <v>276</v>
      </c>
      <c r="D17134" s="32">
        <v>0.63402777777777775</v>
      </c>
      <c r="E17134">
        <v>10000</v>
      </c>
      <c r="F17134">
        <v>5600</v>
      </c>
      <c r="G17134" s="31" t="s">
        <v>102</v>
      </c>
      <c r="H17134">
        <v>11</v>
      </c>
      <c r="I17134" s="31" t="s">
        <v>104</v>
      </c>
    </row>
    <row r="17135" spans="1:9" x14ac:dyDescent="0.3">
      <c r="A17135">
        <v>17163</v>
      </c>
      <c r="B17135">
        <v>2</v>
      </c>
      <c r="C17135">
        <v>276</v>
      </c>
      <c r="D17135" s="32">
        <v>0.625</v>
      </c>
      <c r="E17135">
        <v>10000</v>
      </c>
      <c r="G17135" s="31" t="s">
        <v>102</v>
      </c>
      <c r="H17135">
        <v>11</v>
      </c>
      <c r="I17135" s="31" t="s">
        <v>98</v>
      </c>
    </row>
    <row r="17136" spans="1:9" x14ac:dyDescent="0.3">
      <c r="A17136">
        <v>17164</v>
      </c>
      <c r="B17136">
        <v>1</v>
      </c>
      <c r="C17136">
        <v>276</v>
      </c>
      <c r="D17136" s="32">
        <v>0.77361111111111114</v>
      </c>
      <c r="E17136">
        <v>10000</v>
      </c>
      <c r="F17136">
        <v>2000</v>
      </c>
      <c r="G17136" s="31" t="s">
        <v>97</v>
      </c>
      <c r="H17136">
        <v>11</v>
      </c>
      <c r="I17136" s="31" t="s">
        <v>99</v>
      </c>
    </row>
    <row r="17137" spans="1:9" x14ac:dyDescent="0.3">
      <c r="A17137">
        <v>17165</v>
      </c>
      <c r="B17137">
        <v>4</v>
      </c>
      <c r="C17137">
        <v>276</v>
      </c>
      <c r="D17137" s="32">
        <v>0.69166666666666665</v>
      </c>
      <c r="E17137">
        <v>10000</v>
      </c>
      <c r="G17137" s="31" t="s">
        <v>97</v>
      </c>
      <c r="H17137">
        <v>11</v>
      </c>
      <c r="I17137" s="31" t="s">
        <v>103</v>
      </c>
    </row>
    <row r="17138" spans="1:9" x14ac:dyDescent="0.3">
      <c r="A17138">
        <v>17166</v>
      </c>
      <c r="B17138">
        <v>8</v>
      </c>
      <c r="C17138">
        <v>276</v>
      </c>
      <c r="D17138" s="32">
        <v>0.68263888888888891</v>
      </c>
      <c r="E17138">
        <v>10000</v>
      </c>
      <c r="G17138" s="31" t="s">
        <v>102</v>
      </c>
      <c r="H17138">
        <v>11</v>
      </c>
      <c r="I17138" s="31" t="s">
        <v>101</v>
      </c>
    </row>
    <row r="17139" spans="1:9" x14ac:dyDescent="0.3">
      <c r="A17139">
        <v>17167</v>
      </c>
      <c r="B17139">
        <v>5</v>
      </c>
      <c r="C17139">
        <v>276</v>
      </c>
      <c r="D17139" s="32">
        <v>0.59722222222222221</v>
      </c>
      <c r="E17139">
        <v>10000</v>
      </c>
      <c r="G17139" s="31" t="s">
        <v>102</v>
      </c>
      <c r="H17139">
        <v>11</v>
      </c>
      <c r="I17139" s="31" t="s">
        <v>105</v>
      </c>
    </row>
    <row r="17140" spans="1:9" x14ac:dyDescent="0.3">
      <c r="A17140">
        <v>17168</v>
      </c>
      <c r="B17140">
        <v>3</v>
      </c>
      <c r="C17140">
        <v>276</v>
      </c>
      <c r="D17140" s="32">
        <v>0.65902777777777777</v>
      </c>
      <c r="E17140">
        <v>10000</v>
      </c>
      <c r="F17140">
        <v>1100</v>
      </c>
      <c r="G17140" s="31" t="s">
        <v>102</v>
      </c>
      <c r="H17140">
        <v>12</v>
      </c>
      <c r="I17140" s="31" t="s">
        <v>104</v>
      </c>
    </row>
    <row r="17141" spans="1:9" x14ac:dyDescent="0.3">
      <c r="A17141">
        <v>17169</v>
      </c>
      <c r="B17141">
        <v>2</v>
      </c>
      <c r="C17141">
        <v>276</v>
      </c>
      <c r="D17141" s="32">
        <v>0.64722222222222225</v>
      </c>
      <c r="E17141">
        <v>10000</v>
      </c>
      <c r="G17141" s="31" t="s">
        <v>102</v>
      </c>
      <c r="H17141">
        <v>12</v>
      </c>
      <c r="I17141" s="31" t="s">
        <v>98</v>
      </c>
    </row>
    <row r="17142" spans="1:9" x14ac:dyDescent="0.3">
      <c r="A17142">
        <v>17170</v>
      </c>
      <c r="B17142">
        <v>1</v>
      </c>
      <c r="C17142">
        <v>276</v>
      </c>
      <c r="D17142" s="32">
        <v>0.80277777777777781</v>
      </c>
      <c r="E17142">
        <v>13000</v>
      </c>
      <c r="G17142" s="31" t="s">
        <v>97</v>
      </c>
      <c r="H17142">
        <v>12</v>
      </c>
      <c r="I17142" s="31" t="s">
        <v>99</v>
      </c>
    </row>
    <row r="17143" spans="1:9" x14ac:dyDescent="0.3">
      <c r="A17143">
        <v>17171</v>
      </c>
      <c r="B17143">
        <v>4</v>
      </c>
      <c r="C17143">
        <v>276</v>
      </c>
      <c r="D17143" s="32">
        <v>0.70763888888888893</v>
      </c>
      <c r="E17143">
        <v>10000</v>
      </c>
      <c r="G17143" s="31" t="s">
        <v>102</v>
      </c>
      <c r="H17143">
        <v>12</v>
      </c>
      <c r="I17143" s="31" t="s">
        <v>103</v>
      </c>
    </row>
    <row r="17144" spans="1:9" x14ac:dyDescent="0.3">
      <c r="A17144">
        <v>17172</v>
      </c>
      <c r="B17144">
        <v>8</v>
      </c>
      <c r="C17144">
        <v>276</v>
      </c>
      <c r="D17144" s="32">
        <v>0.70972222222222225</v>
      </c>
      <c r="E17144">
        <v>10000</v>
      </c>
      <c r="F17144">
        <v>2000</v>
      </c>
      <c r="G17144" s="31" t="s">
        <v>102</v>
      </c>
      <c r="H17144">
        <v>12</v>
      </c>
      <c r="I17144" s="31" t="s">
        <v>101</v>
      </c>
    </row>
    <row r="17145" spans="1:9" x14ac:dyDescent="0.3">
      <c r="A17145">
        <v>17173</v>
      </c>
      <c r="B17145">
        <v>5</v>
      </c>
      <c r="C17145">
        <v>276</v>
      </c>
      <c r="D17145" s="32">
        <v>0.61041666666666672</v>
      </c>
      <c r="E17145">
        <v>10000</v>
      </c>
      <c r="G17145" s="31" t="s">
        <v>97</v>
      </c>
      <c r="H17145">
        <v>12</v>
      </c>
      <c r="I17145" s="31" t="s">
        <v>105</v>
      </c>
    </row>
    <row r="17146" spans="1:9" x14ac:dyDescent="0.3">
      <c r="A17146">
        <v>17174</v>
      </c>
      <c r="B17146">
        <v>3</v>
      </c>
      <c r="C17146">
        <v>276</v>
      </c>
      <c r="D17146" s="32">
        <v>0.69791666666666663</v>
      </c>
      <c r="E17146">
        <v>10000</v>
      </c>
      <c r="F17146">
        <v>2000</v>
      </c>
      <c r="G17146" s="31" t="s">
        <v>102</v>
      </c>
      <c r="H17146">
        <v>13</v>
      </c>
      <c r="I17146" s="31" t="s">
        <v>104</v>
      </c>
    </row>
    <row r="17147" spans="1:9" x14ac:dyDescent="0.3">
      <c r="A17147">
        <v>17175</v>
      </c>
      <c r="B17147">
        <v>2</v>
      </c>
      <c r="C17147">
        <v>276</v>
      </c>
      <c r="D17147" s="32">
        <v>0.6958333333333333</v>
      </c>
      <c r="E17147">
        <v>10000</v>
      </c>
      <c r="G17147" s="31" t="s">
        <v>102</v>
      </c>
      <c r="H17147">
        <v>13</v>
      </c>
      <c r="I17147" s="31" t="s">
        <v>98</v>
      </c>
    </row>
    <row r="17148" spans="1:9" x14ac:dyDescent="0.3">
      <c r="A17148">
        <v>17176</v>
      </c>
      <c r="B17148">
        <v>1</v>
      </c>
      <c r="C17148">
        <v>276</v>
      </c>
      <c r="D17148" s="32">
        <v>0.84027777777777779</v>
      </c>
      <c r="E17148">
        <v>10000</v>
      </c>
      <c r="G17148" s="31" t="s">
        <v>102</v>
      </c>
      <c r="H17148">
        <v>13</v>
      </c>
      <c r="I17148" s="31" t="s">
        <v>99</v>
      </c>
    </row>
    <row r="17149" spans="1:9" x14ac:dyDescent="0.3">
      <c r="A17149">
        <v>17177</v>
      </c>
      <c r="B17149">
        <v>4</v>
      </c>
      <c r="C17149">
        <v>276</v>
      </c>
      <c r="D17149" s="32">
        <v>0.72430555555555554</v>
      </c>
      <c r="E17149">
        <v>10000</v>
      </c>
      <c r="G17149" s="31" t="s">
        <v>102</v>
      </c>
      <c r="H17149">
        <v>13</v>
      </c>
      <c r="I17149" s="31" t="s">
        <v>103</v>
      </c>
    </row>
    <row r="17150" spans="1:9" x14ac:dyDescent="0.3">
      <c r="A17150">
        <v>17178</v>
      </c>
      <c r="B17150">
        <v>8</v>
      </c>
      <c r="C17150">
        <v>276</v>
      </c>
      <c r="D17150" s="32">
        <v>0.74375000000000002</v>
      </c>
      <c r="E17150">
        <v>10000</v>
      </c>
      <c r="G17150" s="31" t="s">
        <v>102</v>
      </c>
      <c r="H17150">
        <v>13</v>
      </c>
      <c r="I17150" s="31" t="s">
        <v>101</v>
      </c>
    </row>
    <row r="17151" spans="1:9" x14ac:dyDescent="0.3">
      <c r="A17151">
        <v>17179</v>
      </c>
      <c r="B17151">
        <v>5</v>
      </c>
      <c r="C17151">
        <v>276</v>
      </c>
      <c r="D17151" s="32">
        <v>0.62777777777777777</v>
      </c>
      <c r="E17151">
        <v>10000</v>
      </c>
      <c r="F17151">
        <v>1000</v>
      </c>
      <c r="G17151" s="31" t="s">
        <v>97</v>
      </c>
      <c r="H17151">
        <v>13</v>
      </c>
      <c r="I17151" s="31" t="s">
        <v>105</v>
      </c>
    </row>
    <row r="17152" spans="1:9" x14ac:dyDescent="0.3">
      <c r="A17152">
        <v>17180</v>
      </c>
      <c r="B17152">
        <v>3</v>
      </c>
      <c r="C17152">
        <v>276</v>
      </c>
      <c r="D17152" s="32">
        <v>0.72152777777777777</v>
      </c>
      <c r="E17152">
        <v>10000</v>
      </c>
      <c r="F17152">
        <v>1000</v>
      </c>
      <c r="G17152" s="31" t="s">
        <v>102</v>
      </c>
      <c r="H17152">
        <v>14</v>
      </c>
      <c r="I17152" s="31" t="s">
        <v>104</v>
      </c>
    </row>
    <row r="17153" spans="1:9" x14ac:dyDescent="0.3">
      <c r="A17153">
        <v>17181</v>
      </c>
      <c r="B17153">
        <v>2</v>
      </c>
      <c r="C17153">
        <v>276</v>
      </c>
      <c r="D17153" s="32">
        <v>0.70972222222222225</v>
      </c>
      <c r="E17153">
        <v>10000</v>
      </c>
      <c r="G17153" s="31" t="s">
        <v>102</v>
      </c>
      <c r="H17153">
        <v>14</v>
      </c>
      <c r="I17153" s="31" t="s">
        <v>98</v>
      </c>
    </row>
    <row r="17154" spans="1:9" x14ac:dyDescent="0.3">
      <c r="A17154">
        <v>17182</v>
      </c>
      <c r="B17154">
        <v>4</v>
      </c>
      <c r="C17154">
        <v>276</v>
      </c>
      <c r="D17154" s="32">
        <v>0.74513888888888891</v>
      </c>
      <c r="E17154">
        <v>10000</v>
      </c>
      <c r="G17154" s="31" t="s">
        <v>97</v>
      </c>
      <c r="H17154">
        <v>14</v>
      </c>
      <c r="I17154" s="31" t="s">
        <v>103</v>
      </c>
    </row>
    <row r="17155" spans="1:9" x14ac:dyDescent="0.3">
      <c r="A17155">
        <v>17183</v>
      </c>
      <c r="B17155">
        <v>8</v>
      </c>
      <c r="C17155">
        <v>276</v>
      </c>
      <c r="D17155" s="32">
        <v>0.77638888888888891</v>
      </c>
      <c r="E17155">
        <v>10000</v>
      </c>
      <c r="G17155" s="31" t="s">
        <v>102</v>
      </c>
      <c r="H17155">
        <v>14</v>
      </c>
      <c r="I17155" s="31" t="s">
        <v>101</v>
      </c>
    </row>
    <row r="17156" spans="1:9" x14ac:dyDescent="0.3">
      <c r="A17156">
        <v>17184</v>
      </c>
      <c r="B17156">
        <v>5</v>
      </c>
      <c r="C17156">
        <v>276</v>
      </c>
      <c r="D17156" s="32">
        <v>0.66736111111111107</v>
      </c>
      <c r="E17156">
        <v>10000</v>
      </c>
      <c r="F17156">
        <v>1000</v>
      </c>
      <c r="G17156" s="31" t="s">
        <v>97</v>
      </c>
      <c r="H17156">
        <v>14</v>
      </c>
      <c r="I17156" s="31" t="s">
        <v>105</v>
      </c>
    </row>
    <row r="17157" spans="1:9" x14ac:dyDescent="0.3">
      <c r="A17157">
        <v>17185</v>
      </c>
      <c r="B17157">
        <v>3</v>
      </c>
      <c r="C17157">
        <v>276</v>
      </c>
      <c r="D17157" s="32">
        <v>0.78472222222222221</v>
      </c>
      <c r="E17157">
        <v>10000</v>
      </c>
      <c r="G17157" s="31" t="s">
        <v>102</v>
      </c>
      <c r="H17157">
        <v>15</v>
      </c>
      <c r="I17157" s="31" t="s">
        <v>104</v>
      </c>
    </row>
    <row r="17158" spans="1:9" x14ac:dyDescent="0.3">
      <c r="A17158">
        <v>17186</v>
      </c>
      <c r="B17158">
        <v>2</v>
      </c>
      <c r="C17158">
        <v>276</v>
      </c>
      <c r="D17158" s="32">
        <v>0.73541666666666672</v>
      </c>
      <c r="E17158">
        <v>10000</v>
      </c>
      <c r="F17158">
        <v>2000</v>
      </c>
      <c r="G17158" s="31" t="s">
        <v>102</v>
      </c>
      <c r="H17158">
        <v>15</v>
      </c>
      <c r="I17158" s="31" t="s">
        <v>98</v>
      </c>
    </row>
    <row r="17159" spans="1:9" x14ac:dyDescent="0.3">
      <c r="A17159">
        <v>17187</v>
      </c>
      <c r="B17159">
        <v>4</v>
      </c>
      <c r="C17159">
        <v>276</v>
      </c>
      <c r="D17159" s="32">
        <v>0.75694444444444442</v>
      </c>
      <c r="E17159">
        <v>10000</v>
      </c>
      <c r="G17159" s="31" t="s">
        <v>102</v>
      </c>
      <c r="H17159">
        <v>15</v>
      </c>
      <c r="I17159" s="31" t="s">
        <v>103</v>
      </c>
    </row>
    <row r="17160" spans="1:9" x14ac:dyDescent="0.3">
      <c r="A17160">
        <v>17188</v>
      </c>
      <c r="B17160">
        <v>8</v>
      </c>
      <c r="C17160">
        <v>276</v>
      </c>
      <c r="D17160" s="32">
        <v>0.79166666666666663</v>
      </c>
      <c r="E17160">
        <v>10000</v>
      </c>
      <c r="F17160">
        <v>1000</v>
      </c>
      <c r="G17160" s="31" t="s">
        <v>97</v>
      </c>
      <c r="H17160">
        <v>15</v>
      </c>
      <c r="I17160" s="31" t="s">
        <v>101</v>
      </c>
    </row>
    <row r="17161" spans="1:9" x14ac:dyDescent="0.3">
      <c r="A17161">
        <v>17189</v>
      </c>
      <c r="B17161">
        <v>5</v>
      </c>
      <c r="C17161">
        <v>276</v>
      </c>
      <c r="D17161" s="32">
        <v>0.68611111111111112</v>
      </c>
      <c r="E17161">
        <v>10000</v>
      </c>
      <c r="G17161" s="31" t="s">
        <v>97</v>
      </c>
      <c r="H17161">
        <v>15</v>
      </c>
      <c r="I17161" s="31" t="s">
        <v>105</v>
      </c>
    </row>
    <row r="17162" spans="1:9" x14ac:dyDescent="0.3">
      <c r="A17162">
        <v>17190</v>
      </c>
      <c r="B17162">
        <v>3</v>
      </c>
      <c r="C17162">
        <v>276</v>
      </c>
      <c r="D17162" s="32">
        <v>0.8208333333333333</v>
      </c>
      <c r="E17162">
        <v>10000</v>
      </c>
      <c r="G17162" s="31" t="s">
        <v>97</v>
      </c>
      <c r="H17162">
        <v>16</v>
      </c>
      <c r="I17162" s="31" t="s">
        <v>104</v>
      </c>
    </row>
    <row r="17163" spans="1:9" x14ac:dyDescent="0.3">
      <c r="A17163">
        <v>17191</v>
      </c>
      <c r="B17163">
        <v>2</v>
      </c>
      <c r="C17163">
        <v>276</v>
      </c>
      <c r="D17163" s="32">
        <v>0.75902777777777775</v>
      </c>
      <c r="E17163">
        <v>10000</v>
      </c>
      <c r="G17163" s="31" t="s">
        <v>97</v>
      </c>
      <c r="H17163">
        <v>16</v>
      </c>
      <c r="I17163" s="31" t="s">
        <v>98</v>
      </c>
    </row>
    <row r="17164" spans="1:9" x14ac:dyDescent="0.3">
      <c r="A17164">
        <v>17192</v>
      </c>
      <c r="B17164">
        <v>4</v>
      </c>
      <c r="C17164">
        <v>276</v>
      </c>
      <c r="D17164" s="32">
        <v>0.7895833333333333</v>
      </c>
      <c r="E17164">
        <v>10000</v>
      </c>
      <c r="G17164" s="31" t="s">
        <v>102</v>
      </c>
      <c r="H17164">
        <v>16</v>
      </c>
      <c r="I17164" s="31" t="s">
        <v>103</v>
      </c>
    </row>
    <row r="17165" spans="1:9" x14ac:dyDescent="0.3">
      <c r="A17165">
        <v>17193</v>
      </c>
      <c r="B17165">
        <v>5</v>
      </c>
      <c r="C17165">
        <v>276</v>
      </c>
      <c r="D17165" s="32">
        <v>0.72361111111111109</v>
      </c>
      <c r="E17165">
        <v>10000</v>
      </c>
      <c r="G17165" s="31" t="s">
        <v>97</v>
      </c>
      <c r="H17165">
        <v>16</v>
      </c>
      <c r="I17165" s="31" t="s">
        <v>105</v>
      </c>
    </row>
    <row r="17166" spans="1:9" x14ac:dyDescent="0.3">
      <c r="A17166">
        <v>17194</v>
      </c>
      <c r="B17166">
        <v>3</v>
      </c>
      <c r="C17166">
        <v>276</v>
      </c>
      <c r="D17166" s="32">
        <v>0.83472222222222225</v>
      </c>
      <c r="E17166">
        <v>10000</v>
      </c>
      <c r="G17166" s="31" t="s">
        <v>97</v>
      </c>
      <c r="H17166">
        <v>17</v>
      </c>
      <c r="I17166" s="31" t="s">
        <v>104</v>
      </c>
    </row>
    <row r="17167" spans="1:9" x14ac:dyDescent="0.3">
      <c r="A17167">
        <v>17195</v>
      </c>
      <c r="B17167">
        <v>2</v>
      </c>
      <c r="C17167">
        <v>276</v>
      </c>
      <c r="D17167" s="32"/>
      <c r="E17167">
        <v>10000</v>
      </c>
      <c r="G17167" s="31" t="s">
        <v>102</v>
      </c>
      <c r="H17167">
        <v>17</v>
      </c>
      <c r="I17167" s="31" t="s">
        <v>98</v>
      </c>
    </row>
    <row r="17168" spans="1:9" x14ac:dyDescent="0.3">
      <c r="A17168">
        <v>17196</v>
      </c>
      <c r="B17168">
        <v>5</v>
      </c>
      <c r="C17168">
        <v>276</v>
      </c>
      <c r="D17168" s="32">
        <v>0.75069444444444444</v>
      </c>
      <c r="E17168">
        <v>13000</v>
      </c>
      <c r="F17168">
        <v>6000</v>
      </c>
      <c r="G17168" s="31" t="s">
        <v>102</v>
      </c>
      <c r="H17168">
        <v>17</v>
      </c>
      <c r="I17168" s="31" t="s">
        <v>105</v>
      </c>
    </row>
    <row r="17169" spans="1:9" x14ac:dyDescent="0.3">
      <c r="A17169">
        <v>17197</v>
      </c>
      <c r="B17169">
        <v>5</v>
      </c>
      <c r="C17169">
        <v>276</v>
      </c>
      <c r="D17169" s="32">
        <v>0.78333333333333333</v>
      </c>
      <c r="E17169">
        <v>10000</v>
      </c>
      <c r="G17169" s="31" t="s">
        <v>97</v>
      </c>
      <c r="H17169">
        <v>18</v>
      </c>
      <c r="I17169" s="31" t="s">
        <v>105</v>
      </c>
    </row>
    <row r="17170" spans="1:9" x14ac:dyDescent="0.3">
      <c r="A17170">
        <v>17198</v>
      </c>
      <c r="B17170">
        <v>5</v>
      </c>
      <c r="C17170">
        <v>276</v>
      </c>
      <c r="D17170" s="32">
        <v>0.80555555555555558</v>
      </c>
      <c r="E17170">
        <v>10000</v>
      </c>
      <c r="F17170">
        <v>5000</v>
      </c>
      <c r="G17170" s="31" t="s">
        <v>102</v>
      </c>
      <c r="H17170">
        <v>19</v>
      </c>
      <c r="I17170" s="31" t="s">
        <v>105</v>
      </c>
    </row>
    <row r="17171" spans="1:9" x14ac:dyDescent="0.3">
      <c r="A17171">
        <v>17199</v>
      </c>
      <c r="B17171">
        <v>3</v>
      </c>
      <c r="C17171">
        <v>277</v>
      </c>
      <c r="D17171" s="32">
        <v>0.44722222222222224</v>
      </c>
      <c r="E17171">
        <v>10000</v>
      </c>
      <c r="F17171">
        <v>1000</v>
      </c>
      <c r="G17171" s="31" t="s">
        <v>102</v>
      </c>
      <c r="H17171">
        <v>4</v>
      </c>
      <c r="I17171" s="31" t="s">
        <v>104</v>
      </c>
    </row>
    <row r="17172" spans="1:9" x14ac:dyDescent="0.3">
      <c r="A17172">
        <v>17200</v>
      </c>
      <c r="B17172">
        <v>2</v>
      </c>
      <c r="C17172">
        <v>277</v>
      </c>
      <c r="D17172" s="32">
        <v>0.4548611111111111</v>
      </c>
      <c r="E17172">
        <v>10000</v>
      </c>
      <c r="G17172" s="31" t="s">
        <v>102</v>
      </c>
      <c r="H17172">
        <v>4</v>
      </c>
      <c r="I17172" s="31" t="s">
        <v>98</v>
      </c>
    </row>
    <row r="17173" spans="1:9" x14ac:dyDescent="0.3">
      <c r="A17173">
        <v>17201</v>
      </c>
      <c r="B17173">
        <v>1</v>
      </c>
      <c r="C17173">
        <v>277</v>
      </c>
      <c r="D17173" s="32">
        <v>0.4513888888888889</v>
      </c>
      <c r="E17173">
        <v>13000</v>
      </c>
      <c r="F17173">
        <v>2000</v>
      </c>
      <c r="G17173" s="31" t="s">
        <v>97</v>
      </c>
      <c r="H17173">
        <v>4</v>
      </c>
      <c r="I17173" s="31" t="s">
        <v>99</v>
      </c>
    </row>
    <row r="17174" spans="1:9" x14ac:dyDescent="0.3">
      <c r="A17174">
        <v>17202</v>
      </c>
      <c r="B17174">
        <v>6</v>
      </c>
      <c r="C17174">
        <v>277</v>
      </c>
      <c r="D17174" s="32">
        <v>0.44444444444444442</v>
      </c>
      <c r="E17174">
        <v>10000</v>
      </c>
      <c r="G17174" s="31" t="s">
        <v>102</v>
      </c>
      <c r="H17174">
        <v>4</v>
      </c>
      <c r="I17174" s="31" t="s">
        <v>100</v>
      </c>
    </row>
    <row r="17175" spans="1:9" x14ac:dyDescent="0.3">
      <c r="A17175">
        <v>17203</v>
      </c>
      <c r="B17175">
        <v>5</v>
      </c>
      <c r="C17175">
        <v>277</v>
      </c>
      <c r="D17175" s="32">
        <v>0.4465277777777778</v>
      </c>
      <c r="E17175">
        <v>10000</v>
      </c>
      <c r="G17175" s="31" t="s">
        <v>97</v>
      </c>
      <c r="H17175">
        <v>4</v>
      </c>
      <c r="I17175" s="31" t="s">
        <v>105</v>
      </c>
    </row>
    <row r="17176" spans="1:9" x14ac:dyDescent="0.3">
      <c r="A17176">
        <v>17204</v>
      </c>
      <c r="B17176">
        <v>3</v>
      </c>
      <c r="C17176">
        <v>277</v>
      </c>
      <c r="D17176" s="32">
        <v>0.46250000000000002</v>
      </c>
      <c r="E17176">
        <v>10000</v>
      </c>
      <c r="G17176" s="31" t="s">
        <v>97</v>
      </c>
      <c r="H17176">
        <v>5</v>
      </c>
      <c r="I17176" s="31" t="s">
        <v>104</v>
      </c>
    </row>
    <row r="17177" spans="1:9" x14ac:dyDescent="0.3">
      <c r="A17177">
        <v>17205</v>
      </c>
      <c r="B17177">
        <v>2</v>
      </c>
      <c r="C17177">
        <v>277</v>
      </c>
      <c r="D17177" s="32">
        <v>0.46527777777777779</v>
      </c>
      <c r="E17177">
        <v>10000</v>
      </c>
      <c r="G17177" s="31" t="s">
        <v>102</v>
      </c>
      <c r="H17177">
        <v>5</v>
      </c>
      <c r="I17177" s="31" t="s">
        <v>98</v>
      </c>
    </row>
    <row r="17178" spans="1:9" x14ac:dyDescent="0.3">
      <c r="A17178">
        <v>17206</v>
      </c>
      <c r="B17178">
        <v>1</v>
      </c>
      <c r="C17178">
        <v>277</v>
      </c>
      <c r="D17178" s="32">
        <v>0.4826388888888889</v>
      </c>
      <c r="E17178">
        <v>10000</v>
      </c>
      <c r="G17178" s="31" t="s">
        <v>102</v>
      </c>
      <c r="H17178">
        <v>5</v>
      </c>
      <c r="I17178" s="31" t="s">
        <v>99</v>
      </c>
    </row>
    <row r="17179" spans="1:9" x14ac:dyDescent="0.3">
      <c r="A17179">
        <v>17207</v>
      </c>
      <c r="B17179">
        <v>6</v>
      </c>
      <c r="C17179">
        <v>277</v>
      </c>
      <c r="D17179" s="32">
        <v>0.68472222222222223</v>
      </c>
      <c r="E17179">
        <v>10000</v>
      </c>
      <c r="G17179" s="31" t="s">
        <v>102</v>
      </c>
      <c r="H17179">
        <v>5</v>
      </c>
      <c r="I17179" s="31" t="s">
        <v>100</v>
      </c>
    </row>
    <row r="17180" spans="1:9" x14ac:dyDescent="0.3">
      <c r="A17180">
        <v>17208</v>
      </c>
      <c r="B17180">
        <v>5</v>
      </c>
      <c r="C17180">
        <v>277</v>
      </c>
      <c r="D17180" s="32">
        <v>0.55277777777777781</v>
      </c>
      <c r="E17180">
        <v>10000</v>
      </c>
      <c r="G17180" s="31" t="s">
        <v>102</v>
      </c>
      <c r="H17180">
        <v>5</v>
      </c>
      <c r="I17180" s="31" t="s">
        <v>105</v>
      </c>
    </row>
    <row r="17181" spans="1:9" x14ac:dyDescent="0.3">
      <c r="A17181">
        <v>17209</v>
      </c>
      <c r="B17181">
        <v>3</v>
      </c>
      <c r="C17181">
        <v>277</v>
      </c>
      <c r="D17181" s="32">
        <v>0.48402777777777778</v>
      </c>
      <c r="E17181">
        <v>10000</v>
      </c>
      <c r="F17181">
        <v>1500</v>
      </c>
      <c r="G17181" s="31" t="s">
        <v>102</v>
      </c>
      <c r="H17181">
        <v>6</v>
      </c>
      <c r="I17181" s="31" t="s">
        <v>104</v>
      </c>
    </row>
    <row r="17182" spans="1:9" x14ac:dyDescent="0.3">
      <c r="A17182">
        <v>17210</v>
      </c>
      <c r="B17182">
        <v>2</v>
      </c>
      <c r="C17182">
        <v>277</v>
      </c>
      <c r="D17182" s="32">
        <v>0.47847222222222224</v>
      </c>
      <c r="E17182">
        <v>10000</v>
      </c>
      <c r="G17182" s="31" t="s">
        <v>102</v>
      </c>
      <c r="H17182">
        <v>6</v>
      </c>
      <c r="I17182" s="31" t="s">
        <v>98</v>
      </c>
    </row>
    <row r="17183" spans="1:9" x14ac:dyDescent="0.3">
      <c r="A17183">
        <v>17211</v>
      </c>
      <c r="B17183">
        <v>1</v>
      </c>
      <c r="C17183">
        <v>277</v>
      </c>
      <c r="D17183" s="32">
        <v>0.57430555555555551</v>
      </c>
      <c r="E17183">
        <v>10000</v>
      </c>
      <c r="G17183" s="31" t="s">
        <v>102</v>
      </c>
      <c r="H17183">
        <v>6</v>
      </c>
      <c r="I17183" s="31" t="s">
        <v>99</v>
      </c>
    </row>
    <row r="17184" spans="1:9" x14ac:dyDescent="0.3">
      <c r="A17184">
        <v>17212</v>
      </c>
      <c r="B17184">
        <v>6</v>
      </c>
      <c r="C17184">
        <v>277</v>
      </c>
      <c r="D17184" s="32">
        <v>0.71458333333333335</v>
      </c>
      <c r="E17184">
        <v>13000</v>
      </c>
      <c r="G17184" s="31" t="s">
        <v>97</v>
      </c>
      <c r="H17184">
        <v>6</v>
      </c>
      <c r="I17184" s="31" t="s">
        <v>100</v>
      </c>
    </row>
    <row r="17185" spans="1:9" x14ac:dyDescent="0.3">
      <c r="A17185">
        <v>17213</v>
      </c>
      <c r="B17185">
        <v>5</v>
      </c>
      <c r="C17185">
        <v>277</v>
      </c>
      <c r="D17185" s="32">
        <v>0.57222222222222219</v>
      </c>
      <c r="E17185">
        <v>10000</v>
      </c>
      <c r="G17185" s="31" t="s">
        <v>97</v>
      </c>
      <c r="H17185">
        <v>6</v>
      </c>
      <c r="I17185" s="31" t="s">
        <v>105</v>
      </c>
    </row>
    <row r="17186" spans="1:9" x14ac:dyDescent="0.3">
      <c r="A17186">
        <v>17214</v>
      </c>
      <c r="B17186">
        <v>3</v>
      </c>
      <c r="C17186">
        <v>277</v>
      </c>
      <c r="D17186" s="32">
        <v>0.50486111111111109</v>
      </c>
      <c r="E17186">
        <v>10000</v>
      </c>
      <c r="F17186">
        <v>4000</v>
      </c>
      <c r="G17186" s="31" t="s">
        <v>102</v>
      </c>
      <c r="H17186">
        <v>7</v>
      </c>
      <c r="I17186" s="31" t="s">
        <v>104</v>
      </c>
    </row>
    <row r="17187" spans="1:9" x14ac:dyDescent="0.3">
      <c r="A17187">
        <v>17215</v>
      </c>
      <c r="B17187">
        <v>2</v>
      </c>
      <c r="C17187">
        <v>277</v>
      </c>
      <c r="D17187" s="32">
        <v>0.6020833333333333</v>
      </c>
      <c r="E17187">
        <v>10000</v>
      </c>
      <c r="F17187">
        <v>2000</v>
      </c>
      <c r="G17187" s="31" t="s">
        <v>102</v>
      </c>
      <c r="H17187">
        <v>7</v>
      </c>
      <c r="I17187" s="31" t="s">
        <v>98</v>
      </c>
    </row>
    <row r="17188" spans="1:9" x14ac:dyDescent="0.3">
      <c r="A17188">
        <v>17216</v>
      </c>
      <c r="B17188">
        <v>1</v>
      </c>
      <c r="C17188">
        <v>277</v>
      </c>
      <c r="D17188" s="32">
        <v>0.61319444444444449</v>
      </c>
      <c r="E17188">
        <v>10000</v>
      </c>
      <c r="G17188" s="31" t="s">
        <v>102</v>
      </c>
      <c r="H17188">
        <v>7</v>
      </c>
      <c r="I17188" s="31" t="s">
        <v>99</v>
      </c>
    </row>
    <row r="17189" spans="1:9" x14ac:dyDescent="0.3">
      <c r="A17189">
        <v>17217</v>
      </c>
      <c r="B17189">
        <v>6</v>
      </c>
      <c r="C17189">
        <v>277</v>
      </c>
      <c r="D17189" s="32">
        <v>0.73819444444444449</v>
      </c>
      <c r="E17189">
        <v>10000</v>
      </c>
      <c r="G17189" s="31" t="s">
        <v>102</v>
      </c>
      <c r="H17189">
        <v>7</v>
      </c>
      <c r="I17189" s="31" t="s">
        <v>100</v>
      </c>
    </row>
    <row r="17190" spans="1:9" x14ac:dyDescent="0.3">
      <c r="A17190">
        <v>17218</v>
      </c>
      <c r="B17190">
        <v>5</v>
      </c>
      <c r="C17190">
        <v>277</v>
      </c>
      <c r="D17190" s="32">
        <v>0.59861111111111109</v>
      </c>
      <c r="E17190">
        <v>10000</v>
      </c>
      <c r="G17190" s="31" t="s">
        <v>97</v>
      </c>
      <c r="H17190">
        <v>7</v>
      </c>
      <c r="I17190" s="31" t="s">
        <v>105</v>
      </c>
    </row>
    <row r="17191" spans="1:9" x14ac:dyDescent="0.3">
      <c r="A17191">
        <v>17219</v>
      </c>
      <c r="B17191">
        <v>3</v>
      </c>
      <c r="C17191">
        <v>277</v>
      </c>
      <c r="D17191" s="32">
        <v>0.58680555555555558</v>
      </c>
      <c r="E17191">
        <v>10000</v>
      </c>
      <c r="G17191" s="31" t="s">
        <v>97</v>
      </c>
      <c r="H17191">
        <v>8</v>
      </c>
      <c r="I17191" s="31" t="s">
        <v>104</v>
      </c>
    </row>
    <row r="17192" spans="1:9" x14ac:dyDescent="0.3">
      <c r="A17192">
        <v>17220</v>
      </c>
      <c r="B17192">
        <v>2</v>
      </c>
      <c r="C17192">
        <v>277</v>
      </c>
      <c r="D17192" s="32">
        <v>0.62083333333333335</v>
      </c>
      <c r="E17192">
        <v>10000</v>
      </c>
      <c r="G17192" s="31" t="s">
        <v>102</v>
      </c>
      <c r="H17192">
        <v>8</v>
      </c>
      <c r="I17192" s="31" t="s">
        <v>98</v>
      </c>
    </row>
    <row r="17193" spans="1:9" x14ac:dyDescent="0.3">
      <c r="A17193">
        <v>17221</v>
      </c>
      <c r="B17193">
        <v>1</v>
      </c>
      <c r="C17193">
        <v>277</v>
      </c>
      <c r="D17193" s="32">
        <v>0.6479166666666667</v>
      </c>
      <c r="E17193">
        <v>10000</v>
      </c>
      <c r="G17193" s="31" t="s">
        <v>97</v>
      </c>
      <c r="H17193">
        <v>8</v>
      </c>
      <c r="I17193" s="31" t="s">
        <v>99</v>
      </c>
    </row>
    <row r="17194" spans="1:9" x14ac:dyDescent="0.3">
      <c r="A17194">
        <v>17222</v>
      </c>
      <c r="B17194">
        <v>6</v>
      </c>
      <c r="C17194">
        <v>277</v>
      </c>
      <c r="D17194" s="32">
        <v>0.75277777777777777</v>
      </c>
      <c r="E17194">
        <v>10000</v>
      </c>
      <c r="G17194" s="31" t="s">
        <v>97</v>
      </c>
      <c r="H17194">
        <v>8</v>
      </c>
      <c r="I17194" s="31" t="s">
        <v>100</v>
      </c>
    </row>
    <row r="17195" spans="1:9" x14ac:dyDescent="0.3">
      <c r="A17195">
        <v>17223</v>
      </c>
      <c r="B17195">
        <v>5</v>
      </c>
      <c r="C17195">
        <v>277</v>
      </c>
      <c r="D17195" s="32">
        <v>0.64930555555555558</v>
      </c>
      <c r="E17195">
        <v>10000</v>
      </c>
      <c r="G17195" s="31" t="s">
        <v>102</v>
      </c>
      <c r="H17195">
        <v>8</v>
      </c>
      <c r="I17195" s="31" t="s">
        <v>105</v>
      </c>
    </row>
    <row r="17196" spans="1:9" x14ac:dyDescent="0.3">
      <c r="A17196">
        <v>17224</v>
      </c>
      <c r="B17196">
        <v>3</v>
      </c>
      <c r="C17196">
        <v>277</v>
      </c>
      <c r="D17196" s="32">
        <v>0.62083333333333335</v>
      </c>
      <c r="E17196">
        <v>10000</v>
      </c>
      <c r="G17196" s="31" t="s">
        <v>97</v>
      </c>
      <c r="H17196">
        <v>9</v>
      </c>
      <c r="I17196" s="31" t="s">
        <v>104</v>
      </c>
    </row>
    <row r="17197" spans="1:9" x14ac:dyDescent="0.3">
      <c r="A17197">
        <v>17225</v>
      </c>
      <c r="B17197">
        <v>2</v>
      </c>
      <c r="C17197">
        <v>277</v>
      </c>
      <c r="D17197" s="32">
        <v>0.63263888888888886</v>
      </c>
      <c r="E17197">
        <v>10000</v>
      </c>
      <c r="G17197" s="31" t="s">
        <v>102</v>
      </c>
      <c r="H17197">
        <v>9</v>
      </c>
      <c r="I17197" s="31" t="s">
        <v>98</v>
      </c>
    </row>
    <row r="17198" spans="1:9" x14ac:dyDescent="0.3">
      <c r="A17198">
        <v>17226</v>
      </c>
      <c r="B17198">
        <v>1</v>
      </c>
      <c r="C17198">
        <v>277</v>
      </c>
      <c r="D17198" s="32">
        <v>0.67708333333333337</v>
      </c>
      <c r="E17198">
        <v>10000</v>
      </c>
      <c r="G17198" s="31" t="s">
        <v>97</v>
      </c>
      <c r="H17198">
        <v>9</v>
      </c>
      <c r="I17198" s="31" t="s">
        <v>99</v>
      </c>
    </row>
    <row r="17199" spans="1:9" x14ac:dyDescent="0.3">
      <c r="A17199">
        <v>17227</v>
      </c>
      <c r="B17199">
        <v>6</v>
      </c>
      <c r="C17199">
        <v>277</v>
      </c>
      <c r="D17199" s="32">
        <v>0.77708333333333335</v>
      </c>
      <c r="E17199">
        <v>10000</v>
      </c>
      <c r="G17199" s="31" t="s">
        <v>102</v>
      </c>
      <c r="H17199">
        <v>9</v>
      </c>
      <c r="I17199" s="31" t="s">
        <v>100</v>
      </c>
    </row>
    <row r="17200" spans="1:9" x14ac:dyDescent="0.3">
      <c r="A17200">
        <v>17228</v>
      </c>
      <c r="B17200">
        <v>5</v>
      </c>
      <c r="C17200">
        <v>277</v>
      </c>
      <c r="D17200" s="32">
        <v>0.66805555555555551</v>
      </c>
      <c r="E17200">
        <v>10000</v>
      </c>
      <c r="G17200" s="31" t="s">
        <v>97</v>
      </c>
      <c r="H17200">
        <v>9</v>
      </c>
      <c r="I17200" s="31" t="s">
        <v>105</v>
      </c>
    </row>
    <row r="17201" spans="1:9" x14ac:dyDescent="0.3">
      <c r="A17201">
        <v>17229</v>
      </c>
      <c r="B17201">
        <v>3</v>
      </c>
      <c r="C17201">
        <v>277</v>
      </c>
      <c r="D17201" s="32">
        <v>0.6381944444444444</v>
      </c>
      <c r="E17201">
        <v>10000</v>
      </c>
      <c r="F17201">
        <v>2000</v>
      </c>
      <c r="G17201" s="31" t="s">
        <v>97</v>
      </c>
      <c r="H17201">
        <v>10</v>
      </c>
      <c r="I17201" s="31" t="s">
        <v>104</v>
      </c>
    </row>
    <row r="17202" spans="1:9" x14ac:dyDescent="0.3">
      <c r="A17202">
        <v>17230</v>
      </c>
      <c r="B17202">
        <v>2</v>
      </c>
      <c r="C17202">
        <v>277</v>
      </c>
      <c r="D17202" s="32">
        <v>0.64722222222222225</v>
      </c>
      <c r="E17202">
        <v>10000</v>
      </c>
      <c r="G17202" s="31" t="s">
        <v>102</v>
      </c>
      <c r="H17202">
        <v>10</v>
      </c>
      <c r="I17202" s="31" t="s">
        <v>98</v>
      </c>
    </row>
    <row r="17203" spans="1:9" x14ac:dyDescent="0.3">
      <c r="A17203">
        <v>17231</v>
      </c>
      <c r="B17203">
        <v>1</v>
      </c>
      <c r="C17203">
        <v>277</v>
      </c>
      <c r="D17203" s="32">
        <v>0.71319444444444446</v>
      </c>
      <c r="E17203">
        <v>10000</v>
      </c>
      <c r="F17203">
        <v>2000</v>
      </c>
      <c r="G17203" s="31" t="s">
        <v>102</v>
      </c>
      <c r="H17203">
        <v>10</v>
      </c>
      <c r="I17203" s="31" t="s">
        <v>99</v>
      </c>
    </row>
    <row r="17204" spans="1:9" x14ac:dyDescent="0.3">
      <c r="A17204">
        <v>17232</v>
      </c>
      <c r="B17204">
        <v>6</v>
      </c>
      <c r="C17204">
        <v>277</v>
      </c>
      <c r="D17204" s="32">
        <v>0.80972222222222223</v>
      </c>
      <c r="E17204">
        <v>10000</v>
      </c>
      <c r="G17204" s="31" t="s">
        <v>102</v>
      </c>
      <c r="H17204">
        <v>10</v>
      </c>
      <c r="I17204" s="31" t="s">
        <v>100</v>
      </c>
    </row>
    <row r="17205" spans="1:9" x14ac:dyDescent="0.3">
      <c r="A17205">
        <v>17233</v>
      </c>
      <c r="B17205">
        <v>5</v>
      </c>
      <c r="C17205">
        <v>277</v>
      </c>
      <c r="D17205" s="32">
        <v>0.68402777777777779</v>
      </c>
      <c r="E17205">
        <v>10000</v>
      </c>
      <c r="G17205" s="31" t="s">
        <v>102</v>
      </c>
      <c r="H17205">
        <v>10</v>
      </c>
      <c r="I17205" s="31" t="s">
        <v>105</v>
      </c>
    </row>
    <row r="17206" spans="1:9" x14ac:dyDescent="0.3">
      <c r="A17206">
        <v>17234</v>
      </c>
      <c r="B17206">
        <v>3</v>
      </c>
      <c r="C17206">
        <v>277</v>
      </c>
      <c r="D17206" s="32">
        <v>0.67708333333333337</v>
      </c>
      <c r="E17206">
        <v>10000</v>
      </c>
      <c r="G17206" s="31" t="s">
        <v>97</v>
      </c>
      <c r="H17206">
        <v>11</v>
      </c>
      <c r="I17206" s="31" t="s">
        <v>104</v>
      </c>
    </row>
    <row r="17207" spans="1:9" x14ac:dyDescent="0.3">
      <c r="A17207">
        <v>17235</v>
      </c>
      <c r="B17207">
        <v>2</v>
      </c>
      <c r="C17207">
        <v>277</v>
      </c>
      <c r="D17207" s="32">
        <v>0.66805555555555551</v>
      </c>
      <c r="E17207">
        <v>10000</v>
      </c>
      <c r="G17207" s="31" t="s">
        <v>97</v>
      </c>
      <c r="H17207">
        <v>11</v>
      </c>
      <c r="I17207" s="31" t="s">
        <v>98</v>
      </c>
    </row>
    <row r="17208" spans="1:9" x14ac:dyDescent="0.3">
      <c r="A17208">
        <v>17236</v>
      </c>
      <c r="B17208">
        <v>1</v>
      </c>
      <c r="C17208">
        <v>277</v>
      </c>
      <c r="D17208" s="32">
        <v>0.74375000000000002</v>
      </c>
      <c r="E17208">
        <v>10000</v>
      </c>
      <c r="G17208" s="31" t="s">
        <v>102</v>
      </c>
      <c r="H17208">
        <v>11</v>
      </c>
      <c r="I17208" s="31" t="s">
        <v>99</v>
      </c>
    </row>
    <row r="17209" spans="1:9" x14ac:dyDescent="0.3">
      <c r="A17209">
        <v>17237</v>
      </c>
      <c r="B17209">
        <v>5</v>
      </c>
      <c r="C17209">
        <v>277</v>
      </c>
      <c r="D17209" s="32">
        <v>0.72222222222222221</v>
      </c>
      <c r="E17209">
        <v>10000</v>
      </c>
      <c r="F17209">
        <v>3000</v>
      </c>
      <c r="G17209" s="31" t="s">
        <v>102</v>
      </c>
      <c r="H17209">
        <v>11</v>
      </c>
      <c r="I17209" s="31" t="s">
        <v>105</v>
      </c>
    </row>
    <row r="17210" spans="1:9" x14ac:dyDescent="0.3">
      <c r="A17210">
        <v>17238</v>
      </c>
      <c r="B17210">
        <v>3</v>
      </c>
      <c r="C17210">
        <v>277</v>
      </c>
      <c r="D17210" s="32">
        <v>0.7055555555555556</v>
      </c>
      <c r="E17210">
        <v>10000</v>
      </c>
      <c r="G17210" s="31" t="s">
        <v>102</v>
      </c>
      <c r="H17210">
        <v>12</v>
      </c>
      <c r="I17210" s="31" t="s">
        <v>104</v>
      </c>
    </row>
    <row r="17211" spans="1:9" x14ac:dyDescent="0.3">
      <c r="A17211">
        <v>17239</v>
      </c>
      <c r="B17211">
        <v>2</v>
      </c>
      <c r="C17211">
        <v>277</v>
      </c>
      <c r="D17211" s="32">
        <v>0.73055555555555551</v>
      </c>
      <c r="E17211">
        <v>10000</v>
      </c>
      <c r="G17211" s="31" t="s">
        <v>97</v>
      </c>
      <c r="H17211">
        <v>12</v>
      </c>
      <c r="I17211" s="31" t="s">
        <v>98</v>
      </c>
    </row>
    <row r="17212" spans="1:9" x14ac:dyDescent="0.3">
      <c r="A17212">
        <v>17240</v>
      </c>
      <c r="B17212">
        <v>1</v>
      </c>
      <c r="C17212">
        <v>277</v>
      </c>
      <c r="D17212" s="32">
        <v>0.76875000000000004</v>
      </c>
      <c r="E17212">
        <v>10000</v>
      </c>
      <c r="G17212" s="31" t="s">
        <v>97</v>
      </c>
      <c r="H17212">
        <v>12</v>
      </c>
      <c r="I17212" s="31" t="s">
        <v>99</v>
      </c>
    </row>
    <row r="17213" spans="1:9" x14ac:dyDescent="0.3">
      <c r="A17213">
        <v>17241</v>
      </c>
      <c r="B17213">
        <v>5</v>
      </c>
      <c r="C17213">
        <v>277</v>
      </c>
      <c r="D17213" s="32">
        <v>0.74305555555555558</v>
      </c>
      <c r="E17213">
        <v>10000</v>
      </c>
      <c r="G17213" s="31" t="s">
        <v>102</v>
      </c>
      <c r="H17213">
        <v>12</v>
      </c>
      <c r="I17213" s="31" t="s">
        <v>105</v>
      </c>
    </row>
    <row r="17214" spans="1:9" x14ac:dyDescent="0.3">
      <c r="A17214">
        <v>17242</v>
      </c>
      <c r="B17214">
        <v>3</v>
      </c>
      <c r="C17214">
        <v>277</v>
      </c>
      <c r="D17214" s="32">
        <v>0.74930555555555556</v>
      </c>
      <c r="E17214">
        <v>10000</v>
      </c>
      <c r="G17214" s="31" t="s">
        <v>102</v>
      </c>
      <c r="H17214">
        <v>13</v>
      </c>
      <c r="I17214" s="31" t="s">
        <v>104</v>
      </c>
    </row>
    <row r="17215" spans="1:9" x14ac:dyDescent="0.3">
      <c r="A17215">
        <v>17243</v>
      </c>
      <c r="B17215">
        <v>2</v>
      </c>
      <c r="C17215">
        <v>277</v>
      </c>
      <c r="D17215" s="32">
        <v>0.75</v>
      </c>
      <c r="E17215">
        <v>10000</v>
      </c>
      <c r="F17215">
        <v>4000</v>
      </c>
      <c r="G17215" s="31" t="s">
        <v>102</v>
      </c>
      <c r="H17215">
        <v>13</v>
      </c>
      <c r="I17215" s="31" t="s">
        <v>98</v>
      </c>
    </row>
    <row r="17216" spans="1:9" x14ac:dyDescent="0.3">
      <c r="A17216">
        <v>17244</v>
      </c>
      <c r="B17216">
        <v>1</v>
      </c>
      <c r="C17216">
        <v>277</v>
      </c>
      <c r="D17216" s="32">
        <v>0.78472222222222221</v>
      </c>
      <c r="E17216">
        <v>10000</v>
      </c>
      <c r="G17216" s="31" t="s">
        <v>97</v>
      </c>
      <c r="H17216">
        <v>13</v>
      </c>
      <c r="I17216" s="31" t="s">
        <v>99</v>
      </c>
    </row>
    <row r="17217" spans="1:9" x14ac:dyDescent="0.3">
      <c r="A17217">
        <v>17245</v>
      </c>
      <c r="B17217">
        <v>5</v>
      </c>
      <c r="C17217">
        <v>277</v>
      </c>
      <c r="D17217" s="32">
        <v>0.77013888888888893</v>
      </c>
      <c r="E17217">
        <v>10000</v>
      </c>
      <c r="G17217" s="31" t="s">
        <v>102</v>
      </c>
      <c r="H17217">
        <v>13</v>
      </c>
      <c r="I17217" s="31" t="s">
        <v>105</v>
      </c>
    </row>
    <row r="17218" spans="1:9" x14ac:dyDescent="0.3">
      <c r="A17218">
        <v>17246</v>
      </c>
      <c r="B17218">
        <v>3</v>
      </c>
      <c r="C17218">
        <v>277</v>
      </c>
      <c r="D17218" s="32">
        <v>0.77986111111111112</v>
      </c>
      <c r="E17218">
        <v>13000</v>
      </c>
      <c r="F17218">
        <v>2000</v>
      </c>
      <c r="G17218" s="31" t="s">
        <v>97</v>
      </c>
      <c r="H17218">
        <v>14</v>
      </c>
      <c r="I17218" s="31" t="s">
        <v>104</v>
      </c>
    </row>
    <row r="17219" spans="1:9" x14ac:dyDescent="0.3">
      <c r="A17219">
        <v>17247</v>
      </c>
      <c r="B17219">
        <v>2</v>
      </c>
      <c r="C17219">
        <v>277</v>
      </c>
      <c r="D17219" s="32">
        <v>0.77708333333333335</v>
      </c>
      <c r="E17219">
        <v>10000</v>
      </c>
      <c r="G17219" s="31" t="s">
        <v>102</v>
      </c>
      <c r="H17219">
        <v>14</v>
      </c>
      <c r="I17219" s="31" t="s">
        <v>98</v>
      </c>
    </row>
    <row r="17220" spans="1:9" x14ac:dyDescent="0.3">
      <c r="A17220">
        <v>17248</v>
      </c>
      <c r="B17220">
        <v>5</v>
      </c>
      <c r="C17220">
        <v>277</v>
      </c>
      <c r="D17220" s="32">
        <v>0.79027777777777775</v>
      </c>
      <c r="E17220">
        <v>13000</v>
      </c>
      <c r="F17220">
        <v>2000</v>
      </c>
      <c r="G17220" s="31" t="s">
        <v>102</v>
      </c>
      <c r="H17220">
        <v>14</v>
      </c>
      <c r="I17220" s="31" t="s">
        <v>105</v>
      </c>
    </row>
    <row r="17221" spans="1:9" x14ac:dyDescent="0.3">
      <c r="A17221">
        <v>17249</v>
      </c>
      <c r="B17221">
        <v>3</v>
      </c>
      <c r="C17221">
        <v>277</v>
      </c>
      <c r="D17221" s="32">
        <v>0.80069444444444449</v>
      </c>
      <c r="E17221">
        <v>10000</v>
      </c>
      <c r="G17221" s="31" t="s">
        <v>102</v>
      </c>
      <c r="H17221">
        <v>15</v>
      </c>
      <c r="I17221" s="31" t="s">
        <v>104</v>
      </c>
    </row>
    <row r="17222" spans="1:9" x14ac:dyDescent="0.3">
      <c r="A17222">
        <v>17250</v>
      </c>
      <c r="B17222">
        <v>2</v>
      </c>
      <c r="C17222">
        <v>277</v>
      </c>
      <c r="D17222" s="32">
        <v>0.79652777777777772</v>
      </c>
      <c r="E17222">
        <v>10000</v>
      </c>
      <c r="G17222" s="31" t="s">
        <v>102</v>
      </c>
      <c r="H17222">
        <v>15</v>
      </c>
      <c r="I17222" s="31" t="s">
        <v>98</v>
      </c>
    </row>
    <row r="17223" spans="1:9" x14ac:dyDescent="0.3">
      <c r="A17223">
        <v>17254</v>
      </c>
      <c r="B17223">
        <v>1</v>
      </c>
      <c r="C17223">
        <v>278</v>
      </c>
      <c r="D17223" s="32">
        <v>0.46250000000000002</v>
      </c>
      <c r="E17223">
        <v>10000</v>
      </c>
      <c r="G17223" s="31" t="s">
        <v>102</v>
      </c>
      <c r="H17223">
        <v>4</v>
      </c>
      <c r="I17223" s="31" t="s">
        <v>99</v>
      </c>
    </row>
    <row r="17224" spans="1:9" x14ac:dyDescent="0.3">
      <c r="A17224">
        <v>17255</v>
      </c>
      <c r="B17224">
        <v>6</v>
      </c>
      <c r="C17224">
        <v>278</v>
      </c>
      <c r="D17224" s="32">
        <v>0.53402777777777777</v>
      </c>
      <c r="E17224">
        <v>13000</v>
      </c>
      <c r="G17224" s="31" t="s">
        <v>97</v>
      </c>
      <c r="H17224">
        <v>4</v>
      </c>
      <c r="I17224" s="31" t="s">
        <v>100</v>
      </c>
    </row>
    <row r="17225" spans="1:9" x14ac:dyDescent="0.3">
      <c r="A17225">
        <v>17256</v>
      </c>
      <c r="B17225">
        <v>4</v>
      </c>
      <c r="C17225">
        <v>278</v>
      </c>
      <c r="D17225" s="32">
        <v>0.4548611111111111</v>
      </c>
      <c r="E17225">
        <v>10000</v>
      </c>
      <c r="G17225" s="31" t="s">
        <v>97</v>
      </c>
      <c r="H17225">
        <v>4</v>
      </c>
      <c r="I17225" s="31" t="s">
        <v>103</v>
      </c>
    </row>
    <row r="17226" spans="1:9" x14ac:dyDescent="0.3">
      <c r="A17226">
        <v>17257</v>
      </c>
      <c r="B17226">
        <v>8</v>
      </c>
      <c r="C17226">
        <v>278</v>
      </c>
      <c r="D17226" s="32">
        <v>0.47083333333333333</v>
      </c>
      <c r="E17226">
        <v>10000</v>
      </c>
      <c r="F17226">
        <v>2000</v>
      </c>
      <c r="G17226" s="31" t="s">
        <v>97</v>
      </c>
      <c r="H17226">
        <v>4</v>
      </c>
      <c r="I17226" s="31" t="s">
        <v>101</v>
      </c>
    </row>
    <row r="17227" spans="1:9" x14ac:dyDescent="0.3">
      <c r="A17227">
        <v>17258</v>
      </c>
      <c r="B17227">
        <v>5</v>
      </c>
      <c r="C17227">
        <v>278</v>
      </c>
      <c r="D17227" s="32">
        <v>0.44374999999999998</v>
      </c>
      <c r="E17227">
        <v>10000</v>
      </c>
      <c r="G17227" s="31" t="s">
        <v>102</v>
      </c>
      <c r="H17227">
        <v>4</v>
      </c>
      <c r="I17227" s="31" t="s">
        <v>105</v>
      </c>
    </row>
    <row r="17228" spans="1:9" x14ac:dyDescent="0.3">
      <c r="A17228">
        <v>17259</v>
      </c>
      <c r="B17228">
        <v>1</v>
      </c>
      <c r="C17228">
        <v>278</v>
      </c>
      <c r="D17228" s="32">
        <v>0.48958333333333331</v>
      </c>
      <c r="E17228">
        <v>10000</v>
      </c>
      <c r="F17228">
        <v>2000</v>
      </c>
      <c r="G17228" s="31" t="s">
        <v>97</v>
      </c>
      <c r="H17228">
        <v>5</v>
      </c>
      <c r="I17228" s="31" t="s">
        <v>99</v>
      </c>
    </row>
    <row r="17229" spans="1:9" x14ac:dyDescent="0.3">
      <c r="A17229">
        <v>17260</v>
      </c>
      <c r="B17229">
        <v>6</v>
      </c>
      <c r="C17229">
        <v>278</v>
      </c>
      <c r="D17229" s="32">
        <v>0.64930555555555558</v>
      </c>
      <c r="E17229">
        <v>13000</v>
      </c>
      <c r="G17229" s="31" t="s">
        <v>97</v>
      </c>
      <c r="H17229">
        <v>5</v>
      </c>
      <c r="I17229" s="31" t="s">
        <v>100</v>
      </c>
    </row>
    <row r="17230" spans="1:9" x14ac:dyDescent="0.3">
      <c r="A17230">
        <v>17261</v>
      </c>
      <c r="B17230">
        <v>4</v>
      </c>
      <c r="C17230">
        <v>278</v>
      </c>
      <c r="D17230" s="32">
        <v>0.47013888888888888</v>
      </c>
      <c r="E17230">
        <v>10000</v>
      </c>
      <c r="G17230" s="31" t="s">
        <v>97</v>
      </c>
      <c r="H17230">
        <v>5</v>
      </c>
      <c r="I17230" s="31" t="s">
        <v>103</v>
      </c>
    </row>
    <row r="17231" spans="1:9" x14ac:dyDescent="0.3">
      <c r="A17231">
        <v>17262</v>
      </c>
      <c r="B17231">
        <v>8</v>
      </c>
      <c r="C17231">
        <v>278</v>
      </c>
      <c r="D17231" s="32">
        <v>0.49375000000000002</v>
      </c>
      <c r="E17231">
        <v>13000</v>
      </c>
      <c r="F17231">
        <v>2000</v>
      </c>
      <c r="G17231" s="31" t="s">
        <v>97</v>
      </c>
      <c r="H17231">
        <v>5</v>
      </c>
      <c r="I17231" s="31" t="s">
        <v>101</v>
      </c>
    </row>
    <row r="17232" spans="1:9" x14ac:dyDescent="0.3">
      <c r="A17232">
        <v>17263</v>
      </c>
      <c r="B17232">
        <v>5</v>
      </c>
      <c r="C17232">
        <v>278</v>
      </c>
      <c r="D17232" s="32">
        <v>0.46875</v>
      </c>
      <c r="E17232">
        <v>10000</v>
      </c>
      <c r="F17232">
        <v>1000</v>
      </c>
      <c r="G17232" s="31" t="s">
        <v>102</v>
      </c>
      <c r="H17232">
        <v>5</v>
      </c>
      <c r="I17232" s="31" t="s">
        <v>105</v>
      </c>
    </row>
    <row r="17233" spans="1:9" x14ac:dyDescent="0.3">
      <c r="A17233">
        <v>17264</v>
      </c>
      <c r="B17233">
        <v>1</v>
      </c>
      <c r="C17233">
        <v>278</v>
      </c>
      <c r="D17233" s="32">
        <v>0.52083333333333337</v>
      </c>
      <c r="E17233">
        <v>10000</v>
      </c>
      <c r="G17233" s="31" t="s">
        <v>102</v>
      </c>
      <c r="H17233">
        <v>6</v>
      </c>
      <c r="I17233" s="31" t="s">
        <v>99</v>
      </c>
    </row>
    <row r="17234" spans="1:9" x14ac:dyDescent="0.3">
      <c r="A17234">
        <v>17265</v>
      </c>
      <c r="B17234">
        <v>6</v>
      </c>
      <c r="C17234">
        <v>278</v>
      </c>
      <c r="D17234" s="32">
        <v>0.67569444444444449</v>
      </c>
      <c r="E17234">
        <v>10000</v>
      </c>
      <c r="G17234" s="31" t="s">
        <v>97</v>
      </c>
      <c r="H17234">
        <v>6</v>
      </c>
      <c r="I17234" s="31" t="s">
        <v>100</v>
      </c>
    </row>
    <row r="17235" spans="1:9" x14ac:dyDescent="0.3">
      <c r="A17235">
        <v>17266</v>
      </c>
      <c r="B17235">
        <v>4</v>
      </c>
      <c r="C17235">
        <v>278</v>
      </c>
      <c r="D17235" s="32">
        <v>0.49444444444444446</v>
      </c>
      <c r="E17235">
        <v>10000</v>
      </c>
      <c r="G17235" s="31" t="s">
        <v>102</v>
      </c>
      <c r="H17235">
        <v>6</v>
      </c>
      <c r="I17235" s="31" t="s">
        <v>103</v>
      </c>
    </row>
    <row r="17236" spans="1:9" x14ac:dyDescent="0.3">
      <c r="A17236">
        <v>17267</v>
      </c>
      <c r="B17236">
        <v>8</v>
      </c>
      <c r="C17236">
        <v>278</v>
      </c>
      <c r="D17236" s="32">
        <v>0.51249999999999996</v>
      </c>
      <c r="E17236">
        <v>10000</v>
      </c>
      <c r="G17236" s="31" t="s">
        <v>102</v>
      </c>
      <c r="H17236">
        <v>6</v>
      </c>
      <c r="I17236" s="31" t="s">
        <v>101</v>
      </c>
    </row>
    <row r="17237" spans="1:9" x14ac:dyDescent="0.3">
      <c r="A17237">
        <v>17268</v>
      </c>
      <c r="B17237">
        <v>5</v>
      </c>
      <c r="C17237">
        <v>278</v>
      </c>
      <c r="D17237" s="32">
        <v>0.49791666666666667</v>
      </c>
      <c r="E17237">
        <v>10000</v>
      </c>
      <c r="G17237" s="31" t="s">
        <v>102</v>
      </c>
      <c r="H17237">
        <v>6</v>
      </c>
      <c r="I17237" s="31" t="s">
        <v>105</v>
      </c>
    </row>
    <row r="17238" spans="1:9" x14ac:dyDescent="0.3">
      <c r="A17238">
        <v>17269</v>
      </c>
      <c r="B17238">
        <v>1</v>
      </c>
      <c r="C17238">
        <v>278</v>
      </c>
      <c r="D17238" s="32">
        <v>0.57777777777777772</v>
      </c>
      <c r="E17238">
        <v>10000</v>
      </c>
      <c r="G17238" s="31" t="s">
        <v>102</v>
      </c>
      <c r="H17238">
        <v>7</v>
      </c>
      <c r="I17238" s="31" t="s">
        <v>99</v>
      </c>
    </row>
    <row r="17239" spans="1:9" x14ac:dyDescent="0.3">
      <c r="A17239">
        <v>17270</v>
      </c>
      <c r="B17239">
        <v>6</v>
      </c>
      <c r="C17239">
        <v>278</v>
      </c>
      <c r="D17239" s="32">
        <v>0.73472222222222228</v>
      </c>
      <c r="E17239">
        <v>10000</v>
      </c>
      <c r="G17239" s="31" t="s">
        <v>97</v>
      </c>
      <c r="H17239">
        <v>7</v>
      </c>
      <c r="I17239" s="31" t="s">
        <v>100</v>
      </c>
    </row>
    <row r="17240" spans="1:9" x14ac:dyDescent="0.3">
      <c r="A17240">
        <v>17271</v>
      </c>
      <c r="B17240">
        <v>4</v>
      </c>
      <c r="C17240">
        <v>278</v>
      </c>
      <c r="D17240" s="32">
        <v>0.54583333333333328</v>
      </c>
      <c r="E17240">
        <v>10000</v>
      </c>
      <c r="G17240" s="31" t="s">
        <v>97</v>
      </c>
      <c r="H17240">
        <v>7</v>
      </c>
      <c r="I17240" s="31" t="s">
        <v>103</v>
      </c>
    </row>
    <row r="17241" spans="1:9" x14ac:dyDescent="0.3">
      <c r="A17241">
        <v>17272</v>
      </c>
      <c r="B17241">
        <v>8</v>
      </c>
      <c r="C17241">
        <v>278</v>
      </c>
      <c r="D17241" s="32">
        <v>0.61041666666666672</v>
      </c>
      <c r="E17241">
        <v>13000</v>
      </c>
      <c r="G17241" s="31" t="s">
        <v>97</v>
      </c>
      <c r="H17241">
        <v>7</v>
      </c>
      <c r="I17241" s="31" t="s">
        <v>101</v>
      </c>
    </row>
    <row r="17242" spans="1:9" x14ac:dyDescent="0.3">
      <c r="A17242">
        <v>17273</v>
      </c>
      <c r="B17242">
        <v>5</v>
      </c>
      <c r="C17242">
        <v>278</v>
      </c>
      <c r="D17242" s="32">
        <v>0.5395833333333333</v>
      </c>
      <c r="E17242">
        <v>10000</v>
      </c>
      <c r="G17242" s="31" t="s">
        <v>97</v>
      </c>
      <c r="H17242">
        <v>7</v>
      </c>
      <c r="I17242" s="31" t="s">
        <v>105</v>
      </c>
    </row>
    <row r="17243" spans="1:9" x14ac:dyDescent="0.3">
      <c r="A17243">
        <v>17274</v>
      </c>
      <c r="B17243">
        <v>1</v>
      </c>
      <c r="C17243">
        <v>278</v>
      </c>
      <c r="D17243" s="32">
        <v>0.64583333333333337</v>
      </c>
      <c r="E17243">
        <v>13000</v>
      </c>
      <c r="F17243">
        <v>1000</v>
      </c>
      <c r="G17243" s="31" t="s">
        <v>102</v>
      </c>
      <c r="H17243">
        <v>8</v>
      </c>
      <c r="I17243" s="31" t="s">
        <v>99</v>
      </c>
    </row>
    <row r="17244" spans="1:9" x14ac:dyDescent="0.3">
      <c r="A17244">
        <v>17275</v>
      </c>
      <c r="B17244">
        <v>6</v>
      </c>
      <c r="C17244">
        <v>278</v>
      </c>
      <c r="D17244" s="32">
        <v>0.76458333333333328</v>
      </c>
      <c r="E17244">
        <v>10000</v>
      </c>
      <c r="G17244" s="31" t="s">
        <v>102</v>
      </c>
      <c r="H17244">
        <v>8</v>
      </c>
      <c r="I17244" s="31" t="s">
        <v>100</v>
      </c>
    </row>
    <row r="17245" spans="1:9" x14ac:dyDescent="0.3">
      <c r="A17245">
        <v>17276</v>
      </c>
      <c r="B17245">
        <v>4</v>
      </c>
      <c r="C17245">
        <v>278</v>
      </c>
      <c r="D17245" s="32">
        <v>0.60833333333333328</v>
      </c>
      <c r="E17245">
        <v>10000</v>
      </c>
      <c r="G17245" s="31" t="s">
        <v>102</v>
      </c>
      <c r="H17245">
        <v>8</v>
      </c>
      <c r="I17245" s="31" t="s">
        <v>103</v>
      </c>
    </row>
    <row r="17246" spans="1:9" x14ac:dyDescent="0.3">
      <c r="A17246">
        <v>17277</v>
      </c>
      <c r="B17246">
        <v>8</v>
      </c>
      <c r="C17246">
        <v>278</v>
      </c>
      <c r="D17246" s="32">
        <v>0.73055555555555551</v>
      </c>
      <c r="E17246">
        <v>13000</v>
      </c>
      <c r="F17246">
        <v>3000</v>
      </c>
      <c r="G17246" s="31" t="s">
        <v>102</v>
      </c>
      <c r="H17246">
        <v>8</v>
      </c>
      <c r="I17246" s="31" t="s">
        <v>101</v>
      </c>
    </row>
    <row r="17247" spans="1:9" x14ac:dyDescent="0.3">
      <c r="A17247">
        <v>17278</v>
      </c>
      <c r="B17247">
        <v>5</v>
      </c>
      <c r="C17247">
        <v>278</v>
      </c>
      <c r="D17247" s="32">
        <v>0.59027777777777779</v>
      </c>
      <c r="E17247">
        <v>10000</v>
      </c>
      <c r="G17247" s="31" t="s">
        <v>102</v>
      </c>
      <c r="H17247">
        <v>8</v>
      </c>
      <c r="I17247" s="31" t="s">
        <v>105</v>
      </c>
    </row>
    <row r="17248" spans="1:9" x14ac:dyDescent="0.3">
      <c r="A17248">
        <v>17279</v>
      </c>
      <c r="B17248">
        <v>1</v>
      </c>
      <c r="C17248">
        <v>278</v>
      </c>
      <c r="D17248" s="32">
        <v>0.77847222222222223</v>
      </c>
      <c r="E17248">
        <v>13000</v>
      </c>
      <c r="F17248">
        <v>1000</v>
      </c>
      <c r="G17248" s="31" t="s">
        <v>97</v>
      </c>
      <c r="H17248">
        <v>9</v>
      </c>
      <c r="I17248" s="31" t="s">
        <v>99</v>
      </c>
    </row>
    <row r="17249" spans="1:9" x14ac:dyDescent="0.3">
      <c r="A17249">
        <v>17280</v>
      </c>
      <c r="B17249">
        <v>6</v>
      </c>
      <c r="C17249">
        <v>278</v>
      </c>
      <c r="D17249" s="32">
        <v>0.79027777777777775</v>
      </c>
      <c r="E17249">
        <v>10000</v>
      </c>
      <c r="G17249" s="31" t="s">
        <v>102</v>
      </c>
      <c r="H17249">
        <v>9</v>
      </c>
      <c r="I17249" s="31" t="s">
        <v>100</v>
      </c>
    </row>
    <row r="17250" spans="1:9" x14ac:dyDescent="0.3">
      <c r="A17250">
        <v>17281</v>
      </c>
      <c r="B17250">
        <v>4</v>
      </c>
      <c r="C17250">
        <v>278</v>
      </c>
      <c r="D17250" s="32">
        <v>0.65208333333333335</v>
      </c>
      <c r="E17250">
        <v>13000</v>
      </c>
      <c r="G17250" s="31" t="s">
        <v>102</v>
      </c>
      <c r="H17250">
        <v>9</v>
      </c>
      <c r="I17250" s="31" t="s">
        <v>103</v>
      </c>
    </row>
    <row r="17251" spans="1:9" x14ac:dyDescent="0.3">
      <c r="A17251">
        <v>17282</v>
      </c>
      <c r="B17251">
        <v>8</v>
      </c>
      <c r="C17251">
        <v>278</v>
      </c>
      <c r="D17251" s="32">
        <v>0.75416666666666665</v>
      </c>
      <c r="E17251">
        <v>13000</v>
      </c>
      <c r="F17251">
        <v>1000</v>
      </c>
      <c r="G17251" s="31" t="s">
        <v>97</v>
      </c>
      <c r="H17251">
        <v>9</v>
      </c>
      <c r="I17251" s="31" t="s">
        <v>101</v>
      </c>
    </row>
    <row r="17252" spans="1:9" x14ac:dyDescent="0.3">
      <c r="A17252">
        <v>17283</v>
      </c>
      <c r="B17252">
        <v>5</v>
      </c>
      <c r="C17252">
        <v>278</v>
      </c>
      <c r="D17252" s="32">
        <v>0.61736111111111114</v>
      </c>
      <c r="E17252">
        <v>10000</v>
      </c>
      <c r="G17252" s="31" t="s">
        <v>97</v>
      </c>
      <c r="H17252">
        <v>9</v>
      </c>
      <c r="I17252" s="31" t="s">
        <v>105</v>
      </c>
    </row>
    <row r="17253" spans="1:9" x14ac:dyDescent="0.3">
      <c r="A17253">
        <v>17284</v>
      </c>
      <c r="B17253">
        <v>1</v>
      </c>
      <c r="C17253">
        <v>278</v>
      </c>
      <c r="D17253" s="32">
        <v>0.80763888888888891</v>
      </c>
      <c r="E17253">
        <v>13000</v>
      </c>
      <c r="G17253" s="31" t="s">
        <v>97</v>
      </c>
      <c r="H17253">
        <v>10</v>
      </c>
      <c r="I17253" s="31" t="s">
        <v>99</v>
      </c>
    </row>
    <row r="17254" spans="1:9" x14ac:dyDescent="0.3">
      <c r="A17254">
        <v>17285</v>
      </c>
      <c r="B17254">
        <v>6</v>
      </c>
      <c r="C17254">
        <v>278</v>
      </c>
      <c r="D17254" s="32">
        <v>0.82013888888888886</v>
      </c>
      <c r="E17254">
        <v>10000</v>
      </c>
      <c r="G17254" s="31" t="s">
        <v>102</v>
      </c>
      <c r="H17254">
        <v>10</v>
      </c>
      <c r="I17254" s="31" t="s">
        <v>100</v>
      </c>
    </row>
    <row r="17255" spans="1:9" x14ac:dyDescent="0.3">
      <c r="A17255">
        <v>17286</v>
      </c>
      <c r="B17255">
        <v>4</v>
      </c>
      <c r="C17255">
        <v>278</v>
      </c>
      <c r="D17255" s="32">
        <v>0.76041666666666663</v>
      </c>
      <c r="E17255">
        <v>10000</v>
      </c>
      <c r="G17255" s="31" t="s">
        <v>97</v>
      </c>
      <c r="H17255">
        <v>10</v>
      </c>
      <c r="I17255" s="31" t="s">
        <v>103</v>
      </c>
    </row>
    <row r="17256" spans="1:9" x14ac:dyDescent="0.3">
      <c r="A17256">
        <v>17287</v>
      </c>
      <c r="B17256">
        <v>8</v>
      </c>
      <c r="C17256">
        <v>278</v>
      </c>
      <c r="D17256" s="32">
        <v>0.77569444444444446</v>
      </c>
      <c r="E17256">
        <v>10000</v>
      </c>
      <c r="G17256" s="31" t="s">
        <v>102</v>
      </c>
      <c r="H17256">
        <v>10</v>
      </c>
      <c r="I17256" s="31" t="s">
        <v>101</v>
      </c>
    </row>
    <row r="17257" spans="1:9" x14ac:dyDescent="0.3">
      <c r="A17257">
        <v>17288</v>
      </c>
      <c r="B17257">
        <v>5</v>
      </c>
      <c r="C17257">
        <v>278</v>
      </c>
      <c r="D17257" s="32">
        <v>0.7104166666666667</v>
      </c>
      <c r="E17257">
        <v>10000</v>
      </c>
      <c r="G17257" s="31" t="s">
        <v>97</v>
      </c>
      <c r="H17257">
        <v>10</v>
      </c>
      <c r="I17257" s="31" t="s">
        <v>105</v>
      </c>
    </row>
    <row r="17258" spans="1:9" x14ac:dyDescent="0.3">
      <c r="A17258">
        <v>17289</v>
      </c>
      <c r="B17258">
        <v>4</v>
      </c>
      <c r="C17258">
        <v>278</v>
      </c>
      <c r="D17258" s="32">
        <v>0.76944444444444449</v>
      </c>
      <c r="E17258">
        <v>10000</v>
      </c>
      <c r="G17258" s="31" t="s">
        <v>102</v>
      </c>
      <c r="H17258">
        <v>11</v>
      </c>
      <c r="I17258" s="31" t="s">
        <v>103</v>
      </c>
    </row>
    <row r="17259" spans="1:9" x14ac:dyDescent="0.3">
      <c r="A17259">
        <v>17290</v>
      </c>
      <c r="B17259">
        <v>8</v>
      </c>
      <c r="C17259">
        <v>278</v>
      </c>
      <c r="D17259" s="32">
        <v>0.80347222222222225</v>
      </c>
      <c r="E17259">
        <v>10000</v>
      </c>
      <c r="G17259" s="31" t="s">
        <v>97</v>
      </c>
      <c r="H17259">
        <v>11</v>
      </c>
      <c r="I17259" s="31" t="s">
        <v>101</v>
      </c>
    </row>
    <row r="17260" spans="1:9" x14ac:dyDescent="0.3">
      <c r="A17260">
        <v>17291</v>
      </c>
      <c r="B17260">
        <v>5</v>
      </c>
      <c r="C17260">
        <v>278</v>
      </c>
      <c r="D17260" s="32">
        <v>0.73958333333333337</v>
      </c>
      <c r="E17260">
        <v>10000</v>
      </c>
      <c r="F17260">
        <v>3000</v>
      </c>
      <c r="G17260" s="31" t="s">
        <v>102</v>
      </c>
      <c r="H17260">
        <v>11</v>
      </c>
      <c r="I17260" s="31" t="s">
        <v>105</v>
      </c>
    </row>
    <row r="17261" spans="1:9" x14ac:dyDescent="0.3">
      <c r="A17261">
        <v>17292</v>
      </c>
      <c r="B17261">
        <v>4</v>
      </c>
      <c r="C17261">
        <v>278</v>
      </c>
      <c r="D17261" s="32">
        <v>0.78541666666666665</v>
      </c>
      <c r="E17261">
        <v>10000</v>
      </c>
      <c r="F17261">
        <v>2000</v>
      </c>
      <c r="G17261" s="31" t="s">
        <v>97</v>
      </c>
      <c r="H17261">
        <v>12</v>
      </c>
      <c r="I17261" s="31" t="s">
        <v>103</v>
      </c>
    </row>
    <row r="17262" spans="1:9" x14ac:dyDescent="0.3">
      <c r="A17262">
        <v>17293</v>
      </c>
      <c r="B17262">
        <v>8</v>
      </c>
      <c r="C17262">
        <v>278</v>
      </c>
      <c r="D17262" s="32">
        <v>0.81666666666666665</v>
      </c>
      <c r="E17262">
        <v>10000</v>
      </c>
      <c r="G17262" s="31" t="s">
        <v>102</v>
      </c>
      <c r="H17262">
        <v>12</v>
      </c>
      <c r="I17262" s="31" t="s">
        <v>101</v>
      </c>
    </row>
    <row r="17263" spans="1:9" x14ac:dyDescent="0.3">
      <c r="A17263">
        <v>17294</v>
      </c>
      <c r="B17263">
        <v>5</v>
      </c>
      <c r="C17263">
        <v>278</v>
      </c>
      <c r="D17263" s="32">
        <v>0.76736111111111116</v>
      </c>
      <c r="E17263">
        <v>10000</v>
      </c>
      <c r="G17263" s="31" t="s">
        <v>102</v>
      </c>
      <c r="H17263">
        <v>12</v>
      </c>
      <c r="I17263" s="31" t="s">
        <v>105</v>
      </c>
    </row>
    <row r="17264" spans="1:9" x14ac:dyDescent="0.3">
      <c r="A17264">
        <v>17295</v>
      </c>
      <c r="B17264">
        <v>4</v>
      </c>
      <c r="C17264">
        <v>278</v>
      </c>
      <c r="D17264" s="32">
        <v>0.8041666666666667</v>
      </c>
      <c r="E17264">
        <v>10000</v>
      </c>
      <c r="G17264" s="31" t="s">
        <v>97</v>
      </c>
      <c r="H17264">
        <v>13</v>
      </c>
      <c r="I17264" s="31" t="s">
        <v>103</v>
      </c>
    </row>
    <row r="17265" spans="1:9" x14ac:dyDescent="0.3">
      <c r="A17265">
        <v>17296</v>
      </c>
      <c r="B17265">
        <v>5</v>
      </c>
      <c r="C17265">
        <v>278</v>
      </c>
      <c r="D17265" s="32">
        <v>0.79305555555555551</v>
      </c>
      <c r="E17265">
        <v>10000</v>
      </c>
      <c r="G17265" s="31" t="s">
        <v>97</v>
      </c>
      <c r="H17265">
        <v>13</v>
      </c>
      <c r="I17265" s="31" t="s">
        <v>105</v>
      </c>
    </row>
    <row r="17266" spans="1:9" x14ac:dyDescent="0.3">
      <c r="A17266">
        <v>17297</v>
      </c>
      <c r="B17266">
        <v>5</v>
      </c>
      <c r="C17266">
        <v>278</v>
      </c>
      <c r="D17266" s="32">
        <v>0.81944444444444442</v>
      </c>
      <c r="E17266">
        <v>10000</v>
      </c>
      <c r="G17266" s="31" t="s">
        <v>97</v>
      </c>
      <c r="H17266">
        <v>14</v>
      </c>
      <c r="I17266" s="31" t="s">
        <v>105</v>
      </c>
    </row>
    <row r="17267" spans="1:9" x14ac:dyDescent="0.3">
      <c r="A17267">
        <v>17298</v>
      </c>
      <c r="B17267">
        <v>3</v>
      </c>
      <c r="C17267">
        <v>279</v>
      </c>
      <c r="D17267" s="32">
        <v>0.44583333333333336</v>
      </c>
      <c r="E17267">
        <v>10000</v>
      </c>
      <c r="G17267" s="31" t="s">
        <v>102</v>
      </c>
      <c r="H17267">
        <v>4</v>
      </c>
      <c r="I17267" s="31" t="s">
        <v>104</v>
      </c>
    </row>
    <row r="17268" spans="1:9" x14ac:dyDescent="0.3">
      <c r="A17268">
        <v>17299</v>
      </c>
      <c r="B17268">
        <v>2</v>
      </c>
      <c r="C17268">
        <v>279</v>
      </c>
      <c r="D17268" s="32">
        <v>0.45277777777777778</v>
      </c>
      <c r="E17268">
        <v>10000</v>
      </c>
      <c r="G17268" s="31" t="s">
        <v>97</v>
      </c>
      <c r="H17268">
        <v>4</v>
      </c>
      <c r="I17268" s="31" t="s">
        <v>98</v>
      </c>
    </row>
    <row r="17269" spans="1:9" x14ac:dyDescent="0.3">
      <c r="A17269">
        <v>17300</v>
      </c>
      <c r="B17269">
        <v>6</v>
      </c>
      <c r="C17269">
        <v>279</v>
      </c>
      <c r="D17269" s="32">
        <v>0.47083333333333333</v>
      </c>
      <c r="E17269">
        <v>10000</v>
      </c>
      <c r="G17269" s="31" t="s">
        <v>102</v>
      </c>
      <c r="H17269">
        <v>4</v>
      </c>
      <c r="I17269" s="31" t="s">
        <v>100</v>
      </c>
    </row>
    <row r="17270" spans="1:9" x14ac:dyDescent="0.3">
      <c r="A17270">
        <v>17301</v>
      </c>
      <c r="B17270">
        <v>4</v>
      </c>
      <c r="C17270">
        <v>279</v>
      </c>
      <c r="D17270" s="32">
        <v>0.44583333333333336</v>
      </c>
      <c r="E17270">
        <v>10000</v>
      </c>
      <c r="G17270" s="31" t="s">
        <v>102</v>
      </c>
      <c r="H17270">
        <v>4</v>
      </c>
      <c r="I17270" s="31" t="s">
        <v>103</v>
      </c>
    </row>
    <row r="17271" spans="1:9" x14ac:dyDescent="0.3">
      <c r="A17271">
        <v>17302</v>
      </c>
      <c r="B17271">
        <v>8</v>
      </c>
      <c r="C17271">
        <v>279</v>
      </c>
      <c r="D17271" s="32">
        <v>0.47291666666666665</v>
      </c>
      <c r="E17271">
        <v>10000</v>
      </c>
      <c r="G17271" s="31" t="s">
        <v>102</v>
      </c>
      <c r="H17271">
        <v>4</v>
      </c>
      <c r="I17271" s="31" t="s">
        <v>101</v>
      </c>
    </row>
    <row r="17272" spans="1:9" x14ac:dyDescent="0.3">
      <c r="A17272">
        <v>17303</v>
      </c>
      <c r="B17272">
        <v>5</v>
      </c>
      <c r="C17272">
        <v>279</v>
      </c>
      <c r="D17272" s="32">
        <v>0.44791666666666669</v>
      </c>
      <c r="E17272">
        <v>10000</v>
      </c>
      <c r="G17272" s="31" t="s">
        <v>102</v>
      </c>
      <c r="H17272">
        <v>4</v>
      </c>
      <c r="I17272" s="31" t="s">
        <v>105</v>
      </c>
    </row>
    <row r="17273" spans="1:9" x14ac:dyDescent="0.3">
      <c r="A17273">
        <v>17304</v>
      </c>
      <c r="B17273">
        <v>3</v>
      </c>
      <c r="C17273">
        <v>279</v>
      </c>
      <c r="D17273" s="32">
        <v>0.47916666666666669</v>
      </c>
      <c r="E17273">
        <v>10000</v>
      </c>
      <c r="G17273" s="31" t="s">
        <v>97</v>
      </c>
      <c r="H17273">
        <v>5</v>
      </c>
      <c r="I17273" s="31" t="s">
        <v>104</v>
      </c>
    </row>
    <row r="17274" spans="1:9" x14ac:dyDescent="0.3">
      <c r="A17274">
        <v>17305</v>
      </c>
      <c r="B17274">
        <v>2</v>
      </c>
      <c r="C17274">
        <v>279</v>
      </c>
      <c r="D17274" s="32">
        <v>0.47291666666666665</v>
      </c>
      <c r="E17274">
        <v>10000</v>
      </c>
      <c r="G17274" s="31" t="s">
        <v>102</v>
      </c>
      <c r="H17274">
        <v>5</v>
      </c>
      <c r="I17274" s="31" t="s">
        <v>98</v>
      </c>
    </row>
    <row r="17275" spans="1:9" x14ac:dyDescent="0.3">
      <c r="A17275">
        <v>17306</v>
      </c>
      <c r="B17275">
        <v>6</v>
      </c>
      <c r="C17275">
        <v>279</v>
      </c>
      <c r="D17275" s="32">
        <v>0.48888888888888887</v>
      </c>
      <c r="E17275">
        <v>10000</v>
      </c>
      <c r="G17275" s="31" t="s">
        <v>97</v>
      </c>
      <c r="H17275">
        <v>5</v>
      </c>
      <c r="I17275" s="31" t="s">
        <v>100</v>
      </c>
    </row>
    <row r="17276" spans="1:9" x14ac:dyDescent="0.3">
      <c r="A17276">
        <v>17307</v>
      </c>
      <c r="B17276">
        <v>4</v>
      </c>
      <c r="C17276">
        <v>279</v>
      </c>
      <c r="D17276" s="32">
        <v>0.49236111111111114</v>
      </c>
      <c r="E17276">
        <v>10000</v>
      </c>
      <c r="G17276" s="31" t="s">
        <v>97</v>
      </c>
      <c r="H17276">
        <v>5</v>
      </c>
      <c r="I17276" s="31" t="s">
        <v>103</v>
      </c>
    </row>
    <row r="17277" spans="1:9" x14ac:dyDescent="0.3">
      <c r="A17277">
        <v>17308</v>
      </c>
      <c r="B17277">
        <v>8</v>
      </c>
      <c r="C17277">
        <v>279</v>
      </c>
      <c r="D17277" s="32">
        <v>0.54097222222222219</v>
      </c>
      <c r="E17277">
        <v>10000</v>
      </c>
      <c r="G17277" s="31" t="s">
        <v>97</v>
      </c>
      <c r="H17277">
        <v>5</v>
      </c>
      <c r="I17277" s="31" t="s">
        <v>101</v>
      </c>
    </row>
    <row r="17278" spans="1:9" x14ac:dyDescent="0.3">
      <c r="A17278">
        <v>17309</v>
      </c>
      <c r="B17278">
        <v>5</v>
      </c>
      <c r="C17278">
        <v>279</v>
      </c>
      <c r="D17278" s="32">
        <v>0.5180555555555556</v>
      </c>
      <c r="E17278">
        <v>10000</v>
      </c>
      <c r="G17278" s="31" t="s">
        <v>102</v>
      </c>
      <c r="H17278">
        <v>5</v>
      </c>
      <c r="I17278" s="31" t="s">
        <v>105</v>
      </c>
    </row>
    <row r="17279" spans="1:9" x14ac:dyDescent="0.3">
      <c r="A17279">
        <v>17310</v>
      </c>
      <c r="B17279">
        <v>3</v>
      </c>
      <c r="C17279">
        <v>279</v>
      </c>
      <c r="D17279" s="32">
        <v>0.50972222222222219</v>
      </c>
      <c r="E17279">
        <v>10000</v>
      </c>
      <c r="G17279" s="31" t="s">
        <v>102</v>
      </c>
      <c r="H17279">
        <v>6</v>
      </c>
      <c r="I17279" s="31" t="s">
        <v>104</v>
      </c>
    </row>
    <row r="17280" spans="1:9" x14ac:dyDescent="0.3">
      <c r="A17280">
        <v>17311</v>
      </c>
      <c r="B17280">
        <v>2</v>
      </c>
      <c r="C17280">
        <v>279</v>
      </c>
      <c r="D17280" s="32">
        <v>0.5708333333333333</v>
      </c>
      <c r="E17280">
        <v>10000</v>
      </c>
      <c r="G17280" s="31" t="s">
        <v>102</v>
      </c>
      <c r="H17280">
        <v>6</v>
      </c>
      <c r="I17280" s="31" t="s">
        <v>98</v>
      </c>
    </row>
    <row r="17281" spans="1:9" x14ac:dyDescent="0.3">
      <c r="A17281">
        <v>17312</v>
      </c>
      <c r="B17281">
        <v>6</v>
      </c>
      <c r="C17281">
        <v>279</v>
      </c>
      <c r="D17281" s="32">
        <v>0.5180555555555556</v>
      </c>
      <c r="E17281">
        <v>10000</v>
      </c>
      <c r="G17281" s="31" t="s">
        <v>102</v>
      </c>
      <c r="H17281">
        <v>6</v>
      </c>
      <c r="I17281" s="31" t="s">
        <v>100</v>
      </c>
    </row>
    <row r="17282" spans="1:9" x14ac:dyDescent="0.3">
      <c r="A17282">
        <v>17313</v>
      </c>
      <c r="B17282">
        <v>4</v>
      </c>
      <c r="C17282">
        <v>279</v>
      </c>
      <c r="D17282" s="32">
        <v>0.52083333333333337</v>
      </c>
      <c r="E17282">
        <v>10000</v>
      </c>
      <c r="G17282" s="31" t="s">
        <v>102</v>
      </c>
      <c r="H17282">
        <v>6</v>
      </c>
      <c r="I17282" s="31" t="s">
        <v>103</v>
      </c>
    </row>
    <row r="17283" spans="1:9" x14ac:dyDescent="0.3">
      <c r="A17283">
        <v>17314</v>
      </c>
      <c r="B17283">
        <v>8</v>
      </c>
      <c r="C17283">
        <v>279</v>
      </c>
      <c r="D17283" s="32">
        <v>0.58819444444444446</v>
      </c>
      <c r="E17283">
        <v>10000</v>
      </c>
      <c r="G17283" s="31" t="s">
        <v>97</v>
      </c>
      <c r="H17283">
        <v>6</v>
      </c>
      <c r="I17283" s="31" t="s">
        <v>101</v>
      </c>
    </row>
    <row r="17284" spans="1:9" x14ac:dyDescent="0.3">
      <c r="A17284">
        <v>17315</v>
      </c>
      <c r="B17284">
        <v>5</v>
      </c>
      <c r="C17284">
        <v>279</v>
      </c>
      <c r="D17284" s="32">
        <v>0.54305555555555551</v>
      </c>
      <c r="E17284">
        <v>10000</v>
      </c>
      <c r="G17284" s="31" t="s">
        <v>102</v>
      </c>
      <c r="H17284">
        <v>6</v>
      </c>
      <c r="I17284" s="31" t="s">
        <v>105</v>
      </c>
    </row>
    <row r="17285" spans="1:9" x14ac:dyDescent="0.3">
      <c r="A17285">
        <v>17316</v>
      </c>
      <c r="B17285">
        <v>3</v>
      </c>
      <c r="C17285">
        <v>279</v>
      </c>
      <c r="D17285" s="32">
        <v>0.53611111111111109</v>
      </c>
      <c r="E17285">
        <v>10000</v>
      </c>
      <c r="G17285" s="31" t="s">
        <v>102</v>
      </c>
      <c r="H17285">
        <v>7</v>
      </c>
      <c r="I17285" s="31" t="s">
        <v>104</v>
      </c>
    </row>
    <row r="17286" spans="1:9" x14ac:dyDescent="0.3">
      <c r="A17286">
        <v>17317</v>
      </c>
      <c r="B17286">
        <v>2</v>
      </c>
      <c r="C17286">
        <v>279</v>
      </c>
      <c r="D17286" s="32">
        <v>0.62916666666666665</v>
      </c>
      <c r="E17286">
        <v>10000</v>
      </c>
      <c r="G17286" s="31" t="s">
        <v>102</v>
      </c>
      <c r="H17286">
        <v>7</v>
      </c>
      <c r="I17286" s="31" t="s">
        <v>98</v>
      </c>
    </row>
    <row r="17287" spans="1:9" x14ac:dyDescent="0.3">
      <c r="A17287">
        <v>17318</v>
      </c>
      <c r="B17287">
        <v>6</v>
      </c>
      <c r="C17287">
        <v>279</v>
      </c>
      <c r="D17287" s="32">
        <v>0.75902777777777775</v>
      </c>
      <c r="E17287">
        <v>10000</v>
      </c>
      <c r="G17287" s="31" t="s">
        <v>97</v>
      </c>
      <c r="H17287">
        <v>7</v>
      </c>
      <c r="I17287" s="31" t="s">
        <v>100</v>
      </c>
    </row>
    <row r="17288" spans="1:9" x14ac:dyDescent="0.3">
      <c r="A17288">
        <v>17319</v>
      </c>
      <c r="B17288">
        <v>4</v>
      </c>
      <c r="C17288">
        <v>279</v>
      </c>
      <c r="D17288" s="32">
        <v>0.60972222222222228</v>
      </c>
      <c r="E17288">
        <v>13000</v>
      </c>
      <c r="G17288" s="31" t="s">
        <v>97</v>
      </c>
      <c r="H17288">
        <v>7</v>
      </c>
      <c r="I17288" s="31" t="s">
        <v>103</v>
      </c>
    </row>
    <row r="17289" spans="1:9" x14ac:dyDescent="0.3">
      <c r="A17289">
        <v>17320</v>
      </c>
      <c r="B17289">
        <v>8</v>
      </c>
      <c r="C17289">
        <v>279</v>
      </c>
      <c r="D17289" s="32">
        <v>0.65416666666666667</v>
      </c>
      <c r="E17289">
        <v>10000</v>
      </c>
      <c r="G17289" s="31" t="s">
        <v>97</v>
      </c>
      <c r="H17289">
        <v>7</v>
      </c>
      <c r="I17289" s="31" t="s">
        <v>101</v>
      </c>
    </row>
    <row r="17290" spans="1:9" x14ac:dyDescent="0.3">
      <c r="A17290">
        <v>17321</v>
      </c>
      <c r="B17290">
        <v>5</v>
      </c>
      <c r="C17290">
        <v>279</v>
      </c>
      <c r="D17290" s="32">
        <v>0.57986111111111116</v>
      </c>
      <c r="E17290">
        <v>10000</v>
      </c>
      <c r="G17290" s="31" t="s">
        <v>97</v>
      </c>
      <c r="H17290">
        <v>7</v>
      </c>
      <c r="I17290" s="31" t="s">
        <v>105</v>
      </c>
    </row>
    <row r="17291" spans="1:9" x14ac:dyDescent="0.3">
      <c r="A17291">
        <v>17322</v>
      </c>
      <c r="B17291">
        <v>3</v>
      </c>
      <c r="C17291">
        <v>279</v>
      </c>
      <c r="D17291" s="32">
        <v>0.62083333333333335</v>
      </c>
      <c r="E17291">
        <v>10000</v>
      </c>
      <c r="G17291" s="31" t="s">
        <v>97</v>
      </c>
      <c r="H17291">
        <v>8</v>
      </c>
      <c r="I17291" s="31" t="s">
        <v>104</v>
      </c>
    </row>
    <row r="17292" spans="1:9" x14ac:dyDescent="0.3">
      <c r="A17292">
        <v>17323</v>
      </c>
      <c r="B17292">
        <v>2</v>
      </c>
      <c r="C17292">
        <v>279</v>
      </c>
      <c r="D17292" s="32">
        <v>0.63958333333333328</v>
      </c>
      <c r="E17292">
        <v>10000</v>
      </c>
      <c r="G17292" s="31" t="s">
        <v>97</v>
      </c>
      <c r="H17292">
        <v>8</v>
      </c>
      <c r="I17292" s="31" t="s">
        <v>98</v>
      </c>
    </row>
    <row r="17293" spans="1:9" x14ac:dyDescent="0.3">
      <c r="A17293">
        <v>17324</v>
      </c>
      <c r="B17293">
        <v>6</v>
      </c>
      <c r="C17293">
        <v>279</v>
      </c>
      <c r="D17293" s="32">
        <v>0.77777777777777779</v>
      </c>
      <c r="E17293">
        <v>10000</v>
      </c>
      <c r="G17293" s="31" t="s">
        <v>97</v>
      </c>
      <c r="H17293">
        <v>8</v>
      </c>
      <c r="I17293" s="31" t="s">
        <v>100</v>
      </c>
    </row>
    <row r="17294" spans="1:9" x14ac:dyDescent="0.3">
      <c r="A17294">
        <v>17325</v>
      </c>
      <c r="B17294">
        <v>4</v>
      </c>
      <c r="C17294">
        <v>279</v>
      </c>
      <c r="D17294" s="32">
        <v>0.63263888888888886</v>
      </c>
      <c r="E17294">
        <v>10000</v>
      </c>
      <c r="G17294" s="31" t="s">
        <v>97</v>
      </c>
      <c r="H17294">
        <v>8</v>
      </c>
      <c r="I17294" s="31" t="s">
        <v>103</v>
      </c>
    </row>
    <row r="17295" spans="1:9" x14ac:dyDescent="0.3">
      <c r="A17295">
        <v>17326</v>
      </c>
      <c r="B17295">
        <v>8</v>
      </c>
      <c r="C17295">
        <v>279</v>
      </c>
      <c r="D17295" s="32">
        <v>0.68680555555555556</v>
      </c>
      <c r="E17295">
        <v>10000</v>
      </c>
      <c r="G17295" s="31" t="s">
        <v>97</v>
      </c>
      <c r="H17295">
        <v>8</v>
      </c>
      <c r="I17295" s="31" t="s">
        <v>101</v>
      </c>
    </row>
    <row r="17296" spans="1:9" x14ac:dyDescent="0.3">
      <c r="A17296">
        <v>17327</v>
      </c>
      <c r="B17296">
        <v>5</v>
      </c>
      <c r="C17296">
        <v>279</v>
      </c>
      <c r="D17296" s="32">
        <v>0.59861111111111109</v>
      </c>
      <c r="E17296">
        <v>13000</v>
      </c>
      <c r="F17296">
        <v>1000</v>
      </c>
      <c r="G17296" s="31" t="s">
        <v>97</v>
      </c>
      <c r="H17296">
        <v>8</v>
      </c>
      <c r="I17296" s="31" t="s">
        <v>105</v>
      </c>
    </row>
    <row r="17297" spans="1:9" x14ac:dyDescent="0.3">
      <c r="A17297">
        <v>17328</v>
      </c>
      <c r="B17297">
        <v>3</v>
      </c>
      <c r="C17297">
        <v>279</v>
      </c>
      <c r="D17297" s="32">
        <v>0.66111111111111109</v>
      </c>
      <c r="E17297">
        <v>10000</v>
      </c>
      <c r="G17297" s="31" t="s">
        <v>102</v>
      </c>
      <c r="H17297">
        <v>9</v>
      </c>
      <c r="I17297" s="31" t="s">
        <v>104</v>
      </c>
    </row>
    <row r="17298" spans="1:9" x14ac:dyDescent="0.3">
      <c r="A17298">
        <v>17329</v>
      </c>
      <c r="B17298">
        <v>2</v>
      </c>
      <c r="C17298">
        <v>279</v>
      </c>
      <c r="D17298" s="32">
        <v>0.68402777777777779</v>
      </c>
      <c r="E17298">
        <v>10000</v>
      </c>
      <c r="G17298" s="31" t="s">
        <v>102</v>
      </c>
      <c r="H17298">
        <v>9</v>
      </c>
      <c r="I17298" s="31" t="s">
        <v>98</v>
      </c>
    </row>
    <row r="17299" spans="1:9" x14ac:dyDescent="0.3">
      <c r="A17299">
        <v>17330</v>
      </c>
      <c r="B17299">
        <v>6</v>
      </c>
      <c r="C17299">
        <v>279</v>
      </c>
      <c r="D17299" s="32">
        <v>0.79861111111111116</v>
      </c>
      <c r="E17299">
        <v>10000</v>
      </c>
      <c r="G17299" s="31" t="s">
        <v>97</v>
      </c>
      <c r="H17299">
        <v>9</v>
      </c>
      <c r="I17299" s="31" t="s">
        <v>100</v>
      </c>
    </row>
    <row r="17300" spans="1:9" x14ac:dyDescent="0.3">
      <c r="A17300">
        <v>17331</v>
      </c>
      <c r="B17300">
        <v>4</v>
      </c>
      <c r="C17300">
        <v>279</v>
      </c>
      <c r="D17300" s="32">
        <v>0.69166666666666665</v>
      </c>
      <c r="E17300">
        <v>10000</v>
      </c>
      <c r="G17300" s="31" t="s">
        <v>97</v>
      </c>
      <c r="H17300">
        <v>9</v>
      </c>
      <c r="I17300" s="31" t="s">
        <v>103</v>
      </c>
    </row>
    <row r="17301" spans="1:9" x14ac:dyDescent="0.3">
      <c r="A17301">
        <v>17332</v>
      </c>
      <c r="B17301">
        <v>8</v>
      </c>
      <c r="C17301">
        <v>279</v>
      </c>
      <c r="D17301" s="32">
        <v>0.72013888888888888</v>
      </c>
      <c r="E17301">
        <v>10000</v>
      </c>
      <c r="F17301">
        <v>500</v>
      </c>
      <c r="G17301" s="31" t="s">
        <v>97</v>
      </c>
      <c r="H17301">
        <v>9</v>
      </c>
      <c r="I17301" s="31" t="s">
        <v>101</v>
      </c>
    </row>
    <row r="17302" spans="1:9" x14ac:dyDescent="0.3">
      <c r="A17302">
        <v>17333</v>
      </c>
      <c r="B17302">
        <v>5</v>
      </c>
      <c r="C17302">
        <v>279</v>
      </c>
      <c r="D17302" s="32">
        <v>0.62986111111111109</v>
      </c>
      <c r="E17302">
        <v>10000</v>
      </c>
      <c r="G17302" s="31" t="s">
        <v>102</v>
      </c>
      <c r="H17302">
        <v>9</v>
      </c>
      <c r="I17302" s="31" t="s">
        <v>105</v>
      </c>
    </row>
    <row r="17303" spans="1:9" x14ac:dyDescent="0.3">
      <c r="A17303">
        <v>17334</v>
      </c>
      <c r="B17303">
        <v>3</v>
      </c>
      <c r="C17303">
        <v>279</v>
      </c>
      <c r="D17303" s="32">
        <v>0.70208333333333328</v>
      </c>
      <c r="E17303">
        <v>10000</v>
      </c>
      <c r="G17303" s="31" t="s">
        <v>102</v>
      </c>
      <c r="H17303">
        <v>10</v>
      </c>
      <c r="I17303" s="31" t="s">
        <v>104</v>
      </c>
    </row>
    <row r="17304" spans="1:9" x14ac:dyDescent="0.3">
      <c r="A17304">
        <v>17335</v>
      </c>
      <c r="B17304">
        <v>2</v>
      </c>
      <c r="C17304">
        <v>279</v>
      </c>
      <c r="D17304" s="32">
        <v>0.76875000000000004</v>
      </c>
      <c r="E17304">
        <v>10000</v>
      </c>
      <c r="G17304" s="31" t="s">
        <v>102</v>
      </c>
      <c r="H17304">
        <v>10</v>
      </c>
      <c r="I17304" s="31" t="s">
        <v>98</v>
      </c>
    </row>
    <row r="17305" spans="1:9" x14ac:dyDescent="0.3">
      <c r="A17305">
        <v>17336</v>
      </c>
      <c r="B17305">
        <v>4</v>
      </c>
      <c r="C17305">
        <v>279</v>
      </c>
      <c r="D17305" s="32">
        <v>0.72013888888888888</v>
      </c>
      <c r="E17305">
        <v>10000</v>
      </c>
      <c r="G17305" s="31" t="s">
        <v>102</v>
      </c>
      <c r="H17305">
        <v>10</v>
      </c>
      <c r="I17305" s="31" t="s">
        <v>103</v>
      </c>
    </row>
    <row r="17306" spans="1:9" x14ac:dyDescent="0.3">
      <c r="A17306">
        <v>17337</v>
      </c>
      <c r="B17306">
        <v>8</v>
      </c>
      <c r="C17306">
        <v>279</v>
      </c>
      <c r="D17306" s="32">
        <v>0.7583333333333333</v>
      </c>
      <c r="E17306">
        <v>10000</v>
      </c>
      <c r="G17306" s="31" t="s">
        <v>102</v>
      </c>
      <c r="H17306">
        <v>10</v>
      </c>
      <c r="I17306" s="31" t="s">
        <v>101</v>
      </c>
    </row>
    <row r="17307" spans="1:9" x14ac:dyDescent="0.3">
      <c r="A17307">
        <v>17338</v>
      </c>
      <c r="B17307">
        <v>5</v>
      </c>
      <c r="C17307">
        <v>279</v>
      </c>
      <c r="D17307" s="32">
        <v>0.65694444444444444</v>
      </c>
      <c r="E17307">
        <v>10000</v>
      </c>
      <c r="G17307" s="31" t="s">
        <v>97</v>
      </c>
      <c r="H17307">
        <v>10</v>
      </c>
      <c r="I17307" s="31" t="s">
        <v>105</v>
      </c>
    </row>
    <row r="17308" spans="1:9" x14ac:dyDescent="0.3">
      <c r="A17308">
        <v>17339</v>
      </c>
      <c r="B17308">
        <v>3</v>
      </c>
      <c r="C17308">
        <v>279</v>
      </c>
      <c r="D17308" s="32">
        <v>0.7368055555555556</v>
      </c>
      <c r="E17308">
        <v>13000</v>
      </c>
      <c r="F17308">
        <v>5000</v>
      </c>
      <c r="G17308" s="31" t="s">
        <v>102</v>
      </c>
      <c r="H17308">
        <v>11</v>
      </c>
      <c r="I17308" s="31" t="s">
        <v>104</v>
      </c>
    </row>
    <row r="17309" spans="1:9" x14ac:dyDescent="0.3">
      <c r="A17309">
        <v>17340</v>
      </c>
      <c r="B17309">
        <v>2</v>
      </c>
      <c r="C17309">
        <v>279</v>
      </c>
      <c r="D17309" s="32">
        <v>0.80625000000000002</v>
      </c>
      <c r="E17309">
        <v>10000</v>
      </c>
      <c r="G17309" s="31" t="s">
        <v>97</v>
      </c>
      <c r="H17309">
        <v>11</v>
      </c>
      <c r="I17309" s="31" t="s">
        <v>98</v>
      </c>
    </row>
    <row r="17310" spans="1:9" x14ac:dyDescent="0.3">
      <c r="A17310">
        <v>17341</v>
      </c>
      <c r="B17310">
        <v>4</v>
      </c>
      <c r="C17310">
        <v>279</v>
      </c>
      <c r="D17310" s="32">
        <v>0.7583333333333333</v>
      </c>
      <c r="E17310">
        <v>10000</v>
      </c>
      <c r="G17310" s="31" t="s">
        <v>102</v>
      </c>
      <c r="H17310">
        <v>11</v>
      </c>
      <c r="I17310" s="31" t="s">
        <v>103</v>
      </c>
    </row>
    <row r="17311" spans="1:9" x14ac:dyDescent="0.3">
      <c r="A17311">
        <v>17342</v>
      </c>
      <c r="B17311">
        <v>8</v>
      </c>
      <c r="C17311">
        <v>279</v>
      </c>
      <c r="D17311" s="32">
        <v>0.79374999999999996</v>
      </c>
      <c r="E17311">
        <v>10000</v>
      </c>
      <c r="F17311">
        <v>200</v>
      </c>
      <c r="G17311" s="31" t="s">
        <v>102</v>
      </c>
      <c r="H17311">
        <v>11</v>
      </c>
      <c r="I17311" s="31" t="s">
        <v>101</v>
      </c>
    </row>
    <row r="17312" spans="1:9" x14ac:dyDescent="0.3">
      <c r="A17312">
        <v>17343</v>
      </c>
      <c r="B17312">
        <v>5</v>
      </c>
      <c r="C17312">
        <v>279</v>
      </c>
      <c r="D17312" s="32">
        <v>0.6791666666666667</v>
      </c>
      <c r="E17312">
        <v>13000</v>
      </c>
      <c r="F17312">
        <v>2000</v>
      </c>
      <c r="G17312" s="31" t="s">
        <v>102</v>
      </c>
      <c r="H17312">
        <v>11</v>
      </c>
      <c r="I17312" s="31" t="s">
        <v>105</v>
      </c>
    </row>
    <row r="17313" spans="1:9" x14ac:dyDescent="0.3">
      <c r="A17313">
        <v>17344</v>
      </c>
      <c r="B17313">
        <v>3</v>
      </c>
      <c r="C17313">
        <v>279</v>
      </c>
      <c r="D17313" s="32">
        <v>0.76944444444444449</v>
      </c>
      <c r="E17313">
        <v>10000</v>
      </c>
      <c r="G17313" s="31" t="s">
        <v>97</v>
      </c>
      <c r="H17313">
        <v>12</v>
      </c>
      <c r="I17313" s="31" t="s">
        <v>104</v>
      </c>
    </row>
    <row r="17314" spans="1:9" x14ac:dyDescent="0.3">
      <c r="A17314">
        <v>17345</v>
      </c>
      <c r="B17314">
        <v>2</v>
      </c>
      <c r="C17314">
        <v>279</v>
      </c>
      <c r="D17314" s="32">
        <v>0.82361111111111107</v>
      </c>
      <c r="E17314">
        <v>10000</v>
      </c>
      <c r="G17314" s="31" t="s">
        <v>97</v>
      </c>
      <c r="H17314">
        <v>12</v>
      </c>
      <c r="I17314" s="31" t="s">
        <v>98</v>
      </c>
    </row>
    <row r="17315" spans="1:9" x14ac:dyDescent="0.3">
      <c r="A17315">
        <v>17346</v>
      </c>
      <c r="B17315">
        <v>4</v>
      </c>
      <c r="C17315">
        <v>279</v>
      </c>
      <c r="D17315" s="32">
        <v>0.76944444444444449</v>
      </c>
      <c r="E17315">
        <v>10000</v>
      </c>
      <c r="G17315" s="31" t="s">
        <v>102</v>
      </c>
      <c r="H17315">
        <v>12</v>
      </c>
      <c r="I17315" s="31" t="s">
        <v>103</v>
      </c>
    </row>
    <row r="17316" spans="1:9" x14ac:dyDescent="0.3">
      <c r="A17316">
        <v>17347</v>
      </c>
      <c r="B17316">
        <v>8</v>
      </c>
      <c r="C17316">
        <v>279</v>
      </c>
      <c r="D17316" s="32">
        <v>0.82291666666666663</v>
      </c>
      <c r="E17316">
        <v>10000</v>
      </c>
      <c r="G17316" s="31" t="s">
        <v>97</v>
      </c>
      <c r="H17316">
        <v>12</v>
      </c>
      <c r="I17316" s="31" t="s">
        <v>101</v>
      </c>
    </row>
    <row r="17317" spans="1:9" x14ac:dyDescent="0.3">
      <c r="A17317">
        <v>17348</v>
      </c>
      <c r="B17317">
        <v>5</v>
      </c>
      <c r="C17317">
        <v>279</v>
      </c>
      <c r="D17317" s="32">
        <v>0.72152777777777777</v>
      </c>
      <c r="E17317">
        <v>10000</v>
      </c>
      <c r="G17317" s="31" t="s">
        <v>97</v>
      </c>
      <c r="H17317">
        <v>12</v>
      </c>
      <c r="I17317" s="31" t="s">
        <v>105</v>
      </c>
    </row>
    <row r="17318" spans="1:9" x14ac:dyDescent="0.3">
      <c r="A17318">
        <v>17349</v>
      </c>
      <c r="B17318">
        <v>3</v>
      </c>
      <c r="C17318">
        <v>279</v>
      </c>
      <c r="D17318" s="32">
        <v>0.79374999999999996</v>
      </c>
      <c r="E17318">
        <v>10000</v>
      </c>
      <c r="F17318">
        <v>2000</v>
      </c>
      <c r="G17318" s="31" t="s">
        <v>102</v>
      </c>
      <c r="H17318">
        <v>13</v>
      </c>
      <c r="I17318" s="31" t="s">
        <v>104</v>
      </c>
    </row>
    <row r="17319" spans="1:9" x14ac:dyDescent="0.3">
      <c r="A17319">
        <v>17350</v>
      </c>
      <c r="B17319">
        <v>2</v>
      </c>
      <c r="C17319">
        <v>279</v>
      </c>
      <c r="D17319" s="32">
        <v>0.83680555555555558</v>
      </c>
      <c r="E17319">
        <v>10000</v>
      </c>
      <c r="F17319">
        <v>1000</v>
      </c>
      <c r="G17319" s="31" t="s">
        <v>97</v>
      </c>
      <c r="H17319">
        <v>13</v>
      </c>
      <c r="I17319" s="31" t="s">
        <v>98</v>
      </c>
    </row>
    <row r="17320" spans="1:9" x14ac:dyDescent="0.3">
      <c r="A17320">
        <v>17351</v>
      </c>
      <c r="B17320">
        <v>4</v>
      </c>
      <c r="C17320">
        <v>279</v>
      </c>
      <c r="D17320" s="32">
        <v>0.79791666666666672</v>
      </c>
      <c r="E17320">
        <v>10000</v>
      </c>
      <c r="G17320" s="31" t="s">
        <v>97</v>
      </c>
      <c r="H17320">
        <v>13</v>
      </c>
      <c r="I17320" s="31" t="s">
        <v>103</v>
      </c>
    </row>
    <row r="17321" spans="1:9" x14ac:dyDescent="0.3">
      <c r="A17321">
        <v>17352</v>
      </c>
      <c r="B17321">
        <v>8</v>
      </c>
      <c r="C17321">
        <v>279</v>
      </c>
      <c r="D17321" s="32"/>
      <c r="E17321">
        <v>10000</v>
      </c>
      <c r="G17321" s="31" t="s">
        <v>102</v>
      </c>
      <c r="H17321">
        <v>13</v>
      </c>
      <c r="I17321" s="31" t="s">
        <v>101</v>
      </c>
    </row>
    <row r="17322" spans="1:9" x14ac:dyDescent="0.3">
      <c r="A17322">
        <v>17353</v>
      </c>
      <c r="B17322">
        <v>5</v>
      </c>
      <c r="C17322">
        <v>279</v>
      </c>
      <c r="D17322" s="32">
        <v>0.74583333333333335</v>
      </c>
      <c r="E17322">
        <v>10000</v>
      </c>
      <c r="G17322" s="31" t="s">
        <v>97</v>
      </c>
      <c r="H17322">
        <v>13</v>
      </c>
      <c r="I17322" s="31" t="s">
        <v>105</v>
      </c>
    </row>
    <row r="17323" spans="1:9" x14ac:dyDescent="0.3">
      <c r="A17323">
        <v>17354</v>
      </c>
      <c r="B17323">
        <v>3</v>
      </c>
      <c r="C17323">
        <v>279</v>
      </c>
      <c r="D17323" s="32">
        <v>0.82638888888888884</v>
      </c>
      <c r="E17323">
        <v>10000</v>
      </c>
      <c r="G17323" s="31" t="s">
        <v>97</v>
      </c>
      <c r="H17323">
        <v>14</v>
      </c>
      <c r="I17323" s="31" t="s">
        <v>104</v>
      </c>
    </row>
    <row r="17324" spans="1:9" x14ac:dyDescent="0.3">
      <c r="A17324">
        <v>17355</v>
      </c>
      <c r="B17324">
        <v>4</v>
      </c>
      <c r="C17324">
        <v>279</v>
      </c>
      <c r="D17324" s="32">
        <v>0.8354166666666667</v>
      </c>
      <c r="E17324">
        <v>10000</v>
      </c>
      <c r="G17324" s="31" t="s">
        <v>97</v>
      </c>
      <c r="H17324">
        <v>14</v>
      </c>
      <c r="I17324" s="31" t="s">
        <v>103</v>
      </c>
    </row>
    <row r="17325" spans="1:9" x14ac:dyDescent="0.3">
      <c r="A17325">
        <v>17356</v>
      </c>
      <c r="B17325">
        <v>8</v>
      </c>
      <c r="C17325">
        <v>279</v>
      </c>
      <c r="D17325" s="32"/>
      <c r="E17325">
        <v>10000</v>
      </c>
      <c r="G17325" s="31" t="s">
        <v>102</v>
      </c>
      <c r="H17325">
        <v>14</v>
      </c>
      <c r="I17325" s="31" t="s">
        <v>101</v>
      </c>
    </row>
    <row r="17326" spans="1:9" x14ac:dyDescent="0.3">
      <c r="A17326">
        <v>17357</v>
      </c>
      <c r="B17326">
        <v>5</v>
      </c>
      <c r="C17326">
        <v>279</v>
      </c>
      <c r="D17326" s="32">
        <v>0.76944444444444449</v>
      </c>
      <c r="E17326">
        <v>10000</v>
      </c>
      <c r="G17326" s="31" t="s">
        <v>97</v>
      </c>
      <c r="H17326">
        <v>14</v>
      </c>
      <c r="I17326" s="31" t="s">
        <v>105</v>
      </c>
    </row>
    <row r="17327" spans="1:9" x14ac:dyDescent="0.3">
      <c r="A17327">
        <v>17358</v>
      </c>
      <c r="B17327">
        <v>3</v>
      </c>
      <c r="C17327">
        <v>279</v>
      </c>
      <c r="D17327" s="32"/>
      <c r="E17327">
        <v>10000</v>
      </c>
      <c r="G17327" s="31" t="s">
        <v>97</v>
      </c>
      <c r="H17327">
        <v>15</v>
      </c>
      <c r="I17327" s="31" t="s">
        <v>104</v>
      </c>
    </row>
    <row r="17328" spans="1:9" x14ac:dyDescent="0.3">
      <c r="A17328">
        <v>17359</v>
      </c>
      <c r="B17328">
        <v>5</v>
      </c>
      <c r="C17328">
        <v>279</v>
      </c>
      <c r="D17328" s="32">
        <v>0.79583333333333328</v>
      </c>
      <c r="E17328">
        <v>10000</v>
      </c>
      <c r="G17328" s="31" t="s">
        <v>102</v>
      </c>
      <c r="H17328">
        <v>15</v>
      </c>
      <c r="I17328" s="31" t="s">
        <v>105</v>
      </c>
    </row>
    <row r="17329" spans="1:9" x14ac:dyDescent="0.3">
      <c r="A17329">
        <v>17360</v>
      </c>
      <c r="B17329">
        <v>5</v>
      </c>
      <c r="C17329">
        <v>279</v>
      </c>
      <c r="D17329" s="32">
        <v>0.81597222222222221</v>
      </c>
      <c r="E17329">
        <v>10000</v>
      </c>
      <c r="G17329" s="31" t="s">
        <v>97</v>
      </c>
      <c r="H17329">
        <v>16</v>
      </c>
      <c r="I17329" s="31" t="s">
        <v>105</v>
      </c>
    </row>
    <row r="17330" spans="1:9" x14ac:dyDescent="0.3">
      <c r="A17330">
        <v>17361</v>
      </c>
      <c r="B17330">
        <v>5</v>
      </c>
      <c r="C17330">
        <v>279</v>
      </c>
      <c r="D17330" s="32">
        <v>0.83402777777777781</v>
      </c>
      <c r="E17330">
        <v>10000</v>
      </c>
      <c r="G17330" s="31" t="s">
        <v>97</v>
      </c>
      <c r="H17330">
        <v>17</v>
      </c>
      <c r="I17330" s="31" t="s">
        <v>105</v>
      </c>
    </row>
    <row r="17331" spans="1:9" x14ac:dyDescent="0.3">
      <c r="A17331">
        <v>17362</v>
      </c>
      <c r="B17331">
        <v>5</v>
      </c>
      <c r="C17331">
        <v>279</v>
      </c>
      <c r="D17331" s="32"/>
      <c r="E17331">
        <v>10000</v>
      </c>
      <c r="G17331" s="31" t="s">
        <v>97</v>
      </c>
      <c r="H17331">
        <v>18</v>
      </c>
      <c r="I17331" s="31" t="s">
        <v>105</v>
      </c>
    </row>
    <row r="17332" spans="1:9" x14ac:dyDescent="0.3">
      <c r="A17332">
        <v>17363</v>
      </c>
      <c r="B17332">
        <v>3</v>
      </c>
      <c r="C17332">
        <v>280</v>
      </c>
      <c r="D17332" s="32">
        <v>0.4375</v>
      </c>
      <c r="E17332">
        <v>10000</v>
      </c>
      <c r="G17332" s="31" t="s">
        <v>97</v>
      </c>
      <c r="H17332">
        <v>4</v>
      </c>
      <c r="I17332" s="31" t="s">
        <v>104</v>
      </c>
    </row>
    <row r="17333" spans="1:9" x14ac:dyDescent="0.3">
      <c r="A17333">
        <v>17364</v>
      </c>
      <c r="B17333">
        <v>2</v>
      </c>
      <c r="C17333">
        <v>280</v>
      </c>
      <c r="D17333" s="32">
        <v>0.47361111111111109</v>
      </c>
      <c r="E17333">
        <v>10000</v>
      </c>
      <c r="G17333" s="31" t="s">
        <v>97</v>
      </c>
      <c r="H17333">
        <v>4</v>
      </c>
      <c r="I17333" s="31" t="s">
        <v>98</v>
      </c>
    </row>
    <row r="17334" spans="1:9" x14ac:dyDescent="0.3">
      <c r="A17334">
        <v>17365</v>
      </c>
      <c r="B17334">
        <v>1</v>
      </c>
      <c r="C17334">
        <v>280</v>
      </c>
      <c r="D17334" s="32">
        <v>0.46805555555555556</v>
      </c>
      <c r="E17334">
        <v>10000</v>
      </c>
      <c r="G17334" s="31" t="s">
        <v>97</v>
      </c>
      <c r="H17334">
        <v>4</v>
      </c>
      <c r="I17334" s="31" t="s">
        <v>99</v>
      </c>
    </row>
    <row r="17335" spans="1:9" x14ac:dyDescent="0.3">
      <c r="A17335">
        <v>17366</v>
      </c>
      <c r="B17335">
        <v>6</v>
      </c>
      <c r="C17335">
        <v>280</v>
      </c>
      <c r="D17335" s="32">
        <v>0.57291666666666663</v>
      </c>
      <c r="E17335">
        <v>10000</v>
      </c>
      <c r="G17335" s="31" t="s">
        <v>97</v>
      </c>
      <c r="H17335">
        <v>4</v>
      </c>
      <c r="I17335" s="31" t="s">
        <v>100</v>
      </c>
    </row>
    <row r="17336" spans="1:9" x14ac:dyDescent="0.3">
      <c r="A17336">
        <v>17367</v>
      </c>
      <c r="B17336">
        <v>4</v>
      </c>
      <c r="C17336">
        <v>280</v>
      </c>
      <c r="D17336" s="32">
        <v>0.43958333333333333</v>
      </c>
      <c r="E17336">
        <v>10000</v>
      </c>
      <c r="G17336" s="31" t="s">
        <v>97</v>
      </c>
      <c r="H17336">
        <v>4</v>
      </c>
      <c r="I17336" s="31" t="s">
        <v>103</v>
      </c>
    </row>
    <row r="17337" spans="1:9" x14ac:dyDescent="0.3">
      <c r="A17337">
        <v>17368</v>
      </c>
      <c r="B17337">
        <v>8</v>
      </c>
      <c r="C17337">
        <v>280</v>
      </c>
      <c r="D17337" s="32">
        <v>0.48055555555555557</v>
      </c>
      <c r="E17337">
        <v>10000</v>
      </c>
      <c r="G17337" s="31" t="s">
        <v>97</v>
      </c>
      <c r="H17337">
        <v>4</v>
      </c>
      <c r="I17337" s="31" t="s">
        <v>101</v>
      </c>
    </row>
    <row r="17338" spans="1:9" x14ac:dyDescent="0.3">
      <c r="A17338">
        <v>17369</v>
      </c>
      <c r="B17338">
        <v>5</v>
      </c>
      <c r="C17338">
        <v>280</v>
      </c>
      <c r="D17338" s="32">
        <v>0.42638888888888887</v>
      </c>
      <c r="E17338">
        <v>10000</v>
      </c>
      <c r="G17338" s="31" t="s">
        <v>102</v>
      </c>
      <c r="H17338">
        <v>4</v>
      </c>
      <c r="I17338" s="31" t="s">
        <v>105</v>
      </c>
    </row>
    <row r="17339" spans="1:9" x14ac:dyDescent="0.3">
      <c r="A17339">
        <v>17370</v>
      </c>
      <c r="B17339">
        <v>3</v>
      </c>
      <c r="C17339">
        <v>280</v>
      </c>
      <c r="D17339" s="32">
        <v>0.45763888888888887</v>
      </c>
      <c r="E17339">
        <v>10000</v>
      </c>
      <c r="F17339">
        <v>3000</v>
      </c>
      <c r="G17339" s="31" t="s">
        <v>102</v>
      </c>
      <c r="H17339">
        <v>5</v>
      </c>
      <c r="I17339" s="31" t="s">
        <v>104</v>
      </c>
    </row>
    <row r="17340" spans="1:9" x14ac:dyDescent="0.3">
      <c r="A17340">
        <v>17371</v>
      </c>
      <c r="B17340">
        <v>2</v>
      </c>
      <c r="C17340">
        <v>280</v>
      </c>
      <c r="D17340" s="32">
        <v>0.49305555555555558</v>
      </c>
      <c r="E17340">
        <v>10000</v>
      </c>
      <c r="G17340" s="31" t="s">
        <v>102</v>
      </c>
      <c r="H17340">
        <v>5</v>
      </c>
      <c r="I17340" s="31" t="s">
        <v>98</v>
      </c>
    </row>
    <row r="17341" spans="1:9" x14ac:dyDescent="0.3">
      <c r="A17341">
        <v>17372</v>
      </c>
      <c r="B17341">
        <v>1</v>
      </c>
      <c r="C17341">
        <v>280</v>
      </c>
      <c r="D17341" s="32">
        <v>0.5180555555555556</v>
      </c>
      <c r="E17341">
        <v>10000</v>
      </c>
      <c r="G17341" s="31" t="s">
        <v>102</v>
      </c>
      <c r="H17341">
        <v>5</v>
      </c>
      <c r="I17341" s="31" t="s">
        <v>99</v>
      </c>
    </row>
    <row r="17342" spans="1:9" x14ac:dyDescent="0.3">
      <c r="A17342">
        <v>17373</v>
      </c>
      <c r="B17342">
        <v>6</v>
      </c>
      <c r="C17342">
        <v>280</v>
      </c>
      <c r="D17342" s="32">
        <v>0.65763888888888888</v>
      </c>
      <c r="E17342">
        <v>10000</v>
      </c>
      <c r="F17342">
        <v>5000</v>
      </c>
      <c r="G17342" s="31" t="s">
        <v>102</v>
      </c>
      <c r="H17342">
        <v>5</v>
      </c>
      <c r="I17342" s="31" t="s">
        <v>100</v>
      </c>
    </row>
    <row r="17343" spans="1:9" x14ac:dyDescent="0.3">
      <c r="A17343">
        <v>17374</v>
      </c>
      <c r="B17343">
        <v>4</v>
      </c>
      <c r="C17343">
        <v>280</v>
      </c>
      <c r="D17343" s="32">
        <v>0.46180555555555558</v>
      </c>
      <c r="E17343">
        <v>10000</v>
      </c>
      <c r="G17343" s="31" t="s">
        <v>97</v>
      </c>
      <c r="H17343">
        <v>5</v>
      </c>
      <c r="I17343" s="31" t="s">
        <v>103</v>
      </c>
    </row>
    <row r="17344" spans="1:9" x14ac:dyDescent="0.3">
      <c r="A17344">
        <v>17375</v>
      </c>
      <c r="B17344">
        <v>8</v>
      </c>
      <c r="C17344">
        <v>280</v>
      </c>
      <c r="D17344" s="32">
        <v>0.5395833333333333</v>
      </c>
      <c r="E17344">
        <v>13000</v>
      </c>
      <c r="G17344" s="31" t="s">
        <v>97</v>
      </c>
      <c r="H17344">
        <v>5</v>
      </c>
      <c r="I17344" s="31" t="s">
        <v>101</v>
      </c>
    </row>
    <row r="17345" spans="1:9" x14ac:dyDescent="0.3">
      <c r="A17345">
        <v>17376</v>
      </c>
      <c r="B17345">
        <v>5</v>
      </c>
      <c r="C17345">
        <v>280</v>
      </c>
      <c r="D17345" s="32">
        <v>0.44861111111111113</v>
      </c>
      <c r="E17345">
        <v>10000</v>
      </c>
      <c r="G17345" s="31" t="s">
        <v>97</v>
      </c>
      <c r="H17345">
        <v>5</v>
      </c>
      <c r="I17345" s="31" t="s">
        <v>105</v>
      </c>
    </row>
    <row r="17346" spans="1:9" x14ac:dyDescent="0.3">
      <c r="A17346">
        <v>17377</v>
      </c>
      <c r="B17346">
        <v>3</v>
      </c>
      <c r="C17346">
        <v>280</v>
      </c>
      <c r="D17346" s="32">
        <v>0.47986111111111113</v>
      </c>
      <c r="E17346">
        <v>13000</v>
      </c>
      <c r="F17346">
        <v>4000</v>
      </c>
      <c r="G17346" s="31" t="s">
        <v>102</v>
      </c>
      <c r="H17346">
        <v>6</v>
      </c>
      <c r="I17346" s="31" t="s">
        <v>104</v>
      </c>
    </row>
    <row r="17347" spans="1:9" x14ac:dyDescent="0.3">
      <c r="A17347">
        <v>17378</v>
      </c>
      <c r="B17347">
        <v>2</v>
      </c>
      <c r="C17347">
        <v>280</v>
      </c>
      <c r="D17347" s="32">
        <v>0.59930555555555554</v>
      </c>
      <c r="E17347">
        <v>10000</v>
      </c>
      <c r="G17347" s="31" t="s">
        <v>102</v>
      </c>
      <c r="H17347">
        <v>6</v>
      </c>
      <c r="I17347" s="31" t="s">
        <v>98</v>
      </c>
    </row>
    <row r="17348" spans="1:9" x14ac:dyDescent="0.3">
      <c r="A17348">
        <v>17379</v>
      </c>
      <c r="B17348">
        <v>1</v>
      </c>
      <c r="C17348">
        <v>280</v>
      </c>
      <c r="D17348" s="32">
        <v>0.60763888888888884</v>
      </c>
      <c r="E17348">
        <v>10000</v>
      </c>
      <c r="G17348" s="31" t="s">
        <v>102</v>
      </c>
      <c r="H17348">
        <v>6</v>
      </c>
      <c r="I17348" s="31" t="s">
        <v>99</v>
      </c>
    </row>
    <row r="17349" spans="1:9" x14ac:dyDescent="0.3">
      <c r="A17349">
        <v>17380</v>
      </c>
      <c r="B17349">
        <v>6</v>
      </c>
      <c r="C17349">
        <v>280</v>
      </c>
      <c r="D17349" s="32">
        <v>0.69374999999999998</v>
      </c>
      <c r="E17349">
        <v>10000</v>
      </c>
      <c r="G17349" s="31" t="s">
        <v>97</v>
      </c>
      <c r="H17349">
        <v>6</v>
      </c>
      <c r="I17349" s="31" t="s">
        <v>100</v>
      </c>
    </row>
    <row r="17350" spans="1:9" x14ac:dyDescent="0.3">
      <c r="A17350">
        <v>17381</v>
      </c>
      <c r="B17350">
        <v>4</v>
      </c>
      <c r="C17350">
        <v>280</v>
      </c>
      <c r="D17350" s="32">
        <v>0.56597222222222221</v>
      </c>
      <c r="E17350">
        <v>10000</v>
      </c>
      <c r="G17350" s="31" t="s">
        <v>97</v>
      </c>
      <c r="H17350">
        <v>6</v>
      </c>
      <c r="I17350" s="31" t="s">
        <v>103</v>
      </c>
    </row>
    <row r="17351" spans="1:9" x14ac:dyDescent="0.3">
      <c r="A17351">
        <v>17382</v>
      </c>
      <c r="B17351">
        <v>8</v>
      </c>
      <c r="C17351">
        <v>280</v>
      </c>
      <c r="D17351" s="32">
        <v>0.63263888888888886</v>
      </c>
      <c r="E17351">
        <v>13000</v>
      </c>
      <c r="G17351" s="31" t="s">
        <v>97</v>
      </c>
      <c r="H17351">
        <v>6</v>
      </c>
      <c r="I17351" s="31" t="s">
        <v>101</v>
      </c>
    </row>
    <row r="17352" spans="1:9" x14ac:dyDescent="0.3">
      <c r="A17352">
        <v>17383</v>
      </c>
      <c r="B17352">
        <v>5</v>
      </c>
      <c r="C17352">
        <v>280</v>
      </c>
      <c r="D17352" s="32">
        <v>0.47152777777777777</v>
      </c>
      <c r="E17352">
        <v>10000</v>
      </c>
      <c r="G17352" s="31" t="s">
        <v>97</v>
      </c>
      <c r="H17352">
        <v>6</v>
      </c>
      <c r="I17352" s="31" t="s">
        <v>105</v>
      </c>
    </row>
    <row r="17353" spans="1:9" x14ac:dyDescent="0.3">
      <c r="A17353">
        <v>17384</v>
      </c>
      <c r="B17353">
        <v>3</v>
      </c>
      <c r="C17353">
        <v>280</v>
      </c>
      <c r="D17353" s="32">
        <v>0.51875000000000004</v>
      </c>
      <c r="E17353">
        <v>10000</v>
      </c>
      <c r="F17353">
        <v>2000</v>
      </c>
      <c r="G17353" s="31" t="s">
        <v>102</v>
      </c>
      <c r="H17353">
        <v>7</v>
      </c>
      <c r="I17353" s="31" t="s">
        <v>104</v>
      </c>
    </row>
    <row r="17354" spans="1:9" x14ac:dyDescent="0.3">
      <c r="A17354">
        <v>17385</v>
      </c>
      <c r="B17354">
        <v>2</v>
      </c>
      <c r="C17354">
        <v>280</v>
      </c>
      <c r="D17354" s="32">
        <v>0.62361111111111112</v>
      </c>
      <c r="E17354">
        <v>10000</v>
      </c>
      <c r="G17354" s="31" t="s">
        <v>102</v>
      </c>
      <c r="H17354">
        <v>7</v>
      </c>
      <c r="I17354" s="31" t="s">
        <v>98</v>
      </c>
    </row>
    <row r="17355" spans="1:9" x14ac:dyDescent="0.3">
      <c r="A17355">
        <v>17386</v>
      </c>
      <c r="B17355">
        <v>1</v>
      </c>
      <c r="C17355">
        <v>280</v>
      </c>
      <c r="D17355" s="32">
        <v>0.6381944444444444</v>
      </c>
      <c r="E17355">
        <v>10000</v>
      </c>
      <c r="F17355">
        <v>300</v>
      </c>
      <c r="G17355" s="31" t="s">
        <v>102</v>
      </c>
      <c r="H17355">
        <v>7</v>
      </c>
      <c r="I17355" s="31" t="s">
        <v>99</v>
      </c>
    </row>
    <row r="17356" spans="1:9" x14ac:dyDescent="0.3">
      <c r="A17356">
        <v>17387</v>
      </c>
      <c r="B17356">
        <v>6</v>
      </c>
      <c r="C17356">
        <v>280</v>
      </c>
      <c r="D17356" s="32">
        <v>0.7319444444444444</v>
      </c>
      <c r="E17356">
        <v>10000</v>
      </c>
      <c r="G17356" s="31" t="s">
        <v>97</v>
      </c>
      <c r="H17356">
        <v>7</v>
      </c>
      <c r="I17356" s="31" t="s">
        <v>100</v>
      </c>
    </row>
    <row r="17357" spans="1:9" x14ac:dyDescent="0.3">
      <c r="A17357">
        <v>17388</v>
      </c>
      <c r="B17357">
        <v>4</v>
      </c>
      <c r="C17357">
        <v>280</v>
      </c>
      <c r="D17357" s="32">
        <v>0.60277777777777775</v>
      </c>
      <c r="E17357">
        <v>13000</v>
      </c>
      <c r="G17357" s="31" t="s">
        <v>102</v>
      </c>
      <c r="H17357">
        <v>7</v>
      </c>
      <c r="I17357" s="31" t="s">
        <v>103</v>
      </c>
    </row>
    <row r="17358" spans="1:9" x14ac:dyDescent="0.3">
      <c r="A17358">
        <v>17389</v>
      </c>
      <c r="B17358">
        <v>8</v>
      </c>
      <c r="C17358">
        <v>280</v>
      </c>
      <c r="D17358" s="32">
        <v>0.74583333333333335</v>
      </c>
      <c r="E17358">
        <v>10000</v>
      </c>
      <c r="G17358" s="31" t="s">
        <v>97</v>
      </c>
      <c r="H17358">
        <v>7</v>
      </c>
      <c r="I17358" s="31" t="s">
        <v>101</v>
      </c>
    </row>
    <row r="17359" spans="1:9" x14ac:dyDescent="0.3">
      <c r="A17359">
        <v>17390</v>
      </c>
      <c r="B17359">
        <v>5</v>
      </c>
      <c r="C17359">
        <v>280</v>
      </c>
      <c r="D17359" s="32">
        <v>0.49861111111111112</v>
      </c>
      <c r="E17359">
        <v>10000</v>
      </c>
      <c r="F17359">
        <v>2000</v>
      </c>
      <c r="G17359" s="31" t="s">
        <v>97</v>
      </c>
      <c r="H17359">
        <v>7</v>
      </c>
      <c r="I17359" s="31" t="s">
        <v>105</v>
      </c>
    </row>
    <row r="17360" spans="1:9" x14ac:dyDescent="0.3">
      <c r="A17360">
        <v>17391</v>
      </c>
      <c r="B17360">
        <v>3</v>
      </c>
      <c r="C17360">
        <v>280</v>
      </c>
      <c r="D17360" s="32">
        <v>0.54236111111111107</v>
      </c>
      <c r="E17360">
        <v>10000</v>
      </c>
      <c r="G17360" s="31" t="s">
        <v>97</v>
      </c>
      <c r="H17360">
        <v>8</v>
      </c>
      <c r="I17360" s="31" t="s">
        <v>104</v>
      </c>
    </row>
    <row r="17361" spans="1:9" x14ac:dyDescent="0.3">
      <c r="A17361">
        <v>17392</v>
      </c>
      <c r="B17361">
        <v>2</v>
      </c>
      <c r="C17361">
        <v>280</v>
      </c>
      <c r="D17361" s="32">
        <v>0.64722222222222225</v>
      </c>
      <c r="E17361">
        <v>10000</v>
      </c>
      <c r="G17361" s="31" t="s">
        <v>102</v>
      </c>
      <c r="H17361">
        <v>8</v>
      </c>
      <c r="I17361" s="31" t="s">
        <v>98</v>
      </c>
    </row>
    <row r="17362" spans="1:9" x14ac:dyDescent="0.3">
      <c r="A17362">
        <v>17393</v>
      </c>
      <c r="B17362">
        <v>1</v>
      </c>
      <c r="C17362">
        <v>280</v>
      </c>
      <c r="D17362" s="32">
        <v>0.65833333333333333</v>
      </c>
      <c r="E17362">
        <v>10000</v>
      </c>
      <c r="G17362" s="31" t="s">
        <v>97</v>
      </c>
      <c r="H17362">
        <v>8</v>
      </c>
      <c r="I17362" s="31" t="s">
        <v>99</v>
      </c>
    </row>
    <row r="17363" spans="1:9" x14ac:dyDescent="0.3">
      <c r="A17363">
        <v>17394</v>
      </c>
      <c r="B17363">
        <v>6</v>
      </c>
      <c r="C17363">
        <v>280</v>
      </c>
      <c r="D17363" s="32">
        <v>0.75277777777777777</v>
      </c>
      <c r="E17363">
        <v>10000</v>
      </c>
      <c r="G17363" s="31" t="s">
        <v>102</v>
      </c>
      <c r="H17363">
        <v>8</v>
      </c>
      <c r="I17363" s="31" t="s">
        <v>100</v>
      </c>
    </row>
    <row r="17364" spans="1:9" x14ac:dyDescent="0.3">
      <c r="A17364">
        <v>17395</v>
      </c>
      <c r="B17364">
        <v>4</v>
      </c>
      <c r="C17364">
        <v>280</v>
      </c>
      <c r="D17364" s="32">
        <v>0.62083333333333335</v>
      </c>
      <c r="E17364">
        <v>10000</v>
      </c>
      <c r="G17364" s="31" t="s">
        <v>97</v>
      </c>
      <c r="H17364">
        <v>8</v>
      </c>
      <c r="I17364" s="31" t="s">
        <v>103</v>
      </c>
    </row>
    <row r="17365" spans="1:9" x14ac:dyDescent="0.3">
      <c r="A17365">
        <v>17396</v>
      </c>
      <c r="B17365">
        <v>8</v>
      </c>
      <c r="C17365">
        <v>280</v>
      </c>
      <c r="D17365" s="32">
        <v>0.78402777777777777</v>
      </c>
      <c r="E17365">
        <v>13000</v>
      </c>
      <c r="G17365" s="31" t="s">
        <v>97</v>
      </c>
      <c r="H17365">
        <v>8</v>
      </c>
      <c r="I17365" s="31" t="s">
        <v>101</v>
      </c>
    </row>
    <row r="17366" spans="1:9" x14ac:dyDescent="0.3">
      <c r="A17366">
        <v>17397</v>
      </c>
      <c r="B17366">
        <v>5</v>
      </c>
      <c r="C17366">
        <v>280</v>
      </c>
      <c r="D17366" s="32">
        <v>0.52013888888888893</v>
      </c>
      <c r="E17366">
        <v>10000</v>
      </c>
      <c r="G17366" s="31" t="s">
        <v>97</v>
      </c>
      <c r="H17366">
        <v>8</v>
      </c>
      <c r="I17366" s="31" t="s">
        <v>105</v>
      </c>
    </row>
    <row r="17367" spans="1:9" x14ac:dyDescent="0.3">
      <c r="A17367">
        <v>17398</v>
      </c>
      <c r="B17367">
        <v>3</v>
      </c>
      <c r="C17367">
        <v>280</v>
      </c>
      <c r="D17367" s="32">
        <v>0.5756944444444444</v>
      </c>
      <c r="E17367">
        <v>10000</v>
      </c>
      <c r="G17367" s="31" t="s">
        <v>102</v>
      </c>
      <c r="H17367">
        <v>9</v>
      </c>
      <c r="I17367" s="31" t="s">
        <v>104</v>
      </c>
    </row>
    <row r="17368" spans="1:9" x14ac:dyDescent="0.3">
      <c r="A17368">
        <v>17399</v>
      </c>
      <c r="B17368">
        <v>2</v>
      </c>
      <c r="C17368">
        <v>280</v>
      </c>
      <c r="D17368" s="32">
        <v>0.66666666666666663</v>
      </c>
      <c r="E17368">
        <v>10000</v>
      </c>
      <c r="G17368" s="31" t="s">
        <v>102</v>
      </c>
      <c r="H17368">
        <v>9</v>
      </c>
      <c r="I17368" s="31" t="s">
        <v>98</v>
      </c>
    </row>
    <row r="17369" spans="1:9" x14ac:dyDescent="0.3">
      <c r="A17369">
        <v>17400</v>
      </c>
      <c r="B17369">
        <v>1</v>
      </c>
      <c r="C17369">
        <v>280</v>
      </c>
      <c r="D17369" s="32">
        <v>0.69027777777777777</v>
      </c>
      <c r="E17369">
        <v>10000</v>
      </c>
      <c r="G17369" s="31" t="s">
        <v>102</v>
      </c>
      <c r="H17369">
        <v>9</v>
      </c>
      <c r="I17369" s="31" t="s">
        <v>99</v>
      </c>
    </row>
    <row r="17370" spans="1:9" x14ac:dyDescent="0.3">
      <c r="A17370">
        <v>17401</v>
      </c>
      <c r="B17370">
        <v>4</v>
      </c>
      <c r="C17370">
        <v>280</v>
      </c>
      <c r="D17370" s="32">
        <v>0.6381944444444444</v>
      </c>
      <c r="E17370">
        <v>10000</v>
      </c>
      <c r="G17370" s="31" t="s">
        <v>102</v>
      </c>
      <c r="H17370">
        <v>9</v>
      </c>
      <c r="I17370" s="31" t="s">
        <v>103</v>
      </c>
    </row>
    <row r="17371" spans="1:9" x14ac:dyDescent="0.3">
      <c r="A17371">
        <v>17402</v>
      </c>
      <c r="B17371">
        <v>8</v>
      </c>
      <c r="C17371">
        <v>280</v>
      </c>
      <c r="D17371" s="32">
        <v>0.82916666666666672</v>
      </c>
      <c r="E17371">
        <v>10000</v>
      </c>
      <c r="F17371">
        <v>3000</v>
      </c>
      <c r="G17371" s="31" t="s">
        <v>102</v>
      </c>
      <c r="H17371">
        <v>9</v>
      </c>
      <c r="I17371" s="31" t="s">
        <v>101</v>
      </c>
    </row>
    <row r="17372" spans="1:9" x14ac:dyDescent="0.3">
      <c r="A17372">
        <v>17403</v>
      </c>
      <c r="B17372">
        <v>5</v>
      </c>
      <c r="C17372">
        <v>280</v>
      </c>
      <c r="D17372" s="32">
        <v>0.54097222222222219</v>
      </c>
      <c r="E17372">
        <v>10000</v>
      </c>
      <c r="G17372" s="31" t="s">
        <v>102</v>
      </c>
      <c r="H17372">
        <v>9</v>
      </c>
      <c r="I17372" s="31" t="s">
        <v>105</v>
      </c>
    </row>
    <row r="17373" spans="1:9" x14ac:dyDescent="0.3">
      <c r="A17373">
        <v>17404</v>
      </c>
      <c r="B17373">
        <v>3</v>
      </c>
      <c r="C17373">
        <v>280</v>
      </c>
      <c r="D17373" s="32">
        <v>0.62430555555555556</v>
      </c>
      <c r="E17373">
        <v>10000</v>
      </c>
      <c r="G17373" s="31" t="s">
        <v>97</v>
      </c>
      <c r="H17373">
        <v>10</v>
      </c>
      <c r="I17373" s="31" t="s">
        <v>104</v>
      </c>
    </row>
    <row r="17374" spans="1:9" x14ac:dyDescent="0.3">
      <c r="A17374">
        <v>17405</v>
      </c>
      <c r="B17374">
        <v>2</v>
      </c>
      <c r="C17374">
        <v>280</v>
      </c>
      <c r="D17374" s="32">
        <v>0.7</v>
      </c>
      <c r="E17374">
        <v>10000</v>
      </c>
      <c r="G17374" s="31" t="s">
        <v>102</v>
      </c>
      <c r="H17374">
        <v>10</v>
      </c>
      <c r="I17374" s="31" t="s">
        <v>98</v>
      </c>
    </row>
    <row r="17375" spans="1:9" x14ac:dyDescent="0.3">
      <c r="A17375">
        <v>17406</v>
      </c>
      <c r="B17375">
        <v>1</v>
      </c>
      <c r="C17375">
        <v>280</v>
      </c>
      <c r="D17375" s="32">
        <v>0.72638888888888886</v>
      </c>
      <c r="E17375">
        <v>10000</v>
      </c>
      <c r="F17375">
        <v>2000</v>
      </c>
      <c r="G17375" s="31" t="s">
        <v>97</v>
      </c>
      <c r="H17375">
        <v>10</v>
      </c>
      <c r="I17375" s="31" t="s">
        <v>99</v>
      </c>
    </row>
    <row r="17376" spans="1:9" x14ac:dyDescent="0.3">
      <c r="A17376">
        <v>17407</v>
      </c>
      <c r="B17376">
        <v>4</v>
      </c>
      <c r="C17376">
        <v>280</v>
      </c>
      <c r="D17376" s="32">
        <v>0.66666666666666663</v>
      </c>
      <c r="E17376">
        <v>10000</v>
      </c>
      <c r="G17376" s="31" t="s">
        <v>102</v>
      </c>
      <c r="H17376">
        <v>10</v>
      </c>
      <c r="I17376" s="31" t="s">
        <v>103</v>
      </c>
    </row>
    <row r="17377" spans="1:9" x14ac:dyDescent="0.3">
      <c r="A17377">
        <v>17408</v>
      </c>
      <c r="B17377">
        <v>8</v>
      </c>
      <c r="C17377">
        <v>280</v>
      </c>
      <c r="D17377" s="32"/>
      <c r="E17377">
        <v>10000</v>
      </c>
      <c r="G17377" s="31" t="s">
        <v>102</v>
      </c>
      <c r="H17377">
        <v>10</v>
      </c>
      <c r="I17377" s="31" t="s">
        <v>101</v>
      </c>
    </row>
    <row r="17378" spans="1:9" x14ac:dyDescent="0.3">
      <c r="A17378">
        <v>17409</v>
      </c>
      <c r="B17378">
        <v>5</v>
      </c>
      <c r="C17378">
        <v>280</v>
      </c>
      <c r="D17378" s="32">
        <v>0.56111111111111112</v>
      </c>
      <c r="E17378">
        <v>10000</v>
      </c>
      <c r="G17378" s="31" t="s">
        <v>102</v>
      </c>
      <c r="H17378">
        <v>10</v>
      </c>
      <c r="I17378" s="31" t="s">
        <v>105</v>
      </c>
    </row>
    <row r="17379" spans="1:9" x14ac:dyDescent="0.3">
      <c r="A17379">
        <v>17410</v>
      </c>
      <c r="B17379">
        <v>3</v>
      </c>
      <c r="C17379">
        <v>280</v>
      </c>
      <c r="D17379" s="32">
        <v>0.65347222222222223</v>
      </c>
      <c r="E17379">
        <v>13000</v>
      </c>
      <c r="F17379">
        <v>7000</v>
      </c>
      <c r="G17379" s="31" t="s">
        <v>102</v>
      </c>
      <c r="H17379">
        <v>11</v>
      </c>
      <c r="I17379" s="31" t="s">
        <v>104</v>
      </c>
    </row>
    <row r="17380" spans="1:9" x14ac:dyDescent="0.3">
      <c r="A17380">
        <v>17411</v>
      </c>
      <c r="B17380">
        <v>2</v>
      </c>
      <c r="C17380">
        <v>280</v>
      </c>
      <c r="D17380" s="32">
        <v>0.74375000000000002</v>
      </c>
      <c r="E17380">
        <v>10000</v>
      </c>
      <c r="G17380" s="31" t="s">
        <v>102</v>
      </c>
      <c r="H17380">
        <v>11</v>
      </c>
      <c r="I17380" s="31" t="s">
        <v>98</v>
      </c>
    </row>
    <row r="17381" spans="1:9" x14ac:dyDescent="0.3">
      <c r="A17381">
        <v>17412</v>
      </c>
      <c r="B17381">
        <v>1</v>
      </c>
      <c r="C17381">
        <v>280</v>
      </c>
      <c r="D17381" s="32">
        <v>0.76111111111111107</v>
      </c>
      <c r="E17381">
        <v>10000</v>
      </c>
      <c r="G17381" s="31" t="s">
        <v>102</v>
      </c>
      <c r="H17381">
        <v>11</v>
      </c>
      <c r="I17381" s="31" t="s">
        <v>99</v>
      </c>
    </row>
    <row r="17382" spans="1:9" x14ac:dyDescent="0.3">
      <c r="A17382">
        <v>17413</v>
      </c>
      <c r="B17382">
        <v>4</v>
      </c>
      <c r="C17382">
        <v>280</v>
      </c>
      <c r="D17382" s="32">
        <v>0.71180555555555558</v>
      </c>
      <c r="E17382">
        <v>10000</v>
      </c>
      <c r="G17382" s="31" t="s">
        <v>102</v>
      </c>
      <c r="H17382">
        <v>11</v>
      </c>
      <c r="I17382" s="31" t="s">
        <v>103</v>
      </c>
    </row>
    <row r="17383" spans="1:9" x14ac:dyDescent="0.3">
      <c r="A17383">
        <v>17414</v>
      </c>
      <c r="B17383">
        <v>5</v>
      </c>
      <c r="C17383">
        <v>280</v>
      </c>
      <c r="D17383" s="32">
        <v>0.56597222222222221</v>
      </c>
      <c r="E17383">
        <v>10000</v>
      </c>
      <c r="G17383" s="31" t="s">
        <v>97</v>
      </c>
      <c r="H17383">
        <v>11</v>
      </c>
      <c r="I17383" s="31" t="s">
        <v>105</v>
      </c>
    </row>
    <row r="17384" spans="1:9" x14ac:dyDescent="0.3">
      <c r="A17384">
        <v>17415</v>
      </c>
      <c r="B17384">
        <v>3</v>
      </c>
      <c r="C17384">
        <v>280</v>
      </c>
      <c r="D17384" s="32">
        <v>0.67013888888888884</v>
      </c>
      <c r="E17384">
        <v>10000</v>
      </c>
      <c r="G17384" s="31" t="s">
        <v>97</v>
      </c>
      <c r="H17384">
        <v>12</v>
      </c>
      <c r="I17384" s="31" t="s">
        <v>104</v>
      </c>
    </row>
    <row r="17385" spans="1:9" x14ac:dyDescent="0.3">
      <c r="A17385">
        <v>17416</v>
      </c>
      <c r="B17385">
        <v>2</v>
      </c>
      <c r="C17385">
        <v>280</v>
      </c>
      <c r="D17385" s="32">
        <v>0.75972222222222219</v>
      </c>
      <c r="E17385">
        <v>10000</v>
      </c>
      <c r="F17385">
        <v>5000</v>
      </c>
      <c r="G17385" s="31" t="s">
        <v>102</v>
      </c>
      <c r="H17385">
        <v>12</v>
      </c>
      <c r="I17385" s="31" t="s">
        <v>98</v>
      </c>
    </row>
    <row r="17386" spans="1:9" x14ac:dyDescent="0.3">
      <c r="A17386">
        <v>17417</v>
      </c>
      <c r="B17386">
        <v>1</v>
      </c>
      <c r="C17386">
        <v>280</v>
      </c>
      <c r="D17386" s="32">
        <v>0.78819444444444442</v>
      </c>
      <c r="E17386">
        <v>10000</v>
      </c>
      <c r="G17386" s="31" t="s">
        <v>97</v>
      </c>
      <c r="H17386">
        <v>12</v>
      </c>
      <c r="I17386" s="31" t="s">
        <v>99</v>
      </c>
    </row>
    <row r="17387" spans="1:9" x14ac:dyDescent="0.3">
      <c r="A17387">
        <v>17418</v>
      </c>
      <c r="B17387">
        <v>4</v>
      </c>
      <c r="C17387">
        <v>280</v>
      </c>
      <c r="D17387" s="32">
        <v>0.75138888888888888</v>
      </c>
      <c r="E17387">
        <v>10000</v>
      </c>
      <c r="G17387" s="31" t="s">
        <v>97</v>
      </c>
      <c r="H17387">
        <v>12</v>
      </c>
      <c r="I17387" s="31" t="s">
        <v>103</v>
      </c>
    </row>
    <row r="17388" spans="1:9" x14ac:dyDescent="0.3">
      <c r="A17388">
        <v>17419</v>
      </c>
      <c r="B17388">
        <v>5</v>
      </c>
      <c r="C17388">
        <v>280</v>
      </c>
      <c r="D17388" s="32">
        <v>0.59722222222222221</v>
      </c>
      <c r="E17388">
        <v>10000</v>
      </c>
      <c r="G17388" s="31" t="s">
        <v>97</v>
      </c>
      <c r="H17388">
        <v>12</v>
      </c>
      <c r="I17388" s="31" t="s">
        <v>105</v>
      </c>
    </row>
    <row r="17389" spans="1:9" x14ac:dyDescent="0.3">
      <c r="A17389">
        <v>17420</v>
      </c>
      <c r="B17389">
        <v>3</v>
      </c>
      <c r="C17389">
        <v>280</v>
      </c>
      <c r="D17389" s="32">
        <v>0.70208333333333328</v>
      </c>
      <c r="E17389">
        <v>10000</v>
      </c>
      <c r="G17389" s="31" t="s">
        <v>97</v>
      </c>
      <c r="H17389">
        <v>13</v>
      </c>
      <c r="I17389" s="31" t="s">
        <v>104</v>
      </c>
    </row>
    <row r="17390" spans="1:9" x14ac:dyDescent="0.3">
      <c r="A17390">
        <v>17421</v>
      </c>
      <c r="B17390">
        <v>2</v>
      </c>
      <c r="C17390">
        <v>280</v>
      </c>
      <c r="D17390" s="32">
        <v>0.7944444444444444</v>
      </c>
      <c r="E17390">
        <v>10000</v>
      </c>
      <c r="G17390" s="31" t="s">
        <v>97</v>
      </c>
      <c r="H17390">
        <v>13</v>
      </c>
      <c r="I17390" s="31" t="s">
        <v>98</v>
      </c>
    </row>
    <row r="17391" spans="1:9" x14ac:dyDescent="0.3">
      <c r="A17391">
        <v>17422</v>
      </c>
      <c r="B17391">
        <v>1</v>
      </c>
      <c r="C17391">
        <v>280</v>
      </c>
      <c r="D17391" s="32">
        <v>0.82361111111111107</v>
      </c>
      <c r="E17391">
        <v>10000</v>
      </c>
      <c r="G17391" s="31" t="s">
        <v>97</v>
      </c>
      <c r="H17391">
        <v>13</v>
      </c>
      <c r="I17391" s="31" t="s">
        <v>99</v>
      </c>
    </row>
    <row r="17392" spans="1:9" x14ac:dyDescent="0.3">
      <c r="A17392">
        <v>17423</v>
      </c>
      <c r="B17392">
        <v>4</v>
      </c>
      <c r="C17392">
        <v>280</v>
      </c>
      <c r="D17392" s="32">
        <v>0.77430555555555558</v>
      </c>
      <c r="E17392">
        <v>10000</v>
      </c>
      <c r="G17392" s="31" t="s">
        <v>102</v>
      </c>
      <c r="H17392">
        <v>13</v>
      </c>
      <c r="I17392" s="31" t="s">
        <v>103</v>
      </c>
    </row>
    <row r="17393" spans="1:9" x14ac:dyDescent="0.3">
      <c r="A17393">
        <v>17424</v>
      </c>
      <c r="B17393">
        <v>5</v>
      </c>
      <c r="C17393">
        <v>280</v>
      </c>
      <c r="D17393" s="32">
        <v>0.61944444444444446</v>
      </c>
      <c r="E17393">
        <v>10000</v>
      </c>
      <c r="G17393" s="31" t="s">
        <v>97</v>
      </c>
      <c r="H17393">
        <v>13</v>
      </c>
      <c r="I17393" s="31" t="s">
        <v>105</v>
      </c>
    </row>
    <row r="17394" spans="1:9" x14ac:dyDescent="0.3">
      <c r="A17394">
        <v>17425</v>
      </c>
      <c r="B17394">
        <v>3</v>
      </c>
      <c r="C17394">
        <v>280</v>
      </c>
      <c r="D17394" s="32">
        <v>0.74791666666666667</v>
      </c>
      <c r="E17394">
        <v>10000</v>
      </c>
      <c r="G17394" s="31" t="s">
        <v>97</v>
      </c>
      <c r="H17394">
        <v>14</v>
      </c>
      <c r="I17394" s="31" t="s">
        <v>104</v>
      </c>
    </row>
    <row r="17395" spans="1:9" x14ac:dyDescent="0.3">
      <c r="A17395">
        <v>17426</v>
      </c>
      <c r="B17395">
        <v>2</v>
      </c>
      <c r="C17395">
        <v>280</v>
      </c>
      <c r="D17395" s="32">
        <v>0.82291666666666663</v>
      </c>
      <c r="E17395">
        <v>13000</v>
      </c>
      <c r="G17395" s="31" t="s">
        <v>102</v>
      </c>
      <c r="H17395">
        <v>14</v>
      </c>
      <c r="I17395" s="31" t="s">
        <v>98</v>
      </c>
    </row>
    <row r="17396" spans="1:9" x14ac:dyDescent="0.3">
      <c r="A17396">
        <v>17427</v>
      </c>
      <c r="B17396">
        <v>4</v>
      </c>
      <c r="C17396">
        <v>280</v>
      </c>
      <c r="D17396" s="32">
        <v>0.82986111111111116</v>
      </c>
      <c r="E17396">
        <v>10000</v>
      </c>
      <c r="G17396" s="31" t="s">
        <v>102</v>
      </c>
      <c r="H17396">
        <v>14</v>
      </c>
      <c r="I17396" s="31" t="s">
        <v>103</v>
      </c>
    </row>
    <row r="17397" spans="1:9" x14ac:dyDescent="0.3">
      <c r="A17397">
        <v>17428</v>
      </c>
      <c r="B17397">
        <v>5</v>
      </c>
      <c r="C17397">
        <v>280</v>
      </c>
      <c r="D17397" s="32">
        <v>0.63888888888888884</v>
      </c>
      <c r="E17397">
        <v>10000</v>
      </c>
      <c r="G17397" s="31" t="s">
        <v>97</v>
      </c>
      <c r="H17397">
        <v>14</v>
      </c>
      <c r="I17397" s="31" t="s">
        <v>105</v>
      </c>
    </row>
    <row r="17398" spans="1:9" x14ac:dyDescent="0.3">
      <c r="A17398">
        <v>17429</v>
      </c>
      <c r="B17398">
        <v>3</v>
      </c>
      <c r="C17398">
        <v>280</v>
      </c>
      <c r="D17398" s="32">
        <v>0.74861111111111112</v>
      </c>
      <c r="E17398">
        <v>10000</v>
      </c>
      <c r="G17398" s="31" t="s">
        <v>97</v>
      </c>
      <c r="H17398">
        <v>15</v>
      </c>
      <c r="I17398" s="31" t="s">
        <v>104</v>
      </c>
    </row>
    <row r="17399" spans="1:9" x14ac:dyDescent="0.3">
      <c r="A17399">
        <v>17430</v>
      </c>
      <c r="B17399">
        <v>5</v>
      </c>
      <c r="C17399">
        <v>280</v>
      </c>
      <c r="D17399" s="32">
        <v>0.65416666666666667</v>
      </c>
      <c r="E17399">
        <v>10000</v>
      </c>
      <c r="F17399">
        <v>1000</v>
      </c>
      <c r="G17399" s="31" t="s">
        <v>97</v>
      </c>
      <c r="H17399">
        <v>15</v>
      </c>
      <c r="I17399" s="31" t="s">
        <v>105</v>
      </c>
    </row>
    <row r="17400" spans="1:9" x14ac:dyDescent="0.3">
      <c r="A17400">
        <v>17431</v>
      </c>
      <c r="B17400">
        <v>3</v>
      </c>
      <c r="C17400">
        <v>280</v>
      </c>
      <c r="D17400" s="32">
        <v>0.7729166666666667</v>
      </c>
      <c r="E17400">
        <v>10000</v>
      </c>
      <c r="F17400">
        <v>2000</v>
      </c>
      <c r="G17400" s="31" t="s">
        <v>102</v>
      </c>
      <c r="H17400">
        <v>16</v>
      </c>
      <c r="I17400" s="31" t="s">
        <v>104</v>
      </c>
    </row>
    <row r="17401" spans="1:9" x14ac:dyDescent="0.3">
      <c r="A17401">
        <v>17432</v>
      </c>
      <c r="B17401">
        <v>5</v>
      </c>
      <c r="C17401">
        <v>280</v>
      </c>
      <c r="D17401" s="32">
        <v>0.67361111111111116</v>
      </c>
      <c r="E17401">
        <v>10000</v>
      </c>
      <c r="G17401" s="31" t="s">
        <v>102</v>
      </c>
      <c r="H17401">
        <v>16</v>
      </c>
      <c r="I17401" s="31" t="s">
        <v>105</v>
      </c>
    </row>
    <row r="17402" spans="1:9" x14ac:dyDescent="0.3">
      <c r="A17402">
        <v>17433</v>
      </c>
      <c r="B17402">
        <v>3</v>
      </c>
      <c r="C17402">
        <v>280</v>
      </c>
      <c r="D17402" s="32">
        <v>0.80833333333333335</v>
      </c>
      <c r="E17402">
        <v>10000</v>
      </c>
      <c r="G17402" s="31" t="s">
        <v>97</v>
      </c>
      <c r="H17402">
        <v>17</v>
      </c>
      <c r="I17402" s="31" t="s">
        <v>104</v>
      </c>
    </row>
    <row r="17403" spans="1:9" x14ac:dyDescent="0.3">
      <c r="A17403">
        <v>17434</v>
      </c>
      <c r="B17403">
        <v>5</v>
      </c>
      <c r="C17403">
        <v>280</v>
      </c>
      <c r="D17403" s="32">
        <v>0.69444444444444442</v>
      </c>
      <c r="E17403">
        <v>10000</v>
      </c>
      <c r="G17403" s="31" t="s">
        <v>102</v>
      </c>
      <c r="H17403">
        <v>17</v>
      </c>
      <c r="I17403" s="31" t="s">
        <v>105</v>
      </c>
    </row>
    <row r="17404" spans="1:9" x14ac:dyDescent="0.3">
      <c r="A17404">
        <v>17435</v>
      </c>
      <c r="B17404">
        <v>3</v>
      </c>
      <c r="C17404">
        <v>280</v>
      </c>
      <c r="D17404" s="32"/>
      <c r="E17404">
        <v>13000</v>
      </c>
      <c r="F17404">
        <v>1000</v>
      </c>
      <c r="G17404" s="31" t="s">
        <v>97</v>
      </c>
      <c r="H17404">
        <v>18</v>
      </c>
      <c r="I17404" s="31" t="s">
        <v>104</v>
      </c>
    </row>
    <row r="17405" spans="1:9" x14ac:dyDescent="0.3">
      <c r="A17405">
        <v>17436</v>
      </c>
      <c r="B17405">
        <v>5</v>
      </c>
      <c r="C17405">
        <v>280</v>
      </c>
      <c r="D17405" s="32">
        <v>0.71319444444444446</v>
      </c>
      <c r="E17405">
        <v>10000</v>
      </c>
      <c r="G17405" s="31" t="s">
        <v>97</v>
      </c>
      <c r="H17405">
        <v>18</v>
      </c>
      <c r="I17405" s="31" t="s">
        <v>105</v>
      </c>
    </row>
    <row r="17406" spans="1:9" x14ac:dyDescent="0.3">
      <c r="A17406">
        <v>17437</v>
      </c>
      <c r="B17406">
        <v>5</v>
      </c>
      <c r="C17406">
        <v>280</v>
      </c>
      <c r="D17406" s="32">
        <v>0.73333333333333328</v>
      </c>
      <c r="E17406">
        <v>10000</v>
      </c>
      <c r="G17406" s="31" t="s">
        <v>102</v>
      </c>
      <c r="H17406">
        <v>19</v>
      </c>
      <c r="I17406" s="31" t="s">
        <v>105</v>
      </c>
    </row>
    <row r="17407" spans="1:9" x14ac:dyDescent="0.3">
      <c r="A17407">
        <v>17438</v>
      </c>
      <c r="B17407">
        <v>5</v>
      </c>
      <c r="C17407">
        <v>280</v>
      </c>
      <c r="D17407" s="32">
        <v>0.75624999999999998</v>
      </c>
      <c r="E17407">
        <v>13000</v>
      </c>
      <c r="G17407" s="31" t="s">
        <v>102</v>
      </c>
      <c r="H17407">
        <v>20</v>
      </c>
      <c r="I17407" s="31" t="s">
        <v>105</v>
      </c>
    </row>
    <row r="17408" spans="1:9" x14ac:dyDescent="0.3">
      <c r="A17408">
        <v>17439</v>
      </c>
      <c r="B17408">
        <v>5</v>
      </c>
      <c r="C17408">
        <v>280</v>
      </c>
      <c r="D17408" s="32">
        <v>0.77847222222222223</v>
      </c>
      <c r="E17408">
        <v>10000</v>
      </c>
      <c r="G17408" s="31" t="s">
        <v>97</v>
      </c>
      <c r="H17408">
        <v>21</v>
      </c>
      <c r="I17408" s="31" t="s">
        <v>105</v>
      </c>
    </row>
    <row r="17409" spans="1:9" x14ac:dyDescent="0.3">
      <c r="A17409">
        <v>17440</v>
      </c>
      <c r="B17409">
        <v>5</v>
      </c>
      <c r="C17409">
        <v>280</v>
      </c>
      <c r="D17409" s="32">
        <v>0.79583333333333328</v>
      </c>
      <c r="E17409">
        <v>10000</v>
      </c>
      <c r="G17409" s="31" t="s">
        <v>97</v>
      </c>
      <c r="H17409">
        <v>22</v>
      </c>
      <c r="I17409" s="31" t="s">
        <v>105</v>
      </c>
    </row>
    <row r="17410" spans="1:9" x14ac:dyDescent="0.3">
      <c r="A17410">
        <v>17441</v>
      </c>
      <c r="B17410">
        <v>5</v>
      </c>
      <c r="C17410">
        <v>280</v>
      </c>
      <c r="D17410" s="32">
        <v>0.81458333333333333</v>
      </c>
      <c r="E17410">
        <v>10000</v>
      </c>
      <c r="F17410">
        <v>1300</v>
      </c>
      <c r="G17410" s="31" t="s">
        <v>102</v>
      </c>
      <c r="H17410">
        <v>23</v>
      </c>
      <c r="I17410" s="31" t="s">
        <v>105</v>
      </c>
    </row>
    <row r="17411" spans="1:9" x14ac:dyDescent="0.3">
      <c r="A17411">
        <v>17442</v>
      </c>
      <c r="B17411">
        <v>5</v>
      </c>
      <c r="C17411">
        <v>280</v>
      </c>
      <c r="D17411" s="32">
        <v>0.83819444444444446</v>
      </c>
      <c r="E17411">
        <v>10000</v>
      </c>
      <c r="G17411" s="31" t="s">
        <v>97</v>
      </c>
      <c r="H17411">
        <v>24</v>
      </c>
      <c r="I17411" s="31" t="s">
        <v>105</v>
      </c>
    </row>
    <row r="17412" spans="1:9" x14ac:dyDescent="0.3">
      <c r="A17412">
        <v>17443</v>
      </c>
      <c r="B17412">
        <v>3</v>
      </c>
      <c r="C17412">
        <v>281</v>
      </c>
      <c r="D17412" s="32">
        <v>0.47499999999999998</v>
      </c>
      <c r="E17412">
        <v>10000</v>
      </c>
      <c r="G17412" s="31" t="s">
        <v>97</v>
      </c>
      <c r="H17412">
        <v>4</v>
      </c>
      <c r="I17412" s="31" t="s">
        <v>104</v>
      </c>
    </row>
    <row r="17413" spans="1:9" x14ac:dyDescent="0.3">
      <c r="A17413">
        <v>17444</v>
      </c>
      <c r="B17413">
        <v>2</v>
      </c>
      <c r="C17413">
        <v>281</v>
      </c>
      <c r="D17413" s="32">
        <v>0.45624999999999999</v>
      </c>
      <c r="E17413">
        <v>10000</v>
      </c>
      <c r="G17413" s="31" t="s">
        <v>97</v>
      </c>
      <c r="H17413">
        <v>4</v>
      </c>
      <c r="I17413" s="31" t="s">
        <v>98</v>
      </c>
    </row>
    <row r="17414" spans="1:9" x14ac:dyDescent="0.3">
      <c r="A17414">
        <v>17445</v>
      </c>
      <c r="B17414">
        <v>1</v>
      </c>
      <c r="C17414">
        <v>281</v>
      </c>
      <c r="D17414" s="32">
        <v>0.44583333333333336</v>
      </c>
      <c r="E17414">
        <v>10000</v>
      </c>
      <c r="G17414" s="31" t="s">
        <v>97</v>
      </c>
      <c r="H17414">
        <v>4</v>
      </c>
      <c r="I17414" s="31" t="s">
        <v>99</v>
      </c>
    </row>
    <row r="17415" spans="1:9" x14ac:dyDescent="0.3">
      <c r="A17415">
        <v>17446</v>
      </c>
      <c r="B17415">
        <v>4</v>
      </c>
      <c r="C17415">
        <v>281</v>
      </c>
      <c r="D17415" s="32">
        <v>0.42430555555555555</v>
      </c>
      <c r="E17415">
        <v>10000</v>
      </c>
      <c r="G17415" s="31" t="s">
        <v>102</v>
      </c>
      <c r="H17415">
        <v>4</v>
      </c>
      <c r="I17415" s="31" t="s">
        <v>103</v>
      </c>
    </row>
    <row r="17416" spans="1:9" x14ac:dyDescent="0.3">
      <c r="A17416">
        <v>17447</v>
      </c>
      <c r="B17416">
        <v>8</v>
      </c>
      <c r="C17416">
        <v>281</v>
      </c>
      <c r="D17416" s="32">
        <v>0.46041666666666664</v>
      </c>
      <c r="E17416">
        <v>10000</v>
      </c>
      <c r="G17416" s="31" t="s">
        <v>102</v>
      </c>
      <c r="H17416">
        <v>4</v>
      </c>
      <c r="I17416" s="31" t="s">
        <v>101</v>
      </c>
    </row>
    <row r="17417" spans="1:9" x14ac:dyDescent="0.3">
      <c r="A17417">
        <v>17448</v>
      </c>
      <c r="B17417">
        <v>7</v>
      </c>
      <c r="C17417">
        <v>281</v>
      </c>
      <c r="D17417" s="32">
        <v>0.45555555555555555</v>
      </c>
      <c r="E17417">
        <v>10000</v>
      </c>
      <c r="G17417" s="31" t="s">
        <v>102</v>
      </c>
      <c r="H17417">
        <v>4</v>
      </c>
      <c r="I17417" s="31" t="s">
        <v>106</v>
      </c>
    </row>
    <row r="17418" spans="1:9" x14ac:dyDescent="0.3">
      <c r="A17418">
        <v>17449</v>
      </c>
      <c r="B17418">
        <v>3</v>
      </c>
      <c r="C17418">
        <v>281</v>
      </c>
      <c r="D17418" s="32">
        <v>0.50138888888888888</v>
      </c>
      <c r="E17418">
        <v>10000</v>
      </c>
      <c r="F17418">
        <v>2000</v>
      </c>
      <c r="G17418" s="31" t="s">
        <v>97</v>
      </c>
      <c r="H17418">
        <v>5</v>
      </c>
      <c r="I17418" s="31" t="s">
        <v>104</v>
      </c>
    </row>
    <row r="17419" spans="1:9" x14ac:dyDescent="0.3">
      <c r="A17419">
        <v>17450</v>
      </c>
      <c r="B17419">
        <v>2</v>
      </c>
      <c r="C17419">
        <v>281</v>
      </c>
      <c r="D17419" s="32">
        <v>0.49513888888888891</v>
      </c>
      <c r="E17419">
        <v>13000</v>
      </c>
      <c r="G17419" s="31" t="s">
        <v>97</v>
      </c>
      <c r="H17419">
        <v>5</v>
      </c>
      <c r="I17419" s="31" t="s">
        <v>98</v>
      </c>
    </row>
    <row r="17420" spans="1:9" x14ac:dyDescent="0.3">
      <c r="A17420">
        <v>17451</v>
      </c>
      <c r="B17420">
        <v>1</v>
      </c>
      <c r="C17420">
        <v>281</v>
      </c>
      <c r="D17420" s="32">
        <v>0.48333333333333334</v>
      </c>
      <c r="E17420">
        <v>10000</v>
      </c>
      <c r="G17420" s="31" t="s">
        <v>97</v>
      </c>
      <c r="H17420">
        <v>5</v>
      </c>
      <c r="I17420" s="31" t="s">
        <v>99</v>
      </c>
    </row>
    <row r="17421" spans="1:9" x14ac:dyDescent="0.3">
      <c r="A17421">
        <v>17452</v>
      </c>
      <c r="B17421">
        <v>4</v>
      </c>
      <c r="C17421">
        <v>281</v>
      </c>
      <c r="D17421" s="32">
        <v>0.44722222222222224</v>
      </c>
      <c r="E17421">
        <v>10000</v>
      </c>
      <c r="G17421" s="31" t="s">
        <v>97</v>
      </c>
      <c r="H17421">
        <v>5</v>
      </c>
      <c r="I17421" s="31" t="s">
        <v>103</v>
      </c>
    </row>
    <row r="17422" spans="1:9" x14ac:dyDescent="0.3">
      <c r="A17422">
        <v>17453</v>
      </c>
      <c r="B17422">
        <v>8</v>
      </c>
      <c r="C17422">
        <v>281</v>
      </c>
      <c r="D17422" s="32">
        <v>0.48958333333333331</v>
      </c>
      <c r="E17422">
        <v>10000</v>
      </c>
      <c r="F17422">
        <v>2000</v>
      </c>
      <c r="G17422" s="31" t="s">
        <v>97</v>
      </c>
      <c r="H17422">
        <v>5</v>
      </c>
      <c r="I17422" s="31" t="s">
        <v>101</v>
      </c>
    </row>
    <row r="17423" spans="1:9" x14ac:dyDescent="0.3">
      <c r="A17423">
        <v>17454</v>
      </c>
      <c r="B17423">
        <v>7</v>
      </c>
      <c r="C17423">
        <v>281</v>
      </c>
      <c r="D17423" s="32">
        <v>0.47847222222222224</v>
      </c>
      <c r="E17423">
        <v>10000</v>
      </c>
      <c r="G17423" s="31" t="s">
        <v>97</v>
      </c>
      <c r="H17423">
        <v>5</v>
      </c>
      <c r="I17423" s="31" t="s">
        <v>106</v>
      </c>
    </row>
    <row r="17424" spans="1:9" x14ac:dyDescent="0.3">
      <c r="A17424">
        <v>17455</v>
      </c>
      <c r="B17424">
        <v>3</v>
      </c>
      <c r="C17424">
        <v>281</v>
      </c>
      <c r="D17424" s="32">
        <v>0.52986111111111112</v>
      </c>
      <c r="E17424">
        <v>10000</v>
      </c>
      <c r="G17424" s="31" t="s">
        <v>97</v>
      </c>
      <c r="H17424">
        <v>6</v>
      </c>
      <c r="I17424" s="31" t="s">
        <v>104</v>
      </c>
    </row>
    <row r="17425" spans="1:9" x14ac:dyDescent="0.3">
      <c r="A17425">
        <v>17456</v>
      </c>
      <c r="B17425">
        <v>2</v>
      </c>
      <c r="C17425">
        <v>281</v>
      </c>
      <c r="D17425" s="32">
        <v>0.51736111111111116</v>
      </c>
      <c r="E17425">
        <v>13000</v>
      </c>
      <c r="G17425" s="31" t="s">
        <v>97</v>
      </c>
      <c r="H17425">
        <v>6</v>
      </c>
      <c r="I17425" s="31" t="s">
        <v>98</v>
      </c>
    </row>
    <row r="17426" spans="1:9" x14ac:dyDescent="0.3">
      <c r="A17426">
        <v>17457</v>
      </c>
      <c r="B17426">
        <v>1</v>
      </c>
      <c r="C17426">
        <v>281</v>
      </c>
      <c r="D17426" s="32">
        <v>0.51736111111111116</v>
      </c>
      <c r="E17426">
        <v>10000</v>
      </c>
      <c r="G17426" s="31" t="s">
        <v>97</v>
      </c>
      <c r="H17426">
        <v>6</v>
      </c>
      <c r="I17426" s="31" t="s">
        <v>99</v>
      </c>
    </row>
    <row r="17427" spans="1:9" x14ac:dyDescent="0.3">
      <c r="A17427">
        <v>17458</v>
      </c>
      <c r="B17427">
        <v>4</v>
      </c>
      <c r="C17427">
        <v>281</v>
      </c>
      <c r="D17427" s="32">
        <v>0.46180555555555558</v>
      </c>
      <c r="E17427">
        <v>10000</v>
      </c>
      <c r="G17427" s="31" t="s">
        <v>102</v>
      </c>
      <c r="H17427">
        <v>6</v>
      </c>
      <c r="I17427" s="31" t="s">
        <v>103</v>
      </c>
    </row>
    <row r="17428" spans="1:9" x14ac:dyDescent="0.3">
      <c r="A17428">
        <v>17459</v>
      </c>
      <c r="B17428">
        <v>8</v>
      </c>
      <c r="C17428">
        <v>281</v>
      </c>
      <c r="D17428" s="32">
        <v>0.5395833333333333</v>
      </c>
      <c r="E17428">
        <v>10000</v>
      </c>
      <c r="F17428">
        <v>1000</v>
      </c>
      <c r="G17428" s="31" t="s">
        <v>102</v>
      </c>
      <c r="H17428">
        <v>6</v>
      </c>
      <c r="I17428" s="31" t="s">
        <v>101</v>
      </c>
    </row>
    <row r="17429" spans="1:9" x14ac:dyDescent="0.3">
      <c r="A17429">
        <v>17460</v>
      </c>
      <c r="B17429">
        <v>7</v>
      </c>
      <c r="C17429">
        <v>281</v>
      </c>
      <c r="D17429" s="32">
        <v>0.5</v>
      </c>
      <c r="E17429">
        <v>10000</v>
      </c>
      <c r="G17429" s="31" t="s">
        <v>97</v>
      </c>
      <c r="H17429">
        <v>6</v>
      </c>
      <c r="I17429" s="31" t="s">
        <v>106</v>
      </c>
    </row>
    <row r="17430" spans="1:9" x14ac:dyDescent="0.3">
      <c r="A17430">
        <v>17461</v>
      </c>
      <c r="B17430">
        <v>3</v>
      </c>
      <c r="C17430">
        <v>281</v>
      </c>
      <c r="D17430" s="32">
        <v>0.55972222222222223</v>
      </c>
      <c r="E17430">
        <v>10000</v>
      </c>
      <c r="G17430" s="31" t="s">
        <v>97</v>
      </c>
      <c r="H17430">
        <v>7</v>
      </c>
      <c r="I17430" s="31" t="s">
        <v>104</v>
      </c>
    </row>
    <row r="17431" spans="1:9" x14ac:dyDescent="0.3">
      <c r="A17431">
        <v>17462</v>
      </c>
      <c r="B17431">
        <v>2</v>
      </c>
      <c r="C17431">
        <v>281</v>
      </c>
      <c r="D17431" s="32">
        <v>0.54166666666666663</v>
      </c>
      <c r="E17431">
        <v>10000</v>
      </c>
      <c r="G17431" s="31" t="s">
        <v>97</v>
      </c>
      <c r="H17431">
        <v>7</v>
      </c>
      <c r="I17431" s="31" t="s">
        <v>98</v>
      </c>
    </row>
    <row r="17432" spans="1:9" x14ac:dyDescent="0.3">
      <c r="A17432">
        <v>17463</v>
      </c>
      <c r="B17432">
        <v>1</v>
      </c>
      <c r="C17432">
        <v>281</v>
      </c>
      <c r="D17432" s="32">
        <v>0.59722222222222221</v>
      </c>
      <c r="E17432">
        <v>13000</v>
      </c>
      <c r="F17432">
        <v>2000</v>
      </c>
      <c r="G17432" s="31" t="s">
        <v>97</v>
      </c>
      <c r="H17432">
        <v>7</v>
      </c>
      <c r="I17432" s="31" t="s">
        <v>99</v>
      </c>
    </row>
    <row r="17433" spans="1:9" x14ac:dyDescent="0.3">
      <c r="A17433">
        <v>17464</v>
      </c>
      <c r="B17433">
        <v>4</v>
      </c>
      <c r="C17433">
        <v>281</v>
      </c>
      <c r="D17433" s="32">
        <v>0.53055555555555556</v>
      </c>
      <c r="E17433">
        <v>10000</v>
      </c>
      <c r="G17433" s="31" t="s">
        <v>97</v>
      </c>
      <c r="H17433">
        <v>7</v>
      </c>
      <c r="I17433" s="31" t="s">
        <v>103</v>
      </c>
    </row>
    <row r="17434" spans="1:9" x14ac:dyDescent="0.3">
      <c r="A17434">
        <v>17465</v>
      </c>
      <c r="B17434">
        <v>8</v>
      </c>
      <c r="C17434">
        <v>281</v>
      </c>
      <c r="D17434" s="32">
        <v>0.58819444444444446</v>
      </c>
      <c r="E17434">
        <v>10000</v>
      </c>
      <c r="F17434">
        <v>2000</v>
      </c>
      <c r="G17434" s="31" t="s">
        <v>102</v>
      </c>
      <c r="H17434">
        <v>7</v>
      </c>
      <c r="I17434" s="31" t="s">
        <v>101</v>
      </c>
    </row>
    <row r="17435" spans="1:9" x14ac:dyDescent="0.3">
      <c r="A17435">
        <v>17466</v>
      </c>
      <c r="B17435">
        <v>7</v>
      </c>
      <c r="C17435">
        <v>281</v>
      </c>
      <c r="D17435" s="32">
        <v>0.55138888888888893</v>
      </c>
      <c r="E17435">
        <v>10000</v>
      </c>
      <c r="G17435" s="31" t="s">
        <v>97</v>
      </c>
      <c r="H17435">
        <v>7</v>
      </c>
      <c r="I17435" s="31" t="s">
        <v>106</v>
      </c>
    </row>
    <row r="17436" spans="1:9" x14ac:dyDescent="0.3">
      <c r="A17436">
        <v>17467</v>
      </c>
      <c r="B17436">
        <v>3</v>
      </c>
      <c r="C17436">
        <v>281</v>
      </c>
      <c r="D17436" s="32">
        <v>0.58472222222222225</v>
      </c>
      <c r="E17436">
        <v>10000</v>
      </c>
      <c r="F17436">
        <v>6000</v>
      </c>
      <c r="G17436" s="31" t="s">
        <v>102</v>
      </c>
      <c r="H17436">
        <v>8</v>
      </c>
      <c r="I17436" s="31" t="s">
        <v>104</v>
      </c>
    </row>
    <row r="17437" spans="1:9" x14ac:dyDescent="0.3">
      <c r="A17437">
        <v>17468</v>
      </c>
      <c r="B17437">
        <v>2</v>
      </c>
      <c r="C17437">
        <v>281</v>
      </c>
      <c r="D17437" s="32">
        <v>0.56736111111111109</v>
      </c>
      <c r="E17437">
        <v>10000</v>
      </c>
      <c r="G17437" s="31" t="s">
        <v>102</v>
      </c>
      <c r="H17437">
        <v>8</v>
      </c>
      <c r="I17437" s="31" t="s">
        <v>98</v>
      </c>
    </row>
    <row r="17438" spans="1:9" x14ac:dyDescent="0.3">
      <c r="A17438">
        <v>17469</v>
      </c>
      <c r="B17438">
        <v>1</v>
      </c>
      <c r="C17438">
        <v>281</v>
      </c>
      <c r="D17438" s="32">
        <v>0.6479166666666667</v>
      </c>
      <c r="E17438">
        <v>13000</v>
      </c>
      <c r="G17438" s="31" t="s">
        <v>97</v>
      </c>
      <c r="H17438">
        <v>8</v>
      </c>
      <c r="I17438" s="31" t="s">
        <v>99</v>
      </c>
    </row>
    <row r="17439" spans="1:9" x14ac:dyDescent="0.3">
      <c r="A17439">
        <v>17470</v>
      </c>
      <c r="B17439">
        <v>4</v>
      </c>
      <c r="C17439">
        <v>281</v>
      </c>
      <c r="D17439" s="32">
        <v>0.6020833333333333</v>
      </c>
      <c r="E17439">
        <v>10000</v>
      </c>
      <c r="G17439" s="31" t="s">
        <v>97</v>
      </c>
      <c r="H17439">
        <v>8</v>
      </c>
      <c r="I17439" s="31" t="s">
        <v>103</v>
      </c>
    </row>
    <row r="17440" spans="1:9" x14ac:dyDescent="0.3">
      <c r="A17440">
        <v>17471</v>
      </c>
      <c r="B17440">
        <v>8</v>
      </c>
      <c r="C17440">
        <v>281</v>
      </c>
      <c r="D17440" s="32">
        <v>0.61875000000000002</v>
      </c>
      <c r="E17440">
        <v>10000</v>
      </c>
      <c r="G17440" s="31" t="s">
        <v>102</v>
      </c>
      <c r="H17440">
        <v>8</v>
      </c>
      <c r="I17440" s="31" t="s">
        <v>101</v>
      </c>
    </row>
    <row r="17441" spans="1:9" x14ac:dyDescent="0.3">
      <c r="A17441">
        <v>17472</v>
      </c>
      <c r="B17441">
        <v>7</v>
      </c>
      <c r="C17441">
        <v>281</v>
      </c>
      <c r="D17441" s="32">
        <v>0.5708333333333333</v>
      </c>
      <c r="E17441">
        <v>10000</v>
      </c>
      <c r="G17441" s="31" t="s">
        <v>97</v>
      </c>
      <c r="H17441">
        <v>8</v>
      </c>
      <c r="I17441" s="31" t="s">
        <v>106</v>
      </c>
    </row>
    <row r="17442" spans="1:9" x14ac:dyDescent="0.3">
      <c r="A17442">
        <v>17473</v>
      </c>
      <c r="B17442">
        <v>3</v>
      </c>
      <c r="C17442">
        <v>281</v>
      </c>
      <c r="D17442" s="32">
        <v>0.65902777777777777</v>
      </c>
      <c r="E17442">
        <v>10000</v>
      </c>
      <c r="G17442" s="31" t="s">
        <v>97</v>
      </c>
      <c r="H17442">
        <v>9</v>
      </c>
      <c r="I17442" s="31" t="s">
        <v>104</v>
      </c>
    </row>
    <row r="17443" spans="1:9" x14ac:dyDescent="0.3">
      <c r="A17443">
        <v>17474</v>
      </c>
      <c r="B17443">
        <v>2</v>
      </c>
      <c r="C17443">
        <v>281</v>
      </c>
      <c r="D17443" s="32">
        <v>0.58472222222222225</v>
      </c>
      <c r="E17443">
        <v>10000</v>
      </c>
      <c r="F17443">
        <v>900</v>
      </c>
      <c r="G17443" s="31" t="s">
        <v>102</v>
      </c>
      <c r="H17443">
        <v>9</v>
      </c>
      <c r="I17443" s="31" t="s">
        <v>98</v>
      </c>
    </row>
    <row r="17444" spans="1:9" x14ac:dyDescent="0.3">
      <c r="A17444">
        <v>17475</v>
      </c>
      <c r="B17444">
        <v>1</v>
      </c>
      <c r="C17444">
        <v>281</v>
      </c>
      <c r="D17444" s="32">
        <v>0.70486111111111116</v>
      </c>
      <c r="E17444">
        <v>10000</v>
      </c>
      <c r="F17444">
        <v>3000</v>
      </c>
      <c r="G17444" s="31" t="s">
        <v>97</v>
      </c>
      <c r="H17444">
        <v>9</v>
      </c>
      <c r="I17444" s="31" t="s">
        <v>99</v>
      </c>
    </row>
    <row r="17445" spans="1:9" x14ac:dyDescent="0.3">
      <c r="A17445">
        <v>17476</v>
      </c>
      <c r="B17445">
        <v>4</v>
      </c>
      <c r="C17445">
        <v>281</v>
      </c>
      <c r="D17445" s="32">
        <v>0.64722222222222225</v>
      </c>
      <c r="E17445">
        <v>13000</v>
      </c>
      <c r="G17445" s="31" t="s">
        <v>97</v>
      </c>
      <c r="H17445">
        <v>9</v>
      </c>
      <c r="I17445" s="31" t="s">
        <v>103</v>
      </c>
    </row>
    <row r="17446" spans="1:9" x14ac:dyDescent="0.3">
      <c r="A17446">
        <v>17477</v>
      </c>
      <c r="B17446">
        <v>8</v>
      </c>
      <c r="C17446">
        <v>281</v>
      </c>
      <c r="D17446" s="32">
        <v>0.67777777777777781</v>
      </c>
      <c r="E17446">
        <v>10000</v>
      </c>
      <c r="G17446" s="31" t="s">
        <v>102</v>
      </c>
      <c r="H17446">
        <v>9</v>
      </c>
      <c r="I17446" s="31" t="s">
        <v>101</v>
      </c>
    </row>
    <row r="17447" spans="1:9" x14ac:dyDescent="0.3">
      <c r="A17447">
        <v>17478</v>
      </c>
      <c r="B17447">
        <v>7</v>
      </c>
      <c r="C17447">
        <v>281</v>
      </c>
      <c r="D17447" s="32">
        <v>0.625</v>
      </c>
      <c r="E17447">
        <v>10000</v>
      </c>
      <c r="G17447" s="31" t="s">
        <v>97</v>
      </c>
      <c r="H17447">
        <v>9</v>
      </c>
      <c r="I17447" s="31" t="s">
        <v>106</v>
      </c>
    </row>
    <row r="17448" spans="1:9" x14ac:dyDescent="0.3">
      <c r="A17448">
        <v>17479</v>
      </c>
      <c r="B17448">
        <v>3</v>
      </c>
      <c r="C17448">
        <v>281</v>
      </c>
      <c r="D17448" s="32">
        <v>0.72013888888888888</v>
      </c>
      <c r="E17448">
        <v>10000</v>
      </c>
      <c r="F17448">
        <v>5000</v>
      </c>
      <c r="G17448" s="31" t="s">
        <v>102</v>
      </c>
      <c r="H17448">
        <v>10</v>
      </c>
      <c r="I17448" s="31" t="s">
        <v>104</v>
      </c>
    </row>
    <row r="17449" spans="1:9" x14ac:dyDescent="0.3">
      <c r="A17449">
        <v>17480</v>
      </c>
      <c r="B17449">
        <v>2</v>
      </c>
      <c r="C17449">
        <v>281</v>
      </c>
      <c r="D17449" s="32">
        <v>0.66111111111111109</v>
      </c>
      <c r="E17449">
        <v>13000</v>
      </c>
      <c r="G17449" s="31" t="s">
        <v>97</v>
      </c>
      <c r="H17449">
        <v>10</v>
      </c>
      <c r="I17449" s="31" t="s">
        <v>98</v>
      </c>
    </row>
    <row r="17450" spans="1:9" x14ac:dyDescent="0.3">
      <c r="A17450">
        <v>17481</v>
      </c>
      <c r="B17450">
        <v>1</v>
      </c>
      <c r="C17450">
        <v>281</v>
      </c>
      <c r="D17450" s="32">
        <v>0.78333333333333333</v>
      </c>
      <c r="E17450">
        <v>13000</v>
      </c>
      <c r="G17450" s="31" t="s">
        <v>97</v>
      </c>
      <c r="H17450">
        <v>10</v>
      </c>
      <c r="I17450" s="31" t="s">
        <v>99</v>
      </c>
    </row>
    <row r="17451" spans="1:9" x14ac:dyDescent="0.3">
      <c r="A17451">
        <v>17482</v>
      </c>
      <c r="B17451">
        <v>4</v>
      </c>
      <c r="C17451">
        <v>281</v>
      </c>
      <c r="D17451" s="32">
        <v>0.66111111111111109</v>
      </c>
      <c r="E17451">
        <v>10000</v>
      </c>
      <c r="G17451" s="31" t="s">
        <v>97</v>
      </c>
      <c r="H17451">
        <v>10</v>
      </c>
      <c r="I17451" s="31" t="s">
        <v>103</v>
      </c>
    </row>
    <row r="17452" spans="1:9" x14ac:dyDescent="0.3">
      <c r="A17452">
        <v>17483</v>
      </c>
      <c r="B17452">
        <v>8</v>
      </c>
      <c r="C17452">
        <v>281</v>
      </c>
      <c r="D17452" s="32">
        <v>0.75902777777777775</v>
      </c>
      <c r="E17452">
        <v>13000</v>
      </c>
      <c r="G17452" s="31" t="s">
        <v>97</v>
      </c>
      <c r="H17452">
        <v>10</v>
      </c>
      <c r="I17452" s="31" t="s">
        <v>101</v>
      </c>
    </row>
    <row r="17453" spans="1:9" x14ac:dyDescent="0.3">
      <c r="A17453">
        <v>17484</v>
      </c>
      <c r="B17453">
        <v>7</v>
      </c>
      <c r="C17453">
        <v>281</v>
      </c>
      <c r="D17453" s="32">
        <v>0.66805555555555551</v>
      </c>
      <c r="E17453">
        <v>10000</v>
      </c>
      <c r="G17453" s="31" t="s">
        <v>102</v>
      </c>
      <c r="H17453">
        <v>10</v>
      </c>
      <c r="I17453" s="31" t="s">
        <v>106</v>
      </c>
    </row>
    <row r="17454" spans="1:9" x14ac:dyDescent="0.3">
      <c r="A17454">
        <v>17485</v>
      </c>
      <c r="B17454">
        <v>3</v>
      </c>
      <c r="C17454">
        <v>281</v>
      </c>
      <c r="D17454" s="32">
        <v>0.78611111111111109</v>
      </c>
      <c r="E17454">
        <v>10000</v>
      </c>
      <c r="F17454">
        <v>5000</v>
      </c>
      <c r="G17454" s="31" t="s">
        <v>102</v>
      </c>
      <c r="H17454">
        <v>11</v>
      </c>
      <c r="I17454" s="31" t="s">
        <v>104</v>
      </c>
    </row>
    <row r="17455" spans="1:9" x14ac:dyDescent="0.3">
      <c r="A17455">
        <v>17486</v>
      </c>
      <c r="B17455">
        <v>2</v>
      </c>
      <c r="C17455">
        <v>281</v>
      </c>
      <c r="D17455" s="32">
        <v>0.72013888888888888</v>
      </c>
      <c r="E17455">
        <v>10000</v>
      </c>
      <c r="G17455" s="31" t="s">
        <v>97</v>
      </c>
      <c r="H17455">
        <v>11</v>
      </c>
      <c r="I17455" s="31" t="s">
        <v>98</v>
      </c>
    </row>
    <row r="17456" spans="1:9" x14ac:dyDescent="0.3">
      <c r="A17456">
        <v>17487</v>
      </c>
      <c r="B17456">
        <v>1</v>
      </c>
      <c r="C17456">
        <v>281</v>
      </c>
      <c r="D17456" s="32">
        <v>0.81388888888888888</v>
      </c>
      <c r="E17456">
        <v>10000</v>
      </c>
      <c r="F17456">
        <v>100</v>
      </c>
      <c r="G17456" s="31" t="s">
        <v>97</v>
      </c>
      <c r="H17456">
        <v>11</v>
      </c>
      <c r="I17456" s="31" t="s">
        <v>99</v>
      </c>
    </row>
    <row r="17457" spans="1:9" x14ac:dyDescent="0.3">
      <c r="A17457">
        <v>17488</v>
      </c>
      <c r="B17457">
        <v>4</v>
      </c>
      <c r="C17457">
        <v>281</v>
      </c>
      <c r="D17457" s="32">
        <v>0.75555555555555554</v>
      </c>
      <c r="E17457">
        <v>10000</v>
      </c>
      <c r="G17457" s="31" t="s">
        <v>102</v>
      </c>
      <c r="H17457">
        <v>11</v>
      </c>
      <c r="I17457" s="31" t="s">
        <v>103</v>
      </c>
    </row>
    <row r="17458" spans="1:9" x14ac:dyDescent="0.3">
      <c r="A17458">
        <v>17489</v>
      </c>
      <c r="B17458">
        <v>8</v>
      </c>
      <c r="C17458">
        <v>281</v>
      </c>
      <c r="D17458" s="32">
        <v>0.79027777777777775</v>
      </c>
      <c r="E17458">
        <v>10000</v>
      </c>
      <c r="G17458" s="31" t="s">
        <v>97</v>
      </c>
      <c r="H17458">
        <v>11</v>
      </c>
      <c r="I17458" s="31" t="s">
        <v>101</v>
      </c>
    </row>
    <row r="17459" spans="1:9" x14ac:dyDescent="0.3">
      <c r="A17459">
        <v>17490</v>
      </c>
      <c r="B17459">
        <v>7</v>
      </c>
      <c r="C17459">
        <v>281</v>
      </c>
      <c r="D17459" s="32">
        <v>0.72777777777777775</v>
      </c>
      <c r="E17459">
        <v>10000</v>
      </c>
      <c r="F17459">
        <v>3000</v>
      </c>
      <c r="G17459" s="31" t="s">
        <v>102</v>
      </c>
      <c r="H17459">
        <v>11</v>
      </c>
      <c r="I17459" s="31" t="s">
        <v>106</v>
      </c>
    </row>
    <row r="17460" spans="1:9" x14ac:dyDescent="0.3">
      <c r="A17460">
        <v>17491</v>
      </c>
      <c r="B17460">
        <v>2</v>
      </c>
      <c r="C17460">
        <v>281</v>
      </c>
      <c r="D17460" s="32">
        <v>0.75138888888888888</v>
      </c>
      <c r="E17460">
        <v>10000</v>
      </c>
      <c r="F17460">
        <v>3600</v>
      </c>
      <c r="G17460" s="31" t="s">
        <v>97</v>
      </c>
      <c r="H17460">
        <v>12</v>
      </c>
      <c r="I17460" s="31" t="s">
        <v>98</v>
      </c>
    </row>
    <row r="17461" spans="1:9" x14ac:dyDescent="0.3">
      <c r="A17461">
        <v>17492</v>
      </c>
      <c r="B17461">
        <v>4</v>
      </c>
      <c r="C17461">
        <v>281</v>
      </c>
      <c r="D17461" s="32">
        <v>0.77847222222222223</v>
      </c>
      <c r="E17461">
        <v>10000</v>
      </c>
      <c r="F17461">
        <v>2000</v>
      </c>
      <c r="G17461" s="31" t="s">
        <v>97</v>
      </c>
      <c r="H17461">
        <v>12</v>
      </c>
      <c r="I17461" s="31" t="s">
        <v>103</v>
      </c>
    </row>
    <row r="17462" spans="1:9" x14ac:dyDescent="0.3">
      <c r="A17462">
        <v>17493</v>
      </c>
      <c r="B17462">
        <v>7</v>
      </c>
      <c r="C17462">
        <v>281</v>
      </c>
      <c r="D17462" s="32">
        <v>0.77638888888888891</v>
      </c>
      <c r="E17462">
        <v>10000</v>
      </c>
      <c r="F17462">
        <v>600</v>
      </c>
      <c r="G17462" s="31" t="s">
        <v>102</v>
      </c>
      <c r="H17462">
        <v>12</v>
      </c>
      <c r="I17462" s="31" t="s">
        <v>106</v>
      </c>
    </row>
    <row r="17463" spans="1:9" x14ac:dyDescent="0.3">
      <c r="A17463">
        <v>17494</v>
      </c>
      <c r="B17463">
        <v>2</v>
      </c>
      <c r="C17463">
        <v>281</v>
      </c>
      <c r="D17463" s="32">
        <v>0.78472222222222221</v>
      </c>
      <c r="E17463">
        <v>10000</v>
      </c>
      <c r="G17463" s="31" t="s">
        <v>97</v>
      </c>
      <c r="H17463">
        <v>13</v>
      </c>
      <c r="I17463" s="31" t="s">
        <v>98</v>
      </c>
    </row>
    <row r="17464" spans="1:9" x14ac:dyDescent="0.3">
      <c r="A17464">
        <v>17495</v>
      </c>
      <c r="B17464">
        <v>4</v>
      </c>
      <c r="C17464">
        <v>281</v>
      </c>
      <c r="D17464" s="32">
        <v>0.79583333333333328</v>
      </c>
      <c r="E17464">
        <v>10000</v>
      </c>
      <c r="G17464" s="31" t="s">
        <v>97</v>
      </c>
      <c r="H17464">
        <v>13</v>
      </c>
      <c r="I17464" s="31" t="s">
        <v>103</v>
      </c>
    </row>
    <row r="17465" spans="1:9" x14ac:dyDescent="0.3">
      <c r="A17465">
        <v>17496</v>
      </c>
      <c r="B17465">
        <v>7</v>
      </c>
      <c r="C17465">
        <v>281</v>
      </c>
      <c r="D17465" s="32">
        <v>0.80694444444444446</v>
      </c>
      <c r="E17465">
        <v>10000</v>
      </c>
      <c r="G17465" s="31" t="s">
        <v>97</v>
      </c>
      <c r="H17465">
        <v>13</v>
      </c>
      <c r="I17465" s="31" t="s">
        <v>106</v>
      </c>
    </row>
    <row r="17466" spans="1:9" x14ac:dyDescent="0.3">
      <c r="A17466">
        <v>17497</v>
      </c>
      <c r="B17466">
        <v>4</v>
      </c>
      <c r="C17466">
        <v>281</v>
      </c>
      <c r="D17466" s="32">
        <v>0.80625000000000002</v>
      </c>
      <c r="E17466">
        <v>10000</v>
      </c>
      <c r="G17466" s="31" t="s">
        <v>102</v>
      </c>
      <c r="H17466">
        <v>14</v>
      </c>
      <c r="I17466" s="31" t="s">
        <v>103</v>
      </c>
    </row>
    <row r="17467" spans="1:9" x14ac:dyDescent="0.3">
      <c r="A17467">
        <v>17498</v>
      </c>
      <c r="B17467">
        <v>3</v>
      </c>
      <c r="C17467">
        <v>282</v>
      </c>
      <c r="D17467" s="32">
        <v>0.44861111111111113</v>
      </c>
      <c r="E17467">
        <v>10000</v>
      </c>
      <c r="G17467" s="31" t="s">
        <v>102</v>
      </c>
      <c r="H17467">
        <v>4</v>
      </c>
      <c r="I17467" s="31" t="s">
        <v>104</v>
      </c>
    </row>
    <row r="17468" spans="1:9" x14ac:dyDescent="0.3">
      <c r="A17468">
        <v>17499</v>
      </c>
      <c r="B17468">
        <v>2</v>
      </c>
      <c r="C17468">
        <v>282</v>
      </c>
      <c r="D17468" s="32">
        <v>0.6381944444444444</v>
      </c>
      <c r="E17468">
        <v>10000</v>
      </c>
      <c r="G17468" s="31" t="s">
        <v>102</v>
      </c>
      <c r="H17468">
        <v>4</v>
      </c>
      <c r="I17468" s="31" t="s">
        <v>98</v>
      </c>
    </row>
    <row r="17469" spans="1:9" x14ac:dyDescent="0.3">
      <c r="A17469">
        <v>17500</v>
      </c>
      <c r="B17469">
        <v>1</v>
      </c>
      <c r="C17469">
        <v>282</v>
      </c>
      <c r="D17469" s="32">
        <v>0.43125000000000002</v>
      </c>
      <c r="E17469">
        <v>10000</v>
      </c>
      <c r="F17469">
        <v>1000</v>
      </c>
      <c r="G17469" s="31" t="s">
        <v>102</v>
      </c>
      <c r="H17469">
        <v>4</v>
      </c>
      <c r="I17469" s="31" t="s">
        <v>99</v>
      </c>
    </row>
    <row r="17470" spans="1:9" x14ac:dyDescent="0.3">
      <c r="A17470">
        <v>17501</v>
      </c>
      <c r="B17470">
        <v>5</v>
      </c>
      <c r="C17470">
        <v>282</v>
      </c>
      <c r="D17470" s="32">
        <v>0.45902777777777776</v>
      </c>
      <c r="E17470">
        <v>10000</v>
      </c>
      <c r="F17470">
        <v>2000</v>
      </c>
      <c r="G17470" s="31" t="s">
        <v>102</v>
      </c>
      <c r="H17470">
        <v>4</v>
      </c>
      <c r="I17470" s="31" t="s">
        <v>105</v>
      </c>
    </row>
    <row r="17471" spans="1:9" x14ac:dyDescent="0.3">
      <c r="A17471">
        <v>17502</v>
      </c>
      <c r="B17471">
        <v>3</v>
      </c>
      <c r="C17471">
        <v>282</v>
      </c>
      <c r="D17471" s="32">
        <v>0.48402777777777778</v>
      </c>
      <c r="E17471">
        <v>10000</v>
      </c>
      <c r="G17471" s="31" t="s">
        <v>97</v>
      </c>
      <c r="H17471">
        <v>5</v>
      </c>
      <c r="I17471" s="31" t="s">
        <v>104</v>
      </c>
    </row>
    <row r="17472" spans="1:9" x14ac:dyDescent="0.3">
      <c r="A17472">
        <v>17503</v>
      </c>
      <c r="B17472">
        <v>2</v>
      </c>
      <c r="C17472">
        <v>282</v>
      </c>
      <c r="D17472" s="32">
        <v>0.66805555555555551</v>
      </c>
      <c r="E17472">
        <v>10000</v>
      </c>
      <c r="F17472">
        <v>1500</v>
      </c>
      <c r="G17472" s="31" t="s">
        <v>97</v>
      </c>
      <c r="H17472">
        <v>5</v>
      </c>
      <c r="I17472" s="31" t="s">
        <v>98</v>
      </c>
    </row>
    <row r="17473" spans="1:9" x14ac:dyDescent="0.3">
      <c r="A17473">
        <v>17504</v>
      </c>
      <c r="B17473">
        <v>1</v>
      </c>
      <c r="C17473">
        <v>282</v>
      </c>
      <c r="D17473" s="32">
        <v>0.45347222222222222</v>
      </c>
      <c r="E17473">
        <v>10000</v>
      </c>
      <c r="G17473" s="31" t="s">
        <v>102</v>
      </c>
      <c r="H17473">
        <v>5</v>
      </c>
      <c r="I17473" s="31" t="s">
        <v>99</v>
      </c>
    </row>
    <row r="17474" spans="1:9" x14ac:dyDescent="0.3">
      <c r="A17474">
        <v>17505</v>
      </c>
      <c r="B17474">
        <v>5</v>
      </c>
      <c r="C17474">
        <v>282</v>
      </c>
      <c r="D17474" s="32">
        <v>0.48749999999999999</v>
      </c>
      <c r="E17474">
        <v>10000</v>
      </c>
      <c r="F17474">
        <v>1000</v>
      </c>
      <c r="G17474" s="31" t="s">
        <v>102</v>
      </c>
      <c r="H17474">
        <v>5</v>
      </c>
      <c r="I17474" s="31" t="s">
        <v>105</v>
      </c>
    </row>
    <row r="17475" spans="1:9" x14ac:dyDescent="0.3">
      <c r="A17475">
        <v>17506</v>
      </c>
      <c r="B17475">
        <v>3</v>
      </c>
      <c r="C17475">
        <v>282</v>
      </c>
      <c r="D17475" s="32">
        <v>0.56666666666666665</v>
      </c>
      <c r="E17475">
        <v>10000</v>
      </c>
      <c r="F17475">
        <v>900</v>
      </c>
      <c r="G17475" s="31" t="s">
        <v>102</v>
      </c>
      <c r="H17475">
        <v>6</v>
      </c>
      <c r="I17475" s="31" t="s">
        <v>104</v>
      </c>
    </row>
    <row r="17476" spans="1:9" x14ac:dyDescent="0.3">
      <c r="A17476">
        <v>17507</v>
      </c>
      <c r="B17476">
        <v>2</v>
      </c>
      <c r="C17476">
        <v>282</v>
      </c>
      <c r="D17476" s="32">
        <v>0.70347222222222228</v>
      </c>
      <c r="E17476">
        <v>10000</v>
      </c>
      <c r="G17476" s="31" t="s">
        <v>97</v>
      </c>
      <c r="H17476">
        <v>6</v>
      </c>
      <c r="I17476" s="31" t="s">
        <v>98</v>
      </c>
    </row>
    <row r="17477" spans="1:9" x14ac:dyDescent="0.3">
      <c r="A17477">
        <v>17508</v>
      </c>
      <c r="B17477">
        <v>1</v>
      </c>
      <c r="C17477">
        <v>282</v>
      </c>
      <c r="D17477" s="32">
        <v>0.49722222222222223</v>
      </c>
      <c r="E17477">
        <v>10000</v>
      </c>
      <c r="G17477" s="31" t="s">
        <v>97</v>
      </c>
      <c r="H17477">
        <v>6</v>
      </c>
      <c r="I17477" s="31" t="s">
        <v>99</v>
      </c>
    </row>
    <row r="17478" spans="1:9" x14ac:dyDescent="0.3">
      <c r="A17478">
        <v>17509</v>
      </c>
      <c r="B17478">
        <v>5</v>
      </c>
      <c r="C17478">
        <v>282</v>
      </c>
      <c r="D17478" s="32">
        <v>0.52569444444444446</v>
      </c>
      <c r="E17478">
        <v>10000</v>
      </c>
      <c r="G17478" s="31" t="s">
        <v>97</v>
      </c>
      <c r="H17478">
        <v>6</v>
      </c>
      <c r="I17478" s="31" t="s">
        <v>105</v>
      </c>
    </row>
    <row r="17479" spans="1:9" x14ac:dyDescent="0.3">
      <c r="A17479">
        <v>17510</v>
      </c>
      <c r="B17479">
        <v>3</v>
      </c>
      <c r="C17479">
        <v>282</v>
      </c>
      <c r="D17479" s="32">
        <v>0.59513888888888888</v>
      </c>
      <c r="E17479">
        <v>13000</v>
      </c>
      <c r="G17479" s="31" t="s">
        <v>102</v>
      </c>
      <c r="H17479">
        <v>7</v>
      </c>
      <c r="I17479" s="31" t="s">
        <v>104</v>
      </c>
    </row>
    <row r="17480" spans="1:9" x14ac:dyDescent="0.3">
      <c r="A17480">
        <v>17511</v>
      </c>
      <c r="B17480">
        <v>2</v>
      </c>
      <c r="C17480">
        <v>282</v>
      </c>
      <c r="D17480" s="32">
        <v>0.72430555555555554</v>
      </c>
      <c r="E17480">
        <v>10000</v>
      </c>
      <c r="G17480" s="31" t="s">
        <v>102</v>
      </c>
      <c r="H17480">
        <v>7</v>
      </c>
      <c r="I17480" s="31" t="s">
        <v>98</v>
      </c>
    </row>
    <row r="17481" spans="1:9" x14ac:dyDescent="0.3">
      <c r="A17481">
        <v>17512</v>
      </c>
      <c r="B17481">
        <v>1</v>
      </c>
      <c r="C17481">
        <v>282</v>
      </c>
      <c r="D17481" s="32">
        <v>0.59166666666666667</v>
      </c>
      <c r="E17481">
        <v>10000</v>
      </c>
      <c r="G17481" s="31" t="s">
        <v>102</v>
      </c>
      <c r="H17481">
        <v>7</v>
      </c>
      <c r="I17481" s="31" t="s">
        <v>99</v>
      </c>
    </row>
    <row r="17482" spans="1:9" x14ac:dyDescent="0.3">
      <c r="A17482">
        <v>17513</v>
      </c>
      <c r="B17482">
        <v>5</v>
      </c>
      <c r="C17482">
        <v>282</v>
      </c>
      <c r="D17482" s="32">
        <v>0.56319444444444444</v>
      </c>
      <c r="E17482">
        <v>10000</v>
      </c>
      <c r="G17482" s="31" t="s">
        <v>97</v>
      </c>
      <c r="H17482">
        <v>7</v>
      </c>
      <c r="I17482" s="31" t="s">
        <v>105</v>
      </c>
    </row>
    <row r="17483" spans="1:9" x14ac:dyDescent="0.3">
      <c r="A17483">
        <v>17514</v>
      </c>
      <c r="B17483">
        <v>3</v>
      </c>
      <c r="C17483">
        <v>282</v>
      </c>
      <c r="D17483" s="32">
        <v>0.62152777777777779</v>
      </c>
      <c r="E17483">
        <v>10000</v>
      </c>
      <c r="G17483" s="31" t="s">
        <v>102</v>
      </c>
      <c r="H17483">
        <v>8</v>
      </c>
      <c r="I17483" s="31" t="s">
        <v>104</v>
      </c>
    </row>
    <row r="17484" spans="1:9" x14ac:dyDescent="0.3">
      <c r="A17484">
        <v>17515</v>
      </c>
      <c r="B17484">
        <v>2</v>
      </c>
      <c r="C17484">
        <v>282</v>
      </c>
      <c r="D17484" s="32">
        <v>0.7416666666666667</v>
      </c>
      <c r="E17484">
        <v>10000</v>
      </c>
      <c r="F17484">
        <v>1000</v>
      </c>
      <c r="G17484" s="31" t="s">
        <v>102</v>
      </c>
      <c r="H17484">
        <v>8</v>
      </c>
      <c r="I17484" s="31" t="s">
        <v>98</v>
      </c>
    </row>
    <row r="17485" spans="1:9" x14ac:dyDescent="0.3">
      <c r="A17485">
        <v>17516</v>
      </c>
      <c r="B17485">
        <v>1</v>
      </c>
      <c r="C17485">
        <v>282</v>
      </c>
      <c r="D17485" s="32">
        <v>0.63749999999999996</v>
      </c>
      <c r="E17485">
        <v>10000</v>
      </c>
      <c r="G17485" s="31" t="s">
        <v>102</v>
      </c>
      <c r="H17485">
        <v>8</v>
      </c>
      <c r="I17485" s="31" t="s">
        <v>99</v>
      </c>
    </row>
    <row r="17486" spans="1:9" x14ac:dyDescent="0.3">
      <c r="A17486">
        <v>17517</v>
      </c>
      <c r="B17486">
        <v>5</v>
      </c>
      <c r="C17486">
        <v>282</v>
      </c>
      <c r="D17486" s="32">
        <v>0.59861111111111109</v>
      </c>
      <c r="E17486">
        <v>10000</v>
      </c>
      <c r="G17486" s="31" t="s">
        <v>102</v>
      </c>
      <c r="H17486">
        <v>8</v>
      </c>
      <c r="I17486" s="31" t="s">
        <v>105</v>
      </c>
    </row>
    <row r="17487" spans="1:9" x14ac:dyDescent="0.3">
      <c r="A17487">
        <v>17518</v>
      </c>
      <c r="B17487">
        <v>3</v>
      </c>
      <c r="C17487">
        <v>282</v>
      </c>
      <c r="D17487" s="32">
        <v>0.63888888888888884</v>
      </c>
      <c r="E17487">
        <v>10000</v>
      </c>
      <c r="G17487" s="31" t="s">
        <v>102</v>
      </c>
      <c r="H17487">
        <v>9</v>
      </c>
      <c r="I17487" s="31" t="s">
        <v>104</v>
      </c>
    </row>
    <row r="17488" spans="1:9" x14ac:dyDescent="0.3">
      <c r="A17488">
        <v>17519</v>
      </c>
      <c r="B17488">
        <v>2</v>
      </c>
      <c r="C17488">
        <v>282</v>
      </c>
      <c r="D17488" s="32">
        <v>0.76249999999999996</v>
      </c>
      <c r="E17488">
        <v>10000</v>
      </c>
      <c r="F17488">
        <v>1000</v>
      </c>
      <c r="G17488" s="31" t="s">
        <v>102</v>
      </c>
      <c r="H17488">
        <v>9</v>
      </c>
      <c r="I17488" s="31" t="s">
        <v>98</v>
      </c>
    </row>
    <row r="17489" spans="1:9" x14ac:dyDescent="0.3">
      <c r="A17489">
        <v>17520</v>
      </c>
      <c r="B17489">
        <v>1</v>
      </c>
      <c r="C17489">
        <v>282</v>
      </c>
      <c r="D17489" s="32">
        <v>0.69374999999999998</v>
      </c>
      <c r="E17489">
        <v>10000</v>
      </c>
      <c r="G17489" s="31" t="s">
        <v>102</v>
      </c>
      <c r="H17489">
        <v>9</v>
      </c>
      <c r="I17489" s="31" t="s">
        <v>99</v>
      </c>
    </row>
    <row r="17490" spans="1:9" x14ac:dyDescent="0.3">
      <c r="A17490">
        <v>17521</v>
      </c>
      <c r="B17490">
        <v>5</v>
      </c>
      <c r="C17490">
        <v>282</v>
      </c>
      <c r="D17490" s="32">
        <v>0.62013888888888891</v>
      </c>
      <c r="E17490">
        <v>10000</v>
      </c>
      <c r="G17490" s="31" t="s">
        <v>97</v>
      </c>
      <c r="H17490">
        <v>9</v>
      </c>
      <c r="I17490" s="31" t="s">
        <v>105</v>
      </c>
    </row>
    <row r="17491" spans="1:9" x14ac:dyDescent="0.3">
      <c r="A17491">
        <v>17522</v>
      </c>
      <c r="B17491">
        <v>3</v>
      </c>
      <c r="C17491">
        <v>282</v>
      </c>
      <c r="D17491" s="32">
        <v>0.6645833333333333</v>
      </c>
      <c r="E17491">
        <v>10000</v>
      </c>
      <c r="G17491" s="31" t="s">
        <v>102</v>
      </c>
      <c r="H17491">
        <v>10</v>
      </c>
      <c r="I17491" s="31" t="s">
        <v>104</v>
      </c>
    </row>
    <row r="17492" spans="1:9" x14ac:dyDescent="0.3">
      <c r="A17492">
        <v>17523</v>
      </c>
      <c r="B17492">
        <v>2</v>
      </c>
      <c r="C17492">
        <v>282</v>
      </c>
      <c r="D17492" s="32">
        <v>0.80208333333333337</v>
      </c>
      <c r="E17492">
        <v>10000</v>
      </c>
      <c r="G17492" s="31" t="s">
        <v>102</v>
      </c>
      <c r="H17492">
        <v>10</v>
      </c>
      <c r="I17492" s="31" t="s">
        <v>98</v>
      </c>
    </row>
    <row r="17493" spans="1:9" x14ac:dyDescent="0.3">
      <c r="A17493">
        <v>17524</v>
      </c>
      <c r="B17493">
        <v>1</v>
      </c>
      <c r="C17493">
        <v>282</v>
      </c>
      <c r="D17493" s="32">
        <v>0.72569444444444442</v>
      </c>
      <c r="E17493">
        <v>10000</v>
      </c>
      <c r="F17493">
        <v>5000</v>
      </c>
      <c r="G17493" s="31" t="s">
        <v>97</v>
      </c>
      <c r="H17493">
        <v>10</v>
      </c>
      <c r="I17493" s="31" t="s">
        <v>99</v>
      </c>
    </row>
    <row r="17494" spans="1:9" x14ac:dyDescent="0.3">
      <c r="A17494">
        <v>17525</v>
      </c>
      <c r="B17494">
        <v>5</v>
      </c>
      <c r="C17494">
        <v>282</v>
      </c>
      <c r="D17494" s="32">
        <v>0.63680555555555551</v>
      </c>
      <c r="E17494">
        <v>10000</v>
      </c>
      <c r="F17494">
        <v>2000</v>
      </c>
      <c r="G17494" s="31" t="s">
        <v>102</v>
      </c>
      <c r="H17494">
        <v>10</v>
      </c>
      <c r="I17494" s="31" t="s">
        <v>105</v>
      </c>
    </row>
    <row r="17495" spans="1:9" x14ac:dyDescent="0.3">
      <c r="A17495">
        <v>17526</v>
      </c>
      <c r="B17495">
        <v>3</v>
      </c>
      <c r="C17495">
        <v>282</v>
      </c>
      <c r="D17495" s="32">
        <v>0.68402777777777779</v>
      </c>
      <c r="E17495">
        <v>10000</v>
      </c>
      <c r="G17495" s="31" t="s">
        <v>102</v>
      </c>
      <c r="H17495">
        <v>11</v>
      </c>
      <c r="I17495" s="31" t="s">
        <v>104</v>
      </c>
    </row>
    <row r="17496" spans="1:9" x14ac:dyDescent="0.3">
      <c r="A17496">
        <v>17527</v>
      </c>
      <c r="B17496">
        <v>2</v>
      </c>
      <c r="C17496">
        <v>282</v>
      </c>
      <c r="D17496" s="32">
        <v>0.81527777777777777</v>
      </c>
      <c r="E17496">
        <v>10000</v>
      </c>
      <c r="G17496" s="31" t="s">
        <v>97</v>
      </c>
      <c r="H17496">
        <v>11</v>
      </c>
      <c r="I17496" s="31" t="s">
        <v>98</v>
      </c>
    </row>
    <row r="17497" spans="1:9" x14ac:dyDescent="0.3">
      <c r="A17497">
        <v>17528</v>
      </c>
      <c r="B17497">
        <v>1</v>
      </c>
      <c r="C17497">
        <v>282</v>
      </c>
      <c r="D17497" s="32">
        <v>0.74652777777777779</v>
      </c>
      <c r="E17497">
        <v>10000</v>
      </c>
      <c r="F17497">
        <v>2000</v>
      </c>
      <c r="G17497" s="31" t="s">
        <v>102</v>
      </c>
      <c r="H17497">
        <v>11</v>
      </c>
      <c r="I17497" s="31" t="s">
        <v>99</v>
      </c>
    </row>
    <row r="17498" spans="1:9" x14ac:dyDescent="0.3">
      <c r="A17498">
        <v>17529</v>
      </c>
      <c r="B17498">
        <v>5</v>
      </c>
      <c r="C17498">
        <v>282</v>
      </c>
      <c r="D17498" s="32">
        <v>0.66041666666666665</v>
      </c>
      <c r="E17498">
        <v>10000</v>
      </c>
      <c r="G17498" s="31" t="s">
        <v>97</v>
      </c>
      <c r="H17498">
        <v>11</v>
      </c>
      <c r="I17498" s="31" t="s">
        <v>105</v>
      </c>
    </row>
    <row r="17499" spans="1:9" x14ac:dyDescent="0.3">
      <c r="A17499">
        <v>17530</v>
      </c>
      <c r="B17499">
        <v>3</v>
      </c>
      <c r="C17499">
        <v>282</v>
      </c>
      <c r="D17499" s="32">
        <v>0.7104166666666667</v>
      </c>
      <c r="E17499">
        <v>10000</v>
      </c>
      <c r="G17499" s="31" t="s">
        <v>97</v>
      </c>
      <c r="H17499">
        <v>12</v>
      </c>
      <c r="I17499" s="31" t="s">
        <v>104</v>
      </c>
    </row>
    <row r="17500" spans="1:9" x14ac:dyDescent="0.3">
      <c r="A17500">
        <v>17531</v>
      </c>
      <c r="B17500">
        <v>2</v>
      </c>
      <c r="C17500">
        <v>282</v>
      </c>
      <c r="D17500" s="32">
        <v>0.83750000000000002</v>
      </c>
      <c r="E17500">
        <v>10000</v>
      </c>
      <c r="G17500" s="31" t="s">
        <v>97</v>
      </c>
      <c r="H17500">
        <v>12</v>
      </c>
      <c r="I17500" s="31" t="s">
        <v>98</v>
      </c>
    </row>
    <row r="17501" spans="1:9" x14ac:dyDescent="0.3">
      <c r="A17501">
        <v>17532</v>
      </c>
      <c r="B17501">
        <v>1</v>
      </c>
      <c r="C17501">
        <v>282</v>
      </c>
      <c r="D17501" s="32">
        <v>0.78263888888888888</v>
      </c>
      <c r="E17501">
        <v>10000</v>
      </c>
      <c r="G17501" s="31" t="s">
        <v>97</v>
      </c>
      <c r="H17501">
        <v>12</v>
      </c>
      <c r="I17501" s="31" t="s">
        <v>99</v>
      </c>
    </row>
    <row r="17502" spans="1:9" x14ac:dyDescent="0.3">
      <c r="A17502">
        <v>17533</v>
      </c>
      <c r="B17502">
        <v>3</v>
      </c>
      <c r="C17502">
        <v>282</v>
      </c>
      <c r="D17502" s="32">
        <v>0.7319444444444444</v>
      </c>
      <c r="E17502">
        <v>10000</v>
      </c>
      <c r="G17502" s="31" t="s">
        <v>97</v>
      </c>
      <c r="H17502">
        <v>13</v>
      </c>
      <c r="I17502" s="31" t="s">
        <v>104</v>
      </c>
    </row>
    <row r="17503" spans="1:9" x14ac:dyDescent="0.3">
      <c r="A17503">
        <v>17534</v>
      </c>
      <c r="B17503">
        <v>1</v>
      </c>
      <c r="C17503">
        <v>282</v>
      </c>
      <c r="D17503" s="32">
        <v>0.80833333333333335</v>
      </c>
      <c r="E17503">
        <v>10000</v>
      </c>
      <c r="G17503" s="31" t="s">
        <v>97</v>
      </c>
      <c r="H17503">
        <v>13</v>
      </c>
      <c r="I17503" s="31" t="s">
        <v>99</v>
      </c>
    </row>
    <row r="17504" spans="1:9" x14ac:dyDescent="0.3">
      <c r="A17504">
        <v>17535</v>
      </c>
      <c r="B17504">
        <v>3</v>
      </c>
      <c r="C17504">
        <v>282</v>
      </c>
      <c r="D17504" s="32">
        <v>0.74791666666666667</v>
      </c>
      <c r="E17504">
        <v>10000</v>
      </c>
      <c r="F17504">
        <v>1000</v>
      </c>
      <c r="G17504" s="31" t="s">
        <v>102</v>
      </c>
      <c r="H17504">
        <v>14</v>
      </c>
      <c r="I17504" s="31" t="s">
        <v>104</v>
      </c>
    </row>
    <row r="17505" spans="1:9" x14ac:dyDescent="0.3">
      <c r="A17505">
        <v>17536</v>
      </c>
      <c r="B17505">
        <v>1</v>
      </c>
      <c r="C17505">
        <v>282</v>
      </c>
      <c r="D17505" s="32"/>
      <c r="E17505">
        <v>10000</v>
      </c>
      <c r="G17505" s="31" t="s">
        <v>102</v>
      </c>
      <c r="H17505">
        <v>14</v>
      </c>
      <c r="I17505" s="31" t="s">
        <v>99</v>
      </c>
    </row>
    <row r="17506" spans="1:9" x14ac:dyDescent="0.3">
      <c r="A17506">
        <v>17537</v>
      </c>
      <c r="B17506">
        <v>3</v>
      </c>
      <c r="C17506">
        <v>282</v>
      </c>
      <c r="D17506" s="32">
        <v>0.76111111111111107</v>
      </c>
      <c r="E17506">
        <v>10000</v>
      </c>
      <c r="G17506" s="31" t="s">
        <v>102</v>
      </c>
      <c r="H17506">
        <v>15</v>
      </c>
      <c r="I17506" s="31" t="s">
        <v>104</v>
      </c>
    </row>
    <row r="17507" spans="1:9" x14ac:dyDescent="0.3">
      <c r="A17507">
        <v>17538</v>
      </c>
      <c r="B17507">
        <v>3</v>
      </c>
      <c r="C17507">
        <v>282</v>
      </c>
      <c r="D17507" s="32">
        <v>0.78680555555555554</v>
      </c>
      <c r="E17507">
        <v>10000</v>
      </c>
      <c r="F17507">
        <v>4000</v>
      </c>
      <c r="G17507" s="31" t="s">
        <v>102</v>
      </c>
      <c r="H17507">
        <v>16</v>
      </c>
      <c r="I17507" s="31" t="s">
        <v>104</v>
      </c>
    </row>
    <row r="17508" spans="1:9" x14ac:dyDescent="0.3">
      <c r="A17508">
        <v>17539</v>
      </c>
      <c r="B17508">
        <v>3</v>
      </c>
      <c r="C17508">
        <v>282</v>
      </c>
      <c r="D17508" s="32">
        <v>0.81458333333333333</v>
      </c>
      <c r="E17508">
        <v>13000</v>
      </c>
      <c r="G17508" s="31" t="s">
        <v>102</v>
      </c>
      <c r="H17508">
        <v>17</v>
      </c>
      <c r="I17508" s="31" t="s">
        <v>104</v>
      </c>
    </row>
    <row r="17509" spans="1:9" x14ac:dyDescent="0.3">
      <c r="A17509">
        <v>17540</v>
      </c>
      <c r="B17509">
        <v>3</v>
      </c>
      <c r="C17509">
        <v>282</v>
      </c>
      <c r="D17509" s="32">
        <v>0.84583333333333333</v>
      </c>
      <c r="E17509">
        <v>13000</v>
      </c>
      <c r="F17509">
        <v>1000</v>
      </c>
      <c r="G17509" s="31" t="s">
        <v>102</v>
      </c>
      <c r="H17509">
        <v>18</v>
      </c>
      <c r="I17509" s="31" t="s">
        <v>104</v>
      </c>
    </row>
    <row r="17510" spans="1:9" x14ac:dyDescent="0.3">
      <c r="A17510">
        <v>17541</v>
      </c>
      <c r="B17510">
        <v>3</v>
      </c>
      <c r="C17510">
        <v>283</v>
      </c>
      <c r="D17510" s="32"/>
      <c r="E17510">
        <v>10000</v>
      </c>
      <c r="F17510">
        <v>4200</v>
      </c>
      <c r="G17510" s="31" t="s">
        <v>102</v>
      </c>
      <c r="H17510">
        <v>4</v>
      </c>
      <c r="I17510" s="31" t="s">
        <v>104</v>
      </c>
    </row>
    <row r="17511" spans="1:9" x14ac:dyDescent="0.3">
      <c r="A17511">
        <v>17542</v>
      </c>
      <c r="B17511">
        <v>2</v>
      </c>
      <c r="C17511">
        <v>283</v>
      </c>
      <c r="D17511" s="32"/>
      <c r="E17511">
        <v>10000</v>
      </c>
      <c r="F17511">
        <v>1000</v>
      </c>
      <c r="G17511" s="31" t="s">
        <v>97</v>
      </c>
      <c r="H17511">
        <v>4</v>
      </c>
      <c r="I17511" s="31" t="s">
        <v>98</v>
      </c>
    </row>
    <row r="17512" spans="1:9" x14ac:dyDescent="0.3">
      <c r="A17512">
        <v>17543</v>
      </c>
      <c r="B17512">
        <v>1</v>
      </c>
      <c r="C17512">
        <v>283</v>
      </c>
      <c r="D17512" s="32"/>
      <c r="E17512">
        <v>13000</v>
      </c>
      <c r="G17512" s="31" t="s">
        <v>102</v>
      </c>
      <c r="H17512">
        <v>4</v>
      </c>
      <c r="I17512" s="31" t="s">
        <v>99</v>
      </c>
    </row>
    <row r="17513" spans="1:9" x14ac:dyDescent="0.3">
      <c r="A17513">
        <v>17544</v>
      </c>
      <c r="B17513">
        <v>4</v>
      </c>
      <c r="C17513">
        <v>283</v>
      </c>
      <c r="D17513" s="32"/>
      <c r="E17513">
        <v>13000</v>
      </c>
      <c r="G17513" s="31" t="s">
        <v>102</v>
      </c>
      <c r="H17513">
        <v>4</v>
      </c>
      <c r="I17513" s="31" t="s">
        <v>103</v>
      </c>
    </row>
    <row r="17514" spans="1:9" x14ac:dyDescent="0.3">
      <c r="A17514">
        <v>17545</v>
      </c>
      <c r="B17514">
        <v>8</v>
      </c>
      <c r="C17514">
        <v>283</v>
      </c>
      <c r="D17514" s="32"/>
      <c r="E17514">
        <v>10000</v>
      </c>
      <c r="F17514">
        <v>2000</v>
      </c>
      <c r="G17514" s="31" t="s">
        <v>102</v>
      </c>
      <c r="H17514">
        <v>4</v>
      </c>
      <c r="I17514" s="31" t="s">
        <v>101</v>
      </c>
    </row>
    <row r="17515" spans="1:9" x14ac:dyDescent="0.3">
      <c r="A17515">
        <v>17546</v>
      </c>
      <c r="B17515">
        <v>3</v>
      </c>
      <c r="C17515">
        <v>283</v>
      </c>
      <c r="D17515" s="32"/>
      <c r="E17515">
        <v>10000</v>
      </c>
      <c r="F17515">
        <v>2000</v>
      </c>
      <c r="G17515" s="31" t="s">
        <v>97</v>
      </c>
      <c r="H17515">
        <v>5</v>
      </c>
      <c r="I17515" s="31" t="s">
        <v>104</v>
      </c>
    </row>
    <row r="17516" spans="1:9" x14ac:dyDescent="0.3">
      <c r="A17516">
        <v>17547</v>
      </c>
      <c r="B17516">
        <v>2</v>
      </c>
      <c r="C17516">
        <v>283</v>
      </c>
      <c r="D17516" s="32"/>
      <c r="E17516">
        <v>10000</v>
      </c>
      <c r="F17516">
        <v>2000</v>
      </c>
      <c r="G17516" s="31" t="s">
        <v>97</v>
      </c>
      <c r="H17516">
        <v>5</v>
      </c>
      <c r="I17516" s="31" t="s">
        <v>98</v>
      </c>
    </row>
    <row r="17517" spans="1:9" x14ac:dyDescent="0.3">
      <c r="A17517">
        <v>17548</v>
      </c>
      <c r="B17517">
        <v>1</v>
      </c>
      <c r="C17517">
        <v>283</v>
      </c>
      <c r="D17517" s="32"/>
      <c r="E17517">
        <v>10000</v>
      </c>
      <c r="F17517">
        <v>1000</v>
      </c>
      <c r="G17517" s="31" t="s">
        <v>97</v>
      </c>
      <c r="H17517">
        <v>5</v>
      </c>
      <c r="I17517" s="31" t="s">
        <v>99</v>
      </c>
    </row>
    <row r="17518" spans="1:9" x14ac:dyDescent="0.3">
      <c r="A17518">
        <v>17549</v>
      </c>
      <c r="B17518">
        <v>4</v>
      </c>
      <c r="C17518">
        <v>283</v>
      </c>
      <c r="D17518" s="32"/>
      <c r="E17518">
        <v>13000</v>
      </c>
      <c r="G17518" s="31" t="s">
        <v>102</v>
      </c>
      <c r="H17518">
        <v>5</v>
      </c>
      <c r="I17518" s="31" t="s">
        <v>103</v>
      </c>
    </row>
    <row r="17519" spans="1:9" x14ac:dyDescent="0.3">
      <c r="A17519">
        <v>17550</v>
      </c>
      <c r="B17519">
        <v>8</v>
      </c>
      <c r="C17519">
        <v>283</v>
      </c>
      <c r="D17519" s="32"/>
      <c r="E17519">
        <v>10000</v>
      </c>
      <c r="G17519" s="31" t="s">
        <v>102</v>
      </c>
      <c r="H17519">
        <v>5</v>
      </c>
      <c r="I17519" s="31" t="s">
        <v>101</v>
      </c>
    </row>
    <row r="17520" spans="1:9" x14ac:dyDescent="0.3">
      <c r="A17520">
        <v>17551</v>
      </c>
      <c r="B17520">
        <v>3</v>
      </c>
      <c r="C17520">
        <v>283</v>
      </c>
      <c r="D17520" s="32"/>
      <c r="E17520">
        <v>10000</v>
      </c>
      <c r="G17520" s="31" t="s">
        <v>97</v>
      </c>
      <c r="H17520">
        <v>6</v>
      </c>
      <c r="I17520" s="31" t="s">
        <v>104</v>
      </c>
    </row>
    <row r="17521" spans="1:9" x14ac:dyDescent="0.3">
      <c r="A17521">
        <v>17552</v>
      </c>
      <c r="B17521">
        <v>2</v>
      </c>
      <c r="C17521">
        <v>283</v>
      </c>
      <c r="D17521" s="32"/>
      <c r="E17521">
        <v>10000</v>
      </c>
      <c r="G17521" s="31" t="s">
        <v>102</v>
      </c>
      <c r="H17521">
        <v>6</v>
      </c>
      <c r="I17521" s="31" t="s">
        <v>98</v>
      </c>
    </row>
    <row r="17522" spans="1:9" x14ac:dyDescent="0.3">
      <c r="A17522">
        <v>17553</v>
      </c>
      <c r="B17522">
        <v>1</v>
      </c>
      <c r="C17522">
        <v>283</v>
      </c>
      <c r="D17522" s="32"/>
      <c r="E17522">
        <v>10000</v>
      </c>
      <c r="F17522">
        <v>2000</v>
      </c>
      <c r="G17522" s="31" t="s">
        <v>97</v>
      </c>
      <c r="H17522">
        <v>6</v>
      </c>
      <c r="I17522" s="31" t="s">
        <v>99</v>
      </c>
    </row>
    <row r="17523" spans="1:9" x14ac:dyDescent="0.3">
      <c r="A17523">
        <v>17554</v>
      </c>
      <c r="B17523">
        <v>4</v>
      </c>
      <c r="C17523">
        <v>283</v>
      </c>
      <c r="D17523" s="32"/>
      <c r="E17523">
        <v>10000</v>
      </c>
      <c r="F17523">
        <v>1000</v>
      </c>
      <c r="G17523" s="31" t="s">
        <v>97</v>
      </c>
      <c r="H17523">
        <v>6</v>
      </c>
      <c r="I17523" s="31" t="s">
        <v>103</v>
      </c>
    </row>
    <row r="17524" spans="1:9" x14ac:dyDescent="0.3">
      <c r="A17524">
        <v>17555</v>
      </c>
      <c r="B17524">
        <v>8</v>
      </c>
      <c r="C17524">
        <v>283</v>
      </c>
      <c r="D17524" s="32"/>
      <c r="E17524">
        <v>10000</v>
      </c>
      <c r="G17524" s="31" t="s">
        <v>102</v>
      </c>
      <c r="H17524">
        <v>6</v>
      </c>
      <c r="I17524" s="31" t="s">
        <v>101</v>
      </c>
    </row>
    <row r="17525" spans="1:9" x14ac:dyDescent="0.3">
      <c r="A17525">
        <v>17556</v>
      </c>
      <c r="B17525">
        <v>3</v>
      </c>
      <c r="C17525">
        <v>283</v>
      </c>
      <c r="D17525" s="32"/>
      <c r="E17525">
        <v>13000</v>
      </c>
      <c r="G17525" s="31" t="s">
        <v>102</v>
      </c>
      <c r="H17525">
        <v>7</v>
      </c>
      <c r="I17525" s="31" t="s">
        <v>104</v>
      </c>
    </row>
    <row r="17526" spans="1:9" x14ac:dyDescent="0.3">
      <c r="A17526">
        <v>17557</v>
      </c>
      <c r="B17526">
        <v>2</v>
      </c>
      <c r="C17526">
        <v>283</v>
      </c>
      <c r="D17526" s="32"/>
      <c r="E17526">
        <v>10000</v>
      </c>
      <c r="G17526" s="31" t="s">
        <v>102</v>
      </c>
      <c r="H17526">
        <v>7</v>
      </c>
      <c r="I17526" s="31" t="s">
        <v>98</v>
      </c>
    </row>
    <row r="17527" spans="1:9" x14ac:dyDescent="0.3">
      <c r="A17527">
        <v>17558</v>
      </c>
      <c r="B17527">
        <v>1</v>
      </c>
      <c r="C17527">
        <v>283</v>
      </c>
      <c r="D17527" s="32"/>
      <c r="E17527">
        <v>10000</v>
      </c>
      <c r="F17527">
        <v>2000</v>
      </c>
      <c r="G17527" s="31" t="s">
        <v>97</v>
      </c>
      <c r="H17527">
        <v>7</v>
      </c>
      <c r="I17527" s="31" t="s">
        <v>99</v>
      </c>
    </row>
    <row r="17528" spans="1:9" x14ac:dyDescent="0.3">
      <c r="A17528">
        <v>17559</v>
      </c>
      <c r="B17528">
        <v>4</v>
      </c>
      <c r="C17528">
        <v>283</v>
      </c>
      <c r="D17528" s="32"/>
      <c r="E17528">
        <v>10000</v>
      </c>
      <c r="G17528" s="31" t="s">
        <v>102</v>
      </c>
      <c r="H17528">
        <v>7</v>
      </c>
      <c r="I17528" s="31" t="s">
        <v>103</v>
      </c>
    </row>
    <row r="17529" spans="1:9" x14ac:dyDescent="0.3">
      <c r="A17529">
        <v>17560</v>
      </c>
      <c r="B17529">
        <v>8</v>
      </c>
      <c r="C17529">
        <v>283</v>
      </c>
      <c r="D17529" s="32"/>
      <c r="E17529">
        <v>10000</v>
      </c>
      <c r="G17529" s="31" t="s">
        <v>102</v>
      </c>
      <c r="H17529">
        <v>7</v>
      </c>
      <c r="I17529" s="31" t="s">
        <v>101</v>
      </c>
    </row>
    <row r="17530" spans="1:9" x14ac:dyDescent="0.3">
      <c r="A17530">
        <v>17561</v>
      </c>
      <c r="B17530">
        <v>3</v>
      </c>
      <c r="C17530">
        <v>283</v>
      </c>
      <c r="D17530" s="32"/>
      <c r="E17530">
        <v>10000</v>
      </c>
      <c r="G17530" s="31" t="s">
        <v>97</v>
      </c>
      <c r="H17530">
        <v>8</v>
      </c>
      <c r="I17530" s="31" t="s">
        <v>104</v>
      </c>
    </row>
    <row r="17531" spans="1:9" x14ac:dyDescent="0.3">
      <c r="A17531">
        <v>17562</v>
      </c>
      <c r="B17531">
        <v>2</v>
      </c>
      <c r="C17531">
        <v>283</v>
      </c>
      <c r="D17531" s="32"/>
      <c r="E17531">
        <v>10000</v>
      </c>
      <c r="G17531" s="31" t="s">
        <v>97</v>
      </c>
      <c r="H17531">
        <v>8</v>
      </c>
      <c r="I17531" s="31" t="s">
        <v>98</v>
      </c>
    </row>
    <row r="17532" spans="1:9" x14ac:dyDescent="0.3">
      <c r="A17532">
        <v>17563</v>
      </c>
      <c r="B17532">
        <v>1</v>
      </c>
      <c r="C17532">
        <v>283</v>
      </c>
      <c r="D17532" s="32"/>
      <c r="E17532">
        <v>10000</v>
      </c>
      <c r="G17532" s="31" t="s">
        <v>97</v>
      </c>
      <c r="H17532">
        <v>8</v>
      </c>
      <c r="I17532" s="31" t="s">
        <v>99</v>
      </c>
    </row>
    <row r="17533" spans="1:9" x14ac:dyDescent="0.3">
      <c r="A17533">
        <v>17564</v>
      </c>
      <c r="B17533">
        <v>4</v>
      </c>
      <c r="C17533">
        <v>283</v>
      </c>
      <c r="D17533" s="32"/>
      <c r="E17533">
        <v>10000</v>
      </c>
      <c r="G17533" s="31" t="s">
        <v>97</v>
      </c>
      <c r="H17533">
        <v>8</v>
      </c>
      <c r="I17533" s="31" t="s">
        <v>103</v>
      </c>
    </row>
    <row r="17534" spans="1:9" x14ac:dyDescent="0.3">
      <c r="A17534">
        <v>17565</v>
      </c>
      <c r="B17534">
        <v>8</v>
      </c>
      <c r="C17534">
        <v>283</v>
      </c>
      <c r="D17534" s="32"/>
      <c r="E17534">
        <v>10000</v>
      </c>
      <c r="G17534" s="31" t="s">
        <v>102</v>
      </c>
      <c r="H17534">
        <v>8</v>
      </c>
      <c r="I17534" s="31" t="s">
        <v>101</v>
      </c>
    </row>
    <row r="17535" spans="1:9" x14ac:dyDescent="0.3">
      <c r="A17535">
        <v>17566</v>
      </c>
      <c r="B17535">
        <v>3</v>
      </c>
      <c r="C17535">
        <v>283</v>
      </c>
      <c r="D17535" s="32"/>
      <c r="E17535">
        <v>10000</v>
      </c>
      <c r="G17535" s="31" t="s">
        <v>97</v>
      </c>
      <c r="H17535">
        <v>9</v>
      </c>
      <c r="I17535" s="31" t="s">
        <v>104</v>
      </c>
    </row>
    <row r="17536" spans="1:9" x14ac:dyDescent="0.3">
      <c r="A17536">
        <v>17567</v>
      </c>
      <c r="B17536">
        <v>2</v>
      </c>
      <c r="C17536">
        <v>283</v>
      </c>
      <c r="D17536" s="32"/>
      <c r="E17536">
        <v>10000</v>
      </c>
      <c r="G17536" s="31" t="s">
        <v>97</v>
      </c>
      <c r="H17536">
        <v>9</v>
      </c>
      <c r="I17536" s="31" t="s">
        <v>98</v>
      </c>
    </row>
    <row r="17537" spans="1:9" x14ac:dyDescent="0.3">
      <c r="A17537">
        <v>17568</v>
      </c>
      <c r="B17537">
        <v>1</v>
      </c>
      <c r="C17537">
        <v>283</v>
      </c>
      <c r="D17537" s="32"/>
      <c r="E17537">
        <v>10000</v>
      </c>
      <c r="G17537" s="31" t="s">
        <v>97</v>
      </c>
      <c r="H17537">
        <v>9</v>
      </c>
      <c r="I17537" s="31" t="s">
        <v>99</v>
      </c>
    </row>
    <row r="17538" spans="1:9" x14ac:dyDescent="0.3">
      <c r="A17538">
        <v>17569</v>
      </c>
      <c r="B17538">
        <v>4</v>
      </c>
      <c r="C17538">
        <v>283</v>
      </c>
      <c r="D17538" s="32"/>
      <c r="E17538">
        <v>10000</v>
      </c>
      <c r="G17538" s="31" t="s">
        <v>97</v>
      </c>
      <c r="H17538">
        <v>9</v>
      </c>
      <c r="I17538" s="31" t="s">
        <v>103</v>
      </c>
    </row>
    <row r="17539" spans="1:9" x14ac:dyDescent="0.3">
      <c r="A17539">
        <v>17570</v>
      </c>
      <c r="B17539">
        <v>8</v>
      </c>
      <c r="C17539">
        <v>283</v>
      </c>
      <c r="D17539" s="32"/>
      <c r="E17539">
        <v>10000</v>
      </c>
      <c r="G17539" s="31" t="s">
        <v>102</v>
      </c>
      <c r="H17539">
        <v>9</v>
      </c>
      <c r="I17539" s="31" t="s">
        <v>101</v>
      </c>
    </row>
    <row r="17540" spans="1:9" x14ac:dyDescent="0.3">
      <c r="A17540">
        <v>17571</v>
      </c>
      <c r="B17540">
        <v>3</v>
      </c>
      <c r="C17540">
        <v>283</v>
      </c>
      <c r="D17540" s="32"/>
      <c r="E17540">
        <v>10000</v>
      </c>
      <c r="G17540" s="31" t="s">
        <v>97</v>
      </c>
      <c r="H17540">
        <v>10</v>
      </c>
      <c r="I17540" s="31" t="s">
        <v>104</v>
      </c>
    </row>
    <row r="17541" spans="1:9" x14ac:dyDescent="0.3">
      <c r="A17541">
        <v>17572</v>
      </c>
      <c r="B17541">
        <v>2</v>
      </c>
      <c r="C17541">
        <v>283</v>
      </c>
      <c r="D17541" s="32"/>
      <c r="E17541">
        <v>10000</v>
      </c>
      <c r="G17541" s="31" t="s">
        <v>97</v>
      </c>
      <c r="H17541">
        <v>10</v>
      </c>
      <c r="I17541" s="31" t="s">
        <v>98</v>
      </c>
    </row>
    <row r="17542" spans="1:9" x14ac:dyDescent="0.3">
      <c r="A17542">
        <v>17573</v>
      </c>
      <c r="B17542">
        <v>1</v>
      </c>
      <c r="C17542">
        <v>283</v>
      </c>
      <c r="D17542" s="32"/>
      <c r="E17542">
        <v>10000</v>
      </c>
      <c r="G17542" s="31" t="s">
        <v>97</v>
      </c>
      <c r="H17542">
        <v>10</v>
      </c>
      <c r="I17542" s="31" t="s">
        <v>99</v>
      </c>
    </row>
    <row r="17543" spans="1:9" x14ac:dyDescent="0.3">
      <c r="A17543">
        <v>17574</v>
      </c>
      <c r="B17543">
        <v>4</v>
      </c>
      <c r="C17543">
        <v>283</v>
      </c>
      <c r="D17543" s="32"/>
      <c r="E17543">
        <v>10000</v>
      </c>
      <c r="G17543" s="31" t="s">
        <v>97</v>
      </c>
      <c r="H17543">
        <v>10</v>
      </c>
      <c r="I17543" s="31" t="s">
        <v>103</v>
      </c>
    </row>
    <row r="17544" spans="1:9" x14ac:dyDescent="0.3">
      <c r="A17544">
        <v>17575</v>
      </c>
      <c r="B17544">
        <v>8</v>
      </c>
      <c r="C17544">
        <v>283</v>
      </c>
      <c r="D17544" s="32"/>
      <c r="E17544">
        <v>10000</v>
      </c>
      <c r="G17544" s="31" t="s">
        <v>102</v>
      </c>
      <c r="H17544">
        <v>10</v>
      </c>
      <c r="I17544" s="31" t="s">
        <v>101</v>
      </c>
    </row>
    <row r="17545" spans="1:9" x14ac:dyDescent="0.3">
      <c r="A17545">
        <v>17576</v>
      </c>
      <c r="B17545">
        <v>3</v>
      </c>
      <c r="C17545">
        <v>283</v>
      </c>
      <c r="D17545" s="32"/>
      <c r="E17545">
        <v>10000</v>
      </c>
      <c r="G17545" s="31" t="s">
        <v>97</v>
      </c>
      <c r="H17545">
        <v>11</v>
      </c>
      <c r="I17545" s="31" t="s">
        <v>104</v>
      </c>
    </row>
    <row r="17546" spans="1:9" x14ac:dyDescent="0.3">
      <c r="A17546">
        <v>17577</v>
      </c>
      <c r="B17546">
        <v>2</v>
      </c>
      <c r="C17546">
        <v>283</v>
      </c>
      <c r="D17546" s="32"/>
      <c r="E17546">
        <v>10000</v>
      </c>
      <c r="G17546" s="31" t="s">
        <v>97</v>
      </c>
      <c r="H17546">
        <v>11</v>
      </c>
      <c r="I17546" s="31" t="s">
        <v>98</v>
      </c>
    </row>
    <row r="17547" spans="1:9" x14ac:dyDescent="0.3">
      <c r="A17547">
        <v>17578</v>
      </c>
      <c r="B17547">
        <v>1</v>
      </c>
      <c r="C17547">
        <v>283</v>
      </c>
      <c r="D17547" s="32"/>
      <c r="E17547">
        <v>10000</v>
      </c>
      <c r="G17547" s="31" t="s">
        <v>97</v>
      </c>
      <c r="H17547">
        <v>11</v>
      </c>
      <c r="I17547" s="31" t="s">
        <v>99</v>
      </c>
    </row>
    <row r="17548" spans="1:9" x14ac:dyDescent="0.3">
      <c r="A17548">
        <v>17590</v>
      </c>
      <c r="B17548">
        <v>1</v>
      </c>
      <c r="C17548">
        <v>283</v>
      </c>
      <c r="D17548" s="32"/>
      <c r="E17548">
        <v>10000</v>
      </c>
      <c r="G17548" s="31" t="s">
        <v>102</v>
      </c>
      <c r="H17548">
        <v>14</v>
      </c>
      <c r="I17548" s="31" t="s">
        <v>99</v>
      </c>
    </row>
    <row r="17549" spans="1:9" x14ac:dyDescent="0.3">
      <c r="A17549">
        <v>17591</v>
      </c>
      <c r="B17549">
        <v>4</v>
      </c>
      <c r="C17549">
        <v>283</v>
      </c>
      <c r="D17549" s="32"/>
      <c r="E17549">
        <v>10000</v>
      </c>
      <c r="G17549" s="31" t="s">
        <v>102</v>
      </c>
      <c r="H17549">
        <v>14</v>
      </c>
      <c r="I17549" s="31" t="s">
        <v>103</v>
      </c>
    </row>
    <row r="17550" spans="1:9" x14ac:dyDescent="0.3">
      <c r="A17550">
        <v>17592</v>
      </c>
      <c r="B17550">
        <v>3</v>
      </c>
      <c r="C17550">
        <v>283</v>
      </c>
      <c r="D17550" s="32"/>
      <c r="E17550">
        <v>10000</v>
      </c>
      <c r="G17550" s="31" t="s">
        <v>102</v>
      </c>
      <c r="H17550">
        <v>15</v>
      </c>
      <c r="I17550" s="31" t="s">
        <v>104</v>
      </c>
    </row>
    <row r="17551" spans="1:9" x14ac:dyDescent="0.3">
      <c r="A17551">
        <v>17593</v>
      </c>
      <c r="B17551">
        <v>3</v>
      </c>
      <c r="C17551">
        <v>283</v>
      </c>
      <c r="D17551" s="32"/>
      <c r="E17551">
        <v>10000</v>
      </c>
      <c r="G17551" s="31" t="s">
        <v>102</v>
      </c>
      <c r="H17551">
        <v>16</v>
      </c>
      <c r="I17551" s="31" t="s">
        <v>104</v>
      </c>
    </row>
    <row r="17552" spans="1:9" x14ac:dyDescent="0.3">
      <c r="A17552">
        <v>17594</v>
      </c>
      <c r="B17552">
        <v>3</v>
      </c>
      <c r="C17552">
        <v>283</v>
      </c>
      <c r="D17552" s="32"/>
      <c r="E17552">
        <v>10000</v>
      </c>
      <c r="G17552" s="31" t="s">
        <v>102</v>
      </c>
      <c r="H17552">
        <v>17</v>
      </c>
      <c r="I17552" s="31" t="s">
        <v>104</v>
      </c>
    </row>
    <row r="17553" spans="1:9" x14ac:dyDescent="0.3">
      <c r="A17553">
        <v>17595</v>
      </c>
      <c r="B17553">
        <v>3</v>
      </c>
      <c r="C17553">
        <v>283</v>
      </c>
      <c r="D17553" s="32"/>
      <c r="E17553">
        <v>10000</v>
      </c>
      <c r="G17553" s="31" t="s">
        <v>102</v>
      </c>
      <c r="H17553">
        <v>18</v>
      </c>
      <c r="I17553" s="31" t="s">
        <v>104</v>
      </c>
    </row>
    <row r="17554" spans="1:9" x14ac:dyDescent="0.3">
      <c r="A17554">
        <v>17596</v>
      </c>
      <c r="B17554">
        <v>1</v>
      </c>
      <c r="C17554">
        <v>284</v>
      </c>
      <c r="D17554" s="32">
        <v>0.44791666666666669</v>
      </c>
      <c r="E17554">
        <v>10000</v>
      </c>
      <c r="G17554" s="31" t="s">
        <v>102</v>
      </c>
      <c r="H17554">
        <v>4</v>
      </c>
      <c r="I17554" s="31" t="s">
        <v>99</v>
      </c>
    </row>
    <row r="17555" spans="1:9" x14ac:dyDescent="0.3">
      <c r="A17555">
        <v>17597</v>
      </c>
      <c r="B17555">
        <v>6</v>
      </c>
      <c r="C17555">
        <v>284</v>
      </c>
      <c r="D17555" s="32">
        <v>0.66805555555555551</v>
      </c>
      <c r="E17555">
        <v>10000</v>
      </c>
      <c r="G17555" s="31" t="s">
        <v>102</v>
      </c>
      <c r="H17555">
        <v>4</v>
      </c>
      <c r="I17555" s="31" t="s">
        <v>100</v>
      </c>
    </row>
    <row r="17556" spans="1:9" x14ac:dyDescent="0.3">
      <c r="A17556">
        <v>17598</v>
      </c>
      <c r="B17556">
        <v>4</v>
      </c>
      <c r="C17556">
        <v>284</v>
      </c>
      <c r="D17556" s="32">
        <v>0.43333333333333335</v>
      </c>
      <c r="E17556">
        <v>10000</v>
      </c>
      <c r="F17556">
        <v>1000</v>
      </c>
      <c r="G17556" s="31" t="s">
        <v>97</v>
      </c>
      <c r="H17556">
        <v>4</v>
      </c>
      <c r="I17556" s="31" t="s">
        <v>103</v>
      </c>
    </row>
    <row r="17557" spans="1:9" x14ac:dyDescent="0.3">
      <c r="A17557">
        <v>17599</v>
      </c>
      <c r="B17557">
        <v>8</v>
      </c>
      <c r="C17557">
        <v>284</v>
      </c>
      <c r="D17557" s="32">
        <v>0.65208333333333335</v>
      </c>
      <c r="E17557">
        <v>10000</v>
      </c>
      <c r="G17557" s="31" t="s">
        <v>97</v>
      </c>
      <c r="H17557">
        <v>4</v>
      </c>
      <c r="I17557" s="31" t="s">
        <v>101</v>
      </c>
    </row>
    <row r="17558" spans="1:9" x14ac:dyDescent="0.3">
      <c r="A17558">
        <v>17600</v>
      </c>
      <c r="B17558">
        <v>5</v>
      </c>
      <c r="C17558">
        <v>284</v>
      </c>
      <c r="D17558" s="32">
        <v>0.4513888888888889</v>
      </c>
      <c r="E17558">
        <v>10000</v>
      </c>
      <c r="G17558" s="31" t="s">
        <v>102</v>
      </c>
      <c r="H17558">
        <v>4</v>
      </c>
      <c r="I17558" s="31" t="s">
        <v>105</v>
      </c>
    </row>
    <row r="17559" spans="1:9" x14ac:dyDescent="0.3">
      <c r="A17559">
        <v>17601</v>
      </c>
      <c r="B17559">
        <v>1</v>
      </c>
      <c r="C17559">
        <v>284</v>
      </c>
      <c r="D17559" s="32">
        <v>0.48958333333333331</v>
      </c>
      <c r="E17559">
        <v>10000</v>
      </c>
      <c r="G17559" s="31" t="s">
        <v>97</v>
      </c>
      <c r="H17559">
        <v>5</v>
      </c>
      <c r="I17559" s="31" t="s">
        <v>99</v>
      </c>
    </row>
    <row r="17560" spans="1:9" x14ac:dyDescent="0.3">
      <c r="A17560">
        <v>17602</v>
      </c>
      <c r="B17560">
        <v>6</v>
      </c>
      <c r="C17560">
        <v>284</v>
      </c>
      <c r="D17560" s="32">
        <v>0.70763888888888893</v>
      </c>
      <c r="E17560">
        <v>10000</v>
      </c>
      <c r="G17560" s="31" t="s">
        <v>102</v>
      </c>
      <c r="H17560">
        <v>5</v>
      </c>
      <c r="I17560" s="31" t="s">
        <v>100</v>
      </c>
    </row>
    <row r="17561" spans="1:9" x14ac:dyDescent="0.3">
      <c r="A17561">
        <v>17603</v>
      </c>
      <c r="B17561">
        <v>4</v>
      </c>
      <c r="C17561">
        <v>284</v>
      </c>
      <c r="D17561" s="32">
        <v>0.44374999999999998</v>
      </c>
      <c r="E17561">
        <v>13000</v>
      </c>
      <c r="G17561" s="31" t="s">
        <v>102</v>
      </c>
      <c r="H17561">
        <v>5</v>
      </c>
      <c r="I17561" s="31" t="s">
        <v>103</v>
      </c>
    </row>
    <row r="17562" spans="1:9" x14ac:dyDescent="0.3">
      <c r="A17562">
        <v>17604</v>
      </c>
      <c r="B17562">
        <v>8</v>
      </c>
      <c r="C17562">
        <v>284</v>
      </c>
      <c r="D17562" s="32">
        <v>0.66874999999999996</v>
      </c>
      <c r="E17562">
        <v>10000</v>
      </c>
      <c r="G17562" s="31" t="s">
        <v>97</v>
      </c>
      <c r="H17562">
        <v>5</v>
      </c>
      <c r="I17562" s="31" t="s">
        <v>101</v>
      </c>
    </row>
    <row r="17563" spans="1:9" x14ac:dyDescent="0.3">
      <c r="A17563">
        <v>17605</v>
      </c>
      <c r="B17563">
        <v>5</v>
      </c>
      <c r="C17563">
        <v>284</v>
      </c>
      <c r="D17563" s="32">
        <v>0.47152777777777777</v>
      </c>
      <c r="E17563">
        <v>10000</v>
      </c>
      <c r="F17563">
        <v>1000</v>
      </c>
      <c r="G17563" s="31" t="s">
        <v>102</v>
      </c>
      <c r="H17563">
        <v>5</v>
      </c>
      <c r="I17563" s="31" t="s">
        <v>105</v>
      </c>
    </row>
    <row r="17564" spans="1:9" x14ac:dyDescent="0.3">
      <c r="A17564">
        <v>17606</v>
      </c>
      <c r="B17564">
        <v>1</v>
      </c>
      <c r="C17564">
        <v>284</v>
      </c>
      <c r="D17564" s="32">
        <v>0.52569444444444446</v>
      </c>
      <c r="E17564">
        <v>10000</v>
      </c>
      <c r="G17564" s="31" t="s">
        <v>97</v>
      </c>
      <c r="H17564">
        <v>6</v>
      </c>
      <c r="I17564" s="31" t="s">
        <v>99</v>
      </c>
    </row>
    <row r="17565" spans="1:9" x14ac:dyDescent="0.3">
      <c r="A17565">
        <v>17607</v>
      </c>
      <c r="B17565">
        <v>6</v>
      </c>
      <c r="C17565">
        <v>284</v>
      </c>
      <c r="D17565" s="32">
        <v>0.73124999999999996</v>
      </c>
      <c r="E17565">
        <v>10000</v>
      </c>
      <c r="G17565" s="31" t="s">
        <v>97</v>
      </c>
      <c r="H17565">
        <v>6</v>
      </c>
      <c r="I17565" s="31" t="s">
        <v>100</v>
      </c>
    </row>
    <row r="17566" spans="1:9" x14ac:dyDescent="0.3">
      <c r="A17566">
        <v>17608</v>
      </c>
      <c r="B17566">
        <v>4</v>
      </c>
      <c r="C17566">
        <v>284</v>
      </c>
      <c r="D17566" s="32">
        <v>0.4861111111111111</v>
      </c>
      <c r="E17566">
        <v>10000</v>
      </c>
      <c r="G17566" s="31" t="s">
        <v>102</v>
      </c>
      <c r="H17566">
        <v>6</v>
      </c>
      <c r="I17566" s="31" t="s">
        <v>103</v>
      </c>
    </row>
    <row r="17567" spans="1:9" x14ac:dyDescent="0.3">
      <c r="A17567">
        <v>17609</v>
      </c>
      <c r="B17567">
        <v>8</v>
      </c>
      <c r="C17567">
        <v>284</v>
      </c>
      <c r="D17567" s="32">
        <v>0.69513888888888886</v>
      </c>
      <c r="E17567">
        <v>13000</v>
      </c>
      <c r="F17567">
        <v>2000</v>
      </c>
      <c r="G17567" s="31" t="s">
        <v>97</v>
      </c>
      <c r="H17567">
        <v>6</v>
      </c>
      <c r="I17567" s="31" t="s">
        <v>101</v>
      </c>
    </row>
    <row r="17568" spans="1:9" x14ac:dyDescent="0.3">
      <c r="A17568">
        <v>17610</v>
      </c>
      <c r="B17568">
        <v>5</v>
      </c>
      <c r="C17568">
        <v>284</v>
      </c>
      <c r="D17568" s="32">
        <v>0.49513888888888891</v>
      </c>
      <c r="E17568">
        <v>10000</v>
      </c>
      <c r="F17568">
        <v>2500</v>
      </c>
      <c r="G17568" s="31" t="s">
        <v>102</v>
      </c>
      <c r="H17568">
        <v>6</v>
      </c>
      <c r="I17568" s="31" t="s">
        <v>105</v>
      </c>
    </row>
    <row r="17569" spans="1:9" x14ac:dyDescent="0.3">
      <c r="A17569">
        <v>17611</v>
      </c>
      <c r="B17569">
        <v>1</v>
      </c>
      <c r="C17569">
        <v>284</v>
      </c>
      <c r="D17569" s="32">
        <v>0.54166666666666663</v>
      </c>
      <c r="E17569">
        <v>10000</v>
      </c>
      <c r="G17569" s="31" t="s">
        <v>102</v>
      </c>
      <c r="H17569">
        <v>7</v>
      </c>
      <c r="I17569" s="31" t="s">
        <v>99</v>
      </c>
    </row>
    <row r="17570" spans="1:9" x14ac:dyDescent="0.3">
      <c r="A17570">
        <v>17612</v>
      </c>
      <c r="B17570">
        <v>6</v>
      </c>
      <c r="C17570">
        <v>284</v>
      </c>
      <c r="D17570" s="32">
        <v>0.75763888888888886</v>
      </c>
      <c r="E17570">
        <v>10000</v>
      </c>
      <c r="G17570" s="31" t="s">
        <v>97</v>
      </c>
      <c r="H17570">
        <v>7</v>
      </c>
      <c r="I17570" s="31" t="s">
        <v>100</v>
      </c>
    </row>
    <row r="17571" spans="1:9" x14ac:dyDescent="0.3">
      <c r="A17571">
        <v>17613</v>
      </c>
      <c r="B17571">
        <v>4</v>
      </c>
      <c r="C17571">
        <v>284</v>
      </c>
      <c r="D17571" s="32">
        <v>0.52569444444444446</v>
      </c>
      <c r="E17571">
        <v>10000</v>
      </c>
      <c r="G17571" s="31" t="s">
        <v>102</v>
      </c>
      <c r="H17571">
        <v>7</v>
      </c>
      <c r="I17571" s="31" t="s">
        <v>103</v>
      </c>
    </row>
    <row r="17572" spans="1:9" x14ac:dyDescent="0.3">
      <c r="A17572">
        <v>17614</v>
      </c>
      <c r="B17572">
        <v>8</v>
      </c>
      <c r="C17572">
        <v>284</v>
      </c>
      <c r="D17572" s="32">
        <v>0.70833333333333337</v>
      </c>
      <c r="E17572">
        <v>10000</v>
      </c>
      <c r="G17572" s="31" t="s">
        <v>97</v>
      </c>
      <c r="H17572">
        <v>7</v>
      </c>
      <c r="I17572" s="31" t="s">
        <v>101</v>
      </c>
    </row>
    <row r="17573" spans="1:9" x14ac:dyDescent="0.3">
      <c r="A17573">
        <v>17615</v>
      </c>
      <c r="B17573">
        <v>5</v>
      </c>
      <c r="C17573">
        <v>284</v>
      </c>
      <c r="D17573" s="32">
        <v>0.52430555555555558</v>
      </c>
      <c r="E17573">
        <v>10000</v>
      </c>
      <c r="G17573" s="31" t="s">
        <v>97</v>
      </c>
      <c r="H17573">
        <v>7</v>
      </c>
      <c r="I17573" s="31" t="s">
        <v>105</v>
      </c>
    </row>
    <row r="17574" spans="1:9" x14ac:dyDescent="0.3">
      <c r="A17574">
        <v>17616</v>
      </c>
      <c r="B17574">
        <v>1</v>
      </c>
      <c r="C17574">
        <v>284</v>
      </c>
      <c r="D17574" s="32">
        <v>0.5708333333333333</v>
      </c>
      <c r="E17574">
        <v>10000</v>
      </c>
      <c r="G17574" s="31" t="s">
        <v>102</v>
      </c>
      <c r="H17574">
        <v>8</v>
      </c>
      <c r="I17574" s="31" t="s">
        <v>99</v>
      </c>
    </row>
    <row r="17575" spans="1:9" x14ac:dyDescent="0.3">
      <c r="A17575">
        <v>17617</v>
      </c>
      <c r="B17575">
        <v>6</v>
      </c>
      <c r="C17575">
        <v>284</v>
      </c>
      <c r="D17575" s="32">
        <v>0.77638888888888891</v>
      </c>
      <c r="E17575">
        <v>10000</v>
      </c>
      <c r="G17575" s="31" t="s">
        <v>97</v>
      </c>
      <c r="H17575">
        <v>8</v>
      </c>
      <c r="I17575" s="31" t="s">
        <v>100</v>
      </c>
    </row>
    <row r="17576" spans="1:9" x14ac:dyDescent="0.3">
      <c r="A17576">
        <v>17618</v>
      </c>
      <c r="B17576">
        <v>4</v>
      </c>
      <c r="C17576">
        <v>284</v>
      </c>
      <c r="D17576" s="32">
        <v>0.54722222222222228</v>
      </c>
      <c r="E17576">
        <v>10000</v>
      </c>
      <c r="G17576" s="31" t="s">
        <v>97</v>
      </c>
      <c r="H17576">
        <v>8</v>
      </c>
      <c r="I17576" s="31" t="s">
        <v>103</v>
      </c>
    </row>
    <row r="17577" spans="1:9" x14ac:dyDescent="0.3">
      <c r="A17577">
        <v>17619</v>
      </c>
      <c r="B17577">
        <v>8</v>
      </c>
      <c r="C17577">
        <v>284</v>
      </c>
      <c r="D17577" s="32">
        <v>0.80277777777777781</v>
      </c>
      <c r="E17577">
        <v>10000</v>
      </c>
      <c r="G17577" s="31" t="s">
        <v>97</v>
      </c>
      <c r="H17577">
        <v>8</v>
      </c>
      <c r="I17577" s="31" t="s">
        <v>101</v>
      </c>
    </row>
    <row r="17578" spans="1:9" x14ac:dyDescent="0.3">
      <c r="A17578">
        <v>17620</v>
      </c>
      <c r="B17578">
        <v>5</v>
      </c>
      <c r="C17578">
        <v>284</v>
      </c>
      <c r="D17578" s="32">
        <v>0.5444444444444444</v>
      </c>
      <c r="E17578">
        <v>10000</v>
      </c>
      <c r="G17578" s="31" t="s">
        <v>102</v>
      </c>
      <c r="H17578">
        <v>8</v>
      </c>
      <c r="I17578" s="31" t="s">
        <v>105</v>
      </c>
    </row>
    <row r="17579" spans="1:9" x14ac:dyDescent="0.3">
      <c r="A17579">
        <v>17621</v>
      </c>
      <c r="B17579">
        <v>1</v>
      </c>
      <c r="C17579">
        <v>284</v>
      </c>
      <c r="D17579" s="32">
        <v>0.70208333333333328</v>
      </c>
      <c r="E17579">
        <v>10000</v>
      </c>
      <c r="F17579">
        <v>2000</v>
      </c>
      <c r="G17579" s="31" t="s">
        <v>102</v>
      </c>
      <c r="H17579">
        <v>9</v>
      </c>
      <c r="I17579" s="31" t="s">
        <v>99</v>
      </c>
    </row>
    <row r="17580" spans="1:9" x14ac:dyDescent="0.3">
      <c r="A17580">
        <v>17622</v>
      </c>
      <c r="B17580">
        <v>6</v>
      </c>
      <c r="C17580">
        <v>284</v>
      </c>
      <c r="D17580" s="32">
        <v>0.81458333333333333</v>
      </c>
      <c r="E17580">
        <v>10000</v>
      </c>
      <c r="G17580" s="31" t="s">
        <v>97</v>
      </c>
      <c r="H17580">
        <v>9</v>
      </c>
      <c r="I17580" s="31" t="s">
        <v>100</v>
      </c>
    </row>
    <row r="17581" spans="1:9" x14ac:dyDescent="0.3">
      <c r="A17581">
        <v>17623</v>
      </c>
      <c r="B17581">
        <v>4</v>
      </c>
      <c r="C17581">
        <v>284</v>
      </c>
      <c r="D17581" s="32">
        <v>0.57916666666666672</v>
      </c>
      <c r="E17581">
        <v>10000</v>
      </c>
      <c r="G17581" s="31" t="s">
        <v>97</v>
      </c>
      <c r="H17581">
        <v>9</v>
      </c>
      <c r="I17581" s="31" t="s">
        <v>103</v>
      </c>
    </row>
    <row r="17582" spans="1:9" x14ac:dyDescent="0.3">
      <c r="A17582">
        <v>17624</v>
      </c>
      <c r="B17582">
        <v>8</v>
      </c>
      <c r="C17582">
        <v>284</v>
      </c>
      <c r="D17582" s="32">
        <v>0.8354166666666667</v>
      </c>
      <c r="E17582">
        <v>10000</v>
      </c>
      <c r="F17582">
        <v>3000</v>
      </c>
      <c r="G17582" s="31" t="s">
        <v>97</v>
      </c>
      <c r="H17582">
        <v>9</v>
      </c>
      <c r="I17582" s="31" t="s">
        <v>101</v>
      </c>
    </row>
    <row r="17583" spans="1:9" x14ac:dyDescent="0.3">
      <c r="A17583">
        <v>17625</v>
      </c>
      <c r="B17583">
        <v>5</v>
      </c>
      <c r="C17583">
        <v>284</v>
      </c>
      <c r="D17583" s="32">
        <v>0.60416666666666663</v>
      </c>
      <c r="E17583">
        <v>10000</v>
      </c>
      <c r="F17583">
        <v>2000</v>
      </c>
      <c r="G17583" s="31" t="s">
        <v>97</v>
      </c>
      <c r="H17583">
        <v>9</v>
      </c>
      <c r="I17583" s="31" t="s">
        <v>105</v>
      </c>
    </row>
    <row r="17584" spans="1:9" x14ac:dyDescent="0.3">
      <c r="A17584">
        <v>17626</v>
      </c>
      <c r="B17584">
        <v>1</v>
      </c>
      <c r="C17584">
        <v>284</v>
      </c>
      <c r="D17584" s="32">
        <v>0.76041666666666663</v>
      </c>
      <c r="E17584">
        <v>10000</v>
      </c>
      <c r="G17584" s="31" t="s">
        <v>102</v>
      </c>
      <c r="H17584">
        <v>10</v>
      </c>
      <c r="I17584" s="31" t="s">
        <v>99</v>
      </c>
    </row>
    <row r="17585" spans="1:9" x14ac:dyDescent="0.3">
      <c r="A17585">
        <v>17627</v>
      </c>
      <c r="B17585">
        <v>4</v>
      </c>
      <c r="C17585">
        <v>284</v>
      </c>
      <c r="D17585" s="32">
        <v>0.58888888888888891</v>
      </c>
      <c r="E17585">
        <v>10000</v>
      </c>
      <c r="G17585" s="31" t="s">
        <v>102</v>
      </c>
      <c r="H17585">
        <v>10</v>
      </c>
      <c r="I17585" s="31" t="s">
        <v>103</v>
      </c>
    </row>
    <row r="17586" spans="1:9" x14ac:dyDescent="0.3">
      <c r="A17586">
        <v>17628</v>
      </c>
      <c r="B17586">
        <v>8</v>
      </c>
      <c r="C17586">
        <v>284</v>
      </c>
      <c r="D17586" s="32">
        <v>0.85833333333333328</v>
      </c>
      <c r="E17586">
        <v>13000</v>
      </c>
      <c r="G17586" s="31" t="s">
        <v>102</v>
      </c>
      <c r="H17586">
        <v>10</v>
      </c>
      <c r="I17586" s="31" t="s">
        <v>101</v>
      </c>
    </row>
    <row r="17587" spans="1:9" x14ac:dyDescent="0.3">
      <c r="A17587">
        <v>17629</v>
      </c>
      <c r="B17587">
        <v>5</v>
      </c>
      <c r="C17587">
        <v>284</v>
      </c>
      <c r="D17587" s="32">
        <v>0.70763888888888893</v>
      </c>
      <c r="E17587">
        <v>10000</v>
      </c>
      <c r="G17587" s="31" t="s">
        <v>102</v>
      </c>
      <c r="H17587">
        <v>10</v>
      </c>
      <c r="I17587" s="31" t="s">
        <v>105</v>
      </c>
    </row>
    <row r="17588" spans="1:9" x14ac:dyDescent="0.3">
      <c r="A17588">
        <v>17630</v>
      </c>
      <c r="B17588">
        <v>1</v>
      </c>
      <c r="C17588">
        <v>284</v>
      </c>
      <c r="D17588" s="32">
        <v>0.79305555555555551</v>
      </c>
      <c r="E17588">
        <v>10000</v>
      </c>
      <c r="G17588" s="31" t="s">
        <v>102</v>
      </c>
      <c r="H17588">
        <v>11</v>
      </c>
      <c r="I17588" s="31" t="s">
        <v>99</v>
      </c>
    </row>
    <row r="17589" spans="1:9" x14ac:dyDescent="0.3">
      <c r="A17589">
        <v>17631</v>
      </c>
      <c r="B17589">
        <v>4</v>
      </c>
      <c r="C17589">
        <v>284</v>
      </c>
      <c r="D17589" s="32">
        <v>0.65208333333333335</v>
      </c>
      <c r="E17589">
        <v>10000</v>
      </c>
      <c r="G17589" s="31" t="s">
        <v>102</v>
      </c>
      <c r="H17589">
        <v>11</v>
      </c>
      <c r="I17589" s="31" t="s">
        <v>103</v>
      </c>
    </row>
    <row r="17590" spans="1:9" x14ac:dyDescent="0.3">
      <c r="A17590">
        <v>17632</v>
      </c>
      <c r="B17590">
        <v>5</v>
      </c>
      <c r="C17590">
        <v>284</v>
      </c>
      <c r="D17590" s="32">
        <v>0.73472222222222228</v>
      </c>
      <c r="E17590">
        <v>10000</v>
      </c>
      <c r="F17590">
        <v>1000</v>
      </c>
      <c r="G17590" s="31" t="s">
        <v>102</v>
      </c>
      <c r="H17590">
        <v>11</v>
      </c>
      <c r="I17590" s="31" t="s">
        <v>105</v>
      </c>
    </row>
    <row r="17591" spans="1:9" x14ac:dyDescent="0.3">
      <c r="A17591">
        <v>17633</v>
      </c>
      <c r="B17591">
        <v>1</v>
      </c>
      <c r="C17591">
        <v>284</v>
      </c>
      <c r="D17591" s="32">
        <v>0.83680555555555558</v>
      </c>
      <c r="E17591">
        <v>10000</v>
      </c>
      <c r="G17591" s="31" t="s">
        <v>102</v>
      </c>
      <c r="H17591">
        <v>12</v>
      </c>
      <c r="I17591" s="31" t="s">
        <v>99</v>
      </c>
    </row>
    <row r="17592" spans="1:9" x14ac:dyDescent="0.3">
      <c r="A17592">
        <v>17634</v>
      </c>
      <c r="B17592">
        <v>4</v>
      </c>
      <c r="C17592">
        <v>284</v>
      </c>
      <c r="D17592" s="32">
        <v>0.6743055555555556</v>
      </c>
      <c r="E17592">
        <v>10000</v>
      </c>
      <c r="G17592" s="31" t="s">
        <v>97</v>
      </c>
      <c r="H17592">
        <v>12</v>
      </c>
      <c r="I17592" s="31" t="s">
        <v>103</v>
      </c>
    </row>
    <row r="17593" spans="1:9" x14ac:dyDescent="0.3">
      <c r="A17593">
        <v>17635</v>
      </c>
      <c r="B17593">
        <v>5</v>
      </c>
      <c r="C17593">
        <v>284</v>
      </c>
      <c r="D17593" s="32">
        <v>0.77013888888888893</v>
      </c>
      <c r="E17593">
        <v>10000</v>
      </c>
      <c r="G17593" s="31" t="s">
        <v>97</v>
      </c>
      <c r="H17593">
        <v>12</v>
      </c>
      <c r="I17593" s="31" t="s">
        <v>105</v>
      </c>
    </row>
    <row r="17594" spans="1:9" x14ac:dyDescent="0.3">
      <c r="A17594">
        <v>17636</v>
      </c>
      <c r="B17594">
        <v>4</v>
      </c>
      <c r="C17594">
        <v>284</v>
      </c>
      <c r="D17594" s="32">
        <v>0.68958333333333333</v>
      </c>
      <c r="E17594">
        <v>13000</v>
      </c>
      <c r="G17594" s="31" t="s">
        <v>97</v>
      </c>
      <c r="H17594">
        <v>13</v>
      </c>
      <c r="I17594" s="31" t="s">
        <v>103</v>
      </c>
    </row>
    <row r="17595" spans="1:9" x14ac:dyDescent="0.3">
      <c r="A17595">
        <v>17637</v>
      </c>
      <c r="B17595">
        <v>5</v>
      </c>
      <c r="C17595">
        <v>284</v>
      </c>
      <c r="D17595" s="32">
        <v>0.79305555555555551</v>
      </c>
      <c r="E17595">
        <v>10000</v>
      </c>
      <c r="F17595">
        <v>1000</v>
      </c>
      <c r="G17595" s="31" t="s">
        <v>97</v>
      </c>
      <c r="H17595">
        <v>13</v>
      </c>
      <c r="I17595" s="31" t="s">
        <v>105</v>
      </c>
    </row>
    <row r="17596" spans="1:9" x14ac:dyDescent="0.3">
      <c r="A17596">
        <v>17638</v>
      </c>
      <c r="B17596">
        <v>4</v>
      </c>
      <c r="C17596">
        <v>284</v>
      </c>
      <c r="D17596" s="32">
        <v>0.75902777777777775</v>
      </c>
      <c r="E17596">
        <v>10000</v>
      </c>
      <c r="G17596" s="31" t="s">
        <v>102</v>
      </c>
      <c r="H17596">
        <v>14</v>
      </c>
      <c r="I17596" s="31" t="s">
        <v>103</v>
      </c>
    </row>
    <row r="17597" spans="1:9" x14ac:dyDescent="0.3">
      <c r="A17597">
        <v>17639</v>
      </c>
      <c r="B17597">
        <v>5</v>
      </c>
      <c r="C17597">
        <v>284</v>
      </c>
      <c r="D17597" s="32">
        <v>0.82499999999999996</v>
      </c>
      <c r="E17597">
        <v>10000</v>
      </c>
      <c r="G17597" s="31" t="s">
        <v>102</v>
      </c>
      <c r="H17597">
        <v>14</v>
      </c>
      <c r="I17597" s="31" t="s">
        <v>105</v>
      </c>
    </row>
    <row r="17598" spans="1:9" x14ac:dyDescent="0.3">
      <c r="A17598">
        <v>17640</v>
      </c>
      <c r="B17598">
        <v>4</v>
      </c>
      <c r="C17598">
        <v>284</v>
      </c>
      <c r="D17598" s="32">
        <v>0.79305555555555551</v>
      </c>
      <c r="E17598">
        <v>10000</v>
      </c>
      <c r="G17598" s="31" t="s">
        <v>102</v>
      </c>
      <c r="H17598">
        <v>15</v>
      </c>
      <c r="I17598" s="31" t="s">
        <v>103</v>
      </c>
    </row>
    <row r="17599" spans="1:9" x14ac:dyDescent="0.3">
      <c r="A17599">
        <v>17641</v>
      </c>
      <c r="B17599">
        <v>5</v>
      </c>
      <c r="C17599">
        <v>284</v>
      </c>
      <c r="D17599" s="32">
        <v>0.84513888888888888</v>
      </c>
      <c r="E17599">
        <v>10000</v>
      </c>
      <c r="G17599" s="31" t="s">
        <v>102</v>
      </c>
      <c r="H17599">
        <v>15</v>
      </c>
      <c r="I17599" s="31" t="s">
        <v>105</v>
      </c>
    </row>
    <row r="17600" spans="1:9" x14ac:dyDescent="0.3">
      <c r="A17600">
        <v>17642</v>
      </c>
      <c r="B17600">
        <v>4</v>
      </c>
      <c r="C17600">
        <v>284</v>
      </c>
      <c r="D17600" s="32">
        <v>0.8125</v>
      </c>
      <c r="E17600">
        <v>10000</v>
      </c>
      <c r="G17600" s="31" t="s">
        <v>97</v>
      </c>
      <c r="H17600">
        <v>16</v>
      </c>
      <c r="I17600" s="31" t="s">
        <v>103</v>
      </c>
    </row>
    <row r="17601" spans="1:9" x14ac:dyDescent="0.3">
      <c r="A17601">
        <v>17643</v>
      </c>
      <c r="B17601">
        <v>4</v>
      </c>
      <c r="C17601">
        <v>284</v>
      </c>
      <c r="D17601" s="32">
        <v>0.83680555555555558</v>
      </c>
      <c r="E17601">
        <v>10000</v>
      </c>
      <c r="G17601" s="31" t="s">
        <v>102</v>
      </c>
      <c r="H17601">
        <v>17</v>
      </c>
      <c r="I17601" s="31" t="s">
        <v>103</v>
      </c>
    </row>
    <row r="17602" spans="1:9" x14ac:dyDescent="0.3">
      <c r="A17602">
        <v>17644</v>
      </c>
      <c r="B17602">
        <v>3</v>
      </c>
      <c r="C17602">
        <v>285</v>
      </c>
      <c r="D17602" s="32">
        <v>0.47569444444444442</v>
      </c>
      <c r="E17602">
        <v>10000</v>
      </c>
      <c r="F17602">
        <v>4000</v>
      </c>
      <c r="G17602" s="31" t="s">
        <v>102</v>
      </c>
      <c r="H17602">
        <v>4</v>
      </c>
      <c r="I17602" s="31" t="s">
        <v>104</v>
      </c>
    </row>
    <row r="17603" spans="1:9" x14ac:dyDescent="0.3">
      <c r="A17603">
        <v>17645</v>
      </c>
      <c r="B17603">
        <v>2</v>
      </c>
      <c r="C17603">
        <v>285</v>
      </c>
      <c r="D17603" s="32">
        <v>0.46111111111111114</v>
      </c>
      <c r="E17603">
        <v>10000</v>
      </c>
      <c r="G17603" s="31" t="s">
        <v>97</v>
      </c>
      <c r="H17603">
        <v>4</v>
      </c>
      <c r="I17603" s="31" t="s">
        <v>98</v>
      </c>
    </row>
    <row r="17604" spans="1:9" x14ac:dyDescent="0.3">
      <c r="A17604">
        <v>17646</v>
      </c>
      <c r="B17604">
        <v>6</v>
      </c>
      <c r="C17604">
        <v>285</v>
      </c>
      <c r="D17604" s="32">
        <v>0.45624999999999999</v>
      </c>
      <c r="E17604">
        <v>10000</v>
      </c>
      <c r="G17604" s="31" t="s">
        <v>97</v>
      </c>
      <c r="H17604">
        <v>4</v>
      </c>
      <c r="I17604" s="31" t="s">
        <v>100</v>
      </c>
    </row>
    <row r="17605" spans="1:9" x14ac:dyDescent="0.3">
      <c r="A17605">
        <v>17647</v>
      </c>
      <c r="B17605">
        <v>4</v>
      </c>
      <c r="C17605">
        <v>285</v>
      </c>
      <c r="D17605" s="32">
        <v>0.45347222222222222</v>
      </c>
      <c r="E17605">
        <v>13000</v>
      </c>
      <c r="G17605" s="31" t="s">
        <v>102</v>
      </c>
      <c r="H17605">
        <v>4</v>
      </c>
      <c r="I17605" s="31" t="s">
        <v>103</v>
      </c>
    </row>
    <row r="17606" spans="1:9" x14ac:dyDescent="0.3">
      <c r="A17606">
        <v>17648</v>
      </c>
      <c r="B17606">
        <v>8</v>
      </c>
      <c r="C17606">
        <v>285</v>
      </c>
      <c r="D17606" s="32">
        <v>0.54027777777777775</v>
      </c>
      <c r="E17606">
        <v>10000</v>
      </c>
      <c r="G17606" s="31" t="s">
        <v>102</v>
      </c>
      <c r="H17606">
        <v>4</v>
      </c>
      <c r="I17606" s="31" t="s">
        <v>101</v>
      </c>
    </row>
    <row r="17607" spans="1:9" x14ac:dyDescent="0.3">
      <c r="A17607">
        <v>17649</v>
      </c>
      <c r="B17607">
        <v>5</v>
      </c>
      <c r="C17607">
        <v>285</v>
      </c>
      <c r="D17607" s="32">
        <v>0.47013888888888888</v>
      </c>
      <c r="E17607">
        <v>10000</v>
      </c>
      <c r="G17607" s="31" t="s">
        <v>102</v>
      </c>
      <c r="H17607">
        <v>4</v>
      </c>
      <c r="I17607" s="31" t="s">
        <v>105</v>
      </c>
    </row>
    <row r="17608" spans="1:9" x14ac:dyDescent="0.3">
      <c r="A17608">
        <v>17650</v>
      </c>
      <c r="B17608">
        <v>3</v>
      </c>
      <c r="C17608">
        <v>285</v>
      </c>
      <c r="D17608" s="32">
        <v>0.49166666666666664</v>
      </c>
      <c r="E17608">
        <v>6000</v>
      </c>
      <c r="G17608" s="31" t="s">
        <v>102</v>
      </c>
      <c r="H17608">
        <v>5</v>
      </c>
      <c r="I17608" s="31" t="s">
        <v>104</v>
      </c>
    </row>
    <row r="17609" spans="1:9" x14ac:dyDescent="0.3">
      <c r="A17609">
        <v>17651</v>
      </c>
      <c r="B17609">
        <v>2</v>
      </c>
      <c r="C17609">
        <v>285</v>
      </c>
      <c r="D17609" s="32">
        <v>0.50624999999999998</v>
      </c>
      <c r="E17609">
        <v>10000</v>
      </c>
      <c r="G17609" s="31" t="s">
        <v>102</v>
      </c>
      <c r="H17609">
        <v>5</v>
      </c>
      <c r="I17609" s="31" t="s">
        <v>98</v>
      </c>
    </row>
    <row r="17610" spans="1:9" x14ac:dyDescent="0.3">
      <c r="A17610">
        <v>17652</v>
      </c>
      <c r="B17610">
        <v>6</v>
      </c>
      <c r="C17610">
        <v>285</v>
      </c>
      <c r="D17610" s="32">
        <v>0.51041666666666663</v>
      </c>
      <c r="E17610">
        <v>10000</v>
      </c>
      <c r="G17610" s="31" t="s">
        <v>97</v>
      </c>
      <c r="H17610">
        <v>5</v>
      </c>
      <c r="I17610" s="31" t="s">
        <v>100</v>
      </c>
    </row>
    <row r="17611" spans="1:9" x14ac:dyDescent="0.3">
      <c r="A17611">
        <v>17653</v>
      </c>
      <c r="B17611">
        <v>4</v>
      </c>
      <c r="C17611">
        <v>285</v>
      </c>
      <c r="D17611" s="32">
        <v>0.4777777777777778</v>
      </c>
      <c r="E17611">
        <v>10000</v>
      </c>
      <c r="G17611" s="31" t="s">
        <v>97</v>
      </c>
      <c r="H17611">
        <v>5</v>
      </c>
      <c r="I17611" s="31" t="s">
        <v>103</v>
      </c>
    </row>
    <row r="17612" spans="1:9" x14ac:dyDescent="0.3">
      <c r="A17612">
        <v>17654</v>
      </c>
      <c r="B17612">
        <v>8</v>
      </c>
      <c r="C17612">
        <v>285</v>
      </c>
      <c r="D17612" s="32">
        <v>0.56180555555555556</v>
      </c>
      <c r="E17612">
        <v>10000</v>
      </c>
      <c r="G17612" s="31" t="s">
        <v>97</v>
      </c>
      <c r="H17612">
        <v>5</v>
      </c>
      <c r="I17612" s="31" t="s">
        <v>101</v>
      </c>
    </row>
    <row r="17613" spans="1:9" x14ac:dyDescent="0.3">
      <c r="A17613">
        <v>17655</v>
      </c>
      <c r="B17613">
        <v>5</v>
      </c>
      <c r="C17613">
        <v>285</v>
      </c>
      <c r="D17613" s="32">
        <v>0.49375000000000002</v>
      </c>
      <c r="E17613">
        <v>10000</v>
      </c>
      <c r="G17613" s="31" t="s">
        <v>102</v>
      </c>
      <c r="H17613">
        <v>5</v>
      </c>
      <c r="I17613" s="31" t="s">
        <v>105</v>
      </c>
    </row>
    <row r="17614" spans="1:9" x14ac:dyDescent="0.3">
      <c r="A17614">
        <v>17656</v>
      </c>
      <c r="B17614">
        <v>3</v>
      </c>
      <c r="C17614">
        <v>285</v>
      </c>
      <c r="D17614" s="32">
        <v>0.54583333333333328</v>
      </c>
      <c r="E17614">
        <v>10000</v>
      </c>
      <c r="G17614" s="31" t="s">
        <v>102</v>
      </c>
      <c r="H17614">
        <v>6</v>
      </c>
      <c r="I17614" s="31" t="s">
        <v>104</v>
      </c>
    </row>
    <row r="17615" spans="1:9" x14ac:dyDescent="0.3">
      <c r="A17615">
        <v>17657</v>
      </c>
      <c r="B17615">
        <v>2</v>
      </c>
      <c r="C17615">
        <v>285</v>
      </c>
      <c r="D17615" s="32">
        <v>0.55000000000000004</v>
      </c>
      <c r="E17615">
        <v>10000</v>
      </c>
      <c r="F17615">
        <v>1000</v>
      </c>
      <c r="G17615" s="31" t="s">
        <v>102</v>
      </c>
      <c r="H17615">
        <v>6</v>
      </c>
      <c r="I17615" s="31" t="s">
        <v>98</v>
      </c>
    </row>
    <row r="17616" spans="1:9" x14ac:dyDescent="0.3">
      <c r="A17616">
        <v>17658</v>
      </c>
      <c r="B17616">
        <v>6</v>
      </c>
      <c r="C17616">
        <v>285</v>
      </c>
      <c r="D17616" s="32">
        <v>0.52222222222222225</v>
      </c>
      <c r="E17616">
        <v>10000</v>
      </c>
      <c r="F17616">
        <v>2000</v>
      </c>
      <c r="G17616" s="31" t="s">
        <v>102</v>
      </c>
      <c r="H17616">
        <v>6</v>
      </c>
      <c r="I17616" s="31" t="s">
        <v>100</v>
      </c>
    </row>
    <row r="17617" spans="1:9" x14ac:dyDescent="0.3">
      <c r="A17617">
        <v>17659</v>
      </c>
      <c r="B17617">
        <v>4</v>
      </c>
      <c r="C17617">
        <v>285</v>
      </c>
      <c r="D17617" s="32">
        <v>0.5229166666666667</v>
      </c>
      <c r="E17617">
        <v>10000</v>
      </c>
      <c r="G17617" s="31" t="s">
        <v>102</v>
      </c>
      <c r="H17617">
        <v>6</v>
      </c>
      <c r="I17617" s="31" t="s">
        <v>103</v>
      </c>
    </row>
    <row r="17618" spans="1:9" x14ac:dyDescent="0.3">
      <c r="A17618">
        <v>17660</v>
      </c>
      <c r="B17618">
        <v>8</v>
      </c>
      <c r="C17618">
        <v>285</v>
      </c>
      <c r="D17618" s="32">
        <v>0.61041666666666672</v>
      </c>
      <c r="E17618">
        <v>10000</v>
      </c>
      <c r="G17618" s="31" t="s">
        <v>102</v>
      </c>
      <c r="H17618">
        <v>6</v>
      </c>
      <c r="I17618" s="31" t="s">
        <v>101</v>
      </c>
    </row>
    <row r="17619" spans="1:9" x14ac:dyDescent="0.3">
      <c r="A17619">
        <v>17661</v>
      </c>
      <c r="B17619">
        <v>5</v>
      </c>
      <c r="C17619">
        <v>285</v>
      </c>
      <c r="D17619" s="32">
        <v>0.52013888888888893</v>
      </c>
      <c r="E17619">
        <v>10000</v>
      </c>
      <c r="F17619">
        <v>4200</v>
      </c>
      <c r="G17619" s="31" t="s">
        <v>102</v>
      </c>
      <c r="H17619">
        <v>6</v>
      </c>
      <c r="I17619" s="31" t="s">
        <v>105</v>
      </c>
    </row>
    <row r="17620" spans="1:9" x14ac:dyDescent="0.3">
      <c r="A17620">
        <v>17662</v>
      </c>
      <c r="B17620">
        <v>3</v>
      </c>
      <c r="C17620">
        <v>285</v>
      </c>
      <c r="D17620" s="32">
        <v>0.57777777777777772</v>
      </c>
      <c r="E17620">
        <v>10000</v>
      </c>
      <c r="F17620">
        <v>1000</v>
      </c>
      <c r="G17620" s="31" t="s">
        <v>102</v>
      </c>
      <c r="H17620">
        <v>7</v>
      </c>
      <c r="I17620" s="31" t="s">
        <v>104</v>
      </c>
    </row>
    <row r="17621" spans="1:9" x14ac:dyDescent="0.3">
      <c r="A17621">
        <v>17663</v>
      </c>
      <c r="B17621">
        <v>2</v>
      </c>
      <c r="C17621">
        <v>285</v>
      </c>
      <c r="D17621" s="32">
        <v>0.60416666666666663</v>
      </c>
      <c r="E17621">
        <v>10000</v>
      </c>
      <c r="G17621" s="31" t="s">
        <v>97</v>
      </c>
      <c r="H17621">
        <v>7</v>
      </c>
      <c r="I17621" s="31" t="s">
        <v>98</v>
      </c>
    </row>
    <row r="17622" spans="1:9" x14ac:dyDescent="0.3">
      <c r="A17622">
        <v>17664</v>
      </c>
      <c r="B17622">
        <v>6</v>
      </c>
      <c r="C17622">
        <v>285</v>
      </c>
      <c r="D17622" s="32">
        <v>0.56458333333333333</v>
      </c>
      <c r="E17622">
        <v>10000</v>
      </c>
      <c r="G17622" s="31" t="s">
        <v>97</v>
      </c>
      <c r="H17622">
        <v>7</v>
      </c>
      <c r="I17622" s="31" t="s">
        <v>100</v>
      </c>
    </row>
    <row r="17623" spans="1:9" x14ac:dyDescent="0.3">
      <c r="A17623">
        <v>17665</v>
      </c>
      <c r="B17623">
        <v>4</v>
      </c>
      <c r="C17623">
        <v>285</v>
      </c>
      <c r="D17623" s="32">
        <v>0.56666666666666665</v>
      </c>
      <c r="E17623">
        <v>10000</v>
      </c>
      <c r="G17623" s="31" t="s">
        <v>97</v>
      </c>
      <c r="H17623">
        <v>7</v>
      </c>
      <c r="I17623" s="31" t="s">
        <v>103</v>
      </c>
    </row>
    <row r="17624" spans="1:9" x14ac:dyDescent="0.3">
      <c r="A17624">
        <v>17666</v>
      </c>
      <c r="B17624">
        <v>8</v>
      </c>
      <c r="C17624">
        <v>285</v>
      </c>
      <c r="D17624" s="32">
        <v>0.67291666666666672</v>
      </c>
      <c r="E17624">
        <v>10000</v>
      </c>
      <c r="G17624" s="31" t="s">
        <v>102</v>
      </c>
      <c r="H17624">
        <v>7</v>
      </c>
      <c r="I17624" s="31" t="s">
        <v>101</v>
      </c>
    </row>
    <row r="17625" spans="1:9" x14ac:dyDescent="0.3">
      <c r="A17625">
        <v>17667</v>
      </c>
      <c r="B17625">
        <v>5</v>
      </c>
      <c r="C17625">
        <v>285</v>
      </c>
      <c r="D17625" s="32">
        <v>0.56180555555555556</v>
      </c>
      <c r="E17625">
        <v>10000</v>
      </c>
      <c r="F17625">
        <v>3000</v>
      </c>
      <c r="G17625" s="31" t="s">
        <v>102</v>
      </c>
      <c r="H17625">
        <v>7</v>
      </c>
      <c r="I17625" s="31" t="s">
        <v>105</v>
      </c>
    </row>
    <row r="17626" spans="1:9" x14ac:dyDescent="0.3">
      <c r="A17626">
        <v>17668</v>
      </c>
      <c r="B17626">
        <v>3</v>
      </c>
      <c r="C17626">
        <v>285</v>
      </c>
      <c r="D17626" s="32">
        <v>0.60624999999999996</v>
      </c>
      <c r="E17626">
        <v>10000</v>
      </c>
      <c r="G17626" s="31" t="s">
        <v>102</v>
      </c>
      <c r="H17626">
        <v>8</v>
      </c>
      <c r="I17626" s="31" t="s">
        <v>104</v>
      </c>
    </row>
    <row r="17627" spans="1:9" x14ac:dyDescent="0.3">
      <c r="A17627">
        <v>17669</v>
      </c>
      <c r="B17627">
        <v>2</v>
      </c>
      <c r="C17627">
        <v>285</v>
      </c>
      <c r="D17627" s="32">
        <v>0.6479166666666667</v>
      </c>
      <c r="E17627">
        <v>13000</v>
      </c>
      <c r="G17627" s="31" t="s">
        <v>97</v>
      </c>
      <c r="H17627">
        <v>8</v>
      </c>
      <c r="I17627" s="31" t="s">
        <v>98</v>
      </c>
    </row>
    <row r="17628" spans="1:9" x14ac:dyDescent="0.3">
      <c r="A17628">
        <v>17670</v>
      </c>
      <c r="B17628">
        <v>6</v>
      </c>
      <c r="C17628">
        <v>285</v>
      </c>
      <c r="D17628" s="32">
        <v>0.60277777777777775</v>
      </c>
      <c r="E17628">
        <v>13000</v>
      </c>
      <c r="G17628" s="31" t="s">
        <v>97</v>
      </c>
      <c r="H17628">
        <v>8</v>
      </c>
      <c r="I17628" s="31" t="s">
        <v>100</v>
      </c>
    </row>
    <row r="17629" spans="1:9" x14ac:dyDescent="0.3">
      <c r="A17629">
        <v>17671</v>
      </c>
      <c r="B17629">
        <v>4</v>
      </c>
      <c r="C17629">
        <v>285</v>
      </c>
      <c r="D17629" s="32">
        <v>0.58402777777777781</v>
      </c>
      <c r="E17629">
        <v>10000</v>
      </c>
      <c r="G17629" s="31" t="s">
        <v>102</v>
      </c>
      <c r="H17629">
        <v>8</v>
      </c>
      <c r="I17629" s="31" t="s">
        <v>103</v>
      </c>
    </row>
    <row r="17630" spans="1:9" x14ac:dyDescent="0.3">
      <c r="A17630">
        <v>17672</v>
      </c>
      <c r="B17630">
        <v>8</v>
      </c>
      <c r="C17630">
        <v>285</v>
      </c>
      <c r="D17630" s="32">
        <v>0.69791666666666663</v>
      </c>
      <c r="E17630">
        <v>10000</v>
      </c>
      <c r="F17630">
        <v>2000</v>
      </c>
      <c r="G17630" s="31" t="s">
        <v>102</v>
      </c>
      <c r="H17630">
        <v>8</v>
      </c>
      <c r="I17630" s="31" t="s">
        <v>101</v>
      </c>
    </row>
    <row r="17631" spans="1:9" x14ac:dyDescent="0.3">
      <c r="A17631">
        <v>17673</v>
      </c>
      <c r="B17631">
        <v>5</v>
      </c>
      <c r="C17631">
        <v>285</v>
      </c>
      <c r="D17631" s="32">
        <v>0.59097222222222223</v>
      </c>
      <c r="E17631">
        <v>10000</v>
      </c>
      <c r="G17631" s="31" t="s">
        <v>97</v>
      </c>
      <c r="H17631">
        <v>8</v>
      </c>
      <c r="I17631" s="31" t="s">
        <v>105</v>
      </c>
    </row>
    <row r="17632" spans="1:9" x14ac:dyDescent="0.3">
      <c r="A17632">
        <v>17674</v>
      </c>
      <c r="B17632">
        <v>3</v>
      </c>
      <c r="C17632">
        <v>285</v>
      </c>
      <c r="D17632" s="32">
        <v>0.68194444444444446</v>
      </c>
      <c r="E17632">
        <v>10000</v>
      </c>
      <c r="G17632" s="31" t="s">
        <v>97</v>
      </c>
      <c r="H17632">
        <v>9</v>
      </c>
      <c r="I17632" s="31" t="s">
        <v>104</v>
      </c>
    </row>
    <row r="17633" spans="1:9" x14ac:dyDescent="0.3">
      <c r="A17633">
        <v>17675</v>
      </c>
      <c r="B17633">
        <v>2</v>
      </c>
      <c r="C17633">
        <v>285</v>
      </c>
      <c r="D17633" s="32">
        <v>0.69444444444444442</v>
      </c>
      <c r="E17633">
        <v>10000</v>
      </c>
      <c r="F17633">
        <v>1600</v>
      </c>
      <c r="G17633" s="31" t="s">
        <v>97</v>
      </c>
      <c r="H17633">
        <v>9</v>
      </c>
      <c r="I17633" s="31" t="s">
        <v>98</v>
      </c>
    </row>
    <row r="17634" spans="1:9" x14ac:dyDescent="0.3">
      <c r="A17634">
        <v>17676</v>
      </c>
      <c r="B17634">
        <v>6</v>
      </c>
      <c r="C17634">
        <v>285</v>
      </c>
      <c r="D17634" s="32">
        <v>0.64236111111111116</v>
      </c>
      <c r="E17634">
        <v>10000</v>
      </c>
      <c r="G17634" s="31" t="s">
        <v>102</v>
      </c>
      <c r="H17634">
        <v>9</v>
      </c>
      <c r="I17634" s="31" t="s">
        <v>100</v>
      </c>
    </row>
    <row r="17635" spans="1:9" x14ac:dyDescent="0.3">
      <c r="A17635">
        <v>17677</v>
      </c>
      <c r="B17635">
        <v>4</v>
      </c>
      <c r="C17635">
        <v>285</v>
      </c>
      <c r="D17635" s="32">
        <v>0.61111111111111116</v>
      </c>
      <c r="E17635">
        <v>10000</v>
      </c>
      <c r="G17635" s="31" t="s">
        <v>97</v>
      </c>
      <c r="H17635">
        <v>9</v>
      </c>
      <c r="I17635" s="31" t="s">
        <v>103</v>
      </c>
    </row>
    <row r="17636" spans="1:9" x14ac:dyDescent="0.3">
      <c r="A17636">
        <v>17678</v>
      </c>
      <c r="B17636">
        <v>8</v>
      </c>
      <c r="C17636">
        <v>285</v>
      </c>
      <c r="D17636" s="32">
        <v>0.78333333333333333</v>
      </c>
      <c r="E17636">
        <v>10000</v>
      </c>
      <c r="G17636" s="31" t="s">
        <v>97</v>
      </c>
      <c r="H17636">
        <v>9</v>
      </c>
      <c r="I17636" s="31" t="s">
        <v>101</v>
      </c>
    </row>
    <row r="17637" spans="1:9" x14ac:dyDescent="0.3">
      <c r="A17637">
        <v>17679</v>
      </c>
      <c r="B17637">
        <v>5</v>
      </c>
      <c r="C17637">
        <v>285</v>
      </c>
      <c r="D17637" s="32">
        <v>0.63541666666666663</v>
      </c>
      <c r="E17637">
        <v>10000</v>
      </c>
      <c r="G17637" s="31" t="s">
        <v>97</v>
      </c>
      <c r="H17637">
        <v>9</v>
      </c>
      <c r="I17637" s="31" t="s">
        <v>105</v>
      </c>
    </row>
    <row r="17638" spans="1:9" x14ac:dyDescent="0.3">
      <c r="A17638">
        <v>17680</v>
      </c>
      <c r="B17638">
        <v>3</v>
      </c>
      <c r="C17638">
        <v>285</v>
      </c>
      <c r="D17638" s="32">
        <v>0.76666666666666672</v>
      </c>
      <c r="E17638">
        <v>10000</v>
      </c>
      <c r="F17638">
        <v>2000</v>
      </c>
      <c r="G17638" s="31" t="s">
        <v>102</v>
      </c>
      <c r="H17638">
        <v>10</v>
      </c>
      <c r="I17638" s="31" t="s">
        <v>104</v>
      </c>
    </row>
    <row r="17639" spans="1:9" x14ac:dyDescent="0.3">
      <c r="A17639">
        <v>17681</v>
      </c>
      <c r="B17639">
        <v>2</v>
      </c>
      <c r="C17639">
        <v>285</v>
      </c>
      <c r="D17639" s="32">
        <v>0.72986111111111107</v>
      </c>
      <c r="E17639">
        <v>10000</v>
      </c>
      <c r="F17639">
        <v>3000</v>
      </c>
      <c r="G17639" s="31" t="s">
        <v>97</v>
      </c>
      <c r="H17639">
        <v>10</v>
      </c>
      <c r="I17639" s="31" t="s">
        <v>98</v>
      </c>
    </row>
    <row r="17640" spans="1:9" x14ac:dyDescent="0.3">
      <c r="A17640">
        <v>17682</v>
      </c>
      <c r="B17640">
        <v>6</v>
      </c>
      <c r="C17640">
        <v>285</v>
      </c>
      <c r="D17640" s="32">
        <v>0.72916666666666663</v>
      </c>
      <c r="E17640">
        <v>10000</v>
      </c>
      <c r="G17640" s="31" t="s">
        <v>97</v>
      </c>
      <c r="H17640">
        <v>10</v>
      </c>
      <c r="I17640" s="31" t="s">
        <v>100</v>
      </c>
    </row>
    <row r="17641" spans="1:9" x14ac:dyDescent="0.3">
      <c r="A17641">
        <v>17683</v>
      </c>
      <c r="B17641">
        <v>4</v>
      </c>
      <c r="C17641">
        <v>285</v>
      </c>
      <c r="D17641" s="32">
        <v>0.63402777777777775</v>
      </c>
      <c r="E17641">
        <v>10000</v>
      </c>
      <c r="G17641" s="31" t="s">
        <v>102</v>
      </c>
      <c r="H17641">
        <v>10</v>
      </c>
      <c r="I17641" s="31" t="s">
        <v>103</v>
      </c>
    </row>
    <row r="17642" spans="1:9" x14ac:dyDescent="0.3">
      <c r="A17642">
        <v>17684</v>
      </c>
      <c r="B17642">
        <v>8</v>
      </c>
      <c r="C17642">
        <v>285</v>
      </c>
      <c r="D17642" s="32"/>
      <c r="E17642">
        <v>13000</v>
      </c>
      <c r="G17642" s="31" t="s">
        <v>97</v>
      </c>
      <c r="H17642">
        <v>10</v>
      </c>
      <c r="I17642" s="31" t="s">
        <v>101</v>
      </c>
    </row>
    <row r="17643" spans="1:9" x14ac:dyDescent="0.3">
      <c r="A17643">
        <v>17685</v>
      </c>
      <c r="B17643">
        <v>5</v>
      </c>
      <c r="C17643">
        <v>285</v>
      </c>
      <c r="D17643" s="32">
        <v>0.72777777777777775</v>
      </c>
      <c r="E17643">
        <v>10000</v>
      </c>
      <c r="G17643" s="31" t="s">
        <v>97</v>
      </c>
      <c r="H17643">
        <v>10</v>
      </c>
      <c r="I17643" s="31" t="s">
        <v>105</v>
      </c>
    </row>
    <row r="17644" spans="1:9" x14ac:dyDescent="0.3">
      <c r="A17644">
        <v>17686</v>
      </c>
      <c r="B17644">
        <v>3</v>
      </c>
      <c r="C17644">
        <v>285</v>
      </c>
      <c r="D17644" s="32">
        <v>0.78541666666666665</v>
      </c>
      <c r="E17644">
        <v>10000</v>
      </c>
      <c r="F17644">
        <v>2000</v>
      </c>
      <c r="G17644" s="31" t="s">
        <v>102</v>
      </c>
      <c r="H17644">
        <v>11</v>
      </c>
      <c r="I17644" s="31" t="s">
        <v>104</v>
      </c>
    </row>
    <row r="17645" spans="1:9" x14ac:dyDescent="0.3">
      <c r="A17645">
        <v>17687</v>
      </c>
      <c r="B17645">
        <v>2</v>
      </c>
      <c r="C17645">
        <v>285</v>
      </c>
      <c r="D17645" s="32">
        <v>0.77777777777777779</v>
      </c>
      <c r="E17645">
        <v>10000</v>
      </c>
      <c r="G17645" s="31" t="s">
        <v>97</v>
      </c>
      <c r="H17645">
        <v>11</v>
      </c>
      <c r="I17645" s="31" t="s">
        <v>98</v>
      </c>
    </row>
    <row r="17646" spans="1:9" x14ac:dyDescent="0.3">
      <c r="A17646">
        <v>17688</v>
      </c>
      <c r="B17646">
        <v>6</v>
      </c>
      <c r="C17646">
        <v>285</v>
      </c>
      <c r="D17646" s="32">
        <v>0.75069444444444444</v>
      </c>
      <c r="E17646">
        <v>10000</v>
      </c>
      <c r="G17646" s="31" t="s">
        <v>97</v>
      </c>
      <c r="H17646">
        <v>11</v>
      </c>
      <c r="I17646" s="31" t="s">
        <v>100</v>
      </c>
    </row>
    <row r="17647" spans="1:9" x14ac:dyDescent="0.3">
      <c r="A17647">
        <v>17689</v>
      </c>
      <c r="B17647">
        <v>4</v>
      </c>
      <c r="C17647">
        <v>285</v>
      </c>
      <c r="D17647" s="32">
        <v>0.66180555555555554</v>
      </c>
      <c r="E17647">
        <v>10000</v>
      </c>
      <c r="F17647">
        <v>1000</v>
      </c>
      <c r="G17647" s="31" t="s">
        <v>97</v>
      </c>
      <c r="H17647">
        <v>11</v>
      </c>
      <c r="I17647" s="31" t="s">
        <v>103</v>
      </c>
    </row>
    <row r="17648" spans="1:9" x14ac:dyDescent="0.3">
      <c r="A17648">
        <v>17690</v>
      </c>
      <c r="B17648">
        <v>5</v>
      </c>
      <c r="C17648">
        <v>285</v>
      </c>
      <c r="D17648" s="32">
        <v>0.75</v>
      </c>
      <c r="E17648">
        <v>10000</v>
      </c>
      <c r="G17648" s="31" t="s">
        <v>97</v>
      </c>
      <c r="H17648">
        <v>11</v>
      </c>
      <c r="I17648" s="31" t="s">
        <v>105</v>
      </c>
    </row>
    <row r="17649" spans="1:9" x14ac:dyDescent="0.3">
      <c r="A17649">
        <v>17691</v>
      </c>
      <c r="B17649">
        <v>2</v>
      </c>
      <c r="C17649">
        <v>285</v>
      </c>
      <c r="D17649" s="32">
        <v>0.80694444444444446</v>
      </c>
      <c r="E17649">
        <v>10000</v>
      </c>
      <c r="G17649" s="31" t="s">
        <v>97</v>
      </c>
      <c r="H17649">
        <v>12</v>
      </c>
      <c r="I17649" s="31" t="s">
        <v>98</v>
      </c>
    </row>
    <row r="17650" spans="1:9" x14ac:dyDescent="0.3">
      <c r="A17650">
        <v>17692</v>
      </c>
      <c r="B17650">
        <v>6</v>
      </c>
      <c r="C17650">
        <v>285</v>
      </c>
      <c r="D17650" s="32">
        <v>0.77500000000000002</v>
      </c>
      <c r="E17650">
        <v>13000</v>
      </c>
      <c r="G17650" s="31" t="s">
        <v>102</v>
      </c>
      <c r="H17650">
        <v>12</v>
      </c>
      <c r="I17650" s="31" t="s">
        <v>100</v>
      </c>
    </row>
    <row r="17651" spans="1:9" x14ac:dyDescent="0.3">
      <c r="A17651">
        <v>17693</v>
      </c>
      <c r="B17651">
        <v>4</v>
      </c>
      <c r="C17651">
        <v>285</v>
      </c>
      <c r="D17651" s="32">
        <v>0.68472222222222223</v>
      </c>
      <c r="E17651">
        <v>10000</v>
      </c>
      <c r="G17651" s="31" t="s">
        <v>97</v>
      </c>
      <c r="H17651">
        <v>12</v>
      </c>
      <c r="I17651" s="31" t="s">
        <v>103</v>
      </c>
    </row>
    <row r="17652" spans="1:9" x14ac:dyDescent="0.3">
      <c r="A17652">
        <v>17694</v>
      </c>
      <c r="B17652">
        <v>5</v>
      </c>
      <c r="C17652">
        <v>285</v>
      </c>
      <c r="D17652" s="32">
        <v>0.76944444444444449</v>
      </c>
      <c r="E17652">
        <v>10000</v>
      </c>
      <c r="G17652" s="31" t="s">
        <v>102</v>
      </c>
      <c r="H17652">
        <v>12</v>
      </c>
      <c r="I17652" s="31" t="s">
        <v>105</v>
      </c>
    </row>
    <row r="17653" spans="1:9" x14ac:dyDescent="0.3">
      <c r="A17653">
        <v>17695</v>
      </c>
      <c r="B17653">
        <v>2</v>
      </c>
      <c r="C17653">
        <v>285</v>
      </c>
      <c r="D17653" s="32"/>
      <c r="E17653">
        <v>10000</v>
      </c>
      <c r="G17653" s="31" t="s">
        <v>97</v>
      </c>
      <c r="H17653">
        <v>13</v>
      </c>
      <c r="I17653" s="31" t="s">
        <v>98</v>
      </c>
    </row>
    <row r="17654" spans="1:9" x14ac:dyDescent="0.3">
      <c r="A17654">
        <v>17696</v>
      </c>
      <c r="B17654">
        <v>6</v>
      </c>
      <c r="C17654">
        <v>285</v>
      </c>
      <c r="D17654" s="32">
        <v>0.81805555555555554</v>
      </c>
      <c r="E17654">
        <v>10000</v>
      </c>
      <c r="F17654">
        <v>5000</v>
      </c>
      <c r="G17654" s="31" t="s">
        <v>97</v>
      </c>
      <c r="H17654">
        <v>13</v>
      </c>
      <c r="I17654" s="31" t="s">
        <v>100</v>
      </c>
    </row>
    <row r="17655" spans="1:9" x14ac:dyDescent="0.3">
      <c r="A17655">
        <v>17697</v>
      </c>
      <c r="B17655">
        <v>4</v>
      </c>
      <c r="C17655">
        <v>285</v>
      </c>
      <c r="D17655" s="32">
        <v>0.8</v>
      </c>
      <c r="E17655">
        <v>10000</v>
      </c>
      <c r="G17655" s="31" t="s">
        <v>102</v>
      </c>
      <c r="H17655">
        <v>13</v>
      </c>
      <c r="I17655" s="31" t="s">
        <v>103</v>
      </c>
    </row>
    <row r="17656" spans="1:9" x14ac:dyDescent="0.3">
      <c r="A17656">
        <v>17698</v>
      </c>
      <c r="B17656">
        <v>5</v>
      </c>
      <c r="C17656">
        <v>285</v>
      </c>
      <c r="D17656" s="32">
        <v>0.80555555555555558</v>
      </c>
      <c r="E17656">
        <v>10000</v>
      </c>
      <c r="G17656" s="31" t="s">
        <v>102</v>
      </c>
      <c r="H17656">
        <v>13</v>
      </c>
      <c r="I17656" s="31" t="s">
        <v>105</v>
      </c>
    </row>
    <row r="17657" spans="1:9" x14ac:dyDescent="0.3">
      <c r="A17657">
        <v>17699</v>
      </c>
      <c r="B17657">
        <v>4</v>
      </c>
      <c r="C17657">
        <v>285</v>
      </c>
      <c r="D17657" s="32"/>
      <c r="E17657">
        <v>10000</v>
      </c>
      <c r="G17657" s="31" t="s">
        <v>102</v>
      </c>
      <c r="H17657">
        <v>14</v>
      </c>
      <c r="I17657" s="31" t="s">
        <v>103</v>
      </c>
    </row>
    <row r="17658" spans="1:9" x14ac:dyDescent="0.3">
      <c r="A17658">
        <v>17700</v>
      </c>
      <c r="B17658">
        <v>5</v>
      </c>
      <c r="C17658">
        <v>285</v>
      </c>
      <c r="D17658" s="32">
        <v>0.8256944444444444</v>
      </c>
      <c r="E17658">
        <v>10000</v>
      </c>
      <c r="G17658" s="31" t="s">
        <v>97</v>
      </c>
      <c r="H17658">
        <v>14</v>
      </c>
      <c r="I17658" s="31" t="s">
        <v>105</v>
      </c>
    </row>
    <row r="17659" spans="1:9" x14ac:dyDescent="0.3">
      <c r="A17659">
        <v>17701</v>
      </c>
      <c r="B17659">
        <v>3</v>
      </c>
      <c r="C17659">
        <v>286</v>
      </c>
      <c r="D17659" s="32">
        <v>0.46458333333333335</v>
      </c>
      <c r="E17659">
        <v>10000</v>
      </c>
      <c r="G17659" s="31" t="s">
        <v>102</v>
      </c>
      <c r="H17659">
        <v>4</v>
      </c>
      <c r="I17659" s="31" t="s">
        <v>104</v>
      </c>
    </row>
    <row r="17660" spans="1:9" x14ac:dyDescent="0.3">
      <c r="A17660">
        <v>17702</v>
      </c>
      <c r="B17660">
        <v>2</v>
      </c>
      <c r="C17660">
        <v>286</v>
      </c>
      <c r="D17660" s="32">
        <v>0.44722222222222224</v>
      </c>
      <c r="E17660">
        <v>10000</v>
      </c>
      <c r="G17660" s="31" t="s">
        <v>97</v>
      </c>
      <c r="H17660">
        <v>4</v>
      </c>
      <c r="I17660" s="31" t="s">
        <v>98</v>
      </c>
    </row>
    <row r="17661" spans="1:9" x14ac:dyDescent="0.3">
      <c r="A17661">
        <v>17703</v>
      </c>
      <c r="B17661">
        <v>1</v>
      </c>
      <c r="C17661">
        <v>286</v>
      </c>
      <c r="D17661" s="32">
        <v>0.44305555555555554</v>
      </c>
      <c r="E17661">
        <v>10000</v>
      </c>
      <c r="F17661">
        <v>2000</v>
      </c>
      <c r="G17661" s="31" t="s">
        <v>102</v>
      </c>
      <c r="H17661">
        <v>4</v>
      </c>
      <c r="I17661" s="31" t="s">
        <v>99</v>
      </c>
    </row>
    <row r="17662" spans="1:9" x14ac:dyDescent="0.3">
      <c r="A17662">
        <v>17704</v>
      </c>
      <c r="B17662">
        <v>6</v>
      </c>
      <c r="C17662">
        <v>286</v>
      </c>
      <c r="D17662" s="32">
        <v>0.50555555555555554</v>
      </c>
      <c r="E17662">
        <v>10000</v>
      </c>
      <c r="F17662">
        <v>6000</v>
      </c>
      <c r="G17662" s="31" t="s">
        <v>97</v>
      </c>
      <c r="H17662">
        <v>4</v>
      </c>
      <c r="I17662" s="31" t="s">
        <v>100</v>
      </c>
    </row>
    <row r="17663" spans="1:9" x14ac:dyDescent="0.3">
      <c r="A17663">
        <v>17705</v>
      </c>
      <c r="B17663">
        <v>4</v>
      </c>
      <c r="C17663">
        <v>286</v>
      </c>
      <c r="D17663" s="32">
        <v>0.44513888888888886</v>
      </c>
      <c r="E17663">
        <v>10000</v>
      </c>
      <c r="G17663" s="31" t="s">
        <v>97</v>
      </c>
      <c r="H17663">
        <v>4</v>
      </c>
      <c r="I17663" s="31" t="s">
        <v>103</v>
      </c>
    </row>
    <row r="17664" spans="1:9" x14ac:dyDescent="0.3">
      <c r="A17664">
        <v>17706</v>
      </c>
      <c r="B17664">
        <v>8</v>
      </c>
      <c r="C17664">
        <v>286</v>
      </c>
      <c r="D17664" s="32">
        <v>0.43888888888888888</v>
      </c>
      <c r="E17664">
        <v>10000</v>
      </c>
      <c r="G17664" s="31" t="s">
        <v>102</v>
      </c>
      <c r="H17664">
        <v>4</v>
      </c>
      <c r="I17664" s="31" t="s">
        <v>101</v>
      </c>
    </row>
    <row r="17665" spans="1:9" x14ac:dyDescent="0.3">
      <c r="A17665">
        <v>17707</v>
      </c>
      <c r="B17665">
        <v>5</v>
      </c>
      <c r="C17665">
        <v>286</v>
      </c>
      <c r="D17665" s="32">
        <v>0.44027777777777777</v>
      </c>
      <c r="E17665">
        <v>10000</v>
      </c>
      <c r="G17665" s="31" t="s">
        <v>102</v>
      </c>
      <c r="H17665">
        <v>4</v>
      </c>
      <c r="I17665" s="31" t="s">
        <v>105</v>
      </c>
    </row>
    <row r="17666" spans="1:9" x14ac:dyDescent="0.3">
      <c r="A17666">
        <v>17708</v>
      </c>
      <c r="B17666">
        <v>3</v>
      </c>
      <c r="C17666">
        <v>286</v>
      </c>
      <c r="D17666" s="32">
        <v>0.49652777777777779</v>
      </c>
      <c r="E17666">
        <v>10000</v>
      </c>
      <c r="G17666" s="31" t="s">
        <v>102</v>
      </c>
      <c r="H17666">
        <v>5</v>
      </c>
      <c r="I17666" s="31" t="s">
        <v>104</v>
      </c>
    </row>
    <row r="17667" spans="1:9" x14ac:dyDescent="0.3">
      <c r="A17667">
        <v>17709</v>
      </c>
      <c r="B17667">
        <v>2</v>
      </c>
      <c r="C17667">
        <v>286</v>
      </c>
      <c r="D17667" s="32">
        <v>0.49027777777777776</v>
      </c>
      <c r="E17667">
        <v>10000</v>
      </c>
      <c r="G17667" s="31" t="s">
        <v>102</v>
      </c>
      <c r="H17667">
        <v>5</v>
      </c>
      <c r="I17667" s="31" t="s">
        <v>98</v>
      </c>
    </row>
    <row r="17668" spans="1:9" x14ac:dyDescent="0.3">
      <c r="A17668">
        <v>17710</v>
      </c>
      <c r="B17668">
        <v>1</v>
      </c>
      <c r="C17668">
        <v>286</v>
      </c>
      <c r="D17668" s="32">
        <v>0.48680555555555555</v>
      </c>
      <c r="E17668">
        <v>10000</v>
      </c>
      <c r="G17668" s="31" t="s">
        <v>97</v>
      </c>
      <c r="H17668">
        <v>5</v>
      </c>
      <c r="I17668" s="31" t="s">
        <v>99</v>
      </c>
    </row>
    <row r="17669" spans="1:9" x14ac:dyDescent="0.3">
      <c r="A17669">
        <v>17711</v>
      </c>
      <c r="B17669">
        <v>6</v>
      </c>
      <c r="C17669">
        <v>286</v>
      </c>
      <c r="D17669" s="32">
        <v>0.53472222222222221</v>
      </c>
      <c r="E17669">
        <v>10000</v>
      </c>
      <c r="G17669" s="31" t="s">
        <v>102</v>
      </c>
      <c r="H17669">
        <v>5</v>
      </c>
      <c r="I17669" s="31" t="s">
        <v>100</v>
      </c>
    </row>
    <row r="17670" spans="1:9" x14ac:dyDescent="0.3">
      <c r="A17670">
        <v>17712</v>
      </c>
      <c r="B17670">
        <v>4</v>
      </c>
      <c r="C17670">
        <v>286</v>
      </c>
      <c r="D17670" s="32">
        <v>0.47986111111111113</v>
      </c>
      <c r="E17670">
        <v>10000</v>
      </c>
      <c r="F17670">
        <v>2000</v>
      </c>
      <c r="G17670" s="31" t="s">
        <v>97</v>
      </c>
      <c r="H17670">
        <v>5</v>
      </c>
      <c r="I17670" s="31" t="s">
        <v>103</v>
      </c>
    </row>
    <row r="17671" spans="1:9" x14ac:dyDescent="0.3">
      <c r="A17671">
        <v>17713</v>
      </c>
      <c r="B17671">
        <v>8</v>
      </c>
      <c r="C17671">
        <v>286</v>
      </c>
      <c r="D17671" s="32">
        <v>0.51249999999999996</v>
      </c>
      <c r="E17671">
        <v>10000</v>
      </c>
      <c r="F17671">
        <v>5000</v>
      </c>
      <c r="G17671" s="31" t="s">
        <v>102</v>
      </c>
      <c r="H17671">
        <v>5</v>
      </c>
      <c r="I17671" s="31" t="s">
        <v>101</v>
      </c>
    </row>
    <row r="17672" spans="1:9" x14ac:dyDescent="0.3">
      <c r="A17672">
        <v>17714</v>
      </c>
      <c r="B17672">
        <v>5</v>
      </c>
      <c r="C17672">
        <v>286</v>
      </c>
      <c r="D17672" s="32">
        <v>0.45763888888888887</v>
      </c>
      <c r="E17672">
        <v>10000</v>
      </c>
      <c r="G17672" s="31" t="s">
        <v>97</v>
      </c>
      <c r="H17672">
        <v>5</v>
      </c>
      <c r="I17672" s="31" t="s">
        <v>105</v>
      </c>
    </row>
    <row r="17673" spans="1:9" x14ac:dyDescent="0.3">
      <c r="A17673">
        <v>17715</v>
      </c>
      <c r="B17673">
        <v>3</v>
      </c>
      <c r="C17673">
        <v>286</v>
      </c>
      <c r="D17673" s="32">
        <v>0.51944444444444449</v>
      </c>
      <c r="E17673">
        <v>10000</v>
      </c>
      <c r="G17673" s="31" t="s">
        <v>102</v>
      </c>
      <c r="H17673">
        <v>6</v>
      </c>
      <c r="I17673" s="31" t="s">
        <v>104</v>
      </c>
    </row>
    <row r="17674" spans="1:9" x14ac:dyDescent="0.3">
      <c r="A17674">
        <v>17716</v>
      </c>
      <c r="B17674">
        <v>2</v>
      </c>
      <c r="C17674">
        <v>286</v>
      </c>
      <c r="D17674" s="32">
        <v>0.50972222222222219</v>
      </c>
      <c r="E17674">
        <v>10000</v>
      </c>
      <c r="G17674" s="31" t="s">
        <v>102</v>
      </c>
      <c r="H17674">
        <v>6</v>
      </c>
      <c r="I17674" s="31" t="s">
        <v>98</v>
      </c>
    </row>
    <row r="17675" spans="1:9" x14ac:dyDescent="0.3">
      <c r="A17675">
        <v>17717</v>
      </c>
      <c r="B17675">
        <v>1</v>
      </c>
      <c r="C17675">
        <v>286</v>
      </c>
      <c r="D17675" s="32">
        <v>0.51597222222222228</v>
      </c>
      <c r="E17675">
        <v>10000</v>
      </c>
      <c r="G17675" s="31" t="s">
        <v>97</v>
      </c>
      <c r="H17675">
        <v>6</v>
      </c>
      <c r="I17675" s="31" t="s">
        <v>99</v>
      </c>
    </row>
    <row r="17676" spans="1:9" x14ac:dyDescent="0.3">
      <c r="A17676">
        <v>17718</v>
      </c>
      <c r="B17676">
        <v>6</v>
      </c>
      <c r="C17676">
        <v>286</v>
      </c>
      <c r="D17676" s="32">
        <v>0.55555555555555558</v>
      </c>
      <c r="E17676">
        <v>10000</v>
      </c>
      <c r="F17676">
        <v>2000</v>
      </c>
      <c r="G17676" s="31" t="s">
        <v>102</v>
      </c>
      <c r="H17676">
        <v>6</v>
      </c>
      <c r="I17676" s="31" t="s">
        <v>100</v>
      </c>
    </row>
    <row r="17677" spans="1:9" x14ac:dyDescent="0.3">
      <c r="A17677">
        <v>17719</v>
      </c>
      <c r="B17677">
        <v>4</v>
      </c>
      <c r="C17677">
        <v>286</v>
      </c>
      <c r="D17677" s="32"/>
      <c r="E17677">
        <v>10000</v>
      </c>
      <c r="G17677" s="31" t="s">
        <v>97</v>
      </c>
      <c r="H17677">
        <v>6</v>
      </c>
      <c r="I17677" s="31" t="s">
        <v>103</v>
      </c>
    </row>
    <row r="17678" spans="1:9" x14ac:dyDescent="0.3">
      <c r="A17678">
        <v>17720</v>
      </c>
      <c r="B17678">
        <v>8</v>
      </c>
      <c r="C17678">
        <v>286</v>
      </c>
      <c r="D17678" s="32">
        <v>0.55763888888888891</v>
      </c>
      <c r="E17678">
        <v>10000</v>
      </c>
      <c r="F17678">
        <v>2000</v>
      </c>
      <c r="G17678" s="31" t="s">
        <v>102</v>
      </c>
      <c r="H17678">
        <v>6</v>
      </c>
      <c r="I17678" s="31" t="s">
        <v>101</v>
      </c>
    </row>
    <row r="17679" spans="1:9" x14ac:dyDescent="0.3">
      <c r="A17679">
        <v>17721</v>
      </c>
      <c r="B17679">
        <v>5</v>
      </c>
      <c r="C17679">
        <v>286</v>
      </c>
      <c r="D17679" s="32">
        <v>0.47986111111111113</v>
      </c>
      <c r="E17679">
        <v>10000</v>
      </c>
      <c r="G17679" s="31" t="s">
        <v>97</v>
      </c>
      <c r="H17679">
        <v>6</v>
      </c>
      <c r="I17679" s="31" t="s">
        <v>105</v>
      </c>
    </row>
    <row r="17680" spans="1:9" x14ac:dyDescent="0.3">
      <c r="A17680">
        <v>17722</v>
      </c>
      <c r="B17680">
        <v>3</v>
      </c>
      <c r="C17680">
        <v>286</v>
      </c>
      <c r="D17680" s="32">
        <v>0.54722222222222228</v>
      </c>
      <c r="E17680">
        <v>10000</v>
      </c>
      <c r="G17680" s="31" t="s">
        <v>97</v>
      </c>
      <c r="H17680">
        <v>7</v>
      </c>
      <c r="I17680" s="31" t="s">
        <v>104</v>
      </c>
    </row>
    <row r="17681" spans="1:9" x14ac:dyDescent="0.3">
      <c r="A17681">
        <v>17723</v>
      </c>
      <c r="B17681">
        <v>2</v>
      </c>
      <c r="C17681">
        <v>286</v>
      </c>
      <c r="D17681" s="32">
        <v>0.64583333333333337</v>
      </c>
      <c r="E17681">
        <v>10000</v>
      </c>
      <c r="G17681" s="31" t="s">
        <v>97</v>
      </c>
      <c r="H17681">
        <v>7</v>
      </c>
      <c r="I17681" s="31" t="s">
        <v>98</v>
      </c>
    </row>
    <row r="17682" spans="1:9" x14ac:dyDescent="0.3">
      <c r="A17682">
        <v>17724</v>
      </c>
      <c r="B17682">
        <v>1</v>
      </c>
      <c r="C17682">
        <v>286</v>
      </c>
      <c r="D17682" s="32">
        <v>0.53333333333333333</v>
      </c>
      <c r="E17682">
        <v>10000</v>
      </c>
      <c r="G17682" s="31" t="s">
        <v>97</v>
      </c>
      <c r="H17682">
        <v>7</v>
      </c>
      <c r="I17682" s="31" t="s">
        <v>99</v>
      </c>
    </row>
    <row r="17683" spans="1:9" x14ac:dyDescent="0.3">
      <c r="A17683">
        <v>17725</v>
      </c>
      <c r="B17683">
        <v>6</v>
      </c>
      <c r="C17683">
        <v>286</v>
      </c>
      <c r="D17683" s="32">
        <v>0.58333333333333337</v>
      </c>
      <c r="E17683">
        <v>10000</v>
      </c>
      <c r="G17683" s="31" t="s">
        <v>97</v>
      </c>
      <c r="H17683">
        <v>7</v>
      </c>
      <c r="I17683" s="31" t="s">
        <v>100</v>
      </c>
    </row>
    <row r="17684" spans="1:9" x14ac:dyDescent="0.3">
      <c r="A17684">
        <v>17726</v>
      </c>
      <c r="B17684">
        <v>4</v>
      </c>
      <c r="C17684">
        <v>286</v>
      </c>
      <c r="D17684" s="32">
        <v>0.55763888888888891</v>
      </c>
      <c r="E17684">
        <v>10000</v>
      </c>
      <c r="G17684" s="31" t="s">
        <v>97</v>
      </c>
      <c r="H17684">
        <v>7</v>
      </c>
      <c r="I17684" s="31" t="s">
        <v>103</v>
      </c>
    </row>
    <row r="17685" spans="1:9" x14ac:dyDescent="0.3">
      <c r="A17685">
        <v>17727</v>
      </c>
      <c r="B17685">
        <v>8</v>
      </c>
      <c r="C17685">
        <v>286</v>
      </c>
      <c r="D17685" s="32">
        <v>0.625</v>
      </c>
      <c r="E17685">
        <v>10000</v>
      </c>
      <c r="F17685">
        <v>2000</v>
      </c>
      <c r="G17685" s="31" t="s">
        <v>97</v>
      </c>
      <c r="H17685">
        <v>7</v>
      </c>
      <c r="I17685" s="31" t="s">
        <v>101</v>
      </c>
    </row>
    <row r="17686" spans="1:9" x14ac:dyDescent="0.3">
      <c r="A17686">
        <v>17728</v>
      </c>
      <c r="B17686">
        <v>5</v>
      </c>
      <c r="C17686">
        <v>286</v>
      </c>
      <c r="D17686" s="32">
        <v>0.50208333333333333</v>
      </c>
      <c r="E17686">
        <v>10000</v>
      </c>
      <c r="G17686" s="31" t="s">
        <v>102</v>
      </c>
      <c r="H17686">
        <v>7</v>
      </c>
      <c r="I17686" s="31" t="s">
        <v>105</v>
      </c>
    </row>
    <row r="17687" spans="1:9" x14ac:dyDescent="0.3">
      <c r="A17687">
        <v>17729</v>
      </c>
      <c r="B17687">
        <v>3</v>
      </c>
      <c r="C17687">
        <v>286</v>
      </c>
      <c r="D17687" s="32">
        <v>0.60902777777777772</v>
      </c>
      <c r="E17687">
        <v>10000</v>
      </c>
      <c r="G17687" s="31" t="s">
        <v>97</v>
      </c>
      <c r="H17687">
        <v>8</v>
      </c>
      <c r="I17687" s="31" t="s">
        <v>104</v>
      </c>
    </row>
    <row r="17688" spans="1:9" x14ac:dyDescent="0.3">
      <c r="A17688">
        <v>17730</v>
      </c>
      <c r="B17688">
        <v>2</v>
      </c>
      <c r="C17688">
        <v>286</v>
      </c>
      <c r="D17688" s="32">
        <v>0.6791666666666667</v>
      </c>
      <c r="E17688">
        <v>10000</v>
      </c>
      <c r="G17688" s="31" t="s">
        <v>102</v>
      </c>
      <c r="H17688">
        <v>8</v>
      </c>
      <c r="I17688" s="31" t="s">
        <v>98</v>
      </c>
    </row>
    <row r="17689" spans="1:9" x14ac:dyDescent="0.3">
      <c r="A17689">
        <v>17731</v>
      </c>
      <c r="B17689">
        <v>1</v>
      </c>
      <c r="C17689">
        <v>286</v>
      </c>
      <c r="D17689" s="32">
        <v>0.58125000000000004</v>
      </c>
      <c r="E17689">
        <v>10000</v>
      </c>
      <c r="F17689">
        <v>500</v>
      </c>
      <c r="G17689" s="31" t="s">
        <v>102</v>
      </c>
      <c r="H17689">
        <v>8</v>
      </c>
      <c r="I17689" s="31" t="s">
        <v>99</v>
      </c>
    </row>
    <row r="17690" spans="1:9" x14ac:dyDescent="0.3">
      <c r="A17690">
        <v>17732</v>
      </c>
      <c r="B17690">
        <v>6</v>
      </c>
      <c r="C17690">
        <v>286</v>
      </c>
      <c r="D17690" s="32">
        <v>0.60416666666666663</v>
      </c>
      <c r="E17690">
        <v>10000</v>
      </c>
      <c r="G17690" s="31" t="s">
        <v>102</v>
      </c>
      <c r="H17690">
        <v>8</v>
      </c>
      <c r="I17690" s="31" t="s">
        <v>100</v>
      </c>
    </row>
    <row r="17691" spans="1:9" x14ac:dyDescent="0.3">
      <c r="A17691">
        <v>17733</v>
      </c>
      <c r="B17691">
        <v>4</v>
      </c>
      <c r="C17691">
        <v>286</v>
      </c>
      <c r="D17691" s="32">
        <v>0.58472222222222225</v>
      </c>
      <c r="E17691">
        <v>10000</v>
      </c>
      <c r="G17691" s="31" t="s">
        <v>102</v>
      </c>
      <c r="H17691">
        <v>8</v>
      </c>
      <c r="I17691" s="31" t="s">
        <v>103</v>
      </c>
    </row>
    <row r="17692" spans="1:9" x14ac:dyDescent="0.3">
      <c r="A17692">
        <v>17734</v>
      </c>
      <c r="B17692">
        <v>8</v>
      </c>
      <c r="C17692">
        <v>286</v>
      </c>
      <c r="D17692" s="32">
        <v>0.65902777777777777</v>
      </c>
      <c r="E17692">
        <v>10000</v>
      </c>
      <c r="G17692" s="31" t="s">
        <v>102</v>
      </c>
      <c r="H17692">
        <v>8</v>
      </c>
      <c r="I17692" s="31" t="s">
        <v>101</v>
      </c>
    </row>
    <row r="17693" spans="1:9" x14ac:dyDescent="0.3">
      <c r="A17693">
        <v>17735</v>
      </c>
      <c r="B17693">
        <v>5</v>
      </c>
      <c r="C17693">
        <v>286</v>
      </c>
      <c r="D17693" s="32">
        <v>0.52013888888888893</v>
      </c>
      <c r="E17693">
        <v>10000</v>
      </c>
      <c r="F17693">
        <v>1000</v>
      </c>
      <c r="G17693" s="31" t="s">
        <v>102</v>
      </c>
      <c r="H17693">
        <v>8</v>
      </c>
      <c r="I17693" s="31" t="s">
        <v>105</v>
      </c>
    </row>
    <row r="17694" spans="1:9" x14ac:dyDescent="0.3">
      <c r="A17694">
        <v>17736</v>
      </c>
      <c r="B17694">
        <v>3</v>
      </c>
      <c r="C17694">
        <v>286</v>
      </c>
      <c r="D17694" s="32">
        <v>0.63611111111111107</v>
      </c>
      <c r="E17694">
        <v>10000</v>
      </c>
      <c r="F17694">
        <v>1000</v>
      </c>
      <c r="G17694" s="31" t="s">
        <v>102</v>
      </c>
      <c r="H17694">
        <v>9</v>
      </c>
      <c r="I17694" s="31" t="s">
        <v>104</v>
      </c>
    </row>
    <row r="17695" spans="1:9" x14ac:dyDescent="0.3">
      <c r="A17695">
        <v>17737</v>
      </c>
      <c r="B17695">
        <v>2</v>
      </c>
      <c r="C17695">
        <v>286</v>
      </c>
      <c r="D17695" s="32">
        <v>0.71597222222222223</v>
      </c>
      <c r="E17695">
        <v>10000</v>
      </c>
      <c r="G17695" s="31" t="s">
        <v>97</v>
      </c>
      <c r="H17695">
        <v>9</v>
      </c>
      <c r="I17695" s="31" t="s">
        <v>98</v>
      </c>
    </row>
    <row r="17696" spans="1:9" x14ac:dyDescent="0.3">
      <c r="A17696">
        <v>17738</v>
      </c>
      <c r="B17696">
        <v>1</v>
      </c>
      <c r="C17696">
        <v>286</v>
      </c>
      <c r="D17696" s="32">
        <v>0.66319444444444442</v>
      </c>
      <c r="E17696">
        <v>10000</v>
      </c>
      <c r="G17696" s="31" t="s">
        <v>97</v>
      </c>
      <c r="H17696">
        <v>9</v>
      </c>
      <c r="I17696" s="31" t="s">
        <v>99</v>
      </c>
    </row>
    <row r="17697" spans="1:9" x14ac:dyDescent="0.3">
      <c r="A17697">
        <v>17739</v>
      </c>
      <c r="B17697">
        <v>4</v>
      </c>
      <c r="C17697">
        <v>286</v>
      </c>
      <c r="D17697" s="32">
        <v>0.64166666666666672</v>
      </c>
      <c r="E17697">
        <v>10000</v>
      </c>
      <c r="G17697" s="31" t="s">
        <v>102</v>
      </c>
      <c r="H17697">
        <v>9</v>
      </c>
      <c r="I17697" s="31" t="s">
        <v>103</v>
      </c>
    </row>
    <row r="17698" spans="1:9" x14ac:dyDescent="0.3">
      <c r="A17698">
        <v>17740</v>
      </c>
      <c r="B17698">
        <v>8</v>
      </c>
      <c r="C17698">
        <v>286</v>
      </c>
      <c r="D17698" s="32">
        <v>0.66805555555555551</v>
      </c>
      <c r="E17698">
        <v>10000</v>
      </c>
      <c r="F17698">
        <v>1500</v>
      </c>
      <c r="G17698" s="31" t="s">
        <v>102</v>
      </c>
      <c r="H17698">
        <v>9</v>
      </c>
      <c r="I17698" s="31" t="s">
        <v>101</v>
      </c>
    </row>
    <row r="17699" spans="1:9" x14ac:dyDescent="0.3">
      <c r="A17699">
        <v>17741</v>
      </c>
      <c r="B17699">
        <v>5</v>
      </c>
      <c r="C17699">
        <v>286</v>
      </c>
      <c r="D17699" s="32">
        <v>0.55069444444444449</v>
      </c>
      <c r="E17699">
        <v>10000</v>
      </c>
      <c r="G17699" s="31" t="s">
        <v>97</v>
      </c>
      <c r="H17699">
        <v>9</v>
      </c>
      <c r="I17699" s="31" t="s">
        <v>105</v>
      </c>
    </row>
    <row r="17700" spans="1:9" x14ac:dyDescent="0.3">
      <c r="A17700">
        <v>17742</v>
      </c>
      <c r="B17700">
        <v>3</v>
      </c>
      <c r="C17700">
        <v>286</v>
      </c>
      <c r="D17700" s="32">
        <v>0.65972222222222221</v>
      </c>
      <c r="E17700">
        <v>10000</v>
      </c>
      <c r="G17700" s="31" t="s">
        <v>97</v>
      </c>
      <c r="H17700">
        <v>10</v>
      </c>
      <c r="I17700" s="31" t="s">
        <v>104</v>
      </c>
    </row>
    <row r="17701" spans="1:9" x14ac:dyDescent="0.3">
      <c r="A17701">
        <v>17743</v>
      </c>
      <c r="B17701">
        <v>2</v>
      </c>
      <c r="C17701">
        <v>286</v>
      </c>
      <c r="D17701" s="32">
        <v>0.73055555555555551</v>
      </c>
      <c r="E17701">
        <v>13000</v>
      </c>
      <c r="G17701" s="31" t="s">
        <v>97</v>
      </c>
      <c r="H17701">
        <v>10</v>
      </c>
      <c r="I17701" s="31" t="s">
        <v>98</v>
      </c>
    </row>
    <row r="17702" spans="1:9" x14ac:dyDescent="0.3">
      <c r="A17702">
        <v>17744</v>
      </c>
      <c r="B17702">
        <v>1</v>
      </c>
      <c r="C17702">
        <v>286</v>
      </c>
      <c r="D17702" s="32">
        <v>0.6958333333333333</v>
      </c>
      <c r="E17702">
        <v>10000</v>
      </c>
      <c r="G17702" s="31" t="s">
        <v>97</v>
      </c>
      <c r="H17702">
        <v>10</v>
      </c>
      <c r="I17702" s="31" t="s">
        <v>99</v>
      </c>
    </row>
    <row r="17703" spans="1:9" x14ac:dyDescent="0.3">
      <c r="A17703">
        <v>17745</v>
      </c>
      <c r="B17703">
        <v>4</v>
      </c>
      <c r="C17703">
        <v>286</v>
      </c>
      <c r="D17703" s="32">
        <v>0.6645833333333333</v>
      </c>
      <c r="E17703">
        <v>10000</v>
      </c>
      <c r="G17703" s="31" t="s">
        <v>102</v>
      </c>
      <c r="H17703">
        <v>10</v>
      </c>
      <c r="I17703" s="31" t="s">
        <v>103</v>
      </c>
    </row>
    <row r="17704" spans="1:9" x14ac:dyDescent="0.3">
      <c r="A17704">
        <v>17746</v>
      </c>
      <c r="B17704">
        <v>8</v>
      </c>
      <c r="C17704">
        <v>286</v>
      </c>
      <c r="D17704" s="32">
        <v>0.70277777777777772</v>
      </c>
      <c r="E17704">
        <v>10000</v>
      </c>
      <c r="G17704" s="31" t="s">
        <v>97</v>
      </c>
      <c r="H17704">
        <v>10</v>
      </c>
      <c r="I17704" s="31" t="s">
        <v>101</v>
      </c>
    </row>
    <row r="17705" spans="1:9" x14ac:dyDescent="0.3">
      <c r="A17705">
        <v>17747</v>
      </c>
      <c r="B17705">
        <v>5</v>
      </c>
      <c r="C17705">
        <v>286</v>
      </c>
      <c r="D17705" s="32">
        <v>0.57430555555555551</v>
      </c>
      <c r="E17705">
        <v>10000</v>
      </c>
      <c r="G17705" s="31" t="s">
        <v>97</v>
      </c>
      <c r="H17705">
        <v>10</v>
      </c>
      <c r="I17705" s="31" t="s">
        <v>105</v>
      </c>
    </row>
    <row r="17706" spans="1:9" x14ac:dyDescent="0.3">
      <c r="A17706">
        <v>17748</v>
      </c>
      <c r="B17706">
        <v>3</v>
      </c>
      <c r="C17706">
        <v>286</v>
      </c>
      <c r="D17706" s="32">
        <v>0.68402777777777779</v>
      </c>
      <c r="E17706">
        <v>10000</v>
      </c>
      <c r="G17706" s="31" t="s">
        <v>97</v>
      </c>
      <c r="H17706">
        <v>11</v>
      </c>
      <c r="I17706" s="31" t="s">
        <v>104</v>
      </c>
    </row>
    <row r="17707" spans="1:9" x14ac:dyDescent="0.3">
      <c r="A17707">
        <v>17749</v>
      </c>
      <c r="B17707">
        <v>2</v>
      </c>
      <c r="C17707">
        <v>286</v>
      </c>
      <c r="D17707" s="32">
        <v>0.74583333333333335</v>
      </c>
      <c r="E17707">
        <v>10000</v>
      </c>
      <c r="G17707" s="31" t="s">
        <v>97</v>
      </c>
      <c r="H17707">
        <v>11</v>
      </c>
      <c r="I17707" s="31" t="s">
        <v>98</v>
      </c>
    </row>
    <row r="17708" spans="1:9" x14ac:dyDescent="0.3">
      <c r="A17708">
        <v>17750</v>
      </c>
      <c r="B17708">
        <v>1</v>
      </c>
      <c r="C17708">
        <v>286</v>
      </c>
      <c r="D17708" s="32">
        <v>0.71388888888888891</v>
      </c>
      <c r="E17708">
        <v>6000</v>
      </c>
      <c r="G17708" s="31" t="s">
        <v>102</v>
      </c>
      <c r="H17708">
        <v>11</v>
      </c>
      <c r="I17708" s="31" t="s">
        <v>99</v>
      </c>
    </row>
    <row r="17709" spans="1:9" x14ac:dyDescent="0.3">
      <c r="A17709">
        <v>17751</v>
      </c>
      <c r="B17709">
        <v>4</v>
      </c>
      <c r="C17709">
        <v>286</v>
      </c>
      <c r="D17709" s="32">
        <v>0.6875</v>
      </c>
      <c r="E17709">
        <v>10000</v>
      </c>
      <c r="G17709" s="31" t="s">
        <v>97</v>
      </c>
      <c r="H17709">
        <v>11</v>
      </c>
      <c r="I17709" s="31" t="s">
        <v>103</v>
      </c>
    </row>
    <row r="17710" spans="1:9" x14ac:dyDescent="0.3">
      <c r="A17710">
        <v>17752</v>
      </c>
      <c r="B17710">
        <v>8</v>
      </c>
      <c r="C17710">
        <v>286</v>
      </c>
      <c r="D17710" s="32">
        <v>0.7416666666666667</v>
      </c>
      <c r="E17710">
        <v>10000</v>
      </c>
      <c r="F17710">
        <v>2000</v>
      </c>
      <c r="G17710" s="31" t="s">
        <v>102</v>
      </c>
      <c r="H17710">
        <v>11</v>
      </c>
      <c r="I17710" s="31" t="s">
        <v>101</v>
      </c>
    </row>
    <row r="17711" spans="1:9" x14ac:dyDescent="0.3">
      <c r="A17711">
        <v>17753</v>
      </c>
      <c r="B17711">
        <v>5</v>
      </c>
      <c r="C17711">
        <v>286</v>
      </c>
      <c r="D17711" s="32">
        <v>0.59652777777777777</v>
      </c>
      <c r="E17711">
        <v>10000</v>
      </c>
      <c r="G17711" s="31" t="s">
        <v>97</v>
      </c>
      <c r="H17711">
        <v>11</v>
      </c>
      <c r="I17711" s="31" t="s">
        <v>105</v>
      </c>
    </row>
    <row r="17712" spans="1:9" x14ac:dyDescent="0.3">
      <c r="A17712">
        <v>17754</v>
      </c>
      <c r="B17712">
        <v>3</v>
      </c>
      <c r="C17712">
        <v>286</v>
      </c>
      <c r="D17712" s="32">
        <v>0.7416666666666667</v>
      </c>
      <c r="E17712">
        <v>10000</v>
      </c>
      <c r="G17712" s="31" t="s">
        <v>102</v>
      </c>
      <c r="H17712">
        <v>12</v>
      </c>
      <c r="I17712" s="31" t="s">
        <v>104</v>
      </c>
    </row>
    <row r="17713" spans="1:9" x14ac:dyDescent="0.3">
      <c r="A17713">
        <v>17755</v>
      </c>
      <c r="B17713">
        <v>2</v>
      </c>
      <c r="C17713">
        <v>286</v>
      </c>
      <c r="D17713" s="32">
        <v>0.77569444444444446</v>
      </c>
      <c r="E17713">
        <v>10000</v>
      </c>
      <c r="G17713" s="31" t="s">
        <v>97</v>
      </c>
      <c r="H17713">
        <v>12</v>
      </c>
      <c r="I17713" s="31" t="s">
        <v>98</v>
      </c>
    </row>
    <row r="17714" spans="1:9" x14ac:dyDescent="0.3">
      <c r="A17714">
        <v>17756</v>
      </c>
      <c r="B17714">
        <v>1</v>
      </c>
      <c r="C17714">
        <v>286</v>
      </c>
      <c r="D17714" s="32">
        <v>0.74583333333333335</v>
      </c>
      <c r="E17714">
        <v>10000</v>
      </c>
      <c r="G17714" s="31" t="s">
        <v>97</v>
      </c>
      <c r="H17714">
        <v>12</v>
      </c>
      <c r="I17714" s="31" t="s">
        <v>99</v>
      </c>
    </row>
    <row r="17715" spans="1:9" x14ac:dyDescent="0.3">
      <c r="A17715">
        <v>17757</v>
      </c>
      <c r="B17715">
        <v>4</v>
      </c>
      <c r="C17715">
        <v>286</v>
      </c>
      <c r="D17715" s="32">
        <v>0.71111111111111114</v>
      </c>
      <c r="E17715">
        <v>10000</v>
      </c>
      <c r="G17715" s="31" t="s">
        <v>102</v>
      </c>
      <c r="H17715">
        <v>12</v>
      </c>
      <c r="I17715" s="31" t="s">
        <v>103</v>
      </c>
    </row>
    <row r="17716" spans="1:9" x14ac:dyDescent="0.3">
      <c r="A17716">
        <v>17758</v>
      </c>
      <c r="B17716">
        <v>8</v>
      </c>
      <c r="C17716">
        <v>286</v>
      </c>
      <c r="D17716" s="32">
        <v>0.78333333333333333</v>
      </c>
      <c r="E17716">
        <v>10000</v>
      </c>
      <c r="G17716" s="31" t="s">
        <v>97</v>
      </c>
      <c r="H17716">
        <v>12</v>
      </c>
      <c r="I17716" s="31" t="s">
        <v>101</v>
      </c>
    </row>
    <row r="17717" spans="1:9" x14ac:dyDescent="0.3">
      <c r="A17717">
        <v>17759</v>
      </c>
      <c r="B17717">
        <v>5</v>
      </c>
      <c r="C17717">
        <v>286</v>
      </c>
      <c r="D17717" s="32">
        <v>0.63194444444444442</v>
      </c>
      <c r="E17717">
        <v>10000</v>
      </c>
      <c r="F17717">
        <v>2000</v>
      </c>
      <c r="G17717" s="31" t="s">
        <v>97</v>
      </c>
      <c r="H17717">
        <v>12</v>
      </c>
      <c r="I17717" s="31" t="s">
        <v>105</v>
      </c>
    </row>
    <row r="17718" spans="1:9" x14ac:dyDescent="0.3">
      <c r="A17718">
        <v>17760</v>
      </c>
      <c r="B17718">
        <v>3</v>
      </c>
      <c r="C17718">
        <v>286</v>
      </c>
      <c r="D17718" s="32">
        <v>0.76527777777777772</v>
      </c>
      <c r="E17718">
        <v>10000</v>
      </c>
      <c r="G17718" s="31" t="s">
        <v>102</v>
      </c>
      <c r="H17718">
        <v>13</v>
      </c>
      <c r="I17718" s="31" t="s">
        <v>104</v>
      </c>
    </row>
    <row r="17719" spans="1:9" x14ac:dyDescent="0.3">
      <c r="A17719">
        <v>17761</v>
      </c>
      <c r="B17719">
        <v>2</v>
      </c>
      <c r="C17719">
        <v>286</v>
      </c>
      <c r="D17719" s="32">
        <v>0.79652777777777772</v>
      </c>
      <c r="E17719">
        <v>10000</v>
      </c>
      <c r="F17719">
        <v>2200</v>
      </c>
      <c r="G17719" s="31" t="s">
        <v>97</v>
      </c>
      <c r="H17719">
        <v>13</v>
      </c>
      <c r="I17719" s="31" t="s">
        <v>98</v>
      </c>
    </row>
    <row r="17720" spans="1:9" x14ac:dyDescent="0.3">
      <c r="A17720">
        <v>17762</v>
      </c>
      <c r="B17720">
        <v>1</v>
      </c>
      <c r="C17720">
        <v>286</v>
      </c>
      <c r="D17720" s="32">
        <v>0.7729166666666667</v>
      </c>
      <c r="E17720">
        <v>10000</v>
      </c>
      <c r="G17720" s="31" t="s">
        <v>102</v>
      </c>
      <c r="H17720">
        <v>13</v>
      </c>
      <c r="I17720" s="31" t="s">
        <v>99</v>
      </c>
    </row>
    <row r="17721" spans="1:9" x14ac:dyDescent="0.3">
      <c r="A17721">
        <v>17763</v>
      </c>
      <c r="B17721">
        <v>4</v>
      </c>
      <c r="C17721">
        <v>286</v>
      </c>
      <c r="D17721" s="32">
        <v>0.73055555555555551</v>
      </c>
      <c r="E17721">
        <v>10000</v>
      </c>
      <c r="G17721" s="31" t="s">
        <v>97</v>
      </c>
      <c r="H17721">
        <v>13</v>
      </c>
      <c r="I17721" s="31" t="s">
        <v>103</v>
      </c>
    </row>
    <row r="17722" spans="1:9" x14ac:dyDescent="0.3">
      <c r="A17722">
        <v>17764</v>
      </c>
      <c r="B17722">
        <v>8</v>
      </c>
      <c r="C17722">
        <v>286</v>
      </c>
      <c r="D17722" s="32">
        <v>0.82430555555555551</v>
      </c>
      <c r="E17722">
        <v>10000</v>
      </c>
      <c r="G17722" s="31" t="s">
        <v>97</v>
      </c>
      <c r="H17722">
        <v>13</v>
      </c>
      <c r="I17722" s="31" t="s">
        <v>101</v>
      </c>
    </row>
    <row r="17723" spans="1:9" x14ac:dyDescent="0.3">
      <c r="A17723">
        <v>17765</v>
      </c>
      <c r="B17723">
        <v>5</v>
      </c>
      <c r="C17723">
        <v>286</v>
      </c>
      <c r="D17723" s="32">
        <v>0.67777777777777781</v>
      </c>
      <c r="E17723">
        <v>10000</v>
      </c>
      <c r="G17723" s="31" t="s">
        <v>97</v>
      </c>
      <c r="H17723">
        <v>13</v>
      </c>
      <c r="I17723" s="31" t="s">
        <v>105</v>
      </c>
    </row>
    <row r="17724" spans="1:9" x14ac:dyDescent="0.3">
      <c r="A17724">
        <v>17766</v>
      </c>
      <c r="B17724">
        <v>3</v>
      </c>
      <c r="C17724">
        <v>286</v>
      </c>
      <c r="D17724" s="32">
        <v>0.76527777777777772</v>
      </c>
      <c r="E17724">
        <v>10000</v>
      </c>
      <c r="G17724" s="31" t="s">
        <v>102</v>
      </c>
      <c r="H17724">
        <v>14</v>
      </c>
      <c r="I17724" s="31" t="s">
        <v>104</v>
      </c>
    </row>
    <row r="17725" spans="1:9" x14ac:dyDescent="0.3">
      <c r="A17725">
        <v>17767</v>
      </c>
      <c r="B17725">
        <v>2</v>
      </c>
      <c r="C17725">
        <v>286</v>
      </c>
      <c r="D17725" s="32">
        <v>0.81666666666666665</v>
      </c>
      <c r="E17725">
        <v>10000</v>
      </c>
      <c r="G17725" s="31" t="s">
        <v>102</v>
      </c>
      <c r="H17725">
        <v>14</v>
      </c>
      <c r="I17725" s="31" t="s">
        <v>98</v>
      </c>
    </row>
    <row r="17726" spans="1:9" x14ac:dyDescent="0.3">
      <c r="A17726">
        <v>17768</v>
      </c>
      <c r="B17726">
        <v>1</v>
      </c>
      <c r="C17726">
        <v>286</v>
      </c>
      <c r="D17726" s="32">
        <v>0.81041666666666667</v>
      </c>
      <c r="E17726">
        <v>10000</v>
      </c>
      <c r="G17726" s="31" t="s">
        <v>97</v>
      </c>
      <c r="H17726">
        <v>14</v>
      </c>
      <c r="I17726" s="31" t="s">
        <v>99</v>
      </c>
    </row>
    <row r="17727" spans="1:9" x14ac:dyDescent="0.3">
      <c r="A17727">
        <v>17769</v>
      </c>
      <c r="B17727">
        <v>4</v>
      </c>
      <c r="C17727">
        <v>286</v>
      </c>
      <c r="D17727" s="32">
        <v>0.74583333333333335</v>
      </c>
      <c r="E17727">
        <v>10000</v>
      </c>
      <c r="F17727">
        <v>2000</v>
      </c>
      <c r="G17727" s="31" t="s">
        <v>97</v>
      </c>
      <c r="H17727">
        <v>14</v>
      </c>
      <c r="I17727" s="31" t="s">
        <v>103</v>
      </c>
    </row>
    <row r="17728" spans="1:9" x14ac:dyDescent="0.3">
      <c r="A17728">
        <v>17770</v>
      </c>
      <c r="B17728">
        <v>8</v>
      </c>
      <c r="C17728">
        <v>286</v>
      </c>
      <c r="D17728" s="32">
        <v>0.85069444444444442</v>
      </c>
      <c r="E17728">
        <v>10000</v>
      </c>
      <c r="G17728" s="31" t="s">
        <v>102</v>
      </c>
      <c r="H17728">
        <v>14</v>
      </c>
      <c r="I17728" s="31" t="s">
        <v>101</v>
      </c>
    </row>
    <row r="17729" spans="1:9" x14ac:dyDescent="0.3">
      <c r="A17729">
        <v>17771</v>
      </c>
      <c r="B17729">
        <v>5</v>
      </c>
      <c r="C17729">
        <v>286</v>
      </c>
      <c r="D17729" s="32">
        <v>0.70138888888888884</v>
      </c>
      <c r="E17729">
        <v>10000</v>
      </c>
      <c r="G17729" s="31" t="s">
        <v>102</v>
      </c>
      <c r="H17729">
        <v>14</v>
      </c>
      <c r="I17729" s="31" t="s">
        <v>105</v>
      </c>
    </row>
    <row r="17730" spans="1:9" x14ac:dyDescent="0.3">
      <c r="A17730">
        <v>17772</v>
      </c>
      <c r="B17730">
        <v>3</v>
      </c>
      <c r="C17730">
        <v>286</v>
      </c>
      <c r="D17730" s="32">
        <v>0.7895833333333333</v>
      </c>
      <c r="E17730">
        <v>10000</v>
      </c>
      <c r="F17730">
        <v>500</v>
      </c>
      <c r="G17730" s="31" t="s">
        <v>102</v>
      </c>
      <c r="H17730">
        <v>15</v>
      </c>
      <c r="I17730" s="31" t="s">
        <v>104</v>
      </c>
    </row>
    <row r="17731" spans="1:9" x14ac:dyDescent="0.3">
      <c r="A17731">
        <v>17773</v>
      </c>
      <c r="B17731">
        <v>2</v>
      </c>
      <c r="C17731">
        <v>286</v>
      </c>
      <c r="D17731" s="32">
        <v>0.83194444444444449</v>
      </c>
      <c r="E17731">
        <v>10000</v>
      </c>
      <c r="G17731" s="31" t="s">
        <v>97</v>
      </c>
      <c r="H17731">
        <v>15</v>
      </c>
      <c r="I17731" s="31" t="s">
        <v>98</v>
      </c>
    </row>
    <row r="17732" spans="1:9" x14ac:dyDescent="0.3">
      <c r="A17732">
        <v>17774</v>
      </c>
      <c r="B17732">
        <v>1</v>
      </c>
      <c r="C17732">
        <v>286</v>
      </c>
      <c r="D17732" s="32">
        <v>0.8354166666666667</v>
      </c>
      <c r="E17732">
        <v>10000</v>
      </c>
      <c r="G17732" s="31" t="s">
        <v>97</v>
      </c>
      <c r="H17732">
        <v>15</v>
      </c>
      <c r="I17732" s="31" t="s">
        <v>99</v>
      </c>
    </row>
    <row r="17733" spans="1:9" x14ac:dyDescent="0.3">
      <c r="A17733">
        <v>17775</v>
      </c>
      <c r="B17733">
        <v>4</v>
      </c>
      <c r="C17733">
        <v>286</v>
      </c>
      <c r="D17733" s="32">
        <v>0.76180555555555551</v>
      </c>
      <c r="E17733">
        <v>10000</v>
      </c>
      <c r="G17733" s="31" t="s">
        <v>102</v>
      </c>
      <c r="H17733">
        <v>15</v>
      </c>
      <c r="I17733" s="31" t="s">
        <v>103</v>
      </c>
    </row>
    <row r="17734" spans="1:9" x14ac:dyDescent="0.3">
      <c r="A17734">
        <v>17776</v>
      </c>
      <c r="B17734">
        <v>5</v>
      </c>
      <c r="C17734">
        <v>286</v>
      </c>
      <c r="D17734" s="32">
        <v>0.72847222222222219</v>
      </c>
      <c r="E17734">
        <v>10000</v>
      </c>
      <c r="G17734" s="31" t="s">
        <v>97</v>
      </c>
      <c r="H17734">
        <v>15</v>
      </c>
      <c r="I17734" s="31" t="s">
        <v>105</v>
      </c>
    </row>
    <row r="17735" spans="1:9" x14ac:dyDescent="0.3">
      <c r="A17735">
        <v>17777</v>
      </c>
      <c r="B17735">
        <v>3</v>
      </c>
      <c r="C17735">
        <v>286</v>
      </c>
      <c r="D17735" s="32">
        <v>0.81111111111111112</v>
      </c>
      <c r="E17735">
        <v>10000</v>
      </c>
      <c r="G17735" s="31" t="s">
        <v>97</v>
      </c>
      <c r="H17735">
        <v>16</v>
      </c>
      <c r="I17735" s="31" t="s">
        <v>104</v>
      </c>
    </row>
    <row r="17736" spans="1:9" x14ac:dyDescent="0.3">
      <c r="A17736">
        <v>17778</v>
      </c>
      <c r="B17736">
        <v>4</v>
      </c>
      <c r="C17736">
        <v>286</v>
      </c>
      <c r="D17736" s="32">
        <v>0.80694444444444446</v>
      </c>
      <c r="E17736">
        <v>10000</v>
      </c>
      <c r="G17736" s="31" t="s">
        <v>102</v>
      </c>
      <c r="H17736">
        <v>16</v>
      </c>
      <c r="I17736" s="31" t="s">
        <v>103</v>
      </c>
    </row>
    <row r="17737" spans="1:9" x14ac:dyDescent="0.3">
      <c r="A17737">
        <v>17779</v>
      </c>
      <c r="B17737">
        <v>5</v>
      </c>
      <c r="C17737">
        <v>286</v>
      </c>
      <c r="D17737" s="32">
        <v>0.74722222222222223</v>
      </c>
      <c r="E17737">
        <v>10000</v>
      </c>
      <c r="G17737" s="31" t="s">
        <v>102</v>
      </c>
      <c r="H17737">
        <v>16</v>
      </c>
      <c r="I17737" s="31" t="s">
        <v>105</v>
      </c>
    </row>
    <row r="17738" spans="1:9" x14ac:dyDescent="0.3">
      <c r="A17738">
        <v>17780</v>
      </c>
      <c r="B17738">
        <v>3</v>
      </c>
      <c r="C17738">
        <v>286</v>
      </c>
      <c r="D17738" s="32">
        <v>0.82361111111111107</v>
      </c>
      <c r="E17738">
        <v>10000</v>
      </c>
      <c r="G17738" s="31" t="s">
        <v>102</v>
      </c>
      <c r="H17738">
        <v>17</v>
      </c>
      <c r="I17738" s="31" t="s">
        <v>104</v>
      </c>
    </row>
    <row r="17739" spans="1:9" x14ac:dyDescent="0.3">
      <c r="A17739">
        <v>17781</v>
      </c>
      <c r="B17739">
        <v>4</v>
      </c>
      <c r="C17739">
        <v>286</v>
      </c>
      <c r="D17739" s="32">
        <v>0.83402777777777781</v>
      </c>
      <c r="E17739">
        <v>10000</v>
      </c>
      <c r="G17739" s="31" t="s">
        <v>102</v>
      </c>
      <c r="H17739">
        <v>17</v>
      </c>
      <c r="I17739" s="31" t="s">
        <v>103</v>
      </c>
    </row>
    <row r="17740" spans="1:9" x14ac:dyDescent="0.3">
      <c r="A17740">
        <v>17782</v>
      </c>
      <c r="B17740">
        <v>5</v>
      </c>
      <c r="C17740">
        <v>286</v>
      </c>
      <c r="D17740" s="32">
        <v>0.76944444444444449</v>
      </c>
      <c r="E17740">
        <v>10000</v>
      </c>
      <c r="G17740" s="31" t="s">
        <v>102</v>
      </c>
      <c r="H17740">
        <v>17</v>
      </c>
      <c r="I17740" s="31" t="s">
        <v>105</v>
      </c>
    </row>
    <row r="17741" spans="1:9" x14ac:dyDescent="0.3">
      <c r="A17741">
        <v>17783</v>
      </c>
      <c r="B17741">
        <v>3</v>
      </c>
      <c r="C17741">
        <v>286</v>
      </c>
      <c r="D17741" s="32">
        <v>0.84444444444444444</v>
      </c>
      <c r="E17741">
        <v>13000</v>
      </c>
      <c r="G17741" s="31" t="s">
        <v>102</v>
      </c>
      <c r="H17741">
        <v>18</v>
      </c>
      <c r="I17741" s="31" t="s">
        <v>104</v>
      </c>
    </row>
    <row r="17742" spans="1:9" x14ac:dyDescent="0.3">
      <c r="A17742">
        <v>17784</v>
      </c>
      <c r="B17742">
        <v>5</v>
      </c>
      <c r="C17742">
        <v>286</v>
      </c>
      <c r="D17742" s="32">
        <v>0.79791666666666672</v>
      </c>
      <c r="E17742">
        <v>10000</v>
      </c>
      <c r="G17742" s="31" t="s">
        <v>97</v>
      </c>
      <c r="H17742">
        <v>18</v>
      </c>
      <c r="I17742" s="31" t="s">
        <v>105</v>
      </c>
    </row>
    <row r="17743" spans="1:9" x14ac:dyDescent="0.3">
      <c r="A17743">
        <v>17785</v>
      </c>
      <c r="B17743">
        <v>5</v>
      </c>
      <c r="C17743">
        <v>286</v>
      </c>
      <c r="D17743" s="32">
        <v>0.82152777777777775</v>
      </c>
      <c r="E17743">
        <v>10000</v>
      </c>
      <c r="G17743" s="31" t="s">
        <v>97</v>
      </c>
      <c r="H17743">
        <v>19</v>
      </c>
      <c r="I17743" s="31" t="s">
        <v>105</v>
      </c>
    </row>
    <row r="17744" spans="1:9" x14ac:dyDescent="0.3">
      <c r="A17744">
        <v>17786</v>
      </c>
      <c r="B17744">
        <v>5</v>
      </c>
      <c r="C17744">
        <v>286</v>
      </c>
      <c r="D17744" s="32">
        <v>0.84166666666666667</v>
      </c>
      <c r="E17744">
        <v>10000</v>
      </c>
      <c r="G17744" s="31" t="s">
        <v>102</v>
      </c>
      <c r="H17744">
        <v>20</v>
      </c>
      <c r="I17744" s="31" t="s">
        <v>105</v>
      </c>
    </row>
    <row r="17745" spans="1:9" x14ac:dyDescent="0.3">
      <c r="A17745">
        <v>17787</v>
      </c>
      <c r="B17745">
        <v>3</v>
      </c>
      <c r="C17745">
        <v>287</v>
      </c>
      <c r="D17745" s="32">
        <v>0.44930555555555557</v>
      </c>
      <c r="E17745">
        <v>10000</v>
      </c>
      <c r="F17745">
        <v>2000</v>
      </c>
      <c r="G17745" s="31" t="s">
        <v>97</v>
      </c>
      <c r="H17745">
        <v>4</v>
      </c>
      <c r="I17745" s="31" t="s">
        <v>104</v>
      </c>
    </row>
    <row r="17746" spans="1:9" x14ac:dyDescent="0.3">
      <c r="A17746">
        <v>17788</v>
      </c>
      <c r="B17746">
        <v>2</v>
      </c>
      <c r="C17746">
        <v>287</v>
      </c>
      <c r="D17746" s="32">
        <v>0.44166666666666665</v>
      </c>
      <c r="E17746">
        <v>10000</v>
      </c>
      <c r="G17746" s="31" t="s">
        <v>102</v>
      </c>
      <c r="H17746">
        <v>4</v>
      </c>
      <c r="I17746" s="31" t="s">
        <v>98</v>
      </c>
    </row>
    <row r="17747" spans="1:9" x14ac:dyDescent="0.3">
      <c r="A17747">
        <v>17789</v>
      </c>
      <c r="B17747">
        <v>1</v>
      </c>
      <c r="C17747">
        <v>287</v>
      </c>
      <c r="D17747" s="32">
        <v>0.45624999999999999</v>
      </c>
      <c r="E17747">
        <v>10000</v>
      </c>
      <c r="G17747" s="31" t="s">
        <v>97</v>
      </c>
      <c r="H17747">
        <v>4</v>
      </c>
      <c r="I17747" s="31" t="s">
        <v>99</v>
      </c>
    </row>
    <row r="17748" spans="1:9" x14ac:dyDescent="0.3">
      <c r="A17748">
        <v>17790</v>
      </c>
      <c r="B17748">
        <v>4</v>
      </c>
      <c r="C17748">
        <v>287</v>
      </c>
      <c r="D17748" s="32">
        <v>0.43194444444444446</v>
      </c>
      <c r="E17748">
        <v>10000</v>
      </c>
      <c r="G17748" s="31" t="s">
        <v>97</v>
      </c>
      <c r="H17748">
        <v>4</v>
      </c>
      <c r="I17748" s="31" t="s">
        <v>103</v>
      </c>
    </row>
    <row r="17749" spans="1:9" x14ac:dyDescent="0.3">
      <c r="A17749">
        <v>17791</v>
      </c>
      <c r="B17749">
        <v>8</v>
      </c>
      <c r="C17749">
        <v>287</v>
      </c>
      <c r="D17749" s="32">
        <v>0.4465277777777778</v>
      </c>
      <c r="E17749">
        <v>10000</v>
      </c>
      <c r="G17749" s="31" t="s">
        <v>97</v>
      </c>
      <c r="H17749">
        <v>4</v>
      </c>
      <c r="I17749" s="31" t="s">
        <v>101</v>
      </c>
    </row>
    <row r="17750" spans="1:9" x14ac:dyDescent="0.3">
      <c r="A17750">
        <v>17792</v>
      </c>
      <c r="B17750">
        <v>5</v>
      </c>
      <c r="C17750">
        <v>287</v>
      </c>
      <c r="D17750" s="32">
        <v>0.43819444444444444</v>
      </c>
      <c r="E17750">
        <v>10000</v>
      </c>
      <c r="G17750" s="31" t="s">
        <v>97</v>
      </c>
      <c r="H17750">
        <v>4</v>
      </c>
      <c r="I17750" s="31" t="s">
        <v>105</v>
      </c>
    </row>
    <row r="17751" spans="1:9" x14ac:dyDescent="0.3">
      <c r="A17751">
        <v>17793</v>
      </c>
      <c r="B17751">
        <v>3</v>
      </c>
      <c r="C17751">
        <v>287</v>
      </c>
      <c r="D17751" s="32">
        <v>0.47430555555555554</v>
      </c>
      <c r="E17751">
        <v>10000</v>
      </c>
      <c r="G17751" s="31" t="s">
        <v>97</v>
      </c>
      <c r="H17751">
        <v>5</v>
      </c>
      <c r="I17751" s="31" t="s">
        <v>104</v>
      </c>
    </row>
    <row r="17752" spans="1:9" x14ac:dyDescent="0.3">
      <c r="A17752">
        <v>17794</v>
      </c>
      <c r="B17752">
        <v>2</v>
      </c>
      <c r="C17752">
        <v>287</v>
      </c>
      <c r="D17752" s="32">
        <v>0.45694444444444443</v>
      </c>
      <c r="E17752">
        <v>13000</v>
      </c>
      <c r="G17752" s="31" t="s">
        <v>102</v>
      </c>
      <c r="H17752">
        <v>5</v>
      </c>
      <c r="I17752" s="31" t="s">
        <v>98</v>
      </c>
    </row>
    <row r="17753" spans="1:9" x14ac:dyDescent="0.3">
      <c r="A17753">
        <v>17795</v>
      </c>
      <c r="B17753">
        <v>1</v>
      </c>
      <c r="C17753">
        <v>287</v>
      </c>
      <c r="D17753" s="32">
        <v>0.47291666666666665</v>
      </c>
      <c r="E17753">
        <v>10000</v>
      </c>
      <c r="G17753" s="31" t="s">
        <v>97</v>
      </c>
      <c r="H17753">
        <v>5</v>
      </c>
      <c r="I17753" s="31" t="s">
        <v>99</v>
      </c>
    </row>
    <row r="17754" spans="1:9" x14ac:dyDescent="0.3">
      <c r="A17754">
        <v>17796</v>
      </c>
      <c r="B17754">
        <v>4</v>
      </c>
      <c r="C17754">
        <v>287</v>
      </c>
      <c r="D17754" s="32">
        <v>0.45277777777777778</v>
      </c>
      <c r="E17754">
        <v>10000</v>
      </c>
      <c r="G17754" s="31" t="s">
        <v>97</v>
      </c>
      <c r="H17754">
        <v>5</v>
      </c>
      <c r="I17754" s="31" t="s">
        <v>103</v>
      </c>
    </row>
    <row r="17755" spans="1:9" x14ac:dyDescent="0.3">
      <c r="A17755">
        <v>17797</v>
      </c>
      <c r="B17755">
        <v>8</v>
      </c>
      <c r="C17755">
        <v>287</v>
      </c>
      <c r="D17755" s="32">
        <v>0.47291666666666665</v>
      </c>
      <c r="E17755">
        <v>10000</v>
      </c>
      <c r="G17755" s="31" t="s">
        <v>97</v>
      </c>
      <c r="H17755">
        <v>5</v>
      </c>
      <c r="I17755" s="31" t="s">
        <v>101</v>
      </c>
    </row>
    <row r="17756" spans="1:9" x14ac:dyDescent="0.3">
      <c r="A17756">
        <v>17798</v>
      </c>
      <c r="B17756">
        <v>5</v>
      </c>
      <c r="C17756">
        <v>287</v>
      </c>
      <c r="D17756" s="32">
        <v>0.46527777777777779</v>
      </c>
      <c r="E17756">
        <v>10000</v>
      </c>
      <c r="G17756" s="31" t="s">
        <v>97</v>
      </c>
      <c r="H17756">
        <v>5</v>
      </c>
      <c r="I17756" s="31" t="s">
        <v>105</v>
      </c>
    </row>
    <row r="17757" spans="1:9" x14ac:dyDescent="0.3">
      <c r="A17757">
        <v>17799</v>
      </c>
      <c r="B17757">
        <v>3</v>
      </c>
      <c r="C17757">
        <v>287</v>
      </c>
      <c r="D17757" s="32">
        <v>0.50138888888888888</v>
      </c>
      <c r="E17757">
        <v>10000</v>
      </c>
      <c r="F17757">
        <v>3000</v>
      </c>
      <c r="G17757" s="31" t="s">
        <v>97</v>
      </c>
      <c r="H17757">
        <v>6</v>
      </c>
      <c r="I17757" s="31" t="s">
        <v>104</v>
      </c>
    </row>
    <row r="17758" spans="1:9" x14ac:dyDescent="0.3">
      <c r="A17758">
        <v>17800</v>
      </c>
      <c r="B17758">
        <v>2</v>
      </c>
      <c r="C17758">
        <v>287</v>
      </c>
      <c r="D17758" s="32">
        <v>0.48888888888888887</v>
      </c>
      <c r="E17758">
        <v>13000</v>
      </c>
      <c r="G17758" s="31" t="s">
        <v>102</v>
      </c>
      <c r="H17758">
        <v>6</v>
      </c>
      <c r="I17758" s="31" t="s">
        <v>98</v>
      </c>
    </row>
    <row r="17759" spans="1:9" x14ac:dyDescent="0.3">
      <c r="A17759">
        <v>17801</v>
      </c>
      <c r="B17759">
        <v>1</v>
      </c>
      <c r="C17759">
        <v>287</v>
      </c>
      <c r="D17759" s="32">
        <v>0.52638888888888891</v>
      </c>
      <c r="E17759">
        <v>10000</v>
      </c>
      <c r="F17759">
        <v>3000</v>
      </c>
      <c r="G17759" s="31" t="s">
        <v>97</v>
      </c>
      <c r="H17759">
        <v>6</v>
      </c>
      <c r="I17759" s="31" t="s">
        <v>99</v>
      </c>
    </row>
    <row r="17760" spans="1:9" x14ac:dyDescent="0.3">
      <c r="A17760">
        <v>17802</v>
      </c>
      <c r="B17760">
        <v>4</v>
      </c>
      <c r="C17760">
        <v>287</v>
      </c>
      <c r="D17760" s="32">
        <v>0.48125000000000001</v>
      </c>
      <c r="E17760">
        <v>10000</v>
      </c>
      <c r="G17760" s="31" t="s">
        <v>97</v>
      </c>
      <c r="H17760">
        <v>6</v>
      </c>
      <c r="I17760" s="31" t="s">
        <v>103</v>
      </c>
    </row>
    <row r="17761" spans="1:9" x14ac:dyDescent="0.3">
      <c r="A17761">
        <v>17803</v>
      </c>
      <c r="B17761">
        <v>8</v>
      </c>
      <c r="C17761">
        <v>287</v>
      </c>
      <c r="D17761" s="32">
        <v>0.49513888888888891</v>
      </c>
      <c r="E17761">
        <v>10000</v>
      </c>
      <c r="G17761" s="31" t="s">
        <v>102</v>
      </c>
      <c r="H17761">
        <v>6</v>
      </c>
      <c r="I17761" s="31" t="s">
        <v>101</v>
      </c>
    </row>
    <row r="17762" spans="1:9" x14ac:dyDescent="0.3">
      <c r="A17762">
        <v>17804</v>
      </c>
      <c r="B17762">
        <v>5</v>
      </c>
      <c r="C17762">
        <v>287</v>
      </c>
      <c r="D17762" s="32">
        <v>0.49375000000000002</v>
      </c>
      <c r="E17762">
        <v>10000</v>
      </c>
      <c r="G17762" s="31" t="s">
        <v>97</v>
      </c>
      <c r="H17762">
        <v>6</v>
      </c>
      <c r="I17762" s="31" t="s">
        <v>105</v>
      </c>
    </row>
    <row r="17763" spans="1:9" x14ac:dyDescent="0.3">
      <c r="A17763">
        <v>17805</v>
      </c>
      <c r="B17763">
        <v>3</v>
      </c>
      <c r="C17763">
        <v>287</v>
      </c>
      <c r="D17763" s="32">
        <v>0.52083333333333337</v>
      </c>
      <c r="E17763">
        <v>13000</v>
      </c>
      <c r="G17763" s="31" t="s">
        <v>97</v>
      </c>
      <c r="H17763">
        <v>7</v>
      </c>
      <c r="I17763" s="31" t="s">
        <v>104</v>
      </c>
    </row>
    <row r="17764" spans="1:9" x14ac:dyDescent="0.3">
      <c r="A17764">
        <v>17806</v>
      </c>
      <c r="B17764">
        <v>2</v>
      </c>
      <c r="C17764">
        <v>287</v>
      </c>
      <c r="D17764" s="32">
        <v>0.53541666666666665</v>
      </c>
      <c r="E17764">
        <v>10000</v>
      </c>
      <c r="G17764" s="31" t="s">
        <v>102</v>
      </c>
      <c r="H17764">
        <v>7</v>
      </c>
      <c r="I17764" s="31" t="s">
        <v>98</v>
      </c>
    </row>
    <row r="17765" spans="1:9" x14ac:dyDescent="0.3">
      <c r="A17765">
        <v>17807</v>
      </c>
      <c r="B17765">
        <v>1</v>
      </c>
      <c r="C17765">
        <v>287</v>
      </c>
      <c r="D17765" s="32">
        <v>0.55694444444444446</v>
      </c>
      <c r="E17765">
        <v>13000</v>
      </c>
      <c r="F17765">
        <v>2000</v>
      </c>
      <c r="G17765" s="31" t="s">
        <v>97</v>
      </c>
      <c r="H17765">
        <v>7</v>
      </c>
      <c r="I17765" s="31" t="s">
        <v>99</v>
      </c>
    </row>
    <row r="17766" spans="1:9" x14ac:dyDescent="0.3">
      <c r="A17766">
        <v>17808</v>
      </c>
      <c r="B17766">
        <v>4</v>
      </c>
      <c r="C17766">
        <v>287</v>
      </c>
      <c r="D17766" s="32">
        <v>0.49861111111111112</v>
      </c>
      <c r="E17766">
        <v>13000</v>
      </c>
      <c r="G17766" s="31" t="s">
        <v>102</v>
      </c>
      <c r="H17766">
        <v>7</v>
      </c>
      <c r="I17766" s="31" t="s">
        <v>103</v>
      </c>
    </row>
    <row r="17767" spans="1:9" x14ac:dyDescent="0.3">
      <c r="A17767">
        <v>17809</v>
      </c>
      <c r="B17767">
        <v>8</v>
      </c>
      <c r="C17767">
        <v>287</v>
      </c>
      <c r="D17767" s="32">
        <v>0.50208333333333333</v>
      </c>
      <c r="E17767">
        <v>10000</v>
      </c>
      <c r="F17767">
        <v>500</v>
      </c>
      <c r="G17767" s="31" t="s">
        <v>102</v>
      </c>
      <c r="H17767">
        <v>7</v>
      </c>
      <c r="I17767" s="31" t="s">
        <v>101</v>
      </c>
    </row>
    <row r="17768" spans="1:9" x14ac:dyDescent="0.3">
      <c r="A17768">
        <v>17810</v>
      </c>
      <c r="B17768">
        <v>5</v>
      </c>
      <c r="C17768">
        <v>287</v>
      </c>
      <c r="D17768" s="32">
        <v>0.50763888888888886</v>
      </c>
      <c r="E17768">
        <v>10000</v>
      </c>
      <c r="G17768" s="31" t="s">
        <v>97</v>
      </c>
      <c r="H17768">
        <v>7</v>
      </c>
      <c r="I17768" s="31" t="s">
        <v>105</v>
      </c>
    </row>
    <row r="17769" spans="1:9" x14ac:dyDescent="0.3">
      <c r="A17769">
        <v>17811</v>
      </c>
      <c r="B17769">
        <v>3</v>
      </c>
      <c r="C17769">
        <v>287</v>
      </c>
      <c r="D17769" s="32">
        <v>0.54652777777777772</v>
      </c>
      <c r="E17769">
        <v>13000</v>
      </c>
      <c r="G17769" s="31" t="s">
        <v>97</v>
      </c>
      <c r="H17769">
        <v>8</v>
      </c>
      <c r="I17769" s="31" t="s">
        <v>104</v>
      </c>
    </row>
    <row r="17770" spans="1:9" x14ac:dyDescent="0.3">
      <c r="A17770">
        <v>17812</v>
      </c>
      <c r="B17770">
        <v>2</v>
      </c>
      <c r="C17770">
        <v>287</v>
      </c>
      <c r="D17770" s="32">
        <v>0.56666666666666665</v>
      </c>
      <c r="E17770">
        <v>10000</v>
      </c>
      <c r="G17770" s="31" t="s">
        <v>97</v>
      </c>
      <c r="H17770">
        <v>8</v>
      </c>
      <c r="I17770" s="31" t="s">
        <v>98</v>
      </c>
    </row>
    <row r="17771" spans="1:9" x14ac:dyDescent="0.3">
      <c r="A17771">
        <v>17813</v>
      </c>
      <c r="B17771">
        <v>1</v>
      </c>
      <c r="C17771">
        <v>287</v>
      </c>
      <c r="D17771" s="32">
        <v>0.58402777777777781</v>
      </c>
      <c r="E17771">
        <v>10000</v>
      </c>
      <c r="G17771" s="31" t="s">
        <v>102</v>
      </c>
      <c r="H17771">
        <v>8</v>
      </c>
      <c r="I17771" s="31" t="s">
        <v>99</v>
      </c>
    </row>
    <row r="17772" spans="1:9" x14ac:dyDescent="0.3">
      <c r="A17772">
        <v>17814</v>
      </c>
      <c r="B17772">
        <v>4</v>
      </c>
      <c r="C17772">
        <v>287</v>
      </c>
      <c r="D17772" s="32">
        <v>0.5180555555555556</v>
      </c>
      <c r="E17772">
        <v>10000</v>
      </c>
      <c r="G17772" s="31" t="s">
        <v>102</v>
      </c>
      <c r="H17772">
        <v>8</v>
      </c>
      <c r="I17772" s="31" t="s">
        <v>103</v>
      </c>
    </row>
    <row r="17773" spans="1:9" x14ac:dyDescent="0.3">
      <c r="A17773">
        <v>17815</v>
      </c>
      <c r="B17773">
        <v>8</v>
      </c>
      <c r="C17773">
        <v>287</v>
      </c>
      <c r="D17773" s="32">
        <v>0.51388888888888884</v>
      </c>
      <c r="E17773">
        <v>10000</v>
      </c>
      <c r="G17773" s="31" t="s">
        <v>102</v>
      </c>
      <c r="H17773">
        <v>8</v>
      </c>
      <c r="I17773" s="31" t="s">
        <v>101</v>
      </c>
    </row>
    <row r="17774" spans="1:9" x14ac:dyDescent="0.3">
      <c r="A17774">
        <v>17816</v>
      </c>
      <c r="B17774">
        <v>5</v>
      </c>
      <c r="C17774">
        <v>287</v>
      </c>
      <c r="D17774" s="32">
        <v>0.53749999999999998</v>
      </c>
      <c r="E17774">
        <v>10000</v>
      </c>
      <c r="G17774" s="31" t="s">
        <v>102</v>
      </c>
      <c r="H17774">
        <v>8</v>
      </c>
      <c r="I17774" s="31" t="s">
        <v>105</v>
      </c>
    </row>
    <row r="17775" spans="1:9" x14ac:dyDescent="0.3">
      <c r="A17775">
        <v>17817</v>
      </c>
      <c r="B17775">
        <v>3</v>
      </c>
      <c r="C17775">
        <v>287</v>
      </c>
      <c r="D17775" s="32">
        <v>0.57708333333333328</v>
      </c>
      <c r="E17775">
        <v>10000</v>
      </c>
      <c r="G17775" s="31" t="s">
        <v>97</v>
      </c>
      <c r="H17775">
        <v>9</v>
      </c>
      <c r="I17775" s="31" t="s">
        <v>104</v>
      </c>
    </row>
    <row r="17776" spans="1:9" x14ac:dyDescent="0.3">
      <c r="A17776">
        <v>17818</v>
      </c>
      <c r="B17776">
        <v>2</v>
      </c>
      <c r="C17776">
        <v>287</v>
      </c>
      <c r="D17776" s="32">
        <v>0.59236111111111112</v>
      </c>
      <c r="E17776">
        <v>10000</v>
      </c>
      <c r="G17776" s="31" t="s">
        <v>97</v>
      </c>
      <c r="H17776">
        <v>9</v>
      </c>
      <c r="I17776" s="31" t="s">
        <v>98</v>
      </c>
    </row>
    <row r="17777" spans="1:9" x14ac:dyDescent="0.3">
      <c r="A17777">
        <v>17819</v>
      </c>
      <c r="B17777">
        <v>1</v>
      </c>
      <c r="C17777">
        <v>287</v>
      </c>
      <c r="D17777" s="32">
        <v>0.61458333333333337</v>
      </c>
      <c r="E17777">
        <v>10000</v>
      </c>
      <c r="G17777" s="31" t="s">
        <v>97</v>
      </c>
      <c r="H17777">
        <v>9</v>
      </c>
      <c r="I17777" s="31" t="s">
        <v>99</v>
      </c>
    </row>
    <row r="17778" spans="1:9" x14ac:dyDescent="0.3">
      <c r="A17778">
        <v>17820</v>
      </c>
      <c r="B17778">
        <v>4</v>
      </c>
      <c r="C17778">
        <v>287</v>
      </c>
      <c r="D17778" s="32">
        <v>0.53888888888888886</v>
      </c>
      <c r="E17778">
        <v>10000</v>
      </c>
      <c r="G17778" s="31" t="s">
        <v>97</v>
      </c>
      <c r="H17778">
        <v>9</v>
      </c>
      <c r="I17778" s="31" t="s">
        <v>103</v>
      </c>
    </row>
    <row r="17779" spans="1:9" x14ac:dyDescent="0.3">
      <c r="A17779">
        <v>17821</v>
      </c>
      <c r="B17779">
        <v>8</v>
      </c>
      <c r="C17779">
        <v>287</v>
      </c>
      <c r="D17779" s="32">
        <v>0.5493055555555556</v>
      </c>
      <c r="E17779">
        <v>10000</v>
      </c>
      <c r="G17779" s="31" t="s">
        <v>102</v>
      </c>
      <c r="H17779">
        <v>9</v>
      </c>
      <c r="I17779" s="31" t="s">
        <v>101</v>
      </c>
    </row>
    <row r="17780" spans="1:9" x14ac:dyDescent="0.3">
      <c r="A17780">
        <v>17822</v>
      </c>
      <c r="B17780">
        <v>5</v>
      </c>
      <c r="C17780">
        <v>287</v>
      </c>
      <c r="D17780" s="32">
        <v>0.56111111111111112</v>
      </c>
      <c r="E17780">
        <v>10000</v>
      </c>
      <c r="G17780" s="31" t="s">
        <v>102</v>
      </c>
      <c r="H17780">
        <v>9</v>
      </c>
      <c r="I17780" s="31" t="s">
        <v>105</v>
      </c>
    </row>
    <row r="17781" spans="1:9" x14ac:dyDescent="0.3">
      <c r="A17781">
        <v>17823</v>
      </c>
      <c r="B17781">
        <v>3</v>
      </c>
      <c r="C17781">
        <v>287</v>
      </c>
      <c r="D17781" s="32">
        <v>0.59930555555555554</v>
      </c>
      <c r="E17781">
        <v>10000</v>
      </c>
      <c r="G17781" s="31" t="s">
        <v>97</v>
      </c>
      <c r="H17781">
        <v>10</v>
      </c>
      <c r="I17781" s="31" t="s">
        <v>104</v>
      </c>
    </row>
    <row r="17782" spans="1:9" x14ac:dyDescent="0.3">
      <c r="A17782">
        <v>17824</v>
      </c>
      <c r="B17782">
        <v>2</v>
      </c>
      <c r="C17782">
        <v>287</v>
      </c>
      <c r="D17782" s="32">
        <v>0.61527777777777781</v>
      </c>
      <c r="E17782">
        <v>10000</v>
      </c>
      <c r="G17782" s="31" t="s">
        <v>97</v>
      </c>
      <c r="H17782">
        <v>10</v>
      </c>
      <c r="I17782" s="31" t="s">
        <v>98</v>
      </c>
    </row>
    <row r="17783" spans="1:9" x14ac:dyDescent="0.3">
      <c r="A17783">
        <v>17825</v>
      </c>
      <c r="B17783">
        <v>1</v>
      </c>
      <c r="C17783">
        <v>287</v>
      </c>
      <c r="D17783" s="32">
        <v>0.64930555555555558</v>
      </c>
      <c r="E17783">
        <v>10000</v>
      </c>
      <c r="G17783" s="31" t="s">
        <v>102</v>
      </c>
      <c r="H17783">
        <v>10</v>
      </c>
      <c r="I17783" s="31" t="s">
        <v>99</v>
      </c>
    </row>
    <row r="17784" spans="1:9" x14ac:dyDescent="0.3">
      <c r="A17784">
        <v>17826</v>
      </c>
      <c r="B17784">
        <v>4</v>
      </c>
      <c r="C17784">
        <v>287</v>
      </c>
      <c r="D17784" s="32">
        <v>0.56736111111111109</v>
      </c>
      <c r="E17784">
        <v>10000</v>
      </c>
      <c r="G17784" s="31" t="s">
        <v>102</v>
      </c>
      <c r="H17784">
        <v>10</v>
      </c>
      <c r="I17784" s="31" t="s">
        <v>103</v>
      </c>
    </row>
    <row r="17785" spans="1:9" x14ac:dyDescent="0.3">
      <c r="A17785">
        <v>17827</v>
      </c>
      <c r="B17785">
        <v>8</v>
      </c>
      <c r="C17785">
        <v>287</v>
      </c>
      <c r="D17785" s="32">
        <v>0.57847222222222228</v>
      </c>
      <c r="E17785">
        <v>10000</v>
      </c>
      <c r="G17785" s="31" t="s">
        <v>97</v>
      </c>
      <c r="H17785">
        <v>10</v>
      </c>
      <c r="I17785" s="31" t="s">
        <v>101</v>
      </c>
    </row>
    <row r="17786" spans="1:9" x14ac:dyDescent="0.3">
      <c r="A17786">
        <v>17828</v>
      </c>
      <c r="B17786">
        <v>5</v>
      </c>
      <c r="C17786">
        <v>287</v>
      </c>
      <c r="D17786" s="32">
        <v>0.57499999999999996</v>
      </c>
      <c r="E17786">
        <v>10000</v>
      </c>
      <c r="G17786" s="31" t="s">
        <v>97</v>
      </c>
      <c r="H17786">
        <v>10</v>
      </c>
      <c r="I17786" s="31" t="s">
        <v>105</v>
      </c>
    </row>
    <row r="17787" spans="1:9" x14ac:dyDescent="0.3">
      <c r="A17787">
        <v>17829</v>
      </c>
      <c r="B17787">
        <v>3</v>
      </c>
      <c r="C17787">
        <v>287</v>
      </c>
      <c r="D17787" s="32">
        <v>0.62013888888888891</v>
      </c>
      <c r="E17787">
        <v>10000</v>
      </c>
      <c r="F17787">
        <v>2000</v>
      </c>
      <c r="G17787" s="31" t="s">
        <v>102</v>
      </c>
      <c r="H17787">
        <v>11</v>
      </c>
      <c r="I17787" s="31" t="s">
        <v>104</v>
      </c>
    </row>
    <row r="17788" spans="1:9" x14ac:dyDescent="0.3">
      <c r="A17788">
        <v>17830</v>
      </c>
      <c r="B17788">
        <v>2</v>
      </c>
      <c r="C17788">
        <v>287</v>
      </c>
      <c r="D17788" s="32">
        <v>0.63680555555555551</v>
      </c>
      <c r="E17788">
        <v>10000</v>
      </c>
      <c r="G17788" s="31" t="s">
        <v>102</v>
      </c>
      <c r="H17788">
        <v>11</v>
      </c>
      <c r="I17788" s="31" t="s">
        <v>98</v>
      </c>
    </row>
    <row r="17789" spans="1:9" x14ac:dyDescent="0.3">
      <c r="A17789">
        <v>17831</v>
      </c>
      <c r="B17789">
        <v>1</v>
      </c>
      <c r="C17789">
        <v>287</v>
      </c>
      <c r="D17789" s="32">
        <v>0.66388888888888886</v>
      </c>
      <c r="E17789">
        <v>10000</v>
      </c>
      <c r="G17789" s="31" t="s">
        <v>102</v>
      </c>
      <c r="H17789">
        <v>11</v>
      </c>
      <c r="I17789" s="31" t="s">
        <v>99</v>
      </c>
    </row>
    <row r="17790" spans="1:9" x14ac:dyDescent="0.3">
      <c r="A17790">
        <v>17832</v>
      </c>
      <c r="B17790">
        <v>4</v>
      </c>
      <c r="C17790">
        <v>287</v>
      </c>
      <c r="D17790" s="32">
        <v>0.5805555555555556</v>
      </c>
      <c r="E17790">
        <v>10000</v>
      </c>
      <c r="G17790" s="31" t="s">
        <v>97</v>
      </c>
      <c r="H17790">
        <v>11</v>
      </c>
      <c r="I17790" s="31" t="s">
        <v>103</v>
      </c>
    </row>
    <row r="17791" spans="1:9" x14ac:dyDescent="0.3">
      <c r="A17791">
        <v>17833</v>
      </c>
      <c r="B17791">
        <v>8</v>
      </c>
      <c r="C17791">
        <v>287</v>
      </c>
      <c r="D17791" s="32">
        <v>0.60138888888888886</v>
      </c>
      <c r="E17791">
        <v>10000</v>
      </c>
      <c r="G17791" s="31" t="s">
        <v>97</v>
      </c>
      <c r="H17791">
        <v>11</v>
      </c>
      <c r="I17791" s="31" t="s">
        <v>101</v>
      </c>
    </row>
    <row r="17792" spans="1:9" x14ac:dyDescent="0.3">
      <c r="A17792">
        <v>17834</v>
      </c>
      <c r="B17792">
        <v>5</v>
      </c>
      <c r="C17792">
        <v>287</v>
      </c>
      <c r="D17792" s="32">
        <v>0.59583333333333333</v>
      </c>
      <c r="E17792">
        <v>10000</v>
      </c>
      <c r="F17792">
        <v>2000</v>
      </c>
      <c r="G17792" s="31" t="s">
        <v>97</v>
      </c>
      <c r="H17792">
        <v>11</v>
      </c>
      <c r="I17792" s="31" t="s">
        <v>105</v>
      </c>
    </row>
    <row r="17793" spans="1:9" x14ac:dyDescent="0.3">
      <c r="A17793">
        <v>17835</v>
      </c>
      <c r="B17793">
        <v>3</v>
      </c>
      <c r="C17793">
        <v>287</v>
      </c>
      <c r="D17793" s="32">
        <v>0.63472222222222219</v>
      </c>
      <c r="E17793">
        <v>6000</v>
      </c>
      <c r="G17793" s="31" t="s">
        <v>102</v>
      </c>
      <c r="H17793">
        <v>12</v>
      </c>
      <c r="I17793" s="31" t="s">
        <v>104</v>
      </c>
    </row>
    <row r="17794" spans="1:9" x14ac:dyDescent="0.3">
      <c r="A17794">
        <v>17836</v>
      </c>
      <c r="B17794">
        <v>2</v>
      </c>
      <c r="C17794">
        <v>287</v>
      </c>
      <c r="D17794" s="32">
        <v>0.65694444444444444</v>
      </c>
      <c r="E17794">
        <v>10000</v>
      </c>
      <c r="G17794" s="31" t="s">
        <v>102</v>
      </c>
      <c r="H17794">
        <v>12</v>
      </c>
      <c r="I17794" s="31" t="s">
        <v>98</v>
      </c>
    </row>
    <row r="17795" spans="1:9" x14ac:dyDescent="0.3">
      <c r="A17795">
        <v>17837</v>
      </c>
      <c r="B17795">
        <v>1</v>
      </c>
      <c r="C17795">
        <v>287</v>
      </c>
      <c r="D17795" s="32">
        <v>0.69166666666666665</v>
      </c>
      <c r="E17795">
        <v>10000</v>
      </c>
      <c r="G17795" s="31" t="s">
        <v>102</v>
      </c>
      <c r="H17795">
        <v>12</v>
      </c>
      <c r="I17795" s="31" t="s">
        <v>99</v>
      </c>
    </row>
    <row r="17796" spans="1:9" x14ac:dyDescent="0.3">
      <c r="A17796">
        <v>17838</v>
      </c>
      <c r="B17796">
        <v>4</v>
      </c>
      <c r="C17796">
        <v>287</v>
      </c>
      <c r="D17796" s="32">
        <v>0.60069444444444442</v>
      </c>
      <c r="E17796">
        <v>10000</v>
      </c>
      <c r="G17796" s="31" t="s">
        <v>97</v>
      </c>
      <c r="H17796">
        <v>12</v>
      </c>
      <c r="I17796" s="31" t="s">
        <v>103</v>
      </c>
    </row>
    <row r="17797" spans="1:9" x14ac:dyDescent="0.3">
      <c r="A17797">
        <v>17839</v>
      </c>
      <c r="B17797">
        <v>8</v>
      </c>
      <c r="C17797">
        <v>287</v>
      </c>
      <c r="D17797" s="32">
        <v>0.61458333333333337</v>
      </c>
      <c r="E17797">
        <v>10000</v>
      </c>
      <c r="G17797" s="31" t="s">
        <v>102</v>
      </c>
      <c r="H17797">
        <v>12</v>
      </c>
      <c r="I17797" s="31" t="s">
        <v>101</v>
      </c>
    </row>
    <row r="17798" spans="1:9" x14ac:dyDescent="0.3">
      <c r="A17798">
        <v>17840</v>
      </c>
      <c r="B17798">
        <v>5</v>
      </c>
      <c r="C17798">
        <v>287</v>
      </c>
      <c r="D17798" s="32">
        <v>0.61458333333333337</v>
      </c>
      <c r="E17798">
        <v>10000</v>
      </c>
      <c r="G17798" s="31" t="s">
        <v>102</v>
      </c>
      <c r="H17798">
        <v>12</v>
      </c>
      <c r="I17798" s="31" t="s">
        <v>105</v>
      </c>
    </row>
    <row r="17799" spans="1:9" x14ac:dyDescent="0.3">
      <c r="A17799">
        <v>17841</v>
      </c>
      <c r="B17799">
        <v>3</v>
      </c>
      <c r="C17799">
        <v>287</v>
      </c>
      <c r="D17799" s="32">
        <v>0.66666666666666663</v>
      </c>
      <c r="E17799">
        <v>10000</v>
      </c>
      <c r="G17799" s="31" t="s">
        <v>97</v>
      </c>
      <c r="H17799">
        <v>13</v>
      </c>
      <c r="I17799" s="31" t="s">
        <v>104</v>
      </c>
    </row>
    <row r="17800" spans="1:9" x14ac:dyDescent="0.3">
      <c r="A17800">
        <v>17842</v>
      </c>
      <c r="B17800">
        <v>2</v>
      </c>
      <c r="C17800">
        <v>287</v>
      </c>
      <c r="D17800" s="32">
        <v>0.67638888888888893</v>
      </c>
      <c r="E17800">
        <v>10000</v>
      </c>
      <c r="G17800" s="31" t="s">
        <v>102</v>
      </c>
      <c r="H17800">
        <v>13</v>
      </c>
      <c r="I17800" s="31" t="s">
        <v>98</v>
      </c>
    </row>
    <row r="17801" spans="1:9" x14ac:dyDescent="0.3">
      <c r="A17801">
        <v>17843</v>
      </c>
      <c r="B17801">
        <v>1</v>
      </c>
      <c r="C17801">
        <v>287</v>
      </c>
      <c r="D17801" s="32">
        <v>0.72222222222222221</v>
      </c>
      <c r="E17801">
        <v>10000</v>
      </c>
      <c r="F17801">
        <v>2000</v>
      </c>
      <c r="G17801" s="31" t="s">
        <v>97</v>
      </c>
      <c r="H17801">
        <v>13</v>
      </c>
      <c r="I17801" s="31" t="s">
        <v>99</v>
      </c>
    </row>
    <row r="17802" spans="1:9" x14ac:dyDescent="0.3">
      <c r="A17802">
        <v>17844</v>
      </c>
      <c r="B17802">
        <v>4</v>
      </c>
      <c r="C17802">
        <v>287</v>
      </c>
      <c r="D17802" s="32">
        <v>0.61597222222222225</v>
      </c>
      <c r="E17802">
        <v>10000</v>
      </c>
      <c r="G17802" s="31" t="s">
        <v>102</v>
      </c>
      <c r="H17802">
        <v>13</v>
      </c>
      <c r="I17802" s="31" t="s">
        <v>103</v>
      </c>
    </row>
    <row r="17803" spans="1:9" x14ac:dyDescent="0.3">
      <c r="A17803">
        <v>17845</v>
      </c>
      <c r="B17803">
        <v>8</v>
      </c>
      <c r="C17803">
        <v>287</v>
      </c>
      <c r="D17803" s="32">
        <v>0.63680555555555551</v>
      </c>
      <c r="E17803">
        <v>10000</v>
      </c>
      <c r="G17803" s="31" t="s">
        <v>102</v>
      </c>
      <c r="H17803">
        <v>13</v>
      </c>
      <c r="I17803" s="31" t="s">
        <v>101</v>
      </c>
    </row>
    <row r="17804" spans="1:9" x14ac:dyDescent="0.3">
      <c r="A17804">
        <v>17846</v>
      </c>
      <c r="B17804">
        <v>5</v>
      </c>
      <c r="C17804">
        <v>287</v>
      </c>
      <c r="D17804" s="32">
        <v>0.63055555555555554</v>
      </c>
      <c r="E17804">
        <v>10000</v>
      </c>
      <c r="G17804" s="31" t="s">
        <v>102</v>
      </c>
      <c r="H17804">
        <v>13</v>
      </c>
      <c r="I17804" s="31" t="s">
        <v>105</v>
      </c>
    </row>
    <row r="17805" spans="1:9" x14ac:dyDescent="0.3">
      <c r="A17805">
        <v>17847</v>
      </c>
      <c r="B17805">
        <v>3</v>
      </c>
      <c r="C17805">
        <v>287</v>
      </c>
      <c r="D17805" s="32">
        <v>0.69722222222222219</v>
      </c>
      <c r="E17805">
        <v>10000</v>
      </c>
      <c r="G17805" s="31" t="s">
        <v>102</v>
      </c>
      <c r="H17805">
        <v>14</v>
      </c>
      <c r="I17805" s="31" t="s">
        <v>104</v>
      </c>
    </row>
    <row r="17806" spans="1:9" x14ac:dyDescent="0.3">
      <c r="A17806">
        <v>17848</v>
      </c>
      <c r="B17806">
        <v>2</v>
      </c>
      <c r="C17806">
        <v>287</v>
      </c>
      <c r="D17806" s="32">
        <v>0.7055555555555556</v>
      </c>
      <c r="E17806">
        <v>13000</v>
      </c>
      <c r="F17806">
        <v>1000</v>
      </c>
      <c r="G17806" s="31" t="s">
        <v>102</v>
      </c>
      <c r="H17806">
        <v>14</v>
      </c>
      <c r="I17806" s="31" t="s">
        <v>98</v>
      </c>
    </row>
    <row r="17807" spans="1:9" x14ac:dyDescent="0.3">
      <c r="A17807">
        <v>17849</v>
      </c>
      <c r="B17807">
        <v>1</v>
      </c>
      <c r="C17807">
        <v>287</v>
      </c>
      <c r="D17807" s="32">
        <v>0.74375000000000002</v>
      </c>
      <c r="E17807">
        <v>10000</v>
      </c>
      <c r="G17807" s="31" t="s">
        <v>102</v>
      </c>
      <c r="H17807">
        <v>14</v>
      </c>
      <c r="I17807" s="31" t="s">
        <v>99</v>
      </c>
    </row>
    <row r="17808" spans="1:9" x14ac:dyDescent="0.3">
      <c r="A17808">
        <v>17850</v>
      </c>
      <c r="B17808">
        <v>4</v>
      </c>
      <c r="C17808">
        <v>287</v>
      </c>
      <c r="D17808" s="32">
        <v>0.63958333333333328</v>
      </c>
      <c r="E17808">
        <v>10000</v>
      </c>
      <c r="G17808" s="31" t="s">
        <v>97</v>
      </c>
      <c r="H17808">
        <v>14</v>
      </c>
      <c r="I17808" s="31" t="s">
        <v>103</v>
      </c>
    </row>
    <row r="17809" spans="1:9" x14ac:dyDescent="0.3">
      <c r="A17809">
        <v>17851</v>
      </c>
      <c r="B17809">
        <v>8</v>
      </c>
      <c r="C17809">
        <v>287</v>
      </c>
      <c r="D17809" s="32">
        <v>0.6645833333333333</v>
      </c>
      <c r="E17809">
        <v>13000</v>
      </c>
      <c r="G17809" s="31" t="s">
        <v>97</v>
      </c>
      <c r="H17809">
        <v>14</v>
      </c>
      <c r="I17809" s="31" t="s">
        <v>101</v>
      </c>
    </row>
    <row r="17810" spans="1:9" x14ac:dyDescent="0.3">
      <c r="A17810">
        <v>17852</v>
      </c>
      <c r="B17810">
        <v>5</v>
      </c>
      <c r="C17810">
        <v>287</v>
      </c>
      <c r="D17810" s="32">
        <v>0.6479166666666667</v>
      </c>
      <c r="E17810">
        <v>10000</v>
      </c>
      <c r="G17810" s="31" t="s">
        <v>97</v>
      </c>
      <c r="H17810">
        <v>14</v>
      </c>
      <c r="I17810" s="31" t="s">
        <v>105</v>
      </c>
    </row>
    <row r="17811" spans="1:9" x14ac:dyDescent="0.3">
      <c r="A17811">
        <v>17853</v>
      </c>
      <c r="B17811">
        <v>3</v>
      </c>
      <c r="C17811">
        <v>287</v>
      </c>
      <c r="D17811" s="32">
        <v>0.7368055555555556</v>
      </c>
      <c r="E17811">
        <v>10000</v>
      </c>
      <c r="F17811">
        <v>1000</v>
      </c>
      <c r="G17811" s="31" t="s">
        <v>102</v>
      </c>
      <c r="H17811">
        <v>15</v>
      </c>
      <c r="I17811" s="31" t="s">
        <v>104</v>
      </c>
    </row>
    <row r="17812" spans="1:9" x14ac:dyDescent="0.3">
      <c r="A17812">
        <v>17854</v>
      </c>
      <c r="B17812">
        <v>2</v>
      </c>
      <c r="C17812">
        <v>287</v>
      </c>
      <c r="D17812" s="32">
        <v>0.74444444444444446</v>
      </c>
      <c r="E17812">
        <v>13000</v>
      </c>
      <c r="F17812">
        <v>1000</v>
      </c>
      <c r="G17812" s="31" t="s">
        <v>102</v>
      </c>
      <c r="H17812">
        <v>15</v>
      </c>
      <c r="I17812" s="31" t="s">
        <v>98</v>
      </c>
    </row>
    <row r="17813" spans="1:9" x14ac:dyDescent="0.3">
      <c r="A17813">
        <v>17855</v>
      </c>
      <c r="B17813">
        <v>1</v>
      </c>
      <c r="C17813">
        <v>287</v>
      </c>
      <c r="D17813" s="32">
        <v>0.76527777777777772</v>
      </c>
      <c r="E17813">
        <v>10000</v>
      </c>
      <c r="G17813" s="31" t="s">
        <v>97</v>
      </c>
      <c r="H17813">
        <v>15</v>
      </c>
      <c r="I17813" s="31" t="s">
        <v>99</v>
      </c>
    </row>
    <row r="17814" spans="1:9" x14ac:dyDescent="0.3">
      <c r="A17814">
        <v>17856</v>
      </c>
      <c r="B17814">
        <v>4</v>
      </c>
      <c r="C17814">
        <v>287</v>
      </c>
      <c r="D17814" s="32">
        <v>0.66180555555555554</v>
      </c>
      <c r="E17814">
        <v>10000</v>
      </c>
      <c r="G17814" s="31" t="s">
        <v>97</v>
      </c>
      <c r="H17814">
        <v>15</v>
      </c>
      <c r="I17814" s="31" t="s">
        <v>103</v>
      </c>
    </row>
    <row r="17815" spans="1:9" x14ac:dyDescent="0.3">
      <c r="A17815">
        <v>17857</v>
      </c>
      <c r="B17815">
        <v>8</v>
      </c>
      <c r="C17815">
        <v>287</v>
      </c>
      <c r="D17815" s="32">
        <v>0.67569444444444449</v>
      </c>
      <c r="E17815">
        <v>10000</v>
      </c>
      <c r="G17815" s="31" t="s">
        <v>97</v>
      </c>
      <c r="H17815">
        <v>15</v>
      </c>
      <c r="I17815" s="31" t="s">
        <v>101</v>
      </c>
    </row>
    <row r="17816" spans="1:9" x14ac:dyDescent="0.3">
      <c r="A17816">
        <v>17858</v>
      </c>
      <c r="B17816">
        <v>5</v>
      </c>
      <c r="C17816">
        <v>287</v>
      </c>
      <c r="D17816" s="32">
        <v>0.6694444444444444</v>
      </c>
      <c r="E17816">
        <v>10000</v>
      </c>
      <c r="G17816" s="31" t="s">
        <v>97</v>
      </c>
      <c r="H17816">
        <v>15</v>
      </c>
      <c r="I17816" s="31" t="s">
        <v>105</v>
      </c>
    </row>
    <row r="17817" spans="1:9" x14ac:dyDescent="0.3">
      <c r="A17817">
        <v>17859</v>
      </c>
      <c r="B17817">
        <v>3</v>
      </c>
      <c r="C17817">
        <v>287</v>
      </c>
      <c r="D17817" s="32">
        <v>0.76041666666666663</v>
      </c>
      <c r="E17817">
        <v>10000</v>
      </c>
      <c r="F17817">
        <v>3500</v>
      </c>
      <c r="G17817" s="31" t="s">
        <v>102</v>
      </c>
      <c r="H17817">
        <v>16</v>
      </c>
      <c r="I17817" s="31" t="s">
        <v>104</v>
      </c>
    </row>
    <row r="17818" spans="1:9" x14ac:dyDescent="0.3">
      <c r="A17818">
        <v>17860</v>
      </c>
      <c r="B17818">
        <v>2</v>
      </c>
      <c r="C17818">
        <v>287</v>
      </c>
      <c r="D17818" s="32">
        <v>0.77430555555555558</v>
      </c>
      <c r="E17818">
        <v>10000</v>
      </c>
      <c r="F17818">
        <v>2000</v>
      </c>
      <c r="G17818" s="31" t="s">
        <v>102</v>
      </c>
      <c r="H17818">
        <v>16</v>
      </c>
      <c r="I17818" s="31" t="s">
        <v>98</v>
      </c>
    </row>
    <row r="17819" spans="1:9" x14ac:dyDescent="0.3">
      <c r="A17819">
        <v>17861</v>
      </c>
      <c r="B17819">
        <v>1</v>
      </c>
      <c r="C17819">
        <v>287</v>
      </c>
      <c r="D17819" s="32">
        <v>0.79861111111111116</v>
      </c>
      <c r="E17819">
        <v>10000</v>
      </c>
      <c r="F17819">
        <v>2000</v>
      </c>
      <c r="G17819" s="31" t="s">
        <v>102</v>
      </c>
      <c r="H17819">
        <v>16</v>
      </c>
      <c r="I17819" s="31" t="s">
        <v>99</v>
      </c>
    </row>
    <row r="17820" spans="1:9" x14ac:dyDescent="0.3">
      <c r="A17820">
        <v>17862</v>
      </c>
      <c r="B17820">
        <v>4</v>
      </c>
      <c r="C17820">
        <v>287</v>
      </c>
      <c r="D17820" s="32">
        <v>0.67500000000000004</v>
      </c>
      <c r="E17820">
        <v>10000</v>
      </c>
      <c r="G17820" s="31" t="s">
        <v>97</v>
      </c>
      <c r="H17820">
        <v>16</v>
      </c>
      <c r="I17820" s="31" t="s">
        <v>103</v>
      </c>
    </row>
    <row r="17821" spans="1:9" x14ac:dyDescent="0.3">
      <c r="A17821">
        <v>17863</v>
      </c>
      <c r="B17821">
        <v>8</v>
      </c>
      <c r="C17821">
        <v>287</v>
      </c>
      <c r="D17821" s="32">
        <v>0.68958333333333333</v>
      </c>
      <c r="E17821">
        <v>10000</v>
      </c>
      <c r="F17821">
        <v>1000</v>
      </c>
      <c r="G17821" s="31" t="s">
        <v>102</v>
      </c>
      <c r="H17821">
        <v>16</v>
      </c>
      <c r="I17821" s="31" t="s">
        <v>101</v>
      </c>
    </row>
    <row r="17822" spans="1:9" x14ac:dyDescent="0.3">
      <c r="A17822">
        <v>17864</v>
      </c>
      <c r="B17822">
        <v>5</v>
      </c>
      <c r="C17822">
        <v>287</v>
      </c>
      <c r="D17822" s="32">
        <v>0.70833333333333337</v>
      </c>
      <c r="E17822">
        <v>10000</v>
      </c>
      <c r="G17822" s="31" t="s">
        <v>97</v>
      </c>
      <c r="H17822">
        <v>16</v>
      </c>
      <c r="I17822" s="31" t="s">
        <v>105</v>
      </c>
    </row>
    <row r="17823" spans="1:9" x14ac:dyDescent="0.3">
      <c r="A17823">
        <v>17865</v>
      </c>
      <c r="B17823">
        <v>3</v>
      </c>
      <c r="C17823">
        <v>287</v>
      </c>
      <c r="D17823" s="32">
        <v>0.78055555555555556</v>
      </c>
      <c r="E17823">
        <v>10000</v>
      </c>
      <c r="F17823">
        <v>2000</v>
      </c>
      <c r="G17823" s="31" t="s">
        <v>102</v>
      </c>
      <c r="H17823">
        <v>17</v>
      </c>
      <c r="I17823" s="31" t="s">
        <v>104</v>
      </c>
    </row>
    <row r="17824" spans="1:9" x14ac:dyDescent="0.3">
      <c r="A17824">
        <v>17866</v>
      </c>
      <c r="B17824">
        <v>2</v>
      </c>
      <c r="C17824">
        <v>287</v>
      </c>
      <c r="D17824" s="32">
        <v>0.80833333333333335</v>
      </c>
      <c r="E17824">
        <v>10000</v>
      </c>
      <c r="G17824" s="31" t="s">
        <v>97</v>
      </c>
      <c r="H17824">
        <v>17</v>
      </c>
      <c r="I17824" s="31" t="s">
        <v>98</v>
      </c>
    </row>
    <row r="17825" spans="1:9" x14ac:dyDescent="0.3">
      <c r="A17825">
        <v>17867</v>
      </c>
      <c r="B17825">
        <v>1</v>
      </c>
      <c r="C17825">
        <v>287</v>
      </c>
      <c r="D17825" s="32"/>
      <c r="E17825">
        <v>13000</v>
      </c>
      <c r="G17825" s="31" t="s">
        <v>102</v>
      </c>
      <c r="H17825">
        <v>17</v>
      </c>
      <c r="I17825" s="31" t="s">
        <v>99</v>
      </c>
    </row>
    <row r="17826" spans="1:9" x14ac:dyDescent="0.3">
      <c r="A17826">
        <v>17868</v>
      </c>
      <c r="B17826">
        <v>4</v>
      </c>
      <c r="C17826">
        <v>287</v>
      </c>
      <c r="D17826" s="32">
        <v>0.7368055555555556</v>
      </c>
      <c r="E17826">
        <v>10000</v>
      </c>
      <c r="G17826" s="31" t="s">
        <v>97</v>
      </c>
      <c r="H17826">
        <v>17</v>
      </c>
      <c r="I17826" s="31" t="s">
        <v>103</v>
      </c>
    </row>
    <row r="17827" spans="1:9" x14ac:dyDescent="0.3">
      <c r="A17827">
        <v>17869</v>
      </c>
      <c r="B17827">
        <v>8</v>
      </c>
      <c r="C17827">
        <v>287</v>
      </c>
      <c r="D17827" s="32">
        <v>0.75277777777777777</v>
      </c>
      <c r="E17827">
        <v>10000</v>
      </c>
      <c r="G17827" s="31" t="s">
        <v>97</v>
      </c>
      <c r="H17827">
        <v>17</v>
      </c>
      <c r="I17827" s="31" t="s">
        <v>101</v>
      </c>
    </row>
    <row r="17828" spans="1:9" x14ac:dyDescent="0.3">
      <c r="A17828">
        <v>17870</v>
      </c>
      <c r="B17828">
        <v>5</v>
      </c>
      <c r="C17828">
        <v>287</v>
      </c>
      <c r="D17828" s="32">
        <v>0.72916666666666663</v>
      </c>
      <c r="E17828">
        <v>10000</v>
      </c>
      <c r="G17828" s="31" t="s">
        <v>97</v>
      </c>
      <c r="H17828">
        <v>17</v>
      </c>
      <c r="I17828" s="31" t="s">
        <v>105</v>
      </c>
    </row>
    <row r="17829" spans="1:9" x14ac:dyDescent="0.3">
      <c r="A17829">
        <v>17871</v>
      </c>
      <c r="B17829">
        <v>3</v>
      </c>
      <c r="C17829">
        <v>287</v>
      </c>
      <c r="D17829" s="32">
        <v>0.80694444444444446</v>
      </c>
      <c r="E17829">
        <v>10000</v>
      </c>
      <c r="G17829" s="31" t="s">
        <v>97</v>
      </c>
      <c r="H17829">
        <v>18</v>
      </c>
      <c r="I17829" s="31" t="s">
        <v>104</v>
      </c>
    </row>
    <row r="17830" spans="1:9" x14ac:dyDescent="0.3">
      <c r="A17830">
        <v>17872</v>
      </c>
      <c r="B17830">
        <v>2</v>
      </c>
      <c r="C17830">
        <v>287</v>
      </c>
      <c r="D17830" s="32">
        <v>0.83888888888888891</v>
      </c>
      <c r="E17830">
        <v>10000</v>
      </c>
      <c r="G17830" s="31" t="s">
        <v>102</v>
      </c>
      <c r="H17830">
        <v>18</v>
      </c>
      <c r="I17830" s="31" t="s">
        <v>98</v>
      </c>
    </row>
    <row r="17831" spans="1:9" x14ac:dyDescent="0.3">
      <c r="A17831">
        <v>17873</v>
      </c>
      <c r="B17831">
        <v>4</v>
      </c>
      <c r="C17831">
        <v>287</v>
      </c>
      <c r="D17831" s="32">
        <v>0.75486111111111109</v>
      </c>
      <c r="E17831">
        <v>10000</v>
      </c>
      <c r="G17831" s="31" t="s">
        <v>102</v>
      </c>
      <c r="H17831">
        <v>18</v>
      </c>
      <c r="I17831" s="31" t="s">
        <v>103</v>
      </c>
    </row>
    <row r="17832" spans="1:9" x14ac:dyDescent="0.3">
      <c r="A17832">
        <v>17874</v>
      </c>
      <c r="B17832">
        <v>8</v>
      </c>
      <c r="C17832">
        <v>287</v>
      </c>
      <c r="D17832" s="32">
        <v>0.78333333333333333</v>
      </c>
      <c r="E17832">
        <v>10000</v>
      </c>
      <c r="G17832" s="31" t="s">
        <v>97</v>
      </c>
      <c r="H17832">
        <v>18</v>
      </c>
      <c r="I17832" s="31" t="s">
        <v>101</v>
      </c>
    </row>
    <row r="17833" spans="1:9" x14ac:dyDescent="0.3">
      <c r="A17833">
        <v>17875</v>
      </c>
      <c r="B17833">
        <v>5</v>
      </c>
      <c r="C17833">
        <v>287</v>
      </c>
      <c r="D17833" s="32">
        <v>0.75</v>
      </c>
      <c r="E17833">
        <v>10000</v>
      </c>
      <c r="G17833" s="31" t="s">
        <v>97</v>
      </c>
      <c r="H17833">
        <v>18</v>
      </c>
      <c r="I17833" s="31" t="s">
        <v>105</v>
      </c>
    </row>
    <row r="17834" spans="1:9" x14ac:dyDescent="0.3">
      <c r="A17834">
        <v>17876</v>
      </c>
      <c r="B17834">
        <v>3</v>
      </c>
      <c r="C17834">
        <v>287</v>
      </c>
      <c r="D17834" s="32">
        <v>0.8256944444444444</v>
      </c>
      <c r="E17834">
        <v>10000</v>
      </c>
      <c r="G17834" s="31" t="s">
        <v>97</v>
      </c>
      <c r="H17834">
        <v>19</v>
      </c>
      <c r="I17834" s="31" t="s">
        <v>104</v>
      </c>
    </row>
    <row r="17835" spans="1:9" x14ac:dyDescent="0.3">
      <c r="A17835">
        <v>17877</v>
      </c>
      <c r="B17835">
        <v>4</v>
      </c>
      <c r="C17835">
        <v>287</v>
      </c>
      <c r="D17835" s="32">
        <v>0.78055555555555556</v>
      </c>
      <c r="E17835">
        <v>10000</v>
      </c>
      <c r="G17835" s="31" t="s">
        <v>97</v>
      </c>
      <c r="H17835">
        <v>19</v>
      </c>
      <c r="I17835" s="31" t="s">
        <v>103</v>
      </c>
    </row>
    <row r="17836" spans="1:9" x14ac:dyDescent="0.3">
      <c r="A17836">
        <v>17878</v>
      </c>
      <c r="B17836">
        <v>8</v>
      </c>
      <c r="C17836">
        <v>287</v>
      </c>
      <c r="D17836" s="32">
        <v>0.80138888888888893</v>
      </c>
      <c r="E17836">
        <v>10000</v>
      </c>
      <c r="G17836" s="31" t="s">
        <v>97</v>
      </c>
      <c r="H17836">
        <v>19</v>
      </c>
      <c r="I17836" s="31" t="s">
        <v>101</v>
      </c>
    </row>
    <row r="17837" spans="1:9" x14ac:dyDescent="0.3">
      <c r="A17837">
        <v>17879</v>
      </c>
      <c r="B17837">
        <v>5</v>
      </c>
      <c r="C17837">
        <v>287</v>
      </c>
      <c r="D17837" s="32">
        <v>0.76249999999999996</v>
      </c>
      <c r="E17837">
        <v>10000</v>
      </c>
      <c r="F17837">
        <v>1000</v>
      </c>
      <c r="G17837" s="31" t="s">
        <v>97</v>
      </c>
      <c r="H17837">
        <v>19</v>
      </c>
      <c r="I17837" s="31" t="s">
        <v>105</v>
      </c>
    </row>
    <row r="17838" spans="1:9" x14ac:dyDescent="0.3">
      <c r="A17838">
        <v>17880</v>
      </c>
      <c r="B17838">
        <v>4</v>
      </c>
      <c r="C17838">
        <v>287</v>
      </c>
      <c r="D17838" s="32">
        <v>0.80138888888888893</v>
      </c>
      <c r="E17838">
        <v>10000</v>
      </c>
      <c r="G17838" s="31" t="s">
        <v>102</v>
      </c>
      <c r="H17838">
        <v>20</v>
      </c>
      <c r="I17838" s="31" t="s">
        <v>103</v>
      </c>
    </row>
    <row r="17839" spans="1:9" x14ac:dyDescent="0.3">
      <c r="A17839">
        <v>17881</v>
      </c>
      <c r="B17839">
        <v>8</v>
      </c>
      <c r="C17839">
        <v>287</v>
      </c>
      <c r="D17839" s="32">
        <v>0.81111111111111112</v>
      </c>
      <c r="E17839">
        <v>10000</v>
      </c>
      <c r="F17839">
        <v>1000</v>
      </c>
      <c r="G17839" s="31" t="s">
        <v>97</v>
      </c>
      <c r="H17839">
        <v>20</v>
      </c>
      <c r="I17839" s="31" t="s">
        <v>101</v>
      </c>
    </row>
    <row r="17840" spans="1:9" x14ac:dyDescent="0.3">
      <c r="A17840">
        <v>17882</v>
      </c>
      <c r="B17840">
        <v>5</v>
      </c>
      <c r="C17840">
        <v>287</v>
      </c>
      <c r="D17840" s="32">
        <v>0.77916666666666667</v>
      </c>
      <c r="E17840">
        <v>10000</v>
      </c>
      <c r="G17840" s="31" t="s">
        <v>97</v>
      </c>
      <c r="H17840">
        <v>20</v>
      </c>
      <c r="I17840" s="31" t="s">
        <v>105</v>
      </c>
    </row>
    <row r="17841" spans="1:9" x14ac:dyDescent="0.3">
      <c r="A17841">
        <v>17883</v>
      </c>
      <c r="B17841">
        <v>4</v>
      </c>
      <c r="C17841">
        <v>287</v>
      </c>
      <c r="D17841" s="32">
        <v>0.82013888888888886</v>
      </c>
      <c r="E17841">
        <v>10000</v>
      </c>
      <c r="G17841" s="31" t="s">
        <v>102</v>
      </c>
      <c r="H17841">
        <v>21</v>
      </c>
      <c r="I17841" s="31" t="s">
        <v>103</v>
      </c>
    </row>
    <row r="17842" spans="1:9" x14ac:dyDescent="0.3">
      <c r="A17842">
        <v>17884</v>
      </c>
      <c r="B17842">
        <v>8</v>
      </c>
      <c r="C17842">
        <v>287</v>
      </c>
      <c r="D17842" s="32"/>
      <c r="E17842">
        <v>10000</v>
      </c>
      <c r="G17842" s="31" t="s">
        <v>97</v>
      </c>
      <c r="H17842">
        <v>21</v>
      </c>
      <c r="I17842" s="31" t="s">
        <v>101</v>
      </c>
    </row>
    <row r="17843" spans="1:9" x14ac:dyDescent="0.3">
      <c r="A17843">
        <v>17885</v>
      </c>
      <c r="B17843">
        <v>5</v>
      </c>
      <c r="C17843">
        <v>287</v>
      </c>
      <c r="D17843" s="32">
        <v>0.80069444444444449</v>
      </c>
      <c r="E17843">
        <v>10000</v>
      </c>
      <c r="G17843" s="31" t="s">
        <v>97</v>
      </c>
      <c r="H17843">
        <v>21</v>
      </c>
      <c r="I17843" s="31" t="s">
        <v>105</v>
      </c>
    </row>
    <row r="17844" spans="1:9" x14ac:dyDescent="0.3">
      <c r="A17844">
        <v>17886</v>
      </c>
      <c r="B17844">
        <v>2</v>
      </c>
      <c r="C17844">
        <v>288</v>
      </c>
      <c r="D17844" s="32">
        <v>0.47847222222222224</v>
      </c>
      <c r="E17844">
        <v>10000</v>
      </c>
      <c r="G17844" s="31" t="s">
        <v>97</v>
      </c>
      <c r="H17844">
        <v>4</v>
      </c>
      <c r="I17844" s="31" t="s">
        <v>98</v>
      </c>
    </row>
    <row r="17845" spans="1:9" x14ac:dyDescent="0.3">
      <c r="A17845">
        <v>17887</v>
      </c>
      <c r="B17845">
        <v>1</v>
      </c>
      <c r="C17845">
        <v>288</v>
      </c>
      <c r="D17845" s="32">
        <v>0.45277777777777778</v>
      </c>
      <c r="E17845">
        <v>10000</v>
      </c>
      <c r="G17845" s="31" t="s">
        <v>102</v>
      </c>
      <c r="H17845">
        <v>4</v>
      </c>
      <c r="I17845" s="31" t="s">
        <v>99</v>
      </c>
    </row>
    <row r="17846" spans="1:9" x14ac:dyDescent="0.3">
      <c r="A17846">
        <v>17888</v>
      </c>
      <c r="B17846">
        <v>4</v>
      </c>
      <c r="C17846">
        <v>288</v>
      </c>
      <c r="D17846" s="32">
        <v>0.45416666666666666</v>
      </c>
      <c r="E17846">
        <v>13000</v>
      </c>
      <c r="G17846" s="31" t="s">
        <v>97</v>
      </c>
      <c r="H17846">
        <v>4</v>
      </c>
      <c r="I17846" s="31" t="s">
        <v>103</v>
      </c>
    </row>
    <row r="17847" spans="1:9" x14ac:dyDescent="0.3">
      <c r="A17847">
        <v>17889</v>
      </c>
      <c r="B17847">
        <v>8</v>
      </c>
      <c r="C17847">
        <v>288</v>
      </c>
      <c r="D17847" s="32">
        <v>0.45416666666666666</v>
      </c>
      <c r="E17847">
        <v>10000</v>
      </c>
      <c r="G17847" s="31" t="s">
        <v>102</v>
      </c>
      <c r="H17847">
        <v>4</v>
      </c>
      <c r="I17847" s="31" t="s">
        <v>101</v>
      </c>
    </row>
    <row r="17848" spans="1:9" x14ac:dyDescent="0.3">
      <c r="A17848">
        <v>17890</v>
      </c>
      <c r="B17848">
        <v>2</v>
      </c>
      <c r="C17848">
        <v>288</v>
      </c>
      <c r="D17848" s="32">
        <v>0.52638888888888891</v>
      </c>
      <c r="E17848">
        <v>10000</v>
      </c>
      <c r="G17848" s="31" t="s">
        <v>102</v>
      </c>
      <c r="H17848">
        <v>5</v>
      </c>
      <c r="I17848" s="31" t="s">
        <v>98</v>
      </c>
    </row>
    <row r="17849" spans="1:9" x14ac:dyDescent="0.3">
      <c r="A17849">
        <v>17891</v>
      </c>
      <c r="B17849">
        <v>1</v>
      </c>
      <c r="C17849">
        <v>288</v>
      </c>
      <c r="D17849" s="32">
        <v>0.47916666666666669</v>
      </c>
      <c r="E17849">
        <v>10000</v>
      </c>
      <c r="G17849" s="31" t="s">
        <v>102</v>
      </c>
      <c r="H17849">
        <v>5</v>
      </c>
      <c r="I17849" s="31" t="s">
        <v>99</v>
      </c>
    </row>
    <row r="17850" spans="1:9" x14ac:dyDescent="0.3">
      <c r="A17850">
        <v>17892</v>
      </c>
      <c r="B17850">
        <v>4</v>
      </c>
      <c r="C17850">
        <v>288</v>
      </c>
      <c r="D17850" s="32">
        <v>0.51875000000000004</v>
      </c>
      <c r="E17850">
        <v>10000</v>
      </c>
      <c r="G17850" s="31" t="s">
        <v>102</v>
      </c>
      <c r="H17850">
        <v>5</v>
      </c>
      <c r="I17850" s="31" t="s">
        <v>103</v>
      </c>
    </row>
    <row r="17851" spans="1:9" x14ac:dyDescent="0.3">
      <c r="A17851">
        <v>17893</v>
      </c>
      <c r="B17851">
        <v>8</v>
      </c>
      <c r="C17851">
        <v>288</v>
      </c>
      <c r="D17851" s="32">
        <v>0.49583333333333335</v>
      </c>
      <c r="E17851">
        <v>10000</v>
      </c>
      <c r="F17851">
        <v>2000</v>
      </c>
      <c r="G17851" s="31" t="s">
        <v>97</v>
      </c>
      <c r="H17851">
        <v>5</v>
      </c>
      <c r="I17851" s="31" t="s">
        <v>101</v>
      </c>
    </row>
    <row r="17852" spans="1:9" x14ac:dyDescent="0.3">
      <c r="A17852">
        <v>17894</v>
      </c>
      <c r="B17852">
        <v>1</v>
      </c>
      <c r="C17852">
        <v>288</v>
      </c>
      <c r="D17852" s="32">
        <v>0.5083333333333333</v>
      </c>
      <c r="E17852">
        <v>10000</v>
      </c>
      <c r="G17852" s="31" t="s">
        <v>102</v>
      </c>
      <c r="H17852">
        <v>6</v>
      </c>
      <c r="I17852" s="31" t="s">
        <v>99</v>
      </c>
    </row>
    <row r="17853" spans="1:9" x14ac:dyDescent="0.3">
      <c r="A17853">
        <v>17895</v>
      </c>
      <c r="B17853">
        <v>4</v>
      </c>
      <c r="C17853">
        <v>288</v>
      </c>
      <c r="D17853" s="32">
        <v>0.56944444444444442</v>
      </c>
      <c r="E17853">
        <v>10000</v>
      </c>
      <c r="G17853" s="31" t="s">
        <v>97</v>
      </c>
      <c r="H17853">
        <v>6</v>
      </c>
      <c r="I17853" s="31" t="s">
        <v>103</v>
      </c>
    </row>
    <row r="17854" spans="1:9" x14ac:dyDescent="0.3">
      <c r="A17854">
        <v>17896</v>
      </c>
      <c r="B17854">
        <v>8</v>
      </c>
      <c r="C17854">
        <v>288</v>
      </c>
      <c r="D17854" s="32">
        <v>0.5229166666666667</v>
      </c>
      <c r="E17854">
        <v>10000</v>
      </c>
      <c r="G17854" s="31" t="s">
        <v>102</v>
      </c>
      <c r="H17854">
        <v>6</v>
      </c>
      <c r="I17854" s="31" t="s">
        <v>101</v>
      </c>
    </row>
    <row r="17855" spans="1:9" x14ac:dyDescent="0.3">
      <c r="A17855">
        <v>17897</v>
      </c>
      <c r="B17855">
        <v>1</v>
      </c>
      <c r="C17855">
        <v>288</v>
      </c>
      <c r="D17855" s="32">
        <v>0.52986111111111112</v>
      </c>
      <c r="E17855">
        <v>10000</v>
      </c>
      <c r="F17855">
        <v>1000</v>
      </c>
      <c r="G17855" s="31" t="s">
        <v>97</v>
      </c>
      <c r="H17855">
        <v>7</v>
      </c>
      <c r="I17855" s="31" t="s">
        <v>99</v>
      </c>
    </row>
    <row r="17856" spans="1:9" x14ac:dyDescent="0.3">
      <c r="A17856">
        <v>17898</v>
      </c>
      <c r="B17856">
        <v>3</v>
      </c>
      <c r="C17856">
        <v>289</v>
      </c>
      <c r="D17856" s="32">
        <v>0.46458333333333335</v>
      </c>
      <c r="E17856">
        <v>10000</v>
      </c>
      <c r="G17856" s="31" t="s">
        <v>97</v>
      </c>
      <c r="H17856">
        <v>4</v>
      </c>
      <c r="I17856" s="31" t="s">
        <v>104</v>
      </c>
    </row>
    <row r="17857" spans="1:9" x14ac:dyDescent="0.3">
      <c r="A17857">
        <v>17899</v>
      </c>
      <c r="B17857">
        <v>2</v>
      </c>
      <c r="C17857">
        <v>289</v>
      </c>
      <c r="D17857" s="32">
        <v>0.4597222222222222</v>
      </c>
      <c r="E17857">
        <v>10000</v>
      </c>
      <c r="G17857" s="31" t="s">
        <v>97</v>
      </c>
      <c r="H17857">
        <v>4</v>
      </c>
      <c r="I17857" s="31" t="s">
        <v>98</v>
      </c>
    </row>
    <row r="17858" spans="1:9" x14ac:dyDescent="0.3">
      <c r="A17858">
        <v>17900</v>
      </c>
      <c r="B17858">
        <v>1</v>
      </c>
      <c r="C17858">
        <v>289</v>
      </c>
      <c r="D17858" s="32">
        <v>0.4861111111111111</v>
      </c>
      <c r="E17858">
        <v>10000</v>
      </c>
      <c r="G17858" s="31" t="s">
        <v>97</v>
      </c>
      <c r="H17858">
        <v>4</v>
      </c>
      <c r="I17858" s="31" t="s">
        <v>99</v>
      </c>
    </row>
    <row r="17859" spans="1:9" x14ac:dyDescent="0.3">
      <c r="A17859">
        <v>17901</v>
      </c>
      <c r="B17859">
        <v>5</v>
      </c>
      <c r="C17859">
        <v>289</v>
      </c>
      <c r="D17859" s="32">
        <v>0.43680555555555556</v>
      </c>
      <c r="E17859">
        <v>10000</v>
      </c>
      <c r="G17859" s="31" t="s">
        <v>97</v>
      </c>
      <c r="H17859">
        <v>4</v>
      </c>
      <c r="I17859" s="31" t="s">
        <v>105</v>
      </c>
    </row>
    <row r="17860" spans="1:9" x14ac:dyDescent="0.3">
      <c r="A17860">
        <v>17902</v>
      </c>
      <c r="B17860">
        <v>3</v>
      </c>
      <c r="C17860">
        <v>289</v>
      </c>
      <c r="D17860" s="32">
        <v>0.50694444444444442</v>
      </c>
      <c r="E17860">
        <v>10000</v>
      </c>
      <c r="G17860" s="31" t="s">
        <v>97</v>
      </c>
      <c r="H17860">
        <v>5</v>
      </c>
      <c r="I17860" s="31" t="s">
        <v>104</v>
      </c>
    </row>
    <row r="17861" spans="1:9" x14ac:dyDescent="0.3">
      <c r="A17861">
        <v>17903</v>
      </c>
      <c r="B17861">
        <v>2</v>
      </c>
      <c r="C17861">
        <v>289</v>
      </c>
      <c r="D17861" s="32">
        <v>0.51249999999999996</v>
      </c>
      <c r="E17861">
        <v>10000</v>
      </c>
      <c r="G17861" s="31" t="s">
        <v>102</v>
      </c>
      <c r="H17861">
        <v>5</v>
      </c>
      <c r="I17861" s="31" t="s">
        <v>98</v>
      </c>
    </row>
    <row r="17862" spans="1:9" x14ac:dyDescent="0.3">
      <c r="A17862">
        <v>17904</v>
      </c>
      <c r="B17862">
        <v>1</v>
      </c>
      <c r="C17862">
        <v>289</v>
      </c>
      <c r="D17862" s="32">
        <v>0.55972222222222223</v>
      </c>
      <c r="E17862">
        <v>10000</v>
      </c>
      <c r="G17862" s="31" t="s">
        <v>97</v>
      </c>
      <c r="H17862">
        <v>5</v>
      </c>
      <c r="I17862" s="31" t="s">
        <v>99</v>
      </c>
    </row>
    <row r="17863" spans="1:9" x14ac:dyDescent="0.3">
      <c r="A17863">
        <v>17905</v>
      </c>
      <c r="B17863">
        <v>5</v>
      </c>
      <c r="C17863">
        <v>289</v>
      </c>
      <c r="D17863" s="32">
        <v>0.50624999999999998</v>
      </c>
      <c r="E17863">
        <v>10000</v>
      </c>
      <c r="G17863" s="31" t="s">
        <v>102</v>
      </c>
      <c r="H17863">
        <v>5</v>
      </c>
      <c r="I17863" s="31" t="s">
        <v>105</v>
      </c>
    </row>
    <row r="17864" spans="1:9" x14ac:dyDescent="0.3">
      <c r="A17864">
        <v>17906</v>
      </c>
      <c r="B17864">
        <v>3</v>
      </c>
      <c r="C17864">
        <v>289</v>
      </c>
      <c r="D17864" s="32">
        <v>0.55208333333333337</v>
      </c>
      <c r="E17864">
        <v>10000</v>
      </c>
      <c r="G17864" s="31" t="s">
        <v>97</v>
      </c>
      <c r="H17864">
        <v>6</v>
      </c>
      <c r="I17864" s="31" t="s">
        <v>104</v>
      </c>
    </row>
    <row r="17865" spans="1:9" x14ac:dyDescent="0.3">
      <c r="A17865">
        <v>17907</v>
      </c>
      <c r="B17865">
        <v>2</v>
      </c>
      <c r="C17865">
        <v>289</v>
      </c>
      <c r="D17865" s="32">
        <v>0.61875000000000002</v>
      </c>
      <c r="E17865">
        <v>10000</v>
      </c>
      <c r="F17865">
        <v>1000</v>
      </c>
      <c r="G17865" s="31" t="s">
        <v>102</v>
      </c>
      <c r="H17865">
        <v>6</v>
      </c>
      <c r="I17865" s="31" t="s">
        <v>98</v>
      </c>
    </row>
    <row r="17866" spans="1:9" x14ac:dyDescent="0.3">
      <c r="A17866">
        <v>17908</v>
      </c>
      <c r="B17866">
        <v>1</v>
      </c>
      <c r="C17866">
        <v>289</v>
      </c>
      <c r="D17866" s="32">
        <v>0.59166666666666667</v>
      </c>
      <c r="E17866">
        <v>10000</v>
      </c>
      <c r="G17866" s="31" t="s">
        <v>102</v>
      </c>
      <c r="H17866">
        <v>6</v>
      </c>
      <c r="I17866" s="31" t="s">
        <v>99</v>
      </c>
    </row>
    <row r="17867" spans="1:9" x14ac:dyDescent="0.3">
      <c r="A17867">
        <v>17909</v>
      </c>
      <c r="B17867">
        <v>5</v>
      </c>
      <c r="C17867">
        <v>289</v>
      </c>
      <c r="D17867" s="32">
        <v>0.54583333333333328</v>
      </c>
      <c r="E17867">
        <v>10000</v>
      </c>
      <c r="G17867" s="31" t="s">
        <v>102</v>
      </c>
      <c r="H17867">
        <v>6</v>
      </c>
      <c r="I17867" s="31" t="s">
        <v>105</v>
      </c>
    </row>
    <row r="17868" spans="1:9" x14ac:dyDescent="0.3">
      <c r="A17868">
        <v>17910</v>
      </c>
      <c r="B17868">
        <v>3</v>
      </c>
      <c r="C17868">
        <v>289</v>
      </c>
      <c r="D17868" s="32">
        <v>0.5854166666666667</v>
      </c>
      <c r="E17868">
        <v>10000</v>
      </c>
      <c r="G17868" s="31" t="s">
        <v>97</v>
      </c>
      <c r="H17868">
        <v>7</v>
      </c>
      <c r="I17868" s="31" t="s">
        <v>104</v>
      </c>
    </row>
    <row r="17869" spans="1:9" x14ac:dyDescent="0.3">
      <c r="A17869">
        <v>17911</v>
      </c>
      <c r="B17869">
        <v>2</v>
      </c>
      <c r="C17869">
        <v>289</v>
      </c>
      <c r="D17869" s="32">
        <v>0.64930555555555558</v>
      </c>
      <c r="E17869">
        <v>10000</v>
      </c>
      <c r="F17869">
        <v>2000</v>
      </c>
      <c r="G17869" s="31" t="s">
        <v>102</v>
      </c>
      <c r="H17869">
        <v>7</v>
      </c>
      <c r="I17869" s="31" t="s">
        <v>98</v>
      </c>
    </row>
    <row r="17870" spans="1:9" x14ac:dyDescent="0.3">
      <c r="A17870">
        <v>17912</v>
      </c>
      <c r="B17870">
        <v>1</v>
      </c>
      <c r="C17870">
        <v>289</v>
      </c>
      <c r="D17870" s="32">
        <v>0.65694444444444444</v>
      </c>
      <c r="E17870">
        <v>10000</v>
      </c>
      <c r="G17870" s="31" t="s">
        <v>97</v>
      </c>
      <c r="H17870">
        <v>7</v>
      </c>
      <c r="I17870" s="31" t="s">
        <v>99</v>
      </c>
    </row>
    <row r="17871" spans="1:9" x14ac:dyDescent="0.3">
      <c r="A17871">
        <v>17913</v>
      </c>
      <c r="B17871">
        <v>5</v>
      </c>
      <c r="C17871">
        <v>289</v>
      </c>
      <c r="D17871" s="32">
        <v>0.61111111111111116</v>
      </c>
      <c r="E17871">
        <v>10000</v>
      </c>
      <c r="G17871" s="31" t="s">
        <v>102</v>
      </c>
      <c r="H17871">
        <v>7</v>
      </c>
      <c r="I17871" s="31" t="s">
        <v>105</v>
      </c>
    </row>
    <row r="17872" spans="1:9" x14ac:dyDescent="0.3">
      <c r="A17872">
        <v>17914</v>
      </c>
      <c r="B17872">
        <v>3</v>
      </c>
      <c r="C17872">
        <v>289</v>
      </c>
      <c r="D17872" s="32">
        <v>0.6333333333333333</v>
      </c>
      <c r="E17872">
        <v>10000</v>
      </c>
      <c r="F17872">
        <v>2000</v>
      </c>
      <c r="G17872" s="31" t="s">
        <v>102</v>
      </c>
      <c r="H17872">
        <v>8</v>
      </c>
      <c r="I17872" s="31" t="s">
        <v>104</v>
      </c>
    </row>
    <row r="17873" spans="1:9" x14ac:dyDescent="0.3">
      <c r="A17873">
        <v>17915</v>
      </c>
      <c r="B17873">
        <v>2</v>
      </c>
      <c r="C17873">
        <v>289</v>
      </c>
      <c r="D17873" s="32">
        <v>0.67013888888888884</v>
      </c>
      <c r="E17873">
        <v>10000</v>
      </c>
      <c r="G17873" s="31" t="s">
        <v>97</v>
      </c>
      <c r="H17873">
        <v>8</v>
      </c>
      <c r="I17873" s="31" t="s">
        <v>98</v>
      </c>
    </row>
    <row r="17874" spans="1:9" x14ac:dyDescent="0.3">
      <c r="A17874">
        <v>17916</v>
      </c>
      <c r="B17874">
        <v>1</v>
      </c>
      <c r="C17874">
        <v>289</v>
      </c>
      <c r="D17874" s="32">
        <v>0.68680555555555556</v>
      </c>
      <c r="E17874">
        <v>10000</v>
      </c>
      <c r="F17874">
        <v>2000</v>
      </c>
      <c r="G17874" s="31" t="s">
        <v>102</v>
      </c>
      <c r="H17874">
        <v>8</v>
      </c>
      <c r="I17874" s="31" t="s">
        <v>99</v>
      </c>
    </row>
    <row r="17875" spans="1:9" x14ac:dyDescent="0.3">
      <c r="A17875">
        <v>17917</v>
      </c>
      <c r="B17875">
        <v>5</v>
      </c>
      <c r="C17875">
        <v>289</v>
      </c>
      <c r="D17875" s="32">
        <v>0.66041666666666665</v>
      </c>
      <c r="E17875">
        <v>10000</v>
      </c>
      <c r="G17875" s="31" t="s">
        <v>97</v>
      </c>
      <c r="H17875">
        <v>8</v>
      </c>
      <c r="I17875" s="31" t="s">
        <v>105</v>
      </c>
    </row>
    <row r="17876" spans="1:9" x14ac:dyDescent="0.3">
      <c r="A17876">
        <v>17918</v>
      </c>
      <c r="B17876">
        <v>3</v>
      </c>
      <c r="C17876">
        <v>289</v>
      </c>
      <c r="D17876" s="32">
        <v>0.67500000000000004</v>
      </c>
      <c r="E17876">
        <v>10000</v>
      </c>
      <c r="F17876">
        <v>1000</v>
      </c>
      <c r="G17876" s="31" t="s">
        <v>102</v>
      </c>
      <c r="H17876">
        <v>9</v>
      </c>
      <c r="I17876" s="31" t="s">
        <v>104</v>
      </c>
    </row>
    <row r="17877" spans="1:9" x14ac:dyDescent="0.3">
      <c r="A17877">
        <v>17919</v>
      </c>
      <c r="B17877">
        <v>2</v>
      </c>
      <c r="C17877">
        <v>289</v>
      </c>
      <c r="D17877" s="32">
        <v>0.7006944444444444</v>
      </c>
      <c r="E17877">
        <v>10000</v>
      </c>
      <c r="G17877" s="31" t="s">
        <v>97</v>
      </c>
      <c r="H17877">
        <v>9</v>
      </c>
      <c r="I17877" s="31" t="s">
        <v>98</v>
      </c>
    </row>
    <row r="17878" spans="1:9" x14ac:dyDescent="0.3">
      <c r="A17878">
        <v>17920</v>
      </c>
      <c r="B17878">
        <v>1</v>
      </c>
      <c r="C17878">
        <v>289</v>
      </c>
      <c r="D17878" s="32">
        <v>0.71180555555555558</v>
      </c>
      <c r="E17878">
        <v>10000</v>
      </c>
      <c r="G17878" s="31" t="s">
        <v>102</v>
      </c>
      <c r="H17878">
        <v>9</v>
      </c>
      <c r="I17878" s="31" t="s">
        <v>99</v>
      </c>
    </row>
    <row r="17879" spans="1:9" x14ac:dyDescent="0.3">
      <c r="A17879">
        <v>17921</v>
      </c>
      <c r="B17879">
        <v>5</v>
      </c>
      <c r="C17879">
        <v>289</v>
      </c>
      <c r="D17879" s="32">
        <v>0.68194444444444446</v>
      </c>
      <c r="E17879">
        <v>10000</v>
      </c>
      <c r="G17879" s="31" t="s">
        <v>97</v>
      </c>
      <c r="H17879">
        <v>9</v>
      </c>
      <c r="I17879" s="31" t="s">
        <v>105</v>
      </c>
    </row>
    <row r="17880" spans="1:9" x14ac:dyDescent="0.3">
      <c r="A17880">
        <v>17922</v>
      </c>
      <c r="B17880">
        <v>3</v>
      </c>
      <c r="C17880">
        <v>289</v>
      </c>
      <c r="D17880" s="32">
        <v>0.70625000000000004</v>
      </c>
      <c r="E17880">
        <v>10000</v>
      </c>
      <c r="G17880" s="31" t="s">
        <v>97</v>
      </c>
      <c r="H17880">
        <v>10</v>
      </c>
      <c r="I17880" s="31" t="s">
        <v>104</v>
      </c>
    </row>
    <row r="17881" spans="1:9" x14ac:dyDescent="0.3">
      <c r="A17881">
        <v>17923</v>
      </c>
      <c r="B17881">
        <v>2</v>
      </c>
      <c r="C17881">
        <v>289</v>
      </c>
      <c r="D17881" s="32">
        <v>0.73402777777777772</v>
      </c>
      <c r="E17881">
        <v>10000</v>
      </c>
      <c r="G17881" s="31" t="s">
        <v>97</v>
      </c>
      <c r="H17881">
        <v>10</v>
      </c>
      <c r="I17881" s="31" t="s">
        <v>98</v>
      </c>
    </row>
    <row r="17882" spans="1:9" x14ac:dyDescent="0.3">
      <c r="A17882">
        <v>17924</v>
      </c>
      <c r="B17882">
        <v>1</v>
      </c>
      <c r="C17882">
        <v>289</v>
      </c>
      <c r="D17882" s="32">
        <v>0.73819444444444449</v>
      </c>
      <c r="E17882">
        <v>10000</v>
      </c>
      <c r="G17882" s="31" t="s">
        <v>97</v>
      </c>
      <c r="H17882">
        <v>10</v>
      </c>
      <c r="I17882" s="31" t="s">
        <v>99</v>
      </c>
    </row>
    <row r="17883" spans="1:9" x14ac:dyDescent="0.3">
      <c r="A17883">
        <v>17925</v>
      </c>
      <c r="B17883">
        <v>5</v>
      </c>
      <c r="C17883">
        <v>289</v>
      </c>
      <c r="D17883" s="32">
        <v>0.73541666666666672</v>
      </c>
      <c r="E17883">
        <v>10000</v>
      </c>
      <c r="G17883" s="31" t="s">
        <v>97</v>
      </c>
      <c r="H17883">
        <v>10</v>
      </c>
      <c r="I17883" s="31" t="s">
        <v>105</v>
      </c>
    </row>
    <row r="17884" spans="1:9" x14ac:dyDescent="0.3">
      <c r="A17884">
        <v>17926</v>
      </c>
      <c r="B17884">
        <v>3</v>
      </c>
      <c r="C17884">
        <v>289</v>
      </c>
      <c r="D17884" s="32">
        <v>0.7319444444444444</v>
      </c>
      <c r="E17884">
        <v>10000</v>
      </c>
      <c r="F17884">
        <v>7000</v>
      </c>
      <c r="G17884" s="31" t="s">
        <v>97</v>
      </c>
      <c r="H17884">
        <v>11</v>
      </c>
      <c r="I17884" s="31" t="s">
        <v>104</v>
      </c>
    </row>
    <row r="17885" spans="1:9" x14ac:dyDescent="0.3">
      <c r="A17885">
        <v>17927</v>
      </c>
      <c r="B17885">
        <v>2</v>
      </c>
      <c r="C17885">
        <v>289</v>
      </c>
      <c r="D17885" s="32">
        <v>0.75208333333333333</v>
      </c>
      <c r="E17885">
        <v>10000</v>
      </c>
      <c r="G17885" s="31" t="s">
        <v>97</v>
      </c>
      <c r="H17885">
        <v>11</v>
      </c>
      <c r="I17885" s="31" t="s">
        <v>98</v>
      </c>
    </row>
    <row r="17886" spans="1:9" x14ac:dyDescent="0.3">
      <c r="A17886">
        <v>17928</v>
      </c>
      <c r="B17886">
        <v>1</v>
      </c>
      <c r="C17886">
        <v>289</v>
      </c>
      <c r="D17886" s="32">
        <v>0.75277777777777777</v>
      </c>
      <c r="E17886">
        <v>10000</v>
      </c>
      <c r="G17886" s="31" t="s">
        <v>97</v>
      </c>
      <c r="H17886">
        <v>11</v>
      </c>
      <c r="I17886" s="31" t="s">
        <v>99</v>
      </c>
    </row>
    <row r="17887" spans="1:9" x14ac:dyDescent="0.3">
      <c r="A17887">
        <v>17929</v>
      </c>
      <c r="B17887">
        <v>5</v>
      </c>
      <c r="C17887">
        <v>289</v>
      </c>
      <c r="D17887" s="32">
        <v>0.7583333333333333</v>
      </c>
      <c r="E17887">
        <v>10000</v>
      </c>
      <c r="G17887" s="31" t="s">
        <v>97</v>
      </c>
      <c r="H17887">
        <v>11</v>
      </c>
      <c r="I17887" s="31" t="s">
        <v>105</v>
      </c>
    </row>
    <row r="17888" spans="1:9" x14ac:dyDescent="0.3">
      <c r="A17888">
        <v>17930</v>
      </c>
      <c r="B17888">
        <v>3</v>
      </c>
      <c r="C17888">
        <v>289</v>
      </c>
      <c r="D17888" s="32">
        <v>0.75486111111111109</v>
      </c>
      <c r="E17888">
        <v>13000</v>
      </c>
      <c r="G17888" s="31" t="s">
        <v>97</v>
      </c>
      <c r="H17888">
        <v>12</v>
      </c>
      <c r="I17888" s="31" t="s">
        <v>104</v>
      </c>
    </row>
    <row r="17889" spans="1:9" x14ac:dyDescent="0.3">
      <c r="A17889">
        <v>17931</v>
      </c>
      <c r="B17889">
        <v>2</v>
      </c>
      <c r="C17889">
        <v>289</v>
      </c>
      <c r="D17889" s="32">
        <v>0.78611111111111109</v>
      </c>
      <c r="E17889">
        <v>10000</v>
      </c>
      <c r="G17889" s="31" t="s">
        <v>97</v>
      </c>
      <c r="H17889">
        <v>12</v>
      </c>
      <c r="I17889" s="31" t="s">
        <v>98</v>
      </c>
    </row>
    <row r="17890" spans="1:9" x14ac:dyDescent="0.3">
      <c r="A17890">
        <v>17932</v>
      </c>
      <c r="B17890">
        <v>1</v>
      </c>
      <c r="C17890">
        <v>289</v>
      </c>
      <c r="D17890" s="32">
        <v>0.78402777777777777</v>
      </c>
      <c r="E17890">
        <v>13000</v>
      </c>
      <c r="G17890" s="31" t="s">
        <v>102</v>
      </c>
      <c r="H17890">
        <v>12</v>
      </c>
      <c r="I17890" s="31" t="s">
        <v>99</v>
      </c>
    </row>
    <row r="17891" spans="1:9" x14ac:dyDescent="0.3">
      <c r="A17891">
        <v>17933</v>
      </c>
      <c r="B17891">
        <v>5</v>
      </c>
      <c r="C17891">
        <v>289</v>
      </c>
      <c r="D17891" s="32">
        <v>0.79027777777777775</v>
      </c>
      <c r="E17891">
        <v>10000</v>
      </c>
      <c r="F17891">
        <v>2000</v>
      </c>
      <c r="G17891" s="31" t="s">
        <v>97</v>
      </c>
      <c r="H17891">
        <v>12</v>
      </c>
      <c r="I17891" s="31" t="s">
        <v>105</v>
      </c>
    </row>
    <row r="17892" spans="1:9" x14ac:dyDescent="0.3">
      <c r="A17892">
        <v>17934</v>
      </c>
      <c r="B17892">
        <v>3</v>
      </c>
      <c r="C17892">
        <v>289</v>
      </c>
      <c r="D17892" s="32">
        <v>0.77638888888888891</v>
      </c>
      <c r="E17892">
        <v>10000</v>
      </c>
      <c r="F17892">
        <v>1000</v>
      </c>
      <c r="G17892" s="31" t="s">
        <v>102</v>
      </c>
      <c r="H17892">
        <v>13</v>
      </c>
      <c r="I17892" s="31" t="s">
        <v>104</v>
      </c>
    </row>
    <row r="17893" spans="1:9" x14ac:dyDescent="0.3">
      <c r="A17893">
        <v>17935</v>
      </c>
      <c r="B17893">
        <v>2</v>
      </c>
      <c r="C17893">
        <v>289</v>
      </c>
      <c r="D17893" s="32">
        <v>0.80208333333333337</v>
      </c>
      <c r="E17893">
        <v>10000</v>
      </c>
      <c r="G17893" s="31" t="s">
        <v>97</v>
      </c>
      <c r="H17893">
        <v>13</v>
      </c>
      <c r="I17893" s="31" t="s">
        <v>98</v>
      </c>
    </row>
    <row r="17894" spans="1:9" x14ac:dyDescent="0.3">
      <c r="A17894">
        <v>17936</v>
      </c>
      <c r="B17894">
        <v>1</v>
      </c>
      <c r="C17894">
        <v>289</v>
      </c>
      <c r="D17894" s="32">
        <v>0.79861111111111116</v>
      </c>
      <c r="E17894">
        <v>10000</v>
      </c>
      <c r="F17894">
        <v>1000</v>
      </c>
      <c r="G17894" s="31" t="s">
        <v>102</v>
      </c>
      <c r="H17894">
        <v>13</v>
      </c>
      <c r="I17894" s="31" t="s">
        <v>99</v>
      </c>
    </row>
    <row r="17895" spans="1:9" x14ac:dyDescent="0.3">
      <c r="A17895">
        <v>17937</v>
      </c>
      <c r="B17895">
        <v>5</v>
      </c>
      <c r="C17895">
        <v>289</v>
      </c>
      <c r="D17895" s="32">
        <v>0.8125</v>
      </c>
      <c r="E17895">
        <v>10000</v>
      </c>
      <c r="G17895" s="31" t="s">
        <v>102</v>
      </c>
      <c r="H17895">
        <v>13</v>
      </c>
      <c r="I17895" s="31" t="s">
        <v>105</v>
      </c>
    </row>
    <row r="17896" spans="1:9" x14ac:dyDescent="0.3">
      <c r="A17896">
        <v>17938</v>
      </c>
      <c r="B17896">
        <v>3</v>
      </c>
      <c r="C17896">
        <v>289</v>
      </c>
      <c r="D17896" s="32">
        <v>0.81319444444444444</v>
      </c>
      <c r="E17896">
        <v>10000</v>
      </c>
      <c r="G17896" s="31" t="s">
        <v>102</v>
      </c>
      <c r="H17896">
        <v>14</v>
      </c>
      <c r="I17896" s="31" t="s">
        <v>104</v>
      </c>
    </row>
    <row r="17897" spans="1:9" x14ac:dyDescent="0.3">
      <c r="A17897">
        <v>17939</v>
      </c>
      <c r="B17897">
        <v>2</v>
      </c>
      <c r="C17897">
        <v>289</v>
      </c>
      <c r="D17897" s="32">
        <v>0.82013888888888886</v>
      </c>
      <c r="E17897">
        <v>10000</v>
      </c>
      <c r="G17897" s="31" t="s">
        <v>97</v>
      </c>
      <c r="H17897">
        <v>14</v>
      </c>
      <c r="I17897" s="31" t="s">
        <v>98</v>
      </c>
    </row>
    <row r="17898" spans="1:9" x14ac:dyDescent="0.3">
      <c r="A17898">
        <v>17940</v>
      </c>
      <c r="B17898">
        <v>1</v>
      </c>
      <c r="C17898">
        <v>289</v>
      </c>
      <c r="D17898" s="32">
        <v>0.82291666666666663</v>
      </c>
      <c r="E17898">
        <v>13000</v>
      </c>
      <c r="F17898">
        <v>2000</v>
      </c>
      <c r="G17898" s="31" t="s">
        <v>102</v>
      </c>
      <c r="H17898">
        <v>14</v>
      </c>
      <c r="I17898" s="31" t="s">
        <v>99</v>
      </c>
    </row>
    <row r="17899" spans="1:9" x14ac:dyDescent="0.3">
      <c r="A17899">
        <v>17941</v>
      </c>
      <c r="B17899">
        <v>5</v>
      </c>
      <c r="C17899">
        <v>289</v>
      </c>
      <c r="D17899" s="32">
        <v>0.84375</v>
      </c>
      <c r="E17899">
        <v>10000</v>
      </c>
      <c r="G17899" s="31" t="s">
        <v>102</v>
      </c>
      <c r="H17899">
        <v>14</v>
      </c>
      <c r="I17899" s="31" t="s">
        <v>105</v>
      </c>
    </row>
    <row r="17900" spans="1:9" x14ac:dyDescent="0.3">
      <c r="A17900">
        <v>17942</v>
      </c>
      <c r="B17900">
        <v>3</v>
      </c>
      <c r="C17900">
        <v>289</v>
      </c>
      <c r="D17900" s="32">
        <v>0.83958333333333335</v>
      </c>
      <c r="E17900">
        <v>10000</v>
      </c>
      <c r="F17900">
        <v>1000</v>
      </c>
      <c r="G17900" s="31" t="s">
        <v>102</v>
      </c>
      <c r="H17900">
        <v>15</v>
      </c>
      <c r="I17900" s="31" t="s">
        <v>104</v>
      </c>
    </row>
    <row r="17901" spans="1:9" x14ac:dyDescent="0.3">
      <c r="A17901">
        <v>17943</v>
      </c>
      <c r="B17901">
        <v>2</v>
      </c>
      <c r="C17901">
        <v>289</v>
      </c>
      <c r="D17901" s="32">
        <v>0.84027777777777779</v>
      </c>
      <c r="E17901">
        <v>10000</v>
      </c>
      <c r="G17901" s="31" t="s">
        <v>97</v>
      </c>
      <c r="H17901">
        <v>15</v>
      </c>
      <c r="I17901" s="31" t="s">
        <v>98</v>
      </c>
    </row>
    <row r="17902" spans="1:9" x14ac:dyDescent="0.3">
      <c r="A17902">
        <v>17944</v>
      </c>
      <c r="B17902">
        <v>1</v>
      </c>
      <c r="C17902">
        <v>289</v>
      </c>
      <c r="D17902" s="32">
        <v>0.85347222222222219</v>
      </c>
      <c r="E17902">
        <v>10000</v>
      </c>
      <c r="G17902" s="31" t="s">
        <v>97</v>
      </c>
      <c r="H17902">
        <v>15</v>
      </c>
      <c r="I17902" s="31" t="s">
        <v>99</v>
      </c>
    </row>
    <row r="17903" spans="1:9" x14ac:dyDescent="0.3">
      <c r="A17903">
        <v>17945</v>
      </c>
      <c r="B17903">
        <v>3</v>
      </c>
      <c r="C17903">
        <v>289</v>
      </c>
      <c r="D17903" s="32">
        <v>0.85555555555555551</v>
      </c>
      <c r="E17903">
        <v>10000</v>
      </c>
      <c r="G17903" s="31" t="s">
        <v>97</v>
      </c>
      <c r="H17903">
        <v>16</v>
      </c>
      <c r="I17903" s="31" t="s">
        <v>104</v>
      </c>
    </row>
    <row r="17904" spans="1:9" x14ac:dyDescent="0.3">
      <c r="A17904">
        <v>17946</v>
      </c>
      <c r="B17904">
        <v>2</v>
      </c>
      <c r="C17904">
        <v>289</v>
      </c>
      <c r="D17904" s="32">
        <v>0.84930555555555554</v>
      </c>
      <c r="E17904">
        <v>10000</v>
      </c>
      <c r="G17904" s="31" t="s">
        <v>97</v>
      </c>
      <c r="H17904">
        <v>16</v>
      </c>
      <c r="I17904" s="31" t="s">
        <v>98</v>
      </c>
    </row>
    <row r="17905" spans="1:9" x14ac:dyDescent="0.3">
      <c r="A17905">
        <v>17947</v>
      </c>
      <c r="B17905">
        <v>3</v>
      </c>
      <c r="C17905">
        <v>290</v>
      </c>
      <c r="D17905" s="32">
        <v>0.48680555555555555</v>
      </c>
      <c r="E17905">
        <v>10000</v>
      </c>
      <c r="G17905" s="31" t="s">
        <v>97</v>
      </c>
      <c r="H17905">
        <v>4</v>
      </c>
      <c r="I17905" s="31" t="s">
        <v>104</v>
      </c>
    </row>
    <row r="17906" spans="1:9" x14ac:dyDescent="0.3">
      <c r="A17906">
        <v>17948</v>
      </c>
      <c r="B17906">
        <v>1</v>
      </c>
      <c r="C17906">
        <v>290</v>
      </c>
      <c r="D17906" s="32">
        <v>0.44166666666666665</v>
      </c>
      <c r="E17906">
        <v>10000</v>
      </c>
      <c r="F17906">
        <v>2500</v>
      </c>
      <c r="G17906" s="31" t="s">
        <v>102</v>
      </c>
      <c r="H17906">
        <v>4</v>
      </c>
      <c r="I17906" s="31" t="s">
        <v>99</v>
      </c>
    </row>
    <row r="17907" spans="1:9" x14ac:dyDescent="0.3">
      <c r="A17907">
        <v>17949</v>
      </c>
      <c r="B17907">
        <v>6</v>
      </c>
      <c r="C17907">
        <v>290</v>
      </c>
      <c r="D17907" s="32">
        <v>0.61319444444444449</v>
      </c>
      <c r="E17907">
        <v>10000</v>
      </c>
      <c r="G17907" s="31" t="s">
        <v>102</v>
      </c>
      <c r="H17907">
        <v>4</v>
      </c>
      <c r="I17907" s="31" t="s">
        <v>100</v>
      </c>
    </row>
    <row r="17908" spans="1:9" x14ac:dyDescent="0.3">
      <c r="A17908">
        <v>17950</v>
      </c>
      <c r="B17908">
        <v>4</v>
      </c>
      <c r="C17908">
        <v>290</v>
      </c>
      <c r="D17908" s="32">
        <v>0.43055555555555558</v>
      </c>
      <c r="E17908">
        <v>10000</v>
      </c>
      <c r="G17908" s="31" t="s">
        <v>102</v>
      </c>
      <c r="H17908">
        <v>4</v>
      </c>
      <c r="I17908" s="31" t="s">
        <v>103</v>
      </c>
    </row>
    <row r="17909" spans="1:9" x14ac:dyDescent="0.3">
      <c r="A17909">
        <v>17951</v>
      </c>
      <c r="B17909">
        <v>8</v>
      </c>
      <c r="C17909">
        <v>290</v>
      </c>
      <c r="D17909" s="32">
        <v>0.4548611111111111</v>
      </c>
      <c r="E17909">
        <v>10000</v>
      </c>
      <c r="G17909" s="31" t="s">
        <v>97</v>
      </c>
      <c r="H17909">
        <v>4</v>
      </c>
      <c r="I17909" s="31" t="s">
        <v>101</v>
      </c>
    </row>
    <row r="17910" spans="1:9" x14ac:dyDescent="0.3">
      <c r="A17910">
        <v>17952</v>
      </c>
      <c r="B17910">
        <v>5</v>
      </c>
      <c r="C17910">
        <v>290</v>
      </c>
      <c r="D17910" s="32">
        <v>0.51875000000000004</v>
      </c>
      <c r="E17910">
        <v>10000</v>
      </c>
      <c r="G17910" s="31" t="s">
        <v>97</v>
      </c>
      <c r="H17910">
        <v>4</v>
      </c>
      <c r="I17910" s="31" t="s">
        <v>105</v>
      </c>
    </row>
    <row r="17911" spans="1:9" x14ac:dyDescent="0.3">
      <c r="A17911">
        <v>17953</v>
      </c>
      <c r="B17911">
        <v>3</v>
      </c>
      <c r="C17911">
        <v>290</v>
      </c>
      <c r="D17911" s="32">
        <v>0.51597222222222228</v>
      </c>
      <c r="E17911">
        <v>10000</v>
      </c>
      <c r="G17911" s="31" t="s">
        <v>97</v>
      </c>
      <c r="H17911">
        <v>5</v>
      </c>
      <c r="I17911" s="31" t="s">
        <v>104</v>
      </c>
    </row>
    <row r="17912" spans="1:9" x14ac:dyDescent="0.3">
      <c r="A17912">
        <v>17954</v>
      </c>
      <c r="B17912">
        <v>1</v>
      </c>
      <c r="C17912">
        <v>290</v>
      </c>
      <c r="D17912" s="32">
        <v>0.46180555555555558</v>
      </c>
      <c r="E17912">
        <v>10000</v>
      </c>
      <c r="G17912" s="31" t="s">
        <v>97</v>
      </c>
      <c r="H17912">
        <v>5</v>
      </c>
      <c r="I17912" s="31" t="s">
        <v>99</v>
      </c>
    </row>
    <row r="17913" spans="1:9" x14ac:dyDescent="0.3">
      <c r="A17913">
        <v>17955</v>
      </c>
      <c r="B17913">
        <v>6</v>
      </c>
      <c r="C17913">
        <v>290</v>
      </c>
      <c r="D17913" s="32">
        <v>0.63055555555555554</v>
      </c>
      <c r="E17913">
        <v>13000</v>
      </c>
      <c r="F17913">
        <v>200</v>
      </c>
      <c r="G17913" s="31" t="s">
        <v>102</v>
      </c>
      <c r="H17913">
        <v>5</v>
      </c>
      <c r="I17913" s="31" t="s">
        <v>100</v>
      </c>
    </row>
    <row r="17914" spans="1:9" x14ac:dyDescent="0.3">
      <c r="A17914">
        <v>17956</v>
      </c>
      <c r="B17914">
        <v>4</v>
      </c>
      <c r="C17914">
        <v>290</v>
      </c>
      <c r="D17914" s="32">
        <v>0.44374999999999998</v>
      </c>
      <c r="E17914">
        <v>10000</v>
      </c>
      <c r="G17914" s="31" t="s">
        <v>102</v>
      </c>
      <c r="H17914">
        <v>5</v>
      </c>
      <c r="I17914" s="31" t="s">
        <v>103</v>
      </c>
    </row>
    <row r="17915" spans="1:9" x14ac:dyDescent="0.3">
      <c r="A17915">
        <v>17957</v>
      </c>
      <c r="B17915">
        <v>8</v>
      </c>
      <c r="C17915">
        <v>290</v>
      </c>
      <c r="D17915" s="32">
        <v>0.49652777777777779</v>
      </c>
      <c r="E17915">
        <v>10000</v>
      </c>
      <c r="F17915">
        <v>2000</v>
      </c>
      <c r="G17915" s="31" t="s">
        <v>97</v>
      </c>
      <c r="H17915">
        <v>5</v>
      </c>
      <c r="I17915" s="31" t="s">
        <v>101</v>
      </c>
    </row>
    <row r="17916" spans="1:9" x14ac:dyDescent="0.3">
      <c r="A17916">
        <v>17958</v>
      </c>
      <c r="B17916">
        <v>5</v>
      </c>
      <c r="C17916">
        <v>290</v>
      </c>
      <c r="D17916" s="32">
        <v>0.54097222222222219</v>
      </c>
      <c r="E17916">
        <v>10000</v>
      </c>
      <c r="G17916" s="31" t="s">
        <v>102</v>
      </c>
      <c r="H17916">
        <v>5</v>
      </c>
      <c r="I17916" s="31" t="s">
        <v>105</v>
      </c>
    </row>
    <row r="17917" spans="1:9" x14ac:dyDescent="0.3">
      <c r="A17917">
        <v>17959</v>
      </c>
      <c r="B17917">
        <v>3</v>
      </c>
      <c r="C17917">
        <v>290</v>
      </c>
      <c r="D17917" s="32">
        <v>0.53888888888888886</v>
      </c>
      <c r="E17917">
        <v>13000</v>
      </c>
      <c r="G17917" s="31" t="s">
        <v>102</v>
      </c>
      <c r="H17917">
        <v>6</v>
      </c>
      <c r="I17917" s="31" t="s">
        <v>104</v>
      </c>
    </row>
    <row r="17918" spans="1:9" x14ac:dyDescent="0.3">
      <c r="A17918">
        <v>17960</v>
      </c>
      <c r="B17918">
        <v>1</v>
      </c>
      <c r="C17918">
        <v>290</v>
      </c>
      <c r="D17918" s="32">
        <v>0.49583333333333335</v>
      </c>
      <c r="E17918">
        <v>10000</v>
      </c>
      <c r="G17918" s="31" t="s">
        <v>97</v>
      </c>
      <c r="H17918">
        <v>6</v>
      </c>
      <c r="I17918" s="31" t="s">
        <v>99</v>
      </c>
    </row>
    <row r="17919" spans="1:9" x14ac:dyDescent="0.3">
      <c r="A17919">
        <v>17961</v>
      </c>
      <c r="B17919">
        <v>6</v>
      </c>
      <c r="C17919">
        <v>290</v>
      </c>
      <c r="D17919" s="32">
        <v>0.66666666666666663</v>
      </c>
      <c r="E17919">
        <v>10000</v>
      </c>
      <c r="G17919" s="31" t="s">
        <v>97</v>
      </c>
      <c r="H17919">
        <v>6</v>
      </c>
      <c r="I17919" s="31" t="s">
        <v>100</v>
      </c>
    </row>
    <row r="17920" spans="1:9" x14ac:dyDescent="0.3">
      <c r="A17920">
        <v>17962</v>
      </c>
      <c r="B17920">
        <v>4</v>
      </c>
      <c r="C17920">
        <v>290</v>
      </c>
      <c r="D17920" s="32">
        <v>0.45624999999999999</v>
      </c>
      <c r="E17920">
        <v>10000</v>
      </c>
      <c r="G17920" s="31" t="s">
        <v>102</v>
      </c>
      <c r="H17920">
        <v>6</v>
      </c>
      <c r="I17920" s="31" t="s">
        <v>103</v>
      </c>
    </row>
    <row r="17921" spans="1:9" x14ac:dyDescent="0.3">
      <c r="A17921">
        <v>17963</v>
      </c>
      <c r="B17921">
        <v>8</v>
      </c>
      <c r="C17921">
        <v>290</v>
      </c>
      <c r="D17921" s="32">
        <v>0.53125</v>
      </c>
      <c r="E17921">
        <v>10000</v>
      </c>
      <c r="G17921" s="31" t="s">
        <v>97</v>
      </c>
      <c r="H17921">
        <v>6</v>
      </c>
      <c r="I17921" s="31" t="s">
        <v>101</v>
      </c>
    </row>
    <row r="17922" spans="1:9" x14ac:dyDescent="0.3">
      <c r="A17922">
        <v>17964</v>
      </c>
      <c r="B17922">
        <v>5</v>
      </c>
      <c r="C17922">
        <v>290</v>
      </c>
      <c r="D17922" s="32">
        <v>0.5708333333333333</v>
      </c>
      <c r="E17922">
        <v>10000</v>
      </c>
      <c r="G17922" s="31" t="s">
        <v>97</v>
      </c>
      <c r="H17922">
        <v>6</v>
      </c>
      <c r="I17922" s="31" t="s">
        <v>105</v>
      </c>
    </row>
    <row r="17923" spans="1:9" x14ac:dyDescent="0.3">
      <c r="A17923">
        <v>17965</v>
      </c>
      <c r="B17923">
        <v>3</v>
      </c>
      <c r="C17923">
        <v>290</v>
      </c>
      <c r="D17923" s="32">
        <v>0.56180555555555556</v>
      </c>
      <c r="E17923">
        <v>13000</v>
      </c>
      <c r="G17923" s="31" t="s">
        <v>97</v>
      </c>
      <c r="H17923">
        <v>7</v>
      </c>
      <c r="I17923" s="31" t="s">
        <v>104</v>
      </c>
    </row>
    <row r="17924" spans="1:9" x14ac:dyDescent="0.3">
      <c r="A17924">
        <v>17966</v>
      </c>
      <c r="B17924">
        <v>1</v>
      </c>
      <c r="C17924">
        <v>290</v>
      </c>
      <c r="D17924" s="32">
        <v>0.53888888888888886</v>
      </c>
      <c r="E17924">
        <v>10000</v>
      </c>
      <c r="G17924" s="31" t="s">
        <v>102</v>
      </c>
      <c r="H17924">
        <v>7</v>
      </c>
      <c r="I17924" s="31" t="s">
        <v>99</v>
      </c>
    </row>
    <row r="17925" spans="1:9" x14ac:dyDescent="0.3">
      <c r="A17925">
        <v>17967</v>
      </c>
      <c r="B17925">
        <v>6</v>
      </c>
      <c r="C17925">
        <v>290</v>
      </c>
      <c r="D17925" s="32">
        <v>0.6875</v>
      </c>
      <c r="E17925">
        <v>10000</v>
      </c>
      <c r="G17925" s="31" t="s">
        <v>102</v>
      </c>
      <c r="H17925">
        <v>7</v>
      </c>
      <c r="I17925" s="31" t="s">
        <v>100</v>
      </c>
    </row>
    <row r="17926" spans="1:9" x14ac:dyDescent="0.3">
      <c r="A17926">
        <v>17968</v>
      </c>
      <c r="B17926">
        <v>4</v>
      </c>
      <c r="C17926">
        <v>290</v>
      </c>
      <c r="D17926" s="32">
        <v>0.48680555555555555</v>
      </c>
      <c r="E17926">
        <v>10000</v>
      </c>
      <c r="G17926" s="31" t="s">
        <v>97</v>
      </c>
      <c r="H17926">
        <v>7</v>
      </c>
      <c r="I17926" s="31" t="s">
        <v>103</v>
      </c>
    </row>
    <row r="17927" spans="1:9" x14ac:dyDescent="0.3">
      <c r="A17927">
        <v>17969</v>
      </c>
      <c r="B17927">
        <v>8</v>
      </c>
      <c r="C17927">
        <v>290</v>
      </c>
      <c r="D17927" s="32">
        <v>0.58125000000000004</v>
      </c>
      <c r="E17927">
        <v>10000</v>
      </c>
      <c r="G17927" s="31" t="s">
        <v>97</v>
      </c>
      <c r="H17927">
        <v>7</v>
      </c>
      <c r="I17927" s="31" t="s">
        <v>101</v>
      </c>
    </row>
    <row r="17928" spans="1:9" x14ac:dyDescent="0.3">
      <c r="A17928">
        <v>17970</v>
      </c>
      <c r="B17928">
        <v>5</v>
      </c>
      <c r="C17928">
        <v>290</v>
      </c>
      <c r="D17928" s="32">
        <v>0.63402777777777775</v>
      </c>
      <c r="E17928">
        <v>10000</v>
      </c>
      <c r="G17928" s="31" t="s">
        <v>102</v>
      </c>
      <c r="H17928">
        <v>7</v>
      </c>
      <c r="I17928" s="31" t="s">
        <v>105</v>
      </c>
    </row>
    <row r="17929" spans="1:9" x14ac:dyDescent="0.3">
      <c r="A17929">
        <v>17971</v>
      </c>
      <c r="B17929">
        <v>3</v>
      </c>
      <c r="C17929">
        <v>290</v>
      </c>
      <c r="D17929" s="32">
        <v>0.59375</v>
      </c>
      <c r="E17929">
        <v>10000</v>
      </c>
      <c r="G17929" s="31" t="s">
        <v>102</v>
      </c>
      <c r="H17929">
        <v>8</v>
      </c>
      <c r="I17929" s="31" t="s">
        <v>104</v>
      </c>
    </row>
    <row r="17930" spans="1:9" x14ac:dyDescent="0.3">
      <c r="A17930">
        <v>17972</v>
      </c>
      <c r="B17930">
        <v>1</v>
      </c>
      <c r="C17930">
        <v>290</v>
      </c>
      <c r="D17930" s="32">
        <v>0.56388888888888888</v>
      </c>
      <c r="E17930">
        <v>13000</v>
      </c>
      <c r="F17930">
        <v>2000</v>
      </c>
      <c r="G17930" s="31" t="s">
        <v>97</v>
      </c>
      <c r="H17930">
        <v>8</v>
      </c>
      <c r="I17930" s="31" t="s">
        <v>99</v>
      </c>
    </row>
    <row r="17931" spans="1:9" x14ac:dyDescent="0.3">
      <c r="A17931">
        <v>17973</v>
      </c>
      <c r="B17931">
        <v>6</v>
      </c>
      <c r="C17931">
        <v>290</v>
      </c>
      <c r="D17931" s="32">
        <v>0.70972222222222225</v>
      </c>
      <c r="E17931">
        <v>10000</v>
      </c>
      <c r="G17931" s="31" t="s">
        <v>97</v>
      </c>
      <c r="H17931">
        <v>8</v>
      </c>
      <c r="I17931" s="31" t="s">
        <v>100</v>
      </c>
    </row>
    <row r="17932" spans="1:9" x14ac:dyDescent="0.3">
      <c r="A17932">
        <v>17974</v>
      </c>
      <c r="B17932">
        <v>4</v>
      </c>
      <c r="C17932">
        <v>290</v>
      </c>
      <c r="D17932" s="32">
        <v>0.50416666666666665</v>
      </c>
      <c r="E17932">
        <v>10000</v>
      </c>
      <c r="G17932" s="31" t="s">
        <v>102</v>
      </c>
      <c r="H17932">
        <v>8</v>
      </c>
      <c r="I17932" s="31" t="s">
        <v>103</v>
      </c>
    </row>
    <row r="17933" spans="1:9" x14ac:dyDescent="0.3">
      <c r="A17933">
        <v>17975</v>
      </c>
      <c r="B17933">
        <v>8</v>
      </c>
      <c r="C17933">
        <v>290</v>
      </c>
      <c r="D17933" s="32">
        <v>0.60972222222222228</v>
      </c>
      <c r="E17933">
        <v>13000</v>
      </c>
      <c r="G17933" s="31" t="s">
        <v>97</v>
      </c>
      <c r="H17933">
        <v>8</v>
      </c>
      <c r="I17933" s="31" t="s">
        <v>101</v>
      </c>
    </row>
    <row r="17934" spans="1:9" x14ac:dyDescent="0.3">
      <c r="A17934">
        <v>17976</v>
      </c>
      <c r="B17934">
        <v>5</v>
      </c>
      <c r="C17934">
        <v>290</v>
      </c>
      <c r="D17934" s="32">
        <v>0.66527777777777775</v>
      </c>
      <c r="E17934">
        <v>10000</v>
      </c>
      <c r="G17934" s="31" t="s">
        <v>102</v>
      </c>
      <c r="H17934">
        <v>8</v>
      </c>
      <c r="I17934" s="31" t="s">
        <v>105</v>
      </c>
    </row>
    <row r="17935" spans="1:9" x14ac:dyDescent="0.3">
      <c r="A17935">
        <v>17977</v>
      </c>
      <c r="B17935">
        <v>3</v>
      </c>
      <c r="C17935">
        <v>290</v>
      </c>
      <c r="D17935" s="32">
        <v>0.62013888888888891</v>
      </c>
      <c r="E17935">
        <v>10000</v>
      </c>
      <c r="G17935" s="31" t="s">
        <v>102</v>
      </c>
      <c r="H17935">
        <v>9</v>
      </c>
      <c r="I17935" s="31" t="s">
        <v>104</v>
      </c>
    </row>
    <row r="17936" spans="1:9" x14ac:dyDescent="0.3">
      <c r="A17936">
        <v>17978</v>
      </c>
      <c r="B17936">
        <v>1</v>
      </c>
      <c r="C17936">
        <v>290</v>
      </c>
      <c r="D17936" s="32">
        <v>0.59097222222222223</v>
      </c>
      <c r="E17936">
        <v>10000</v>
      </c>
      <c r="G17936" s="31" t="s">
        <v>97</v>
      </c>
      <c r="H17936">
        <v>9</v>
      </c>
      <c r="I17936" s="31" t="s">
        <v>99</v>
      </c>
    </row>
    <row r="17937" spans="1:9" x14ac:dyDescent="0.3">
      <c r="A17937">
        <v>17979</v>
      </c>
      <c r="B17937">
        <v>6</v>
      </c>
      <c r="C17937">
        <v>290</v>
      </c>
      <c r="D17937" s="32">
        <v>0.72499999999999998</v>
      </c>
      <c r="E17937">
        <v>10000</v>
      </c>
      <c r="G17937" s="31" t="s">
        <v>102</v>
      </c>
      <c r="H17937">
        <v>9</v>
      </c>
      <c r="I17937" s="31" t="s">
        <v>100</v>
      </c>
    </row>
    <row r="17938" spans="1:9" x14ac:dyDescent="0.3">
      <c r="A17938">
        <v>17980</v>
      </c>
      <c r="B17938">
        <v>4</v>
      </c>
      <c r="C17938">
        <v>290</v>
      </c>
      <c r="D17938" s="32">
        <v>0.55069444444444449</v>
      </c>
      <c r="E17938">
        <v>10000</v>
      </c>
      <c r="G17938" s="31" t="s">
        <v>102</v>
      </c>
      <c r="H17938">
        <v>9</v>
      </c>
      <c r="I17938" s="31" t="s">
        <v>103</v>
      </c>
    </row>
    <row r="17939" spans="1:9" x14ac:dyDescent="0.3">
      <c r="A17939">
        <v>17981</v>
      </c>
      <c r="B17939">
        <v>8</v>
      </c>
      <c r="C17939">
        <v>290</v>
      </c>
      <c r="D17939" s="32">
        <v>0.70486111111111116</v>
      </c>
      <c r="E17939">
        <v>10000</v>
      </c>
      <c r="G17939" s="31" t="s">
        <v>97</v>
      </c>
      <c r="H17939">
        <v>9</v>
      </c>
      <c r="I17939" s="31" t="s">
        <v>101</v>
      </c>
    </row>
    <row r="17940" spans="1:9" x14ac:dyDescent="0.3">
      <c r="A17940">
        <v>17982</v>
      </c>
      <c r="B17940">
        <v>5</v>
      </c>
      <c r="C17940">
        <v>290</v>
      </c>
      <c r="D17940" s="32">
        <v>0.68958333333333333</v>
      </c>
      <c r="E17940">
        <v>10000</v>
      </c>
      <c r="G17940" s="31" t="s">
        <v>97</v>
      </c>
      <c r="H17940">
        <v>9</v>
      </c>
      <c r="I17940" s="31" t="s">
        <v>105</v>
      </c>
    </row>
    <row r="17941" spans="1:9" x14ac:dyDescent="0.3">
      <c r="A17941">
        <v>17983</v>
      </c>
      <c r="B17941">
        <v>3</v>
      </c>
      <c r="C17941">
        <v>290</v>
      </c>
      <c r="D17941" s="32">
        <v>0.66319444444444442</v>
      </c>
      <c r="E17941">
        <v>10000</v>
      </c>
      <c r="G17941" s="31" t="s">
        <v>102</v>
      </c>
      <c r="H17941">
        <v>10</v>
      </c>
      <c r="I17941" s="31" t="s">
        <v>104</v>
      </c>
    </row>
    <row r="17942" spans="1:9" x14ac:dyDescent="0.3">
      <c r="A17942">
        <v>17984</v>
      </c>
      <c r="B17942">
        <v>1</v>
      </c>
      <c r="C17942">
        <v>290</v>
      </c>
      <c r="D17942" s="32">
        <v>0.64722222222222225</v>
      </c>
      <c r="E17942">
        <v>10000</v>
      </c>
      <c r="G17942" s="31" t="s">
        <v>102</v>
      </c>
      <c r="H17942">
        <v>10</v>
      </c>
      <c r="I17942" s="31" t="s">
        <v>99</v>
      </c>
    </row>
    <row r="17943" spans="1:9" x14ac:dyDescent="0.3">
      <c r="A17943">
        <v>17985</v>
      </c>
      <c r="B17943">
        <v>6</v>
      </c>
      <c r="C17943">
        <v>290</v>
      </c>
      <c r="D17943" s="32">
        <v>0.75069444444444444</v>
      </c>
      <c r="E17943">
        <v>13000</v>
      </c>
      <c r="G17943" s="31" t="s">
        <v>102</v>
      </c>
      <c r="H17943">
        <v>10</v>
      </c>
      <c r="I17943" s="31" t="s">
        <v>100</v>
      </c>
    </row>
    <row r="17944" spans="1:9" x14ac:dyDescent="0.3">
      <c r="A17944">
        <v>17986</v>
      </c>
      <c r="B17944">
        <v>4</v>
      </c>
      <c r="C17944">
        <v>290</v>
      </c>
      <c r="D17944" s="32">
        <v>0.56736111111111109</v>
      </c>
      <c r="E17944">
        <v>10000</v>
      </c>
      <c r="G17944" s="31" t="s">
        <v>97</v>
      </c>
      <c r="H17944">
        <v>10</v>
      </c>
      <c r="I17944" s="31" t="s">
        <v>103</v>
      </c>
    </row>
    <row r="17945" spans="1:9" x14ac:dyDescent="0.3">
      <c r="A17945">
        <v>17987</v>
      </c>
      <c r="B17945">
        <v>8</v>
      </c>
      <c r="C17945">
        <v>290</v>
      </c>
      <c r="D17945" s="32">
        <v>0.7270833333333333</v>
      </c>
      <c r="E17945">
        <v>10000</v>
      </c>
      <c r="F17945">
        <v>500</v>
      </c>
      <c r="G17945" s="31" t="s">
        <v>102</v>
      </c>
      <c r="H17945">
        <v>10</v>
      </c>
      <c r="I17945" s="31" t="s">
        <v>101</v>
      </c>
    </row>
    <row r="17946" spans="1:9" x14ac:dyDescent="0.3">
      <c r="A17946">
        <v>17988</v>
      </c>
      <c r="B17946">
        <v>5</v>
      </c>
      <c r="C17946">
        <v>290</v>
      </c>
      <c r="D17946" s="32">
        <v>0.71180555555555558</v>
      </c>
      <c r="E17946">
        <v>10000</v>
      </c>
      <c r="F17946">
        <v>5000</v>
      </c>
      <c r="G17946" s="31" t="s">
        <v>102</v>
      </c>
      <c r="H17946">
        <v>10</v>
      </c>
      <c r="I17946" s="31" t="s">
        <v>105</v>
      </c>
    </row>
    <row r="17947" spans="1:9" x14ac:dyDescent="0.3">
      <c r="A17947">
        <v>17989</v>
      </c>
      <c r="B17947">
        <v>3</v>
      </c>
      <c r="C17947">
        <v>290</v>
      </c>
      <c r="D17947" s="32">
        <v>0.70972222222222225</v>
      </c>
      <c r="E17947">
        <v>10000</v>
      </c>
      <c r="F17947">
        <v>5000</v>
      </c>
      <c r="G17947" s="31" t="s">
        <v>97</v>
      </c>
      <c r="H17947">
        <v>11</v>
      </c>
      <c r="I17947" s="31" t="s">
        <v>104</v>
      </c>
    </row>
    <row r="17948" spans="1:9" x14ac:dyDescent="0.3">
      <c r="A17948">
        <v>17990</v>
      </c>
      <c r="B17948">
        <v>1</v>
      </c>
      <c r="C17948">
        <v>290</v>
      </c>
      <c r="D17948" s="32">
        <v>0.69097222222222221</v>
      </c>
      <c r="E17948">
        <v>10000</v>
      </c>
      <c r="F17948">
        <v>2000</v>
      </c>
      <c r="G17948" s="31" t="s">
        <v>97</v>
      </c>
      <c r="H17948">
        <v>11</v>
      </c>
      <c r="I17948" s="31" t="s">
        <v>99</v>
      </c>
    </row>
    <row r="17949" spans="1:9" x14ac:dyDescent="0.3">
      <c r="A17949">
        <v>17991</v>
      </c>
      <c r="B17949">
        <v>4</v>
      </c>
      <c r="C17949">
        <v>290</v>
      </c>
      <c r="D17949" s="32">
        <v>0.5854166666666667</v>
      </c>
      <c r="E17949">
        <v>10000</v>
      </c>
      <c r="G17949" s="31" t="s">
        <v>97</v>
      </c>
      <c r="H17949">
        <v>11</v>
      </c>
      <c r="I17949" s="31" t="s">
        <v>103</v>
      </c>
    </row>
    <row r="17950" spans="1:9" x14ac:dyDescent="0.3">
      <c r="A17950">
        <v>17992</v>
      </c>
      <c r="B17950">
        <v>8</v>
      </c>
      <c r="C17950">
        <v>290</v>
      </c>
      <c r="D17950" s="32">
        <v>0.75902777777777775</v>
      </c>
      <c r="E17950">
        <v>13000</v>
      </c>
      <c r="F17950">
        <v>2000</v>
      </c>
      <c r="G17950" s="31" t="s">
        <v>97</v>
      </c>
      <c r="H17950">
        <v>11</v>
      </c>
      <c r="I17950" s="31" t="s">
        <v>101</v>
      </c>
    </row>
    <row r="17951" spans="1:9" x14ac:dyDescent="0.3">
      <c r="A17951">
        <v>17993</v>
      </c>
      <c r="B17951">
        <v>5</v>
      </c>
      <c r="C17951">
        <v>290</v>
      </c>
      <c r="D17951" s="32">
        <v>0.73472222222222228</v>
      </c>
      <c r="E17951">
        <v>10000</v>
      </c>
      <c r="G17951" s="31" t="s">
        <v>102</v>
      </c>
      <c r="H17951">
        <v>11</v>
      </c>
      <c r="I17951" s="31" t="s">
        <v>105</v>
      </c>
    </row>
    <row r="17952" spans="1:9" x14ac:dyDescent="0.3">
      <c r="A17952">
        <v>17994</v>
      </c>
      <c r="B17952">
        <v>3</v>
      </c>
      <c r="C17952">
        <v>290</v>
      </c>
      <c r="D17952" s="32">
        <v>0.74930555555555556</v>
      </c>
      <c r="E17952">
        <v>10000</v>
      </c>
      <c r="G17952" s="31" t="s">
        <v>97</v>
      </c>
      <c r="H17952">
        <v>12</v>
      </c>
      <c r="I17952" s="31" t="s">
        <v>104</v>
      </c>
    </row>
    <row r="17953" spans="1:9" x14ac:dyDescent="0.3">
      <c r="A17953">
        <v>17995</v>
      </c>
      <c r="B17953">
        <v>1</v>
      </c>
      <c r="C17953">
        <v>290</v>
      </c>
      <c r="D17953" s="32">
        <v>0.72361111111111109</v>
      </c>
      <c r="E17953">
        <v>10000</v>
      </c>
      <c r="G17953" s="31" t="s">
        <v>97</v>
      </c>
      <c r="H17953">
        <v>12</v>
      </c>
      <c r="I17953" s="31" t="s">
        <v>99</v>
      </c>
    </row>
    <row r="17954" spans="1:9" x14ac:dyDescent="0.3">
      <c r="A17954">
        <v>17996</v>
      </c>
      <c r="B17954">
        <v>4</v>
      </c>
      <c r="C17954">
        <v>290</v>
      </c>
      <c r="D17954" s="32">
        <v>0.60277777777777775</v>
      </c>
      <c r="E17954">
        <v>10000</v>
      </c>
      <c r="F17954">
        <v>5000</v>
      </c>
      <c r="G17954" s="31" t="s">
        <v>97</v>
      </c>
      <c r="H17954">
        <v>12</v>
      </c>
      <c r="I17954" s="31" t="s">
        <v>103</v>
      </c>
    </row>
    <row r="17955" spans="1:9" x14ac:dyDescent="0.3">
      <c r="A17955">
        <v>17997</v>
      </c>
      <c r="B17955">
        <v>8</v>
      </c>
      <c r="C17955">
        <v>290</v>
      </c>
      <c r="D17955" s="32">
        <v>0.80972222222222223</v>
      </c>
      <c r="E17955">
        <v>10000</v>
      </c>
      <c r="F17955">
        <v>6200</v>
      </c>
      <c r="G17955" s="31" t="s">
        <v>102</v>
      </c>
      <c r="H17955">
        <v>12</v>
      </c>
      <c r="I17955" s="31" t="s">
        <v>101</v>
      </c>
    </row>
    <row r="17956" spans="1:9" x14ac:dyDescent="0.3">
      <c r="A17956">
        <v>17998</v>
      </c>
      <c r="B17956">
        <v>5</v>
      </c>
      <c r="C17956">
        <v>290</v>
      </c>
      <c r="D17956" s="32">
        <v>0.76388888888888884</v>
      </c>
      <c r="E17956">
        <v>10000</v>
      </c>
      <c r="G17956" s="31" t="s">
        <v>102</v>
      </c>
      <c r="H17956">
        <v>12</v>
      </c>
      <c r="I17956" s="31" t="s">
        <v>105</v>
      </c>
    </row>
    <row r="17957" spans="1:9" x14ac:dyDescent="0.3">
      <c r="A17957">
        <v>17999</v>
      </c>
      <c r="B17957">
        <v>3</v>
      </c>
      <c r="C17957">
        <v>290</v>
      </c>
      <c r="D17957" s="32">
        <v>0.77430555555555558</v>
      </c>
      <c r="E17957">
        <v>10000</v>
      </c>
      <c r="G17957" s="31" t="s">
        <v>102</v>
      </c>
      <c r="H17957">
        <v>13</v>
      </c>
      <c r="I17957" s="31" t="s">
        <v>104</v>
      </c>
    </row>
    <row r="17958" spans="1:9" x14ac:dyDescent="0.3">
      <c r="A17958">
        <v>18000</v>
      </c>
      <c r="B17958">
        <v>1</v>
      </c>
      <c r="C17958">
        <v>290</v>
      </c>
      <c r="D17958" s="32">
        <v>0.75208333333333333</v>
      </c>
      <c r="E17958">
        <v>10000</v>
      </c>
      <c r="G17958" s="31" t="s">
        <v>102</v>
      </c>
      <c r="H17958">
        <v>13</v>
      </c>
      <c r="I17958" s="31" t="s">
        <v>99</v>
      </c>
    </row>
    <row r="17959" spans="1:9" x14ac:dyDescent="0.3">
      <c r="A17959">
        <v>18001</v>
      </c>
      <c r="B17959">
        <v>4</v>
      </c>
      <c r="C17959">
        <v>290</v>
      </c>
      <c r="D17959" s="32">
        <v>0.68541666666666667</v>
      </c>
      <c r="E17959">
        <v>10000</v>
      </c>
      <c r="G17959" s="31" t="s">
        <v>102</v>
      </c>
      <c r="H17959">
        <v>13</v>
      </c>
      <c r="I17959" s="31" t="s">
        <v>103</v>
      </c>
    </row>
    <row r="17960" spans="1:9" x14ac:dyDescent="0.3">
      <c r="A17960">
        <v>18002</v>
      </c>
      <c r="B17960">
        <v>5</v>
      </c>
      <c r="C17960">
        <v>290</v>
      </c>
      <c r="D17960" s="32">
        <v>0.8125</v>
      </c>
      <c r="E17960">
        <v>10000</v>
      </c>
      <c r="G17960" s="31" t="s">
        <v>97</v>
      </c>
      <c r="H17960">
        <v>13</v>
      </c>
      <c r="I17960" s="31" t="s">
        <v>105</v>
      </c>
    </row>
    <row r="17961" spans="1:9" x14ac:dyDescent="0.3">
      <c r="A17961">
        <v>18003</v>
      </c>
      <c r="B17961">
        <v>3</v>
      </c>
      <c r="C17961">
        <v>290</v>
      </c>
      <c r="D17961" s="32">
        <v>0.80347222222222225</v>
      </c>
      <c r="E17961">
        <v>10000</v>
      </c>
      <c r="G17961" s="31" t="s">
        <v>97</v>
      </c>
      <c r="H17961">
        <v>14</v>
      </c>
      <c r="I17961" s="31" t="s">
        <v>104</v>
      </c>
    </row>
    <row r="17962" spans="1:9" x14ac:dyDescent="0.3">
      <c r="A17962">
        <v>18004</v>
      </c>
      <c r="B17962">
        <v>1</v>
      </c>
      <c r="C17962">
        <v>290</v>
      </c>
      <c r="D17962" s="32">
        <v>0.78680555555555554</v>
      </c>
      <c r="E17962">
        <v>10000</v>
      </c>
      <c r="G17962" s="31" t="s">
        <v>102</v>
      </c>
      <c r="H17962">
        <v>14</v>
      </c>
      <c r="I17962" s="31" t="s">
        <v>99</v>
      </c>
    </row>
    <row r="17963" spans="1:9" x14ac:dyDescent="0.3">
      <c r="A17963">
        <v>18005</v>
      </c>
      <c r="B17963">
        <v>4</v>
      </c>
      <c r="C17963">
        <v>290</v>
      </c>
      <c r="D17963" s="32">
        <v>0.69930555555555551</v>
      </c>
      <c r="E17963">
        <v>10000</v>
      </c>
      <c r="G17963" s="31" t="s">
        <v>97</v>
      </c>
      <c r="H17963">
        <v>14</v>
      </c>
      <c r="I17963" s="31" t="s">
        <v>103</v>
      </c>
    </row>
    <row r="17964" spans="1:9" x14ac:dyDescent="0.3">
      <c r="A17964">
        <v>18006</v>
      </c>
      <c r="B17964">
        <v>1</v>
      </c>
      <c r="C17964">
        <v>290</v>
      </c>
      <c r="D17964" s="32"/>
      <c r="E17964">
        <v>10000</v>
      </c>
      <c r="G17964" s="31" t="s">
        <v>97</v>
      </c>
      <c r="H17964">
        <v>15</v>
      </c>
      <c r="I17964" s="31" t="s">
        <v>99</v>
      </c>
    </row>
    <row r="17965" spans="1:9" x14ac:dyDescent="0.3">
      <c r="A17965">
        <v>18007</v>
      </c>
      <c r="B17965">
        <v>4</v>
      </c>
      <c r="C17965">
        <v>290</v>
      </c>
      <c r="D17965" s="32">
        <v>0.7270833333333333</v>
      </c>
      <c r="E17965">
        <v>10000</v>
      </c>
      <c r="G17965" s="31" t="s">
        <v>102</v>
      </c>
      <c r="H17965">
        <v>15</v>
      </c>
      <c r="I17965" s="31" t="s">
        <v>103</v>
      </c>
    </row>
    <row r="17966" spans="1:9" x14ac:dyDescent="0.3">
      <c r="A17966">
        <v>18008</v>
      </c>
      <c r="B17966">
        <v>4</v>
      </c>
      <c r="C17966">
        <v>290</v>
      </c>
      <c r="D17966" s="32">
        <v>0.75069444444444444</v>
      </c>
      <c r="E17966">
        <v>10000</v>
      </c>
      <c r="G17966" s="31" t="s">
        <v>102</v>
      </c>
      <c r="H17966">
        <v>16</v>
      </c>
      <c r="I17966" s="31" t="s">
        <v>103</v>
      </c>
    </row>
    <row r="17967" spans="1:9" x14ac:dyDescent="0.3">
      <c r="A17967">
        <v>18009</v>
      </c>
      <c r="B17967">
        <v>4</v>
      </c>
      <c r="C17967">
        <v>290</v>
      </c>
      <c r="D17967" s="32">
        <v>0.76875000000000004</v>
      </c>
      <c r="E17967">
        <v>10000</v>
      </c>
      <c r="G17967" s="31" t="s">
        <v>102</v>
      </c>
      <c r="H17967">
        <v>17</v>
      </c>
      <c r="I17967" s="31" t="s">
        <v>103</v>
      </c>
    </row>
    <row r="17968" spans="1:9" x14ac:dyDescent="0.3">
      <c r="A17968">
        <v>18010</v>
      </c>
      <c r="B17968">
        <v>3</v>
      </c>
      <c r="C17968">
        <v>291</v>
      </c>
      <c r="D17968" s="32">
        <v>0.44722222222222224</v>
      </c>
      <c r="E17968">
        <v>10000</v>
      </c>
      <c r="F17968">
        <v>6000</v>
      </c>
      <c r="G17968" s="31" t="s">
        <v>102</v>
      </c>
      <c r="H17968">
        <v>4</v>
      </c>
      <c r="I17968" s="31" t="s">
        <v>104</v>
      </c>
    </row>
    <row r="17969" spans="1:9" x14ac:dyDescent="0.3">
      <c r="A17969">
        <v>18011</v>
      </c>
      <c r="B17969">
        <v>2</v>
      </c>
      <c r="C17969">
        <v>291</v>
      </c>
      <c r="D17969" s="32">
        <v>0.44513888888888886</v>
      </c>
      <c r="E17969">
        <v>10000</v>
      </c>
      <c r="G17969" s="31" t="s">
        <v>102</v>
      </c>
      <c r="H17969">
        <v>4</v>
      </c>
      <c r="I17969" s="31" t="s">
        <v>98</v>
      </c>
    </row>
    <row r="17970" spans="1:9" x14ac:dyDescent="0.3">
      <c r="A17970">
        <v>18012</v>
      </c>
      <c r="B17970">
        <v>6</v>
      </c>
      <c r="C17970">
        <v>291</v>
      </c>
      <c r="D17970" s="32">
        <v>0.49166666666666664</v>
      </c>
      <c r="E17970">
        <v>10000</v>
      </c>
      <c r="G17970" s="31" t="s">
        <v>102</v>
      </c>
      <c r="H17970">
        <v>4</v>
      </c>
      <c r="I17970" s="31" t="s">
        <v>100</v>
      </c>
    </row>
    <row r="17971" spans="1:9" x14ac:dyDescent="0.3">
      <c r="A17971">
        <v>18013</v>
      </c>
      <c r="B17971">
        <v>4</v>
      </c>
      <c r="C17971">
        <v>291</v>
      </c>
      <c r="D17971" s="32">
        <v>0.46250000000000002</v>
      </c>
      <c r="E17971">
        <v>10000</v>
      </c>
      <c r="G17971" s="31" t="s">
        <v>102</v>
      </c>
      <c r="H17971">
        <v>4</v>
      </c>
      <c r="I17971" s="31" t="s">
        <v>103</v>
      </c>
    </row>
    <row r="17972" spans="1:9" x14ac:dyDescent="0.3">
      <c r="A17972">
        <v>18014</v>
      </c>
      <c r="B17972">
        <v>8</v>
      </c>
      <c r="C17972">
        <v>291</v>
      </c>
      <c r="D17972" s="32">
        <v>0.44722222222222224</v>
      </c>
      <c r="E17972">
        <v>13000</v>
      </c>
      <c r="F17972">
        <v>1000</v>
      </c>
      <c r="G17972" s="31" t="s">
        <v>102</v>
      </c>
      <c r="H17972">
        <v>4</v>
      </c>
      <c r="I17972" s="31" t="s">
        <v>101</v>
      </c>
    </row>
    <row r="17973" spans="1:9" x14ac:dyDescent="0.3">
      <c r="A17973">
        <v>18015</v>
      </c>
      <c r="B17973">
        <v>5</v>
      </c>
      <c r="C17973">
        <v>291</v>
      </c>
      <c r="D17973" s="32">
        <v>0.46597222222222223</v>
      </c>
      <c r="E17973">
        <v>10000</v>
      </c>
      <c r="G17973" s="31" t="s">
        <v>97</v>
      </c>
      <c r="H17973">
        <v>4</v>
      </c>
      <c r="I17973" s="31" t="s">
        <v>105</v>
      </c>
    </row>
    <row r="17974" spans="1:9" x14ac:dyDescent="0.3">
      <c r="A17974">
        <v>18016</v>
      </c>
      <c r="B17974">
        <v>3</v>
      </c>
      <c r="C17974">
        <v>291</v>
      </c>
      <c r="D17974" s="32">
        <v>0.49305555555555558</v>
      </c>
      <c r="E17974">
        <v>10000</v>
      </c>
      <c r="G17974" s="31" t="s">
        <v>97</v>
      </c>
      <c r="H17974">
        <v>5</v>
      </c>
      <c r="I17974" s="31" t="s">
        <v>104</v>
      </c>
    </row>
    <row r="17975" spans="1:9" x14ac:dyDescent="0.3">
      <c r="A17975">
        <v>18017</v>
      </c>
      <c r="B17975">
        <v>2</v>
      </c>
      <c r="C17975">
        <v>291</v>
      </c>
      <c r="D17975" s="32">
        <v>0.5</v>
      </c>
      <c r="E17975">
        <v>10000</v>
      </c>
      <c r="G17975" s="31" t="s">
        <v>102</v>
      </c>
      <c r="H17975">
        <v>5</v>
      </c>
      <c r="I17975" s="31" t="s">
        <v>98</v>
      </c>
    </row>
    <row r="17976" spans="1:9" x14ac:dyDescent="0.3">
      <c r="A17976">
        <v>18018</v>
      </c>
      <c r="B17976">
        <v>6</v>
      </c>
      <c r="C17976">
        <v>291</v>
      </c>
      <c r="D17976" s="32">
        <v>0.5493055555555556</v>
      </c>
      <c r="E17976">
        <v>10000</v>
      </c>
      <c r="G17976" s="31" t="s">
        <v>102</v>
      </c>
      <c r="H17976">
        <v>5</v>
      </c>
      <c r="I17976" s="31" t="s">
        <v>100</v>
      </c>
    </row>
    <row r="17977" spans="1:9" x14ac:dyDescent="0.3">
      <c r="A17977">
        <v>18019</v>
      </c>
      <c r="B17977">
        <v>4</v>
      </c>
      <c r="C17977">
        <v>291</v>
      </c>
      <c r="D17977" s="32">
        <v>0.49166666666666664</v>
      </c>
      <c r="E17977">
        <v>10000</v>
      </c>
      <c r="G17977" s="31" t="s">
        <v>102</v>
      </c>
      <c r="H17977">
        <v>5</v>
      </c>
      <c r="I17977" s="31" t="s">
        <v>103</v>
      </c>
    </row>
    <row r="17978" spans="1:9" x14ac:dyDescent="0.3">
      <c r="A17978">
        <v>18020</v>
      </c>
      <c r="B17978">
        <v>8</v>
      </c>
      <c r="C17978">
        <v>291</v>
      </c>
      <c r="D17978" s="32">
        <v>0.56874999999999998</v>
      </c>
      <c r="E17978">
        <v>10000</v>
      </c>
      <c r="G17978" s="31" t="s">
        <v>97</v>
      </c>
      <c r="H17978">
        <v>5</v>
      </c>
      <c r="I17978" s="31" t="s">
        <v>101</v>
      </c>
    </row>
    <row r="17979" spans="1:9" x14ac:dyDescent="0.3">
      <c r="A17979">
        <v>18021</v>
      </c>
      <c r="B17979">
        <v>5</v>
      </c>
      <c r="C17979">
        <v>291</v>
      </c>
      <c r="D17979" s="32">
        <v>0.4909722222222222</v>
      </c>
      <c r="E17979">
        <v>10000</v>
      </c>
      <c r="G17979" s="31" t="s">
        <v>97</v>
      </c>
      <c r="H17979">
        <v>5</v>
      </c>
      <c r="I17979" s="31" t="s">
        <v>105</v>
      </c>
    </row>
    <row r="17980" spans="1:9" x14ac:dyDescent="0.3">
      <c r="A17980">
        <v>18022</v>
      </c>
      <c r="B17980">
        <v>3</v>
      </c>
      <c r="C17980">
        <v>291</v>
      </c>
      <c r="D17980" s="32">
        <v>0.61250000000000004</v>
      </c>
      <c r="E17980">
        <v>10000</v>
      </c>
      <c r="G17980" s="31" t="s">
        <v>97</v>
      </c>
      <c r="H17980">
        <v>6</v>
      </c>
      <c r="I17980" s="31" t="s">
        <v>104</v>
      </c>
    </row>
    <row r="17981" spans="1:9" x14ac:dyDescent="0.3">
      <c r="A17981">
        <v>18023</v>
      </c>
      <c r="B17981">
        <v>2</v>
      </c>
      <c r="C17981">
        <v>291</v>
      </c>
      <c r="D17981" s="32">
        <v>0.58333333333333337</v>
      </c>
      <c r="E17981">
        <v>10000</v>
      </c>
      <c r="G17981" s="31" t="s">
        <v>102</v>
      </c>
      <c r="H17981">
        <v>6</v>
      </c>
      <c r="I17981" s="31" t="s">
        <v>98</v>
      </c>
    </row>
    <row r="17982" spans="1:9" x14ac:dyDescent="0.3">
      <c r="A17982">
        <v>18024</v>
      </c>
      <c r="B17982">
        <v>6</v>
      </c>
      <c r="C17982">
        <v>291</v>
      </c>
      <c r="D17982" s="32">
        <v>0.57291666666666663</v>
      </c>
      <c r="E17982">
        <v>10000</v>
      </c>
      <c r="G17982" s="31" t="s">
        <v>97</v>
      </c>
      <c r="H17982">
        <v>6</v>
      </c>
      <c r="I17982" s="31" t="s">
        <v>100</v>
      </c>
    </row>
    <row r="17983" spans="1:9" x14ac:dyDescent="0.3">
      <c r="A17983">
        <v>18025</v>
      </c>
      <c r="B17983">
        <v>4</v>
      </c>
      <c r="C17983">
        <v>291</v>
      </c>
      <c r="D17983" s="32">
        <v>0.60138888888888886</v>
      </c>
      <c r="E17983">
        <v>10000</v>
      </c>
      <c r="G17983" s="31" t="s">
        <v>97</v>
      </c>
      <c r="H17983">
        <v>6</v>
      </c>
      <c r="I17983" s="31" t="s">
        <v>103</v>
      </c>
    </row>
    <row r="17984" spans="1:9" x14ac:dyDescent="0.3">
      <c r="A17984">
        <v>18026</v>
      </c>
      <c r="B17984">
        <v>8</v>
      </c>
      <c r="C17984">
        <v>291</v>
      </c>
      <c r="D17984" s="32">
        <v>0.61805555555555558</v>
      </c>
      <c r="E17984">
        <v>10000</v>
      </c>
      <c r="F17984">
        <v>3000</v>
      </c>
      <c r="G17984" s="31" t="s">
        <v>102</v>
      </c>
      <c r="H17984">
        <v>6</v>
      </c>
      <c r="I17984" s="31" t="s">
        <v>101</v>
      </c>
    </row>
    <row r="17985" spans="1:9" x14ac:dyDescent="0.3">
      <c r="A17985">
        <v>18027</v>
      </c>
      <c r="B17985">
        <v>5</v>
      </c>
      <c r="C17985">
        <v>291</v>
      </c>
      <c r="D17985" s="32">
        <v>0.51875000000000004</v>
      </c>
      <c r="E17985">
        <v>10000</v>
      </c>
      <c r="F17985">
        <v>2000</v>
      </c>
      <c r="G17985" s="31" t="s">
        <v>102</v>
      </c>
      <c r="H17985">
        <v>6</v>
      </c>
      <c r="I17985" s="31" t="s">
        <v>105</v>
      </c>
    </row>
    <row r="17986" spans="1:9" x14ac:dyDescent="0.3">
      <c r="A17986">
        <v>18028</v>
      </c>
      <c r="B17986">
        <v>3</v>
      </c>
      <c r="C17986">
        <v>291</v>
      </c>
      <c r="D17986" s="32">
        <v>0.61250000000000004</v>
      </c>
      <c r="E17986">
        <v>13000</v>
      </c>
      <c r="G17986" s="31" t="s">
        <v>97</v>
      </c>
      <c r="H17986">
        <v>7</v>
      </c>
      <c r="I17986" s="31" t="s">
        <v>104</v>
      </c>
    </row>
    <row r="17987" spans="1:9" x14ac:dyDescent="0.3">
      <c r="A17987">
        <v>18029</v>
      </c>
      <c r="B17987">
        <v>2</v>
      </c>
      <c r="C17987">
        <v>291</v>
      </c>
      <c r="D17987" s="32">
        <v>0.62013888888888891</v>
      </c>
      <c r="E17987">
        <v>10000</v>
      </c>
      <c r="G17987" s="31" t="s">
        <v>102</v>
      </c>
      <c r="H17987">
        <v>7</v>
      </c>
      <c r="I17987" s="31" t="s">
        <v>98</v>
      </c>
    </row>
    <row r="17988" spans="1:9" x14ac:dyDescent="0.3">
      <c r="A17988">
        <v>18030</v>
      </c>
      <c r="B17988">
        <v>6</v>
      </c>
      <c r="C17988">
        <v>291</v>
      </c>
      <c r="D17988" s="32">
        <v>0.59652777777777777</v>
      </c>
      <c r="E17988">
        <v>10000</v>
      </c>
      <c r="G17988" s="31" t="s">
        <v>102</v>
      </c>
      <c r="H17988">
        <v>7</v>
      </c>
      <c r="I17988" s="31" t="s">
        <v>100</v>
      </c>
    </row>
    <row r="17989" spans="1:9" x14ac:dyDescent="0.3">
      <c r="A17989">
        <v>18031</v>
      </c>
      <c r="B17989">
        <v>4</v>
      </c>
      <c r="C17989">
        <v>291</v>
      </c>
      <c r="D17989" s="32">
        <v>0.63958333333333328</v>
      </c>
      <c r="E17989">
        <v>10000</v>
      </c>
      <c r="G17989" s="31" t="s">
        <v>102</v>
      </c>
      <c r="H17989">
        <v>7</v>
      </c>
      <c r="I17989" s="31" t="s">
        <v>103</v>
      </c>
    </row>
    <row r="17990" spans="1:9" x14ac:dyDescent="0.3">
      <c r="A17990">
        <v>18032</v>
      </c>
      <c r="B17990">
        <v>8</v>
      </c>
      <c r="C17990">
        <v>291</v>
      </c>
      <c r="D17990" s="32">
        <v>0.66180555555555554</v>
      </c>
      <c r="E17990">
        <v>10000</v>
      </c>
      <c r="G17990" s="31" t="s">
        <v>97</v>
      </c>
      <c r="H17990">
        <v>7</v>
      </c>
      <c r="I17990" s="31" t="s">
        <v>101</v>
      </c>
    </row>
    <row r="17991" spans="1:9" x14ac:dyDescent="0.3">
      <c r="A17991">
        <v>18033</v>
      </c>
      <c r="B17991">
        <v>5</v>
      </c>
      <c r="C17991">
        <v>291</v>
      </c>
      <c r="D17991" s="32">
        <v>0.5493055555555556</v>
      </c>
      <c r="E17991">
        <v>10000</v>
      </c>
      <c r="G17991" s="31" t="s">
        <v>97</v>
      </c>
      <c r="H17991">
        <v>7</v>
      </c>
      <c r="I17991" s="31" t="s">
        <v>105</v>
      </c>
    </row>
    <row r="17992" spans="1:9" x14ac:dyDescent="0.3">
      <c r="A17992">
        <v>18034</v>
      </c>
      <c r="B17992">
        <v>3</v>
      </c>
      <c r="C17992">
        <v>291</v>
      </c>
      <c r="D17992" s="32">
        <v>0.61250000000000004</v>
      </c>
      <c r="E17992">
        <v>10000</v>
      </c>
      <c r="G17992" s="31" t="s">
        <v>97</v>
      </c>
      <c r="H17992">
        <v>8</v>
      </c>
      <c r="I17992" s="31" t="s">
        <v>104</v>
      </c>
    </row>
    <row r="17993" spans="1:9" x14ac:dyDescent="0.3">
      <c r="A17993">
        <v>18035</v>
      </c>
      <c r="B17993">
        <v>2</v>
      </c>
      <c r="C17993">
        <v>291</v>
      </c>
      <c r="D17993" s="32">
        <v>0.66666666666666663</v>
      </c>
      <c r="E17993">
        <v>10000</v>
      </c>
      <c r="G17993" s="31" t="s">
        <v>97</v>
      </c>
      <c r="H17993">
        <v>8</v>
      </c>
      <c r="I17993" s="31" t="s">
        <v>98</v>
      </c>
    </row>
    <row r="17994" spans="1:9" x14ac:dyDescent="0.3">
      <c r="A17994">
        <v>18036</v>
      </c>
      <c r="B17994">
        <v>6</v>
      </c>
      <c r="C17994">
        <v>291</v>
      </c>
      <c r="D17994" s="32">
        <v>0.63680555555555551</v>
      </c>
      <c r="E17994">
        <v>10000</v>
      </c>
      <c r="G17994" s="31" t="s">
        <v>102</v>
      </c>
      <c r="H17994">
        <v>8</v>
      </c>
      <c r="I17994" s="31" t="s">
        <v>100</v>
      </c>
    </row>
    <row r="17995" spans="1:9" x14ac:dyDescent="0.3">
      <c r="A17995">
        <v>18037</v>
      </c>
      <c r="B17995">
        <v>4</v>
      </c>
      <c r="C17995">
        <v>291</v>
      </c>
      <c r="D17995" s="32">
        <v>0.6645833333333333</v>
      </c>
      <c r="E17995">
        <v>10000</v>
      </c>
      <c r="G17995" s="31" t="s">
        <v>102</v>
      </c>
      <c r="H17995">
        <v>8</v>
      </c>
      <c r="I17995" s="31" t="s">
        <v>103</v>
      </c>
    </row>
    <row r="17996" spans="1:9" x14ac:dyDescent="0.3">
      <c r="A17996">
        <v>18038</v>
      </c>
      <c r="B17996">
        <v>8</v>
      </c>
      <c r="C17996">
        <v>291</v>
      </c>
      <c r="D17996" s="32">
        <v>0.69236111111111109</v>
      </c>
      <c r="E17996">
        <v>10000</v>
      </c>
      <c r="G17996" s="31" t="s">
        <v>97</v>
      </c>
      <c r="H17996">
        <v>8</v>
      </c>
      <c r="I17996" s="31" t="s">
        <v>101</v>
      </c>
    </row>
    <row r="17997" spans="1:9" x14ac:dyDescent="0.3">
      <c r="A17997">
        <v>18039</v>
      </c>
      <c r="B17997">
        <v>5</v>
      </c>
      <c r="C17997">
        <v>291</v>
      </c>
      <c r="D17997" s="32">
        <v>0.5756944444444444</v>
      </c>
      <c r="E17997">
        <v>10000</v>
      </c>
      <c r="G17997" s="31" t="s">
        <v>97</v>
      </c>
      <c r="H17997">
        <v>8</v>
      </c>
      <c r="I17997" s="31" t="s">
        <v>105</v>
      </c>
    </row>
    <row r="17998" spans="1:9" x14ac:dyDescent="0.3">
      <c r="A17998">
        <v>18040</v>
      </c>
      <c r="B17998">
        <v>3</v>
      </c>
      <c r="C17998">
        <v>291</v>
      </c>
      <c r="D17998" s="32">
        <v>0.66666666666666663</v>
      </c>
      <c r="E17998">
        <v>13000</v>
      </c>
      <c r="F17998">
        <v>1600</v>
      </c>
      <c r="G17998" s="31" t="s">
        <v>102</v>
      </c>
      <c r="H17998">
        <v>9</v>
      </c>
      <c r="I17998" s="31" t="s">
        <v>104</v>
      </c>
    </row>
    <row r="17999" spans="1:9" x14ac:dyDescent="0.3">
      <c r="A17999">
        <v>18041</v>
      </c>
      <c r="B17999">
        <v>2</v>
      </c>
      <c r="C17999">
        <v>291</v>
      </c>
      <c r="D17999" s="32">
        <v>0.75</v>
      </c>
      <c r="E17999">
        <v>10000</v>
      </c>
      <c r="G17999" s="31" t="s">
        <v>102</v>
      </c>
      <c r="H17999">
        <v>9</v>
      </c>
      <c r="I17999" s="31" t="s">
        <v>98</v>
      </c>
    </row>
    <row r="18000" spans="1:9" x14ac:dyDescent="0.3">
      <c r="A18000">
        <v>18042</v>
      </c>
      <c r="B18000">
        <v>6</v>
      </c>
      <c r="C18000">
        <v>291</v>
      </c>
      <c r="D18000" s="32">
        <v>0.70208333333333328</v>
      </c>
      <c r="E18000">
        <v>10000</v>
      </c>
      <c r="G18000" s="31" t="s">
        <v>97</v>
      </c>
      <c r="H18000">
        <v>9</v>
      </c>
      <c r="I18000" s="31" t="s">
        <v>100</v>
      </c>
    </row>
    <row r="18001" spans="1:9" x14ac:dyDescent="0.3">
      <c r="A18001">
        <v>18043</v>
      </c>
      <c r="B18001">
        <v>4</v>
      </c>
      <c r="C18001">
        <v>291</v>
      </c>
      <c r="D18001" s="32">
        <v>0.69444444444444442</v>
      </c>
      <c r="E18001">
        <v>13000</v>
      </c>
      <c r="F18001">
        <v>2000</v>
      </c>
      <c r="G18001" s="31" t="s">
        <v>102</v>
      </c>
      <c r="H18001">
        <v>9</v>
      </c>
      <c r="I18001" s="31" t="s">
        <v>103</v>
      </c>
    </row>
    <row r="18002" spans="1:9" x14ac:dyDescent="0.3">
      <c r="A18002">
        <v>18044</v>
      </c>
      <c r="B18002">
        <v>8</v>
      </c>
      <c r="C18002">
        <v>291</v>
      </c>
      <c r="D18002" s="32">
        <v>0.70625000000000004</v>
      </c>
      <c r="E18002">
        <v>10000</v>
      </c>
      <c r="G18002" s="31" t="s">
        <v>102</v>
      </c>
      <c r="H18002">
        <v>9</v>
      </c>
      <c r="I18002" s="31" t="s">
        <v>101</v>
      </c>
    </row>
    <row r="18003" spans="1:9" x14ac:dyDescent="0.3">
      <c r="A18003">
        <v>18045</v>
      </c>
      <c r="B18003">
        <v>5</v>
      </c>
      <c r="C18003">
        <v>291</v>
      </c>
      <c r="D18003" s="32">
        <v>0.60138888888888886</v>
      </c>
      <c r="E18003">
        <v>10000</v>
      </c>
      <c r="G18003" s="31" t="s">
        <v>102</v>
      </c>
      <c r="H18003">
        <v>9</v>
      </c>
      <c r="I18003" s="31" t="s">
        <v>105</v>
      </c>
    </row>
    <row r="18004" spans="1:9" x14ac:dyDescent="0.3">
      <c r="A18004">
        <v>18046</v>
      </c>
      <c r="B18004">
        <v>3</v>
      </c>
      <c r="C18004">
        <v>291</v>
      </c>
      <c r="D18004" s="32">
        <v>0.75694444444444442</v>
      </c>
      <c r="E18004">
        <v>10000</v>
      </c>
      <c r="G18004" s="31" t="s">
        <v>97</v>
      </c>
      <c r="H18004">
        <v>10</v>
      </c>
      <c r="I18004" s="31" t="s">
        <v>104</v>
      </c>
    </row>
    <row r="18005" spans="1:9" x14ac:dyDescent="0.3">
      <c r="A18005">
        <v>18047</v>
      </c>
      <c r="B18005">
        <v>2</v>
      </c>
      <c r="C18005">
        <v>291</v>
      </c>
      <c r="D18005" s="32">
        <v>0.75902777777777775</v>
      </c>
      <c r="E18005">
        <v>10000</v>
      </c>
      <c r="G18005" s="31" t="s">
        <v>102</v>
      </c>
      <c r="H18005">
        <v>10</v>
      </c>
      <c r="I18005" s="31" t="s">
        <v>98</v>
      </c>
    </row>
    <row r="18006" spans="1:9" x14ac:dyDescent="0.3">
      <c r="A18006">
        <v>18048</v>
      </c>
      <c r="B18006">
        <v>6</v>
      </c>
      <c r="C18006">
        <v>291</v>
      </c>
      <c r="D18006" s="32">
        <v>0.75486111111111109</v>
      </c>
      <c r="E18006">
        <v>10000</v>
      </c>
      <c r="G18006" s="31" t="s">
        <v>97</v>
      </c>
      <c r="H18006">
        <v>10</v>
      </c>
      <c r="I18006" s="31" t="s">
        <v>100</v>
      </c>
    </row>
    <row r="18007" spans="1:9" x14ac:dyDescent="0.3">
      <c r="A18007">
        <v>18049</v>
      </c>
      <c r="B18007">
        <v>4</v>
      </c>
      <c r="C18007">
        <v>291</v>
      </c>
      <c r="D18007" s="32">
        <v>0.74652777777777779</v>
      </c>
      <c r="E18007">
        <v>10000</v>
      </c>
      <c r="G18007" s="31" t="s">
        <v>102</v>
      </c>
      <c r="H18007">
        <v>10</v>
      </c>
      <c r="I18007" s="31" t="s">
        <v>103</v>
      </c>
    </row>
    <row r="18008" spans="1:9" x14ac:dyDescent="0.3">
      <c r="A18008">
        <v>18050</v>
      </c>
      <c r="B18008">
        <v>8</v>
      </c>
      <c r="C18008">
        <v>291</v>
      </c>
      <c r="D18008" s="32">
        <v>0.75624999999999998</v>
      </c>
      <c r="E18008">
        <v>10000</v>
      </c>
      <c r="F18008">
        <v>1200</v>
      </c>
      <c r="G18008" s="31" t="s">
        <v>102</v>
      </c>
      <c r="H18008">
        <v>10</v>
      </c>
      <c r="I18008" s="31" t="s">
        <v>101</v>
      </c>
    </row>
    <row r="18009" spans="1:9" x14ac:dyDescent="0.3">
      <c r="A18009">
        <v>18051</v>
      </c>
      <c r="B18009">
        <v>5</v>
      </c>
      <c r="C18009">
        <v>291</v>
      </c>
      <c r="D18009" s="32"/>
      <c r="E18009">
        <v>10000</v>
      </c>
      <c r="G18009" s="31" t="s">
        <v>97</v>
      </c>
      <c r="H18009">
        <v>10</v>
      </c>
      <c r="I18009" s="31" t="s">
        <v>105</v>
      </c>
    </row>
    <row r="18010" spans="1:9" x14ac:dyDescent="0.3">
      <c r="A18010">
        <v>18052</v>
      </c>
      <c r="B18010">
        <v>3</v>
      </c>
      <c r="C18010">
        <v>291</v>
      </c>
      <c r="D18010" s="32">
        <v>0.78402777777777777</v>
      </c>
      <c r="E18010">
        <v>10000</v>
      </c>
      <c r="G18010" s="31" t="s">
        <v>97</v>
      </c>
      <c r="H18010">
        <v>11</v>
      </c>
      <c r="I18010" s="31" t="s">
        <v>104</v>
      </c>
    </row>
    <row r="18011" spans="1:9" x14ac:dyDescent="0.3">
      <c r="A18011">
        <v>18053</v>
      </c>
      <c r="B18011">
        <v>2</v>
      </c>
      <c r="C18011">
        <v>291</v>
      </c>
      <c r="D18011" s="32">
        <v>0.77777777777777779</v>
      </c>
      <c r="E18011">
        <v>10000</v>
      </c>
      <c r="G18011" s="31" t="s">
        <v>102</v>
      </c>
      <c r="H18011">
        <v>11</v>
      </c>
      <c r="I18011" s="31" t="s">
        <v>98</v>
      </c>
    </row>
    <row r="18012" spans="1:9" x14ac:dyDescent="0.3">
      <c r="A18012">
        <v>18054</v>
      </c>
      <c r="B18012">
        <v>6</v>
      </c>
      <c r="C18012">
        <v>291</v>
      </c>
      <c r="D18012" s="32">
        <v>0.78472222222222221</v>
      </c>
      <c r="E18012">
        <v>10000</v>
      </c>
      <c r="G18012" s="31" t="s">
        <v>102</v>
      </c>
      <c r="H18012">
        <v>11</v>
      </c>
      <c r="I18012" s="31" t="s">
        <v>100</v>
      </c>
    </row>
    <row r="18013" spans="1:9" x14ac:dyDescent="0.3">
      <c r="A18013">
        <v>18055</v>
      </c>
      <c r="B18013">
        <v>4</v>
      </c>
      <c r="C18013">
        <v>291</v>
      </c>
      <c r="D18013" s="32">
        <v>0.76527777777777772</v>
      </c>
      <c r="E18013">
        <v>10000</v>
      </c>
      <c r="G18013" s="31" t="s">
        <v>97</v>
      </c>
      <c r="H18013">
        <v>11</v>
      </c>
      <c r="I18013" s="31" t="s">
        <v>103</v>
      </c>
    </row>
    <row r="18014" spans="1:9" x14ac:dyDescent="0.3">
      <c r="A18014">
        <v>18056</v>
      </c>
      <c r="B18014">
        <v>8</v>
      </c>
      <c r="C18014">
        <v>291</v>
      </c>
      <c r="D18014" s="32">
        <v>0.78125</v>
      </c>
      <c r="E18014">
        <v>10000</v>
      </c>
      <c r="G18014" s="31" t="s">
        <v>97</v>
      </c>
      <c r="H18014">
        <v>11</v>
      </c>
      <c r="I18014" s="31" t="s">
        <v>101</v>
      </c>
    </row>
    <row r="18015" spans="1:9" x14ac:dyDescent="0.3">
      <c r="A18015">
        <v>18057</v>
      </c>
      <c r="B18015">
        <v>5</v>
      </c>
      <c r="C18015">
        <v>291</v>
      </c>
      <c r="D18015" s="32">
        <v>0.74305555555555558</v>
      </c>
      <c r="E18015">
        <v>10000</v>
      </c>
      <c r="G18015" s="31" t="s">
        <v>102</v>
      </c>
      <c r="H18015">
        <v>11</v>
      </c>
      <c r="I18015" s="31" t="s">
        <v>105</v>
      </c>
    </row>
    <row r="18016" spans="1:9" x14ac:dyDescent="0.3">
      <c r="A18016">
        <v>18058</v>
      </c>
      <c r="B18016">
        <v>3</v>
      </c>
      <c r="C18016">
        <v>291</v>
      </c>
      <c r="D18016" s="32">
        <v>0.8041666666666667</v>
      </c>
      <c r="E18016">
        <v>10000</v>
      </c>
      <c r="G18016" s="31" t="s">
        <v>97</v>
      </c>
      <c r="H18016">
        <v>12</v>
      </c>
      <c r="I18016" s="31" t="s">
        <v>104</v>
      </c>
    </row>
    <row r="18017" spans="1:9" x14ac:dyDescent="0.3">
      <c r="A18017">
        <v>18059</v>
      </c>
      <c r="B18017">
        <v>2</v>
      </c>
      <c r="C18017">
        <v>291</v>
      </c>
      <c r="D18017" s="32">
        <v>0.79791666666666672</v>
      </c>
      <c r="E18017">
        <v>13000</v>
      </c>
      <c r="G18017" s="31" t="s">
        <v>102</v>
      </c>
      <c r="H18017">
        <v>12</v>
      </c>
      <c r="I18017" s="31" t="s">
        <v>98</v>
      </c>
    </row>
    <row r="18018" spans="1:9" x14ac:dyDescent="0.3">
      <c r="A18018">
        <v>18060</v>
      </c>
      <c r="B18018">
        <v>6</v>
      </c>
      <c r="C18018">
        <v>291</v>
      </c>
      <c r="D18018" s="32">
        <v>0.80555555555555558</v>
      </c>
      <c r="E18018">
        <v>10000</v>
      </c>
      <c r="G18018" s="31" t="s">
        <v>97</v>
      </c>
      <c r="H18018">
        <v>12</v>
      </c>
      <c r="I18018" s="31" t="s">
        <v>100</v>
      </c>
    </row>
    <row r="18019" spans="1:9" x14ac:dyDescent="0.3">
      <c r="A18019">
        <v>18061</v>
      </c>
      <c r="B18019">
        <v>4</v>
      </c>
      <c r="C18019">
        <v>291</v>
      </c>
      <c r="D18019" s="32">
        <v>0.78749999999999998</v>
      </c>
      <c r="E18019">
        <v>10000</v>
      </c>
      <c r="G18019" s="31" t="s">
        <v>97</v>
      </c>
      <c r="H18019">
        <v>12</v>
      </c>
      <c r="I18019" s="31" t="s">
        <v>103</v>
      </c>
    </row>
    <row r="18020" spans="1:9" x14ac:dyDescent="0.3">
      <c r="A18020">
        <v>18062</v>
      </c>
      <c r="B18020">
        <v>8</v>
      </c>
      <c r="C18020">
        <v>291</v>
      </c>
      <c r="D18020" s="32">
        <v>0.80763888888888891</v>
      </c>
      <c r="E18020">
        <v>10000</v>
      </c>
      <c r="F18020">
        <v>1000</v>
      </c>
      <c r="G18020" s="31" t="s">
        <v>102</v>
      </c>
      <c r="H18020">
        <v>12</v>
      </c>
      <c r="I18020" s="31" t="s">
        <v>101</v>
      </c>
    </row>
    <row r="18021" spans="1:9" x14ac:dyDescent="0.3">
      <c r="A18021">
        <v>18063</v>
      </c>
      <c r="B18021">
        <v>5</v>
      </c>
      <c r="C18021">
        <v>291</v>
      </c>
      <c r="D18021" s="32">
        <v>0.77361111111111114</v>
      </c>
      <c r="E18021">
        <v>10000</v>
      </c>
      <c r="F18021">
        <v>1000</v>
      </c>
      <c r="G18021" s="31" t="s">
        <v>102</v>
      </c>
      <c r="H18021">
        <v>12</v>
      </c>
      <c r="I18021" s="31" t="s">
        <v>105</v>
      </c>
    </row>
    <row r="18022" spans="1:9" x14ac:dyDescent="0.3">
      <c r="A18022">
        <v>18064</v>
      </c>
      <c r="B18022">
        <v>3</v>
      </c>
      <c r="C18022">
        <v>291</v>
      </c>
      <c r="D18022" s="32"/>
      <c r="E18022">
        <v>10000</v>
      </c>
      <c r="G18022" s="31" t="s">
        <v>97</v>
      </c>
      <c r="H18022">
        <v>13</v>
      </c>
      <c r="I18022" s="31" t="s">
        <v>104</v>
      </c>
    </row>
    <row r="18023" spans="1:9" x14ac:dyDescent="0.3">
      <c r="A18023">
        <v>18065</v>
      </c>
      <c r="B18023">
        <v>2</v>
      </c>
      <c r="C18023">
        <v>291</v>
      </c>
      <c r="D18023" s="32">
        <v>0.81111111111111112</v>
      </c>
      <c r="E18023">
        <v>10000</v>
      </c>
      <c r="G18023" s="31" t="s">
        <v>97</v>
      </c>
      <c r="H18023">
        <v>13</v>
      </c>
      <c r="I18023" s="31" t="s">
        <v>98</v>
      </c>
    </row>
    <row r="18024" spans="1:9" x14ac:dyDescent="0.3">
      <c r="A18024">
        <v>18066</v>
      </c>
      <c r="B18024">
        <v>6</v>
      </c>
      <c r="C18024">
        <v>291</v>
      </c>
      <c r="D18024" s="32">
        <v>0.81597222222222221</v>
      </c>
      <c r="E18024">
        <v>10000</v>
      </c>
      <c r="G18024" s="31" t="s">
        <v>97</v>
      </c>
      <c r="H18024">
        <v>13</v>
      </c>
      <c r="I18024" s="31" t="s">
        <v>100</v>
      </c>
    </row>
    <row r="18025" spans="1:9" x14ac:dyDescent="0.3">
      <c r="A18025">
        <v>18067</v>
      </c>
      <c r="B18025">
        <v>4</v>
      </c>
      <c r="C18025">
        <v>291</v>
      </c>
      <c r="D18025" s="32">
        <v>0.81597222222222221</v>
      </c>
      <c r="E18025">
        <v>10000</v>
      </c>
      <c r="G18025" s="31" t="s">
        <v>102</v>
      </c>
      <c r="H18025">
        <v>13</v>
      </c>
      <c r="I18025" s="31" t="s">
        <v>103</v>
      </c>
    </row>
    <row r="18026" spans="1:9" x14ac:dyDescent="0.3">
      <c r="A18026">
        <v>18068</v>
      </c>
      <c r="B18026">
        <v>8</v>
      </c>
      <c r="C18026">
        <v>291</v>
      </c>
      <c r="D18026" s="32">
        <v>0.83194444444444449</v>
      </c>
      <c r="E18026">
        <v>10000</v>
      </c>
      <c r="F18026">
        <v>1000</v>
      </c>
      <c r="G18026" s="31" t="s">
        <v>102</v>
      </c>
      <c r="H18026">
        <v>13</v>
      </c>
      <c r="I18026" s="31" t="s">
        <v>101</v>
      </c>
    </row>
    <row r="18027" spans="1:9" x14ac:dyDescent="0.3">
      <c r="A18027">
        <v>18069</v>
      </c>
      <c r="B18027">
        <v>5</v>
      </c>
      <c r="C18027">
        <v>291</v>
      </c>
      <c r="D18027" s="32">
        <v>0.79791666666666672</v>
      </c>
      <c r="E18027">
        <v>10000</v>
      </c>
      <c r="G18027" s="31" t="s">
        <v>97</v>
      </c>
      <c r="H18027">
        <v>13</v>
      </c>
      <c r="I18027" s="31" t="s">
        <v>105</v>
      </c>
    </row>
    <row r="18028" spans="1:9" x14ac:dyDescent="0.3">
      <c r="A18028">
        <v>18070</v>
      </c>
      <c r="B18028">
        <v>3</v>
      </c>
      <c r="C18028">
        <v>291</v>
      </c>
      <c r="D18028" s="32"/>
      <c r="E18028">
        <v>10000</v>
      </c>
      <c r="F18028">
        <v>2000</v>
      </c>
      <c r="G18028" s="31" t="s">
        <v>97</v>
      </c>
      <c r="H18028">
        <v>14</v>
      </c>
      <c r="I18028" s="31" t="s">
        <v>104</v>
      </c>
    </row>
    <row r="18029" spans="1:9" x14ac:dyDescent="0.3">
      <c r="A18029">
        <v>18071</v>
      </c>
      <c r="B18029">
        <v>2</v>
      </c>
      <c r="C18029">
        <v>291</v>
      </c>
      <c r="D18029" s="32">
        <v>0.83888888888888891</v>
      </c>
      <c r="E18029">
        <v>10000</v>
      </c>
      <c r="F18029">
        <v>2000</v>
      </c>
      <c r="G18029" s="31" t="s">
        <v>97</v>
      </c>
      <c r="H18029">
        <v>14</v>
      </c>
      <c r="I18029" s="31" t="s">
        <v>98</v>
      </c>
    </row>
    <row r="18030" spans="1:9" x14ac:dyDescent="0.3">
      <c r="A18030">
        <v>18072</v>
      </c>
      <c r="B18030">
        <v>6</v>
      </c>
      <c r="C18030">
        <v>291</v>
      </c>
      <c r="D18030" s="32">
        <v>0.83680555555555558</v>
      </c>
      <c r="E18030">
        <v>10000</v>
      </c>
      <c r="F18030">
        <v>2000</v>
      </c>
      <c r="G18030" s="31" t="s">
        <v>102</v>
      </c>
      <c r="H18030">
        <v>14</v>
      </c>
      <c r="I18030" s="31" t="s">
        <v>100</v>
      </c>
    </row>
    <row r="18031" spans="1:9" x14ac:dyDescent="0.3">
      <c r="A18031">
        <v>18073</v>
      </c>
      <c r="B18031">
        <v>4</v>
      </c>
      <c r="C18031">
        <v>291</v>
      </c>
      <c r="D18031" s="32">
        <v>0.84027777777777779</v>
      </c>
      <c r="E18031">
        <v>13000</v>
      </c>
      <c r="G18031" s="31" t="s">
        <v>97</v>
      </c>
      <c r="H18031">
        <v>14</v>
      </c>
      <c r="I18031" s="31" t="s">
        <v>103</v>
      </c>
    </row>
    <row r="18032" spans="1:9" x14ac:dyDescent="0.3">
      <c r="A18032">
        <v>18074</v>
      </c>
      <c r="B18032">
        <v>5</v>
      </c>
      <c r="C18032">
        <v>291</v>
      </c>
      <c r="D18032" s="32">
        <v>0.81527777777777777</v>
      </c>
      <c r="E18032">
        <v>10000</v>
      </c>
      <c r="G18032" s="31" t="s">
        <v>97</v>
      </c>
      <c r="H18032">
        <v>14</v>
      </c>
      <c r="I18032" s="31" t="s">
        <v>105</v>
      </c>
    </row>
    <row r="18033" spans="1:9" x14ac:dyDescent="0.3">
      <c r="A18033">
        <v>18075</v>
      </c>
      <c r="B18033">
        <v>5</v>
      </c>
      <c r="C18033">
        <v>291</v>
      </c>
      <c r="D18033" s="32">
        <v>0.83402777777777781</v>
      </c>
      <c r="E18033">
        <v>10000</v>
      </c>
      <c r="G18033" s="31" t="s">
        <v>97</v>
      </c>
      <c r="H18033">
        <v>15</v>
      </c>
      <c r="I18033" s="31" t="s">
        <v>105</v>
      </c>
    </row>
    <row r="18034" spans="1:9" x14ac:dyDescent="0.3">
      <c r="A18034">
        <v>18076</v>
      </c>
      <c r="B18034">
        <v>3</v>
      </c>
      <c r="C18034">
        <v>292</v>
      </c>
      <c r="D18034" s="32">
        <v>0.45277777777777778</v>
      </c>
      <c r="E18034">
        <v>10000</v>
      </c>
      <c r="F18034">
        <v>5000</v>
      </c>
      <c r="G18034" s="31" t="s">
        <v>97</v>
      </c>
      <c r="H18034">
        <v>4</v>
      </c>
      <c r="I18034" s="31" t="s">
        <v>104</v>
      </c>
    </row>
    <row r="18035" spans="1:9" x14ac:dyDescent="0.3">
      <c r="A18035">
        <v>18077</v>
      </c>
      <c r="B18035">
        <v>2</v>
      </c>
      <c r="C18035">
        <v>292</v>
      </c>
      <c r="D18035" s="32">
        <v>0.4548611111111111</v>
      </c>
      <c r="E18035">
        <v>10000</v>
      </c>
      <c r="G18035" s="31" t="s">
        <v>97</v>
      </c>
      <c r="H18035">
        <v>4</v>
      </c>
      <c r="I18035" s="31" t="s">
        <v>98</v>
      </c>
    </row>
    <row r="18036" spans="1:9" x14ac:dyDescent="0.3">
      <c r="A18036">
        <v>18078</v>
      </c>
      <c r="B18036">
        <v>6</v>
      </c>
      <c r="C18036">
        <v>292</v>
      </c>
      <c r="D18036" s="32">
        <v>0.57638888888888884</v>
      </c>
      <c r="E18036">
        <v>10000</v>
      </c>
      <c r="G18036" s="31" t="s">
        <v>102</v>
      </c>
      <c r="H18036">
        <v>4</v>
      </c>
      <c r="I18036" s="31" t="s">
        <v>100</v>
      </c>
    </row>
    <row r="18037" spans="1:9" x14ac:dyDescent="0.3">
      <c r="A18037">
        <v>18079</v>
      </c>
      <c r="B18037">
        <v>4</v>
      </c>
      <c r="C18037">
        <v>292</v>
      </c>
      <c r="D18037" s="32">
        <v>0.43472222222222223</v>
      </c>
      <c r="E18037">
        <v>10000</v>
      </c>
      <c r="G18037" s="31" t="s">
        <v>97</v>
      </c>
      <c r="H18037">
        <v>4</v>
      </c>
      <c r="I18037" s="31" t="s">
        <v>103</v>
      </c>
    </row>
    <row r="18038" spans="1:9" x14ac:dyDescent="0.3">
      <c r="A18038">
        <v>18080</v>
      </c>
      <c r="B18038">
        <v>8</v>
      </c>
      <c r="C18038">
        <v>292</v>
      </c>
      <c r="D18038" s="32">
        <v>0.49791666666666667</v>
      </c>
      <c r="E18038">
        <v>10000</v>
      </c>
      <c r="G18038" s="31" t="s">
        <v>102</v>
      </c>
      <c r="H18038">
        <v>4</v>
      </c>
      <c r="I18038" s="31" t="s">
        <v>101</v>
      </c>
    </row>
    <row r="18039" spans="1:9" x14ac:dyDescent="0.3">
      <c r="A18039">
        <v>18081</v>
      </c>
      <c r="B18039">
        <v>7</v>
      </c>
      <c r="C18039">
        <v>292</v>
      </c>
      <c r="D18039" s="32">
        <v>0.4826388888888889</v>
      </c>
      <c r="E18039">
        <v>10000</v>
      </c>
      <c r="G18039" s="31" t="s">
        <v>102</v>
      </c>
      <c r="H18039">
        <v>4</v>
      </c>
      <c r="I18039" s="31" t="s">
        <v>106</v>
      </c>
    </row>
    <row r="18040" spans="1:9" x14ac:dyDescent="0.3">
      <c r="A18040">
        <v>18082</v>
      </c>
      <c r="B18040">
        <v>5</v>
      </c>
      <c r="C18040">
        <v>292</v>
      </c>
      <c r="D18040" s="32">
        <v>0.4777777777777778</v>
      </c>
      <c r="E18040">
        <v>13000</v>
      </c>
      <c r="G18040" s="31" t="s">
        <v>97</v>
      </c>
      <c r="H18040">
        <v>4</v>
      </c>
      <c r="I18040" s="31" t="s">
        <v>105</v>
      </c>
    </row>
    <row r="18041" spans="1:9" x14ac:dyDescent="0.3">
      <c r="A18041">
        <v>18083</v>
      </c>
      <c r="B18041">
        <v>3</v>
      </c>
      <c r="C18041">
        <v>292</v>
      </c>
      <c r="D18041" s="32">
        <v>0.50486111111111109</v>
      </c>
      <c r="E18041">
        <v>13000</v>
      </c>
      <c r="G18041" s="31" t="s">
        <v>102</v>
      </c>
      <c r="H18041">
        <v>5</v>
      </c>
      <c r="I18041" s="31" t="s">
        <v>104</v>
      </c>
    </row>
    <row r="18042" spans="1:9" x14ac:dyDescent="0.3">
      <c r="A18042">
        <v>18084</v>
      </c>
      <c r="B18042">
        <v>2</v>
      </c>
      <c r="C18042">
        <v>292</v>
      </c>
      <c r="D18042" s="32">
        <v>0.49236111111111114</v>
      </c>
      <c r="E18042">
        <v>10000</v>
      </c>
      <c r="G18042" s="31" t="s">
        <v>97</v>
      </c>
      <c r="H18042">
        <v>5</v>
      </c>
      <c r="I18042" s="31" t="s">
        <v>98</v>
      </c>
    </row>
    <row r="18043" spans="1:9" x14ac:dyDescent="0.3">
      <c r="A18043">
        <v>18085</v>
      </c>
      <c r="B18043">
        <v>6</v>
      </c>
      <c r="C18043">
        <v>292</v>
      </c>
      <c r="D18043" s="32">
        <v>0.61597222222222225</v>
      </c>
      <c r="E18043">
        <v>10000</v>
      </c>
      <c r="G18043" s="31" t="s">
        <v>102</v>
      </c>
      <c r="H18043">
        <v>5</v>
      </c>
      <c r="I18043" s="31" t="s">
        <v>100</v>
      </c>
    </row>
    <row r="18044" spans="1:9" x14ac:dyDescent="0.3">
      <c r="A18044">
        <v>18086</v>
      </c>
      <c r="B18044">
        <v>4</v>
      </c>
      <c r="C18044">
        <v>292</v>
      </c>
      <c r="D18044" s="32">
        <v>0.49652777777777779</v>
      </c>
      <c r="E18044">
        <v>13000</v>
      </c>
      <c r="G18044" s="31" t="s">
        <v>97</v>
      </c>
      <c r="H18044">
        <v>5</v>
      </c>
      <c r="I18044" s="31" t="s">
        <v>103</v>
      </c>
    </row>
    <row r="18045" spans="1:9" x14ac:dyDescent="0.3">
      <c r="A18045">
        <v>18087</v>
      </c>
      <c r="B18045">
        <v>8</v>
      </c>
      <c r="C18045">
        <v>292</v>
      </c>
      <c r="D18045" s="32">
        <v>0.53680555555555554</v>
      </c>
      <c r="E18045">
        <v>10000</v>
      </c>
      <c r="G18045" s="31" t="s">
        <v>102</v>
      </c>
      <c r="H18045">
        <v>5</v>
      </c>
      <c r="I18045" s="31" t="s">
        <v>101</v>
      </c>
    </row>
    <row r="18046" spans="1:9" x14ac:dyDescent="0.3">
      <c r="A18046">
        <v>18088</v>
      </c>
      <c r="B18046">
        <v>7</v>
      </c>
      <c r="C18046">
        <v>292</v>
      </c>
      <c r="D18046" s="32">
        <v>0.51527777777777772</v>
      </c>
      <c r="E18046">
        <v>10000</v>
      </c>
      <c r="G18046" s="31" t="s">
        <v>97</v>
      </c>
      <c r="H18046">
        <v>5</v>
      </c>
      <c r="I18046" s="31" t="s">
        <v>106</v>
      </c>
    </row>
    <row r="18047" spans="1:9" x14ac:dyDescent="0.3">
      <c r="A18047">
        <v>18089</v>
      </c>
      <c r="B18047">
        <v>5</v>
      </c>
      <c r="C18047">
        <v>292</v>
      </c>
      <c r="D18047" s="32">
        <v>0.51527777777777772</v>
      </c>
      <c r="E18047">
        <v>10000</v>
      </c>
      <c r="G18047" s="31" t="s">
        <v>97</v>
      </c>
      <c r="H18047">
        <v>5</v>
      </c>
      <c r="I18047" s="31" t="s">
        <v>105</v>
      </c>
    </row>
    <row r="18048" spans="1:9" x14ac:dyDescent="0.3">
      <c r="A18048">
        <v>18090</v>
      </c>
      <c r="B18048">
        <v>3</v>
      </c>
      <c r="C18048">
        <v>292</v>
      </c>
      <c r="D18048" s="32">
        <v>0.52777777777777779</v>
      </c>
      <c r="E18048">
        <v>10000</v>
      </c>
      <c r="F18048">
        <v>2000</v>
      </c>
      <c r="G18048" s="31" t="s">
        <v>102</v>
      </c>
      <c r="H18048">
        <v>6</v>
      </c>
      <c r="I18048" s="31" t="s">
        <v>104</v>
      </c>
    </row>
    <row r="18049" spans="1:9" x14ac:dyDescent="0.3">
      <c r="A18049">
        <v>18091</v>
      </c>
      <c r="B18049">
        <v>2</v>
      </c>
      <c r="C18049">
        <v>292</v>
      </c>
      <c r="D18049" s="32">
        <v>0.52847222222222223</v>
      </c>
      <c r="E18049">
        <v>10000</v>
      </c>
      <c r="G18049" s="31" t="s">
        <v>97</v>
      </c>
      <c r="H18049">
        <v>6</v>
      </c>
      <c r="I18049" s="31" t="s">
        <v>98</v>
      </c>
    </row>
    <row r="18050" spans="1:9" x14ac:dyDescent="0.3">
      <c r="A18050">
        <v>18092</v>
      </c>
      <c r="B18050">
        <v>6</v>
      </c>
      <c r="C18050">
        <v>292</v>
      </c>
      <c r="D18050" s="32">
        <v>0.69097222222222221</v>
      </c>
      <c r="E18050">
        <v>10000</v>
      </c>
      <c r="G18050" s="31" t="s">
        <v>97</v>
      </c>
      <c r="H18050">
        <v>6</v>
      </c>
      <c r="I18050" s="31" t="s">
        <v>100</v>
      </c>
    </row>
    <row r="18051" spans="1:9" x14ac:dyDescent="0.3">
      <c r="A18051">
        <v>18093</v>
      </c>
      <c r="B18051">
        <v>4</v>
      </c>
      <c r="C18051">
        <v>292</v>
      </c>
      <c r="D18051" s="32">
        <v>0.51736111111111116</v>
      </c>
      <c r="E18051">
        <v>10000</v>
      </c>
      <c r="G18051" s="31" t="s">
        <v>97</v>
      </c>
      <c r="H18051">
        <v>6</v>
      </c>
      <c r="I18051" s="31" t="s">
        <v>103</v>
      </c>
    </row>
    <row r="18052" spans="1:9" x14ac:dyDescent="0.3">
      <c r="A18052">
        <v>18094</v>
      </c>
      <c r="B18052">
        <v>8</v>
      </c>
      <c r="C18052">
        <v>292</v>
      </c>
      <c r="D18052" s="32">
        <v>0.68263888888888891</v>
      </c>
      <c r="E18052">
        <v>10000</v>
      </c>
      <c r="F18052">
        <v>4100</v>
      </c>
      <c r="G18052" s="31" t="s">
        <v>102</v>
      </c>
      <c r="H18052">
        <v>6</v>
      </c>
      <c r="I18052" s="31" t="s">
        <v>101</v>
      </c>
    </row>
    <row r="18053" spans="1:9" x14ac:dyDescent="0.3">
      <c r="A18053">
        <v>18095</v>
      </c>
      <c r="B18053">
        <v>7</v>
      </c>
      <c r="C18053">
        <v>292</v>
      </c>
      <c r="D18053" s="32">
        <v>0.54166666666666663</v>
      </c>
      <c r="E18053">
        <v>10000</v>
      </c>
      <c r="G18053" s="31" t="s">
        <v>97</v>
      </c>
      <c r="H18053">
        <v>6</v>
      </c>
      <c r="I18053" s="31" t="s">
        <v>106</v>
      </c>
    </row>
    <row r="18054" spans="1:9" x14ac:dyDescent="0.3">
      <c r="A18054">
        <v>18096</v>
      </c>
      <c r="B18054">
        <v>5</v>
      </c>
      <c r="C18054">
        <v>292</v>
      </c>
      <c r="D18054" s="32">
        <v>0.54236111111111107</v>
      </c>
      <c r="E18054">
        <v>10000</v>
      </c>
      <c r="G18054" s="31" t="s">
        <v>97</v>
      </c>
      <c r="H18054">
        <v>6</v>
      </c>
      <c r="I18054" s="31" t="s">
        <v>105</v>
      </c>
    </row>
    <row r="18055" spans="1:9" x14ac:dyDescent="0.3">
      <c r="A18055">
        <v>18097</v>
      </c>
      <c r="B18055">
        <v>3</v>
      </c>
      <c r="C18055">
        <v>292</v>
      </c>
      <c r="D18055" s="32">
        <v>0.55069444444444449</v>
      </c>
      <c r="E18055">
        <v>10000</v>
      </c>
      <c r="G18055" s="31" t="s">
        <v>102</v>
      </c>
      <c r="H18055">
        <v>7</v>
      </c>
      <c r="I18055" s="31" t="s">
        <v>104</v>
      </c>
    </row>
    <row r="18056" spans="1:9" x14ac:dyDescent="0.3">
      <c r="A18056">
        <v>18098</v>
      </c>
      <c r="B18056">
        <v>2</v>
      </c>
      <c r="C18056">
        <v>292</v>
      </c>
      <c r="D18056" s="32">
        <v>0.56041666666666667</v>
      </c>
      <c r="E18056">
        <v>10000</v>
      </c>
      <c r="G18056" s="31" t="s">
        <v>97</v>
      </c>
      <c r="H18056">
        <v>7</v>
      </c>
      <c r="I18056" s="31" t="s">
        <v>98</v>
      </c>
    </row>
    <row r="18057" spans="1:9" x14ac:dyDescent="0.3">
      <c r="A18057">
        <v>18099</v>
      </c>
      <c r="B18057">
        <v>6</v>
      </c>
      <c r="C18057">
        <v>292</v>
      </c>
      <c r="D18057" s="32">
        <v>0.72638888888888886</v>
      </c>
      <c r="E18057">
        <v>10000</v>
      </c>
      <c r="G18057" s="31" t="s">
        <v>102</v>
      </c>
      <c r="H18057">
        <v>7</v>
      </c>
      <c r="I18057" s="31" t="s">
        <v>100</v>
      </c>
    </row>
    <row r="18058" spans="1:9" x14ac:dyDescent="0.3">
      <c r="A18058">
        <v>18100</v>
      </c>
      <c r="B18058">
        <v>4</v>
      </c>
      <c r="C18058">
        <v>292</v>
      </c>
      <c r="D18058" s="32">
        <v>0.53402777777777777</v>
      </c>
      <c r="E18058">
        <v>10000</v>
      </c>
      <c r="G18058" s="31" t="s">
        <v>97</v>
      </c>
      <c r="H18058">
        <v>7</v>
      </c>
      <c r="I18058" s="31" t="s">
        <v>103</v>
      </c>
    </row>
    <row r="18059" spans="1:9" x14ac:dyDescent="0.3">
      <c r="A18059">
        <v>18101</v>
      </c>
      <c r="B18059">
        <v>8</v>
      </c>
      <c r="C18059">
        <v>292</v>
      </c>
      <c r="D18059" s="32">
        <v>0.70763888888888893</v>
      </c>
      <c r="E18059">
        <v>10000</v>
      </c>
      <c r="G18059" s="31" t="s">
        <v>102</v>
      </c>
      <c r="H18059">
        <v>7</v>
      </c>
      <c r="I18059" s="31" t="s">
        <v>101</v>
      </c>
    </row>
    <row r="18060" spans="1:9" x14ac:dyDescent="0.3">
      <c r="A18060">
        <v>18102</v>
      </c>
      <c r="B18060">
        <v>7</v>
      </c>
      <c r="C18060">
        <v>292</v>
      </c>
      <c r="D18060" s="32">
        <v>0.59166666666666667</v>
      </c>
      <c r="E18060">
        <v>10000</v>
      </c>
      <c r="G18060" s="31" t="s">
        <v>102</v>
      </c>
      <c r="H18060">
        <v>7</v>
      </c>
      <c r="I18060" s="31" t="s">
        <v>106</v>
      </c>
    </row>
    <row r="18061" spans="1:9" x14ac:dyDescent="0.3">
      <c r="A18061">
        <v>18103</v>
      </c>
      <c r="B18061">
        <v>5</v>
      </c>
      <c r="C18061">
        <v>292</v>
      </c>
      <c r="D18061" s="32">
        <v>0.56041666666666667</v>
      </c>
      <c r="E18061">
        <v>10000</v>
      </c>
      <c r="G18061" s="31" t="s">
        <v>97</v>
      </c>
      <c r="H18061">
        <v>7</v>
      </c>
      <c r="I18061" s="31" t="s">
        <v>105</v>
      </c>
    </row>
    <row r="18062" spans="1:9" x14ac:dyDescent="0.3">
      <c r="A18062">
        <v>18104</v>
      </c>
      <c r="B18062">
        <v>3</v>
      </c>
      <c r="C18062">
        <v>292</v>
      </c>
      <c r="D18062" s="32">
        <v>0.57847222222222228</v>
      </c>
      <c r="E18062">
        <v>10000</v>
      </c>
      <c r="G18062" s="31" t="s">
        <v>102</v>
      </c>
      <c r="H18062">
        <v>8</v>
      </c>
      <c r="I18062" s="31" t="s">
        <v>104</v>
      </c>
    </row>
    <row r="18063" spans="1:9" x14ac:dyDescent="0.3">
      <c r="A18063">
        <v>18105</v>
      </c>
      <c r="B18063">
        <v>2</v>
      </c>
      <c r="C18063">
        <v>292</v>
      </c>
      <c r="D18063" s="32">
        <v>0.59027777777777779</v>
      </c>
      <c r="E18063">
        <v>10000</v>
      </c>
      <c r="G18063" s="31" t="s">
        <v>97</v>
      </c>
      <c r="H18063">
        <v>8</v>
      </c>
      <c r="I18063" s="31" t="s">
        <v>98</v>
      </c>
    </row>
    <row r="18064" spans="1:9" x14ac:dyDescent="0.3">
      <c r="A18064">
        <v>18106</v>
      </c>
      <c r="B18064">
        <v>6</v>
      </c>
      <c r="C18064">
        <v>292</v>
      </c>
      <c r="D18064" s="32">
        <v>0.74305555555555558</v>
      </c>
      <c r="E18064">
        <v>10000</v>
      </c>
      <c r="G18064" s="31" t="s">
        <v>102</v>
      </c>
      <c r="H18064">
        <v>8</v>
      </c>
      <c r="I18064" s="31" t="s">
        <v>100</v>
      </c>
    </row>
    <row r="18065" spans="1:9" x14ac:dyDescent="0.3">
      <c r="A18065">
        <v>18107</v>
      </c>
      <c r="B18065">
        <v>4</v>
      </c>
      <c r="C18065">
        <v>292</v>
      </c>
      <c r="D18065" s="32">
        <v>0.55555555555555558</v>
      </c>
      <c r="E18065">
        <v>10000</v>
      </c>
      <c r="G18065" s="31" t="s">
        <v>97</v>
      </c>
      <c r="H18065">
        <v>8</v>
      </c>
      <c r="I18065" s="31" t="s">
        <v>103</v>
      </c>
    </row>
    <row r="18066" spans="1:9" x14ac:dyDescent="0.3">
      <c r="A18066">
        <v>18108</v>
      </c>
      <c r="B18066">
        <v>8</v>
      </c>
      <c r="C18066">
        <v>292</v>
      </c>
      <c r="D18066" s="32">
        <v>0.76458333333333328</v>
      </c>
      <c r="E18066">
        <v>10000</v>
      </c>
      <c r="G18066" s="31" t="s">
        <v>102</v>
      </c>
      <c r="H18066">
        <v>8</v>
      </c>
      <c r="I18066" s="31" t="s">
        <v>101</v>
      </c>
    </row>
    <row r="18067" spans="1:9" x14ac:dyDescent="0.3">
      <c r="A18067">
        <v>18109</v>
      </c>
      <c r="B18067">
        <v>7</v>
      </c>
      <c r="C18067">
        <v>292</v>
      </c>
      <c r="D18067" s="32">
        <v>0.67569444444444449</v>
      </c>
      <c r="E18067">
        <v>10000</v>
      </c>
      <c r="G18067" s="31" t="s">
        <v>102</v>
      </c>
      <c r="H18067">
        <v>8</v>
      </c>
      <c r="I18067" s="31" t="s">
        <v>106</v>
      </c>
    </row>
    <row r="18068" spans="1:9" x14ac:dyDescent="0.3">
      <c r="A18068">
        <v>18110</v>
      </c>
      <c r="B18068">
        <v>5</v>
      </c>
      <c r="C18068">
        <v>292</v>
      </c>
      <c r="D18068" s="32">
        <v>0.59861111111111109</v>
      </c>
      <c r="E18068">
        <v>13000</v>
      </c>
      <c r="F18068">
        <v>4000</v>
      </c>
      <c r="G18068" s="31" t="s">
        <v>102</v>
      </c>
      <c r="H18068">
        <v>8</v>
      </c>
      <c r="I18068" s="31" t="s">
        <v>105</v>
      </c>
    </row>
    <row r="18069" spans="1:9" x14ac:dyDescent="0.3">
      <c r="A18069">
        <v>18111</v>
      </c>
      <c r="B18069">
        <v>3</v>
      </c>
      <c r="C18069">
        <v>292</v>
      </c>
      <c r="D18069" s="32">
        <v>0.61597222222222225</v>
      </c>
      <c r="E18069">
        <v>10000</v>
      </c>
      <c r="F18069">
        <v>3000</v>
      </c>
      <c r="G18069" s="31" t="s">
        <v>97</v>
      </c>
      <c r="H18069">
        <v>9</v>
      </c>
      <c r="I18069" s="31" t="s">
        <v>104</v>
      </c>
    </row>
    <row r="18070" spans="1:9" x14ac:dyDescent="0.3">
      <c r="A18070">
        <v>18112</v>
      </c>
      <c r="B18070">
        <v>2</v>
      </c>
      <c r="C18070">
        <v>292</v>
      </c>
      <c r="D18070" s="32">
        <v>0.66319444444444442</v>
      </c>
      <c r="E18070">
        <v>10000</v>
      </c>
      <c r="G18070" s="31" t="s">
        <v>97</v>
      </c>
      <c r="H18070">
        <v>9</v>
      </c>
      <c r="I18070" s="31" t="s">
        <v>98</v>
      </c>
    </row>
    <row r="18071" spans="1:9" x14ac:dyDescent="0.3">
      <c r="A18071">
        <v>18113</v>
      </c>
      <c r="B18071">
        <v>6</v>
      </c>
      <c r="C18071">
        <v>292</v>
      </c>
      <c r="D18071" s="32">
        <v>0.77430555555555558</v>
      </c>
      <c r="E18071">
        <v>10000</v>
      </c>
      <c r="G18071" s="31" t="s">
        <v>97</v>
      </c>
      <c r="H18071">
        <v>9</v>
      </c>
      <c r="I18071" s="31" t="s">
        <v>100</v>
      </c>
    </row>
    <row r="18072" spans="1:9" x14ac:dyDescent="0.3">
      <c r="A18072">
        <v>18114</v>
      </c>
      <c r="B18072">
        <v>4</v>
      </c>
      <c r="C18072">
        <v>292</v>
      </c>
      <c r="D18072" s="32">
        <v>0.58125000000000004</v>
      </c>
      <c r="E18072">
        <v>13000</v>
      </c>
      <c r="G18072" s="31" t="s">
        <v>102</v>
      </c>
      <c r="H18072">
        <v>9</v>
      </c>
      <c r="I18072" s="31" t="s">
        <v>103</v>
      </c>
    </row>
    <row r="18073" spans="1:9" x14ac:dyDescent="0.3">
      <c r="A18073">
        <v>18115</v>
      </c>
      <c r="B18073">
        <v>8</v>
      </c>
      <c r="C18073">
        <v>292</v>
      </c>
      <c r="D18073" s="32">
        <v>0.82361111111111107</v>
      </c>
      <c r="E18073">
        <v>10000</v>
      </c>
      <c r="G18073" s="31" t="s">
        <v>97</v>
      </c>
      <c r="H18073">
        <v>9</v>
      </c>
      <c r="I18073" s="31" t="s">
        <v>101</v>
      </c>
    </row>
    <row r="18074" spans="1:9" x14ac:dyDescent="0.3">
      <c r="A18074">
        <v>18116</v>
      </c>
      <c r="B18074">
        <v>7</v>
      </c>
      <c r="C18074">
        <v>292</v>
      </c>
      <c r="D18074" s="32">
        <v>0.71180555555555558</v>
      </c>
      <c r="E18074">
        <v>10000</v>
      </c>
      <c r="F18074">
        <v>2000</v>
      </c>
      <c r="G18074" s="31" t="s">
        <v>97</v>
      </c>
      <c r="H18074">
        <v>9</v>
      </c>
      <c r="I18074" s="31" t="s">
        <v>106</v>
      </c>
    </row>
    <row r="18075" spans="1:9" x14ac:dyDescent="0.3">
      <c r="A18075">
        <v>18117</v>
      </c>
      <c r="B18075">
        <v>5</v>
      </c>
      <c r="C18075">
        <v>292</v>
      </c>
      <c r="D18075" s="32">
        <v>0.71111111111111114</v>
      </c>
      <c r="E18075">
        <v>10000</v>
      </c>
      <c r="G18075" s="31" t="s">
        <v>97</v>
      </c>
      <c r="H18075">
        <v>9</v>
      </c>
      <c r="I18075" s="31" t="s">
        <v>105</v>
      </c>
    </row>
    <row r="18076" spans="1:9" x14ac:dyDescent="0.3">
      <c r="A18076">
        <v>18118</v>
      </c>
      <c r="B18076">
        <v>3</v>
      </c>
      <c r="C18076">
        <v>292</v>
      </c>
      <c r="D18076" s="32">
        <v>0.67222222222222228</v>
      </c>
      <c r="E18076">
        <v>10000</v>
      </c>
      <c r="G18076" s="31" t="s">
        <v>102</v>
      </c>
      <c r="H18076">
        <v>10</v>
      </c>
      <c r="I18076" s="31" t="s">
        <v>104</v>
      </c>
    </row>
    <row r="18077" spans="1:9" x14ac:dyDescent="0.3">
      <c r="A18077">
        <v>18119</v>
      </c>
      <c r="B18077">
        <v>2</v>
      </c>
      <c r="C18077">
        <v>292</v>
      </c>
      <c r="D18077" s="32">
        <v>0.70208333333333328</v>
      </c>
      <c r="E18077">
        <v>10000</v>
      </c>
      <c r="G18077" s="31" t="s">
        <v>97</v>
      </c>
      <c r="H18077">
        <v>10</v>
      </c>
      <c r="I18077" s="31" t="s">
        <v>98</v>
      </c>
    </row>
    <row r="18078" spans="1:9" x14ac:dyDescent="0.3">
      <c r="A18078">
        <v>18120</v>
      </c>
      <c r="B18078">
        <v>6</v>
      </c>
      <c r="C18078">
        <v>292</v>
      </c>
      <c r="D18078" s="32">
        <v>0.8</v>
      </c>
      <c r="E18078">
        <v>10000</v>
      </c>
      <c r="G18078" s="31" t="s">
        <v>102</v>
      </c>
      <c r="H18078">
        <v>10</v>
      </c>
      <c r="I18078" s="31" t="s">
        <v>100</v>
      </c>
    </row>
    <row r="18079" spans="1:9" x14ac:dyDescent="0.3">
      <c r="A18079">
        <v>18121</v>
      </c>
      <c r="B18079">
        <v>4</v>
      </c>
      <c r="C18079">
        <v>292</v>
      </c>
      <c r="D18079" s="32">
        <v>0.67708333333333337</v>
      </c>
      <c r="E18079">
        <v>10000</v>
      </c>
      <c r="F18079">
        <v>2000</v>
      </c>
      <c r="G18079" s="31" t="s">
        <v>97</v>
      </c>
      <c r="H18079">
        <v>10</v>
      </c>
      <c r="I18079" s="31" t="s">
        <v>103</v>
      </c>
    </row>
    <row r="18080" spans="1:9" x14ac:dyDescent="0.3">
      <c r="A18080">
        <v>18122</v>
      </c>
      <c r="B18080">
        <v>7</v>
      </c>
      <c r="C18080">
        <v>292</v>
      </c>
      <c r="D18080" s="32">
        <v>0.75</v>
      </c>
      <c r="E18080">
        <v>10000</v>
      </c>
      <c r="G18080" s="31" t="s">
        <v>97</v>
      </c>
      <c r="H18080">
        <v>10</v>
      </c>
      <c r="I18080" s="31" t="s">
        <v>106</v>
      </c>
    </row>
    <row r="18081" spans="1:9" x14ac:dyDescent="0.3">
      <c r="A18081">
        <v>18123</v>
      </c>
      <c r="B18081">
        <v>5</v>
      </c>
      <c r="C18081">
        <v>292</v>
      </c>
      <c r="D18081" s="32">
        <v>0.74027777777777781</v>
      </c>
      <c r="E18081">
        <v>10000</v>
      </c>
      <c r="G18081" s="31" t="s">
        <v>97</v>
      </c>
      <c r="H18081">
        <v>10</v>
      </c>
      <c r="I18081" s="31" t="s">
        <v>105</v>
      </c>
    </row>
    <row r="18082" spans="1:9" x14ac:dyDescent="0.3">
      <c r="A18082">
        <v>18124</v>
      </c>
      <c r="B18082">
        <v>3</v>
      </c>
      <c r="C18082">
        <v>292</v>
      </c>
      <c r="D18082" s="32">
        <v>0.7416666666666667</v>
      </c>
      <c r="E18082">
        <v>10000</v>
      </c>
      <c r="G18082" s="31" t="s">
        <v>102</v>
      </c>
      <c r="H18082">
        <v>11</v>
      </c>
      <c r="I18082" s="31" t="s">
        <v>104</v>
      </c>
    </row>
    <row r="18083" spans="1:9" x14ac:dyDescent="0.3">
      <c r="A18083">
        <v>18125</v>
      </c>
      <c r="B18083">
        <v>2</v>
      </c>
      <c r="C18083">
        <v>292</v>
      </c>
      <c r="D18083" s="32">
        <v>0.7729166666666667</v>
      </c>
      <c r="E18083">
        <v>10000</v>
      </c>
      <c r="G18083" s="31" t="s">
        <v>97</v>
      </c>
      <c r="H18083">
        <v>11</v>
      </c>
      <c r="I18083" s="31" t="s">
        <v>98</v>
      </c>
    </row>
    <row r="18084" spans="1:9" x14ac:dyDescent="0.3">
      <c r="A18084">
        <v>18126</v>
      </c>
      <c r="B18084">
        <v>6</v>
      </c>
      <c r="C18084">
        <v>292</v>
      </c>
      <c r="D18084" s="32">
        <v>0.81597222222222221</v>
      </c>
      <c r="E18084">
        <v>10000</v>
      </c>
      <c r="G18084" s="31" t="s">
        <v>97</v>
      </c>
      <c r="H18084">
        <v>11</v>
      </c>
      <c r="I18084" s="31" t="s">
        <v>100</v>
      </c>
    </row>
    <row r="18085" spans="1:9" x14ac:dyDescent="0.3">
      <c r="A18085">
        <v>18127</v>
      </c>
      <c r="B18085">
        <v>4</v>
      </c>
      <c r="C18085">
        <v>292</v>
      </c>
      <c r="D18085" s="32">
        <v>0.69444444444444442</v>
      </c>
      <c r="E18085">
        <v>10000</v>
      </c>
      <c r="G18085" s="31" t="s">
        <v>97</v>
      </c>
      <c r="H18085">
        <v>11</v>
      </c>
      <c r="I18085" s="31" t="s">
        <v>103</v>
      </c>
    </row>
    <row r="18086" spans="1:9" x14ac:dyDescent="0.3">
      <c r="A18086">
        <v>18128</v>
      </c>
      <c r="B18086">
        <v>7</v>
      </c>
      <c r="C18086">
        <v>292</v>
      </c>
      <c r="D18086" s="32">
        <v>0.79861111111111116</v>
      </c>
      <c r="E18086">
        <v>10000</v>
      </c>
      <c r="G18086" s="31" t="s">
        <v>102</v>
      </c>
      <c r="H18086">
        <v>11</v>
      </c>
      <c r="I18086" s="31" t="s">
        <v>106</v>
      </c>
    </row>
    <row r="18087" spans="1:9" x14ac:dyDescent="0.3">
      <c r="A18087">
        <v>18129</v>
      </c>
      <c r="B18087">
        <v>5</v>
      </c>
      <c r="C18087">
        <v>292</v>
      </c>
      <c r="D18087" s="32">
        <v>0.78194444444444444</v>
      </c>
      <c r="E18087">
        <v>10000</v>
      </c>
      <c r="F18087">
        <v>2000</v>
      </c>
      <c r="G18087" s="31" t="s">
        <v>102</v>
      </c>
      <c r="H18087">
        <v>11</v>
      </c>
      <c r="I18087" s="31" t="s">
        <v>105</v>
      </c>
    </row>
    <row r="18088" spans="1:9" x14ac:dyDescent="0.3">
      <c r="A18088">
        <v>18130</v>
      </c>
      <c r="B18088">
        <v>3</v>
      </c>
      <c r="C18088">
        <v>292</v>
      </c>
      <c r="D18088" s="32">
        <v>0.75763888888888886</v>
      </c>
      <c r="E18088">
        <v>10000</v>
      </c>
      <c r="F18088">
        <v>5000</v>
      </c>
      <c r="G18088" s="31" t="s">
        <v>97</v>
      </c>
      <c r="H18088">
        <v>12</v>
      </c>
      <c r="I18088" s="31" t="s">
        <v>104</v>
      </c>
    </row>
    <row r="18089" spans="1:9" x14ac:dyDescent="0.3">
      <c r="A18089">
        <v>18131</v>
      </c>
      <c r="B18089">
        <v>2</v>
      </c>
      <c r="C18089">
        <v>292</v>
      </c>
      <c r="D18089" s="32">
        <v>0.7993055555555556</v>
      </c>
      <c r="E18089">
        <v>10000</v>
      </c>
      <c r="G18089" s="31" t="s">
        <v>97</v>
      </c>
      <c r="H18089">
        <v>12</v>
      </c>
      <c r="I18089" s="31" t="s">
        <v>98</v>
      </c>
    </row>
    <row r="18090" spans="1:9" x14ac:dyDescent="0.3">
      <c r="A18090">
        <v>18132</v>
      </c>
      <c r="B18090">
        <v>6</v>
      </c>
      <c r="C18090">
        <v>292</v>
      </c>
      <c r="D18090" s="32"/>
      <c r="E18090">
        <v>10000</v>
      </c>
      <c r="F18090">
        <v>10000</v>
      </c>
      <c r="G18090" s="31" t="s">
        <v>97</v>
      </c>
      <c r="H18090">
        <v>12</v>
      </c>
      <c r="I18090" s="31" t="s">
        <v>100</v>
      </c>
    </row>
    <row r="18091" spans="1:9" x14ac:dyDescent="0.3">
      <c r="A18091">
        <v>18133</v>
      </c>
      <c r="B18091">
        <v>4</v>
      </c>
      <c r="C18091">
        <v>292</v>
      </c>
      <c r="D18091" s="32">
        <v>0.72013888888888888</v>
      </c>
      <c r="E18091">
        <v>10000</v>
      </c>
      <c r="G18091" s="31" t="s">
        <v>97</v>
      </c>
      <c r="H18091">
        <v>12</v>
      </c>
      <c r="I18091" s="31" t="s">
        <v>103</v>
      </c>
    </row>
    <row r="18092" spans="1:9" x14ac:dyDescent="0.3">
      <c r="A18092">
        <v>18134</v>
      </c>
      <c r="B18092">
        <v>7</v>
      </c>
      <c r="C18092">
        <v>292</v>
      </c>
      <c r="D18092" s="32">
        <v>0.81597222222222221</v>
      </c>
      <c r="E18092">
        <v>10000</v>
      </c>
      <c r="G18092" s="31" t="s">
        <v>102</v>
      </c>
      <c r="H18092">
        <v>12</v>
      </c>
      <c r="I18092" s="31" t="s">
        <v>106</v>
      </c>
    </row>
    <row r="18093" spans="1:9" x14ac:dyDescent="0.3">
      <c r="A18093">
        <v>18135</v>
      </c>
      <c r="B18093">
        <v>5</v>
      </c>
      <c r="C18093">
        <v>292</v>
      </c>
      <c r="D18093" s="32">
        <v>0.80486111111111114</v>
      </c>
      <c r="E18093">
        <v>10000</v>
      </c>
      <c r="G18093" s="31" t="s">
        <v>102</v>
      </c>
      <c r="H18093">
        <v>12</v>
      </c>
      <c r="I18093" s="31" t="s">
        <v>105</v>
      </c>
    </row>
    <row r="18094" spans="1:9" x14ac:dyDescent="0.3">
      <c r="A18094">
        <v>18136</v>
      </c>
      <c r="B18094">
        <v>3</v>
      </c>
      <c r="C18094">
        <v>292</v>
      </c>
      <c r="D18094" s="32">
        <v>0.79513888888888884</v>
      </c>
      <c r="E18094">
        <v>13000</v>
      </c>
      <c r="G18094" s="31" t="s">
        <v>102</v>
      </c>
      <c r="H18094">
        <v>13</v>
      </c>
      <c r="I18094" s="31" t="s">
        <v>104</v>
      </c>
    </row>
    <row r="18095" spans="1:9" x14ac:dyDescent="0.3">
      <c r="A18095">
        <v>18137</v>
      </c>
      <c r="B18095">
        <v>2</v>
      </c>
      <c r="C18095">
        <v>292</v>
      </c>
      <c r="D18095" s="32">
        <v>0.81458333333333333</v>
      </c>
      <c r="E18095">
        <v>10000</v>
      </c>
      <c r="F18095">
        <v>1000</v>
      </c>
      <c r="G18095" s="31" t="s">
        <v>102</v>
      </c>
      <c r="H18095">
        <v>13</v>
      </c>
      <c r="I18095" s="31" t="s">
        <v>98</v>
      </c>
    </row>
    <row r="18096" spans="1:9" x14ac:dyDescent="0.3">
      <c r="A18096">
        <v>18138</v>
      </c>
      <c r="B18096">
        <v>4</v>
      </c>
      <c r="C18096">
        <v>292</v>
      </c>
      <c r="D18096" s="32">
        <v>0.74861111111111112</v>
      </c>
      <c r="E18096">
        <v>10000</v>
      </c>
      <c r="G18096" s="31" t="s">
        <v>97</v>
      </c>
      <c r="H18096">
        <v>13</v>
      </c>
      <c r="I18096" s="31" t="s">
        <v>103</v>
      </c>
    </row>
    <row r="18097" spans="1:9" x14ac:dyDescent="0.3">
      <c r="A18097">
        <v>18139</v>
      </c>
      <c r="B18097">
        <v>7</v>
      </c>
      <c r="C18097">
        <v>292</v>
      </c>
      <c r="D18097" s="32"/>
      <c r="E18097">
        <v>10000</v>
      </c>
      <c r="G18097" s="31" t="s">
        <v>102</v>
      </c>
      <c r="H18097">
        <v>13</v>
      </c>
      <c r="I18097" s="31" t="s">
        <v>106</v>
      </c>
    </row>
    <row r="18098" spans="1:9" x14ac:dyDescent="0.3">
      <c r="A18098">
        <v>18140</v>
      </c>
      <c r="B18098">
        <v>5</v>
      </c>
      <c r="C18098">
        <v>292</v>
      </c>
      <c r="D18098" s="32">
        <v>0.82847222222222228</v>
      </c>
      <c r="E18098">
        <v>10000</v>
      </c>
      <c r="F18098">
        <v>3000</v>
      </c>
      <c r="G18098" s="31" t="s">
        <v>102</v>
      </c>
      <c r="H18098">
        <v>13</v>
      </c>
      <c r="I18098" s="31" t="s">
        <v>105</v>
      </c>
    </row>
    <row r="18099" spans="1:9" x14ac:dyDescent="0.3">
      <c r="A18099">
        <v>18141</v>
      </c>
      <c r="B18099">
        <v>3</v>
      </c>
      <c r="C18099">
        <v>292</v>
      </c>
      <c r="D18099" s="32"/>
      <c r="E18099">
        <v>10000</v>
      </c>
      <c r="G18099" s="31" t="s">
        <v>97</v>
      </c>
      <c r="H18099">
        <v>14</v>
      </c>
      <c r="I18099" s="31" t="s">
        <v>104</v>
      </c>
    </row>
    <row r="18100" spans="1:9" x14ac:dyDescent="0.3">
      <c r="A18100">
        <v>18142</v>
      </c>
      <c r="B18100">
        <v>2</v>
      </c>
      <c r="C18100">
        <v>292</v>
      </c>
      <c r="D18100" s="32">
        <v>0.83263888888888893</v>
      </c>
      <c r="E18100">
        <v>10000</v>
      </c>
      <c r="F18100">
        <v>2000</v>
      </c>
      <c r="G18100" s="31" t="s">
        <v>97</v>
      </c>
      <c r="H18100">
        <v>14</v>
      </c>
      <c r="I18100" s="31" t="s">
        <v>98</v>
      </c>
    </row>
    <row r="18101" spans="1:9" x14ac:dyDescent="0.3">
      <c r="A18101">
        <v>18143</v>
      </c>
      <c r="B18101">
        <v>4</v>
      </c>
      <c r="C18101">
        <v>292</v>
      </c>
      <c r="D18101" s="32">
        <v>0.79791666666666672</v>
      </c>
      <c r="E18101">
        <v>10000</v>
      </c>
      <c r="G18101" s="31" t="s">
        <v>97</v>
      </c>
      <c r="H18101">
        <v>14</v>
      </c>
      <c r="I18101" s="31" t="s">
        <v>103</v>
      </c>
    </row>
    <row r="18102" spans="1:9" x14ac:dyDescent="0.3">
      <c r="A18102">
        <v>18144</v>
      </c>
      <c r="B18102">
        <v>5</v>
      </c>
      <c r="C18102">
        <v>292</v>
      </c>
      <c r="D18102" s="32">
        <v>0.84861111111111109</v>
      </c>
      <c r="E18102">
        <v>10000</v>
      </c>
      <c r="G18102" s="31" t="s">
        <v>102</v>
      </c>
      <c r="H18102">
        <v>14</v>
      </c>
      <c r="I18102" s="31" t="s">
        <v>105</v>
      </c>
    </row>
    <row r="18103" spans="1:9" x14ac:dyDescent="0.3">
      <c r="A18103">
        <v>18145</v>
      </c>
      <c r="B18103">
        <v>4</v>
      </c>
      <c r="C18103">
        <v>292</v>
      </c>
      <c r="D18103" s="32">
        <v>0.82291666666666663</v>
      </c>
      <c r="E18103">
        <v>10000</v>
      </c>
      <c r="G18103" s="31" t="s">
        <v>97</v>
      </c>
      <c r="H18103">
        <v>15</v>
      </c>
      <c r="I18103" s="31" t="s">
        <v>103</v>
      </c>
    </row>
    <row r="18104" spans="1:9" x14ac:dyDescent="0.3">
      <c r="A18104">
        <v>18146</v>
      </c>
      <c r="B18104">
        <v>4</v>
      </c>
      <c r="C18104">
        <v>292</v>
      </c>
      <c r="D18104" s="32"/>
      <c r="E18104">
        <v>10000</v>
      </c>
      <c r="G18104" s="31" t="s">
        <v>97</v>
      </c>
      <c r="H18104">
        <v>16</v>
      </c>
      <c r="I18104" s="31" t="s">
        <v>103</v>
      </c>
    </row>
    <row r="18105" spans="1:9" x14ac:dyDescent="0.3">
      <c r="A18105">
        <v>18147</v>
      </c>
      <c r="B18105">
        <v>3</v>
      </c>
      <c r="C18105">
        <v>293</v>
      </c>
      <c r="D18105" s="32">
        <v>0.44791666666666669</v>
      </c>
      <c r="E18105">
        <v>13000</v>
      </c>
      <c r="G18105" s="31" t="s">
        <v>102</v>
      </c>
      <c r="H18105">
        <v>4</v>
      </c>
      <c r="I18105" s="31" t="s">
        <v>104</v>
      </c>
    </row>
    <row r="18106" spans="1:9" x14ac:dyDescent="0.3">
      <c r="A18106">
        <v>18148</v>
      </c>
      <c r="B18106">
        <v>2</v>
      </c>
      <c r="C18106">
        <v>293</v>
      </c>
      <c r="D18106" s="32">
        <v>0.44027777777777777</v>
      </c>
      <c r="E18106">
        <v>10000</v>
      </c>
      <c r="F18106">
        <v>1000</v>
      </c>
      <c r="G18106" s="31" t="s">
        <v>97</v>
      </c>
      <c r="H18106">
        <v>4</v>
      </c>
      <c r="I18106" s="31" t="s">
        <v>98</v>
      </c>
    </row>
    <row r="18107" spans="1:9" x14ac:dyDescent="0.3">
      <c r="A18107">
        <v>18149</v>
      </c>
      <c r="B18107">
        <v>1</v>
      </c>
      <c r="C18107">
        <v>293</v>
      </c>
      <c r="D18107" s="32">
        <v>0.44027777777777777</v>
      </c>
      <c r="E18107">
        <v>10000</v>
      </c>
      <c r="G18107" s="31" t="s">
        <v>97</v>
      </c>
      <c r="H18107">
        <v>4</v>
      </c>
      <c r="I18107" s="31" t="s">
        <v>99</v>
      </c>
    </row>
    <row r="18108" spans="1:9" x14ac:dyDescent="0.3">
      <c r="A18108">
        <v>18150</v>
      </c>
      <c r="B18108">
        <v>4</v>
      </c>
      <c r="C18108">
        <v>293</v>
      </c>
      <c r="D18108" s="32">
        <v>0.44722222222222224</v>
      </c>
      <c r="E18108">
        <v>13000</v>
      </c>
      <c r="F18108">
        <v>1000</v>
      </c>
      <c r="G18108" s="31" t="s">
        <v>97</v>
      </c>
      <c r="H18108">
        <v>4</v>
      </c>
      <c r="I18108" s="31" t="s">
        <v>103</v>
      </c>
    </row>
    <row r="18109" spans="1:9" x14ac:dyDescent="0.3">
      <c r="A18109">
        <v>18151</v>
      </c>
      <c r="B18109">
        <v>8</v>
      </c>
      <c r="C18109">
        <v>293</v>
      </c>
      <c r="D18109" s="32">
        <v>0.45277777777777778</v>
      </c>
      <c r="E18109">
        <v>10000</v>
      </c>
      <c r="G18109" s="31" t="s">
        <v>97</v>
      </c>
      <c r="H18109">
        <v>4</v>
      </c>
      <c r="I18109" s="31" t="s">
        <v>101</v>
      </c>
    </row>
    <row r="18110" spans="1:9" x14ac:dyDescent="0.3">
      <c r="A18110">
        <v>18152</v>
      </c>
      <c r="B18110">
        <v>5</v>
      </c>
      <c r="C18110">
        <v>293</v>
      </c>
      <c r="D18110" s="32">
        <v>0.44791666666666669</v>
      </c>
      <c r="E18110">
        <v>10000</v>
      </c>
      <c r="G18110" s="31" t="s">
        <v>102</v>
      </c>
      <c r="H18110">
        <v>4</v>
      </c>
      <c r="I18110" s="31" t="s">
        <v>105</v>
      </c>
    </row>
    <row r="18111" spans="1:9" x14ac:dyDescent="0.3">
      <c r="A18111">
        <v>18153</v>
      </c>
      <c r="B18111">
        <v>3</v>
      </c>
      <c r="C18111">
        <v>293</v>
      </c>
      <c r="D18111" s="32">
        <v>0.46875</v>
      </c>
      <c r="E18111">
        <v>10000</v>
      </c>
      <c r="G18111" s="31" t="s">
        <v>97</v>
      </c>
      <c r="H18111">
        <v>5</v>
      </c>
      <c r="I18111" s="31" t="s">
        <v>104</v>
      </c>
    </row>
    <row r="18112" spans="1:9" x14ac:dyDescent="0.3">
      <c r="A18112">
        <v>18154</v>
      </c>
      <c r="B18112">
        <v>2</v>
      </c>
      <c r="C18112">
        <v>293</v>
      </c>
      <c r="D18112" s="32">
        <v>0.46666666666666667</v>
      </c>
      <c r="E18112">
        <v>10000</v>
      </c>
      <c r="G18112" s="31" t="s">
        <v>97</v>
      </c>
      <c r="H18112">
        <v>5</v>
      </c>
      <c r="I18112" s="31" t="s">
        <v>98</v>
      </c>
    </row>
    <row r="18113" spans="1:9" x14ac:dyDescent="0.3">
      <c r="A18113">
        <v>18155</v>
      </c>
      <c r="B18113">
        <v>1</v>
      </c>
      <c r="C18113">
        <v>293</v>
      </c>
      <c r="D18113" s="32">
        <v>0.47083333333333333</v>
      </c>
      <c r="E18113">
        <v>10000</v>
      </c>
      <c r="G18113" s="31" t="s">
        <v>97</v>
      </c>
      <c r="H18113">
        <v>5</v>
      </c>
      <c r="I18113" s="31" t="s">
        <v>99</v>
      </c>
    </row>
    <row r="18114" spans="1:9" x14ac:dyDescent="0.3">
      <c r="A18114">
        <v>18156</v>
      </c>
      <c r="B18114">
        <v>4</v>
      </c>
      <c r="C18114">
        <v>293</v>
      </c>
      <c r="D18114" s="32">
        <v>0.46944444444444444</v>
      </c>
      <c r="E18114">
        <v>10000</v>
      </c>
      <c r="G18114" s="31" t="s">
        <v>97</v>
      </c>
      <c r="H18114">
        <v>5</v>
      </c>
      <c r="I18114" s="31" t="s">
        <v>103</v>
      </c>
    </row>
    <row r="18115" spans="1:9" x14ac:dyDescent="0.3">
      <c r="A18115">
        <v>18157</v>
      </c>
      <c r="B18115">
        <v>8</v>
      </c>
      <c r="C18115">
        <v>293</v>
      </c>
      <c r="D18115" s="32">
        <v>0.49305555555555558</v>
      </c>
      <c r="E18115">
        <v>10000</v>
      </c>
      <c r="G18115" s="31" t="s">
        <v>102</v>
      </c>
      <c r="H18115">
        <v>5</v>
      </c>
      <c r="I18115" s="31" t="s">
        <v>101</v>
      </c>
    </row>
    <row r="18116" spans="1:9" x14ac:dyDescent="0.3">
      <c r="A18116">
        <v>18158</v>
      </c>
      <c r="B18116">
        <v>5</v>
      </c>
      <c r="C18116">
        <v>293</v>
      </c>
      <c r="D18116" s="32">
        <v>0.47361111111111109</v>
      </c>
      <c r="E18116">
        <v>10000</v>
      </c>
      <c r="G18116" s="31" t="s">
        <v>97</v>
      </c>
      <c r="H18116">
        <v>5</v>
      </c>
      <c r="I18116" s="31" t="s">
        <v>105</v>
      </c>
    </row>
    <row r="18117" spans="1:9" x14ac:dyDescent="0.3">
      <c r="A18117">
        <v>18159</v>
      </c>
      <c r="B18117">
        <v>3</v>
      </c>
      <c r="C18117">
        <v>293</v>
      </c>
      <c r="D18117" s="32">
        <v>0.48680555555555555</v>
      </c>
      <c r="E18117">
        <v>10000</v>
      </c>
      <c r="G18117" s="31" t="s">
        <v>97</v>
      </c>
      <c r="H18117">
        <v>6</v>
      </c>
      <c r="I18117" s="31" t="s">
        <v>104</v>
      </c>
    </row>
    <row r="18118" spans="1:9" x14ac:dyDescent="0.3">
      <c r="A18118">
        <v>18160</v>
      </c>
      <c r="B18118">
        <v>2</v>
      </c>
      <c r="C18118">
        <v>293</v>
      </c>
      <c r="D18118" s="32">
        <v>0.48958333333333331</v>
      </c>
      <c r="E18118">
        <v>10000</v>
      </c>
      <c r="G18118" s="31" t="s">
        <v>102</v>
      </c>
      <c r="H18118">
        <v>6</v>
      </c>
      <c r="I18118" s="31" t="s">
        <v>98</v>
      </c>
    </row>
    <row r="18119" spans="1:9" x14ac:dyDescent="0.3">
      <c r="A18119">
        <v>18161</v>
      </c>
      <c r="B18119">
        <v>1</v>
      </c>
      <c r="C18119">
        <v>293</v>
      </c>
      <c r="D18119" s="32">
        <v>0.48680555555555555</v>
      </c>
      <c r="E18119">
        <v>6000</v>
      </c>
      <c r="G18119" s="31" t="s">
        <v>102</v>
      </c>
      <c r="H18119">
        <v>6</v>
      </c>
      <c r="I18119" s="31" t="s">
        <v>99</v>
      </c>
    </row>
    <row r="18120" spans="1:9" x14ac:dyDescent="0.3">
      <c r="A18120">
        <v>18162</v>
      </c>
      <c r="B18120">
        <v>4</v>
      </c>
      <c r="C18120">
        <v>293</v>
      </c>
      <c r="D18120" s="32">
        <v>0.49652777777777779</v>
      </c>
      <c r="E18120">
        <v>10000</v>
      </c>
      <c r="G18120" s="31" t="s">
        <v>97</v>
      </c>
      <c r="H18120">
        <v>6</v>
      </c>
      <c r="I18120" s="31" t="s">
        <v>103</v>
      </c>
    </row>
    <row r="18121" spans="1:9" x14ac:dyDescent="0.3">
      <c r="A18121">
        <v>18163</v>
      </c>
      <c r="B18121">
        <v>8</v>
      </c>
      <c r="C18121">
        <v>293</v>
      </c>
      <c r="D18121" s="32">
        <v>0.51666666666666672</v>
      </c>
      <c r="E18121">
        <v>10000</v>
      </c>
      <c r="G18121" s="31" t="s">
        <v>102</v>
      </c>
      <c r="H18121">
        <v>6</v>
      </c>
      <c r="I18121" s="31" t="s">
        <v>101</v>
      </c>
    </row>
    <row r="18122" spans="1:9" x14ac:dyDescent="0.3">
      <c r="A18122">
        <v>18164</v>
      </c>
      <c r="B18122">
        <v>5</v>
      </c>
      <c r="C18122">
        <v>293</v>
      </c>
      <c r="D18122" s="32">
        <v>0.51111111111111107</v>
      </c>
      <c r="E18122">
        <v>10000</v>
      </c>
      <c r="G18122" s="31" t="s">
        <v>97</v>
      </c>
      <c r="H18122">
        <v>6</v>
      </c>
      <c r="I18122" s="31" t="s">
        <v>105</v>
      </c>
    </row>
    <row r="18123" spans="1:9" x14ac:dyDescent="0.3">
      <c r="A18123">
        <v>18165</v>
      </c>
      <c r="B18123">
        <v>3</v>
      </c>
      <c r="C18123">
        <v>293</v>
      </c>
      <c r="D18123" s="32">
        <v>0.51527777777777772</v>
      </c>
      <c r="E18123">
        <v>10000</v>
      </c>
      <c r="F18123">
        <v>2000</v>
      </c>
      <c r="G18123" s="31" t="s">
        <v>102</v>
      </c>
      <c r="H18123">
        <v>7</v>
      </c>
      <c r="I18123" s="31" t="s">
        <v>104</v>
      </c>
    </row>
    <row r="18124" spans="1:9" x14ac:dyDescent="0.3">
      <c r="A18124">
        <v>18166</v>
      </c>
      <c r="B18124">
        <v>2</v>
      </c>
      <c r="C18124">
        <v>293</v>
      </c>
      <c r="D18124" s="32">
        <v>0.5083333333333333</v>
      </c>
      <c r="E18124">
        <v>10000</v>
      </c>
      <c r="G18124" s="31" t="s">
        <v>102</v>
      </c>
      <c r="H18124">
        <v>7</v>
      </c>
      <c r="I18124" s="31" t="s">
        <v>98</v>
      </c>
    </row>
    <row r="18125" spans="1:9" x14ac:dyDescent="0.3">
      <c r="A18125">
        <v>18167</v>
      </c>
      <c r="B18125">
        <v>1</v>
      </c>
      <c r="C18125">
        <v>293</v>
      </c>
      <c r="D18125" s="32">
        <v>0.42083333333333334</v>
      </c>
      <c r="E18125">
        <v>10000</v>
      </c>
      <c r="G18125" s="31" t="s">
        <v>102</v>
      </c>
      <c r="H18125">
        <v>7</v>
      </c>
      <c r="I18125" s="31" t="s">
        <v>99</v>
      </c>
    </row>
    <row r="18126" spans="1:9" x14ac:dyDescent="0.3">
      <c r="A18126">
        <v>18168</v>
      </c>
      <c r="B18126">
        <v>4</v>
      </c>
      <c r="C18126">
        <v>293</v>
      </c>
      <c r="D18126" s="32">
        <v>0.52013888888888893</v>
      </c>
      <c r="E18126">
        <v>10000</v>
      </c>
      <c r="G18126" s="31" t="s">
        <v>102</v>
      </c>
      <c r="H18126">
        <v>7</v>
      </c>
      <c r="I18126" s="31" t="s">
        <v>103</v>
      </c>
    </row>
    <row r="18127" spans="1:9" x14ac:dyDescent="0.3">
      <c r="A18127">
        <v>18169</v>
      </c>
      <c r="B18127">
        <v>8</v>
      </c>
      <c r="C18127">
        <v>293</v>
      </c>
      <c r="D18127" s="32">
        <v>0.59861111111111109</v>
      </c>
      <c r="E18127">
        <v>10000</v>
      </c>
      <c r="G18127" s="31" t="s">
        <v>97</v>
      </c>
      <c r="H18127">
        <v>7</v>
      </c>
      <c r="I18127" s="31" t="s">
        <v>101</v>
      </c>
    </row>
    <row r="18128" spans="1:9" x14ac:dyDescent="0.3">
      <c r="A18128">
        <v>18170</v>
      </c>
      <c r="B18128">
        <v>5</v>
      </c>
      <c r="C18128">
        <v>293</v>
      </c>
      <c r="D18128" s="32">
        <v>0.57361111111111107</v>
      </c>
      <c r="E18128">
        <v>10000</v>
      </c>
      <c r="G18128" s="31" t="s">
        <v>97</v>
      </c>
      <c r="H18128">
        <v>7</v>
      </c>
      <c r="I18128" s="31" t="s">
        <v>105</v>
      </c>
    </row>
    <row r="18129" spans="1:9" x14ac:dyDescent="0.3">
      <c r="A18129">
        <v>18171</v>
      </c>
      <c r="B18129">
        <v>3</v>
      </c>
      <c r="C18129">
        <v>293</v>
      </c>
      <c r="D18129" s="32">
        <v>0.56874999999999998</v>
      </c>
      <c r="E18129">
        <v>10000</v>
      </c>
      <c r="G18129" s="31" t="s">
        <v>102</v>
      </c>
      <c r="H18129">
        <v>8</v>
      </c>
      <c r="I18129" s="31" t="s">
        <v>104</v>
      </c>
    </row>
    <row r="18130" spans="1:9" x14ac:dyDescent="0.3">
      <c r="A18130">
        <v>18172</v>
      </c>
      <c r="B18130">
        <v>2</v>
      </c>
      <c r="C18130">
        <v>293</v>
      </c>
      <c r="D18130" s="32">
        <v>0.52500000000000002</v>
      </c>
      <c r="E18130">
        <v>10000</v>
      </c>
      <c r="G18130" s="31" t="s">
        <v>97</v>
      </c>
      <c r="H18130">
        <v>8</v>
      </c>
      <c r="I18130" s="31" t="s">
        <v>98</v>
      </c>
    </row>
    <row r="18131" spans="1:9" x14ac:dyDescent="0.3">
      <c r="A18131">
        <v>18173</v>
      </c>
      <c r="B18131">
        <v>1</v>
      </c>
      <c r="C18131">
        <v>293</v>
      </c>
      <c r="D18131" s="32">
        <v>0.5805555555555556</v>
      </c>
      <c r="E18131">
        <v>13000</v>
      </c>
      <c r="F18131">
        <v>2000</v>
      </c>
      <c r="G18131" s="31" t="s">
        <v>97</v>
      </c>
      <c r="H18131">
        <v>8</v>
      </c>
      <c r="I18131" s="31" t="s">
        <v>99</v>
      </c>
    </row>
    <row r="18132" spans="1:9" x14ac:dyDescent="0.3">
      <c r="A18132">
        <v>18174</v>
      </c>
      <c r="B18132">
        <v>4</v>
      </c>
      <c r="C18132">
        <v>293</v>
      </c>
      <c r="D18132" s="32">
        <v>0.55833333333333335</v>
      </c>
      <c r="E18132">
        <v>10000</v>
      </c>
      <c r="G18132" s="31" t="s">
        <v>97</v>
      </c>
      <c r="H18132">
        <v>8</v>
      </c>
      <c r="I18132" s="31" t="s">
        <v>103</v>
      </c>
    </row>
    <row r="18133" spans="1:9" x14ac:dyDescent="0.3">
      <c r="A18133">
        <v>18175</v>
      </c>
      <c r="B18133">
        <v>8</v>
      </c>
      <c r="C18133">
        <v>293</v>
      </c>
      <c r="D18133" s="32">
        <v>0.57638888888888884</v>
      </c>
      <c r="E18133">
        <v>10000</v>
      </c>
      <c r="G18133" s="31" t="s">
        <v>102</v>
      </c>
      <c r="H18133">
        <v>8</v>
      </c>
      <c r="I18133" s="31" t="s">
        <v>101</v>
      </c>
    </row>
    <row r="18134" spans="1:9" x14ac:dyDescent="0.3">
      <c r="A18134">
        <v>18176</v>
      </c>
      <c r="B18134">
        <v>5</v>
      </c>
      <c r="C18134">
        <v>293</v>
      </c>
      <c r="D18134" s="32">
        <v>0.61736111111111114</v>
      </c>
      <c r="E18134">
        <v>10000</v>
      </c>
      <c r="G18134" s="31" t="s">
        <v>97</v>
      </c>
      <c r="H18134">
        <v>8</v>
      </c>
      <c r="I18134" s="31" t="s">
        <v>105</v>
      </c>
    </row>
    <row r="18135" spans="1:9" x14ac:dyDescent="0.3">
      <c r="A18135">
        <v>18177</v>
      </c>
      <c r="B18135">
        <v>3</v>
      </c>
      <c r="C18135">
        <v>293</v>
      </c>
      <c r="D18135" s="32">
        <v>0.58958333333333335</v>
      </c>
      <c r="E18135">
        <v>10000</v>
      </c>
      <c r="G18135" s="31" t="s">
        <v>97</v>
      </c>
      <c r="H18135">
        <v>9</v>
      </c>
      <c r="I18135" s="31" t="s">
        <v>104</v>
      </c>
    </row>
    <row r="18136" spans="1:9" x14ac:dyDescent="0.3">
      <c r="A18136">
        <v>18178</v>
      </c>
      <c r="B18136">
        <v>2</v>
      </c>
      <c r="C18136">
        <v>293</v>
      </c>
      <c r="D18136" s="32">
        <v>0.55069444444444449</v>
      </c>
      <c r="E18136">
        <v>13000</v>
      </c>
      <c r="G18136" s="31" t="s">
        <v>97</v>
      </c>
      <c r="H18136">
        <v>9</v>
      </c>
      <c r="I18136" s="31" t="s">
        <v>98</v>
      </c>
    </row>
    <row r="18137" spans="1:9" x14ac:dyDescent="0.3">
      <c r="A18137">
        <v>18179</v>
      </c>
      <c r="B18137">
        <v>1</v>
      </c>
      <c r="C18137">
        <v>293</v>
      </c>
      <c r="D18137" s="32">
        <v>0.60069444444444442</v>
      </c>
      <c r="E18137">
        <v>10000</v>
      </c>
      <c r="G18137" s="31" t="s">
        <v>97</v>
      </c>
      <c r="H18137">
        <v>9</v>
      </c>
      <c r="I18137" s="31" t="s">
        <v>99</v>
      </c>
    </row>
    <row r="18138" spans="1:9" x14ac:dyDescent="0.3">
      <c r="A18138">
        <v>18180</v>
      </c>
      <c r="B18138">
        <v>4</v>
      </c>
      <c r="C18138">
        <v>293</v>
      </c>
      <c r="D18138" s="32">
        <v>0.58125000000000004</v>
      </c>
      <c r="E18138">
        <v>13000</v>
      </c>
      <c r="G18138" s="31" t="s">
        <v>97</v>
      </c>
      <c r="H18138">
        <v>9</v>
      </c>
      <c r="I18138" s="31" t="s">
        <v>103</v>
      </c>
    </row>
    <row r="18139" spans="1:9" x14ac:dyDescent="0.3">
      <c r="A18139">
        <v>18181</v>
      </c>
      <c r="B18139">
        <v>8</v>
      </c>
      <c r="C18139">
        <v>293</v>
      </c>
      <c r="D18139" s="32">
        <v>0.63611111111111107</v>
      </c>
      <c r="E18139">
        <v>10000</v>
      </c>
      <c r="F18139">
        <v>2000</v>
      </c>
      <c r="G18139" s="31" t="s">
        <v>102</v>
      </c>
      <c r="H18139">
        <v>9</v>
      </c>
      <c r="I18139" s="31" t="s">
        <v>101</v>
      </c>
    </row>
    <row r="18140" spans="1:9" x14ac:dyDescent="0.3">
      <c r="A18140">
        <v>18182</v>
      </c>
      <c r="B18140">
        <v>5</v>
      </c>
      <c r="C18140">
        <v>293</v>
      </c>
      <c r="D18140" s="32">
        <v>0.64861111111111114</v>
      </c>
      <c r="E18140">
        <v>10000</v>
      </c>
      <c r="G18140" s="31" t="s">
        <v>102</v>
      </c>
      <c r="H18140">
        <v>9</v>
      </c>
      <c r="I18140" s="31" t="s">
        <v>105</v>
      </c>
    </row>
    <row r="18141" spans="1:9" x14ac:dyDescent="0.3">
      <c r="A18141">
        <v>18183</v>
      </c>
      <c r="B18141">
        <v>3</v>
      </c>
      <c r="C18141">
        <v>293</v>
      </c>
      <c r="D18141" s="32">
        <v>0.62013888888888891</v>
      </c>
      <c r="E18141">
        <v>10000</v>
      </c>
      <c r="G18141" s="31" t="s">
        <v>102</v>
      </c>
      <c r="H18141">
        <v>10</v>
      </c>
      <c r="I18141" s="31" t="s">
        <v>104</v>
      </c>
    </row>
    <row r="18142" spans="1:9" x14ac:dyDescent="0.3">
      <c r="A18142">
        <v>18184</v>
      </c>
      <c r="B18142">
        <v>2</v>
      </c>
      <c r="C18142">
        <v>293</v>
      </c>
      <c r="D18142" s="32">
        <v>0.56388888888888888</v>
      </c>
      <c r="E18142">
        <v>10000</v>
      </c>
      <c r="F18142">
        <v>3000</v>
      </c>
      <c r="G18142" s="31" t="s">
        <v>97</v>
      </c>
      <c r="H18142">
        <v>10</v>
      </c>
      <c r="I18142" s="31" t="s">
        <v>98</v>
      </c>
    </row>
    <row r="18143" spans="1:9" x14ac:dyDescent="0.3">
      <c r="A18143">
        <v>18185</v>
      </c>
      <c r="B18143">
        <v>1</v>
      </c>
      <c r="C18143">
        <v>293</v>
      </c>
      <c r="D18143" s="32">
        <v>0.63749999999999996</v>
      </c>
      <c r="E18143">
        <v>10000</v>
      </c>
      <c r="G18143" s="31" t="s">
        <v>97</v>
      </c>
      <c r="H18143">
        <v>10</v>
      </c>
      <c r="I18143" s="31" t="s">
        <v>99</v>
      </c>
    </row>
    <row r="18144" spans="1:9" x14ac:dyDescent="0.3">
      <c r="A18144">
        <v>18186</v>
      </c>
      <c r="B18144">
        <v>4</v>
      </c>
      <c r="C18144">
        <v>293</v>
      </c>
      <c r="D18144" s="32">
        <v>0.6</v>
      </c>
      <c r="E18144">
        <v>10000</v>
      </c>
      <c r="G18144" s="31" t="s">
        <v>97</v>
      </c>
      <c r="H18144">
        <v>10</v>
      </c>
      <c r="I18144" s="31" t="s">
        <v>103</v>
      </c>
    </row>
    <row r="18145" spans="1:9" x14ac:dyDescent="0.3">
      <c r="A18145">
        <v>18187</v>
      </c>
      <c r="B18145">
        <v>8</v>
      </c>
      <c r="C18145">
        <v>293</v>
      </c>
      <c r="D18145" s="32">
        <v>0.66180555555555554</v>
      </c>
      <c r="E18145">
        <v>10000</v>
      </c>
      <c r="G18145" s="31" t="s">
        <v>102</v>
      </c>
      <c r="H18145">
        <v>10</v>
      </c>
      <c r="I18145" s="31" t="s">
        <v>101</v>
      </c>
    </row>
    <row r="18146" spans="1:9" x14ac:dyDescent="0.3">
      <c r="A18146">
        <v>18188</v>
      </c>
      <c r="B18146">
        <v>5</v>
      </c>
      <c r="C18146">
        <v>293</v>
      </c>
      <c r="D18146" s="32">
        <v>0.6875</v>
      </c>
      <c r="E18146">
        <v>10000</v>
      </c>
      <c r="F18146">
        <v>4000</v>
      </c>
      <c r="G18146" s="31" t="s">
        <v>97</v>
      </c>
      <c r="H18146">
        <v>10</v>
      </c>
      <c r="I18146" s="31" t="s">
        <v>105</v>
      </c>
    </row>
    <row r="18147" spans="1:9" x14ac:dyDescent="0.3">
      <c r="A18147">
        <v>18189</v>
      </c>
      <c r="B18147">
        <v>3</v>
      </c>
      <c r="C18147">
        <v>293</v>
      </c>
      <c r="D18147" s="32">
        <v>0.64513888888888893</v>
      </c>
      <c r="E18147">
        <v>10000</v>
      </c>
      <c r="G18147" s="31" t="s">
        <v>102</v>
      </c>
      <c r="H18147">
        <v>11</v>
      </c>
      <c r="I18147" s="31" t="s">
        <v>104</v>
      </c>
    </row>
    <row r="18148" spans="1:9" x14ac:dyDescent="0.3">
      <c r="A18148">
        <v>18190</v>
      </c>
      <c r="B18148">
        <v>2</v>
      </c>
      <c r="C18148">
        <v>293</v>
      </c>
      <c r="D18148" s="32">
        <v>0.59305555555555556</v>
      </c>
      <c r="E18148">
        <v>10000</v>
      </c>
      <c r="G18148" s="31" t="s">
        <v>97</v>
      </c>
      <c r="H18148">
        <v>11</v>
      </c>
      <c r="I18148" s="31" t="s">
        <v>98</v>
      </c>
    </row>
    <row r="18149" spans="1:9" x14ac:dyDescent="0.3">
      <c r="A18149">
        <v>18191</v>
      </c>
      <c r="B18149">
        <v>1</v>
      </c>
      <c r="C18149">
        <v>293</v>
      </c>
      <c r="D18149" s="32">
        <v>0.66319444444444442</v>
      </c>
      <c r="E18149">
        <v>10000</v>
      </c>
      <c r="G18149" s="31" t="s">
        <v>102</v>
      </c>
      <c r="H18149">
        <v>11</v>
      </c>
      <c r="I18149" s="31" t="s">
        <v>99</v>
      </c>
    </row>
    <row r="18150" spans="1:9" x14ac:dyDescent="0.3">
      <c r="A18150">
        <v>18192</v>
      </c>
      <c r="B18150">
        <v>4</v>
      </c>
      <c r="C18150">
        <v>293</v>
      </c>
      <c r="D18150" s="32">
        <v>0.64097222222222228</v>
      </c>
      <c r="E18150">
        <v>10000</v>
      </c>
      <c r="G18150" s="31" t="s">
        <v>102</v>
      </c>
      <c r="H18150">
        <v>11</v>
      </c>
      <c r="I18150" s="31" t="s">
        <v>103</v>
      </c>
    </row>
    <row r="18151" spans="1:9" x14ac:dyDescent="0.3">
      <c r="A18151">
        <v>18193</v>
      </c>
      <c r="B18151">
        <v>8</v>
      </c>
      <c r="C18151">
        <v>293</v>
      </c>
      <c r="D18151" s="32">
        <v>0.67986111111111114</v>
      </c>
      <c r="E18151">
        <v>10000</v>
      </c>
      <c r="G18151" s="31" t="s">
        <v>102</v>
      </c>
      <c r="H18151">
        <v>11</v>
      </c>
      <c r="I18151" s="31" t="s">
        <v>101</v>
      </c>
    </row>
    <row r="18152" spans="1:9" x14ac:dyDescent="0.3">
      <c r="A18152">
        <v>18194</v>
      </c>
      <c r="B18152">
        <v>5</v>
      </c>
      <c r="C18152">
        <v>293</v>
      </c>
      <c r="D18152" s="32">
        <v>0.70416666666666672</v>
      </c>
      <c r="E18152">
        <v>10000</v>
      </c>
      <c r="G18152" s="31" t="s">
        <v>97</v>
      </c>
      <c r="H18152">
        <v>11</v>
      </c>
      <c r="I18152" s="31" t="s">
        <v>105</v>
      </c>
    </row>
    <row r="18153" spans="1:9" x14ac:dyDescent="0.3">
      <c r="A18153">
        <v>18195</v>
      </c>
      <c r="B18153">
        <v>3</v>
      </c>
      <c r="C18153">
        <v>293</v>
      </c>
      <c r="D18153" s="32">
        <v>0.67291666666666672</v>
      </c>
      <c r="E18153">
        <v>10000</v>
      </c>
      <c r="G18153" s="31" t="s">
        <v>102</v>
      </c>
      <c r="H18153">
        <v>12</v>
      </c>
      <c r="I18153" s="31" t="s">
        <v>104</v>
      </c>
    </row>
    <row r="18154" spans="1:9" x14ac:dyDescent="0.3">
      <c r="A18154">
        <v>18196</v>
      </c>
      <c r="B18154">
        <v>2</v>
      </c>
      <c r="C18154">
        <v>293</v>
      </c>
      <c r="D18154" s="32">
        <v>0.62777777777777777</v>
      </c>
      <c r="E18154">
        <v>10000</v>
      </c>
      <c r="G18154" s="31" t="s">
        <v>102</v>
      </c>
      <c r="H18154">
        <v>12</v>
      </c>
      <c r="I18154" s="31" t="s">
        <v>98</v>
      </c>
    </row>
    <row r="18155" spans="1:9" x14ac:dyDescent="0.3">
      <c r="A18155">
        <v>18197</v>
      </c>
      <c r="B18155">
        <v>1</v>
      </c>
      <c r="C18155">
        <v>293</v>
      </c>
      <c r="D18155" s="32">
        <v>0.72777777777777775</v>
      </c>
      <c r="E18155">
        <v>10000</v>
      </c>
      <c r="G18155" s="31" t="s">
        <v>97</v>
      </c>
      <c r="H18155">
        <v>12</v>
      </c>
      <c r="I18155" s="31" t="s">
        <v>99</v>
      </c>
    </row>
    <row r="18156" spans="1:9" x14ac:dyDescent="0.3">
      <c r="A18156">
        <v>18198</v>
      </c>
      <c r="B18156">
        <v>4</v>
      </c>
      <c r="C18156">
        <v>293</v>
      </c>
      <c r="D18156" s="32">
        <v>0.65902777777777777</v>
      </c>
      <c r="E18156">
        <v>10000</v>
      </c>
      <c r="G18156" s="31" t="s">
        <v>102</v>
      </c>
      <c r="H18156">
        <v>12</v>
      </c>
      <c r="I18156" s="31" t="s">
        <v>103</v>
      </c>
    </row>
    <row r="18157" spans="1:9" x14ac:dyDescent="0.3">
      <c r="A18157">
        <v>18199</v>
      </c>
      <c r="B18157">
        <v>8</v>
      </c>
      <c r="C18157">
        <v>293</v>
      </c>
      <c r="D18157" s="32">
        <v>0.69791666666666663</v>
      </c>
      <c r="E18157">
        <v>10000</v>
      </c>
      <c r="G18157" s="31" t="s">
        <v>102</v>
      </c>
      <c r="H18157">
        <v>12</v>
      </c>
      <c r="I18157" s="31" t="s">
        <v>101</v>
      </c>
    </row>
    <row r="18158" spans="1:9" x14ac:dyDescent="0.3">
      <c r="A18158">
        <v>18200</v>
      </c>
      <c r="B18158">
        <v>5</v>
      </c>
      <c r="C18158">
        <v>293</v>
      </c>
      <c r="D18158" s="32">
        <v>0.72430555555555554</v>
      </c>
      <c r="E18158">
        <v>10000</v>
      </c>
      <c r="G18158" s="31" t="s">
        <v>102</v>
      </c>
      <c r="H18158">
        <v>12</v>
      </c>
      <c r="I18158" s="31" t="s">
        <v>105</v>
      </c>
    </row>
    <row r="18159" spans="1:9" x14ac:dyDescent="0.3">
      <c r="A18159">
        <v>18201</v>
      </c>
      <c r="B18159">
        <v>3</v>
      </c>
      <c r="C18159">
        <v>293</v>
      </c>
      <c r="D18159" s="32">
        <v>0.7006944444444444</v>
      </c>
      <c r="E18159">
        <v>10000</v>
      </c>
      <c r="G18159" s="31" t="s">
        <v>97</v>
      </c>
      <c r="H18159">
        <v>13</v>
      </c>
      <c r="I18159" s="31" t="s">
        <v>104</v>
      </c>
    </row>
    <row r="18160" spans="1:9" x14ac:dyDescent="0.3">
      <c r="A18160">
        <v>18202</v>
      </c>
      <c r="B18160">
        <v>2</v>
      </c>
      <c r="C18160">
        <v>293</v>
      </c>
      <c r="D18160" s="32">
        <v>0.65625</v>
      </c>
      <c r="E18160">
        <v>10000</v>
      </c>
      <c r="G18160" s="31" t="s">
        <v>102</v>
      </c>
      <c r="H18160">
        <v>13</v>
      </c>
      <c r="I18160" s="31" t="s">
        <v>98</v>
      </c>
    </row>
    <row r="18161" spans="1:9" x14ac:dyDescent="0.3">
      <c r="A18161">
        <v>18203</v>
      </c>
      <c r="B18161">
        <v>1</v>
      </c>
      <c r="C18161">
        <v>293</v>
      </c>
      <c r="D18161" s="32">
        <v>0.75069444444444444</v>
      </c>
      <c r="E18161">
        <v>10000</v>
      </c>
      <c r="G18161" s="31" t="s">
        <v>102</v>
      </c>
      <c r="H18161">
        <v>13</v>
      </c>
      <c r="I18161" s="31" t="s">
        <v>99</v>
      </c>
    </row>
    <row r="18162" spans="1:9" x14ac:dyDescent="0.3">
      <c r="A18162">
        <v>18204</v>
      </c>
      <c r="B18162">
        <v>4</v>
      </c>
      <c r="C18162">
        <v>293</v>
      </c>
      <c r="D18162" s="32">
        <v>0.68958333333333333</v>
      </c>
      <c r="E18162">
        <v>10000</v>
      </c>
      <c r="G18162" s="31" t="s">
        <v>97</v>
      </c>
      <c r="H18162">
        <v>13</v>
      </c>
      <c r="I18162" s="31" t="s">
        <v>103</v>
      </c>
    </row>
    <row r="18163" spans="1:9" x14ac:dyDescent="0.3">
      <c r="A18163">
        <v>18205</v>
      </c>
      <c r="B18163">
        <v>8</v>
      </c>
      <c r="C18163">
        <v>293</v>
      </c>
      <c r="D18163" s="32">
        <v>0.74861111111111112</v>
      </c>
      <c r="E18163">
        <v>10000</v>
      </c>
      <c r="G18163" s="31" t="s">
        <v>102</v>
      </c>
      <c r="H18163">
        <v>13</v>
      </c>
      <c r="I18163" s="31" t="s">
        <v>101</v>
      </c>
    </row>
    <row r="18164" spans="1:9" x14ac:dyDescent="0.3">
      <c r="A18164">
        <v>18206</v>
      </c>
      <c r="B18164">
        <v>5</v>
      </c>
      <c r="C18164">
        <v>293</v>
      </c>
      <c r="D18164" s="32">
        <v>0.74027777777777781</v>
      </c>
      <c r="E18164">
        <v>10000</v>
      </c>
      <c r="G18164" s="31" t="s">
        <v>97</v>
      </c>
      <c r="H18164">
        <v>13</v>
      </c>
      <c r="I18164" s="31" t="s">
        <v>105</v>
      </c>
    </row>
    <row r="18165" spans="1:9" x14ac:dyDescent="0.3">
      <c r="A18165">
        <v>18207</v>
      </c>
      <c r="B18165">
        <v>3</v>
      </c>
      <c r="C18165">
        <v>293</v>
      </c>
      <c r="D18165" s="32">
        <v>0.72430555555555554</v>
      </c>
      <c r="E18165">
        <v>10000</v>
      </c>
      <c r="F18165">
        <v>1000</v>
      </c>
      <c r="G18165" s="31" t="s">
        <v>102</v>
      </c>
      <c r="H18165">
        <v>14</v>
      </c>
      <c r="I18165" s="31" t="s">
        <v>104</v>
      </c>
    </row>
    <row r="18166" spans="1:9" x14ac:dyDescent="0.3">
      <c r="A18166">
        <v>18208</v>
      </c>
      <c r="B18166">
        <v>2</v>
      </c>
      <c r="C18166">
        <v>293</v>
      </c>
      <c r="D18166" s="32">
        <v>0.67569444444444449</v>
      </c>
      <c r="E18166">
        <v>10000</v>
      </c>
      <c r="G18166" s="31" t="s">
        <v>102</v>
      </c>
      <c r="H18166">
        <v>14</v>
      </c>
      <c r="I18166" s="31" t="s">
        <v>98</v>
      </c>
    </row>
    <row r="18167" spans="1:9" x14ac:dyDescent="0.3">
      <c r="A18167">
        <v>18209</v>
      </c>
      <c r="B18167">
        <v>1</v>
      </c>
      <c r="C18167">
        <v>293</v>
      </c>
      <c r="D18167" s="32">
        <v>0.77847222222222223</v>
      </c>
      <c r="E18167">
        <v>10000</v>
      </c>
      <c r="G18167" s="31" t="s">
        <v>102</v>
      </c>
      <c r="H18167">
        <v>14</v>
      </c>
      <c r="I18167" s="31" t="s">
        <v>99</v>
      </c>
    </row>
    <row r="18168" spans="1:9" x14ac:dyDescent="0.3">
      <c r="A18168">
        <v>18210</v>
      </c>
      <c r="B18168">
        <v>4</v>
      </c>
      <c r="C18168">
        <v>293</v>
      </c>
      <c r="D18168" s="32">
        <v>0.73541666666666672</v>
      </c>
      <c r="E18168">
        <v>10000</v>
      </c>
      <c r="G18168" s="31" t="s">
        <v>97</v>
      </c>
      <c r="H18168">
        <v>14</v>
      </c>
      <c r="I18168" s="31" t="s">
        <v>103</v>
      </c>
    </row>
    <row r="18169" spans="1:9" x14ac:dyDescent="0.3">
      <c r="A18169">
        <v>18211</v>
      </c>
      <c r="B18169">
        <v>8</v>
      </c>
      <c r="C18169">
        <v>293</v>
      </c>
      <c r="D18169" s="32">
        <v>0.77152777777777781</v>
      </c>
      <c r="E18169">
        <v>13000</v>
      </c>
      <c r="G18169" s="31" t="s">
        <v>102</v>
      </c>
      <c r="H18169">
        <v>14</v>
      </c>
      <c r="I18169" s="31" t="s">
        <v>101</v>
      </c>
    </row>
    <row r="18170" spans="1:9" x14ac:dyDescent="0.3">
      <c r="A18170">
        <v>18212</v>
      </c>
      <c r="B18170">
        <v>5</v>
      </c>
      <c r="C18170">
        <v>293</v>
      </c>
      <c r="D18170" s="32">
        <v>0.75972222222222219</v>
      </c>
      <c r="E18170">
        <v>10000</v>
      </c>
      <c r="G18170" s="31" t="s">
        <v>97</v>
      </c>
      <c r="H18170">
        <v>14</v>
      </c>
      <c r="I18170" s="31" t="s">
        <v>105</v>
      </c>
    </row>
    <row r="18171" spans="1:9" x14ac:dyDescent="0.3">
      <c r="A18171">
        <v>18213</v>
      </c>
      <c r="B18171">
        <v>3</v>
      </c>
      <c r="C18171">
        <v>293</v>
      </c>
      <c r="D18171" s="32">
        <v>0.7270833333333333</v>
      </c>
      <c r="E18171">
        <v>10000</v>
      </c>
      <c r="G18171" s="31" t="s">
        <v>97</v>
      </c>
      <c r="H18171">
        <v>15</v>
      </c>
      <c r="I18171" s="31" t="s">
        <v>104</v>
      </c>
    </row>
    <row r="18172" spans="1:9" x14ac:dyDescent="0.3">
      <c r="A18172">
        <v>18214</v>
      </c>
      <c r="B18172">
        <v>2</v>
      </c>
      <c r="C18172">
        <v>293</v>
      </c>
      <c r="D18172" s="32">
        <v>0.68611111111111112</v>
      </c>
      <c r="E18172">
        <v>10000</v>
      </c>
      <c r="G18172" s="31" t="s">
        <v>102</v>
      </c>
      <c r="H18172">
        <v>15</v>
      </c>
      <c r="I18172" s="31" t="s">
        <v>98</v>
      </c>
    </row>
    <row r="18173" spans="1:9" x14ac:dyDescent="0.3">
      <c r="A18173">
        <v>18215</v>
      </c>
      <c r="B18173">
        <v>1</v>
      </c>
      <c r="C18173">
        <v>293</v>
      </c>
      <c r="D18173" s="32">
        <v>0.8208333333333333</v>
      </c>
      <c r="E18173">
        <v>10000</v>
      </c>
      <c r="G18173" s="31" t="s">
        <v>102</v>
      </c>
      <c r="H18173">
        <v>15</v>
      </c>
      <c r="I18173" s="31" t="s">
        <v>99</v>
      </c>
    </row>
    <row r="18174" spans="1:9" x14ac:dyDescent="0.3">
      <c r="A18174">
        <v>18216</v>
      </c>
      <c r="B18174">
        <v>4</v>
      </c>
      <c r="C18174">
        <v>293</v>
      </c>
      <c r="D18174" s="32">
        <v>0.76388888888888884</v>
      </c>
      <c r="E18174">
        <v>10000</v>
      </c>
      <c r="G18174" s="31" t="s">
        <v>102</v>
      </c>
      <c r="H18174">
        <v>15</v>
      </c>
      <c r="I18174" s="31" t="s">
        <v>103</v>
      </c>
    </row>
    <row r="18175" spans="1:9" x14ac:dyDescent="0.3">
      <c r="A18175">
        <v>18217</v>
      </c>
      <c r="B18175">
        <v>8</v>
      </c>
      <c r="C18175">
        <v>293</v>
      </c>
      <c r="D18175" s="32">
        <v>0.78819444444444442</v>
      </c>
      <c r="E18175">
        <v>10000</v>
      </c>
      <c r="F18175">
        <v>2000</v>
      </c>
      <c r="G18175" s="31" t="s">
        <v>102</v>
      </c>
      <c r="H18175">
        <v>15</v>
      </c>
      <c r="I18175" s="31" t="s">
        <v>101</v>
      </c>
    </row>
    <row r="18176" spans="1:9" x14ac:dyDescent="0.3">
      <c r="A18176">
        <v>18218</v>
      </c>
      <c r="B18176">
        <v>5</v>
      </c>
      <c r="C18176">
        <v>293</v>
      </c>
      <c r="D18176" s="32">
        <v>0.77430555555555558</v>
      </c>
      <c r="E18176">
        <v>10000</v>
      </c>
      <c r="F18176">
        <v>1000</v>
      </c>
      <c r="G18176" s="31" t="s">
        <v>97</v>
      </c>
      <c r="H18176">
        <v>15</v>
      </c>
      <c r="I18176" s="31" t="s">
        <v>105</v>
      </c>
    </row>
    <row r="18177" spans="1:9" x14ac:dyDescent="0.3">
      <c r="A18177">
        <v>18219</v>
      </c>
      <c r="B18177">
        <v>3</v>
      </c>
      <c r="C18177">
        <v>293</v>
      </c>
      <c r="D18177" s="32">
        <v>0.77638888888888891</v>
      </c>
      <c r="E18177">
        <v>10000</v>
      </c>
      <c r="G18177" s="31" t="s">
        <v>102</v>
      </c>
      <c r="H18177">
        <v>16</v>
      </c>
      <c r="I18177" s="31" t="s">
        <v>104</v>
      </c>
    </row>
    <row r="18178" spans="1:9" x14ac:dyDescent="0.3">
      <c r="A18178">
        <v>18220</v>
      </c>
      <c r="B18178">
        <v>2</v>
      </c>
      <c r="C18178">
        <v>293</v>
      </c>
      <c r="D18178" s="32">
        <v>0.72847222222222219</v>
      </c>
      <c r="E18178">
        <v>10000</v>
      </c>
      <c r="G18178" s="31" t="s">
        <v>102</v>
      </c>
      <c r="H18178">
        <v>16</v>
      </c>
      <c r="I18178" s="31" t="s">
        <v>98</v>
      </c>
    </row>
    <row r="18179" spans="1:9" x14ac:dyDescent="0.3">
      <c r="A18179">
        <v>18221</v>
      </c>
      <c r="B18179">
        <v>4</v>
      </c>
      <c r="C18179">
        <v>293</v>
      </c>
      <c r="D18179" s="32">
        <v>0.79791666666666672</v>
      </c>
      <c r="E18179">
        <v>10000</v>
      </c>
      <c r="G18179" s="31" t="s">
        <v>97</v>
      </c>
      <c r="H18179">
        <v>16</v>
      </c>
      <c r="I18179" s="31" t="s">
        <v>103</v>
      </c>
    </row>
    <row r="18180" spans="1:9" x14ac:dyDescent="0.3">
      <c r="A18180">
        <v>18222</v>
      </c>
      <c r="B18180">
        <v>8</v>
      </c>
      <c r="C18180">
        <v>293</v>
      </c>
      <c r="D18180" s="32">
        <v>0.84652777777777777</v>
      </c>
      <c r="E18180">
        <v>13000</v>
      </c>
      <c r="G18180" s="31" t="s">
        <v>102</v>
      </c>
      <c r="H18180">
        <v>16</v>
      </c>
      <c r="I18180" s="31" t="s">
        <v>101</v>
      </c>
    </row>
    <row r="18181" spans="1:9" x14ac:dyDescent="0.3">
      <c r="A18181">
        <v>18223</v>
      </c>
      <c r="B18181">
        <v>5</v>
      </c>
      <c r="C18181">
        <v>293</v>
      </c>
      <c r="D18181" s="32">
        <v>0.79791666666666672</v>
      </c>
      <c r="E18181">
        <v>10000</v>
      </c>
      <c r="G18181" s="31" t="s">
        <v>97</v>
      </c>
      <c r="H18181">
        <v>16</v>
      </c>
      <c r="I18181" s="31" t="s">
        <v>105</v>
      </c>
    </row>
    <row r="18182" spans="1:9" x14ac:dyDescent="0.3">
      <c r="A18182">
        <v>18224</v>
      </c>
      <c r="B18182">
        <v>3</v>
      </c>
      <c r="C18182">
        <v>293</v>
      </c>
      <c r="D18182" s="32">
        <v>0.8041666666666667</v>
      </c>
      <c r="E18182">
        <v>10000</v>
      </c>
      <c r="F18182">
        <v>4000</v>
      </c>
      <c r="G18182" s="31" t="s">
        <v>102</v>
      </c>
      <c r="H18182">
        <v>17</v>
      </c>
      <c r="I18182" s="31" t="s">
        <v>104</v>
      </c>
    </row>
    <row r="18183" spans="1:9" x14ac:dyDescent="0.3">
      <c r="A18183">
        <v>18225</v>
      </c>
      <c r="B18183">
        <v>2</v>
      </c>
      <c r="C18183">
        <v>293</v>
      </c>
      <c r="D18183" s="32">
        <v>0.75277777777777777</v>
      </c>
      <c r="E18183">
        <v>10000</v>
      </c>
      <c r="G18183" s="31" t="s">
        <v>102</v>
      </c>
      <c r="H18183">
        <v>17</v>
      </c>
      <c r="I18183" s="31" t="s">
        <v>98</v>
      </c>
    </row>
    <row r="18184" spans="1:9" x14ac:dyDescent="0.3">
      <c r="A18184">
        <v>18226</v>
      </c>
      <c r="B18184">
        <v>4</v>
      </c>
      <c r="C18184">
        <v>293</v>
      </c>
      <c r="D18184" s="32">
        <v>0.82152777777777775</v>
      </c>
      <c r="E18184">
        <v>10000</v>
      </c>
      <c r="G18184" s="31" t="s">
        <v>97</v>
      </c>
      <c r="H18184">
        <v>17</v>
      </c>
      <c r="I18184" s="31" t="s">
        <v>103</v>
      </c>
    </row>
    <row r="18185" spans="1:9" x14ac:dyDescent="0.3">
      <c r="A18185">
        <v>18227</v>
      </c>
      <c r="B18185">
        <v>5</v>
      </c>
      <c r="C18185">
        <v>293</v>
      </c>
      <c r="D18185" s="32">
        <v>0.81527777777777777</v>
      </c>
      <c r="E18185">
        <v>10000</v>
      </c>
      <c r="G18185" s="31" t="s">
        <v>97</v>
      </c>
      <c r="H18185">
        <v>17</v>
      </c>
      <c r="I18185" s="31" t="s">
        <v>105</v>
      </c>
    </row>
    <row r="18186" spans="1:9" x14ac:dyDescent="0.3">
      <c r="A18186">
        <v>18228</v>
      </c>
      <c r="B18186">
        <v>3</v>
      </c>
      <c r="C18186">
        <v>293</v>
      </c>
      <c r="D18186" s="32">
        <v>0.84027777777777779</v>
      </c>
      <c r="E18186">
        <v>10000</v>
      </c>
      <c r="G18186" s="31" t="s">
        <v>102</v>
      </c>
      <c r="H18186">
        <v>18</v>
      </c>
      <c r="I18186" s="31" t="s">
        <v>104</v>
      </c>
    </row>
    <row r="18187" spans="1:9" x14ac:dyDescent="0.3">
      <c r="A18187">
        <v>18229</v>
      </c>
      <c r="B18187">
        <v>2</v>
      </c>
      <c r="C18187">
        <v>293</v>
      </c>
      <c r="D18187" s="32">
        <v>0.78402777777777777</v>
      </c>
      <c r="E18187">
        <v>10000</v>
      </c>
      <c r="G18187" s="31" t="s">
        <v>102</v>
      </c>
      <c r="H18187">
        <v>18</v>
      </c>
      <c r="I18187" s="31" t="s">
        <v>98</v>
      </c>
    </row>
    <row r="18188" spans="1:9" x14ac:dyDescent="0.3">
      <c r="A18188">
        <v>18230</v>
      </c>
      <c r="B18188">
        <v>4</v>
      </c>
      <c r="C18188">
        <v>293</v>
      </c>
      <c r="D18188" s="32">
        <v>0.84375</v>
      </c>
      <c r="E18188">
        <v>10000</v>
      </c>
      <c r="G18188" s="31" t="s">
        <v>97</v>
      </c>
      <c r="H18188">
        <v>18</v>
      </c>
      <c r="I18188" s="31" t="s">
        <v>103</v>
      </c>
    </row>
    <row r="18189" spans="1:9" x14ac:dyDescent="0.3">
      <c r="A18189">
        <v>18231</v>
      </c>
      <c r="B18189">
        <v>5</v>
      </c>
      <c r="C18189">
        <v>293</v>
      </c>
      <c r="D18189" s="32">
        <v>8.3333333333333329E-2</v>
      </c>
      <c r="E18189">
        <v>10000</v>
      </c>
      <c r="G18189" s="31" t="s">
        <v>97</v>
      </c>
      <c r="H18189">
        <v>18</v>
      </c>
      <c r="I18189" s="31" t="s">
        <v>105</v>
      </c>
    </row>
    <row r="18190" spans="1:9" x14ac:dyDescent="0.3">
      <c r="A18190">
        <v>18232</v>
      </c>
      <c r="B18190">
        <v>2</v>
      </c>
      <c r="C18190">
        <v>293</v>
      </c>
      <c r="D18190" s="32">
        <v>0.83472222222222225</v>
      </c>
      <c r="E18190">
        <v>10000</v>
      </c>
      <c r="G18190" s="31" t="s">
        <v>102</v>
      </c>
      <c r="H18190">
        <v>19</v>
      </c>
      <c r="I18190" s="31" t="s">
        <v>98</v>
      </c>
    </row>
    <row r="18191" spans="1:9" x14ac:dyDescent="0.3">
      <c r="A18191">
        <v>18233</v>
      </c>
      <c r="B18191">
        <v>5</v>
      </c>
      <c r="C18191">
        <v>293</v>
      </c>
      <c r="D18191" s="32">
        <v>0.85277777777777775</v>
      </c>
      <c r="E18191">
        <v>10000</v>
      </c>
      <c r="G18191" s="31" t="s">
        <v>102</v>
      </c>
      <c r="H18191">
        <v>19</v>
      </c>
      <c r="I18191" s="31" t="s">
        <v>105</v>
      </c>
    </row>
    <row r="18192" spans="1:9" x14ac:dyDescent="0.3">
      <c r="A18192">
        <v>18234</v>
      </c>
      <c r="B18192">
        <v>3</v>
      </c>
      <c r="C18192">
        <v>294</v>
      </c>
      <c r="D18192" s="32">
        <v>0.44722222222222224</v>
      </c>
      <c r="E18192">
        <v>10000</v>
      </c>
      <c r="F18192">
        <v>2000</v>
      </c>
      <c r="G18192" s="31" t="s">
        <v>102</v>
      </c>
      <c r="H18192">
        <v>4</v>
      </c>
      <c r="I18192" s="31" t="s">
        <v>104</v>
      </c>
    </row>
    <row r="18193" spans="1:9" x14ac:dyDescent="0.3">
      <c r="A18193">
        <v>18235</v>
      </c>
      <c r="B18193">
        <v>1</v>
      </c>
      <c r="C18193">
        <v>294</v>
      </c>
      <c r="D18193" s="32">
        <v>0.46805555555555556</v>
      </c>
      <c r="E18193">
        <v>13000</v>
      </c>
      <c r="G18193" s="31" t="s">
        <v>97</v>
      </c>
      <c r="H18193">
        <v>4</v>
      </c>
      <c r="I18193" s="31" t="s">
        <v>99</v>
      </c>
    </row>
    <row r="18194" spans="1:9" x14ac:dyDescent="0.3">
      <c r="A18194">
        <v>18236</v>
      </c>
      <c r="B18194">
        <v>6</v>
      </c>
      <c r="C18194">
        <v>294</v>
      </c>
      <c r="D18194" s="32">
        <v>0.53888888888888886</v>
      </c>
      <c r="E18194">
        <v>10000</v>
      </c>
      <c r="G18194" s="31" t="s">
        <v>97</v>
      </c>
      <c r="H18194">
        <v>4</v>
      </c>
      <c r="I18194" s="31" t="s">
        <v>100</v>
      </c>
    </row>
    <row r="18195" spans="1:9" x14ac:dyDescent="0.3">
      <c r="A18195">
        <v>18237</v>
      </c>
      <c r="B18195">
        <v>8</v>
      </c>
      <c r="C18195">
        <v>294</v>
      </c>
      <c r="D18195" s="32">
        <v>0.45902777777777776</v>
      </c>
      <c r="E18195">
        <v>10000</v>
      </c>
      <c r="G18195" s="31" t="s">
        <v>97</v>
      </c>
      <c r="H18195">
        <v>4</v>
      </c>
      <c r="I18195" s="31" t="s">
        <v>101</v>
      </c>
    </row>
    <row r="18196" spans="1:9" x14ac:dyDescent="0.3">
      <c r="A18196">
        <v>18238</v>
      </c>
      <c r="B18196">
        <v>5</v>
      </c>
      <c r="C18196">
        <v>294</v>
      </c>
      <c r="D18196" s="32">
        <v>0.42499999999999999</v>
      </c>
      <c r="E18196">
        <v>10000</v>
      </c>
      <c r="G18196" s="31" t="s">
        <v>97</v>
      </c>
      <c r="H18196">
        <v>4</v>
      </c>
      <c r="I18196" s="31" t="s">
        <v>105</v>
      </c>
    </row>
    <row r="18197" spans="1:9" x14ac:dyDescent="0.3">
      <c r="A18197">
        <v>18239</v>
      </c>
      <c r="B18197">
        <v>3</v>
      </c>
      <c r="C18197">
        <v>294</v>
      </c>
      <c r="D18197" s="32">
        <v>0.46666666666666667</v>
      </c>
      <c r="E18197">
        <v>10000</v>
      </c>
      <c r="G18197" s="31" t="s">
        <v>102</v>
      </c>
      <c r="H18197">
        <v>5</v>
      </c>
      <c r="I18197" s="31" t="s">
        <v>104</v>
      </c>
    </row>
    <row r="18198" spans="1:9" x14ac:dyDescent="0.3">
      <c r="A18198">
        <v>18240</v>
      </c>
      <c r="B18198">
        <v>1</v>
      </c>
      <c r="C18198">
        <v>294</v>
      </c>
      <c r="D18198" s="32">
        <v>0.48958333333333331</v>
      </c>
      <c r="E18198">
        <v>10000</v>
      </c>
      <c r="G18198" s="31" t="s">
        <v>97</v>
      </c>
      <c r="H18198">
        <v>5</v>
      </c>
      <c r="I18198" s="31" t="s">
        <v>99</v>
      </c>
    </row>
    <row r="18199" spans="1:9" x14ac:dyDescent="0.3">
      <c r="A18199">
        <v>18241</v>
      </c>
      <c r="B18199">
        <v>6</v>
      </c>
      <c r="C18199">
        <v>294</v>
      </c>
      <c r="D18199" s="32">
        <v>0.56111111111111112</v>
      </c>
      <c r="E18199">
        <v>10000</v>
      </c>
      <c r="G18199" s="31" t="s">
        <v>97</v>
      </c>
      <c r="H18199">
        <v>5</v>
      </c>
      <c r="I18199" s="31" t="s">
        <v>100</v>
      </c>
    </row>
    <row r="18200" spans="1:9" x14ac:dyDescent="0.3">
      <c r="A18200">
        <v>18242</v>
      </c>
      <c r="B18200">
        <v>8</v>
      </c>
      <c r="C18200">
        <v>294</v>
      </c>
      <c r="D18200" s="32">
        <v>0.47916666666666669</v>
      </c>
      <c r="E18200">
        <v>13000</v>
      </c>
      <c r="F18200">
        <v>1000</v>
      </c>
      <c r="G18200" s="31" t="s">
        <v>102</v>
      </c>
      <c r="H18200">
        <v>5</v>
      </c>
      <c r="I18200" s="31" t="s">
        <v>101</v>
      </c>
    </row>
    <row r="18201" spans="1:9" x14ac:dyDescent="0.3">
      <c r="A18201">
        <v>18243</v>
      </c>
      <c r="B18201">
        <v>5</v>
      </c>
      <c r="C18201">
        <v>294</v>
      </c>
      <c r="D18201" s="32">
        <v>0.45833333333333331</v>
      </c>
      <c r="E18201">
        <v>10000</v>
      </c>
      <c r="G18201" s="31" t="s">
        <v>102</v>
      </c>
      <c r="H18201">
        <v>5</v>
      </c>
      <c r="I18201" s="31" t="s">
        <v>105</v>
      </c>
    </row>
    <row r="18202" spans="1:9" x14ac:dyDescent="0.3">
      <c r="A18202">
        <v>18244</v>
      </c>
      <c r="B18202">
        <v>3</v>
      </c>
      <c r="C18202">
        <v>294</v>
      </c>
      <c r="D18202" s="32">
        <v>0.51458333333333328</v>
      </c>
      <c r="E18202">
        <v>10000</v>
      </c>
      <c r="G18202" s="31" t="s">
        <v>102</v>
      </c>
      <c r="H18202">
        <v>6</v>
      </c>
      <c r="I18202" s="31" t="s">
        <v>104</v>
      </c>
    </row>
    <row r="18203" spans="1:9" x14ac:dyDescent="0.3">
      <c r="A18203">
        <v>18245</v>
      </c>
      <c r="B18203">
        <v>1</v>
      </c>
      <c r="C18203">
        <v>294</v>
      </c>
      <c r="D18203" s="32">
        <v>0.53888888888888886</v>
      </c>
      <c r="E18203">
        <v>10000</v>
      </c>
      <c r="F18203">
        <v>2000</v>
      </c>
      <c r="G18203" s="31" t="s">
        <v>97</v>
      </c>
      <c r="H18203">
        <v>6</v>
      </c>
      <c r="I18203" s="31" t="s">
        <v>99</v>
      </c>
    </row>
    <row r="18204" spans="1:9" x14ac:dyDescent="0.3">
      <c r="A18204">
        <v>18246</v>
      </c>
      <c r="B18204">
        <v>6</v>
      </c>
      <c r="C18204">
        <v>294</v>
      </c>
      <c r="D18204" s="32">
        <v>0.5708333333333333</v>
      </c>
      <c r="E18204">
        <v>10000</v>
      </c>
      <c r="G18204" s="31" t="s">
        <v>102</v>
      </c>
      <c r="H18204">
        <v>6</v>
      </c>
      <c r="I18204" s="31" t="s">
        <v>100</v>
      </c>
    </row>
    <row r="18205" spans="1:9" x14ac:dyDescent="0.3">
      <c r="A18205">
        <v>18247</v>
      </c>
      <c r="B18205">
        <v>8</v>
      </c>
      <c r="C18205">
        <v>294</v>
      </c>
      <c r="D18205" s="32">
        <v>0.50486111111111109</v>
      </c>
      <c r="E18205">
        <v>10000</v>
      </c>
      <c r="G18205" s="31" t="s">
        <v>102</v>
      </c>
      <c r="H18205">
        <v>6</v>
      </c>
      <c r="I18205" s="31" t="s">
        <v>101</v>
      </c>
    </row>
    <row r="18206" spans="1:9" x14ac:dyDescent="0.3">
      <c r="A18206">
        <v>18248</v>
      </c>
      <c r="B18206">
        <v>5</v>
      </c>
      <c r="C18206">
        <v>294</v>
      </c>
      <c r="D18206" s="32">
        <v>0.52152777777777781</v>
      </c>
      <c r="E18206">
        <v>10000</v>
      </c>
      <c r="G18206" s="31" t="s">
        <v>97</v>
      </c>
      <c r="H18206">
        <v>6</v>
      </c>
      <c r="I18206" s="31" t="s">
        <v>105</v>
      </c>
    </row>
    <row r="18207" spans="1:9" x14ac:dyDescent="0.3">
      <c r="A18207">
        <v>18249</v>
      </c>
      <c r="B18207">
        <v>3</v>
      </c>
      <c r="C18207">
        <v>294</v>
      </c>
      <c r="D18207" s="32">
        <v>0.54722222222222228</v>
      </c>
      <c r="E18207">
        <v>13000</v>
      </c>
      <c r="G18207" s="31" t="s">
        <v>102</v>
      </c>
      <c r="H18207">
        <v>7</v>
      </c>
      <c r="I18207" s="31" t="s">
        <v>104</v>
      </c>
    </row>
    <row r="18208" spans="1:9" x14ac:dyDescent="0.3">
      <c r="A18208">
        <v>18250</v>
      </c>
      <c r="B18208">
        <v>1</v>
      </c>
      <c r="C18208">
        <v>294</v>
      </c>
      <c r="D18208" s="32">
        <v>0.58194444444444449</v>
      </c>
      <c r="E18208">
        <v>13000</v>
      </c>
      <c r="F18208">
        <v>2000</v>
      </c>
      <c r="G18208" s="31" t="s">
        <v>97</v>
      </c>
      <c r="H18208">
        <v>7</v>
      </c>
      <c r="I18208" s="31" t="s">
        <v>99</v>
      </c>
    </row>
    <row r="18209" spans="1:9" x14ac:dyDescent="0.3">
      <c r="A18209">
        <v>18251</v>
      </c>
      <c r="B18209">
        <v>6</v>
      </c>
      <c r="C18209">
        <v>294</v>
      </c>
      <c r="D18209" s="32">
        <v>0.6958333333333333</v>
      </c>
      <c r="E18209">
        <v>10000</v>
      </c>
      <c r="G18209" s="31" t="s">
        <v>102</v>
      </c>
      <c r="H18209">
        <v>7</v>
      </c>
      <c r="I18209" s="31" t="s">
        <v>100</v>
      </c>
    </row>
    <row r="18210" spans="1:9" x14ac:dyDescent="0.3">
      <c r="A18210">
        <v>18252</v>
      </c>
      <c r="B18210">
        <v>8</v>
      </c>
      <c r="C18210">
        <v>294</v>
      </c>
      <c r="D18210" s="32">
        <v>0.5444444444444444</v>
      </c>
      <c r="E18210">
        <v>10000</v>
      </c>
      <c r="G18210" s="31" t="s">
        <v>102</v>
      </c>
      <c r="H18210">
        <v>7</v>
      </c>
      <c r="I18210" s="31" t="s">
        <v>101</v>
      </c>
    </row>
    <row r="18211" spans="1:9" x14ac:dyDescent="0.3">
      <c r="A18211">
        <v>18253</v>
      </c>
      <c r="B18211">
        <v>5</v>
      </c>
      <c r="C18211">
        <v>294</v>
      </c>
      <c r="D18211" s="32">
        <v>0.54652777777777772</v>
      </c>
      <c r="E18211">
        <v>10000</v>
      </c>
      <c r="G18211" s="31" t="s">
        <v>102</v>
      </c>
      <c r="H18211">
        <v>7</v>
      </c>
      <c r="I18211" s="31" t="s">
        <v>105</v>
      </c>
    </row>
    <row r="18212" spans="1:9" x14ac:dyDescent="0.3">
      <c r="A18212">
        <v>18254</v>
      </c>
      <c r="B18212">
        <v>3</v>
      </c>
      <c r="C18212">
        <v>294</v>
      </c>
      <c r="D18212" s="32">
        <v>0.57222222222222219</v>
      </c>
      <c r="E18212">
        <v>10000</v>
      </c>
      <c r="G18212" s="31" t="s">
        <v>97</v>
      </c>
      <c r="H18212">
        <v>8</v>
      </c>
      <c r="I18212" s="31" t="s">
        <v>104</v>
      </c>
    </row>
    <row r="18213" spans="1:9" x14ac:dyDescent="0.3">
      <c r="A18213">
        <v>18255</v>
      </c>
      <c r="B18213">
        <v>1</v>
      </c>
      <c r="C18213">
        <v>294</v>
      </c>
      <c r="D18213" s="32">
        <v>0.67152777777777772</v>
      </c>
      <c r="E18213">
        <v>10000</v>
      </c>
      <c r="F18213">
        <v>2000</v>
      </c>
      <c r="G18213" s="31" t="s">
        <v>102</v>
      </c>
      <c r="H18213">
        <v>8</v>
      </c>
      <c r="I18213" s="31" t="s">
        <v>99</v>
      </c>
    </row>
    <row r="18214" spans="1:9" x14ac:dyDescent="0.3">
      <c r="A18214">
        <v>18256</v>
      </c>
      <c r="B18214">
        <v>6</v>
      </c>
      <c r="C18214">
        <v>294</v>
      </c>
      <c r="D18214" s="32">
        <v>0.78194444444444444</v>
      </c>
      <c r="E18214">
        <v>13000</v>
      </c>
      <c r="G18214" s="31" t="s">
        <v>102</v>
      </c>
      <c r="H18214">
        <v>8</v>
      </c>
      <c r="I18214" s="31" t="s">
        <v>100</v>
      </c>
    </row>
    <row r="18215" spans="1:9" x14ac:dyDescent="0.3">
      <c r="A18215">
        <v>18257</v>
      </c>
      <c r="B18215">
        <v>8</v>
      </c>
      <c r="C18215">
        <v>294</v>
      </c>
      <c r="D18215" s="32">
        <v>0.57222222222222219</v>
      </c>
      <c r="E18215">
        <v>10000</v>
      </c>
      <c r="G18215" s="31" t="s">
        <v>102</v>
      </c>
      <c r="H18215">
        <v>8</v>
      </c>
      <c r="I18215" s="31" t="s">
        <v>101</v>
      </c>
    </row>
    <row r="18216" spans="1:9" x14ac:dyDescent="0.3">
      <c r="A18216">
        <v>18258</v>
      </c>
      <c r="B18216">
        <v>5</v>
      </c>
      <c r="C18216">
        <v>294</v>
      </c>
      <c r="D18216" s="32">
        <v>0.62291666666666667</v>
      </c>
      <c r="E18216">
        <v>10000</v>
      </c>
      <c r="G18216" s="31" t="s">
        <v>102</v>
      </c>
      <c r="H18216">
        <v>8</v>
      </c>
      <c r="I18216" s="31" t="s">
        <v>105</v>
      </c>
    </row>
    <row r="18217" spans="1:9" x14ac:dyDescent="0.3">
      <c r="A18217">
        <v>18259</v>
      </c>
      <c r="B18217">
        <v>3</v>
      </c>
      <c r="C18217">
        <v>294</v>
      </c>
      <c r="D18217" s="32">
        <v>0.61805555555555558</v>
      </c>
      <c r="E18217">
        <v>10000</v>
      </c>
      <c r="G18217" s="31" t="s">
        <v>102</v>
      </c>
      <c r="H18217">
        <v>9</v>
      </c>
      <c r="I18217" s="31" t="s">
        <v>104</v>
      </c>
    </row>
    <row r="18218" spans="1:9" x14ac:dyDescent="0.3">
      <c r="A18218">
        <v>18260</v>
      </c>
      <c r="B18218">
        <v>1</v>
      </c>
      <c r="C18218">
        <v>294</v>
      </c>
      <c r="D18218" s="32">
        <v>0.68958333333333333</v>
      </c>
      <c r="E18218">
        <v>10000</v>
      </c>
      <c r="G18218" s="31" t="s">
        <v>97</v>
      </c>
      <c r="H18218">
        <v>9</v>
      </c>
      <c r="I18218" s="31" t="s">
        <v>99</v>
      </c>
    </row>
    <row r="18219" spans="1:9" x14ac:dyDescent="0.3">
      <c r="A18219">
        <v>18261</v>
      </c>
      <c r="B18219">
        <v>8</v>
      </c>
      <c r="C18219">
        <v>294</v>
      </c>
      <c r="D18219" s="32">
        <v>0.64166666666666672</v>
      </c>
      <c r="E18219">
        <v>10000</v>
      </c>
      <c r="G18219" s="31" t="s">
        <v>97</v>
      </c>
      <c r="H18219">
        <v>9</v>
      </c>
      <c r="I18219" s="31" t="s">
        <v>101</v>
      </c>
    </row>
    <row r="18220" spans="1:9" x14ac:dyDescent="0.3">
      <c r="A18220">
        <v>18262</v>
      </c>
      <c r="B18220">
        <v>5</v>
      </c>
      <c r="C18220">
        <v>294</v>
      </c>
      <c r="D18220" s="32">
        <v>0.66874999999999996</v>
      </c>
      <c r="E18220">
        <v>10000</v>
      </c>
      <c r="G18220" s="31" t="s">
        <v>97</v>
      </c>
      <c r="H18220">
        <v>9</v>
      </c>
      <c r="I18220" s="31" t="s">
        <v>105</v>
      </c>
    </row>
    <row r="18221" spans="1:9" x14ac:dyDescent="0.3">
      <c r="A18221">
        <v>18263</v>
      </c>
      <c r="B18221">
        <v>3</v>
      </c>
      <c r="C18221">
        <v>294</v>
      </c>
      <c r="D18221" s="32">
        <v>0.68125000000000002</v>
      </c>
      <c r="E18221">
        <v>10000</v>
      </c>
      <c r="G18221" s="31" t="s">
        <v>97</v>
      </c>
      <c r="H18221">
        <v>10</v>
      </c>
      <c r="I18221" s="31" t="s">
        <v>104</v>
      </c>
    </row>
    <row r="18222" spans="1:9" x14ac:dyDescent="0.3">
      <c r="A18222">
        <v>18264</v>
      </c>
      <c r="B18222">
        <v>1</v>
      </c>
      <c r="C18222">
        <v>294</v>
      </c>
      <c r="D18222" s="32">
        <v>0.73402777777777772</v>
      </c>
      <c r="E18222">
        <v>10000</v>
      </c>
      <c r="G18222" s="31" t="s">
        <v>97</v>
      </c>
      <c r="H18222">
        <v>10</v>
      </c>
      <c r="I18222" s="31" t="s">
        <v>99</v>
      </c>
    </row>
    <row r="18223" spans="1:9" x14ac:dyDescent="0.3">
      <c r="A18223">
        <v>18265</v>
      </c>
      <c r="B18223">
        <v>8</v>
      </c>
      <c r="C18223">
        <v>294</v>
      </c>
      <c r="D18223" s="32">
        <v>0.69374999999999998</v>
      </c>
      <c r="E18223">
        <v>10000</v>
      </c>
      <c r="G18223" s="31" t="s">
        <v>102</v>
      </c>
      <c r="H18223">
        <v>10</v>
      </c>
      <c r="I18223" s="31" t="s">
        <v>101</v>
      </c>
    </row>
    <row r="18224" spans="1:9" x14ac:dyDescent="0.3">
      <c r="A18224">
        <v>18266</v>
      </c>
      <c r="B18224">
        <v>5</v>
      </c>
      <c r="C18224">
        <v>294</v>
      </c>
      <c r="D18224" s="32">
        <v>0.70972222222222225</v>
      </c>
      <c r="E18224">
        <v>10000</v>
      </c>
      <c r="F18224">
        <v>1000</v>
      </c>
      <c r="G18224" s="31" t="s">
        <v>102</v>
      </c>
      <c r="H18224">
        <v>10</v>
      </c>
      <c r="I18224" s="31" t="s">
        <v>105</v>
      </c>
    </row>
    <row r="18225" spans="1:9" x14ac:dyDescent="0.3">
      <c r="A18225">
        <v>18267</v>
      </c>
      <c r="B18225">
        <v>3</v>
      </c>
      <c r="C18225">
        <v>294</v>
      </c>
      <c r="D18225" s="32">
        <v>0.69722222222222219</v>
      </c>
      <c r="E18225">
        <v>6000</v>
      </c>
      <c r="G18225" s="31" t="s">
        <v>102</v>
      </c>
      <c r="H18225">
        <v>11</v>
      </c>
      <c r="I18225" s="31" t="s">
        <v>104</v>
      </c>
    </row>
    <row r="18226" spans="1:9" x14ac:dyDescent="0.3">
      <c r="A18226">
        <v>18268</v>
      </c>
      <c r="B18226">
        <v>1</v>
      </c>
      <c r="C18226">
        <v>294</v>
      </c>
      <c r="D18226" s="32">
        <v>0.75416666666666665</v>
      </c>
      <c r="E18226">
        <v>10000</v>
      </c>
      <c r="G18226" s="31" t="s">
        <v>102</v>
      </c>
      <c r="H18226">
        <v>11</v>
      </c>
      <c r="I18226" s="31" t="s">
        <v>99</v>
      </c>
    </row>
    <row r="18227" spans="1:9" x14ac:dyDescent="0.3">
      <c r="A18227">
        <v>18269</v>
      </c>
      <c r="B18227">
        <v>8</v>
      </c>
      <c r="C18227">
        <v>294</v>
      </c>
      <c r="D18227" s="32">
        <v>0.7416666666666667</v>
      </c>
      <c r="E18227">
        <v>10000</v>
      </c>
      <c r="F18227">
        <v>2000</v>
      </c>
      <c r="G18227" s="31" t="s">
        <v>102</v>
      </c>
      <c r="H18227">
        <v>11</v>
      </c>
      <c r="I18227" s="31" t="s">
        <v>101</v>
      </c>
    </row>
    <row r="18228" spans="1:9" x14ac:dyDescent="0.3">
      <c r="A18228">
        <v>18270</v>
      </c>
      <c r="B18228">
        <v>5</v>
      </c>
      <c r="C18228">
        <v>294</v>
      </c>
      <c r="D18228" s="32">
        <v>0.73611111111111116</v>
      </c>
      <c r="E18228">
        <v>13000</v>
      </c>
      <c r="F18228">
        <v>2000</v>
      </c>
      <c r="G18228" s="31" t="s">
        <v>97</v>
      </c>
      <c r="H18228">
        <v>11</v>
      </c>
      <c r="I18228" s="31" t="s">
        <v>105</v>
      </c>
    </row>
    <row r="18229" spans="1:9" x14ac:dyDescent="0.3">
      <c r="A18229">
        <v>18271</v>
      </c>
      <c r="B18229">
        <v>3</v>
      </c>
      <c r="C18229">
        <v>294</v>
      </c>
      <c r="D18229" s="32">
        <v>0.7944444444444444</v>
      </c>
      <c r="E18229">
        <v>10000</v>
      </c>
      <c r="G18229" s="31" t="s">
        <v>97</v>
      </c>
      <c r="H18229">
        <v>12</v>
      </c>
      <c r="I18229" s="31" t="s">
        <v>104</v>
      </c>
    </row>
    <row r="18230" spans="1:9" x14ac:dyDescent="0.3">
      <c r="A18230">
        <v>18272</v>
      </c>
      <c r="B18230">
        <v>1</v>
      </c>
      <c r="C18230">
        <v>294</v>
      </c>
      <c r="D18230" s="32">
        <v>0.81458333333333333</v>
      </c>
      <c r="E18230">
        <v>10000</v>
      </c>
      <c r="F18230">
        <v>3000</v>
      </c>
      <c r="G18230" s="31" t="s">
        <v>102</v>
      </c>
      <c r="H18230">
        <v>12</v>
      </c>
      <c r="I18230" s="31" t="s">
        <v>99</v>
      </c>
    </row>
    <row r="18231" spans="1:9" x14ac:dyDescent="0.3">
      <c r="A18231">
        <v>18273</v>
      </c>
      <c r="B18231">
        <v>8</v>
      </c>
      <c r="C18231">
        <v>294</v>
      </c>
      <c r="D18231" s="32">
        <v>0.76527777777777772</v>
      </c>
      <c r="E18231">
        <v>10000</v>
      </c>
      <c r="G18231" s="31" t="s">
        <v>102</v>
      </c>
      <c r="H18231">
        <v>12</v>
      </c>
      <c r="I18231" s="31" t="s">
        <v>101</v>
      </c>
    </row>
    <row r="18232" spans="1:9" x14ac:dyDescent="0.3">
      <c r="A18232">
        <v>18274</v>
      </c>
      <c r="B18232">
        <v>5</v>
      </c>
      <c r="C18232">
        <v>294</v>
      </c>
      <c r="D18232" s="32">
        <v>0.74722222222222223</v>
      </c>
      <c r="E18232">
        <v>10000</v>
      </c>
      <c r="G18232" s="31" t="s">
        <v>102</v>
      </c>
      <c r="H18232">
        <v>12</v>
      </c>
      <c r="I18232" s="31" t="s">
        <v>105</v>
      </c>
    </row>
    <row r="18233" spans="1:9" x14ac:dyDescent="0.3">
      <c r="A18233">
        <v>18275</v>
      </c>
      <c r="B18233">
        <v>3</v>
      </c>
      <c r="C18233">
        <v>294</v>
      </c>
      <c r="D18233" s="32">
        <v>0.83333333333333337</v>
      </c>
      <c r="E18233">
        <v>10000</v>
      </c>
      <c r="G18233" s="31" t="s">
        <v>97</v>
      </c>
      <c r="H18233">
        <v>13</v>
      </c>
      <c r="I18233" s="31" t="s">
        <v>104</v>
      </c>
    </row>
    <row r="18234" spans="1:9" x14ac:dyDescent="0.3">
      <c r="A18234">
        <v>18276</v>
      </c>
      <c r="B18234">
        <v>1</v>
      </c>
      <c r="C18234">
        <v>294</v>
      </c>
      <c r="D18234" s="32">
        <v>0.83402777777777781</v>
      </c>
      <c r="E18234">
        <v>10000</v>
      </c>
      <c r="G18234" s="31" t="s">
        <v>102</v>
      </c>
      <c r="H18234">
        <v>13</v>
      </c>
      <c r="I18234" s="31" t="s">
        <v>99</v>
      </c>
    </row>
    <row r="18235" spans="1:9" x14ac:dyDescent="0.3">
      <c r="A18235">
        <v>18277</v>
      </c>
      <c r="B18235">
        <v>8</v>
      </c>
      <c r="C18235">
        <v>294</v>
      </c>
      <c r="D18235" s="32">
        <v>0.8256944444444444</v>
      </c>
      <c r="E18235">
        <v>10000</v>
      </c>
      <c r="G18235" s="31" t="s">
        <v>102</v>
      </c>
      <c r="H18235">
        <v>13</v>
      </c>
      <c r="I18235" s="31" t="s">
        <v>101</v>
      </c>
    </row>
    <row r="18236" spans="1:9" x14ac:dyDescent="0.3">
      <c r="A18236">
        <v>18278</v>
      </c>
      <c r="B18236">
        <v>5</v>
      </c>
      <c r="C18236">
        <v>294</v>
      </c>
      <c r="D18236" s="32">
        <v>0.76249999999999996</v>
      </c>
      <c r="E18236">
        <v>10000</v>
      </c>
      <c r="G18236" s="31" t="s">
        <v>97</v>
      </c>
      <c r="H18236">
        <v>13</v>
      </c>
      <c r="I18236" s="31" t="s">
        <v>105</v>
      </c>
    </row>
    <row r="18237" spans="1:9" x14ac:dyDescent="0.3">
      <c r="A18237">
        <v>18279</v>
      </c>
      <c r="B18237">
        <v>5</v>
      </c>
      <c r="C18237">
        <v>294</v>
      </c>
      <c r="D18237" s="32">
        <v>0.78819444444444442</v>
      </c>
      <c r="E18237">
        <v>10000</v>
      </c>
      <c r="G18237" s="31" t="s">
        <v>102</v>
      </c>
      <c r="H18237">
        <v>14</v>
      </c>
      <c r="I18237" s="31" t="s">
        <v>105</v>
      </c>
    </row>
    <row r="18238" spans="1:9" x14ac:dyDescent="0.3">
      <c r="A18238">
        <v>18280</v>
      </c>
      <c r="B18238">
        <v>3</v>
      </c>
      <c r="C18238">
        <v>295</v>
      </c>
      <c r="D18238" s="32">
        <v>0.47847222222222224</v>
      </c>
      <c r="E18238">
        <v>10000</v>
      </c>
      <c r="G18238" s="31" t="s">
        <v>102</v>
      </c>
      <c r="H18238">
        <v>4</v>
      </c>
      <c r="I18238" s="31" t="s">
        <v>104</v>
      </c>
    </row>
    <row r="18239" spans="1:9" x14ac:dyDescent="0.3">
      <c r="A18239">
        <v>18281</v>
      </c>
      <c r="B18239">
        <v>1</v>
      </c>
      <c r="C18239">
        <v>295</v>
      </c>
      <c r="D18239" s="32">
        <v>0.45416666666666666</v>
      </c>
      <c r="E18239">
        <v>10000</v>
      </c>
      <c r="G18239" s="31" t="s">
        <v>97</v>
      </c>
      <c r="H18239">
        <v>4</v>
      </c>
      <c r="I18239" s="31" t="s">
        <v>99</v>
      </c>
    </row>
    <row r="18240" spans="1:9" x14ac:dyDescent="0.3">
      <c r="A18240">
        <v>18282</v>
      </c>
      <c r="B18240">
        <v>6</v>
      </c>
      <c r="C18240">
        <v>295</v>
      </c>
      <c r="D18240" s="32">
        <v>0.45069444444444445</v>
      </c>
      <c r="E18240">
        <v>13000</v>
      </c>
      <c r="F18240">
        <v>6000</v>
      </c>
      <c r="G18240" s="31" t="s">
        <v>102</v>
      </c>
      <c r="H18240">
        <v>4</v>
      </c>
      <c r="I18240" s="31" t="s">
        <v>100</v>
      </c>
    </row>
    <row r="18241" spans="1:9" x14ac:dyDescent="0.3">
      <c r="A18241">
        <v>18283</v>
      </c>
      <c r="B18241">
        <v>4</v>
      </c>
      <c r="C18241">
        <v>295</v>
      </c>
      <c r="D18241" s="32">
        <v>0.44444444444444442</v>
      </c>
      <c r="E18241">
        <v>10000</v>
      </c>
      <c r="G18241" s="31" t="s">
        <v>97</v>
      </c>
      <c r="H18241">
        <v>4</v>
      </c>
      <c r="I18241" s="31" t="s">
        <v>103</v>
      </c>
    </row>
    <row r="18242" spans="1:9" x14ac:dyDescent="0.3">
      <c r="A18242">
        <v>18284</v>
      </c>
      <c r="B18242">
        <v>7</v>
      </c>
      <c r="C18242">
        <v>295</v>
      </c>
      <c r="D18242" s="32">
        <v>0.48333333333333334</v>
      </c>
      <c r="E18242">
        <v>13000</v>
      </c>
      <c r="F18242">
        <v>3000</v>
      </c>
      <c r="G18242" s="31" t="s">
        <v>97</v>
      </c>
      <c r="H18242">
        <v>4</v>
      </c>
      <c r="I18242" s="31" t="s">
        <v>106</v>
      </c>
    </row>
    <row r="18243" spans="1:9" x14ac:dyDescent="0.3">
      <c r="A18243">
        <v>18285</v>
      </c>
      <c r="B18243">
        <v>5</v>
      </c>
      <c r="C18243">
        <v>295</v>
      </c>
      <c r="D18243" s="32">
        <v>0.44166666666666665</v>
      </c>
      <c r="E18243">
        <v>10000</v>
      </c>
      <c r="G18243" s="31" t="s">
        <v>97</v>
      </c>
      <c r="H18243">
        <v>4</v>
      </c>
      <c r="I18243" s="31" t="s">
        <v>105</v>
      </c>
    </row>
    <row r="18244" spans="1:9" x14ac:dyDescent="0.3">
      <c r="A18244">
        <v>18286</v>
      </c>
      <c r="B18244">
        <v>3</v>
      </c>
      <c r="C18244">
        <v>295</v>
      </c>
      <c r="D18244" s="32">
        <v>0.51458333333333328</v>
      </c>
      <c r="E18244">
        <v>10000</v>
      </c>
      <c r="G18244" s="31" t="s">
        <v>102</v>
      </c>
      <c r="H18244">
        <v>5</v>
      </c>
      <c r="I18244" s="31" t="s">
        <v>104</v>
      </c>
    </row>
    <row r="18245" spans="1:9" x14ac:dyDescent="0.3">
      <c r="A18245">
        <v>18287</v>
      </c>
      <c r="B18245">
        <v>1</v>
      </c>
      <c r="C18245">
        <v>295</v>
      </c>
      <c r="D18245" s="32">
        <v>0.49652777777777779</v>
      </c>
      <c r="E18245">
        <v>10000</v>
      </c>
      <c r="F18245">
        <v>1000</v>
      </c>
      <c r="G18245" s="31" t="s">
        <v>97</v>
      </c>
      <c r="H18245">
        <v>5</v>
      </c>
      <c r="I18245" s="31" t="s">
        <v>99</v>
      </c>
    </row>
    <row r="18246" spans="1:9" x14ac:dyDescent="0.3">
      <c r="A18246">
        <v>18288</v>
      </c>
      <c r="B18246">
        <v>4</v>
      </c>
      <c r="C18246">
        <v>295</v>
      </c>
      <c r="D18246" s="32">
        <v>0.4777777777777778</v>
      </c>
      <c r="E18246">
        <v>10000</v>
      </c>
      <c r="G18246" s="31" t="s">
        <v>97</v>
      </c>
      <c r="H18246">
        <v>5</v>
      </c>
      <c r="I18246" s="31" t="s">
        <v>103</v>
      </c>
    </row>
    <row r="18247" spans="1:9" x14ac:dyDescent="0.3">
      <c r="A18247">
        <v>18289</v>
      </c>
      <c r="B18247">
        <v>7</v>
      </c>
      <c r="C18247">
        <v>295</v>
      </c>
      <c r="D18247" s="32">
        <v>0.52083333333333337</v>
      </c>
      <c r="E18247">
        <v>10000</v>
      </c>
      <c r="F18247">
        <v>10000</v>
      </c>
      <c r="G18247" s="31" t="s">
        <v>102</v>
      </c>
      <c r="H18247">
        <v>5</v>
      </c>
      <c r="I18247" s="31" t="s">
        <v>106</v>
      </c>
    </row>
    <row r="18248" spans="1:9" x14ac:dyDescent="0.3">
      <c r="A18248">
        <v>18290</v>
      </c>
      <c r="B18248">
        <v>5</v>
      </c>
      <c r="C18248">
        <v>295</v>
      </c>
      <c r="D18248" s="32">
        <v>0.48402777777777778</v>
      </c>
      <c r="E18248">
        <v>10000</v>
      </c>
      <c r="G18248" s="31" t="s">
        <v>102</v>
      </c>
      <c r="H18248">
        <v>5</v>
      </c>
      <c r="I18248" s="31" t="s">
        <v>105</v>
      </c>
    </row>
    <row r="18249" spans="1:9" x14ac:dyDescent="0.3">
      <c r="A18249">
        <v>18291</v>
      </c>
      <c r="B18249">
        <v>3</v>
      </c>
      <c r="C18249">
        <v>295</v>
      </c>
      <c r="D18249" s="32">
        <v>0.5395833333333333</v>
      </c>
      <c r="E18249">
        <v>10000</v>
      </c>
      <c r="G18249" s="31" t="s">
        <v>97</v>
      </c>
      <c r="H18249">
        <v>6</v>
      </c>
      <c r="I18249" s="31" t="s">
        <v>104</v>
      </c>
    </row>
    <row r="18250" spans="1:9" x14ac:dyDescent="0.3">
      <c r="A18250">
        <v>18292</v>
      </c>
      <c r="B18250">
        <v>1</v>
      </c>
      <c r="C18250">
        <v>295</v>
      </c>
      <c r="D18250" s="32">
        <v>0.55625000000000002</v>
      </c>
      <c r="E18250">
        <v>10000</v>
      </c>
      <c r="G18250" s="31" t="s">
        <v>97</v>
      </c>
      <c r="H18250">
        <v>6</v>
      </c>
      <c r="I18250" s="31" t="s">
        <v>99</v>
      </c>
    </row>
    <row r="18251" spans="1:9" x14ac:dyDescent="0.3">
      <c r="A18251">
        <v>18293</v>
      </c>
      <c r="B18251">
        <v>4</v>
      </c>
      <c r="C18251">
        <v>295</v>
      </c>
      <c r="D18251" s="32">
        <v>0.52222222222222225</v>
      </c>
      <c r="E18251">
        <v>10000</v>
      </c>
      <c r="G18251" s="31" t="s">
        <v>102</v>
      </c>
      <c r="H18251">
        <v>6</v>
      </c>
      <c r="I18251" s="31" t="s">
        <v>103</v>
      </c>
    </row>
    <row r="18252" spans="1:9" x14ac:dyDescent="0.3">
      <c r="A18252">
        <v>18294</v>
      </c>
      <c r="B18252">
        <v>7</v>
      </c>
      <c r="C18252">
        <v>295</v>
      </c>
      <c r="D18252" s="32">
        <v>0.55555555555555558</v>
      </c>
      <c r="E18252">
        <v>10000</v>
      </c>
      <c r="G18252" s="31" t="s">
        <v>102</v>
      </c>
      <c r="H18252">
        <v>6</v>
      </c>
      <c r="I18252" s="31" t="s">
        <v>106</v>
      </c>
    </row>
    <row r="18253" spans="1:9" x14ac:dyDescent="0.3">
      <c r="A18253">
        <v>18295</v>
      </c>
      <c r="B18253">
        <v>5</v>
      </c>
      <c r="C18253">
        <v>295</v>
      </c>
      <c r="D18253" s="32">
        <v>0.5708333333333333</v>
      </c>
      <c r="E18253">
        <v>10000</v>
      </c>
      <c r="G18253" s="31" t="s">
        <v>97</v>
      </c>
      <c r="H18253">
        <v>6</v>
      </c>
      <c r="I18253" s="31" t="s">
        <v>105</v>
      </c>
    </row>
    <row r="18254" spans="1:9" x14ac:dyDescent="0.3">
      <c r="A18254">
        <v>18296</v>
      </c>
      <c r="B18254">
        <v>3</v>
      </c>
      <c r="C18254">
        <v>295</v>
      </c>
      <c r="D18254" s="32">
        <v>0.76597222222222228</v>
      </c>
      <c r="E18254">
        <v>10000</v>
      </c>
      <c r="G18254" s="31" t="s">
        <v>97</v>
      </c>
      <c r="H18254">
        <v>7</v>
      </c>
      <c r="I18254" s="31" t="s">
        <v>104</v>
      </c>
    </row>
    <row r="18255" spans="1:9" x14ac:dyDescent="0.3">
      <c r="A18255">
        <v>18297</v>
      </c>
      <c r="B18255">
        <v>1</v>
      </c>
      <c r="C18255">
        <v>295</v>
      </c>
      <c r="D18255" s="32">
        <v>0.58819444444444446</v>
      </c>
      <c r="E18255">
        <v>10000</v>
      </c>
      <c r="G18255" s="31" t="s">
        <v>97</v>
      </c>
      <c r="H18255">
        <v>7</v>
      </c>
      <c r="I18255" s="31" t="s">
        <v>99</v>
      </c>
    </row>
    <row r="18256" spans="1:9" x14ac:dyDescent="0.3">
      <c r="A18256">
        <v>18298</v>
      </c>
      <c r="B18256">
        <v>4</v>
      </c>
      <c r="C18256">
        <v>295</v>
      </c>
      <c r="D18256" s="32">
        <v>0.5756944444444444</v>
      </c>
      <c r="E18256">
        <v>10000</v>
      </c>
      <c r="G18256" s="31" t="s">
        <v>102</v>
      </c>
      <c r="H18256">
        <v>7</v>
      </c>
      <c r="I18256" s="31" t="s">
        <v>103</v>
      </c>
    </row>
    <row r="18257" spans="1:9" x14ac:dyDescent="0.3">
      <c r="A18257">
        <v>18299</v>
      </c>
      <c r="B18257">
        <v>7</v>
      </c>
      <c r="C18257">
        <v>295</v>
      </c>
      <c r="D18257" s="32">
        <v>0.59583333333333333</v>
      </c>
      <c r="E18257">
        <v>10000</v>
      </c>
      <c r="G18257" s="31" t="s">
        <v>102</v>
      </c>
      <c r="H18257">
        <v>7</v>
      </c>
      <c r="I18257" s="31" t="s">
        <v>106</v>
      </c>
    </row>
    <row r="18258" spans="1:9" x14ac:dyDescent="0.3">
      <c r="A18258">
        <v>18300</v>
      </c>
      <c r="B18258">
        <v>5</v>
      </c>
      <c r="C18258">
        <v>295</v>
      </c>
      <c r="D18258" s="32">
        <v>0.58402777777777781</v>
      </c>
      <c r="E18258">
        <v>10000</v>
      </c>
      <c r="F18258">
        <v>1000</v>
      </c>
      <c r="G18258" s="31" t="s">
        <v>102</v>
      </c>
      <c r="H18258">
        <v>7</v>
      </c>
      <c r="I18258" s="31" t="s">
        <v>105</v>
      </c>
    </row>
    <row r="18259" spans="1:9" x14ac:dyDescent="0.3">
      <c r="A18259">
        <v>18301</v>
      </c>
      <c r="B18259">
        <v>3</v>
      </c>
      <c r="C18259">
        <v>295</v>
      </c>
      <c r="D18259" s="32">
        <v>0.77569444444444446</v>
      </c>
      <c r="E18259">
        <v>10000</v>
      </c>
      <c r="G18259" s="31" t="s">
        <v>97</v>
      </c>
      <c r="H18259">
        <v>8</v>
      </c>
      <c r="I18259" s="31" t="s">
        <v>104</v>
      </c>
    </row>
    <row r="18260" spans="1:9" x14ac:dyDescent="0.3">
      <c r="A18260">
        <v>18302</v>
      </c>
      <c r="B18260">
        <v>1</v>
      </c>
      <c r="C18260">
        <v>295</v>
      </c>
      <c r="D18260" s="32">
        <v>0.70277777777777772</v>
      </c>
      <c r="E18260">
        <v>10000</v>
      </c>
      <c r="G18260" s="31" t="s">
        <v>102</v>
      </c>
      <c r="H18260">
        <v>8</v>
      </c>
      <c r="I18260" s="31" t="s">
        <v>99</v>
      </c>
    </row>
    <row r="18261" spans="1:9" x14ac:dyDescent="0.3">
      <c r="A18261">
        <v>18303</v>
      </c>
      <c r="B18261">
        <v>4</v>
      </c>
      <c r="C18261">
        <v>295</v>
      </c>
      <c r="D18261" s="32">
        <v>0.60555555555555551</v>
      </c>
      <c r="E18261">
        <v>10000</v>
      </c>
      <c r="G18261" s="31" t="s">
        <v>97</v>
      </c>
      <c r="H18261">
        <v>8</v>
      </c>
      <c r="I18261" s="31" t="s">
        <v>103</v>
      </c>
    </row>
    <row r="18262" spans="1:9" x14ac:dyDescent="0.3">
      <c r="A18262">
        <v>18304</v>
      </c>
      <c r="B18262">
        <v>7</v>
      </c>
      <c r="C18262">
        <v>295</v>
      </c>
      <c r="D18262" s="32">
        <v>0.67222222222222228</v>
      </c>
      <c r="E18262">
        <v>10000</v>
      </c>
      <c r="F18262">
        <v>700</v>
      </c>
      <c r="G18262" s="31" t="s">
        <v>102</v>
      </c>
      <c r="H18262">
        <v>8</v>
      </c>
      <c r="I18262" s="31" t="s">
        <v>106</v>
      </c>
    </row>
    <row r="18263" spans="1:9" x14ac:dyDescent="0.3">
      <c r="A18263">
        <v>18305</v>
      </c>
      <c r="B18263">
        <v>5</v>
      </c>
      <c r="C18263">
        <v>295</v>
      </c>
      <c r="D18263" s="32">
        <v>0.62083333333333335</v>
      </c>
      <c r="E18263">
        <v>10000</v>
      </c>
      <c r="G18263" s="31" t="s">
        <v>97</v>
      </c>
      <c r="H18263">
        <v>8</v>
      </c>
      <c r="I18263" s="31" t="s">
        <v>105</v>
      </c>
    </row>
    <row r="18264" spans="1:9" x14ac:dyDescent="0.3">
      <c r="A18264">
        <v>18306</v>
      </c>
      <c r="B18264">
        <v>3</v>
      </c>
      <c r="C18264">
        <v>295</v>
      </c>
      <c r="D18264" s="32">
        <v>0.8208333333333333</v>
      </c>
      <c r="E18264">
        <v>10000</v>
      </c>
      <c r="G18264" s="31" t="s">
        <v>97</v>
      </c>
      <c r="H18264">
        <v>9</v>
      </c>
      <c r="I18264" s="31" t="s">
        <v>104</v>
      </c>
    </row>
    <row r="18265" spans="1:9" x14ac:dyDescent="0.3">
      <c r="A18265">
        <v>18307</v>
      </c>
      <c r="B18265">
        <v>1</v>
      </c>
      <c r="C18265">
        <v>295</v>
      </c>
      <c r="D18265" s="32">
        <v>0.7270833333333333</v>
      </c>
      <c r="E18265">
        <v>10000</v>
      </c>
      <c r="G18265" s="31" t="s">
        <v>97</v>
      </c>
      <c r="H18265">
        <v>9</v>
      </c>
      <c r="I18265" s="31" t="s">
        <v>99</v>
      </c>
    </row>
    <row r="18266" spans="1:9" x14ac:dyDescent="0.3">
      <c r="A18266">
        <v>18308</v>
      </c>
      <c r="B18266">
        <v>4</v>
      </c>
      <c r="C18266">
        <v>295</v>
      </c>
      <c r="D18266" s="32">
        <v>0.67777777777777781</v>
      </c>
      <c r="E18266">
        <v>10000</v>
      </c>
      <c r="G18266" s="31" t="s">
        <v>97</v>
      </c>
      <c r="H18266">
        <v>9</v>
      </c>
      <c r="I18266" s="31" t="s">
        <v>103</v>
      </c>
    </row>
    <row r="18267" spans="1:9" x14ac:dyDescent="0.3">
      <c r="A18267">
        <v>18309</v>
      </c>
      <c r="B18267">
        <v>7</v>
      </c>
      <c r="C18267">
        <v>295</v>
      </c>
      <c r="D18267" s="32">
        <v>0.6958333333333333</v>
      </c>
      <c r="E18267">
        <v>10000</v>
      </c>
      <c r="G18267" s="31" t="s">
        <v>97</v>
      </c>
      <c r="H18267">
        <v>9</v>
      </c>
      <c r="I18267" s="31" t="s">
        <v>106</v>
      </c>
    </row>
    <row r="18268" spans="1:9" x14ac:dyDescent="0.3">
      <c r="A18268">
        <v>18310</v>
      </c>
      <c r="B18268">
        <v>5</v>
      </c>
      <c r="C18268">
        <v>295</v>
      </c>
      <c r="D18268" s="32">
        <v>0.64861111111111114</v>
      </c>
      <c r="E18268">
        <v>10000</v>
      </c>
      <c r="G18268" s="31" t="s">
        <v>102</v>
      </c>
      <c r="H18268">
        <v>9</v>
      </c>
      <c r="I18268" s="31" t="s">
        <v>105</v>
      </c>
    </row>
    <row r="18269" spans="1:9" x14ac:dyDescent="0.3">
      <c r="A18269">
        <v>18311</v>
      </c>
      <c r="B18269">
        <v>3</v>
      </c>
      <c r="C18269">
        <v>295</v>
      </c>
      <c r="D18269" s="32"/>
      <c r="E18269">
        <v>10000</v>
      </c>
      <c r="G18269" s="31" t="s">
        <v>102</v>
      </c>
      <c r="H18269">
        <v>10</v>
      </c>
      <c r="I18269" s="31" t="s">
        <v>104</v>
      </c>
    </row>
    <row r="18270" spans="1:9" x14ac:dyDescent="0.3">
      <c r="A18270">
        <v>18312</v>
      </c>
      <c r="B18270">
        <v>1</v>
      </c>
      <c r="C18270">
        <v>295</v>
      </c>
      <c r="D18270" s="32">
        <v>0.75208333333333333</v>
      </c>
      <c r="E18270">
        <v>10000</v>
      </c>
      <c r="G18270" s="31" t="s">
        <v>102</v>
      </c>
      <c r="H18270">
        <v>10</v>
      </c>
      <c r="I18270" s="31" t="s">
        <v>99</v>
      </c>
    </row>
    <row r="18271" spans="1:9" x14ac:dyDescent="0.3">
      <c r="A18271">
        <v>18313</v>
      </c>
      <c r="B18271">
        <v>4</v>
      </c>
      <c r="C18271">
        <v>295</v>
      </c>
      <c r="D18271" s="32">
        <v>0.69166666666666665</v>
      </c>
      <c r="E18271">
        <v>10000</v>
      </c>
      <c r="G18271" s="31" t="s">
        <v>97</v>
      </c>
      <c r="H18271">
        <v>10</v>
      </c>
      <c r="I18271" s="31" t="s">
        <v>103</v>
      </c>
    </row>
    <row r="18272" spans="1:9" x14ac:dyDescent="0.3">
      <c r="A18272">
        <v>18314</v>
      </c>
      <c r="B18272">
        <v>7</v>
      </c>
      <c r="C18272">
        <v>295</v>
      </c>
      <c r="D18272" s="32">
        <v>0.72291666666666665</v>
      </c>
      <c r="E18272">
        <v>10000</v>
      </c>
      <c r="G18272" s="31" t="s">
        <v>102</v>
      </c>
      <c r="H18272">
        <v>10</v>
      </c>
      <c r="I18272" s="31" t="s">
        <v>106</v>
      </c>
    </row>
    <row r="18273" spans="1:9" x14ac:dyDescent="0.3">
      <c r="A18273">
        <v>18315</v>
      </c>
      <c r="B18273">
        <v>5</v>
      </c>
      <c r="C18273">
        <v>295</v>
      </c>
      <c r="D18273" s="32">
        <v>0.7055555555555556</v>
      </c>
      <c r="E18273">
        <v>13000</v>
      </c>
      <c r="F18273">
        <v>2000</v>
      </c>
      <c r="G18273" s="31" t="s">
        <v>102</v>
      </c>
      <c r="H18273">
        <v>10</v>
      </c>
      <c r="I18273" s="31" t="s">
        <v>105</v>
      </c>
    </row>
    <row r="18274" spans="1:9" x14ac:dyDescent="0.3">
      <c r="A18274">
        <v>18316</v>
      </c>
      <c r="B18274">
        <v>1</v>
      </c>
      <c r="C18274">
        <v>295</v>
      </c>
      <c r="D18274" s="32">
        <v>0.7944444444444444</v>
      </c>
      <c r="E18274">
        <v>10000</v>
      </c>
      <c r="G18274" s="31" t="s">
        <v>102</v>
      </c>
      <c r="H18274">
        <v>11</v>
      </c>
      <c r="I18274" s="31" t="s">
        <v>99</v>
      </c>
    </row>
    <row r="18275" spans="1:9" x14ac:dyDescent="0.3">
      <c r="A18275">
        <v>18317</v>
      </c>
      <c r="B18275">
        <v>4</v>
      </c>
      <c r="C18275">
        <v>295</v>
      </c>
      <c r="D18275" s="32">
        <v>0.71458333333333335</v>
      </c>
      <c r="E18275">
        <v>13000</v>
      </c>
      <c r="G18275" s="31" t="s">
        <v>102</v>
      </c>
      <c r="H18275">
        <v>11</v>
      </c>
      <c r="I18275" s="31" t="s">
        <v>103</v>
      </c>
    </row>
    <row r="18276" spans="1:9" x14ac:dyDescent="0.3">
      <c r="A18276">
        <v>18318</v>
      </c>
      <c r="B18276">
        <v>7</v>
      </c>
      <c r="C18276">
        <v>295</v>
      </c>
      <c r="D18276" s="32">
        <v>0.75208333333333333</v>
      </c>
      <c r="E18276">
        <v>10000</v>
      </c>
      <c r="G18276" s="31" t="s">
        <v>97</v>
      </c>
      <c r="H18276">
        <v>11</v>
      </c>
      <c r="I18276" s="31" t="s">
        <v>106</v>
      </c>
    </row>
    <row r="18277" spans="1:9" x14ac:dyDescent="0.3">
      <c r="A18277">
        <v>18319</v>
      </c>
      <c r="B18277">
        <v>5</v>
      </c>
      <c r="C18277">
        <v>295</v>
      </c>
      <c r="D18277" s="32">
        <v>0.73263888888888884</v>
      </c>
      <c r="E18277">
        <v>10000</v>
      </c>
      <c r="G18277" s="31" t="s">
        <v>97</v>
      </c>
      <c r="H18277">
        <v>11</v>
      </c>
      <c r="I18277" s="31" t="s">
        <v>105</v>
      </c>
    </row>
    <row r="18278" spans="1:9" x14ac:dyDescent="0.3">
      <c r="A18278">
        <v>18320</v>
      </c>
      <c r="B18278">
        <v>1</v>
      </c>
      <c r="C18278">
        <v>295</v>
      </c>
      <c r="D18278" s="32"/>
      <c r="E18278">
        <v>10000</v>
      </c>
      <c r="G18278" s="31" t="s">
        <v>102</v>
      </c>
      <c r="H18278">
        <v>12</v>
      </c>
      <c r="I18278" s="31" t="s">
        <v>99</v>
      </c>
    </row>
    <row r="18279" spans="1:9" x14ac:dyDescent="0.3">
      <c r="A18279">
        <v>18321</v>
      </c>
      <c r="B18279">
        <v>4</v>
      </c>
      <c r="C18279">
        <v>295</v>
      </c>
      <c r="D18279" s="32">
        <v>0.72777777777777775</v>
      </c>
      <c r="E18279">
        <v>10000</v>
      </c>
      <c r="G18279" s="31" t="s">
        <v>97</v>
      </c>
      <c r="H18279">
        <v>12</v>
      </c>
      <c r="I18279" s="31" t="s">
        <v>103</v>
      </c>
    </row>
    <row r="18280" spans="1:9" x14ac:dyDescent="0.3">
      <c r="A18280">
        <v>18322</v>
      </c>
      <c r="B18280">
        <v>7</v>
      </c>
      <c r="C18280">
        <v>295</v>
      </c>
      <c r="D18280" s="32">
        <v>0.79097222222222219</v>
      </c>
      <c r="E18280">
        <v>10000</v>
      </c>
      <c r="G18280" s="31" t="s">
        <v>97</v>
      </c>
      <c r="H18280">
        <v>12</v>
      </c>
      <c r="I18280" s="31" t="s">
        <v>106</v>
      </c>
    </row>
    <row r="18281" spans="1:9" x14ac:dyDescent="0.3">
      <c r="A18281">
        <v>18323</v>
      </c>
      <c r="B18281">
        <v>5</v>
      </c>
      <c r="C18281">
        <v>295</v>
      </c>
      <c r="D18281" s="32">
        <v>0.75694444444444442</v>
      </c>
      <c r="E18281">
        <v>10000</v>
      </c>
      <c r="G18281" s="31" t="s">
        <v>97</v>
      </c>
      <c r="H18281">
        <v>12</v>
      </c>
      <c r="I18281" s="31" t="s">
        <v>105</v>
      </c>
    </row>
    <row r="18282" spans="1:9" x14ac:dyDescent="0.3">
      <c r="A18282">
        <v>18324</v>
      </c>
      <c r="B18282">
        <v>4</v>
      </c>
      <c r="C18282">
        <v>295</v>
      </c>
      <c r="D18282" s="32">
        <v>0.74930555555555556</v>
      </c>
      <c r="E18282">
        <v>10000</v>
      </c>
      <c r="G18282" s="31" t="s">
        <v>102</v>
      </c>
      <c r="H18282">
        <v>13</v>
      </c>
      <c r="I18282" s="31" t="s">
        <v>103</v>
      </c>
    </row>
    <row r="18283" spans="1:9" x14ac:dyDescent="0.3">
      <c r="A18283">
        <v>18325</v>
      </c>
      <c r="B18283">
        <v>7</v>
      </c>
      <c r="C18283">
        <v>295</v>
      </c>
      <c r="D18283" s="32"/>
      <c r="E18283">
        <v>10000</v>
      </c>
      <c r="G18283" s="31" t="s">
        <v>102</v>
      </c>
      <c r="H18283">
        <v>13</v>
      </c>
      <c r="I18283" s="31" t="s">
        <v>106</v>
      </c>
    </row>
    <row r="18284" spans="1:9" x14ac:dyDescent="0.3">
      <c r="A18284">
        <v>18326</v>
      </c>
      <c r="B18284">
        <v>5</v>
      </c>
      <c r="C18284">
        <v>295</v>
      </c>
      <c r="D18284" s="32">
        <v>0.8125</v>
      </c>
      <c r="E18284">
        <v>10000</v>
      </c>
      <c r="G18284" s="31" t="s">
        <v>97</v>
      </c>
      <c r="H18284">
        <v>13</v>
      </c>
      <c r="I18284" s="31" t="s">
        <v>105</v>
      </c>
    </row>
    <row r="18285" spans="1:9" x14ac:dyDescent="0.3">
      <c r="A18285">
        <v>18327</v>
      </c>
      <c r="B18285">
        <v>4</v>
      </c>
      <c r="C18285">
        <v>295</v>
      </c>
      <c r="D18285" s="32">
        <v>0.77083333333333337</v>
      </c>
      <c r="E18285">
        <v>10000</v>
      </c>
      <c r="G18285" s="31" t="s">
        <v>102</v>
      </c>
      <c r="H18285">
        <v>14</v>
      </c>
      <c r="I18285" s="31" t="s">
        <v>103</v>
      </c>
    </row>
    <row r="18286" spans="1:9" x14ac:dyDescent="0.3">
      <c r="A18286">
        <v>18328</v>
      </c>
      <c r="B18286">
        <v>5</v>
      </c>
      <c r="C18286">
        <v>295</v>
      </c>
      <c r="D18286" s="32"/>
      <c r="E18286">
        <v>10000</v>
      </c>
      <c r="G18286" s="31" t="s">
        <v>102</v>
      </c>
      <c r="H18286">
        <v>14</v>
      </c>
      <c r="I18286" s="31" t="s">
        <v>105</v>
      </c>
    </row>
    <row r="18287" spans="1:9" x14ac:dyDescent="0.3">
      <c r="A18287">
        <v>18329</v>
      </c>
      <c r="B18287">
        <v>4</v>
      </c>
      <c r="C18287">
        <v>295</v>
      </c>
      <c r="D18287" s="32">
        <v>0.80138888888888893</v>
      </c>
      <c r="E18287">
        <v>10000</v>
      </c>
      <c r="G18287" s="31" t="s">
        <v>102</v>
      </c>
      <c r="H18287">
        <v>15</v>
      </c>
      <c r="I18287" s="31" t="s">
        <v>103</v>
      </c>
    </row>
    <row r="18288" spans="1:9" x14ac:dyDescent="0.3">
      <c r="A18288">
        <v>18330</v>
      </c>
      <c r="B18288">
        <v>1</v>
      </c>
      <c r="C18288">
        <v>296</v>
      </c>
      <c r="D18288" s="32">
        <v>0.4548611111111111</v>
      </c>
      <c r="E18288">
        <v>10000</v>
      </c>
      <c r="F18288">
        <v>1000</v>
      </c>
      <c r="G18288" s="31" t="s">
        <v>102</v>
      </c>
      <c r="H18288">
        <v>4</v>
      </c>
      <c r="I18288" s="31" t="s">
        <v>98</v>
      </c>
    </row>
    <row r="18289" spans="1:9" x14ac:dyDescent="0.3">
      <c r="A18289">
        <v>18331</v>
      </c>
      <c r="B18289">
        <v>8</v>
      </c>
      <c r="C18289">
        <v>296</v>
      </c>
      <c r="D18289" s="32">
        <v>0.48958333333333331</v>
      </c>
      <c r="E18289">
        <v>10000</v>
      </c>
      <c r="G18289" s="31" t="s">
        <v>97</v>
      </c>
      <c r="H18289">
        <v>4</v>
      </c>
      <c r="I18289" s="31" t="s">
        <v>99</v>
      </c>
    </row>
    <row r="18290" spans="1:9" x14ac:dyDescent="0.3">
      <c r="A18290">
        <v>18332</v>
      </c>
      <c r="B18290">
        <v>6</v>
      </c>
      <c r="C18290">
        <v>296</v>
      </c>
      <c r="D18290" s="32">
        <v>0.45694444444444443</v>
      </c>
      <c r="E18290">
        <v>10000</v>
      </c>
      <c r="F18290">
        <v>3200</v>
      </c>
      <c r="G18290" s="31" t="s">
        <v>102</v>
      </c>
      <c r="H18290">
        <v>4</v>
      </c>
      <c r="I18290" s="31" t="s">
        <v>100</v>
      </c>
    </row>
    <row r="18291" spans="1:9" x14ac:dyDescent="0.3">
      <c r="A18291">
        <v>18333</v>
      </c>
      <c r="B18291">
        <v>4</v>
      </c>
      <c r="C18291">
        <v>296</v>
      </c>
      <c r="D18291" s="32">
        <v>0.44513888888888886</v>
      </c>
      <c r="E18291">
        <v>10000</v>
      </c>
      <c r="G18291" s="31" t="s">
        <v>102</v>
      </c>
      <c r="H18291">
        <v>4</v>
      </c>
      <c r="I18291" s="31" t="s">
        <v>103</v>
      </c>
    </row>
    <row r="18292" spans="1:9" x14ac:dyDescent="0.3">
      <c r="A18292">
        <v>18334</v>
      </c>
      <c r="B18292">
        <v>9</v>
      </c>
      <c r="C18292">
        <v>296</v>
      </c>
      <c r="D18292" s="32">
        <v>0.47152777777777777</v>
      </c>
      <c r="E18292">
        <v>10000</v>
      </c>
      <c r="F18292">
        <v>3200</v>
      </c>
      <c r="G18292" s="31" t="s">
        <v>102</v>
      </c>
      <c r="H18292">
        <v>4</v>
      </c>
      <c r="I18292" s="31" t="s">
        <v>101</v>
      </c>
    </row>
    <row r="18293" spans="1:9" x14ac:dyDescent="0.3">
      <c r="A18293">
        <v>18335</v>
      </c>
      <c r="B18293">
        <v>1</v>
      </c>
      <c r="C18293">
        <v>296</v>
      </c>
      <c r="D18293" s="32">
        <v>0.5083333333333333</v>
      </c>
      <c r="E18293">
        <v>10000</v>
      </c>
      <c r="G18293" s="31" t="s">
        <v>102</v>
      </c>
      <c r="H18293">
        <v>5</v>
      </c>
      <c r="I18293" s="31" t="s">
        <v>98</v>
      </c>
    </row>
    <row r="18294" spans="1:9" x14ac:dyDescent="0.3">
      <c r="A18294">
        <v>18336</v>
      </c>
      <c r="B18294">
        <v>8</v>
      </c>
      <c r="C18294">
        <v>296</v>
      </c>
      <c r="D18294" s="32">
        <v>0.53749999999999998</v>
      </c>
      <c r="E18294">
        <v>10000</v>
      </c>
      <c r="G18294" s="31" t="s">
        <v>97</v>
      </c>
      <c r="H18294">
        <v>5</v>
      </c>
      <c r="I18294" s="31" t="s">
        <v>99</v>
      </c>
    </row>
    <row r="18295" spans="1:9" x14ac:dyDescent="0.3">
      <c r="A18295">
        <v>18337</v>
      </c>
      <c r="B18295">
        <v>6</v>
      </c>
      <c r="C18295">
        <v>296</v>
      </c>
      <c r="D18295" s="32">
        <v>0.47013888888888888</v>
      </c>
      <c r="E18295">
        <v>10000</v>
      </c>
      <c r="F18295">
        <v>2000</v>
      </c>
      <c r="G18295" s="31" t="s">
        <v>102</v>
      </c>
      <c r="H18295">
        <v>5</v>
      </c>
      <c r="I18295" s="31" t="s">
        <v>100</v>
      </c>
    </row>
    <row r="18296" spans="1:9" x14ac:dyDescent="0.3">
      <c r="A18296">
        <v>18338</v>
      </c>
      <c r="B18296">
        <v>4</v>
      </c>
      <c r="C18296">
        <v>296</v>
      </c>
      <c r="D18296" s="32">
        <v>0.49027777777777776</v>
      </c>
      <c r="E18296">
        <v>13000</v>
      </c>
      <c r="G18296" s="31" t="s">
        <v>97</v>
      </c>
      <c r="H18296">
        <v>5</v>
      </c>
      <c r="I18296" s="31" t="s">
        <v>103</v>
      </c>
    </row>
    <row r="18297" spans="1:9" x14ac:dyDescent="0.3">
      <c r="A18297">
        <v>18339</v>
      </c>
      <c r="B18297">
        <v>9</v>
      </c>
      <c r="C18297">
        <v>296</v>
      </c>
      <c r="D18297" s="32">
        <v>0.50555555555555554</v>
      </c>
      <c r="E18297">
        <v>10000</v>
      </c>
      <c r="G18297" s="31" t="s">
        <v>102</v>
      </c>
      <c r="H18297">
        <v>5</v>
      </c>
      <c r="I18297" s="31" t="s">
        <v>101</v>
      </c>
    </row>
    <row r="18298" spans="1:9" x14ac:dyDescent="0.3">
      <c r="A18298">
        <v>18340</v>
      </c>
      <c r="B18298">
        <v>1</v>
      </c>
      <c r="C18298">
        <v>296</v>
      </c>
      <c r="D18298" s="32">
        <v>0.55069444444444449</v>
      </c>
      <c r="E18298">
        <v>10000</v>
      </c>
      <c r="G18298" s="31" t="s">
        <v>97</v>
      </c>
      <c r="H18298">
        <v>6</v>
      </c>
      <c r="I18298" s="31" t="s">
        <v>98</v>
      </c>
    </row>
    <row r="18299" spans="1:9" x14ac:dyDescent="0.3">
      <c r="A18299">
        <v>18341</v>
      </c>
      <c r="B18299">
        <v>8</v>
      </c>
      <c r="C18299">
        <v>296</v>
      </c>
      <c r="D18299" s="32">
        <v>0.64444444444444449</v>
      </c>
      <c r="E18299">
        <v>10000</v>
      </c>
      <c r="F18299">
        <v>3000</v>
      </c>
      <c r="G18299" s="31" t="s">
        <v>102</v>
      </c>
      <c r="H18299">
        <v>6</v>
      </c>
      <c r="I18299" s="31" t="s">
        <v>99</v>
      </c>
    </row>
    <row r="18300" spans="1:9" x14ac:dyDescent="0.3">
      <c r="A18300">
        <v>18342</v>
      </c>
      <c r="B18300">
        <v>6</v>
      </c>
      <c r="C18300">
        <v>296</v>
      </c>
      <c r="D18300" s="32">
        <v>0.55625000000000002</v>
      </c>
      <c r="E18300">
        <v>13000</v>
      </c>
      <c r="G18300" s="31" t="s">
        <v>97</v>
      </c>
      <c r="H18300">
        <v>6</v>
      </c>
      <c r="I18300" s="31" t="s">
        <v>100</v>
      </c>
    </row>
    <row r="18301" spans="1:9" x14ac:dyDescent="0.3">
      <c r="A18301">
        <v>18343</v>
      </c>
      <c r="B18301">
        <v>4</v>
      </c>
      <c r="C18301">
        <v>296</v>
      </c>
      <c r="D18301" s="32">
        <v>0.51875000000000004</v>
      </c>
      <c r="E18301">
        <v>10000</v>
      </c>
      <c r="F18301">
        <v>600</v>
      </c>
      <c r="G18301" s="31" t="s">
        <v>102</v>
      </c>
      <c r="H18301">
        <v>6</v>
      </c>
      <c r="I18301" s="31" t="s">
        <v>103</v>
      </c>
    </row>
    <row r="18302" spans="1:9" x14ac:dyDescent="0.3">
      <c r="A18302">
        <v>18344</v>
      </c>
      <c r="B18302">
        <v>9</v>
      </c>
      <c r="C18302">
        <v>296</v>
      </c>
      <c r="D18302" s="32">
        <v>0.53680555555555554</v>
      </c>
      <c r="E18302">
        <v>10000</v>
      </c>
      <c r="G18302" s="31" t="s">
        <v>97</v>
      </c>
      <c r="H18302">
        <v>6</v>
      </c>
      <c r="I18302" s="31" t="s">
        <v>101</v>
      </c>
    </row>
    <row r="18303" spans="1:9" x14ac:dyDescent="0.3">
      <c r="A18303">
        <v>18345</v>
      </c>
      <c r="B18303">
        <v>1</v>
      </c>
      <c r="C18303">
        <v>296</v>
      </c>
      <c r="D18303" s="32">
        <v>0.66388888888888886</v>
      </c>
      <c r="E18303">
        <v>10000</v>
      </c>
      <c r="G18303" s="31" t="s">
        <v>97</v>
      </c>
      <c r="H18303">
        <v>7</v>
      </c>
      <c r="I18303" s="31" t="s">
        <v>98</v>
      </c>
    </row>
    <row r="18304" spans="1:9" x14ac:dyDescent="0.3">
      <c r="A18304">
        <v>18346</v>
      </c>
      <c r="B18304">
        <v>8</v>
      </c>
      <c r="C18304">
        <v>296</v>
      </c>
      <c r="D18304" s="32">
        <v>0.66111111111111109</v>
      </c>
      <c r="E18304">
        <v>10000</v>
      </c>
      <c r="G18304" s="31" t="s">
        <v>97</v>
      </c>
      <c r="H18304">
        <v>7</v>
      </c>
      <c r="I18304" s="31" t="s">
        <v>99</v>
      </c>
    </row>
    <row r="18305" spans="1:9" x14ac:dyDescent="0.3">
      <c r="A18305">
        <v>18347</v>
      </c>
      <c r="B18305">
        <v>6</v>
      </c>
      <c r="C18305">
        <v>296</v>
      </c>
      <c r="D18305" s="32">
        <v>0.63680555555555551</v>
      </c>
      <c r="E18305">
        <v>10000</v>
      </c>
      <c r="G18305" s="31" t="s">
        <v>102</v>
      </c>
      <c r="H18305">
        <v>7</v>
      </c>
      <c r="I18305" s="31" t="s">
        <v>100</v>
      </c>
    </row>
    <row r="18306" spans="1:9" x14ac:dyDescent="0.3">
      <c r="A18306">
        <v>18348</v>
      </c>
      <c r="B18306">
        <v>4</v>
      </c>
      <c r="C18306">
        <v>296</v>
      </c>
      <c r="D18306" s="32">
        <v>0.54236111111111107</v>
      </c>
      <c r="E18306">
        <v>10000</v>
      </c>
      <c r="G18306" s="31" t="s">
        <v>97</v>
      </c>
      <c r="H18306">
        <v>7</v>
      </c>
      <c r="I18306" s="31" t="s">
        <v>103</v>
      </c>
    </row>
    <row r="18307" spans="1:9" x14ac:dyDescent="0.3">
      <c r="A18307">
        <v>18349</v>
      </c>
      <c r="B18307">
        <v>9</v>
      </c>
      <c r="C18307">
        <v>296</v>
      </c>
      <c r="D18307" s="32">
        <v>0.58958333333333335</v>
      </c>
      <c r="E18307">
        <v>10000</v>
      </c>
      <c r="G18307" s="31" t="s">
        <v>97</v>
      </c>
      <c r="H18307">
        <v>7</v>
      </c>
      <c r="I18307" s="31" t="s">
        <v>101</v>
      </c>
    </row>
    <row r="18308" spans="1:9" x14ac:dyDescent="0.3">
      <c r="A18308">
        <v>18350</v>
      </c>
      <c r="B18308">
        <v>1</v>
      </c>
      <c r="C18308">
        <v>296</v>
      </c>
      <c r="D18308" s="32">
        <v>0.69791666666666663</v>
      </c>
      <c r="E18308">
        <v>10000</v>
      </c>
      <c r="F18308">
        <v>2000</v>
      </c>
      <c r="G18308" s="31" t="s">
        <v>97</v>
      </c>
      <c r="H18308">
        <v>8</v>
      </c>
      <c r="I18308" s="31" t="s">
        <v>98</v>
      </c>
    </row>
    <row r="18309" spans="1:9" x14ac:dyDescent="0.3">
      <c r="A18309">
        <v>18351</v>
      </c>
      <c r="B18309">
        <v>8</v>
      </c>
      <c r="C18309">
        <v>296</v>
      </c>
      <c r="D18309" s="32">
        <v>0.69791666666666663</v>
      </c>
      <c r="E18309">
        <v>10000</v>
      </c>
      <c r="G18309" s="31" t="s">
        <v>97</v>
      </c>
      <c r="H18309">
        <v>8</v>
      </c>
      <c r="I18309" s="31" t="s">
        <v>99</v>
      </c>
    </row>
    <row r="18310" spans="1:9" x14ac:dyDescent="0.3">
      <c r="A18310">
        <v>18352</v>
      </c>
      <c r="B18310">
        <v>6</v>
      </c>
      <c r="C18310">
        <v>296</v>
      </c>
      <c r="D18310" s="32">
        <v>0.66597222222222219</v>
      </c>
      <c r="E18310">
        <v>10000</v>
      </c>
      <c r="G18310" s="31" t="s">
        <v>97</v>
      </c>
      <c r="H18310">
        <v>8</v>
      </c>
      <c r="I18310" s="31" t="s">
        <v>100</v>
      </c>
    </row>
    <row r="18311" spans="1:9" x14ac:dyDescent="0.3">
      <c r="A18311">
        <v>18353</v>
      </c>
      <c r="B18311">
        <v>4</v>
      </c>
      <c r="C18311">
        <v>296</v>
      </c>
      <c r="D18311" s="32">
        <v>0.65416666666666667</v>
      </c>
      <c r="E18311">
        <v>10000</v>
      </c>
      <c r="G18311" s="31" t="s">
        <v>97</v>
      </c>
      <c r="H18311">
        <v>8</v>
      </c>
      <c r="I18311" s="31" t="s">
        <v>103</v>
      </c>
    </row>
    <row r="18312" spans="1:9" x14ac:dyDescent="0.3">
      <c r="A18312">
        <v>18354</v>
      </c>
      <c r="B18312">
        <v>9</v>
      </c>
      <c r="C18312">
        <v>296</v>
      </c>
      <c r="D18312" s="32">
        <v>0.67361111111111116</v>
      </c>
      <c r="E18312">
        <v>10000</v>
      </c>
      <c r="G18312" s="31" t="s">
        <v>102</v>
      </c>
      <c r="H18312">
        <v>8</v>
      </c>
      <c r="I18312" s="31" t="s">
        <v>101</v>
      </c>
    </row>
    <row r="18313" spans="1:9" x14ac:dyDescent="0.3">
      <c r="A18313">
        <v>18355</v>
      </c>
      <c r="B18313">
        <v>1</v>
      </c>
      <c r="C18313">
        <v>296</v>
      </c>
      <c r="D18313" s="32">
        <v>0.72916666666666663</v>
      </c>
      <c r="E18313">
        <v>10000</v>
      </c>
      <c r="G18313" s="31" t="s">
        <v>97</v>
      </c>
      <c r="H18313">
        <v>9</v>
      </c>
      <c r="I18313" s="31" t="s">
        <v>98</v>
      </c>
    </row>
    <row r="18314" spans="1:9" x14ac:dyDescent="0.3">
      <c r="A18314">
        <v>18356</v>
      </c>
      <c r="B18314">
        <v>8</v>
      </c>
      <c r="C18314">
        <v>296</v>
      </c>
      <c r="D18314" s="32">
        <v>0.71875</v>
      </c>
      <c r="E18314">
        <v>10000</v>
      </c>
      <c r="G18314" s="31" t="s">
        <v>97</v>
      </c>
      <c r="H18314">
        <v>9</v>
      </c>
      <c r="I18314" s="31" t="s">
        <v>99</v>
      </c>
    </row>
    <row r="18315" spans="1:9" x14ac:dyDescent="0.3">
      <c r="A18315">
        <v>18357</v>
      </c>
      <c r="B18315">
        <v>6</v>
      </c>
      <c r="C18315">
        <v>296</v>
      </c>
      <c r="D18315" s="32">
        <v>0.6875</v>
      </c>
      <c r="E18315">
        <v>10000</v>
      </c>
      <c r="G18315" s="31" t="s">
        <v>102</v>
      </c>
      <c r="H18315">
        <v>9</v>
      </c>
      <c r="I18315" s="31" t="s">
        <v>100</v>
      </c>
    </row>
    <row r="18316" spans="1:9" x14ac:dyDescent="0.3">
      <c r="A18316">
        <v>18358</v>
      </c>
      <c r="B18316">
        <v>4</v>
      </c>
      <c r="C18316">
        <v>296</v>
      </c>
      <c r="D18316" s="32">
        <v>0.67708333333333337</v>
      </c>
      <c r="E18316">
        <v>10000</v>
      </c>
      <c r="G18316" s="31" t="s">
        <v>97</v>
      </c>
      <c r="H18316">
        <v>9</v>
      </c>
      <c r="I18316" s="31" t="s">
        <v>103</v>
      </c>
    </row>
    <row r="18317" spans="1:9" x14ac:dyDescent="0.3">
      <c r="A18317">
        <v>18359</v>
      </c>
      <c r="B18317">
        <v>9</v>
      </c>
      <c r="C18317">
        <v>296</v>
      </c>
      <c r="D18317" s="32">
        <v>0.69722222222222219</v>
      </c>
      <c r="E18317">
        <v>10000</v>
      </c>
      <c r="G18317" s="31" t="s">
        <v>102</v>
      </c>
      <c r="H18317">
        <v>9</v>
      </c>
      <c r="I18317" s="31" t="s">
        <v>101</v>
      </c>
    </row>
    <row r="18318" spans="1:9" x14ac:dyDescent="0.3">
      <c r="A18318">
        <v>18360</v>
      </c>
      <c r="B18318">
        <v>1</v>
      </c>
      <c r="C18318">
        <v>296</v>
      </c>
      <c r="D18318" s="32">
        <v>0.76249999999999996</v>
      </c>
      <c r="E18318">
        <v>10000</v>
      </c>
      <c r="G18318" s="31" t="s">
        <v>97</v>
      </c>
      <c r="H18318">
        <v>10</v>
      </c>
      <c r="I18318" s="31" t="s">
        <v>98</v>
      </c>
    </row>
    <row r="18319" spans="1:9" x14ac:dyDescent="0.3">
      <c r="A18319">
        <v>18361</v>
      </c>
      <c r="B18319">
        <v>8</v>
      </c>
      <c r="C18319">
        <v>296</v>
      </c>
      <c r="D18319" s="32">
        <v>0.74236111111111114</v>
      </c>
      <c r="E18319">
        <v>10000</v>
      </c>
      <c r="G18319" s="31" t="s">
        <v>97</v>
      </c>
      <c r="H18319">
        <v>10</v>
      </c>
      <c r="I18319" s="31" t="s">
        <v>99</v>
      </c>
    </row>
    <row r="18320" spans="1:9" x14ac:dyDescent="0.3">
      <c r="A18320">
        <v>18362</v>
      </c>
      <c r="B18320">
        <v>6</v>
      </c>
      <c r="C18320">
        <v>296</v>
      </c>
      <c r="D18320" s="32">
        <v>0.7055555555555556</v>
      </c>
      <c r="E18320">
        <v>10000</v>
      </c>
      <c r="G18320" s="31" t="s">
        <v>102</v>
      </c>
      <c r="H18320">
        <v>10</v>
      </c>
      <c r="I18320" s="31" t="s">
        <v>100</v>
      </c>
    </row>
    <row r="18321" spans="1:9" x14ac:dyDescent="0.3">
      <c r="A18321">
        <v>18363</v>
      </c>
      <c r="B18321">
        <v>4</v>
      </c>
      <c r="C18321">
        <v>296</v>
      </c>
      <c r="D18321" s="32">
        <v>0.7055555555555556</v>
      </c>
      <c r="E18321">
        <v>13000</v>
      </c>
      <c r="G18321" s="31" t="s">
        <v>97</v>
      </c>
      <c r="H18321">
        <v>10</v>
      </c>
      <c r="I18321" s="31" t="s">
        <v>103</v>
      </c>
    </row>
    <row r="18322" spans="1:9" x14ac:dyDescent="0.3">
      <c r="A18322">
        <v>18364</v>
      </c>
      <c r="B18322">
        <v>9</v>
      </c>
      <c r="C18322">
        <v>296</v>
      </c>
      <c r="D18322" s="32">
        <v>0.72291666666666665</v>
      </c>
      <c r="E18322">
        <v>10000</v>
      </c>
      <c r="G18322" s="31" t="s">
        <v>97</v>
      </c>
      <c r="H18322">
        <v>10</v>
      </c>
      <c r="I18322" s="31" t="s">
        <v>101</v>
      </c>
    </row>
    <row r="18323" spans="1:9" x14ac:dyDescent="0.3">
      <c r="A18323">
        <v>18365</v>
      </c>
      <c r="B18323">
        <v>1</v>
      </c>
      <c r="C18323">
        <v>296</v>
      </c>
      <c r="D18323" s="32">
        <v>0.80347222222222225</v>
      </c>
      <c r="E18323">
        <v>10000</v>
      </c>
      <c r="F18323">
        <v>2000</v>
      </c>
      <c r="G18323" s="31" t="s">
        <v>102</v>
      </c>
      <c r="H18323">
        <v>11</v>
      </c>
      <c r="I18323" s="31" t="s">
        <v>98</v>
      </c>
    </row>
    <row r="18324" spans="1:9" x14ac:dyDescent="0.3">
      <c r="A18324">
        <v>18366</v>
      </c>
      <c r="B18324">
        <v>8</v>
      </c>
      <c r="C18324">
        <v>296</v>
      </c>
      <c r="D18324" s="32">
        <v>0.76666666666666672</v>
      </c>
      <c r="E18324">
        <v>10000</v>
      </c>
      <c r="G18324" s="31" t="s">
        <v>97</v>
      </c>
      <c r="H18324">
        <v>11</v>
      </c>
      <c r="I18324" s="31" t="s">
        <v>99</v>
      </c>
    </row>
    <row r="18325" spans="1:9" x14ac:dyDescent="0.3">
      <c r="A18325">
        <v>18367</v>
      </c>
      <c r="B18325">
        <v>6</v>
      </c>
      <c r="C18325">
        <v>296</v>
      </c>
      <c r="D18325" s="32">
        <v>0.73888888888888893</v>
      </c>
      <c r="E18325">
        <v>13000</v>
      </c>
      <c r="F18325">
        <v>2000</v>
      </c>
      <c r="G18325" s="31" t="s">
        <v>102</v>
      </c>
      <c r="H18325">
        <v>11</v>
      </c>
      <c r="I18325" s="31" t="s">
        <v>100</v>
      </c>
    </row>
    <row r="18326" spans="1:9" x14ac:dyDescent="0.3">
      <c r="A18326">
        <v>18368</v>
      </c>
      <c r="B18326">
        <v>4</v>
      </c>
      <c r="C18326">
        <v>296</v>
      </c>
      <c r="D18326" s="32">
        <v>0.72152777777777777</v>
      </c>
      <c r="E18326">
        <v>10000</v>
      </c>
      <c r="G18326" s="31" t="s">
        <v>102</v>
      </c>
      <c r="H18326">
        <v>11</v>
      </c>
      <c r="I18326" s="31" t="s">
        <v>103</v>
      </c>
    </row>
    <row r="18327" spans="1:9" x14ac:dyDescent="0.3">
      <c r="A18327">
        <v>18369</v>
      </c>
      <c r="B18327">
        <v>9</v>
      </c>
      <c r="C18327">
        <v>296</v>
      </c>
      <c r="D18327" s="32">
        <v>0.76597222222222228</v>
      </c>
      <c r="E18327">
        <v>10000</v>
      </c>
      <c r="G18327" s="31" t="s">
        <v>102</v>
      </c>
      <c r="H18327">
        <v>11</v>
      </c>
      <c r="I18327" s="31" t="s">
        <v>101</v>
      </c>
    </row>
    <row r="18328" spans="1:9" x14ac:dyDescent="0.3">
      <c r="A18328">
        <v>18370</v>
      </c>
      <c r="B18328">
        <v>1</v>
      </c>
      <c r="C18328">
        <v>296</v>
      </c>
      <c r="D18328" s="32">
        <v>0.81736111111111109</v>
      </c>
      <c r="E18328">
        <v>10000</v>
      </c>
      <c r="G18328" s="31" t="s">
        <v>102</v>
      </c>
      <c r="H18328">
        <v>12</v>
      </c>
      <c r="I18328" s="31" t="s">
        <v>98</v>
      </c>
    </row>
    <row r="18329" spans="1:9" x14ac:dyDescent="0.3">
      <c r="A18329">
        <v>18371</v>
      </c>
      <c r="B18329">
        <v>8</v>
      </c>
      <c r="C18329">
        <v>296</v>
      </c>
      <c r="D18329" s="32">
        <v>0.80902777777777779</v>
      </c>
      <c r="E18329">
        <v>13000</v>
      </c>
      <c r="F18329">
        <v>2000</v>
      </c>
      <c r="G18329" s="31" t="s">
        <v>97</v>
      </c>
      <c r="H18329">
        <v>12</v>
      </c>
      <c r="I18329" s="31" t="s">
        <v>99</v>
      </c>
    </row>
    <row r="18330" spans="1:9" x14ac:dyDescent="0.3">
      <c r="A18330">
        <v>18372</v>
      </c>
      <c r="B18330">
        <v>6</v>
      </c>
      <c r="C18330">
        <v>296</v>
      </c>
      <c r="D18330" s="32">
        <v>0.84027777777777779</v>
      </c>
      <c r="E18330">
        <v>10000</v>
      </c>
      <c r="G18330" s="31" t="s">
        <v>97</v>
      </c>
      <c r="H18330">
        <v>12</v>
      </c>
      <c r="I18330" s="31" t="s">
        <v>100</v>
      </c>
    </row>
    <row r="18331" spans="1:9" x14ac:dyDescent="0.3">
      <c r="A18331">
        <v>18373</v>
      </c>
      <c r="B18331">
        <v>4</v>
      </c>
      <c r="C18331">
        <v>296</v>
      </c>
      <c r="D18331" s="32">
        <v>0.75069444444444444</v>
      </c>
      <c r="E18331">
        <v>10000</v>
      </c>
      <c r="G18331" s="31" t="s">
        <v>102</v>
      </c>
      <c r="H18331">
        <v>12</v>
      </c>
      <c r="I18331" s="31" t="s">
        <v>103</v>
      </c>
    </row>
    <row r="18332" spans="1:9" x14ac:dyDescent="0.3">
      <c r="A18332">
        <v>18374</v>
      </c>
      <c r="B18332">
        <v>9</v>
      </c>
      <c r="C18332">
        <v>296</v>
      </c>
      <c r="D18332" s="32">
        <v>0.81319444444444444</v>
      </c>
      <c r="E18332">
        <v>10000</v>
      </c>
      <c r="G18332" s="31" t="s">
        <v>97</v>
      </c>
      <c r="H18332">
        <v>12</v>
      </c>
      <c r="I18332" s="31" t="s">
        <v>101</v>
      </c>
    </row>
    <row r="18333" spans="1:9" x14ac:dyDescent="0.3">
      <c r="A18333">
        <v>18375</v>
      </c>
      <c r="B18333">
        <v>1</v>
      </c>
      <c r="C18333">
        <v>296</v>
      </c>
      <c r="D18333" s="32">
        <v>0.84097222222222223</v>
      </c>
      <c r="E18333">
        <v>10000</v>
      </c>
      <c r="G18333" s="31" t="s">
        <v>102</v>
      </c>
      <c r="H18333">
        <v>13</v>
      </c>
      <c r="I18333" s="31" t="s">
        <v>98</v>
      </c>
    </row>
    <row r="18334" spans="1:9" x14ac:dyDescent="0.3">
      <c r="A18334">
        <v>18376</v>
      </c>
      <c r="B18334">
        <v>8</v>
      </c>
      <c r="C18334">
        <v>296</v>
      </c>
      <c r="D18334" s="32">
        <v>0.83819444444444446</v>
      </c>
      <c r="E18334">
        <v>10000</v>
      </c>
      <c r="G18334" s="31" t="s">
        <v>97</v>
      </c>
      <c r="H18334">
        <v>13</v>
      </c>
      <c r="I18334" s="31" t="s">
        <v>99</v>
      </c>
    </row>
    <row r="18335" spans="1:9" x14ac:dyDescent="0.3">
      <c r="A18335">
        <v>18377</v>
      </c>
      <c r="B18335">
        <v>4</v>
      </c>
      <c r="C18335">
        <v>296</v>
      </c>
      <c r="D18335" s="32">
        <v>0.77638888888888891</v>
      </c>
      <c r="E18335">
        <v>13000</v>
      </c>
      <c r="G18335" s="31" t="s">
        <v>102</v>
      </c>
      <c r="H18335">
        <v>13</v>
      </c>
      <c r="I18335" s="31" t="s">
        <v>103</v>
      </c>
    </row>
    <row r="18336" spans="1:9" x14ac:dyDescent="0.3">
      <c r="A18336">
        <v>18378</v>
      </c>
      <c r="B18336">
        <v>9</v>
      </c>
      <c r="C18336">
        <v>296</v>
      </c>
      <c r="D18336" s="32">
        <v>0.84027777777777779</v>
      </c>
      <c r="E18336">
        <v>10000</v>
      </c>
      <c r="G18336" s="31" t="s">
        <v>97</v>
      </c>
      <c r="H18336">
        <v>13</v>
      </c>
      <c r="I18336" s="31" t="s">
        <v>101</v>
      </c>
    </row>
    <row r="18337" spans="1:9" x14ac:dyDescent="0.3">
      <c r="A18337">
        <v>18379</v>
      </c>
      <c r="B18337">
        <v>4</v>
      </c>
      <c r="C18337">
        <v>296</v>
      </c>
      <c r="D18337" s="32">
        <v>0.76180555555555551</v>
      </c>
      <c r="E18337">
        <v>10000</v>
      </c>
      <c r="G18337" s="31" t="s">
        <v>97</v>
      </c>
      <c r="H18337">
        <v>14</v>
      </c>
      <c r="I18337" s="31" t="s">
        <v>103</v>
      </c>
    </row>
    <row r="18338" spans="1:9" x14ac:dyDescent="0.3">
      <c r="A18338">
        <v>18380</v>
      </c>
      <c r="B18338">
        <v>4</v>
      </c>
      <c r="C18338">
        <v>296</v>
      </c>
      <c r="D18338" s="32">
        <v>0.8256944444444444</v>
      </c>
      <c r="E18338">
        <v>10000</v>
      </c>
      <c r="G18338" s="31" t="s">
        <v>97</v>
      </c>
      <c r="H18338">
        <v>15</v>
      </c>
      <c r="I18338" s="31" t="s">
        <v>103</v>
      </c>
    </row>
    <row r="18339" spans="1:9" x14ac:dyDescent="0.3">
      <c r="A18339">
        <v>18381</v>
      </c>
      <c r="B18339">
        <v>4</v>
      </c>
      <c r="C18339">
        <v>296</v>
      </c>
      <c r="D18339" s="32">
        <v>0.84513888888888888</v>
      </c>
      <c r="E18339">
        <v>10000</v>
      </c>
      <c r="F18339">
        <v>2000</v>
      </c>
      <c r="G18339" s="31" t="s">
        <v>97</v>
      </c>
      <c r="H18339">
        <v>16</v>
      </c>
      <c r="I18339" s="31" t="s">
        <v>103</v>
      </c>
    </row>
    <row r="18340" spans="1:9" x14ac:dyDescent="0.3">
      <c r="A18340">
        <v>18382</v>
      </c>
      <c r="B18340">
        <v>3</v>
      </c>
      <c r="C18340">
        <v>297</v>
      </c>
      <c r="D18340" s="32">
        <v>0.46250000000000002</v>
      </c>
      <c r="E18340">
        <v>10000</v>
      </c>
      <c r="G18340" s="31" t="s">
        <v>102</v>
      </c>
      <c r="H18340">
        <v>4</v>
      </c>
      <c r="I18340" s="31" t="s">
        <v>104</v>
      </c>
    </row>
    <row r="18341" spans="1:9" x14ac:dyDescent="0.3">
      <c r="A18341">
        <v>18383</v>
      </c>
      <c r="B18341">
        <v>8</v>
      </c>
      <c r="C18341">
        <v>297</v>
      </c>
      <c r="D18341" s="32">
        <v>0.46805555555555556</v>
      </c>
      <c r="E18341">
        <v>10000</v>
      </c>
      <c r="F18341">
        <v>300</v>
      </c>
      <c r="G18341" s="31" t="s">
        <v>102</v>
      </c>
      <c r="H18341">
        <v>4</v>
      </c>
      <c r="I18341" s="31" t="s">
        <v>99</v>
      </c>
    </row>
    <row r="18342" spans="1:9" x14ac:dyDescent="0.3">
      <c r="A18342">
        <v>18384</v>
      </c>
      <c r="B18342">
        <v>6</v>
      </c>
      <c r="C18342">
        <v>297</v>
      </c>
      <c r="D18342" s="32">
        <v>0.43472222222222223</v>
      </c>
      <c r="E18342">
        <v>10000</v>
      </c>
      <c r="F18342">
        <v>1000</v>
      </c>
      <c r="G18342" s="31" t="s">
        <v>102</v>
      </c>
      <c r="H18342">
        <v>4</v>
      </c>
      <c r="I18342" s="31" t="s">
        <v>100</v>
      </c>
    </row>
    <row r="18343" spans="1:9" x14ac:dyDescent="0.3">
      <c r="A18343">
        <v>18385</v>
      </c>
      <c r="B18343">
        <v>4</v>
      </c>
      <c r="C18343">
        <v>297</v>
      </c>
      <c r="D18343" s="32">
        <v>0.44305555555555554</v>
      </c>
      <c r="E18343">
        <v>10000</v>
      </c>
      <c r="G18343" s="31" t="s">
        <v>102</v>
      </c>
      <c r="H18343">
        <v>4</v>
      </c>
      <c r="I18343" s="31" t="s">
        <v>103</v>
      </c>
    </row>
    <row r="18344" spans="1:9" x14ac:dyDescent="0.3">
      <c r="A18344">
        <v>18386</v>
      </c>
      <c r="B18344">
        <v>9</v>
      </c>
      <c r="C18344">
        <v>297</v>
      </c>
      <c r="D18344" s="32">
        <v>0.65625</v>
      </c>
      <c r="E18344">
        <v>10000</v>
      </c>
      <c r="G18344" s="31" t="s">
        <v>97</v>
      </c>
      <c r="H18344">
        <v>4</v>
      </c>
      <c r="I18344" s="31" t="s">
        <v>101</v>
      </c>
    </row>
    <row r="18345" spans="1:9" x14ac:dyDescent="0.3">
      <c r="A18345">
        <v>18387</v>
      </c>
      <c r="B18345">
        <v>5</v>
      </c>
      <c r="C18345">
        <v>297</v>
      </c>
      <c r="D18345" s="32">
        <v>0.47708333333333336</v>
      </c>
      <c r="E18345">
        <v>10000</v>
      </c>
      <c r="F18345">
        <v>1000</v>
      </c>
      <c r="G18345" s="31" t="s">
        <v>102</v>
      </c>
      <c r="H18345">
        <v>4</v>
      </c>
      <c r="I18345" s="31" t="s">
        <v>105</v>
      </c>
    </row>
    <row r="18346" spans="1:9" x14ac:dyDescent="0.3">
      <c r="A18346">
        <v>18388</v>
      </c>
      <c r="B18346">
        <v>3</v>
      </c>
      <c r="C18346">
        <v>297</v>
      </c>
      <c r="D18346" s="32">
        <v>0.49027777777777776</v>
      </c>
      <c r="E18346">
        <v>10000</v>
      </c>
      <c r="F18346">
        <v>1000</v>
      </c>
      <c r="G18346" s="31" t="s">
        <v>102</v>
      </c>
      <c r="H18346">
        <v>5</v>
      </c>
      <c r="I18346" s="31" t="s">
        <v>104</v>
      </c>
    </row>
    <row r="18347" spans="1:9" x14ac:dyDescent="0.3">
      <c r="A18347">
        <v>18389</v>
      </c>
      <c r="B18347">
        <v>8</v>
      </c>
      <c r="C18347">
        <v>297</v>
      </c>
      <c r="D18347" s="32">
        <v>0.5180555555555556</v>
      </c>
      <c r="E18347">
        <v>10000</v>
      </c>
      <c r="F18347">
        <v>2000</v>
      </c>
      <c r="G18347" s="31" t="s">
        <v>102</v>
      </c>
      <c r="H18347">
        <v>5</v>
      </c>
      <c r="I18347" s="31" t="s">
        <v>99</v>
      </c>
    </row>
    <row r="18348" spans="1:9" x14ac:dyDescent="0.3">
      <c r="A18348">
        <v>18390</v>
      </c>
      <c r="B18348">
        <v>6</v>
      </c>
      <c r="C18348">
        <v>297</v>
      </c>
      <c r="D18348" s="32">
        <v>0.44861111111111113</v>
      </c>
      <c r="E18348">
        <v>10000</v>
      </c>
      <c r="F18348">
        <v>5000</v>
      </c>
      <c r="G18348" s="31" t="s">
        <v>97</v>
      </c>
      <c r="H18348">
        <v>5</v>
      </c>
      <c r="I18348" s="31" t="s">
        <v>100</v>
      </c>
    </row>
    <row r="18349" spans="1:9" x14ac:dyDescent="0.3">
      <c r="A18349">
        <v>18391</v>
      </c>
      <c r="B18349">
        <v>4</v>
      </c>
      <c r="C18349">
        <v>297</v>
      </c>
      <c r="D18349" s="32">
        <v>0.47499999999999998</v>
      </c>
      <c r="E18349">
        <v>10000</v>
      </c>
      <c r="G18349" s="31" t="s">
        <v>102</v>
      </c>
      <c r="H18349">
        <v>5</v>
      </c>
      <c r="I18349" s="31" t="s">
        <v>103</v>
      </c>
    </row>
    <row r="18350" spans="1:9" x14ac:dyDescent="0.3">
      <c r="A18350">
        <v>18392</v>
      </c>
      <c r="B18350">
        <v>9</v>
      </c>
      <c r="C18350">
        <v>297</v>
      </c>
      <c r="D18350" s="32">
        <v>0.6875</v>
      </c>
      <c r="E18350">
        <v>10000</v>
      </c>
      <c r="G18350" s="31" t="s">
        <v>102</v>
      </c>
      <c r="H18350">
        <v>5</v>
      </c>
      <c r="I18350" s="31" t="s">
        <v>101</v>
      </c>
    </row>
    <row r="18351" spans="1:9" x14ac:dyDescent="0.3">
      <c r="A18351">
        <v>18393</v>
      </c>
      <c r="B18351">
        <v>5</v>
      </c>
      <c r="C18351">
        <v>297</v>
      </c>
      <c r="D18351" s="32">
        <v>0.5083333333333333</v>
      </c>
      <c r="E18351">
        <v>10000</v>
      </c>
      <c r="F18351">
        <v>1000</v>
      </c>
      <c r="G18351" s="31" t="s">
        <v>102</v>
      </c>
      <c r="H18351">
        <v>5</v>
      </c>
      <c r="I18351" s="31" t="s">
        <v>105</v>
      </c>
    </row>
    <row r="18352" spans="1:9" x14ac:dyDescent="0.3">
      <c r="A18352">
        <v>18394</v>
      </c>
      <c r="B18352">
        <v>3</v>
      </c>
      <c r="C18352">
        <v>297</v>
      </c>
      <c r="D18352" s="32">
        <v>0.51944444444444449</v>
      </c>
      <c r="E18352">
        <v>10000</v>
      </c>
      <c r="G18352" s="31" t="s">
        <v>102</v>
      </c>
      <c r="H18352">
        <v>6</v>
      </c>
      <c r="I18352" s="31" t="s">
        <v>104</v>
      </c>
    </row>
    <row r="18353" spans="1:9" x14ac:dyDescent="0.3">
      <c r="A18353">
        <v>18395</v>
      </c>
      <c r="B18353">
        <v>8</v>
      </c>
      <c r="C18353">
        <v>297</v>
      </c>
      <c r="D18353" s="32">
        <v>0.54166666666666663</v>
      </c>
      <c r="E18353">
        <v>10000</v>
      </c>
      <c r="G18353" s="31" t="s">
        <v>97</v>
      </c>
      <c r="H18353">
        <v>6</v>
      </c>
      <c r="I18353" s="31" t="s">
        <v>99</v>
      </c>
    </row>
    <row r="18354" spans="1:9" x14ac:dyDescent="0.3">
      <c r="A18354">
        <v>18396</v>
      </c>
      <c r="B18354">
        <v>6</v>
      </c>
      <c r="C18354">
        <v>297</v>
      </c>
      <c r="D18354" s="32">
        <v>0.47083333333333333</v>
      </c>
      <c r="E18354">
        <v>10000</v>
      </c>
      <c r="G18354" s="31" t="s">
        <v>97</v>
      </c>
      <c r="H18354">
        <v>6</v>
      </c>
      <c r="I18354" s="31" t="s">
        <v>100</v>
      </c>
    </row>
    <row r="18355" spans="1:9" x14ac:dyDescent="0.3">
      <c r="A18355">
        <v>18397</v>
      </c>
      <c r="B18355">
        <v>4</v>
      </c>
      <c r="C18355">
        <v>297</v>
      </c>
      <c r="D18355" s="32">
        <v>0.50138888888888888</v>
      </c>
      <c r="E18355">
        <v>10000</v>
      </c>
      <c r="G18355" s="31" t="s">
        <v>102</v>
      </c>
      <c r="H18355">
        <v>6</v>
      </c>
      <c r="I18355" s="31" t="s">
        <v>103</v>
      </c>
    </row>
    <row r="18356" spans="1:9" x14ac:dyDescent="0.3">
      <c r="A18356">
        <v>18398</v>
      </c>
      <c r="B18356">
        <v>9</v>
      </c>
      <c r="C18356">
        <v>297</v>
      </c>
      <c r="D18356" s="32">
        <v>0.70625000000000004</v>
      </c>
      <c r="E18356">
        <v>10000</v>
      </c>
      <c r="G18356" s="31" t="s">
        <v>97</v>
      </c>
      <c r="H18356">
        <v>6</v>
      </c>
      <c r="I18356" s="31" t="s">
        <v>101</v>
      </c>
    </row>
    <row r="18357" spans="1:9" x14ac:dyDescent="0.3">
      <c r="A18357">
        <v>18399</v>
      </c>
      <c r="B18357">
        <v>5</v>
      </c>
      <c r="C18357">
        <v>297</v>
      </c>
      <c r="D18357" s="32">
        <v>0.53819444444444442</v>
      </c>
      <c r="E18357">
        <v>10000</v>
      </c>
      <c r="F18357">
        <v>2700</v>
      </c>
      <c r="G18357" s="31" t="s">
        <v>102</v>
      </c>
      <c r="H18357">
        <v>6</v>
      </c>
      <c r="I18357" s="31" t="s">
        <v>105</v>
      </c>
    </row>
    <row r="18358" spans="1:9" x14ac:dyDescent="0.3">
      <c r="A18358">
        <v>18400</v>
      </c>
      <c r="B18358">
        <v>3</v>
      </c>
      <c r="C18358">
        <v>297</v>
      </c>
      <c r="D18358" s="32">
        <v>0.5444444444444444</v>
      </c>
      <c r="E18358">
        <v>10000</v>
      </c>
      <c r="G18358" s="31" t="s">
        <v>102</v>
      </c>
      <c r="H18358">
        <v>7</v>
      </c>
      <c r="I18358" s="31" t="s">
        <v>104</v>
      </c>
    </row>
    <row r="18359" spans="1:9" x14ac:dyDescent="0.3">
      <c r="A18359">
        <v>18401</v>
      </c>
      <c r="B18359">
        <v>8</v>
      </c>
      <c r="C18359">
        <v>297</v>
      </c>
      <c r="D18359" s="32">
        <v>0.60972222222222228</v>
      </c>
      <c r="E18359">
        <v>10000</v>
      </c>
      <c r="G18359" s="31" t="s">
        <v>97</v>
      </c>
      <c r="H18359">
        <v>7</v>
      </c>
      <c r="I18359" s="31" t="s">
        <v>99</v>
      </c>
    </row>
    <row r="18360" spans="1:9" x14ac:dyDescent="0.3">
      <c r="A18360">
        <v>18402</v>
      </c>
      <c r="B18360">
        <v>6</v>
      </c>
      <c r="C18360">
        <v>297</v>
      </c>
      <c r="D18360" s="32">
        <v>0.51180555555555551</v>
      </c>
      <c r="E18360">
        <v>10000</v>
      </c>
      <c r="G18360" s="31" t="s">
        <v>102</v>
      </c>
      <c r="H18360">
        <v>7</v>
      </c>
      <c r="I18360" s="31" t="s">
        <v>100</v>
      </c>
    </row>
    <row r="18361" spans="1:9" x14ac:dyDescent="0.3">
      <c r="A18361">
        <v>18403</v>
      </c>
      <c r="B18361">
        <v>4</v>
      </c>
      <c r="C18361">
        <v>297</v>
      </c>
      <c r="D18361" s="32">
        <v>0.51458333333333328</v>
      </c>
      <c r="E18361">
        <v>10000</v>
      </c>
      <c r="F18361">
        <v>1000</v>
      </c>
      <c r="G18361" s="31" t="s">
        <v>97</v>
      </c>
      <c r="H18361">
        <v>7</v>
      </c>
      <c r="I18361" s="31" t="s">
        <v>103</v>
      </c>
    </row>
    <row r="18362" spans="1:9" x14ac:dyDescent="0.3">
      <c r="A18362">
        <v>18404</v>
      </c>
      <c r="B18362">
        <v>9</v>
      </c>
      <c r="C18362">
        <v>297</v>
      </c>
      <c r="D18362" s="32">
        <v>0.73333333333333328</v>
      </c>
      <c r="E18362">
        <v>10000</v>
      </c>
      <c r="G18362" s="31" t="s">
        <v>97</v>
      </c>
      <c r="H18362">
        <v>7</v>
      </c>
      <c r="I18362" s="31" t="s">
        <v>101</v>
      </c>
    </row>
    <row r="18363" spans="1:9" x14ac:dyDescent="0.3">
      <c r="A18363">
        <v>18405</v>
      </c>
      <c r="B18363">
        <v>5</v>
      </c>
      <c r="C18363">
        <v>297</v>
      </c>
      <c r="D18363" s="32">
        <v>0.56041666666666667</v>
      </c>
      <c r="E18363">
        <v>10000</v>
      </c>
      <c r="G18363" s="31" t="s">
        <v>102</v>
      </c>
      <c r="H18363">
        <v>7</v>
      </c>
      <c r="I18363" s="31" t="s">
        <v>105</v>
      </c>
    </row>
    <row r="18364" spans="1:9" x14ac:dyDescent="0.3">
      <c r="A18364">
        <v>18406</v>
      </c>
      <c r="B18364">
        <v>3</v>
      </c>
      <c r="C18364">
        <v>297</v>
      </c>
      <c r="D18364" s="32">
        <v>0.60069444444444442</v>
      </c>
      <c r="E18364">
        <v>10000</v>
      </c>
      <c r="F18364">
        <v>2000</v>
      </c>
      <c r="G18364" s="31" t="s">
        <v>102</v>
      </c>
      <c r="H18364">
        <v>8</v>
      </c>
      <c r="I18364" s="31" t="s">
        <v>104</v>
      </c>
    </row>
    <row r="18365" spans="1:9" x14ac:dyDescent="0.3">
      <c r="A18365">
        <v>18407</v>
      </c>
      <c r="B18365">
        <v>8</v>
      </c>
      <c r="C18365">
        <v>297</v>
      </c>
      <c r="D18365" s="32"/>
      <c r="E18365">
        <v>10000</v>
      </c>
      <c r="G18365" s="31" t="s">
        <v>97</v>
      </c>
      <c r="H18365">
        <v>8</v>
      </c>
      <c r="I18365" s="31" t="s">
        <v>99</v>
      </c>
    </row>
    <row r="18366" spans="1:9" x14ac:dyDescent="0.3">
      <c r="A18366">
        <v>18408</v>
      </c>
      <c r="B18366">
        <v>6</v>
      </c>
      <c r="C18366">
        <v>297</v>
      </c>
      <c r="D18366" s="32">
        <v>0.55138888888888893</v>
      </c>
      <c r="E18366">
        <v>10000</v>
      </c>
      <c r="G18366" s="31" t="s">
        <v>97</v>
      </c>
      <c r="H18366">
        <v>8</v>
      </c>
      <c r="I18366" s="31" t="s">
        <v>100</v>
      </c>
    </row>
    <row r="18367" spans="1:9" x14ac:dyDescent="0.3">
      <c r="A18367">
        <v>18409</v>
      </c>
      <c r="B18367">
        <v>4</v>
      </c>
      <c r="C18367">
        <v>297</v>
      </c>
      <c r="D18367" s="32">
        <v>0.5625</v>
      </c>
      <c r="E18367">
        <v>10000</v>
      </c>
      <c r="G18367" s="31" t="s">
        <v>102</v>
      </c>
      <c r="H18367">
        <v>8</v>
      </c>
      <c r="I18367" s="31" t="s">
        <v>103</v>
      </c>
    </row>
    <row r="18368" spans="1:9" x14ac:dyDescent="0.3">
      <c r="A18368">
        <v>18410</v>
      </c>
      <c r="B18368">
        <v>9</v>
      </c>
      <c r="C18368">
        <v>297</v>
      </c>
      <c r="D18368" s="32">
        <v>0.76527777777777772</v>
      </c>
      <c r="E18368">
        <v>10000</v>
      </c>
      <c r="G18368" s="31" t="s">
        <v>102</v>
      </c>
      <c r="H18368">
        <v>8</v>
      </c>
      <c r="I18368" s="31" t="s">
        <v>101</v>
      </c>
    </row>
    <row r="18369" spans="1:9" x14ac:dyDescent="0.3">
      <c r="A18369">
        <v>18411</v>
      </c>
      <c r="B18369">
        <v>5</v>
      </c>
      <c r="C18369">
        <v>297</v>
      </c>
      <c r="D18369" s="32">
        <v>0.58958333333333335</v>
      </c>
      <c r="E18369">
        <v>10000</v>
      </c>
      <c r="G18369" s="31" t="s">
        <v>97</v>
      </c>
      <c r="H18369">
        <v>8</v>
      </c>
      <c r="I18369" s="31" t="s">
        <v>105</v>
      </c>
    </row>
    <row r="18370" spans="1:9" x14ac:dyDescent="0.3">
      <c r="A18370">
        <v>18412</v>
      </c>
      <c r="B18370">
        <v>3</v>
      </c>
      <c r="C18370">
        <v>297</v>
      </c>
      <c r="D18370" s="32">
        <v>0.61597222222222225</v>
      </c>
      <c r="E18370">
        <v>10000</v>
      </c>
      <c r="G18370" s="31" t="s">
        <v>102</v>
      </c>
      <c r="H18370">
        <v>9</v>
      </c>
      <c r="I18370" s="31" t="s">
        <v>104</v>
      </c>
    </row>
    <row r="18371" spans="1:9" x14ac:dyDescent="0.3">
      <c r="A18371">
        <v>18413</v>
      </c>
      <c r="B18371">
        <v>8</v>
      </c>
      <c r="C18371">
        <v>297</v>
      </c>
      <c r="D18371" s="32">
        <v>0.68541666666666667</v>
      </c>
      <c r="E18371">
        <v>10000</v>
      </c>
      <c r="F18371">
        <v>2000</v>
      </c>
      <c r="G18371" s="31" t="s">
        <v>97</v>
      </c>
      <c r="H18371">
        <v>9</v>
      </c>
      <c r="I18371" s="31" t="s">
        <v>99</v>
      </c>
    </row>
    <row r="18372" spans="1:9" x14ac:dyDescent="0.3">
      <c r="A18372">
        <v>18414</v>
      </c>
      <c r="B18372">
        <v>6</v>
      </c>
      <c r="C18372">
        <v>297</v>
      </c>
      <c r="D18372" s="32">
        <v>0.57708333333333328</v>
      </c>
      <c r="E18372">
        <v>10000</v>
      </c>
      <c r="F18372">
        <v>2700</v>
      </c>
      <c r="G18372" s="31" t="s">
        <v>97</v>
      </c>
      <c r="H18372">
        <v>9</v>
      </c>
      <c r="I18372" s="31" t="s">
        <v>100</v>
      </c>
    </row>
    <row r="18373" spans="1:9" x14ac:dyDescent="0.3">
      <c r="A18373">
        <v>18415</v>
      </c>
      <c r="B18373">
        <v>4</v>
      </c>
      <c r="C18373">
        <v>297</v>
      </c>
      <c r="D18373" s="32">
        <v>0.61736111111111114</v>
      </c>
      <c r="E18373">
        <v>10000</v>
      </c>
      <c r="G18373" s="31" t="s">
        <v>102</v>
      </c>
      <c r="H18373">
        <v>9</v>
      </c>
      <c r="I18373" s="31" t="s">
        <v>103</v>
      </c>
    </row>
    <row r="18374" spans="1:9" x14ac:dyDescent="0.3">
      <c r="A18374">
        <v>18416</v>
      </c>
      <c r="B18374">
        <v>9</v>
      </c>
      <c r="C18374">
        <v>297</v>
      </c>
      <c r="D18374" s="32">
        <v>0.78263888888888888</v>
      </c>
      <c r="E18374">
        <v>10000</v>
      </c>
      <c r="G18374" s="31" t="s">
        <v>97</v>
      </c>
      <c r="H18374">
        <v>9</v>
      </c>
      <c r="I18374" s="31" t="s">
        <v>101</v>
      </c>
    </row>
    <row r="18375" spans="1:9" x14ac:dyDescent="0.3">
      <c r="A18375">
        <v>18417</v>
      </c>
      <c r="B18375">
        <v>5</v>
      </c>
      <c r="C18375">
        <v>297</v>
      </c>
      <c r="D18375" s="32">
        <v>0.63402777777777775</v>
      </c>
      <c r="E18375">
        <v>10000</v>
      </c>
      <c r="G18375" s="31" t="s">
        <v>102</v>
      </c>
      <c r="H18375">
        <v>9</v>
      </c>
      <c r="I18375" s="31" t="s">
        <v>105</v>
      </c>
    </row>
    <row r="18376" spans="1:9" x14ac:dyDescent="0.3">
      <c r="A18376">
        <v>18418</v>
      </c>
      <c r="B18376">
        <v>3</v>
      </c>
      <c r="C18376">
        <v>297</v>
      </c>
      <c r="D18376" s="32">
        <v>0.65208333333333335</v>
      </c>
      <c r="E18376">
        <v>10000</v>
      </c>
      <c r="F18376">
        <v>2000</v>
      </c>
      <c r="G18376" s="31" t="s">
        <v>97</v>
      </c>
      <c r="H18376">
        <v>10</v>
      </c>
      <c r="I18376" s="31" t="s">
        <v>104</v>
      </c>
    </row>
    <row r="18377" spans="1:9" x14ac:dyDescent="0.3">
      <c r="A18377">
        <v>18419</v>
      </c>
      <c r="B18377">
        <v>8</v>
      </c>
      <c r="C18377">
        <v>297</v>
      </c>
      <c r="D18377" s="32">
        <v>0.71180555555555558</v>
      </c>
      <c r="E18377">
        <v>10000</v>
      </c>
      <c r="G18377" s="31" t="s">
        <v>97</v>
      </c>
      <c r="H18377">
        <v>10</v>
      </c>
      <c r="I18377" s="31" t="s">
        <v>99</v>
      </c>
    </row>
    <row r="18378" spans="1:9" x14ac:dyDescent="0.3">
      <c r="A18378">
        <v>18420</v>
      </c>
      <c r="B18378">
        <v>6</v>
      </c>
      <c r="C18378">
        <v>297</v>
      </c>
      <c r="D18378" s="32">
        <v>0.62361111111111112</v>
      </c>
      <c r="E18378">
        <v>10000</v>
      </c>
      <c r="G18378" s="31" t="s">
        <v>102</v>
      </c>
      <c r="H18378">
        <v>10</v>
      </c>
      <c r="I18378" s="31" t="s">
        <v>100</v>
      </c>
    </row>
    <row r="18379" spans="1:9" x14ac:dyDescent="0.3">
      <c r="A18379">
        <v>18421</v>
      </c>
      <c r="B18379">
        <v>4</v>
      </c>
      <c r="C18379">
        <v>297</v>
      </c>
      <c r="D18379" s="32">
        <v>0.64930555555555558</v>
      </c>
      <c r="E18379">
        <v>10000</v>
      </c>
      <c r="G18379" s="31" t="s">
        <v>97</v>
      </c>
      <c r="H18379">
        <v>10</v>
      </c>
      <c r="I18379" s="31" t="s">
        <v>103</v>
      </c>
    </row>
    <row r="18380" spans="1:9" x14ac:dyDescent="0.3">
      <c r="A18380">
        <v>18422</v>
      </c>
      <c r="B18380">
        <v>9</v>
      </c>
      <c r="C18380">
        <v>297</v>
      </c>
      <c r="D18380" s="32">
        <v>0.81527777777777777</v>
      </c>
      <c r="E18380">
        <v>10000</v>
      </c>
      <c r="G18380" s="31" t="s">
        <v>102</v>
      </c>
      <c r="H18380">
        <v>10</v>
      </c>
      <c r="I18380" s="31" t="s">
        <v>101</v>
      </c>
    </row>
    <row r="18381" spans="1:9" x14ac:dyDescent="0.3">
      <c r="A18381">
        <v>18423</v>
      </c>
      <c r="B18381">
        <v>5</v>
      </c>
      <c r="C18381">
        <v>297</v>
      </c>
      <c r="D18381" s="32">
        <v>0.65902777777777777</v>
      </c>
      <c r="E18381">
        <v>10000</v>
      </c>
      <c r="G18381" s="31" t="s">
        <v>97</v>
      </c>
      <c r="H18381">
        <v>10</v>
      </c>
      <c r="I18381" s="31" t="s">
        <v>105</v>
      </c>
    </row>
    <row r="18382" spans="1:9" x14ac:dyDescent="0.3">
      <c r="A18382">
        <v>18424</v>
      </c>
      <c r="B18382">
        <v>3</v>
      </c>
      <c r="C18382">
        <v>297</v>
      </c>
      <c r="D18382" s="32">
        <v>0.67569444444444449</v>
      </c>
      <c r="E18382">
        <v>10000</v>
      </c>
      <c r="G18382" s="31" t="s">
        <v>97</v>
      </c>
      <c r="H18382">
        <v>11</v>
      </c>
      <c r="I18382" s="31" t="s">
        <v>104</v>
      </c>
    </row>
    <row r="18383" spans="1:9" x14ac:dyDescent="0.3">
      <c r="A18383">
        <v>18425</v>
      </c>
      <c r="B18383">
        <v>8</v>
      </c>
      <c r="C18383">
        <v>297</v>
      </c>
      <c r="D18383" s="32">
        <v>0.73888888888888893</v>
      </c>
      <c r="E18383">
        <v>10000</v>
      </c>
      <c r="G18383" s="31" t="s">
        <v>102</v>
      </c>
      <c r="H18383">
        <v>11</v>
      </c>
      <c r="I18383" s="31" t="s">
        <v>99</v>
      </c>
    </row>
    <row r="18384" spans="1:9" x14ac:dyDescent="0.3">
      <c r="A18384">
        <v>18426</v>
      </c>
      <c r="B18384">
        <v>6</v>
      </c>
      <c r="C18384">
        <v>297</v>
      </c>
      <c r="D18384" s="32">
        <v>0.65625</v>
      </c>
      <c r="E18384">
        <v>10000</v>
      </c>
      <c r="G18384" s="31" t="s">
        <v>102</v>
      </c>
      <c r="H18384">
        <v>11</v>
      </c>
      <c r="I18384" s="31" t="s">
        <v>100</v>
      </c>
    </row>
    <row r="18385" spans="1:9" x14ac:dyDescent="0.3">
      <c r="A18385">
        <v>18427</v>
      </c>
      <c r="B18385">
        <v>4</v>
      </c>
      <c r="C18385">
        <v>297</v>
      </c>
      <c r="D18385" s="32">
        <v>0.67500000000000004</v>
      </c>
      <c r="E18385">
        <v>13000</v>
      </c>
      <c r="G18385" s="31" t="s">
        <v>97</v>
      </c>
      <c r="H18385">
        <v>11</v>
      </c>
      <c r="I18385" s="31" t="s">
        <v>103</v>
      </c>
    </row>
    <row r="18386" spans="1:9" x14ac:dyDescent="0.3">
      <c r="A18386">
        <v>18428</v>
      </c>
      <c r="B18386">
        <v>9</v>
      </c>
      <c r="C18386">
        <v>297</v>
      </c>
      <c r="D18386" s="32">
        <v>0.84027777777777779</v>
      </c>
      <c r="E18386">
        <v>10000</v>
      </c>
      <c r="G18386" s="31" t="s">
        <v>102</v>
      </c>
      <c r="H18386">
        <v>11</v>
      </c>
      <c r="I18386" s="31" t="s">
        <v>101</v>
      </c>
    </row>
    <row r="18387" spans="1:9" x14ac:dyDescent="0.3">
      <c r="A18387">
        <v>18429</v>
      </c>
      <c r="B18387">
        <v>5</v>
      </c>
      <c r="C18387">
        <v>297</v>
      </c>
      <c r="D18387" s="32">
        <v>0.68333333333333335</v>
      </c>
      <c r="E18387">
        <v>10000</v>
      </c>
      <c r="G18387" s="31" t="s">
        <v>97</v>
      </c>
      <c r="H18387">
        <v>11</v>
      </c>
      <c r="I18387" s="31" t="s">
        <v>105</v>
      </c>
    </row>
    <row r="18388" spans="1:9" x14ac:dyDescent="0.3">
      <c r="A18388">
        <v>18430</v>
      </c>
      <c r="B18388">
        <v>3</v>
      </c>
      <c r="C18388">
        <v>297</v>
      </c>
      <c r="D18388" s="32">
        <v>0.7104166666666667</v>
      </c>
      <c r="E18388">
        <v>10000</v>
      </c>
      <c r="G18388" s="31" t="s">
        <v>102</v>
      </c>
      <c r="H18388">
        <v>12</v>
      </c>
      <c r="I18388" s="31" t="s">
        <v>104</v>
      </c>
    </row>
    <row r="18389" spans="1:9" x14ac:dyDescent="0.3">
      <c r="A18389">
        <v>18431</v>
      </c>
      <c r="B18389">
        <v>8</v>
      </c>
      <c r="C18389">
        <v>297</v>
      </c>
      <c r="D18389" s="32">
        <v>0.77152777777777781</v>
      </c>
      <c r="E18389">
        <v>10000</v>
      </c>
      <c r="G18389" s="31" t="s">
        <v>102</v>
      </c>
      <c r="H18389">
        <v>12</v>
      </c>
      <c r="I18389" s="31" t="s">
        <v>99</v>
      </c>
    </row>
    <row r="18390" spans="1:9" x14ac:dyDescent="0.3">
      <c r="A18390">
        <v>18432</v>
      </c>
      <c r="B18390">
        <v>6</v>
      </c>
      <c r="C18390">
        <v>297</v>
      </c>
      <c r="D18390" s="32">
        <v>0.68680555555555556</v>
      </c>
      <c r="E18390">
        <v>13000</v>
      </c>
      <c r="G18390" s="31" t="s">
        <v>102</v>
      </c>
      <c r="H18390">
        <v>12</v>
      </c>
      <c r="I18390" s="31" t="s">
        <v>100</v>
      </c>
    </row>
    <row r="18391" spans="1:9" x14ac:dyDescent="0.3">
      <c r="A18391">
        <v>18433</v>
      </c>
      <c r="B18391">
        <v>4</v>
      </c>
      <c r="C18391">
        <v>297</v>
      </c>
      <c r="D18391" s="32">
        <v>0.69027777777777777</v>
      </c>
      <c r="E18391">
        <v>10000</v>
      </c>
      <c r="F18391">
        <v>2000</v>
      </c>
      <c r="G18391" s="31" t="s">
        <v>97</v>
      </c>
      <c r="H18391">
        <v>12</v>
      </c>
      <c r="I18391" s="31" t="s">
        <v>103</v>
      </c>
    </row>
    <row r="18392" spans="1:9" x14ac:dyDescent="0.3">
      <c r="A18392">
        <v>18434</v>
      </c>
      <c r="B18392">
        <v>5</v>
      </c>
      <c r="C18392">
        <v>297</v>
      </c>
      <c r="D18392" s="32">
        <v>0.72291666666666665</v>
      </c>
      <c r="E18392">
        <v>10000</v>
      </c>
      <c r="F18392">
        <v>1000</v>
      </c>
      <c r="G18392" s="31" t="s">
        <v>102</v>
      </c>
      <c r="H18392">
        <v>12</v>
      </c>
      <c r="I18392" s="31" t="s">
        <v>105</v>
      </c>
    </row>
    <row r="18393" spans="1:9" x14ac:dyDescent="0.3">
      <c r="A18393">
        <v>18435</v>
      </c>
      <c r="B18393">
        <v>3</v>
      </c>
      <c r="C18393">
        <v>297</v>
      </c>
      <c r="D18393" s="32">
        <v>0.74791666666666667</v>
      </c>
      <c r="E18393">
        <v>10000</v>
      </c>
      <c r="G18393" s="31" t="s">
        <v>102</v>
      </c>
      <c r="H18393">
        <v>13</v>
      </c>
      <c r="I18393" s="31" t="s">
        <v>104</v>
      </c>
    </row>
    <row r="18394" spans="1:9" x14ac:dyDescent="0.3">
      <c r="A18394">
        <v>18436</v>
      </c>
      <c r="B18394">
        <v>8</v>
      </c>
      <c r="C18394">
        <v>297</v>
      </c>
      <c r="D18394" s="32">
        <v>0.83194444444444449</v>
      </c>
      <c r="E18394">
        <v>10000</v>
      </c>
      <c r="G18394" s="31" t="s">
        <v>102</v>
      </c>
      <c r="H18394">
        <v>13</v>
      </c>
      <c r="I18394" s="31" t="s">
        <v>99</v>
      </c>
    </row>
    <row r="18395" spans="1:9" x14ac:dyDescent="0.3">
      <c r="A18395">
        <v>18437</v>
      </c>
      <c r="B18395">
        <v>6</v>
      </c>
      <c r="C18395">
        <v>297</v>
      </c>
      <c r="D18395" s="32">
        <v>0.72013888888888888</v>
      </c>
      <c r="E18395">
        <v>10000</v>
      </c>
      <c r="G18395" s="31" t="s">
        <v>97</v>
      </c>
      <c r="H18395">
        <v>13</v>
      </c>
      <c r="I18395" s="31" t="s">
        <v>100</v>
      </c>
    </row>
    <row r="18396" spans="1:9" x14ac:dyDescent="0.3">
      <c r="A18396">
        <v>18438</v>
      </c>
      <c r="B18396">
        <v>4</v>
      </c>
      <c r="C18396">
        <v>297</v>
      </c>
      <c r="D18396" s="32">
        <v>0.70347222222222228</v>
      </c>
      <c r="E18396">
        <v>10000</v>
      </c>
      <c r="G18396" s="31" t="s">
        <v>102</v>
      </c>
      <c r="H18396">
        <v>13</v>
      </c>
      <c r="I18396" s="31" t="s">
        <v>103</v>
      </c>
    </row>
    <row r="18397" spans="1:9" x14ac:dyDescent="0.3">
      <c r="A18397">
        <v>18439</v>
      </c>
      <c r="B18397">
        <v>5</v>
      </c>
      <c r="C18397">
        <v>297</v>
      </c>
      <c r="D18397" s="32">
        <v>0.74305555555555558</v>
      </c>
      <c r="E18397">
        <v>10000</v>
      </c>
      <c r="G18397" s="31" t="s">
        <v>97</v>
      </c>
      <c r="H18397">
        <v>13</v>
      </c>
      <c r="I18397" s="31" t="s">
        <v>105</v>
      </c>
    </row>
    <row r="18398" spans="1:9" x14ac:dyDescent="0.3">
      <c r="A18398">
        <v>18440</v>
      </c>
      <c r="B18398">
        <v>3</v>
      </c>
      <c r="C18398">
        <v>297</v>
      </c>
      <c r="D18398" s="32">
        <v>0.77361111111111114</v>
      </c>
      <c r="E18398">
        <v>10000</v>
      </c>
      <c r="G18398" s="31" t="s">
        <v>97</v>
      </c>
      <c r="H18398">
        <v>14</v>
      </c>
      <c r="I18398" s="31" t="s">
        <v>104</v>
      </c>
    </row>
    <row r="18399" spans="1:9" x14ac:dyDescent="0.3">
      <c r="A18399">
        <v>18441</v>
      </c>
      <c r="B18399">
        <v>6</v>
      </c>
      <c r="C18399">
        <v>297</v>
      </c>
      <c r="D18399" s="32">
        <v>0.74305555555555558</v>
      </c>
      <c r="E18399">
        <v>10000</v>
      </c>
      <c r="G18399" s="31" t="s">
        <v>102</v>
      </c>
      <c r="H18399">
        <v>14</v>
      </c>
      <c r="I18399" s="31" t="s">
        <v>100</v>
      </c>
    </row>
    <row r="18400" spans="1:9" x14ac:dyDescent="0.3">
      <c r="A18400">
        <v>18442</v>
      </c>
      <c r="B18400">
        <v>4</v>
      </c>
      <c r="C18400">
        <v>297</v>
      </c>
      <c r="D18400" s="32">
        <v>0.72986111111111107</v>
      </c>
      <c r="E18400">
        <v>10000</v>
      </c>
      <c r="G18400" s="31" t="s">
        <v>102</v>
      </c>
      <c r="H18400">
        <v>14</v>
      </c>
      <c r="I18400" s="31" t="s">
        <v>103</v>
      </c>
    </row>
    <row r="18401" spans="1:9" x14ac:dyDescent="0.3">
      <c r="A18401">
        <v>18443</v>
      </c>
      <c r="B18401">
        <v>5</v>
      </c>
      <c r="C18401">
        <v>297</v>
      </c>
      <c r="D18401" s="32">
        <v>0.76736111111111116</v>
      </c>
      <c r="E18401">
        <v>10000</v>
      </c>
      <c r="G18401" s="31" t="s">
        <v>102</v>
      </c>
      <c r="H18401">
        <v>14</v>
      </c>
      <c r="I18401" s="31" t="s">
        <v>105</v>
      </c>
    </row>
    <row r="18402" spans="1:9" x14ac:dyDescent="0.3">
      <c r="A18402">
        <v>18444</v>
      </c>
      <c r="B18402">
        <v>3</v>
      </c>
      <c r="C18402">
        <v>297</v>
      </c>
      <c r="D18402" s="32">
        <v>0.80138888888888893</v>
      </c>
      <c r="E18402">
        <v>13000</v>
      </c>
      <c r="G18402" s="31" t="s">
        <v>97</v>
      </c>
      <c r="H18402">
        <v>15</v>
      </c>
      <c r="I18402" s="31" t="s">
        <v>104</v>
      </c>
    </row>
    <row r="18403" spans="1:9" x14ac:dyDescent="0.3">
      <c r="A18403">
        <v>18445</v>
      </c>
      <c r="B18403">
        <v>6</v>
      </c>
      <c r="C18403">
        <v>297</v>
      </c>
      <c r="D18403" s="32">
        <v>0.76180555555555551</v>
      </c>
      <c r="E18403">
        <v>10000</v>
      </c>
      <c r="G18403" s="31" t="s">
        <v>97</v>
      </c>
      <c r="H18403">
        <v>15</v>
      </c>
      <c r="I18403" s="31" t="s">
        <v>100</v>
      </c>
    </row>
    <row r="18404" spans="1:9" x14ac:dyDescent="0.3">
      <c r="A18404">
        <v>18446</v>
      </c>
      <c r="B18404">
        <v>4</v>
      </c>
      <c r="C18404">
        <v>297</v>
      </c>
      <c r="D18404" s="32">
        <v>0.77013888888888893</v>
      </c>
      <c r="E18404">
        <v>10000</v>
      </c>
      <c r="G18404" s="31" t="s">
        <v>102</v>
      </c>
      <c r="H18404">
        <v>15</v>
      </c>
      <c r="I18404" s="31" t="s">
        <v>103</v>
      </c>
    </row>
    <row r="18405" spans="1:9" x14ac:dyDescent="0.3">
      <c r="A18405">
        <v>18447</v>
      </c>
      <c r="B18405">
        <v>5</v>
      </c>
      <c r="C18405">
        <v>297</v>
      </c>
      <c r="D18405" s="32">
        <v>0.79583333333333328</v>
      </c>
      <c r="E18405">
        <v>10000</v>
      </c>
      <c r="G18405" s="31" t="s">
        <v>97</v>
      </c>
      <c r="H18405">
        <v>15</v>
      </c>
      <c r="I18405" s="31" t="s">
        <v>105</v>
      </c>
    </row>
    <row r="18406" spans="1:9" x14ac:dyDescent="0.3">
      <c r="A18406">
        <v>18448</v>
      </c>
      <c r="B18406">
        <v>3</v>
      </c>
      <c r="C18406">
        <v>297</v>
      </c>
      <c r="D18406" s="32">
        <v>0.4548611111111111</v>
      </c>
      <c r="E18406">
        <v>10000</v>
      </c>
      <c r="G18406" s="31" t="s">
        <v>102</v>
      </c>
      <c r="H18406">
        <v>16</v>
      </c>
      <c r="I18406" s="31" t="s">
        <v>104</v>
      </c>
    </row>
    <row r="18407" spans="1:9" x14ac:dyDescent="0.3">
      <c r="A18407">
        <v>18449</v>
      </c>
      <c r="B18407">
        <v>6</v>
      </c>
      <c r="C18407">
        <v>297</v>
      </c>
      <c r="D18407" s="32">
        <v>0.8208333333333333</v>
      </c>
      <c r="E18407">
        <v>10000</v>
      </c>
      <c r="G18407" s="31" t="s">
        <v>97</v>
      </c>
      <c r="H18407">
        <v>16</v>
      </c>
      <c r="I18407" s="31" t="s">
        <v>100</v>
      </c>
    </row>
    <row r="18408" spans="1:9" x14ac:dyDescent="0.3">
      <c r="A18408">
        <v>18450</v>
      </c>
      <c r="B18408">
        <v>4</v>
      </c>
      <c r="C18408">
        <v>297</v>
      </c>
      <c r="D18408" s="32">
        <v>0.80486111111111114</v>
      </c>
      <c r="E18408">
        <v>10000</v>
      </c>
      <c r="G18408" s="31" t="s">
        <v>97</v>
      </c>
      <c r="H18408">
        <v>16</v>
      </c>
      <c r="I18408" s="31" t="s">
        <v>103</v>
      </c>
    </row>
    <row r="18409" spans="1:9" x14ac:dyDescent="0.3">
      <c r="A18409">
        <v>18451</v>
      </c>
      <c r="B18409">
        <v>3</v>
      </c>
      <c r="C18409">
        <v>298</v>
      </c>
      <c r="D18409" s="32">
        <v>0.47222222222222221</v>
      </c>
      <c r="E18409">
        <v>60000</v>
      </c>
      <c r="G18409" s="31" t="s">
        <v>102</v>
      </c>
      <c r="H18409">
        <v>4</v>
      </c>
      <c r="I18409" s="31" t="s">
        <v>104</v>
      </c>
    </row>
    <row r="18410" spans="1:9" x14ac:dyDescent="0.3">
      <c r="A18410">
        <v>18452</v>
      </c>
      <c r="B18410">
        <v>1</v>
      </c>
      <c r="C18410">
        <v>298</v>
      </c>
      <c r="D18410" s="32">
        <v>0.44166666666666665</v>
      </c>
      <c r="E18410">
        <v>10000</v>
      </c>
      <c r="F18410">
        <v>3000</v>
      </c>
      <c r="G18410" s="31" t="s">
        <v>102</v>
      </c>
      <c r="H18410">
        <v>4</v>
      </c>
      <c r="I18410" s="31" t="s">
        <v>98</v>
      </c>
    </row>
    <row r="18411" spans="1:9" x14ac:dyDescent="0.3">
      <c r="A18411">
        <v>18453</v>
      </c>
      <c r="B18411">
        <v>8</v>
      </c>
      <c r="C18411">
        <v>298</v>
      </c>
      <c r="D18411" s="32">
        <v>0.45208333333333334</v>
      </c>
      <c r="E18411">
        <v>10000</v>
      </c>
      <c r="G18411" s="31" t="s">
        <v>97</v>
      </c>
      <c r="H18411">
        <v>4</v>
      </c>
      <c r="I18411" s="31" t="s">
        <v>99</v>
      </c>
    </row>
    <row r="18412" spans="1:9" x14ac:dyDescent="0.3">
      <c r="A18412">
        <v>18454</v>
      </c>
      <c r="B18412">
        <v>6</v>
      </c>
      <c r="C18412">
        <v>298</v>
      </c>
      <c r="D18412" s="32">
        <v>0.4548611111111111</v>
      </c>
      <c r="E18412">
        <v>10000</v>
      </c>
      <c r="G18412" s="31" t="s">
        <v>102</v>
      </c>
      <c r="H18412">
        <v>4</v>
      </c>
      <c r="I18412" s="31" t="s">
        <v>100</v>
      </c>
    </row>
    <row r="18413" spans="1:9" x14ac:dyDescent="0.3">
      <c r="A18413">
        <v>18455</v>
      </c>
      <c r="B18413">
        <v>4</v>
      </c>
      <c r="C18413">
        <v>298</v>
      </c>
      <c r="D18413" s="32">
        <v>0.42986111111111114</v>
      </c>
      <c r="E18413">
        <v>10000</v>
      </c>
      <c r="G18413" s="31" t="s">
        <v>102</v>
      </c>
      <c r="H18413">
        <v>4</v>
      </c>
      <c r="I18413" s="31" t="s">
        <v>103</v>
      </c>
    </row>
    <row r="18414" spans="1:9" x14ac:dyDescent="0.3">
      <c r="A18414">
        <v>18456</v>
      </c>
      <c r="B18414">
        <v>9</v>
      </c>
      <c r="C18414">
        <v>298</v>
      </c>
      <c r="D18414" s="32">
        <v>0.47013888888888888</v>
      </c>
      <c r="E18414">
        <v>10000</v>
      </c>
      <c r="G18414" s="31" t="s">
        <v>97</v>
      </c>
      <c r="H18414">
        <v>4</v>
      </c>
      <c r="I18414" s="31" t="s">
        <v>101</v>
      </c>
    </row>
    <row r="18415" spans="1:9" x14ac:dyDescent="0.3">
      <c r="A18415">
        <v>18457</v>
      </c>
      <c r="B18415">
        <v>5</v>
      </c>
      <c r="C18415">
        <v>298</v>
      </c>
      <c r="D18415" s="32">
        <v>0.45902777777777776</v>
      </c>
      <c r="E18415">
        <v>10000</v>
      </c>
      <c r="G18415" s="31" t="s">
        <v>97</v>
      </c>
      <c r="H18415">
        <v>4</v>
      </c>
      <c r="I18415" s="31" t="s">
        <v>105</v>
      </c>
    </row>
    <row r="18416" spans="1:9" x14ac:dyDescent="0.3">
      <c r="A18416">
        <v>18458</v>
      </c>
      <c r="B18416">
        <v>3</v>
      </c>
      <c r="C18416">
        <v>298</v>
      </c>
      <c r="D18416" s="32">
        <v>0.48541666666666666</v>
      </c>
      <c r="E18416">
        <v>10000</v>
      </c>
      <c r="G18416" s="31" t="s">
        <v>102</v>
      </c>
      <c r="H18416">
        <v>5</v>
      </c>
      <c r="I18416" s="31" t="s">
        <v>104</v>
      </c>
    </row>
    <row r="18417" spans="1:9" x14ac:dyDescent="0.3">
      <c r="A18417">
        <v>18459</v>
      </c>
      <c r="B18417">
        <v>1</v>
      </c>
      <c r="C18417">
        <v>298</v>
      </c>
      <c r="D18417" s="32">
        <v>0.48194444444444445</v>
      </c>
      <c r="E18417">
        <v>10000</v>
      </c>
      <c r="G18417" s="31" t="s">
        <v>97</v>
      </c>
      <c r="H18417">
        <v>5</v>
      </c>
      <c r="I18417" s="31" t="s">
        <v>98</v>
      </c>
    </row>
    <row r="18418" spans="1:9" x14ac:dyDescent="0.3">
      <c r="A18418">
        <v>18460</v>
      </c>
      <c r="B18418">
        <v>8</v>
      </c>
      <c r="C18418">
        <v>298</v>
      </c>
      <c r="D18418" s="32">
        <v>0.47916666666666669</v>
      </c>
      <c r="E18418">
        <v>10000</v>
      </c>
      <c r="F18418">
        <v>2000</v>
      </c>
      <c r="G18418" s="31" t="s">
        <v>97</v>
      </c>
      <c r="H18418">
        <v>5</v>
      </c>
      <c r="I18418" s="31" t="s">
        <v>99</v>
      </c>
    </row>
    <row r="18419" spans="1:9" x14ac:dyDescent="0.3">
      <c r="A18419">
        <v>18461</v>
      </c>
      <c r="B18419">
        <v>6</v>
      </c>
      <c r="C18419">
        <v>298</v>
      </c>
      <c r="D18419" s="32">
        <v>0.48402777777777778</v>
      </c>
      <c r="E18419">
        <v>10000</v>
      </c>
      <c r="G18419" s="31" t="s">
        <v>97</v>
      </c>
      <c r="H18419">
        <v>5</v>
      </c>
      <c r="I18419" s="31" t="s">
        <v>100</v>
      </c>
    </row>
    <row r="18420" spans="1:9" x14ac:dyDescent="0.3">
      <c r="A18420">
        <v>18462</v>
      </c>
      <c r="B18420">
        <v>4</v>
      </c>
      <c r="C18420">
        <v>298</v>
      </c>
      <c r="D18420" s="32">
        <v>0.46875</v>
      </c>
      <c r="E18420">
        <v>10000</v>
      </c>
      <c r="G18420" s="31" t="s">
        <v>97</v>
      </c>
      <c r="H18420">
        <v>5</v>
      </c>
      <c r="I18420" s="31" t="s">
        <v>103</v>
      </c>
    </row>
    <row r="18421" spans="1:9" x14ac:dyDescent="0.3">
      <c r="A18421">
        <v>18463</v>
      </c>
      <c r="B18421">
        <v>9</v>
      </c>
      <c r="C18421">
        <v>298</v>
      </c>
      <c r="D18421" s="32">
        <v>0.55972222222222223</v>
      </c>
      <c r="E18421">
        <v>10000</v>
      </c>
      <c r="F18421">
        <v>2000</v>
      </c>
      <c r="G18421" s="31" t="s">
        <v>102</v>
      </c>
      <c r="H18421">
        <v>5</v>
      </c>
      <c r="I18421" s="31" t="s">
        <v>101</v>
      </c>
    </row>
    <row r="18422" spans="1:9" x14ac:dyDescent="0.3">
      <c r="A18422">
        <v>18464</v>
      </c>
      <c r="B18422">
        <v>5</v>
      </c>
      <c r="C18422">
        <v>298</v>
      </c>
      <c r="D18422" s="32">
        <v>0.48819444444444443</v>
      </c>
      <c r="E18422">
        <v>10000</v>
      </c>
      <c r="G18422" s="31" t="s">
        <v>97</v>
      </c>
      <c r="H18422">
        <v>5</v>
      </c>
      <c r="I18422" s="31" t="s">
        <v>105</v>
      </c>
    </row>
    <row r="18423" spans="1:9" x14ac:dyDescent="0.3">
      <c r="A18423">
        <v>18465</v>
      </c>
      <c r="B18423">
        <v>3</v>
      </c>
      <c r="C18423">
        <v>298</v>
      </c>
      <c r="D18423" s="32">
        <v>0.50902777777777775</v>
      </c>
      <c r="E18423">
        <v>13000</v>
      </c>
      <c r="G18423" s="31" t="s">
        <v>97</v>
      </c>
      <c r="H18423">
        <v>6</v>
      </c>
      <c r="I18423" s="31" t="s">
        <v>104</v>
      </c>
    </row>
    <row r="18424" spans="1:9" x14ac:dyDescent="0.3">
      <c r="A18424">
        <v>18466</v>
      </c>
      <c r="B18424">
        <v>1</v>
      </c>
      <c r="C18424">
        <v>298</v>
      </c>
      <c r="D18424" s="32">
        <v>0.51944444444444449</v>
      </c>
      <c r="E18424">
        <v>10000</v>
      </c>
      <c r="F18424">
        <v>5000</v>
      </c>
      <c r="G18424" s="31" t="s">
        <v>97</v>
      </c>
      <c r="H18424">
        <v>6</v>
      </c>
      <c r="I18424" s="31" t="s">
        <v>98</v>
      </c>
    </row>
    <row r="18425" spans="1:9" x14ac:dyDescent="0.3">
      <c r="A18425">
        <v>18467</v>
      </c>
      <c r="B18425">
        <v>8</v>
      </c>
      <c r="C18425">
        <v>298</v>
      </c>
      <c r="D18425" s="32">
        <v>0.52083333333333337</v>
      </c>
      <c r="E18425">
        <v>10000</v>
      </c>
      <c r="F18425">
        <v>1000</v>
      </c>
      <c r="G18425" s="31" t="s">
        <v>102</v>
      </c>
      <c r="H18425">
        <v>6</v>
      </c>
      <c r="I18425" s="31" t="s">
        <v>99</v>
      </c>
    </row>
    <row r="18426" spans="1:9" x14ac:dyDescent="0.3">
      <c r="A18426">
        <v>18468</v>
      </c>
      <c r="B18426">
        <v>6</v>
      </c>
      <c r="C18426">
        <v>298</v>
      </c>
      <c r="D18426" s="32">
        <v>0.50694444444444442</v>
      </c>
      <c r="E18426">
        <v>10000</v>
      </c>
      <c r="G18426" s="31" t="s">
        <v>97</v>
      </c>
      <c r="H18426">
        <v>6</v>
      </c>
      <c r="I18426" s="31" t="s">
        <v>100</v>
      </c>
    </row>
    <row r="18427" spans="1:9" x14ac:dyDescent="0.3">
      <c r="A18427">
        <v>18469</v>
      </c>
      <c r="B18427">
        <v>4</v>
      </c>
      <c r="C18427">
        <v>298</v>
      </c>
      <c r="D18427" s="32">
        <v>0.49305555555555558</v>
      </c>
      <c r="E18427">
        <v>10000</v>
      </c>
      <c r="G18427" s="31" t="s">
        <v>102</v>
      </c>
      <c r="H18427">
        <v>6</v>
      </c>
      <c r="I18427" s="31" t="s">
        <v>103</v>
      </c>
    </row>
    <row r="18428" spans="1:9" x14ac:dyDescent="0.3">
      <c r="A18428">
        <v>18470</v>
      </c>
      <c r="B18428">
        <v>9</v>
      </c>
      <c r="C18428">
        <v>298</v>
      </c>
      <c r="D18428" s="32">
        <v>0.58750000000000002</v>
      </c>
      <c r="E18428">
        <v>10000</v>
      </c>
      <c r="G18428" s="31" t="s">
        <v>97</v>
      </c>
      <c r="H18428">
        <v>6</v>
      </c>
      <c r="I18428" s="31" t="s">
        <v>101</v>
      </c>
    </row>
    <row r="18429" spans="1:9" x14ac:dyDescent="0.3">
      <c r="A18429">
        <v>18471</v>
      </c>
      <c r="B18429">
        <v>5</v>
      </c>
      <c r="C18429">
        <v>298</v>
      </c>
      <c r="D18429" s="32">
        <v>0.50694444444444442</v>
      </c>
      <c r="E18429">
        <v>10000</v>
      </c>
      <c r="G18429" s="31" t="s">
        <v>97</v>
      </c>
      <c r="H18429">
        <v>6</v>
      </c>
      <c r="I18429" s="31" t="s">
        <v>105</v>
      </c>
    </row>
    <row r="18430" spans="1:9" x14ac:dyDescent="0.3">
      <c r="A18430">
        <v>18472</v>
      </c>
      <c r="B18430">
        <v>3</v>
      </c>
      <c r="C18430">
        <v>298</v>
      </c>
      <c r="D18430" s="32">
        <v>0.53402777777777777</v>
      </c>
      <c r="E18430">
        <v>10000</v>
      </c>
      <c r="G18430" s="31" t="s">
        <v>97</v>
      </c>
      <c r="H18430">
        <v>7</v>
      </c>
      <c r="I18430" s="31" t="s">
        <v>104</v>
      </c>
    </row>
    <row r="18431" spans="1:9" x14ac:dyDescent="0.3">
      <c r="A18431">
        <v>18473</v>
      </c>
      <c r="B18431">
        <v>1</v>
      </c>
      <c r="C18431">
        <v>298</v>
      </c>
      <c r="D18431" s="32">
        <v>0.57916666666666672</v>
      </c>
      <c r="E18431">
        <v>10000</v>
      </c>
      <c r="F18431">
        <v>2000</v>
      </c>
      <c r="G18431" s="31" t="s">
        <v>102</v>
      </c>
      <c r="H18431">
        <v>7</v>
      </c>
      <c r="I18431" s="31" t="s">
        <v>98</v>
      </c>
    </row>
    <row r="18432" spans="1:9" x14ac:dyDescent="0.3">
      <c r="A18432">
        <v>18474</v>
      </c>
      <c r="B18432">
        <v>8</v>
      </c>
      <c r="C18432">
        <v>298</v>
      </c>
      <c r="D18432" s="32">
        <v>0.61458333333333337</v>
      </c>
      <c r="E18432">
        <v>10000</v>
      </c>
      <c r="F18432">
        <v>1000</v>
      </c>
      <c r="G18432" s="31" t="s">
        <v>102</v>
      </c>
      <c r="H18432">
        <v>7</v>
      </c>
      <c r="I18432" s="31" t="s">
        <v>99</v>
      </c>
    </row>
    <row r="18433" spans="1:9" x14ac:dyDescent="0.3">
      <c r="A18433">
        <v>18475</v>
      </c>
      <c r="B18433">
        <v>6</v>
      </c>
      <c r="C18433">
        <v>298</v>
      </c>
      <c r="D18433" s="32">
        <v>0.52708333333333335</v>
      </c>
      <c r="E18433">
        <v>10000</v>
      </c>
      <c r="G18433" s="31" t="s">
        <v>102</v>
      </c>
      <c r="H18433">
        <v>7</v>
      </c>
      <c r="I18433" s="31" t="s">
        <v>100</v>
      </c>
    </row>
    <row r="18434" spans="1:9" x14ac:dyDescent="0.3">
      <c r="A18434">
        <v>18476</v>
      </c>
      <c r="B18434">
        <v>4</v>
      </c>
      <c r="C18434">
        <v>298</v>
      </c>
      <c r="D18434" s="32">
        <v>0.52083333333333337</v>
      </c>
      <c r="E18434">
        <v>10000</v>
      </c>
      <c r="G18434" s="31" t="s">
        <v>97</v>
      </c>
      <c r="H18434">
        <v>7</v>
      </c>
      <c r="I18434" s="31" t="s">
        <v>103</v>
      </c>
    </row>
    <row r="18435" spans="1:9" x14ac:dyDescent="0.3">
      <c r="A18435">
        <v>18477</v>
      </c>
      <c r="B18435">
        <v>9</v>
      </c>
      <c r="C18435">
        <v>298</v>
      </c>
      <c r="D18435" s="32">
        <v>0.62638888888888888</v>
      </c>
      <c r="E18435">
        <v>10000</v>
      </c>
      <c r="F18435">
        <v>2100</v>
      </c>
      <c r="G18435" s="31" t="s">
        <v>102</v>
      </c>
      <c r="H18435">
        <v>7</v>
      </c>
      <c r="I18435" s="31" t="s">
        <v>101</v>
      </c>
    </row>
    <row r="18436" spans="1:9" x14ac:dyDescent="0.3">
      <c r="A18436">
        <v>18478</v>
      </c>
      <c r="B18436">
        <v>5</v>
      </c>
      <c r="C18436">
        <v>298</v>
      </c>
      <c r="D18436" s="32">
        <v>0.53402777777777777</v>
      </c>
      <c r="E18436">
        <v>10000</v>
      </c>
      <c r="G18436" s="31" t="s">
        <v>97</v>
      </c>
      <c r="H18436">
        <v>7</v>
      </c>
      <c r="I18436" s="31" t="s">
        <v>105</v>
      </c>
    </row>
    <row r="18437" spans="1:9" x14ac:dyDescent="0.3">
      <c r="A18437">
        <v>18479</v>
      </c>
      <c r="B18437">
        <v>3</v>
      </c>
      <c r="C18437">
        <v>298</v>
      </c>
      <c r="D18437" s="32">
        <v>0.55694444444444446</v>
      </c>
      <c r="E18437">
        <v>10000</v>
      </c>
      <c r="G18437" s="31" t="s">
        <v>97</v>
      </c>
      <c r="H18437">
        <v>8</v>
      </c>
      <c r="I18437" s="31" t="s">
        <v>104</v>
      </c>
    </row>
    <row r="18438" spans="1:9" x14ac:dyDescent="0.3">
      <c r="A18438">
        <v>18480</v>
      </c>
      <c r="B18438">
        <v>1</v>
      </c>
      <c r="C18438">
        <v>298</v>
      </c>
      <c r="D18438" s="32">
        <v>0.6020833333333333</v>
      </c>
      <c r="E18438">
        <v>10000</v>
      </c>
      <c r="F18438">
        <v>6000</v>
      </c>
      <c r="G18438" s="31" t="s">
        <v>102</v>
      </c>
      <c r="H18438">
        <v>8</v>
      </c>
      <c r="I18438" s="31" t="s">
        <v>98</v>
      </c>
    </row>
    <row r="18439" spans="1:9" x14ac:dyDescent="0.3">
      <c r="A18439">
        <v>18481</v>
      </c>
      <c r="B18439">
        <v>8</v>
      </c>
      <c r="C18439">
        <v>298</v>
      </c>
      <c r="D18439" s="32">
        <v>0.64513888888888893</v>
      </c>
      <c r="E18439">
        <v>10000</v>
      </c>
      <c r="G18439" s="31" t="s">
        <v>102</v>
      </c>
      <c r="H18439">
        <v>8</v>
      </c>
      <c r="I18439" s="31" t="s">
        <v>99</v>
      </c>
    </row>
    <row r="18440" spans="1:9" x14ac:dyDescent="0.3">
      <c r="A18440">
        <v>18482</v>
      </c>
      <c r="B18440">
        <v>6</v>
      </c>
      <c r="C18440">
        <v>298</v>
      </c>
      <c r="D18440" s="32">
        <v>0.54513888888888884</v>
      </c>
      <c r="E18440">
        <v>10000</v>
      </c>
      <c r="G18440" s="31" t="s">
        <v>102</v>
      </c>
      <c r="H18440">
        <v>8</v>
      </c>
      <c r="I18440" s="31" t="s">
        <v>100</v>
      </c>
    </row>
    <row r="18441" spans="1:9" x14ac:dyDescent="0.3">
      <c r="A18441">
        <v>18483</v>
      </c>
      <c r="B18441">
        <v>4</v>
      </c>
      <c r="C18441">
        <v>298</v>
      </c>
      <c r="D18441" s="32">
        <v>0.53402777777777777</v>
      </c>
      <c r="E18441">
        <v>10000</v>
      </c>
      <c r="F18441">
        <v>4000</v>
      </c>
      <c r="G18441" s="31" t="s">
        <v>97</v>
      </c>
      <c r="H18441">
        <v>8</v>
      </c>
      <c r="I18441" s="31" t="s">
        <v>103</v>
      </c>
    </row>
    <row r="18442" spans="1:9" x14ac:dyDescent="0.3">
      <c r="A18442">
        <v>18484</v>
      </c>
      <c r="B18442">
        <v>9</v>
      </c>
      <c r="C18442">
        <v>298</v>
      </c>
      <c r="D18442" s="32">
        <v>0.67638888888888893</v>
      </c>
      <c r="E18442">
        <v>10000</v>
      </c>
      <c r="G18442" s="31" t="s">
        <v>97</v>
      </c>
      <c r="H18442">
        <v>8</v>
      </c>
      <c r="I18442" s="31" t="s">
        <v>101</v>
      </c>
    </row>
    <row r="18443" spans="1:9" x14ac:dyDescent="0.3">
      <c r="A18443">
        <v>18485</v>
      </c>
      <c r="B18443">
        <v>5</v>
      </c>
      <c r="C18443">
        <v>298</v>
      </c>
      <c r="D18443" s="32">
        <v>0.55763888888888891</v>
      </c>
      <c r="E18443">
        <v>10000</v>
      </c>
      <c r="G18443" s="31" t="s">
        <v>97</v>
      </c>
      <c r="H18443">
        <v>8</v>
      </c>
      <c r="I18443" s="31" t="s">
        <v>105</v>
      </c>
    </row>
    <row r="18444" spans="1:9" x14ac:dyDescent="0.3">
      <c r="A18444">
        <v>18486</v>
      </c>
      <c r="B18444">
        <v>3</v>
      </c>
      <c r="C18444">
        <v>298</v>
      </c>
      <c r="D18444" s="32">
        <v>0.59930555555555554</v>
      </c>
      <c r="E18444">
        <v>10000</v>
      </c>
      <c r="G18444" s="31" t="s">
        <v>97</v>
      </c>
      <c r="H18444">
        <v>9</v>
      </c>
      <c r="I18444" s="31" t="s">
        <v>104</v>
      </c>
    </row>
    <row r="18445" spans="1:9" x14ac:dyDescent="0.3">
      <c r="A18445">
        <v>18487</v>
      </c>
      <c r="B18445">
        <v>1</v>
      </c>
      <c r="C18445">
        <v>298</v>
      </c>
      <c r="D18445" s="32">
        <v>0.63124999999999998</v>
      </c>
      <c r="E18445">
        <v>10000</v>
      </c>
      <c r="G18445" s="31" t="s">
        <v>97</v>
      </c>
      <c r="H18445">
        <v>9</v>
      </c>
      <c r="I18445" s="31" t="s">
        <v>98</v>
      </c>
    </row>
    <row r="18446" spans="1:9" x14ac:dyDescent="0.3">
      <c r="A18446">
        <v>18488</v>
      </c>
      <c r="B18446">
        <v>8</v>
      </c>
      <c r="C18446">
        <v>298</v>
      </c>
      <c r="D18446" s="32">
        <v>0.70208333333333328</v>
      </c>
      <c r="E18446">
        <v>13000</v>
      </c>
      <c r="F18446">
        <v>3000</v>
      </c>
      <c r="G18446" s="31" t="s">
        <v>102</v>
      </c>
      <c r="H18446">
        <v>9</v>
      </c>
      <c r="I18446" s="31" t="s">
        <v>99</v>
      </c>
    </row>
    <row r="18447" spans="1:9" x14ac:dyDescent="0.3">
      <c r="A18447">
        <v>18489</v>
      </c>
      <c r="B18447">
        <v>6</v>
      </c>
      <c r="C18447">
        <v>298</v>
      </c>
      <c r="D18447" s="32">
        <v>0.61388888888888893</v>
      </c>
      <c r="E18447">
        <v>10000</v>
      </c>
      <c r="F18447">
        <v>1500</v>
      </c>
      <c r="G18447" s="31" t="s">
        <v>97</v>
      </c>
      <c r="H18447">
        <v>9</v>
      </c>
      <c r="I18447" s="31" t="s">
        <v>100</v>
      </c>
    </row>
    <row r="18448" spans="1:9" x14ac:dyDescent="0.3">
      <c r="A18448">
        <v>18490</v>
      </c>
      <c r="B18448">
        <v>4</v>
      </c>
      <c r="C18448">
        <v>298</v>
      </c>
      <c r="D18448" s="32">
        <v>0.55277777777777781</v>
      </c>
      <c r="E18448">
        <v>10000</v>
      </c>
      <c r="G18448" s="31" t="s">
        <v>97</v>
      </c>
      <c r="H18448">
        <v>9</v>
      </c>
      <c r="I18448" s="31" t="s">
        <v>103</v>
      </c>
    </row>
    <row r="18449" spans="1:9" x14ac:dyDescent="0.3">
      <c r="A18449">
        <v>18491</v>
      </c>
      <c r="B18449">
        <v>9</v>
      </c>
      <c r="C18449">
        <v>298</v>
      </c>
      <c r="D18449" s="32">
        <v>0.7895833333333333</v>
      </c>
      <c r="E18449">
        <v>10000</v>
      </c>
      <c r="G18449" s="31" t="s">
        <v>102</v>
      </c>
      <c r="H18449">
        <v>9</v>
      </c>
      <c r="I18449" s="31" t="s">
        <v>101</v>
      </c>
    </row>
    <row r="18450" spans="1:9" x14ac:dyDescent="0.3">
      <c r="A18450">
        <v>18492</v>
      </c>
      <c r="B18450">
        <v>5</v>
      </c>
      <c r="C18450">
        <v>298</v>
      </c>
      <c r="D18450" s="32">
        <v>0.57638888888888884</v>
      </c>
      <c r="E18450">
        <v>10000</v>
      </c>
      <c r="G18450" s="31" t="s">
        <v>97</v>
      </c>
      <c r="H18450">
        <v>9</v>
      </c>
      <c r="I18450" s="31" t="s">
        <v>105</v>
      </c>
    </row>
    <row r="18451" spans="1:9" x14ac:dyDescent="0.3">
      <c r="A18451">
        <v>18493</v>
      </c>
      <c r="B18451">
        <v>3</v>
      </c>
      <c r="C18451">
        <v>298</v>
      </c>
      <c r="D18451" s="32">
        <v>0.68055555555555558</v>
      </c>
      <c r="E18451">
        <v>13000</v>
      </c>
      <c r="G18451" s="31" t="s">
        <v>102</v>
      </c>
      <c r="H18451">
        <v>10</v>
      </c>
      <c r="I18451" s="31" t="s">
        <v>104</v>
      </c>
    </row>
    <row r="18452" spans="1:9" x14ac:dyDescent="0.3">
      <c r="A18452">
        <v>18494</v>
      </c>
      <c r="B18452">
        <v>1</v>
      </c>
      <c r="C18452">
        <v>298</v>
      </c>
      <c r="D18452" s="32">
        <v>0.67013888888888884</v>
      </c>
      <c r="E18452">
        <v>10000</v>
      </c>
      <c r="G18452" s="31" t="s">
        <v>97</v>
      </c>
      <c r="H18452">
        <v>10</v>
      </c>
      <c r="I18452" s="31" t="s">
        <v>98</v>
      </c>
    </row>
    <row r="18453" spans="1:9" x14ac:dyDescent="0.3">
      <c r="A18453">
        <v>18495</v>
      </c>
      <c r="B18453">
        <v>8</v>
      </c>
      <c r="C18453">
        <v>298</v>
      </c>
      <c r="D18453" s="32">
        <v>0.75208333333333333</v>
      </c>
      <c r="E18453">
        <v>13000</v>
      </c>
      <c r="G18453" s="31" t="s">
        <v>102</v>
      </c>
      <c r="H18453">
        <v>10</v>
      </c>
      <c r="I18453" s="31" t="s">
        <v>99</v>
      </c>
    </row>
    <row r="18454" spans="1:9" x14ac:dyDescent="0.3">
      <c r="A18454">
        <v>18496</v>
      </c>
      <c r="B18454">
        <v>6</v>
      </c>
      <c r="C18454">
        <v>298</v>
      </c>
      <c r="D18454" s="32">
        <v>0.64513888888888893</v>
      </c>
      <c r="E18454">
        <v>10000</v>
      </c>
      <c r="G18454" s="31" t="s">
        <v>97</v>
      </c>
      <c r="H18454">
        <v>10</v>
      </c>
      <c r="I18454" s="31" t="s">
        <v>100</v>
      </c>
    </row>
    <row r="18455" spans="1:9" x14ac:dyDescent="0.3">
      <c r="A18455">
        <v>18497</v>
      </c>
      <c r="B18455">
        <v>4</v>
      </c>
      <c r="C18455">
        <v>298</v>
      </c>
      <c r="D18455" s="32">
        <v>0.57430555555555551</v>
      </c>
      <c r="E18455">
        <v>10000</v>
      </c>
      <c r="G18455" s="31" t="s">
        <v>102</v>
      </c>
      <c r="H18455">
        <v>10</v>
      </c>
      <c r="I18455" s="31" t="s">
        <v>103</v>
      </c>
    </row>
    <row r="18456" spans="1:9" x14ac:dyDescent="0.3">
      <c r="A18456">
        <v>18498</v>
      </c>
      <c r="B18456">
        <v>9</v>
      </c>
      <c r="C18456">
        <v>298</v>
      </c>
      <c r="D18456" s="32">
        <v>0.82222222222222219</v>
      </c>
      <c r="E18456">
        <v>10000</v>
      </c>
      <c r="G18456" s="31" t="s">
        <v>102</v>
      </c>
      <c r="H18456">
        <v>10</v>
      </c>
      <c r="I18456" s="31" t="s">
        <v>101</v>
      </c>
    </row>
    <row r="18457" spans="1:9" x14ac:dyDescent="0.3">
      <c r="A18457">
        <v>18499</v>
      </c>
      <c r="B18457">
        <v>5</v>
      </c>
      <c r="C18457">
        <v>298</v>
      </c>
      <c r="D18457" s="32">
        <v>0.6020833333333333</v>
      </c>
      <c r="E18457">
        <v>10000</v>
      </c>
      <c r="G18457" s="31" t="s">
        <v>97</v>
      </c>
      <c r="H18457">
        <v>10</v>
      </c>
      <c r="I18457" s="31" t="s">
        <v>105</v>
      </c>
    </row>
    <row r="18458" spans="1:9" x14ac:dyDescent="0.3">
      <c r="A18458">
        <v>18500</v>
      </c>
      <c r="B18458">
        <v>3</v>
      </c>
      <c r="C18458">
        <v>298</v>
      </c>
      <c r="D18458" s="32">
        <v>0.70347222222222228</v>
      </c>
      <c r="E18458">
        <v>10000</v>
      </c>
      <c r="G18458" s="31" t="s">
        <v>97</v>
      </c>
      <c r="H18458">
        <v>11</v>
      </c>
      <c r="I18458" s="31" t="s">
        <v>104</v>
      </c>
    </row>
    <row r="18459" spans="1:9" x14ac:dyDescent="0.3">
      <c r="A18459">
        <v>18501</v>
      </c>
      <c r="B18459">
        <v>1</v>
      </c>
      <c r="C18459">
        <v>298</v>
      </c>
      <c r="D18459" s="32">
        <v>0.70138888888888884</v>
      </c>
      <c r="E18459">
        <v>6000</v>
      </c>
      <c r="G18459" s="31" t="s">
        <v>97</v>
      </c>
      <c r="H18459">
        <v>11</v>
      </c>
      <c r="I18459" s="31" t="s">
        <v>98</v>
      </c>
    </row>
    <row r="18460" spans="1:9" x14ac:dyDescent="0.3">
      <c r="A18460">
        <v>18502</v>
      </c>
      <c r="B18460">
        <v>8</v>
      </c>
      <c r="C18460">
        <v>298</v>
      </c>
      <c r="D18460" s="32">
        <v>0.77222222222222225</v>
      </c>
      <c r="E18460">
        <v>10000</v>
      </c>
      <c r="F18460">
        <v>3000</v>
      </c>
      <c r="G18460" s="31" t="s">
        <v>102</v>
      </c>
      <c r="H18460">
        <v>11</v>
      </c>
      <c r="I18460" s="31" t="s">
        <v>99</v>
      </c>
    </row>
    <row r="18461" spans="1:9" x14ac:dyDescent="0.3">
      <c r="A18461">
        <v>18503</v>
      </c>
      <c r="B18461">
        <v>6</v>
      </c>
      <c r="C18461">
        <v>298</v>
      </c>
      <c r="D18461" s="32">
        <v>0.71875</v>
      </c>
      <c r="E18461">
        <v>10000</v>
      </c>
      <c r="G18461" s="31" t="s">
        <v>97</v>
      </c>
      <c r="H18461">
        <v>11</v>
      </c>
      <c r="I18461" s="31" t="s">
        <v>100</v>
      </c>
    </row>
    <row r="18462" spans="1:9" x14ac:dyDescent="0.3">
      <c r="A18462">
        <v>18504</v>
      </c>
      <c r="B18462">
        <v>4</v>
      </c>
      <c r="C18462">
        <v>298</v>
      </c>
      <c r="D18462" s="32">
        <v>0.59375</v>
      </c>
      <c r="E18462">
        <v>10000</v>
      </c>
      <c r="G18462" s="31" t="s">
        <v>102</v>
      </c>
      <c r="H18462">
        <v>11</v>
      </c>
      <c r="I18462" s="31" t="s">
        <v>103</v>
      </c>
    </row>
    <row r="18463" spans="1:9" x14ac:dyDescent="0.3">
      <c r="A18463">
        <v>18505</v>
      </c>
      <c r="B18463">
        <v>5</v>
      </c>
      <c r="C18463">
        <v>298</v>
      </c>
      <c r="D18463" s="32">
        <v>0.61944444444444446</v>
      </c>
      <c r="E18463">
        <v>10000</v>
      </c>
      <c r="G18463" s="31" t="s">
        <v>97</v>
      </c>
      <c r="H18463">
        <v>11</v>
      </c>
      <c r="I18463" s="31" t="s">
        <v>105</v>
      </c>
    </row>
    <row r="18464" spans="1:9" x14ac:dyDescent="0.3">
      <c r="A18464">
        <v>18506</v>
      </c>
      <c r="B18464">
        <v>3</v>
      </c>
      <c r="C18464">
        <v>298</v>
      </c>
      <c r="D18464" s="32">
        <v>0.76388888888888884</v>
      </c>
      <c r="E18464">
        <v>10000</v>
      </c>
      <c r="G18464" s="31" t="s">
        <v>97</v>
      </c>
      <c r="H18464">
        <v>12</v>
      </c>
      <c r="I18464" s="31" t="s">
        <v>104</v>
      </c>
    </row>
    <row r="18465" spans="1:9" x14ac:dyDescent="0.3">
      <c r="A18465">
        <v>18507</v>
      </c>
      <c r="B18465">
        <v>1</v>
      </c>
      <c r="C18465">
        <v>298</v>
      </c>
      <c r="D18465" s="32">
        <v>0.76875000000000004</v>
      </c>
      <c r="E18465">
        <v>10000</v>
      </c>
      <c r="G18465" s="31" t="s">
        <v>97</v>
      </c>
      <c r="H18465">
        <v>12</v>
      </c>
      <c r="I18465" s="31" t="s">
        <v>98</v>
      </c>
    </row>
    <row r="18466" spans="1:9" x14ac:dyDescent="0.3">
      <c r="A18466">
        <v>18508</v>
      </c>
      <c r="B18466">
        <v>8</v>
      </c>
      <c r="C18466">
        <v>298</v>
      </c>
      <c r="D18466" s="32">
        <v>0.80763888888888891</v>
      </c>
      <c r="E18466">
        <v>10000</v>
      </c>
      <c r="F18466">
        <v>3000</v>
      </c>
      <c r="G18466" s="31" t="s">
        <v>102</v>
      </c>
      <c r="H18466">
        <v>12</v>
      </c>
      <c r="I18466" s="31" t="s">
        <v>99</v>
      </c>
    </row>
    <row r="18467" spans="1:9" x14ac:dyDescent="0.3">
      <c r="A18467">
        <v>18509</v>
      </c>
      <c r="B18467">
        <v>6</v>
      </c>
      <c r="C18467">
        <v>298</v>
      </c>
      <c r="D18467" s="32">
        <v>0.74097222222222225</v>
      </c>
      <c r="E18467">
        <v>10000</v>
      </c>
      <c r="G18467" s="31" t="s">
        <v>102</v>
      </c>
      <c r="H18467">
        <v>12</v>
      </c>
      <c r="I18467" s="31" t="s">
        <v>100</v>
      </c>
    </row>
    <row r="18468" spans="1:9" x14ac:dyDescent="0.3">
      <c r="A18468">
        <v>18510</v>
      </c>
      <c r="B18468">
        <v>4</v>
      </c>
      <c r="C18468">
        <v>298</v>
      </c>
      <c r="D18468" s="32">
        <v>0.6645833333333333</v>
      </c>
      <c r="E18468">
        <v>10000</v>
      </c>
      <c r="G18468" s="31" t="s">
        <v>102</v>
      </c>
      <c r="H18468">
        <v>12</v>
      </c>
      <c r="I18468" s="31" t="s">
        <v>103</v>
      </c>
    </row>
    <row r="18469" spans="1:9" x14ac:dyDescent="0.3">
      <c r="A18469">
        <v>18511</v>
      </c>
      <c r="B18469">
        <v>5</v>
      </c>
      <c r="C18469">
        <v>298</v>
      </c>
      <c r="D18469" s="32">
        <v>0.68680555555555556</v>
      </c>
      <c r="E18469">
        <v>10000</v>
      </c>
      <c r="G18469" s="31" t="s">
        <v>97</v>
      </c>
      <c r="H18469">
        <v>12</v>
      </c>
      <c r="I18469" s="31" t="s">
        <v>105</v>
      </c>
    </row>
    <row r="18470" spans="1:9" x14ac:dyDescent="0.3">
      <c r="A18470">
        <v>18512</v>
      </c>
      <c r="B18470">
        <v>3</v>
      </c>
      <c r="C18470">
        <v>298</v>
      </c>
      <c r="D18470" s="32">
        <v>0.78055555555555556</v>
      </c>
      <c r="E18470">
        <v>10000</v>
      </c>
      <c r="G18470" s="31" t="s">
        <v>102</v>
      </c>
      <c r="H18470">
        <v>13</v>
      </c>
      <c r="I18470" s="31" t="s">
        <v>104</v>
      </c>
    </row>
    <row r="18471" spans="1:9" x14ac:dyDescent="0.3">
      <c r="A18471">
        <v>18513</v>
      </c>
      <c r="B18471">
        <v>1</v>
      </c>
      <c r="C18471">
        <v>298</v>
      </c>
      <c r="D18471" s="32">
        <v>0.79791666666666672</v>
      </c>
      <c r="E18471">
        <v>10000</v>
      </c>
      <c r="G18471" s="31" t="s">
        <v>97</v>
      </c>
      <c r="H18471">
        <v>13</v>
      </c>
      <c r="I18471" s="31" t="s">
        <v>98</v>
      </c>
    </row>
    <row r="18472" spans="1:9" x14ac:dyDescent="0.3">
      <c r="A18472">
        <v>18514</v>
      </c>
      <c r="B18472">
        <v>8</v>
      </c>
      <c r="C18472">
        <v>298</v>
      </c>
      <c r="D18472" s="32">
        <v>0.83402777777777781</v>
      </c>
      <c r="E18472">
        <v>10000</v>
      </c>
      <c r="G18472" s="31" t="s">
        <v>102</v>
      </c>
      <c r="H18472">
        <v>13</v>
      </c>
      <c r="I18472" s="31" t="s">
        <v>99</v>
      </c>
    </row>
    <row r="18473" spans="1:9" x14ac:dyDescent="0.3">
      <c r="A18473">
        <v>18515</v>
      </c>
      <c r="B18473">
        <v>6</v>
      </c>
      <c r="C18473">
        <v>298</v>
      </c>
      <c r="D18473" s="32">
        <v>0.81458333333333333</v>
      </c>
      <c r="E18473">
        <v>10000</v>
      </c>
      <c r="G18473" s="31" t="s">
        <v>102</v>
      </c>
      <c r="H18473">
        <v>13</v>
      </c>
      <c r="I18473" s="31" t="s">
        <v>100</v>
      </c>
    </row>
    <row r="18474" spans="1:9" x14ac:dyDescent="0.3">
      <c r="A18474">
        <v>18516</v>
      </c>
      <c r="B18474">
        <v>4</v>
      </c>
      <c r="C18474">
        <v>298</v>
      </c>
      <c r="D18474" s="32">
        <v>0.68541666666666667</v>
      </c>
      <c r="E18474">
        <v>10000</v>
      </c>
      <c r="G18474" s="31" t="s">
        <v>102</v>
      </c>
      <c r="H18474">
        <v>13</v>
      </c>
      <c r="I18474" s="31" t="s">
        <v>103</v>
      </c>
    </row>
    <row r="18475" spans="1:9" x14ac:dyDescent="0.3">
      <c r="A18475">
        <v>18517</v>
      </c>
      <c r="B18475">
        <v>5</v>
      </c>
      <c r="C18475">
        <v>298</v>
      </c>
      <c r="D18475" s="32">
        <v>0.70486111111111116</v>
      </c>
      <c r="E18475">
        <v>10000</v>
      </c>
      <c r="G18475" s="31" t="s">
        <v>102</v>
      </c>
      <c r="H18475">
        <v>13</v>
      </c>
      <c r="I18475" s="31" t="s">
        <v>105</v>
      </c>
    </row>
    <row r="18476" spans="1:9" x14ac:dyDescent="0.3">
      <c r="A18476">
        <v>18518</v>
      </c>
      <c r="B18476">
        <v>3</v>
      </c>
      <c r="C18476">
        <v>298</v>
      </c>
      <c r="D18476" s="32">
        <v>0.79861111111111116</v>
      </c>
      <c r="E18476">
        <v>10000</v>
      </c>
      <c r="G18476" s="31" t="s">
        <v>97</v>
      </c>
      <c r="H18476">
        <v>14</v>
      </c>
      <c r="I18476" s="31" t="s">
        <v>104</v>
      </c>
    </row>
    <row r="18477" spans="1:9" x14ac:dyDescent="0.3">
      <c r="A18477">
        <v>18519</v>
      </c>
      <c r="B18477">
        <v>1</v>
      </c>
      <c r="C18477">
        <v>298</v>
      </c>
      <c r="D18477" s="32">
        <v>0.82847222222222228</v>
      </c>
      <c r="E18477">
        <v>10000</v>
      </c>
      <c r="F18477">
        <v>2000</v>
      </c>
      <c r="G18477" s="31" t="s">
        <v>97</v>
      </c>
      <c r="H18477">
        <v>14</v>
      </c>
      <c r="I18477" s="31" t="s">
        <v>98</v>
      </c>
    </row>
    <row r="18478" spans="1:9" x14ac:dyDescent="0.3">
      <c r="A18478">
        <v>18520</v>
      </c>
      <c r="B18478">
        <v>6</v>
      </c>
      <c r="C18478">
        <v>298</v>
      </c>
      <c r="D18478" s="32">
        <v>0.83125000000000004</v>
      </c>
      <c r="E18478">
        <v>10000</v>
      </c>
      <c r="G18478" s="31" t="s">
        <v>102</v>
      </c>
      <c r="H18478">
        <v>14</v>
      </c>
      <c r="I18478" s="31" t="s">
        <v>100</v>
      </c>
    </row>
    <row r="18479" spans="1:9" x14ac:dyDescent="0.3">
      <c r="A18479">
        <v>18521</v>
      </c>
      <c r="B18479">
        <v>4</v>
      </c>
      <c r="C18479">
        <v>298</v>
      </c>
      <c r="D18479" s="32">
        <v>0.70416666666666672</v>
      </c>
      <c r="E18479">
        <v>10000</v>
      </c>
      <c r="G18479" s="31" t="s">
        <v>97</v>
      </c>
      <c r="H18479">
        <v>14</v>
      </c>
      <c r="I18479" s="31" t="s">
        <v>103</v>
      </c>
    </row>
    <row r="18480" spans="1:9" x14ac:dyDescent="0.3">
      <c r="A18480">
        <v>18522</v>
      </c>
      <c r="B18480">
        <v>5</v>
      </c>
      <c r="C18480">
        <v>298</v>
      </c>
      <c r="D18480" s="32">
        <v>0.72638888888888886</v>
      </c>
      <c r="E18480">
        <v>10000</v>
      </c>
      <c r="G18480" s="31" t="s">
        <v>97</v>
      </c>
      <c r="H18480">
        <v>14</v>
      </c>
      <c r="I18480" s="31" t="s">
        <v>105</v>
      </c>
    </row>
    <row r="18481" spans="1:9" x14ac:dyDescent="0.3">
      <c r="A18481">
        <v>18523</v>
      </c>
      <c r="B18481">
        <v>3</v>
      </c>
      <c r="C18481">
        <v>298</v>
      </c>
      <c r="D18481" s="32">
        <v>0.81736111111111109</v>
      </c>
      <c r="E18481">
        <v>10000</v>
      </c>
      <c r="G18481" s="31" t="s">
        <v>102</v>
      </c>
      <c r="H18481">
        <v>15</v>
      </c>
      <c r="I18481" s="31" t="s">
        <v>104</v>
      </c>
    </row>
    <row r="18482" spans="1:9" x14ac:dyDescent="0.3">
      <c r="A18482">
        <v>18524</v>
      </c>
      <c r="B18482">
        <v>6</v>
      </c>
      <c r="C18482">
        <v>298</v>
      </c>
      <c r="D18482" s="32">
        <v>0.84652777777777777</v>
      </c>
      <c r="E18482">
        <v>10000</v>
      </c>
      <c r="G18482" s="31" t="s">
        <v>102</v>
      </c>
      <c r="H18482">
        <v>15</v>
      </c>
      <c r="I18482" s="31" t="s">
        <v>100</v>
      </c>
    </row>
    <row r="18483" spans="1:9" x14ac:dyDescent="0.3">
      <c r="A18483">
        <v>18525</v>
      </c>
      <c r="B18483">
        <v>4</v>
      </c>
      <c r="C18483">
        <v>298</v>
      </c>
      <c r="D18483" s="32">
        <v>0.75624999999999998</v>
      </c>
      <c r="E18483">
        <v>10000</v>
      </c>
      <c r="G18483" s="31" t="s">
        <v>102</v>
      </c>
      <c r="H18483">
        <v>15</v>
      </c>
      <c r="I18483" s="31" t="s">
        <v>103</v>
      </c>
    </row>
    <row r="18484" spans="1:9" x14ac:dyDescent="0.3">
      <c r="A18484">
        <v>18526</v>
      </c>
      <c r="B18484">
        <v>5</v>
      </c>
      <c r="C18484">
        <v>298</v>
      </c>
      <c r="D18484" s="32">
        <v>0.74583333333333335</v>
      </c>
      <c r="E18484">
        <v>10000</v>
      </c>
      <c r="G18484" s="31" t="s">
        <v>97</v>
      </c>
      <c r="H18484">
        <v>15</v>
      </c>
      <c r="I18484" s="31" t="s">
        <v>105</v>
      </c>
    </row>
    <row r="18485" spans="1:9" x14ac:dyDescent="0.3">
      <c r="A18485">
        <v>18527</v>
      </c>
      <c r="B18485">
        <v>3</v>
      </c>
      <c r="C18485">
        <v>298</v>
      </c>
      <c r="D18485" s="32">
        <v>0.83611111111111114</v>
      </c>
      <c r="E18485">
        <v>10000</v>
      </c>
      <c r="G18485" s="31" t="s">
        <v>102</v>
      </c>
      <c r="H18485">
        <v>16</v>
      </c>
      <c r="I18485" s="31" t="s">
        <v>104</v>
      </c>
    </row>
    <row r="18486" spans="1:9" x14ac:dyDescent="0.3">
      <c r="A18486">
        <v>18528</v>
      </c>
      <c r="B18486">
        <v>4</v>
      </c>
      <c r="C18486">
        <v>298</v>
      </c>
      <c r="D18486" s="32">
        <v>0.81874999999999998</v>
      </c>
      <c r="E18486">
        <v>10000</v>
      </c>
      <c r="G18486" s="31" t="s">
        <v>102</v>
      </c>
      <c r="H18486">
        <v>16</v>
      </c>
      <c r="I18486" s="31" t="s">
        <v>103</v>
      </c>
    </row>
    <row r="18487" spans="1:9" x14ac:dyDescent="0.3">
      <c r="A18487">
        <v>18529</v>
      </c>
      <c r="B18487">
        <v>5</v>
      </c>
      <c r="C18487">
        <v>298</v>
      </c>
      <c r="D18487" s="32">
        <v>0.7680555555555556</v>
      </c>
      <c r="E18487">
        <v>10000</v>
      </c>
      <c r="G18487" s="31" t="s">
        <v>102</v>
      </c>
      <c r="H18487">
        <v>16</v>
      </c>
      <c r="I18487" s="31" t="s">
        <v>105</v>
      </c>
    </row>
    <row r="18488" spans="1:9" x14ac:dyDescent="0.3">
      <c r="A18488">
        <v>18530</v>
      </c>
      <c r="B18488">
        <v>4</v>
      </c>
      <c r="C18488">
        <v>298</v>
      </c>
      <c r="D18488" s="32">
        <v>0.8305555555555556</v>
      </c>
      <c r="E18488">
        <v>10000</v>
      </c>
      <c r="G18488" s="31" t="s">
        <v>97</v>
      </c>
      <c r="H18488">
        <v>17</v>
      </c>
      <c r="I18488" s="31" t="s">
        <v>103</v>
      </c>
    </row>
    <row r="18489" spans="1:9" x14ac:dyDescent="0.3">
      <c r="A18489">
        <v>18531</v>
      </c>
      <c r="B18489">
        <v>5</v>
      </c>
      <c r="C18489">
        <v>298</v>
      </c>
      <c r="D18489" s="32">
        <v>0.79305555555555551</v>
      </c>
      <c r="E18489">
        <v>10000</v>
      </c>
      <c r="G18489" s="31" t="s">
        <v>97</v>
      </c>
      <c r="H18489">
        <v>17</v>
      </c>
      <c r="I18489" s="31" t="s">
        <v>105</v>
      </c>
    </row>
    <row r="18490" spans="1:9" x14ac:dyDescent="0.3">
      <c r="A18490">
        <v>18532</v>
      </c>
      <c r="B18490">
        <v>4</v>
      </c>
      <c r="C18490">
        <v>298</v>
      </c>
      <c r="D18490" s="32">
        <v>0.84791666666666665</v>
      </c>
      <c r="E18490">
        <v>10000</v>
      </c>
      <c r="G18490" s="31" t="s">
        <v>97</v>
      </c>
      <c r="H18490">
        <v>18</v>
      </c>
      <c r="I18490" s="31" t="s">
        <v>103</v>
      </c>
    </row>
    <row r="18491" spans="1:9" x14ac:dyDescent="0.3">
      <c r="A18491">
        <v>18533</v>
      </c>
      <c r="B18491">
        <v>5</v>
      </c>
      <c r="C18491">
        <v>298</v>
      </c>
      <c r="D18491" s="32">
        <v>0.84305555555555556</v>
      </c>
      <c r="E18491">
        <v>10000</v>
      </c>
      <c r="G18491" s="31" t="s">
        <v>102</v>
      </c>
      <c r="H18491">
        <v>18</v>
      </c>
      <c r="I18491" s="31" t="s">
        <v>105</v>
      </c>
    </row>
    <row r="18492" spans="1:9" x14ac:dyDescent="0.3">
      <c r="A18492">
        <v>18534</v>
      </c>
      <c r="B18492">
        <v>3</v>
      </c>
      <c r="C18492">
        <v>299</v>
      </c>
      <c r="D18492" s="32">
        <v>0.44236111111111109</v>
      </c>
      <c r="E18492">
        <v>10000</v>
      </c>
      <c r="G18492" s="31" t="s">
        <v>102</v>
      </c>
      <c r="H18492">
        <v>4</v>
      </c>
      <c r="I18492" s="31" t="s">
        <v>104</v>
      </c>
    </row>
    <row r="18493" spans="1:9" x14ac:dyDescent="0.3">
      <c r="A18493">
        <v>18535</v>
      </c>
      <c r="B18493">
        <v>1</v>
      </c>
      <c r="C18493">
        <v>299</v>
      </c>
      <c r="D18493" s="32">
        <v>0.47638888888888886</v>
      </c>
      <c r="E18493">
        <v>10000</v>
      </c>
      <c r="G18493" s="31" t="s">
        <v>97</v>
      </c>
      <c r="H18493">
        <v>4</v>
      </c>
      <c r="I18493" s="31" t="s">
        <v>98</v>
      </c>
    </row>
    <row r="18494" spans="1:9" x14ac:dyDescent="0.3">
      <c r="A18494">
        <v>18536</v>
      </c>
      <c r="B18494">
        <v>8</v>
      </c>
      <c r="C18494">
        <v>299</v>
      </c>
      <c r="D18494" s="32">
        <v>0.46111111111111114</v>
      </c>
      <c r="E18494">
        <v>10000</v>
      </c>
      <c r="G18494" s="31" t="s">
        <v>97</v>
      </c>
      <c r="H18494">
        <v>4</v>
      </c>
      <c r="I18494" s="31" t="s">
        <v>99</v>
      </c>
    </row>
    <row r="18495" spans="1:9" x14ac:dyDescent="0.3">
      <c r="A18495">
        <v>18537</v>
      </c>
      <c r="B18495">
        <v>4</v>
      </c>
      <c r="C18495">
        <v>299</v>
      </c>
      <c r="D18495" s="32">
        <v>0.46736111111111112</v>
      </c>
      <c r="E18495">
        <v>10000</v>
      </c>
      <c r="G18495" s="31" t="s">
        <v>102</v>
      </c>
      <c r="H18495">
        <v>4</v>
      </c>
      <c r="I18495" s="31" t="s">
        <v>103</v>
      </c>
    </row>
    <row r="18496" spans="1:9" x14ac:dyDescent="0.3">
      <c r="A18496">
        <v>18538</v>
      </c>
      <c r="B18496">
        <v>9</v>
      </c>
      <c r="C18496">
        <v>299</v>
      </c>
      <c r="D18496" s="32">
        <v>0.59444444444444444</v>
      </c>
      <c r="E18496">
        <v>10000</v>
      </c>
      <c r="G18496" s="31" t="s">
        <v>97</v>
      </c>
      <c r="H18496">
        <v>4</v>
      </c>
      <c r="I18496" s="31" t="s">
        <v>101</v>
      </c>
    </row>
    <row r="18497" spans="1:9" x14ac:dyDescent="0.3">
      <c r="A18497">
        <v>18539</v>
      </c>
      <c r="B18497">
        <v>7</v>
      </c>
      <c r="C18497">
        <v>299</v>
      </c>
      <c r="D18497" s="32">
        <v>0.47083333333333333</v>
      </c>
      <c r="E18497">
        <v>10000</v>
      </c>
      <c r="G18497" s="31" t="s">
        <v>102</v>
      </c>
      <c r="H18497">
        <v>4</v>
      </c>
      <c r="I18497" s="31" t="s">
        <v>106</v>
      </c>
    </row>
    <row r="18498" spans="1:9" x14ac:dyDescent="0.3">
      <c r="A18498">
        <v>18540</v>
      </c>
      <c r="B18498">
        <v>5</v>
      </c>
      <c r="C18498">
        <v>299</v>
      </c>
      <c r="D18498" s="32">
        <v>0.43819444444444444</v>
      </c>
      <c r="E18498">
        <v>10000</v>
      </c>
      <c r="G18498" s="31" t="s">
        <v>97</v>
      </c>
      <c r="H18498">
        <v>4</v>
      </c>
      <c r="I18498" s="31" t="s">
        <v>105</v>
      </c>
    </row>
    <row r="18499" spans="1:9" x14ac:dyDescent="0.3">
      <c r="A18499">
        <v>18541</v>
      </c>
      <c r="B18499">
        <v>3</v>
      </c>
      <c r="C18499">
        <v>299</v>
      </c>
      <c r="D18499" s="32">
        <v>0.47222222222222221</v>
      </c>
      <c r="E18499">
        <v>13000</v>
      </c>
      <c r="F18499">
        <v>2000</v>
      </c>
      <c r="G18499" s="31" t="s">
        <v>97</v>
      </c>
      <c r="H18499">
        <v>5</v>
      </c>
      <c r="I18499" s="31" t="s">
        <v>104</v>
      </c>
    </row>
    <row r="18500" spans="1:9" x14ac:dyDescent="0.3">
      <c r="A18500">
        <v>18542</v>
      </c>
      <c r="B18500">
        <v>1</v>
      </c>
      <c r="C18500">
        <v>299</v>
      </c>
      <c r="D18500" s="32">
        <v>0.52222222222222225</v>
      </c>
      <c r="E18500">
        <v>13000</v>
      </c>
      <c r="F18500">
        <v>5000</v>
      </c>
      <c r="G18500" s="31" t="s">
        <v>97</v>
      </c>
      <c r="H18500">
        <v>5</v>
      </c>
      <c r="I18500" s="31" t="s">
        <v>98</v>
      </c>
    </row>
    <row r="18501" spans="1:9" x14ac:dyDescent="0.3">
      <c r="A18501">
        <v>18543</v>
      </c>
      <c r="B18501">
        <v>8</v>
      </c>
      <c r="C18501">
        <v>299</v>
      </c>
      <c r="D18501" s="32">
        <v>0.47986111111111113</v>
      </c>
      <c r="E18501">
        <v>10000</v>
      </c>
      <c r="G18501" s="31" t="s">
        <v>97</v>
      </c>
      <c r="H18501">
        <v>5</v>
      </c>
      <c r="I18501" s="31" t="s">
        <v>99</v>
      </c>
    </row>
    <row r="18502" spans="1:9" x14ac:dyDescent="0.3">
      <c r="A18502">
        <v>18544</v>
      </c>
      <c r="B18502">
        <v>4</v>
      </c>
      <c r="C18502">
        <v>299</v>
      </c>
      <c r="D18502" s="32">
        <v>0.5</v>
      </c>
      <c r="E18502">
        <v>10000</v>
      </c>
      <c r="G18502" s="31" t="s">
        <v>102</v>
      </c>
      <c r="H18502">
        <v>5</v>
      </c>
      <c r="I18502" s="31" t="s">
        <v>103</v>
      </c>
    </row>
    <row r="18503" spans="1:9" x14ac:dyDescent="0.3">
      <c r="A18503">
        <v>18545</v>
      </c>
      <c r="B18503">
        <v>9</v>
      </c>
      <c r="C18503">
        <v>299</v>
      </c>
      <c r="D18503" s="32">
        <v>0.65208333333333335</v>
      </c>
      <c r="E18503">
        <v>10000</v>
      </c>
      <c r="F18503">
        <v>2000</v>
      </c>
      <c r="G18503" s="31" t="s">
        <v>97</v>
      </c>
      <c r="H18503">
        <v>5</v>
      </c>
      <c r="I18503" s="31" t="s">
        <v>101</v>
      </c>
    </row>
    <row r="18504" spans="1:9" x14ac:dyDescent="0.3">
      <c r="A18504">
        <v>18546</v>
      </c>
      <c r="B18504">
        <v>7</v>
      </c>
      <c r="C18504">
        <v>299</v>
      </c>
      <c r="D18504" s="32">
        <v>0.49722222222222223</v>
      </c>
      <c r="E18504">
        <v>10000</v>
      </c>
      <c r="F18504">
        <v>3500</v>
      </c>
      <c r="G18504" s="31" t="s">
        <v>102</v>
      </c>
      <c r="H18504">
        <v>5</v>
      </c>
      <c r="I18504" s="31" t="s">
        <v>106</v>
      </c>
    </row>
    <row r="18505" spans="1:9" x14ac:dyDescent="0.3">
      <c r="A18505">
        <v>18547</v>
      </c>
      <c r="B18505">
        <v>5</v>
      </c>
      <c r="C18505">
        <v>299</v>
      </c>
      <c r="D18505" s="32">
        <v>0.45347222222222222</v>
      </c>
      <c r="E18505">
        <v>10000</v>
      </c>
      <c r="G18505" s="31" t="s">
        <v>102</v>
      </c>
      <c r="H18505">
        <v>5</v>
      </c>
      <c r="I18505" s="31" t="s">
        <v>105</v>
      </c>
    </row>
    <row r="18506" spans="1:9" x14ac:dyDescent="0.3">
      <c r="A18506">
        <v>18548</v>
      </c>
      <c r="B18506">
        <v>3</v>
      </c>
      <c r="C18506">
        <v>299</v>
      </c>
      <c r="D18506" s="32">
        <v>0.51180555555555551</v>
      </c>
      <c r="E18506">
        <v>10000</v>
      </c>
      <c r="G18506" s="31" t="s">
        <v>97</v>
      </c>
      <c r="H18506">
        <v>6</v>
      </c>
      <c r="I18506" s="31" t="s">
        <v>104</v>
      </c>
    </row>
    <row r="18507" spans="1:9" x14ac:dyDescent="0.3">
      <c r="A18507">
        <v>18549</v>
      </c>
      <c r="B18507">
        <v>1</v>
      </c>
      <c r="C18507">
        <v>299</v>
      </c>
      <c r="D18507" s="32">
        <v>0.55277777777777781</v>
      </c>
      <c r="E18507">
        <v>10000</v>
      </c>
      <c r="F18507">
        <v>1000</v>
      </c>
      <c r="G18507" s="31" t="s">
        <v>102</v>
      </c>
      <c r="H18507">
        <v>6</v>
      </c>
      <c r="I18507" s="31" t="s">
        <v>98</v>
      </c>
    </row>
    <row r="18508" spans="1:9" x14ac:dyDescent="0.3">
      <c r="A18508">
        <v>18550</v>
      </c>
      <c r="B18508">
        <v>8</v>
      </c>
      <c r="C18508">
        <v>299</v>
      </c>
      <c r="D18508" s="32">
        <v>0.53541666666666665</v>
      </c>
      <c r="E18508">
        <v>10000</v>
      </c>
      <c r="F18508">
        <v>1000</v>
      </c>
      <c r="G18508" s="31" t="s">
        <v>97</v>
      </c>
      <c r="H18508">
        <v>6</v>
      </c>
      <c r="I18508" s="31" t="s">
        <v>99</v>
      </c>
    </row>
    <row r="18509" spans="1:9" x14ac:dyDescent="0.3">
      <c r="A18509">
        <v>18551</v>
      </c>
      <c r="B18509">
        <v>4</v>
      </c>
      <c r="C18509">
        <v>299</v>
      </c>
      <c r="D18509" s="32">
        <v>0.53402777777777777</v>
      </c>
      <c r="E18509">
        <v>10000</v>
      </c>
      <c r="G18509" s="31" t="s">
        <v>102</v>
      </c>
      <c r="H18509">
        <v>6</v>
      </c>
      <c r="I18509" s="31" t="s">
        <v>103</v>
      </c>
    </row>
    <row r="18510" spans="1:9" x14ac:dyDescent="0.3">
      <c r="A18510">
        <v>18552</v>
      </c>
      <c r="B18510">
        <v>9</v>
      </c>
      <c r="C18510">
        <v>299</v>
      </c>
      <c r="D18510" s="32">
        <v>0.72777777777777775</v>
      </c>
      <c r="E18510">
        <v>10000</v>
      </c>
      <c r="F18510">
        <v>3000</v>
      </c>
      <c r="G18510" s="31" t="s">
        <v>102</v>
      </c>
      <c r="H18510">
        <v>6</v>
      </c>
      <c r="I18510" s="31" t="s">
        <v>101</v>
      </c>
    </row>
    <row r="18511" spans="1:9" x14ac:dyDescent="0.3">
      <c r="A18511">
        <v>18553</v>
      </c>
      <c r="B18511">
        <v>7</v>
      </c>
      <c r="C18511">
        <v>299</v>
      </c>
      <c r="D18511" s="32">
        <v>0.5625</v>
      </c>
      <c r="E18511">
        <v>10000</v>
      </c>
      <c r="G18511" s="31" t="s">
        <v>102</v>
      </c>
      <c r="H18511">
        <v>6</v>
      </c>
      <c r="I18511" s="31" t="s">
        <v>106</v>
      </c>
    </row>
    <row r="18512" spans="1:9" x14ac:dyDescent="0.3">
      <c r="A18512">
        <v>18554</v>
      </c>
      <c r="B18512">
        <v>5</v>
      </c>
      <c r="C18512">
        <v>299</v>
      </c>
      <c r="D18512" s="32">
        <v>0.47013888888888888</v>
      </c>
      <c r="E18512">
        <v>10000</v>
      </c>
      <c r="G18512" s="31" t="s">
        <v>97</v>
      </c>
      <c r="H18512">
        <v>6</v>
      </c>
      <c r="I18512" s="31" t="s">
        <v>105</v>
      </c>
    </row>
    <row r="18513" spans="1:9" x14ac:dyDescent="0.3">
      <c r="A18513">
        <v>18555</v>
      </c>
      <c r="B18513">
        <v>3</v>
      </c>
      <c r="C18513">
        <v>299</v>
      </c>
      <c r="D18513" s="32">
        <v>0.55138888888888893</v>
      </c>
      <c r="E18513">
        <v>13000</v>
      </c>
      <c r="F18513">
        <v>7000</v>
      </c>
      <c r="G18513" s="31" t="s">
        <v>102</v>
      </c>
      <c r="H18513">
        <v>7</v>
      </c>
      <c r="I18513" s="31" t="s">
        <v>104</v>
      </c>
    </row>
    <row r="18514" spans="1:9" x14ac:dyDescent="0.3">
      <c r="A18514">
        <v>18556</v>
      </c>
      <c r="B18514">
        <v>1</v>
      </c>
      <c r="C18514">
        <v>299</v>
      </c>
      <c r="D18514" s="32">
        <v>0.6</v>
      </c>
      <c r="E18514">
        <v>10000</v>
      </c>
      <c r="G18514" s="31" t="s">
        <v>97</v>
      </c>
      <c r="H18514">
        <v>7</v>
      </c>
      <c r="I18514" s="31" t="s">
        <v>98</v>
      </c>
    </row>
    <row r="18515" spans="1:9" x14ac:dyDescent="0.3">
      <c r="A18515">
        <v>18557</v>
      </c>
      <c r="B18515">
        <v>8</v>
      </c>
      <c r="C18515">
        <v>299</v>
      </c>
      <c r="D18515" s="32">
        <v>0.56666666666666665</v>
      </c>
      <c r="E18515">
        <v>10000</v>
      </c>
      <c r="G18515" s="31" t="s">
        <v>102</v>
      </c>
      <c r="H18515">
        <v>7</v>
      </c>
      <c r="I18515" s="31" t="s">
        <v>99</v>
      </c>
    </row>
    <row r="18516" spans="1:9" x14ac:dyDescent="0.3">
      <c r="A18516">
        <v>18558</v>
      </c>
      <c r="B18516">
        <v>4</v>
      </c>
      <c r="C18516">
        <v>299</v>
      </c>
      <c r="D18516" s="32">
        <v>0.56527777777777777</v>
      </c>
      <c r="E18516">
        <v>10000</v>
      </c>
      <c r="G18516" s="31" t="s">
        <v>102</v>
      </c>
      <c r="H18516">
        <v>7</v>
      </c>
      <c r="I18516" s="31" t="s">
        <v>103</v>
      </c>
    </row>
    <row r="18517" spans="1:9" x14ac:dyDescent="0.3">
      <c r="A18517">
        <v>18559</v>
      </c>
      <c r="B18517">
        <v>9</v>
      </c>
      <c r="C18517">
        <v>299</v>
      </c>
      <c r="D18517" s="32">
        <v>0.74513888888888891</v>
      </c>
      <c r="E18517">
        <v>10000</v>
      </c>
      <c r="G18517" s="31" t="s">
        <v>97</v>
      </c>
      <c r="H18517">
        <v>7</v>
      </c>
      <c r="I18517" s="31" t="s">
        <v>101</v>
      </c>
    </row>
    <row r="18518" spans="1:9" x14ac:dyDescent="0.3">
      <c r="A18518">
        <v>18560</v>
      </c>
      <c r="B18518">
        <v>7</v>
      </c>
      <c r="C18518">
        <v>299</v>
      </c>
      <c r="D18518" s="32">
        <v>0.59652777777777777</v>
      </c>
      <c r="E18518">
        <v>10000</v>
      </c>
      <c r="F18518">
        <v>2000</v>
      </c>
      <c r="G18518" s="31" t="s">
        <v>102</v>
      </c>
      <c r="H18518">
        <v>7</v>
      </c>
      <c r="I18518" s="31" t="s">
        <v>106</v>
      </c>
    </row>
    <row r="18519" spans="1:9" x14ac:dyDescent="0.3">
      <c r="A18519">
        <v>18561</v>
      </c>
      <c r="B18519">
        <v>5</v>
      </c>
      <c r="C18519">
        <v>299</v>
      </c>
      <c r="D18519" s="32">
        <v>0.4909722222222222</v>
      </c>
      <c r="E18519">
        <v>10000</v>
      </c>
      <c r="G18519" s="31" t="s">
        <v>97</v>
      </c>
      <c r="H18519">
        <v>7</v>
      </c>
      <c r="I18519" s="31" t="s">
        <v>105</v>
      </c>
    </row>
    <row r="18520" spans="1:9" x14ac:dyDescent="0.3">
      <c r="A18520">
        <v>18562</v>
      </c>
      <c r="B18520">
        <v>3</v>
      </c>
      <c r="C18520">
        <v>299</v>
      </c>
      <c r="D18520" s="32">
        <v>0.57361111111111107</v>
      </c>
      <c r="E18520">
        <v>10000</v>
      </c>
      <c r="G18520" s="31" t="s">
        <v>102</v>
      </c>
      <c r="H18520">
        <v>8</v>
      </c>
      <c r="I18520" s="31" t="s">
        <v>104</v>
      </c>
    </row>
    <row r="18521" spans="1:9" x14ac:dyDescent="0.3">
      <c r="A18521">
        <v>18563</v>
      </c>
      <c r="B18521">
        <v>1</v>
      </c>
      <c r="C18521">
        <v>299</v>
      </c>
      <c r="D18521" s="32">
        <v>0.64375000000000004</v>
      </c>
      <c r="E18521">
        <v>13000</v>
      </c>
      <c r="G18521" s="31" t="s">
        <v>97</v>
      </c>
      <c r="H18521">
        <v>8</v>
      </c>
      <c r="I18521" s="31" t="s">
        <v>98</v>
      </c>
    </row>
    <row r="18522" spans="1:9" x14ac:dyDescent="0.3">
      <c r="A18522">
        <v>18564</v>
      </c>
      <c r="B18522">
        <v>8</v>
      </c>
      <c r="C18522">
        <v>299</v>
      </c>
      <c r="D18522" s="32">
        <v>0.58819444444444446</v>
      </c>
      <c r="E18522">
        <v>10000</v>
      </c>
      <c r="F18522">
        <v>2000</v>
      </c>
      <c r="G18522" s="31" t="s">
        <v>102</v>
      </c>
      <c r="H18522">
        <v>8</v>
      </c>
      <c r="I18522" s="31" t="s">
        <v>99</v>
      </c>
    </row>
    <row r="18523" spans="1:9" x14ac:dyDescent="0.3">
      <c r="A18523">
        <v>18565</v>
      </c>
      <c r="B18523">
        <v>4</v>
      </c>
      <c r="C18523">
        <v>299</v>
      </c>
      <c r="D18523" s="32">
        <v>0.58819444444444446</v>
      </c>
      <c r="E18523">
        <v>13000</v>
      </c>
      <c r="G18523" s="31" t="s">
        <v>102</v>
      </c>
      <c r="H18523">
        <v>8</v>
      </c>
      <c r="I18523" s="31" t="s">
        <v>103</v>
      </c>
    </row>
    <row r="18524" spans="1:9" x14ac:dyDescent="0.3">
      <c r="A18524">
        <v>18566</v>
      </c>
      <c r="B18524">
        <v>9</v>
      </c>
      <c r="C18524">
        <v>299</v>
      </c>
      <c r="D18524" s="32">
        <v>0.8256944444444444</v>
      </c>
      <c r="E18524">
        <v>10000</v>
      </c>
      <c r="G18524" s="31" t="s">
        <v>102</v>
      </c>
      <c r="H18524">
        <v>8</v>
      </c>
      <c r="I18524" s="31" t="s">
        <v>101</v>
      </c>
    </row>
    <row r="18525" spans="1:9" x14ac:dyDescent="0.3">
      <c r="A18525">
        <v>18567</v>
      </c>
      <c r="B18525">
        <v>7</v>
      </c>
      <c r="C18525">
        <v>299</v>
      </c>
      <c r="D18525" s="32">
        <v>0.625</v>
      </c>
      <c r="E18525">
        <v>10000</v>
      </c>
      <c r="G18525" s="31" t="s">
        <v>102</v>
      </c>
      <c r="H18525">
        <v>8</v>
      </c>
      <c r="I18525" s="31" t="s">
        <v>106</v>
      </c>
    </row>
    <row r="18526" spans="1:9" x14ac:dyDescent="0.3">
      <c r="A18526">
        <v>18568</v>
      </c>
      <c r="B18526">
        <v>5</v>
      </c>
      <c r="C18526">
        <v>299</v>
      </c>
      <c r="D18526" s="32">
        <v>0.51249999999999996</v>
      </c>
      <c r="E18526">
        <v>10000</v>
      </c>
      <c r="F18526">
        <v>2000</v>
      </c>
      <c r="G18526" s="31" t="s">
        <v>97</v>
      </c>
      <c r="H18526">
        <v>8</v>
      </c>
      <c r="I18526" s="31" t="s">
        <v>105</v>
      </c>
    </row>
    <row r="18527" spans="1:9" x14ac:dyDescent="0.3">
      <c r="A18527">
        <v>18569</v>
      </c>
      <c r="B18527">
        <v>3</v>
      </c>
      <c r="C18527">
        <v>299</v>
      </c>
      <c r="D18527" s="32">
        <v>0.62013888888888891</v>
      </c>
      <c r="E18527">
        <v>13000</v>
      </c>
      <c r="F18527">
        <v>2000</v>
      </c>
      <c r="G18527" s="31" t="s">
        <v>97</v>
      </c>
      <c r="H18527">
        <v>9</v>
      </c>
      <c r="I18527" s="31" t="s">
        <v>104</v>
      </c>
    </row>
    <row r="18528" spans="1:9" x14ac:dyDescent="0.3">
      <c r="A18528">
        <v>18570</v>
      </c>
      <c r="B18528">
        <v>1</v>
      </c>
      <c r="C18528">
        <v>299</v>
      </c>
      <c r="D18528" s="32">
        <v>0.67222222222222228</v>
      </c>
      <c r="E18528">
        <v>10000</v>
      </c>
      <c r="G18528" s="31" t="s">
        <v>97</v>
      </c>
      <c r="H18528">
        <v>9</v>
      </c>
      <c r="I18528" s="31" t="s">
        <v>98</v>
      </c>
    </row>
    <row r="18529" spans="1:9" x14ac:dyDescent="0.3">
      <c r="A18529">
        <v>18571</v>
      </c>
      <c r="B18529">
        <v>8</v>
      </c>
      <c r="C18529">
        <v>299</v>
      </c>
      <c r="D18529" s="32">
        <v>0.64583333333333337</v>
      </c>
      <c r="E18529">
        <v>10000</v>
      </c>
      <c r="G18529" s="31" t="s">
        <v>102</v>
      </c>
      <c r="H18529">
        <v>9</v>
      </c>
      <c r="I18529" s="31" t="s">
        <v>99</v>
      </c>
    </row>
    <row r="18530" spans="1:9" x14ac:dyDescent="0.3">
      <c r="A18530">
        <v>18572</v>
      </c>
      <c r="B18530">
        <v>4</v>
      </c>
      <c r="C18530">
        <v>299</v>
      </c>
      <c r="D18530" s="32">
        <v>0.61875000000000002</v>
      </c>
      <c r="E18530">
        <v>10000</v>
      </c>
      <c r="G18530" s="31" t="s">
        <v>102</v>
      </c>
      <c r="H18530">
        <v>9</v>
      </c>
      <c r="I18530" s="31" t="s">
        <v>103</v>
      </c>
    </row>
    <row r="18531" spans="1:9" x14ac:dyDescent="0.3">
      <c r="A18531">
        <v>18573</v>
      </c>
      <c r="B18531">
        <v>7</v>
      </c>
      <c r="C18531">
        <v>299</v>
      </c>
      <c r="D18531" s="32">
        <v>0.65763888888888888</v>
      </c>
      <c r="E18531">
        <v>10000</v>
      </c>
      <c r="F18531">
        <v>1700</v>
      </c>
      <c r="G18531" s="31" t="s">
        <v>102</v>
      </c>
      <c r="H18531">
        <v>9</v>
      </c>
      <c r="I18531" s="31" t="s">
        <v>106</v>
      </c>
    </row>
    <row r="18532" spans="1:9" x14ac:dyDescent="0.3">
      <c r="A18532">
        <v>18574</v>
      </c>
      <c r="B18532">
        <v>5</v>
      </c>
      <c r="C18532">
        <v>299</v>
      </c>
      <c r="D18532" s="32">
        <v>0.52777777777777779</v>
      </c>
      <c r="E18532">
        <v>10000</v>
      </c>
      <c r="F18532">
        <v>1000</v>
      </c>
      <c r="G18532" s="31" t="s">
        <v>102</v>
      </c>
      <c r="H18532">
        <v>9</v>
      </c>
      <c r="I18532" s="31" t="s">
        <v>105</v>
      </c>
    </row>
    <row r="18533" spans="1:9" x14ac:dyDescent="0.3">
      <c r="A18533">
        <v>18575</v>
      </c>
      <c r="B18533">
        <v>3</v>
      </c>
      <c r="C18533">
        <v>299</v>
      </c>
      <c r="D18533" s="32">
        <v>0.68055555555555558</v>
      </c>
      <c r="E18533">
        <v>10000</v>
      </c>
      <c r="G18533" s="31" t="s">
        <v>102</v>
      </c>
      <c r="H18533">
        <v>10</v>
      </c>
      <c r="I18533" s="31" t="s">
        <v>104</v>
      </c>
    </row>
    <row r="18534" spans="1:9" x14ac:dyDescent="0.3">
      <c r="A18534">
        <v>18576</v>
      </c>
      <c r="B18534">
        <v>1</v>
      </c>
      <c r="C18534">
        <v>299</v>
      </c>
      <c r="D18534" s="32">
        <v>0.69652777777777775</v>
      </c>
      <c r="E18534">
        <v>10000</v>
      </c>
      <c r="F18534">
        <v>2000</v>
      </c>
      <c r="G18534" s="31" t="s">
        <v>97</v>
      </c>
      <c r="H18534">
        <v>10</v>
      </c>
      <c r="I18534" s="31" t="s">
        <v>98</v>
      </c>
    </row>
    <row r="18535" spans="1:9" x14ac:dyDescent="0.3">
      <c r="A18535">
        <v>18577</v>
      </c>
      <c r="B18535">
        <v>8</v>
      </c>
      <c r="C18535">
        <v>299</v>
      </c>
      <c r="D18535" s="32">
        <v>0.66736111111111107</v>
      </c>
      <c r="E18535">
        <v>10000</v>
      </c>
      <c r="G18535" s="31" t="s">
        <v>97</v>
      </c>
      <c r="H18535">
        <v>10</v>
      </c>
      <c r="I18535" s="31" t="s">
        <v>99</v>
      </c>
    </row>
    <row r="18536" spans="1:9" x14ac:dyDescent="0.3">
      <c r="A18536">
        <v>18578</v>
      </c>
      <c r="B18536">
        <v>4</v>
      </c>
      <c r="C18536">
        <v>299</v>
      </c>
      <c r="D18536" s="32">
        <v>0.63680555555555551</v>
      </c>
      <c r="E18536">
        <v>10000</v>
      </c>
      <c r="G18536" s="31" t="s">
        <v>102</v>
      </c>
      <c r="H18536">
        <v>10</v>
      </c>
      <c r="I18536" s="31" t="s">
        <v>103</v>
      </c>
    </row>
    <row r="18537" spans="1:9" x14ac:dyDescent="0.3">
      <c r="A18537">
        <v>18579</v>
      </c>
      <c r="B18537">
        <v>7</v>
      </c>
      <c r="C18537">
        <v>299</v>
      </c>
      <c r="D18537" s="32">
        <v>0.70694444444444449</v>
      </c>
      <c r="E18537">
        <v>10000</v>
      </c>
      <c r="G18537" s="31" t="s">
        <v>102</v>
      </c>
      <c r="H18537">
        <v>10</v>
      </c>
      <c r="I18537" s="31" t="s">
        <v>106</v>
      </c>
    </row>
    <row r="18538" spans="1:9" x14ac:dyDescent="0.3">
      <c r="A18538">
        <v>18580</v>
      </c>
      <c r="B18538">
        <v>5</v>
      </c>
      <c r="C18538">
        <v>299</v>
      </c>
      <c r="D18538" s="32">
        <v>0.62777777777777777</v>
      </c>
      <c r="E18538">
        <v>10000</v>
      </c>
      <c r="F18538">
        <v>2000</v>
      </c>
      <c r="G18538" s="31" t="s">
        <v>97</v>
      </c>
      <c r="H18538">
        <v>10</v>
      </c>
      <c r="I18538" s="31" t="s">
        <v>105</v>
      </c>
    </row>
    <row r="18539" spans="1:9" x14ac:dyDescent="0.3">
      <c r="A18539">
        <v>18581</v>
      </c>
      <c r="B18539">
        <v>3</v>
      </c>
      <c r="C18539">
        <v>299</v>
      </c>
      <c r="D18539" s="32">
        <v>0.70902777777777781</v>
      </c>
      <c r="E18539">
        <v>10000</v>
      </c>
      <c r="G18539" s="31" t="s">
        <v>102</v>
      </c>
      <c r="H18539">
        <v>11</v>
      </c>
      <c r="I18539" s="31" t="s">
        <v>104</v>
      </c>
    </row>
    <row r="18540" spans="1:9" x14ac:dyDescent="0.3">
      <c r="A18540">
        <v>18582</v>
      </c>
      <c r="B18540">
        <v>1</v>
      </c>
      <c r="C18540">
        <v>299</v>
      </c>
      <c r="D18540" s="32">
        <v>0.73333333333333328</v>
      </c>
      <c r="E18540">
        <v>10000</v>
      </c>
      <c r="G18540" s="31" t="s">
        <v>102</v>
      </c>
      <c r="H18540">
        <v>11</v>
      </c>
      <c r="I18540" s="31" t="s">
        <v>98</v>
      </c>
    </row>
    <row r="18541" spans="1:9" x14ac:dyDescent="0.3">
      <c r="A18541">
        <v>18583</v>
      </c>
      <c r="B18541">
        <v>8</v>
      </c>
      <c r="C18541">
        <v>299</v>
      </c>
      <c r="D18541" s="32">
        <v>0.69374999999999998</v>
      </c>
      <c r="E18541">
        <v>10000</v>
      </c>
      <c r="F18541">
        <v>2000</v>
      </c>
      <c r="G18541" s="31" t="s">
        <v>102</v>
      </c>
      <c r="H18541">
        <v>11</v>
      </c>
      <c r="I18541" s="31" t="s">
        <v>99</v>
      </c>
    </row>
    <row r="18542" spans="1:9" x14ac:dyDescent="0.3">
      <c r="A18542">
        <v>18584</v>
      </c>
      <c r="B18542">
        <v>4</v>
      </c>
      <c r="C18542">
        <v>299</v>
      </c>
      <c r="D18542" s="32">
        <v>0.65208333333333335</v>
      </c>
      <c r="E18542">
        <v>10000</v>
      </c>
      <c r="G18542" s="31" t="s">
        <v>102</v>
      </c>
      <c r="H18542">
        <v>11</v>
      </c>
      <c r="I18542" s="31" t="s">
        <v>103</v>
      </c>
    </row>
    <row r="18543" spans="1:9" x14ac:dyDescent="0.3">
      <c r="A18543">
        <v>18585</v>
      </c>
      <c r="B18543">
        <v>7</v>
      </c>
      <c r="C18543">
        <v>299</v>
      </c>
      <c r="D18543" s="32">
        <v>0.73055555555555551</v>
      </c>
      <c r="E18543">
        <v>10000</v>
      </c>
      <c r="G18543" s="31" t="s">
        <v>97</v>
      </c>
      <c r="H18543">
        <v>11</v>
      </c>
      <c r="I18543" s="31" t="s">
        <v>106</v>
      </c>
    </row>
    <row r="18544" spans="1:9" x14ac:dyDescent="0.3">
      <c r="A18544">
        <v>18586</v>
      </c>
      <c r="B18544">
        <v>5</v>
      </c>
      <c r="C18544">
        <v>299</v>
      </c>
      <c r="D18544" s="32">
        <v>0.65972222222222221</v>
      </c>
      <c r="E18544">
        <v>10000</v>
      </c>
      <c r="G18544" s="31" t="s">
        <v>102</v>
      </c>
      <c r="H18544">
        <v>11</v>
      </c>
      <c r="I18544" s="31" t="s">
        <v>105</v>
      </c>
    </row>
    <row r="18545" spans="1:9" x14ac:dyDescent="0.3">
      <c r="A18545">
        <v>18587</v>
      </c>
      <c r="B18545">
        <v>3</v>
      </c>
      <c r="C18545">
        <v>299</v>
      </c>
      <c r="D18545" s="32">
        <v>0.72916666666666663</v>
      </c>
      <c r="E18545">
        <v>10000</v>
      </c>
      <c r="F18545">
        <v>1500</v>
      </c>
      <c r="G18545" s="31" t="s">
        <v>102</v>
      </c>
      <c r="H18545">
        <v>12</v>
      </c>
      <c r="I18545" s="31" t="s">
        <v>104</v>
      </c>
    </row>
    <row r="18546" spans="1:9" x14ac:dyDescent="0.3">
      <c r="A18546">
        <v>18588</v>
      </c>
      <c r="B18546">
        <v>1</v>
      </c>
      <c r="C18546">
        <v>299</v>
      </c>
      <c r="D18546" s="32">
        <v>0.75069444444444444</v>
      </c>
      <c r="E18546">
        <v>10000</v>
      </c>
      <c r="F18546">
        <v>3000</v>
      </c>
      <c r="G18546" s="31" t="s">
        <v>97</v>
      </c>
      <c r="H18546">
        <v>12</v>
      </c>
      <c r="I18546" s="31" t="s">
        <v>98</v>
      </c>
    </row>
    <row r="18547" spans="1:9" x14ac:dyDescent="0.3">
      <c r="A18547">
        <v>18589</v>
      </c>
      <c r="B18547">
        <v>8</v>
      </c>
      <c r="C18547">
        <v>299</v>
      </c>
      <c r="D18547" s="32">
        <v>0.72430555555555554</v>
      </c>
      <c r="E18547">
        <v>10000</v>
      </c>
      <c r="F18547">
        <v>2000</v>
      </c>
      <c r="G18547" s="31" t="s">
        <v>97</v>
      </c>
      <c r="H18547">
        <v>12</v>
      </c>
      <c r="I18547" s="31" t="s">
        <v>99</v>
      </c>
    </row>
    <row r="18548" spans="1:9" x14ac:dyDescent="0.3">
      <c r="A18548">
        <v>18590</v>
      </c>
      <c r="B18548">
        <v>4</v>
      </c>
      <c r="C18548">
        <v>299</v>
      </c>
      <c r="D18548" s="32">
        <v>0.70277777777777772</v>
      </c>
      <c r="E18548">
        <v>10000</v>
      </c>
      <c r="G18548" s="31" t="s">
        <v>102</v>
      </c>
      <c r="H18548">
        <v>12</v>
      </c>
      <c r="I18548" s="31" t="s">
        <v>103</v>
      </c>
    </row>
    <row r="18549" spans="1:9" x14ac:dyDescent="0.3">
      <c r="A18549">
        <v>18591</v>
      </c>
      <c r="B18549">
        <v>7</v>
      </c>
      <c r="C18549">
        <v>299</v>
      </c>
      <c r="D18549" s="32">
        <v>0.75555555555555554</v>
      </c>
      <c r="E18549">
        <v>10000</v>
      </c>
      <c r="G18549" s="31" t="s">
        <v>102</v>
      </c>
      <c r="H18549">
        <v>12</v>
      </c>
      <c r="I18549" s="31" t="s">
        <v>106</v>
      </c>
    </row>
    <row r="18550" spans="1:9" x14ac:dyDescent="0.3">
      <c r="A18550">
        <v>18592</v>
      </c>
      <c r="B18550">
        <v>5</v>
      </c>
      <c r="C18550">
        <v>299</v>
      </c>
      <c r="D18550" s="32">
        <v>0.68055555555555558</v>
      </c>
      <c r="E18550">
        <v>10000</v>
      </c>
      <c r="G18550" s="31" t="s">
        <v>102</v>
      </c>
      <c r="H18550">
        <v>12</v>
      </c>
      <c r="I18550" s="31" t="s">
        <v>105</v>
      </c>
    </row>
    <row r="18551" spans="1:9" x14ac:dyDescent="0.3">
      <c r="A18551">
        <v>18593</v>
      </c>
      <c r="B18551">
        <v>3</v>
      </c>
      <c r="C18551">
        <v>299</v>
      </c>
      <c r="D18551" s="32">
        <v>0.75347222222222221</v>
      </c>
      <c r="E18551">
        <v>10000</v>
      </c>
      <c r="F18551">
        <v>2000</v>
      </c>
      <c r="G18551" s="31" t="s">
        <v>102</v>
      </c>
      <c r="H18551">
        <v>13</v>
      </c>
      <c r="I18551" s="31" t="s">
        <v>104</v>
      </c>
    </row>
    <row r="18552" spans="1:9" x14ac:dyDescent="0.3">
      <c r="A18552">
        <v>18594</v>
      </c>
      <c r="B18552">
        <v>1</v>
      </c>
      <c r="C18552">
        <v>299</v>
      </c>
      <c r="D18552" s="32">
        <v>0.78055555555555556</v>
      </c>
      <c r="E18552">
        <v>10000</v>
      </c>
      <c r="G18552" s="31" t="s">
        <v>97</v>
      </c>
      <c r="H18552">
        <v>13</v>
      </c>
      <c r="I18552" s="31" t="s">
        <v>98</v>
      </c>
    </row>
    <row r="18553" spans="1:9" x14ac:dyDescent="0.3">
      <c r="A18553">
        <v>18595</v>
      </c>
      <c r="B18553">
        <v>8</v>
      </c>
      <c r="C18553">
        <v>299</v>
      </c>
      <c r="D18553" s="32">
        <v>0.77361111111111114</v>
      </c>
      <c r="E18553">
        <v>13000</v>
      </c>
      <c r="F18553">
        <v>4000</v>
      </c>
      <c r="G18553" s="31" t="s">
        <v>97</v>
      </c>
      <c r="H18553">
        <v>13</v>
      </c>
      <c r="I18553" s="31" t="s">
        <v>99</v>
      </c>
    </row>
    <row r="18554" spans="1:9" x14ac:dyDescent="0.3">
      <c r="A18554">
        <v>18596</v>
      </c>
      <c r="B18554">
        <v>4</v>
      </c>
      <c r="C18554">
        <v>299</v>
      </c>
      <c r="D18554" s="32">
        <v>0.74583333333333335</v>
      </c>
      <c r="E18554">
        <v>10000</v>
      </c>
      <c r="G18554" s="31" t="s">
        <v>102</v>
      </c>
      <c r="H18554">
        <v>13</v>
      </c>
      <c r="I18554" s="31" t="s">
        <v>103</v>
      </c>
    </row>
    <row r="18555" spans="1:9" x14ac:dyDescent="0.3">
      <c r="A18555">
        <v>18597</v>
      </c>
      <c r="B18555">
        <v>7</v>
      </c>
      <c r="C18555">
        <v>299</v>
      </c>
      <c r="D18555" s="32">
        <v>0.77916666666666667</v>
      </c>
      <c r="E18555">
        <v>10000</v>
      </c>
      <c r="G18555" s="31" t="s">
        <v>102</v>
      </c>
      <c r="H18555">
        <v>13</v>
      </c>
      <c r="I18555" s="31" t="s">
        <v>106</v>
      </c>
    </row>
    <row r="18556" spans="1:9" x14ac:dyDescent="0.3">
      <c r="A18556">
        <v>18598</v>
      </c>
      <c r="B18556">
        <v>5</v>
      </c>
      <c r="C18556">
        <v>299</v>
      </c>
      <c r="D18556" s="32">
        <v>0.69791666666666663</v>
      </c>
      <c r="E18556">
        <v>10000</v>
      </c>
      <c r="G18556" s="31" t="s">
        <v>97</v>
      </c>
      <c r="H18556">
        <v>13</v>
      </c>
      <c r="I18556" s="31" t="s">
        <v>105</v>
      </c>
    </row>
    <row r="18557" spans="1:9" x14ac:dyDescent="0.3">
      <c r="A18557">
        <v>18599</v>
      </c>
      <c r="B18557">
        <v>3</v>
      </c>
      <c r="C18557">
        <v>299</v>
      </c>
      <c r="D18557" s="32">
        <v>0.77500000000000002</v>
      </c>
      <c r="E18557">
        <v>10000</v>
      </c>
      <c r="G18557" s="31" t="s">
        <v>97</v>
      </c>
      <c r="H18557">
        <v>14</v>
      </c>
      <c r="I18557" s="31" t="s">
        <v>104</v>
      </c>
    </row>
    <row r="18558" spans="1:9" x14ac:dyDescent="0.3">
      <c r="A18558">
        <v>18600</v>
      </c>
      <c r="B18558">
        <v>1</v>
      </c>
      <c r="C18558">
        <v>299</v>
      </c>
      <c r="D18558" s="32">
        <v>0.85416666666666663</v>
      </c>
      <c r="E18558">
        <v>10000</v>
      </c>
      <c r="G18558" s="31" t="s">
        <v>97</v>
      </c>
      <c r="H18558">
        <v>14</v>
      </c>
      <c r="I18558" s="31" t="s">
        <v>98</v>
      </c>
    </row>
    <row r="18559" spans="1:9" x14ac:dyDescent="0.3">
      <c r="A18559">
        <v>18601</v>
      </c>
      <c r="B18559">
        <v>8</v>
      </c>
      <c r="C18559">
        <v>299</v>
      </c>
      <c r="D18559" s="32">
        <v>0.79583333333333328</v>
      </c>
      <c r="E18559">
        <v>10000</v>
      </c>
      <c r="G18559" s="31" t="s">
        <v>97</v>
      </c>
      <c r="H18559">
        <v>14</v>
      </c>
      <c r="I18559" s="31" t="s">
        <v>99</v>
      </c>
    </row>
    <row r="18560" spans="1:9" x14ac:dyDescent="0.3">
      <c r="A18560">
        <v>18602</v>
      </c>
      <c r="B18560">
        <v>4</v>
      </c>
      <c r="C18560">
        <v>299</v>
      </c>
      <c r="D18560" s="32">
        <v>0.76249999999999996</v>
      </c>
      <c r="E18560">
        <v>10000</v>
      </c>
      <c r="G18560" s="31" t="s">
        <v>102</v>
      </c>
      <c r="H18560">
        <v>14</v>
      </c>
      <c r="I18560" s="31" t="s">
        <v>103</v>
      </c>
    </row>
    <row r="18561" spans="1:9" x14ac:dyDescent="0.3">
      <c r="A18561">
        <v>18603</v>
      </c>
      <c r="B18561">
        <v>7</v>
      </c>
      <c r="C18561">
        <v>299</v>
      </c>
      <c r="D18561" s="32">
        <v>0.79722222222222228</v>
      </c>
      <c r="E18561">
        <v>10000</v>
      </c>
      <c r="F18561">
        <v>2000</v>
      </c>
      <c r="G18561" s="31" t="s">
        <v>102</v>
      </c>
      <c r="H18561">
        <v>14</v>
      </c>
      <c r="I18561" s="31" t="s">
        <v>106</v>
      </c>
    </row>
    <row r="18562" spans="1:9" x14ac:dyDescent="0.3">
      <c r="A18562">
        <v>18604</v>
      </c>
      <c r="B18562">
        <v>5</v>
      </c>
      <c r="C18562">
        <v>299</v>
      </c>
      <c r="D18562" s="32">
        <v>0.71388888888888891</v>
      </c>
      <c r="E18562">
        <v>10000</v>
      </c>
      <c r="G18562" s="31" t="s">
        <v>97</v>
      </c>
      <c r="H18562">
        <v>14</v>
      </c>
      <c r="I18562" s="31" t="s">
        <v>105</v>
      </c>
    </row>
    <row r="18563" spans="1:9" x14ac:dyDescent="0.3">
      <c r="A18563">
        <v>18605</v>
      </c>
      <c r="B18563">
        <v>3</v>
      </c>
      <c r="C18563">
        <v>299</v>
      </c>
      <c r="D18563" s="32">
        <v>0.79861111111111116</v>
      </c>
      <c r="E18563">
        <v>10000</v>
      </c>
      <c r="G18563" s="31" t="s">
        <v>97</v>
      </c>
      <c r="H18563">
        <v>15</v>
      </c>
      <c r="I18563" s="31" t="s">
        <v>104</v>
      </c>
    </row>
    <row r="18564" spans="1:9" x14ac:dyDescent="0.3">
      <c r="A18564">
        <v>18606</v>
      </c>
      <c r="B18564">
        <v>8</v>
      </c>
      <c r="C18564">
        <v>299</v>
      </c>
      <c r="D18564" s="32">
        <v>0.84236111111111112</v>
      </c>
      <c r="E18564">
        <v>10000</v>
      </c>
      <c r="G18564" s="31" t="s">
        <v>97</v>
      </c>
      <c r="H18564">
        <v>15</v>
      </c>
      <c r="I18564" s="31" t="s">
        <v>99</v>
      </c>
    </row>
    <row r="18565" spans="1:9" x14ac:dyDescent="0.3">
      <c r="A18565">
        <v>18607</v>
      </c>
      <c r="B18565">
        <v>4</v>
      </c>
      <c r="C18565">
        <v>299</v>
      </c>
      <c r="D18565" s="32">
        <v>0.78402777777777777</v>
      </c>
      <c r="E18565">
        <v>10000</v>
      </c>
      <c r="G18565" s="31" t="s">
        <v>97</v>
      </c>
      <c r="H18565">
        <v>15</v>
      </c>
      <c r="I18565" s="31" t="s">
        <v>103</v>
      </c>
    </row>
    <row r="18566" spans="1:9" x14ac:dyDescent="0.3">
      <c r="A18566">
        <v>18608</v>
      </c>
      <c r="B18566">
        <v>7</v>
      </c>
      <c r="C18566">
        <v>299</v>
      </c>
      <c r="D18566" s="32">
        <v>0.82777777777777772</v>
      </c>
      <c r="E18566">
        <v>10000</v>
      </c>
      <c r="G18566" s="31" t="s">
        <v>102</v>
      </c>
      <c r="H18566">
        <v>15</v>
      </c>
      <c r="I18566" s="31" t="s">
        <v>106</v>
      </c>
    </row>
    <row r="18567" spans="1:9" x14ac:dyDescent="0.3">
      <c r="A18567">
        <v>18609</v>
      </c>
      <c r="B18567">
        <v>5</v>
      </c>
      <c r="C18567">
        <v>299</v>
      </c>
      <c r="D18567" s="32">
        <v>0.7416666666666667</v>
      </c>
      <c r="E18567">
        <v>10000</v>
      </c>
      <c r="F18567">
        <v>9000</v>
      </c>
      <c r="G18567" s="31" t="s">
        <v>102</v>
      </c>
      <c r="H18567">
        <v>15</v>
      </c>
      <c r="I18567" s="31" t="s">
        <v>105</v>
      </c>
    </row>
    <row r="18568" spans="1:9" x14ac:dyDescent="0.3">
      <c r="A18568">
        <v>18610</v>
      </c>
      <c r="B18568">
        <v>3</v>
      </c>
      <c r="C18568">
        <v>299</v>
      </c>
      <c r="D18568" s="32">
        <v>0.82847222222222228</v>
      </c>
      <c r="E18568">
        <v>10000</v>
      </c>
      <c r="G18568" s="31" t="s">
        <v>97</v>
      </c>
      <c r="H18568">
        <v>16</v>
      </c>
      <c r="I18568" s="31" t="s">
        <v>104</v>
      </c>
    </row>
    <row r="18569" spans="1:9" x14ac:dyDescent="0.3">
      <c r="A18569">
        <v>18611</v>
      </c>
      <c r="B18569">
        <v>4</v>
      </c>
      <c r="C18569">
        <v>299</v>
      </c>
      <c r="D18569" s="32">
        <v>0.8354166666666667</v>
      </c>
      <c r="E18569">
        <v>10000</v>
      </c>
      <c r="G18569" s="31" t="s">
        <v>97</v>
      </c>
      <c r="H18569">
        <v>16</v>
      </c>
      <c r="I18569" s="31" t="s">
        <v>103</v>
      </c>
    </row>
    <row r="18570" spans="1:9" x14ac:dyDescent="0.3">
      <c r="A18570">
        <v>18612</v>
      </c>
      <c r="B18570">
        <v>7</v>
      </c>
      <c r="C18570">
        <v>299</v>
      </c>
      <c r="D18570" s="32">
        <v>0.84305555555555556</v>
      </c>
      <c r="E18570">
        <v>10000</v>
      </c>
      <c r="G18570" s="31" t="s">
        <v>97</v>
      </c>
      <c r="H18570">
        <v>16</v>
      </c>
      <c r="I18570" s="31" t="s">
        <v>106</v>
      </c>
    </row>
    <row r="18571" spans="1:9" x14ac:dyDescent="0.3">
      <c r="A18571">
        <v>18613</v>
      </c>
      <c r="B18571">
        <v>5</v>
      </c>
      <c r="C18571">
        <v>299</v>
      </c>
      <c r="D18571" s="32">
        <v>0.77222222222222225</v>
      </c>
      <c r="E18571">
        <v>10000</v>
      </c>
      <c r="F18571">
        <v>1000</v>
      </c>
      <c r="G18571" s="31" t="s">
        <v>102</v>
      </c>
      <c r="H18571">
        <v>16</v>
      </c>
      <c r="I18571" s="31" t="s">
        <v>105</v>
      </c>
    </row>
    <row r="18572" spans="1:9" x14ac:dyDescent="0.3">
      <c r="A18572">
        <v>18614</v>
      </c>
      <c r="B18572">
        <v>5</v>
      </c>
      <c r="C18572">
        <v>299</v>
      </c>
      <c r="D18572" s="32">
        <v>0.79374999999999996</v>
      </c>
      <c r="E18572">
        <v>10000</v>
      </c>
      <c r="G18572" s="31" t="s">
        <v>97</v>
      </c>
      <c r="H18572">
        <v>17</v>
      </c>
      <c r="I18572" s="31" t="s">
        <v>105</v>
      </c>
    </row>
    <row r="18573" spans="1:9" x14ac:dyDescent="0.3">
      <c r="A18573">
        <v>18615</v>
      </c>
      <c r="B18573">
        <v>5</v>
      </c>
      <c r="C18573">
        <v>299</v>
      </c>
      <c r="D18573" s="32">
        <v>0.81874999999999998</v>
      </c>
      <c r="E18573">
        <v>10000</v>
      </c>
      <c r="G18573" s="31" t="s">
        <v>97</v>
      </c>
      <c r="H18573">
        <v>18</v>
      </c>
      <c r="I18573" s="31" t="s">
        <v>105</v>
      </c>
    </row>
    <row r="18574" spans="1:9" x14ac:dyDescent="0.3">
      <c r="A18574">
        <v>18616</v>
      </c>
      <c r="B18574">
        <v>5</v>
      </c>
      <c r="C18574">
        <v>299</v>
      </c>
      <c r="D18574" s="32">
        <v>0.84305555555555556</v>
      </c>
      <c r="E18574">
        <v>10000</v>
      </c>
      <c r="G18574" s="31" t="s">
        <v>97</v>
      </c>
      <c r="H18574">
        <v>19</v>
      </c>
      <c r="I18574" s="31" t="s">
        <v>105</v>
      </c>
    </row>
    <row r="18575" spans="1:9" x14ac:dyDescent="0.3">
      <c r="A18575">
        <v>18617</v>
      </c>
      <c r="B18575">
        <v>1</v>
      </c>
      <c r="C18575">
        <v>300</v>
      </c>
      <c r="D18575" s="32">
        <v>0.46041666666666664</v>
      </c>
      <c r="E18575">
        <v>10000</v>
      </c>
      <c r="G18575" s="31" t="s">
        <v>97</v>
      </c>
      <c r="H18575">
        <v>4</v>
      </c>
      <c r="I18575" s="31" t="s">
        <v>98</v>
      </c>
    </row>
    <row r="18576" spans="1:9" x14ac:dyDescent="0.3">
      <c r="A18576">
        <v>18618</v>
      </c>
      <c r="B18576">
        <v>8</v>
      </c>
      <c r="C18576">
        <v>300</v>
      </c>
      <c r="D18576" s="32">
        <v>0.46458333333333335</v>
      </c>
      <c r="E18576">
        <v>10000</v>
      </c>
      <c r="G18576" s="31" t="s">
        <v>97</v>
      </c>
      <c r="H18576">
        <v>4</v>
      </c>
      <c r="I18576" s="31" t="s">
        <v>99</v>
      </c>
    </row>
    <row r="18577" spans="1:9" x14ac:dyDescent="0.3">
      <c r="A18577">
        <v>18619</v>
      </c>
      <c r="B18577">
        <v>6</v>
      </c>
      <c r="C18577">
        <v>300</v>
      </c>
      <c r="D18577" s="32">
        <v>0.45277777777777778</v>
      </c>
      <c r="E18577">
        <v>10000</v>
      </c>
      <c r="F18577">
        <v>2000</v>
      </c>
      <c r="G18577" s="31" t="s">
        <v>97</v>
      </c>
      <c r="H18577">
        <v>4</v>
      </c>
      <c r="I18577" s="31" t="s">
        <v>100</v>
      </c>
    </row>
    <row r="18578" spans="1:9" x14ac:dyDescent="0.3">
      <c r="A18578">
        <v>18620</v>
      </c>
      <c r="B18578">
        <v>9</v>
      </c>
      <c r="C18578">
        <v>300</v>
      </c>
      <c r="D18578" s="32">
        <v>0.43541666666666667</v>
      </c>
      <c r="E18578">
        <v>10000</v>
      </c>
      <c r="F18578">
        <v>4000</v>
      </c>
      <c r="G18578" s="31" t="s">
        <v>102</v>
      </c>
      <c r="H18578">
        <v>4</v>
      </c>
      <c r="I18578" s="31" t="s">
        <v>101</v>
      </c>
    </row>
    <row r="18579" spans="1:9" x14ac:dyDescent="0.3">
      <c r="A18579">
        <v>18621</v>
      </c>
      <c r="B18579">
        <v>7</v>
      </c>
      <c r="C18579">
        <v>300</v>
      </c>
      <c r="D18579" s="32">
        <v>0.45416666666666666</v>
      </c>
      <c r="E18579">
        <v>10000</v>
      </c>
      <c r="G18579" s="31" t="s">
        <v>97</v>
      </c>
      <c r="H18579">
        <v>4</v>
      </c>
      <c r="I18579" s="31" t="s">
        <v>106</v>
      </c>
    </row>
    <row r="18580" spans="1:9" x14ac:dyDescent="0.3">
      <c r="A18580">
        <v>18622</v>
      </c>
      <c r="B18580">
        <v>5</v>
      </c>
      <c r="C18580">
        <v>300</v>
      </c>
      <c r="D18580" s="32">
        <v>0.43888888888888888</v>
      </c>
      <c r="E18580">
        <v>13000</v>
      </c>
      <c r="F18580">
        <v>1000</v>
      </c>
      <c r="G18580" s="31" t="s">
        <v>97</v>
      </c>
      <c r="H18580">
        <v>4</v>
      </c>
      <c r="I18580" s="31" t="s">
        <v>105</v>
      </c>
    </row>
    <row r="18581" spans="1:9" x14ac:dyDescent="0.3">
      <c r="A18581">
        <v>18623</v>
      </c>
      <c r="B18581">
        <v>1</v>
      </c>
      <c r="C18581">
        <v>300</v>
      </c>
      <c r="D18581" s="32">
        <v>0.51388888888888884</v>
      </c>
      <c r="E18581">
        <v>10000</v>
      </c>
      <c r="G18581" s="31" t="s">
        <v>102</v>
      </c>
      <c r="H18581">
        <v>5</v>
      </c>
      <c r="I18581" s="31" t="s">
        <v>98</v>
      </c>
    </row>
    <row r="18582" spans="1:9" x14ac:dyDescent="0.3">
      <c r="A18582">
        <v>18624</v>
      </c>
      <c r="B18582">
        <v>8</v>
      </c>
      <c r="C18582">
        <v>300</v>
      </c>
      <c r="D18582" s="32">
        <v>0.54305555555555551</v>
      </c>
      <c r="E18582">
        <v>13000</v>
      </c>
      <c r="G18582" s="31" t="s">
        <v>97</v>
      </c>
      <c r="H18582">
        <v>5</v>
      </c>
      <c r="I18582" s="31" t="s">
        <v>99</v>
      </c>
    </row>
    <row r="18583" spans="1:9" x14ac:dyDescent="0.3">
      <c r="A18583">
        <v>18625</v>
      </c>
      <c r="B18583">
        <v>6</v>
      </c>
      <c r="C18583">
        <v>300</v>
      </c>
      <c r="D18583" s="32">
        <v>0.46250000000000002</v>
      </c>
      <c r="E18583">
        <v>13000</v>
      </c>
      <c r="F18583">
        <v>2000</v>
      </c>
      <c r="G18583" s="31" t="s">
        <v>97</v>
      </c>
      <c r="H18583">
        <v>5</v>
      </c>
      <c r="I18583" s="31" t="s">
        <v>100</v>
      </c>
    </row>
    <row r="18584" spans="1:9" x14ac:dyDescent="0.3">
      <c r="A18584">
        <v>18626</v>
      </c>
      <c r="B18584">
        <v>9</v>
      </c>
      <c r="C18584">
        <v>300</v>
      </c>
      <c r="D18584" s="32">
        <v>0.52986111111111112</v>
      </c>
      <c r="E18584">
        <v>10000</v>
      </c>
      <c r="G18584" s="31" t="s">
        <v>97</v>
      </c>
      <c r="H18584">
        <v>5</v>
      </c>
      <c r="I18584" s="31" t="s">
        <v>101</v>
      </c>
    </row>
    <row r="18585" spans="1:9" x14ac:dyDescent="0.3">
      <c r="A18585">
        <v>18627</v>
      </c>
      <c r="B18585">
        <v>7</v>
      </c>
      <c r="C18585">
        <v>300</v>
      </c>
      <c r="D18585" s="32">
        <v>0.51944444444444449</v>
      </c>
      <c r="E18585">
        <v>10000</v>
      </c>
      <c r="G18585" s="31" t="s">
        <v>97</v>
      </c>
      <c r="H18585">
        <v>5</v>
      </c>
      <c r="I18585" s="31" t="s">
        <v>106</v>
      </c>
    </row>
    <row r="18586" spans="1:9" x14ac:dyDescent="0.3">
      <c r="A18586">
        <v>18628</v>
      </c>
      <c r="B18586">
        <v>5</v>
      </c>
      <c r="C18586">
        <v>300</v>
      </c>
      <c r="D18586" s="32">
        <v>0.49375000000000002</v>
      </c>
      <c r="E18586">
        <v>10000</v>
      </c>
      <c r="F18586">
        <v>1000</v>
      </c>
      <c r="G18586" s="31" t="s">
        <v>97</v>
      </c>
      <c r="H18586">
        <v>5</v>
      </c>
      <c r="I18586" s="31" t="s">
        <v>105</v>
      </c>
    </row>
    <row r="18587" spans="1:9" x14ac:dyDescent="0.3">
      <c r="A18587">
        <v>18629</v>
      </c>
      <c r="B18587">
        <v>1</v>
      </c>
      <c r="C18587">
        <v>300</v>
      </c>
      <c r="D18587" s="32">
        <v>0.53402777777777777</v>
      </c>
      <c r="E18587">
        <v>10000</v>
      </c>
      <c r="G18587" s="31" t="s">
        <v>102</v>
      </c>
      <c r="H18587">
        <v>6</v>
      </c>
      <c r="I18587" s="31" t="s">
        <v>98</v>
      </c>
    </row>
    <row r="18588" spans="1:9" x14ac:dyDescent="0.3">
      <c r="A18588">
        <v>18630</v>
      </c>
      <c r="B18588">
        <v>8</v>
      </c>
      <c r="C18588">
        <v>300</v>
      </c>
      <c r="D18588" s="32">
        <v>0.6069444444444444</v>
      </c>
      <c r="E18588">
        <v>13000</v>
      </c>
      <c r="F18588">
        <v>3000</v>
      </c>
      <c r="G18588" s="31" t="s">
        <v>102</v>
      </c>
      <c r="H18588">
        <v>6</v>
      </c>
      <c r="I18588" s="31" t="s">
        <v>99</v>
      </c>
    </row>
    <row r="18589" spans="1:9" x14ac:dyDescent="0.3">
      <c r="A18589">
        <v>18631</v>
      </c>
      <c r="B18589">
        <v>6</v>
      </c>
      <c r="C18589">
        <v>300</v>
      </c>
      <c r="D18589" s="32">
        <v>0.48958333333333331</v>
      </c>
      <c r="E18589">
        <v>10000</v>
      </c>
      <c r="G18589" s="31" t="s">
        <v>102</v>
      </c>
      <c r="H18589">
        <v>6</v>
      </c>
      <c r="I18589" s="31" t="s">
        <v>100</v>
      </c>
    </row>
    <row r="18590" spans="1:9" x14ac:dyDescent="0.3">
      <c r="A18590">
        <v>18632</v>
      </c>
      <c r="B18590">
        <v>9</v>
      </c>
      <c r="C18590">
        <v>300</v>
      </c>
      <c r="D18590" s="32">
        <v>0.58333333333333337</v>
      </c>
      <c r="E18590">
        <v>10000</v>
      </c>
      <c r="F18590">
        <v>3000</v>
      </c>
      <c r="G18590" s="31" t="s">
        <v>102</v>
      </c>
      <c r="H18590">
        <v>6</v>
      </c>
      <c r="I18590" s="31" t="s">
        <v>101</v>
      </c>
    </row>
    <row r="18591" spans="1:9" x14ac:dyDescent="0.3">
      <c r="A18591">
        <v>18633</v>
      </c>
      <c r="B18591">
        <v>7</v>
      </c>
      <c r="C18591">
        <v>300</v>
      </c>
      <c r="D18591" s="32">
        <v>0.53680555555555554</v>
      </c>
      <c r="E18591">
        <v>10000</v>
      </c>
      <c r="G18591" s="31" t="s">
        <v>102</v>
      </c>
      <c r="H18591">
        <v>6</v>
      </c>
      <c r="I18591" s="31" t="s">
        <v>106</v>
      </c>
    </row>
    <row r="18592" spans="1:9" x14ac:dyDescent="0.3">
      <c r="A18592">
        <v>18634</v>
      </c>
      <c r="B18592">
        <v>5</v>
      </c>
      <c r="C18592">
        <v>300</v>
      </c>
      <c r="D18592" s="32">
        <v>0.50972222222222219</v>
      </c>
      <c r="E18592">
        <v>10000</v>
      </c>
      <c r="G18592" s="31" t="s">
        <v>102</v>
      </c>
      <c r="H18592">
        <v>6</v>
      </c>
      <c r="I18592" s="31" t="s">
        <v>105</v>
      </c>
    </row>
    <row r="18593" spans="1:9" x14ac:dyDescent="0.3">
      <c r="A18593">
        <v>18635</v>
      </c>
      <c r="B18593">
        <v>1</v>
      </c>
      <c r="C18593">
        <v>300</v>
      </c>
      <c r="D18593" s="32">
        <v>0.58819444444444446</v>
      </c>
      <c r="E18593">
        <v>10000</v>
      </c>
      <c r="F18593">
        <v>5000</v>
      </c>
      <c r="G18593" s="31" t="s">
        <v>102</v>
      </c>
      <c r="H18593">
        <v>7</v>
      </c>
      <c r="I18593" s="31" t="s">
        <v>98</v>
      </c>
    </row>
    <row r="18594" spans="1:9" x14ac:dyDescent="0.3">
      <c r="A18594">
        <v>18636</v>
      </c>
      <c r="B18594">
        <v>8</v>
      </c>
      <c r="C18594">
        <v>300</v>
      </c>
      <c r="D18594" s="32">
        <v>0.65763888888888888</v>
      </c>
      <c r="E18594">
        <v>10000</v>
      </c>
      <c r="F18594">
        <v>1000</v>
      </c>
      <c r="G18594" s="31" t="s">
        <v>102</v>
      </c>
      <c r="H18594">
        <v>7</v>
      </c>
      <c r="I18594" s="31" t="s">
        <v>99</v>
      </c>
    </row>
    <row r="18595" spans="1:9" x14ac:dyDescent="0.3">
      <c r="A18595">
        <v>18637</v>
      </c>
      <c r="B18595">
        <v>6</v>
      </c>
      <c r="C18595">
        <v>300</v>
      </c>
      <c r="D18595" s="32">
        <v>0.5180555555555556</v>
      </c>
      <c r="E18595">
        <v>13000</v>
      </c>
      <c r="F18595">
        <v>3000</v>
      </c>
      <c r="G18595" s="31" t="s">
        <v>97</v>
      </c>
      <c r="H18595">
        <v>7</v>
      </c>
      <c r="I18595" s="31" t="s">
        <v>100</v>
      </c>
    </row>
    <row r="18596" spans="1:9" x14ac:dyDescent="0.3">
      <c r="A18596">
        <v>18638</v>
      </c>
      <c r="B18596">
        <v>7</v>
      </c>
      <c r="C18596">
        <v>300</v>
      </c>
      <c r="D18596" s="32">
        <v>0.62916666666666665</v>
      </c>
      <c r="E18596">
        <v>10000</v>
      </c>
      <c r="F18596">
        <v>1000</v>
      </c>
      <c r="G18596" s="31" t="s">
        <v>97</v>
      </c>
      <c r="H18596">
        <v>7</v>
      </c>
      <c r="I18596" s="31" t="s">
        <v>106</v>
      </c>
    </row>
    <row r="18597" spans="1:9" x14ac:dyDescent="0.3">
      <c r="A18597">
        <v>18639</v>
      </c>
      <c r="B18597">
        <v>5</v>
      </c>
      <c r="C18597">
        <v>300</v>
      </c>
      <c r="D18597" s="32">
        <v>0.52986111111111112</v>
      </c>
      <c r="E18597">
        <v>10000</v>
      </c>
      <c r="F18597">
        <v>2000</v>
      </c>
      <c r="G18597" s="31" t="s">
        <v>102</v>
      </c>
      <c r="H18597">
        <v>7</v>
      </c>
      <c r="I18597" s="31" t="s">
        <v>105</v>
      </c>
    </row>
    <row r="18598" spans="1:9" x14ac:dyDescent="0.3">
      <c r="A18598">
        <v>18640</v>
      </c>
      <c r="B18598">
        <v>1</v>
      </c>
      <c r="C18598">
        <v>300</v>
      </c>
      <c r="D18598" s="32">
        <v>0.64513888888888893</v>
      </c>
      <c r="E18598">
        <v>10000</v>
      </c>
      <c r="G18598" s="31" t="s">
        <v>102</v>
      </c>
      <c r="H18598">
        <v>8</v>
      </c>
      <c r="I18598" s="31" t="s">
        <v>98</v>
      </c>
    </row>
    <row r="18599" spans="1:9" x14ac:dyDescent="0.3">
      <c r="A18599">
        <v>18641</v>
      </c>
      <c r="B18599">
        <v>6</v>
      </c>
      <c r="C18599">
        <v>300</v>
      </c>
      <c r="D18599" s="32">
        <v>0.54305555555555551</v>
      </c>
      <c r="E18599">
        <v>10000</v>
      </c>
      <c r="G18599" s="31" t="s">
        <v>102</v>
      </c>
      <c r="H18599">
        <v>8</v>
      </c>
      <c r="I18599" s="31" t="s">
        <v>100</v>
      </c>
    </row>
    <row r="18600" spans="1:9" x14ac:dyDescent="0.3">
      <c r="A18600">
        <v>18642</v>
      </c>
      <c r="B18600">
        <v>5</v>
      </c>
      <c r="C18600">
        <v>300</v>
      </c>
      <c r="D18600" s="32">
        <v>0.58611111111111114</v>
      </c>
      <c r="E18600">
        <v>10000</v>
      </c>
      <c r="F18600">
        <v>5000</v>
      </c>
      <c r="G18600" s="31" t="s">
        <v>97</v>
      </c>
      <c r="H18600">
        <v>8</v>
      </c>
      <c r="I18600" s="31" t="s">
        <v>105</v>
      </c>
    </row>
    <row r="18601" spans="1:9" x14ac:dyDescent="0.3">
      <c r="A18601">
        <v>18643</v>
      </c>
      <c r="B18601">
        <v>1</v>
      </c>
      <c r="C18601">
        <v>300</v>
      </c>
      <c r="D18601" s="32"/>
      <c r="E18601">
        <v>10000</v>
      </c>
      <c r="G18601" s="31" t="s">
        <v>102</v>
      </c>
      <c r="H18601">
        <v>9</v>
      </c>
      <c r="I18601" s="31" t="s">
        <v>98</v>
      </c>
    </row>
    <row r="18602" spans="1:9" x14ac:dyDescent="0.3">
      <c r="A18602">
        <v>18644</v>
      </c>
      <c r="B18602">
        <v>6</v>
      </c>
      <c r="C18602">
        <v>300</v>
      </c>
      <c r="D18602" s="32">
        <v>0.56527777777777777</v>
      </c>
      <c r="E18602">
        <v>10000</v>
      </c>
      <c r="G18602" s="31" t="s">
        <v>102</v>
      </c>
      <c r="H18602">
        <v>9</v>
      </c>
      <c r="I18602" s="31" t="s">
        <v>100</v>
      </c>
    </row>
    <row r="18603" spans="1:9" x14ac:dyDescent="0.3">
      <c r="A18603">
        <v>18645</v>
      </c>
      <c r="B18603">
        <v>5</v>
      </c>
      <c r="C18603">
        <v>300</v>
      </c>
      <c r="D18603" s="32">
        <v>0.60555555555555551</v>
      </c>
      <c r="E18603">
        <v>10000</v>
      </c>
      <c r="G18603" s="31" t="s">
        <v>102</v>
      </c>
      <c r="H18603">
        <v>9</v>
      </c>
      <c r="I18603" s="31" t="s">
        <v>105</v>
      </c>
    </row>
    <row r="18604" spans="1:9" x14ac:dyDescent="0.3">
      <c r="A18604">
        <v>18646</v>
      </c>
      <c r="B18604">
        <v>6</v>
      </c>
      <c r="C18604">
        <v>300</v>
      </c>
      <c r="D18604" s="32">
        <v>0.58333333333333337</v>
      </c>
      <c r="E18604">
        <v>10000</v>
      </c>
      <c r="G18604" s="31" t="s">
        <v>102</v>
      </c>
      <c r="H18604">
        <v>10</v>
      </c>
      <c r="I18604" s="31" t="s">
        <v>100</v>
      </c>
    </row>
    <row r="18605" spans="1:9" x14ac:dyDescent="0.3">
      <c r="A18605">
        <v>18647</v>
      </c>
      <c r="B18605">
        <v>5</v>
      </c>
      <c r="C18605">
        <v>300</v>
      </c>
      <c r="D18605" s="32">
        <v>0.64513888888888893</v>
      </c>
      <c r="E18605">
        <v>10000</v>
      </c>
      <c r="G18605" s="31" t="s">
        <v>97</v>
      </c>
      <c r="H18605">
        <v>10</v>
      </c>
      <c r="I18605" s="31" t="s">
        <v>105</v>
      </c>
    </row>
    <row r="18606" spans="1:9" x14ac:dyDescent="0.3">
      <c r="A18606">
        <v>18648</v>
      </c>
      <c r="B18606">
        <v>6</v>
      </c>
      <c r="C18606">
        <v>300</v>
      </c>
      <c r="D18606" s="32">
        <v>0.60138888888888886</v>
      </c>
      <c r="E18606">
        <v>10000</v>
      </c>
      <c r="G18606" s="31" t="s">
        <v>97</v>
      </c>
      <c r="H18606">
        <v>11</v>
      </c>
      <c r="I18606" s="31" t="s">
        <v>100</v>
      </c>
    </row>
    <row r="18607" spans="1:9" x14ac:dyDescent="0.3">
      <c r="A18607">
        <v>18649</v>
      </c>
      <c r="B18607">
        <v>6</v>
      </c>
      <c r="C18607">
        <v>300</v>
      </c>
      <c r="D18607" s="32">
        <v>0.63263888888888886</v>
      </c>
      <c r="E18607">
        <v>10000</v>
      </c>
      <c r="G18607" s="31" t="s">
        <v>97</v>
      </c>
      <c r="H18607">
        <v>12</v>
      </c>
      <c r="I18607" s="31" t="s">
        <v>100</v>
      </c>
    </row>
    <row r="18608" spans="1:9" x14ac:dyDescent="0.3">
      <c r="A18608">
        <v>18650</v>
      </c>
      <c r="B18608">
        <v>6</v>
      </c>
      <c r="C18608">
        <v>300</v>
      </c>
      <c r="D18608" s="32">
        <v>0.64930555555555558</v>
      </c>
      <c r="E18608">
        <v>10000</v>
      </c>
      <c r="G18608" s="31" t="s">
        <v>97</v>
      </c>
      <c r="H18608">
        <v>13</v>
      </c>
      <c r="I18608" s="31" t="s">
        <v>100</v>
      </c>
    </row>
    <row r="18609" spans="1:9" x14ac:dyDescent="0.3">
      <c r="A18609">
        <v>18651</v>
      </c>
      <c r="B18609">
        <v>3</v>
      </c>
      <c r="C18609">
        <v>301</v>
      </c>
      <c r="D18609" s="32">
        <v>0.49375000000000002</v>
      </c>
      <c r="E18609">
        <v>10000</v>
      </c>
      <c r="G18609" s="31" t="s">
        <v>102</v>
      </c>
      <c r="H18609">
        <v>4</v>
      </c>
      <c r="I18609" s="31" t="s">
        <v>104</v>
      </c>
    </row>
    <row r="18610" spans="1:9" x14ac:dyDescent="0.3">
      <c r="A18610">
        <v>18652</v>
      </c>
      <c r="B18610">
        <v>1</v>
      </c>
      <c r="C18610">
        <v>301</v>
      </c>
      <c r="D18610" s="32">
        <v>0.44930555555555557</v>
      </c>
      <c r="E18610">
        <v>10000</v>
      </c>
      <c r="G18610" s="31" t="s">
        <v>102</v>
      </c>
      <c r="H18610">
        <v>4</v>
      </c>
      <c r="I18610" s="31" t="s">
        <v>98</v>
      </c>
    </row>
    <row r="18611" spans="1:9" x14ac:dyDescent="0.3">
      <c r="A18611">
        <v>18653</v>
      </c>
      <c r="B18611">
        <v>8</v>
      </c>
      <c r="C18611">
        <v>301</v>
      </c>
      <c r="D18611" s="32">
        <v>0.46319444444444446</v>
      </c>
      <c r="E18611">
        <v>10000</v>
      </c>
      <c r="G18611" s="31" t="s">
        <v>97</v>
      </c>
      <c r="H18611">
        <v>4</v>
      </c>
      <c r="I18611" s="31" t="s">
        <v>99</v>
      </c>
    </row>
    <row r="18612" spans="1:9" x14ac:dyDescent="0.3">
      <c r="A18612">
        <v>18654</v>
      </c>
      <c r="B18612">
        <v>6</v>
      </c>
      <c r="C18612">
        <v>301</v>
      </c>
      <c r="D18612" s="32">
        <v>0.43958333333333333</v>
      </c>
      <c r="E18612">
        <v>10000</v>
      </c>
      <c r="G18612" s="31" t="s">
        <v>102</v>
      </c>
      <c r="H18612">
        <v>4</v>
      </c>
      <c r="I18612" s="31" t="s">
        <v>100</v>
      </c>
    </row>
    <row r="18613" spans="1:9" x14ac:dyDescent="0.3">
      <c r="A18613">
        <v>18655</v>
      </c>
      <c r="B18613">
        <v>9</v>
      </c>
      <c r="C18613">
        <v>301</v>
      </c>
      <c r="D18613" s="32">
        <v>0.51388888888888884</v>
      </c>
      <c r="E18613">
        <v>10000</v>
      </c>
      <c r="G18613" s="31" t="s">
        <v>102</v>
      </c>
      <c r="H18613">
        <v>4</v>
      </c>
      <c r="I18613" s="31" t="s">
        <v>101</v>
      </c>
    </row>
    <row r="18614" spans="1:9" x14ac:dyDescent="0.3">
      <c r="A18614">
        <v>18656</v>
      </c>
      <c r="B18614">
        <v>7</v>
      </c>
      <c r="C18614">
        <v>301</v>
      </c>
      <c r="D18614" s="32">
        <v>0.46458333333333335</v>
      </c>
      <c r="E18614">
        <v>13000</v>
      </c>
      <c r="G18614" s="31" t="s">
        <v>97</v>
      </c>
      <c r="H18614">
        <v>4</v>
      </c>
      <c r="I18614" s="31" t="s">
        <v>106</v>
      </c>
    </row>
    <row r="18615" spans="1:9" x14ac:dyDescent="0.3">
      <c r="A18615">
        <v>18657</v>
      </c>
      <c r="B18615">
        <v>5</v>
      </c>
      <c r="C18615">
        <v>301</v>
      </c>
      <c r="D18615" s="32">
        <v>0.51666666666666672</v>
      </c>
      <c r="E18615">
        <v>10000</v>
      </c>
      <c r="F18615">
        <v>5000</v>
      </c>
      <c r="G18615" s="31" t="s">
        <v>102</v>
      </c>
      <c r="H18615">
        <v>4</v>
      </c>
      <c r="I18615" s="31" t="s">
        <v>105</v>
      </c>
    </row>
    <row r="18616" spans="1:9" x14ac:dyDescent="0.3">
      <c r="A18616">
        <v>18658</v>
      </c>
      <c r="B18616">
        <v>3</v>
      </c>
      <c r="C18616">
        <v>301</v>
      </c>
      <c r="D18616" s="32">
        <v>0.57499999999999996</v>
      </c>
      <c r="E18616">
        <v>50000</v>
      </c>
      <c r="G18616" s="31" t="s">
        <v>102</v>
      </c>
      <c r="H18616">
        <v>5</v>
      </c>
      <c r="I18616" s="31" t="s">
        <v>104</v>
      </c>
    </row>
    <row r="18617" spans="1:9" x14ac:dyDescent="0.3">
      <c r="A18617">
        <v>18659</v>
      </c>
      <c r="B18617">
        <v>1</v>
      </c>
      <c r="C18617">
        <v>301</v>
      </c>
      <c r="D18617" s="32">
        <v>0.48055555555555557</v>
      </c>
      <c r="E18617">
        <v>10000</v>
      </c>
      <c r="F18617">
        <v>1000</v>
      </c>
      <c r="G18617" s="31" t="s">
        <v>102</v>
      </c>
      <c r="H18617">
        <v>5</v>
      </c>
      <c r="I18617" s="31" t="s">
        <v>98</v>
      </c>
    </row>
    <row r="18618" spans="1:9" x14ac:dyDescent="0.3">
      <c r="A18618">
        <v>18660</v>
      </c>
      <c r="B18618">
        <v>8</v>
      </c>
      <c r="C18618">
        <v>301</v>
      </c>
      <c r="D18618" s="32">
        <v>0.48749999999999999</v>
      </c>
      <c r="E18618">
        <v>10000</v>
      </c>
      <c r="F18618">
        <v>1200</v>
      </c>
      <c r="G18618" s="31" t="s">
        <v>102</v>
      </c>
      <c r="H18618">
        <v>5</v>
      </c>
      <c r="I18618" s="31" t="s">
        <v>99</v>
      </c>
    </row>
    <row r="18619" spans="1:9" x14ac:dyDescent="0.3">
      <c r="A18619">
        <v>18661</v>
      </c>
      <c r="B18619">
        <v>6</v>
      </c>
      <c r="C18619">
        <v>301</v>
      </c>
      <c r="D18619" s="32">
        <v>0.46319444444444446</v>
      </c>
      <c r="E18619">
        <v>10000</v>
      </c>
      <c r="G18619" s="31" t="s">
        <v>102</v>
      </c>
      <c r="H18619">
        <v>5</v>
      </c>
      <c r="I18619" s="31" t="s">
        <v>100</v>
      </c>
    </row>
    <row r="18620" spans="1:9" x14ac:dyDescent="0.3">
      <c r="A18620">
        <v>18662</v>
      </c>
      <c r="B18620">
        <v>9</v>
      </c>
      <c r="C18620">
        <v>301</v>
      </c>
      <c r="D18620" s="32">
        <v>0.57013888888888886</v>
      </c>
      <c r="E18620">
        <v>10000</v>
      </c>
      <c r="G18620" s="31" t="s">
        <v>97</v>
      </c>
      <c r="H18620">
        <v>5</v>
      </c>
      <c r="I18620" s="31" t="s">
        <v>101</v>
      </c>
    </row>
    <row r="18621" spans="1:9" x14ac:dyDescent="0.3">
      <c r="A18621">
        <v>18663</v>
      </c>
      <c r="B18621">
        <v>7</v>
      </c>
      <c r="C18621">
        <v>301</v>
      </c>
      <c r="D18621" s="32">
        <v>0.48749999999999999</v>
      </c>
      <c r="E18621">
        <v>10000</v>
      </c>
      <c r="F18621">
        <v>1200</v>
      </c>
      <c r="G18621" s="31" t="s">
        <v>102</v>
      </c>
      <c r="H18621">
        <v>5</v>
      </c>
      <c r="I18621" s="31" t="s">
        <v>106</v>
      </c>
    </row>
    <row r="18622" spans="1:9" x14ac:dyDescent="0.3">
      <c r="A18622">
        <v>18664</v>
      </c>
      <c r="B18622">
        <v>5</v>
      </c>
      <c r="C18622">
        <v>301</v>
      </c>
      <c r="D18622" s="32">
        <v>0.59861111111111109</v>
      </c>
      <c r="E18622">
        <v>60000</v>
      </c>
      <c r="G18622" s="31" t="s">
        <v>102</v>
      </c>
      <c r="H18622">
        <v>5</v>
      </c>
      <c r="I18622" s="31" t="s">
        <v>105</v>
      </c>
    </row>
    <row r="18623" spans="1:9" x14ac:dyDescent="0.3">
      <c r="A18623">
        <v>18665</v>
      </c>
      <c r="B18623">
        <v>3</v>
      </c>
      <c r="C18623">
        <v>301</v>
      </c>
      <c r="D18623" s="32">
        <v>0.59305555555555556</v>
      </c>
      <c r="E18623">
        <v>10000</v>
      </c>
      <c r="G18623" s="31" t="s">
        <v>102</v>
      </c>
      <c r="H18623">
        <v>6</v>
      </c>
      <c r="I18623" s="31" t="s">
        <v>104</v>
      </c>
    </row>
    <row r="18624" spans="1:9" x14ac:dyDescent="0.3">
      <c r="A18624">
        <v>18666</v>
      </c>
      <c r="B18624">
        <v>1</v>
      </c>
      <c r="C18624">
        <v>301</v>
      </c>
      <c r="D18624" s="32">
        <v>0.50138888888888888</v>
      </c>
      <c r="E18624">
        <v>10000</v>
      </c>
      <c r="G18624" s="31" t="s">
        <v>102</v>
      </c>
      <c r="H18624">
        <v>6</v>
      </c>
      <c r="I18624" s="31" t="s">
        <v>98</v>
      </c>
    </row>
    <row r="18625" spans="1:9" x14ac:dyDescent="0.3">
      <c r="A18625">
        <v>18667</v>
      </c>
      <c r="B18625">
        <v>8</v>
      </c>
      <c r="C18625">
        <v>301</v>
      </c>
      <c r="D18625" s="32">
        <v>0.51111111111111107</v>
      </c>
      <c r="E18625">
        <v>10000</v>
      </c>
      <c r="G18625" s="31" t="s">
        <v>102</v>
      </c>
      <c r="H18625">
        <v>6</v>
      </c>
      <c r="I18625" s="31" t="s">
        <v>99</v>
      </c>
    </row>
    <row r="18626" spans="1:9" x14ac:dyDescent="0.3">
      <c r="A18626">
        <v>18668</v>
      </c>
      <c r="B18626">
        <v>6</v>
      </c>
      <c r="C18626">
        <v>301</v>
      </c>
      <c r="D18626" s="32">
        <v>0.4777777777777778</v>
      </c>
      <c r="E18626">
        <v>10000</v>
      </c>
      <c r="G18626" s="31" t="s">
        <v>102</v>
      </c>
      <c r="H18626">
        <v>6</v>
      </c>
      <c r="I18626" s="31" t="s">
        <v>100</v>
      </c>
    </row>
    <row r="18627" spans="1:9" x14ac:dyDescent="0.3">
      <c r="A18627">
        <v>18669</v>
      </c>
      <c r="B18627">
        <v>9</v>
      </c>
      <c r="C18627">
        <v>301</v>
      </c>
      <c r="D18627" s="32">
        <v>0.64513888888888893</v>
      </c>
      <c r="E18627">
        <v>10000</v>
      </c>
      <c r="G18627" s="31" t="s">
        <v>102</v>
      </c>
      <c r="H18627">
        <v>6</v>
      </c>
      <c r="I18627" s="31" t="s">
        <v>101</v>
      </c>
    </row>
    <row r="18628" spans="1:9" x14ac:dyDescent="0.3">
      <c r="A18628">
        <v>18670</v>
      </c>
      <c r="B18628">
        <v>7</v>
      </c>
      <c r="C18628">
        <v>301</v>
      </c>
      <c r="D18628" s="32">
        <v>0.50694444444444442</v>
      </c>
      <c r="E18628">
        <v>13000</v>
      </c>
      <c r="F18628">
        <v>2000</v>
      </c>
      <c r="G18628" s="31" t="s">
        <v>97</v>
      </c>
      <c r="H18628">
        <v>6</v>
      </c>
      <c r="I18628" s="31" t="s">
        <v>106</v>
      </c>
    </row>
    <row r="18629" spans="1:9" x14ac:dyDescent="0.3">
      <c r="A18629">
        <v>18671</v>
      </c>
      <c r="B18629">
        <v>5</v>
      </c>
      <c r="C18629">
        <v>301</v>
      </c>
      <c r="D18629" s="32">
        <v>0.625</v>
      </c>
      <c r="E18629">
        <v>10000</v>
      </c>
      <c r="G18629" s="31" t="s">
        <v>102</v>
      </c>
      <c r="H18629">
        <v>6</v>
      </c>
      <c r="I18629" s="31" t="s">
        <v>105</v>
      </c>
    </row>
    <row r="18630" spans="1:9" x14ac:dyDescent="0.3">
      <c r="A18630">
        <v>18672</v>
      </c>
      <c r="B18630">
        <v>3</v>
      </c>
      <c r="C18630">
        <v>301</v>
      </c>
      <c r="D18630" s="32">
        <v>0.63402777777777775</v>
      </c>
      <c r="E18630">
        <v>10000</v>
      </c>
      <c r="G18630" s="31" t="s">
        <v>102</v>
      </c>
      <c r="H18630">
        <v>7</v>
      </c>
      <c r="I18630" s="31" t="s">
        <v>104</v>
      </c>
    </row>
    <row r="18631" spans="1:9" x14ac:dyDescent="0.3">
      <c r="A18631">
        <v>18673</v>
      </c>
      <c r="B18631">
        <v>1</v>
      </c>
      <c r="C18631">
        <v>301</v>
      </c>
      <c r="D18631" s="32">
        <v>0.52361111111111114</v>
      </c>
      <c r="E18631">
        <v>10000</v>
      </c>
      <c r="G18631" s="31" t="s">
        <v>102</v>
      </c>
      <c r="H18631">
        <v>7</v>
      </c>
      <c r="I18631" s="31" t="s">
        <v>98</v>
      </c>
    </row>
    <row r="18632" spans="1:9" x14ac:dyDescent="0.3">
      <c r="A18632">
        <v>18674</v>
      </c>
      <c r="B18632">
        <v>8</v>
      </c>
      <c r="C18632">
        <v>301</v>
      </c>
      <c r="D18632" s="32">
        <v>0.52708333333333335</v>
      </c>
      <c r="E18632">
        <v>10000</v>
      </c>
      <c r="F18632">
        <v>1000</v>
      </c>
      <c r="G18632" s="31" t="s">
        <v>102</v>
      </c>
      <c r="H18632">
        <v>7</v>
      </c>
      <c r="I18632" s="31" t="s">
        <v>99</v>
      </c>
    </row>
    <row r="18633" spans="1:9" x14ac:dyDescent="0.3">
      <c r="A18633">
        <v>18675</v>
      </c>
      <c r="B18633">
        <v>6</v>
      </c>
      <c r="C18633">
        <v>301</v>
      </c>
      <c r="D18633" s="32">
        <v>0.5541666666666667</v>
      </c>
      <c r="E18633">
        <v>10000</v>
      </c>
      <c r="F18633">
        <v>3000</v>
      </c>
      <c r="G18633" s="31" t="s">
        <v>97</v>
      </c>
      <c r="H18633">
        <v>7</v>
      </c>
      <c r="I18633" s="31" t="s">
        <v>100</v>
      </c>
    </row>
    <row r="18634" spans="1:9" x14ac:dyDescent="0.3">
      <c r="A18634">
        <v>18676</v>
      </c>
      <c r="B18634">
        <v>9</v>
      </c>
      <c r="C18634">
        <v>301</v>
      </c>
      <c r="D18634" s="32">
        <v>0.66736111111111107</v>
      </c>
      <c r="E18634">
        <v>10000</v>
      </c>
      <c r="G18634" s="31" t="s">
        <v>102</v>
      </c>
      <c r="H18634">
        <v>7</v>
      </c>
      <c r="I18634" s="31" t="s">
        <v>101</v>
      </c>
    </row>
    <row r="18635" spans="1:9" x14ac:dyDescent="0.3">
      <c r="A18635">
        <v>18677</v>
      </c>
      <c r="B18635">
        <v>7</v>
      </c>
      <c r="C18635">
        <v>301</v>
      </c>
      <c r="D18635" s="32">
        <v>0.53402777777777777</v>
      </c>
      <c r="E18635">
        <v>10000</v>
      </c>
      <c r="G18635" s="31" t="s">
        <v>102</v>
      </c>
      <c r="H18635">
        <v>7</v>
      </c>
      <c r="I18635" s="31" t="s">
        <v>106</v>
      </c>
    </row>
    <row r="18636" spans="1:9" x14ac:dyDescent="0.3">
      <c r="A18636">
        <v>18678</v>
      </c>
      <c r="B18636">
        <v>5</v>
      </c>
      <c r="C18636">
        <v>301</v>
      </c>
      <c r="D18636" s="32">
        <v>0.6479166666666667</v>
      </c>
      <c r="E18636">
        <v>10000</v>
      </c>
      <c r="G18636" s="31" t="s">
        <v>97</v>
      </c>
      <c r="H18636">
        <v>7</v>
      </c>
      <c r="I18636" s="31" t="s">
        <v>105</v>
      </c>
    </row>
    <row r="18637" spans="1:9" x14ac:dyDescent="0.3">
      <c r="A18637">
        <v>18679</v>
      </c>
      <c r="B18637">
        <v>3</v>
      </c>
      <c r="C18637">
        <v>301</v>
      </c>
      <c r="D18637" s="32">
        <v>0.65694444444444444</v>
      </c>
      <c r="E18637">
        <v>10000</v>
      </c>
      <c r="G18637" s="31" t="s">
        <v>97</v>
      </c>
      <c r="H18637">
        <v>8</v>
      </c>
      <c r="I18637" s="31" t="s">
        <v>104</v>
      </c>
    </row>
    <row r="18638" spans="1:9" x14ac:dyDescent="0.3">
      <c r="A18638">
        <v>18680</v>
      </c>
      <c r="B18638">
        <v>1</v>
      </c>
      <c r="C18638">
        <v>301</v>
      </c>
      <c r="D18638" s="32">
        <v>0.6</v>
      </c>
      <c r="E18638">
        <v>10000</v>
      </c>
      <c r="G18638" s="31" t="s">
        <v>97</v>
      </c>
      <c r="H18638">
        <v>8</v>
      </c>
      <c r="I18638" s="31" t="s">
        <v>98</v>
      </c>
    </row>
    <row r="18639" spans="1:9" x14ac:dyDescent="0.3">
      <c r="A18639">
        <v>18681</v>
      </c>
      <c r="B18639">
        <v>8</v>
      </c>
      <c r="C18639">
        <v>301</v>
      </c>
      <c r="D18639" s="32">
        <v>0.55694444444444446</v>
      </c>
      <c r="E18639">
        <v>13000</v>
      </c>
      <c r="G18639" s="31" t="s">
        <v>102</v>
      </c>
      <c r="H18639">
        <v>8</v>
      </c>
      <c r="I18639" s="31" t="s">
        <v>99</v>
      </c>
    </row>
    <row r="18640" spans="1:9" x14ac:dyDescent="0.3">
      <c r="A18640">
        <v>18682</v>
      </c>
      <c r="B18640">
        <v>6</v>
      </c>
      <c r="C18640">
        <v>301</v>
      </c>
      <c r="D18640" s="32">
        <v>0.58125000000000004</v>
      </c>
      <c r="E18640">
        <v>10000</v>
      </c>
      <c r="G18640" s="31" t="s">
        <v>102</v>
      </c>
      <c r="H18640">
        <v>8</v>
      </c>
      <c r="I18640" s="31" t="s">
        <v>100</v>
      </c>
    </row>
    <row r="18641" spans="1:9" x14ac:dyDescent="0.3">
      <c r="A18641">
        <v>18683</v>
      </c>
      <c r="B18641">
        <v>9</v>
      </c>
      <c r="C18641">
        <v>301</v>
      </c>
      <c r="D18641" s="32">
        <v>0.71666666666666667</v>
      </c>
      <c r="E18641">
        <v>10000</v>
      </c>
      <c r="F18641">
        <v>1000</v>
      </c>
      <c r="G18641" s="31" t="s">
        <v>102</v>
      </c>
      <c r="H18641">
        <v>8</v>
      </c>
      <c r="I18641" s="31" t="s">
        <v>101</v>
      </c>
    </row>
    <row r="18642" spans="1:9" x14ac:dyDescent="0.3">
      <c r="A18642">
        <v>18684</v>
      </c>
      <c r="B18642">
        <v>7</v>
      </c>
      <c r="C18642">
        <v>301</v>
      </c>
      <c r="D18642" s="32">
        <v>0.56041666666666667</v>
      </c>
      <c r="E18642">
        <v>10000</v>
      </c>
      <c r="G18642" s="31" t="s">
        <v>97</v>
      </c>
      <c r="H18642">
        <v>8</v>
      </c>
      <c r="I18642" s="31" t="s">
        <v>106</v>
      </c>
    </row>
    <row r="18643" spans="1:9" x14ac:dyDescent="0.3">
      <c r="A18643">
        <v>18685</v>
      </c>
      <c r="B18643">
        <v>5</v>
      </c>
      <c r="C18643">
        <v>301</v>
      </c>
      <c r="D18643" s="32">
        <v>0.67013888888888884</v>
      </c>
      <c r="E18643">
        <v>10000</v>
      </c>
      <c r="G18643" s="31" t="s">
        <v>97</v>
      </c>
      <c r="H18643">
        <v>8</v>
      </c>
      <c r="I18643" s="31" t="s">
        <v>105</v>
      </c>
    </row>
    <row r="18644" spans="1:9" x14ac:dyDescent="0.3">
      <c r="A18644">
        <v>18686</v>
      </c>
      <c r="B18644">
        <v>3</v>
      </c>
      <c r="C18644">
        <v>301</v>
      </c>
      <c r="D18644" s="32">
        <v>0.68125000000000002</v>
      </c>
      <c r="E18644">
        <v>10000</v>
      </c>
      <c r="G18644" s="31" t="s">
        <v>97</v>
      </c>
      <c r="H18644">
        <v>9</v>
      </c>
      <c r="I18644" s="31" t="s">
        <v>104</v>
      </c>
    </row>
    <row r="18645" spans="1:9" x14ac:dyDescent="0.3">
      <c r="A18645">
        <v>18687</v>
      </c>
      <c r="B18645">
        <v>1</v>
      </c>
      <c r="C18645">
        <v>301</v>
      </c>
      <c r="D18645" s="32">
        <v>0.62638888888888888</v>
      </c>
      <c r="E18645">
        <v>10000</v>
      </c>
      <c r="G18645" s="31" t="s">
        <v>97</v>
      </c>
      <c r="H18645">
        <v>9</v>
      </c>
      <c r="I18645" s="31" t="s">
        <v>98</v>
      </c>
    </row>
    <row r="18646" spans="1:9" x14ac:dyDescent="0.3">
      <c r="A18646">
        <v>18688</v>
      </c>
      <c r="B18646">
        <v>8</v>
      </c>
      <c r="C18646">
        <v>301</v>
      </c>
      <c r="D18646" s="32">
        <v>0.59305555555555556</v>
      </c>
      <c r="E18646">
        <v>10000</v>
      </c>
      <c r="G18646" s="31" t="s">
        <v>102</v>
      </c>
      <c r="H18646">
        <v>9</v>
      </c>
      <c r="I18646" s="31" t="s">
        <v>99</v>
      </c>
    </row>
    <row r="18647" spans="1:9" x14ac:dyDescent="0.3">
      <c r="A18647">
        <v>18689</v>
      </c>
      <c r="B18647">
        <v>6</v>
      </c>
      <c r="C18647">
        <v>301</v>
      </c>
      <c r="D18647" s="32">
        <v>0.69097222222222221</v>
      </c>
      <c r="E18647">
        <v>10000</v>
      </c>
      <c r="G18647" s="31" t="s">
        <v>102</v>
      </c>
      <c r="H18647">
        <v>9</v>
      </c>
      <c r="I18647" s="31" t="s">
        <v>100</v>
      </c>
    </row>
    <row r="18648" spans="1:9" x14ac:dyDescent="0.3">
      <c r="A18648">
        <v>18690</v>
      </c>
      <c r="B18648">
        <v>9</v>
      </c>
      <c r="C18648">
        <v>301</v>
      </c>
      <c r="D18648" s="32">
        <v>0.53055555555555556</v>
      </c>
      <c r="E18648">
        <v>10000</v>
      </c>
      <c r="F18648">
        <v>2000</v>
      </c>
      <c r="G18648" s="31" t="s">
        <v>97</v>
      </c>
      <c r="H18648">
        <v>9</v>
      </c>
      <c r="I18648" s="31" t="s">
        <v>101</v>
      </c>
    </row>
    <row r="18649" spans="1:9" x14ac:dyDescent="0.3">
      <c r="A18649">
        <v>18691</v>
      </c>
      <c r="B18649">
        <v>7</v>
      </c>
      <c r="C18649">
        <v>301</v>
      </c>
      <c r="D18649" s="32">
        <v>0.59861111111111109</v>
      </c>
      <c r="E18649">
        <v>10000</v>
      </c>
      <c r="G18649" s="31" t="s">
        <v>97</v>
      </c>
      <c r="H18649">
        <v>9</v>
      </c>
      <c r="I18649" s="31" t="s">
        <v>106</v>
      </c>
    </row>
    <row r="18650" spans="1:9" x14ac:dyDescent="0.3">
      <c r="A18650">
        <v>18692</v>
      </c>
      <c r="B18650">
        <v>5</v>
      </c>
      <c r="C18650">
        <v>301</v>
      </c>
      <c r="D18650" s="32">
        <v>0.69444444444444442</v>
      </c>
      <c r="E18650">
        <v>10000</v>
      </c>
      <c r="G18650" s="31" t="s">
        <v>97</v>
      </c>
      <c r="H18650">
        <v>9</v>
      </c>
      <c r="I18650" s="31" t="s">
        <v>105</v>
      </c>
    </row>
    <row r="18651" spans="1:9" x14ac:dyDescent="0.3">
      <c r="A18651">
        <v>18693</v>
      </c>
      <c r="B18651">
        <v>3</v>
      </c>
      <c r="C18651">
        <v>301</v>
      </c>
      <c r="D18651" s="32">
        <v>0.72291666666666665</v>
      </c>
      <c r="E18651">
        <v>10000</v>
      </c>
      <c r="F18651">
        <v>1000</v>
      </c>
      <c r="G18651" s="31" t="s">
        <v>102</v>
      </c>
      <c r="H18651">
        <v>10</v>
      </c>
      <c r="I18651" s="31" t="s">
        <v>104</v>
      </c>
    </row>
    <row r="18652" spans="1:9" x14ac:dyDescent="0.3">
      <c r="A18652">
        <v>18694</v>
      </c>
      <c r="B18652">
        <v>1</v>
      </c>
      <c r="C18652">
        <v>301</v>
      </c>
      <c r="D18652" s="32">
        <v>0.65972222222222221</v>
      </c>
      <c r="E18652">
        <v>10000</v>
      </c>
      <c r="G18652" s="31" t="s">
        <v>102</v>
      </c>
      <c r="H18652">
        <v>10</v>
      </c>
      <c r="I18652" s="31" t="s">
        <v>98</v>
      </c>
    </row>
    <row r="18653" spans="1:9" x14ac:dyDescent="0.3">
      <c r="A18653">
        <v>18695</v>
      </c>
      <c r="B18653">
        <v>8</v>
      </c>
      <c r="C18653">
        <v>301</v>
      </c>
      <c r="D18653" s="32">
        <v>0.62638888888888888</v>
      </c>
      <c r="E18653">
        <v>10000</v>
      </c>
      <c r="G18653" s="31" t="s">
        <v>97</v>
      </c>
      <c r="H18653">
        <v>10</v>
      </c>
      <c r="I18653" s="31" t="s">
        <v>99</v>
      </c>
    </row>
    <row r="18654" spans="1:9" x14ac:dyDescent="0.3">
      <c r="A18654">
        <v>18696</v>
      </c>
      <c r="B18654">
        <v>9</v>
      </c>
      <c r="C18654">
        <v>301</v>
      </c>
      <c r="D18654" s="32">
        <v>0.76527777777777772</v>
      </c>
      <c r="E18654">
        <v>10000</v>
      </c>
      <c r="G18654" s="31" t="s">
        <v>97</v>
      </c>
      <c r="H18654">
        <v>10</v>
      </c>
      <c r="I18654" s="31" t="s">
        <v>101</v>
      </c>
    </row>
    <row r="18655" spans="1:9" x14ac:dyDescent="0.3">
      <c r="A18655">
        <v>18697</v>
      </c>
      <c r="B18655">
        <v>7</v>
      </c>
      <c r="C18655">
        <v>301</v>
      </c>
      <c r="D18655" s="32">
        <v>0.66180555555555554</v>
      </c>
      <c r="E18655">
        <v>10000</v>
      </c>
      <c r="G18655" s="31" t="s">
        <v>97</v>
      </c>
      <c r="H18655">
        <v>10</v>
      </c>
      <c r="I18655" s="31" t="s">
        <v>106</v>
      </c>
    </row>
    <row r="18656" spans="1:9" x14ac:dyDescent="0.3">
      <c r="A18656">
        <v>18698</v>
      </c>
      <c r="B18656">
        <v>5</v>
      </c>
      <c r="C18656">
        <v>301</v>
      </c>
      <c r="D18656" s="32">
        <v>0.7368055555555556</v>
      </c>
      <c r="E18656">
        <v>10000</v>
      </c>
      <c r="G18656" s="31" t="s">
        <v>97</v>
      </c>
      <c r="H18656">
        <v>10</v>
      </c>
      <c r="I18656" s="31" t="s">
        <v>105</v>
      </c>
    </row>
    <row r="18657" spans="1:9" x14ac:dyDescent="0.3">
      <c r="A18657">
        <v>18699</v>
      </c>
      <c r="B18657">
        <v>3</v>
      </c>
      <c r="C18657">
        <v>301</v>
      </c>
      <c r="D18657" s="32">
        <v>0.7368055555555556</v>
      </c>
      <c r="E18657">
        <v>10000</v>
      </c>
      <c r="G18657" s="31" t="s">
        <v>102</v>
      </c>
      <c r="H18657">
        <v>11</v>
      </c>
      <c r="I18657" s="31" t="s">
        <v>104</v>
      </c>
    </row>
    <row r="18658" spans="1:9" x14ac:dyDescent="0.3">
      <c r="A18658">
        <v>18700</v>
      </c>
      <c r="B18658">
        <v>1</v>
      </c>
      <c r="C18658">
        <v>301</v>
      </c>
      <c r="D18658" s="32">
        <v>0.68541666666666667</v>
      </c>
      <c r="E18658">
        <v>10000</v>
      </c>
      <c r="G18658" s="31" t="s">
        <v>97</v>
      </c>
      <c r="H18658">
        <v>11</v>
      </c>
      <c r="I18658" s="31" t="s">
        <v>98</v>
      </c>
    </row>
    <row r="18659" spans="1:9" x14ac:dyDescent="0.3">
      <c r="A18659">
        <v>18701</v>
      </c>
      <c r="B18659">
        <v>8</v>
      </c>
      <c r="C18659">
        <v>301</v>
      </c>
      <c r="D18659" s="32">
        <v>0.67569444444444449</v>
      </c>
      <c r="E18659">
        <v>10000</v>
      </c>
      <c r="G18659" s="31" t="s">
        <v>97</v>
      </c>
      <c r="H18659">
        <v>11</v>
      </c>
      <c r="I18659" s="31" t="s">
        <v>99</v>
      </c>
    </row>
    <row r="18660" spans="1:9" x14ac:dyDescent="0.3">
      <c r="A18660">
        <v>18702</v>
      </c>
      <c r="B18660">
        <v>9</v>
      </c>
      <c r="C18660">
        <v>301</v>
      </c>
      <c r="D18660" s="32">
        <v>0.79722222222222228</v>
      </c>
      <c r="E18660">
        <v>10000</v>
      </c>
      <c r="G18660" s="31" t="s">
        <v>102</v>
      </c>
      <c r="H18660">
        <v>11</v>
      </c>
      <c r="I18660" s="31" t="s">
        <v>101</v>
      </c>
    </row>
    <row r="18661" spans="1:9" x14ac:dyDescent="0.3">
      <c r="A18661">
        <v>18703</v>
      </c>
      <c r="B18661">
        <v>7</v>
      </c>
      <c r="C18661">
        <v>301</v>
      </c>
      <c r="D18661" s="32">
        <v>0.67847222222222225</v>
      </c>
      <c r="E18661">
        <v>10000</v>
      </c>
      <c r="G18661" s="31" t="s">
        <v>102</v>
      </c>
      <c r="H18661">
        <v>11</v>
      </c>
      <c r="I18661" s="31" t="s">
        <v>106</v>
      </c>
    </row>
    <row r="18662" spans="1:9" x14ac:dyDescent="0.3">
      <c r="A18662">
        <v>18704</v>
      </c>
      <c r="B18662">
        <v>5</v>
      </c>
      <c r="C18662">
        <v>301</v>
      </c>
      <c r="D18662" s="32">
        <v>0.75972222222222219</v>
      </c>
      <c r="E18662">
        <v>10000</v>
      </c>
      <c r="G18662" s="31" t="s">
        <v>97</v>
      </c>
      <c r="H18662">
        <v>11</v>
      </c>
      <c r="I18662" s="31" t="s">
        <v>105</v>
      </c>
    </row>
    <row r="18663" spans="1:9" x14ac:dyDescent="0.3">
      <c r="A18663">
        <v>18705</v>
      </c>
      <c r="B18663">
        <v>3</v>
      </c>
      <c r="C18663">
        <v>301</v>
      </c>
      <c r="D18663" s="32">
        <v>0.74861111111111112</v>
      </c>
      <c r="E18663">
        <v>10000</v>
      </c>
      <c r="G18663" s="31" t="s">
        <v>97</v>
      </c>
      <c r="H18663">
        <v>12</v>
      </c>
      <c r="I18663" s="31" t="s">
        <v>104</v>
      </c>
    </row>
    <row r="18664" spans="1:9" x14ac:dyDescent="0.3">
      <c r="A18664">
        <v>18706</v>
      </c>
      <c r="B18664">
        <v>1</v>
      </c>
      <c r="C18664">
        <v>301</v>
      </c>
      <c r="D18664" s="32">
        <v>0.71388888888888891</v>
      </c>
      <c r="E18664">
        <v>10000</v>
      </c>
      <c r="F18664">
        <v>2000</v>
      </c>
      <c r="G18664" s="31" t="s">
        <v>102</v>
      </c>
      <c r="H18664">
        <v>12</v>
      </c>
      <c r="I18664" s="31" t="s">
        <v>98</v>
      </c>
    </row>
    <row r="18665" spans="1:9" x14ac:dyDescent="0.3">
      <c r="A18665">
        <v>18707</v>
      </c>
      <c r="B18665">
        <v>8</v>
      </c>
      <c r="C18665">
        <v>301</v>
      </c>
      <c r="D18665" s="32">
        <v>0.69652777777777775</v>
      </c>
      <c r="E18665">
        <v>10000</v>
      </c>
      <c r="G18665" s="31" t="s">
        <v>102</v>
      </c>
      <c r="H18665">
        <v>12</v>
      </c>
      <c r="I18665" s="31" t="s">
        <v>99</v>
      </c>
    </row>
    <row r="18666" spans="1:9" x14ac:dyDescent="0.3">
      <c r="A18666">
        <v>18708</v>
      </c>
      <c r="B18666">
        <v>9</v>
      </c>
      <c r="C18666">
        <v>301</v>
      </c>
      <c r="D18666" s="32">
        <v>0.81805555555555554</v>
      </c>
      <c r="E18666">
        <v>10000</v>
      </c>
      <c r="G18666" s="31" t="s">
        <v>102</v>
      </c>
      <c r="H18666">
        <v>12</v>
      </c>
      <c r="I18666" s="31" t="s">
        <v>101</v>
      </c>
    </row>
    <row r="18667" spans="1:9" x14ac:dyDescent="0.3">
      <c r="A18667">
        <v>18709</v>
      </c>
      <c r="B18667">
        <v>7</v>
      </c>
      <c r="C18667">
        <v>301</v>
      </c>
      <c r="D18667" s="32">
        <v>0.70277777777777772</v>
      </c>
      <c r="E18667">
        <v>10000</v>
      </c>
      <c r="G18667" s="31" t="s">
        <v>97</v>
      </c>
      <c r="H18667">
        <v>12</v>
      </c>
      <c r="I18667" s="31" t="s">
        <v>106</v>
      </c>
    </row>
    <row r="18668" spans="1:9" x14ac:dyDescent="0.3">
      <c r="A18668">
        <v>18710</v>
      </c>
      <c r="B18668">
        <v>5</v>
      </c>
      <c r="C18668">
        <v>301</v>
      </c>
      <c r="D18668" s="32">
        <v>0.78402777777777777</v>
      </c>
      <c r="E18668">
        <v>10000</v>
      </c>
      <c r="G18668" s="31" t="s">
        <v>102</v>
      </c>
      <c r="H18668">
        <v>12</v>
      </c>
      <c r="I18668" s="31" t="s">
        <v>105</v>
      </c>
    </row>
    <row r="18669" spans="1:9" x14ac:dyDescent="0.3">
      <c r="A18669">
        <v>18711</v>
      </c>
      <c r="B18669">
        <v>3</v>
      </c>
      <c r="C18669">
        <v>301</v>
      </c>
      <c r="D18669" s="32">
        <v>0.76527777777777772</v>
      </c>
      <c r="E18669">
        <v>10000</v>
      </c>
      <c r="G18669" s="31" t="s">
        <v>97</v>
      </c>
      <c r="H18669">
        <v>13</v>
      </c>
      <c r="I18669" s="31" t="s">
        <v>104</v>
      </c>
    </row>
    <row r="18670" spans="1:9" x14ac:dyDescent="0.3">
      <c r="A18670">
        <v>18712</v>
      </c>
      <c r="B18670">
        <v>1</v>
      </c>
      <c r="C18670">
        <v>301</v>
      </c>
      <c r="D18670" s="32">
        <v>0.75486111111111109</v>
      </c>
      <c r="E18670">
        <v>10000</v>
      </c>
      <c r="G18670" s="31" t="s">
        <v>97</v>
      </c>
      <c r="H18670">
        <v>13</v>
      </c>
      <c r="I18670" s="31" t="s">
        <v>98</v>
      </c>
    </row>
    <row r="18671" spans="1:9" x14ac:dyDescent="0.3">
      <c r="A18671">
        <v>18713</v>
      </c>
      <c r="B18671">
        <v>8</v>
      </c>
      <c r="C18671">
        <v>301</v>
      </c>
      <c r="D18671" s="32">
        <v>0.71666666666666667</v>
      </c>
      <c r="E18671">
        <v>10000</v>
      </c>
      <c r="F18671">
        <v>1000</v>
      </c>
      <c r="G18671" s="31" t="s">
        <v>102</v>
      </c>
      <c r="H18671">
        <v>13</v>
      </c>
      <c r="I18671" s="31" t="s">
        <v>99</v>
      </c>
    </row>
    <row r="18672" spans="1:9" x14ac:dyDescent="0.3">
      <c r="A18672">
        <v>18714</v>
      </c>
      <c r="B18672">
        <v>7</v>
      </c>
      <c r="C18672">
        <v>301</v>
      </c>
      <c r="D18672" s="32">
        <v>0.72569444444444442</v>
      </c>
      <c r="E18672">
        <v>10000</v>
      </c>
      <c r="G18672" s="31" t="s">
        <v>97</v>
      </c>
      <c r="H18672">
        <v>13</v>
      </c>
      <c r="I18672" s="31" t="s">
        <v>106</v>
      </c>
    </row>
    <row r="18673" spans="1:9" x14ac:dyDescent="0.3">
      <c r="A18673">
        <v>18715</v>
      </c>
      <c r="B18673">
        <v>5</v>
      </c>
      <c r="C18673">
        <v>301</v>
      </c>
      <c r="D18673" s="32">
        <v>0.82291666666666663</v>
      </c>
      <c r="E18673">
        <v>10000</v>
      </c>
      <c r="G18673" s="31" t="s">
        <v>102</v>
      </c>
      <c r="H18673">
        <v>13</v>
      </c>
      <c r="I18673" s="31" t="s">
        <v>105</v>
      </c>
    </row>
    <row r="18674" spans="1:9" x14ac:dyDescent="0.3">
      <c r="A18674">
        <v>18716</v>
      </c>
      <c r="B18674">
        <v>3</v>
      </c>
      <c r="C18674">
        <v>301</v>
      </c>
      <c r="D18674" s="32">
        <v>0.78611111111111109</v>
      </c>
      <c r="E18674">
        <v>10000</v>
      </c>
      <c r="G18674" s="31" t="s">
        <v>97</v>
      </c>
      <c r="H18674">
        <v>14</v>
      </c>
      <c r="I18674" s="31" t="s">
        <v>104</v>
      </c>
    </row>
    <row r="18675" spans="1:9" x14ac:dyDescent="0.3">
      <c r="A18675">
        <v>18717</v>
      </c>
      <c r="B18675">
        <v>1</v>
      </c>
      <c r="C18675">
        <v>301</v>
      </c>
      <c r="D18675" s="32">
        <v>0.79861111111111116</v>
      </c>
      <c r="E18675">
        <v>10000</v>
      </c>
      <c r="G18675" s="31" t="s">
        <v>97</v>
      </c>
      <c r="H18675">
        <v>14</v>
      </c>
      <c r="I18675" s="31" t="s">
        <v>98</v>
      </c>
    </row>
    <row r="18676" spans="1:9" x14ac:dyDescent="0.3">
      <c r="A18676">
        <v>18718</v>
      </c>
      <c r="B18676">
        <v>8</v>
      </c>
      <c r="C18676">
        <v>301</v>
      </c>
      <c r="D18676" s="32">
        <v>0.74930555555555556</v>
      </c>
      <c r="E18676">
        <v>13000</v>
      </c>
      <c r="G18676" s="31" t="s">
        <v>97</v>
      </c>
      <c r="H18676">
        <v>14</v>
      </c>
      <c r="I18676" s="31" t="s">
        <v>99</v>
      </c>
    </row>
    <row r="18677" spans="1:9" x14ac:dyDescent="0.3">
      <c r="A18677">
        <v>18719</v>
      </c>
      <c r="B18677">
        <v>7</v>
      </c>
      <c r="C18677">
        <v>301</v>
      </c>
      <c r="D18677" s="32">
        <v>0.74861111111111112</v>
      </c>
      <c r="E18677">
        <v>10000</v>
      </c>
      <c r="G18677" s="31" t="s">
        <v>97</v>
      </c>
      <c r="H18677">
        <v>14</v>
      </c>
      <c r="I18677" s="31" t="s">
        <v>106</v>
      </c>
    </row>
    <row r="18678" spans="1:9" x14ac:dyDescent="0.3">
      <c r="A18678">
        <v>18720</v>
      </c>
      <c r="B18678">
        <v>5</v>
      </c>
      <c r="C18678">
        <v>301</v>
      </c>
      <c r="D18678" s="32">
        <v>0.84791666666666665</v>
      </c>
      <c r="E18678">
        <v>10000</v>
      </c>
      <c r="G18678" s="31" t="s">
        <v>102</v>
      </c>
      <c r="H18678">
        <v>14</v>
      </c>
      <c r="I18678" s="31" t="s">
        <v>105</v>
      </c>
    </row>
    <row r="18679" spans="1:9" x14ac:dyDescent="0.3">
      <c r="A18679">
        <v>18721</v>
      </c>
      <c r="B18679">
        <v>3</v>
      </c>
      <c r="C18679">
        <v>301</v>
      </c>
      <c r="D18679" s="32">
        <v>0.8</v>
      </c>
      <c r="E18679">
        <v>10000</v>
      </c>
      <c r="G18679" s="31" t="s">
        <v>97</v>
      </c>
      <c r="H18679">
        <v>15</v>
      </c>
      <c r="I18679" s="31" t="s">
        <v>104</v>
      </c>
    </row>
    <row r="18680" spans="1:9" x14ac:dyDescent="0.3">
      <c r="A18680">
        <v>18722</v>
      </c>
      <c r="B18680">
        <v>8</v>
      </c>
      <c r="C18680">
        <v>301</v>
      </c>
      <c r="D18680" s="32">
        <v>0.75902777777777775</v>
      </c>
      <c r="E18680">
        <v>13000</v>
      </c>
      <c r="F18680">
        <v>2000</v>
      </c>
      <c r="G18680" s="31" t="s">
        <v>97</v>
      </c>
      <c r="H18680">
        <v>15</v>
      </c>
      <c r="I18680" s="31" t="s">
        <v>99</v>
      </c>
    </row>
    <row r="18681" spans="1:9" x14ac:dyDescent="0.3">
      <c r="A18681">
        <v>18723</v>
      </c>
      <c r="B18681">
        <v>7</v>
      </c>
      <c r="C18681">
        <v>301</v>
      </c>
      <c r="D18681" s="32">
        <v>0.77847222222222223</v>
      </c>
      <c r="E18681">
        <v>10000</v>
      </c>
      <c r="G18681" s="31" t="s">
        <v>97</v>
      </c>
      <c r="H18681">
        <v>15</v>
      </c>
      <c r="I18681" s="31" t="s">
        <v>106</v>
      </c>
    </row>
    <row r="18682" spans="1:9" x14ac:dyDescent="0.3">
      <c r="A18682">
        <v>18724</v>
      </c>
      <c r="B18682">
        <v>3</v>
      </c>
      <c r="C18682">
        <v>301</v>
      </c>
      <c r="D18682" s="32">
        <v>0.8208333333333333</v>
      </c>
      <c r="E18682">
        <v>10000</v>
      </c>
      <c r="G18682" s="31" t="s">
        <v>97</v>
      </c>
      <c r="H18682">
        <v>16</v>
      </c>
      <c r="I18682" s="31" t="s">
        <v>104</v>
      </c>
    </row>
    <row r="18683" spans="1:9" x14ac:dyDescent="0.3">
      <c r="A18683">
        <v>18725</v>
      </c>
      <c r="B18683">
        <v>8</v>
      </c>
      <c r="C18683">
        <v>301</v>
      </c>
      <c r="D18683" s="32">
        <v>0.78263888888888888</v>
      </c>
      <c r="E18683">
        <v>10000</v>
      </c>
      <c r="F18683">
        <v>500</v>
      </c>
      <c r="G18683" s="31" t="s">
        <v>102</v>
      </c>
      <c r="H18683">
        <v>16</v>
      </c>
      <c r="I18683" s="31" t="s">
        <v>99</v>
      </c>
    </row>
    <row r="18684" spans="1:9" x14ac:dyDescent="0.3">
      <c r="A18684">
        <v>18726</v>
      </c>
      <c r="B18684">
        <v>7</v>
      </c>
      <c r="C18684">
        <v>301</v>
      </c>
      <c r="D18684" s="32">
        <v>0.80625000000000002</v>
      </c>
      <c r="E18684">
        <v>10000</v>
      </c>
      <c r="F18684">
        <v>2000</v>
      </c>
      <c r="G18684" s="31" t="s">
        <v>102</v>
      </c>
      <c r="H18684">
        <v>16</v>
      </c>
      <c r="I18684" s="31" t="s">
        <v>106</v>
      </c>
    </row>
    <row r="18685" spans="1:9" x14ac:dyDescent="0.3">
      <c r="A18685">
        <v>18727</v>
      </c>
      <c r="B18685">
        <v>3</v>
      </c>
      <c r="C18685">
        <v>301</v>
      </c>
      <c r="D18685" s="32">
        <v>0.85416666666666663</v>
      </c>
      <c r="E18685">
        <v>10000</v>
      </c>
      <c r="G18685" s="31" t="s">
        <v>97</v>
      </c>
      <c r="H18685">
        <v>17</v>
      </c>
      <c r="I18685" s="31" t="s">
        <v>104</v>
      </c>
    </row>
    <row r="18686" spans="1:9" x14ac:dyDescent="0.3">
      <c r="A18686">
        <v>18728</v>
      </c>
      <c r="B18686">
        <v>8</v>
      </c>
      <c r="C18686">
        <v>301</v>
      </c>
      <c r="D18686" s="32">
        <v>0.80763888888888891</v>
      </c>
      <c r="E18686">
        <v>10000</v>
      </c>
      <c r="G18686" s="31" t="s">
        <v>102</v>
      </c>
      <c r="H18686">
        <v>17</v>
      </c>
      <c r="I18686" s="31" t="s">
        <v>99</v>
      </c>
    </row>
    <row r="18687" spans="1:9" x14ac:dyDescent="0.3">
      <c r="A18687">
        <v>18729</v>
      </c>
      <c r="B18687">
        <v>7</v>
      </c>
      <c r="C18687">
        <v>301</v>
      </c>
      <c r="D18687" s="32">
        <v>0.82708333333333328</v>
      </c>
      <c r="E18687">
        <v>10000</v>
      </c>
      <c r="G18687" s="31" t="s">
        <v>102</v>
      </c>
      <c r="H18687">
        <v>17</v>
      </c>
      <c r="I18687" s="31" t="s">
        <v>106</v>
      </c>
    </row>
    <row r="18688" spans="1:9" x14ac:dyDescent="0.3">
      <c r="A18688">
        <v>18730</v>
      </c>
      <c r="B18688">
        <v>8</v>
      </c>
      <c r="C18688">
        <v>301</v>
      </c>
      <c r="D18688" s="32">
        <v>0.81944444444444442</v>
      </c>
      <c r="E18688">
        <v>10000</v>
      </c>
      <c r="G18688" s="31" t="s">
        <v>102</v>
      </c>
      <c r="H18688">
        <v>18</v>
      </c>
      <c r="I18688" s="31" t="s">
        <v>99</v>
      </c>
    </row>
    <row r="18689" spans="1:9" x14ac:dyDescent="0.3">
      <c r="A18689">
        <v>18731</v>
      </c>
      <c r="B18689">
        <v>3</v>
      </c>
      <c r="C18689">
        <v>302</v>
      </c>
      <c r="D18689" s="32">
        <v>0.43611111111111112</v>
      </c>
      <c r="E18689">
        <v>13000</v>
      </c>
      <c r="G18689" s="31" t="s">
        <v>97</v>
      </c>
      <c r="H18689">
        <v>4</v>
      </c>
      <c r="I18689" s="31" t="s">
        <v>104</v>
      </c>
    </row>
    <row r="18690" spans="1:9" x14ac:dyDescent="0.3">
      <c r="A18690">
        <v>18732</v>
      </c>
      <c r="B18690">
        <v>8</v>
      </c>
      <c r="C18690">
        <v>302</v>
      </c>
      <c r="D18690" s="32">
        <v>0.43958333333333333</v>
      </c>
      <c r="E18690">
        <v>10000</v>
      </c>
      <c r="G18690" s="31" t="s">
        <v>97</v>
      </c>
      <c r="H18690">
        <v>4</v>
      </c>
      <c r="I18690" s="31" t="s">
        <v>99</v>
      </c>
    </row>
    <row r="18691" spans="1:9" x14ac:dyDescent="0.3">
      <c r="A18691">
        <v>18733</v>
      </c>
      <c r="B18691">
        <v>4</v>
      </c>
      <c r="C18691">
        <v>302</v>
      </c>
      <c r="D18691" s="32">
        <v>0.44166666666666665</v>
      </c>
      <c r="E18691">
        <v>10000</v>
      </c>
      <c r="G18691" s="31" t="s">
        <v>102</v>
      </c>
      <c r="H18691">
        <v>4</v>
      </c>
      <c r="I18691" s="31" t="s">
        <v>103</v>
      </c>
    </row>
    <row r="18692" spans="1:9" x14ac:dyDescent="0.3">
      <c r="A18692">
        <v>18734</v>
      </c>
      <c r="B18692">
        <v>9</v>
      </c>
      <c r="C18692">
        <v>302</v>
      </c>
      <c r="D18692" s="32">
        <v>0.44097222222222221</v>
      </c>
      <c r="E18692">
        <v>10000</v>
      </c>
      <c r="G18692" s="31" t="s">
        <v>97</v>
      </c>
      <c r="H18692">
        <v>4</v>
      </c>
      <c r="I18692" s="31" t="s">
        <v>101</v>
      </c>
    </row>
    <row r="18693" spans="1:9" x14ac:dyDescent="0.3">
      <c r="A18693">
        <v>18735</v>
      </c>
      <c r="B18693">
        <v>7</v>
      </c>
      <c r="C18693">
        <v>302</v>
      </c>
      <c r="D18693" s="32">
        <v>0.44305555555555554</v>
      </c>
      <c r="E18693">
        <v>10000</v>
      </c>
      <c r="F18693">
        <v>2000</v>
      </c>
      <c r="G18693" s="31" t="s">
        <v>102</v>
      </c>
      <c r="H18693">
        <v>4</v>
      </c>
      <c r="I18693" s="31" t="s">
        <v>106</v>
      </c>
    </row>
    <row r="18694" spans="1:9" x14ac:dyDescent="0.3">
      <c r="A18694">
        <v>18736</v>
      </c>
      <c r="B18694">
        <v>5</v>
      </c>
      <c r="C18694">
        <v>302</v>
      </c>
      <c r="D18694" s="32">
        <v>0.4375</v>
      </c>
      <c r="E18694">
        <v>10000</v>
      </c>
      <c r="G18694" s="31" t="s">
        <v>102</v>
      </c>
      <c r="H18694">
        <v>4</v>
      </c>
      <c r="I18694" s="31" t="s">
        <v>105</v>
      </c>
    </row>
    <row r="18695" spans="1:9" x14ac:dyDescent="0.3">
      <c r="A18695">
        <v>18737</v>
      </c>
      <c r="B18695">
        <v>3</v>
      </c>
      <c r="C18695">
        <v>302</v>
      </c>
      <c r="D18695" s="32">
        <v>0.46111111111111114</v>
      </c>
      <c r="E18695">
        <v>10000</v>
      </c>
      <c r="F18695">
        <v>2000</v>
      </c>
      <c r="G18695" s="31" t="s">
        <v>97</v>
      </c>
      <c r="H18695">
        <v>5</v>
      </c>
      <c r="I18695" s="31" t="s">
        <v>104</v>
      </c>
    </row>
    <row r="18696" spans="1:9" x14ac:dyDescent="0.3">
      <c r="A18696">
        <v>18738</v>
      </c>
      <c r="B18696">
        <v>8</v>
      </c>
      <c r="C18696">
        <v>302</v>
      </c>
      <c r="D18696" s="32">
        <v>0.46458333333333335</v>
      </c>
      <c r="E18696">
        <v>10000</v>
      </c>
      <c r="G18696" s="31" t="s">
        <v>97</v>
      </c>
      <c r="H18696">
        <v>5</v>
      </c>
      <c r="I18696" s="31" t="s">
        <v>99</v>
      </c>
    </row>
    <row r="18697" spans="1:9" x14ac:dyDescent="0.3">
      <c r="A18697">
        <v>18739</v>
      </c>
      <c r="B18697">
        <v>4</v>
      </c>
      <c r="C18697">
        <v>302</v>
      </c>
      <c r="D18697" s="32">
        <v>0.46597222222222223</v>
      </c>
      <c r="E18697">
        <v>10000</v>
      </c>
      <c r="G18697" s="31" t="s">
        <v>102</v>
      </c>
      <c r="H18697">
        <v>5</v>
      </c>
      <c r="I18697" s="31" t="s">
        <v>103</v>
      </c>
    </row>
    <row r="18698" spans="1:9" x14ac:dyDescent="0.3">
      <c r="A18698">
        <v>18740</v>
      </c>
      <c r="B18698">
        <v>9</v>
      </c>
      <c r="C18698">
        <v>302</v>
      </c>
      <c r="D18698" s="32">
        <v>0.4826388888888889</v>
      </c>
      <c r="E18698">
        <v>10000</v>
      </c>
      <c r="G18698" s="31" t="s">
        <v>102</v>
      </c>
      <c r="H18698">
        <v>5</v>
      </c>
      <c r="I18698" s="31" t="s">
        <v>101</v>
      </c>
    </row>
    <row r="18699" spans="1:9" x14ac:dyDescent="0.3">
      <c r="A18699">
        <v>18741</v>
      </c>
      <c r="B18699">
        <v>7</v>
      </c>
      <c r="C18699">
        <v>302</v>
      </c>
      <c r="D18699" s="32">
        <v>0.46944444444444444</v>
      </c>
      <c r="E18699">
        <v>10000</v>
      </c>
      <c r="G18699" s="31" t="s">
        <v>97</v>
      </c>
      <c r="H18699">
        <v>5</v>
      </c>
      <c r="I18699" s="31" t="s">
        <v>106</v>
      </c>
    </row>
    <row r="18700" spans="1:9" x14ac:dyDescent="0.3">
      <c r="A18700">
        <v>18742</v>
      </c>
      <c r="B18700">
        <v>5</v>
      </c>
      <c r="C18700">
        <v>302</v>
      </c>
      <c r="D18700" s="32">
        <v>0.46250000000000002</v>
      </c>
      <c r="E18700">
        <v>10000</v>
      </c>
      <c r="G18700" s="31" t="s">
        <v>102</v>
      </c>
      <c r="H18700">
        <v>5</v>
      </c>
      <c r="I18700" s="31" t="s">
        <v>105</v>
      </c>
    </row>
    <row r="18701" spans="1:9" x14ac:dyDescent="0.3">
      <c r="A18701">
        <v>18743</v>
      </c>
      <c r="B18701">
        <v>3</v>
      </c>
      <c r="C18701">
        <v>302</v>
      </c>
      <c r="D18701" s="32">
        <v>0.4826388888888889</v>
      </c>
      <c r="E18701">
        <v>10000</v>
      </c>
      <c r="G18701" s="31" t="s">
        <v>102</v>
      </c>
      <c r="H18701">
        <v>6</v>
      </c>
      <c r="I18701" s="31" t="s">
        <v>104</v>
      </c>
    </row>
    <row r="18702" spans="1:9" x14ac:dyDescent="0.3">
      <c r="A18702">
        <v>18744</v>
      </c>
      <c r="B18702">
        <v>8</v>
      </c>
      <c r="C18702">
        <v>302</v>
      </c>
      <c r="D18702" s="32">
        <v>0.49444444444444446</v>
      </c>
      <c r="E18702">
        <v>10000</v>
      </c>
      <c r="F18702">
        <v>1000</v>
      </c>
      <c r="G18702" s="31" t="s">
        <v>102</v>
      </c>
      <c r="H18702">
        <v>6</v>
      </c>
      <c r="I18702" s="31" t="s">
        <v>99</v>
      </c>
    </row>
    <row r="18703" spans="1:9" x14ac:dyDescent="0.3">
      <c r="A18703">
        <v>18745</v>
      </c>
      <c r="B18703">
        <v>4</v>
      </c>
      <c r="C18703">
        <v>302</v>
      </c>
      <c r="D18703" s="32">
        <v>0.49513888888888891</v>
      </c>
      <c r="E18703">
        <v>10000</v>
      </c>
      <c r="G18703" s="31" t="s">
        <v>102</v>
      </c>
      <c r="H18703">
        <v>6</v>
      </c>
      <c r="I18703" s="31" t="s">
        <v>103</v>
      </c>
    </row>
    <row r="18704" spans="1:9" x14ac:dyDescent="0.3">
      <c r="A18704">
        <v>18746</v>
      </c>
      <c r="B18704">
        <v>9</v>
      </c>
      <c r="C18704">
        <v>302</v>
      </c>
      <c r="D18704" s="32">
        <v>0.50972222222222219</v>
      </c>
      <c r="E18704">
        <v>10000</v>
      </c>
      <c r="G18704" s="31" t="s">
        <v>97</v>
      </c>
      <c r="H18704">
        <v>6</v>
      </c>
      <c r="I18704" s="31" t="s">
        <v>101</v>
      </c>
    </row>
    <row r="18705" spans="1:9" x14ac:dyDescent="0.3">
      <c r="A18705">
        <v>18747</v>
      </c>
      <c r="B18705">
        <v>7</v>
      </c>
      <c r="C18705">
        <v>302</v>
      </c>
      <c r="D18705" s="32">
        <v>0.50555555555555554</v>
      </c>
      <c r="E18705">
        <v>13000</v>
      </c>
      <c r="G18705" s="31" t="s">
        <v>97</v>
      </c>
      <c r="H18705">
        <v>6</v>
      </c>
      <c r="I18705" s="31" t="s">
        <v>106</v>
      </c>
    </row>
    <row r="18706" spans="1:9" x14ac:dyDescent="0.3">
      <c r="A18706">
        <v>18748</v>
      </c>
      <c r="B18706">
        <v>5</v>
      </c>
      <c r="C18706">
        <v>302</v>
      </c>
      <c r="D18706" s="32">
        <v>0.4826388888888889</v>
      </c>
      <c r="E18706">
        <v>10000</v>
      </c>
      <c r="G18706" s="31" t="s">
        <v>102</v>
      </c>
      <c r="H18706">
        <v>6</v>
      </c>
      <c r="I18706" s="31" t="s">
        <v>105</v>
      </c>
    </row>
    <row r="18707" spans="1:9" x14ac:dyDescent="0.3">
      <c r="A18707">
        <v>18749</v>
      </c>
      <c r="B18707">
        <v>3</v>
      </c>
      <c r="C18707">
        <v>302</v>
      </c>
      <c r="D18707" s="32">
        <v>0.5083333333333333</v>
      </c>
      <c r="E18707">
        <v>10000</v>
      </c>
      <c r="G18707" s="31" t="s">
        <v>97</v>
      </c>
      <c r="H18707">
        <v>7</v>
      </c>
      <c r="I18707" s="31" t="s">
        <v>104</v>
      </c>
    </row>
    <row r="18708" spans="1:9" x14ac:dyDescent="0.3">
      <c r="A18708">
        <v>18750</v>
      </c>
      <c r="B18708">
        <v>8</v>
      </c>
      <c r="C18708">
        <v>302</v>
      </c>
      <c r="D18708" s="32">
        <v>0.51944444444444449</v>
      </c>
      <c r="E18708">
        <v>10000</v>
      </c>
      <c r="G18708" s="31" t="s">
        <v>97</v>
      </c>
      <c r="H18708">
        <v>7</v>
      </c>
      <c r="I18708" s="31" t="s">
        <v>99</v>
      </c>
    </row>
    <row r="18709" spans="1:9" x14ac:dyDescent="0.3">
      <c r="A18709">
        <v>18751</v>
      </c>
      <c r="B18709">
        <v>4</v>
      </c>
      <c r="C18709">
        <v>302</v>
      </c>
      <c r="D18709" s="32">
        <v>0.5083333333333333</v>
      </c>
      <c r="E18709">
        <v>10000</v>
      </c>
      <c r="F18709">
        <v>5000</v>
      </c>
      <c r="G18709" s="31" t="s">
        <v>97</v>
      </c>
      <c r="H18709">
        <v>7</v>
      </c>
      <c r="I18709" s="31" t="s">
        <v>103</v>
      </c>
    </row>
    <row r="18710" spans="1:9" x14ac:dyDescent="0.3">
      <c r="A18710">
        <v>18752</v>
      </c>
      <c r="B18710">
        <v>9</v>
      </c>
      <c r="C18710">
        <v>302</v>
      </c>
      <c r="D18710" s="32">
        <v>0.53819444444444442</v>
      </c>
      <c r="E18710">
        <v>10000</v>
      </c>
      <c r="G18710" s="31" t="s">
        <v>102</v>
      </c>
      <c r="H18710">
        <v>7</v>
      </c>
      <c r="I18710" s="31" t="s">
        <v>101</v>
      </c>
    </row>
    <row r="18711" spans="1:9" x14ac:dyDescent="0.3">
      <c r="A18711">
        <v>18753</v>
      </c>
      <c r="B18711">
        <v>7</v>
      </c>
      <c r="C18711">
        <v>302</v>
      </c>
      <c r="D18711" s="32">
        <v>0.53541666666666665</v>
      </c>
      <c r="E18711">
        <v>10000</v>
      </c>
      <c r="G18711" s="31" t="s">
        <v>102</v>
      </c>
      <c r="H18711">
        <v>7</v>
      </c>
      <c r="I18711" s="31" t="s">
        <v>106</v>
      </c>
    </row>
    <row r="18712" spans="1:9" x14ac:dyDescent="0.3">
      <c r="A18712">
        <v>18754</v>
      </c>
      <c r="B18712">
        <v>5</v>
      </c>
      <c r="C18712">
        <v>302</v>
      </c>
      <c r="D18712" s="32">
        <v>0.49861111111111112</v>
      </c>
      <c r="E18712">
        <v>10000</v>
      </c>
      <c r="G18712" s="31" t="s">
        <v>97</v>
      </c>
      <c r="H18712">
        <v>7</v>
      </c>
      <c r="I18712" s="31" t="s">
        <v>105</v>
      </c>
    </row>
    <row r="18713" spans="1:9" x14ac:dyDescent="0.3">
      <c r="A18713">
        <v>18755</v>
      </c>
      <c r="B18713">
        <v>3</v>
      </c>
      <c r="C18713">
        <v>302</v>
      </c>
      <c r="D18713" s="32">
        <v>0.53263888888888888</v>
      </c>
      <c r="E18713">
        <v>10000</v>
      </c>
      <c r="G18713" s="31" t="s">
        <v>97</v>
      </c>
      <c r="H18713">
        <v>8</v>
      </c>
      <c r="I18713" s="31" t="s">
        <v>104</v>
      </c>
    </row>
    <row r="18714" spans="1:9" x14ac:dyDescent="0.3">
      <c r="A18714">
        <v>18756</v>
      </c>
      <c r="B18714">
        <v>8</v>
      </c>
      <c r="C18714">
        <v>302</v>
      </c>
      <c r="D18714" s="32">
        <v>0.55347222222222225</v>
      </c>
      <c r="E18714">
        <v>10000</v>
      </c>
      <c r="F18714">
        <v>2000</v>
      </c>
      <c r="G18714" s="31" t="s">
        <v>102</v>
      </c>
      <c r="H18714">
        <v>8</v>
      </c>
      <c r="I18714" s="31" t="s">
        <v>99</v>
      </c>
    </row>
    <row r="18715" spans="1:9" x14ac:dyDescent="0.3">
      <c r="A18715">
        <v>18757</v>
      </c>
      <c r="B18715">
        <v>4</v>
      </c>
      <c r="C18715">
        <v>302</v>
      </c>
      <c r="D18715" s="32">
        <v>0.53472222222222221</v>
      </c>
      <c r="E18715">
        <v>10000</v>
      </c>
      <c r="G18715" s="31" t="s">
        <v>97</v>
      </c>
      <c r="H18715">
        <v>8</v>
      </c>
      <c r="I18715" s="31" t="s">
        <v>103</v>
      </c>
    </row>
    <row r="18716" spans="1:9" x14ac:dyDescent="0.3">
      <c r="A18716">
        <v>18758</v>
      </c>
      <c r="B18716">
        <v>9</v>
      </c>
      <c r="C18716">
        <v>302</v>
      </c>
      <c r="D18716" s="32">
        <v>0.55555555555555558</v>
      </c>
      <c r="E18716">
        <v>10000</v>
      </c>
      <c r="F18716">
        <v>1000</v>
      </c>
      <c r="G18716" s="31" t="s">
        <v>102</v>
      </c>
      <c r="H18716">
        <v>8</v>
      </c>
      <c r="I18716" s="31" t="s">
        <v>101</v>
      </c>
    </row>
    <row r="18717" spans="1:9" x14ac:dyDescent="0.3">
      <c r="A18717">
        <v>18759</v>
      </c>
      <c r="B18717">
        <v>7</v>
      </c>
      <c r="C18717">
        <v>302</v>
      </c>
      <c r="D18717" s="32">
        <v>0.55694444444444446</v>
      </c>
      <c r="E18717">
        <v>10000</v>
      </c>
      <c r="G18717" s="31" t="s">
        <v>102</v>
      </c>
      <c r="H18717">
        <v>8</v>
      </c>
      <c r="I18717" s="31" t="s">
        <v>106</v>
      </c>
    </row>
    <row r="18718" spans="1:9" x14ac:dyDescent="0.3">
      <c r="A18718">
        <v>18760</v>
      </c>
      <c r="B18718">
        <v>5</v>
      </c>
      <c r="C18718">
        <v>302</v>
      </c>
      <c r="D18718" s="32">
        <v>0.52083333333333337</v>
      </c>
      <c r="E18718">
        <v>10000</v>
      </c>
      <c r="G18718" s="31" t="s">
        <v>102</v>
      </c>
      <c r="H18718">
        <v>8</v>
      </c>
      <c r="I18718" s="31" t="s">
        <v>105</v>
      </c>
    </row>
    <row r="18719" spans="1:9" x14ac:dyDescent="0.3">
      <c r="A18719">
        <v>18761</v>
      </c>
      <c r="B18719">
        <v>3</v>
      </c>
      <c r="C18719">
        <v>302</v>
      </c>
      <c r="D18719" s="32">
        <v>0.54791666666666672</v>
      </c>
      <c r="E18719">
        <v>10000</v>
      </c>
      <c r="G18719" s="31" t="s">
        <v>102</v>
      </c>
      <c r="H18719">
        <v>9</v>
      </c>
      <c r="I18719" s="31" t="s">
        <v>104</v>
      </c>
    </row>
    <row r="18720" spans="1:9" x14ac:dyDescent="0.3">
      <c r="A18720">
        <v>18762</v>
      </c>
      <c r="B18720">
        <v>8</v>
      </c>
      <c r="C18720">
        <v>302</v>
      </c>
      <c r="D18720" s="32">
        <v>0.58125000000000004</v>
      </c>
      <c r="E18720">
        <v>10000</v>
      </c>
      <c r="G18720" s="31" t="s">
        <v>97</v>
      </c>
      <c r="H18720">
        <v>9</v>
      </c>
      <c r="I18720" s="31" t="s">
        <v>99</v>
      </c>
    </row>
    <row r="18721" spans="1:9" x14ac:dyDescent="0.3">
      <c r="A18721">
        <v>18763</v>
      </c>
      <c r="B18721">
        <v>4</v>
      </c>
      <c r="C18721">
        <v>302</v>
      </c>
      <c r="D18721" s="32">
        <v>0.5541666666666667</v>
      </c>
      <c r="E18721">
        <v>10000</v>
      </c>
      <c r="G18721" s="31" t="s">
        <v>97</v>
      </c>
      <c r="H18721">
        <v>9</v>
      </c>
      <c r="I18721" s="31" t="s">
        <v>103</v>
      </c>
    </row>
    <row r="18722" spans="1:9" x14ac:dyDescent="0.3">
      <c r="A18722">
        <v>18764</v>
      </c>
      <c r="B18722">
        <v>9</v>
      </c>
      <c r="C18722">
        <v>302</v>
      </c>
      <c r="D18722" s="32">
        <v>0.58125000000000004</v>
      </c>
      <c r="E18722">
        <v>10000</v>
      </c>
      <c r="F18722">
        <v>1000</v>
      </c>
      <c r="G18722" s="31" t="s">
        <v>102</v>
      </c>
      <c r="H18722">
        <v>9</v>
      </c>
      <c r="I18722" s="31" t="s">
        <v>101</v>
      </c>
    </row>
    <row r="18723" spans="1:9" x14ac:dyDescent="0.3">
      <c r="A18723">
        <v>18765</v>
      </c>
      <c r="B18723">
        <v>7</v>
      </c>
      <c r="C18723">
        <v>302</v>
      </c>
      <c r="D18723" s="32">
        <v>0.58402777777777781</v>
      </c>
      <c r="E18723">
        <v>10000</v>
      </c>
      <c r="G18723" s="31" t="s">
        <v>97</v>
      </c>
      <c r="H18723">
        <v>9</v>
      </c>
      <c r="I18723" s="31" t="s">
        <v>106</v>
      </c>
    </row>
    <row r="18724" spans="1:9" x14ac:dyDescent="0.3">
      <c r="A18724">
        <v>18766</v>
      </c>
      <c r="B18724">
        <v>5</v>
      </c>
      <c r="C18724">
        <v>302</v>
      </c>
      <c r="D18724" s="32">
        <v>0.54236111111111107</v>
      </c>
      <c r="E18724">
        <v>10000</v>
      </c>
      <c r="G18724" s="31" t="s">
        <v>102</v>
      </c>
      <c r="H18724">
        <v>9</v>
      </c>
      <c r="I18724" s="31" t="s">
        <v>105</v>
      </c>
    </row>
    <row r="18725" spans="1:9" x14ac:dyDescent="0.3">
      <c r="A18725">
        <v>18767</v>
      </c>
      <c r="B18725">
        <v>3</v>
      </c>
      <c r="C18725">
        <v>302</v>
      </c>
      <c r="D18725" s="32">
        <v>0.57152777777777775</v>
      </c>
      <c r="E18725">
        <v>10000</v>
      </c>
      <c r="F18725">
        <v>3000</v>
      </c>
      <c r="G18725" s="31" t="s">
        <v>97</v>
      </c>
      <c r="H18725">
        <v>10</v>
      </c>
      <c r="I18725" s="31" t="s">
        <v>104</v>
      </c>
    </row>
    <row r="18726" spans="1:9" x14ac:dyDescent="0.3">
      <c r="A18726">
        <v>18768</v>
      </c>
      <c r="B18726">
        <v>8</v>
      </c>
      <c r="C18726">
        <v>302</v>
      </c>
      <c r="D18726" s="32">
        <v>0.62430555555555556</v>
      </c>
      <c r="E18726">
        <v>10000</v>
      </c>
      <c r="G18726" s="31" t="s">
        <v>102</v>
      </c>
      <c r="H18726">
        <v>10</v>
      </c>
      <c r="I18726" s="31" t="s">
        <v>99</v>
      </c>
    </row>
    <row r="18727" spans="1:9" x14ac:dyDescent="0.3">
      <c r="A18727">
        <v>18769</v>
      </c>
      <c r="B18727">
        <v>4</v>
      </c>
      <c r="C18727">
        <v>302</v>
      </c>
      <c r="D18727" s="32">
        <v>0.57222222222222219</v>
      </c>
      <c r="E18727">
        <v>10000</v>
      </c>
      <c r="G18727" s="31" t="s">
        <v>102</v>
      </c>
      <c r="H18727">
        <v>10</v>
      </c>
      <c r="I18727" s="31" t="s">
        <v>103</v>
      </c>
    </row>
    <row r="18728" spans="1:9" x14ac:dyDescent="0.3">
      <c r="A18728">
        <v>18770</v>
      </c>
      <c r="B18728">
        <v>9</v>
      </c>
      <c r="C18728">
        <v>302</v>
      </c>
      <c r="D18728" s="32">
        <v>0.61875000000000002</v>
      </c>
      <c r="E18728">
        <v>13000</v>
      </c>
      <c r="F18728">
        <v>2600</v>
      </c>
      <c r="G18728" s="31" t="s">
        <v>97</v>
      </c>
      <c r="H18728">
        <v>10</v>
      </c>
      <c r="I18728" s="31" t="s">
        <v>101</v>
      </c>
    </row>
    <row r="18729" spans="1:9" x14ac:dyDescent="0.3">
      <c r="A18729">
        <v>18771</v>
      </c>
      <c r="B18729">
        <v>7</v>
      </c>
      <c r="C18729">
        <v>302</v>
      </c>
      <c r="D18729" s="32">
        <v>0.62916666666666665</v>
      </c>
      <c r="E18729">
        <v>10000</v>
      </c>
      <c r="G18729" s="31" t="s">
        <v>102</v>
      </c>
      <c r="H18729">
        <v>10</v>
      </c>
      <c r="I18729" s="31" t="s">
        <v>106</v>
      </c>
    </row>
    <row r="18730" spans="1:9" x14ac:dyDescent="0.3">
      <c r="A18730">
        <v>18772</v>
      </c>
      <c r="B18730">
        <v>5</v>
      </c>
      <c r="C18730">
        <v>302</v>
      </c>
      <c r="D18730" s="32">
        <v>0.56805555555555554</v>
      </c>
      <c r="E18730">
        <v>10000</v>
      </c>
      <c r="G18730" s="31" t="s">
        <v>97</v>
      </c>
      <c r="H18730">
        <v>10</v>
      </c>
      <c r="I18730" s="31" t="s">
        <v>105</v>
      </c>
    </row>
    <row r="18731" spans="1:9" x14ac:dyDescent="0.3">
      <c r="A18731">
        <v>18773</v>
      </c>
      <c r="B18731">
        <v>3</v>
      </c>
      <c r="C18731">
        <v>302</v>
      </c>
      <c r="D18731" s="32">
        <v>0.59166666666666667</v>
      </c>
      <c r="E18731">
        <v>10000</v>
      </c>
      <c r="G18731" s="31" t="s">
        <v>97</v>
      </c>
      <c r="H18731">
        <v>11</v>
      </c>
      <c r="I18731" s="31" t="s">
        <v>104</v>
      </c>
    </row>
    <row r="18732" spans="1:9" x14ac:dyDescent="0.3">
      <c r="A18732">
        <v>18774</v>
      </c>
      <c r="B18732">
        <v>8</v>
      </c>
      <c r="C18732">
        <v>302</v>
      </c>
      <c r="D18732" s="32">
        <v>0.6430555555555556</v>
      </c>
      <c r="E18732">
        <v>10000</v>
      </c>
      <c r="G18732" s="31" t="s">
        <v>97</v>
      </c>
      <c r="H18732">
        <v>11</v>
      </c>
      <c r="I18732" s="31" t="s">
        <v>99</v>
      </c>
    </row>
    <row r="18733" spans="1:9" x14ac:dyDescent="0.3">
      <c r="A18733">
        <v>18775</v>
      </c>
      <c r="B18733">
        <v>4</v>
      </c>
      <c r="C18733">
        <v>302</v>
      </c>
      <c r="D18733" s="32">
        <v>0.58819444444444446</v>
      </c>
      <c r="E18733">
        <v>10000</v>
      </c>
      <c r="G18733" s="31" t="s">
        <v>102</v>
      </c>
      <c r="H18733">
        <v>11</v>
      </c>
      <c r="I18733" s="31" t="s">
        <v>103</v>
      </c>
    </row>
    <row r="18734" spans="1:9" x14ac:dyDescent="0.3">
      <c r="A18734">
        <v>18776</v>
      </c>
      <c r="B18734">
        <v>9</v>
      </c>
      <c r="C18734">
        <v>302</v>
      </c>
      <c r="D18734" s="32">
        <v>0.64583333333333337</v>
      </c>
      <c r="E18734">
        <v>10000</v>
      </c>
      <c r="G18734" s="31" t="s">
        <v>97</v>
      </c>
      <c r="H18734">
        <v>11</v>
      </c>
      <c r="I18734" s="31" t="s">
        <v>101</v>
      </c>
    </row>
    <row r="18735" spans="1:9" x14ac:dyDescent="0.3">
      <c r="A18735">
        <v>18777</v>
      </c>
      <c r="B18735">
        <v>7</v>
      </c>
      <c r="C18735">
        <v>302</v>
      </c>
      <c r="D18735" s="32">
        <v>0.65277777777777779</v>
      </c>
      <c r="E18735">
        <v>10000</v>
      </c>
      <c r="F18735">
        <v>5000</v>
      </c>
      <c r="G18735" s="31" t="s">
        <v>97</v>
      </c>
      <c r="H18735">
        <v>11</v>
      </c>
      <c r="I18735" s="31" t="s">
        <v>106</v>
      </c>
    </row>
    <row r="18736" spans="1:9" x14ac:dyDescent="0.3">
      <c r="A18736">
        <v>18778</v>
      </c>
      <c r="B18736">
        <v>5</v>
      </c>
      <c r="C18736">
        <v>302</v>
      </c>
      <c r="D18736" s="32">
        <v>0.59305555555555556</v>
      </c>
      <c r="E18736">
        <v>10000</v>
      </c>
      <c r="G18736" s="31" t="s">
        <v>102</v>
      </c>
      <c r="H18736">
        <v>11</v>
      </c>
      <c r="I18736" s="31" t="s">
        <v>105</v>
      </c>
    </row>
    <row r="18737" spans="1:9" x14ac:dyDescent="0.3">
      <c r="A18737">
        <v>18779</v>
      </c>
      <c r="B18737">
        <v>3</v>
      </c>
      <c r="C18737">
        <v>302</v>
      </c>
      <c r="D18737" s="32">
        <v>0.62361111111111112</v>
      </c>
      <c r="E18737">
        <v>10000</v>
      </c>
      <c r="G18737" s="31" t="s">
        <v>97</v>
      </c>
      <c r="H18737">
        <v>12</v>
      </c>
      <c r="I18737" s="31" t="s">
        <v>104</v>
      </c>
    </row>
    <row r="18738" spans="1:9" x14ac:dyDescent="0.3">
      <c r="A18738">
        <v>18780</v>
      </c>
      <c r="B18738">
        <v>8</v>
      </c>
      <c r="C18738">
        <v>302</v>
      </c>
      <c r="D18738" s="32">
        <v>0.66388888888888886</v>
      </c>
      <c r="E18738">
        <v>10000</v>
      </c>
      <c r="F18738">
        <v>1000</v>
      </c>
      <c r="G18738" s="31" t="s">
        <v>102</v>
      </c>
      <c r="H18738">
        <v>12</v>
      </c>
      <c r="I18738" s="31" t="s">
        <v>99</v>
      </c>
    </row>
    <row r="18739" spans="1:9" x14ac:dyDescent="0.3">
      <c r="A18739">
        <v>18781</v>
      </c>
      <c r="B18739">
        <v>4</v>
      </c>
      <c r="C18739">
        <v>302</v>
      </c>
      <c r="D18739" s="32">
        <v>0.60555555555555551</v>
      </c>
      <c r="E18739">
        <v>10000</v>
      </c>
      <c r="G18739" s="31" t="s">
        <v>102</v>
      </c>
      <c r="H18739">
        <v>12</v>
      </c>
      <c r="I18739" s="31" t="s">
        <v>103</v>
      </c>
    </row>
    <row r="18740" spans="1:9" x14ac:dyDescent="0.3">
      <c r="A18740">
        <v>18782</v>
      </c>
      <c r="B18740">
        <v>9</v>
      </c>
      <c r="C18740">
        <v>302</v>
      </c>
      <c r="D18740" s="32">
        <v>0.67083333333333328</v>
      </c>
      <c r="E18740">
        <v>10000</v>
      </c>
      <c r="G18740" s="31" t="s">
        <v>102</v>
      </c>
      <c r="H18740">
        <v>12</v>
      </c>
      <c r="I18740" s="31" t="s">
        <v>101</v>
      </c>
    </row>
    <row r="18741" spans="1:9" x14ac:dyDescent="0.3">
      <c r="A18741">
        <v>18783</v>
      </c>
      <c r="B18741">
        <v>7</v>
      </c>
      <c r="C18741">
        <v>302</v>
      </c>
      <c r="D18741" s="32">
        <v>0.68888888888888888</v>
      </c>
      <c r="E18741">
        <v>10000</v>
      </c>
      <c r="G18741" s="31" t="s">
        <v>97</v>
      </c>
      <c r="H18741">
        <v>12</v>
      </c>
      <c r="I18741" s="31" t="s">
        <v>106</v>
      </c>
    </row>
    <row r="18742" spans="1:9" x14ac:dyDescent="0.3">
      <c r="A18742">
        <v>18784</v>
      </c>
      <c r="B18742">
        <v>5</v>
      </c>
      <c r="C18742">
        <v>302</v>
      </c>
      <c r="D18742" s="32">
        <v>0.61736111111111114</v>
      </c>
      <c r="E18742">
        <v>10000</v>
      </c>
      <c r="G18742" s="31" t="s">
        <v>102</v>
      </c>
      <c r="H18742">
        <v>12</v>
      </c>
      <c r="I18742" s="31" t="s">
        <v>105</v>
      </c>
    </row>
    <row r="18743" spans="1:9" x14ac:dyDescent="0.3">
      <c r="A18743">
        <v>18785</v>
      </c>
      <c r="B18743">
        <v>3</v>
      </c>
      <c r="C18743">
        <v>302</v>
      </c>
      <c r="D18743" s="32">
        <v>0.64861111111111114</v>
      </c>
      <c r="E18743">
        <v>10000</v>
      </c>
      <c r="F18743">
        <v>2000</v>
      </c>
      <c r="G18743" s="31" t="s">
        <v>102</v>
      </c>
      <c r="H18743">
        <v>13</v>
      </c>
      <c r="I18743" s="31" t="s">
        <v>104</v>
      </c>
    </row>
    <row r="18744" spans="1:9" x14ac:dyDescent="0.3">
      <c r="A18744">
        <v>18786</v>
      </c>
      <c r="B18744">
        <v>8</v>
      </c>
      <c r="C18744">
        <v>302</v>
      </c>
      <c r="D18744" s="32">
        <v>0.69027777777777777</v>
      </c>
      <c r="E18744">
        <v>10000</v>
      </c>
      <c r="G18744" s="31" t="s">
        <v>97</v>
      </c>
      <c r="H18744">
        <v>13</v>
      </c>
      <c r="I18744" s="31" t="s">
        <v>99</v>
      </c>
    </row>
    <row r="18745" spans="1:9" x14ac:dyDescent="0.3">
      <c r="A18745">
        <v>18787</v>
      </c>
      <c r="B18745">
        <v>4</v>
      </c>
      <c r="C18745">
        <v>302</v>
      </c>
      <c r="D18745" s="32">
        <v>0.62916666666666665</v>
      </c>
      <c r="E18745">
        <v>10000</v>
      </c>
      <c r="G18745" s="31" t="s">
        <v>102</v>
      </c>
      <c r="H18745">
        <v>13</v>
      </c>
      <c r="I18745" s="31" t="s">
        <v>103</v>
      </c>
    </row>
    <row r="18746" spans="1:9" x14ac:dyDescent="0.3">
      <c r="A18746">
        <v>18788</v>
      </c>
      <c r="B18746">
        <v>9</v>
      </c>
      <c r="C18746">
        <v>302</v>
      </c>
      <c r="D18746" s="32">
        <v>0.72152777777777777</v>
      </c>
      <c r="E18746">
        <v>10000</v>
      </c>
      <c r="G18746" s="31" t="s">
        <v>97</v>
      </c>
      <c r="H18746">
        <v>13</v>
      </c>
      <c r="I18746" s="31" t="s">
        <v>101</v>
      </c>
    </row>
    <row r="18747" spans="1:9" x14ac:dyDescent="0.3">
      <c r="A18747">
        <v>18789</v>
      </c>
      <c r="B18747">
        <v>7</v>
      </c>
      <c r="C18747">
        <v>302</v>
      </c>
      <c r="D18747" s="32">
        <v>0.70833333333333337</v>
      </c>
      <c r="E18747">
        <v>10000</v>
      </c>
      <c r="G18747" s="31" t="s">
        <v>102</v>
      </c>
      <c r="H18747">
        <v>13</v>
      </c>
      <c r="I18747" s="31" t="s">
        <v>106</v>
      </c>
    </row>
    <row r="18748" spans="1:9" x14ac:dyDescent="0.3">
      <c r="A18748">
        <v>18790</v>
      </c>
      <c r="B18748">
        <v>5</v>
      </c>
      <c r="C18748">
        <v>302</v>
      </c>
      <c r="D18748" s="32">
        <v>0.63888888888888884</v>
      </c>
      <c r="E18748">
        <v>10000</v>
      </c>
      <c r="G18748" s="31" t="s">
        <v>102</v>
      </c>
      <c r="H18748">
        <v>13</v>
      </c>
      <c r="I18748" s="31" t="s">
        <v>105</v>
      </c>
    </row>
    <row r="18749" spans="1:9" x14ac:dyDescent="0.3">
      <c r="A18749">
        <v>18791</v>
      </c>
      <c r="B18749">
        <v>3</v>
      </c>
      <c r="C18749">
        <v>302</v>
      </c>
      <c r="D18749" s="32">
        <v>0.75208333333333333</v>
      </c>
      <c r="E18749">
        <v>10000</v>
      </c>
      <c r="G18749" s="31" t="s">
        <v>97</v>
      </c>
      <c r="H18749">
        <v>14</v>
      </c>
      <c r="I18749" s="31" t="s">
        <v>104</v>
      </c>
    </row>
    <row r="18750" spans="1:9" x14ac:dyDescent="0.3">
      <c r="A18750">
        <v>18792</v>
      </c>
      <c r="B18750">
        <v>8</v>
      </c>
      <c r="C18750">
        <v>302</v>
      </c>
      <c r="D18750" s="32">
        <v>0.70763888888888893</v>
      </c>
      <c r="E18750">
        <v>10000</v>
      </c>
      <c r="G18750" s="31" t="s">
        <v>97</v>
      </c>
      <c r="H18750">
        <v>14</v>
      </c>
      <c r="I18750" s="31" t="s">
        <v>99</v>
      </c>
    </row>
    <row r="18751" spans="1:9" x14ac:dyDescent="0.3">
      <c r="A18751">
        <v>18793</v>
      </c>
      <c r="B18751">
        <v>4</v>
      </c>
      <c r="C18751">
        <v>302</v>
      </c>
      <c r="D18751" s="32">
        <v>0.65</v>
      </c>
      <c r="E18751">
        <v>10000</v>
      </c>
      <c r="G18751" s="31" t="s">
        <v>97</v>
      </c>
      <c r="H18751">
        <v>14</v>
      </c>
      <c r="I18751" s="31" t="s">
        <v>103</v>
      </c>
    </row>
    <row r="18752" spans="1:9" x14ac:dyDescent="0.3">
      <c r="A18752">
        <v>18794</v>
      </c>
      <c r="B18752">
        <v>9</v>
      </c>
      <c r="C18752">
        <v>302</v>
      </c>
      <c r="D18752" s="32">
        <v>0.75416666666666665</v>
      </c>
      <c r="E18752">
        <v>10000</v>
      </c>
      <c r="G18752" s="31" t="s">
        <v>97</v>
      </c>
      <c r="H18752">
        <v>14</v>
      </c>
      <c r="I18752" s="31" t="s">
        <v>101</v>
      </c>
    </row>
    <row r="18753" spans="1:9" x14ac:dyDescent="0.3">
      <c r="A18753">
        <v>18795</v>
      </c>
      <c r="B18753">
        <v>7</v>
      </c>
      <c r="C18753">
        <v>302</v>
      </c>
      <c r="D18753" s="32">
        <v>0.72430555555555554</v>
      </c>
      <c r="E18753">
        <v>10000</v>
      </c>
      <c r="G18753" s="31" t="s">
        <v>97</v>
      </c>
      <c r="H18753">
        <v>14</v>
      </c>
      <c r="I18753" s="31" t="s">
        <v>106</v>
      </c>
    </row>
    <row r="18754" spans="1:9" x14ac:dyDescent="0.3">
      <c r="A18754">
        <v>18796</v>
      </c>
      <c r="B18754">
        <v>5</v>
      </c>
      <c r="C18754">
        <v>302</v>
      </c>
      <c r="D18754" s="32">
        <v>0.65833333333333333</v>
      </c>
      <c r="E18754">
        <v>10000</v>
      </c>
      <c r="G18754" s="31" t="s">
        <v>97</v>
      </c>
      <c r="H18754">
        <v>14</v>
      </c>
      <c r="I18754" s="31" t="s">
        <v>105</v>
      </c>
    </row>
    <row r="18755" spans="1:9" x14ac:dyDescent="0.3">
      <c r="A18755">
        <v>18797</v>
      </c>
      <c r="B18755">
        <v>3</v>
      </c>
      <c r="C18755">
        <v>302</v>
      </c>
      <c r="D18755" s="32">
        <v>0.75208333333333333</v>
      </c>
      <c r="E18755">
        <v>10000</v>
      </c>
      <c r="G18755" s="31" t="s">
        <v>97</v>
      </c>
      <c r="H18755">
        <v>15</v>
      </c>
      <c r="I18755" s="31" t="s">
        <v>104</v>
      </c>
    </row>
    <row r="18756" spans="1:9" x14ac:dyDescent="0.3">
      <c r="A18756">
        <v>18798</v>
      </c>
      <c r="B18756">
        <v>8</v>
      </c>
      <c r="C18756">
        <v>302</v>
      </c>
      <c r="D18756" s="32">
        <v>0.73958333333333337</v>
      </c>
      <c r="E18756">
        <v>10000</v>
      </c>
      <c r="G18756" s="31" t="s">
        <v>97</v>
      </c>
      <c r="H18756">
        <v>15</v>
      </c>
      <c r="I18756" s="31" t="s">
        <v>99</v>
      </c>
    </row>
    <row r="18757" spans="1:9" x14ac:dyDescent="0.3">
      <c r="A18757">
        <v>18799</v>
      </c>
      <c r="B18757">
        <v>4</v>
      </c>
      <c r="C18757">
        <v>302</v>
      </c>
      <c r="D18757" s="32">
        <v>0.66180555555555554</v>
      </c>
      <c r="E18757">
        <v>10000</v>
      </c>
      <c r="G18757" s="31" t="s">
        <v>102</v>
      </c>
      <c r="H18757">
        <v>15</v>
      </c>
      <c r="I18757" s="31" t="s">
        <v>103</v>
      </c>
    </row>
    <row r="18758" spans="1:9" x14ac:dyDescent="0.3">
      <c r="A18758">
        <v>18800</v>
      </c>
      <c r="B18758">
        <v>9</v>
      </c>
      <c r="C18758">
        <v>302</v>
      </c>
      <c r="D18758" s="32">
        <v>0.78749999999999998</v>
      </c>
      <c r="E18758">
        <v>10000</v>
      </c>
      <c r="G18758" s="31" t="s">
        <v>97</v>
      </c>
      <c r="H18758">
        <v>15</v>
      </c>
      <c r="I18758" s="31" t="s">
        <v>101</v>
      </c>
    </row>
    <row r="18759" spans="1:9" x14ac:dyDescent="0.3">
      <c r="A18759">
        <v>18801</v>
      </c>
      <c r="B18759">
        <v>7</v>
      </c>
      <c r="C18759">
        <v>302</v>
      </c>
      <c r="D18759" s="32">
        <v>0.75902777777777775</v>
      </c>
      <c r="E18759">
        <v>10000</v>
      </c>
      <c r="G18759" s="31" t="s">
        <v>97</v>
      </c>
      <c r="H18759">
        <v>15</v>
      </c>
      <c r="I18759" s="31" t="s">
        <v>106</v>
      </c>
    </row>
    <row r="18760" spans="1:9" x14ac:dyDescent="0.3">
      <c r="A18760">
        <v>18802</v>
      </c>
      <c r="B18760">
        <v>5</v>
      </c>
      <c r="C18760">
        <v>302</v>
      </c>
      <c r="D18760" s="32">
        <v>0.69930555555555551</v>
      </c>
      <c r="E18760">
        <v>10000</v>
      </c>
      <c r="G18760" s="31" t="s">
        <v>97</v>
      </c>
      <c r="H18760">
        <v>15</v>
      </c>
      <c r="I18760" s="31" t="s">
        <v>105</v>
      </c>
    </row>
    <row r="18761" spans="1:9" x14ac:dyDescent="0.3">
      <c r="A18761">
        <v>18803</v>
      </c>
      <c r="B18761">
        <v>3</v>
      </c>
      <c r="C18761">
        <v>302</v>
      </c>
      <c r="D18761" s="32">
        <v>0.77708333333333335</v>
      </c>
      <c r="E18761">
        <v>10000</v>
      </c>
      <c r="G18761" s="31" t="s">
        <v>97</v>
      </c>
      <c r="H18761">
        <v>16</v>
      </c>
      <c r="I18761" s="31" t="s">
        <v>104</v>
      </c>
    </row>
    <row r="18762" spans="1:9" x14ac:dyDescent="0.3">
      <c r="A18762">
        <v>18804</v>
      </c>
      <c r="B18762">
        <v>8</v>
      </c>
      <c r="C18762">
        <v>302</v>
      </c>
      <c r="D18762" s="32">
        <v>0.75347222222222221</v>
      </c>
      <c r="E18762">
        <v>10000</v>
      </c>
      <c r="G18762" s="31" t="s">
        <v>102</v>
      </c>
      <c r="H18762">
        <v>16</v>
      </c>
      <c r="I18762" s="31" t="s">
        <v>99</v>
      </c>
    </row>
    <row r="18763" spans="1:9" x14ac:dyDescent="0.3">
      <c r="A18763">
        <v>18805</v>
      </c>
      <c r="B18763">
        <v>4</v>
      </c>
      <c r="C18763">
        <v>302</v>
      </c>
      <c r="D18763" s="32">
        <v>0.68472222222222223</v>
      </c>
      <c r="E18763">
        <v>10000</v>
      </c>
      <c r="G18763" s="31" t="s">
        <v>97</v>
      </c>
      <c r="H18763">
        <v>16</v>
      </c>
      <c r="I18763" s="31" t="s">
        <v>103</v>
      </c>
    </row>
    <row r="18764" spans="1:9" x14ac:dyDescent="0.3">
      <c r="A18764">
        <v>18806</v>
      </c>
      <c r="B18764">
        <v>9</v>
      </c>
      <c r="C18764">
        <v>302</v>
      </c>
      <c r="D18764" s="32">
        <v>0.80972222222222223</v>
      </c>
      <c r="E18764">
        <v>10000</v>
      </c>
      <c r="G18764" s="31" t="s">
        <v>97</v>
      </c>
      <c r="H18764">
        <v>16</v>
      </c>
      <c r="I18764" s="31" t="s">
        <v>101</v>
      </c>
    </row>
    <row r="18765" spans="1:9" x14ac:dyDescent="0.3">
      <c r="A18765">
        <v>18807</v>
      </c>
      <c r="B18765">
        <v>7</v>
      </c>
      <c r="C18765">
        <v>302</v>
      </c>
      <c r="D18765" s="32">
        <v>0.77986111111111112</v>
      </c>
      <c r="E18765">
        <v>10000</v>
      </c>
      <c r="G18765" s="31" t="s">
        <v>97</v>
      </c>
      <c r="H18765">
        <v>16</v>
      </c>
      <c r="I18765" s="31" t="s">
        <v>106</v>
      </c>
    </row>
    <row r="18766" spans="1:9" x14ac:dyDescent="0.3">
      <c r="A18766">
        <v>18808</v>
      </c>
      <c r="B18766">
        <v>5</v>
      </c>
      <c r="C18766">
        <v>302</v>
      </c>
      <c r="D18766" s="32">
        <v>0.71736111111111112</v>
      </c>
      <c r="E18766">
        <v>10000</v>
      </c>
      <c r="G18766" s="31" t="s">
        <v>97</v>
      </c>
      <c r="H18766">
        <v>16</v>
      </c>
      <c r="I18766" s="31" t="s">
        <v>105</v>
      </c>
    </row>
    <row r="18767" spans="1:9" x14ac:dyDescent="0.3">
      <c r="A18767">
        <v>18809</v>
      </c>
      <c r="B18767">
        <v>3</v>
      </c>
      <c r="C18767">
        <v>302</v>
      </c>
      <c r="D18767" s="32">
        <v>0.79027777777777775</v>
      </c>
      <c r="E18767">
        <v>10000</v>
      </c>
      <c r="G18767" s="31" t="s">
        <v>102</v>
      </c>
      <c r="H18767">
        <v>17</v>
      </c>
      <c r="I18767" s="31" t="s">
        <v>104</v>
      </c>
    </row>
    <row r="18768" spans="1:9" x14ac:dyDescent="0.3">
      <c r="A18768">
        <v>18810</v>
      </c>
      <c r="B18768">
        <v>8</v>
      </c>
      <c r="C18768">
        <v>302</v>
      </c>
      <c r="D18768" s="32">
        <v>0.77500000000000002</v>
      </c>
      <c r="E18768">
        <v>10000</v>
      </c>
      <c r="G18768" s="31" t="s">
        <v>102</v>
      </c>
      <c r="H18768">
        <v>17</v>
      </c>
      <c r="I18768" s="31" t="s">
        <v>99</v>
      </c>
    </row>
    <row r="18769" spans="1:9" x14ac:dyDescent="0.3">
      <c r="A18769">
        <v>18811</v>
      </c>
      <c r="B18769">
        <v>4</v>
      </c>
      <c r="C18769">
        <v>302</v>
      </c>
      <c r="D18769" s="32">
        <v>0.7055555555555556</v>
      </c>
      <c r="E18769">
        <v>10000</v>
      </c>
      <c r="F18769">
        <v>2000</v>
      </c>
      <c r="G18769" s="31" t="s">
        <v>97</v>
      </c>
      <c r="H18769">
        <v>17</v>
      </c>
      <c r="I18769" s="31" t="s">
        <v>103</v>
      </c>
    </row>
    <row r="18770" spans="1:9" x14ac:dyDescent="0.3">
      <c r="A18770">
        <v>18812</v>
      </c>
      <c r="B18770">
        <v>9</v>
      </c>
      <c r="C18770">
        <v>302</v>
      </c>
      <c r="D18770" s="32">
        <v>0.83888888888888891</v>
      </c>
      <c r="E18770">
        <v>10000</v>
      </c>
      <c r="G18770" s="31" t="s">
        <v>102</v>
      </c>
      <c r="H18770">
        <v>17</v>
      </c>
      <c r="I18770" s="31" t="s">
        <v>101</v>
      </c>
    </row>
    <row r="18771" spans="1:9" x14ac:dyDescent="0.3">
      <c r="A18771">
        <v>18813</v>
      </c>
      <c r="B18771">
        <v>7</v>
      </c>
      <c r="C18771">
        <v>302</v>
      </c>
      <c r="D18771" s="32">
        <v>0.80555555555555558</v>
      </c>
      <c r="E18771">
        <v>10000</v>
      </c>
      <c r="G18771" s="31" t="s">
        <v>97</v>
      </c>
      <c r="H18771">
        <v>17</v>
      </c>
      <c r="I18771" s="31" t="s">
        <v>106</v>
      </c>
    </row>
    <row r="18772" spans="1:9" x14ac:dyDescent="0.3">
      <c r="A18772">
        <v>18814</v>
      </c>
      <c r="B18772">
        <v>5</v>
      </c>
      <c r="C18772">
        <v>302</v>
      </c>
      <c r="D18772" s="32">
        <v>0.73402777777777772</v>
      </c>
      <c r="E18772">
        <v>10000</v>
      </c>
      <c r="G18772" s="31" t="s">
        <v>97</v>
      </c>
      <c r="H18772">
        <v>17</v>
      </c>
      <c r="I18772" s="31" t="s">
        <v>105</v>
      </c>
    </row>
    <row r="18773" spans="1:9" x14ac:dyDescent="0.3">
      <c r="A18773">
        <v>18815</v>
      </c>
      <c r="B18773">
        <v>3</v>
      </c>
      <c r="C18773">
        <v>302</v>
      </c>
      <c r="D18773" s="32">
        <v>0.84444444444444444</v>
      </c>
      <c r="E18773">
        <v>13000</v>
      </c>
      <c r="G18773" s="31" t="s">
        <v>102</v>
      </c>
      <c r="H18773">
        <v>18</v>
      </c>
      <c r="I18773" s="31" t="s">
        <v>104</v>
      </c>
    </row>
    <row r="18774" spans="1:9" x14ac:dyDescent="0.3">
      <c r="A18774">
        <v>18816</v>
      </c>
      <c r="B18774">
        <v>8</v>
      </c>
      <c r="C18774">
        <v>302</v>
      </c>
      <c r="D18774" s="32">
        <v>0.8</v>
      </c>
      <c r="E18774">
        <v>10000</v>
      </c>
      <c r="G18774" s="31" t="s">
        <v>102</v>
      </c>
      <c r="H18774">
        <v>18</v>
      </c>
      <c r="I18774" s="31" t="s">
        <v>99</v>
      </c>
    </row>
    <row r="18775" spans="1:9" x14ac:dyDescent="0.3">
      <c r="A18775">
        <v>18817</v>
      </c>
      <c r="B18775">
        <v>4</v>
      </c>
      <c r="C18775">
        <v>302</v>
      </c>
      <c r="D18775" s="32">
        <v>0.73819444444444449</v>
      </c>
      <c r="E18775">
        <v>10000</v>
      </c>
      <c r="G18775" s="31" t="s">
        <v>102</v>
      </c>
      <c r="H18775">
        <v>18</v>
      </c>
      <c r="I18775" s="31" t="s">
        <v>103</v>
      </c>
    </row>
    <row r="18776" spans="1:9" x14ac:dyDescent="0.3">
      <c r="A18776">
        <v>18818</v>
      </c>
      <c r="B18776">
        <v>7</v>
      </c>
      <c r="C18776">
        <v>302</v>
      </c>
      <c r="D18776" s="32">
        <v>0.82291666666666663</v>
      </c>
      <c r="E18776">
        <v>10000</v>
      </c>
      <c r="G18776" s="31" t="s">
        <v>97</v>
      </c>
      <c r="H18776">
        <v>18</v>
      </c>
      <c r="I18776" s="31" t="s">
        <v>106</v>
      </c>
    </row>
    <row r="18777" spans="1:9" x14ac:dyDescent="0.3">
      <c r="A18777">
        <v>18819</v>
      </c>
      <c r="B18777">
        <v>5</v>
      </c>
      <c r="C18777">
        <v>302</v>
      </c>
      <c r="D18777" s="32">
        <v>0.75069444444444444</v>
      </c>
      <c r="E18777">
        <v>10000</v>
      </c>
      <c r="G18777" s="31" t="s">
        <v>97</v>
      </c>
      <c r="H18777">
        <v>18</v>
      </c>
      <c r="I18777" s="31" t="s">
        <v>105</v>
      </c>
    </row>
    <row r="18778" spans="1:9" x14ac:dyDescent="0.3">
      <c r="A18778">
        <v>18820</v>
      </c>
      <c r="B18778">
        <v>8</v>
      </c>
      <c r="C18778">
        <v>302</v>
      </c>
      <c r="D18778" s="32">
        <v>0.81388888888888888</v>
      </c>
      <c r="E18778">
        <v>10000</v>
      </c>
      <c r="G18778" s="31" t="s">
        <v>97</v>
      </c>
      <c r="H18778">
        <v>19</v>
      </c>
      <c r="I18778" s="31" t="s">
        <v>99</v>
      </c>
    </row>
    <row r="18779" spans="1:9" x14ac:dyDescent="0.3">
      <c r="A18779">
        <v>18821</v>
      </c>
      <c r="B18779">
        <v>4</v>
      </c>
      <c r="C18779">
        <v>302</v>
      </c>
      <c r="D18779" s="32">
        <v>0.76111111111111107</v>
      </c>
      <c r="E18779">
        <v>10000</v>
      </c>
      <c r="G18779" s="31" t="s">
        <v>97</v>
      </c>
      <c r="H18779">
        <v>19</v>
      </c>
      <c r="I18779" s="31" t="s">
        <v>103</v>
      </c>
    </row>
    <row r="18780" spans="1:9" x14ac:dyDescent="0.3">
      <c r="A18780">
        <v>18822</v>
      </c>
      <c r="B18780">
        <v>7</v>
      </c>
      <c r="C18780">
        <v>302</v>
      </c>
      <c r="D18780" s="32">
        <v>0.8520833333333333</v>
      </c>
      <c r="E18780">
        <v>10000</v>
      </c>
      <c r="G18780" s="31" t="s">
        <v>97</v>
      </c>
      <c r="H18780">
        <v>19</v>
      </c>
      <c r="I18780" s="31" t="s">
        <v>106</v>
      </c>
    </row>
    <row r="18781" spans="1:9" x14ac:dyDescent="0.3">
      <c r="A18781">
        <v>18823</v>
      </c>
      <c r="B18781">
        <v>5</v>
      </c>
      <c r="C18781">
        <v>302</v>
      </c>
      <c r="D18781" s="32">
        <v>0.76666666666666672</v>
      </c>
      <c r="E18781">
        <v>10000</v>
      </c>
      <c r="G18781" s="31" t="s">
        <v>97</v>
      </c>
      <c r="H18781">
        <v>19</v>
      </c>
      <c r="I18781" s="31" t="s">
        <v>105</v>
      </c>
    </row>
    <row r="18782" spans="1:9" x14ac:dyDescent="0.3">
      <c r="A18782">
        <v>18824</v>
      </c>
      <c r="B18782">
        <v>8</v>
      </c>
      <c r="C18782">
        <v>302</v>
      </c>
      <c r="D18782" s="32">
        <v>0.82708333333333328</v>
      </c>
      <c r="E18782">
        <v>10000</v>
      </c>
      <c r="G18782" s="31" t="s">
        <v>97</v>
      </c>
      <c r="H18782">
        <v>20</v>
      </c>
      <c r="I18782" s="31" t="s">
        <v>99</v>
      </c>
    </row>
    <row r="18783" spans="1:9" x14ac:dyDescent="0.3">
      <c r="A18783">
        <v>18825</v>
      </c>
      <c r="B18783">
        <v>4</v>
      </c>
      <c r="C18783">
        <v>302</v>
      </c>
      <c r="D18783" s="32">
        <v>0.77916666666666667</v>
      </c>
      <c r="E18783">
        <v>10000</v>
      </c>
      <c r="G18783" s="31" t="s">
        <v>97</v>
      </c>
      <c r="H18783">
        <v>20</v>
      </c>
      <c r="I18783" s="31" t="s">
        <v>103</v>
      </c>
    </row>
    <row r="18784" spans="1:9" x14ac:dyDescent="0.3">
      <c r="A18784">
        <v>18826</v>
      </c>
      <c r="B18784">
        <v>5</v>
      </c>
      <c r="C18784">
        <v>302</v>
      </c>
      <c r="D18784" s="32">
        <v>0.78194444444444444</v>
      </c>
      <c r="E18784">
        <v>10000</v>
      </c>
      <c r="G18784" s="31" t="s">
        <v>97</v>
      </c>
      <c r="H18784">
        <v>20</v>
      </c>
      <c r="I18784" s="31" t="s">
        <v>105</v>
      </c>
    </row>
    <row r="18785" spans="1:9" x14ac:dyDescent="0.3">
      <c r="A18785">
        <v>18827</v>
      </c>
      <c r="B18785">
        <v>8</v>
      </c>
      <c r="C18785">
        <v>302</v>
      </c>
      <c r="D18785" s="32">
        <v>0.85416666666666663</v>
      </c>
      <c r="E18785">
        <v>10000</v>
      </c>
      <c r="G18785" s="31" t="s">
        <v>97</v>
      </c>
      <c r="H18785">
        <v>21</v>
      </c>
      <c r="I18785" s="31" t="s">
        <v>99</v>
      </c>
    </row>
    <row r="18786" spans="1:9" x14ac:dyDescent="0.3">
      <c r="A18786">
        <v>18828</v>
      </c>
      <c r="B18786">
        <v>4</v>
      </c>
      <c r="C18786">
        <v>302</v>
      </c>
      <c r="D18786" s="32">
        <v>0.79583333333333328</v>
      </c>
      <c r="E18786">
        <v>10000</v>
      </c>
      <c r="G18786" s="31" t="s">
        <v>97</v>
      </c>
      <c r="H18786">
        <v>21</v>
      </c>
      <c r="I18786" s="31" t="s">
        <v>103</v>
      </c>
    </row>
    <row r="18787" spans="1:9" x14ac:dyDescent="0.3">
      <c r="A18787">
        <v>18829</v>
      </c>
      <c r="B18787">
        <v>5</v>
      </c>
      <c r="C18787">
        <v>302</v>
      </c>
      <c r="D18787" s="32">
        <v>0.80277777777777781</v>
      </c>
      <c r="E18787">
        <v>10000</v>
      </c>
      <c r="G18787" s="31" t="s">
        <v>102</v>
      </c>
      <c r="H18787">
        <v>21</v>
      </c>
      <c r="I18787" s="31" t="s">
        <v>105</v>
      </c>
    </row>
    <row r="18788" spans="1:9" x14ac:dyDescent="0.3">
      <c r="A18788">
        <v>18830</v>
      </c>
      <c r="B18788">
        <v>4</v>
      </c>
      <c r="C18788">
        <v>302</v>
      </c>
      <c r="D18788" s="32">
        <v>0.82708333333333328</v>
      </c>
      <c r="E18788">
        <v>10000</v>
      </c>
      <c r="F18788">
        <v>5000</v>
      </c>
      <c r="G18788" s="31" t="s">
        <v>97</v>
      </c>
      <c r="H18788">
        <v>22</v>
      </c>
      <c r="I18788" s="31" t="s">
        <v>103</v>
      </c>
    </row>
    <row r="18789" spans="1:9" x14ac:dyDescent="0.3">
      <c r="A18789">
        <v>18831</v>
      </c>
      <c r="B18789">
        <v>5</v>
      </c>
      <c r="C18789">
        <v>302</v>
      </c>
      <c r="D18789" s="32">
        <v>0.82499999999999996</v>
      </c>
      <c r="E18789">
        <v>10000</v>
      </c>
      <c r="G18789" s="31" t="s">
        <v>102</v>
      </c>
      <c r="H18789">
        <v>22</v>
      </c>
      <c r="I18789" s="31" t="s">
        <v>105</v>
      </c>
    </row>
    <row r="18790" spans="1:9" x14ac:dyDescent="0.3">
      <c r="A18790">
        <v>18832</v>
      </c>
      <c r="B18790">
        <v>4</v>
      </c>
      <c r="C18790">
        <v>302</v>
      </c>
      <c r="D18790" s="32">
        <v>0.84305555555555556</v>
      </c>
      <c r="E18790">
        <v>10000</v>
      </c>
      <c r="G18790" s="31" t="s">
        <v>97</v>
      </c>
      <c r="H18790">
        <v>23</v>
      </c>
      <c r="I18790" s="31" t="s">
        <v>103</v>
      </c>
    </row>
    <row r="18791" spans="1:9" x14ac:dyDescent="0.3">
      <c r="A18791">
        <v>18833</v>
      </c>
      <c r="B18791">
        <v>5</v>
      </c>
      <c r="C18791">
        <v>302</v>
      </c>
      <c r="D18791" s="32">
        <v>0.85833333333333328</v>
      </c>
      <c r="E18791">
        <v>10000</v>
      </c>
      <c r="G18791" s="31" t="s">
        <v>102</v>
      </c>
      <c r="H18791">
        <v>23</v>
      </c>
      <c r="I18791" s="31" t="s">
        <v>105</v>
      </c>
    </row>
    <row r="18792" spans="1:9" x14ac:dyDescent="0.3">
      <c r="A18792">
        <v>18834</v>
      </c>
      <c r="B18792">
        <v>3</v>
      </c>
      <c r="C18792">
        <v>303</v>
      </c>
      <c r="D18792" s="32">
        <v>0.40902777777777777</v>
      </c>
      <c r="E18792">
        <v>13000</v>
      </c>
      <c r="F18792">
        <v>2500</v>
      </c>
      <c r="G18792" s="31" t="s">
        <v>97</v>
      </c>
      <c r="H18792">
        <v>4</v>
      </c>
      <c r="I18792" s="31" t="s">
        <v>104</v>
      </c>
    </row>
    <row r="18793" spans="1:9" x14ac:dyDescent="0.3">
      <c r="A18793">
        <v>18835</v>
      </c>
      <c r="B18793">
        <v>8</v>
      </c>
      <c r="C18793">
        <v>303</v>
      </c>
      <c r="D18793" s="32">
        <v>0.42430555555555555</v>
      </c>
      <c r="E18793">
        <v>10000</v>
      </c>
      <c r="F18793">
        <v>1500</v>
      </c>
      <c r="G18793" s="31" t="s">
        <v>102</v>
      </c>
      <c r="H18793">
        <v>4</v>
      </c>
      <c r="I18793" s="31" t="s">
        <v>99</v>
      </c>
    </row>
    <row r="18794" spans="1:9" x14ac:dyDescent="0.3">
      <c r="A18794">
        <v>18836</v>
      </c>
      <c r="B18794">
        <v>4</v>
      </c>
      <c r="C18794">
        <v>303</v>
      </c>
      <c r="D18794" s="32">
        <v>0.39791666666666664</v>
      </c>
      <c r="E18794">
        <v>10000</v>
      </c>
      <c r="F18794">
        <v>2000</v>
      </c>
      <c r="G18794" s="31" t="s">
        <v>102</v>
      </c>
      <c r="H18794">
        <v>4</v>
      </c>
      <c r="I18794" s="31" t="s">
        <v>103</v>
      </c>
    </row>
    <row r="18795" spans="1:9" x14ac:dyDescent="0.3">
      <c r="A18795">
        <v>18837</v>
      </c>
      <c r="B18795">
        <v>9</v>
      </c>
      <c r="C18795">
        <v>303</v>
      </c>
      <c r="D18795" s="32">
        <v>0.40625</v>
      </c>
      <c r="E18795">
        <v>10000</v>
      </c>
      <c r="G18795" s="31" t="s">
        <v>102</v>
      </c>
      <c r="H18795">
        <v>4</v>
      </c>
      <c r="I18795" s="31" t="s">
        <v>101</v>
      </c>
    </row>
    <row r="18796" spans="1:9" x14ac:dyDescent="0.3">
      <c r="A18796">
        <v>18838</v>
      </c>
      <c r="B18796">
        <v>7</v>
      </c>
      <c r="C18796">
        <v>303</v>
      </c>
      <c r="D18796" s="32">
        <v>0.41666666666666669</v>
      </c>
      <c r="E18796">
        <v>10000</v>
      </c>
      <c r="F18796">
        <v>2000</v>
      </c>
      <c r="G18796" s="31" t="s">
        <v>97</v>
      </c>
      <c r="H18796">
        <v>4</v>
      </c>
      <c r="I18796" s="31" t="s">
        <v>106</v>
      </c>
    </row>
    <row r="18797" spans="1:9" x14ac:dyDescent="0.3">
      <c r="A18797">
        <v>18839</v>
      </c>
      <c r="B18797">
        <v>5</v>
      </c>
      <c r="C18797">
        <v>303</v>
      </c>
      <c r="D18797" s="32">
        <v>0.40069444444444446</v>
      </c>
      <c r="E18797">
        <v>10000</v>
      </c>
      <c r="G18797" s="31" t="s">
        <v>102</v>
      </c>
      <c r="H18797">
        <v>4</v>
      </c>
      <c r="I18797" s="31" t="s">
        <v>105</v>
      </c>
    </row>
    <row r="18798" spans="1:9" x14ac:dyDescent="0.3">
      <c r="A18798">
        <v>18840</v>
      </c>
      <c r="B18798">
        <v>3</v>
      </c>
      <c r="C18798">
        <v>303</v>
      </c>
      <c r="D18798" s="32">
        <v>0.44791666666666669</v>
      </c>
      <c r="E18798">
        <v>13000</v>
      </c>
      <c r="G18798" s="31" t="s">
        <v>97</v>
      </c>
      <c r="H18798">
        <v>5</v>
      </c>
      <c r="I18798" s="31" t="s">
        <v>104</v>
      </c>
    </row>
    <row r="18799" spans="1:9" x14ac:dyDescent="0.3">
      <c r="A18799">
        <v>18841</v>
      </c>
      <c r="B18799">
        <v>8</v>
      </c>
      <c r="C18799">
        <v>303</v>
      </c>
      <c r="D18799" s="32">
        <v>0.45624999999999999</v>
      </c>
      <c r="E18799">
        <v>10000</v>
      </c>
      <c r="F18799">
        <v>2000</v>
      </c>
      <c r="G18799" s="31" t="s">
        <v>102</v>
      </c>
      <c r="H18799">
        <v>5</v>
      </c>
      <c r="I18799" s="31" t="s">
        <v>99</v>
      </c>
    </row>
    <row r="18800" spans="1:9" x14ac:dyDescent="0.3">
      <c r="A18800">
        <v>18842</v>
      </c>
      <c r="B18800">
        <v>4</v>
      </c>
      <c r="C18800">
        <v>303</v>
      </c>
      <c r="D18800" s="32">
        <v>0.41805555555555557</v>
      </c>
      <c r="E18800">
        <v>10000</v>
      </c>
      <c r="G18800" s="31" t="s">
        <v>102</v>
      </c>
      <c r="H18800">
        <v>5</v>
      </c>
      <c r="I18800" s="31" t="s">
        <v>103</v>
      </c>
    </row>
    <row r="18801" spans="1:9" x14ac:dyDescent="0.3">
      <c r="A18801">
        <v>18843</v>
      </c>
      <c r="B18801">
        <v>9</v>
      </c>
      <c r="C18801">
        <v>303</v>
      </c>
      <c r="D18801" s="32">
        <v>0.43888888888888888</v>
      </c>
      <c r="E18801">
        <v>10000</v>
      </c>
      <c r="G18801" s="31" t="s">
        <v>97</v>
      </c>
      <c r="H18801">
        <v>5</v>
      </c>
      <c r="I18801" s="31" t="s">
        <v>101</v>
      </c>
    </row>
    <row r="18802" spans="1:9" x14ac:dyDescent="0.3">
      <c r="A18802">
        <v>18844</v>
      </c>
      <c r="B18802">
        <v>7</v>
      </c>
      <c r="C18802">
        <v>303</v>
      </c>
      <c r="D18802" s="32">
        <v>0.44027777777777777</v>
      </c>
      <c r="E18802">
        <v>10000</v>
      </c>
      <c r="G18802" s="31" t="s">
        <v>97</v>
      </c>
      <c r="H18802">
        <v>5</v>
      </c>
      <c r="I18802" s="31" t="s">
        <v>106</v>
      </c>
    </row>
    <row r="18803" spans="1:9" x14ac:dyDescent="0.3">
      <c r="A18803">
        <v>18845</v>
      </c>
      <c r="B18803">
        <v>5</v>
      </c>
      <c r="C18803">
        <v>303</v>
      </c>
      <c r="D18803" s="32">
        <v>0.42777777777777776</v>
      </c>
      <c r="E18803">
        <v>10000</v>
      </c>
      <c r="G18803" s="31" t="s">
        <v>97</v>
      </c>
      <c r="H18803">
        <v>5</v>
      </c>
      <c r="I18803" s="31" t="s">
        <v>105</v>
      </c>
    </row>
    <row r="18804" spans="1:9" x14ac:dyDescent="0.3">
      <c r="A18804">
        <v>18846</v>
      </c>
      <c r="B18804">
        <v>3</v>
      </c>
      <c r="C18804">
        <v>303</v>
      </c>
      <c r="D18804" s="32">
        <v>0.48055555555555557</v>
      </c>
      <c r="E18804">
        <v>13000</v>
      </c>
      <c r="G18804" s="31" t="s">
        <v>97</v>
      </c>
      <c r="H18804">
        <v>6</v>
      </c>
      <c r="I18804" s="31" t="s">
        <v>104</v>
      </c>
    </row>
    <row r="18805" spans="1:9" x14ac:dyDescent="0.3">
      <c r="A18805">
        <v>18847</v>
      </c>
      <c r="B18805">
        <v>8</v>
      </c>
      <c r="C18805">
        <v>303</v>
      </c>
      <c r="D18805" s="32">
        <v>0.47430555555555554</v>
      </c>
      <c r="E18805">
        <v>10000</v>
      </c>
      <c r="G18805" s="31" t="s">
        <v>97</v>
      </c>
      <c r="H18805">
        <v>6</v>
      </c>
      <c r="I18805" s="31" t="s">
        <v>99</v>
      </c>
    </row>
    <row r="18806" spans="1:9" x14ac:dyDescent="0.3">
      <c r="A18806">
        <v>18848</v>
      </c>
      <c r="B18806">
        <v>4</v>
      </c>
      <c r="C18806">
        <v>303</v>
      </c>
      <c r="D18806" s="32">
        <v>0.44097222222222221</v>
      </c>
      <c r="E18806">
        <v>10000</v>
      </c>
      <c r="G18806" s="31" t="s">
        <v>97</v>
      </c>
      <c r="H18806">
        <v>6</v>
      </c>
      <c r="I18806" s="31" t="s">
        <v>103</v>
      </c>
    </row>
    <row r="18807" spans="1:9" x14ac:dyDescent="0.3">
      <c r="A18807">
        <v>18849</v>
      </c>
      <c r="B18807">
        <v>9</v>
      </c>
      <c r="C18807">
        <v>303</v>
      </c>
      <c r="D18807" s="32">
        <v>0.46875</v>
      </c>
      <c r="E18807">
        <v>10000</v>
      </c>
      <c r="G18807" s="31" t="s">
        <v>97</v>
      </c>
      <c r="H18807">
        <v>6</v>
      </c>
      <c r="I18807" s="31" t="s">
        <v>101</v>
      </c>
    </row>
    <row r="18808" spans="1:9" x14ac:dyDescent="0.3">
      <c r="A18808">
        <v>18850</v>
      </c>
      <c r="B18808">
        <v>7</v>
      </c>
      <c r="C18808">
        <v>303</v>
      </c>
      <c r="D18808" s="32">
        <v>0.46041666666666664</v>
      </c>
      <c r="E18808">
        <v>10000</v>
      </c>
      <c r="G18808" s="31" t="s">
        <v>97</v>
      </c>
      <c r="H18808">
        <v>6</v>
      </c>
      <c r="I18808" s="31" t="s">
        <v>106</v>
      </c>
    </row>
    <row r="18809" spans="1:9" x14ac:dyDescent="0.3">
      <c r="A18809">
        <v>18851</v>
      </c>
      <c r="B18809">
        <v>5</v>
      </c>
      <c r="C18809">
        <v>303</v>
      </c>
      <c r="D18809" s="32">
        <v>0.44722222222222224</v>
      </c>
      <c r="E18809">
        <v>10000</v>
      </c>
      <c r="G18809" s="31" t="s">
        <v>97</v>
      </c>
      <c r="H18809">
        <v>6</v>
      </c>
      <c r="I18809" s="31" t="s">
        <v>105</v>
      </c>
    </row>
    <row r="18810" spans="1:9" x14ac:dyDescent="0.3">
      <c r="A18810">
        <v>18852</v>
      </c>
      <c r="B18810">
        <v>3</v>
      </c>
      <c r="C18810">
        <v>303</v>
      </c>
      <c r="D18810" s="32">
        <v>0.51041666666666663</v>
      </c>
      <c r="E18810">
        <v>10000</v>
      </c>
      <c r="G18810" s="31" t="s">
        <v>97</v>
      </c>
      <c r="H18810">
        <v>7</v>
      </c>
      <c r="I18810" s="31" t="s">
        <v>104</v>
      </c>
    </row>
    <row r="18811" spans="1:9" x14ac:dyDescent="0.3">
      <c r="A18811">
        <v>18853</v>
      </c>
      <c r="B18811">
        <v>8</v>
      </c>
      <c r="C18811">
        <v>303</v>
      </c>
      <c r="D18811" s="32">
        <v>0.50416666666666665</v>
      </c>
      <c r="E18811">
        <v>10000</v>
      </c>
      <c r="G18811" s="31" t="s">
        <v>97</v>
      </c>
      <c r="H18811">
        <v>7</v>
      </c>
      <c r="I18811" s="31" t="s">
        <v>99</v>
      </c>
    </row>
    <row r="18812" spans="1:9" x14ac:dyDescent="0.3">
      <c r="A18812">
        <v>18854</v>
      </c>
      <c r="B18812">
        <v>4</v>
      </c>
      <c r="C18812">
        <v>303</v>
      </c>
      <c r="D18812" s="32">
        <v>0.45694444444444443</v>
      </c>
      <c r="E18812">
        <v>10000</v>
      </c>
      <c r="G18812" s="31" t="s">
        <v>97</v>
      </c>
      <c r="H18812">
        <v>7</v>
      </c>
      <c r="I18812" s="31" t="s">
        <v>103</v>
      </c>
    </row>
    <row r="18813" spans="1:9" x14ac:dyDescent="0.3">
      <c r="A18813">
        <v>18855</v>
      </c>
      <c r="B18813">
        <v>9</v>
      </c>
      <c r="C18813">
        <v>303</v>
      </c>
      <c r="D18813" s="32">
        <v>0.48958333333333331</v>
      </c>
      <c r="E18813">
        <v>10000</v>
      </c>
      <c r="G18813" s="31" t="s">
        <v>97</v>
      </c>
      <c r="H18813">
        <v>7</v>
      </c>
      <c r="I18813" s="31" t="s">
        <v>101</v>
      </c>
    </row>
    <row r="18814" spans="1:9" x14ac:dyDescent="0.3">
      <c r="A18814">
        <v>18856</v>
      </c>
      <c r="B18814">
        <v>7</v>
      </c>
      <c r="C18814">
        <v>303</v>
      </c>
      <c r="D18814" s="32">
        <v>0.48194444444444445</v>
      </c>
      <c r="E18814">
        <v>10000</v>
      </c>
      <c r="G18814" s="31" t="s">
        <v>97</v>
      </c>
      <c r="H18814">
        <v>7</v>
      </c>
      <c r="I18814" s="31" t="s">
        <v>106</v>
      </c>
    </row>
    <row r="18815" spans="1:9" x14ac:dyDescent="0.3">
      <c r="A18815">
        <v>18857</v>
      </c>
      <c r="B18815">
        <v>5</v>
      </c>
      <c r="C18815">
        <v>303</v>
      </c>
      <c r="D18815" s="32">
        <v>0.4777777777777778</v>
      </c>
      <c r="E18815">
        <v>10000</v>
      </c>
      <c r="G18815" s="31" t="s">
        <v>97</v>
      </c>
      <c r="H18815">
        <v>7</v>
      </c>
      <c r="I18815" s="31" t="s">
        <v>105</v>
      </c>
    </row>
    <row r="18816" spans="1:9" x14ac:dyDescent="0.3">
      <c r="A18816">
        <v>18858</v>
      </c>
      <c r="B18816">
        <v>3</v>
      </c>
      <c r="C18816">
        <v>303</v>
      </c>
      <c r="D18816" s="32">
        <v>0.52986111111111112</v>
      </c>
      <c r="E18816">
        <v>10000</v>
      </c>
      <c r="F18816">
        <v>5000</v>
      </c>
      <c r="G18816" s="31" t="s">
        <v>102</v>
      </c>
      <c r="H18816">
        <v>8</v>
      </c>
      <c r="I18816" s="31" t="s">
        <v>104</v>
      </c>
    </row>
    <row r="18817" spans="1:9" x14ac:dyDescent="0.3">
      <c r="A18817">
        <v>18859</v>
      </c>
      <c r="B18817">
        <v>8</v>
      </c>
      <c r="C18817">
        <v>303</v>
      </c>
      <c r="D18817" s="32">
        <v>0.52638888888888891</v>
      </c>
      <c r="E18817">
        <v>10000</v>
      </c>
      <c r="G18817" s="31" t="s">
        <v>97</v>
      </c>
      <c r="H18817">
        <v>8</v>
      </c>
      <c r="I18817" s="31" t="s">
        <v>99</v>
      </c>
    </row>
    <row r="18818" spans="1:9" x14ac:dyDescent="0.3">
      <c r="A18818">
        <v>18860</v>
      </c>
      <c r="B18818">
        <v>4</v>
      </c>
      <c r="C18818">
        <v>303</v>
      </c>
      <c r="D18818" s="32">
        <v>0.4777777777777778</v>
      </c>
      <c r="E18818">
        <v>10000</v>
      </c>
      <c r="G18818" s="31" t="s">
        <v>97</v>
      </c>
      <c r="H18818">
        <v>8</v>
      </c>
      <c r="I18818" s="31" t="s">
        <v>103</v>
      </c>
    </row>
    <row r="18819" spans="1:9" x14ac:dyDescent="0.3">
      <c r="A18819">
        <v>18861</v>
      </c>
      <c r="B18819">
        <v>9</v>
      </c>
      <c r="C18819">
        <v>303</v>
      </c>
      <c r="D18819" s="32">
        <v>0.51458333333333328</v>
      </c>
      <c r="E18819">
        <v>10000</v>
      </c>
      <c r="G18819" s="31" t="s">
        <v>102</v>
      </c>
      <c r="H18819">
        <v>8</v>
      </c>
      <c r="I18819" s="31" t="s">
        <v>101</v>
      </c>
    </row>
    <row r="18820" spans="1:9" x14ac:dyDescent="0.3">
      <c r="A18820">
        <v>18862</v>
      </c>
      <c r="B18820">
        <v>7</v>
      </c>
      <c r="C18820">
        <v>303</v>
      </c>
      <c r="D18820" s="32">
        <v>0.50277777777777777</v>
      </c>
      <c r="E18820">
        <v>10000</v>
      </c>
      <c r="G18820" s="31" t="s">
        <v>97</v>
      </c>
      <c r="H18820">
        <v>8</v>
      </c>
      <c r="I18820" s="31" t="s">
        <v>106</v>
      </c>
    </row>
    <row r="18821" spans="1:9" x14ac:dyDescent="0.3">
      <c r="A18821">
        <v>18863</v>
      </c>
      <c r="B18821">
        <v>5</v>
      </c>
      <c r="C18821">
        <v>303</v>
      </c>
      <c r="D18821" s="32">
        <v>0.50624999999999998</v>
      </c>
      <c r="E18821">
        <v>10000</v>
      </c>
      <c r="G18821" s="31" t="s">
        <v>102</v>
      </c>
      <c r="H18821">
        <v>8</v>
      </c>
      <c r="I18821" s="31" t="s">
        <v>105</v>
      </c>
    </row>
    <row r="18822" spans="1:9" x14ac:dyDescent="0.3">
      <c r="A18822">
        <v>18864</v>
      </c>
      <c r="B18822">
        <v>3</v>
      </c>
      <c r="C18822">
        <v>303</v>
      </c>
      <c r="D18822" s="32">
        <v>0.55486111111111114</v>
      </c>
      <c r="E18822">
        <v>13000</v>
      </c>
      <c r="F18822">
        <v>5000</v>
      </c>
      <c r="G18822" s="31" t="s">
        <v>102</v>
      </c>
      <c r="H18822">
        <v>9</v>
      </c>
      <c r="I18822" s="31" t="s">
        <v>104</v>
      </c>
    </row>
    <row r="18823" spans="1:9" x14ac:dyDescent="0.3">
      <c r="A18823">
        <v>18865</v>
      </c>
      <c r="B18823">
        <v>8</v>
      </c>
      <c r="C18823">
        <v>303</v>
      </c>
      <c r="D18823" s="32">
        <v>0.55069444444444449</v>
      </c>
      <c r="E18823">
        <v>10000</v>
      </c>
      <c r="G18823" s="31" t="s">
        <v>102</v>
      </c>
      <c r="H18823">
        <v>9</v>
      </c>
      <c r="I18823" s="31" t="s">
        <v>99</v>
      </c>
    </row>
    <row r="18824" spans="1:9" x14ac:dyDescent="0.3">
      <c r="A18824">
        <v>18866</v>
      </c>
      <c r="B18824">
        <v>4</v>
      </c>
      <c r="C18824">
        <v>303</v>
      </c>
      <c r="D18824" s="32">
        <v>0.49236111111111114</v>
      </c>
      <c r="E18824">
        <v>10000</v>
      </c>
      <c r="G18824" s="31" t="s">
        <v>97</v>
      </c>
      <c r="H18824">
        <v>9</v>
      </c>
      <c r="I18824" s="31" t="s">
        <v>103</v>
      </c>
    </row>
    <row r="18825" spans="1:9" x14ac:dyDescent="0.3">
      <c r="A18825">
        <v>18867</v>
      </c>
      <c r="B18825">
        <v>9</v>
      </c>
      <c r="C18825">
        <v>303</v>
      </c>
      <c r="D18825" s="32">
        <v>0.53055555555555556</v>
      </c>
      <c r="E18825">
        <v>10000</v>
      </c>
      <c r="G18825" s="31" t="s">
        <v>102</v>
      </c>
      <c r="H18825">
        <v>9</v>
      </c>
      <c r="I18825" s="31" t="s">
        <v>101</v>
      </c>
    </row>
    <row r="18826" spans="1:9" x14ac:dyDescent="0.3">
      <c r="A18826">
        <v>18868</v>
      </c>
      <c r="B18826">
        <v>7</v>
      </c>
      <c r="C18826">
        <v>303</v>
      </c>
      <c r="D18826" s="32">
        <v>0.52708333333333335</v>
      </c>
      <c r="E18826">
        <v>10000</v>
      </c>
      <c r="G18826" s="31" t="s">
        <v>102</v>
      </c>
      <c r="H18826">
        <v>9</v>
      </c>
      <c r="I18826" s="31" t="s">
        <v>106</v>
      </c>
    </row>
    <row r="18827" spans="1:9" x14ac:dyDescent="0.3">
      <c r="A18827">
        <v>18869</v>
      </c>
      <c r="B18827">
        <v>5</v>
      </c>
      <c r="C18827">
        <v>303</v>
      </c>
      <c r="D18827" s="32">
        <v>0.55138888888888893</v>
      </c>
      <c r="E18827">
        <v>10000</v>
      </c>
      <c r="G18827" s="31" t="s">
        <v>102</v>
      </c>
      <c r="H18827">
        <v>9</v>
      </c>
      <c r="I18827" s="31" t="s">
        <v>105</v>
      </c>
    </row>
    <row r="18828" spans="1:9" x14ac:dyDescent="0.3">
      <c r="A18828">
        <v>18870</v>
      </c>
      <c r="B18828">
        <v>3</v>
      </c>
      <c r="C18828">
        <v>303</v>
      </c>
      <c r="D18828" s="32">
        <v>0.5756944444444444</v>
      </c>
      <c r="E18828">
        <v>10000</v>
      </c>
      <c r="F18828">
        <v>3000</v>
      </c>
      <c r="G18828" s="31" t="s">
        <v>97</v>
      </c>
      <c r="H18828">
        <v>10</v>
      </c>
      <c r="I18828" s="31" t="s">
        <v>104</v>
      </c>
    </row>
    <row r="18829" spans="1:9" x14ac:dyDescent="0.3">
      <c r="A18829">
        <v>18871</v>
      </c>
      <c r="B18829">
        <v>8</v>
      </c>
      <c r="C18829">
        <v>303</v>
      </c>
      <c r="D18829" s="32">
        <v>0.56458333333333333</v>
      </c>
      <c r="E18829">
        <v>10000</v>
      </c>
      <c r="G18829" s="31" t="s">
        <v>102</v>
      </c>
      <c r="H18829">
        <v>10</v>
      </c>
      <c r="I18829" s="31" t="s">
        <v>99</v>
      </c>
    </row>
    <row r="18830" spans="1:9" x14ac:dyDescent="0.3">
      <c r="A18830">
        <v>18872</v>
      </c>
      <c r="B18830">
        <v>4</v>
      </c>
      <c r="C18830">
        <v>303</v>
      </c>
      <c r="D18830" s="32">
        <v>0.51666666666666672</v>
      </c>
      <c r="E18830">
        <v>10000</v>
      </c>
      <c r="G18830" s="31" t="s">
        <v>97</v>
      </c>
      <c r="H18830">
        <v>10</v>
      </c>
      <c r="I18830" s="31" t="s">
        <v>103</v>
      </c>
    </row>
    <row r="18831" spans="1:9" x14ac:dyDescent="0.3">
      <c r="A18831">
        <v>18873</v>
      </c>
      <c r="B18831">
        <v>9</v>
      </c>
      <c r="C18831">
        <v>303</v>
      </c>
      <c r="D18831" s="32">
        <v>0.57708333333333328</v>
      </c>
      <c r="E18831">
        <v>10000</v>
      </c>
      <c r="F18831">
        <v>300</v>
      </c>
      <c r="G18831" s="31" t="s">
        <v>102</v>
      </c>
      <c r="H18831">
        <v>10</v>
      </c>
      <c r="I18831" s="31" t="s">
        <v>101</v>
      </c>
    </row>
    <row r="18832" spans="1:9" x14ac:dyDescent="0.3">
      <c r="A18832">
        <v>18874</v>
      </c>
      <c r="B18832">
        <v>7</v>
      </c>
      <c r="C18832">
        <v>303</v>
      </c>
      <c r="D18832" s="32">
        <v>0.55277777777777781</v>
      </c>
      <c r="E18832">
        <v>10000</v>
      </c>
      <c r="G18832" s="31" t="s">
        <v>97</v>
      </c>
      <c r="H18832">
        <v>10</v>
      </c>
      <c r="I18832" s="31" t="s">
        <v>106</v>
      </c>
    </row>
    <row r="18833" spans="1:9" x14ac:dyDescent="0.3">
      <c r="A18833">
        <v>18875</v>
      </c>
      <c r="B18833">
        <v>5</v>
      </c>
      <c r="C18833">
        <v>303</v>
      </c>
      <c r="D18833" s="32">
        <v>0.56874999999999998</v>
      </c>
      <c r="E18833">
        <v>10000</v>
      </c>
      <c r="G18833" s="31" t="s">
        <v>97</v>
      </c>
      <c r="H18833">
        <v>10</v>
      </c>
      <c r="I18833" s="31" t="s">
        <v>105</v>
      </c>
    </row>
    <row r="18834" spans="1:9" x14ac:dyDescent="0.3">
      <c r="A18834">
        <v>18876</v>
      </c>
      <c r="B18834">
        <v>3</v>
      </c>
      <c r="C18834">
        <v>303</v>
      </c>
      <c r="D18834" s="32">
        <v>0.58819444444444446</v>
      </c>
      <c r="E18834">
        <v>10000</v>
      </c>
      <c r="G18834" s="31" t="s">
        <v>102</v>
      </c>
      <c r="H18834">
        <v>11</v>
      </c>
      <c r="I18834" s="31" t="s">
        <v>104</v>
      </c>
    </row>
    <row r="18835" spans="1:9" x14ac:dyDescent="0.3">
      <c r="A18835">
        <v>18877</v>
      </c>
      <c r="B18835">
        <v>8</v>
      </c>
      <c r="C18835">
        <v>303</v>
      </c>
      <c r="D18835" s="32">
        <v>0.59236111111111112</v>
      </c>
      <c r="E18835">
        <v>10000</v>
      </c>
      <c r="G18835" s="31" t="s">
        <v>102</v>
      </c>
      <c r="H18835">
        <v>11</v>
      </c>
      <c r="I18835" s="31" t="s">
        <v>99</v>
      </c>
    </row>
    <row r="18836" spans="1:9" x14ac:dyDescent="0.3">
      <c r="A18836">
        <v>18878</v>
      </c>
      <c r="B18836">
        <v>4</v>
      </c>
      <c r="C18836">
        <v>303</v>
      </c>
      <c r="D18836" s="32">
        <v>0.55833333333333335</v>
      </c>
      <c r="E18836">
        <v>10000</v>
      </c>
      <c r="G18836" s="31" t="s">
        <v>97</v>
      </c>
      <c r="H18836">
        <v>11</v>
      </c>
      <c r="I18836" s="31" t="s">
        <v>103</v>
      </c>
    </row>
    <row r="18837" spans="1:9" x14ac:dyDescent="0.3">
      <c r="A18837">
        <v>18879</v>
      </c>
      <c r="B18837">
        <v>9</v>
      </c>
      <c r="C18837">
        <v>303</v>
      </c>
      <c r="D18837" s="32">
        <v>0.61111111111111116</v>
      </c>
      <c r="E18837">
        <v>13000</v>
      </c>
      <c r="F18837">
        <v>3000</v>
      </c>
      <c r="G18837" s="31" t="s">
        <v>102</v>
      </c>
      <c r="H18837">
        <v>11</v>
      </c>
      <c r="I18837" s="31" t="s">
        <v>101</v>
      </c>
    </row>
    <row r="18838" spans="1:9" x14ac:dyDescent="0.3">
      <c r="A18838">
        <v>18880</v>
      </c>
      <c r="B18838">
        <v>7</v>
      </c>
      <c r="C18838">
        <v>303</v>
      </c>
      <c r="D18838" s="32">
        <v>0.57361111111111107</v>
      </c>
      <c r="E18838">
        <v>10000</v>
      </c>
      <c r="F18838">
        <v>5000</v>
      </c>
      <c r="G18838" s="31" t="s">
        <v>102</v>
      </c>
      <c r="H18838">
        <v>11</v>
      </c>
      <c r="I18838" s="31" t="s">
        <v>106</v>
      </c>
    </row>
    <row r="18839" spans="1:9" x14ac:dyDescent="0.3">
      <c r="A18839">
        <v>18881</v>
      </c>
      <c r="B18839">
        <v>5</v>
      </c>
      <c r="C18839">
        <v>303</v>
      </c>
      <c r="D18839" s="32">
        <v>0.59166666666666667</v>
      </c>
      <c r="E18839">
        <v>13000</v>
      </c>
      <c r="G18839" s="31" t="s">
        <v>102</v>
      </c>
      <c r="H18839">
        <v>11</v>
      </c>
      <c r="I18839" s="31" t="s">
        <v>105</v>
      </c>
    </row>
    <row r="18840" spans="1:9" x14ac:dyDescent="0.3">
      <c r="A18840">
        <v>18882</v>
      </c>
      <c r="B18840">
        <v>3</v>
      </c>
      <c r="C18840">
        <v>303</v>
      </c>
      <c r="D18840" s="32">
        <v>0.60833333333333328</v>
      </c>
      <c r="E18840">
        <v>10000</v>
      </c>
      <c r="F18840">
        <v>5000</v>
      </c>
      <c r="G18840" s="31" t="s">
        <v>97</v>
      </c>
      <c r="H18840">
        <v>12</v>
      </c>
      <c r="I18840" s="31" t="s">
        <v>104</v>
      </c>
    </row>
    <row r="18841" spans="1:9" x14ac:dyDescent="0.3">
      <c r="A18841">
        <v>18883</v>
      </c>
      <c r="B18841">
        <v>8</v>
      </c>
      <c r="C18841">
        <v>303</v>
      </c>
      <c r="D18841" s="32">
        <v>0.61597222222222225</v>
      </c>
      <c r="E18841">
        <v>10000</v>
      </c>
      <c r="F18841">
        <v>2000</v>
      </c>
      <c r="G18841" s="31" t="s">
        <v>97</v>
      </c>
      <c r="H18841">
        <v>12</v>
      </c>
      <c r="I18841" s="31" t="s">
        <v>99</v>
      </c>
    </row>
    <row r="18842" spans="1:9" x14ac:dyDescent="0.3">
      <c r="A18842">
        <v>18884</v>
      </c>
      <c r="B18842">
        <v>4</v>
      </c>
      <c r="C18842">
        <v>303</v>
      </c>
      <c r="D18842" s="32">
        <v>0.57986111111111116</v>
      </c>
      <c r="E18842">
        <v>10000</v>
      </c>
      <c r="G18842" s="31" t="s">
        <v>102</v>
      </c>
      <c r="H18842">
        <v>12</v>
      </c>
      <c r="I18842" s="31" t="s">
        <v>103</v>
      </c>
    </row>
    <row r="18843" spans="1:9" x14ac:dyDescent="0.3">
      <c r="A18843">
        <v>18885</v>
      </c>
      <c r="B18843">
        <v>9</v>
      </c>
      <c r="C18843">
        <v>303</v>
      </c>
      <c r="D18843" s="32">
        <v>0.63055555555555554</v>
      </c>
      <c r="E18843">
        <v>10000</v>
      </c>
      <c r="G18843" s="31" t="s">
        <v>102</v>
      </c>
      <c r="H18843">
        <v>12</v>
      </c>
      <c r="I18843" s="31" t="s">
        <v>101</v>
      </c>
    </row>
    <row r="18844" spans="1:9" x14ac:dyDescent="0.3">
      <c r="A18844">
        <v>18886</v>
      </c>
      <c r="B18844">
        <v>7</v>
      </c>
      <c r="C18844">
        <v>303</v>
      </c>
      <c r="D18844" s="32">
        <v>0.59444444444444444</v>
      </c>
      <c r="E18844">
        <v>10000</v>
      </c>
      <c r="G18844" s="31" t="s">
        <v>97</v>
      </c>
      <c r="H18844">
        <v>12</v>
      </c>
      <c r="I18844" s="31" t="s">
        <v>106</v>
      </c>
    </row>
    <row r="18845" spans="1:9" x14ac:dyDescent="0.3">
      <c r="A18845">
        <v>18887</v>
      </c>
      <c r="B18845">
        <v>5</v>
      </c>
      <c r="C18845">
        <v>303</v>
      </c>
      <c r="D18845" s="32">
        <v>0.61041666666666672</v>
      </c>
      <c r="E18845">
        <v>10000</v>
      </c>
      <c r="G18845" s="31" t="s">
        <v>102</v>
      </c>
      <c r="H18845">
        <v>12</v>
      </c>
      <c r="I18845" s="31" t="s">
        <v>105</v>
      </c>
    </row>
    <row r="18846" spans="1:9" x14ac:dyDescent="0.3">
      <c r="A18846">
        <v>18888</v>
      </c>
      <c r="B18846">
        <v>3</v>
      </c>
      <c r="C18846">
        <v>303</v>
      </c>
      <c r="D18846" s="32">
        <v>0.64513888888888893</v>
      </c>
      <c r="E18846">
        <v>10000</v>
      </c>
      <c r="G18846" s="31" t="s">
        <v>102</v>
      </c>
      <c r="H18846">
        <v>13</v>
      </c>
      <c r="I18846" s="31" t="s">
        <v>104</v>
      </c>
    </row>
    <row r="18847" spans="1:9" x14ac:dyDescent="0.3">
      <c r="A18847">
        <v>18889</v>
      </c>
      <c r="B18847">
        <v>8</v>
      </c>
      <c r="C18847">
        <v>303</v>
      </c>
      <c r="D18847" s="32">
        <v>0.63541666666666663</v>
      </c>
      <c r="E18847">
        <v>10000</v>
      </c>
      <c r="G18847" s="31" t="s">
        <v>97</v>
      </c>
      <c r="H18847">
        <v>13</v>
      </c>
      <c r="I18847" s="31" t="s">
        <v>99</v>
      </c>
    </row>
    <row r="18848" spans="1:9" x14ac:dyDescent="0.3">
      <c r="A18848">
        <v>18890</v>
      </c>
      <c r="B18848">
        <v>4</v>
      </c>
      <c r="C18848">
        <v>303</v>
      </c>
      <c r="D18848" s="32">
        <v>0.59722222222222221</v>
      </c>
      <c r="E18848">
        <v>10000</v>
      </c>
      <c r="G18848" s="31" t="s">
        <v>102</v>
      </c>
      <c r="H18848">
        <v>13</v>
      </c>
      <c r="I18848" s="31" t="s">
        <v>103</v>
      </c>
    </row>
    <row r="18849" spans="1:9" x14ac:dyDescent="0.3">
      <c r="A18849">
        <v>18891</v>
      </c>
      <c r="B18849">
        <v>9</v>
      </c>
      <c r="C18849">
        <v>303</v>
      </c>
      <c r="D18849" s="32">
        <v>0.64930555555555558</v>
      </c>
      <c r="E18849">
        <v>10000</v>
      </c>
      <c r="G18849" s="31" t="s">
        <v>102</v>
      </c>
      <c r="H18849">
        <v>13</v>
      </c>
      <c r="I18849" s="31" t="s">
        <v>101</v>
      </c>
    </row>
    <row r="18850" spans="1:9" x14ac:dyDescent="0.3">
      <c r="A18850">
        <v>18892</v>
      </c>
      <c r="B18850">
        <v>7</v>
      </c>
      <c r="C18850">
        <v>303</v>
      </c>
      <c r="D18850" s="32">
        <v>0.625</v>
      </c>
      <c r="E18850">
        <v>10000</v>
      </c>
      <c r="G18850" s="31" t="s">
        <v>97</v>
      </c>
      <c r="H18850">
        <v>13</v>
      </c>
      <c r="I18850" s="31" t="s">
        <v>106</v>
      </c>
    </row>
    <row r="18851" spans="1:9" x14ac:dyDescent="0.3">
      <c r="A18851">
        <v>18893</v>
      </c>
      <c r="B18851">
        <v>5</v>
      </c>
      <c r="C18851">
        <v>303</v>
      </c>
      <c r="D18851" s="32">
        <v>0.62777777777777777</v>
      </c>
      <c r="E18851">
        <v>10000</v>
      </c>
      <c r="G18851" s="31" t="s">
        <v>102</v>
      </c>
      <c r="H18851">
        <v>13</v>
      </c>
      <c r="I18851" s="31" t="s">
        <v>105</v>
      </c>
    </row>
    <row r="18852" spans="1:9" x14ac:dyDescent="0.3">
      <c r="A18852">
        <v>18894</v>
      </c>
      <c r="B18852">
        <v>3</v>
      </c>
      <c r="C18852">
        <v>304</v>
      </c>
      <c r="D18852" s="32">
        <v>0.45902777777777776</v>
      </c>
      <c r="E18852">
        <v>10000</v>
      </c>
      <c r="F18852">
        <v>2000</v>
      </c>
      <c r="G18852" s="31" t="s">
        <v>102</v>
      </c>
      <c r="H18852">
        <v>4</v>
      </c>
      <c r="I18852" s="31" t="s">
        <v>104</v>
      </c>
    </row>
    <row r="18853" spans="1:9" x14ac:dyDescent="0.3">
      <c r="A18853">
        <v>18895</v>
      </c>
      <c r="B18853">
        <v>1</v>
      </c>
      <c r="C18853">
        <v>304</v>
      </c>
      <c r="D18853" s="32">
        <v>0.45069444444444445</v>
      </c>
      <c r="E18853">
        <v>10000</v>
      </c>
      <c r="G18853" s="31" t="s">
        <v>102</v>
      </c>
      <c r="H18853">
        <v>4</v>
      </c>
      <c r="I18853" s="31" t="s">
        <v>98</v>
      </c>
    </row>
    <row r="18854" spans="1:9" x14ac:dyDescent="0.3">
      <c r="A18854">
        <v>18896</v>
      </c>
      <c r="B18854">
        <v>8</v>
      </c>
      <c r="C18854">
        <v>304</v>
      </c>
      <c r="D18854" s="32">
        <v>0.48194444444444445</v>
      </c>
      <c r="E18854">
        <v>10000</v>
      </c>
      <c r="G18854" s="31" t="s">
        <v>102</v>
      </c>
      <c r="H18854">
        <v>4</v>
      </c>
      <c r="I18854" s="31" t="s">
        <v>99</v>
      </c>
    </row>
    <row r="18855" spans="1:9" x14ac:dyDescent="0.3">
      <c r="A18855">
        <v>18897</v>
      </c>
      <c r="B18855">
        <v>4</v>
      </c>
      <c r="C18855">
        <v>304</v>
      </c>
      <c r="D18855" s="32">
        <v>0.43194444444444446</v>
      </c>
      <c r="E18855">
        <v>10000</v>
      </c>
      <c r="G18855" s="31" t="s">
        <v>102</v>
      </c>
      <c r="H18855">
        <v>4</v>
      </c>
      <c r="I18855" s="31" t="s">
        <v>103</v>
      </c>
    </row>
    <row r="18856" spans="1:9" x14ac:dyDescent="0.3">
      <c r="A18856">
        <v>18898</v>
      </c>
      <c r="B18856">
        <v>9</v>
      </c>
      <c r="C18856">
        <v>304</v>
      </c>
      <c r="D18856" s="32">
        <v>0.49027777777777776</v>
      </c>
      <c r="E18856">
        <v>10000</v>
      </c>
      <c r="G18856" s="31" t="s">
        <v>102</v>
      </c>
      <c r="H18856">
        <v>4</v>
      </c>
      <c r="I18856" s="31" t="s">
        <v>101</v>
      </c>
    </row>
    <row r="18857" spans="1:9" x14ac:dyDescent="0.3">
      <c r="A18857">
        <v>18899</v>
      </c>
      <c r="B18857">
        <v>5</v>
      </c>
      <c r="C18857">
        <v>304</v>
      </c>
      <c r="D18857" s="32">
        <v>0.43472222222222223</v>
      </c>
      <c r="E18857">
        <v>10000</v>
      </c>
      <c r="G18857" s="31" t="s">
        <v>102</v>
      </c>
      <c r="H18857">
        <v>4</v>
      </c>
      <c r="I18857" s="31" t="s">
        <v>105</v>
      </c>
    </row>
    <row r="18858" spans="1:9" x14ac:dyDescent="0.3">
      <c r="A18858">
        <v>18900</v>
      </c>
      <c r="B18858">
        <v>3</v>
      </c>
      <c r="C18858">
        <v>304</v>
      </c>
      <c r="D18858" s="32">
        <v>0.49236111111111114</v>
      </c>
      <c r="E18858">
        <v>10000</v>
      </c>
      <c r="G18858" s="31" t="s">
        <v>102</v>
      </c>
      <c r="H18858">
        <v>5</v>
      </c>
      <c r="I18858" s="31" t="s">
        <v>104</v>
      </c>
    </row>
    <row r="18859" spans="1:9" x14ac:dyDescent="0.3">
      <c r="A18859">
        <v>18901</v>
      </c>
      <c r="B18859">
        <v>1</v>
      </c>
      <c r="C18859">
        <v>304</v>
      </c>
      <c r="D18859" s="32">
        <v>0.51944444444444449</v>
      </c>
      <c r="E18859">
        <v>10000</v>
      </c>
      <c r="F18859">
        <v>1000</v>
      </c>
      <c r="G18859" s="31" t="s">
        <v>102</v>
      </c>
      <c r="H18859">
        <v>5</v>
      </c>
      <c r="I18859" s="31" t="s">
        <v>98</v>
      </c>
    </row>
    <row r="18860" spans="1:9" x14ac:dyDescent="0.3">
      <c r="A18860">
        <v>18902</v>
      </c>
      <c r="B18860">
        <v>8</v>
      </c>
      <c r="C18860">
        <v>304</v>
      </c>
      <c r="D18860" s="32">
        <v>0.53611111111111109</v>
      </c>
      <c r="E18860">
        <v>10000</v>
      </c>
      <c r="G18860" s="31" t="s">
        <v>102</v>
      </c>
      <c r="H18860">
        <v>5</v>
      </c>
      <c r="I18860" s="31" t="s">
        <v>99</v>
      </c>
    </row>
    <row r="18861" spans="1:9" x14ac:dyDescent="0.3">
      <c r="A18861">
        <v>18903</v>
      </c>
      <c r="B18861">
        <v>4</v>
      </c>
      <c r="C18861">
        <v>304</v>
      </c>
      <c r="D18861" s="32">
        <v>0.46388888888888891</v>
      </c>
      <c r="E18861">
        <v>10000</v>
      </c>
      <c r="G18861" s="31" t="s">
        <v>102</v>
      </c>
      <c r="H18861">
        <v>5</v>
      </c>
      <c r="I18861" s="31" t="s">
        <v>103</v>
      </c>
    </row>
    <row r="18862" spans="1:9" x14ac:dyDescent="0.3">
      <c r="A18862">
        <v>18904</v>
      </c>
      <c r="B18862">
        <v>9</v>
      </c>
      <c r="C18862">
        <v>304</v>
      </c>
      <c r="D18862" s="32">
        <v>0.53055555555555556</v>
      </c>
      <c r="E18862">
        <v>10000</v>
      </c>
      <c r="G18862" s="31" t="s">
        <v>102</v>
      </c>
      <c r="H18862">
        <v>5</v>
      </c>
      <c r="I18862" s="31" t="s">
        <v>101</v>
      </c>
    </row>
    <row r="18863" spans="1:9" x14ac:dyDescent="0.3">
      <c r="A18863">
        <v>18905</v>
      </c>
      <c r="B18863">
        <v>5</v>
      </c>
      <c r="C18863">
        <v>304</v>
      </c>
      <c r="D18863" s="32">
        <v>0.45902777777777776</v>
      </c>
      <c r="E18863">
        <v>10000</v>
      </c>
      <c r="G18863" s="31" t="s">
        <v>97</v>
      </c>
      <c r="H18863">
        <v>5</v>
      </c>
      <c r="I18863" s="31" t="s">
        <v>105</v>
      </c>
    </row>
    <row r="18864" spans="1:9" x14ac:dyDescent="0.3">
      <c r="A18864">
        <v>18906</v>
      </c>
      <c r="B18864">
        <v>3</v>
      </c>
      <c r="C18864">
        <v>304</v>
      </c>
      <c r="D18864" s="32">
        <v>0.53125</v>
      </c>
      <c r="E18864">
        <v>10000</v>
      </c>
      <c r="F18864">
        <v>5000</v>
      </c>
      <c r="G18864" s="31" t="s">
        <v>102</v>
      </c>
      <c r="H18864">
        <v>6</v>
      </c>
      <c r="I18864" s="31" t="s">
        <v>104</v>
      </c>
    </row>
    <row r="18865" spans="1:9" x14ac:dyDescent="0.3">
      <c r="A18865">
        <v>18907</v>
      </c>
      <c r="B18865">
        <v>1</v>
      </c>
      <c r="C18865">
        <v>304</v>
      </c>
      <c r="D18865" s="32">
        <v>0.59861111111111109</v>
      </c>
      <c r="E18865">
        <v>10000</v>
      </c>
      <c r="F18865">
        <v>2000</v>
      </c>
      <c r="G18865" s="31" t="s">
        <v>97</v>
      </c>
      <c r="H18865">
        <v>6</v>
      </c>
      <c r="I18865" s="31" t="s">
        <v>98</v>
      </c>
    </row>
    <row r="18866" spans="1:9" x14ac:dyDescent="0.3">
      <c r="A18866">
        <v>18908</v>
      </c>
      <c r="B18866">
        <v>8</v>
      </c>
      <c r="C18866">
        <v>304</v>
      </c>
      <c r="D18866" s="32">
        <v>0.59305555555555556</v>
      </c>
      <c r="E18866">
        <v>10000</v>
      </c>
      <c r="G18866" s="31" t="s">
        <v>102</v>
      </c>
      <c r="H18866">
        <v>6</v>
      </c>
      <c r="I18866" s="31" t="s">
        <v>99</v>
      </c>
    </row>
    <row r="18867" spans="1:9" x14ac:dyDescent="0.3">
      <c r="A18867">
        <v>18909</v>
      </c>
      <c r="B18867">
        <v>4</v>
      </c>
      <c r="C18867">
        <v>304</v>
      </c>
      <c r="D18867" s="32">
        <v>0.47638888888888886</v>
      </c>
      <c r="E18867">
        <v>10000</v>
      </c>
      <c r="F18867">
        <v>2000</v>
      </c>
      <c r="G18867" s="31" t="s">
        <v>97</v>
      </c>
      <c r="H18867">
        <v>6</v>
      </c>
      <c r="I18867" s="31" t="s">
        <v>103</v>
      </c>
    </row>
    <row r="18868" spans="1:9" x14ac:dyDescent="0.3">
      <c r="A18868">
        <v>18910</v>
      </c>
      <c r="B18868">
        <v>9</v>
      </c>
      <c r="C18868">
        <v>304</v>
      </c>
      <c r="D18868" s="32">
        <v>0.60833333333333328</v>
      </c>
      <c r="E18868">
        <v>10000</v>
      </c>
      <c r="G18868" s="31" t="s">
        <v>102</v>
      </c>
      <c r="H18868">
        <v>6</v>
      </c>
      <c r="I18868" s="31" t="s">
        <v>101</v>
      </c>
    </row>
    <row r="18869" spans="1:9" x14ac:dyDescent="0.3">
      <c r="A18869">
        <v>18911</v>
      </c>
      <c r="B18869">
        <v>5</v>
      </c>
      <c r="C18869">
        <v>304</v>
      </c>
      <c r="D18869" s="32">
        <v>0.47083333333333333</v>
      </c>
      <c r="E18869">
        <v>10000</v>
      </c>
      <c r="G18869" s="31" t="s">
        <v>97</v>
      </c>
      <c r="H18869">
        <v>6</v>
      </c>
      <c r="I18869" s="31" t="s">
        <v>105</v>
      </c>
    </row>
    <row r="18870" spans="1:9" x14ac:dyDescent="0.3">
      <c r="A18870">
        <v>18912</v>
      </c>
      <c r="B18870">
        <v>3</v>
      </c>
      <c r="C18870">
        <v>304</v>
      </c>
      <c r="D18870" s="32">
        <v>0.54791666666666672</v>
      </c>
      <c r="E18870">
        <v>10000</v>
      </c>
      <c r="G18870" s="31" t="s">
        <v>102</v>
      </c>
      <c r="H18870">
        <v>7</v>
      </c>
      <c r="I18870" s="31" t="s">
        <v>104</v>
      </c>
    </row>
    <row r="18871" spans="1:9" x14ac:dyDescent="0.3">
      <c r="A18871">
        <v>18913</v>
      </c>
      <c r="B18871">
        <v>1</v>
      </c>
      <c r="C18871">
        <v>304</v>
      </c>
      <c r="D18871" s="32">
        <v>0.72777777777777775</v>
      </c>
      <c r="E18871">
        <v>13000</v>
      </c>
      <c r="F18871">
        <v>2000</v>
      </c>
      <c r="G18871" s="31" t="s">
        <v>97</v>
      </c>
      <c r="H18871">
        <v>7</v>
      </c>
      <c r="I18871" s="31" t="s">
        <v>98</v>
      </c>
    </row>
    <row r="18872" spans="1:9" x14ac:dyDescent="0.3">
      <c r="A18872">
        <v>18914</v>
      </c>
      <c r="B18872">
        <v>8</v>
      </c>
      <c r="C18872">
        <v>304</v>
      </c>
      <c r="D18872" s="32">
        <v>0.71180555555555558</v>
      </c>
      <c r="E18872">
        <v>10000</v>
      </c>
      <c r="G18872" s="31" t="s">
        <v>97</v>
      </c>
      <c r="H18872">
        <v>7</v>
      </c>
      <c r="I18872" s="31" t="s">
        <v>99</v>
      </c>
    </row>
    <row r="18873" spans="1:9" x14ac:dyDescent="0.3">
      <c r="A18873">
        <v>18915</v>
      </c>
      <c r="B18873">
        <v>4</v>
      </c>
      <c r="C18873">
        <v>304</v>
      </c>
      <c r="D18873" s="32">
        <v>0.61805555555555558</v>
      </c>
      <c r="E18873">
        <v>10000</v>
      </c>
      <c r="G18873" s="31" t="s">
        <v>97</v>
      </c>
      <c r="H18873">
        <v>7</v>
      </c>
      <c r="I18873" s="31" t="s">
        <v>103</v>
      </c>
    </row>
    <row r="18874" spans="1:9" x14ac:dyDescent="0.3">
      <c r="A18874">
        <v>18916</v>
      </c>
      <c r="B18874">
        <v>9</v>
      </c>
      <c r="C18874">
        <v>304</v>
      </c>
      <c r="D18874" s="32"/>
      <c r="E18874">
        <v>10000</v>
      </c>
      <c r="G18874" s="31" t="s">
        <v>102</v>
      </c>
      <c r="H18874">
        <v>7</v>
      </c>
      <c r="I18874" s="31" t="s">
        <v>101</v>
      </c>
    </row>
    <row r="18875" spans="1:9" x14ac:dyDescent="0.3">
      <c r="A18875">
        <v>18917</v>
      </c>
      <c r="B18875">
        <v>5</v>
      </c>
      <c r="C18875">
        <v>304</v>
      </c>
      <c r="D18875" s="32">
        <v>0.48819444444444443</v>
      </c>
      <c r="E18875">
        <v>10000</v>
      </c>
      <c r="G18875" s="31" t="s">
        <v>97</v>
      </c>
      <c r="H18875">
        <v>7</v>
      </c>
      <c r="I18875" s="31" t="s">
        <v>105</v>
      </c>
    </row>
    <row r="18876" spans="1:9" x14ac:dyDescent="0.3">
      <c r="A18876">
        <v>18918</v>
      </c>
      <c r="B18876">
        <v>3</v>
      </c>
      <c r="C18876">
        <v>304</v>
      </c>
      <c r="D18876" s="32">
        <v>0.70416666666666672</v>
      </c>
      <c r="E18876">
        <v>10000</v>
      </c>
      <c r="F18876">
        <v>2000</v>
      </c>
      <c r="G18876" s="31" t="s">
        <v>102</v>
      </c>
      <c r="H18876">
        <v>8</v>
      </c>
      <c r="I18876" s="31" t="s">
        <v>104</v>
      </c>
    </row>
    <row r="18877" spans="1:9" x14ac:dyDescent="0.3">
      <c r="A18877">
        <v>18919</v>
      </c>
      <c r="B18877">
        <v>1</v>
      </c>
      <c r="C18877">
        <v>304</v>
      </c>
      <c r="D18877" s="32">
        <v>0.80763888888888891</v>
      </c>
      <c r="E18877">
        <v>10000</v>
      </c>
      <c r="G18877" s="31" t="s">
        <v>102</v>
      </c>
      <c r="H18877">
        <v>8</v>
      </c>
      <c r="I18877" s="31" t="s">
        <v>98</v>
      </c>
    </row>
    <row r="18878" spans="1:9" x14ac:dyDescent="0.3">
      <c r="A18878">
        <v>18920</v>
      </c>
      <c r="B18878">
        <v>8</v>
      </c>
      <c r="C18878">
        <v>304</v>
      </c>
      <c r="D18878" s="32">
        <v>0.77986111111111112</v>
      </c>
      <c r="E18878">
        <v>10000</v>
      </c>
      <c r="G18878" s="31" t="s">
        <v>97</v>
      </c>
      <c r="H18878">
        <v>8</v>
      </c>
      <c r="I18878" s="31" t="s">
        <v>99</v>
      </c>
    </row>
    <row r="18879" spans="1:9" x14ac:dyDescent="0.3">
      <c r="A18879">
        <v>18921</v>
      </c>
      <c r="B18879">
        <v>4</v>
      </c>
      <c r="C18879">
        <v>304</v>
      </c>
      <c r="D18879" s="32">
        <v>0.77222222222222225</v>
      </c>
      <c r="E18879">
        <v>10000</v>
      </c>
      <c r="G18879" s="31" t="s">
        <v>102</v>
      </c>
      <c r="H18879">
        <v>8</v>
      </c>
      <c r="I18879" s="31" t="s">
        <v>103</v>
      </c>
    </row>
    <row r="18880" spans="1:9" x14ac:dyDescent="0.3">
      <c r="A18880">
        <v>18922</v>
      </c>
      <c r="B18880">
        <v>5</v>
      </c>
      <c r="C18880">
        <v>304</v>
      </c>
      <c r="D18880" s="32">
        <v>0.54583333333333328</v>
      </c>
      <c r="E18880">
        <v>10000</v>
      </c>
      <c r="F18880">
        <v>1000</v>
      </c>
      <c r="G18880" s="31" t="s">
        <v>97</v>
      </c>
      <c r="H18880">
        <v>8</v>
      </c>
      <c r="I18880" s="31" t="s">
        <v>105</v>
      </c>
    </row>
    <row r="18881" spans="1:9" x14ac:dyDescent="0.3">
      <c r="A18881">
        <v>18923</v>
      </c>
      <c r="B18881">
        <v>3</v>
      </c>
      <c r="C18881">
        <v>304</v>
      </c>
      <c r="D18881" s="32">
        <v>0.74722222222222223</v>
      </c>
      <c r="E18881">
        <v>13000</v>
      </c>
      <c r="G18881" s="31" t="s">
        <v>102</v>
      </c>
      <c r="H18881">
        <v>9</v>
      </c>
      <c r="I18881" s="31" t="s">
        <v>104</v>
      </c>
    </row>
    <row r="18882" spans="1:9" x14ac:dyDescent="0.3">
      <c r="A18882">
        <v>18924</v>
      </c>
      <c r="B18882">
        <v>1</v>
      </c>
      <c r="C18882">
        <v>304</v>
      </c>
      <c r="D18882" s="32">
        <v>0.83611111111111114</v>
      </c>
      <c r="E18882">
        <v>10000</v>
      </c>
      <c r="G18882" s="31" t="s">
        <v>102</v>
      </c>
      <c r="H18882">
        <v>9</v>
      </c>
      <c r="I18882" s="31" t="s">
        <v>98</v>
      </c>
    </row>
    <row r="18883" spans="1:9" x14ac:dyDescent="0.3">
      <c r="A18883">
        <v>18925</v>
      </c>
      <c r="B18883">
        <v>8</v>
      </c>
      <c r="C18883">
        <v>304</v>
      </c>
      <c r="D18883" s="32">
        <v>0.81111111111111112</v>
      </c>
      <c r="E18883">
        <v>10000</v>
      </c>
      <c r="G18883" s="31" t="s">
        <v>97</v>
      </c>
      <c r="H18883">
        <v>9</v>
      </c>
      <c r="I18883" s="31" t="s">
        <v>99</v>
      </c>
    </row>
    <row r="18884" spans="1:9" x14ac:dyDescent="0.3">
      <c r="A18884">
        <v>18926</v>
      </c>
      <c r="B18884">
        <v>4</v>
      </c>
      <c r="C18884">
        <v>304</v>
      </c>
      <c r="D18884" s="32">
        <v>0.80555555555555558</v>
      </c>
      <c r="E18884">
        <v>10000</v>
      </c>
      <c r="G18884" s="31" t="s">
        <v>97</v>
      </c>
      <c r="H18884">
        <v>9</v>
      </c>
      <c r="I18884" s="31" t="s">
        <v>103</v>
      </c>
    </row>
    <row r="18885" spans="1:9" x14ac:dyDescent="0.3">
      <c r="A18885">
        <v>18927</v>
      </c>
      <c r="B18885">
        <v>5</v>
      </c>
      <c r="C18885">
        <v>304</v>
      </c>
      <c r="D18885" s="32">
        <v>0.65</v>
      </c>
      <c r="E18885">
        <v>10000</v>
      </c>
      <c r="G18885" s="31" t="s">
        <v>102</v>
      </c>
      <c r="H18885">
        <v>9</v>
      </c>
      <c r="I18885" s="31" t="s">
        <v>105</v>
      </c>
    </row>
    <row r="18886" spans="1:9" x14ac:dyDescent="0.3">
      <c r="A18886">
        <v>18928</v>
      </c>
      <c r="B18886">
        <v>5</v>
      </c>
      <c r="C18886">
        <v>304</v>
      </c>
      <c r="D18886" s="32">
        <v>0.7006944444444444</v>
      </c>
      <c r="E18886">
        <v>10000</v>
      </c>
      <c r="G18886" s="31" t="s">
        <v>97</v>
      </c>
      <c r="H18886">
        <v>10</v>
      </c>
      <c r="I18886" s="31" t="s">
        <v>105</v>
      </c>
    </row>
    <row r="18887" spans="1:9" x14ac:dyDescent="0.3">
      <c r="A18887">
        <v>18929</v>
      </c>
      <c r="B18887">
        <v>5</v>
      </c>
      <c r="C18887">
        <v>304</v>
      </c>
      <c r="D18887" s="32">
        <v>0.76875000000000004</v>
      </c>
      <c r="E18887">
        <v>10000</v>
      </c>
      <c r="G18887" s="31" t="s">
        <v>102</v>
      </c>
      <c r="H18887">
        <v>11</v>
      </c>
      <c r="I18887" s="31" t="s">
        <v>105</v>
      </c>
    </row>
    <row r="18888" spans="1:9" x14ac:dyDescent="0.3">
      <c r="A18888">
        <v>18930</v>
      </c>
      <c r="B18888">
        <v>5</v>
      </c>
      <c r="C18888">
        <v>304</v>
      </c>
      <c r="D18888" s="32">
        <v>0.81319444444444444</v>
      </c>
      <c r="E18888">
        <v>10000</v>
      </c>
      <c r="G18888" s="31" t="s">
        <v>97</v>
      </c>
      <c r="H18888">
        <v>12</v>
      </c>
      <c r="I18888" s="31" t="s">
        <v>105</v>
      </c>
    </row>
    <row r="18889" spans="1:9" x14ac:dyDescent="0.3">
      <c r="A18889">
        <v>18931</v>
      </c>
      <c r="B18889">
        <v>5</v>
      </c>
      <c r="C18889">
        <v>304</v>
      </c>
      <c r="D18889" s="32">
        <v>0.82638888888888884</v>
      </c>
      <c r="E18889">
        <v>10000</v>
      </c>
      <c r="G18889" s="31" t="s">
        <v>97</v>
      </c>
      <c r="H18889">
        <v>13</v>
      </c>
      <c r="I18889" s="31" t="s">
        <v>105</v>
      </c>
    </row>
    <row r="18890" spans="1:9" x14ac:dyDescent="0.3">
      <c r="A18890">
        <v>18932</v>
      </c>
      <c r="B18890">
        <v>3</v>
      </c>
      <c r="C18890">
        <v>305</v>
      </c>
      <c r="D18890" s="32">
        <v>0.43819444444444444</v>
      </c>
      <c r="E18890">
        <v>10000</v>
      </c>
      <c r="G18890" s="31" t="s">
        <v>97</v>
      </c>
      <c r="H18890">
        <v>4</v>
      </c>
      <c r="I18890" s="31" t="s">
        <v>104</v>
      </c>
    </row>
    <row r="18891" spans="1:9" x14ac:dyDescent="0.3">
      <c r="A18891">
        <v>18933</v>
      </c>
      <c r="B18891">
        <v>1</v>
      </c>
      <c r="C18891">
        <v>305</v>
      </c>
      <c r="D18891" s="32">
        <v>0.43333333333333335</v>
      </c>
      <c r="E18891">
        <v>10000</v>
      </c>
      <c r="F18891">
        <v>3000</v>
      </c>
      <c r="G18891" s="31" t="s">
        <v>102</v>
      </c>
      <c r="H18891">
        <v>4</v>
      </c>
      <c r="I18891" s="31" t="s">
        <v>98</v>
      </c>
    </row>
    <row r="18892" spans="1:9" x14ac:dyDescent="0.3">
      <c r="A18892">
        <v>18934</v>
      </c>
      <c r="B18892">
        <v>8</v>
      </c>
      <c r="C18892">
        <v>305</v>
      </c>
      <c r="D18892" s="32">
        <v>0.44097222222222221</v>
      </c>
      <c r="E18892">
        <v>13000</v>
      </c>
      <c r="F18892">
        <v>5000</v>
      </c>
      <c r="G18892" s="31" t="s">
        <v>102</v>
      </c>
      <c r="H18892">
        <v>4</v>
      </c>
      <c r="I18892" s="31" t="s">
        <v>99</v>
      </c>
    </row>
    <row r="18893" spans="1:9" x14ac:dyDescent="0.3">
      <c r="A18893">
        <v>18935</v>
      </c>
      <c r="B18893">
        <v>4</v>
      </c>
      <c r="C18893">
        <v>305</v>
      </c>
      <c r="D18893" s="32">
        <v>0.44861111111111113</v>
      </c>
      <c r="E18893">
        <v>13000</v>
      </c>
      <c r="G18893" s="31" t="s">
        <v>97</v>
      </c>
      <c r="H18893">
        <v>4</v>
      </c>
      <c r="I18893" s="31" t="s">
        <v>103</v>
      </c>
    </row>
    <row r="18894" spans="1:9" x14ac:dyDescent="0.3">
      <c r="A18894">
        <v>18936</v>
      </c>
      <c r="B18894">
        <v>9</v>
      </c>
      <c r="C18894">
        <v>305</v>
      </c>
      <c r="D18894" s="32">
        <v>0.46805555555555556</v>
      </c>
      <c r="E18894">
        <v>10000</v>
      </c>
      <c r="G18894" s="31" t="s">
        <v>97</v>
      </c>
      <c r="H18894">
        <v>4</v>
      </c>
      <c r="I18894" s="31" t="s">
        <v>101</v>
      </c>
    </row>
    <row r="18895" spans="1:9" x14ac:dyDescent="0.3">
      <c r="A18895">
        <v>18937</v>
      </c>
      <c r="B18895">
        <v>5</v>
      </c>
      <c r="C18895">
        <v>305</v>
      </c>
      <c r="D18895" s="32">
        <v>0.43333333333333335</v>
      </c>
      <c r="E18895">
        <v>10000</v>
      </c>
      <c r="F18895">
        <v>4500</v>
      </c>
      <c r="G18895" s="31" t="s">
        <v>102</v>
      </c>
      <c r="H18895">
        <v>4</v>
      </c>
      <c r="I18895" s="31" t="s">
        <v>105</v>
      </c>
    </row>
    <row r="18896" spans="1:9" x14ac:dyDescent="0.3">
      <c r="A18896">
        <v>18938</v>
      </c>
      <c r="B18896">
        <v>3</v>
      </c>
      <c r="C18896">
        <v>305</v>
      </c>
      <c r="D18896" s="32">
        <v>0.46250000000000002</v>
      </c>
      <c r="E18896">
        <v>10000</v>
      </c>
      <c r="G18896" s="31" t="s">
        <v>97</v>
      </c>
      <c r="H18896">
        <v>5</v>
      </c>
      <c r="I18896" s="31" t="s">
        <v>104</v>
      </c>
    </row>
    <row r="18897" spans="1:9" x14ac:dyDescent="0.3">
      <c r="A18897">
        <v>18939</v>
      </c>
      <c r="B18897">
        <v>1</v>
      </c>
      <c r="C18897">
        <v>305</v>
      </c>
      <c r="D18897" s="32">
        <v>0.46875</v>
      </c>
      <c r="E18897">
        <v>10000</v>
      </c>
      <c r="G18897" s="31" t="s">
        <v>97</v>
      </c>
      <c r="H18897">
        <v>5</v>
      </c>
      <c r="I18897" s="31" t="s">
        <v>98</v>
      </c>
    </row>
    <row r="18898" spans="1:9" x14ac:dyDescent="0.3">
      <c r="A18898">
        <v>18940</v>
      </c>
      <c r="B18898">
        <v>8</v>
      </c>
      <c r="C18898">
        <v>305</v>
      </c>
      <c r="D18898" s="32">
        <v>0.46111111111111114</v>
      </c>
      <c r="E18898">
        <v>10000</v>
      </c>
      <c r="G18898" s="31" t="s">
        <v>97</v>
      </c>
      <c r="H18898">
        <v>5</v>
      </c>
      <c r="I18898" s="31" t="s">
        <v>99</v>
      </c>
    </row>
    <row r="18899" spans="1:9" x14ac:dyDescent="0.3">
      <c r="A18899">
        <v>18941</v>
      </c>
      <c r="B18899">
        <v>4</v>
      </c>
      <c r="C18899">
        <v>305</v>
      </c>
      <c r="D18899" s="32">
        <v>0.47430555555555554</v>
      </c>
      <c r="E18899">
        <v>10000</v>
      </c>
      <c r="G18899" s="31" t="s">
        <v>102</v>
      </c>
      <c r="H18899">
        <v>5</v>
      </c>
      <c r="I18899" s="31" t="s">
        <v>103</v>
      </c>
    </row>
    <row r="18900" spans="1:9" x14ac:dyDescent="0.3">
      <c r="A18900">
        <v>18942</v>
      </c>
      <c r="B18900">
        <v>9</v>
      </c>
      <c r="C18900">
        <v>305</v>
      </c>
      <c r="D18900" s="32">
        <v>0.49791666666666667</v>
      </c>
      <c r="E18900">
        <v>10000</v>
      </c>
      <c r="F18900">
        <v>3000</v>
      </c>
      <c r="G18900" s="31" t="s">
        <v>97</v>
      </c>
      <c r="H18900">
        <v>5</v>
      </c>
      <c r="I18900" s="31" t="s">
        <v>101</v>
      </c>
    </row>
    <row r="18901" spans="1:9" x14ac:dyDescent="0.3">
      <c r="A18901">
        <v>18943</v>
      </c>
      <c r="B18901">
        <v>5</v>
      </c>
      <c r="C18901">
        <v>305</v>
      </c>
      <c r="D18901" s="32">
        <v>0.46805555555555556</v>
      </c>
      <c r="E18901">
        <v>10000</v>
      </c>
      <c r="G18901" s="31" t="s">
        <v>97</v>
      </c>
      <c r="H18901">
        <v>5</v>
      </c>
      <c r="I18901" s="31" t="s">
        <v>105</v>
      </c>
    </row>
    <row r="18902" spans="1:9" x14ac:dyDescent="0.3">
      <c r="A18902">
        <v>18944</v>
      </c>
      <c r="B18902">
        <v>3</v>
      </c>
      <c r="C18902">
        <v>305</v>
      </c>
      <c r="D18902" s="32">
        <v>0.53402777777777777</v>
      </c>
      <c r="E18902">
        <v>10000</v>
      </c>
      <c r="G18902" s="31" t="s">
        <v>102</v>
      </c>
      <c r="H18902">
        <v>6</v>
      </c>
      <c r="I18902" s="31" t="s">
        <v>104</v>
      </c>
    </row>
    <row r="18903" spans="1:9" x14ac:dyDescent="0.3">
      <c r="A18903">
        <v>18945</v>
      </c>
      <c r="B18903">
        <v>1</v>
      </c>
      <c r="C18903">
        <v>305</v>
      </c>
      <c r="D18903" s="32">
        <v>0.49583333333333335</v>
      </c>
      <c r="E18903">
        <v>13000</v>
      </c>
      <c r="G18903" s="31" t="s">
        <v>97</v>
      </c>
      <c r="H18903">
        <v>6</v>
      </c>
      <c r="I18903" s="31" t="s">
        <v>98</v>
      </c>
    </row>
    <row r="18904" spans="1:9" x14ac:dyDescent="0.3">
      <c r="A18904">
        <v>18946</v>
      </c>
      <c r="B18904">
        <v>8</v>
      </c>
      <c r="C18904">
        <v>305</v>
      </c>
      <c r="D18904" s="32">
        <v>0.52708333333333335</v>
      </c>
      <c r="E18904">
        <v>10000</v>
      </c>
      <c r="G18904" s="31" t="s">
        <v>97</v>
      </c>
      <c r="H18904">
        <v>6</v>
      </c>
      <c r="I18904" s="31" t="s">
        <v>99</v>
      </c>
    </row>
    <row r="18905" spans="1:9" x14ac:dyDescent="0.3">
      <c r="A18905">
        <v>18947</v>
      </c>
      <c r="B18905">
        <v>4</v>
      </c>
      <c r="C18905">
        <v>305</v>
      </c>
      <c r="D18905" s="32">
        <v>0.57152777777777775</v>
      </c>
      <c r="E18905">
        <v>10000</v>
      </c>
      <c r="F18905">
        <v>3500</v>
      </c>
      <c r="G18905" s="31" t="s">
        <v>97</v>
      </c>
      <c r="H18905">
        <v>6</v>
      </c>
      <c r="I18905" s="31" t="s">
        <v>103</v>
      </c>
    </row>
    <row r="18906" spans="1:9" x14ac:dyDescent="0.3">
      <c r="A18906">
        <v>18948</v>
      </c>
      <c r="B18906">
        <v>9</v>
      </c>
      <c r="C18906">
        <v>305</v>
      </c>
      <c r="D18906" s="32">
        <v>0.54097222222222219</v>
      </c>
      <c r="E18906">
        <v>10000</v>
      </c>
      <c r="G18906" s="31" t="s">
        <v>102</v>
      </c>
      <c r="H18906">
        <v>6</v>
      </c>
      <c r="I18906" s="31" t="s">
        <v>101</v>
      </c>
    </row>
    <row r="18907" spans="1:9" x14ac:dyDescent="0.3">
      <c r="A18907">
        <v>18949</v>
      </c>
      <c r="B18907">
        <v>5</v>
      </c>
      <c r="C18907">
        <v>305</v>
      </c>
      <c r="D18907" s="32">
        <v>0.50555555555555554</v>
      </c>
      <c r="E18907">
        <v>13000</v>
      </c>
      <c r="F18907">
        <v>900</v>
      </c>
      <c r="G18907" s="31" t="s">
        <v>102</v>
      </c>
      <c r="H18907">
        <v>6</v>
      </c>
      <c r="I18907" s="31" t="s">
        <v>105</v>
      </c>
    </row>
    <row r="18908" spans="1:9" x14ac:dyDescent="0.3">
      <c r="A18908">
        <v>18950</v>
      </c>
      <c r="B18908">
        <v>3</v>
      </c>
      <c r="C18908">
        <v>305</v>
      </c>
      <c r="D18908" s="32">
        <v>0.57847222222222228</v>
      </c>
      <c r="E18908">
        <v>10000</v>
      </c>
      <c r="G18908" s="31" t="s">
        <v>102</v>
      </c>
      <c r="H18908">
        <v>7</v>
      </c>
      <c r="I18908" s="31" t="s">
        <v>104</v>
      </c>
    </row>
    <row r="18909" spans="1:9" x14ac:dyDescent="0.3">
      <c r="A18909">
        <v>18951</v>
      </c>
      <c r="B18909">
        <v>1</v>
      </c>
      <c r="C18909">
        <v>305</v>
      </c>
      <c r="D18909" s="32">
        <v>0.5805555555555556</v>
      </c>
      <c r="E18909">
        <v>13000</v>
      </c>
      <c r="F18909">
        <v>3500</v>
      </c>
      <c r="G18909" s="31" t="s">
        <v>97</v>
      </c>
      <c r="H18909">
        <v>7</v>
      </c>
      <c r="I18909" s="31" t="s">
        <v>98</v>
      </c>
    </row>
    <row r="18910" spans="1:9" x14ac:dyDescent="0.3">
      <c r="A18910">
        <v>18952</v>
      </c>
      <c r="B18910">
        <v>8</v>
      </c>
      <c r="C18910">
        <v>305</v>
      </c>
      <c r="D18910" s="32">
        <v>0.58888888888888891</v>
      </c>
      <c r="E18910">
        <v>10000</v>
      </c>
      <c r="G18910" s="31" t="s">
        <v>97</v>
      </c>
      <c r="H18910">
        <v>7</v>
      </c>
      <c r="I18910" s="31" t="s">
        <v>99</v>
      </c>
    </row>
    <row r="18911" spans="1:9" x14ac:dyDescent="0.3">
      <c r="A18911">
        <v>18953</v>
      </c>
      <c r="B18911">
        <v>4</v>
      </c>
      <c r="C18911">
        <v>305</v>
      </c>
      <c r="D18911" s="32">
        <v>0.63194444444444442</v>
      </c>
      <c r="E18911">
        <v>10000</v>
      </c>
      <c r="G18911" s="31" t="s">
        <v>102</v>
      </c>
      <c r="H18911">
        <v>7</v>
      </c>
      <c r="I18911" s="31" t="s">
        <v>103</v>
      </c>
    </row>
    <row r="18912" spans="1:9" x14ac:dyDescent="0.3">
      <c r="A18912">
        <v>18954</v>
      </c>
      <c r="B18912">
        <v>9</v>
      </c>
      <c r="C18912">
        <v>305</v>
      </c>
      <c r="D18912" s="32">
        <v>0.58472222222222225</v>
      </c>
      <c r="E18912">
        <v>10000</v>
      </c>
      <c r="G18912" s="31" t="s">
        <v>97</v>
      </c>
      <c r="H18912">
        <v>7</v>
      </c>
      <c r="I18912" s="31" t="s">
        <v>101</v>
      </c>
    </row>
    <row r="18913" spans="1:9" x14ac:dyDescent="0.3">
      <c r="A18913">
        <v>18955</v>
      </c>
      <c r="B18913">
        <v>5</v>
      </c>
      <c r="C18913">
        <v>305</v>
      </c>
      <c r="D18913" s="32">
        <v>0.53194444444444444</v>
      </c>
      <c r="E18913">
        <v>10000</v>
      </c>
      <c r="G18913" s="31" t="s">
        <v>97</v>
      </c>
      <c r="H18913">
        <v>7</v>
      </c>
      <c r="I18913" s="31" t="s">
        <v>105</v>
      </c>
    </row>
    <row r="18914" spans="1:9" x14ac:dyDescent="0.3">
      <c r="A18914">
        <v>18956</v>
      </c>
      <c r="B18914">
        <v>3</v>
      </c>
      <c r="C18914">
        <v>305</v>
      </c>
      <c r="D18914" s="32">
        <v>0.60624999999999996</v>
      </c>
      <c r="E18914">
        <v>10000</v>
      </c>
      <c r="G18914" s="31" t="s">
        <v>97</v>
      </c>
      <c r="H18914">
        <v>8</v>
      </c>
      <c r="I18914" s="31" t="s">
        <v>104</v>
      </c>
    </row>
    <row r="18915" spans="1:9" x14ac:dyDescent="0.3">
      <c r="A18915">
        <v>18957</v>
      </c>
      <c r="B18915">
        <v>1</v>
      </c>
      <c r="C18915">
        <v>305</v>
      </c>
      <c r="D18915" s="32">
        <v>0.64236111111111116</v>
      </c>
      <c r="E18915">
        <v>10000</v>
      </c>
      <c r="F18915">
        <v>3300</v>
      </c>
      <c r="G18915" s="31" t="s">
        <v>97</v>
      </c>
      <c r="H18915">
        <v>8</v>
      </c>
      <c r="I18915" s="31" t="s">
        <v>98</v>
      </c>
    </row>
    <row r="18916" spans="1:9" x14ac:dyDescent="0.3">
      <c r="A18916">
        <v>18958</v>
      </c>
      <c r="B18916">
        <v>8</v>
      </c>
      <c r="C18916">
        <v>305</v>
      </c>
      <c r="D18916" s="32">
        <v>0.61041666666666672</v>
      </c>
      <c r="E18916">
        <v>10000</v>
      </c>
      <c r="F18916">
        <v>1000</v>
      </c>
      <c r="G18916" s="31" t="s">
        <v>102</v>
      </c>
      <c r="H18916">
        <v>8</v>
      </c>
      <c r="I18916" s="31" t="s">
        <v>99</v>
      </c>
    </row>
    <row r="18917" spans="1:9" x14ac:dyDescent="0.3">
      <c r="A18917">
        <v>18959</v>
      </c>
      <c r="B18917">
        <v>4</v>
      </c>
      <c r="C18917">
        <v>305</v>
      </c>
      <c r="D18917" s="32">
        <v>0.73958333333333337</v>
      </c>
      <c r="E18917">
        <v>10000</v>
      </c>
      <c r="G18917" s="31" t="s">
        <v>97</v>
      </c>
      <c r="H18917">
        <v>8</v>
      </c>
      <c r="I18917" s="31" t="s">
        <v>103</v>
      </c>
    </row>
    <row r="18918" spans="1:9" x14ac:dyDescent="0.3">
      <c r="A18918">
        <v>18960</v>
      </c>
      <c r="B18918">
        <v>9</v>
      </c>
      <c r="C18918">
        <v>305</v>
      </c>
      <c r="D18918" s="32">
        <v>0.6430555555555556</v>
      </c>
      <c r="E18918">
        <v>10000</v>
      </c>
      <c r="F18918">
        <v>3300</v>
      </c>
      <c r="G18918" s="31" t="s">
        <v>97</v>
      </c>
      <c r="H18918">
        <v>8</v>
      </c>
      <c r="I18918" s="31" t="s">
        <v>101</v>
      </c>
    </row>
    <row r="18919" spans="1:9" x14ac:dyDescent="0.3">
      <c r="A18919">
        <v>18961</v>
      </c>
      <c r="B18919">
        <v>5</v>
      </c>
      <c r="C18919">
        <v>305</v>
      </c>
      <c r="D18919" s="32">
        <v>0.55277777777777781</v>
      </c>
      <c r="E18919">
        <v>10000</v>
      </c>
      <c r="F18919">
        <v>2000</v>
      </c>
      <c r="G18919" s="31" t="s">
        <v>97</v>
      </c>
      <c r="H18919">
        <v>8</v>
      </c>
      <c r="I18919" s="31" t="s">
        <v>105</v>
      </c>
    </row>
    <row r="18920" spans="1:9" x14ac:dyDescent="0.3">
      <c r="A18920">
        <v>18962</v>
      </c>
      <c r="B18920">
        <v>3</v>
      </c>
      <c r="C18920">
        <v>305</v>
      </c>
      <c r="D18920" s="32">
        <v>0.62638888888888888</v>
      </c>
      <c r="E18920">
        <v>10000</v>
      </c>
      <c r="F18920">
        <v>3000</v>
      </c>
      <c r="G18920" s="31" t="s">
        <v>102</v>
      </c>
      <c r="H18920">
        <v>9</v>
      </c>
      <c r="I18920" s="31" t="s">
        <v>104</v>
      </c>
    </row>
    <row r="18921" spans="1:9" x14ac:dyDescent="0.3">
      <c r="A18921">
        <v>18963</v>
      </c>
      <c r="B18921">
        <v>1</v>
      </c>
      <c r="C18921">
        <v>305</v>
      </c>
      <c r="D18921" s="32">
        <v>0.67291666666666672</v>
      </c>
      <c r="E18921">
        <v>10000</v>
      </c>
      <c r="G18921" s="31" t="s">
        <v>97</v>
      </c>
      <c r="H18921">
        <v>9</v>
      </c>
      <c r="I18921" s="31" t="s">
        <v>98</v>
      </c>
    </row>
    <row r="18922" spans="1:9" x14ac:dyDescent="0.3">
      <c r="A18922">
        <v>18964</v>
      </c>
      <c r="B18922">
        <v>8</v>
      </c>
      <c r="C18922">
        <v>305</v>
      </c>
      <c r="D18922" s="32">
        <v>0.64236111111111116</v>
      </c>
      <c r="E18922">
        <v>10000</v>
      </c>
      <c r="F18922">
        <v>3300</v>
      </c>
      <c r="G18922" s="31" t="s">
        <v>97</v>
      </c>
      <c r="H18922">
        <v>9</v>
      </c>
      <c r="I18922" s="31" t="s">
        <v>99</v>
      </c>
    </row>
    <row r="18923" spans="1:9" x14ac:dyDescent="0.3">
      <c r="A18923">
        <v>18965</v>
      </c>
      <c r="B18923">
        <v>4</v>
      </c>
      <c r="C18923">
        <v>305</v>
      </c>
      <c r="D18923" s="32">
        <v>0.7583333333333333</v>
      </c>
      <c r="E18923">
        <v>10000</v>
      </c>
      <c r="G18923" s="31" t="s">
        <v>102</v>
      </c>
      <c r="H18923">
        <v>9</v>
      </c>
      <c r="I18923" s="31" t="s">
        <v>103</v>
      </c>
    </row>
    <row r="18924" spans="1:9" x14ac:dyDescent="0.3">
      <c r="A18924">
        <v>18966</v>
      </c>
      <c r="B18924">
        <v>9</v>
      </c>
      <c r="C18924">
        <v>305</v>
      </c>
      <c r="D18924" s="32">
        <v>0.74861111111111112</v>
      </c>
      <c r="E18924">
        <v>10000</v>
      </c>
      <c r="G18924" s="31" t="s">
        <v>97</v>
      </c>
      <c r="H18924">
        <v>9</v>
      </c>
      <c r="I18924" s="31" t="s">
        <v>101</v>
      </c>
    </row>
    <row r="18925" spans="1:9" x14ac:dyDescent="0.3">
      <c r="A18925">
        <v>18967</v>
      </c>
      <c r="B18925">
        <v>5</v>
      </c>
      <c r="C18925">
        <v>305</v>
      </c>
      <c r="D18925" s="32">
        <v>0.58472222222222225</v>
      </c>
      <c r="E18925">
        <v>10000</v>
      </c>
      <c r="F18925">
        <v>3000</v>
      </c>
      <c r="G18925" s="31" t="s">
        <v>102</v>
      </c>
      <c r="H18925">
        <v>9</v>
      </c>
      <c r="I18925" s="31" t="s">
        <v>105</v>
      </c>
    </row>
    <row r="18926" spans="1:9" x14ac:dyDescent="0.3">
      <c r="A18926">
        <v>18968</v>
      </c>
      <c r="B18926">
        <v>3</v>
      </c>
      <c r="C18926">
        <v>305</v>
      </c>
      <c r="D18926" s="32">
        <v>0.64583333333333337</v>
      </c>
      <c r="E18926">
        <v>10000</v>
      </c>
      <c r="F18926">
        <v>9000</v>
      </c>
      <c r="G18926" s="31" t="s">
        <v>102</v>
      </c>
      <c r="H18926">
        <v>10</v>
      </c>
      <c r="I18926" s="31" t="s">
        <v>104</v>
      </c>
    </row>
    <row r="18927" spans="1:9" x14ac:dyDescent="0.3">
      <c r="A18927">
        <v>18969</v>
      </c>
      <c r="B18927">
        <v>1</v>
      </c>
      <c r="C18927">
        <v>305</v>
      </c>
      <c r="D18927" s="32">
        <v>0.74930555555555556</v>
      </c>
      <c r="E18927">
        <v>10000</v>
      </c>
      <c r="G18927" s="31" t="s">
        <v>102</v>
      </c>
      <c r="H18927">
        <v>10</v>
      </c>
      <c r="I18927" s="31" t="s">
        <v>98</v>
      </c>
    </row>
    <row r="18928" spans="1:9" x14ac:dyDescent="0.3">
      <c r="A18928">
        <v>18970</v>
      </c>
      <c r="B18928">
        <v>8</v>
      </c>
      <c r="C18928">
        <v>305</v>
      </c>
      <c r="D18928" s="32">
        <v>0.74375000000000002</v>
      </c>
      <c r="E18928">
        <v>10000</v>
      </c>
      <c r="F18928">
        <v>2000</v>
      </c>
      <c r="G18928" s="31" t="s">
        <v>102</v>
      </c>
      <c r="H18928">
        <v>10</v>
      </c>
      <c r="I18928" s="31" t="s">
        <v>99</v>
      </c>
    </row>
    <row r="18929" spans="1:9" x14ac:dyDescent="0.3">
      <c r="A18929">
        <v>18971</v>
      </c>
      <c r="B18929">
        <v>4</v>
      </c>
      <c r="C18929">
        <v>305</v>
      </c>
      <c r="D18929" s="32">
        <v>0.79583333333333328</v>
      </c>
      <c r="E18929">
        <v>13000</v>
      </c>
      <c r="G18929" s="31" t="s">
        <v>97</v>
      </c>
      <c r="H18929">
        <v>10</v>
      </c>
      <c r="I18929" s="31" t="s">
        <v>103</v>
      </c>
    </row>
    <row r="18930" spans="1:9" x14ac:dyDescent="0.3">
      <c r="A18930">
        <v>18972</v>
      </c>
      <c r="B18930">
        <v>9</v>
      </c>
      <c r="C18930">
        <v>305</v>
      </c>
      <c r="D18930" s="32">
        <v>0.7729166666666667</v>
      </c>
      <c r="E18930">
        <v>10000</v>
      </c>
      <c r="G18930" s="31" t="s">
        <v>102</v>
      </c>
      <c r="H18930">
        <v>10</v>
      </c>
      <c r="I18930" s="31" t="s">
        <v>101</v>
      </c>
    </row>
    <row r="18931" spans="1:9" x14ac:dyDescent="0.3">
      <c r="A18931">
        <v>18973</v>
      </c>
      <c r="B18931">
        <v>5</v>
      </c>
      <c r="C18931">
        <v>305</v>
      </c>
      <c r="D18931" s="32">
        <v>0.63958333333333328</v>
      </c>
      <c r="E18931">
        <v>10000</v>
      </c>
      <c r="F18931">
        <v>2000</v>
      </c>
      <c r="G18931" s="31" t="s">
        <v>97</v>
      </c>
      <c r="H18931">
        <v>10</v>
      </c>
      <c r="I18931" s="31" t="s">
        <v>105</v>
      </c>
    </row>
    <row r="18932" spans="1:9" x14ac:dyDescent="0.3">
      <c r="A18932">
        <v>18974</v>
      </c>
      <c r="B18932">
        <v>3</v>
      </c>
      <c r="C18932">
        <v>305</v>
      </c>
      <c r="D18932" s="32">
        <v>0.76180555555555551</v>
      </c>
      <c r="E18932">
        <v>10000</v>
      </c>
      <c r="G18932" s="31" t="s">
        <v>97</v>
      </c>
      <c r="H18932">
        <v>11</v>
      </c>
      <c r="I18932" s="31" t="s">
        <v>104</v>
      </c>
    </row>
    <row r="18933" spans="1:9" x14ac:dyDescent="0.3">
      <c r="A18933">
        <v>18975</v>
      </c>
      <c r="B18933">
        <v>1</v>
      </c>
      <c r="C18933">
        <v>305</v>
      </c>
      <c r="D18933" s="32">
        <v>0.7680555555555556</v>
      </c>
      <c r="E18933">
        <v>10000</v>
      </c>
      <c r="F18933">
        <v>1000</v>
      </c>
      <c r="G18933" s="31" t="s">
        <v>102</v>
      </c>
      <c r="H18933">
        <v>11</v>
      </c>
      <c r="I18933" s="31" t="s">
        <v>98</v>
      </c>
    </row>
    <row r="18934" spans="1:9" x14ac:dyDescent="0.3">
      <c r="A18934">
        <v>18976</v>
      </c>
      <c r="B18934">
        <v>8</v>
      </c>
      <c r="C18934">
        <v>305</v>
      </c>
      <c r="D18934" s="32">
        <v>0.75902777777777775</v>
      </c>
      <c r="E18934">
        <v>10000</v>
      </c>
      <c r="F18934">
        <v>7500</v>
      </c>
      <c r="G18934" s="31" t="s">
        <v>102</v>
      </c>
      <c r="H18934">
        <v>11</v>
      </c>
      <c r="I18934" s="31" t="s">
        <v>99</v>
      </c>
    </row>
    <row r="18935" spans="1:9" x14ac:dyDescent="0.3">
      <c r="A18935">
        <v>18977</v>
      </c>
      <c r="B18935">
        <v>4</v>
      </c>
      <c r="C18935">
        <v>305</v>
      </c>
      <c r="D18935" s="32">
        <v>0.8256944444444444</v>
      </c>
      <c r="E18935">
        <v>10000</v>
      </c>
      <c r="G18935" s="31" t="s">
        <v>102</v>
      </c>
      <c r="H18935">
        <v>11</v>
      </c>
      <c r="I18935" s="31" t="s">
        <v>103</v>
      </c>
    </row>
    <row r="18936" spans="1:9" x14ac:dyDescent="0.3">
      <c r="A18936">
        <v>18978</v>
      </c>
      <c r="B18936">
        <v>9</v>
      </c>
      <c r="C18936">
        <v>305</v>
      </c>
      <c r="D18936" s="32">
        <v>0.80625000000000002</v>
      </c>
      <c r="E18936">
        <v>10000</v>
      </c>
      <c r="G18936" s="31" t="s">
        <v>102</v>
      </c>
      <c r="H18936">
        <v>11</v>
      </c>
      <c r="I18936" s="31" t="s">
        <v>101</v>
      </c>
    </row>
    <row r="18937" spans="1:9" x14ac:dyDescent="0.3">
      <c r="A18937">
        <v>18979</v>
      </c>
      <c r="B18937">
        <v>5</v>
      </c>
      <c r="C18937">
        <v>305</v>
      </c>
      <c r="D18937" s="32">
        <v>0.65763888888888888</v>
      </c>
      <c r="E18937">
        <v>10000</v>
      </c>
      <c r="G18937" s="31" t="s">
        <v>97</v>
      </c>
      <c r="H18937">
        <v>11</v>
      </c>
      <c r="I18937" s="31" t="s">
        <v>105</v>
      </c>
    </row>
    <row r="18938" spans="1:9" x14ac:dyDescent="0.3">
      <c r="A18938">
        <v>18980</v>
      </c>
      <c r="B18938">
        <v>3</v>
      </c>
      <c r="C18938">
        <v>305</v>
      </c>
      <c r="D18938" s="32">
        <v>0.77013888888888893</v>
      </c>
      <c r="E18938">
        <v>10000</v>
      </c>
      <c r="F18938">
        <v>2000</v>
      </c>
      <c r="G18938" s="31" t="s">
        <v>102</v>
      </c>
      <c r="H18938">
        <v>12</v>
      </c>
      <c r="I18938" s="31" t="s">
        <v>104</v>
      </c>
    </row>
    <row r="18939" spans="1:9" x14ac:dyDescent="0.3">
      <c r="A18939">
        <v>18981</v>
      </c>
      <c r="B18939">
        <v>1</v>
      </c>
      <c r="C18939">
        <v>305</v>
      </c>
      <c r="D18939" s="32">
        <v>0.79305555555555551</v>
      </c>
      <c r="E18939">
        <v>10000</v>
      </c>
      <c r="G18939" s="31" t="s">
        <v>97</v>
      </c>
      <c r="H18939">
        <v>12</v>
      </c>
      <c r="I18939" s="31" t="s">
        <v>98</v>
      </c>
    </row>
    <row r="18940" spans="1:9" x14ac:dyDescent="0.3">
      <c r="A18940">
        <v>18982</v>
      </c>
      <c r="B18940">
        <v>8</v>
      </c>
      <c r="C18940">
        <v>305</v>
      </c>
      <c r="D18940" s="32">
        <v>0.78749999999999998</v>
      </c>
      <c r="E18940">
        <v>10000</v>
      </c>
      <c r="F18940">
        <v>2000</v>
      </c>
      <c r="G18940" s="31" t="s">
        <v>102</v>
      </c>
      <c r="H18940">
        <v>12</v>
      </c>
      <c r="I18940" s="31" t="s">
        <v>99</v>
      </c>
    </row>
    <row r="18941" spans="1:9" x14ac:dyDescent="0.3">
      <c r="A18941">
        <v>18983</v>
      </c>
      <c r="B18941">
        <v>9</v>
      </c>
      <c r="C18941">
        <v>305</v>
      </c>
      <c r="D18941" s="32"/>
      <c r="E18941">
        <v>10000</v>
      </c>
      <c r="G18941" s="31" t="s">
        <v>102</v>
      </c>
      <c r="H18941">
        <v>12</v>
      </c>
      <c r="I18941" s="31" t="s">
        <v>101</v>
      </c>
    </row>
    <row r="18942" spans="1:9" x14ac:dyDescent="0.3">
      <c r="A18942">
        <v>18984</v>
      </c>
      <c r="B18942">
        <v>5</v>
      </c>
      <c r="C18942">
        <v>305</v>
      </c>
      <c r="D18942" s="32">
        <v>0.67500000000000004</v>
      </c>
      <c r="E18942">
        <v>13000</v>
      </c>
      <c r="F18942">
        <v>1000</v>
      </c>
      <c r="G18942" s="31" t="s">
        <v>97</v>
      </c>
      <c r="H18942">
        <v>12</v>
      </c>
      <c r="I18942" s="31" t="s">
        <v>105</v>
      </c>
    </row>
    <row r="18943" spans="1:9" x14ac:dyDescent="0.3">
      <c r="A18943">
        <v>18985</v>
      </c>
      <c r="B18943">
        <v>3</v>
      </c>
      <c r="C18943">
        <v>305</v>
      </c>
      <c r="D18943" s="32">
        <v>0.7944444444444444</v>
      </c>
      <c r="E18943">
        <v>10000</v>
      </c>
      <c r="G18943" s="31" t="s">
        <v>97</v>
      </c>
      <c r="H18943">
        <v>13</v>
      </c>
      <c r="I18943" s="31" t="s">
        <v>104</v>
      </c>
    </row>
    <row r="18944" spans="1:9" x14ac:dyDescent="0.3">
      <c r="A18944">
        <v>18986</v>
      </c>
      <c r="B18944">
        <v>5</v>
      </c>
      <c r="C18944">
        <v>305</v>
      </c>
      <c r="D18944" s="32">
        <v>0.73263888888888884</v>
      </c>
      <c r="E18944">
        <v>10000</v>
      </c>
      <c r="G18944" s="31" t="s">
        <v>97</v>
      </c>
      <c r="H18944">
        <v>13</v>
      </c>
      <c r="I18944" s="31" t="s">
        <v>105</v>
      </c>
    </row>
    <row r="18945" spans="1:9" x14ac:dyDescent="0.3">
      <c r="A18945">
        <v>18987</v>
      </c>
      <c r="B18945">
        <v>3</v>
      </c>
      <c r="C18945">
        <v>305</v>
      </c>
      <c r="D18945" s="32"/>
      <c r="E18945">
        <v>10000</v>
      </c>
      <c r="G18945" s="31" t="s">
        <v>97</v>
      </c>
      <c r="H18945">
        <v>14</v>
      </c>
      <c r="I18945" s="31" t="s">
        <v>104</v>
      </c>
    </row>
    <row r="18946" spans="1:9" x14ac:dyDescent="0.3">
      <c r="A18946">
        <v>18988</v>
      </c>
      <c r="B18946">
        <v>5</v>
      </c>
      <c r="C18946">
        <v>305</v>
      </c>
      <c r="D18946" s="32">
        <v>0.75972222222222219</v>
      </c>
      <c r="E18946">
        <v>10000</v>
      </c>
      <c r="F18946">
        <v>1000</v>
      </c>
      <c r="G18946" s="31" t="s">
        <v>102</v>
      </c>
      <c r="H18946">
        <v>14</v>
      </c>
      <c r="I18946" s="31" t="s">
        <v>105</v>
      </c>
    </row>
    <row r="18947" spans="1:9" x14ac:dyDescent="0.3">
      <c r="A18947">
        <v>18989</v>
      </c>
      <c r="B18947">
        <v>5</v>
      </c>
      <c r="C18947">
        <v>305</v>
      </c>
      <c r="D18947" s="32">
        <v>0.80833333333333335</v>
      </c>
      <c r="E18947">
        <v>10000</v>
      </c>
      <c r="G18947" s="31" t="s">
        <v>97</v>
      </c>
      <c r="H18947">
        <v>15</v>
      </c>
      <c r="I18947" s="31" t="s">
        <v>105</v>
      </c>
    </row>
    <row r="18948" spans="1:9" x14ac:dyDescent="0.3">
      <c r="A18948">
        <v>18990</v>
      </c>
      <c r="B18948">
        <v>1</v>
      </c>
      <c r="C18948">
        <v>306</v>
      </c>
      <c r="D18948" s="32">
        <v>0.55000000000000004</v>
      </c>
      <c r="E18948">
        <v>60000</v>
      </c>
      <c r="G18948" s="31" t="s">
        <v>97</v>
      </c>
      <c r="H18948">
        <v>4</v>
      </c>
      <c r="I18948" s="31" t="s">
        <v>98</v>
      </c>
    </row>
    <row r="18949" spans="1:9" x14ac:dyDescent="0.3">
      <c r="A18949">
        <v>18991</v>
      </c>
      <c r="B18949">
        <v>8</v>
      </c>
      <c r="C18949">
        <v>306</v>
      </c>
      <c r="D18949" s="32">
        <v>0.47986111111111113</v>
      </c>
      <c r="E18949">
        <v>10000</v>
      </c>
      <c r="G18949" s="31" t="s">
        <v>97</v>
      </c>
      <c r="H18949">
        <v>4</v>
      </c>
      <c r="I18949" s="31" t="s">
        <v>99</v>
      </c>
    </row>
    <row r="18950" spans="1:9" x14ac:dyDescent="0.3">
      <c r="A18950">
        <v>18992</v>
      </c>
      <c r="B18950">
        <v>9</v>
      </c>
      <c r="C18950">
        <v>306</v>
      </c>
      <c r="D18950" s="32">
        <v>0.49236111111111114</v>
      </c>
      <c r="E18950">
        <v>10000</v>
      </c>
      <c r="G18950" s="31" t="s">
        <v>102</v>
      </c>
      <c r="H18950">
        <v>4</v>
      </c>
      <c r="I18950" s="31" t="s">
        <v>101</v>
      </c>
    </row>
    <row r="18951" spans="1:9" x14ac:dyDescent="0.3">
      <c r="A18951">
        <v>18993</v>
      </c>
      <c r="B18951">
        <v>7</v>
      </c>
      <c r="C18951">
        <v>306</v>
      </c>
      <c r="D18951" s="32">
        <v>0.52986111111111112</v>
      </c>
      <c r="E18951">
        <v>10000</v>
      </c>
      <c r="G18951" s="31" t="s">
        <v>102</v>
      </c>
      <c r="H18951">
        <v>4</v>
      </c>
      <c r="I18951" s="31" t="s">
        <v>106</v>
      </c>
    </row>
    <row r="18952" spans="1:9" x14ac:dyDescent="0.3">
      <c r="A18952">
        <v>18994</v>
      </c>
      <c r="B18952">
        <v>1</v>
      </c>
      <c r="C18952">
        <v>306</v>
      </c>
      <c r="D18952" s="32">
        <v>0.56666666666666665</v>
      </c>
      <c r="E18952">
        <v>10000</v>
      </c>
      <c r="G18952" s="31" t="s">
        <v>97</v>
      </c>
      <c r="H18952">
        <v>5</v>
      </c>
      <c r="I18952" s="31" t="s">
        <v>98</v>
      </c>
    </row>
    <row r="18953" spans="1:9" x14ac:dyDescent="0.3">
      <c r="A18953">
        <v>18995</v>
      </c>
      <c r="B18953">
        <v>8</v>
      </c>
      <c r="C18953">
        <v>306</v>
      </c>
      <c r="D18953" s="32">
        <v>0.53263888888888888</v>
      </c>
      <c r="E18953">
        <v>10000</v>
      </c>
      <c r="G18953" s="31" t="s">
        <v>102</v>
      </c>
      <c r="H18953">
        <v>5</v>
      </c>
      <c r="I18953" s="31" t="s">
        <v>99</v>
      </c>
    </row>
    <row r="18954" spans="1:9" x14ac:dyDescent="0.3">
      <c r="A18954">
        <v>18996</v>
      </c>
      <c r="B18954">
        <v>9</v>
      </c>
      <c r="C18954">
        <v>306</v>
      </c>
      <c r="D18954" s="32">
        <v>0.53472222222222221</v>
      </c>
      <c r="E18954">
        <v>10000</v>
      </c>
      <c r="G18954" s="31" t="s">
        <v>97</v>
      </c>
      <c r="H18954">
        <v>5</v>
      </c>
      <c r="I18954" s="31" t="s">
        <v>101</v>
      </c>
    </row>
    <row r="18955" spans="1:9" x14ac:dyDescent="0.3">
      <c r="A18955">
        <v>18997</v>
      </c>
      <c r="B18955">
        <v>7</v>
      </c>
      <c r="C18955">
        <v>306</v>
      </c>
      <c r="D18955" s="32">
        <v>0.55625000000000002</v>
      </c>
      <c r="E18955">
        <v>10000</v>
      </c>
      <c r="G18955" s="31" t="s">
        <v>102</v>
      </c>
      <c r="H18955">
        <v>5</v>
      </c>
      <c r="I18955" s="31" t="s">
        <v>106</v>
      </c>
    </row>
    <row r="18956" spans="1:9" x14ac:dyDescent="0.3">
      <c r="A18956">
        <v>18998</v>
      </c>
      <c r="B18956">
        <v>1</v>
      </c>
      <c r="C18956">
        <v>306</v>
      </c>
      <c r="D18956" s="32">
        <v>0.63888888888888884</v>
      </c>
      <c r="E18956">
        <v>10000</v>
      </c>
      <c r="G18956" s="31" t="s">
        <v>102</v>
      </c>
      <c r="H18956">
        <v>6</v>
      </c>
      <c r="I18956" s="31" t="s">
        <v>98</v>
      </c>
    </row>
    <row r="18957" spans="1:9" x14ac:dyDescent="0.3">
      <c r="A18957">
        <v>18999</v>
      </c>
      <c r="B18957">
        <v>8</v>
      </c>
      <c r="C18957">
        <v>306</v>
      </c>
      <c r="D18957" s="32">
        <v>0.54652777777777772</v>
      </c>
      <c r="E18957">
        <v>10000</v>
      </c>
      <c r="G18957" s="31" t="s">
        <v>97</v>
      </c>
      <c r="H18957">
        <v>6</v>
      </c>
      <c r="I18957" s="31" t="s">
        <v>99</v>
      </c>
    </row>
    <row r="18958" spans="1:9" x14ac:dyDescent="0.3">
      <c r="A18958">
        <v>19000</v>
      </c>
      <c r="B18958">
        <v>9</v>
      </c>
      <c r="C18958">
        <v>306</v>
      </c>
      <c r="D18958" s="32">
        <v>0.57152777777777775</v>
      </c>
      <c r="E18958">
        <v>10000</v>
      </c>
      <c r="G18958" s="31" t="s">
        <v>97</v>
      </c>
      <c r="H18958">
        <v>6</v>
      </c>
      <c r="I18958" s="31" t="s">
        <v>101</v>
      </c>
    </row>
    <row r="18959" spans="1:9" x14ac:dyDescent="0.3">
      <c r="A18959">
        <v>19001</v>
      </c>
      <c r="B18959">
        <v>8</v>
      </c>
      <c r="C18959">
        <v>306</v>
      </c>
      <c r="D18959" s="32">
        <v>0.5708333333333333</v>
      </c>
      <c r="E18959">
        <v>10000</v>
      </c>
      <c r="G18959" s="31" t="s">
        <v>97</v>
      </c>
      <c r="H18959">
        <v>7</v>
      </c>
      <c r="I18959" s="31" t="s">
        <v>99</v>
      </c>
    </row>
    <row r="18960" spans="1:9" x14ac:dyDescent="0.3">
      <c r="A18960">
        <v>19002</v>
      </c>
      <c r="B18960">
        <v>9</v>
      </c>
      <c r="C18960">
        <v>306</v>
      </c>
      <c r="D18960" s="32">
        <v>0.62569444444444444</v>
      </c>
      <c r="E18960">
        <v>10000</v>
      </c>
      <c r="G18960" s="31" t="s">
        <v>102</v>
      </c>
      <c r="H18960">
        <v>7</v>
      </c>
      <c r="I18960" s="31" t="s">
        <v>101</v>
      </c>
    </row>
    <row r="18961" spans="1:9" x14ac:dyDescent="0.3">
      <c r="A18961">
        <v>19003</v>
      </c>
      <c r="B18961">
        <v>3</v>
      </c>
      <c r="C18961">
        <v>307</v>
      </c>
      <c r="D18961" s="32">
        <v>0.44722222222222224</v>
      </c>
      <c r="E18961">
        <v>10000</v>
      </c>
      <c r="F18961">
        <v>2000</v>
      </c>
      <c r="G18961" s="31" t="s">
        <v>97</v>
      </c>
      <c r="H18961">
        <v>4</v>
      </c>
      <c r="I18961" s="31" t="s">
        <v>104</v>
      </c>
    </row>
    <row r="18962" spans="1:9" x14ac:dyDescent="0.3">
      <c r="A18962">
        <v>19004</v>
      </c>
      <c r="B18962">
        <v>1</v>
      </c>
      <c r="C18962">
        <v>307</v>
      </c>
      <c r="D18962" s="32">
        <v>0.45</v>
      </c>
      <c r="E18962">
        <v>10000</v>
      </c>
      <c r="G18962" s="31" t="s">
        <v>102</v>
      </c>
      <c r="H18962">
        <v>4</v>
      </c>
      <c r="I18962" s="31" t="s">
        <v>98</v>
      </c>
    </row>
    <row r="18963" spans="1:9" x14ac:dyDescent="0.3">
      <c r="A18963">
        <v>19005</v>
      </c>
      <c r="B18963">
        <v>8</v>
      </c>
      <c r="C18963">
        <v>307</v>
      </c>
      <c r="D18963" s="32">
        <v>0.52986111111111112</v>
      </c>
      <c r="E18963">
        <v>10000</v>
      </c>
      <c r="F18963">
        <v>1000</v>
      </c>
      <c r="G18963" s="31" t="s">
        <v>102</v>
      </c>
      <c r="H18963">
        <v>4</v>
      </c>
      <c r="I18963" s="31" t="s">
        <v>99</v>
      </c>
    </row>
    <row r="18964" spans="1:9" x14ac:dyDescent="0.3">
      <c r="A18964">
        <v>19006</v>
      </c>
      <c r="B18964">
        <v>6</v>
      </c>
      <c r="C18964">
        <v>307</v>
      </c>
      <c r="D18964" s="32">
        <v>0.46111111111111114</v>
      </c>
      <c r="E18964">
        <v>13000</v>
      </c>
      <c r="G18964" s="31" t="s">
        <v>97</v>
      </c>
      <c r="H18964">
        <v>4</v>
      </c>
      <c r="I18964" s="31" t="s">
        <v>100</v>
      </c>
    </row>
    <row r="18965" spans="1:9" x14ac:dyDescent="0.3">
      <c r="A18965">
        <v>19007</v>
      </c>
      <c r="B18965">
        <v>4</v>
      </c>
      <c r="C18965">
        <v>307</v>
      </c>
      <c r="D18965" s="32">
        <v>0.45416666666666666</v>
      </c>
      <c r="E18965">
        <v>13000</v>
      </c>
      <c r="F18965">
        <v>1000</v>
      </c>
      <c r="G18965" s="31" t="s">
        <v>97</v>
      </c>
      <c r="H18965">
        <v>4</v>
      </c>
      <c r="I18965" s="31" t="s">
        <v>103</v>
      </c>
    </row>
    <row r="18966" spans="1:9" x14ac:dyDescent="0.3">
      <c r="A18966">
        <v>19008</v>
      </c>
      <c r="B18966">
        <v>9</v>
      </c>
      <c r="C18966">
        <v>307</v>
      </c>
      <c r="D18966" s="32">
        <v>0.49791666666666667</v>
      </c>
      <c r="E18966">
        <v>13000</v>
      </c>
      <c r="F18966">
        <v>2000</v>
      </c>
      <c r="G18966" s="31" t="s">
        <v>102</v>
      </c>
      <c r="H18966">
        <v>4</v>
      </c>
      <c r="I18966" s="31" t="s">
        <v>101</v>
      </c>
    </row>
    <row r="18967" spans="1:9" x14ac:dyDescent="0.3">
      <c r="A18967">
        <v>19009</v>
      </c>
      <c r="B18967">
        <v>5</v>
      </c>
      <c r="C18967">
        <v>307</v>
      </c>
      <c r="D18967" s="32">
        <v>0.47430555555555554</v>
      </c>
      <c r="E18967">
        <v>10000</v>
      </c>
      <c r="G18967" s="31" t="s">
        <v>97</v>
      </c>
      <c r="H18967">
        <v>4</v>
      </c>
      <c r="I18967" s="31" t="s">
        <v>105</v>
      </c>
    </row>
    <row r="18968" spans="1:9" x14ac:dyDescent="0.3">
      <c r="A18968">
        <v>19010</v>
      </c>
      <c r="B18968">
        <v>3</v>
      </c>
      <c r="C18968">
        <v>307</v>
      </c>
      <c r="D18968" s="32">
        <v>0.47291666666666665</v>
      </c>
      <c r="E18968">
        <v>10000</v>
      </c>
      <c r="F18968">
        <v>2000</v>
      </c>
      <c r="G18968" s="31" t="s">
        <v>97</v>
      </c>
      <c r="H18968">
        <v>5</v>
      </c>
      <c r="I18968" s="31" t="s">
        <v>104</v>
      </c>
    </row>
    <row r="18969" spans="1:9" x14ac:dyDescent="0.3">
      <c r="A18969">
        <v>19011</v>
      </c>
      <c r="B18969">
        <v>1</v>
      </c>
      <c r="C18969">
        <v>307</v>
      </c>
      <c r="D18969" s="32">
        <v>0.46111111111111114</v>
      </c>
      <c r="E18969">
        <v>10000</v>
      </c>
      <c r="F18969">
        <v>2000</v>
      </c>
      <c r="G18969" s="31" t="s">
        <v>97</v>
      </c>
      <c r="H18969">
        <v>5</v>
      </c>
      <c r="I18969" s="31" t="s">
        <v>98</v>
      </c>
    </row>
    <row r="18970" spans="1:9" x14ac:dyDescent="0.3">
      <c r="A18970">
        <v>19012</v>
      </c>
      <c r="B18970">
        <v>8</v>
      </c>
      <c r="C18970">
        <v>307</v>
      </c>
      <c r="D18970" s="32">
        <v>0.62291666666666667</v>
      </c>
      <c r="E18970">
        <v>10000</v>
      </c>
      <c r="G18970" s="31" t="s">
        <v>97</v>
      </c>
      <c r="H18970">
        <v>5</v>
      </c>
      <c r="I18970" s="31" t="s">
        <v>99</v>
      </c>
    </row>
    <row r="18971" spans="1:9" x14ac:dyDescent="0.3">
      <c r="A18971">
        <v>19013</v>
      </c>
      <c r="B18971">
        <v>6</v>
      </c>
      <c r="C18971">
        <v>307</v>
      </c>
      <c r="D18971" s="32">
        <v>0.60902777777777772</v>
      </c>
      <c r="E18971">
        <v>10000</v>
      </c>
      <c r="G18971" s="31" t="s">
        <v>97</v>
      </c>
      <c r="H18971">
        <v>5</v>
      </c>
      <c r="I18971" s="31" t="s">
        <v>100</v>
      </c>
    </row>
    <row r="18972" spans="1:9" x14ac:dyDescent="0.3">
      <c r="A18972">
        <v>19014</v>
      </c>
      <c r="B18972">
        <v>4</v>
      </c>
      <c r="C18972">
        <v>307</v>
      </c>
      <c r="D18972" s="32">
        <v>0.47013888888888888</v>
      </c>
      <c r="E18972">
        <v>10000</v>
      </c>
      <c r="F18972">
        <v>1000</v>
      </c>
      <c r="G18972" s="31" t="s">
        <v>102</v>
      </c>
      <c r="H18972">
        <v>5</v>
      </c>
      <c r="I18972" s="31" t="s">
        <v>103</v>
      </c>
    </row>
    <row r="18973" spans="1:9" x14ac:dyDescent="0.3">
      <c r="A18973">
        <v>19015</v>
      </c>
      <c r="B18973">
        <v>9</v>
      </c>
      <c r="C18973">
        <v>307</v>
      </c>
      <c r="D18973" s="32">
        <v>0.52083333333333337</v>
      </c>
      <c r="E18973">
        <v>13000</v>
      </c>
      <c r="F18973">
        <v>2000</v>
      </c>
      <c r="G18973" s="31" t="s">
        <v>102</v>
      </c>
      <c r="H18973">
        <v>5</v>
      </c>
      <c r="I18973" s="31" t="s">
        <v>101</v>
      </c>
    </row>
    <row r="18974" spans="1:9" x14ac:dyDescent="0.3">
      <c r="A18974">
        <v>19016</v>
      </c>
      <c r="B18974">
        <v>5</v>
      </c>
      <c r="C18974">
        <v>307</v>
      </c>
      <c r="D18974" s="32">
        <v>0.59375</v>
      </c>
      <c r="E18974">
        <v>10000</v>
      </c>
      <c r="F18974">
        <v>1000</v>
      </c>
      <c r="G18974" s="31" t="s">
        <v>102</v>
      </c>
      <c r="H18974">
        <v>5</v>
      </c>
      <c r="I18974" s="31" t="s">
        <v>105</v>
      </c>
    </row>
    <row r="18975" spans="1:9" x14ac:dyDescent="0.3">
      <c r="A18975">
        <v>19017</v>
      </c>
      <c r="B18975">
        <v>3</v>
      </c>
      <c r="C18975">
        <v>307</v>
      </c>
      <c r="D18975" s="32">
        <v>0.5</v>
      </c>
      <c r="E18975">
        <v>10000</v>
      </c>
      <c r="G18975" s="31" t="s">
        <v>97</v>
      </c>
      <c r="H18975">
        <v>6</v>
      </c>
      <c r="I18975" s="31" t="s">
        <v>104</v>
      </c>
    </row>
    <row r="18976" spans="1:9" x14ac:dyDescent="0.3">
      <c r="A18976">
        <v>19018</v>
      </c>
      <c r="B18976">
        <v>1</v>
      </c>
      <c r="C18976">
        <v>307</v>
      </c>
      <c r="D18976" s="32">
        <v>0.49166666666666664</v>
      </c>
      <c r="E18976">
        <v>10000</v>
      </c>
      <c r="G18976" s="31" t="s">
        <v>102</v>
      </c>
      <c r="H18976">
        <v>6</v>
      </c>
      <c r="I18976" s="31" t="s">
        <v>98</v>
      </c>
    </row>
    <row r="18977" spans="1:9" x14ac:dyDescent="0.3">
      <c r="A18977">
        <v>19019</v>
      </c>
      <c r="B18977">
        <v>8</v>
      </c>
      <c r="C18977">
        <v>307</v>
      </c>
      <c r="D18977" s="32">
        <v>0.64375000000000004</v>
      </c>
      <c r="E18977">
        <v>10000</v>
      </c>
      <c r="G18977" s="31" t="s">
        <v>102</v>
      </c>
      <c r="H18977">
        <v>6</v>
      </c>
      <c r="I18977" s="31" t="s">
        <v>99</v>
      </c>
    </row>
    <row r="18978" spans="1:9" x14ac:dyDescent="0.3">
      <c r="A18978">
        <v>19020</v>
      </c>
      <c r="B18978">
        <v>6</v>
      </c>
      <c r="C18978">
        <v>307</v>
      </c>
      <c r="D18978" s="32">
        <v>0.67222222222222228</v>
      </c>
      <c r="E18978">
        <v>10000</v>
      </c>
      <c r="G18978" s="31" t="s">
        <v>102</v>
      </c>
      <c r="H18978">
        <v>6</v>
      </c>
      <c r="I18978" s="31" t="s">
        <v>100</v>
      </c>
    </row>
    <row r="18979" spans="1:9" x14ac:dyDescent="0.3">
      <c r="A18979">
        <v>19021</v>
      </c>
      <c r="B18979">
        <v>4</v>
      </c>
      <c r="C18979">
        <v>307</v>
      </c>
      <c r="D18979" s="32">
        <v>0.48888888888888887</v>
      </c>
      <c r="E18979">
        <v>10000</v>
      </c>
      <c r="G18979" s="31" t="s">
        <v>97</v>
      </c>
      <c r="H18979">
        <v>6</v>
      </c>
      <c r="I18979" s="31" t="s">
        <v>103</v>
      </c>
    </row>
    <row r="18980" spans="1:9" x14ac:dyDescent="0.3">
      <c r="A18980">
        <v>19022</v>
      </c>
      <c r="B18980">
        <v>9</v>
      </c>
      <c r="C18980">
        <v>307</v>
      </c>
      <c r="D18980" s="32">
        <v>0.64166666666666672</v>
      </c>
      <c r="E18980">
        <v>10000</v>
      </c>
      <c r="G18980" s="31" t="s">
        <v>102</v>
      </c>
      <c r="H18980">
        <v>6</v>
      </c>
      <c r="I18980" s="31" t="s">
        <v>101</v>
      </c>
    </row>
    <row r="18981" spans="1:9" x14ac:dyDescent="0.3">
      <c r="A18981">
        <v>19023</v>
      </c>
      <c r="B18981">
        <v>5</v>
      </c>
      <c r="C18981">
        <v>307</v>
      </c>
      <c r="D18981" s="32">
        <v>0.64027777777777772</v>
      </c>
      <c r="E18981">
        <v>10000</v>
      </c>
      <c r="G18981" s="31" t="s">
        <v>102</v>
      </c>
      <c r="H18981">
        <v>6</v>
      </c>
      <c r="I18981" s="31" t="s">
        <v>105</v>
      </c>
    </row>
    <row r="18982" spans="1:9" x14ac:dyDescent="0.3">
      <c r="A18982">
        <v>19024</v>
      </c>
      <c r="B18982">
        <v>3</v>
      </c>
      <c r="C18982">
        <v>307</v>
      </c>
      <c r="D18982" s="32">
        <v>0.5229166666666667</v>
      </c>
      <c r="E18982">
        <v>10000</v>
      </c>
      <c r="G18982" s="31" t="s">
        <v>97</v>
      </c>
      <c r="H18982">
        <v>7</v>
      </c>
      <c r="I18982" s="31" t="s">
        <v>104</v>
      </c>
    </row>
    <row r="18983" spans="1:9" x14ac:dyDescent="0.3">
      <c r="A18983">
        <v>19025</v>
      </c>
      <c r="B18983">
        <v>1</v>
      </c>
      <c r="C18983">
        <v>307</v>
      </c>
      <c r="D18983" s="32">
        <v>0.62430555555555556</v>
      </c>
      <c r="E18983">
        <v>10000</v>
      </c>
      <c r="G18983" s="31" t="s">
        <v>102</v>
      </c>
      <c r="H18983">
        <v>7</v>
      </c>
      <c r="I18983" s="31" t="s">
        <v>98</v>
      </c>
    </row>
    <row r="18984" spans="1:9" x14ac:dyDescent="0.3">
      <c r="A18984">
        <v>19026</v>
      </c>
      <c r="B18984">
        <v>8</v>
      </c>
      <c r="C18984">
        <v>307</v>
      </c>
      <c r="D18984" s="32">
        <v>0.6694444444444444</v>
      </c>
      <c r="E18984">
        <v>10000</v>
      </c>
      <c r="G18984" s="31" t="s">
        <v>97</v>
      </c>
      <c r="H18984">
        <v>7</v>
      </c>
      <c r="I18984" s="31" t="s">
        <v>99</v>
      </c>
    </row>
    <row r="18985" spans="1:9" x14ac:dyDescent="0.3">
      <c r="A18985">
        <v>19027</v>
      </c>
      <c r="B18985">
        <v>6</v>
      </c>
      <c r="C18985">
        <v>307</v>
      </c>
      <c r="D18985" s="32">
        <v>0.69097222222222221</v>
      </c>
      <c r="E18985">
        <v>10000</v>
      </c>
      <c r="G18985" s="31" t="s">
        <v>102</v>
      </c>
      <c r="H18985">
        <v>7</v>
      </c>
      <c r="I18985" s="31" t="s">
        <v>100</v>
      </c>
    </row>
    <row r="18986" spans="1:9" x14ac:dyDescent="0.3">
      <c r="A18986">
        <v>19028</v>
      </c>
      <c r="B18986">
        <v>4</v>
      </c>
      <c r="C18986">
        <v>307</v>
      </c>
      <c r="D18986" s="32">
        <v>0.62916666666666665</v>
      </c>
      <c r="E18986">
        <v>10000</v>
      </c>
      <c r="G18986" s="31" t="s">
        <v>97</v>
      </c>
      <c r="H18986">
        <v>7</v>
      </c>
      <c r="I18986" s="31" t="s">
        <v>103</v>
      </c>
    </row>
    <row r="18987" spans="1:9" x14ac:dyDescent="0.3">
      <c r="A18987">
        <v>19029</v>
      </c>
      <c r="B18987">
        <v>9</v>
      </c>
      <c r="C18987">
        <v>307</v>
      </c>
      <c r="D18987" s="32">
        <v>0.75763888888888886</v>
      </c>
      <c r="E18987">
        <v>10000</v>
      </c>
      <c r="G18987" s="31" t="s">
        <v>102</v>
      </c>
      <c r="H18987">
        <v>7</v>
      </c>
      <c r="I18987" s="31" t="s">
        <v>101</v>
      </c>
    </row>
    <row r="18988" spans="1:9" x14ac:dyDescent="0.3">
      <c r="A18988">
        <v>19030</v>
      </c>
      <c r="B18988">
        <v>5</v>
      </c>
      <c r="C18988">
        <v>307</v>
      </c>
      <c r="D18988" s="32">
        <v>0.70277777777777772</v>
      </c>
      <c r="E18988">
        <v>10000</v>
      </c>
      <c r="G18988" s="31" t="s">
        <v>102</v>
      </c>
      <c r="H18988">
        <v>7</v>
      </c>
      <c r="I18988" s="31" t="s">
        <v>105</v>
      </c>
    </row>
    <row r="18989" spans="1:9" x14ac:dyDescent="0.3">
      <c r="A18989">
        <v>19031</v>
      </c>
      <c r="B18989">
        <v>3</v>
      </c>
      <c r="C18989">
        <v>307</v>
      </c>
      <c r="D18989" s="32">
        <v>0.57499999999999996</v>
      </c>
      <c r="E18989">
        <v>10000</v>
      </c>
      <c r="G18989" s="31" t="s">
        <v>102</v>
      </c>
      <c r="H18989">
        <v>8</v>
      </c>
      <c r="I18989" s="31" t="s">
        <v>104</v>
      </c>
    </row>
    <row r="18990" spans="1:9" x14ac:dyDescent="0.3">
      <c r="A18990">
        <v>19032</v>
      </c>
      <c r="B18990">
        <v>1</v>
      </c>
      <c r="C18990">
        <v>307</v>
      </c>
      <c r="D18990" s="32">
        <v>0.64583333333333337</v>
      </c>
      <c r="E18990">
        <v>10000</v>
      </c>
      <c r="G18990" s="31" t="s">
        <v>102</v>
      </c>
      <c r="H18990">
        <v>8</v>
      </c>
      <c r="I18990" s="31" t="s">
        <v>98</v>
      </c>
    </row>
    <row r="18991" spans="1:9" x14ac:dyDescent="0.3">
      <c r="A18991">
        <v>19033</v>
      </c>
      <c r="B18991">
        <v>8</v>
      </c>
      <c r="C18991">
        <v>307</v>
      </c>
      <c r="D18991" s="32">
        <v>0.71388888888888891</v>
      </c>
      <c r="E18991">
        <v>10000</v>
      </c>
      <c r="F18991">
        <v>2000</v>
      </c>
      <c r="G18991" s="31" t="s">
        <v>97</v>
      </c>
      <c r="H18991">
        <v>8</v>
      </c>
      <c r="I18991" s="31" t="s">
        <v>99</v>
      </c>
    </row>
    <row r="18992" spans="1:9" x14ac:dyDescent="0.3">
      <c r="A18992">
        <v>19034</v>
      </c>
      <c r="B18992">
        <v>6</v>
      </c>
      <c r="C18992">
        <v>307</v>
      </c>
      <c r="D18992" s="32">
        <v>0.70138888888888884</v>
      </c>
      <c r="E18992">
        <v>10000</v>
      </c>
      <c r="F18992">
        <v>2000</v>
      </c>
      <c r="G18992" s="31" t="s">
        <v>102</v>
      </c>
      <c r="H18992">
        <v>8</v>
      </c>
      <c r="I18992" s="31" t="s">
        <v>100</v>
      </c>
    </row>
    <row r="18993" spans="1:9" x14ac:dyDescent="0.3">
      <c r="A18993">
        <v>19035</v>
      </c>
      <c r="B18993">
        <v>4</v>
      </c>
      <c r="C18993">
        <v>307</v>
      </c>
      <c r="D18993" s="32">
        <v>0.67708333333333337</v>
      </c>
      <c r="E18993">
        <v>10000</v>
      </c>
      <c r="G18993" s="31" t="s">
        <v>97</v>
      </c>
      <c r="H18993">
        <v>8</v>
      </c>
      <c r="I18993" s="31" t="s">
        <v>103</v>
      </c>
    </row>
    <row r="18994" spans="1:9" x14ac:dyDescent="0.3">
      <c r="A18994">
        <v>19036</v>
      </c>
      <c r="B18994">
        <v>9</v>
      </c>
      <c r="C18994">
        <v>307</v>
      </c>
      <c r="D18994" s="32">
        <v>0.79861111111111116</v>
      </c>
      <c r="E18994">
        <v>10000</v>
      </c>
      <c r="G18994" s="31" t="s">
        <v>102</v>
      </c>
      <c r="H18994">
        <v>8</v>
      </c>
      <c r="I18994" s="31" t="s">
        <v>101</v>
      </c>
    </row>
    <row r="18995" spans="1:9" x14ac:dyDescent="0.3">
      <c r="A18995">
        <v>19037</v>
      </c>
      <c r="B18995">
        <v>5</v>
      </c>
      <c r="C18995">
        <v>307</v>
      </c>
      <c r="D18995" s="32">
        <v>0.72430555555555554</v>
      </c>
      <c r="E18995">
        <v>10000</v>
      </c>
      <c r="G18995" s="31" t="s">
        <v>97</v>
      </c>
      <c r="H18995">
        <v>8</v>
      </c>
      <c r="I18995" s="31" t="s">
        <v>105</v>
      </c>
    </row>
    <row r="18996" spans="1:9" x14ac:dyDescent="0.3">
      <c r="A18996">
        <v>19038</v>
      </c>
      <c r="B18996">
        <v>3</v>
      </c>
      <c r="C18996">
        <v>307</v>
      </c>
      <c r="D18996" s="32">
        <v>0.63194444444444442</v>
      </c>
      <c r="E18996">
        <v>13000</v>
      </c>
      <c r="F18996">
        <v>900</v>
      </c>
      <c r="G18996" s="31" t="s">
        <v>97</v>
      </c>
      <c r="H18996">
        <v>9</v>
      </c>
      <c r="I18996" s="31" t="s">
        <v>104</v>
      </c>
    </row>
    <row r="18997" spans="1:9" x14ac:dyDescent="0.3">
      <c r="A18997">
        <v>19039</v>
      </c>
      <c r="B18997">
        <v>1</v>
      </c>
      <c r="C18997">
        <v>307</v>
      </c>
      <c r="D18997" s="32">
        <v>0.6875</v>
      </c>
      <c r="E18997">
        <v>10000</v>
      </c>
      <c r="G18997" s="31" t="s">
        <v>97</v>
      </c>
      <c r="H18997">
        <v>9</v>
      </c>
      <c r="I18997" s="31" t="s">
        <v>98</v>
      </c>
    </row>
    <row r="18998" spans="1:9" x14ac:dyDescent="0.3">
      <c r="A18998">
        <v>19040</v>
      </c>
      <c r="B18998">
        <v>8</v>
      </c>
      <c r="C18998">
        <v>307</v>
      </c>
      <c r="D18998" s="32">
        <v>0.72986111111111107</v>
      </c>
      <c r="E18998">
        <v>10000</v>
      </c>
      <c r="G18998" s="31" t="s">
        <v>102</v>
      </c>
      <c r="H18998">
        <v>9</v>
      </c>
      <c r="I18998" s="31" t="s">
        <v>99</v>
      </c>
    </row>
    <row r="18999" spans="1:9" x14ac:dyDescent="0.3">
      <c r="A18999">
        <v>19041</v>
      </c>
      <c r="B18999">
        <v>6</v>
      </c>
      <c r="C18999">
        <v>307</v>
      </c>
      <c r="D18999" s="32">
        <v>0.71805555555555556</v>
      </c>
      <c r="E18999">
        <v>10000</v>
      </c>
      <c r="G18999" s="31" t="s">
        <v>97</v>
      </c>
      <c r="H18999">
        <v>9</v>
      </c>
      <c r="I18999" s="31" t="s">
        <v>100</v>
      </c>
    </row>
    <row r="19000" spans="1:9" x14ac:dyDescent="0.3">
      <c r="A19000">
        <v>19042</v>
      </c>
      <c r="B19000">
        <v>4</v>
      </c>
      <c r="C19000">
        <v>307</v>
      </c>
      <c r="D19000" s="32">
        <v>0.69444444444444442</v>
      </c>
      <c r="E19000">
        <v>10000</v>
      </c>
      <c r="G19000" s="31" t="s">
        <v>97</v>
      </c>
      <c r="H19000">
        <v>9</v>
      </c>
      <c r="I19000" s="31" t="s">
        <v>103</v>
      </c>
    </row>
    <row r="19001" spans="1:9" x14ac:dyDescent="0.3">
      <c r="A19001">
        <v>19043</v>
      </c>
      <c r="B19001">
        <v>5</v>
      </c>
      <c r="C19001">
        <v>307</v>
      </c>
      <c r="D19001" s="32">
        <v>0.74722222222222223</v>
      </c>
      <c r="E19001">
        <v>10000</v>
      </c>
      <c r="G19001" s="31" t="s">
        <v>102</v>
      </c>
      <c r="H19001">
        <v>9</v>
      </c>
      <c r="I19001" s="31" t="s">
        <v>105</v>
      </c>
    </row>
    <row r="19002" spans="1:9" x14ac:dyDescent="0.3">
      <c r="A19002">
        <v>19044</v>
      </c>
      <c r="B19002">
        <v>3</v>
      </c>
      <c r="C19002">
        <v>307</v>
      </c>
      <c r="D19002" s="32">
        <v>0.67083333333333328</v>
      </c>
      <c r="E19002">
        <v>10000</v>
      </c>
      <c r="G19002" s="31" t="s">
        <v>97</v>
      </c>
      <c r="H19002">
        <v>10</v>
      </c>
      <c r="I19002" s="31" t="s">
        <v>104</v>
      </c>
    </row>
    <row r="19003" spans="1:9" x14ac:dyDescent="0.3">
      <c r="A19003">
        <v>19045</v>
      </c>
      <c r="B19003">
        <v>1</v>
      </c>
      <c r="C19003">
        <v>307</v>
      </c>
      <c r="D19003" s="32">
        <v>0.70347222222222228</v>
      </c>
      <c r="E19003">
        <v>10000</v>
      </c>
      <c r="G19003" s="31" t="s">
        <v>97</v>
      </c>
      <c r="H19003">
        <v>10</v>
      </c>
      <c r="I19003" s="31" t="s">
        <v>98</v>
      </c>
    </row>
    <row r="19004" spans="1:9" x14ac:dyDescent="0.3">
      <c r="A19004">
        <v>19046</v>
      </c>
      <c r="B19004">
        <v>8</v>
      </c>
      <c r="C19004">
        <v>307</v>
      </c>
      <c r="D19004" s="32">
        <v>0.75416666666666665</v>
      </c>
      <c r="E19004">
        <v>10000</v>
      </c>
      <c r="G19004" s="31" t="s">
        <v>102</v>
      </c>
      <c r="H19004">
        <v>10</v>
      </c>
      <c r="I19004" s="31" t="s">
        <v>99</v>
      </c>
    </row>
    <row r="19005" spans="1:9" x14ac:dyDescent="0.3">
      <c r="A19005">
        <v>19047</v>
      </c>
      <c r="B19005">
        <v>6</v>
      </c>
      <c r="C19005">
        <v>307</v>
      </c>
      <c r="D19005" s="32">
        <v>0.74097222222222225</v>
      </c>
      <c r="E19005">
        <v>10000</v>
      </c>
      <c r="G19005" s="31" t="s">
        <v>97</v>
      </c>
      <c r="H19005">
        <v>10</v>
      </c>
      <c r="I19005" s="31" t="s">
        <v>100</v>
      </c>
    </row>
    <row r="19006" spans="1:9" x14ac:dyDescent="0.3">
      <c r="A19006">
        <v>19048</v>
      </c>
      <c r="B19006">
        <v>4</v>
      </c>
      <c r="C19006">
        <v>307</v>
      </c>
      <c r="D19006" s="32">
        <v>0.7270833333333333</v>
      </c>
      <c r="E19006">
        <v>10000</v>
      </c>
      <c r="G19006" s="31" t="s">
        <v>102</v>
      </c>
      <c r="H19006">
        <v>10</v>
      </c>
      <c r="I19006" s="31" t="s">
        <v>103</v>
      </c>
    </row>
    <row r="19007" spans="1:9" x14ac:dyDescent="0.3">
      <c r="A19007">
        <v>19049</v>
      </c>
      <c r="B19007">
        <v>5</v>
      </c>
      <c r="C19007">
        <v>307</v>
      </c>
      <c r="D19007" s="32">
        <v>0.77708333333333335</v>
      </c>
      <c r="E19007">
        <v>10000</v>
      </c>
      <c r="G19007" s="31" t="s">
        <v>102</v>
      </c>
      <c r="H19007">
        <v>10</v>
      </c>
      <c r="I19007" s="31" t="s">
        <v>105</v>
      </c>
    </row>
    <row r="19008" spans="1:9" x14ac:dyDescent="0.3">
      <c r="A19008">
        <v>19050</v>
      </c>
      <c r="B19008">
        <v>3</v>
      </c>
      <c r="C19008">
        <v>307</v>
      </c>
      <c r="D19008" s="32">
        <v>0.69791666666666663</v>
      </c>
      <c r="E19008">
        <v>10000</v>
      </c>
      <c r="G19008" s="31" t="s">
        <v>97</v>
      </c>
      <c r="H19008">
        <v>11</v>
      </c>
      <c r="I19008" s="31" t="s">
        <v>104</v>
      </c>
    </row>
    <row r="19009" spans="1:9" x14ac:dyDescent="0.3">
      <c r="A19009">
        <v>19051</v>
      </c>
      <c r="B19009">
        <v>1</v>
      </c>
      <c r="C19009">
        <v>307</v>
      </c>
      <c r="D19009" s="32">
        <v>0.71875</v>
      </c>
      <c r="E19009">
        <v>10000</v>
      </c>
      <c r="G19009" s="31" t="s">
        <v>102</v>
      </c>
      <c r="H19009">
        <v>11</v>
      </c>
      <c r="I19009" s="31" t="s">
        <v>98</v>
      </c>
    </row>
    <row r="19010" spans="1:9" x14ac:dyDescent="0.3">
      <c r="A19010">
        <v>19052</v>
      </c>
      <c r="B19010">
        <v>8</v>
      </c>
      <c r="C19010">
        <v>307</v>
      </c>
      <c r="D19010" s="32">
        <v>0.77361111111111114</v>
      </c>
      <c r="E19010">
        <v>10000</v>
      </c>
      <c r="G19010" s="31" t="s">
        <v>97</v>
      </c>
      <c r="H19010">
        <v>11</v>
      </c>
      <c r="I19010" s="31" t="s">
        <v>99</v>
      </c>
    </row>
    <row r="19011" spans="1:9" x14ac:dyDescent="0.3">
      <c r="A19011">
        <v>19053</v>
      </c>
      <c r="B19011">
        <v>6</v>
      </c>
      <c r="C19011">
        <v>307</v>
      </c>
      <c r="D19011" s="32">
        <v>0.76527777777777772</v>
      </c>
      <c r="E19011">
        <v>10000</v>
      </c>
      <c r="G19011" s="31" t="s">
        <v>97</v>
      </c>
      <c r="H19011">
        <v>11</v>
      </c>
      <c r="I19011" s="31" t="s">
        <v>100</v>
      </c>
    </row>
    <row r="19012" spans="1:9" x14ac:dyDescent="0.3">
      <c r="A19012">
        <v>19054</v>
      </c>
      <c r="B19012">
        <v>4</v>
      </c>
      <c r="C19012">
        <v>307</v>
      </c>
      <c r="D19012" s="32">
        <v>0.75208333333333333</v>
      </c>
      <c r="E19012">
        <v>10000</v>
      </c>
      <c r="G19012" s="31" t="s">
        <v>97</v>
      </c>
      <c r="H19012">
        <v>11</v>
      </c>
      <c r="I19012" s="31" t="s">
        <v>103</v>
      </c>
    </row>
    <row r="19013" spans="1:9" x14ac:dyDescent="0.3">
      <c r="A19013">
        <v>19055</v>
      </c>
      <c r="B19013">
        <v>5</v>
      </c>
      <c r="C19013">
        <v>307</v>
      </c>
      <c r="D19013" s="32">
        <v>0.80208333333333337</v>
      </c>
      <c r="E19013">
        <v>10000</v>
      </c>
      <c r="G19013" s="31" t="s">
        <v>97</v>
      </c>
      <c r="H19013">
        <v>11</v>
      </c>
      <c r="I19013" s="31" t="s">
        <v>105</v>
      </c>
    </row>
    <row r="19014" spans="1:9" x14ac:dyDescent="0.3">
      <c r="A19014">
        <v>19056</v>
      </c>
      <c r="B19014">
        <v>3</v>
      </c>
      <c r="C19014">
        <v>307</v>
      </c>
      <c r="D19014" s="32">
        <v>0.72499999999999998</v>
      </c>
      <c r="E19014">
        <v>13000</v>
      </c>
      <c r="F19014">
        <v>2000</v>
      </c>
      <c r="G19014" s="31" t="s">
        <v>102</v>
      </c>
      <c r="H19014">
        <v>12</v>
      </c>
      <c r="I19014" s="31" t="s">
        <v>104</v>
      </c>
    </row>
    <row r="19015" spans="1:9" x14ac:dyDescent="0.3">
      <c r="A19015">
        <v>19057</v>
      </c>
      <c r="B19015">
        <v>1</v>
      </c>
      <c r="C19015">
        <v>307</v>
      </c>
      <c r="D19015" s="32">
        <v>0.74027777777777781</v>
      </c>
      <c r="E19015">
        <v>10000</v>
      </c>
      <c r="F19015">
        <v>3000</v>
      </c>
      <c r="G19015" s="31" t="s">
        <v>97</v>
      </c>
      <c r="H19015">
        <v>12</v>
      </c>
      <c r="I19015" s="31" t="s">
        <v>98</v>
      </c>
    </row>
    <row r="19016" spans="1:9" x14ac:dyDescent="0.3">
      <c r="A19016">
        <v>19058</v>
      </c>
      <c r="B19016">
        <v>8</v>
      </c>
      <c r="C19016">
        <v>307</v>
      </c>
      <c r="D19016" s="32"/>
      <c r="E19016">
        <v>10000</v>
      </c>
      <c r="G19016" s="31" t="s">
        <v>97</v>
      </c>
      <c r="H19016">
        <v>12</v>
      </c>
      <c r="I19016" s="31" t="s">
        <v>99</v>
      </c>
    </row>
    <row r="19017" spans="1:9" x14ac:dyDescent="0.3">
      <c r="A19017">
        <v>19059</v>
      </c>
      <c r="B19017">
        <v>6</v>
      </c>
      <c r="C19017">
        <v>307</v>
      </c>
      <c r="D19017" s="32">
        <v>0.79583333333333328</v>
      </c>
      <c r="E19017">
        <v>10000</v>
      </c>
      <c r="G19017" s="31" t="s">
        <v>97</v>
      </c>
      <c r="H19017">
        <v>12</v>
      </c>
      <c r="I19017" s="31" t="s">
        <v>100</v>
      </c>
    </row>
    <row r="19018" spans="1:9" x14ac:dyDescent="0.3">
      <c r="A19018">
        <v>19060</v>
      </c>
      <c r="B19018">
        <v>4</v>
      </c>
      <c r="C19018">
        <v>307</v>
      </c>
      <c r="D19018" s="32">
        <v>0.77708333333333335</v>
      </c>
      <c r="E19018">
        <v>10000</v>
      </c>
      <c r="G19018" s="31" t="s">
        <v>97</v>
      </c>
      <c r="H19018">
        <v>12</v>
      </c>
      <c r="I19018" s="31" t="s">
        <v>103</v>
      </c>
    </row>
    <row r="19019" spans="1:9" x14ac:dyDescent="0.3">
      <c r="A19019">
        <v>19061</v>
      </c>
      <c r="B19019">
        <v>3</v>
      </c>
      <c r="C19019">
        <v>307</v>
      </c>
      <c r="D19019" s="32">
        <v>0.81111111111111112</v>
      </c>
      <c r="E19019">
        <v>10000</v>
      </c>
      <c r="G19019" s="31" t="s">
        <v>102</v>
      </c>
      <c r="H19019">
        <v>13</v>
      </c>
      <c r="I19019" s="31" t="s">
        <v>104</v>
      </c>
    </row>
    <row r="19020" spans="1:9" x14ac:dyDescent="0.3">
      <c r="A19020">
        <v>19062</v>
      </c>
      <c r="B19020">
        <v>1</v>
      </c>
      <c r="C19020">
        <v>307</v>
      </c>
      <c r="D19020" s="32">
        <v>0.78749999999999998</v>
      </c>
      <c r="E19020">
        <v>10000</v>
      </c>
      <c r="G19020" s="31" t="s">
        <v>102</v>
      </c>
      <c r="H19020">
        <v>13</v>
      </c>
      <c r="I19020" s="31" t="s">
        <v>98</v>
      </c>
    </row>
    <row r="19021" spans="1:9" x14ac:dyDescent="0.3">
      <c r="A19021">
        <v>19063</v>
      </c>
      <c r="B19021">
        <v>6</v>
      </c>
      <c r="C19021">
        <v>307</v>
      </c>
      <c r="D19021" s="32">
        <v>0.82013888888888886</v>
      </c>
      <c r="E19021">
        <v>10000</v>
      </c>
      <c r="G19021" s="31" t="s">
        <v>102</v>
      </c>
      <c r="H19021">
        <v>13</v>
      </c>
      <c r="I19021" s="31" t="s">
        <v>100</v>
      </c>
    </row>
    <row r="19022" spans="1:9" x14ac:dyDescent="0.3">
      <c r="A19022">
        <v>19064</v>
      </c>
      <c r="B19022">
        <v>4</v>
      </c>
      <c r="C19022">
        <v>307</v>
      </c>
      <c r="D19022" s="32">
        <v>0.80972222222222223</v>
      </c>
      <c r="E19022">
        <v>10000</v>
      </c>
      <c r="G19022" s="31" t="s">
        <v>102</v>
      </c>
      <c r="H19022">
        <v>13</v>
      </c>
      <c r="I19022" s="31" t="s">
        <v>103</v>
      </c>
    </row>
    <row r="19023" spans="1:9" x14ac:dyDescent="0.3">
      <c r="A19023">
        <v>19065</v>
      </c>
      <c r="B19023">
        <v>3</v>
      </c>
      <c r="C19023">
        <v>307</v>
      </c>
      <c r="D19023" s="32">
        <v>0.82291666666666663</v>
      </c>
      <c r="E19023">
        <v>10000</v>
      </c>
      <c r="G19023" s="31" t="s">
        <v>102</v>
      </c>
      <c r="H19023">
        <v>14</v>
      </c>
      <c r="I19023" s="31" t="s">
        <v>104</v>
      </c>
    </row>
    <row r="19024" spans="1:9" x14ac:dyDescent="0.3">
      <c r="A19024">
        <v>19066</v>
      </c>
      <c r="B19024">
        <v>1</v>
      </c>
      <c r="C19024">
        <v>307</v>
      </c>
      <c r="D19024" s="32">
        <v>0.81180555555555556</v>
      </c>
      <c r="E19024">
        <v>10000</v>
      </c>
      <c r="G19024" s="31" t="s">
        <v>97</v>
      </c>
      <c r="H19024">
        <v>14</v>
      </c>
      <c r="I19024" s="31" t="s">
        <v>98</v>
      </c>
    </row>
    <row r="19025" spans="1:9" x14ac:dyDescent="0.3">
      <c r="A19025">
        <v>19067</v>
      </c>
      <c r="B19025">
        <v>3</v>
      </c>
      <c r="C19025">
        <v>307</v>
      </c>
      <c r="D19025" s="32"/>
      <c r="E19025">
        <v>10000</v>
      </c>
      <c r="G19025" s="31" t="s">
        <v>97</v>
      </c>
      <c r="H19025">
        <v>15</v>
      </c>
      <c r="I19025" s="31" t="s">
        <v>104</v>
      </c>
    </row>
    <row r="19026" spans="1:9" x14ac:dyDescent="0.3">
      <c r="A19026">
        <v>19068</v>
      </c>
      <c r="B19026">
        <v>1</v>
      </c>
      <c r="C19026">
        <v>307</v>
      </c>
      <c r="D19026" s="32"/>
      <c r="E19026">
        <v>10000</v>
      </c>
      <c r="G19026" s="31" t="s">
        <v>97</v>
      </c>
      <c r="H19026">
        <v>15</v>
      </c>
      <c r="I19026" s="31" t="s">
        <v>98</v>
      </c>
    </row>
    <row r="19027" spans="1:9" x14ac:dyDescent="0.3">
      <c r="A19027">
        <v>19069</v>
      </c>
      <c r="B19027">
        <v>3</v>
      </c>
      <c r="C19027">
        <v>308</v>
      </c>
      <c r="D19027" s="32">
        <v>0.44027777777777777</v>
      </c>
      <c r="E19027">
        <v>10000</v>
      </c>
      <c r="G19027" s="31" t="s">
        <v>97</v>
      </c>
      <c r="H19027">
        <v>4</v>
      </c>
      <c r="I19027" s="31" t="s">
        <v>104</v>
      </c>
    </row>
    <row r="19028" spans="1:9" x14ac:dyDescent="0.3">
      <c r="A19028">
        <v>19070</v>
      </c>
      <c r="B19028">
        <v>8</v>
      </c>
      <c r="C19028">
        <v>308</v>
      </c>
      <c r="D19028" s="32">
        <v>0.45347222222222222</v>
      </c>
      <c r="E19028">
        <v>10000</v>
      </c>
      <c r="F19028">
        <v>1300</v>
      </c>
      <c r="G19028" s="31" t="s">
        <v>102</v>
      </c>
      <c r="H19028">
        <v>4</v>
      </c>
      <c r="I19028" s="31" t="s">
        <v>99</v>
      </c>
    </row>
    <row r="19029" spans="1:9" x14ac:dyDescent="0.3">
      <c r="A19029">
        <v>19071</v>
      </c>
      <c r="B19029">
        <v>6</v>
      </c>
      <c r="C19029">
        <v>308</v>
      </c>
      <c r="D19029" s="32">
        <v>0.45347222222222222</v>
      </c>
      <c r="E19029">
        <v>10000</v>
      </c>
      <c r="G19029" s="31" t="s">
        <v>97</v>
      </c>
      <c r="H19029">
        <v>4</v>
      </c>
      <c r="I19029" s="31" t="s">
        <v>100</v>
      </c>
    </row>
    <row r="19030" spans="1:9" x14ac:dyDescent="0.3">
      <c r="A19030">
        <v>19072</v>
      </c>
      <c r="B19030">
        <v>4</v>
      </c>
      <c r="C19030">
        <v>308</v>
      </c>
      <c r="D19030" s="32">
        <v>0.43333333333333335</v>
      </c>
      <c r="E19030">
        <v>10000</v>
      </c>
      <c r="G19030" s="31" t="s">
        <v>102</v>
      </c>
      <c r="H19030">
        <v>4</v>
      </c>
      <c r="I19030" s="31" t="s">
        <v>103</v>
      </c>
    </row>
    <row r="19031" spans="1:9" x14ac:dyDescent="0.3">
      <c r="A19031">
        <v>19073</v>
      </c>
      <c r="B19031">
        <v>9</v>
      </c>
      <c r="C19031">
        <v>308</v>
      </c>
      <c r="D19031" s="32">
        <v>0.44444444444444442</v>
      </c>
      <c r="E19031">
        <v>10000</v>
      </c>
      <c r="F19031">
        <v>2000</v>
      </c>
      <c r="G19031" s="31" t="s">
        <v>97</v>
      </c>
      <c r="H19031">
        <v>4</v>
      </c>
      <c r="I19031" s="31" t="s">
        <v>101</v>
      </c>
    </row>
    <row r="19032" spans="1:9" x14ac:dyDescent="0.3">
      <c r="A19032">
        <v>19074</v>
      </c>
      <c r="B19032">
        <v>5</v>
      </c>
      <c r="C19032">
        <v>308</v>
      </c>
      <c r="D19032" s="32">
        <v>0.44722222222222224</v>
      </c>
      <c r="E19032">
        <v>10000</v>
      </c>
      <c r="G19032" s="31" t="s">
        <v>97</v>
      </c>
      <c r="H19032">
        <v>4</v>
      </c>
      <c r="I19032" s="31" t="s">
        <v>105</v>
      </c>
    </row>
    <row r="19033" spans="1:9" x14ac:dyDescent="0.3">
      <c r="A19033">
        <v>19075</v>
      </c>
      <c r="B19033">
        <v>3</v>
      </c>
      <c r="C19033">
        <v>308</v>
      </c>
      <c r="D19033" s="32">
        <v>0.46944444444444444</v>
      </c>
      <c r="E19033">
        <v>10000</v>
      </c>
      <c r="G19033" s="31" t="s">
        <v>97</v>
      </c>
      <c r="H19033">
        <v>5</v>
      </c>
      <c r="I19033" s="31" t="s">
        <v>104</v>
      </c>
    </row>
    <row r="19034" spans="1:9" x14ac:dyDescent="0.3">
      <c r="A19034">
        <v>19076</v>
      </c>
      <c r="B19034">
        <v>8</v>
      </c>
      <c r="C19034">
        <v>308</v>
      </c>
      <c r="D19034" s="32">
        <v>0.47152777777777777</v>
      </c>
      <c r="E19034">
        <v>10000</v>
      </c>
      <c r="G19034" s="31" t="s">
        <v>97</v>
      </c>
      <c r="H19034">
        <v>5</v>
      </c>
      <c r="I19034" s="31" t="s">
        <v>99</v>
      </c>
    </row>
    <row r="19035" spans="1:9" x14ac:dyDescent="0.3">
      <c r="A19035">
        <v>19077</v>
      </c>
      <c r="B19035">
        <v>6</v>
      </c>
      <c r="C19035">
        <v>308</v>
      </c>
      <c r="D19035" s="32">
        <v>0.48680555555555555</v>
      </c>
      <c r="E19035">
        <v>13000</v>
      </c>
      <c r="G19035" s="31" t="s">
        <v>97</v>
      </c>
      <c r="H19035">
        <v>5</v>
      </c>
      <c r="I19035" s="31" t="s">
        <v>100</v>
      </c>
    </row>
    <row r="19036" spans="1:9" x14ac:dyDescent="0.3">
      <c r="A19036">
        <v>19078</v>
      </c>
      <c r="B19036">
        <v>4</v>
      </c>
      <c r="C19036">
        <v>308</v>
      </c>
      <c r="D19036" s="32">
        <v>0.4513888888888889</v>
      </c>
      <c r="E19036">
        <v>10000</v>
      </c>
      <c r="G19036" s="31" t="s">
        <v>102</v>
      </c>
      <c r="H19036">
        <v>5</v>
      </c>
      <c r="I19036" s="31" t="s">
        <v>103</v>
      </c>
    </row>
    <row r="19037" spans="1:9" x14ac:dyDescent="0.3">
      <c r="A19037">
        <v>19079</v>
      </c>
      <c r="B19037">
        <v>9</v>
      </c>
      <c r="C19037">
        <v>308</v>
      </c>
      <c r="D19037" s="32">
        <v>0.47430555555555554</v>
      </c>
      <c r="E19037">
        <v>10000</v>
      </c>
      <c r="G19037" s="31" t="s">
        <v>102</v>
      </c>
      <c r="H19037">
        <v>5</v>
      </c>
      <c r="I19037" s="31" t="s">
        <v>101</v>
      </c>
    </row>
    <row r="19038" spans="1:9" x14ac:dyDescent="0.3">
      <c r="A19038">
        <v>19080</v>
      </c>
      <c r="B19038">
        <v>5</v>
      </c>
      <c r="C19038">
        <v>308</v>
      </c>
      <c r="D19038" s="32">
        <v>0.47569444444444442</v>
      </c>
      <c r="E19038">
        <v>10000</v>
      </c>
      <c r="G19038" s="31" t="s">
        <v>97</v>
      </c>
      <c r="H19038">
        <v>5</v>
      </c>
      <c r="I19038" s="31" t="s">
        <v>105</v>
      </c>
    </row>
    <row r="19039" spans="1:9" x14ac:dyDescent="0.3">
      <c r="A19039">
        <v>19081</v>
      </c>
      <c r="B19039">
        <v>3</v>
      </c>
      <c r="C19039">
        <v>308</v>
      </c>
      <c r="D19039" s="32">
        <v>0.49027777777777776</v>
      </c>
      <c r="E19039">
        <v>10000</v>
      </c>
      <c r="G19039" s="31" t="s">
        <v>97</v>
      </c>
      <c r="H19039">
        <v>6</v>
      </c>
      <c r="I19039" s="31" t="s">
        <v>104</v>
      </c>
    </row>
    <row r="19040" spans="1:9" x14ac:dyDescent="0.3">
      <c r="A19040">
        <v>19082</v>
      </c>
      <c r="B19040">
        <v>8</v>
      </c>
      <c r="C19040">
        <v>308</v>
      </c>
      <c r="D19040" s="32">
        <v>0.49513888888888891</v>
      </c>
      <c r="E19040">
        <v>10000</v>
      </c>
      <c r="F19040">
        <v>1800</v>
      </c>
      <c r="G19040" s="31" t="s">
        <v>102</v>
      </c>
      <c r="H19040">
        <v>6</v>
      </c>
      <c r="I19040" s="31" t="s">
        <v>99</v>
      </c>
    </row>
    <row r="19041" spans="1:9" x14ac:dyDescent="0.3">
      <c r="A19041">
        <v>19083</v>
      </c>
      <c r="B19041">
        <v>6</v>
      </c>
      <c r="C19041">
        <v>308</v>
      </c>
      <c r="D19041" s="32">
        <v>0.52569444444444446</v>
      </c>
      <c r="E19041">
        <v>10000</v>
      </c>
      <c r="G19041" s="31" t="s">
        <v>97</v>
      </c>
      <c r="H19041">
        <v>6</v>
      </c>
      <c r="I19041" s="31" t="s">
        <v>100</v>
      </c>
    </row>
    <row r="19042" spans="1:9" x14ac:dyDescent="0.3">
      <c r="A19042">
        <v>19084</v>
      </c>
      <c r="B19042">
        <v>4</v>
      </c>
      <c r="C19042">
        <v>308</v>
      </c>
      <c r="D19042" s="32">
        <v>0.46944444444444444</v>
      </c>
      <c r="E19042">
        <v>10000</v>
      </c>
      <c r="G19042" s="31" t="s">
        <v>97</v>
      </c>
      <c r="H19042">
        <v>6</v>
      </c>
      <c r="I19042" s="31" t="s">
        <v>103</v>
      </c>
    </row>
    <row r="19043" spans="1:9" x14ac:dyDescent="0.3">
      <c r="A19043">
        <v>19085</v>
      </c>
      <c r="B19043">
        <v>9</v>
      </c>
      <c r="C19043">
        <v>308</v>
      </c>
      <c r="D19043" s="32">
        <v>0.50555555555555554</v>
      </c>
      <c r="E19043">
        <v>10000</v>
      </c>
      <c r="G19043" s="31" t="s">
        <v>102</v>
      </c>
      <c r="H19043">
        <v>6</v>
      </c>
      <c r="I19043" s="31" t="s">
        <v>101</v>
      </c>
    </row>
    <row r="19044" spans="1:9" x14ac:dyDescent="0.3">
      <c r="A19044">
        <v>19086</v>
      </c>
      <c r="B19044">
        <v>5</v>
      </c>
      <c r="C19044">
        <v>308</v>
      </c>
      <c r="D19044" s="32">
        <v>0.50347222222222221</v>
      </c>
      <c r="E19044">
        <v>10000</v>
      </c>
      <c r="F19044">
        <v>1000</v>
      </c>
      <c r="G19044" s="31" t="s">
        <v>97</v>
      </c>
      <c r="H19044">
        <v>6</v>
      </c>
      <c r="I19044" s="31" t="s">
        <v>105</v>
      </c>
    </row>
    <row r="19045" spans="1:9" x14ac:dyDescent="0.3">
      <c r="A19045">
        <v>19087</v>
      </c>
      <c r="B19045">
        <v>3</v>
      </c>
      <c r="C19045">
        <v>308</v>
      </c>
      <c r="D19045" s="32">
        <v>0.52986111111111112</v>
      </c>
      <c r="E19045">
        <v>10000</v>
      </c>
      <c r="G19045" s="31" t="s">
        <v>97</v>
      </c>
      <c r="H19045">
        <v>7</v>
      </c>
      <c r="I19045" s="31" t="s">
        <v>104</v>
      </c>
    </row>
    <row r="19046" spans="1:9" x14ac:dyDescent="0.3">
      <c r="A19046">
        <v>19088</v>
      </c>
      <c r="B19046">
        <v>8</v>
      </c>
      <c r="C19046">
        <v>308</v>
      </c>
      <c r="D19046" s="32">
        <v>0.5854166666666667</v>
      </c>
      <c r="E19046">
        <v>10000</v>
      </c>
      <c r="F19046">
        <v>2000</v>
      </c>
      <c r="G19046" s="31" t="s">
        <v>97</v>
      </c>
      <c r="H19046">
        <v>7</v>
      </c>
      <c r="I19046" s="31" t="s">
        <v>99</v>
      </c>
    </row>
    <row r="19047" spans="1:9" x14ac:dyDescent="0.3">
      <c r="A19047">
        <v>19089</v>
      </c>
      <c r="B19047">
        <v>6</v>
      </c>
      <c r="C19047">
        <v>308</v>
      </c>
      <c r="D19047" s="32">
        <v>0.61736111111111114</v>
      </c>
      <c r="E19047">
        <v>10000</v>
      </c>
      <c r="G19047" s="31" t="s">
        <v>97</v>
      </c>
      <c r="H19047">
        <v>7</v>
      </c>
      <c r="I19047" s="31" t="s">
        <v>100</v>
      </c>
    </row>
    <row r="19048" spans="1:9" x14ac:dyDescent="0.3">
      <c r="A19048">
        <v>19090</v>
      </c>
      <c r="B19048">
        <v>4</v>
      </c>
      <c r="C19048">
        <v>308</v>
      </c>
      <c r="D19048" s="32">
        <v>0.49375000000000002</v>
      </c>
      <c r="E19048">
        <v>10000</v>
      </c>
      <c r="G19048" s="31" t="s">
        <v>102</v>
      </c>
      <c r="H19048">
        <v>7</v>
      </c>
      <c r="I19048" s="31" t="s">
        <v>103</v>
      </c>
    </row>
    <row r="19049" spans="1:9" x14ac:dyDescent="0.3">
      <c r="A19049">
        <v>19091</v>
      </c>
      <c r="B19049">
        <v>9</v>
      </c>
      <c r="C19049">
        <v>308</v>
      </c>
      <c r="D19049" s="32">
        <v>0.53472222222222221</v>
      </c>
      <c r="E19049">
        <v>10000</v>
      </c>
      <c r="G19049" s="31" t="s">
        <v>102</v>
      </c>
      <c r="H19049">
        <v>7</v>
      </c>
      <c r="I19049" s="31" t="s">
        <v>101</v>
      </c>
    </row>
    <row r="19050" spans="1:9" x14ac:dyDescent="0.3">
      <c r="A19050">
        <v>19092</v>
      </c>
      <c r="B19050">
        <v>5</v>
      </c>
      <c r="C19050">
        <v>308</v>
      </c>
      <c r="D19050" s="32">
        <v>0.52569444444444446</v>
      </c>
      <c r="E19050">
        <v>10000</v>
      </c>
      <c r="G19050" s="31" t="s">
        <v>97</v>
      </c>
      <c r="H19050">
        <v>7</v>
      </c>
      <c r="I19050" s="31" t="s">
        <v>105</v>
      </c>
    </row>
    <row r="19051" spans="1:9" x14ac:dyDescent="0.3">
      <c r="A19051">
        <v>19093</v>
      </c>
      <c r="B19051">
        <v>3</v>
      </c>
      <c r="C19051">
        <v>308</v>
      </c>
      <c r="D19051" s="32">
        <v>0.56111111111111112</v>
      </c>
      <c r="E19051">
        <v>10000</v>
      </c>
      <c r="G19051" s="31" t="s">
        <v>97</v>
      </c>
      <c r="H19051">
        <v>8</v>
      </c>
      <c r="I19051" s="31" t="s">
        <v>104</v>
      </c>
    </row>
    <row r="19052" spans="1:9" x14ac:dyDescent="0.3">
      <c r="A19052">
        <v>19094</v>
      </c>
      <c r="B19052">
        <v>8</v>
      </c>
      <c r="C19052">
        <v>308</v>
      </c>
      <c r="D19052" s="32">
        <v>0.6166666666666667</v>
      </c>
      <c r="E19052">
        <v>13000</v>
      </c>
      <c r="G19052" s="31" t="s">
        <v>97</v>
      </c>
      <c r="H19052">
        <v>8</v>
      </c>
      <c r="I19052" s="31" t="s">
        <v>99</v>
      </c>
    </row>
    <row r="19053" spans="1:9" x14ac:dyDescent="0.3">
      <c r="A19053">
        <v>19095</v>
      </c>
      <c r="B19053">
        <v>6</v>
      </c>
      <c r="C19053">
        <v>308</v>
      </c>
      <c r="D19053" s="32">
        <v>0.64236111111111116</v>
      </c>
      <c r="E19053">
        <v>10000</v>
      </c>
      <c r="G19053" s="31" t="s">
        <v>97</v>
      </c>
      <c r="H19053">
        <v>8</v>
      </c>
      <c r="I19053" s="31" t="s">
        <v>100</v>
      </c>
    </row>
    <row r="19054" spans="1:9" x14ac:dyDescent="0.3">
      <c r="A19054">
        <v>19096</v>
      </c>
      <c r="B19054">
        <v>4</v>
      </c>
      <c r="C19054">
        <v>308</v>
      </c>
      <c r="D19054" s="32">
        <v>0.51458333333333328</v>
      </c>
      <c r="E19054">
        <v>10000</v>
      </c>
      <c r="G19054" s="31" t="s">
        <v>97</v>
      </c>
      <c r="H19054">
        <v>8</v>
      </c>
      <c r="I19054" s="31" t="s">
        <v>103</v>
      </c>
    </row>
    <row r="19055" spans="1:9" x14ac:dyDescent="0.3">
      <c r="A19055">
        <v>19097</v>
      </c>
      <c r="B19055">
        <v>9</v>
      </c>
      <c r="C19055">
        <v>308</v>
      </c>
      <c r="D19055" s="32">
        <v>0.60347222222222219</v>
      </c>
      <c r="E19055">
        <v>13000</v>
      </c>
      <c r="G19055" s="31" t="s">
        <v>102</v>
      </c>
      <c r="H19055">
        <v>8</v>
      </c>
      <c r="I19055" s="31" t="s">
        <v>101</v>
      </c>
    </row>
    <row r="19056" spans="1:9" x14ac:dyDescent="0.3">
      <c r="A19056">
        <v>19098</v>
      </c>
      <c r="B19056">
        <v>5</v>
      </c>
      <c r="C19056">
        <v>308</v>
      </c>
      <c r="D19056" s="32">
        <v>0.55069444444444449</v>
      </c>
      <c r="E19056">
        <v>10000</v>
      </c>
      <c r="G19056" s="31" t="s">
        <v>102</v>
      </c>
      <c r="H19056">
        <v>8</v>
      </c>
      <c r="I19056" s="31" t="s">
        <v>105</v>
      </c>
    </row>
    <row r="19057" spans="1:9" x14ac:dyDescent="0.3">
      <c r="A19057">
        <v>19099</v>
      </c>
      <c r="B19057">
        <v>3</v>
      </c>
      <c r="C19057">
        <v>308</v>
      </c>
      <c r="D19057" s="32"/>
      <c r="E19057">
        <v>10000</v>
      </c>
      <c r="G19057" s="31" t="s">
        <v>102</v>
      </c>
      <c r="H19057">
        <v>9</v>
      </c>
      <c r="I19057" s="31" t="s">
        <v>104</v>
      </c>
    </row>
    <row r="19058" spans="1:9" x14ac:dyDescent="0.3">
      <c r="A19058">
        <v>19100</v>
      </c>
      <c r="B19058">
        <v>8</v>
      </c>
      <c r="C19058">
        <v>308</v>
      </c>
      <c r="D19058" s="32">
        <v>0.65208333333333335</v>
      </c>
      <c r="E19058">
        <v>10000</v>
      </c>
      <c r="G19058" s="31" t="s">
        <v>97</v>
      </c>
      <c r="H19058">
        <v>9</v>
      </c>
      <c r="I19058" s="31" t="s">
        <v>99</v>
      </c>
    </row>
    <row r="19059" spans="1:9" x14ac:dyDescent="0.3">
      <c r="A19059">
        <v>19101</v>
      </c>
      <c r="B19059">
        <v>6</v>
      </c>
      <c r="C19059">
        <v>308</v>
      </c>
      <c r="D19059" s="32">
        <v>0.66249999999999998</v>
      </c>
      <c r="E19059">
        <v>10000</v>
      </c>
      <c r="G19059" s="31" t="s">
        <v>97</v>
      </c>
      <c r="H19059">
        <v>9</v>
      </c>
      <c r="I19059" s="31" t="s">
        <v>100</v>
      </c>
    </row>
    <row r="19060" spans="1:9" x14ac:dyDescent="0.3">
      <c r="A19060">
        <v>19102</v>
      </c>
      <c r="B19060">
        <v>4</v>
      </c>
      <c r="C19060">
        <v>308</v>
      </c>
      <c r="D19060" s="32">
        <v>0.53611111111111109</v>
      </c>
      <c r="E19060">
        <v>10000</v>
      </c>
      <c r="G19060" s="31" t="s">
        <v>102</v>
      </c>
      <c r="H19060">
        <v>9</v>
      </c>
      <c r="I19060" s="31" t="s">
        <v>103</v>
      </c>
    </row>
    <row r="19061" spans="1:9" x14ac:dyDescent="0.3">
      <c r="A19061">
        <v>19103</v>
      </c>
      <c r="B19061">
        <v>9</v>
      </c>
      <c r="C19061">
        <v>308</v>
      </c>
      <c r="D19061" s="32">
        <v>0.6381944444444444</v>
      </c>
      <c r="E19061">
        <v>10000</v>
      </c>
      <c r="G19061" s="31" t="s">
        <v>97</v>
      </c>
      <c r="H19061">
        <v>9</v>
      </c>
      <c r="I19061" s="31" t="s">
        <v>101</v>
      </c>
    </row>
    <row r="19062" spans="1:9" x14ac:dyDescent="0.3">
      <c r="A19062">
        <v>19104</v>
      </c>
      <c r="B19062">
        <v>5</v>
      </c>
      <c r="C19062">
        <v>308</v>
      </c>
      <c r="D19062" s="32">
        <v>0.57013888888888886</v>
      </c>
      <c r="E19062">
        <v>10000</v>
      </c>
      <c r="G19062" s="31" t="s">
        <v>97</v>
      </c>
      <c r="H19062">
        <v>9</v>
      </c>
      <c r="I19062" s="31" t="s">
        <v>105</v>
      </c>
    </row>
    <row r="19063" spans="1:9" x14ac:dyDescent="0.3">
      <c r="A19063">
        <v>19105</v>
      </c>
      <c r="B19063">
        <v>3</v>
      </c>
      <c r="C19063">
        <v>308</v>
      </c>
      <c r="D19063" s="32">
        <v>0.63541666666666663</v>
      </c>
      <c r="E19063">
        <v>10000</v>
      </c>
      <c r="G19063" s="31" t="s">
        <v>97</v>
      </c>
      <c r="H19063">
        <v>10</v>
      </c>
      <c r="I19063" s="31" t="s">
        <v>104</v>
      </c>
    </row>
    <row r="19064" spans="1:9" x14ac:dyDescent="0.3">
      <c r="A19064">
        <v>19106</v>
      </c>
      <c r="B19064">
        <v>8</v>
      </c>
      <c r="C19064">
        <v>308</v>
      </c>
      <c r="D19064" s="32">
        <v>0.6791666666666667</v>
      </c>
      <c r="E19064">
        <v>10000</v>
      </c>
      <c r="F19064">
        <v>1000</v>
      </c>
      <c r="G19064" s="31" t="s">
        <v>102</v>
      </c>
      <c r="H19064">
        <v>10</v>
      </c>
      <c r="I19064" s="31" t="s">
        <v>99</v>
      </c>
    </row>
    <row r="19065" spans="1:9" x14ac:dyDescent="0.3">
      <c r="A19065">
        <v>19107</v>
      </c>
      <c r="B19065">
        <v>6</v>
      </c>
      <c r="C19065">
        <v>308</v>
      </c>
      <c r="D19065" s="32">
        <v>0.6958333333333333</v>
      </c>
      <c r="E19065">
        <v>13000</v>
      </c>
      <c r="F19065">
        <v>3000</v>
      </c>
      <c r="G19065" s="31" t="s">
        <v>97</v>
      </c>
      <c r="H19065">
        <v>10</v>
      </c>
      <c r="I19065" s="31" t="s">
        <v>100</v>
      </c>
    </row>
    <row r="19066" spans="1:9" x14ac:dyDescent="0.3">
      <c r="A19066">
        <v>19108</v>
      </c>
      <c r="B19066">
        <v>4</v>
      </c>
      <c r="C19066">
        <v>308</v>
      </c>
      <c r="D19066" s="32">
        <v>0.56597222222222221</v>
      </c>
      <c r="E19066">
        <v>10000</v>
      </c>
      <c r="G19066" s="31" t="s">
        <v>97</v>
      </c>
      <c r="H19066">
        <v>10</v>
      </c>
      <c r="I19066" s="31" t="s">
        <v>103</v>
      </c>
    </row>
    <row r="19067" spans="1:9" x14ac:dyDescent="0.3">
      <c r="A19067">
        <v>19109</v>
      </c>
      <c r="B19067">
        <v>9</v>
      </c>
      <c r="C19067">
        <v>308</v>
      </c>
      <c r="D19067" s="32">
        <v>0.65972222222222221</v>
      </c>
      <c r="E19067">
        <v>10000</v>
      </c>
      <c r="G19067" s="31" t="s">
        <v>97</v>
      </c>
      <c r="H19067">
        <v>10</v>
      </c>
      <c r="I19067" s="31" t="s">
        <v>101</v>
      </c>
    </row>
    <row r="19068" spans="1:9" x14ac:dyDescent="0.3">
      <c r="A19068">
        <v>19110</v>
      </c>
      <c r="B19068">
        <v>5</v>
      </c>
      <c r="C19068">
        <v>308</v>
      </c>
      <c r="D19068" s="32">
        <v>0.5854166666666667</v>
      </c>
      <c r="E19068">
        <v>10000</v>
      </c>
      <c r="G19068" s="31" t="s">
        <v>102</v>
      </c>
      <c r="H19068">
        <v>10</v>
      </c>
      <c r="I19068" s="31" t="s">
        <v>105</v>
      </c>
    </row>
    <row r="19069" spans="1:9" x14ac:dyDescent="0.3">
      <c r="A19069">
        <v>19111</v>
      </c>
      <c r="B19069">
        <v>3</v>
      </c>
      <c r="C19069">
        <v>308</v>
      </c>
      <c r="D19069" s="32">
        <v>0.65833333333333333</v>
      </c>
      <c r="E19069">
        <v>10000</v>
      </c>
      <c r="G19069" s="31" t="s">
        <v>97</v>
      </c>
      <c r="H19069">
        <v>11</v>
      </c>
      <c r="I19069" s="31" t="s">
        <v>104</v>
      </c>
    </row>
    <row r="19070" spans="1:9" x14ac:dyDescent="0.3">
      <c r="A19070">
        <v>19112</v>
      </c>
      <c r="B19070">
        <v>8</v>
      </c>
      <c r="C19070">
        <v>308</v>
      </c>
      <c r="D19070" s="32">
        <v>0.70486111111111116</v>
      </c>
      <c r="E19070">
        <v>10000</v>
      </c>
      <c r="G19070" s="31" t="s">
        <v>97</v>
      </c>
      <c r="H19070">
        <v>11</v>
      </c>
      <c r="I19070" s="31" t="s">
        <v>99</v>
      </c>
    </row>
    <row r="19071" spans="1:9" x14ac:dyDescent="0.3">
      <c r="A19071">
        <v>19113</v>
      </c>
      <c r="B19071">
        <v>6</v>
      </c>
      <c r="C19071">
        <v>308</v>
      </c>
      <c r="D19071" s="32">
        <v>0.72291666666666665</v>
      </c>
      <c r="E19071">
        <v>10000</v>
      </c>
      <c r="G19071" s="31" t="s">
        <v>102</v>
      </c>
      <c r="H19071">
        <v>11</v>
      </c>
      <c r="I19071" s="31" t="s">
        <v>100</v>
      </c>
    </row>
    <row r="19072" spans="1:9" x14ac:dyDescent="0.3">
      <c r="A19072">
        <v>19114</v>
      </c>
      <c r="B19072">
        <v>4</v>
      </c>
      <c r="C19072">
        <v>308</v>
      </c>
      <c r="D19072" s="32">
        <v>0.57986111111111116</v>
      </c>
      <c r="E19072">
        <v>10000</v>
      </c>
      <c r="G19072" s="31" t="s">
        <v>97</v>
      </c>
      <c r="H19072">
        <v>11</v>
      </c>
      <c r="I19072" s="31" t="s">
        <v>103</v>
      </c>
    </row>
    <row r="19073" spans="1:9" x14ac:dyDescent="0.3">
      <c r="A19073">
        <v>19115</v>
      </c>
      <c r="B19073">
        <v>9</v>
      </c>
      <c r="C19073">
        <v>308</v>
      </c>
      <c r="D19073" s="32">
        <v>0.67986111111111114</v>
      </c>
      <c r="E19073">
        <v>10000</v>
      </c>
      <c r="G19073" s="31" t="s">
        <v>97</v>
      </c>
      <c r="H19073">
        <v>11</v>
      </c>
      <c r="I19073" s="31" t="s">
        <v>101</v>
      </c>
    </row>
    <row r="19074" spans="1:9" x14ac:dyDescent="0.3">
      <c r="A19074">
        <v>19116</v>
      </c>
      <c r="B19074">
        <v>5</v>
      </c>
      <c r="C19074">
        <v>308</v>
      </c>
      <c r="D19074" s="32">
        <v>0.59930555555555554</v>
      </c>
      <c r="E19074">
        <v>10000</v>
      </c>
      <c r="G19074" s="31" t="s">
        <v>97</v>
      </c>
      <c r="H19074">
        <v>11</v>
      </c>
      <c r="I19074" s="31" t="s">
        <v>105</v>
      </c>
    </row>
    <row r="19075" spans="1:9" x14ac:dyDescent="0.3">
      <c r="A19075">
        <v>19117</v>
      </c>
      <c r="B19075">
        <v>3</v>
      </c>
      <c r="C19075">
        <v>308</v>
      </c>
      <c r="D19075" s="32">
        <v>0.67013888888888884</v>
      </c>
      <c r="E19075">
        <v>10000</v>
      </c>
      <c r="F19075">
        <v>2000</v>
      </c>
      <c r="G19075" s="31" t="s">
        <v>102</v>
      </c>
      <c r="H19075">
        <v>12</v>
      </c>
      <c r="I19075" s="31" t="s">
        <v>104</v>
      </c>
    </row>
    <row r="19076" spans="1:9" x14ac:dyDescent="0.3">
      <c r="A19076">
        <v>19118</v>
      </c>
      <c r="B19076">
        <v>8</v>
      </c>
      <c r="C19076">
        <v>308</v>
      </c>
      <c r="D19076" s="32">
        <v>0.72638888888888886</v>
      </c>
      <c r="E19076">
        <v>10000</v>
      </c>
      <c r="G19076" s="31" t="s">
        <v>102</v>
      </c>
      <c r="H19076">
        <v>12</v>
      </c>
      <c r="I19076" s="31" t="s">
        <v>99</v>
      </c>
    </row>
    <row r="19077" spans="1:9" x14ac:dyDescent="0.3">
      <c r="A19077">
        <v>19119</v>
      </c>
      <c r="B19077">
        <v>6</v>
      </c>
      <c r="C19077">
        <v>308</v>
      </c>
      <c r="D19077" s="32">
        <v>0.73819444444444449</v>
      </c>
      <c r="E19077">
        <v>10000</v>
      </c>
      <c r="F19077">
        <v>5500</v>
      </c>
      <c r="G19077" s="31" t="s">
        <v>97</v>
      </c>
      <c r="H19077">
        <v>12</v>
      </c>
      <c r="I19077" s="31" t="s">
        <v>100</v>
      </c>
    </row>
    <row r="19078" spans="1:9" x14ac:dyDescent="0.3">
      <c r="A19078">
        <v>19120</v>
      </c>
      <c r="B19078">
        <v>4</v>
      </c>
      <c r="C19078">
        <v>308</v>
      </c>
      <c r="D19078" s="32">
        <v>0.59791666666666665</v>
      </c>
      <c r="E19078">
        <v>10000</v>
      </c>
      <c r="G19078" s="31" t="s">
        <v>102</v>
      </c>
      <c r="H19078">
        <v>12</v>
      </c>
      <c r="I19078" s="31" t="s">
        <v>103</v>
      </c>
    </row>
    <row r="19079" spans="1:9" x14ac:dyDescent="0.3">
      <c r="A19079">
        <v>19121</v>
      </c>
      <c r="B19079">
        <v>9</v>
      </c>
      <c r="C19079">
        <v>308</v>
      </c>
      <c r="D19079" s="32">
        <v>0.69444444444444442</v>
      </c>
      <c r="E19079">
        <v>10000</v>
      </c>
      <c r="G19079" s="31" t="s">
        <v>97</v>
      </c>
      <c r="H19079">
        <v>12</v>
      </c>
      <c r="I19079" s="31" t="s">
        <v>101</v>
      </c>
    </row>
    <row r="19080" spans="1:9" x14ac:dyDescent="0.3">
      <c r="A19080">
        <v>19122</v>
      </c>
      <c r="B19080">
        <v>5</v>
      </c>
      <c r="C19080">
        <v>308</v>
      </c>
      <c r="D19080" s="32">
        <v>0.65208333333333335</v>
      </c>
      <c r="E19080">
        <v>10000</v>
      </c>
      <c r="G19080" s="31" t="s">
        <v>97</v>
      </c>
      <c r="H19080">
        <v>12</v>
      </c>
      <c r="I19080" s="31" t="s">
        <v>105</v>
      </c>
    </row>
    <row r="19081" spans="1:9" x14ac:dyDescent="0.3">
      <c r="A19081">
        <v>19123</v>
      </c>
      <c r="B19081">
        <v>3</v>
      </c>
      <c r="C19081">
        <v>308</v>
      </c>
      <c r="D19081" s="32">
        <v>0.69027777777777777</v>
      </c>
      <c r="E19081">
        <v>10000</v>
      </c>
      <c r="G19081" s="31" t="s">
        <v>97</v>
      </c>
      <c r="H19081">
        <v>13</v>
      </c>
      <c r="I19081" s="31" t="s">
        <v>104</v>
      </c>
    </row>
    <row r="19082" spans="1:9" x14ac:dyDescent="0.3">
      <c r="A19082">
        <v>19124</v>
      </c>
      <c r="B19082">
        <v>8</v>
      </c>
      <c r="C19082">
        <v>308</v>
      </c>
      <c r="D19082" s="32">
        <v>0.75277777777777777</v>
      </c>
      <c r="E19082">
        <v>10000</v>
      </c>
      <c r="G19082" s="31" t="s">
        <v>102</v>
      </c>
      <c r="H19082">
        <v>13</v>
      </c>
      <c r="I19082" s="31" t="s">
        <v>99</v>
      </c>
    </row>
    <row r="19083" spans="1:9" x14ac:dyDescent="0.3">
      <c r="A19083">
        <v>19125</v>
      </c>
      <c r="B19083">
        <v>6</v>
      </c>
      <c r="C19083">
        <v>308</v>
      </c>
      <c r="D19083" s="32">
        <v>0.76597222222222228</v>
      </c>
      <c r="E19083">
        <v>13000</v>
      </c>
      <c r="G19083" s="31" t="s">
        <v>97</v>
      </c>
      <c r="H19083">
        <v>13</v>
      </c>
      <c r="I19083" s="31" t="s">
        <v>100</v>
      </c>
    </row>
    <row r="19084" spans="1:9" x14ac:dyDescent="0.3">
      <c r="A19084">
        <v>19126</v>
      </c>
      <c r="B19084">
        <v>4</v>
      </c>
      <c r="C19084">
        <v>308</v>
      </c>
      <c r="D19084" s="32">
        <v>0.62430555555555556</v>
      </c>
      <c r="E19084">
        <v>10000</v>
      </c>
      <c r="G19084" s="31" t="s">
        <v>102</v>
      </c>
      <c r="H19084">
        <v>13</v>
      </c>
      <c r="I19084" s="31" t="s">
        <v>103</v>
      </c>
    </row>
    <row r="19085" spans="1:9" x14ac:dyDescent="0.3">
      <c r="A19085">
        <v>19127</v>
      </c>
      <c r="B19085">
        <v>9</v>
      </c>
      <c r="C19085">
        <v>308</v>
      </c>
      <c r="D19085" s="32">
        <v>0.7104166666666667</v>
      </c>
      <c r="E19085">
        <v>10000</v>
      </c>
      <c r="G19085" s="31" t="s">
        <v>97</v>
      </c>
      <c r="H19085">
        <v>13</v>
      </c>
      <c r="I19085" s="31" t="s">
        <v>101</v>
      </c>
    </row>
    <row r="19086" spans="1:9" x14ac:dyDescent="0.3">
      <c r="A19086">
        <v>19128</v>
      </c>
      <c r="B19086">
        <v>5</v>
      </c>
      <c r="C19086">
        <v>308</v>
      </c>
      <c r="D19086" s="32">
        <v>0.65208333333333335</v>
      </c>
      <c r="E19086">
        <v>10000</v>
      </c>
      <c r="G19086" s="31" t="s">
        <v>97</v>
      </c>
      <c r="H19086">
        <v>13</v>
      </c>
      <c r="I19086" s="31" t="s">
        <v>105</v>
      </c>
    </row>
    <row r="19087" spans="1:9" x14ac:dyDescent="0.3">
      <c r="A19087">
        <v>19129</v>
      </c>
      <c r="B19087">
        <v>3</v>
      </c>
      <c r="C19087">
        <v>308</v>
      </c>
      <c r="D19087" s="32">
        <v>0.72291666666666665</v>
      </c>
      <c r="E19087">
        <v>10000</v>
      </c>
      <c r="G19087" s="31" t="s">
        <v>97</v>
      </c>
      <c r="H19087">
        <v>14</v>
      </c>
      <c r="I19087" s="31" t="s">
        <v>104</v>
      </c>
    </row>
    <row r="19088" spans="1:9" x14ac:dyDescent="0.3">
      <c r="A19088">
        <v>19130</v>
      </c>
      <c r="B19088">
        <v>8</v>
      </c>
      <c r="C19088">
        <v>308</v>
      </c>
      <c r="D19088" s="32">
        <v>0.76249999999999996</v>
      </c>
      <c r="E19088">
        <v>10000</v>
      </c>
      <c r="G19088" s="31" t="s">
        <v>102</v>
      </c>
      <c r="H19088">
        <v>14</v>
      </c>
      <c r="I19088" s="31" t="s">
        <v>99</v>
      </c>
    </row>
    <row r="19089" spans="1:9" x14ac:dyDescent="0.3">
      <c r="A19089">
        <v>19131</v>
      </c>
      <c r="B19089">
        <v>6</v>
      </c>
      <c r="C19089">
        <v>308</v>
      </c>
      <c r="D19089" s="32">
        <v>0.79166666666666663</v>
      </c>
      <c r="E19089">
        <v>10000</v>
      </c>
      <c r="G19089" s="31" t="s">
        <v>102</v>
      </c>
      <c r="H19089">
        <v>14</v>
      </c>
      <c r="I19089" s="31" t="s">
        <v>100</v>
      </c>
    </row>
    <row r="19090" spans="1:9" x14ac:dyDescent="0.3">
      <c r="A19090">
        <v>19132</v>
      </c>
      <c r="B19090">
        <v>4</v>
      </c>
      <c r="C19090">
        <v>308</v>
      </c>
      <c r="D19090" s="32">
        <v>0.63888888888888884</v>
      </c>
      <c r="E19090">
        <v>10000</v>
      </c>
      <c r="G19090" s="31" t="s">
        <v>97</v>
      </c>
      <c r="H19090">
        <v>14</v>
      </c>
      <c r="I19090" s="31" t="s">
        <v>103</v>
      </c>
    </row>
    <row r="19091" spans="1:9" x14ac:dyDescent="0.3">
      <c r="A19091">
        <v>19133</v>
      </c>
      <c r="B19091">
        <v>9</v>
      </c>
      <c r="C19091">
        <v>308</v>
      </c>
      <c r="D19091" s="32">
        <v>0.73472222222222228</v>
      </c>
      <c r="E19091">
        <v>10000</v>
      </c>
      <c r="G19091" s="31" t="s">
        <v>102</v>
      </c>
      <c r="H19091">
        <v>14</v>
      </c>
      <c r="I19091" s="31" t="s">
        <v>101</v>
      </c>
    </row>
    <row r="19092" spans="1:9" x14ac:dyDescent="0.3">
      <c r="A19092">
        <v>19134</v>
      </c>
      <c r="B19092">
        <v>5</v>
      </c>
      <c r="C19092">
        <v>308</v>
      </c>
      <c r="D19092" s="32">
        <v>0.67152777777777772</v>
      </c>
      <c r="E19092">
        <v>10000</v>
      </c>
      <c r="G19092" s="31" t="s">
        <v>97</v>
      </c>
      <c r="H19092">
        <v>14</v>
      </c>
      <c r="I19092" s="31" t="s">
        <v>105</v>
      </c>
    </row>
    <row r="19093" spans="1:9" x14ac:dyDescent="0.3">
      <c r="A19093">
        <v>19135</v>
      </c>
      <c r="B19093">
        <v>3</v>
      </c>
      <c r="C19093">
        <v>308</v>
      </c>
      <c r="D19093" s="32">
        <v>0.73888888888888893</v>
      </c>
      <c r="E19093">
        <v>10000</v>
      </c>
      <c r="G19093" s="31" t="s">
        <v>97</v>
      </c>
      <c r="H19093">
        <v>15</v>
      </c>
      <c r="I19093" s="31" t="s">
        <v>104</v>
      </c>
    </row>
    <row r="19094" spans="1:9" x14ac:dyDescent="0.3">
      <c r="A19094">
        <v>19136</v>
      </c>
      <c r="B19094">
        <v>8</v>
      </c>
      <c r="C19094">
        <v>308</v>
      </c>
      <c r="D19094" s="32">
        <v>0.78055555555555556</v>
      </c>
      <c r="E19094">
        <v>10000</v>
      </c>
      <c r="G19094" s="31" t="s">
        <v>97</v>
      </c>
      <c r="H19094">
        <v>15</v>
      </c>
      <c r="I19094" s="31" t="s">
        <v>99</v>
      </c>
    </row>
    <row r="19095" spans="1:9" x14ac:dyDescent="0.3">
      <c r="A19095">
        <v>19137</v>
      </c>
      <c r="B19095">
        <v>6</v>
      </c>
      <c r="C19095">
        <v>308</v>
      </c>
      <c r="D19095" s="32">
        <v>0.81388888888888888</v>
      </c>
      <c r="E19095">
        <v>10000</v>
      </c>
      <c r="G19095" s="31" t="s">
        <v>97</v>
      </c>
      <c r="H19095">
        <v>15</v>
      </c>
      <c r="I19095" s="31" t="s">
        <v>100</v>
      </c>
    </row>
    <row r="19096" spans="1:9" x14ac:dyDescent="0.3">
      <c r="A19096">
        <v>19138</v>
      </c>
      <c r="B19096">
        <v>4</v>
      </c>
      <c r="C19096">
        <v>308</v>
      </c>
      <c r="D19096" s="32">
        <v>0.65694444444444444</v>
      </c>
      <c r="E19096">
        <v>13000</v>
      </c>
      <c r="G19096" s="31" t="s">
        <v>102</v>
      </c>
      <c r="H19096">
        <v>15</v>
      </c>
      <c r="I19096" s="31" t="s">
        <v>103</v>
      </c>
    </row>
    <row r="19097" spans="1:9" x14ac:dyDescent="0.3">
      <c r="A19097">
        <v>19139</v>
      </c>
      <c r="B19097">
        <v>9</v>
      </c>
      <c r="C19097">
        <v>308</v>
      </c>
      <c r="D19097" s="32">
        <v>0.75277777777777777</v>
      </c>
      <c r="E19097">
        <v>10000</v>
      </c>
      <c r="G19097" s="31" t="s">
        <v>102</v>
      </c>
      <c r="H19097">
        <v>15</v>
      </c>
      <c r="I19097" s="31" t="s">
        <v>101</v>
      </c>
    </row>
    <row r="19098" spans="1:9" x14ac:dyDescent="0.3">
      <c r="A19098">
        <v>19140</v>
      </c>
      <c r="B19098">
        <v>5</v>
      </c>
      <c r="C19098">
        <v>308</v>
      </c>
      <c r="D19098" s="32">
        <v>0.69236111111111109</v>
      </c>
      <c r="E19098">
        <v>10000</v>
      </c>
      <c r="G19098" s="31" t="s">
        <v>102</v>
      </c>
      <c r="H19098">
        <v>15</v>
      </c>
      <c r="I19098" s="31" t="s">
        <v>105</v>
      </c>
    </row>
    <row r="19099" spans="1:9" x14ac:dyDescent="0.3">
      <c r="A19099">
        <v>19141</v>
      </c>
      <c r="B19099">
        <v>3</v>
      </c>
      <c r="C19099">
        <v>308</v>
      </c>
      <c r="D19099" s="32">
        <v>0.75347222222222221</v>
      </c>
      <c r="E19099">
        <v>10000</v>
      </c>
      <c r="F19099">
        <v>2000</v>
      </c>
      <c r="G19099" s="31" t="s">
        <v>102</v>
      </c>
      <c r="H19099">
        <v>16</v>
      </c>
      <c r="I19099" s="31" t="s">
        <v>104</v>
      </c>
    </row>
    <row r="19100" spans="1:9" x14ac:dyDescent="0.3">
      <c r="A19100">
        <v>19142</v>
      </c>
      <c r="B19100">
        <v>8</v>
      </c>
      <c r="C19100">
        <v>308</v>
      </c>
      <c r="D19100" s="32">
        <v>0.80833333333333335</v>
      </c>
      <c r="E19100">
        <v>10000</v>
      </c>
      <c r="G19100" s="31" t="s">
        <v>97</v>
      </c>
      <c r="H19100">
        <v>16</v>
      </c>
      <c r="I19100" s="31" t="s">
        <v>99</v>
      </c>
    </row>
    <row r="19101" spans="1:9" x14ac:dyDescent="0.3">
      <c r="A19101">
        <v>19143</v>
      </c>
      <c r="B19101">
        <v>6</v>
      </c>
      <c r="C19101">
        <v>308</v>
      </c>
      <c r="D19101" s="32">
        <v>0.84305555555555556</v>
      </c>
      <c r="E19101">
        <v>10000</v>
      </c>
      <c r="G19101" s="31" t="s">
        <v>102</v>
      </c>
      <c r="H19101">
        <v>16</v>
      </c>
      <c r="I19101" s="31" t="s">
        <v>100</v>
      </c>
    </row>
    <row r="19102" spans="1:9" x14ac:dyDescent="0.3">
      <c r="A19102">
        <v>19144</v>
      </c>
      <c r="B19102">
        <v>4</v>
      </c>
      <c r="C19102">
        <v>308</v>
      </c>
      <c r="D19102" s="32">
        <v>0.67500000000000004</v>
      </c>
      <c r="E19102">
        <v>10000</v>
      </c>
      <c r="G19102" s="31" t="s">
        <v>102</v>
      </c>
      <c r="H19102">
        <v>16</v>
      </c>
      <c r="I19102" s="31" t="s">
        <v>103</v>
      </c>
    </row>
    <row r="19103" spans="1:9" x14ac:dyDescent="0.3">
      <c r="A19103">
        <v>19145</v>
      </c>
      <c r="B19103">
        <v>9</v>
      </c>
      <c r="C19103">
        <v>308</v>
      </c>
      <c r="D19103" s="32">
        <v>0.76249999999999996</v>
      </c>
      <c r="E19103">
        <v>10000</v>
      </c>
      <c r="G19103" s="31" t="s">
        <v>97</v>
      </c>
      <c r="H19103">
        <v>16</v>
      </c>
      <c r="I19103" s="31" t="s">
        <v>101</v>
      </c>
    </row>
    <row r="19104" spans="1:9" x14ac:dyDescent="0.3">
      <c r="A19104">
        <v>19146</v>
      </c>
      <c r="B19104">
        <v>3</v>
      </c>
      <c r="C19104">
        <v>308</v>
      </c>
      <c r="D19104" s="32">
        <v>0.76249999999999996</v>
      </c>
      <c r="E19104">
        <v>10000</v>
      </c>
      <c r="G19104" s="31" t="s">
        <v>97</v>
      </c>
      <c r="H19104">
        <v>17</v>
      </c>
      <c r="I19104" s="31" t="s">
        <v>104</v>
      </c>
    </row>
    <row r="19105" spans="1:9" x14ac:dyDescent="0.3">
      <c r="A19105">
        <v>19147</v>
      </c>
      <c r="B19105">
        <v>8</v>
      </c>
      <c r="C19105">
        <v>308</v>
      </c>
      <c r="D19105" s="32">
        <v>0.82361111111111107</v>
      </c>
      <c r="E19105">
        <v>10000</v>
      </c>
      <c r="G19105" s="31" t="s">
        <v>102</v>
      </c>
      <c r="H19105">
        <v>17</v>
      </c>
      <c r="I19105" s="31" t="s">
        <v>99</v>
      </c>
    </row>
    <row r="19106" spans="1:9" x14ac:dyDescent="0.3">
      <c r="A19106">
        <v>19148</v>
      </c>
      <c r="B19106">
        <v>4</v>
      </c>
      <c r="C19106">
        <v>308</v>
      </c>
      <c r="D19106" s="32">
        <v>0.69305555555555554</v>
      </c>
      <c r="E19106">
        <v>10000</v>
      </c>
      <c r="G19106" s="31" t="s">
        <v>97</v>
      </c>
      <c r="H19106">
        <v>17</v>
      </c>
      <c r="I19106" s="31" t="s">
        <v>103</v>
      </c>
    </row>
    <row r="19107" spans="1:9" x14ac:dyDescent="0.3">
      <c r="A19107">
        <v>19149</v>
      </c>
      <c r="B19107">
        <v>9</v>
      </c>
      <c r="C19107">
        <v>308</v>
      </c>
      <c r="D19107" s="32">
        <v>0.7944444444444444</v>
      </c>
      <c r="E19107">
        <v>10000</v>
      </c>
      <c r="G19107" s="31" t="s">
        <v>97</v>
      </c>
      <c r="H19107">
        <v>17</v>
      </c>
      <c r="I19107" s="31" t="s">
        <v>101</v>
      </c>
    </row>
    <row r="19108" spans="1:9" x14ac:dyDescent="0.3">
      <c r="A19108">
        <v>19150</v>
      </c>
      <c r="B19108">
        <v>3</v>
      </c>
      <c r="C19108">
        <v>308</v>
      </c>
      <c r="D19108" s="32">
        <v>0.78680555555555554</v>
      </c>
      <c r="E19108">
        <v>13000</v>
      </c>
      <c r="G19108" s="31" t="s">
        <v>97</v>
      </c>
      <c r="H19108">
        <v>18</v>
      </c>
      <c r="I19108" s="31" t="s">
        <v>104</v>
      </c>
    </row>
    <row r="19109" spans="1:9" x14ac:dyDescent="0.3">
      <c r="A19109">
        <v>19151</v>
      </c>
      <c r="B19109">
        <v>4</v>
      </c>
      <c r="C19109">
        <v>308</v>
      </c>
      <c r="D19109" s="32">
        <v>0.71111111111111114</v>
      </c>
      <c r="E19109">
        <v>10000</v>
      </c>
      <c r="G19109" s="31" t="s">
        <v>102</v>
      </c>
      <c r="H19109">
        <v>18</v>
      </c>
      <c r="I19109" s="31" t="s">
        <v>103</v>
      </c>
    </row>
    <row r="19110" spans="1:9" x14ac:dyDescent="0.3">
      <c r="A19110">
        <v>19152</v>
      </c>
      <c r="B19110">
        <v>9</v>
      </c>
      <c r="C19110">
        <v>308</v>
      </c>
      <c r="D19110" s="32">
        <v>0.81874999999999998</v>
      </c>
      <c r="E19110">
        <v>10000</v>
      </c>
      <c r="G19110" s="31" t="s">
        <v>102</v>
      </c>
      <c r="H19110">
        <v>18</v>
      </c>
      <c r="I19110" s="31" t="s">
        <v>101</v>
      </c>
    </row>
    <row r="19111" spans="1:9" x14ac:dyDescent="0.3">
      <c r="A19111">
        <v>19153</v>
      </c>
      <c r="B19111">
        <v>3</v>
      </c>
      <c r="C19111">
        <v>308</v>
      </c>
      <c r="D19111" s="32">
        <v>0.80138888888888893</v>
      </c>
      <c r="E19111">
        <v>10000</v>
      </c>
      <c r="F19111">
        <v>2000</v>
      </c>
      <c r="G19111" s="31" t="s">
        <v>97</v>
      </c>
      <c r="H19111">
        <v>19</v>
      </c>
      <c r="I19111" s="31" t="s">
        <v>104</v>
      </c>
    </row>
    <row r="19112" spans="1:9" x14ac:dyDescent="0.3">
      <c r="A19112">
        <v>19154</v>
      </c>
      <c r="B19112">
        <v>4</v>
      </c>
      <c r="C19112">
        <v>308</v>
      </c>
      <c r="D19112" s="32">
        <v>0.72569444444444442</v>
      </c>
      <c r="E19112">
        <v>10000</v>
      </c>
      <c r="G19112" s="31" t="s">
        <v>102</v>
      </c>
      <c r="H19112">
        <v>19</v>
      </c>
      <c r="I19112" s="31" t="s">
        <v>103</v>
      </c>
    </row>
    <row r="19113" spans="1:9" x14ac:dyDescent="0.3">
      <c r="A19113">
        <v>19155</v>
      </c>
      <c r="B19113">
        <v>9</v>
      </c>
      <c r="C19113">
        <v>308</v>
      </c>
      <c r="D19113" s="32">
        <v>0.84236111111111112</v>
      </c>
      <c r="E19113">
        <v>10000</v>
      </c>
      <c r="G19113" s="31" t="s">
        <v>102</v>
      </c>
      <c r="H19113">
        <v>19</v>
      </c>
      <c r="I19113" s="31" t="s">
        <v>101</v>
      </c>
    </row>
    <row r="19114" spans="1:9" x14ac:dyDescent="0.3">
      <c r="A19114">
        <v>19156</v>
      </c>
      <c r="B19114">
        <v>3</v>
      </c>
      <c r="C19114">
        <v>308</v>
      </c>
      <c r="D19114" s="32">
        <v>0.81388888888888888</v>
      </c>
      <c r="E19114">
        <v>10000</v>
      </c>
      <c r="F19114">
        <v>1000</v>
      </c>
      <c r="G19114" s="31" t="s">
        <v>102</v>
      </c>
      <c r="H19114">
        <v>20</v>
      </c>
      <c r="I19114" s="31" t="s">
        <v>104</v>
      </c>
    </row>
    <row r="19115" spans="1:9" x14ac:dyDescent="0.3">
      <c r="A19115">
        <v>19157</v>
      </c>
      <c r="B19115">
        <v>4</v>
      </c>
      <c r="C19115">
        <v>308</v>
      </c>
      <c r="D19115" s="32">
        <v>0.74513888888888891</v>
      </c>
      <c r="E19115">
        <v>10000</v>
      </c>
      <c r="G19115" s="31" t="s">
        <v>102</v>
      </c>
      <c r="H19115">
        <v>20</v>
      </c>
      <c r="I19115" s="31" t="s">
        <v>103</v>
      </c>
    </row>
    <row r="19116" spans="1:9" x14ac:dyDescent="0.3">
      <c r="A19116">
        <v>19158</v>
      </c>
      <c r="B19116">
        <v>3</v>
      </c>
      <c r="C19116">
        <v>308</v>
      </c>
      <c r="D19116" s="32">
        <v>0.83125000000000004</v>
      </c>
      <c r="E19116">
        <v>10000</v>
      </c>
      <c r="G19116" s="31" t="s">
        <v>97</v>
      </c>
      <c r="H19116">
        <v>21</v>
      </c>
      <c r="I19116" s="31" t="s">
        <v>104</v>
      </c>
    </row>
    <row r="19117" spans="1:9" x14ac:dyDescent="0.3">
      <c r="A19117">
        <v>19159</v>
      </c>
      <c r="B19117">
        <v>4</v>
      </c>
      <c r="C19117">
        <v>308</v>
      </c>
      <c r="D19117" s="32">
        <v>0.7583333333333333</v>
      </c>
      <c r="E19117">
        <v>10000</v>
      </c>
      <c r="G19117" s="31" t="s">
        <v>102</v>
      </c>
      <c r="H19117">
        <v>21</v>
      </c>
      <c r="I19117" s="31" t="s">
        <v>103</v>
      </c>
    </row>
    <row r="19118" spans="1:9" x14ac:dyDescent="0.3">
      <c r="A19118">
        <v>19160</v>
      </c>
      <c r="B19118">
        <v>3</v>
      </c>
      <c r="C19118">
        <v>308</v>
      </c>
      <c r="D19118" s="32">
        <v>0.84930555555555554</v>
      </c>
      <c r="E19118">
        <v>10000</v>
      </c>
      <c r="G19118" s="31" t="s">
        <v>102</v>
      </c>
      <c r="H19118">
        <v>22</v>
      </c>
      <c r="I19118" s="31" t="s">
        <v>104</v>
      </c>
    </row>
    <row r="19119" spans="1:9" x14ac:dyDescent="0.3">
      <c r="A19119">
        <v>19161</v>
      </c>
      <c r="B19119">
        <v>4</v>
      </c>
      <c r="C19119">
        <v>308</v>
      </c>
      <c r="D19119" s="32">
        <v>0.78263888888888888</v>
      </c>
      <c r="E19119">
        <v>10000</v>
      </c>
      <c r="G19119" s="31" t="s">
        <v>97</v>
      </c>
      <c r="H19119">
        <v>22</v>
      </c>
      <c r="I19119" s="31" t="s">
        <v>103</v>
      </c>
    </row>
    <row r="19120" spans="1:9" x14ac:dyDescent="0.3">
      <c r="A19120">
        <v>19162</v>
      </c>
      <c r="B19120">
        <v>4</v>
      </c>
      <c r="C19120">
        <v>308</v>
      </c>
      <c r="D19120" s="32">
        <v>0.80763888888888891</v>
      </c>
      <c r="E19120">
        <v>10000</v>
      </c>
      <c r="G19120" s="31" t="s">
        <v>102</v>
      </c>
      <c r="H19120">
        <v>23</v>
      </c>
      <c r="I19120" s="31" t="s">
        <v>103</v>
      </c>
    </row>
    <row r="19121" spans="1:9" x14ac:dyDescent="0.3">
      <c r="A19121">
        <v>19163</v>
      </c>
      <c r="B19121">
        <v>4</v>
      </c>
      <c r="C19121">
        <v>308</v>
      </c>
      <c r="D19121" s="32">
        <v>0.82499999999999996</v>
      </c>
      <c r="E19121">
        <v>10000</v>
      </c>
      <c r="G19121" s="31" t="s">
        <v>97</v>
      </c>
      <c r="H19121">
        <v>24</v>
      </c>
      <c r="I19121" s="31" t="s">
        <v>103</v>
      </c>
    </row>
    <row r="19122" spans="1:9" x14ac:dyDescent="0.3">
      <c r="A19122">
        <v>19164</v>
      </c>
      <c r="B19122">
        <v>3</v>
      </c>
      <c r="C19122">
        <v>309</v>
      </c>
      <c r="D19122" s="32">
        <v>0.38958333333333334</v>
      </c>
      <c r="E19122">
        <v>10000</v>
      </c>
      <c r="F19122">
        <v>2000</v>
      </c>
      <c r="G19122" s="31" t="s">
        <v>102</v>
      </c>
      <c r="H19122">
        <v>4</v>
      </c>
      <c r="I19122" s="31" t="s">
        <v>104</v>
      </c>
    </row>
    <row r="19123" spans="1:9" x14ac:dyDescent="0.3">
      <c r="A19123">
        <v>19165</v>
      </c>
      <c r="B19123">
        <v>1</v>
      </c>
      <c r="C19123">
        <v>309</v>
      </c>
      <c r="D19123" s="32">
        <v>0.40486111111111112</v>
      </c>
      <c r="E19123">
        <v>10000</v>
      </c>
      <c r="G19123" s="31" t="s">
        <v>97</v>
      </c>
      <c r="H19123">
        <v>4</v>
      </c>
      <c r="I19123" s="31" t="s">
        <v>98</v>
      </c>
    </row>
    <row r="19124" spans="1:9" x14ac:dyDescent="0.3">
      <c r="A19124">
        <v>19166</v>
      </c>
      <c r="B19124">
        <v>8</v>
      </c>
      <c r="C19124">
        <v>309</v>
      </c>
      <c r="D19124" s="32">
        <v>0.40347222222222223</v>
      </c>
      <c r="E19124">
        <v>10000</v>
      </c>
      <c r="F19124">
        <v>2000</v>
      </c>
      <c r="G19124" s="31" t="s">
        <v>97</v>
      </c>
      <c r="H19124">
        <v>4</v>
      </c>
      <c r="I19124" s="31" t="s">
        <v>99</v>
      </c>
    </row>
    <row r="19125" spans="1:9" x14ac:dyDescent="0.3">
      <c r="A19125">
        <v>19167</v>
      </c>
      <c r="B19125">
        <v>6</v>
      </c>
      <c r="C19125">
        <v>309</v>
      </c>
      <c r="D19125" s="32">
        <v>0.39583333333333331</v>
      </c>
      <c r="E19125">
        <v>10000</v>
      </c>
      <c r="G19125" s="31" t="s">
        <v>97</v>
      </c>
      <c r="H19125">
        <v>4</v>
      </c>
      <c r="I19125" s="31" t="s">
        <v>100</v>
      </c>
    </row>
    <row r="19126" spans="1:9" x14ac:dyDescent="0.3">
      <c r="A19126">
        <v>19168</v>
      </c>
      <c r="B19126">
        <v>4</v>
      </c>
      <c r="C19126">
        <v>309</v>
      </c>
      <c r="D19126" s="32">
        <v>0.39930555555555558</v>
      </c>
      <c r="E19126">
        <v>10000</v>
      </c>
      <c r="G19126" s="31" t="s">
        <v>102</v>
      </c>
      <c r="H19126">
        <v>4</v>
      </c>
      <c r="I19126" s="31" t="s">
        <v>103</v>
      </c>
    </row>
    <row r="19127" spans="1:9" x14ac:dyDescent="0.3">
      <c r="A19127">
        <v>19169</v>
      </c>
      <c r="B19127">
        <v>9</v>
      </c>
      <c r="C19127">
        <v>309</v>
      </c>
      <c r="D19127" s="32">
        <v>0.53125</v>
      </c>
      <c r="E19127">
        <v>10000</v>
      </c>
      <c r="G19127" s="31" t="s">
        <v>102</v>
      </c>
      <c r="H19127">
        <v>4</v>
      </c>
      <c r="I19127" s="31" t="s">
        <v>101</v>
      </c>
    </row>
    <row r="19128" spans="1:9" x14ac:dyDescent="0.3">
      <c r="A19128">
        <v>19170</v>
      </c>
      <c r="B19128">
        <v>5</v>
      </c>
      <c r="C19128">
        <v>309</v>
      </c>
      <c r="D19128" s="32">
        <v>0.39791666666666664</v>
      </c>
      <c r="E19128">
        <v>10000</v>
      </c>
      <c r="G19128" s="31" t="s">
        <v>97</v>
      </c>
      <c r="H19128">
        <v>4</v>
      </c>
      <c r="I19128" s="31" t="s">
        <v>105</v>
      </c>
    </row>
    <row r="19129" spans="1:9" x14ac:dyDescent="0.3">
      <c r="A19129">
        <v>19171</v>
      </c>
      <c r="B19129">
        <v>3</v>
      </c>
      <c r="C19129">
        <v>309</v>
      </c>
      <c r="D19129" s="32">
        <v>0.41041666666666665</v>
      </c>
      <c r="E19129">
        <v>10000</v>
      </c>
      <c r="G19129" s="31" t="s">
        <v>97</v>
      </c>
      <c r="H19129">
        <v>5</v>
      </c>
      <c r="I19129" s="31" t="s">
        <v>104</v>
      </c>
    </row>
    <row r="19130" spans="1:9" x14ac:dyDescent="0.3">
      <c r="A19130">
        <v>19172</v>
      </c>
      <c r="B19130">
        <v>1</v>
      </c>
      <c r="C19130">
        <v>309</v>
      </c>
      <c r="D19130" s="32">
        <v>0.42152777777777778</v>
      </c>
      <c r="E19130">
        <v>10000</v>
      </c>
      <c r="G19130" s="31" t="s">
        <v>97</v>
      </c>
      <c r="H19130">
        <v>5</v>
      </c>
      <c r="I19130" s="31" t="s">
        <v>98</v>
      </c>
    </row>
    <row r="19131" spans="1:9" x14ac:dyDescent="0.3">
      <c r="A19131">
        <v>19173</v>
      </c>
      <c r="B19131">
        <v>8</v>
      </c>
      <c r="C19131">
        <v>309</v>
      </c>
      <c r="D19131" s="32">
        <v>0.43472222222222223</v>
      </c>
      <c r="E19131">
        <v>13000</v>
      </c>
      <c r="G19131" s="31" t="s">
        <v>102</v>
      </c>
      <c r="H19131">
        <v>5</v>
      </c>
      <c r="I19131" s="31" t="s">
        <v>99</v>
      </c>
    </row>
    <row r="19132" spans="1:9" x14ac:dyDescent="0.3">
      <c r="A19132">
        <v>19174</v>
      </c>
      <c r="B19132">
        <v>6</v>
      </c>
      <c r="C19132">
        <v>309</v>
      </c>
      <c r="D19132" s="32">
        <v>0.42291666666666666</v>
      </c>
      <c r="E19132">
        <v>10000</v>
      </c>
      <c r="G19132" s="31" t="s">
        <v>97</v>
      </c>
      <c r="H19132">
        <v>5</v>
      </c>
      <c r="I19132" s="31" t="s">
        <v>100</v>
      </c>
    </row>
    <row r="19133" spans="1:9" x14ac:dyDescent="0.3">
      <c r="A19133">
        <v>19175</v>
      </c>
      <c r="B19133">
        <v>4</v>
      </c>
      <c r="C19133">
        <v>309</v>
      </c>
      <c r="D19133" s="32">
        <v>0.41805555555555557</v>
      </c>
      <c r="E19133">
        <v>13000</v>
      </c>
      <c r="G19133" s="31" t="s">
        <v>97</v>
      </c>
      <c r="H19133">
        <v>5</v>
      </c>
      <c r="I19133" s="31" t="s">
        <v>103</v>
      </c>
    </row>
    <row r="19134" spans="1:9" x14ac:dyDescent="0.3">
      <c r="A19134">
        <v>19176</v>
      </c>
      <c r="B19134">
        <v>9</v>
      </c>
      <c r="C19134">
        <v>309</v>
      </c>
      <c r="D19134" s="32">
        <v>0.55555555555555558</v>
      </c>
      <c r="E19134">
        <v>10000</v>
      </c>
      <c r="G19134" s="31" t="s">
        <v>102</v>
      </c>
      <c r="H19134">
        <v>5</v>
      </c>
      <c r="I19134" s="31" t="s">
        <v>101</v>
      </c>
    </row>
    <row r="19135" spans="1:9" x14ac:dyDescent="0.3">
      <c r="A19135">
        <v>19177</v>
      </c>
      <c r="B19135">
        <v>5</v>
      </c>
      <c r="C19135">
        <v>309</v>
      </c>
      <c r="D19135" s="32">
        <v>0.42222222222222222</v>
      </c>
      <c r="E19135">
        <v>10000</v>
      </c>
      <c r="G19135" s="31" t="s">
        <v>102</v>
      </c>
      <c r="H19135">
        <v>5</v>
      </c>
      <c r="I19135" s="31" t="s">
        <v>105</v>
      </c>
    </row>
    <row r="19136" spans="1:9" x14ac:dyDescent="0.3">
      <c r="A19136">
        <v>19178</v>
      </c>
      <c r="B19136">
        <v>3</v>
      </c>
      <c r="C19136">
        <v>309</v>
      </c>
      <c r="D19136" s="32">
        <v>0.43541666666666667</v>
      </c>
      <c r="E19136">
        <v>10000</v>
      </c>
      <c r="F19136">
        <v>2000</v>
      </c>
      <c r="G19136" s="31" t="s">
        <v>97</v>
      </c>
      <c r="H19136">
        <v>6</v>
      </c>
      <c r="I19136" s="31" t="s">
        <v>104</v>
      </c>
    </row>
    <row r="19137" spans="1:9" x14ac:dyDescent="0.3">
      <c r="A19137">
        <v>19179</v>
      </c>
      <c r="B19137">
        <v>1</v>
      </c>
      <c r="C19137">
        <v>309</v>
      </c>
      <c r="D19137" s="32">
        <v>0.44444444444444442</v>
      </c>
      <c r="E19137">
        <v>10000</v>
      </c>
      <c r="G19137" s="31" t="s">
        <v>102</v>
      </c>
      <c r="H19137">
        <v>6</v>
      </c>
      <c r="I19137" s="31" t="s">
        <v>98</v>
      </c>
    </row>
    <row r="19138" spans="1:9" x14ac:dyDescent="0.3">
      <c r="A19138">
        <v>19180</v>
      </c>
      <c r="B19138">
        <v>8</v>
      </c>
      <c r="C19138">
        <v>309</v>
      </c>
      <c r="D19138" s="32">
        <v>0.47222222222222221</v>
      </c>
      <c r="E19138">
        <v>10000</v>
      </c>
      <c r="G19138" s="31" t="s">
        <v>97</v>
      </c>
      <c r="H19138">
        <v>6</v>
      </c>
      <c r="I19138" s="31" t="s">
        <v>99</v>
      </c>
    </row>
    <row r="19139" spans="1:9" x14ac:dyDescent="0.3">
      <c r="A19139">
        <v>19181</v>
      </c>
      <c r="B19139">
        <v>6</v>
      </c>
      <c r="C19139">
        <v>309</v>
      </c>
      <c r="D19139" s="32">
        <v>0.44513888888888886</v>
      </c>
      <c r="E19139">
        <v>10000</v>
      </c>
      <c r="G19139" s="31" t="s">
        <v>97</v>
      </c>
      <c r="H19139">
        <v>6</v>
      </c>
      <c r="I19139" s="31" t="s">
        <v>100</v>
      </c>
    </row>
    <row r="19140" spans="1:9" x14ac:dyDescent="0.3">
      <c r="A19140">
        <v>19182</v>
      </c>
      <c r="B19140">
        <v>4</v>
      </c>
      <c r="C19140">
        <v>309</v>
      </c>
      <c r="D19140" s="32">
        <v>0.43263888888888891</v>
      </c>
      <c r="E19140">
        <v>10000</v>
      </c>
      <c r="G19140" s="31" t="s">
        <v>97</v>
      </c>
      <c r="H19140">
        <v>6</v>
      </c>
      <c r="I19140" s="31" t="s">
        <v>103</v>
      </c>
    </row>
    <row r="19141" spans="1:9" x14ac:dyDescent="0.3">
      <c r="A19141">
        <v>19183</v>
      </c>
      <c r="B19141">
        <v>9</v>
      </c>
      <c r="C19141">
        <v>309</v>
      </c>
      <c r="D19141" s="32">
        <v>0.58125000000000004</v>
      </c>
      <c r="E19141">
        <v>10000</v>
      </c>
      <c r="G19141" s="31" t="s">
        <v>102</v>
      </c>
      <c r="H19141">
        <v>6</v>
      </c>
      <c r="I19141" s="31" t="s">
        <v>101</v>
      </c>
    </row>
    <row r="19142" spans="1:9" x14ac:dyDescent="0.3">
      <c r="A19142">
        <v>19184</v>
      </c>
      <c r="B19142">
        <v>5</v>
      </c>
      <c r="C19142">
        <v>309</v>
      </c>
      <c r="D19142" s="32">
        <v>0.43194444444444446</v>
      </c>
      <c r="E19142">
        <v>10000</v>
      </c>
      <c r="F19142">
        <v>300</v>
      </c>
      <c r="G19142" s="31" t="s">
        <v>102</v>
      </c>
      <c r="H19142">
        <v>6</v>
      </c>
      <c r="I19142" s="31" t="s">
        <v>105</v>
      </c>
    </row>
    <row r="19143" spans="1:9" x14ac:dyDescent="0.3">
      <c r="A19143">
        <v>19185</v>
      </c>
      <c r="B19143">
        <v>3</v>
      </c>
      <c r="C19143">
        <v>309</v>
      </c>
      <c r="D19143" s="32">
        <v>0.45833333333333331</v>
      </c>
      <c r="E19143">
        <v>10000</v>
      </c>
      <c r="G19143" s="31" t="s">
        <v>97</v>
      </c>
      <c r="H19143">
        <v>7</v>
      </c>
      <c r="I19143" s="31" t="s">
        <v>104</v>
      </c>
    </row>
    <row r="19144" spans="1:9" x14ac:dyDescent="0.3">
      <c r="A19144">
        <v>19186</v>
      </c>
      <c r="B19144">
        <v>1</v>
      </c>
      <c r="C19144">
        <v>309</v>
      </c>
      <c r="D19144" s="32">
        <v>0.47152777777777777</v>
      </c>
      <c r="E19144">
        <v>10000</v>
      </c>
      <c r="G19144" s="31" t="s">
        <v>97</v>
      </c>
      <c r="H19144">
        <v>7</v>
      </c>
      <c r="I19144" s="31" t="s">
        <v>98</v>
      </c>
    </row>
    <row r="19145" spans="1:9" x14ac:dyDescent="0.3">
      <c r="A19145">
        <v>19187</v>
      </c>
      <c r="B19145">
        <v>8</v>
      </c>
      <c r="C19145">
        <v>309</v>
      </c>
      <c r="D19145" s="32">
        <v>0.50624999999999998</v>
      </c>
      <c r="E19145">
        <v>10000</v>
      </c>
      <c r="G19145" s="31" t="s">
        <v>102</v>
      </c>
      <c r="H19145">
        <v>7</v>
      </c>
      <c r="I19145" s="31" t="s">
        <v>99</v>
      </c>
    </row>
    <row r="19146" spans="1:9" x14ac:dyDescent="0.3">
      <c r="A19146">
        <v>19188</v>
      </c>
      <c r="B19146">
        <v>6</v>
      </c>
      <c r="C19146">
        <v>309</v>
      </c>
      <c r="D19146" s="32">
        <v>0.46527777777777779</v>
      </c>
      <c r="E19146">
        <v>10000</v>
      </c>
      <c r="G19146" s="31" t="s">
        <v>102</v>
      </c>
      <c r="H19146">
        <v>7</v>
      </c>
      <c r="I19146" s="31" t="s">
        <v>100</v>
      </c>
    </row>
    <row r="19147" spans="1:9" x14ac:dyDescent="0.3">
      <c r="A19147">
        <v>19189</v>
      </c>
      <c r="B19147">
        <v>4</v>
      </c>
      <c r="C19147">
        <v>309</v>
      </c>
      <c r="D19147" s="32">
        <v>0.44791666666666669</v>
      </c>
      <c r="E19147">
        <v>10000</v>
      </c>
      <c r="G19147" s="31" t="s">
        <v>97</v>
      </c>
      <c r="H19147">
        <v>7</v>
      </c>
      <c r="I19147" s="31" t="s">
        <v>103</v>
      </c>
    </row>
    <row r="19148" spans="1:9" x14ac:dyDescent="0.3">
      <c r="A19148">
        <v>19190</v>
      </c>
      <c r="B19148">
        <v>9</v>
      </c>
      <c r="C19148">
        <v>309</v>
      </c>
      <c r="D19148" s="32">
        <v>0.62083333333333335</v>
      </c>
      <c r="E19148">
        <v>10000</v>
      </c>
      <c r="G19148" s="31" t="s">
        <v>102</v>
      </c>
      <c r="H19148">
        <v>7</v>
      </c>
      <c r="I19148" s="31" t="s">
        <v>101</v>
      </c>
    </row>
    <row r="19149" spans="1:9" x14ac:dyDescent="0.3">
      <c r="A19149">
        <v>19191</v>
      </c>
      <c r="B19149">
        <v>5</v>
      </c>
      <c r="C19149">
        <v>309</v>
      </c>
      <c r="D19149" s="32">
        <v>0.4513888888888889</v>
      </c>
      <c r="E19149">
        <v>10000</v>
      </c>
      <c r="G19149" s="31" t="s">
        <v>97</v>
      </c>
      <c r="H19149">
        <v>7</v>
      </c>
      <c r="I19149" s="31" t="s">
        <v>105</v>
      </c>
    </row>
    <row r="19150" spans="1:9" x14ac:dyDescent="0.3">
      <c r="A19150">
        <v>19192</v>
      </c>
      <c r="B19150">
        <v>3</v>
      </c>
      <c r="C19150">
        <v>309</v>
      </c>
      <c r="D19150" s="32">
        <v>0.47430555555555554</v>
      </c>
      <c r="E19150">
        <v>10000</v>
      </c>
      <c r="F19150">
        <v>3000</v>
      </c>
      <c r="G19150" s="31" t="s">
        <v>97</v>
      </c>
      <c r="H19150">
        <v>8</v>
      </c>
      <c r="I19150" s="31" t="s">
        <v>104</v>
      </c>
    </row>
    <row r="19151" spans="1:9" x14ac:dyDescent="0.3">
      <c r="A19151">
        <v>19193</v>
      </c>
      <c r="B19151">
        <v>1</v>
      </c>
      <c r="C19151">
        <v>309</v>
      </c>
      <c r="D19151" s="32">
        <v>0.49236111111111114</v>
      </c>
      <c r="E19151">
        <v>10000</v>
      </c>
      <c r="G19151" s="31" t="s">
        <v>102</v>
      </c>
      <c r="H19151">
        <v>8</v>
      </c>
      <c r="I19151" s="31" t="s">
        <v>98</v>
      </c>
    </row>
    <row r="19152" spans="1:9" x14ac:dyDescent="0.3">
      <c r="A19152">
        <v>19194</v>
      </c>
      <c r="B19152">
        <v>8</v>
      </c>
      <c r="C19152">
        <v>309</v>
      </c>
      <c r="D19152" s="32">
        <v>0.53263888888888888</v>
      </c>
      <c r="E19152">
        <v>10000</v>
      </c>
      <c r="F19152">
        <v>1000</v>
      </c>
      <c r="G19152" s="31" t="s">
        <v>102</v>
      </c>
      <c r="H19152">
        <v>8</v>
      </c>
      <c r="I19152" s="31" t="s">
        <v>99</v>
      </c>
    </row>
    <row r="19153" spans="1:9" x14ac:dyDescent="0.3">
      <c r="A19153">
        <v>19195</v>
      </c>
      <c r="B19153">
        <v>6</v>
      </c>
      <c r="C19153">
        <v>309</v>
      </c>
      <c r="D19153" s="32">
        <v>0.48749999999999999</v>
      </c>
      <c r="E19153">
        <v>10000</v>
      </c>
      <c r="G19153" s="31" t="s">
        <v>97</v>
      </c>
      <c r="H19153">
        <v>8</v>
      </c>
      <c r="I19153" s="31" t="s">
        <v>100</v>
      </c>
    </row>
    <row r="19154" spans="1:9" x14ac:dyDescent="0.3">
      <c r="A19154">
        <v>19196</v>
      </c>
      <c r="B19154">
        <v>4</v>
      </c>
      <c r="C19154">
        <v>309</v>
      </c>
      <c r="D19154" s="32">
        <v>0.46736111111111112</v>
      </c>
      <c r="E19154">
        <v>10000</v>
      </c>
      <c r="F19154">
        <v>2000</v>
      </c>
      <c r="G19154" s="31" t="s">
        <v>97</v>
      </c>
      <c r="H19154">
        <v>8</v>
      </c>
      <c r="I19154" s="31" t="s">
        <v>103</v>
      </c>
    </row>
    <row r="19155" spans="1:9" x14ac:dyDescent="0.3">
      <c r="A19155">
        <v>19197</v>
      </c>
      <c r="B19155">
        <v>9</v>
      </c>
      <c r="C19155">
        <v>309</v>
      </c>
      <c r="D19155" s="32">
        <v>0.64097222222222228</v>
      </c>
      <c r="E19155">
        <v>10000</v>
      </c>
      <c r="G19155" s="31" t="s">
        <v>102</v>
      </c>
      <c r="H19155">
        <v>8</v>
      </c>
      <c r="I19155" s="31" t="s">
        <v>101</v>
      </c>
    </row>
    <row r="19156" spans="1:9" x14ac:dyDescent="0.3">
      <c r="A19156">
        <v>19198</v>
      </c>
      <c r="B19156">
        <v>5</v>
      </c>
      <c r="C19156">
        <v>309</v>
      </c>
      <c r="D19156" s="32">
        <v>0.47291666666666665</v>
      </c>
      <c r="E19156">
        <v>10000</v>
      </c>
      <c r="G19156" s="31" t="s">
        <v>97</v>
      </c>
      <c r="H19156">
        <v>8</v>
      </c>
      <c r="I19156" s="31" t="s">
        <v>105</v>
      </c>
    </row>
    <row r="19157" spans="1:9" x14ac:dyDescent="0.3">
      <c r="A19157">
        <v>19199</v>
      </c>
      <c r="B19157">
        <v>3</v>
      </c>
      <c r="C19157">
        <v>309</v>
      </c>
      <c r="D19157" s="32">
        <v>0.50555555555555554</v>
      </c>
      <c r="E19157">
        <v>10000</v>
      </c>
      <c r="G19157" s="31" t="s">
        <v>97</v>
      </c>
      <c r="H19157">
        <v>9</v>
      </c>
      <c r="I19157" s="31" t="s">
        <v>104</v>
      </c>
    </row>
    <row r="19158" spans="1:9" x14ac:dyDescent="0.3">
      <c r="A19158">
        <v>19200</v>
      </c>
      <c r="B19158">
        <v>1</v>
      </c>
      <c r="C19158">
        <v>309</v>
      </c>
      <c r="D19158" s="32">
        <v>0.51736111111111116</v>
      </c>
      <c r="E19158">
        <v>13000</v>
      </c>
      <c r="G19158" s="31" t="s">
        <v>102</v>
      </c>
      <c r="H19158">
        <v>9</v>
      </c>
      <c r="I19158" s="31" t="s">
        <v>98</v>
      </c>
    </row>
    <row r="19159" spans="1:9" x14ac:dyDescent="0.3">
      <c r="A19159">
        <v>19201</v>
      </c>
      <c r="B19159">
        <v>8</v>
      </c>
      <c r="C19159">
        <v>309</v>
      </c>
      <c r="D19159" s="32">
        <v>0.5493055555555556</v>
      </c>
      <c r="E19159">
        <v>10000</v>
      </c>
      <c r="F19159">
        <v>600</v>
      </c>
      <c r="G19159" s="31" t="s">
        <v>102</v>
      </c>
      <c r="H19159">
        <v>9</v>
      </c>
      <c r="I19159" s="31" t="s">
        <v>99</v>
      </c>
    </row>
    <row r="19160" spans="1:9" x14ac:dyDescent="0.3">
      <c r="A19160">
        <v>19202</v>
      </c>
      <c r="B19160">
        <v>6</v>
      </c>
      <c r="C19160">
        <v>309</v>
      </c>
      <c r="D19160" s="32">
        <v>0.51180555555555551</v>
      </c>
      <c r="E19160">
        <v>10000</v>
      </c>
      <c r="G19160" s="31" t="s">
        <v>97</v>
      </c>
      <c r="H19160">
        <v>9</v>
      </c>
      <c r="I19160" s="31" t="s">
        <v>100</v>
      </c>
    </row>
    <row r="19161" spans="1:9" x14ac:dyDescent="0.3">
      <c r="A19161">
        <v>19203</v>
      </c>
      <c r="B19161">
        <v>4</v>
      </c>
      <c r="C19161">
        <v>309</v>
      </c>
      <c r="D19161" s="32">
        <v>0.48541666666666666</v>
      </c>
      <c r="E19161">
        <v>10000</v>
      </c>
      <c r="G19161" s="31" t="s">
        <v>97</v>
      </c>
      <c r="H19161">
        <v>9</v>
      </c>
      <c r="I19161" s="31" t="s">
        <v>103</v>
      </c>
    </row>
    <row r="19162" spans="1:9" x14ac:dyDescent="0.3">
      <c r="A19162">
        <v>19204</v>
      </c>
      <c r="B19162">
        <v>9</v>
      </c>
      <c r="C19162">
        <v>309</v>
      </c>
      <c r="D19162" s="32">
        <v>0.65833333333333333</v>
      </c>
      <c r="E19162">
        <v>10000</v>
      </c>
      <c r="G19162" s="31" t="s">
        <v>97</v>
      </c>
      <c r="H19162">
        <v>9</v>
      </c>
      <c r="I19162" s="31" t="s">
        <v>101</v>
      </c>
    </row>
    <row r="19163" spans="1:9" x14ac:dyDescent="0.3">
      <c r="A19163">
        <v>19205</v>
      </c>
      <c r="B19163">
        <v>5</v>
      </c>
      <c r="C19163">
        <v>309</v>
      </c>
      <c r="D19163" s="32">
        <v>0.49513888888888891</v>
      </c>
      <c r="E19163">
        <v>10000</v>
      </c>
      <c r="G19163" s="31" t="s">
        <v>102</v>
      </c>
      <c r="H19163">
        <v>9</v>
      </c>
      <c r="I19163" s="31" t="s">
        <v>105</v>
      </c>
    </row>
    <row r="19164" spans="1:9" x14ac:dyDescent="0.3">
      <c r="A19164">
        <v>19206</v>
      </c>
      <c r="B19164">
        <v>3</v>
      </c>
      <c r="C19164">
        <v>309</v>
      </c>
      <c r="D19164" s="32">
        <v>0.52916666666666667</v>
      </c>
      <c r="E19164">
        <v>10000</v>
      </c>
      <c r="G19164" s="31" t="s">
        <v>97</v>
      </c>
      <c r="H19164">
        <v>10</v>
      </c>
      <c r="I19164" s="31" t="s">
        <v>104</v>
      </c>
    </row>
    <row r="19165" spans="1:9" x14ac:dyDescent="0.3">
      <c r="A19165">
        <v>19207</v>
      </c>
      <c r="B19165">
        <v>1</v>
      </c>
      <c r="C19165">
        <v>309</v>
      </c>
      <c r="D19165" s="32">
        <v>0.54236111111111107</v>
      </c>
      <c r="E19165">
        <v>10000</v>
      </c>
      <c r="G19165" s="31" t="s">
        <v>97</v>
      </c>
      <c r="H19165">
        <v>10</v>
      </c>
      <c r="I19165" s="31" t="s">
        <v>98</v>
      </c>
    </row>
    <row r="19166" spans="1:9" x14ac:dyDescent="0.3">
      <c r="A19166">
        <v>19208</v>
      </c>
      <c r="B19166">
        <v>8</v>
      </c>
      <c r="C19166">
        <v>309</v>
      </c>
      <c r="D19166" s="32">
        <v>0.57222222222222219</v>
      </c>
      <c r="E19166">
        <v>10000</v>
      </c>
      <c r="G19166" s="31" t="s">
        <v>97</v>
      </c>
      <c r="H19166">
        <v>10</v>
      </c>
      <c r="I19166" s="31" t="s">
        <v>99</v>
      </c>
    </row>
    <row r="19167" spans="1:9" x14ac:dyDescent="0.3">
      <c r="A19167">
        <v>19209</v>
      </c>
      <c r="B19167">
        <v>6</v>
      </c>
      <c r="C19167">
        <v>309</v>
      </c>
      <c r="D19167" s="32">
        <v>0.68194444444444446</v>
      </c>
      <c r="E19167">
        <v>10000</v>
      </c>
      <c r="G19167" s="31" t="s">
        <v>97</v>
      </c>
      <c r="H19167">
        <v>10</v>
      </c>
      <c r="I19167" s="31" t="s">
        <v>100</v>
      </c>
    </row>
    <row r="19168" spans="1:9" x14ac:dyDescent="0.3">
      <c r="A19168">
        <v>19210</v>
      </c>
      <c r="B19168">
        <v>4</v>
      </c>
      <c r="C19168">
        <v>309</v>
      </c>
      <c r="D19168" s="32">
        <v>0.5</v>
      </c>
      <c r="E19168">
        <v>10000</v>
      </c>
      <c r="G19168" s="31" t="s">
        <v>102</v>
      </c>
      <c r="H19168">
        <v>10</v>
      </c>
      <c r="I19168" s="31" t="s">
        <v>103</v>
      </c>
    </row>
    <row r="19169" spans="1:9" x14ac:dyDescent="0.3">
      <c r="A19169">
        <v>19211</v>
      </c>
      <c r="B19169">
        <v>9</v>
      </c>
      <c r="C19169">
        <v>309</v>
      </c>
      <c r="D19169" s="32"/>
      <c r="E19169">
        <v>10000</v>
      </c>
      <c r="F19169">
        <v>5000</v>
      </c>
      <c r="G19169" s="31" t="s">
        <v>97</v>
      </c>
      <c r="H19169">
        <v>10</v>
      </c>
      <c r="I19169" s="31" t="s">
        <v>101</v>
      </c>
    </row>
    <row r="19170" spans="1:9" x14ac:dyDescent="0.3">
      <c r="A19170">
        <v>19212</v>
      </c>
      <c r="B19170">
        <v>5</v>
      </c>
      <c r="C19170">
        <v>309</v>
      </c>
      <c r="D19170" s="32">
        <v>0.51666666666666672</v>
      </c>
      <c r="E19170">
        <v>10000</v>
      </c>
      <c r="G19170" s="31" t="s">
        <v>102</v>
      </c>
      <c r="H19170">
        <v>10</v>
      </c>
      <c r="I19170" s="31" t="s">
        <v>105</v>
      </c>
    </row>
    <row r="19171" spans="1:9" x14ac:dyDescent="0.3">
      <c r="A19171">
        <v>19213</v>
      </c>
      <c r="B19171">
        <v>3</v>
      </c>
      <c r="C19171">
        <v>309</v>
      </c>
      <c r="D19171" s="32">
        <v>0.55486111111111114</v>
      </c>
      <c r="E19171">
        <v>10000</v>
      </c>
      <c r="F19171">
        <v>5000</v>
      </c>
      <c r="G19171" s="31" t="s">
        <v>102</v>
      </c>
      <c r="H19171">
        <v>11</v>
      </c>
      <c r="I19171" s="31" t="s">
        <v>104</v>
      </c>
    </row>
    <row r="19172" spans="1:9" x14ac:dyDescent="0.3">
      <c r="A19172">
        <v>19214</v>
      </c>
      <c r="B19172">
        <v>1</v>
      </c>
      <c r="C19172">
        <v>309</v>
      </c>
      <c r="D19172" s="32">
        <v>0.55972222222222223</v>
      </c>
      <c r="E19172">
        <v>10000</v>
      </c>
      <c r="G19172" s="31" t="s">
        <v>102</v>
      </c>
      <c r="H19172">
        <v>11</v>
      </c>
      <c r="I19172" s="31" t="s">
        <v>98</v>
      </c>
    </row>
    <row r="19173" spans="1:9" x14ac:dyDescent="0.3">
      <c r="A19173">
        <v>19215</v>
      </c>
      <c r="B19173">
        <v>8</v>
      </c>
      <c r="C19173">
        <v>309</v>
      </c>
      <c r="D19173" s="32">
        <v>0.60763888888888884</v>
      </c>
      <c r="E19173">
        <v>10000</v>
      </c>
      <c r="F19173">
        <v>3000</v>
      </c>
      <c r="G19173" s="31" t="s">
        <v>102</v>
      </c>
      <c r="H19173">
        <v>11</v>
      </c>
      <c r="I19173" s="31" t="s">
        <v>99</v>
      </c>
    </row>
    <row r="19174" spans="1:9" x14ac:dyDescent="0.3">
      <c r="A19174">
        <v>19216</v>
      </c>
      <c r="B19174">
        <v>6</v>
      </c>
      <c r="C19174">
        <v>309</v>
      </c>
      <c r="D19174" s="32">
        <v>0.70694444444444449</v>
      </c>
      <c r="E19174">
        <v>10000</v>
      </c>
      <c r="G19174" s="31" t="s">
        <v>102</v>
      </c>
      <c r="H19174">
        <v>11</v>
      </c>
      <c r="I19174" s="31" t="s">
        <v>100</v>
      </c>
    </row>
    <row r="19175" spans="1:9" x14ac:dyDescent="0.3">
      <c r="A19175">
        <v>19217</v>
      </c>
      <c r="B19175">
        <v>4</v>
      </c>
      <c r="C19175">
        <v>309</v>
      </c>
      <c r="D19175" s="32">
        <v>0.52013888888888893</v>
      </c>
      <c r="E19175">
        <v>10000</v>
      </c>
      <c r="G19175" s="31" t="s">
        <v>102</v>
      </c>
      <c r="H19175">
        <v>11</v>
      </c>
      <c r="I19175" s="31" t="s">
        <v>103</v>
      </c>
    </row>
    <row r="19176" spans="1:9" x14ac:dyDescent="0.3">
      <c r="A19176">
        <v>19218</v>
      </c>
      <c r="B19176">
        <v>9</v>
      </c>
      <c r="C19176">
        <v>309</v>
      </c>
      <c r="D19176" s="32"/>
      <c r="E19176">
        <v>10000</v>
      </c>
      <c r="F19176">
        <v>5000</v>
      </c>
      <c r="G19176" s="31" t="s">
        <v>97</v>
      </c>
      <c r="H19176">
        <v>11</v>
      </c>
      <c r="I19176" s="31" t="s">
        <v>101</v>
      </c>
    </row>
    <row r="19177" spans="1:9" x14ac:dyDescent="0.3">
      <c r="A19177">
        <v>19219</v>
      </c>
      <c r="B19177">
        <v>5</v>
      </c>
      <c r="C19177">
        <v>309</v>
      </c>
      <c r="D19177" s="32">
        <v>0.53402777777777777</v>
      </c>
      <c r="E19177">
        <v>10000</v>
      </c>
      <c r="G19177" s="31" t="s">
        <v>102</v>
      </c>
      <c r="H19177">
        <v>11</v>
      </c>
      <c r="I19177" s="31" t="s">
        <v>105</v>
      </c>
    </row>
    <row r="19178" spans="1:9" x14ac:dyDescent="0.3">
      <c r="A19178">
        <v>19220</v>
      </c>
      <c r="B19178">
        <v>3</v>
      </c>
      <c r="C19178">
        <v>309</v>
      </c>
      <c r="D19178" s="32">
        <v>0.57777777777777772</v>
      </c>
      <c r="E19178">
        <v>10000</v>
      </c>
      <c r="F19178">
        <v>2000</v>
      </c>
      <c r="G19178" s="31" t="s">
        <v>102</v>
      </c>
      <c r="H19178">
        <v>12</v>
      </c>
      <c r="I19178" s="31" t="s">
        <v>104</v>
      </c>
    </row>
    <row r="19179" spans="1:9" x14ac:dyDescent="0.3">
      <c r="A19179">
        <v>19221</v>
      </c>
      <c r="B19179">
        <v>1</v>
      </c>
      <c r="C19179">
        <v>309</v>
      </c>
      <c r="D19179" s="32">
        <v>0.58472222222222225</v>
      </c>
      <c r="E19179">
        <v>13000</v>
      </c>
      <c r="G19179" s="31" t="s">
        <v>97</v>
      </c>
      <c r="H19179">
        <v>12</v>
      </c>
      <c r="I19179" s="31" t="s">
        <v>98</v>
      </c>
    </row>
    <row r="19180" spans="1:9" x14ac:dyDescent="0.3">
      <c r="A19180">
        <v>19222</v>
      </c>
      <c r="B19180">
        <v>8</v>
      </c>
      <c r="C19180">
        <v>309</v>
      </c>
      <c r="D19180" s="32">
        <v>0.63263888888888886</v>
      </c>
      <c r="E19180">
        <v>13000</v>
      </c>
      <c r="G19180" s="31" t="s">
        <v>97</v>
      </c>
      <c r="H19180">
        <v>12</v>
      </c>
      <c r="I19180" s="31" t="s">
        <v>99</v>
      </c>
    </row>
    <row r="19181" spans="1:9" x14ac:dyDescent="0.3">
      <c r="A19181">
        <v>19223</v>
      </c>
      <c r="B19181">
        <v>6</v>
      </c>
      <c r="C19181">
        <v>309</v>
      </c>
      <c r="D19181" s="32">
        <v>0.72499999999999998</v>
      </c>
      <c r="E19181">
        <v>10000</v>
      </c>
      <c r="G19181" s="31" t="s">
        <v>97</v>
      </c>
      <c r="H19181">
        <v>12</v>
      </c>
      <c r="I19181" s="31" t="s">
        <v>100</v>
      </c>
    </row>
    <row r="19182" spans="1:9" x14ac:dyDescent="0.3">
      <c r="A19182">
        <v>19224</v>
      </c>
      <c r="B19182">
        <v>4</v>
      </c>
      <c r="C19182">
        <v>309</v>
      </c>
      <c r="D19182" s="32">
        <v>0.54236111111111107</v>
      </c>
      <c r="E19182">
        <v>10000</v>
      </c>
      <c r="G19182" s="31" t="s">
        <v>102</v>
      </c>
      <c r="H19182">
        <v>12</v>
      </c>
      <c r="I19182" s="31" t="s">
        <v>103</v>
      </c>
    </row>
    <row r="19183" spans="1:9" x14ac:dyDescent="0.3">
      <c r="A19183">
        <v>19225</v>
      </c>
      <c r="B19183">
        <v>5</v>
      </c>
      <c r="C19183">
        <v>309</v>
      </c>
      <c r="D19183" s="32">
        <v>0.56111111111111112</v>
      </c>
      <c r="E19183">
        <v>10000</v>
      </c>
      <c r="G19183" s="31" t="s">
        <v>97</v>
      </c>
      <c r="H19183">
        <v>12</v>
      </c>
      <c r="I19183" s="31" t="s">
        <v>105</v>
      </c>
    </row>
    <row r="19184" spans="1:9" x14ac:dyDescent="0.3">
      <c r="A19184">
        <v>19226</v>
      </c>
      <c r="B19184">
        <v>3</v>
      </c>
      <c r="C19184">
        <v>309</v>
      </c>
      <c r="D19184" s="32">
        <v>0.6</v>
      </c>
      <c r="E19184">
        <v>10000</v>
      </c>
      <c r="G19184" s="31" t="s">
        <v>97</v>
      </c>
      <c r="H19184">
        <v>13</v>
      </c>
      <c r="I19184" s="31" t="s">
        <v>104</v>
      </c>
    </row>
    <row r="19185" spans="1:9" x14ac:dyDescent="0.3">
      <c r="A19185">
        <v>19227</v>
      </c>
      <c r="B19185">
        <v>1</v>
      </c>
      <c r="C19185">
        <v>309</v>
      </c>
      <c r="D19185" s="32">
        <v>0.61736111111111114</v>
      </c>
      <c r="E19185">
        <v>10000</v>
      </c>
      <c r="G19185" s="31" t="s">
        <v>97</v>
      </c>
      <c r="H19185">
        <v>13</v>
      </c>
      <c r="I19185" s="31" t="s">
        <v>98</v>
      </c>
    </row>
    <row r="19186" spans="1:9" x14ac:dyDescent="0.3">
      <c r="A19186">
        <v>19228</v>
      </c>
      <c r="B19186">
        <v>8</v>
      </c>
      <c r="C19186">
        <v>309</v>
      </c>
      <c r="D19186" s="32">
        <v>0.65416666666666667</v>
      </c>
      <c r="E19186">
        <v>10000</v>
      </c>
      <c r="G19186" s="31" t="s">
        <v>102</v>
      </c>
      <c r="H19186">
        <v>13</v>
      </c>
      <c r="I19186" s="31" t="s">
        <v>99</v>
      </c>
    </row>
    <row r="19187" spans="1:9" x14ac:dyDescent="0.3">
      <c r="A19187">
        <v>19229</v>
      </c>
      <c r="B19187">
        <v>4</v>
      </c>
      <c r="C19187">
        <v>309</v>
      </c>
      <c r="D19187" s="32">
        <v>0.56874999999999998</v>
      </c>
      <c r="E19187">
        <v>10000</v>
      </c>
      <c r="G19187" s="31" t="s">
        <v>102</v>
      </c>
      <c r="H19187">
        <v>13</v>
      </c>
      <c r="I19187" s="31" t="s">
        <v>103</v>
      </c>
    </row>
    <row r="19188" spans="1:9" x14ac:dyDescent="0.3">
      <c r="A19188">
        <v>19230</v>
      </c>
      <c r="B19188">
        <v>5</v>
      </c>
      <c r="C19188">
        <v>309</v>
      </c>
      <c r="D19188" s="32">
        <v>0.58194444444444449</v>
      </c>
      <c r="E19188">
        <v>10000</v>
      </c>
      <c r="G19188" s="31" t="s">
        <v>97</v>
      </c>
      <c r="H19188">
        <v>13</v>
      </c>
      <c r="I19188" s="31" t="s">
        <v>105</v>
      </c>
    </row>
    <row r="19189" spans="1:9" x14ac:dyDescent="0.3">
      <c r="A19189">
        <v>19231</v>
      </c>
      <c r="B19189">
        <v>3</v>
      </c>
      <c r="C19189">
        <v>309</v>
      </c>
      <c r="D19189" s="32">
        <v>0.61805555555555558</v>
      </c>
      <c r="E19189">
        <v>10000</v>
      </c>
      <c r="G19189" s="31" t="s">
        <v>97</v>
      </c>
      <c r="H19189">
        <v>14</v>
      </c>
      <c r="I19189" s="31" t="s">
        <v>104</v>
      </c>
    </row>
    <row r="19190" spans="1:9" x14ac:dyDescent="0.3">
      <c r="A19190">
        <v>19232</v>
      </c>
      <c r="B19190">
        <v>1</v>
      </c>
      <c r="C19190">
        <v>309</v>
      </c>
      <c r="D19190" s="32">
        <v>0.64444444444444449</v>
      </c>
      <c r="E19190">
        <v>10000</v>
      </c>
      <c r="G19190" s="31" t="s">
        <v>102</v>
      </c>
      <c r="H19190">
        <v>14</v>
      </c>
      <c r="I19190" s="31" t="s">
        <v>98</v>
      </c>
    </row>
    <row r="19191" spans="1:9" x14ac:dyDescent="0.3">
      <c r="A19191">
        <v>19233</v>
      </c>
      <c r="B19191">
        <v>8</v>
      </c>
      <c r="C19191">
        <v>309</v>
      </c>
      <c r="D19191" s="32">
        <v>0.69305555555555554</v>
      </c>
      <c r="E19191">
        <v>13000</v>
      </c>
      <c r="G19191" s="31" t="s">
        <v>97</v>
      </c>
      <c r="H19191">
        <v>14</v>
      </c>
      <c r="I19191" s="31" t="s">
        <v>99</v>
      </c>
    </row>
    <row r="19192" spans="1:9" x14ac:dyDescent="0.3">
      <c r="A19192">
        <v>19234</v>
      </c>
      <c r="B19192">
        <v>4</v>
      </c>
      <c r="C19192">
        <v>309</v>
      </c>
      <c r="D19192" s="32">
        <v>0.5854166666666667</v>
      </c>
      <c r="E19192">
        <v>10000</v>
      </c>
      <c r="G19192" s="31" t="s">
        <v>97</v>
      </c>
      <c r="H19192">
        <v>14</v>
      </c>
      <c r="I19192" s="31" t="s">
        <v>103</v>
      </c>
    </row>
    <row r="19193" spans="1:9" x14ac:dyDescent="0.3">
      <c r="A19193">
        <v>19235</v>
      </c>
      <c r="B19193">
        <v>5</v>
      </c>
      <c r="C19193">
        <v>309</v>
      </c>
      <c r="D19193" s="32">
        <v>0.59722222222222221</v>
      </c>
      <c r="E19193">
        <v>10000</v>
      </c>
      <c r="G19193" s="31" t="s">
        <v>97</v>
      </c>
      <c r="H19193">
        <v>14</v>
      </c>
      <c r="I19193" s="31" t="s">
        <v>105</v>
      </c>
    </row>
    <row r="19194" spans="1:9" x14ac:dyDescent="0.3">
      <c r="A19194">
        <v>19236</v>
      </c>
      <c r="B19194">
        <v>3</v>
      </c>
      <c r="C19194">
        <v>309</v>
      </c>
      <c r="D19194" s="32">
        <v>0.66388888888888886</v>
      </c>
      <c r="E19194">
        <v>10000</v>
      </c>
      <c r="F19194">
        <v>5000</v>
      </c>
      <c r="G19194" s="31" t="s">
        <v>102</v>
      </c>
      <c r="H19194">
        <v>15</v>
      </c>
      <c r="I19194" s="31" t="s">
        <v>104</v>
      </c>
    </row>
    <row r="19195" spans="1:9" x14ac:dyDescent="0.3">
      <c r="A19195">
        <v>19237</v>
      </c>
      <c r="B19195">
        <v>1</v>
      </c>
      <c r="C19195">
        <v>309</v>
      </c>
      <c r="D19195" s="32">
        <v>0.67986111111111114</v>
      </c>
      <c r="E19195">
        <v>13000</v>
      </c>
      <c r="G19195" s="31" t="s">
        <v>97</v>
      </c>
      <c r="H19195">
        <v>15</v>
      </c>
      <c r="I19195" s="31" t="s">
        <v>98</v>
      </c>
    </row>
    <row r="19196" spans="1:9" x14ac:dyDescent="0.3">
      <c r="A19196">
        <v>19238</v>
      </c>
      <c r="B19196">
        <v>8</v>
      </c>
      <c r="C19196">
        <v>309</v>
      </c>
      <c r="D19196" s="32">
        <v>0.71319444444444446</v>
      </c>
      <c r="E19196">
        <v>10000</v>
      </c>
      <c r="F19196">
        <v>1000</v>
      </c>
      <c r="G19196" s="31" t="s">
        <v>97</v>
      </c>
      <c r="H19196">
        <v>15</v>
      </c>
      <c r="I19196" s="31" t="s">
        <v>99</v>
      </c>
    </row>
    <row r="19197" spans="1:9" x14ac:dyDescent="0.3">
      <c r="A19197">
        <v>19239</v>
      </c>
      <c r="B19197">
        <v>4</v>
      </c>
      <c r="C19197">
        <v>309</v>
      </c>
      <c r="D19197" s="32">
        <v>0.60555555555555551</v>
      </c>
      <c r="E19197">
        <v>10000</v>
      </c>
      <c r="G19197" s="31" t="s">
        <v>102</v>
      </c>
      <c r="H19197">
        <v>15</v>
      </c>
      <c r="I19197" s="31" t="s">
        <v>103</v>
      </c>
    </row>
    <row r="19198" spans="1:9" x14ac:dyDescent="0.3">
      <c r="A19198">
        <v>19240</v>
      </c>
      <c r="B19198">
        <v>5</v>
      </c>
      <c r="C19198">
        <v>309</v>
      </c>
      <c r="D19198" s="32">
        <v>0.62013888888888891</v>
      </c>
      <c r="E19198">
        <v>10000</v>
      </c>
      <c r="F19198">
        <v>1000</v>
      </c>
      <c r="G19198" s="31" t="s">
        <v>102</v>
      </c>
      <c r="H19198">
        <v>15</v>
      </c>
      <c r="I19198" s="31" t="s">
        <v>105</v>
      </c>
    </row>
    <row r="19199" spans="1:9" x14ac:dyDescent="0.3">
      <c r="A19199">
        <v>19241</v>
      </c>
      <c r="B19199">
        <v>3</v>
      </c>
      <c r="C19199">
        <v>309</v>
      </c>
      <c r="D19199" s="32">
        <v>0.68611111111111112</v>
      </c>
      <c r="E19199">
        <v>10000</v>
      </c>
      <c r="G19199" s="31" t="s">
        <v>97</v>
      </c>
      <c r="H19199">
        <v>16</v>
      </c>
      <c r="I19199" s="31" t="s">
        <v>104</v>
      </c>
    </row>
    <row r="19200" spans="1:9" x14ac:dyDescent="0.3">
      <c r="A19200">
        <v>19242</v>
      </c>
      <c r="B19200">
        <v>1</v>
      </c>
      <c r="C19200">
        <v>309</v>
      </c>
      <c r="D19200" s="32">
        <v>0.69722222222222219</v>
      </c>
      <c r="E19200">
        <v>10000</v>
      </c>
      <c r="G19200" s="31" t="s">
        <v>102</v>
      </c>
      <c r="H19200">
        <v>16</v>
      </c>
      <c r="I19200" s="31" t="s">
        <v>98</v>
      </c>
    </row>
    <row r="19201" spans="1:9" x14ac:dyDescent="0.3">
      <c r="A19201">
        <v>19243</v>
      </c>
      <c r="B19201">
        <v>4</v>
      </c>
      <c r="C19201">
        <v>309</v>
      </c>
      <c r="D19201" s="32">
        <v>0.62708333333333333</v>
      </c>
      <c r="E19201">
        <v>10000</v>
      </c>
      <c r="G19201" s="31" t="s">
        <v>102</v>
      </c>
      <c r="H19201">
        <v>16</v>
      </c>
      <c r="I19201" s="31" t="s">
        <v>103</v>
      </c>
    </row>
    <row r="19202" spans="1:9" x14ac:dyDescent="0.3">
      <c r="A19202">
        <v>19244</v>
      </c>
      <c r="B19202">
        <v>5</v>
      </c>
      <c r="C19202">
        <v>309</v>
      </c>
      <c r="D19202" s="32">
        <v>0.63749999999999996</v>
      </c>
      <c r="E19202">
        <v>10000</v>
      </c>
      <c r="G19202" s="31" t="s">
        <v>97</v>
      </c>
      <c r="H19202">
        <v>16</v>
      </c>
      <c r="I19202" s="31" t="s">
        <v>105</v>
      </c>
    </row>
    <row r="19203" spans="1:9" x14ac:dyDescent="0.3">
      <c r="A19203">
        <v>19245</v>
      </c>
      <c r="B19203">
        <v>3</v>
      </c>
      <c r="C19203">
        <v>309</v>
      </c>
      <c r="D19203" s="32">
        <v>0.7055555555555556</v>
      </c>
      <c r="E19203">
        <v>10000</v>
      </c>
      <c r="G19203" s="31" t="s">
        <v>97</v>
      </c>
      <c r="H19203">
        <v>17</v>
      </c>
      <c r="I19203" s="31" t="s">
        <v>104</v>
      </c>
    </row>
    <row r="19204" spans="1:9" x14ac:dyDescent="0.3">
      <c r="A19204">
        <v>19246</v>
      </c>
      <c r="B19204">
        <v>1</v>
      </c>
      <c r="C19204">
        <v>309</v>
      </c>
      <c r="D19204" s="32"/>
      <c r="E19204">
        <v>13000</v>
      </c>
      <c r="F19204">
        <v>6500</v>
      </c>
      <c r="G19204" s="31" t="s">
        <v>102</v>
      </c>
      <c r="H19204">
        <v>17</v>
      </c>
      <c r="I19204" s="31" t="s">
        <v>98</v>
      </c>
    </row>
    <row r="19205" spans="1:9" x14ac:dyDescent="0.3">
      <c r="A19205">
        <v>19247</v>
      </c>
      <c r="B19205">
        <v>4</v>
      </c>
      <c r="C19205">
        <v>309</v>
      </c>
      <c r="D19205" s="32">
        <v>0.64097222222222228</v>
      </c>
      <c r="E19205">
        <v>10000</v>
      </c>
      <c r="F19205">
        <v>1000</v>
      </c>
      <c r="G19205" s="31" t="s">
        <v>97</v>
      </c>
      <c r="H19205">
        <v>17</v>
      </c>
      <c r="I19205" s="31" t="s">
        <v>103</v>
      </c>
    </row>
    <row r="19206" spans="1:9" x14ac:dyDescent="0.3">
      <c r="A19206">
        <v>19248</v>
      </c>
      <c r="B19206">
        <v>5</v>
      </c>
      <c r="C19206">
        <v>309</v>
      </c>
      <c r="D19206" s="32">
        <v>0.68194444444444446</v>
      </c>
      <c r="E19206">
        <v>10000</v>
      </c>
      <c r="G19206" s="31" t="s">
        <v>97</v>
      </c>
      <c r="H19206">
        <v>17</v>
      </c>
      <c r="I19206" s="31" t="s">
        <v>105</v>
      </c>
    </row>
    <row r="19207" spans="1:9" x14ac:dyDescent="0.3">
      <c r="A19207">
        <v>19249</v>
      </c>
      <c r="B19207">
        <v>3</v>
      </c>
      <c r="C19207">
        <v>309</v>
      </c>
      <c r="D19207" s="32">
        <v>0.72569444444444442</v>
      </c>
      <c r="E19207">
        <v>10000</v>
      </c>
      <c r="G19207" s="31" t="s">
        <v>102</v>
      </c>
      <c r="H19207">
        <v>18</v>
      </c>
      <c r="I19207" s="31" t="s">
        <v>104</v>
      </c>
    </row>
    <row r="19208" spans="1:9" x14ac:dyDescent="0.3">
      <c r="A19208">
        <v>19250</v>
      </c>
      <c r="B19208">
        <v>4</v>
      </c>
      <c r="C19208">
        <v>309</v>
      </c>
      <c r="D19208" s="32">
        <v>0.66180555555555554</v>
      </c>
      <c r="E19208">
        <v>10000</v>
      </c>
      <c r="G19208" s="31" t="s">
        <v>97</v>
      </c>
      <c r="H19208">
        <v>18</v>
      </c>
      <c r="I19208" s="31" t="s">
        <v>103</v>
      </c>
    </row>
    <row r="19209" spans="1:9" x14ac:dyDescent="0.3">
      <c r="A19209">
        <v>19251</v>
      </c>
      <c r="B19209">
        <v>5</v>
      </c>
      <c r="C19209">
        <v>309</v>
      </c>
      <c r="D19209" s="32">
        <v>0.69722222222222219</v>
      </c>
      <c r="E19209">
        <v>10000</v>
      </c>
      <c r="G19209" s="31" t="s">
        <v>97</v>
      </c>
      <c r="H19209">
        <v>18</v>
      </c>
      <c r="I19209" s="31" t="s">
        <v>105</v>
      </c>
    </row>
    <row r="19210" spans="1:9" x14ac:dyDescent="0.3">
      <c r="A19210">
        <v>19252</v>
      </c>
      <c r="B19210">
        <v>4</v>
      </c>
      <c r="C19210">
        <v>309</v>
      </c>
      <c r="D19210" s="32">
        <v>0.68125000000000002</v>
      </c>
      <c r="E19210">
        <v>10000</v>
      </c>
      <c r="G19210" s="31" t="s">
        <v>102</v>
      </c>
      <c r="H19210">
        <v>19</v>
      </c>
      <c r="I19210" s="31" t="s">
        <v>103</v>
      </c>
    </row>
    <row r="19211" spans="1:9" x14ac:dyDescent="0.3">
      <c r="A19211">
        <v>19253</v>
      </c>
      <c r="B19211">
        <v>5</v>
      </c>
      <c r="C19211">
        <v>309</v>
      </c>
      <c r="D19211" s="32">
        <v>0.71458333333333335</v>
      </c>
      <c r="E19211">
        <v>10000</v>
      </c>
      <c r="F19211">
        <v>2000</v>
      </c>
      <c r="G19211" s="31" t="s">
        <v>102</v>
      </c>
      <c r="H19211">
        <v>19</v>
      </c>
      <c r="I19211" s="31" t="s">
        <v>105</v>
      </c>
    </row>
    <row r="19212" spans="1:9" x14ac:dyDescent="0.3">
      <c r="A19212">
        <v>19254</v>
      </c>
      <c r="B19212">
        <v>4</v>
      </c>
      <c r="C19212">
        <v>309</v>
      </c>
      <c r="D19212" s="32">
        <v>0.69374999999999998</v>
      </c>
      <c r="E19212">
        <v>10000</v>
      </c>
      <c r="G19212" s="31" t="s">
        <v>102</v>
      </c>
      <c r="H19212">
        <v>20</v>
      </c>
      <c r="I19212" s="31" t="s">
        <v>103</v>
      </c>
    </row>
    <row r="19213" spans="1:9" x14ac:dyDescent="0.3">
      <c r="A19213">
        <v>19255</v>
      </c>
      <c r="B19213">
        <v>5</v>
      </c>
      <c r="C19213">
        <v>309</v>
      </c>
      <c r="D19213" s="32"/>
      <c r="E19213">
        <v>10000</v>
      </c>
      <c r="F19213">
        <v>5000</v>
      </c>
      <c r="G19213" s="31" t="s">
        <v>97</v>
      </c>
      <c r="H19213">
        <v>20</v>
      </c>
      <c r="I19213" s="31" t="s">
        <v>105</v>
      </c>
    </row>
    <row r="19214" spans="1:9" x14ac:dyDescent="0.3">
      <c r="A19214">
        <v>19256</v>
      </c>
      <c r="B19214">
        <v>4</v>
      </c>
      <c r="C19214">
        <v>309</v>
      </c>
      <c r="D19214" s="32">
        <v>0.71111111111111114</v>
      </c>
      <c r="E19214">
        <v>10000</v>
      </c>
      <c r="G19214" s="31" t="s">
        <v>102</v>
      </c>
      <c r="H19214">
        <v>21</v>
      </c>
      <c r="I19214" s="31" t="s">
        <v>103</v>
      </c>
    </row>
    <row r="19215" spans="1:9" x14ac:dyDescent="0.3">
      <c r="A19215">
        <v>19257</v>
      </c>
      <c r="B19215">
        <v>5</v>
      </c>
      <c r="C19215">
        <v>309</v>
      </c>
      <c r="D19215" s="32"/>
      <c r="E19215">
        <v>10000</v>
      </c>
      <c r="F19215">
        <v>5000</v>
      </c>
      <c r="G19215" s="31" t="s">
        <v>97</v>
      </c>
      <c r="H19215">
        <v>21</v>
      </c>
      <c r="I19215" s="31" t="s">
        <v>105</v>
      </c>
    </row>
    <row r="19216" spans="1:9" x14ac:dyDescent="0.3">
      <c r="A19216">
        <v>19258</v>
      </c>
      <c r="B19216">
        <v>3</v>
      </c>
      <c r="C19216">
        <v>1</v>
      </c>
      <c r="D19216" s="32">
        <v>0.44583333333333336</v>
      </c>
      <c r="E19216">
        <v>6000</v>
      </c>
      <c r="G19216" s="31" t="s">
        <v>102</v>
      </c>
      <c r="H19216">
        <v>4</v>
      </c>
      <c r="I19216" s="31" t="s">
        <v>104</v>
      </c>
    </row>
    <row r="19217" spans="1:9" x14ac:dyDescent="0.3">
      <c r="A19217">
        <v>19259</v>
      </c>
      <c r="B19217">
        <v>1</v>
      </c>
      <c r="C19217">
        <v>1</v>
      </c>
      <c r="D19217" s="32">
        <v>0.48541666666666666</v>
      </c>
      <c r="E19217">
        <v>8000</v>
      </c>
      <c r="G19217" s="31" t="s">
        <v>97</v>
      </c>
      <c r="H19217">
        <v>4</v>
      </c>
      <c r="I19217" s="31" t="s">
        <v>99</v>
      </c>
    </row>
    <row r="19218" spans="1:9" x14ac:dyDescent="0.3">
      <c r="A19218">
        <v>19260</v>
      </c>
      <c r="B19218">
        <v>4</v>
      </c>
      <c r="C19218">
        <v>1</v>
      </c>
      <c r="D19218" s="32">
        <v>0.49583333333333335</v>
      </c>
      <c r="E19218">
        <v>6000</v>
      </c>
      <c r="G19218" s="31" t="s">
        <v>97</v>
      </c>
      <c r="H19218">
        <v>4</v>
      </c>
      <c r="I19218" s="31" t="s">
        <v>103</v>
      </c>
    </row>
    <row r="19219" spans="1:9" x14ac:dyDescent="0.3">
      <c r="A19219">
        <v>19261</v>
      </c>
      <c r="B19219">
        <v>2</v>
      </c>
      <c r="C19219">
        <v>1</v>
      </c>
      <c r="D19219" s="32">
        <v>0.49583333333333335</v>
      </c>
      <c r="E19219">
        <v>6000</v>
      </c>
      <c r="F19219">
        <v>2000</v>
      </c>
      <c r="G19219" s="31" t="s">
        <v>97</v>
      </c>
      <c r="H19219">
        <v>4</v>
      </c>
      <c r="I19219" s="31" t="s">
        <v>101</v>
      </c>
    </row>
    <row r="19220" spans="1:9" x14ac:dyDescent="0.3">
      <c r="A19220">
        <v>19262</v>
      </c>
      <c r="B19220">
        <v>5</v>
      </c>
      <c r="C19220">
        <v>1</v>
      </c>
      <c r="D19220" s="32">
        <v>0.53819444444444442</v>
      </c>
      <c r="E19220">
        <v>6000</v>
      </c>
      <c r="G19220" s="31" t="s">
        <v>102</v>
      </c>
      <c r="H19220">
        <v>4</v>
      </c>
      <c r="I19220" s="31" t="s">
        <v>105</v>
      </c>
    </row>
    <row r="19221" spans="1:9" x14ac:dyDescent="0.3">
      <c r="A19221">
        <v>19263</v>
      </c>
      <c r="B19221">
        <v>3</v>
      </c>
      <c r="C19221">
        <v>1</v>
      </c>
      <c r="D19221" s="32">
        <v>0.49513888888888891</v>
      </c>
      <c r="E19221">
        <v>8000</v>
      </c>
      <c r="F19221">
        <v>2000</v>
      </c>
      <c r="G19221" s="31" t="s">
        <v>97</v>
      </c>
      <c r="H19221">
        <v>5</v>
      </c>
      <c r="I19221" s="31" t="s">
        <v>104</v>
      </c>
    </row>
    <row r="19222" spans="1:9" x14ac:dyDescent="0.3">
      <c r="A19222">
        <v>19264</v>
      </c>
      <c r="B19222">
        <v>1</v>
      </c>
      <c r="C19222">
        <v>1</v>
      </c>
      <c r="D19222" s="32">
        <v>0.51875000000000004</v>
      </c>
      <c r="E19222">
        <v>6000</v>
      </c>
      <c r="G19222" s="31" t="s">
        <v>97</v>
      </c>
      <c r="H19222">
        <v>5</v>
      </c>
      <c r="I19222" s="31" t="s">
        <v>99</v>
      </c>
    </row>
    <row r="19223" spans="1:9" x14ac:dyDescent="0.3">
      <c r="A19223">
        <v>19265</v>
      </c>
      <c r="B19223">
        <v>4</v>
      </c>
      <c r="C19223">
        <v>1</v>
      </c>
      <c r="D19223" s="32">
        <v>0.50902777777777775</v>
      </c>
      <c r="E19223">
        <v>6000</v>
      </c>
      <c r="G19223" s="31" t="s">
        <v>102</v>
      </c>
      <c r="H19223">
        <v>5</v>
      </c>
      <c r="I19223" s="31" t="s">
        <v>103</v>
      </c>
    </row>
    <row r="19224" spans="1:9" x14ac:dyDescent="0.3">
      <c r="A19224">
        <v>19266</v>
      </c>
      <c r="B19224">
        <v>2</v>
      </c>
      <c r="C19224">
        <v>1</v>
      </c>
      <c r="D19224" s="32">
        <v>0.51944444444444449</v>
      </c>
      <c r="E19224">
        <v>6000</v>
      </c>
      <c r="G19224" s="31" t="s">
        <v>97</v>
      </c>
      <c r="H19224">
        <v>5</v>
      </c>
      <c r="I19224" s="31" t="s">
        <v>101</v>
      </c>
    </row>
    <row r="19225" spans="1:9" x14ac:dyDescent="0.3">
      <c r="A19225">
        <v>19267</v>
      </c>
      <c r="B19225">
        <v>5</v>
      </c>
      <c r="C19225">
        <v>1</v>
      </c>
      <c r="D19225" s="32">
        <v>0.55208333333333337</v>
      </c>
      <c r="E19225">
        <v>6000</v>
      </c>
      <c r="G19225" s="31" t="s">
        <v>97</v>
      </c>
      <c r="H19225">
        <v>5</v>
      </c>
      <c r="I19225" s="31" t="s">
        <v>105</v>
      </c>
    </row>
    <row r="19226" spans="1:9" x14ac:dyDescent="0.3">
      <c r="A19226">
        <v>19268</v>
      </c>
      <c r="B19226">
        <v>3</v>
      </c>
      <c r="C19226">
        <v>1</v>
      </c>
      <c r="D19226" s="32">
        <v>0.51249999999999996</v>
      </c>
      <c r="E19226">
        <v>6000</v>
      </c>
      <c r="G19226" s="31" t="s">
        <v>102</v>
      </c>
      <c r="H19226">
        <v>6</v>
      </c>
      <c r="I19226" s="31" t="s">
        <v>104</v>
      </c>
    </row>
    <row r="19227" spans="1:9" x14ac:dyDescent="0.3">
      <c r="A19227">
        <v>19269</v>
      </c>
      <c r="B19227">
        <v>1</v>
      </c>
      <c r="C19227">
        <v>1</v>
      </c>
      <c r="D19227" s="32">
        <v>0.53611111111111109</v>
      </c>
      <c r="E19227">
        <v>6000</v>
      </c>
      <c r="G19227" s="31" t="s">
        <v>102</v>
      </c>
      <c r="H19227">
        <v>6</v>
      </c>
      <c r="I19227" s="31" t="s">
        <v>99</v>
      </c>
    </row>
    <row r="19228" spans="1:9" x14ac:dyDescent="0.3">
      <c r="A19228">
        <v>19270</v>
      </c>
      <c r="B19228">
        <v>4</v>
      </c>
      <c r="C19228">
        <v>1</v>
      </c>
      <c r="D19228" s="32">
        <v>0.55694444444444446</v>
      </c>
      <c r="E19228">
        <v>6000</v>
      </c>
      <c r="G19228" s="31" t="s">
        <v>102</v>
      </c>
      <c r="H19228">
        <v>6</v>
      </c>
      <c r="I19228" s="31" t="s">
        <v>103</v>
      </c>
    </row>
    <row r="19229" spans="1:9" x14ac:dyDescent="0.3">
      <c r="A19229">
        <v>19271</v>
      </c>
      <c r="B19229">
        <v>2</v>
      </c>
      <c r="C19229">
        <v>1</v>
      </c>
      <c r="D19229" s="32">
        <v>0.53541666666666665</v>
      </c>
      <c r="E19229">
        <v>6000</v>
      </c>
      <c r="G19229" s="31" t="s">
        <v>97</v>
      </c>
      <c r="H19229">
        <v>6</v>
      </c>
      <c r="I19229" s="31" t="s">
        <v>101</v>
      </c>
    </row>
    <row r="19230" spans="1:9" x14ac:dyDescent="0.3">
      <c r="A19230">
        <v>19272</v>
      </c>
      <c r="B19230">
        <v>5</v>
      </c>
      <c r="C19230">
        <v>1</v>
      </c>
      <c r="D19230" s="32">
        <v>0.60555555555555551</v>
      </c>
      <c r="E19230">
        <v>36000</v>
      </c>
      <c r="G19230" s="31" t="s">
        <v>102</v>
      </c>
      <c r="H19230">
        <v>6</v>
      </c>
      <c r="I19230" s="31" t="s">
        <v>105</v>
      </c>
    </row>
    <row r="19231" spans="1:9" x14ac:dyDescent="0.3">
      <c r="A19231">
        <v>19273</v>
      </c>
      <c r="B19231">
        <v>3</v>
      </c>
      <c r="C19231">
        <v>1</v>
      </c>
      <c r="D19231" s="32">
        <v>0.53263888888888888</v>
      </c>
      <c r="E19231">
        <v>6000</v>
      </c>
      <c r="G19231" s="31" t="s">
        <v>97</v>
      </c>
      <c r="H19231">
        <v>7</v>
      </c>
      <c r="I19231" s="31" t="s">
        <v>104</v>
      </c>
    </row>
    <row r="19232" spans="1:9" x14ac:dyDescent="0.3">
      <c r="A19232">
        <v>19274</v>
      </c>
      <c r="B19232">
        <v>1</v>
      </c>
      <c r="C19232">
        <v>1</v>
      </c>
      <c r="D19232" s="32">
        <v>0.59930555555555554</v>
      </c>
      <c r="E19232">
        <v>8000</v>
      </c>
      <c r="G19232" s="31" t="s">
        <v>97</v>
      </c>
      <c r="H19232">
        <v>7</v>
      </c>
      <c r="I19232" s="31" t="s">
        <v>99</v>
      </c>
    </row>
    <row r="19233" spans="1:9" x14ac:dyDescent="0.3">
      <c r="A19233">
        <v>19275</v>
      </c>
      <c r="B19233">
        <v>4</v>
      </c>
      <c r="C19233">
        <v>1</v>
      </c>
      <c r="D19233" s="32">
        <v>0.58750000000000002</v>
      </c>
      <c r="E19233">
        <v>6000</v>
      </c>
      <c r="G19233" s="31" t="s">
        <v>102</v>
      </c>
      <c r="H19233">
        <v>7</v>
      </c>
      <c r="I19233" s="31" t="s">
        <v>103</v>
      </c>
    </row>
    <row r="19234" spans="1:9" x14ac:dyDescent="0.3">
      <c r="A19234">
        <v>19276</v>
      </c>
      <c r="B19234">
        <v>2</v>
      </c>
      <c r="C19234">
        <v>1</v>
      </c>
      <c r="D19234" s="32">
        <v>0.63680555555555551</v>
      </c>
      <c r="E19234">
        <v>6000</v>
      </c>
      <c r="F19234">
        <v>1000</v>
      </c>
      <c r="G19234" s="31" t="s">
        <v>97</v>
      </c>
      <c r="H19234">
        <v>7</v>
      </c>
      <c r="I19234" s="31" t="s">
        <v>101</v>
      </c>
    </row>
    <row r="19235" spans="1:9" x14ac:dyDescent="0.3">
      <c r="A19235">
        <v>19277</v>
      </c>
      <c r="B19235">
        <v>5</v>
      </c>
      <c r="C19235">
        <v>1</v>
      </c>
      <c r="D19235" s="32">
        <v>0.65</v>
      </c>
      <c r="E19235">
        <v>6000</v>
      </c>
      <c r="F19235">
        <v>4000</v>
      </c>
      <c r="G19235" s="31" t="s">
        <v>97</v>
      </c>
      <c r="H19235">
        <v>7</v>
      </c>
      <c r="I19235" s="31" t="s">
        <v>105</v>
      </c>
    </row>
    <row r="19236" spans="1:9" x14ac:dyDescent="0.3">
      <c r="A19236">
        <v>19278</v>
      </c>
      <c r="B19236">
        <v>3</v>
      </c>
      <c r="C19236">
        <v>1</v>
      </c>
      <c r="D19236" s="32">
        <v>0.55138888888888893</v>
      </c>
      <c r="E19236">
        <v>6000</v>
      </c>
      <c r="G19236" s="31" t="s">
        <v>102</v>
      </c>
      <c r="H19236">
        <v>8</v>
      </c>
      <c r="I19236" s="31" t="s">
        <v>104</v>
      </c>
    </row>
    <row r="19237" spans="1:9" x14ac:dyDescent="0.3">
      <c r="A19237">
        <v>19279</v>
      </c>
      <c r="B19237">
        <v>1</v>
      </c>
      <c r="C19237">
        <v>1</v>
      </c>
      <c r="D19237" s="32">
        <v>0.70138888888888884</v>
      </c>
      <c r="E19237">
        <v>6000</v>
      </c>
      <c r="G19237" s="31" t="s">
        <v>102</v>
      </c>
      <c r="H19237">
        <v>8</v>
      </c>
      <c r="I19237" s="31" t="s">
        <v>99</v>
      </c>
    </row>
    <row r="19238" spans="1:9" x14ac:dyDescent="0.3">
      <c r="A19238">
        <v>19280</v>
      </c>
      <c r="B19238">
        <v>4</v>
      </c>
      <c r="C19238">
        <v>1</v>
      </c>
      <c r="D19238" s="32">
        <v>0.64513888888888893</v>
      </c>
      <c r="E19238">
        <v>6000</v>
      </c>
      <c r="G19238" s="31" t="s">
        <v>97</v>
      </c>
      <c r="H19238">
        <v>8</v>
      </c>
      <c r="I19238" s="31" t="s">
        <v>103</v>
      </c>
    </row>
    <row r="19239" spans="1:9" x14ac:dyDescent="0.3">
      <c r="A19239">
        <v>19281</v>
      </c>
      <c r="B19239">
        <v>2</v>
      </c>
      <c r="C19239">
        <v>1</v>
      </c>
      <c r="D19239" s="32">
        <v>0.71180555555555558</v>
      </c>
      <c r="E19239">
        <v>6000</v>
      </c>
      <c r="F19239">
        <v>1000</v>
      </c>
      <c r="G19239" s="31" t="s">
        <v>102</v>
      </c>
      <c r="H19239">
        <v>8</v>
      </c>
      <c r="I19239" s="31" t="s">
        <v>101</v>
      </c>
    </row>
    <row r="19240" spans="1:9" x14ac:dyDescent="0.3">
      <c r="A19240">
        <v>19282</v>
      </c>
      <c r="B19240">
        <v>5</v>
      </c>
      <c r="C19240">
        <v>1</v>
      </c>
      <c r="D19240" s="32">
        <v>0.74652777777777779</v>
      </c>
      <c r="E19240">
        <v>6000</v>
      </c>
      <c r="G19240" s="31" t="s">
        <v>102</v>
      </c>
      <c r="H19240">
        <v>8</v>
      </c>
      <c r="I19240" s="31" t="s">
        <v>105</v>
      </c>
    </row>
    <row r="19241" spans="1:9" x14ac:dyDescent="0.3">
      <c r="A19241">
        <v>19283</v>
      </c>
      <c r="B19241">
        <v>3</v>
      </c>
      <c r="C19241">
        <v>1</v>
      </c>
      <c r="D19241" s="32">
        <v>0.64652777777777781</v>
      </c>
      <c r="E19241">
        <v>6000</v>
      </c>
      <c r="G19241" s="31" t="s">
        <v>97</v>
      </c>
      <c r="H19241">
        <v>9</v>
      </c>
      <c r="I19241" s="31" t="s">
        <v>104</v>
      </c>
    </row>
    <row r="19242" spans="1:9" x14ac:dyDescent="0.3">
      <c r="A19242">
        <v>19284</v>
      </c>
      <c r="B19242">
        <v>1</v>
      </c>
      <c r="C19242">
        <v>1</v>
      </c>
      <c r="D19242" s="32">
        <v>0.77083333333333337</v>
      </c>
      <c r="E19242">
        <v>6000</v>
      </c>
      <c r="G19242" s="31" t="s">
        <v>102</v>
      </c>
      <c r="H19242">
        <v>9</v>
      </c>
      <c r="I19242" s="31" t="s">
        <v>99</v>
      </c>
    </row>
    <row r="19243" spans="1:9" x14ac:dyDescent="0.3">
      <c r="A19243">
        <v>19285</v>
      </c>
      <c r="B19243">
        <v>4</v>
      </c>
      <c r="C19243">
        <v>1</v>
      </c>
      <c r="D19243" s="32">
        <v>0.70902777777777781</v>
      </c>
      <c r="E19243">
        <v>6000</v>
      </c>
      <c r="G19243" s="31" t="s">
        <v>102</v>
      </c>
      <c r="H19243">
        <v>9</v>
      </c>
      <c r="I19243" s="31" t="s">
        <v>103</v>
      </c>
    </row>
    <row r="19244" spans="1:9" x14ac:dyDescent="0.3">
      <c r="A19244">
        <v>19286</v>
      </c>
      <c r="B19244">
        <v>2</v>
      </c>
      <c r="C19244">
        <v>1</v>
      </c>
      <c r="D19244" s="32">
        <v>0.76458333333333328</v>
      </c>
      <c r="E19244">
        <v>6000</v>
      </c>
      <c r="G19244" s="31" t="s">
        <v>102</v>
      </c>
      <c r="H19244">
        <v>9</v>
      </c>
      <c r="I19244" s="31" t="s">
        <v>101</v>
      </c>
    </row>
    <row r="19245" spans="1:9" x14ac:dyDescent="0.3">
      <c r="A19245">
        <v>19287</v>
      </c>
      <c r="B19245">
        <v>5</v>
      </c>
      <c r="C19245">
        <v>1</v>
      </c>
      <c r="D19245" s="32">
        <v>0.78194444444444444</v>
      </c>
      <c r="E19245">
        <v>6000</v>
      </c>
      <c r="F19245">
        <v>2000</v>
      </c>
      <c r="G19245" s="31" t="s">
        <v>97</v>
      </c>
      <c r="H19245">
        <v>9</v>
      </c>
      <c r="I19245" s="31" t="s">
        <v>105</v>
      </c>
    </row>
    <row r="19246" spans="1:9" x14ac:dyDescent="0.3">
      <c r="A19246">
        <v>19288</v>
      </c>
      <c r="B19246">
        <v>3</v>
      </c>
      <c r="C19246">
        <v>1</v>
      </c>
      <c r="D19246" s="32">
        <v>0.69652777777777775</v>
      </c>
      <c r="E19246">
        <v>6000</v>
      </c>
      <c r="G19246" s="31" t="s">
        <v>102</v>
      </c>
      <c r="H19246">
        <v>10</v>
      </c>
      <c r="I19246" s="31" t="s">
        <v>104</v>
      </c>
    </row>
    <row r="19247" spans="1:9" x14ac:dyDescent="0.3">
      <c r="A19247">
        <v>19289</v>
      </c>
      <c r="B19247">
        <v>1</v>
      </c>
      <c r="C19247">
        <v>1</v>
      </c>
      <c r="D19247" s="32">
        <v>0.7993055555555556</v>
      </c>
      <c r="E19247">
        <v>6000</v>
      </c>
      <c r="G19247" s="31" t="s">
        <v>102</v>
      </c>
      <c r="H19247">
        <v>10</v>
      </c>
      <c r="I19247" s="31" t="s">
        <v>99</v>
      </c>
    </row>
    <row r="19248" spans="1:9" x14ac:dyDescent="0.3">
      <c r="A19248">
        <v>19290</v>
      </c>
      <c r="B19248">
        <v>4</v>
      </c>
      <c r="C19248">
        <v>1</v>
      </c>
      <c r="D19248" s="32">
        <v>0.76388888888888884</v>
      </c>
      <c r="E19248">
        <v>6000</v>
      </c>
      <c r="G19248" s="31" t="s">
        <v>102</v>
      </c>
      <c r="H19248">
        <v>10</v>
      </c>
      <c r="I19248" s="31" t="s">
        <v>103</v>
      </c>
    </row>
    <row r="19249" spans="1:9" x14ac:dyDescent="0.3">
      <c r="A19249">
        <v>19291</v>
      </c>
      <c r="B19249">
        <v>2</v>
      </c>
      <c r="C19249">
        <v>1</v>
      </c>
      <c r="D19249" s="32">
        <v>0.80277777777777781</v>
      </c>
      <c r="E19249">
        <v>6000</v>
      </c>
      <c r="G19249" s="31" t="s">
        <v>102</v>
      </c>
      <c r="H19249">
        <v>10</v>
      </c>
      <c r="I19249" s="31" t="s">
        <v>101</v>
      </c>
    </row>
    <row r="19250" spans="1:9" x14ac:dyDescent="0.3">
      <c r="A19250">
        <v>19292</v>
      </c>
      <c r="B19250">
        <v>5</v>
      </c>
      <c r="C19250">
        <v>1</v>
      </c>
      <c r="D19250" s="32">
        <v>0.80555555555555558</v>
      </c>
      <c r="E19250">
        <v>6000</v>
      </c>
      <c r="G19250" s="31" t="s">
        <v>102</v>
      </c>
      <c r="H19250">
        <v>10</v>
      </c>
      <c r="I19250" s="31" t="s">
        <v>105</v>
      </c>
    </row>
    <row r="19251" spans="1:9" x14ac:dyDescent="0.3">
      <c r="A19251">
        <v>19293</v>
      </c>
      <c r="B19251">
        <v>3</v>
      </c>
      <c r="C19251">
        <v>1</v>
      </c>
      <c r="D19251" s="32">
        <v>0.75972222222222219</v>
      </c>
      <c r="E19251">
        <v>6000</v>
      </c>
      <c r="G19251" s="31" t="s">
        <v>102</v>
      </c>
      <c r="H19251">
        <v>11</v>
      </c>
      <c r="I19251" s="31" t="s">
        <v>104</v>
      </c>
    </row>
    <row r="19252" spans="1:9" x14ac:dyDescent="0.3">
      <c r="A19252">
        <v>19294</v>
      </c>
      <c r="B19252">
        <v>1</v>
      </c>
      <c r="C19252">
        <v>1</v>
      </c>
      <c r="D19252" s="32">
        <v>0.8208333333333333</v>
      </c>
      <c r="E19252">
        <v>6000</v>
      </c>
      <c r="G19252" s="31" t="s">
        <v>102</v>
      </c>
      <c r="H19252">
        <v>11</v>
      </c>
      <c r="I19252" s="31" t="s">
        <v>99</v>
      </c>
    </row>
    <row r="19253" spans="1:9" x14ac:dyDescent="0.3">
      <c r="A19253">
        <v>19295</v>
      </c>
      <c r="B19253">
        <v>4</v>
      </c>
      <c r="C19253">
        <v>1</v>
      </c>
      <c r="D19253" s="32">
        <v>0.77777777777777779</v>
      </c>
      <c r="E19253">
        <v>6000</v>
      </c>
      <c r="G19253" s="31" t="s">
        <v>97</v>
      </c>
      <c r="H19253">
        <v>11</v>
      </c>
      <c r="I19253" s="31" t="s">
        <v>103</v>
      </c>
    </row>
    <row r="19254" spans="1:9" x14ac:dyDescent="0.3">
      <c r="A19254">
        <v>19296</v>
      </c>
      <c r="B19254">
        <v>2</v>
      </c>
      <c r="C19254">
        <v>1</v>
      </c>
      <c r="D19254" s="32">
        <v>0.8208333333333333</v>
      </c>
      <c r="E19254">
        <v>6000</v>
      </c>
      <c r="G19254" s="31" t="s">
        <v>102</v>
      </c>
      <c r="H19254">
        <v>11</v>
      </c>
      <c r="I19254" s="31" t="s">
        <v>101</v>
      </c>
    </row>
    <row r="19255" spans="1:9" x14ac:dyDescent="0.3">
      <c r="A19255">
        <v>19297</v>
      </c>
      <c r="B19255">
        <v>5</v>
      </c>
      <c r="C19255">
        <v>1</v>
      </c>
      <c r="D19255" s="32"/>
      <c r="E19255">
        <v>24234</v>
      </c>
      <c r="G19255" s="31" t="s">
        <v>102</v>
      </c>
      <c r="H19255">
        <v>11</v>
      </c>
      <c r="I19255" s="31" t="s">
        <v>105</v>
      </c>
    </row>
    <row r="19256" spans="1:9" x14ac:dyDescent="0.3">
      <c r="A19256">
        <v>19298</v>
      </c>
      <c r="B19256">
        <v>3</v>
      </c>
      <c r="C19256">
        <v>1</v>
      </c>
      <c r="D19256" s="32">
        <v>0.78333333333333333</v>
      </c>
      <c r="E19256">
        <v>6000</v>
      </c>
      <c r="F19256">
        <v>2000</v>
      </c>
      <c r="G19256" s="31" t="s">
        <v>97</v>
      </c>
      <c r="H19256">
        <v>12</v>
      </c>
      <c r="I19256" s="31" t="s">
        <v>104</v>
      </c>
    </row>
    <row r="19257" spans="1:9" x14ac:dyDescent="0.3">
      <c r="A19257">
        <v>19299</v>
      </c>
      <c r="B19257">
        <v>4</v>
      </c>
      <c r="C19257">
        <v>1</v>
      </c>
      <c r="D19257" s="32">
        <v>0.81458333333333333</v>
      </c>
      <c r="E19257">
        <v>6000</v>
      </c>
      <c r="G19257" s="31" t="s">
        <v>102</v>
      </c>
      <c r="H19257">
        <v>12</v>
      </c>
      <c r="I19257" s="31" t="s">
        <v>103</v>
      </c>
    </row>
    <row r="19258" spans="1:9" x14ac:dyDescent="0.3">
      <c r="A19258">
        <v>19300</v>
      </c>
      <c r="B19258">
        <v>3</v>
      </c>
      <c r="C19258">
        <v>1</v>
      </c>
      <c r="D19258" s="32">
        <v>0.83333333333333337</v>
      </c>
      <c r="E19258">
        <v>6000</v>
      </c>
      <c r="G19258" s="31" t="s">
        <v>102</v>
      </c>
      <c r="H19258">
        <v>13</v>
      </c>
      <c r="I19258" s="31" t="s">
        <v>104</v>
      </c>
    </row>
    <row r="19259" spans="1:9" x14ac:dyDescent="0.3">
      <c r="A19259">
        <v>19301</v>
      </c>
      <c r="B19259">
        <v>3</v>
      </c>
      <c r="C19259">
        <v>1</v>
      </c>
      <c r="D19259" s="32">
        <v>0.81736111111111109</v>
      </c>
      <c r="E19259">
        <v>6000</v>
      </c>
      <c r="G19259" s="31" t="s">
        <v>102</v>
      </c>
      <c r="H19259">
        <v>14</v>
      </c>
      <c r="I19259" s="31" t="s">
        <v>104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B07E4-E3EE-4814-A956-0B2BE06CC2C3}">
  <sheetPr codeName="Sheet4"/>
  <dimension ref="B1:C1"/>
  <sheetViews>
    <sheetView workbookViewId="0">
      <selection activeCell="C5" sqref="C5"/>
    </sheetView>
  </sheetViews>
  <sheetFormatPr baseColWidth="10" defaultColWidth="8.77734375" defaultRowHeight="14.4" x14ac:dyDescent="0.3"/>
  <cols>
    <col min="2" max="2" width="14.21875" customWidth="1"/>
    <col min="3" max="3" width="67.77734375" customWidth="1"/>
  </cols>
  <sheetData>
    <row r="1" spans="2:3" x14ac:dyDescent="0.3">
      <c r="B1" s="3" t="s">
        <v>9</v>
      </c>
      <c r="C1" t="str" cm="1">
        <f t="array" aca="1" ref="C1" ca="1">LEFT(CELL("filename",$A$1),FIND("[",CELL("filename",$A$1),1)-1)</f>
        <v>C:\Users\Brian\Documents\TheLuxe\Desarrollo\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2B0DB-C302-44E4-88AB-ACB42D42A61E}">
  <sheetPr codeName="Hoja6"/>
  <dimension ref="A1:B10"/>
  <sheetViews>
    <sheetView workbookViewId="0">
      <selection activeCell="J16" sqref="J16"/>
    </sheetView>
  </sheetViews>
  <sheetFormatPr baseColWidth="10" defaultRowHeight="14.4" x14ac:dyDescent="0.3"/>
  <cols>
    <col min="1" max="1" width="4.77734375" bestFit="1" customWidth="1"/>
    <col min="2" max="2" width="9.88671875" bestFit="1" customWidth="1"/>
  </cols>
  <sheetData>
    <row r="1" spans="1:2" x14ac:dyDescent="0.3">
      <c r="A1" t="s">
        <v>88</v>
      </c>
      <c r="B1" t="s">
        <v>165</v>
      </c>
    </row>
    <row r="2" spans="1:2" x14ac:dyDescent="0.3">
      <c r="A2">
        <v>9</v>
      </c>
      <c r="B2" s="31" t="s">
        <v>87</v>
      </c>
    </row>
    <row r="3" spans="1:2" x14ac:dyDescent="0.3">
      <c r="A3">
        <v>1</v>
      </c>
      <c r="B3" s="31" t="s">
        <v>20</v>
      </c>
    </row>
    <row r="4" spans="1:2" x14ac:dyDescent="0.3">
      <c r="A4">
        <v>6</v>
      </c>
      <c r="B4" s="31" t="s">
        <v>16</v>
      </c>
    </row>
    <row r="5" spans="1:2" x14ac:dyDescent="0.3">
      <c r="A5">
        <v>8</v>
      </c>
      <c r="B5" s="31" t="s">
        <v>52</v>
      </c>
    </row>
    <row r="6" spans="1:2" x14ac:dyDescent="0.3">
      <c r="A6">
        <v>2</v>
      </c>
      <c r="B6" s="31" t="s">
        <v>166</v>
      </c>
    </row>
    <row r="7" spans="1:2" x14ac:dyDescent="0.3">
      <c r="A7">
        <v>3</v>
      </c>
      <c r="B7" s="31" t="s">
        <v>18</v>
      </c>
    </row>
    <row r="8" spans="1:2" x14ac:dyDescent="0.3">
      <c r="A8">
        <v>4</v>
      </c>
      <c r="B8" s="31" t="s">
        <v>21</v>
      </c>
    </row>
    <row r="9" spans="1:2" x14ac:dyDescent="0.3">
      <c r="A9">
        <v>7</v>
      </c>
      <c r="B9" s="31" t="s">
        <v>19</v>
      </c>
    </row>
    <row r="10" spans="1:2" x14ac:dyDescent="0.3">
      <c r="A10">
        <v>5</v>
      </c>
      <c r="B10" s="31" t="s">
        <v>17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C3DA8-920B-49B5-9E45-8C4772F3C0E2}">
  <sheetPr codeName="Hoja2"/>
  <dimension ref="A1:F274"/>
  <sheetViews>
    <sheetView workbookViewId="0">
      <selection activeCell="J16" sqref="J16"/>
    </sheetView>
  </sheetViews>
  <sheetFormatPr baseColWidth="10" defaultRowHeight="14.4" x14ac:dyDescent="0.3"/>
  <cols>
    <col min="1" max="1" width="4.77734375" bestFit="1" customWidth="1"/>
    <col min="2" max="2" width="12.44140625" bestFit="1" customWidth="1"/>
    <col min="3" max="3" width="12.33203125" bestFit="1" customWidth="1"/>
    <col min="4" max="4" width="9.88671875" bestFit="1" customWidth="1"/>
    <col min="5" max="5" width="14.88671875" bestFit="1" customWidth="1"/>
    <col min="6" max="6" width="12.109375" bestFit="1" customWidth="1"/>
  </cols>
  <sheetData>
    <row r="1" spans="1:6" x14ac:dyDescent="0.3">
      <c r="A1" s="31" t="s">
        <v>88</v>
      </c>
      <c r="B1" s="31" t="s">
        <v>89</v>
      </c>
      <c r="C1" s="31" t="s">
        <v>90</v>
      </c>
      <c r="D1" s="31" t="s">
        <v>92</v>
      </c>
      <c r="E1" s="31" t="s">
        <v>94</v>
      </c>
      <c r="F1" s="31" t="s">
        <v>95</v>
      </c>
    </row>
    <row r="2" spans="1:6" x14ac:dyDescent="0.3">
      <c r="A2" s="31">
        <v>3</v>
      </c>
      <c r="B2" s="31">
        <v>5</v>
      </c>
      <c r="C2" s="31">
        <v>2</v>
      </c>
      <c r="D2" s="31">
        <v>3000</v>
      </c>
      <c r="E2" s="31" t="s">
        <v>102</v>
      </c>
      <c r="F2" s="31">
        <v>22</v>
      </c>
    </row>
    <row r="3" spans="1:6" x14ac:dyDescent="0.3">
      <c r="A3" s="31">
        <v>4</v>
      </c>
      <c r="B3" s="31">
        <v>5</v>
      </c>
      <c r="C3" s="31">
        <v>5</v>
      </c>
      <c r="D3" s="31">
        <v>3000</v>
      </c>
      <c r="E3" s="31" t="s">
        <v>102</v>
      </c>
      <c r="F3" s="31">
        <v>22</v>
      </c>
    </row>
    <row r="4" spans="1:6" x14ac:dyDescent="0.3">
      <c r="A4" s="31">
        <v>5</v>
      </c>
      <c r="B4" s="31">
        <v>6</v>
      </c>
      <c r="C4" s="31">
        <v>6</v>
      </c>
      <c r="D4" s="31">
        <v>3000</v>
      </c>
      <c r="E4" s="31" t="s">
        <v>102</v>
      </c>
      <c r="F4" s="31">
        <v>21</v>
      </c>
    </row>
    <row r="5" spans="1:6" x14ac:dyDescent="0.3">
      <c r="A5" s="31">
        <v>6</v>
      </c>
      <c r="B5" s="31">
        <v>6</v>
      </c>
      <c r="C5" s="31">
        <v>7</v>
      </c>
      <c r="D5" s="31">
        <v>3000</v>
      </c>
      <c r="E5" s="31" t="s">
        <v>102</v>
      </c>
      <c r="F5" s="31">
        <v>21</v>
      </c>
    </row>
    <row r="6" spans="1:6" x14ac:dyDescent="0.3">
      <c r="A6" s="31">
        <v>7</v>
      </c>
      <c r="B6" s="31">
        <v>5</v>
      </c>
      <c r="C6" s="31">
        <v>7</v>
      </c>
      <c r="D6" s="31">
        <v>3000</v>
      </c>
      <c r="E6" s="31" t="s">
        <v>102</v>
      </c>
      <c r="F6" s="31">
        <v>22</v>
      </c>
    </row>
    <row r="7" spans="1:6" x14ac:dyDescent="0.3">
      <c r="A7" s="31">
        <v>8</v>
      </c>
      <c r="B7" s="31">
        <v>5</v>
      </c>
      <c r="C7" s="31">
        <v>8</v>
      </c>
      <c r="D7" s="31">
        <v>2600</v>
      </c>
      <c r="E7" s="31" t="s">
        <v>102</v>
      </c>
      <c r="F7" s="31">
        <v>22</v>
      </c>
    </row>
    <row r="8" spans="1:6" x14ac:dyDescent="0.3">
      <c r="A8" s="31">
        <v>9</v>
      </c>
      <c r="B8" s="31">
        <v>7</v>
      </c>
      <c r="C8" s="31">
        <v>8</v>
      </c>
      <c r="D8" s="31">
        <v>1800</v>
      </c>
      <c r="E8" s="31" t="s">
        <v>102</v>
      </c>
      <c r="F8" s="31">
        <v>24</v>
      </c>
    </row>
    <row r="9" spans="1:6" x14ac:dyDescent="0.3">
      <c r="A9" s="31">
        <v>10</v>
      </c>
      <c r="B9" s="31">
        <v>6</v>
      </c>
      <c r="C9" s="31">
        <v>10</v>
      </c>
      <c r="D9" s="31">
        <v>3000</v>
      </c>
      <c r="E9" s="31" t="s">
        <v>97</v>
      </c>
      <c r="F9" s="31">
        <v>21</v>
      </c>
    </row>
    <row r="10" spans="1:6" x14ac:dyDescent="0.3">
      <c r="A10" s="31">
        <v>11</v>
      </c>
      <c r="B10" s="31">
        <v>6</v>
      </c>
      <c r="C10" s="31">
        <v>12</v>
      </c>
      <c r="D10" s="31">
        <v>3000</v>
      </c>
      <c r="E10" s="31" t="s">
        <v>97</v>
      </c>
      <c r="F10" s="31">
        <v>21</v>
      </c>
    </row>
    <row r="11" spans="1:6" x14ac:dyDescent="0.3">
      <c r="A11" s="31">
        <v>12</v>
      </c>
      <c r="B11" s="31">
        <v>5</v>
      </c>
      <c r="C11" s="31">
        <v>13</v>
      </c>
      <c r="D11" s="31">
        <v>3000</v>
      </c>
      <c r="E11" s="31" t="s">
        <v>102</v>
      </c>
      <c r="F11" s="31">
        <v>22</v>
      </c>
    </row>
    <row r="12" spans="1:6" x14ac:dyDescent="0.3">
      <c r="A12" s="31">
        <v>13</v>
      </c>
      <c r="B12" s="31">
        <v>6</v>
      </c>
      <c r="C12" s="31">
        <v>17</v>
      </c>
      <c r="D12" s="31">
        <v>3000</v>
      </c>
      <c r="E12" s="31" t="s">
        <v>97</v>
      </c>
      <c r="F12" s="31">
        <v>21</v>
      </c>
    </row>
    <row r="13" spans="1:6" x14ac:dyDescent="0.3">
      <c r="A13" s="31">
        <v>14</v>
      </c>
      <c r="B13" s="31">
        <v>5</v>
      </c>
      <c r="C13" s="31">
        <v>18</v>
      </c>
      <c r="D13" s="31">
        <v>3000</v>
      </c>
      <c r="E13" s="31" t="s">
        <v>102</v>
      </c>
      <c r="F13" s="31">
        <v>22</v>
      </c>
    </row>
    <row r="14" spans="1:6" x14ac:dyDescent="0.3">
      <c r="A14" s="31">
        <v>15</v>
      </c>
      <c r="B14" s="31">
        <v>5</v>
      </c>
      <c r="C14" s="31">
        <v>19</v>
      </c>
      <c r="D14" s="31">
        <v>6000</v>
      </c>
      <c r="E14" s="31" t="s">
        <v>97</v>
      </c>
      <c r="F14" s="31">
        <v>22</v>
      </c>
    </row>
    <row r="15" spans="1:6" x14ac:dyDescent="0.3">
      <c r="A15" s="31">
        <v>16</v>
      </c>
      <c r="B15" s="31">
        <v>5</v>
      </c>
      <c r="C15" s="31">
        <v>20</v>
      </c>
      <c r="D15" s="31">
        <v>3000</v>
      </c>
      <c r="E15" s="31" t="s">
        <v>102</v>
      </c>
      <c r="F15" s="31">
        <v>22</v>
      </c>
    </row>
    <row r="16" spans="1:6" x14ac:dyDescent="0.3">
      <c r="A16" s="31">
        <v>17</v>
      </c>
      <c r="B16" s="31">
        <v>2</v>
      </c>
      <c r="C16" s="31">
        <v>20</v>
      </c>
      <c r="D16" s="31">
        <v>1800</v>
      </c>
      <c r="E16" s="31" t="s">
        <v>102</v>
      </c>
      <c r="F16" s="31">
        <v>27</v>
      </c>
    </row>
    <row r="17" spans="1:6" x14ac:dyDescent="0.3">
      <c r="A17" s="31">
        <v>18</v>
      </c>
      <c r="B17" s="31">
        <v>5</v>
      </c>
      <c r="C17" s="31">
        <v>21</v>
      </c>
      <c r="D17" s="31">
        <v>800</v>
      </c>
      <c r="E17" s="31" t="s">
        <v>102</v>
      </c>
      <c r="F17" s="31">
        <v>22</v>
      </c>
    </row>
    <row r="18" spans="1:6" x14ac:dyDescent="0.3">
      <c r="A18" s="31">
        <v>19</v>
      </c>
      <c r="B18" s="31">
        <v>5</v>
      </c>
      <c r="C18" s="31">
        <v>23</v>
      </c>
      <c r="D18" s="31">
        <v>3000</v>
      </c>
      <c r="E18" s="31" t="s">
        <v>102</v>
      </c>
      <c r="F18" s="31">
        <v>22</v>
      </c>
    </row>
    <row r="19" spans="1:6" x14ac:dyDescent="0.3">
      <c r="A19" s="31">
        <v>20</v>
      </c>
      <c r="B19" s="31">
        <v>5</v>
      </c>
      <c r="C19" s="31">
        <v>25</v>
      </c>
      <c r="D19" s="31">
        <v>1900</v>
      </c>
      <c r="E19" s="31" t="s">
        <v>102</v>
      </c>
      <c r="F19" s="31">
        <v>22</v>
      </c>
    </row>
    <row r="20" spans="1:6" x14ac:dyDescent="0.3">
      <c r="A20" s="31">
        <v>21</v>
      </c>
      <c r="B20" s="31">
        <v>2</v>
      </c>
      <c r="C20" s="31">
        <v>25</v>
      </c>
      <c r="D20" s="31">
        <v>1900</v>
      </c>
      <c r="E20" s="31" t="s">
        <v>102</v>
      </c>
      <c r="F20" s="31">
        <v>27</v>
      </c>
    </row>
    <row r="21" spans="1:6" x14ac:dyDescent="0.3">
      <c r="A21" s="31">
        <v>22</v>
      </c>
      <c r="B21" s="31">
        <v>2</v>
      </c>
      <c r="C21" s="31">
        <v>26</v>
      </c>
      <c r="D21" s="31">
        <v>1900</v>
      </c>
      <c r="E21" s="31" t="s">
        <v>102</v>
      </c>
      <c r="F21" s="31">
        <v>27</v>
      </c>
    </row>
    <row r="22" spans="1:6" x14ac:dyDescent="0.3">
      <c r="A22" s="31">
        <v>23</v>
      </c>
      <c r="B22" s="31">
        <v>3</v>
      </c>
      <c r="C22" s="31">
        <v>27</v>
      </c>
      <c r="D22" s="31">
        <v>1900</v>
      </c>
      <c r="E22" s="31" t="s">
        <v>102</v>
      </c>
      <c r="F22" s="31">
        <v>23</v>
      </c>
    </row>
    <row r="23" spans="1:6" x14ac:dyDescent="0.3">
      <c r="A23" s="31">
        <v>24</v>
      </c>
      <c r="B23" s="31">
        <v>7</v>
      </c>
      <c r="C23" s="31">
        <v>27</v>
      </c>
      <c r="D23" s="31">
        <v>1900</v>
      </c>
      <c r="E23" s="31" t="s">
        <v>102</v>
      </c>
      <c r="F23" s="31">
        <v>24</v>
      </c>
    </row>
    <row r="24" spans="1:6" x14ac:dyDescent="0.3">
      <c r="A24" s="31">
        <v>25</v>
      </c>
      <c r="B24" s="31">
        <v>6</v>
      </c>
      <c r="C24" s="31">
        <v>28</v>
      </c>
      <c r="D24" s="31">
        <v>3000</v>
      </c>
      <c r="E24" s="31" t="s">
        <v>102</v>
      </c>
      <c r="F24" s="31">
        <v>21</v>
      </c>
    </row>
    <row r="25" spans="1:6" x14ac:dyDescent="0.3">
      <c r="A25" s="31">
        <v>26</v>
      </c>
      <c r="B25" s="31">
        <v>4</v>
      </c>
      <c r="C25" s="31">
        <v>28</v>
      </c>
      <c r="D25" s="31">
        <v>19000</v>
      </c>
      <c r="E25" s="31" t="s">
        <v>97</v>
      </c>
      <c r="F25" s="31">
        <v>26</v>
      </c>
    </row>
    <row r="26" spans="1:6" x14ac:dyDescent="0.3">
      <c r="A26" s="31">
        <v>27</v>
      </c>
      <c r="B26" s="31">
        <v>6</v>
      </c>
      <c r="C26" s="31">
        <v>31</v>
      </c>
      <c r="D26" s="31">
        <v>6000</v>
      </c>
      <c r="E26" s="31" t="s">
        <v>97</v>
      </c>
      <c r="F26" s="31">
        <v>21</v>
      </c>
    </row>
    <row r="27" spans="1:6" x14ac:dyDescent="0.3">
      <c r="A27" s="31">
        <v>28</v>
      </c>
      <c r="B27" s="31">
        <v>5</v>
      </c>
      <c r="C27" s="31">
        <v>31</v>
      </c>
      <c r="D27" s="31">
        <v>900</v>
      </c>
      <c r="E27" s="31" t="s">
        <v>102</v>
      </c>
      <c r="F27" s="31">
        <v>22</v>
      </c>
    </row>
    <row r="28" spans="1:6" x14ac:dyDescent="0.3">
      <c r="A28" s="31">
        <v>29</v>
      </c>
      <c r="B28" s="31">
        <v>5</v>
      </c>
      <c r="C28" s="31">
        <v>32</v>
      </c>
      <c r="D28" s="31">
        <v>900</v>
      </c>
      <c r="E28" s="31" t="s">
        <v>102</v>
      </c>
      <c r="F28" s="31">
        <v>22</v>
      </c>
    </row>
    <row r="29" spans="1:6" x14ac:dyDescent="0.3">
      <c r="A29" s="31">
        <v>30</v>
      </c>
      <c r="B29" s="31">
        <v>6</v>
      </c>
      <c r="C29" s="31">
        <v>37</v>
      </c>
      <c r="D29" s="31">
        <v>3000</v>
      </c>
      <c r="E29" s="31" t="s">
        <v>97</v>
      </c>
      <c r="F29" s="31">
        <v>21</v>
      </c>
    </row>
    <row r="30" spans="1:6" x14ac:dyDescent="0.3">
      <c r="A30" s="31">
        <v>31</v>
      </c>
      <c r="B30" s="31">
        <v>6</v>
      </c>
      <c r="C30" s="31">
        <v>42</v>
      </c>
      <c r="D30" s="31">
        <v>3000</v>
      </c>
      <c r="E30" s="31" t="s">
        <v>102</v>
      </c>
      <c r="F30" s="31">
        <v>21</v>
      </c>
    </row>
    <row r="31" spans="1:6" x14ac:dyDescent="0.3">
      <c r="A31" s="31">
        <v>32</v>
      </c>
      <c r="B31" s="31">
        <v>3</v>
      </c>
      <c r="C31" s="31">
        <v>42</v>
      </c>
      <c r="D31" s="31">
        <v>27100</v>
      </c>
      <c r="E31" s="31" t="s">
        <v>97</v>
      </c>
      <c r="F31" s="31">
        <v>23</v>
      </c>
    </row>
    <row r="32" spans="1:6" x14ac:dyDescent="0.3">
      <c r="A32" s="31">
        <v>33</v>
      </c>
      <c r="B32" s="31">
        <v>2</v>
      </c>
      <c r="C32" s="31">
        <v>43</v>
      </c>
      <c r="D32" s="31">
        <v>1900</v>
      </c>
      <c r="E32" s="31" t="s">
        <v>102</v>
      </c>
      <c r="F32" s="31">
        <v>27</v>
      </c>
    </row>
    <row r="33" spans="1:6" x14ac:dyDescent="0.3">
      <c r="A33" s="31">
        <v>34</v>
      </c>
      <c r="B33" s="31">
        <v>5</v>
      </c>
      <c r="C33" s="31">
        <v>52</v>
      </c>
      <c r="D33" s="31">
        <v>3000</v>
      </c>
      <c r="E33" s="31" t="s">
        <v>97</v>
      </c>
      <c r="F33" s="31">
        <v>22</v>
      </c>
    </row>
    <row r="34" spans="1:6" x14ac:dyDescent="0.3">
      <c r="A34">
        <v>35</v>
      </c>
      <c r="B34">
        <v>3</v>
      </c>
      <c r="C34">
        <v>53</v>
      </c>
      <c r="D34">
        <v>3600</v>
      </c>
      <c r="E34" s="31" t="s">
        <v>102</v>
      </c>
      <c r="F34">
        <v>23</v>
      </c>
    </row>
    <row r="35" spans="1:6" x14ac:dyDescent="0.3">
      <c r="A35">
        <v>36</v>
      </c>
      <c r="B35">
        <v>7</v>
      </c>
      <c r="C35">
        <v>53</v>
      </c>
      <c r="D35">
        <v>3600</v>
      </c>
      <c r="E35" s="31" t="s">
        <v>102</v>
      </c>
      <c r="F35">
        <v>24</v>
      </c>
    </row>
    <row r="36" spans="1:6" x14ac:dyDescent="0.3">
      <c r="A36">
        <v>37</v>
      </c>
      <c r="B36">
        <v>1</v>
      </c>
      <c r="C36">
        <v>53</v>
      </c>
      <c r="D36">
        <v>4800</v>
      </c>
      <c r="E36" s="31" t="s">
        <v>102</v>
      </c>
      <c r="F36">
        <v>25</v>
      </c>
    </row>
    <row r="37" spans="1:6" x14ac:dyDescent="0.3">
      <c r="A37">
        <v>38</v>
      </c>
      <c r="B37">
        <v>3</v>
      </c>
      <c r="C37">
        <v>55</v>
      </c>
      <c r="D37">
        <v>2000</v>
      </c>
      <c r="E37" s="31" t="s">
        <v>102</v>
      </c>
      <c r="F37">
        <v>23</v>
      </c>
    </row>
    <row r="38" spans="1:6" x14ac:dyDescent="0.3">
      <c r="A38">
        <v>39</v>
      </c>
      <c r="B38">
        <v>2</v>
      </c>
      <c r="C38">
        <v>55</v>
      </c>
      <c r="D38">
        <v>2000</v>
      </c>
      <c r="E38" s="31" t="s">
        <v>102</v>
      </c>
      <c r="F38">
        <v>27</v>
      </c>
    </row>
    <row r="39" spans="1:6" x14ac:dyDescent="0.3">
      <c r="A39">
        <v>40</v>
      </c>
      <c r="B39">
        <v>2</v>
      </c>
      <c r="C39">
        <v>56</v>
      </c>
      <c r="D39">
        <v>1000</v>
      </c>
      <c r="E39" s="31" t="s">
        <v>102</v>
      </c>
      <c r="F39">
        <v>27</v>
      </c>
    </row>
    <row r="40" spans="1:6" x14ac:dyDescent="0.3">
      <c r="A40">
        <v>41</v>
      </c>
      <c r="B40">
        <v>7</v>
      </c>
      <c r="C40">
        <v>57</v>
      </c>
      <c r="D40">
        <v>2000</v>
      </c>
      <c r="E40" s="31" t="s">
        <v>102</v>
      </c>
      <c r="F40">
        <v>24</v>
      </c>
    </row>
    <row r="41" spans="1:6" x14ac:dyDescent="0.3">
      <c r="A41">
        <v>42</v>
      </c>
      <c r="B41">
        <v>5</v>
      </c>
      <c r="C41">
        <v>58</v>
      </c>
      <c r="D41">
        <v>3500</v>
      </c>
      <c r="E41" s="31" t="s">
        <v>102</v>
      </c>
      <c r="F41">
        <v>22</v>
      </c>
    </row>
    <row r="42" spans="1:6" x14ac:dyDescent="0.3">
      <c r="A42">
        <v>43</v>
      </c>
      <c r="B42">
        <v>6</v>
      </c>
      <c r="C42">
        <v>60</v>
      </c>
      <c r="D42">
        <v>3000</v>
      </c>
      <c r="E42" s="31" t="s">
        <v>97</v>
      </c>
      <c r="F42">
        <v>21</v>
      </c>
    </row>
    <row r="43" spans="1:6" x14ac:dyDescent="0.3">
      <c r="A43">
        <v>44</v>
      </c>
      <c r="B43">
        <v>5</v>
      </c>
      <c r="C43">
        <v>60</v>
      </c>
      <c r="D43">
        <v>3000</v>
      </c>
      <c r="E43" s="31" t="s">
        <v>97</v>
      </c>
      <c r="F43">
        <v>22</v>
      </c>
    </row>
    <row r="44" spans="1:6" x14ac:dyDescent="0.3">
      <c r="A44">
        <v>45</v>
      </c>
      <c r="B44">
        <v>6</v>
      </c>
      <c r="C44">
        <v>61</v>
      </c>
      <c r="D44">
        <v>6000</v>
      </c>
      <c r="E44" s="31" t="s">
        <v>97</v>
      </c>
      <c r="F44">
        <v>21</v>
      </c>
    </row>
    <row r="45" spans="1:6" x14ac:dyDescent="0.3">
      <c r="A45">
        <v>46</v>
      </c>
      <c r="B45">
        <v>6</v>
      </c>
      <c r="C45">
        <v>65</v>
      </c>
      <c r="D45">
        <v>3000</v>
      </c>
      <c r="E45" s="31" t="s">
        <v>97</v>
      </c>
      <c r="F45">
        <v>21</v>
      </c>
    </row>
    <row r="46" spans="1:6" x14ac:dyDescent="0.3">
      <c r="A46">
        <v>47</v>
      </c>
      <c r="B46">
        <v>6</v>
      </c>
      <c r="C46">
        <v>67</v>
      </c>
      <c r="D46">
        <v>3000</v>
      </c>
      <c r="E46" s="31" t="s">
        <v>97</v>
      </c>
      <c r="F46">
        <v>21</v>
      </c>
    </row>
    <row r="47" spans="1:6" x14ac:dyDescent="0.3">
      <c r="A47">
        <v>48</v>
      </c>
      <c r="B47">
        <v>4</v>
      </c>
      <c r="C47">
        <v>68</v>
      </c>
      <c r="D47">
        <v>1000</v>
      </c>
      <c r="E47" s="31" t="s">
        <v>102</v>
      </c>
      <c r="F47">
        <v>26</v>
      </c>
    </row>
    <row r="48" spans="1:6" x14ac:dyDescent="0.3">
      <c r="A48">
        <v>49</v>
      </c>
      <c r="B48">
        <v>3</v>
      </c>
      <c r="C48">
        <v>69</v>
      </c>
      <c r="D48">
        <v>15000</v>
      </c>
      <c r="E48" s="31" t="s">
        <v>97</v>
      </c>
      <c r="F48">
        <v>23</v>
      </c>
    </row>
    <row r="49" spans="1:6" x14ac:dyDescent="0.3">
      <c r="A49">
        <v>50</v>
      </c>
      <c r="B49">
        <v>4</v>
      </c>
      <c r="C49">
        <v>69</v>
      </c>
      <c r="D49">
        <v>15000</v>
      </c>
      <c r="E49" s="31" t="s">
        <v>97</v>
      </c>
      <c r="F49">
        <v>26</v>
      </c>
    </row>
    <row r="50" spans="1:6" x14ac:dyDescent="0.3">
      <c r="A50">
        <v>51</v>
      </c>
      <c r="B50">
        <v>2</v>
      </c>
      <c r="C50">
        <v>69</v>
      </c>
      <c r="D50">
        <v>15000</v>
      </c>
      <c r="E50" s="31" t="s">
        <v>97</v>
      </c>
      <c r="F50">
        <v>27</v>
      </c>
    </row>
    <row r="51" spans="1:6" x14ac:dyDescent="0.3">
      <c r="A51">
        <v>52</v>
      </c>
      <c r="B51">
        <v>2</v>
      </c>
      <c r="C51">
        <v>73</v>
      </c>
      <c r="D51">
        <v>500</v>
      </c>
      <c r="E51" s="31" t="s">
        <v>102</v>
      </c>
      <c r="F51">
        <v>27</v>
      </c>
    </row>
    <row r="52" spans="1:6" x14ac:dyDescent="0.3">
      <c r="A52">
        <v>53</v>
      </c>
      <c r="B52">
        <v>5</v>
      </c>
      <c r="C52">
        <v>74</v>
      </c>
      <c r="D52">
        <v>3200</v>
      </c>
      <c r="E52" s="31" t="s">
        <v>97</v>
      </c>
      <c r="F52">
        <v>22</v>
      </c>
    </row>
    <row r="53" spans="1:6" x14ac:dyDescent="0.3">
      <c r="A53">
        <v>54</v>
      </c>
      <c r="B53">
        <v>2</v>
      </c>
      <c r="C53">
        <v>74</v>
      </c>
      <c r="D53">
        <v>3200</v>
      </c>
      <c r="E53" s="31" t="s">
        <v>97</v>
      </c>
      <c r="F53">
        <v>27</v>
      </c>
    </row>
    <row r="54" spans="1:6" x14ac:dyDescent="0.3">
      <c r="A54">
        <v>55</v>
      </c>
      <c r="B54">
        <v>5</v>
      </c>
      <c r="C54">
        <v>75</v>
      </c>
      <c r="D54">
        <v>500</v>
      </c>
      <c r="E54" s="31" t="s">
        <v>102</v>
      </c>
      <c r="F54">
        <v>22</v>
      </c>
    </row>
    <row r="55" spans="1:6" x14ac:dyDescent="0.3">
      <c r="A55">
        <v>56</v>
      </c>
      <c r="B55">
        <v>4</v>
      </c>
      <c r="C55">
        <v>76</v>
      </c>
      <c r="D55">
        <v>5000</v>
      </c>
      <c r="E55" s="31" t="s">
        <v>102</v>
      </c>
      <c r="F55">
        <v>26</v>
      </c>
    </row>
    <row r="56" spans="1:6" x14ac:dyDescent="0.3">
      <c r="A56">
        <v>57</v>
      </c>
      <c r="B56">
        <v>6</v>
      </c>
      <c r="C56">
        <v>77</v>
      </c>
      <c r="D56">
        <v>3000</v>
      </c>
      <c r="E56" s="31" t="s">
        <v>97</v>
      </c>
      <c r="F56">
        <v>21</v>
      </c>
    </row>
    <row r="57" spans="1:6" x14ac:dyDescent="0.3">
      <c r="A57">
        <v>58</v>
      </c>
      <c r="B57">
        <v>5</v>
      </c>
      <c r="C57">
        <v>78</v>
      </c>
      <c r="D57">
        <v>6000</v>
      </c>
      <c r="E57" s="31" t="s">
        <v>102</v>
      </c>
      <c r="F57">
        <v>22</v>
      </c>
    </row>
    <row r="58" spans="1:6" x14ac:dyDescent="0.3">
      <c r="A58">
        <v>59</v>
      </c>
      <c r="B58">
        <v>5</v>
      </c>
      <c r="C58">
        <v>79</v>
      </c>
      <c r="D58">
        <v>500</v>
      </c>
      <c r="E58" s="31" t="s">
        <v>102</v>
      </c>
      <c r="F58">
        <v>22</v>
      </c>
    </row>
    <row r="59" spans="1:6" x14ac:dyDescent="0.3">
      <c r="A59">
        <v>60</v>
      </c>
      <c r="B59">
        <v>5</v>
      </c>
      <c r="C59">
        <v>80</v>
      </c>
      <c r="D59">
        <v>2500</v>
      </c>
      <c r="E59" s="31" t="s">
        <v>102</v>
      </c>
      <c r="F59">
        <v>22</v>
      </c>
    </row>
    <row r="60" spans="1:6" x14ac:dyDescent="0.3">
      <c r="A60">
        <v>61</v>
      </c>
      <c r="B60">
        <v>5</v>
      </c>
      <c r="C60">
        <v>86</v>
      </c>
      <c r="D60">
        <v>500</v>
      </c>
      <c r="E60" s="31" t="s">
        <v>102</v>
      </c>
      <c r="F60">
        <v>22</v>
      </c>
    </row>
    <row r="61" spans="1:6" x14ac:dyDescent="0.3">
      <c r="A61">
        <v>62</v>
      </c>
      <c r="B61">
        <v>5</v>
      </c>
      <c r="C61">
        <v>87</v>
      </c>
      <c r="D61">
        <v>500</v>
      </c>
      <c r="E61" s="31" t="s">
        <v>102</v>
      </c>
      <c r="F61">
        <v>22</v>
      </c>
    </row>
    <row r="62" spans="1:6" x14ac:dyDescent="0.3">
      <c r="A62">
        <v>63</v>
      </c>
      <c r="B62">
        <v>5</v>
      </c>
      <c r="C62">
        <v>88</v>
      </c>
      <c r="D62">
        <v>3500</v>
      </c>
      <c r="E62" s="31" t="s">
        <v>102</v>
      </c>
      <c r="F62">
        <v>22</v>
      </c>
    </row>
    <row r="63" spans="1:6" x14ac:dyDescent="0.3">
      <c r="A63">
        <v>64</v>
      </c>
      <c r="B63">
        <v>5</v>
      </c>
      <c r="C63">
        <v>90</v>
      </c>
      <c r="D63">
        <v>2000</v>
      </c>
      <c r="E63" s="31" t="s">
        <v>102</v>
      </c>
      <c r="F63">
        <v>22</v>
      </c>
    </row>
    <row r="64" spans="1:6" x14ac:dyDescent="0.3">
      <c r="A64">
        <v>65</v>
      </c>
      <c r="B64">
        <v>6</v>
      </c>
      <c r="C64">
        <v>91</v>
      </c>
      <c r="D64">
        <v>500</v>
      </c>
      <c r="E64" s="31" t="s">
        <v>102</v>
      </c>
      <c r="F64">
        <v>21</v>
      </c>
    </row>
    <row r="65" spans="1:6" x14ac:dyDescent="0.3">
      <c r="A65">
        <v>66</v>
      </c>
      <c r="B65">
        <v>5</v>
      </c>
      <c r="C65">
        <v>92</v>
      </c>
      <c r="D65">
        <v>500</v>
      </c>
      <c r="E65" s="31" t="s">
        <v>102</v>
      </c>
      <c r="F65">
        <v>22</v>
      </c>
    </row>
    <row r="66" spans="1:6" x14ac:dyDescent="0.3">
      <c r="A66">
        <v>67</v>
      </c>
      <c r="B66">
        <v>3</v>
      </c>
      <c r="C66">
        <v>92</v>
      </c>
      <c r="D66">
        <v>2500</v>
      </c>
      <c r="E66" s="31" t="s">
        <v>97</v>
      </c>
      <c r="F66">
        <v>23</v>
      </c>
    </row>
    <row r="67" spans="1:6" x14ac:dyDescent="0.3">
      <c r="A67">
        <v>68</v>
      </c>
      <c r="B67">
        <v>4</v>
      </c>
      <c r="C67">
        <v>98</v>
      </c>
      <c r="D67">
        <v>1100</v>
      </c>
      <c r="E67" s="31" t="s">
        <v>102</v>
      </c>
      <c r="F67">
        <v>26</v>
      </c>
    </row>
    <row r="68" spans="1:6" x14ac:dyDescent="0.3">
      <c r="A68">
        <v>69</v>
      </c>
      <c r="B68">
        <v>5</v>
      </c>
      <c r="C68">
        <v>99</v>
      </c>
      <c r="D68">
        <v>500</v>
      </c>
      <c r="E68" s="31" t="s">
        <v>102</v>
      </c>
      <c r="F68">
        <v>22</v>
      </c>
    </row>
    <row r="69" spans="1:6" x14ac:dyDescent="0.3">
      <c r="A69">
        <v>70</v>
      </c>
      <c r="B69">
        <v>7</v>
      </c>
      <c r="C69">
        <v>99</v>
      </c>
      <c r="D69">
        <v>500</v>
      </c>
      <c r="E69" s="31" t="s">
        <v>102</v>
      </c>
      <c r="F69">
        <v>24</v>
      </c>
    </row>
    <row r="70" spans="1:6" x14ac:dyDescent="0.3">
      <c r="A70">
        <v>71</v>
      </c>
      <c r="B70">
        <v>5</v>
      </c>
      <c r="C70">
        <v>100</v>
      </c>
      <c r="D70">
        <v>500</v>
      </c>
      <c r="E70" s="31" t="s">
        <v>102</v>
      </c>
      <c r="F70">
        <v>22</v>
      </c>
    </row>
    <row r="71" spans="1:6" x14ac:dyDescent="0.3">
      <c r="A71">
        <v>72</v>
      </c>
      <c r="B71">
        <v>5</v>
      </c>
      <c r="C71">
        <v>101</v>
      </c>
      <c r="D71">
        <v>500</v>
      </c>
      <c r="E71" s="31" t="s">
        <v>102</v>
      </c>
      <c r="F71">
        <v>22</v>
      </c>
    </row>
    <row r="72" spans="1:6" x14ac:dyDescent="0.3">
      <c r="A72">
        <v>73</v>
      </c>
      <c r="B72">
        <v>2</v>
      </c>
      <c r="C72">
        <v>101</v>
      </c>
      <c r="D72">
        <v>300</v>
      </c>
      <c r="E72" s="31" t="s">
        <v>102</v>
      </c>
      <c r="F72">
        <v>27</v>
      </c>
    </row>
    <row r="73" spans="1:6" x14ac:dyDescent="0.3">
      <c r="A73">
        <v>74</v>
      </c>
      <c r="B73">
        <v>4</v>
      </c>
      <c r="C73">
        <v>102</v>
      </c>
      <c r="D73">
        <v>14000</v>
      </c>
      <c r="E73" s="31" t="s">
        <v>102</v>
      </c>
      <c r="F73">
        <v>26</v>
      </c>
    </row>
    <row r="74" spans="1:6" x14ac:dyDescent="0.3">
      <c r="A74">
        <v>75</v>
      </c>
      <c r="B74">
        <v>2</v>
      </c>
      <c r="C74">
        <v>102</v>
      </c>
      <c r="D74">
        <v>5000</v>
      </c>
      <c r="E74" s="31" t="s">
        <v>97</v>
      </c>
      <c r="F74">
        <v>27</v>
      </c>
    </row>
    <row r="75" spans="1:6" x14ac:dyDescent="0.3">
      <c r="A75">
        <v>76</v>
      </c>
      <c r="B75">
        <v>5</v>
      </c>
      <c r="C75">
        <v>103</v>
      </c>
      <c r="D75">
        <v>500</v>
      </c>
      <c r="E75" s="31" t="s">
        <v>102</v>
      </c>
      <c r="F75">
        <v>22</v>
      </c>
    </row>
    <row r="76" spans="1:6" x14ac:dyDescent="0.3">
      <c r="A76">
        <v>77</v>
      </c>
      <c r="B76">
        <v>3</v>
      </c>
      <c r="C76">
        <v>103</v>
      </c>
      <c r="D76">
        <v>4000</v>
      </c>
      <c r="E76" s="31" t="s">
        <v>97</v>
      </c>
      <c r="F76">
        <v>23</v>
      </c>
    </row>
    <row r="77" spans="1:6" x14ac:dyDescent="0.3">
      <c r="A77">
        <v>78</v>
      </c>
      <c r="B77">
        <v>2</v>
      </c>
      <c r="C77">
        <v>103</v>
      </c>
      <c r="D77">
        <v>1100</v>
      </c>
      <c r="E77" s="31" t="s">
        <v>102</v>
      </c>
      <c r="F77">
        <v>27</v>
      </c>
    </row>
    <row r="78" spans="1:6" x14ac:dyDescent="0.3">
      <c r="A78">
        <v>79</v>
      </c>
      <c r="B78">
        <v>5</v>
      </c>
      <c r="C78">
        <v>104</v>
      </c>
      <c r="D78">
        <v>500</v>
      </c>
      <c r="E78" s="31" t="s">
        <v>102</v>
      </c>
      <c r="F78">
        <v>22</v>
      </c>
    </row>
    <row r="79" spans="1:6" x14ac:dyDescent="0.3">
      <c r="A79">
        <v>80</v>
      </c>
      <c r="B79">
        <v>6</v>
      </c>
      <c r="C79">
        <v>107</v>
      </c>
      <c r="D79">
        <v>15000</v>
      </c>
      <c r="E79" s="31" t="s">
        <v>97</v>
      </c>
      <c r="F79">
        <v>21</v>
      </c>
    </row>
    <row r="80" spans="1:6" x14ac:dyDescent="0.3">
      <c r="A80">
        <v>81</v>
      </c>
      <c r="B80">
        <v>5</v>
      </c>
      <c r="C80">
        <v>109</v>
      </c>
      <c r="D80">
        <v>500</v>
      </c>
      <c r="E80" s="31" t="s">
        <v>102</v>
      </c>
      <c r="F80">
        <v>22</v>
      </c>
    </row>
    <row r="81" spans="1:6" x14ac:dyDescent="0.3">
      <c r="A81">
        <v>82</v>
      </c>
      <c r="B81">
        <v>5</v>
      </c>
      <c r="C81">
        <v>110</v>
      </c>
      <c r="D81">
        <v>5800</v>
      </c>
      <c r="E81" s="31" t="s">
        <v>102</v>
      </c>
      <c r="F81">
        <v>22</v>
      </c>
    </row>
    <row r="82" spans="1:6" x14ac:dyDescent="0.3">
      <c r="A82">
        <v>83</v>
      </c>
      <c r="B82">
        <v>1</v>
      </c>
      <c r="C82">
        <v>111</v>
      </c>
      <c r="D82">
        <v>1100</v>
      </c>
      <c r="E82" s="31" t="s">
        <v>102</v>
      </c>
      <c r="F82">
        <v>25</v>
      </c>
    </row>
    <row r="83" spans="1:6" x14ac:dyDescent="0.3">
      <c r="A83">
        <v>84</v>
      </c>
      <c r="B83">
        <v>2</v>
      </c>
      <c r="C83">
        <v>112</v>
      </c>
      <c r="D83">
        <v>2000</v>
      </c>
      <c r="E83" s="31" t="s">
        <v>102</v>
      </c>
      <c r="F83">
        <v>27</v>
      </c>
    </row>
    <row r="84" spans="1:6" x14ac:dyDescent="0.3">
      <c r="A84">
        <v>85</v>
      </c>
      <c r="B84">
        <v>5</v>
      </c>
      <c r="C84">
        <v>114</v>
      </c>
      <c r="D84">
        <v>3500</v>
      </c>
      <c r="E84" s="31" t="s">
        <v>102</v>
      </c>
      <c r="F84">
        <v>22</v>
      </c>
    </row>
    <row r="85" spans="1:6" x14ac:dyDescent="0.3">
      <c r="A85">
        <v>86</v>
      </c>
      <c r="B85">
        <v>1</v>
      </c>
      <c r="C85">
        <v>115</v>
      </c>
      <c r="D85">
        <v>1000</v>
      </c>
      <c r="E85" s="31" t="s">
        <v>102</v>
      </c>
      <c r="F85">
        <v>25</v>
      </c>
    </row>
    <row r="86" spans="1:6" x14ac:dyDescent="0.3">
      <c r="A86">
        <v>87</v>
      </c>
      <c r="B86">
        <v>7</v>
      </c>
      <c r="C86">
        <v>116</v>
      </c>
      <c r="D86">
        <v>2000</v>
      </c>
      <c r="E86" s="31" t="s">
        <v>102</v>
      </c>
      <c r="F86">
        <v>24</v>
      </c>
    </row>
    <row r="87" spans="1:6" x14ac:dyDescent="0.3">
      <c r="A87">
        <v>88</v>
      </c>
      <c r="B87">
        <v>1</v>
      </c>
      <c r="C87">
        <v>128</v>
      </c>
      <c r="D87">
        <v>1000</v>
      </c>
      <c r="E87" s="31" t="s">
        <v>102</v>
      </c>
      <c r="F87">
        <v>25</v>
      </c>
    </row>
    <row r="88" spans="1:6" x14ac:dyDescent="0.3">
      <c r="A88">
        <v>89</v>
      </c>
      <c r="B88">
        <v>5</v>
      </c>
      <c r="C88">
        <v>129</v>
      </c>
      <c r="D88">
        <v>500</v>
      </c>
      <c r="E88" s="31" t="s">
        <v>102</v>
      </c>
      <c r="F88">
        <v>22</v>
      </c>
    </row>
    <row r="89" spans="1:6" x14ac:dyDescent="0.3">
      <c r="A89">
        <v>90</v>
      </c>
      <c r="B89">
        <v>5</v>
      </c>
      <c r="C89">
        <v>132</v>
      </c>
      <c r="D89">
        <v>500</v>
      </c>
      <c r="E89" s="31" t="s">
        <v>102</v>
      </c>
      <c r="F89">
        <v>22</v>
      </c>
    </row>
    <row r="90" spans="1:6" x14ac:dyDescent="0.3">
      <c r="A90">
        <v>91</v>
      </c>
      <c r="B90">
        <v>6</v>
      </c>
      <c r="C90">
        <v>133</v>
      </c>
      <c r="D90">
        <v>1000</v>
      </c>
      <c r="E90" s="31" t="s">
        <v>102</v>
      </c>
      <c r="F90">
        <v>21</v>
      </c>
    </row>
    <row r="91" spans="1:6" x14ac:dyDescent="0.3">
      <c r="A91">
        <v>92</v>
      </c>
      <c r="B91">
        <v>5</v>
      </c>
      <c r="C91">
        <v>133</v>
      </c>
      <c r="D91">
        <v>500</v>
      </c>
      <c r="E91" s="31" t="s">
        <v>102</v>
      </c>
      <c r="F91">
        <v>22</v>
      </c>
    </row>
    <row r="92" spans="1:6" x14ac:dyDescent="0.3">
      <c r="A92">
        <v>93</v>
      </c>
      <c r="B92">
        <v>5</v>
      </c>
      <c r="C92">
        <v>134</v>
      </c>
      <c r="D92">
        <v>500</v>
      </c>
      <c r="E92" s="31" t="s">
        <v>102</v>
      </c>
      <c r="F92">
        <v>22</v>
      </c>
    </row>
    <row r="93" spans="1:6" x14ac:dyDescent="0.3">
      <c r="A93">
        <v>94</v>
      </c>
      <c r="B93">
        <v>4</v>
      </c>
      <c r="C93">
        <v>135</v>
      </c>
      <c r="D93">
        <v>2000</v>
      </c>
      <c r="E93" s="31" t="s">
        <v>102</v>
      </c>
      <c r="F93">
        <v>26</v>
      </c>
    </row>
    <row r="94" spans="1:6" x14ac:dyDescent="0.3">
      <c r="A94">
        <v>95</v>
      </c>
      <c r="B94">
        <v>6</v>
      </c>
      <c r="C94">
        <v>138</v>
      </c>
      <c r="D94">
        <v>4000</v>
      </c>
      <c r="E94" s="31" t="s">
        <v>97</v>
      </c>
      <c r="F94">
        <v>21</v>
      </c>
    </row>
    <row r="95" spans="1:6" x14ac:dyDescent="0.3">
      <c r="A95">
        <v>96</v>
      </c>
      <c r="B95">
        <v>2</v>
      </c>
      <c r="C95">
        <v>140</v>
      </c>
      <c r="D95">
        <v>2000</v>
      </c>
      <c r="E95" s="31" t="s">
        <v>102</v>
      </c>
      <c r="F95">
        <v>24</v>
      </c>
    </row>
    <row r="96" spans="1:6" x14ac:dyDescent="0.3">
      <c r="A96">
        <v>97</v>
      </c>
      <c r="B96">
        <v>1</v>
      </c>
      <c r="C96">
        <v>140</v>
      </c>
      <c r="D96">
        <v>1000</v>
      </c>
      <c r="E96" s="31" t="s">
        <v>102</v>
      </c>
      <c r="F96">
        <v>25</v>
      </c>
    </row>
    <row r="97" spans="1:6" x14ac:dyDescent="0.3">
      <c r="A97">
        <v>98</v>
      </c>
      <c r="B97">
        <v>8</v>
      </c>
      <c r="C97">
        <v>142</v>
      </c>
      <c r="D97">
        <v>2000</v>
      </c>
      <c r="E97" s="31" t="s">
        <v>102</v>
      </c>
      <c r="F97">
        <v>27</v>
      </c>
    </row>
    <row r="98" spans="1:6" x14ac:dyDescent="0.3">
      <c r="A98">
        <v>99</v>
      </c>
      <c r="B98">
        <v>8</v>
      </c>
      <c r="C98">
        <v>147</v>
      </c>
      <c r="D98">
        <v>1000</v>
      </c>
      <c r="E98" s="31" t="s">
        <v>102</v>
      </c>
      <c r="F98">
        <v>27</v>
      </c>
    </row>
    <row r="99" spans="1:6" x14ac:dyDescent="0.3">
      <c r="A99">
        <v>100</v>
      </c>
      <c r="B99">
        <v>5</v>
      </c>
      <c r="C99">
        <v>148</v>
      </c>
      <c r="D99">
        <v>4000</v>
      </c>
      <c r="E99" s="31" t="s">
        <v>102</v>
      </c>
      <c r="F99">
        <v>22</v>
      </c>
    </row>
    <row r="100" spans="1:6" x14ac:dyDescent="0.3">
      <c r="A100">
        <v>101</v>
      </c>
      <c r="B100">
        <v>8</v>
      </c>
      <c r="C100">
        <v>148</v>
      </c>
      <c r="D100">
        <v>500</v>
      </c>
      <c r="E100" s="31" t="s">
        <v>102</v>
      </c>
      <c r="F100">
        <v>27</v>
      </c>
    </row>
    <row r="101" spans="1:6" x14ac:dyDescent="0.3">
      <c r="A101">
        <v>102</v>
      </c>
      <c r="B101">
        <v>5</v>
      </c>
      <c r="C101">
        <v>149</v>
      </c>
      <c r="D101">
        <v>1000</v>
      </c>
      <c r="E101" s="31" t="s">
        <v>102</v>
      </c>
      <c r="F101">
        <v>22</v>
      </c>
    </row>
    <row r="102" spans="1:6" x14ac:dyDescent="0.3">
      <c r="A102">
        <v>103</v>
      </c>
      <c r="B102">
        <v>6</v>
      </c>
      <c r="C102">
        <v>150</v>
      </c>
      <c r="D102">
        <v>4100</v>
      </c>
      <c r="E102" s="31" t="s">
        <v>102</v>
      </c>
      <c r="F102">
        <v>21</v>
      </c>
    </row>
    <row r="103" spans="1:6" x14ac:dyDescent="0.3">
      <c r="A103">
        <v>104</v>
      </c>
      <c r="B103">
        <v>5</v>
      </c>
      <c r="C103">
        <v>150</v>
      </c>
      <c r="D103">
        <v>500</v>
      </c>
      <c r="E103" s="31" t="s">
        <v>102</v>
      </c>
      <c r="F103">
        <v>22</v>
      </c>
    </row>
    <row r="104" spans="1:6" x14ac:dyDescent="0.3">
      <c r="A104">
        <v>105</v>
      </c>
      <c r="B104">
        <v>5</v>
      </c>
      <c r="C104">
        <v>153</v>
      </c>
      <c r="D104">
        <v>2100</v>
      </c>
      <c r="E104" s="31" t="s">
        <v>102</v>
      </c>
      <c r="F104">
        <v>22</v>
      </c>
    </row>
    <row r="105" spans="1:6" x14ac:dyDescent="0.3">
      <c r="A105">
        <v>106</v>
      </c>
      <c r="B105">
        <v>8</v>
      </c>
      <c r="C105">
        <v>156</v>
      </c>
      <c r="D105">
        <v>1100</v>
      </c>
      <c r="E105" s="31" t="s">
        <v>102</v>
      </c>
      <c r="F105">
        <v>27</v>
      </c>
    </row>
    <row r="106" spans="1:6" x14ac:dyDescent="0.3">
      <c r="A106">
        <v>107</v>
      </c>
      <c r="B106">
        <v>6</v>
      </c>
      <c r="C106">
        <v>158</v>
      </c>
      <c r="D106">
        <v>4000</v>
      </c>
      <c r="E106" s="31" t="s">
        <v>97</v>
      </c>
      <c r="F106">
        <v>21</v>
      </c>
    </row>
    <row r="107" spans="1:6" x14ac:dyDescent="0.3">
      <c r="A107">
        <v>108</v>
      </c>
      <c r="B107">
        <v>3</v>
      </c>
      <c r="C107">
        <v>158</v>
      </c>
      <c r="D107">
        <v>4000</v>
      </c>
      <c r="E107" s="31" t="s">
        <v>97</v>
      </c>
      <c r="F107">
        <v>23</v>
      </c>
    </row>
    <row r="108" spans="1:6" x14ac:dyDescent="0.3">
      <c r="A108">
        <v>109</v>
      </c>
      <c r="B108">
        <v>6</v>
      </c>
      <c r="C108">
        <v>160</v>
      </c>
      <c r="D108">
        <v>4000</v>
      </c>
      <c r="E108" s="31" t="s">
        <v>97</v>
      </c>
      <c r="F108">
        <v>21</v>
      </c>
    </row>
    <row r="109" spans="1:6" x14ac:dyDescent="0.3">
      <c r="A109">
        <v>110</v>
      </c>
      <c r="B109">
        <v>8</v>
      </c>
      <c r="C109">
        <v>160</v>
      </c>
      <c r="D109">
        <v>4000</v>
      </c>
      <c r="E109" s="31" t="s">
        <v>97</v>
      </c>
      <c r="F109">
        <v>27</v>
      </c>
    </row>
    <row r="110" spans="1:6" x14ac:dyDescent="0.3">
      <c r="A110">
        <v>111</v>
      </c>
      <c r="B110">
        <v>1</v>
      </c>
      <c r="C110">
        <v>162</v>
      </c>
      <c r="D110">
        <v>3000</v>
      </c>
      <c r="E110" s="31" t="s">
        <v>102</v>
      </c>
      <c r="F110">
        <v>25</v>
      </c>
    </row>
    <row r="111" spans="1:6" x14ac:dyDescent="0.3">
      <c r="A111">
        <v>112</v>
      </c>
      <c r="B111">
        <v>3</v>
      </c>
      <c r="C111">
        <v>164</v>
      </c>
      <c r="D111">
        <v>2100</v>
      </c>
      <c r="E111" s="31" t="s">
        <v>102</v>
      </c>
      <c r="F111">
        <v>23</v>
      </c>
    </row>
    <row r="112" spans="1:6" x14ac:dyDescent="0.3">
      <c r="A112">
        <v>113</v>
      </c>
      <c r="B112">
        <v>6</v>
      </c>
      <c r="C112">
        <v>165</v>
      </c>
      <c r="D112">
        <v>4400</v>
      </c>
      <c r="E112" s="31" t="s">
        <v>102</v>
      </c>
      <c r="F112">
        <v>21</v>
      </c>
    </row>
    <row r="113" spans="1:6" x14ac:dyDescent="0.3">
      <c r="A113">
        <v>114</v>
      </c>
      <c r="B113">
        <v>6</v>
      </c>
      <c r="C113">
        <v>176</v>
      </c>
      <c r="D113">
        <v>4000</v>
      </c>
      <c r="E113" s="31" t="s">
        <v>97</v>
      </c>
      <c r="F113">
        <v>21</v>
      </c>
    </row>
    <row r="114" spans="1:6" x14ac:dyDescent="0.3">
      <c r="A114">
        <v>115</v>
      </c>
      <c r="B114">
        <v>5</v>
      </c>
      <c r="C114">
        <v>176</v>
      </c>
      <c r="D114">
        <v>500</v>
      </c>
      <c r="E114" s="31" t="s">
        <v>102</v>
      </c>
      <c r="F114">
        <v>22</v>
      </c>
    </row>
    <row r="115" spans="1:6" x14ac:dyDescent="0.3">
      <c r="A115">
        <v>116</v>
      </c>
      <c r="B115">
        <v>1</v>
      </c>
      <c r="C115">
        <v>176</v>
      </c>
      <c r="D115">
        <v>500</v>
      </c>
      <c r="E115" s="31" t="s">
        <v>102</v>
      </c>
      <c r="F115">
        <v>25</v>
      </c>
    </row>
    <row r="116" spans="1:6" x14ac:dyDescent="0.3">
      <c r="A116">
        <v>117</v>
      </c>
      <c r="B116">
        <v>1</v>
      </c>
      <c r="C116">
        <v>178</v>
      </c>
      <c r="D116">
        <v>500</v>
      </c>
      <c r="E116" s="31" t="s">
        <v>102</v>
      </c>
      <c r="F116">
        <v>25</v>
      </c>
    </row>
    <row r="117" spans="1:6" x14ac:dyDescent="0.3">
      <c r="A117">
        <v>118</v>
      </c>
      <c r="B117">
        <v>8</v>
      </c>
      <c r="C117">
        <v>180</v>
      </c>
      <c r="D117">
        <v>10100</v>
      </c>
      <c r="E117" s="31" t="s">
        <v>102</v>
      </c>
      <c r="F117">
        <v>27</v>
      </c>
    </row>
    <row r="118" spans="1:6" x14ac:dyDescent="0.3">
      <c r="A118">
        <v>119</v>
      </c>
      <c r="B118">
        <v>1</v>
      </c>
      <c r="C118">
        <v>181</v>
      </c>
      <c r="D118">
        <v>500</v>
      </c>
      <c r="E118" s="31" t="s">
        <v>102</v>
      </c>
      <c r="F118">
        <v>25</v>
      </c>
    </row>
    <row r="119" spans="1:6" x14ac:dyDescent="0.3">
      <c r="A119">
        <v>120</v>
      </c>
      <c r="B119">
        <v>6</v>
      </c>
      <c r="C119">
        <v>183</v>
      </c>
      <c r="D119">
        <v>10000</v>
      </c>
      <c r="E119" s="31" t="s">
        <v>102</v>
      </c>
      <c r="F119">
        <v>21</v>
      </c>
    </row>
    <row r="120" spans="1:6" x14ac:dyDescent="0.3">
      <c r="A120">
        <v>121</v>
      </c>
      <c r="B120">
        <v>5</v>
      </c>
      <c r="C120">
        <v>186</v>
      </c>
      <c r="D120">
        <v>500</v>
      </c>
      <c r="E120" s="31" t="s">
        <v>102</v>
      </c>
      <c r="F120">
        <v>22</v>
      </c>
    </row>
    <row r="121" spans="1:6" x14ac:dyDescent="0.3">
      <c r="A121">
        <v>122</v>
      </c>
      <c r="B121">
        <v>1</v>
      </c>
      <c r="C121">
        <v>186</v>
      </c>
      <c r="D121">
        <v>2100</v>
      </c>
      <c r="E121" s="31" t="s">
        <v>102</v>
      </c>
      <c r="F121">
        <v>25</v>
      </c>
    </row>
    <row r="122" spans="1:6" x14ac:dyDescent="0.3">
      <c r="A122">
        <v>123</v>
      </c>
      <c r="B122">
        <v>1</v>
      </c>
      <c r="C122">
        <v>187</v>
      </c>
      <c r="D122">
        <v>500</v>
      </c>
      <c r="E122" s="31" t="s">
        <v>102</v>
      </c>
      <c r="F122">
        <v>25</v>
      </c>
    </row>
    <row r="123" spans="1:6" x14ac:dyDescent="0.3">
      <c r="A123">
        <v>124</v>
      </c>
      <c r="B123">
        <v>5</v>
      </c>
      <c r="C123">
        <v>188</v>
      </c>
      <c r="D123">
        <v>500</v>
      </c>
      <c r="E123" s="31" t="s">
        <v>102</v>
      </c>
      <c r="F123">
        <v>22</v>
      </c>
    </row>
    <row r="124" spans="1:6" x14ac:dyDescent="0.3">
      <c r="A124">
        <v>125</v>
      </c>
      <c r="B124">
        <v>1</v>
      </c>
      <c r="C124">
        <v>188</v>
      </c>
      <c r="D124">
        <v>500</v>
      </c>
      <c r="E124" s="31" t="s">
        <v>102</v>
      </c>
      <c r="F124">
        <v>25</v>
      </c>
    </row>
    <row r="125" spans="1:6" x14ac:dyDescent="0.3">
      <c r="A125">
        <v>126</v>
      </c>
      <c r="B125">
        <v>5</v>
      </c>
      <c r="C125">
        <v>191</v>
      </c>
      <c r="D125">
        <v>4000</v>
      </c>
      <c r="E125" s="31" t="s">
        <v>102</v>
      </c>
      <c r="F125">
        <v>22</v>
      </c>
    </row>
    <row r="126" spans="1:6" x14ac:dyDescent="0.3">
      <c r="A126">
        <v>127</v>
      </c>
      <c r="B126">
        <v>8</v>
      </c>
      <c r="C126">
        <v>191</v>
      </c>
      <c r="D126">
        <v>1200</v>
      </c>
      <c r="E126" s="31" t="s">
        <v>102</v>
      </c>
      <c r="F126">
        <v>27</v>
      </c>
    </row>
    <row r="127" spans="1:6" x14ac:dyDescent="0.3">
      <c r="A127">
        <v>128</v>
      </c>
      <c r="B127">
        <v>5</v>
      </c>
      <c r="C127">
        <v>192</v>
      </c>
      <c r="D127">
        <v>6000</v>
      </c>
      <c r="E127" s="31" t="s">
        <v>102</v>
      </c>
      <c r="F127">
        <v>22</v>
      </c>
    </row>
    <row r="128" spans="1:6" x14ac:dyDescent="0.3">
      <c r="A128">
        <v>129</v>
      </c>
      <c r="B128">
        <v>1</v>
      </c>
      <c r="C128">
        <v>194</v>
      </c>
      <c r="D128">
        <v>2500</v>
      </c>
      <c r="E128" s="31" t="s">
        <v>102</v>
      </c>
      <c r="F128">
        <v>25</v>
      </c>
    </row>
    <row r="129" spans="1:6" x14ac:dyDescent="0.3">
      <c r="A129">
        <v>130</v>
      </c>
      <c r="B129">
        <v>1</v>
      </c>
      <c r="C129">
        <v>196</v>
      </c>
      <c r="D129">
        <v>500</v>
      </c>
      <c r="E129" s="31" t="s">
        <v>102</v>
      </c>
      <c r="F129">
        <v>25</v>
      </c>
    </row>
    <row r="130" spans="1:6" x14ac:dyDescent="0.3">
      <c r="A130">
        <v>131</v>
      </c>
      <c r="B130">
        <v>6</v>
      </c>
      <c r="C130">
        <v>197</v>
      </c>
      <c r="D130">
        <v>4000</v>
      </c>
      <c r="E130" s="31" t="s">
        <v>102</v>
      </c>
      <c r="F130">
        <v>21</v>
      </c>
    </row>
    <row r="131" spans="1:6" x14ac:dyDescent="0.3">
      <c r="A131">
        <v>132</v>
      </c>
      <c r="B131">
        <v>1</v>
      </c>
      <c r="C131">
        <v>198</v>
      </c>
      <c r="D131">
        <v>500</v>
      </c>
      <c r="E131" s="31" t="s">
        <v>102</v>
      </c>
      <c r="F131">
        <v>25</v>
      </c>
    </row>
    <row r="132" spans="1:6" x14ac:dyDescent="0.3">
      <c r="A132">
        <v>133</v>
      </c>
      <c r="B132">
        <v>1</v>
      </c>
      <c r="C132">
        <v>199</v>
      </c>
      <c r="D132">
        <v>500</v>
      </c>
      <c r="E132" s="31" t="s">
        <v>102</v>
      </c>
      <c r="F132">
        <v>25</v>
      </c>
    </row>
    <row r="133" spans="1:6" x14ac:dyDescent="0.3">
      <c r="A133">
        <v>134</v>
      </c>
      <c r="B133">
        <v>6</v>
      </c>
      <c r="C133">
        <v>200</v>
      </c>
      <c r="D133">
        <v>15000</v>
      </c>
      <c r="E133" s="31" t="s">
        <v>97</v>
      </c>
      <c r="F133">
        <v>21</v>
      </c>
    </row>
    <row r="134" spans="1:6" x14ac:dyDescent="0.3">
      <c r="A134">
        <v>135</v>
      </c>
      <c r="B134">
        <v>5</v>
      </c>
      <c r="C134">
        <v>202</v>
      </c>
      <c r="D134">
        <v>500</v>
      </c>
      <c r="E134" s="31" t="s">
        <v>102</v>
      </c>
      <c r="F134">
        <v>22</v>
      </c>
    </row>
    <row r="135" spans="1:6" x14ac:dyDescent="0.3">
      <c r="A135">
        <v>136</v>
      </c>
      <c r="B135">
        <v>6</v>
      </c>
      <c r="C135">
        <v>203</v>
      </c>
      <c r="D135">
        <v>4000</v>
      </c>
      <c r="E135" s="31" t="s">
        <v>97</v>
      </c>
      <c r="F135">
        <v>21</v>
      </c>
    </row>
    <row r="136" spans="1:6" x14ac:dyDescent="0.3">
      <c r="A136">
        <v>137</v>
      </c>
      <c r="B136">
        <v>5</v>
      </c>
      <c r="C136">
        <v>203</v>
      </c>
      <c r="D136">
        <v>4000</v>
      </c>
      <c r="E136" s="31" t="s">
        <v>102</v>
      </c>
      <c r="F136">
        <v>22</v>
      </c>
    </row>
    <row r="137" spans="1:6" x14ac:dyDescent="0.3">
      <c r="A137">
        <v>138</v>
      </c>
      <c r="B137">
        <v>8</v>
      </c>
      <c r="C137">
        <v>204</v>
      </c>
      <c r="D137">
        <v>3000</v>
      </c>
      <c r="E137" s="31" t="s">
        <v>102</v>
      </c>
      <c r="F137">
        <v>27</v>
      </c>
    </row>
    <row r="138" spans="1:6" x14ac:dyDescent="0.3">
      <c r="A138">
        <v>139</v>
      </c>
      <c r="B138">
        <v>5</v>
      </c>
      <c r="C138">
        <v>205</v>
      </c>
      <c r="D138">
        <v>2100</v>
      </c>
      <c r="E138" s="31" t="s">
        <v>102</v>
      </c>
      <c r="F138">
        <v>22</v>
      </c>
    </row>
    <row r="139" spans="1:6" x14ac:dyDescent="0.3">
      <c r="A139">
        <v>140</v>
      </c>
      <c r="B139">
        <v>7</v>
      </c>
      <c r="C139">
        <v>205</v>
      </c>
      <c r="D139">
        <v>2100</v>
      </c>
      <c r="E139" s="31" t="s">
        <v>102</v>
      </c>
      <c r="F139">
        <v>28</v>
      </c>
    </row>
    <row r="140" spans="1:6" x14ac:dyDescent="0.3">
      <c r="A140">
        <v>141</v>
      </c>
      <c r="B140">
        <v>6</v>
      </c>
      <c r="C140">
        <v>210</v>
      </c>
      <c r="D140">
        <v>40000</v>
      </c>
      <c r="E140" s="31" t="s">
        <v>97</v>
      </c>
      <c r="F140">
        <v>21</v>
      </c>
    </row>
    <row r="141" spans="1:6" x14ac:dyDescent="0.3">
      <c r="A141">
        <v>142</v>
      </c>
      <c r="B141">
        <v>5</v>
      </c>
      <c r="C141">
        <v>210</v>
      </c>
      <c r="D141">
        <v>2100</v>
      </c>
      <c r="E141" s="31" t="s">
        <v>102</v>
      </c>
      <c r="F141">
        <v>22</v>
      </c>
    </row>
    <row r="142" spans="1:6" x14ac:dyDescent="0.3">
      <c r="A142">
        <v>143</v>
      </c>
      <c r="B142">
        <v>8</v>
      </c>
      <c r="C142">
        <v>210</v>
      </c>
      <c r="D142">
        <v>5000</v>
      </c>
      <c r="E142" s="31" t="s">
        <v>102</v>
      </c>
      <c r="F142">
        <v>27</v>
      </c>
    </row>
    <row r="143" spans="1:6" x14ac:dyDescent="0.3">
      <c r="A143">
        <v>144</v>
      </c>
      <c r="B143">
        <v>1</v>
      </c>
      <c r="C143">
        <v>211</v>
      </c>
      <c r="D143">
        <v>2100</v>
      </c>
      <c r="E143" s="31" t="s">
        <v>102</v>
      </c>
      <c r="F143">
        <v>25</v>
      </c>
    </row>
    <row r="144" spans="1:6" x14ac:dyDescent="0.3">
      <c r="A144">
        <v>145</v>
      </c>
      <c r="B144">
        <v>1</v>
      </c>
      <c r="C144">
        <v>216</v>
      </c>
      <c r="D144">
        <v>2100</v>
      </c>
      <c r="E144" s="31" t="s">
        <v>102</v>
      </c>
      <c r="F144">
        <v>25</v>
      </c>
    </row>
    <row r="145" spans="1:6" x14ac:dyDescent="0.3">
      <c r="A145">
        <v>146</v>
      </c>
      <c r="B145">
        <v>3</v>
      </c>
      <c r="C145">
        <v>217</v>
      </c>
      <c r="D145">
        <v>2100</v>
      </c>
      <c r="E145" s="31" t="s">
        <v>102</v>
      </c>
      <c r="F145">
        <v>23</v>
      </c>
    </row>
    <row r="146" spans="1:6" x14ac:dyDescent="0.3">
      <c r="A146">
        <v>147</v>
      </c>
      <c r="B146">
        <v>1</v>
      </c>
      <c r="C146">
        <v>217</v>
      </c>
      <c r="D146">
        <v>2100</v>
      </c>
      <c r="E146" s="31" t="s">
        <v>102</v>
      </c>
      <c r="F146">
        <v>25</v>
      </c>
    </row>
    <row r="147" spans="1:6" x14ac:dyDescent="0.3">
      <c r="A147">
        <v>148</v>
      </c>
      <c r="B147">
        <v>6</v>
      </c>
      <c r="C147">
        <v>220</v>
      </c>
      <c r="D147">
        <v>4800</v>
      </c>
      <c r="E147" s="31" t="s">
        <v>102</v>
      </c>
      <c r="F147">
        <v>21</v>
      </c>
    </row>
    <row r="148" spans="1:6" x14ac:dyDescent="0.3">
      <c r="A148">
        <v>149</v>
      </c>
      <c r="B148">
        <v>8</v>
      </c>
      <c r="C148">
        <v>220</v>
      </c>
      <c r="D148">
        <v>10000</v>
      </c>
      <c r="E148" s="31" t="s">
        <v>102</v>
      </c>
      <c r="F148">
        <v>27</v>
      </c>
    </row>
    <row r="149" spans="1:6" x14ac:dyDescent="0.3">
      <c r="A149">
        <v>150</v>
      </c>
      <c r="B149">
        <v>6</v>
      </c>
      <c r="C149">
        <v>221</v>
      </c>
      <c r="D149">
        <v>4800</v>
      </c>
      <c r="E149" s="31" t="s">
        <v>102</v>
      </c>
      <c r="F149">
        <v>21</v>
      </c>
    </row>
    <row r="150" spans="1:6" x14ac:dyDescent="0.3">
      <c r="A150">
        <v>151</v>
      </c>
      <c r="B150">
        <v>5</v>
      </c>
      <c r="C150">
        <v>223</v>
      </c>
      <c r="D150">
        <v>2200</v>
      </c>
      <c r="E150" s="31" t="s">
        <v>102</v>
      </c>
      <c r="F150">
        <v>22</v>
      </c>
    </row>
    <row r="151" spans="1:6" x14ac:dyDescent="0.3">
      <c r="A151">
        <v>152</v>
      </c>
      <c r="B151">
        <v>8</v>
      </c>
      <c r="C151">
        <v>223</v>
      </c>
      <c r="D151">
        <v>1100</v>
      </c>
      <c r="E151" s="31" t="s">
        <v>102</v>
      </c>
      <c r="F151">
        <v>27</v>
      </c>
    </row>
    <row r="152" spans="1:6" x14ac:dyDescent="0.3">
      <c r="A152">
        <v>153</v>
      </c>
      <c r="B152">
        <v>7</v>
      </c>
      <c r="C152">
        <v>223</v>
      </c>
      <c r="D152">
        <v>2200</v>
      </c>
      <c r="E152" s="31" t="s">
        <v>102</v>
      </c>
      <c r="F152">
        <v>28</v>
      </c>
    </row>
    <row r="153" spans="1:6" x14ac:dyDescent="0.3">
      <c r="A153">
        <v>154</v>
      </c>
      <c r="B153">
        <v>6</v>
      </c>
      <c r="C153">
        <v>225</v>
      </c>
      <c r="D153">
        <v>4300</v>
      </c>
      <c r="E153" s="31" t="s">
        <v>102</v>
      </c>
      <c r="F153">
        <v>21</v>
      </c>
    </row>
    <row r="154" spans="1:6" x14ac:dyDescent="0.3">
      <c r="A154">
        <v>155</v>
      </c>
      <c r="B154">
        <v>6</v>
      </c>
      <c r="C154">
        <v>227</v>
      </c>
      <c r="D154">
        <v>4800</v>
      </c>
      <c r="E154" s="31" t="s">
        <v>102</v>
      </c>
      <c r="F154">
        <v>21</v>
      </c>
    </row>
    <row r="155" spans="1:6" x14ac:dyDescent="0.3">
      <c r="A155">
        <v>156</v>
      </c>
      <c r="B155">
        <v>6</v>
      </c>
      <c r="C155">
        <v>228</v>
      </c>
      <c r="D155">
        <v>5400</v>
      </c>
      <c r="E155" s="31" t="s">
        <v>102</v>
      </c>
      <c r="F155">
        <v>21</v>
      </c>
    </row>
    <row r="156" spans="1:6" x14ac:dyDescent="0.3">
      <c r="A156">
        <v>157</v>
      </c>
      <c r="B156">
        <v>5</v>
      </c>
      <c r="C156">
        <v>228</v>
      </c>
      <c r="D156">
        <v>4000</v>
      </c>
      <c r="E156" s="31" t="s">
        <v>102</v>
      </c>
      <c r="F156">
        <v>22</v>
      </c>
    </row>
    <row r="157" spans="1:6" x14ac:dyDescent="0.3">
      <c r="A157">
        <v>158</v>
      </c>
      <c r="B157">
        <v>3</v>
      </c>
      <c r="C157">
        <v>230</v>
      </c>
      <c r="D157">
        <v>15000</v>
      </c>
      <c r="E157" s="31" t="s">
        <v>97</v>
      </c>
      <c r="F157">
        <v>23</v>
      </c>
    </row>
    <row r="158" spans="1:6" x14ac:dyDescent="0.3">
      <c r="A158">
        <v>159</v>
      </c>
      <c r="B158">
        <v>1</v>
      </c>
      <c r="C158">
        <v>230</v>
      </c>
      <c r="D158">
        <v>1100</v>
      </c>
      <c r="E158" s="31" t="s">
        <v>102</v>
      </c>
      <c r="F158">
        <v>25</v>
      </c>
    </row>
    <row r="159" spans="1:6" x14ac:dyDescent="0.3">
      <c r="A159">
        <v>160</v>
      </c>
      <c r="B159">
        <v>5</v>
      </c>
      <c r="C159">
        <v>233</v>
      </c>
      <c r="D159">
        <v>4000</v>
      </c>
      <c r="E159" s="31" t="s">
        <v>97</v>
      </c>
      <c r="F159">
        <v>22</v>
      </c>
    </row>
    <row r="160" spans="1:6" x14ac:dyDescent="0.3">
      <c r="A160">
        <v>161</v>
      </c>
      <c r="B160">
        <v>3</v>
      </c>
      <c r="C160">
        <v>233</v>
      </c>
      <c r="D160">
        <v>2500</v>
      </c>
      <c r="E160" s="31" t="s">
        <v>97</v>
      </c>
      <c r="F160">
        <v>23</v>
      </c>
    </row>
    <row r="161" spans="1:6" x14ac:dyDescent="0.3">
      <c r="A161">
        <v>162</v>
      </c>
      <c r="B161">
        <v>8</v>
      </c>
      <c r="C161">
        <v>234</v>
      </c>
      <c r="D161">
        <v>500</v>
      </c>
      <c r="E161" s="31" t="s">
        <v>102</v>
      </c>
      <c r="F161">
        <v>27</v>
      </c>
    </row>
    <row r="162" spans="1:6" x14ac:dyDescent="0.3">
      <c r="A162">
        <v>163</v>
      </c>
      <c r="B162">
        <v>1</v>
      </c>
      <c r="C162">
        <v>235</v>
      </c>
      <c r="D162">
        <v>500</v>
      </c>
      <c r="E162" s="31" t="s">
        <v>102</v>
      </c>
      <c r="F162">
        <v>25</v>
      </c>
    </row>
    <row r="163" spans="1:6" x14ac:dyDescent="0.3">
      <c r="A163">
        <v>164</v>
      </c>
      <c r="B163">
        <v>6</v>
      </c>
      <c r="C163">
        <v>236</v>
      </c>
      <c r="D163">
        <v>5000</v>
      </c>
      <c r="E163" s="31" t="s">
        <v>97</v>
      </c>
      <c r="F163">
        <v>21</v>
      </c>
    </row>
    <row r="164" spans="1:6" x14ac:dyDescent="0.3">
      <c r="A164">
        <v>165</v>
      </c>
      <c r="B164">
        <v>8</v>
      </c>
      <c r="C164">
        <v>238</v>
      </c>
      <c r="D164">
        <v>500</v>
      </c>
      <c r="E164" s="31" t="s">
        <v>102</v>
      </c>
      <c r="F164">
        <v>27</v>
      </c>
    </row>
    <row r="165" spans="1:6" x14ac:dyDescent="0.3">
      <c r="A165">
        <v>166</v>
      </c>
      <c r="B165">
        <v>2</v>
      </c>
      <c r="C165">
        <v>240</v>
      </c>
      <c r="D165">
        <v>2200</v>
      </c>
      <c r="E165" s="31" t="s">
        <v>102</v>
      </c>
      <c r="F165">
        <v>24</v>
      </c>
    </row>
    <row r="166" spans="1:6" x14ac:dyDescent="0.3">
      <c r="A166">
        <v>167</v>
      </c>
      <c r="B166">
        <v>2</v>
      </c>
      <c r="C166">
        <v>241</v>
      </c>
      <c r="D166">
        <v>2200</v>
      </c>
      <c r="E166" s="31" t="s">
        <v>102</v>
      </c>
      <c r="F166">
        <v>24</v>
      </c>
    </row>
    <row r="167" spans="1:6" x14ac:dyDescent="0.3">
      <c r="A167">
        <v>168</v>
      </c>
      <c r="B167">
        <v>8</v>
      </c>
      <c r="C167">
        <v>241</v>
      </c>
      <c r="D167">
        <v>500</v>
      </c>
      <c r="E167" s="31" t="s">
        <v>102</v>
      </c>
      <c r="F167">
        <v>27</v>
      </c>
    </row>
    <row r="168" spans="1:6" x14ac:dyDescent="0.3">
      <c r="A168">
        <v>169</v>
      </c>
      <c r="B168">
        <v>6</v>
      </c>
      <c r="C168">
        <v>243</v>
      </c>
      <c r="D168">
        <v>5000</v>
      </c>
      <c r="E168" s="31" t="s">
        <v>102</v>
      </c>
      <c r="F168">
        <v>21</v>
      </c>
    </row>
    <row r="169" spans="1:6" x14ac:dyDescent="0.3">
      <c r="A169">
        <v>170</v>
      </c>
      <c r="B169">
        <v>2</v>
      </c>
      <c r="C169">
        <v>243</v>
      </c>
      <c r="D169">
        <v>1100</v>
      </c>
      <c r="E169" s="31" t="s">
        <v>102</v>
      </c>
      <c r="F169">
        <v>24</v>
      </c>
    </row>
    <row r="170" spans="1:6" x14ac:dyDescent="0.3">
      <c r="A170">
        <v>171</v>
      </c>
      <c r="B170">
        <v>1</v>
      </c>
      <c r="C170">
        <v>245</v>
      </c>
      <c r="D170">
        <v>500</v>
      </c>
      <c r="E170" s="31" t="s">
        <v>102</v>
      </c>
      <c r="F170">
        <v>25</v>
      </c>
    </row>
    <row r="171" spans="1:6" x14ac:dyDescent="0.3">
      <c r="A171">
        <v>172</v>
      </c>
      <c r="B171">
        <v>3</v>
      </c>
      <c r="C171">
        <v>246</v>
      </c>
      <c r="D171">
        <v>6000</v>
      </c>
      <c r="E171" s="31" t="s">
        <v>102</v>
      </c>
      <c r="F171">
        <v>23</v>
      </c>
    </row>
    <row r="172" spans="1:6" x14ac:dyDescent="0.3">
      <c r="A172">
        <v>173</v>
      </c>
      <c r="B172">
        <v>1</v>
      </c>
      <c r="C172">
        <v>246</v>
      </c>
      <c r="D172">
        <v>500</v>
      </c>
      <c r="E172" s="31" t="s">
        <v>102</v>
      </c>
      <c r="F172">
        <v>25</v>
      </c>
    </row>
    <row r="173" spans="1:6" x14ac:dyDescent="0.3">
      <c r="A173">
        <v>174</v>
      </c>
      <c r="B173">
        <v>5</v>
      </c>
      <c r="C173">
        <v>247</v>
      </c>
      <c r="D173">
        <v>3000</v>
      </c>
      <c r="E173" s="31" t="s">
        <v>102</v>
      </c>
      <c r="F173">
        <v>22</v>
      </c>
    </row>
    <row r="174" spans="1:6" x14ac:dyDescent="0.3">
      <c r="A174">
        <v>175</v>
      </c>
      <c r="B174">
        <v>3</v>
      </c>
      <c r="C174">
        <v>247</v>
      </c>
      <c r="D174">
        <v>3300</v>
      </c>
      <c r="E174" s="31" t="s">
        <v>102</v>
      </c>
      <c r="F174">
        <v>23</v>
      </c>
    </row>
    <row r="175" spans="1:6" x14ac:dyDescent="0.3">
      <c r="A175">
        <v>176</v>
      </c>
      <c r="B175">
        <v>2</v>
      </c>
      <c r="C175">
        <v>247</v>
      </c>
      <c r="D175">
        <v>8200</v>
      </c>
      <c r="E175" s="31" t="s">
        <v>102</v>
      </c>
      <c r="F175">
        <v>24</v>
      </c>
    </row>
    <row r="176" spans="1:6" x14ac:dyDescent="0.3">
      <c r="A176">
        <v>177</v>
      </c>
      <c r="B176">
        <v>1</v>
      </c>
      <c r="C176">
        <v>247</v>
      </c>
      <c r="D176">
        <v>1100</v>
      </c>
      <c r="E176" s="31" t="s">
        <v>102</v>
      </c>
      <c r="F176">
        <v>25</v>
      </c>
    </row>
    <row r="177" spans="1:6" x14ac:dyDescent="0.3">
      <c r="A177">
        <v>178</v>
      </c>
      <c r="B177">
        <v>8</v>
      </c>
      <c r="C177">
        <v>247</v>
      </c>
      <c r="D177">
        <v>3000</v>
      </c>
      <c r="E177" s="31" t="s">
        <v>102</v>
      </c>
      <c r="F177">
        <v>27</v>
      </c>
    </row>
    <row r="178" spans="1:6" x14ac:dyDescent="0.3">
      <c r="A178">
        <v>179</v>
      </c>
      <c r="B178">
        <v>5</v>
      </c>
      <c r="C178">
        <v>250</v>
      </c>
      <c r="D178">
        <v>4000</v>
      </c>
      <c r="E178" s="31" t="s">
        <v>102</v>
      </c>
      <c r="F178">
        <v>22</v>
      </c>
    </row>
    <row r="179" spans="1:6" x14ac:dyDescent="0.3">
      <c r="A179">
        <v>180</v>
      </c>
      <c r="B179">
        <v>8</v>
      </c>
      <c r="C179">
        <v>253</v>
      </c>
      <c r="D179">
        <v>2200</v>
      </c>
      <c r="E179" s="31" t="s">
        <v>102</v>
      </c>
      <c r="F179">
        <v>27</v>
      </c>
    </row>
    <row r="180" spans="1:6" x14ac:dyDescent="0.3">
      <c r="A180">
        <v>181</v>
      </c>
      <c r="B180">
        <v>8</v>
      </c>
      <c r="C180">
        <v>255</v>
      </c>
      <c r="D180">
        <v>2000</v>
      </c>
      <c r="E180" s="31" t="s">
        <v>102</v>
      </c>
      <c r="F180">
        <v>27</v>
      </c>
    </row>
    <row r="181" spans="1:6" x14ac:dyDescent="0.3">
      <c r="A181">
        <v>182</v>
      </c>
      <c r="B181">
        <v>4</v>
      </c>
      <c r="C181">
        <v>256</v>
      </c>
      <c r="D181">
        <v>500</v>
      </c>
      <c r="E181" s="31" t="s">
        <v>102</v>
      </c>
      <c r="F181">
        <v>26</v>
      </c>
    </row>
    <row r="182" spans="1:6" x14ac:dyDescent="0.3">
      <c r="A182">
        <v>183</v>
      </c>
      <c r="B182">
        <v>5</v>
      </c>
      <c r="C182">
        <v>257</v>
      </c>
      <c r="D182">
        <v>2200</v>
      </c>
      <c r="E182" s="31" t="s">
        <v>102</v>
      </c>
      <c r="F182">
        <v>22</v>
      </c>
    </row>
    <row r="183" spans="1:6" x14ac:dyDescent="0.3">
      <c r="A183">
        <v>184</v>
      </c>
      <c r="B183">
        <v>8</v>
      </c>
      <c r="C183">
        <v>257</v>
      </c>
      <c r="D183">
        <v>1000</v>
      </c>
      <c r="E183" s="31" t="s">
        <v>102</v>
      </c>
      <c r="F183">
        <v>27</v>
      </c>
    </row>
    <row r="184" spans="1:6" x14ac:dyDescent="0.3">
      <c r="A184">
        <v>185</v>
      </c>
      <c r="B184">
        <v>2</v>
      </c>
      <c r="C184">
        <v>258</v>
      </c>
      <c r="D184">
        <v>1200</v>
      </c>
      <c r="E184" s="31" t="s">
        <v>102</v>
      </c>
      <c r="F184">
        <v>24</v>
      </c>
    </row>
    <row r="185" spans="1:6" x14ac:dyDescent="0.3">
      <c r="A185">
        <v>186</v>
      </c>
      <c r="B185">
        <v>6</v>
      </c>
      <c r="C185">
        <v>261</v>
      </c>
      <c r="D185">
        <v>7000</v>
      </c>
      <c r="E185" s="31" t="s">
        <v>102</v>
      </c>
      <c r="F185">
        <v>21</v>
      </c>
    </row>
    <row r="186" spans="1:6" x14ac:dyDescent="0.3">
      <c r="A186">
        <v>187</v>
      </c>
      <c r="B186">
        <v>2</v>
      </c>
      <c r="C186">
        <v>261</v>
      </c>
      <c r="D186">
        <v>26000</v>
      </c>
      <c r="E186" s="31" t="s">
        <v>102</v>
      </c>
      <c r="F186">
        <v>24</v>
      </c>
    </row>
    <row r="187" spans="1:6" x14ac:dyDescent="0.3">
      <c r="A187">
        <v>188</v>
      </c>
      <c r="B187">
        <v>4</v>
      </c>
      <c r="C187">
        <v>261</v>
      </c>
      <c r="D187">
        <v>500</v>
      </c>
      <c r="E187" s="31" t="s">
        <v>102</v>
      </c>
      <c r="F187">
        <v>26</v>
      </c>
    </row>
    <row r="188" spans="1:6" x14ac:dyDescent="0.3">
      <c r="A188">
        <v>189</v>
      </c>
      <c r="B188">
        <v>6</v>
      </c>
      <c r="C188">
        <v>262</v>
      </c>
      <c r="D188">
        <v>5000</v>
      </c>
      <c r="E188" s="31" t="s">
        <v>102</v>
      </c>
      <c r="F188">
        <v>21</v>
      </c>
    </row>
    <row r="189" spans="1:6" x14ac:dyDescent="0.3">
      <c r="A189">
        <v>190</v>
      </c>
      <c r="B189">
        <v>4</v>
      </c>
      <c r="C189">
        <v>263</v>
      </c>
      <c r="D189">
        <v>500</v>
      </c>
      <c r="E189" s="31" t="s">
        <v>102</v>
      </c>
      <c r="F189">
        <v>26</v>
      </c>
    </row>
    <row r="190" spans="1:6" x14ac:dyDescent="0.3">
      <c r="A190">
        <v>191</v>
      </c>
      <c r="B190">
        <v>5</v>
      </c>
      <c r="C190">
        <v>264</v>
      </c>
      <c r="D190">
        <v>2300</v>
      </c>
      <c r="E190" s="31" t="s">
        <v>102</v>
      </c>
      <c r="F190">
        <v>22</v>
      </c>
    </row>
    <row r="191" spans="1:6" x14ac:dyDescent="0.3">
      <c r="A191">
        <v>192</v>
      </c>
      <c r="B191">
        <v>1</v>
      </c>
      <c r="C191">
        <v>264</v>
      </c>
      <c r="D191">
        <v>500</v>
      </c>
      <c r="E191" s="31" t="s">
        <v>102</v>
      </c>
      <c r="F191">
        <v>25</v>
      </c>
    </row>
    <row r="192" spans="1:6" x14ac:dyDescent="0.3">
      <c r="A192">
        <v>193</v>
      </c>
      <c r="B192">
        <v>5</v>
      </c>
      <c r="C192">
        <v>267</v>
      </c>
      <c r="D192">
        <v>2300</v>
      </c>
      <c r="E192" s="31" t="s">
        <v>102</v>
      </c>
      <c r="F192">
        <v>22</v>
      </c>
    </row>
    <row r="193" spans="1:6" x14ac:dyDescent="0.3">
      <c r="A193">
        <v>194</v>
      </c>
      <c r="B193">
        <v>2</v>
      </c>
      <c r="C193">
        <v>268</v>
      </c>
      <c r="D193">
        <v>2300</v>
      </c>
      <c r="E193" s="31" t="s">
        <v>102</v>
      </c>
      <c r="F193">
        <v>24</v>
      </c>
    </row>
    <row r="194" spans="1:6" x14ac:dyDescent="0.3">
      <c r="A194">
        <v>195</v>
      </c>
      <c r="B194">
        <v>5</v>
      </c>
      <c r="C194">
        <v>269</v>
      </c>
      <c r="D194">
        <v>4000</v>
      </c>
      <c r="E194" s="31" t="s">
        <v>102</v>
      </c>
      <c r="F194">
        <v>22</v>
      </c>
    </row>
    <row r="195" spans="1:6" x14ac:dyDescent="0.3">
      <c r="A195">
        <v>196</v>
      </c>
      <c r="B195">
        <v>1</v>
      </c>
      <c r="C195">
        <v>269</v>
      </c>
      <c r="D195">
        <v>500</v>
      </c>
      <c r="E195" s="31" t="s">
        <v>102</v>
      </c>
      <c r="F195">
        <v>25</v>
      </c>
    </row>
    <row r="196" spans="1:6" x14ac:dyDescent="0.3">
      <c r="A196">
        <v>197</v>
      </c>
      <c r="B196">
        <v>5</v>
      </c>
      <c r="C196">
        <v>270</v>
      </c>
      <c r="D196">
        <v>2400</v>
      </c>
      <c r="E196" s="31" t="s">
        <v>102</v>
      </c>
      <c r="F196">
        <v>22</v>
      </c>
    </row>
    <row r="197" spans="1:6" x14ac:dyDescent="0.3">
      <c r="A197">
        <v>198</v>
      </c>
      <c r="B197">
        <v>3</v>
      </c>
      <c r="C197">
        <v>270</v>
      </c>
      <c r="D197">
        <v>4600</v>
      </c>
      <c r="E197" s="31" t="s">
        <v>102</v>
      </c>
      <c r="F197">
        <v>23</v>
      </c>
    </row>
    <row r="198" spans="1:6" x14ac:dyDescent="0.3">
      <c r="A198">
        <v>199</v>
      </c>
      <c r="B198">
        <v>2</v>
      </c>
      <c r="C198">
        <v>270</v>
      </c>
      <c r="D198">
        <v>2400</v>
      </c>
      <c r="E198" s="31" t="s">
        <v>102</v>
      </c>
      <c r="F198">
        <v>24</v>
      </c>
    </row>
    <row r="199" spans="1:6" x14ac:dyDescent="0.3">
      <c r="A199">
        <v>200</v>
      </c>
      <c r="B199">
        <v>8</v>
      </c>
      <c r="C199">
        <v>270</v>
      </c>
      <c r="D199">
        <v>2500</v>
      </c>
      <c r="E199" s="31" t="s">
        <v>102</v>
      </c>
      <c r="F199">
        <v>27</v>
      </c>
    </row>
    <row r="200" spans="1:6" x14ac:dyDescent="0.3">
      <c r="A200">
        <v>201</v>
      </c>
      <c r="B200">
        <v>3</v>
      </c>
      <c r="C200">
        <v>271</v>
      </c>
      <c r="D200">
        <v>2300</v>
      </c>
      <c r="E200" s="31" t="s">
        <v>102</v>
      </c>
      <c r="F200">
        <v>23</v>
      </c>
    </row>
    <row r="201" spans="1:6" x14ac:dyDescent="0.3">
      <c r="A201">
        <v>202</v>
      </c>
      <c r="B201">
        <v>2</v>
      </c>
      <c r="C201">
        <v>272</v>
      </c>
      <c r="D201">
        <v>400</v>
      </c>
      <c r="E201" s="31" t="s">
        <v>102</v>
      </c>
      <c r="F201">
        <v>24</v>
      </c>
    </row>
    <row r="202" spans="1:6" x14ac:dyDescent="0.3">
      <c r="A202">
        <v>203</v>
      </c>
      <c r="B202">
        <v>1</v>
      </c>
      <c r="C202">
        <v>272</v>
      </c>
      <c r="D202">
        <v>500</v>
      </c>
      <c r="E202" s="31" t="s">
        <v>102</v>
      </c>
      <c r="F202">
        <v>25</v>
      </c>
    </row>
    <row r="203" spans="1:6" x14ac:dyDescent="0.3">
      <c r="A203">
        <v>204</v>
      </c>
      <c r="B203">
        <v>2</v>
      </c>
      <c r="C203">
        <v>274</v>
      </c>
      <c r="D203">
        <v>2400</v>
      </c>
      <c r="E203" s="31" t="s">
        <v>102</v>
      </c>
      <c r="F203">
        <v>24</v>
      </c>
    </row>
    <row r="204" spans="1:6" x14ac:dyDescent="0.3">
      <c r="A204">
        <v>205</v>
      </c>
      <c r="B204">
        <v>3</v>
      </c>
      <c r="C204">
        <v>275</v>
      </c>
      <c r="D204">
        <v>4600</v>
      </c>
      <c r="E204" s="31" t="s">
        <v>102</v>
      </c>
      <c r="F204">
        <v>23</v>
      </c>
    </row>
    <row r="205" spans="1:6" x14ac:dyDescent="0.3">
      <c r="A205">
        <v>206</v>
      </c>
      <c r="B205">
        <v>1</v>
      </c>
      <c r="C205">
        <v>275</v>
      </c>
      <c r="D205">
        <v>1700</v>
      </c>
      <c r="E205" s="31" t="s">
        <v>102</v>
      </c>
      <c r="F205">
        <v>25</v>
      </c>
    </row>
    <row r="206" spans="1:6" x14ac:dyDescent="0.3">
      <c r="A206">
        <v>207</v>
      </c>
      <c r="B206">
        <v>2</v>
      </c>
      <c r="C206">
        <v>276</v>
      </c>
      <c r="D206">
        <v>7000</v>
      </c>
      <c r="E206" s="31" t="s">
        <v>102</v>
      </c>
      <c r="F206">
        <v>24</v>
      </c>
    </row>
    <row r="207" spans="1:6" x14ac:dyDescent="0.3">
      <c r="A207">
        <v>208</v>
      </c>
      <c r="B207">
        <v>1</v>
      </c>
      <c r="C207">
        <v>276</v>
      </c>
      <c r="D207">
        <v>500</v>
      </c>
      <c r="E207" s="31" t="s">
        <v>102</v>
      </c>
      <c r="F207">
        <v>25</v>
      </c>
    </row>
    <row r="208" spans="1:6" x14ac:dyDescent="0.3">
      <c r="A208">
        <v>209</v>
      </c>
      <c r="B208">
        <v>6</v>
      </c>
      <c r="C208">
        <v>277</v>
      </c>
      <c r="D208">
        <v>30000</v>
      </c>
      <c r="E208" s="31" t="s">
        <v>97</v>
      </c>
      <c r="F208">
        <v>21</v>
      </c>
    </row>
    <row r="209" spans="1:6" x14ac:dyDescent="0.3">
      <c r="A209">
        <v>210</v>
      </c>
      <c r="B209">
        <v>5</v>
      </c>
      <c r="C209">
        <v>277</v>
      </c>
      <c r="D209">
        <v>2400</v>
      </c>
      <c r="E209" s="31" t="s">
        <v>102</v>
      </c>
      <c r="F209">
        <v>22</v>
      </c>
    </row>
    <row r="210" spans="1:6" x14ac:dyDescent="0.3">
      <c r="A210">
        <v>211</v>
      </c>
      <c r="B210">
        <v>2</v>
      </c>
      <c r="C210">
        <v>277</v>
      </c>
      <c r="D210">
        <v>2400</v>
      </c>
      <c r="E210" s="31" t="s">
        <v>102</v>
      </c>
      <c r="F210">
        <v>24</v>
      </c>
    </row>
    <row r="211" spans="1:6" x14ac:dyDescent="0.3">
      <c r="A211">
        <v>212</v>
      </c>
      <c r="B211">
        <v>1</v>
      </c>
      <c r="C211">
        <v>277</v>
      </c>
      <c r="D211">
        <v>500</v>
      </c>
      <c r="E211" s="31" t="s">
        <v>102</v>
      </c>
      <c r="F211">
        <v>25</v>
      </c>
    </row>
    <row r="212" spans="1:6" x14ac:dyDescent="0.3">
      <c r="A212">
        <v>213</v>
      </c>
      <c r="B212">
        <v>5</v>
      </c>
      <c r="C212">
        <v>278</v>
      </c>
      <c r="D212">
        <v>2400</v>
      </c>
      <c r="E212" s="31" t="s">
        <v>102</v>
      </c>
      <c r="F212">
        <v>22</v>
      </c>
    </row>
    <row r="213" spans="1:6" x14ac:dyDescent="0.3">
      <c r="A213">
        <v>214</v>
      </c>
      <c r="B213">
        <v>5</v>
      </c>
      <c r="C213">
        <v>279</v>
      </c>
      <c r="D213">
        <v>2400</v>
      </c>
      <c r="E213" s="31" t="s">
        <v>102</v>
      </c>
      <c r="F213">
        <v>22</v>
      </c>
    </row>
    <row r="214" spans="1:6" x14ac:dyDescent="0.3">
      <c r="A214">
        <v>215</v>
      </c>
      <c r="B214">
        <v>2</v>
      </c>
      <c r="C214">
        <v>279</v>
      </c>
      <c r="D214">
        <v>2400</v>
      </c>
      <c r="E214" s="31" t="s">
        <v>102</v>
      </c>
      <c r="F214">
        <v>24</v>
      </c>
    </row>
    <row r="215" spans="1:6" x14ac:dyDescent="0.3">
      <c r="A215">
        <v>216</v>
      </c>
      <c r="B215">
        <v>8</v>
      </c>
      <c r="C215">
        <v>279</v>
      </c>
      <c r="D215">
        <v>500</v>
      </c>
      <c r="E215" s="31" t="s">
        <v>102</v>
      </c>
      <c r="F215">
        <v>27</v>
      </c>
    </row>
    <row r="216" spans="1:6" x14ac:dyDescent="0.3">
      <c r="A216">
        <v>217</v>
      </c>
      <c r="B216">
        <v>3</v>
      </c>
      <c r="C216">
        <v>283</v>
      </c>
      <c r="D216">
        <v>2300</v>
      </c>
      <c r="E216" s="31" t="s">
        <v>102</v>
      </c>
      <c r="F216">
        <v>23</v>
      </c>
    </row>
    <row r="217" spans="1:6" x14ac:dyDescent="0.3">
      <c r="A217">
        <v>218</v>
      </c>
      <c r="B217">
        <v>5</v>
      </c>
      <c r="C217">
        <v>284</v>
      </c>
      <c r="D217">
        <v>1400</v>
      </c>
      <c r="E217" s="31" t="s">
        <v>102</v>
      </c>
      <c r="F217">
        <v>22</v>
      </c>
    </row>
    <row r="218" spans="1:6" x14ac:dyDescent="0.3">
      <c r="A218">
        <v>219</v>
      </c>
      <c r="B218">
        <v>2</v>
      </c>
      <c r="C218">
        <v>285</v>
      </c>
      <c r="D218">
        <v>500</v>
      </c>
      <c r="E218" s="31" t="s">
        <v>102</v>
      </c>
      <c r="F218">
        <v>24</v>
      </c>
    </row>
    <row r="219" spans="1:6" x14ac:dyDescent="0.3">
      <c r="A219">
        <v>220</v>
      </c>
      <c r="B219">
        <v>5</v>
      </c>
      <c r="C219">
        <v>286</v>
      </c>
      <c r="D219">
        <v>2400</v>
      </c>
      <c r="E219" s="31" t="s">
        <v>102</v>
      </c>
      <c r="F219">
        <v>22</v>
      </c>
    </row>
    <row r="220" spans="1:6" x14ac:dyDescent="0.3">
      <c r="A220">
        <v>221</v>
      </c>
      <c r="B220">
        <v>2</v>
      </c>
      <c r="C220">
        <v>286</v>
      </c>
      <c r="D220">
        <v>2400</v>
      </c>
      <c r="E220" s="31" t="s">
        <v>102</v>
      </c>
      <c r="F220">
        <v>24</v>
      </c>
    </row>
    <row r="221" spans="1:6" x14ac:dyDescent="0.3">
      <c r="A221">
        <v>222</v>
      </c>
      <c r="B221">
        <v>3</v>
      </c>
      <c r="C221">
        <v>287</v>
      </c>
      <c r="D221">
        <v>2300</v>
      </c>
      <c r="E221" s="31" t="s">
        <v>102</v>
      </c>
      <c r="F221">
        <v>23</v>
      </c>
    </row>
    <row r="222" spans="1:6" x14ac:dyDescent="0.3">
      <c r="A222">
        <v>223</v>
      </c>
      <c r="B222">
        <v>2</v>
      </c>
      <c r="C222">
        <v>287</v>
      </c>
      <c r="D222">
        <v>2400</v>
      </c>
      <c r="E222" s="31" t="s">
        <v>102</v>
      </c>
      <c r="F222">
        <v>24</v>
      </c>
    </row>
    <row r="223" spans="1:6" x14ac:dyDescent="0.3">
      <c r="A223">
        <v>224</v>
      </c>
      <c r="B223">
        <v>1</v>
      </c>
      <c r="C223">
        <v>287</v>
      </c>
      <c r="D223">
        <v>2400</v>
      </c>
      <c r="E223" s="31" t="s">
        <v>102</v>
      </c>
      <c r="F223">
        <v>25</v>
      </c>
    </row>
    <row r="224" spans="1:6" x14ac:dyDescent="0.3">
      <c r="A224">
        <v>225</v>
      </c>
      <c r="B224">
        <v>2</v>
      </c>
      <c r="C224">
        <v>288</v>
      </c>
      <c r="D224">
        <v>2900</v>
      </c>
      <c r="E224" s="31" t="s">
        <v>102</v>
      </c>
      <c r="F224">
        <v>24</v>
      </c>
    </row>
    <row r="225" spans="1:6" x14ac:dyDescent="0.3">
      <c r="A225">
        <v>226</v>
      </c>
      <c r="B225">
        <v>2</v>
      </c>
      <c r="C225">
        <v>289</v>
      </c>
      <c r="D225">
        <v>500</v>
      </c>
      <c r="E225" s="31" t="s">
        <v>102</v>
      </c>
      <c r="F225">
        <v>24</v>
      </c>
    </row>
    <row r="226" spans="1:6" x14ac:dyDescent="0.3">
      <c r="A226">
        <v>227</v>
      </c>
      <c r="B226">
        <v>1</v>
      </c>
      <c r="C226">
        <v>290</v>
      </c>
      <c r="D226">
        <v>4500</v>
      </c>
      <c r="E226" s="31" t="s">
        <v>102</v>
      </c>
      <c r="F226">
        <v>25</v>
      </c>
    </row>
    <row r="227" spans="1:6" x14ac:dyDescent="0.3">
      <c r="A227">
        <v>228</v>
      </c>
      <c r="B227">
        <v>2</v>
      </c>
      <c r="C227">
        <v>291</v>
      </c>
      <c r="D227">
        <v>2400</v>
      </c>
      <c r="E227" s="31" t="s">
        <v>102</v>
      </c>
      <c r="F227">
        <v>24</v>
      </c>
    </row>
    <row r="228" spans="1:6" x14ac:dyDescent="0.3">
      <c r="A228">
        <v>229</v>
      </c>
      <c r="B228">
        <v>5</v>
      </c>
      <c r="C228">
        <v>292</v>
      </c>
      <c r="D228">
        <v>2400</v>
      </c>
      <c r="E228" s="31" t="s">
        <v>102</v>
      </c>
      <c r="F228">
        <v>22</v>
      </c>
    </row>
    <row r="229" spans="1:6" x14ac:dyDescent="0.3">
      <c r="A229">
        <v>230</v>
      </c>
      <c r="B229">
        <v>3</v>
      </c>
      <c r="C229">
        <v>292</v>
      </c>
      <c r="D229">
        <v>2300</v>
      </c>
      <c r="E229" s="31" t="s">
        <v>102</v>
      </c>
      <c r="F229">
        <v>23</v>
      </c>
    </row>
    <row r="230" spans="1:6" x14ac:dyDescent="0.3">
      <c r="A230">
        <v>231</v>
      </c>
      <c r="B230">
        <v>2</v>
      </c>
      <c r="C230">
        <v>292</v>
      </c>
      <c r="D230">
        <v>2400</v>
      </c>
      <c r="E230" s="31" t="s">
        <v>102</v>
      </c>
      <c r="F230">
        <v>24</v>
      </c>
    </row>
    <row r="231" spans="1:6" x14ac:dyDescent="0.3">
      <c r="A231">
        <v>232</v>
      </c>
      <c r="B231">
        <v>8</v>
      </c>
      <c r="C231">
        <v>292</v>
      </c>
      <c r="D231">
        <v>7500</v>
      </c>
      <c r="E231" s="31" t="s">
        <v>102</v>
      </c>
      <c r="F231">
        <v>27</v>
      </c>
    </row>
    <row r="232" spans="1:6" x14ac:dyDescent="0.3">
      <c r="A232">
        <v>233</v>
      </c>
      <c r="B232">
        <v>2</v>
      </c>
      <c r="C232">
        <v>293</v>
      </c>
      <c r="D232">
        <v>2400</v>
      </c>
      <c r="E232" s="31" t="s">
        <v>102</v>
      </c>
      <c r="F232">
        <v>24</v>
      </c>
    </row>
    <row r="233" spans="1:6" x14ac:dyDescent="0.3">
      <c r="A233">
        <v>234</v>
      </c>
      <c r="B233">
        <v>1</v>
      </c>
      <c r="C233">
        <v>293</v>
      </c>
      <c r="D233">
        <v>2900</v>
      </c>
      <c r="E233" s="31" t="s">
        <v>102</v>
      </c>
      <c r="F233">
        <v>25</v>
      </c>
    </row>
    <row r="234" spans="1:6" x14ac:dyDescent="0.3">
      <c r="A234">
        <v>235</v>
      </c>
      <c r="B234">
        <v>8</v>
      </c>
      <c r="C234">
        <v>293</v>
      </c>
      <c r="D234">
        <v>2900</v>
      </c>
      <c r="E234" s="31" t="s">
        <v>102</v>
      </c>
      <c r="F234">
        <v>27</v>
      </c>
    </row>
    <row r="235" spans="1:6" x14ac:dyDescent="0.3">
      <c r="A235">
        <v>236</v>
      </c>
      <c r="B235">
        <v>1</v>
      </c>
      <c r="C235">
        <v>294</v>
      </c>
      <c r="D235">
        <v>500</v>
      </c>
      <c r="E235" s="31" t="s">
        <v>102</v>
      </c>
      <c r="F235">
        <v>25</v>
      </c>
    </row>
    <row r="236" spans="1:6" x14ac:dyDescent="0.3">
      <c r="A236">
        <v>237</v>
      </c>
      <c r="B236">
        <v>6</v>
      </c>
      <c r="C236">
        <v>295</v>
      </c>
      <c r="D236">
        <v>6300</v>
      </c>
      <c r="E236" s="31" t="s">
        <v>102</v>
      </c>
      <c r="F236">
        <v>21</v>
      </c>
    </row>
    <row r="237" spans="1:6" x14ac:dyDescent="0.3">
      <c r="A237">
        <v>238</v>
      </c>
      <c r="B237">
        <v>5</v>
      </c>
      <c r="C237">
        <v>295</v>
      </c>
      <c r="D237">
        <v>2400</v>
      </c>
      <c r="E237" s="31" t="s">
        <v>102</v>
      </c>
      <c r="F237">
        <v>22</v>
      </c>
    </row>
    <row r="238" spans="1:6" x14ac:dyDescent="0.3">
      <c r="A238">
        <v>239</v>
      </c>
      <c r="B238">
        <v>6</v>
      </c>
      <c r="C238">
        <v>296</v>
      </c>
      <c r="D238">
        <v>15000</v>
      </c>
      <c r="E238" s="31" t="s">
        <v>102</v>
      </c>
      <c r="F238">
        <v>21</v>
      </c>
    </row>
    <row r="239" spans="1:6" x14ac:dyDescent="0.3">
      <c r="A239">
        <v>240</v>
      </c>
      <c r="B239">
        <v>9</v>
      </c>
      <c r="C239">
        <v>296</v>
      </c>
      <c r="D239">
        <v>4800</v>
      </c>
      <c r="E239" s="31" t="s">
        <v>102</v>
      </c>
      <c r="F239">
        <v>24</v>
      </c>
    </row>
    <row r="240" spans="1:6" x14ac:dyDescent="0.3">
      <c r="A240">
        <v>241</v>
      </c>
      <c r="B240">
        <v>1</v>
      </c>
      <c r="C240">
        <v>296</v>
      </c>
      <c r="D240">
        <v>5000</v>
      </c>
      <c r="E240" s="31" t="s">
        <v>102</v>
      </c>
      <c r="F240">
        <v>25</v>
      </c>
    </row>
    <row r="241" spans="1:6" x14ac:dyDescent="0.3">
      <c r="A241">
        <v>242</v>
      </c>
      <c r="B241">
        <v>9</v>
      </c>
      <c r="C241">
        <v>297</v>
      </c>
      <c r="D241">
        <v>2400</v>
      </c>
      <c r="E241" s="31" t="s">
        <v>102</v>
      </c>
      <c r="F241">
        <v>24</v>
      </c>
    </row>
    <row r="242" spans="1:6" x14ac:dyDescent="0.3">
      <c r="A242">
        <v>243</v>
      </c>
      <c r="B242">
        <v>8</v>
      </c>
      <c r="C242">
        <v>297</v>
      </c>
      <c r="D242">
        <v>2700</v>
      </c>
      <c r="E242" s="31" t="s">
        <v>97</v>
      </c>
      <c r="F242">
        <v>27</v>
      </c>
    </row>
    <row r="243" spans="1:6" x14ac:dyDescent="0.3">
      <c r="A243">
        <v>244</v>
      </c>
      <c r="B243">
        <v>3</v>
      </c>
      <c r="C243">
        <v>298</v>
      </c>
      <c r="D243">
        <v>2300</v>
      </c>
      <c r="E243" s="31" t="s">
        <v>102</v>
      </c>
      <c r="F243">
        <v>23</v>
      </c>
    </row>
    <row r="244" spans="1:6" x14ac:dyDescent="0.3">
      <c r="A244">
        <v>245</v>
      </c>
      <c r="B244">
        <v>9</v>
      </c>
      <c r="C244">
        <v>298</v>
      </c>
      <c r="D244">
        <v>2400</v>
      </c>
      <c r="E244" s="31" t="s">
        <v>102</v>
      </c>
      <c r="F244">
        <v>24</v>
      </c>
    </row>
    <row r="245" spans="1:6" x14ac:dyDescent="0.3">
      <c r="A245">
        <v>246</v>
      </c>
      <c r="B245">
        <v>1</v>
      </c>
      <c r="C245">
        <v>298</v>
      </c>
      <c r="D245">
        <v>2900</v>
      </c>
      <c r="E245" s="31" t="s">
        <v>102</v>
      </c>
      <c r="F245">
        <v>25</v>
      </c>
    </row>
    <row r="246" spans="1:6" x14ac:dyDescent="0.3">
      <c r="A246">
        <v>247</v>
      </c>
      <c r="B246">
        <v>5</v>
      </c>
      <c r="C246">
        <v>299</v>
      </c>
      <c r="D246">
        <v>2400</v>
      </c>
      <c r="E246" s="31" t="s">
        <v>102</v>
      </c>
      <c r="F246">
        <v>22</v>
      </c>
    </row>
    <row r="247" spans="1:6" x14ac:dyDescent="0.3">
      <c r="A247">
        <v>248</v>
      </c>
      <c r="B247">
        <v>9</v>
      </c>
      <c r="C247">
        <v>299</v>
      </c>
      <c r="D247">
        <v>2300</v>
      </c>
      <c r="E247" s="31" t="s">
        <v>102</v>
      </c>
      <c r="F247">
        <v>27</v>
      </c>
    </row>
    <row r="248" spans="1:6" x14ac:dyDescent="0.3">
      <c r="A248">
        <v>249</v>
      </c>
      <c r="B248">
        <v>9</v>
      </c>
      <c r="C248">
        <v>300</v>
      </c>
      <c r="D248">
        <v>500</v>
      </c>
      <c r="E248" s="31" t="s">
        <v>102</v>
      </c>
      <c r="F248">
        <v>27</v>
      </c>
    </row>
    <row r="249" spans="1:6" x14ac:dyDescent="0.3">
      <c r="A249">
        <v>250</v>
      </c>
      <c r="B249">
        <v>1</v>
      </c>
      <c r="C249">
        <v>301</v>
      </c>
      <c r="D249">
        <v>2400</v>
      </c>
      <c r="E249" s="31" t="s">
        <v>102</v>
      </c>
      <c r="F249">
        <v>24</v>
      </c>
    </row>
    <row r="250" spans="1:6" x14ac:dyDescent="0.3">
      <c r="A250">
        <v>251</v>
      </c>
      <c r="B250">
        <v>8</v>
      </c>
      <c r="C250">
        <v>301</v>
      </c>
      <c r="D250">
        <v>1200</v>
      </c>
      <c r="E250" s="31" t="s">
        <v>102</v>
      </c>
      <c r="F250">
        <v>25</v>
      </c>
    </row>
    <row r="251" spans="1:6" x14ac:dyDescent="0.3">
      <c r="A251">
        <v>252</v>
      </c>
      <c r="B251">
        <v>7</v>
      </c>
      <c r="C251">
        <v>301</v>
      </c>
      <c r="D251">
        <v>1200</v>
      </c>
      <c r="E251" s="31" t="s">
        <v>102</v>
      </c>
      <c r="F251">
        <v>28</v>
      </c>
    </row>
    <row r="252" spans="1:6" x14ac:dyDescent="0.3">
      <c r="A252">
        <v>253</v>
      </c>
      <c r="B252">
        <v>5</v>
      </c>
      <c r="C252">
        <v>302</v>
      </c>
      <c r="D252">
        <v>2300</v>
      </c>
      <c r="E252" s="31" t="s">
        <v>102</v>
      </c>
      <c r="F252">
        <v>22</v>
      </c>
    </row>
    <row r="253" spans="1:6" x14ac:dyDescent="0.3">
      <c r="A253">
        <v>254</v>
      </c>
      <c r="B253">
        <v>3</v>
      </c>
      <c r="C253">
        <v>302</v>
      </c>
      <c r="D253">
        <v>2300</v>
      </c>
      <c r="E253" s="31" t="s">
        <v>102</v>
      </c>
      <c r="F253">
        <v>23</v>
      </c>
    </row>
    <row r="254" spans="1:6" x14ac:dyDescent="0.3">
      <c r="A254">
        <v>255</v>
      </c>
      <c r="B254">
        <v>9</v>
      </c>
      <c r="C254">
        <v>302</v>
      </c>
      <c r="D254">
        <v>15300</v>
      </c>
      <c r="E254" s="31" t="s">
        <v>102</v>
      </c>
      <c r="F254">
        <v>27</v>
      </c>
    </row>
    <row r="255" spans="1:6" x14ac:dyDescent="0.3">
      <c r="A255">
        <v>256</v>
      </c>
      <c r="B255">
        <v>9</v>
      </c>
      <c r="C255">
        <v>303</v>
      </c>
      <c r="D255">
        <v>2400</v>
      </c>
      <c r="E255" s="31" t="s">
        <v>102</v>
      </c>
      <c r="F255">
        <v>27</v>
      </c>
    </row>
    <row r="256" spans="1:6" x14ac:dyDescent="0.3">
      <c r="A256">
        <v>257</v>
      </c>
      <c r="B256">
        <v>9</v>
      </c>
      <c r="C256">
        <v>304</v>
      </c>
      <c r="D256">
        <v>14900</v>
      </c>
      <c r="E256" s="31" t="s">
        <v>102</v>
      </c>
      <c r="F256">
        <v>27</v>
      </c>
    </row>
    <row r="257" spans="1:6" x14ac:dyDescent="0.3">
      <c r="A257">
        <v>258</v>
      </c>
      <c r="B257">
        <v>5</v>
      </c>
      <c r="C257">
        <v>305</v>
      </c>
      <c r="D257">
        <v>2400</v>
      </c>
      <c r="E257" s="31" t="s">
        <v>102</v>
      </c>
      <c r="F257">
        <v>22</v>
      </c>
    </row>
    <row r="258" spans="1:6" x14ac:dyDescent="0.3">
      <c r="A258">
        <v>259</v>
      </c>
      <c r="B258">
        <v>1</v>
      </c>
      <c r="C258">
        <v>305</v>
      </c>
      <c r="D258">
        <v>1200</v>
      </c>
      <c r="E258" s="31" t="s">
        <v>102</v>
      </c>
      <c r="F258">
        <v>24</v>
      </c>
    </row>
    <row r="259" spans="1:6" x14ac:dyDescent="0.3">
      <c r="A259">
        <v>260</v>
      </c>
      <c r="B259">
        <v>9</v>
      </c>
      <c r="C259">
        <v>305</v>
      </c>
      <c r="D259">
        <v>8500</v>
      </c>
      <c r="E259" s="31" t="s">
        <v>102</v>
      </c>
      <c r="F259">
        <v>27</v>
      </c>
    </row>
    <row r="260" spans="1:6" x14ac:dyDescent="0.3">
      <c r="A260">
        <v>261</v>
      </c>
      <c r="B260">
        <v>1</v>
      </c>
      <c r="C260">
        <v>306</v>
      </c>
      <c r="D260">
        <v>5000</v>
      </c>
      <c r="E260" s="31" t="s">
        <v>97</v>
      </c>
      <c r="F260">
        <v>24</v>
      </c>
    </row>
    <row r="261" spans="1:6" x14ac:dyDescent="0.3">
      <c r="A261">
        <v>262</v>
      </c>
      <c r="B261">
        <v>6</v>
      </c>
      <c r="C261">
        <v>307</v>
      </c>
      <c r="D261">
        <v>5000</v>
      </c>
      <c r="E261" s="31" t="s">
        <v>102</v>
      </c>
      <c r="F261">
        <v>21</v>
      </c>
    </row>
    <row r="262" spans="1:6" x14ac:dyDescent="0.3">
      <c r="A262">
        <v>263</v>
      </c>
      <c r="B262">
        <v>3</v>
      </c>
      <c r="C262">
        <v>307</v>
      </c>
      <c r="D262">
        <v>5250</v>
      </c>
      <c r="E262" s="31" t="s">
        <v>102</v>
      </c>
      <c r="F262">
        <v>23</v>
      </c>
    </row>
    <row r="263" spans="1:6" x14ac:dyDescent="0.3">
      <c r="A263">
        <v>264</v>
      </c>
      <c r="B263">
        <v>1</v>
      </c>
      <c r="C263">
        <v>307</v>
      </c>
      <c r="D263">
        <v>5750</v>
      </c>
      <c r="E263" s="31" t="s">
        <v>102</v>
      </c>
      <c r="F263">
        <v>24</v>
      </c>
    </row>
    <row r="264" spans="1:6" x14ac:dyDescent="0.3">
      <c r="A264">
        <v>265</v>
      </c>
      <c r="B264">
        <v>8</v>
      </c>
      <c r="C264">
        <v>307</v>
      </c>
      <c r="D264">
        <v>5000</v>
      </c>
      <c r="E264" s="31" t="s">
        <v>102</v>
      </c>
      <c r="F264">
        <v>25</v>
      </c>
    </row>
    <row r="265" spans="1:6" x14ac:dyDescent="0.3">
      <c r="A265">
        <v>266</v>
      </c>
      <c r="B265">
        <v>9</v>
      </c>
      <c r="C265">
        <v>307</v>
      </c>
      <c r="D265">
        <v>500</v>
      </c>
      <c r="E265" s="31" t="s">
        <v>102</v>
      </c>
      <c r="F265">
        <v>27</v>
      </c>
    </row>
    <row r="266" spans="1:6" x14ac:dyDescent="0.3">
      <c r="A266">
        <v>267</v>
      </c>
      <c r="B266">
        <v>3</v>
      </c>
      <c r="C266">
        <v>308</v>
      </c>
      <c r="D266">
        <v>2700</v>
      </c>
      <c r="E266" s="31" t="s">
        <v>102</v>
      </c>
      <c r="F266">
        <v>23</v>
      </c>
    </row>
    <row r="267" spans="1:6" x14ac:dyDescent="0.3">
      <c r="A267">
        <v>268</v>
      </c>
      <c r="B267">
        <v>8</v>
      </c>
      <c r="C267">
        <v>308</v>
      </c>
      <c r="D267">
        <v>4000</v>
      </c>
      <c r="E267" s="31" t="s">
        <v>102</v>
      </c>
      <c r="F267">
        <v>25</v>
      </c>
    </row>
    <row r="268" spans="1:6" x14ac:dyDescent="0.3">
      <c r="A268">
        <v>269</v>
      </c>
      <c r="B268">
        <v>9</v>
      </c>
      <c r="C268">
        <v>308</v>
      </c>
      <c r="D268">
        <v>30500</v>
      </c>
      <c r="E268" s="31" t="s">
        <v>97</v>
      </c>
      <c r="F268">
        <v>27</v>
      </c>
    </row>
    <row r="269" spans="1:6" x14ac:dyDescent="0.3">
      <c r="A269">
        <v>270</v>
      </c>
      <c r="B269">
        <v>5</v>
      </c>
      <c r="C269">
        <v>309</v>
      </c>
      <c r="D269">
        <v>2400</v>
      </c>
      <c r="E269" s="31" t="s">
        <v>102</v>
      </c>
      <c r="F269">
        <v>22</v>
      </c>
    </row>
    <row r="270" spans="1:6" x14ac:dyDescent="0.3">
      <c r="A270">
        <v>271</v>
      </c>
      <c r="B270">
        <v>1</v>
      </c>
      <c r="C270">
        <v>309</v>
      </c>
      <c r="D270">
        <v>10500</v>
      </c>
      <c r="E270" s="31" t="s">
        <v>102</v>
      </c>
      <c r="F270">
        <v>24</v>
      </c>
    </row>
    <row r="271" spans="1:6" x14ac:dyDescent="0.3">
      <c r="A271">
        <v>272</v>
      </c>
      <c r="B271">
        <v>8</v>
      </c>
      <c r="C271">
        <v>309</v>
      </c>
      <c r="D271">
        <v>1200</v>
      </c>
      <c r="E271" s="31" t="s">
        <v>102</v>
      </c>
      <c r="F271">
        <v>25</v>
      </c>
    </row>
    <row r="272" spans="1:6" x14ac:dyDescent="0.3">
      <c r="A272">
        <v>273</v>
      </c>
      <c r="B272">
        <v>9</v>
      </c>
      <c r="C272">
        <v>309</v>
      </c>
      <c r="D272">
        <v>12400</v>
      </c>
      <c r="E272" s="31" t="s">
        <v>102</v>
      </c>
      <c r="F272">
        <v>27</v>
      </c>
    </row>
    <row r="273" spans="1:6" x14ac:dyDescent="0.3">
      <c r="A273">
        <v>274</v>
      </c>
      <c r="B273">
        <v>5</v>
      </c>
      <c r="C273">
        <v>1</v>
      </c>
      <c r="D273">
        <v>3000</v>
      </c>
      <c r="E273" s="31" t="s">
        <v>102</v>
      </c>
      <c r="F273">
        <v>22</v>
      </c>
    </row>
    <row r="274" spans="1:6" x14ac:dyDescent="0.3">
      <c r="A274">
        <v>275</v>
      </c>
      <c r="B274">
        <v>4</v>
      </c>
      <c r="C274">
        <v>1</v>
      </c>
      <c r="D274">
        <v>900</v>
      </c>
      <c r="E274" s="31" t="s">
        <v>102</v>
      </c>
      <c r="F274">
        <v>26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19679-499B-4FD0-AADC-A19D6A389774}">
  <sheetPr codeName="Hoja3"/>
  <dimension ref="A1:G310"/>
  <sheetViews>
    <sheetView workbookViewId="0">
      <selection activeCell="J16" sqref="J16"/>
    </sheetView>
  </sheetViews>
  <sheetFormatPr baseColWidth="10" defaultRowHeight="14.4" x14ac:dyDescent="0.3"/>
  <cols>
    <col min="1" max="1" width="4.77734375" bestFit="1" customWidth="1"/>
    <col min="2" max="2" width="12" bestFit="1" customWidth="1"/>
    <col min="3" max="3" width="10.5546875" bestFit="1" customWidth="1"/>
    <col min="4" max="4" width="12.44140625" bestFit="1" customWidth="1"/>
    <col min="5" max="5" width="19.33203125" bestFit="1" customWidth="1"/>
    <col min="6" max="6" width="7.77734375" bestFit="1" customWidth="1"/>
    <col min="7" max="7" width="27.88671875" bestFit="1" customWidth="1"/>
  </cols>
  <sheetData>
    <row r="1" spans="1:7" x14ac:dyDescent="0.3">
      <c r="A1" t="s">
        <v>88</v>
      </c>
      <c r="B1" t="s">
        <v>107</v>
      </c>
      <c r="C1" t="s">
        <v>108</v>
      </c>
      <c r="D1" t="s">
        <v>109</v>
      </c>
      <c r="E1" t="s">
        <v>110</v>
      </c>
      <c r="F1" t="s">
        <v>167</v>
      </c>
      <c r="G1" t="s">
        <v>111</v>
      </c>
    </row>
    <row r="2" spans="1:7" x14ac:dyDescent="0.3">
      <c r="A2">
        <v>1</v>
      </c>
      <c r="B2">
        <v>1</v>
      </c>
      <c r="C2" s="33">
        <v>45659</v>
      </c>
      <c r="D2">
        <v>1850</v>
      </c>
      <c r="E2">
        <v>50</v>
      </c>
      <c r="F2">
        <v>133000</v>
      </c>
      <c r="G2" t="s">
        <v>170</v>
      </c>
    </row>
    <row r="3" spans="1:7" x14ac:dyDescent="0.3">
      <c r="A3">
        <v>2</v>
      </c>
      <c r="B3">
        <v>2</v>
      </c>
      <c r="C3" s="33">
        <v>45660</v>
      </c>
      <c r="D3">
        <v>4250</v>
      </c>
      <c r="E3">
        <v>50</v>
      </c>
      <c r="F3">
        <v>137000</v>
      </c>
      <c r="G3" t="s">
        <v>171</v>
      </c>
    </row>
    <row r="4" spans="1:7" x14ac:dyDescent="0.3">
      <c r="A4">
        <v>3</v>
      </c>
      <c r="B4">
        <v>3</v>
      </c>
      <c r="C4" s="33">
        <v>45661</v>
      </c>
      <c r="D4">
        <v>4050</v>
      </c>
      <c r="E4">
        <v>50</v>
      </c>
      <c r="F4">
        <v>105000</v>
      </c>
      <c r="G4" t="s">
        <v>172</v>
      </c>
    </row>
    <row r="5" spans="1:7" x14ac:dyDescent="0.3">
      <c r="A5">
        <v>4</v>
      </c>
      <c r="B5">
        <v>4</v>
      </c>
      <c r="C5" s="33">
        <v>45663</v>
      </c>
      <c r="D5">
        <v>1950</v>
      </c>
      <c r="E5">
        <v>50</v>
      </c>
      <c r="F5">
        <v>102000</v>
      </c>
      <c r="G5" t="s">
        <v>173</v>
      </c>
    </row>
    <row r="6" spans="1:7" x14ac:dyDescent="0.3">
      <c r="A6">
        <v>5</v>
      </c>
      <c r="B6">
        <v>5</v>
      </c>
      <c r="C6" s="33">
        <v>45664</v>
      </c>
      <c r="D6">
        <v>2750</v>
      </c>
      <c r="E6">
        <v>50</v>
      </c>
      <c r="F6">
        <v>188000</v>
      </c>
      <c r="G6" t="s">
        <v>174</v>
      </c>
    </row>
    <row r="7" spans="1:7" x14ac:dyDescent="0.3">
      <c r="A7">
        <v>6</v>
      </c>
      <c r="B7">
        <v>6</v>
      </c>
      <c r="C7" s="33">
        <v>45665</v>
      </c>
      <c r="D7">
        <v>3250</v>
      </c>
      <c r="E7">
        <v>50</v>
      </c>
      <c r="F7">
        <v>93000</v>
      </c>
      <c r="G7" t="s">
        <v>175</v>
      </c>
    </row>
    <row r="8" spans="1:7" x14ac:dyDescent="0.3">
      <c r="A8">
        <v>7</v>
      </c>
      <c r="B8">
        <v>7</v>
      </c>
      <c r="C8" s="33">
        <v>45666</v>
      </c>
      <c r="D8">
        <v>1750</v>
      </c>
      <c r="E8">
        <v>50</v>
      </c>
      <c r="F8">
        <v>277000</v>
      </c>
      <c r="G8" t="s">
        <v>176</v>
      </c>
    </row>
    <row r="9" spans="1:7" x14ac:dyDescent="0.3">
      <c r="A9">
        <v>8</v>
      </c>
      <c r="B9">
        <v>8</v>
      </c>
      <c r="C9" s="33">
        <v>45667</v>
      </c>
      <c r="D9">
        <v>5650</v>
      </c>
      <c r="E9">
        <v>50</v>
      </c>
      <c r="F9">
        <v>237000</v>
      </c>
      <c r="G9" t="s">
        <v>177</v>
      </c>
    </row>
    <row r="10" spans="1:7" x14ac:dyDescent="0.3">
      <c r="A10">
        <v>9</v>
      </c>
      <c r="B10">
        <v>9</v>
      </c>
      <c r="C10" s="33">
        <v>45668</v>
      </c>
      <c r="D10">
        <v>5350</v>
      </c>
      <c r="E10">
        <v>50</v>
      </c>
      <c r="F10">
        <v>233000</v>
      </c>
      <c r="G10" t="s">
        <v>178</v>
      </c>
    </row>
    <row r="11" spans="1:7" x14ac:dyDescent="0.3">
      <c r="A11">
        <v>10</v>
      </c>
      <c r="B11">
        <v>10</v>
      </c>
      <c r="C11" s="33">
        <v>45670</v>
      </c>
      <c r="D11">
        <v>5150</v>
      </c>
      <c r="E11">
        <v>50</v>
      </c>
      <c r="F11">
        <v>128000</v>
      </c>
      <c r="G11" t="s">
        <v>179</v>
      </c>
    </row>
    <row r="12" spans="1:7" x14ac:dyDescent="0.3">
      <c r="A12">
        <v>11</v>
      </c>
      <c r="B12">
        <v>11</v>
      </c>
      <c r="C12" s="33">
        <v>45671</v>
      </c>
      <c r="D12">
        <v>6450</v>
      </c>
      <c r="E12">
        <v>50</v>
      </c>
      <c r="F12">
        <v>87000</v>
      </c>
      <c r="G12" t="s">
        <v>180</v>
      </c>
    </row>
    <row r="13" spans="1:7" x14ac:dyDescent="0.3">
      <c r="A13">
        <v>12</v>
      </c>
      <c r="B13">
        <v>12</v>
      </c>
      <c r="C13" s="33">
        <v>45672</v>
      </c>
      <c r="D13">
        <v>4640</v>
      </c>
      <c r="E13">
        <v>50</v>
      </c>
      <c r="F13">
        <v>125000</v>
      </c>
      <c r="G13" t="s">
        <v>181</v>
      </c>
    </row>
    <row r="14" spans="1:7" x14ac:dyDescent="0.3">
      <c r="A14">
        <v>13</v>
      </c>
      <c r="B14">
        <v>13</v>
      </c>
      <c r="C14" s="33">
        <v>45673</v>
      </c>
      <c r="D14">
        <v>8540</v>
      </c>
      <c r="E14">
        <v>50</v>
      </c>
      <c r="F14">
        <v>67000</v>
      </c>
      <c r="G14" t="s">
        <v>182</v>
      </c>
    </row>
    <row r="15" spans="1:7" x14ac:dyDescent="0.3">
      <c r="A15">
        <v>14</v>
      </c>
      <c r="B15">
        <v>14</v>
      </c>
      <c r="C15" s="33">
        <v>45674</v>
      </c>
      <c r="D15">
        <v>8240</v>
      </c>
      <c r="E15">
        <v>50</v>
      </c>
      <c r="F15">
        <v>211000</v>
      </c>
      <c r="G15" t="s">
        <v>183</v>
      </c>
    </row>
    <row r="16" spans="1:7" x14ac:dyDescent="0.3">
      <c r="A16">
        <v>15</v>
      </c>
      <c r="B16">
        <v>15</v>
      </c>
      <c r="C16" s="33">
        <v>45675</v>
      </c>
      <c r="D16">
        <v>11240</v>
      </c>
      <c r="E16">
        <v>50</v>
      </c>
      <c r="F16">
        <v>80000</v>
      </c>
      <c r="G16" t="s">
        <v>184</v>
      </c>
    </row>
    <row r="17" spans="1:7" x14ac:dyDescent="0.3">
      <c r="A17">
        <v>16</v>
      </c>
      <c r="B17">
        <v>16</v>
      </c>
      <c r="C17" s="33">
        <v>45677</v>
      </c>
      <c r="D17">
        <v>2740</v>
      </c>
      <c r="E17">
        <v>50</v>
      </c>
      <c r="F17">
        <v>105000</v>
      </c>
      <c r="G17" t="s">
        <v>185</v>
      </c>
    </row>
    <row r="18" spans="1:7" x14ac:dyDescent="0.3">
      <c r="A18">
        <v>17</v>
      </c>
      <c r="B18">
        <v>17</v>
      </c>
      <c r="C18" s="33">
        <v>45678</v>
      </c>
      <c r="D18">
        <v>6440</v>
      </c>
      <c r="E18">
        <v>50</v>
      </c>
      <c r="F18">
        <v>186000</v>
      </c>
      <c r="G18" t="s">
        <v>186</v>
      </c>
    </row>
    <row r="19" spans="1:7" x14ac:dyDescent="0.3">
      <c r="A19">
        <v>18</v>
      </c>
      <c r="B19">
        <v>18</v>
      </c>
      <c r="C19" s="33">
        <v>45679</v>
      </c>
      <c r="D19">
        <v>5540</v>
      </c>
      <c r="E19">
        <v>50</v>
      </c>
      <c r="F19">
        <v>84000</v>
      </c>
      <c r="G19" t="s">
        <v>187</v>
      </c>
    </row>
    <row r="20" spans="1:7" x14ac:dyDescent="0.3">
      <c r="A20">
        <v>19</v>
      </c>
      <c r="B20">
        <v>19</v>
      </c>
      <c r="C20" s="33">
        <v>45680</v>
      </c>
      <c r="D20">
        <v>4040</v>
      </c>
      <c r="E20">
        <v>50</v>
      </c>
      <c r="F20">
        <v>233000</v>
      </c>
      <c r="G20" t="s">
        <v>188</v>
      </c>
    </row>
    <row r="21" spans="1:7" x14ac:dyDescent="0.3">
      <c r="A21">
        <v>20</v>
      </c>
      <c r="B21">
        <v>20</v>
      </c>
      <c r="C21" s="33">
        <v>45681</v>
      </c>
      <c r="D21">
        <v>4040</v>
      </c>
      <c r="E21">
        <v>50</v>
      </c>
      <c r="F21">
        <v>202000</v>
      </c>
      <c r="G21" t="s">
        <v>189</v>
      </c>
    </row>
    <row r="22" spans="1:7" x14ac:dyDescent="0.3">
      <c r="A22">
        <v>21</v>
      </c>
      <c r="B22">
        <v>21</v>
      </c>
      <c r="C22" s="33">
        <v>45682</v>
      </c>
      <c r="D22">
        <v>7340</v>
      </c>
      <c r="E22">
        <v>50</v>
      </c>
      <c r="F22">
        <v>267000</v>
      </c>
      <c r="G22" t="s">
        <v>190</v>
      </c>
    </row>
    <row r="23" spans="1:7" x14ac:dyDescent="0.3">
      <c r="A23">
        <v>22</v>
      </c>
      <c r="B23">
        <v>22</v>
      </c>
      <c r="C23" s="33">
        <v>45684</v>
      </c>
      <c r="D23">
        <v>7240</v>
      </c>
      <c r="E23">
        <v>50</v>
      </c>
      <c r="F23">
        <v>49000</v>
      </c>
      <c r="G23" t="s">
        <v>191</v>
      </c>
    </row>
    <row r="24" spans="1:7" x14ac:dyDescent="0.3">
      <c r="A24">
        <v>23</v>
      </c>
      <c r="B24">
        <v>23</v>
      </c>
      <c r="C24" s="33">
        <v>45685</v>
      </c>
      <c r="D24">
        <v>4040</v>
      </c>
      <c r="E24">
        <v>50</v>
      </c>
      <c r="F24">
        <v>24000</v>
      </c>
      <c r="G24" t="s">
        <v>192</v>
      </c>
    </row>
    <row r="25" spans="1:7" x14ac:dyDescent="0.3">
      <c r="A25">
        <v>24</v>
      </c>
      <c r="B25">
        <v>24</v>
      </c>
      <c r="C25" s="33">
        <v>45686</v>
      </c>
      <c r="D25">
        <v>4140</v>
      </c>
      <c r="E25">
        <v>50</v>
      </c>
      <c r="F25">
        <v>40000</v>
      </c>
      <c r="G25" t="s">
        <v>193</v>
      </c>
    </row>
    <row r="26" spans="1:7" x14ac:dyDescent="0.3">
      <c r="A26">
        <v>25</v>
      </c>
      <c r="B26">
        <v>25</v>
      </c>
      <c r="C26" s="33">
        <v>45687</v>
      </c>
      <c r="D26">
        <v>4540</v>
      </c>
      <c r="E26">
        <v>50</v>
      </c>
      <c r="F26">
        <v>82000</v>
      </c>
      <c r="G26" t="s">
        <v>194</v>
      </c>
    </row>
    <row r="27" spans="1:7" x14ac:dyDescent="0.3">
      <c r="A27">
        <v>26</v>
      </c>
      <c r="B27">
        <v>26</v>
      </c>
      <c r="C27" s="33">
        <v>45688</v>
      </c>
      <c r="D27">
        <v>3940</v>
      </c>
      <c r="E27">
        <v>50</v>
      </c>
      <c r="F27">
        <v>358000</v>
      </c>
      <c r="G27" t="s">
        <v>195</v>
      </c>
    </row>
    <row r="28" spans="1:7" x14ac:dyDescent="0.3">
      <c r="A28">
        <v>27</v>
      </c>
      <c r="B28">
        <v>27</v>
      </c>
      <c r="C28" s="33">
        <v>45689</v>
      </c>
      <c r="D28">
        <v>6340</v>
      </c>
      <c r="E28">
        <v>50</v>
      </c>
      <c r="F28">
        <v>38000</v>
      </c>
      <c r="G28" t="s">
        <v>196</v>
      </c>
    </row>
    <row r="29" spans="1:7" x14ac:dyDescent="0.3">
      <c r="A29">
        <v>28</v>
      </c>
      <c r="B29">
        <v>28</v>
      </c>
      <c r="C29" s="33">
        <v>45691</v>
      </c>
      <c r="D29">
        <v>1540</v>
      </c>
      <c r="E29">
        <v>50</v>
      </c>
      <c r="F29">
        <v>387000</v>
      </c>
      <c r="G29" t="s">
        <v>197</v>
      </c>
    </row>
    <row r="30" spans="1:7" x14ac:dyDescent="0.3">
      <c r="A30">
        <v>29</v>
      </c>
      <c r="B30">
        <v>29</v>
      </c>
      <c r="C30" s="33">
        <v>45692</v>
      </c>
      <c r="D30">
        <v>1040</v>
      </c>
      <c r="E30">
        <v>50</v>
      </c>
      <c r="F30">
        <v>176000</v>
      </c>
      <c r="G30" t="s">
        <v>198</v>
      </c>
    </row>
    <row r="31" spans="1:7" x14ac:dyDescent="0.3">
      <c r="A31">
        <v>30</v>
      </c>
      <c r="B31">
        <v>30</v>
      </c>
      <c r="C31" s="33">
        <v>45693</v>
      </c>
      <c r="D31">
        <v>1140</v>
      </c>
      <c r="E31">
        <v>50</v>
      </c>
      <c r="F31">
        <v>93000</v>
      </c>
      <c r="G31" t="s">
        <v>199</v>
      </c>
    </row>
    <row r="32" spans="1:7" x14ac:dyDescent="0.3">
      <c r="A32">
        <v>31</v>
      </c>
      <c r="B32">
        <v>31</v>
      </c>
      <c r="C32" s="33">
        <v>45694</v>
      </c>
      <c r="D32">
        <v>2140</v>
      </c>
      <c r="E32">
        <v>50</v>
      </c>
      <c r="F32">
        <v>162000</v>
      </c>
      <c r="G32" t="s">
        <v>200</v>
      </c>
    </row>
    <row r="33" spans="1:7" x14ac:dyDescent="0.3">
      <c r="A33">
        <v>32</v>
      </c>
      <c r="B33">
        <v>32</v>
      </c>
      <c r="C33" s="33">
        <v>45695</v>
      </c>
      <c r="D33">
        <v>3140</v>
      </c>
      <c r="E33">
        <v>50</v>
      </c>
      <c r="F33">
        <v>148000</v>
      </c>
      <c r="G33" t="s">
        <v>201</v>
      </c>
    </row>
    <row r="34" spans="1:7" x14ac:dyDescent="0.3">
      <c r="A34">
        <v>33</v>
      </c>
      <c r="B34">
        <v>33</v>
      </c>
      <c r="C34" s="33">
        <v>45696</v>
      </c>
      <c r="D34">
        <v>2340</v>
      </c>
      <c r="E34">
        <v>50</v>
      </c>
      <c r="F34">
        <v>767800</v>
      </c>
      <c r="G34" t="s">
        <v>202</v>
      </c>
    </row>
    <row r="35" spans="1:7" x14ac:dyDescent="0.3">
      <c r="A35">
        <v>34</v>
      </c>
      <c r="B35">
        <v>34</v>
      </c>
      <c r="C35" s="33">
        <v>45698</v>
      </c>
      <c r="D35">
        <v>2140</v>
      </c>
      <c r="E35">
        <v>50</v>
      </c>
      <c r="F35">
        <v>36000</v>
      </c>
      <c r="G35" t="s">
        <v>203</v>
      </c>
    </row>
    <row r="36" spans="1:7" x14ac:dyDescent="0.3">
      <c r="A36">
        <v>35</v>
      </c>
      <c r="B36">
        <v>35</v>
      </c>
      <c r="C36" s="33">
        <v>45699</v>
      </c>
      <c r="D36">
        <v>1640</v>
      </c>
      <c r="E36">
        <v>50</v>
      </c>
      <c r="F36">
        <v>65000</v>
      </c>
      <c r="G36" t="s">
        <v>204</v>
      </c>
    </row>
    <row r="37" spans="1:7" x14ac:dyDescent="0.3">
      <c r="A37">
        <v>36</v>
      </c>
      <c r="B37">
        <v>36</v>
      </c>
      <c r="C37" s="33">
        <v>45700</v>
      </c>
      <c r="D37">
        <v>1740</v>
      </c>
      <c r="E37">
        <v>50</v>
      </c>
      <c r="F37">
        <v>134000</v>
      </c>
      <c r="G37" t="s">
        <v>205</v>
      </c>
    </row>
    <row r="38" spans="1:7" x14ac:dyDescent="0.3">
      <c r="A38">
        <v>37</v>
      </c>
      <c r="B38">
        <v>37</v>
      </c>
      <c r="C38" s="33">
        <v>45701</v>
      </c>
      <c r="D38">
        <v>1730</v>
      </c>
      <c r="E38">
        <v>50</v>
      </c>
      <c r="F38">
        <v>185000</v>
      </c>
      <c r="G38" t="s">
        <v>206</v>
      </c>
    </row>
    <row r="39" spans="1:7" x14ac:dyDescent="0.3">
      <c r="A39">
        <v>38</v>
      </c>
      <c r="B39">
        <v>38</v>
      </c>
      <c r="C39" s="33">
        <v>45702</v>
      </c>
      <c r="D39">
        <v>1340</v>
      </c>
      <c r="E39">
        <v>50</v>
      </c>
      <c r="F39">
        <v>169000</v>
      </c>
      <c r="G39" t="s">
        <v>207</v>
      </c>
    </row>
    <row r="40" spans="1:7" x14ac:dyDescent="0.3">
      <c r="A40">
        <v>39</v>
      </c>
      <c r="B40">
        <v>39</v>
      </c>
      <c r="C40" s="33">
        <v>45703</v>
      </c>
      <c r="D40">
        <v>2140</v>
      </c>
      <c r="E40">
        <v>50</v>
      </c>
      <c r="F40">
        <v>140000</v>
      </c>
      <c r="G40" t="s">
        <v>208</v>
      </c>
    </row>
    <row r="41" spans="1:7" x14ac:dyDescent="0.3">
      <c r="A41">
        <v>40</v>
      </c>
      <c r="B41">
        <v>40</v>
      </c>
      <c r="C41" s="33">
        <v>45705</v>
      </c>
      <c r="D41">
        <v>3240</v>
      </c>
      <c r="E41">
        <v>50</v>
      </c>
      <c r="F41">
        <v>34000</v>
      </c>
      <c r="G41" t="s">
        <v>209</v>
      </c>
    </row>
    <row r="42" spans="1:7" x14ac:dyDescent="0.3">
      <c r="A42">
        <v>41</v>
      </c>
      <c r="B42">
        <v>41</v>
      </c>
      <c r="C42" s="33">
        <v>45706</v>
      </c>
      <c r="D42">
        <v>4040</v>
      </c>
      <c r="E42">
        <v>50</v>
      </c>
      <c r="F42">
        <v>108000</v>
      </c>
      <c r="G42" t="s">
        <v>210</v>
      </c>
    </row>
    <row r="43" spans="1:7" x14ac:dyDescent="0.3">
      <c r="A43">
        <v>42</v>
      </c>
      <c r="B43">
        <v>42</v>
      </c>
      <c r="C43" s="33">
        <v>45707</v>
      </c>
      <c r="D43">
        <v>3940</v>
      </c>
      <c r="E43">
        <v>50</v>
      </c>
      <c r="F43">
        <v>194000</v>
      </c>
      <c r="G43" t="s">
        <v>211</v>
      </c>
    </row>
    <row r="44" spans="1:7" x14ac:dyDescent="0.3">
      <c r="A44">
        <v>43</v>
      </c>
      <c r="B44">
        <v>43</v>
      </c>
      <c r="C44" s="33">
        <v>45708</v>
      </c>
      <c r="D44">
        <v>5540</v>
      </c>
      <c r="E44">
        <v>50</v>
      </c>
      <c r="F44">
        <v>0</v>
      </c>
      <c r="G44" t="s">
        <v>212</v>
      </c>
    </row>
    <row r="45" spans="1:7" x14ac:dyDescent="0.3">
      <c r="A45">
        <v>44</v>
      </c>
      <c r="B45">
        <v>44</v>
      </c>
      <c r="C45" s="33">
        <v>45709</v>
      </c>
      <c r="D45">
        <v>4740</v>
      </c>
      <c r="E45">
        <v>50</v>
      </c>
      <c r="F45">
        <v>149000</v>
      </c>
      <c r="G45" t="s">
        <v>213</v>
      </c>
    </row>
    <row r="46" spans="1:7" x14ac:dyDescent="0.3">
      <c r="A46">
        <v>45</v>
      </c>
      <c r="B46">
        <v>45</v>
      </c>
      <c r="C46" s="33">
        <v>45710</v>
      </c>
      <c r="D46">
        <v>9330</v>
      </c>
      <c r="E46">
        <v>50</v>
      </c>
      <c r="F46">
        <v>318000</v>
      </c>
      <c r="G46" t="s">
        <v>214</v>
      </c>
    </row>
    <row r="47" spans="1:7" x14ac:dyDescent="0.3">
      <c r="A47">
        <v>46</v>
      </c>
      <c r="B47">
        <v>46</v>
      </c>
      <c r="C47" s="33">
        <v>45712</v>
      </c>
      <c r="D47">
        <v>7040</v>
      </c>
      <c r="E47">
        <v>50</v>
      </c>
      <c r="F47">
        <v>112000</v>
      </c>
      <c r="G47" t="s">
        <v>215</v>
      </c>
    </row>
    <row r="48" spans="1:7" x14ac:dyDescent="0.3">
      <c r="A48">
        <v>47</v>
      </c>
      <c r="B48">
        <v>47</v>
      </c>
      <c r="C48" s="33">
        <v>45713</v>
      </c>
      <c r="D48">
        <v>5740</v>
      </c>
      <c r="E48">
        <v>50</v>
      </c>
      <c r="F48">
        <v>102000</v>
      </c>
      <c r="G48" t="s">
        <v>216</v>
      </c>
    </row>
    <row r="49" spans="1:7" x14ac:dyDescent="0.3">
      <c r="A49">
        <v>48</v>
      </c>
      <c r="B49">
        <v>48</v>
      </c>
      <c r="C49" s="33">
        <v>45714</v>
      </c>
      <c r="D49">
        <v>4740</v>
      </c>
      <c r="E49">
        <v>50</v>
      </c>
      <c r="F49">
        <v>122000</v>
      </c>
      <c r="G49" t="s">
        <v>217</v>
      </c>
    </row>
    <row r="50" spans="1:7" x14ac:dyDescent="0.3">
      <c r="A50">
        <v>49</v>
      </c>
      <c r="B50">
        <v>49</v>
      </c>
      <c r="C50" s="33">
        <v>45715</v>
      </c>
      <c r="D50">
        <v>2440</v>
      </c>
      <c r="E50">
        <v>50</v>
      </c>
      <c r="F50">
        <v>100000</v>
      </c>
      <c r="G50" t="s">
        <v>218</v>
      </c>
    </row>
    <row r="51" spans="1:7" x14ac:dyDescent="0.3">
      <c r="A51">
        <v>50</v>
      </c>
      <c r="B51">
        <v>50</v>
      </c>
      <c r="C51" s="33">
        <v>45716</v>
      </c>
      <c r="D51">
        <v>4140</v>
      </c>
      <c r="E51">
        <v>50</v>
      </c>
      <c r="F51">
        <v>11000</v>
      </c>
      <c r="G51" t="s">
        <v>219</v>
      </c>
    </row>
    <row r="52" spans="1:7" x14ac:dyDescent="0.3">
      <c r="A52">
        <v>51</v>
      </c>
      <c r="B52">
        <v>51</v>
      </c>
      <c r="C52" s="33">
        <v>45717</v>
      </c>
      <c r="D52">
        <v>14640</v>
      </c>
      <c r="E52">
        <v>50</v>
      </c>
      <c r="F52">
        <v>236000</v>
      </c>
      <c r="G52" t="s">
        <v>220</v>
      </c>
    </row>
    <row r="53" spans="1:7" x14ac:dyDescent="0.3">
      <c r="A53">
        <v>52</v>
      </c>
      <c r="B53">
        <v>52</v>
      </c>
      <c r="C53" s="33">
        <v>45719</v>
      </c>
      <c r="D53">
        <v>2940</v>
      </c>
      <c r="E53">
        <v>60</v>
      </c>
      <c r="F53">
        <v>0</v>
      </c>
      <c r="G53" t="s">
        <v>418</v>
      </c>
    </row>
    <row r="54" spans="1:7" x14ac:dyDescent="0.3">
      <c r="A54">
        <v>53</v>
      </c>
      <c r="B54">
        <v>53</v>
      </c>
      <c r="C54" s="33">
        <v>45720</v>
      </c>
      <c r="D54">
        <v>540</v>
      </c>
      <c r="E54">
        <v>60</v>
      </c>
      <c r="F54">
        <v>88000</v>
      </c>
      <c r="G54" t="s">
        <v>419</v>
      </c>
    </row>
    <row r="55" spans="1:7" x14ac:dyDescent="0.3">
      <c r="A55">
        <v>54</v>
      </c>
      <c r="B55">
        <v>54</v>
      </c>
      <c r="C55" s="33">
        <v>45721</v>
      </c>
      <c r="D55">
        <v>740</v>
      </c>
      <c r="E55">
        <v>50</v>
      </c>
      <c r="F55">
        <v>474000</v>
      </c>
      <c r="G55" t="s">
        <v>221</v>
      </c>
    </row>
    <row r="56" spans="1:7" x14ac:dyDescent="0.3">
      <c r="A56">
        <v>55</v>
      </c>
      <c r="B56">
        <v>55</v>
      </c>
      <c r="C56" s="33">
        <v>45722</v>
      </c>
      <c r="D56">
        <v>3290</v>
      </c>
      <c r="E56">
        <v>50</v>
      </c>
      <c r="F56">
        <v>216000</v>
      </c>
      <c r="G56" t="s">
        <v>222</v>
      </c>
    </row>
    <row r="57" spans="1:7" x14ac:dyDescent="0.3">
      <c r="A57">
        <v>56</v>
      </c>
      <c r="B57">
        <v>56</v>
      </c>
      <c r="C57" s="33">
        <v>45723</v>
      </c>
      <c r="D57">
        <v>5740</v>
      </c>
      <c r="E57">
        <v>50</v>
      </c>
      <c r="F57">
        <v>165000</v>
      </c>
      <c r="G57" t="s">
        <v>223</v>
      </c>
    </row>
    <row r="58" spans="1:7" x14ac:dyDescent="0.3">
      <c r="A58">
        <v>57</v>
      </c>
      <c r="B58">
        <v>57</v>
      </c>
      <c r="C58" s="33">
        <v>45724</v>
      </c>
      <c r="D58">
        <v>12790</v>
      </c>
      <c r="E58">
        <v>50</v>
      </c>
      <c r="F58">
        <v>254000</v>
      </c>
      <c r="G58" t="s">
        <v>224</v>
      </c>
    </row>
    <row r="59" spans="1:7" x14ac:dyDescent="0.3">
      <c r="A59">
        <v>58</v>
      </c>
      <c r="B59">
        <v>58</v>
      </c>
      <c r="C59" s="33">
        <v>45726</v>
      </c>
      <c r="D59">
        <v>7990</v>
      </c>
      <c r="E59">
        <v>50</v>
      </c>
      <c r="F59">
        <v>277000</v>
      </c>
      <c r="G59" t="s">
        <v>225</v>
      </c>
    </row>
    <row r="60" spans="1:7" x14ac:dyDescent="0.3">
      <c r="A60">
        <v>59</v>
      </c>
      <c r="B60">
        <v>59</v>
      </c>
      <c r="C60" s="33">
        <v>45727</v>
      </c>
      <c r="D60">
        <v>13090</v>
      </c>
      <c r="E60">
        <v>50</v>
      </c>
      <c r="F60">
        <v>192000</v>
      </c>
      <c r="G60" t="s">
        <v>226</v>
      </c>
    </row>
    <row r="61" spans="1:7" x14ac:dyDescent="0.3">
      <c r="A61">
        <v>60</v>
      </c>
      <c r="B61">
        <v>60</v>
      </c>
      <c r="C61" s="33">
        <v>45728</v>
      </c>
      <c r="D61">
        <v>590</v>
      </c>
      <c r="E61">
        <v>50</v>
      </c>
      <c r="F61">
        <v>193000</v>
      </c>
      <c r="G61" t="s">
        <v>227</v>
      </c>
    </row>
    <row r="62" spans="1:7" x14ac:dyDescent="0.3">
      <c r="A62">
        <v>61</v>
      </c>
      <c r="B62">
        <v>61</v>
      </c>
      <c r="C62" s="33">
        <v>45729</v>
      </c>
      <c r="D62">
        <v>390</v>
      </c>
      <c r="E62">
        <v>50</v>
      </c>
      <c r="F62">
        <v>225000</v>
      </c>
      <c r="G62" t="s">
        <v>228</v>
      </c>
    </row>
    <row r="63" spans="1:7" x14ac:dyDescent="0.3">
      <c r="A63">
        <v>62</v>
      </c>
      <c r="B63">
        <v>62</v>
      </c>
      <c r="C63" s="33">
        <v>45730</v>
      </c>
      <c r="D63">
        <v>2990</v>
      </c>
      <c r="E63">
        <v>50</v>
      </c>
      <c r="F63">
        <v>181000</v>
      </c>
      <c r="G63" t="s">
        <v>229</v>
      </c>
    </row>
    <row r="64" spans="1:7" x14ac:dyDescent="0.3">
      <c r="A64">
        <v>63</v>
      </c>
      <c r="B64">
        <v>63</v>
      </c>
      <c r="C64" s="33">
        <v>45731</v>
      </c>
      <c r="D64">
        <v>3890</v>
      </c>
      <c r="E64">
        <v>50</v>
      </c>
      <c r="F64">
        <v>371000</v>
      </c>
      <c r="G64" t="s">
        <v>230</v>
      </c>
    </row>
    <row r="65" spans="1:7" x14ac:dyDescent="0.3">
      <c r="A65">
        <v>64</v>
      </c>
      <c r="B65">
        <v>64</v>
      </c>
      <c r="C65" s="33">
        <v>45733</v>
      </c>
      <c r="D65">
        <v>2690</v>
      </c>
      <c r="E65">
        <v>50</v>
      </c>
      <c r="F65">
        <v>200000</v>
      </c>
      <c r="G65" t="s">
        <v>231</v>
      </c>
    </row>
    <row r="66" spans="1:7" x14ac:dyDescent="0.3">
      <c r="A66">
        <v>65</v>
      </c>
      <c r="B66">
        <v>65</v>
      </c>
      <c r="C66" s="33">
        <v>45734</v>
      </c>
      <c r="D66">
        <v>4680</v>
      </c>
      <c r="E66">
        <v>50</v>
      </c>
      <c r="F66">
        <v>141000</v>
      </c>
      <c r="G66" t="s">
        <v>232</v>
      </c>
    </row>
    <row r="67" spans="1:7" x14ac:dyDescent="0.3">
      <c r="A67">
        <v>66</v>
      </c>
      <c r="B67">
        <v>66</v>
      </c>
      <c r="C67" s="33">
        <v>45735</v>
      </c>
      <c r="D67">
        <v>1580</v>
      </c>
      <c r="E67">
        <v>50</v>
      </c>
      <c r="F67">
        <v>197000</v>
      </c>
      <c r="G67" t="s">
        <v>233</v>
      </c>
    </row>
    <row r="68" spans="1:7" x14ac:dyDescent="0.3">
      <c r="A68">
        <v>67</v>
      </c>
      <c r="B68">
        <v>67</v>
      </c>
      <c r="C68" s="33">
        <v>45736</v>
      </c>
      <c r="D68">
        <v>2680</v>
      </c>
      <c r="E68">
        <v>50</v>
      </c>
      <c r="F68">
        <v>216000</v>
      </c>
      <c r="G68" t="s">
        <v>234</v>
      </c>
    </row>
    <row r="69" spans="1:7" x14ac:dyDescent="0.3">
      <c r="A69">
        <v>68</v>
      </c>
      <c r="B69">
        <v>68</v>
      </c>
      <c r="C69" s="33">
        <v>45737</v>
      </c>
      <c r="D69">
        <v>4180</v>
      </c>
      <c r="E69">
        <v>50</v>
      </c>
      <c r="F69">
        <v>254000</v>
      </c>
      <c r="G69" t="s">
        <v>235</v>
      </c>
    </row>
    <row r="70" spans="1:7" x14ac:dyDescent="0.3">
      <c r="A70">
        <v>69</v>
      </c>
      <c r="B70">
        <v>69</v>
      </c>
      <c r="C70" s="33">
        <v>45738</v>
      </c>
      <c r="D70">
        <v>2030</v>
      </c>
      <c r="E70">
        <v>50</v>
      </c>
      <c r="F70">
        <v>472000</v>
      </c>
      <c r="G70" t="s">
        <v>236</v>
      </c>
    </row>
    <row r="71" spans="1:7" x14ac:dyDescent="0.3">
      <c r="A71">
        <v>70</v>
      </c>
      <c r="B71">
        <v>70</v>
      </c>
      <c r="C71" s="33">
        <v>45740</v>
      </c>
      <c r="D71">
        <v>80</v>
      </c>
      <c r="E71">
        <v>60</v>
      </c>
      <c r="F71">
        <v>43000</v>
      </c>
      <c r="G71" t="s">
        <v>420</v>
      </c>
    </row>
    <row r="72" spans="1:7" x14ac:dyDescent="0.3">
      <c r="A72">
        <v>71</v>
      </c>
      <c r="B72">
        <v>71</v>
      </c>
      <c r="C72" s="33">
        <v>45741</v>
      </c>
      <c r="D72">
        <v>2780</v>
      </c>
      <c r="E72">
        <v>50</v>
      </c>
      <c r="F72">
        <v>181000</v>
      </c>
      <c r="G72" t="s">
        <v>237</v>
      </c>
    </row>
    <row r="73" spans="1:7" x14ac:dyDescent="0.3">
      <c r="A73">
        <v>72</v>
      </c>
      <c r="B73">
        <v>72</v>
      </c>
      <c r="C73" s="33">
        <v>45742</v>
      </c>
      <c r="D73">
        <v>4280</v>
      </c>
      <c r="E73">
        <v>50</v>
      </c>
      <c r="F73">
        <v>147000</v>
      </c>
      <c r="G73" t="s">
        <v>238</v>
      </c>
    </row>
    <row r="74" spans="1:7" x14ac:dyDescent="0.3">
      <c r="A74">
        <v>73</v>
      </c>
      <c r="B74">
        <v>73</v>
      </c>
      <c r="C74" s="33">
        <v>45743</v>
      </c>
      <c r="D74">
        <v>2480</v>
      </c>
      <c r="E74">
        <v>50</v>
      </c>
      <c r="F74">
        <v>219000</v>
      </c>
      <c r="G74" t="s">
        <v>239</v>
      </c>
    </row>
    <row r="75" spans="1:7" x14ac:dyDescent="0.3">
      <c r="A75">
        <v>74</v>
      </c>
      <c r="B75">
        <v>74</v>
      </c>
      <c r="C75" s="33">
        <v>45744</v>
      </c>
      <c r="D75">
        <v>2080</v>
      </c>
      <c r="E75">
        <v>50</v>
      </c>
      <c r="F75">
        <v>137000</v>
      </c>
      <c r="G75" t="s">
        <v>240</v>
      </c>
    </row>
    <row r="76" spans="1:7" x14ac:dyDescent="0.3">
      <c r="A76">
        <v>75</v>
      </c>
      <c r="B76">
        <v>75</v>
      </c>
      <c r="C76" s="33">
        <v>45745</v>
      </c>
      <c r="D76">
        <v>3080</v>
      </c>
      <c r="E76">
        <v>50</v>
      </c>
      <c r="F76">
        <v>310000</v>
      </c>
      <c r="G76" t="s">
        <v>241</v>
      </c>
    </row>
    <row r="77" spans="1:7" x14ac:dyDescent="0.3">
      <c r="A77">
        <v>76</v>
      </c>
      <c r="B77">
        <v>76</v>
      </c>
      <c r="C77" s="33">
        <v>45747</v>
      </c>
      <c r="D77">
        <v>2880</v>
      </c>
      <c r="E77">
        <v>50</v>
      </c>
      <c r="F77">
        <v>4000</v>
      </c>
      <c r="G77" t="s">
        <v>242</v>
      </c>
    </row>
    <row r="78" spans="1:7" x14ac:dyDescent="0.3">
      <c r="A78">
        <v>77</v>
      </c>
      <c r="B78">
        <v>77</v>
      </c>
      <c r="C78" s="33">
        <v>45748</v>
      </c>
      <c r="D78">
        <v>1080</v>
      </c>
      <c r="E78">
        <v>50</v>
      </c>
      <c r="F78">
        <v>197000</v>
      </c>
      <c r="G78" t="s">
        <v>243</v>
      </c>
    </row>
    <row r="79" spans="1:7" x14ac:dyDescent="0.3">
      <c r="A79">
        <v>78</v>
      </c>
      <c r="B79">
        <v>78</v>
      </c>
      <c r="C79" s="33">
        <v>45749</v>
      </c>
      <c r="D79">
        <v>2980</v>
      </c>
      <c r="E79">
        <v>60</v>
      </c>
      <c r="F79">
        <v>136000</v>
      </c>
      <c r="G79" t="s">
        <v>421</v>
      </c>
    </row>
    <row r="80" spans="1:7" x14ac:dyDescent="0.3">
      <c r="A80">
        <v>79</v>
      </c>
      <c r="B80">
        <v>79</v>
      </c>
      <c r="C80" s="33">
        <v>45750</v>
      </c>
      <c r="D80">
        <v>3490</v>
      </c>
      <c r="E80">
        <v>50</v>
      </c>
      <c r="F80">
        <v>120000</v>
      </c>
      <c r="G80" t="s">
        <v>244</v>
      </c>
    </row>
    <row r="81" spans="1:7" x14ac:dyDescent="0.3">
      <c r="A81">
        <v>80</v>
      </c>
      <c r="B81">
        <v>80</v>
      </c>
      <c r="C81" s="33">
        <v>45751</v>
      </c>
      <c r="D81">
        <v>4990</v>
      </c>
      <c r="E81">
        <v>50</v>
      </c>
      <c r="F81">
        <v>207000</v>
      </c>
      <c r="G81" t="s">
        <v>245</v>
      </c>
    </row>
    <row r="82" spans="1:7" x14ac:dyDescent="0.3">
      <c r="A82">
        <v>81</v>
      </c>
      <c r="B82">
        <v>81</v>
      </c>
      <c r="C82" s="33">
        <v>45752</v>
      </c>
      <c r="D82">
        <v>4990</v>
      </c>
      <c r="E82">
        <v>50</v>
      </c>
      <c r="F82">
        <v>326000</v>
      </c>
      <c r="G82" t="s">
        <v>246</v>
      </c>
    </row>
    <row r="83" spans="1:7" x14ac:dyDescent="0.3">
      <c r="A83">
        <v>82</v>
      </c>
      <c r="B83">
        <v>82</v>
      </c>
      <c r="C83" s="33">
        <v>45754</v>
      </c>
      <c r="D83">
        <v>2290</v>
      </c>
      <c r="E83">
        <v>50</v>
      </c>
      <c r="F83">
        <v>63000</v>
      </c>
      <c r="G83" t="s">
        <v>247</v>
      </c>
    </row>
    <row r="84" spans="1:7" x14ac:dyDescent="0.3">
      <c r="A84">
        <v>83</v>
      </c>
      <c r="B84">
        <v>83</v>
      </c>
      <c r="C84" s="33">
        <v>45755</v>
      </c>
      <c r="D84">
        <v>1490</v>
      </c>
      <c r="E84">
        <v>50</v>
      </c>
      <c r="F84">
        <v>143000</v>
      </c>
      <c r="G84" t="s">
        <v>248</v>
      </c>
    </row>
    <row r="85" spans="1:7" x14ac:dyDescent="0.3">
      <c r="A85">
        <v>84</v>
      </c>
      <c r="B85">
        <v>84</v>
      </c>
      <c r="C85" s="33">
        <v>45756</v>
      </c>
      <c r="D85">
        <v>5790</v>
      </c>
      <c r="E85">
        <v>50</v>
      </c>
      <c r="F85">
        <v>210000</v>
      </c>
      <c r="G85" t="s">
        <v>249</v>
      </c>
    </row>
    <row r="86" spans="1:7" x14ac:dyDescent="0.3">
      <c r="A86">
        <v>85</v>
      </c>
      <c r="B86">
        <v>85</v>
      </c>
      <c r="C86" s="33">
        <v>45757</v>
      </c>
      <c r="D86">
        <v>1120</v>
      </c>
      <c r="E86">
        <v>50</v>
      </c>
      <c r="F86">
        <v>199000</v>
      </c>
      <c r="G86" t="s">
        <v>250</v>
      </c>
    </row>
    <row r="87" spans="1:7" x14ac:dyDescent="0.3">
      <c r="A87">
        <v>86</v>
      </c>
      <c r="B87">
        <v>86</v>
      </c>
      <c r="C87" s="33">
        <v>45758</v>
      </c>
      <c r="D87">
        <v>590</v>
      </c>
      <c r="E87">
        <v>50</v>
      </c>
      <c r="F87">
        <v>377000</v>
      </c>
      <c r="G87" t="s">
        <v>251</v>
      </c>
    </row>
    <row r="88" spans="1:7" x14ac:dyDescent="0.3">
      <c r="A88">
        <v>87</v>
      </c>
      <c r="B88">
        <v>87</v>
      </c>
      <c r="C88" s="33">
        <v>45759</v>
      </c>
      <c r="D88">
        <v>790</v>
      </c>
      <c r="E88">
        <v>50</v>
      </c>
      <c r="F88">
        <v>351000</v>
      </c>
      <c r="G88" t="s">
        <v>252</v>
      </c>
    </row>
    <row r="89" spans="1:7" x14ac:dyDescent="0.3">
      <c r="A89">
        <v>88</v>
      </c>
      <c r="B89">
        <v>88</v>
      </c>
      <c r="C89" s="33">
        <v>45761</v>
      </c>
      <c r="D89">
        <v>790</v>
      </c>
      <c r="E89">
        <v>50</v>
      </c>
      <c r="F89">
        <v>234000</v>
      </c>
      <c r="G89" t="s">
        <v>253</v>
      </c>
    </row>
    <row r="90" spans="1:7" x14ac:dyDescent="0.3">
      <c r="A90">
        <v>89</v>
      </c>
      <c r="B90">
        <v>89</v>
      </c>
      <c r="C90" s="33">
        <v>45762</v>
      </c>
      <c r="D90">
        <v>3490</v>
      </c>
      <c r="E90">
        <v>50</v>
      </c>
      <c r="F90">
        <v>24000</v>
      </c>
      <c r="G90" t="s">
        <v>254</v>
      </c>
    </row>
    <row r="91" spans="1:7" x14ac:dyDescent="0.3">
      <c r="A91">
        <v>90</v>
      </c>
      <c r="B91">
        <v>90</v>
      </c>
      <c r="C91" s="33">
        <v>45763</v>
      </c>
      <c r="D91">
        <v>1990</v>
      </c>
      <c r="E91">
        <v>50</v>
      </c>
      <c r="F91">
        <v>114000</v>
      </c>
      <c r="G91" t="s">
        <v>255</v>
      </c>
    </row>
    <row r="92" spans="1:7" x14ac:dyDescent="0.3">
      <c r="A92">
        <v>91</v>
      </c>
      <c r="B92">
        <v>91</v>
      </c>
      <c r="C92" s="33">
        <v>45764</v>
      </c>
      <c r="D92">
        <v>1590</v>
      </c>
      <c r="E92">
        <v>50</v>
      </c>
      <c r="F92">
        <v>165000</v>
      </c>
      <c r="G92" t="s">
        <v>256</v>
      </c>
    </row>
    <row r="93" spans="1:7" x14ac:dyDescent="0.3">
      <c r="A93">
        <v>92</v>
      </c>
      <c r="B93">
        <v>92</v>
      </c>
      <c r="C93" s="33">
        <v>45765</v>
      </c>
      <c r="D93">
        <v>1890</v>
      </c>
      <c r="E93">
        <v>60</v>
      </c>
      <c r="F93">
        <v>177000</v>
      </c>
      <c r="G93" t="s">
        <v>422</v>
      </c>
    </row>
    <row r="94" spans="1:7" x14ac:dyDescent="0.3">
      <c r="A94">
        <v>93</v>
      </c>
      <c r="B94">
        <v>93</v>
      </c>
      <c r="C94" s="33">
        <v>45766</v>
      </c>
      <c r="D94">
        <v>690</v>
      </c>
      <c r="E94">
        <v>50</v>
      </c>
      <c r="F94">
        <v>104000</v>
      </c>
      <c r="G94" t="s">
        <v>257</v>
      </c>
    </row>
    <row r="95" spans="1:7" x14ac:dyDescent="0.3">
      <c r="A95">
        <v>94</v>
      </c>
      <c r="B95">
        <v>94</v>
      </c>
      <c r="C95" s="33">
        <v>45768</v>
      </c>
      <c r="D95">
        <v>4890</v>
      </c>
      <c r="E95">
        <v>50</v>
      </c>
      <c r="F95">
        <v>87000</v>
      </c>
      <c r="G95" t="s">
        <v>258</v>
      </c>
    </row>
    <row r="96" spans="1:7" x14ac:dyDescent="0.3">
      <c r="A96">
        <v>95</v>
      </c>
      <c r="B96">
        <v>95</v>
      </c>
      <c r="C96" s="33">
        <v>45769</v>
      </c>
      <c r="D96">
        <v>3290</v>
      </c>
      <c r="E96">
        <v>50</v>
      </c>
      <c r="F96">
        <v>26000</v>
      </c>
      <c r="G96" t="s">
        <v>259</v>
      </c>
    </row>
    <row r="97" spans="1:7" x14ac:dyDescent="0.3">
      <c r="A97">
        <v>96</v>
      </c>
      <c r="B97">
        <v>96</v>
      </c>
      <c r="C97" s="33">
        <v>45770</v>
      </c>
      <c r="D97">
        <v>2890</v>
      </c>
      <c r="E97">
        <v>50</v>
      </c>
      <c r="F97">
        <v>82000</v>
      </c>
      <c r="G97" t="s">
        <v>260</v>
      </c>
    </row>
    <row r="98" spans="1:7" x14ac:dyDescent="0.3">
      <c r="A98">
        <v>97</v>
      </c>
      <c r="B98">
        <v>97</v>
      </c>
      <c r="C98" s="33">
        <v>45771</v>
      </c>
      <c r="D98">
        <v>3390</v>
      </c>
      <c r="E98">
        <v>50</v>
      </c>
      <c r="F98">
        <v>143000</v>
      </c>
      <c r="G98" t="s">
        <v>261</v>
      </c>
    </row>
    <row r="99" spans="1:7" x14ac:dyDescent="0.3">
      <c r="A99">
        <v>98</v>
      </c>
      <c r="B99">
        <v>98</v>
      </c>
      <c r="C99" s="33">
        <v>45772</v>
      </c>
      <c r="D99">
        <v>4890</v>
      </c>
      <c r="E99">
        <v>50</v>
      </c>
      <c r="F99">
        <v>233000</v>
      </c>
      <c r="G99" t="s">
        <v>262</v>
      </c>
    </row>
    <row r="100" spans="1:7" x14ac:dyDescent="0.3">
      <c r="A100">
        <v>99</v>
      </c>
      <c r="B100">
        <v>99</v>
      </c>
      <c r="C100" s="33">
        <v>45773</v>
      </c>
      <c r="D100">
        <v>3490</v>
      </c>
      <c r="E100">
        <v>50</v>
      </c>
      <c r="F100">
        <v>22000</v>
      </c>
      <c r="G100" t="s">
        <v>263</v>
      </c>
    </row>
    <row r="101" spans="1:7" x14ac:dyDescent="0.3">
      <c r="A101">
        <v>100</v>
      </c>
      <c r="B101">
        <v>100</v>
      </c>
      <c r="C101" s="33">
        <v>45775</v>
      </c>
      <c r="D101">
        <v>2690</v>
      </c>
      <c r="E101">
        <v>50</v>
      </c>
      <c r="F101">
        <v>63000</v>
      </c>
      <c r="G101" t="s">
        <v>264</v>
      </c>
    </row>
    <row r="102" spans="1:7" x14ac:dyDescent="0.3">
      <c r="A102">
        <v>101</v>
      </c>
      <c r="B102">
        <v>101</v>
      </c>
      <c r="C102" s="33">
        <v>45776</v>
      </c>
      <c r="D102">
        <v>4240</v>
      </c>
      <c r="E102">
        <v>50</v>
      </c>
      <c r="F102">
        <v>2000</v>
      </c>
      <c r="G102" t="s">
        <v>265</v>
      </c>
    </row>
    <row r="103" spans="1:7" x14ac:dyDescent="0.3">
      <c r="A103">
        <v>102</v>
      </c>
      <c r="B103">
        <v>102</v>
      </c>
      <c r="C103" s="33">
        <v>45777</v>
      </c>
      <c r="D103">
        <v>1040</v>
      </c>
      <c r="E103">
        <v>50</v>
      </c>
      <c r="F103">
        <v>49000</v>
      </c>
      <c r="G103" t="s">
        <v>266</v>
      </c>
    </row>
    <row r="104" spans="1:7" x14ac:dyDescent="0.3">
      <c r="A104">
        <v>103</v>
      </c>
      <c r="B104">
        <v>103</v>
      </c>
      <c r="C104" s="33">
        <v>45779</v>
      </c>
      <c r="D104">
        <v>750</v>
      </c>
      <c r="E104">
        <v>50</v>
      </c>
      <c r="F104">
        <v>70000</v>
      </c>
      <c r="G104" t="s">
        <v>267</v>
      </c>
    </row>
    <row r="105" spans="1:7" x14ac:dyDescent="0.3">
      <c r="A105">
        <v>104</v>
      </c>
      <c r="B105">
        <v>104</v>
      </c>
      <c r="C105" s="33">
        <v>45780</v>
      </c>
      <c r="D105">
        <v>1740</v>
      </c>
      <c r="E105">
        <v>50</v>
      </c>
      <c r="F105">
        <v>589000</v>
      </c>
      <c r="G105" t="s">
        <v>268</v>
      </c>
    </row>
    <row r="106" spans="1:7" x14ac:dyDescent="0.3">
      <c r="A106">
        <v>105</v>
      </c>
      <c r="B106">
        <v>105</v>
      </c>
      <c r="C106" s="33">
        <v>45782</v>
      </c>
      <c r="D106">
        <v>840</v>
      </c>
      <c r="E106">
        <v>50</v>
      </c>
      <c r="F106">
        <v>19000</v>
      </c>
      <c r="G106" t="s">
        <v>269</v>
      </c>
    </row>
    <row r="107" spans="1:7" x14ac:dyDescent="0.3">
      <c r="A107">
        <v>106</v>
      </c>
      <c r="B107">
        <v>106</v>
      </c>
      <c r="C107" s="33">
        <v>45783</v>
      </c>
      <c r="D107">
        <v>740</v>
      </c>
      <c r="E107">
        <v>50</v>
      </c>
      <c r="F107">
        <v>161000</v>
      </c>
      <c r="G107" t="s">
        <v>270</v>
      </c>
    </row>
    <row r="108" spans="1:7" x14ac:dyDescent="0.3">
      <c r="A108">
        <v>107</v>
      </c>
      <c r="B108">
        <v>107</v>
      </c>
      <c r="C108" s="33">
        <v>45784</v>
      </c>
      <c r="D108">
        <v>1840</v>
      </c>
      <c r="E108">
        <v>50</v>
      </c>
      <c r="F108">
        <v>181000</v>
      </c>
      <c r="G108" t="s">
        <v>271</v>
      </c>
    </row>
    <row r="109" spans="1:7" x14ac:dyDescent="0.3">
      <c r="A109">
        <v>108</v>
      </c>
      <c r="B109">
        <v>108</v>
      </c>
      <c r="C109" s="33">
        <v>45785</v>
      </c>
      <c r="D109">
        <v>3640</v>
      </c>
      <c r="E109">
        <v>50</v>
      </c>
      <c r="F109">
        <v>326000</v>
      </c>
      <c r="G109" t="s">
        <v>272</v>
      </c>
    </row>
    <row r="110" spans="1:7" x14ac:dyDescent="0.3">
      <c r="A110">
        <v>109</v>
      </c>
      <c r="B110">
        <v>109</v>
      </c>
      <c r="C110" s="33">
        <v>45786</v>
      </c>
      <c r="D110">
        <v>4940</v>
      </c>
      <c r="E110">
        <v>50</v>
      </c>
      <c r="F110">
        <v>191000</v>
      </c>
      <c r="G110" t="s">
        <v>273</v>
      </c>
    </row>
    <row r="111" spans="1:7" x14ac:dyDescent="0.3">
      <c r="A111">
        <v>110</v>
      </c>
      <c r="B111">
        <v>110</v>
      </c>
      <c r="C111" s="33">
        <v>45787</v>
      </c>
      <c r="D111">
        <v>5640</v>
      </c>
      <c r="E111">
        <v>50</v>
      </c>
      <c r="F111">
        <v>514000</v>
      </c>
      <c r="G111" t="s">
        <v>274</v>
      </c>
    </row>
    <row r="112" spans="1:7" x14ac:dyDescent="0.3">
      <c r="A112">
        <v>111</v>
      </c>
      <c r="B112">
        <v>111</v>
      </c>
      <c r="C112" s="33">
        <v>45789</v>
      </c>
      <c r="D112">
        <v>5640</v>
      </c>
      <c r="E112">
        <v>50</v>
      </c>
      <c r="F112">
        <v>135000</v>
      </c>
      <c r="G112" t="s">
        <v>275</v>
      </c>
    </row>
    <row r="113" spans="1:7" x14ac:dyDescent="0.3">
      <c r="A113">
        <v>112</v>
      </c>
      <c r="B113">
        <v>112</v>
      </c>
      <c r="C113" s="33">
        <v>45790</v>
      </c>
      <c r="D113">
        <v>4940</v>
      </c>
      <c r="E113">
        <v>50</v>
      </c>
      <c r="F113">
        <v>206000</v>
      </c>
      <c r="G113" t="s">
        <v>276</v>
      </c>
    </row>
    <row r="114" spans="1:7" x14ac:dyDescent="0.3">
      <c r="A114">
        <v>113</v>
      </c>
      <c r="B114">
        <v>113</v>
      </c>
      <c r="C114" s="33">
        <v>45791</v>
      </c>
      <c r="D114">
        <v>3940</v>
      </c>
      <c r="E114">
        <v>50</v>
      </c>
      <c r="F114">
        <v>242000</v>
      </c>
      <c r="G114" t="s">
        <v>277</v>
      </c>
    </row>
    <row r="115" spans="1:7" x14ac:dyDescent="0.3">
      <c r="A115">
        <v>114</v>
      </c>
      <c r="B115">
        <v>114</v>
      </c>
      <c r="C115" s="33">
        <v>45792</v>
      </c>
      <c r="D115">
        <v>5940</v>
      </c>
      <c r="E115">
        <v>50</v>
      </c>
      <c r="F115">
        <v>57000</v>
      </c>
      <c r="G115" t="s">
        <v>278</v>
      </c>
    </row>
    <row r="116" spans="1:7" x14ac:dyDescent="0.3">
      <c r="A116">
        <v>115</v>
      </c>
      <c r="B116">
        <v>115</v>
      </c>
      <c r="C116" s="33">
        <v>45793</v>
      </c>
      <c r="D116">
        <v>2540</v>
      </c>
      <c r="E116">
        <v>50</v>
      </c>
      <c r="F116">
        <v>53000</v>
      </c>
      <c r="G116" t="s">
        <v>279</v>
      </c>
    </row>
    <row r="117" spans="1:7" x14ac:dyDescent="0.3">
      <c r="A117">
        <v>116</v>
      </c>
      <c r="B117">
        <v>116</v>
      </c>
      <c r="C117" s="33">
        <v>45794</v>
      </c>
      <c r="D117">
        <v>2140</v>
      </c>
      <c r="E117">
        <v>50</v>
      </c>
      <c r="F117">
        <v>186000</v>
      </c>
      <c r="G117" t="s">
        <v>280</v>
      </c>
    </row>
    <row r="118" spans="1:7" x14ac:dyDescent="0.3">
      <c r="A118">
        <v>117</v>
      </c>
      <c r="B118">
        <v>117</v>
      </c>
      <c r="C118" s="33">
        <v>45796</v>
      </c>
      <c r="D118">
        <v>8740</v>
      </c>
      <c r="E118">
        <v>50</v>
      </c>
      <c r="F118">
        <v>82000</v>
      </c>
      <c r="G118" t="s">
        <v>281</v>
      </c>
    </row>
    <row r="119" spans="1:7" x14ac:dyDescent="0.3">
      <c r="A119">
        <v>118</v>
      </c>
      <c r="B119">
        <v>118</v>
      </c>
      <c r="C119" s="33">
        <v>45797</v>
      </c>
      <c r="D119">
        <v>2140</v>
      </c>
      <c r="E119">
        <v>50</v>
      </c>
      <c r="F119">
        <v>204000</v>
      </c>
      <c r="G119" t="s">
        <v>282</v>
      </c>
    </row>
    <row r="120" spans="1:7" x14ac:dyDescent="0.3">
      <c r="A120">
        <v>119</v>
      </c>
      <c r="B120">
        <v>119</v>
      </c>
      <c r="C120" s="33">
        <v>45798</v>
      </c>
      <c r="D120">
        <v>2940</v>
      </c>
      <c r="E120">
        <v>50</v>
      </c>
      <c r="F120">
        <v>116000</v>
      </c>
      <c r="G120" t="s">
        <v>283</v>
      </c>
    </row>
    <row r="121" spans="1:7" x14ac:dyDescent="0.3">
      <c r="A121">
        <v>120</v>
      </c>
      <c r="B121">
        <v>120</v>
      </c>
      <c r="C121" s="33">
        <v>45799</v>
      </c>
      <c r="D121">
        <v>1940</v>
      </c>
      <c r="E121">
        <v>50</v>
      </c>
      <c r="F121">
        <v>156000</v>
      </c>
      <c r="G121" t="s">
        <v>284</v>
      </c>
    </row>
    <row r="122" spans="1:7" x14ac:dyDescent="0.3">
      <c r="A122">
        <v>121</v>
      </c>
      <c r="B122">
        <v>121</v>
      </c>
      <c r="C122" s="33">
        <v>45800</v>
      </c>
      <c r="D122">
        <v>440</v>
      </c>
      <c r="E122">
        <v>50</v>
      </c>
      <c r="F122">
        <v>182000</v>
      </c>
      <c r="G122" t="s">
        <v>285</v>
      </c>
    </row>
    <row r="123" spans="1:7" x14ac:dyDescent="0.3">
      <c r="A123">
        <v>122</v>
      </c>
      <c r="B123">
        <v>122</v>
      </c>
      <c r="C123" s="33">
        <v>45801</v>
      </c>
      <c r="D123">
        <v>140</v>
      </c>
      <c r="E123">
        <v>50</v>
      </c>
      <c r="F123">
        <v>353000</v>
      </c>
      <c r="G123" t="s">
        <v>286</v>
      </c>
    </row>
    <row r="124" spans="1:7" x14ac:dyDescent="0.3">
      <c r="A124">
        <v>123</v>
      </c>
      <c r="B124">
        <v>123</v>
      </c>
      <c r="C124" s="33">
        <v>45803</v>
      </c>
      <c r="D124">
        <v>1730</v>
      </c>
      <c r="E124">
        <v>50</v>
      </c>
      <c r="F124">
        <v>134000</v>
      </c>
      <c r="G124" t="s">
        <v>287</v>
      </c>
    </row>
    <row r="125" spans="1:7" x14ac:dyDescent="0.3">
      <c r="A125">
        <v>124</v>
      </c>
      <c r="B125">
        <v>124</v>
      </c>
      <c r="C125" s="33">
        <v>45804</v>
      </c>
      <c r="D125">
        <v>4240</v>
      </c>
      <c r="E125">
        <v>50</v>
      </c>
      <c r="F125">
        <v>106000</v>
      </c>
      <c r="G125" t="s">
        <v>288</v>
      </c>
    </row>
    <row r="126" spans="1:7" x14ac:dyDescent="0.3">
      <c r="A126">
        <v>125</v>
      </c>
      <c r="B126">
        <v>125</v>
      </c>
      <c r="C126" s="33">
        <v>45805</v>
      </c>
      <c r="D126">
        <v>5740</v>
      </c>
      <c r="E126">
        <v>50</v>
      </c>
      <c r="F126">
        <v>61000</v>
      </c>
      <c r="G126" t="s">
        <v>289</v>
      </c>
    </row>
    <row r="127" spans="1:7" x14ac:dyDescent="0.3">
      <c r="A127">
        <v>126</v>
      </c>
      <c r="B127">
        <v>126</v>
      </c>
      <c r="C127" s="33">
        <v>45806</v>
      </c>
      <c r="D127">
        <v>1240</v>
      </c>
      <c r="E127">
        <v>50</v>
      </c>
      <c r="F127">
        <v>121000</v>
      </c>
      <c r="G127" t="s">
        <v>290</v>
      </c>
    </row>
    <row r="128" spans="1:7" x14ac:dyDescent="0.3">
      <c r="A128">
        <v>127</v>
      </c>
      <c r="B128">
        <v>127</v>
      </c>
      <c r="C128" s="33">
        <v>45807</v>
      </c>
      <c r="D128">
        <v>5840</v>
      </c>
      <c r="E128">
        <v>50</v>
      </c>
      <c r="F128">
        <v>165000</v>
      </c>
      <c r="G128" t="s">
        <v>291</v>
      </c>
    </row>
    <row r="129" spans="1:7" x14ac:dyDescent="0.3">
      <c r="A129">
        <v>128</v>
      </c>
      <c r="B129">
        <v>128</v>
      </c>
      <c r="C129" s="33">
        <v>45808</v>
      </c>
      <c r="D129">
        <v>7540</v>
      </c>
      <c r="E129">
        <v>50</v>
      </c>
      <c r="F129">
        <v>187000</v>
      </c>
      <c r="G129" t="s">
        <v>292</v>
      </c>
    </row>
    <row r="130" spans="1:7" x14ac:dyDescent="0.3">
      <c r="A130">
        <v>129</v>
      </c>
      <c r="B130">
        <v>129</v>
      </c>
      <c r="C130" s="33">
        <v>45810</v>
      </c>
      <c r="D130">
        <v>2040</v>
      </c>
      <c r="E130">
        <v>50</v>
      </c>
      <c r="F130">
        <v>123000</v>
      </c>
      <c r="G130" t="s">
        <v>293</v>
      </c>
    </row>
    <row r="131" spans="1:7" x14ac:dyDescent="0.3">
      <c r="A131">
        <v>130</v>
      </c>
      <c r="B131">
        <v>130</v>
      </c>
      <c r="C131" s="33">
        <v>45811</v>
      </c>
      <c r="D131">
        <v>2940</v>
      </c>
      <c r="E131">
        <v>50</v>
      </c>
      <c r="F131">
        <v>118000</v>
      </c>
      <c r="G131" t="s">
        <v>294</v>
      </c>
    </row>
    <row r="132" spans="1:7" x14ac:dyDescent="0.3">
      <c r="A132">
        <v>131</v>
      </c>
      <c r="B132">
        <v>131</v>
      </c>
      <c r="C132" s="33">
        <v>45812</v>
      </c>
      <c r="D132">
        <v>1290</v>
      </c>
      <c r="E132">
        <v>50</v>
      </c>
      <c r="F132">
        <v>120000</v>
      </c>
      <c r="G132" t="s">
        <v>295</v>
      </c>
    </row>
    <row r="133" spans="1:7" x14ac:dyDescent="0.3">
      <c r="A133">
        <v>132</v>
      </c>
      <c r="B133">
        <v>132</v>
      </c>
      <c r="C133" s="33">
        <v>45813</v>
      </c>
      <c r="D133">
        <v>790</v>
      </c>
      <c r="E133">
        <v>50</v>
      </c>
      <c r="F133">
        <v>207000</v>
      </c>
      <c r="G133" t="s">
        <v>296</v>
      </c>
    </row>
    <row r="134" spans="1:7" x14ac:dyDescent="0.3">
      <c r="A134">
        <v>133</v>
      </c>
      <c r="B134">
        <v>133</v>
      </c>
      <c r="C134" s="33">
        <v>45814</v>
      </c>
      <c r="D134">
        <v>5390</v>
      </c>
      <c r="E134">
        <v>50</v>
      </c>
      <c r="F134">
        <v>456000</v>
      </c>
      <c r="G134" t="s">
        <v>297</v>
      </c>
    </row>
    <row r="135" spans="1:7" x14ac:dyDescent="0.3">
      <c r="A135">
        <v>134</v>
      </c>
      <c r="B135">
        <v>134</v>
      </c>
      <c r="C135" s="33">
        <v>45815</v>
      </c>
      <c r="D135">
        <v>1790</v>
      </c>
      <c r="E135">
        <v>50</v>
      </c>
      <c r="F135">
        <v>432000</v>
      </c>
      <c r="G135" t="s">
        <v>298</v>
      </c>
    </row>
    <row r="136" spans="1:7" x14ac:dyDescent="0.3">
      <c r="A136">
        <v>135</v>
      </c>
      <c r="B136">
        <v>135</v>
      </c>
      <c r="C136" s="33">
        <v>45817</v>
      </c>
      <c r="D136">
        <v>7990</v>
      </c>
      <c r="E136">
        <v>50</v>
      </c>
      <c r="F136">
        <v>136000</v>
      </c>
      <c r="G136" t="s">
        <v>299</v>
      </c>
    </row>
    <row r="137" spans="1:7" x14ac:dyDescent="0.3">
      <c r="A137">
        <v>136</v>
      </c>
      <c r="B137">
        <v>136</v>
      </c>
      <c r="C137" s="33">
        <v>45818</v>
      </c>
      <c r="D137">
        <v>3990</v>
      </c>
      <c r="E137">
        <v>50</v>
      </c>
      <c r="F137">
        <v>147000</v>
      </c>
      <c r="G137" t="s">
        <v>300</v>
      </c>
    </row>
    <row r="138" spans="1:7" x14ac:dyDescent="0.3">
      <c r="A138">
        <v>137</v>
      </c>
      <c r="B138">
        <v>137</v>
      </c>
      <c r="C138" s="33">
        <v>45819</v>
      </c>
      <c r="D138">
        <v>4300</v>
      </c>
      <c r="E138">
        <v>50</v>
      </c>
      <c r="F138">
        <v>88000</v>
      </c>
      <c r="G138" t="s">
        <v>301</v>
      </c>
    </row>
    <row r="139" spans="1:7" x14ac:dyDescent="0.3">
      <c r="A139">
        <v>138</v>
      </c>
      <c r="B139">
        <v>138</v>
      </c>
      <c r="C139" s="33">
        <v>45820</v>
      </c>
      <c r="D139">
        <v>500</v>
      </c>
      <c r="E139">
        <v>50</v>
      </c>
      <c r="F139">
        <v>242000</v>
      </c>
      <c r="G139" t="s">
        <v>302</v>
      </c>
    </row>
    <row r="140" spans="1:7" x14ac:dyDescent="0.3">
      <c r="A140">
        <v>139</v>
      </c>
      <c r="B140">
        <v>139</v>
      </c>
      <c r="C140" s="33">
        <v>45821</v>
      </c>
      <c r="D140">
        <v>1000</v>
      </c>
      <c r="E140">
        <v>50</v>
      </c>
      <c r="F140">
        <v>133000</v>
      </c>
      <c r="G140" t="s">
        <v>303</v>
      </c>
    </row>
    <row r="141" spans="1:7" x14ac:dyDescent="0.3">
      <c r="A141">
        <v>140</v>
      </c>
      <c r="B141">
        <v>140</v>
      </c>
      <c r="C141" s="33">
        <v>45822</v>
      </c>
      <c r="D141">
        <v>1000</v>
      </c>
      <c r="E141">
        <v>50</v>
      </c>
      <c r="F141">
        <v>332000</v>
      </c>
      <c r="G141" t="s">
        <v>304</v>
      </c>
    </row>
    <row r="142" spans="1:7" x14ac:dyDescent="0.3">
      <c r="A142">
        <v>141</v>
      </c>
      <c r="B142">
        <v>141</v>
      </c>
      <c r="C142" s="33">
        <v>45825</v>
      </c>
      <c r="D142">
        <v>3000</v>
      </c>
      <c r="E142">
        <v>50</v>
      </c>
      <c r="F142">
        <v>114000</v>
      </c>
      <c r="G142" t="s">
        <v>305</v>
      </c>
    </row>
    <row r="143" spans="1:7" x14ac:dyDescent="0.3">
      <c r="A143">
        <v>142</v>
      </c>
      <c r="B143">
        <v>142</v>
      </c>
      <c r="C143" s="33">
        <v>45826</v>
      </c>
      <c r="D143">
        <v>2900</v>
      </c>
      <c r="E143">
        <v>50</v>
      </c>
      <c r="F143">
        <v>268000</v>
      </c>
      <c r="G143" t="s">
        <v>306</v>
      </c>
    </row>
    <row r="144" spans="1:7" x14ac:dyDescent="0.3">
      <c r="A144">
        <v>143</v>
      </c>
      <c r="B144">
        <v>143</v>
      </c>
      <c r="C144" s="33">
        <v>45827</v>
      </c>
      <c r="D144">
        <v>4400</v>
      </c>
      <c r="E144">
        <v>50</v>
      </c>
      <c r="F144">
        <v>241000</v>
      </c>
      <c r="G144" t="s">
        <v>307</v>
      </c>
    </row>
    <row r="145" spans="1:7" x14ac:dyDescent="0.3">
      <c r="A145">
        <v>144</v>
      </c>
      <c r="B145">
        <v>144</v>
      </c>
      <c r="C145" s="33">
        <v>45828</v>
      </c>
      <c r="D145">
        <v>7200</v>
      </c>
      <c r="E145">
        <v>60</v>
      </c>
      <c r="F145">
        <v>162000</v>
      </c>
      <c r="G145" t="s">
        <v>423</v>
      </c>
    </row>
    <row r="146" spans="1:7" x14ac:dyDescent="0.3">
      <c r="A146">
        <v>145</v>
      </c>
      <c r="B146">
        <v>145</v>
      </c>
      <c r="C146" s="33">
        <v>45829</v>
      </c>
      <c r="D146">
        <v>8000</v>
      </c>
      <c r="E146">
        <v>50</v>
      </c>
      <c r="F146">
        <v>304000</v>
      </c>
      <c r="G146" t="s">
        <v>308</v>
      </c>
    </row>
    <row r="147" spans="1:7" x14ac:dyDescent="0.3">
      <c r="A147">
        <v>146</v>
      </c>
      <c r="B147">
        <v>146</v>
      </c>
      <c r="C147" s="33">
        <v>45831</v>
      </c>
      <c r="D147">
        <v>4160</v>
      </c>
      <c r="E147">
        <v>50</v>
      </c>
      <c r="F147">
        <v>154000</v>
      </c>
      <c r="G147" t="s">
        <v>309</v>
      </c>
    </row>
    <row r="148" spans="1:7" x14ac:dyDescent="0.3">
      <c r="A148">
        <v>147</v>
      </c>
      <c r="B148">
        <v>147</v>
      </c>
      <c r="C148" s="33">
        <v>45832</v>
      </c>
      <c r="D148">
        <v>4160</v>
      </c>
      <c r="E148">
        <v>50</v>
      </c>
      <c r="F148">
        <v>111000</v>
      </c>
      <c r="G148" t="s">
        <v>310</v>
      </c>
    </row>
    <row r="149" spans="1:7" x14ac:dyDescent="0.3">
      <c r="A149">
        <v>148</v>
      </c>
      <c r="B149">
        <v>148</v>
      </c>
      <c r="C149" s="33">
        <v>45833</v>
      </c>
      <c r="D149">
        <v>3260</v>
      </c>
      <c r="E149">
        <v>50</v>
      </c>
      <c r="F149">
        <v>183000</v>
      </c>
      <c r="G149" t="s">
        <v>311</v>
      </c>
    </row>
    <row r="150" spans="1:7" x14ac:dyDescent="0.3">
      <c r="A150">
        <v>149</v>
      </c>
      <c r="B150">
        <v>149</v>
      </c>
      <c r="C150" s="33">
        <v>45834</v>
      </c>
      <c r="D150">
        <v>6360</v>
      </c>
      <c r="E150">
        <v>50</v>
      </c>
      <c r="F150">
        <v>213000</v>
      </c>
      <c r="G150" t="s">
        <v>312</v>
      </c>
    </row>
    <row r="151" spans="1:7" x14ac:dyDescent="0.3">
      <c r="A151">
        <v>150</v>
      </c>
      <c r="B151">
        <v>150</v>
      </c>
      <c r="C151" s="33">
        <v>45835</v>
      </c>
      <c r="D151">
        <v>5360</v>
      </c>
      <c r="E151">
        <v>50</v>
      </c>
      <c r="F151">
        <v>255000</v>
      </c>
      <c r="G151" t="s">
        <v>313</v>
      </c>
    </row>
    <row r="152" spans="1:7" x14ac:dyDescent="0.3">
      <c r="A152">
        <v>151</v>
      </c>
      <c r="B152">
        <v>151</v>
      </c>
      <c r="C152" s="33">
        <v>45836</v>
      </c>
      <c r="D152">
        <v>9060</v>
      </c>
      <c r="E152">
        <v>50</v>
      </c>
      <c r="F152">
        <v>81000</v>
      </c>
      <c r="G152" t="s">
        <v>314</v>
      </c>
    </row>
    <row r="153" spans="1:7" x14ac:dyDescent="0.3">
      <c r="A153">
        <v>152</v>
      </c>
      <c r="B153">
        <v>152</v>
      </c>
      <c r="C153" s="33">
        <v>45838</v>
      </c>
      <c r="D153">
        <v>1760</v>
      </c>
      <c r="E153">
        <v>50</v>
      </c>
      <c r="F153">
        <v>27000</v>
      </c>
      <c r="G153" t="s">
        <v>315</v>
      </c>
    </row>
    <row r="154" spans="1:7" x14ac:dyDescent="0.3">
      <c r="A154">
        <v>153</v>
      </c>
      <c r="B154">
        <v>153</v>
      </c>
      <c r="C154" s="33">
        <v>45839</v>
      </c>
      <c r="D154">
        <v>1480</v>
      </c>
      <c r="E154">
        <v>50</v>
      </c>
      <c r="F154">
        <v>156000</v>
      </c>
      <c r="G154" t="s">
        <v>316</v>
      </c>
    </row>
    <row r="155" spans="1:7" x14ac:dyDescent="0.3">
      <c r="A155">
        <v>154</v>
      </c>
      <c r="B155">
        <v>154</v>
      </c>
      <c r="C155" s="33">
        <v>45840</v>
      </c>
      <c r="D155">
        <v>1960</v>
      </c>
      <c r="E155">
        <v>50</v>
      </c>
      <c r="F155">
        <v>100000</v>
      </c>
      <c r="G155" t="s">
        <v>317</v>
      </c>
    </row>
    <row r="156" spans="1:7" x14ac:dyDescent="0.3">
      <c r="A156">
        <v>155</v>
      </c>
      <c r="B156">
        <v>155</v>
      </c>
      <c r="C156" s="33">
        <v>45841</v>
      </c>
      <c r="D156">
        <v>2167</v>
      </c>
      <c r="E156">
        <v>50</v>
      </c>
      <c r="F156">
        <v>98000</v>
      </c>
      <c r="G156" t="s">
        <v>318</v>
      </c>
    </row>
    <row r="157" spans="1:7" x14ac:dyDescent="0.3">
      <c r="A157">
        <v>156</v>
      </c>
      <c r="B157">
        <v>156</v>
      </c>
      <c r="C157" s="33">
        <v>45842</v>
      </c>
      <c r="D157">
        <v>3760</v>
      </c>
      <c r="E157">
        <v>50</v>
      </c>
      <c r="F157">
        <v>143000</v>
      </c>
      <c r="G157" t="s">
        <v>319</v>
      </c>
    </row>
    <row r="158" spans="1:7" x14ac:dyDescent="0.3">
      <c r="A158">
        <v>157</v>
      </c>
      <c r="B158">
        <v>157</v>
      </c>
      <c r="C158" s="33">
        <v>45843</v>
      </c>
      <c r="D158">
        <v>860</v>
      </c>
      <c r="E158">
        <v>50</v>
      </c>
      <c r="F158">
        <v>183000</v>
      </c>
      <c r="G158" t="s">
        <v>320</v>
      </c>
    </row>
    <row r="159" spans="1:7" x14ac:dyDescent="0.3">
      <c r="A159">
        <v>158</v>
      </c>
      <c r="B159">
        <v>158</v>
      </c>
      <c r="C159" s="33">
        <v>45845</v>
      </c>
      <c r="D159">
        <v>4960</v>
      </c>
      <c r="E159">
        <v>50</v>
      </c>
      <c r="F159">
        <v>540000</v>
      </c>
      <c r="G159" t="s">
        <v>321</v>
      </c>
    </row>
    <row r="160" spans="1:7" x14ac:dyDescent="0.3">
      <c r="A160">
        <v>159</v>
      </c>
      <c r="B160">
        <v>159</v>
      </c>
      <c r="C160" s="33">
        <v>45846</v>
      </c>
      <c r="D160">
        <v>2860</v>
      </c>
      <c r="E160">
        <v>50</v>
      </c>
      <c r="F160">
        <v>265000</v>
      </c>
      <c r="G160" t="s">
        <v>322</v>
      </c>
    </row>
    <row r="161" spans="1:7" x14ac:dyDescent="0.3">
      <c r="A161">
        <v>160</v>
      </c>
      <c r="B161">
        <v>160</v>
      </c>
      <c r="C161" s="33">
        <v>45847</v>
      </c>
      <c r="D161">
        <v>3660</v>
      </c>
      <c r="E161">
        <v>60</v>
      </c>
      <c r="F161">
        <v>214000</v>
      </c>
      <c r="G161" t="s">
        <v>424</v>
      </c>
    </row>
    <row r="162" spans="1:7" x14ac:dyDescent="0.3">
      <c r="A162">
        <v>161</v>
      </c>
      <c r="B162">
        <v>161</v>
      </c>
      <c r="C162" s="33">
        <v>45848</v>
      </c>
      <c r="D162">
        <v>4160</v>
      </c>
      <c r="E162">
        <v>50</v>
      </c>
      <c r="F162">
        <v>323000</v>
      </c>
      <c r="G162" t="s">
        <v>323</v>
      </c>
    </row>
    <row r="163" spans="1:7" x14ac:dyDescent="0.3">
      <c r="A163">
        <v>162</v>
      </c>
      <c r="B163">
        <v>162</v>
      </c>
      <c r="C163" s="33">
        <v>45849</v>
      </c>
      <c r="D163">
        <v>5360</v>
      </c>
      <c r="E163">
        <v>50</v>
      </c>
      <c r="F163">
        <v>236000</v>
      </c>
      <c r="G163" t="s">
        <v>324</v>
      </c>
    </row>
    <row r="164" spans="1:7" x14ac:dyDescent="0.3">
      <c r="A164">
        <v>163</v>
      </c>
      <c r="B164">
        <v>163</v>
      </c>
      <c r="C164" s="33">
        <v>45850</v>
      </c>
      <c r="D164">
        <v>7960</v>
      </c>
      <c r="E164">
        <v>50</v>
      </c>
      <c r="F164">
        <v>380000</v>
      </c>
      <c r="G164" t="s">
        <v>325</v>
      </c>
    </row>
    <row r="165" spans="1:7" x14ac:dyDescent="0.3">
      <c r="A165">
        <v>164</v>
      </c>
      <c r="B165">
        <v>164</v>
      </c>
      <c r="C165" s="33">
        <v>45852</v>
      </c>
      <c r="D165">
        <v>8460</v>
      </c>
      <c r="E165">
        <v>50</v>
      </c>
      <c r="F165">
        <v>152000</v>
      </c>
      <c r="G165" t="s">
        <v>326</v>
      </c>
    </row>
    <row r="166" spans="1:7" x14ac:dyDescent="0.3">
      <c r="A166">
        <v>165</v>
      </c>
      <c r="B166">
        <v>165</v>
      </c>
      <c r="C166" s="33">
        <v>45853</v>
      </c>
      <c r="D166">
        <v>6660</v>
      </c>
      <c r="E166">
        <v>50</v>
      </c>
      <c r="F166">
        <v>122000</v>
      </c>
      <c r="G166" t="s">
        <v>327</v>
      </c>
    </row>
    <row r="167" spans="1:7" x14ac:dyDescent="0.3">
      <c r="A167">
        <v>166</v>
      </c>
      <c r="B167">
        <v>166</v>
      </c>
      <c r="C167" s="33">
        <v>45854</v>
      </c>
      <c r="D167">
        <v>6560</v>
      </c>
      <c r="E167">
        <v>50</v>
      </c>
      <c r="F167">
        <v>90000</v>
      </c>
      <c r="G167" t="s">
        <v>328</v>
      </c>
    </row>
    <row r="168" spans="1:7" x14ac:dyDescent="0.3">
      <c r="A168">
        <v>167</v>
      </c>
      <c r="B168">
        <v>167</v>
      </c>
      <c r="C168" s="33">
        <v>45855</v>
      </c>
      <c r="D168">
        <v>6460</v>
      </c>
      <c r="E168">
        <v>50</v>
      </c>
      <c r="F168">
        <v>327000</v>
      </c>
      <c r="G168" t="s">
        <v>329</v>
      </c>
    </row>
    <row r="169" spans="1:7" x14ac:dyDescent="0.3">
      <c r="A169">
        <v>168</v>
      </c>
      <c r="B169">
        <v>168</v>
      </c>
      <c r="C169" s="33">
        <v>45856</v>
      </c>
      <c r="D169">
        <v>6960</v>
      </c>
      <c r="E169">
        <v>50</v>
      </c>
      <c r="F169">
        <v>86000</v>
      </c>
      <c r="G169" t="s">
        <v>330</v>
      </c>
    </row>
    <row r="170" spans="1:7" x14ac:dyDescent="0.3">
      <c r="A170">
        <v>169</v>
      </c>
      <c r="B170">
        <v>169</v>
      </c>
      <c r="C170" s="33">
        <v>45857</v>
      </c>
      <c r="D170">
        <v>7560</v>
      </c>
      <c r="E170">
        <v>50</v>
      </c>
      <c r="F170">
        <v>559000</v>
      </c>
      <c r="G170" t="s">
        <v>331</v>
      </c>
    </row>
    <row r="171" spans="1:7" x14ac:dyDescent="0.3">
      <c r="A171">
        <v>170</v>
      </c>
      <c r="B171">
        <v>170</v>
      </c>
      <c r="C171" s="33">
        <v>45859</v>
      </c>
      <c r="D171">
        <v>5410</v>
      </c>
      <c r="E171">
        <v>50</v>
      </c>
      <c r="F171">
        <v>85000</v>
      </c>
      <c r="G171" t="s">
        <v>332</v>
      </c>
    </row>
    <row r="172" spans="1:7" x14ac:dyDescent="0.3">
      <c r="A172">
        <v>171</v>
      </c>
      <c r="B172">
        <v>171</v>
      </c>
      <c r="C172" s="33">
        <v>45860</v>
      </c>
      <c r="D172">
        <v>4510</v>
      </c>
      <c r="E172">
        <v>50</v>
      </c>
      <c r="F172">
        <v>98000</v>
      </c>
      <c r="G172" t="s">
        <v>333</v>
      </c>
    </row>
    <row r="173" spans="1:7" x14ac:dyDescent="0.3">
      <c r="A173">
        <v>172</v>
      </c>
      <c r="B173">
        <v>172</v>
      </c>
      <c r="C173" s="33">
        <v>45861</v>
      </c>
      <c r="D173">
        <v>4410</v>
      </c>
      <c r="E173">
        <v>50</v>
      </c>
      <c r="F173">
        <v>166000</v>
      </c>
      <c r="G173" t="s">
        <v>334</v>
      </c>
    </row>
    <row r="174" spans="1:7" x14ac:dyDescent="0.3">
      <c r="A174">
        <v>173</v>
      </c>
      <c r="B174">
        <v>173</v>
      </c>
      <c r="C174" s="33">
        <v>45862</v>
      </c>
      <c r="D174">
        <v>3510</v>
      </c>
      <c r="E174">
        <v>50</v>
      </c>
      <c r="F174">
        <v>98000</v>
      </c>
      <c r="G174" t="s">
        <v>335</v>
      </c>
    </row>
    <row r="175" spans="1:7" x14ac:dyDescent="0.3">
      <c r="A175">
        <v>174</v>
      </c>
      <c r="B175">
        <v>174</v>
      </c>
      <c r="C175" s="33">
        <v>45863</v>
      </c>
      <c r="D175">
        <v>2010</v>
      </c>
      <c r="E175">
        <v>50</v>
      </c>
      <c r="F175">
        <v>205000</v>
      </c>
      <c r="G175" t="s">
        <v>336</v>
      </c>
    </row>
    <row r="176" spans="1:7" x14ac:dyDescent="0.3">
      <c r="A176">
        <v>175</v>
      </c>
      <c r="B176">
        <v>175</v>
      </c>
      <c r="C176" s="33">
        <v>45864</v>
      </c>
      <c r="D176">
        <v>3510</v>
      </c>
      <c r="E176">
        <v>50</v>
      </c>
      <c r="F176">
        <v>201000</v>
      </c>
      <c r="G176" t="s">
        <v>337</v>
      </c>
    </row>
    <row r="177" spans="1:7" x14ac:dyDescent="0.3">
      <c r="A177">
        <v>176</v>
      </c>
      <c r="B177">
        <v>176</v>
      </c>
      <c r="C177" s="33">
        <v>45866</v>
      </c>
      <c r="D177">
        <v>1110</v>
      </c>
      <c r="E177">
        <v>50</v>
      </c>
      <c r="F177">
        <v>380000</v>
      </c>
      <c r="G177" t="s">
        <v>338</v>
      </c>
    </row>
    <row r="178" spans="1:7" x14ac:dyDescent="0.3">
      <c r="A178">
        <v>177</v>
      </c>
      <c r="B178">
        <v>177</v>
      </c>
      <c r="C178" s="33">
        <v>45867</v>
      </c>
      <c r="D178">
        <v>6710</v>
      </c>
      <c r="E178">
        <v>50</v>
      </c>
      <c r="F178">
        <v>55000</v>
      </c>
      <c r="G178" t="s">
        <v>339</v>
      </c>
    </row>
    <row r="179" spans="1:7" x14ac:dyDescent="0.3">
      <c r="A179">
        <v>178</v>
      </c>
      <c r="B179">
        <v>178</v>
      </c>
      <c r="C179" s="33">
        <v>45868</v>
      </c>
      <c r="D179">
        <v>6510</v>
      </c>
      <c r="E179">
        <v>50</v>
      </c>
      <c r="F179">
        <v>115000</v>
      </c>
      <c r="G179" t="s">
        <v>340</v>
      </c>
    </row>
    <row r="180" spans="1:7" x14ac:dyDescent="0.3">
      <c r="A180">
        <v>179</v>
      </c>
      <c r="B180">
        <v>179</v>
      </c>
      <c r="C180" s="33">
        <v>45869</v>
      </c>
      <c r="D180">
        <v>3710</v>
      </c>
      <c r="E180">
        <v>50</v>
      </c>
      <c r="F180">
        <v>217000</v>
      </c>
      <c r="G180" t="s">
        <v>341</v>
      </c>
    </row>
    <row r="181" spans="1:7" x14ac:dyDescent="0.3">
      <c r="A181">
        <v>180</v>
      </c>
      <c r="B181">
        <v>180</v>
      </c>
      <c r="C181" s="33">
        <v>45870</v>
      </c>
      <c r="D181">
        <v>2610</v>
      </c>
      <c r="E181">
        <v>50</v>
      </c>
      <c r="F181">
        <v>243000</v>
      </c>
      <c r="G181" t="s">
        <v>342</v>
      </c>
    </row>
    <row r="182" spans="1:7" x14ac:dyDescent="0.3">
      <c r="A182">
        <v>181</v>
      </c>
      <c r="B182">
        <v>181</v>
      </c>
      <c r="C182" s="33">
        <v>45871</v>
      </c>
      <c r="D182">
        <v>3310</v>
      </c>
      <c r="E182">
        <v>50</v>
      </c>
      <c r="F182">
        <v>357000</v>
      </c>
      <c r="G182" t="s">
        <v>343</v>
      </c>
    </row>
    <row r="183" spans="1:7" x14ac:dyDescent="0.3">
      <c r="A183">
        <v>182</v>
      </c>
      <c r="B183">
        <v>182</v>
      </c>
      <c r="C183" s="33">
        <v>45873</v>
      </c>
      <c r="D183">
        <v>5460</v>
      </c>
      <c r="E183">
        <v>50</v>
      </c>
      <c r="F183">
        <v>168000</v>
      </c>
      <c r="G183" t="s">
        <v>344</v>
      </c>
    </row>
    <row r="184" spans="1:7" x14ac:dyDescent="0.3">
      <c r="A184">
        <v>183</v>
      </c>
      <c r="B184">
        <v>183</v>
      </c>
      <c r="C184" s="33">
        <v>45874</v>
      </c>
      <c r="D184">
        <v>6660</v>
      </c>
      <c r="E184">
        <v>50</v>
      </c>
      <c r="F184">
        <v>86000</v>
      </c>
      <c r="G184" t="s">
        <v>345</v>
      </c>
    </row>
    <row r="185" spans="1:7" x14ac:dyDescent="0.3">
      <c r="A185">
        <v>184</v>
      </c>
      <c r="B185">
        <v>184</v>
      </c>
      <c r="C185" s="33">
        <v>45875</v>
      </c>
      <c r="D185">
        <v>8060</v>
      </c>
      <c r="E185">
        <v>50</v>
      </c>
      <c r="F185">
        <v>80000</v>
      </c>
      <c r="G185" t="s">
        <v>346</v>
      </c>
    </row>
    <row r="186" spans="1:7" x14ac:dyDescent="0.3">
      <c r="A186">
        <v>185</v>
      </c>
      <c r="B186">
        <v>185</v>
      </c>
      <c r="C186" s="33">
        <v>45876</v>
      </c>
      <c r="D186">
        <v>6460</v>
      </c>
      <c r="E186">
        <v>50</v>
      </c>
      <c r="F186">
        <v>617000</v>
      </c>
      <c r="G186" t="s">
        <v>347</v>
      </c>
    </row>
    <row r="187" spans="1:7" x14ac:dyDescent="0.3">
      <c r="A187">
        <v>186</v>
      </c>
      <c r="B187">
        <v>186</v>
      </c>
      <c r="C187" s="33">
        <v>45877</v>
      </c>
      <c r="D187">
        <v>6460</v>
      </c>
      <c r="E187">
        <v>50</v>
      </c>
      <c r="F187">
        <v>218000</v>
      </c>
      <c r="G187" t="s">
        <v>348</v>
      </c>
    </row>
    <row r="188" spans="1:7" x14ac:dyDescent="0.3">
      <c r="A188">
        <v>187</v>
      </c>
      <c r="B188">
        <v>187</v>
      </c>
      <c r="C188" s="33">
        <v>45878</v>
      </c>
      <c r="D188">
        <v>3860</v>
      </c>
      <c r="E188">
        <v>50</v>
      </c>
      <c r="F188">
        <v>299000</v>
      </c>
      <c r="G188" t="s">
        <v>349</v>
      </c>
    </row>
    <row r="189" spans="1:7" x14ac:dyDescent="0.3">
      <c r="A189">
        <v>188</v>
      </c>
      <c r="B189">
        <v>188</v>
      </c>
      <c r="C189" s="33">
        <v>45880</v>
      </c>
      <c r="D189">
        <v>6060</v>
      </c>
      <c r="E189">
        <v>50</v>
      </c>
      <c r="F189">
        <v>247000</v>
      </c>
      <c r="G189" t="s">
        <v>350</v>
      </c>
    </row>
    <row r="190" spans="1:7" x14ac:dyDescent="0.3">
      <c r="A190">
        <v>189</v>
      </c>
      <c r="B190">
        <v>189</v>
      </c>
      <c r="C190" s="33">
        <v>45881</v>
      </c>
      <c r="D190">
        <v>1660</v>
      </c>
      <c r="E190">
        <v>50</v>
      </c>
      <c r="F190">
        <v>24000</v>
      </c>
      <c r="G190" t="s">
        <v>351</v>
      </c>
    </row>
    <row r="191" spans="1:7" x14ac:dyDescent="0.3">
      <c r="A191">
        <v>190</v>
      </c>
      <c r="B191">
        <v>190</v>
      </c>
      <c r="C191" s="33">
        <v>45882</v>
      </c>
      <c r="D191">
        <v>1910</v>
      </c>
      <c r="E191">
        <v>50</v>
      </c>
      <c r="F191">
        <v>58000</v>
      </c>
      <c r="G191" t="s">
        <v>352</v>
      </c>
    </row>
    <row r="192" spans="1:7" x14ac:dyDescent="0.3">
      <c r="A192">
        <v>191</v>
      </c>
      <c r="B192">
        <v>191</v>
      </c>
      <c r="C192" s="33">
        <v>45883</v>
      </c>
      <c r="D192">
        <v>1850</v>
      </c>
      <c r="E192">
        <v>50</v>
      </c>
      <c r="F192">
        <v>180000</v>
      </c>
      <c r="G192" t="s">
        <v>353</v>
      </c>
    </row>
    <row r="193" spans="1:7" x14ac:dyDescent="0.3">
      <c r="A193">
        <v>192</v>
      </c>
      <c r="B193">
        <v>192</v>
      </c>
      <c r="C193" s="33">
        <v>45884</v>
      </c>
      <c r="D193">
        <v>1360</v>
      </c>
      <c r="E193">
        <v>50</v>
      </c>
      <c r="F193">
        <v>178000</v>
      </c>
      <c r="G193" t="s">
        <v>354</v>
      </c>
    </row>
    <row r="194" spans="1:7" x14ac:dyDescent="0.3">
      <c r="A194">
        <v>193</v>
      </c>
      <c r="B194">
        <v>193</v>
      </c>
      <c r="C194" s="33">
        <v>45885</v>
      </c>
      <c r="D194">
        <v>1460</v>
      </c>
      <c r="E194">
        <v>50</v>
      </c>
      <c r="F194">
        <v>282000</v>
      </c>
      <c r="G194" t="s">
        <v>355</v>
      </c>
    </row>
    <row r="195" spans="1:7" x14ac:dyDescent="0.3">
      <c r="A195">
        <v>194</v>
      </c>
      <c r="B195">
        <v>194</v>
      </c>
      <c r="C195" s="33">
        <v>45887</v>
      </c>
      <c r="D195">
        <v>1960</v>
      </c>
      <c r="E195">
        <v>50</v>
      </c>
      <c r="F195">
        <v>73000</v>
      </c>
      <c r="G195" t="s">
        <v>356</v>
      </c>
    </row>
    <row r="196" spans="1:7" x14ac:dyDescent="0.3">
      <c r="A196">
        <v>195</v>
      </c>
      <c r="B196">
        <v>195</v>
      </c>
      <c r="C196" s="33">
        <v>45888</v>
      </c>
      <c r="D196">
        <v>2560</v>
      </c>
      <c r="E196">
        <v>50</v>
      </c>
      <c r="F196">
        <v>157000</v>
      </c>
      <c r="G196" t="s">
        <v>357</v>
      </c>
    </row>
    <row r="197" spans="1:7" x14ac:dyDescent="0.3">
      <c r="A197">
        <v>196</v>
      </c>
      <c r="B197">
        <v>196</v>
      </c>
      <c r="C197" s="33">
        <v>45889</v>
      </c>
      <c r="D197">
        <v>4660</v>
      </c>
      <c r="E197">
        <v>50</v>
      </c>
      <c r="F197">
        <v>144000</v>
      </c>
      <c r="G197" t="s">
        <v>358</v>
      </c>
    </row>
    <row r="198" spans="1:7" x14ac:dyDescent="0.3">
      <c r="A198">
        <v>197</v>
      </c>
      <c r="B198">
        <v>197</v>
      </c>
      <c r="C198" s="33">
        <v>45890</v>
      </c>
      <c r="D198">
        <v>5660</v>
      </c>
      <c r="E198">
        <v>50</v>
      </c>
      <c r="F198">
        <v>196000</v>
      </c>
      <c r="G198" t="s">
        <v>359</v>
      </c>
    </row>
    <row r="199" spans="1:7" x14ac:dyDescent="0.3">
      <c r="A199">
        <v>198</v>
      </c>
      <c r="B199">
        <v>198</v>
      </c>
      <c r="C199" s="33">
        <v>45891</v>
      </c>
      <c r="D199">
        <v>1660</v>
      </c>
      <c r="E199">
        <v>50</v>
      </c>
      <c r="F199">
        <v>273000</v>
      </c>
      <c r="G199" t="s">
        <v>360</v>
      </c>
    </row>
    <row r="200" spans="1:7" x14ac:dyDescent="0.3">
      <c r="A200">
        <v>199</v>
      </c>
      <c r="B200">
        <v>199</v>
      </c>
      <c r="C200" s="33">
        <v>45892</v>
      </c>
      <c r="D200">
        <v>3560</v>
      </c>
      <c r="E200">
        <v>50</v>
      </c>
      <c r="F200">
        <v>417000</v>
      </c>
      <c r="G200" t="s">
        <v>361</v>
      </c>
    </row>
    <row r="201" spans="1:7" x14ac:dyDescent="0.3">
      <c r="A201">
        <v>200</v>
      </c>
      <c r="B201">
        <v>200</v>
      </c>
      <c r="C201" s="33">
        <v>45894</v>
      </c>
      <c r="D201">
        <v>4960</v>
      </c>
      <c r="E201">
        <v>50</v>
      </c>
      <c r="F201">
        <v>180000</v>
      </c>
      <c r="G201" t="s">
        <v>362</v>
      </c>
    </row>
    <row r="202" spans="1:7" x14ac:dyDescent="0.3">
      <c r="A202">
        <v>201</v>
      </c>
      <c r="B202">
        <v>201</v>
      </c>
      <c r="C202" s="33">
        <v>45895</v>
      </c>
      <c r="D202">
        <v>4460</v>
      </c>
      <c r="E202">
        <v>50</v>
      </c>
      <c r="F202">
        <v>154000</v>
      </c>
      <c r="G202" t="s">
        <v>363</v>
      </c>
    </row>
    <row r="203" spans="1:7" x14ac:dyDescent="0.3">
      <c r="A203">
        <v>202</v>
      </c>
      <c r="B203">
        <v>202</v>
      </c>
      <c r="C203" s="33">
        <v>45896</v>
      </c>
      <c r="D203">
        <v>5760</v>
      </c>
      <c r="E203">
        <v>50</v>
      </c>
      <c r="F203">
        <v>125000</v>
      </c>
      <c r="G203" t="s">
        <v>364</v>
      </c>
    </row>
    <row r="204" spans="1:7" x14ac:dyDescent="0.3">
      <c r="A204">
        <v>203</v>
      </c>
      <c r="B204">
        <v>203</v>
      </c>
      <c r="C204" s="33">
        <v>45897</v>
      </c>
      <c r="D204">
        <v>5960</v>
      </c>
      <c r="E204">
        <v>50</v>
      </c>
      <c r="F204">
        <v>194000</v>
      </c>
      <c r="G204" t="s">
        <v>365</v>
      </c>
    </row>
    <row r="205" spans="1:7" x14ac:dyDescent="0.3">
      <c r="A205">
        <v>204</v>
      </c>
      <c r="B205">
        <v>204</v>
      </c>
      <c r="C205" s="33">
        <v>45898</v>
      </c>
      <c r="D205">
        <v>6160</v>
      </c>
      <c r="E205">
        <v>50</v>
      </c>
      <c r="F205">
        <v>216000</v>
      </c>
      <c r="G205" t="s">
        <v>366</v>
      </c>
    </row>
    <row r="206" spans="1:7" x14ac:dyDescent="0.3">
      <c r="A206">
        <v>205</v>
      </c>
      <c r="B206">
        <v>205</v>
      </c>
      <c r="C206" s="33">
        <v>45899</v>
      </c>
      <c r="D206">
        <v>5960</v>
      </c>
      <c r="E206">
        <v>50</v>
      </c>
      <c r="F206">
        <v>387000</v>
      </c>
      <c r="G206" t="s">
        <v>367</v>
      </c>
    </row>
    <row r="207" spans="1:7" x14ac:dyDescent="0.3">
      <c r="A207">
        <v>206</v>
      </c>
      <c r="B207">
        <v>206</v>
      </c>
      <c r="C207" s="33">
        <v>45901</v>
      </c>
      <c r="D207">
        <v>8060</v>
      </c>
      <c r="E207">
        <v>50</v>
      </c>
      <c r="F207">
        <v>100000</v>
      </c>
      <c r="G207" t="s">
        <v>368</v>
      </c>
    </row>
    <row r="208" spans="1:7" x14ac:dyDescent="0.3">
      <c r="A208">
        <v>207</v>
      </c>
      <c r="B208">
        <v>207</v>
      </c>
      <c r="C208" s="33">
        <v>45902</v>
      </c>
      <c r="D208">
        <v>5460</v>
      </c>
      <c r="E208">
        <v>50</v>
      </c>
      <c r="F208">
        <v>169000</v>
      </c>
      <c r="G208" t="s">
        <v>369</v>
      </c>
    </row>
    <row r="209" spans="1:7" x14ac:dyDescent="0.3">
      <c r="A209">
        <v>208</v>
      </c>
      <c r="B209">
        <v>208</v>
      </c>
      <c r="C209" s="33">
        <v>45903</v>
      </c>
      <c r="D209">
        <v>6960</v>
      </c>
      <c r="E209">
        <v>50</v>
      </c>
      <c r="F209">
        <v>0</v>
      </c>
      <c r="G209" t="s">
        <v>370</v>
      </c>
    </row>
    <row r="210" spans="1:7" x14ac:dyDescent="0.3">
      <c r="A210">
        <v>209</v>
      </c>
      <c r="B210">
        <v>209</v>
      </c>
      <c r="C210" s="33">
        <v>45904</v>
      </c>
      <c r="D210">
        <v>6960</v>
      </c>
      <c r="E210">
        <v>50</v>
      </c>
      <c r="F210">
        <v>203000</v>
      </c>
      <c r="G210" t="s">
        <v>371</v>
      </c>
    </row>
    <row r="211" spans="1:7" x14ac:dyDescent="0.3">
      <c r="A211">
        <v>210</v>
      </c>
      <c r="B211">
        <v>210</v>
      </c>
      <c r="C211" s="33">
        <v>45905</v>
      </c>
      <c r="D211">
        <v>960</v>
      </c>
      <c r="E211">
        <v>50</v>
      </c>
      <c r="F211">
        <v>175000</v>
      </c>
      <c r="G211" t="s">
        <v>372</v>
      </c>
    </row>
    <row r="212" spans="1:7" x14ac:dyDescent="0.3">
      <c r="A212">
        <v>211</v>
      </c>
      <c r="B212">
        <v>211</v>
      </c>
      <c r="C212" s="33">
        <v>45906</v>
      </c>
      <c r="D212">
        <v>5260</v>
      </c>
      <c r="E212">
        <v>50</v>
      </c>
      <c r="F212">
        <v>700000</v>
      </c>
      <c r="G212" t="s">
        <v>373</v>
      </c>
    </row>
    <row r="213" spans="1:7" x14ac:dyDescent="0.3">
      <c r="A213">
        <v>212</v>
      </c>
      <c r="B213">
        <v>212</v>
      </c>
      <c r="C213" s="33">
        <v>45908</v>
      </c>
      <c r="D213">
        <v>3460</v>
      </c>
      <c r="E213">
        <v>50</v>
      </c>
      <c r="F213">
        <v>189000</v>
      </c>
      <c r="G213" t="s">
        <v>374</v>
      </c>
    </row>
    <row r="214" spans="1:7" x14ac:dyDescent="0.3">
      <c r="A214">
        <v>213</v>
      </c>
      <c r="B214">
        <v>213</v>
      </c>
      <c r="C214" s="33">
        <v>45909</v>
      </c>
      <c r="D214">
        <v>3060</v>
      </c>
      <c r="E214">
        <v>50</v>
      </c>
      <c r="F214">
        <v>134000</v>
      </c>
      <c r="G214" t="s">
        <v>375</v>
      </c>
    </row>
    <row r="215" spans="1:7" x14ac:dyDescent="0.3">
      <c r="A215">
        <v>214</v>
      </c>
      <c r="B215">
        <v>214</v>
      </c>
      <c r="C215" s="33">
        <v>45910</v>
      </c>
      <c r="D215">
        <v>3160</v>
      </c>
      <c r="E215">
        <v>50</v>
      </c>
      <c r="F215">
        <v>245000</v>
      </c>
      <c r="G215" t="s">
        <v>376</v>
      </c>
    </row>
    <row r="216" spans="1:7" x14ac:dyDescent="0.3">
      <c r="A216">
        <v>215</v>
      </c>
      <c r="B216">
        <v>215</v>
      </c>
      <c r="C216" s="33">
        <v>45911</v>
      </c>
      <c r="D216">
        <v>5360</v>
      </c>
      <c r="E216">
        <v>50</v>
      </c>
      <c r="F216">
        <v>260000</v>
      </c>
      <c r="G216" t="s">
        <v>377</v>
      </c>
    </row>
    <row r="217" spans="1:7" x14ac:dyDescent="0.3">
      <c r="A217">
        <v>216</v>
      </c>
      <c r="B217">
        <v>216</v>
      </c>
      <c r="C217" s="33">
        <v>45912</v>
      </c>
      <c r="D217">
        <v>3410</v>
      </c>
      <c r="E217">
        <v>50</v>
      </c>
      <c r="F217">
        <v>281000</v>
      </c>
      <c r="G217" t="s">
        <v>378</v>
      </c>
    </row>
    <row r="218" spans="1:7" x14ac:dyDescent="0.3">
      <c r="A218">
        <v>217</v>
      </c>
      <c r="B218">
        <v>217</v>
      </c>
      <c r="C218" s="33">
        <v>45913</v>
      </c>
      <c r="D218">
        <v>3060</v>
      </c>
      <c r="E218">
        <v>50</v>
      </c>
      <c r="F218">
        <v>225000</v>
      </c>
      <c r="G218" t="s">
        <v>379</v>
      </c>
    </row>
    <row r="219" spans="1:7" x14ac:dyDescent="0.3">
      <c r="A219">
        <v>218</v>
      </c>
      <c r="B219">
        <v>218</v>
      </c>
      <c r="C219" s="33">
        <v>45915</v>
      </c>
      <c r="D219">
        <v>3360</v>
      </c>
      <c r="E219">
        <v>50</v>
      </c>
      <c r="F219">
        <v>119000</v>
      </c>
      <c r="G219" t="s">
        <v>380</v>
      </c>
    </row>
    <row r="220" spans="1:7" x14ac:dyDescent="0.3">
      <c r="A220">
        <v>219</v>
      </c>
      <c r="B220">
        <v>219</v>
      </c>
      <c r="C220" s="33">
        <v>45916</v>
      </c>
      <c r="D220">
        <v>3860</v>
      </c>
      <c r="E220">
        <v>50</v>
      </c>
      <c r="F220">
        <v>50000</v>
      </c>
      <c r="G220" t="s">
        <v>381</v>
      </c>
    </row>
    <row r="221" spans="1:7" x14ac:dyDescent="0.3">
      <c r="A221">
        <v>220</v>
      </c>
      <c r="B221">
        <v>220</v>
      </c>
      <c r="C221" s="33">
        <v>45917</v>
      </c>
      <c r="D221">
        <v>1660</v>
      </c>
      <c r="E221">
        <v>50</v>
      </c>
      <c r="F221">
        <v>213000</v>
      </c>
      <c r="G221" t="s">
        <v>382</v>
      </c>
    </row>
    <row r="222" spans="1:7" x14ac:dyDescent="0.3">
      <c r="A222">
        <v>221</v>
      </c>
      <c r="B222">
        <v>221</v>
      </c>
      <c r="C222" s="33">
        <v>45918</v>
      </c>
      <c r="D222">
        <v>2860</v>
      </c>
      <c r="E222">
        <v>50</v>
      </c>
      <c r="F222">
        <v>233000</v>
      </c>
      <c r="G222" t="s">
        <v>383</v>
      </c>
    </row>
    <row r="223" spans="1:7" x14ac:dyDescent="0.3">
      <c r="A223">
        <v>222</v>
      </c>
      <c r="B223">
        <v>222</v>
      </c>
      <c r="C223" s="33">
        <v>45919</v>
      </c>
      <c r="D223">
        <v>3560</v>
      </c>
      <c r="E223">
        <v>50</v>
      </c>
      <c r="F223">
        <v>125000</v>
      </c>
      <c r="G223" t="s">
        <v>384</v>
      </c>
    </row>
    <row r="224" spans="1:7" x14ac:dyDescent="0.3">
      <c r="A224">
        <v>223</v>
      </c>
      <c r="B224">
        <v>223</v>
      </c>
      <c r="C224" s="33">
        <v>45920</v>
      </c>
      <c r="D224">
        <v>3260</v>
      </c>
      <c r="E224">
        <v>50</v>
      </c>
      <c r="F224">
        <v>350000</v>
      </c>
      <c r="G224" t="s">
        <v>385</v>
      </c>
    </row>
    <row r="225" spans="1:7" x14ac:dyDescent="0.3">
      <c r="A225">
        <v>224</v>
      </c>
      <c r="B225">
        <v>224</v>
      </c>
      <c r="C225" s="33">
        <v>45922</v>
      </c>
      <c r="D225">
        <v>4160</v>
      </c>
      <c r="E225">
        <v>50</v>
      </c>
      <c r="F225">
        <v>222000</v>
      </c>
      <c r="G225" t="s">
        <v>386</v>
      </c>
    </row>
    <row r="226" spans="1:7" x14ac:dyDescent="0.3">
      <c r="A226">
        <v>225</v>
      </c>
      <c r="B226">
        <v>225</v>
      </c>
      <c r="C226" s="33">
        <v>45923</v>
      </c>
      <c r="D226">
        <v>3160</v>
      </c>
      <c r="E226">
        <v>50</v>
      </c>
      <c r="F226">
        <v>154000</v>
      </c>
      <c r="G226" t="s">
        <v>387</v>
      </c>
    </row>
    <row r="227" spans="1:7" x14ac:dyDescent="0.3">
      <c r="A227">
        <v>226</v>
      </c>
      <c r="B227">
        <v>226</v>
      </c>
      <c r="C227" s="33">
        <v>45924</v>
      </c>
      <c r="D227">
        <v>3860</v>
      </c>
      <c r="E227">
        <v>50</v>
      </c>
      <c r="F227">
        <v>113000</v>
      </c>
      <c r="G227" t="s">
        <v>388</v>
      </c>
    </row>
    <row r="228" spans="1:7" x14ac:dyDescent="0.3">
      <c r="A228">
        <v>227</v>
      </c>
      <c r="B228">
        <v>227</v>
      </c>
      <c r="C228" s="33">
        <v>45925</v>
      </c>
      <c r="D228">
        <v>1360</v>
      </c>
      <c r="E228">
        <v>50</v>
      </c>
      <c r="F228">
        <v>133000</v>
      </c>
      <c r="G228" t="s">
        <v>389</v>
      </c>
    </row>
    <row r="229" spans="1:7" x14ac:dyDescent="0.3">
      <c r="A229">
        <v>228</v>
      </c>
      <c r="B229">
        <v>228</v>
      </c>
      <c r="C229" s="33">
        <v>45926</v>
      </c>
      <c r="D229">
        <v>3760</v>
      </c>
      <c r="E229">
        <v>50</v>
      </c>
      <c r="F229">
        <v>266000</v>
      </c>
      <c r="G229" t="s">
        <v>390</v>
      </c>
    </row>
    <row r="230" spans="1:7" x14ac:dyDescent="0.3">
      <c r="A230">
        <v>229</v>
      </c>
      <c r="B230">
        <v>229</v>
      </c>
      <c r="C230" s="33">
        <v>45927</v>
      </c>
      <c r="D230">
        <v>7860</v>
      </c>
      <c r="E230">
        <v>50</v>
      </c>
      <c r="F230">
        <v>308000</v>
      </c>
      <c r="G230" t="s">
        <v>391</v>
      </c>
    </row>
    <row r="231" spans="1:7" x14ac:dyDescent="0.3">
      <c r="A231">
        <v>230</v>
      </c>
      <c r="B231">
        <v>230</v>
      </c>
      <c r="C231" s="33">
        <v>45929</v>
      </c>
      <c r="D231">
        <v>8860</v>
      </c>
      <c r="E231">
        <v>60</v>
      </c>
      <c r="F231">
        <v>229000</v>
      </c>
      <c r="G231" t="s">
        <v>425</v>
      </c>
    </row>
    <row r="232" spans="1:7" x14ac:dyDescent="0.3">
      <c r="A232">
        <v>231</v>
      </c>
      <c r="B232">
        <v>231</v>
      </c>
      <c r="C232" s="33">
        <v>45930</v>
      </c>
      <c r="D232">
        <v>10660</v>
      </c>
      <c r="E232">
        <v>50</v>
      </c>
      <c r="F232">
        <v>193000</v>
      </c>
      <c r="G232" t="s">
        <v>392</v>
      </c>
    </row>
    <row r="233" spans="1:7" x14ac:dyDescent="0.3">
      <c r="A233">
        <v>232</v>
      </c>
      <c r="B233">
        <v>232</v>
      </c>
      <c r="C233" s="33">
        <v>45931</v>
      </c>
      <c r="D233">
        <v>10260</v>
      </c>
      <c r="E233">
        <v>50</v>
      </c>
      <c r="F233">
        <v>114000</v>
      </c>
      <c r="G233" t="s">
        <v>161</v>
      </c>
    </row>
    <row r="234" spans="1:7" x14ac:dyDescent="0.3">
      <c r="A234">
        <v>233</v>
      </c>
      <c r="B234">
        <v>233</v>
      </c>
      <c r="C234" s="33">
        <v>45932</v>
      </c>
      <c r="D234">
        <v>7360</v>
      </c>
      <c r="E234">
        <v>50</v>
      </c>
      <c r="F234">
        <v>175000</v>
      </c>
      <c r="G234" t="s">
        <v>112</v>
      </c>
    </row>
    <row r="235" spans="1:7" x14ac:dyDescent="0.3">
      <c r="A235">
        <v>234</v>
      </c>
      <c r="B235">
        <v>234</v>
      </c>
      <c r="C235" s="33">
        <v>45933</v>
      </c>
      <c r="D235">
        <v>8910</v>
      </c>
      <c r="E235">
        <v>50</v>
      </c>
      <c r="F235">
        <v>167000</v>
      </c>
      <c r="G235" t="s">
        <v>113</v>
      </c>
    </row>
    <row r="236" spans="1:7" x14ac:dyDescent="0.3">
      <c r="A236">
        <v>235</v>
      </c>
      <c r="B236">
        <v>235</v>
      </c>
      <c r="C236" s="33">
        <v>45934</v>
      </c>
      <c r="D236">
        <v>3710</v>
      </c>
      <c r="E236">
        <v>50</v>
      </c>
      <c r="F236">
        <v>650000</v>
      </c>
      <c r="G236" t="s">
        <v>114</v>
      </c>
    </row>
    <row r="237" spans="1:7" x14ac:dyDescent="0.3">
      <c r="A237">
        <v>236</v>
      </c>
      <c r="B237">
        <v>236</v>
      </c>
      <c r="C237" s="33">
        <v>45936</v>
      </c>
      <c r="D237">
        <v>910</v>
      </c>
      <c r="E237">
        <v>50</v>
      </c>
      <c r="F237">
        <v>208000</v>
      </c>
      <c r="G237" t="s">
        <v>115</v>
      </c>
    </row>
    <row r="238" spans="1:7" x14ac:dyDescent="0.3">
      <c r="A238">
        <v>237</v>
      </c>
      <c r="B238">
        <v>237</v>
      </c>
      <c r="C238" s="33">
        <v>45937</v>
      </c>
      <c r="D238">
        <v>2810</v>
      </c>
      <c r="E238">
        <v>50</v>
      </c>
      <c r="F238">
        <v>172000</v>
      </c>
      <c r="G238" t="s">
        <v>116</v>
      </c>
    </row>
    <row r="239" spans="1:7" x14ac:dyDescent="0.3">
      <c r="A239">
        <v>238</v>
      </c>
      <c r="B239">
        <v>238</v>
      </c>
      <c r="C239" s="33">
        <v>45938</v>
      </c>
      <c r="D239">
        <v>11910</v>
      </c>
      <c r="E239">
        <v>50</v>
      </c>
      <c r="F239">
        <v>180000</v>
      </c>
      <c r="G239" t="s">
        <v>117</v>
      </c>
    </row>
    <row r="240" spans="1:7" x14ac:dyDescent="0.3">
      <c r="A240">
        <v>239</v>
      </c>
      <c r="B240">
        <v>239</v>
      </c>
      <c r="C240" s="33">
        <v>45939</v>
      </c>
      <c r="D240">
        <v>10560</v>
      </c>
      <c r="E240">
        <v>50</v>
      </c>
      <c r="F240">
        <v>100000</v>
      </c>
      <c r="G240" t="s">
        <v>118</v>
      </c>
    </row>
    <row r="241" spans="1:7" x14ac:dyDescent="0.3">
      <c r="A241">
        <v>240</v>
      </c>
      <c r="B241">
        <v>240</v>
      </c>
      <c r="C241" s="33">
        <v>45940</v>
      </c>
      <c r="D241">
        <v>9760</v>
      </c>
      <c r="E241">
        <v>60</v>
      </c>
      <c r="F241">
        <v>736000</v>
      </c>
      <c r="G241" t="s">
        <v>119</v>
      </c>
    </row>
    <row r="242" spans="1:7" x14ac:dyDescent="0.3">
      <c r="A242">
        <v>241</v>
      </c>
      <c r="B242">
        <v>241</v>
      </c>
      <c r="C242" s="33">
        <v>45941</v>
      </c>
      <c r="D242">
        <v>8760</v>
      </c>
      <c r="E242">
        <v>50</v>
      </c>
      <c r="F242">
        <v>458000</v>
      </c>
      <c r="G242" t="s">
        <v>120</v>
      </c>
    </row>
    <row r="243" spans="1:7" x14ac:dyDescent="0.3">
      <c r="A243">
        <v>242</v>
      </c>
      <c r="B243">
        <v>242</v>
      </c>
      <c r="C243" s="33">
        <v>45943</v>
      </c>
      <c r="D243">
        <v>6960</v>
      </c>
      <c r="E243">
        <v>50</v>
      </c>
      <c r="F243">
        <v>236000</v>
      </c>
      <c r="G243" t="s">
        <v>121</v>
      </c>
    </row>
    <row r="244" spans="1:7" x14ac:dyDescent="0.3">
      <c r="A244">
        <v>243</v>
      </c>
      <c r="B244">
        <v>243</v>
      </c>
      <c r="C244" s="33">
        <v>45944</v>
      </c>
      <c r="D244">
        <v>7560</v>
      </c>
      <c r="E244">
        <v>50</v>
      </c>
      <c r="F244">
        <v>249000</v>
      </c>
      <c r="G244" t="s">
        <v>122</v>
      </c>
    </row>
    <row r="245" spans="1:7" x14ac:dyDescent="0.3">
      <c r="A245">
        <v>244</v>
      </c>
      <c r="B245">
        <v>244</v>
      </c>
      <c r="C245" s="33">
        <v>45945</v>
      </c>
      <c r="D245">
        <v>20860</v>
      </c>
      <c r="E245">
        <v>50</v>
      </c>
      <c r="F245">
        <v>110000</v>
      </c>
      <c r="G245" t="s">
        <v>123</v>
      </c>
    </row>
    <row r="246" spans="1:7" x14ac:dyDescent="0.3">
      <c r="A246">
        <v>245</v>
      </c>
      <c r="B246">
        <v>245</v>
      </c>
      <c r="C246" s="33">
        <v>45946</v>
      </c>
      <c r="D246">
        <v>7560</v>
      </c>
      <c r="E246">
        <v>50</v>
      </c>
      <c r="F246">
        <v>190000</v>
      </c>
      <c r="G246" t="s">
        <v>124</v>
      </c>
    </row>
    <row r="247" spans="1:7" x14ac:dyDescent="0.3">
      <c r="A247">
        <v>246</v>
      </c>
      <c r="B247">
        <v>246</v>
      </c>
      <c r="C247" s="33">
        <v>45947</v>
      </c>
      <c r="D247">
        <v>15060</v>
      </c>
      <c r="E247">
        <v>50</v>
      </c>
      <c r="F247">
        <v>313000</v>
      </c>
      <c r="G247" t="s">
        <v>125</v>
      </c>
    </row>
    <row r="248" spans="1:7" x14ac:dyDescent="0.3">
      <c r="A248">
        <v>247</v>
      </c>
      <c r="B248">
        <v>247</v>
      </c>
      <c r="C248" s="33">
        <v>45948</v>
      </c>
      <c r="D248">
        <v>0</v>
      </c>
      <c r="E248">
        <v>50</v>
      </c>
      <c r="F248">
        <v>130000</v>
      </c>
      <c r="G248" t="s">
        <v>126</v>
      </c>
    </row>
    <row r="249" spans="1:7" x14ac:dyDescent="0.3">
      <c r="A249">
        <v>248</v>
      </c>
      <c r="B249">
        <v>248</v>
      </c>
      <c r="C249" s="33">
        <v>45950</v>
      </c>
      <c r="D249">
        <v>10960</v>
      </c>
      <c r="E249">
        <v>50</v>
      </c>
      <c r="F249">
        <v>214000</v>
      </c>
      <c r="G249" t="s">
        <v>127</v>
      </c>
    </row>
    <row r="250" spans="1:7" x14ac:dyDescent="0.3">
      <c r="A250">
        <v>249</v>
      </c>
      <c r="B250">
        <v>249</v>
      </c>
      <c r="C250" s="33">
        <v>45951</v>
      </c>
      <c r="D250">
        <v>11160</v>
      </c>
      <c r="E250">
        <v>50</v>
      </c>
      <c r="F250">
        <v>264000</v>
      </c>
      <c r="G250" t="s">
        <v>128</v>
      </c>
    </row>
    <row r="251" spans="1:7" x14ac:dyDescent="0.3">
      <c r="A251">
        <v>250</v>
      </c>
      <c r="B251">
        <v>250</v>
      </c>
      <c r="C251" s="33">
        <v>45952</v>
      </c>
      <c r="D251">
        <v>12760</v>
      </c>
      <c r="E251">
        <v>50</v>
      </c>
      <c r="F251">
        <v>213000</v>
      </c>
      <c r="G251" t="s">
        <v>129</v>
      </c>
    </row>
    <row r="252" spans="1:7" x14ac:dyDescent="0.3">
      <c r="A252">
        <v>251</v>
      </c>
      <c r="B252">
        <v>251</v>
      </c>
      <c r="C252" s="33">
        <v>45953</v>
      </c>
      <c r="D252">
        <v>14060</v>
      </c>
      <c r="E252">
        <v>50</v>
      </c>
      <c r="F252">
        <v>237000</v>
      </c>
      <c r="G252" t="s">
        <v>130</v>
      </c>
    </row>
    <row r="253" spans="1:7" x14ac:dyDescent="0.3">
      <c r="A253">
        <v>252</v>
      </c>
      <c r="B253">
        <v>252</v>
      </c>
      <c r="C253" s="33">
        <v>45954</v>
      </c>
      <c r="D253">
        <v>13560</v>
      </c>
      <c r="E253">
        <v>50</v>
      </c>
      <c r="F253">
        <v>258000</v>
      </c>
      <c r="G253" t="s">
        <v>131</v>
      </c>
    </row>
    <row r="254" spans="1:7" x14ac:dyDescent="0.3">
      <c r="A254">
        <v>253</v>
      </c>
      <c r="B254">
        <v>253</v>
      </c>
      <c r="C254" s="33">
        <v>45955</v>
      </c>
      <c r="D254">
        <v>13560</v>
      </c>
      <c r="E254">
        <v>50</v>
      </c>
      <c r="F254">
        <v>250000</v>
      </c>
      <c r="G254" t="s">
        <v>132</v>
      </c>
    </row>
    <row r="255" spans="1:7" x14ac:dyDescent="0.3">
      <c r="A255">
        <v>254</v>
      </c>
      <c r="B255">
        <v>254</v>
      </c>
      <c r="C255" s="33">
        <v>45957</v>
      </c>
      <c r="D255">
        <v>11560</v>
      </c>
      <c r="E255">
        <v>50</v>
      </c>
      <c r="F255">
        <v>123000</v>
      </c>
      <c r="G255" t="s">
        <v>133</v>
      </c>
    </row>
    <row r="256" spans="1:7" x14ac:dyDescent="0.3">
      <c r="A256">
        <v>255</v>
      </c>
      <c r="B256">
        <v>255</v>
      </c>
      <c r="C256" s="33">
        <v>45958</v>
      </c>
      <c r="D256">
        <v>9660</v>
      </c>
      <c r="E256">
        <v>50</v>
      </c>
      <c r="F256">
        <v>227000</v>
      </c>
      <c r="G256" t="s">
        <v>134</v>
      </c>
    </row>
    <row r="257" spans="1:7" x14ac:dyDescent="0.3">
      <c r="A257">
        <v>256</v>
      </c>
      <c r="B257">
        <v>257</v>
      </c>
      <c r="C257" s="33">
        <v>45960</v>
      </c>
      <c r="D257">
        <v>16010</v>
      </c>
      <c r="E257">
        <v>50</v>
      </c>
      <c r="F257">
        <v>292000</v>
      </c>
      <c r="G257" t="s">
        <v>135</v>
      </c>
    </row>
    <row r="258" spans="1:7" x14ac:dyDescent="0.3">
      <c r="A258">
        <v>257</v>
      </c>
      <c r="B258">
        <v>258</v>
      </c>
      <c r="C258" s="33">
        <v>45961</v>
      </c>
      <c r="D258">
        <v>16010</v>
      </c>
      <c r="E258">
        <v>50</v>
      </c>
      <c r="F258">
        <v>335000</v>
      </c>
      <c r="G258" t="s">
        <v>136</v>
      </c>
    </row>
    <row r="259" spans="1:7" x14ac:dyDescent="0.3">
      <c r="A259">
        <v>258</v>
      </c>
      <c r="B259">
        <v>259</v>
      </c>
      <c r="C259" s="33">
        <v>45962</v>
      </c>
      <c r="D259">
        <v>17810</v>
      </c>
      <c r="E259">
        <v>50</v>
      </c>
      <c r="F259">
        <v>415000</v>
      </c>
      <c r="G259" t="s">
        <v>137</v>
      </c>
    </row>
    <row r="260" spans="1:7" x14ac:dyDescent="0.3">
      <c r="A260">
        <v>259</v>
      </c>
      <c r="B260">
        <v>260</v>
      </c>
      <c r="C260" s="33">
        <v>45964</v>
      </c>
      <c r="D260">
        <v>20360</v>
      </c>
      <c r="E260">
        <v>50</v>
      </c>
      <c r="F260">
        <v>203000</v>
      </c>
      <c r="G260" t="s">
        <v>138</v>
      </c>
    </row>
    <row r="261" spans="1:7" x14ac:dyDescent="0.3">
      <c r="A261">
        <v>260</v>
      </c>
      <c r="B261">
        <v>261</v>
      </c>
      <c r="C261" s="33">
        <v>45965</v>
      </c>
      <c r="D261">
        <v>12360</v>
      </c>
      <c r="E261">
        <v>50</v>
      </c>
      <c r="F261">
        <v>164000</v>
      </c>
      <c r="G261" t="s">
        <v>139</v>
      </c>
    </row>
    <row r="262" spans="1:7" x14ac:dyDescent="0.3">
      <c r="A262">
        <v>261</v>
      </c>
      <c r="B262">
        <v>262</v>
      </c>
      <c r="C262" s="33">
        <v>45966</v>
      </c>
      <c r="D262">
        <v>19560</v>
      </c>
      <c r="E262">
        <v>50</v>
      </c>
      <c r="F262">
        <v>308000</v>
      </c>
      <c r="G262" t="s">
        <v>140</v>
      </c>
    </row>
    <row r="263" spans="1:7" x14ac:dyDescent="0.3">
      <c r="A263">
        <v>262</v>
      </c>
      <c r="B263">
        <v>263</v>
      </c>
      <c r="C263" s="33">
        <v>45967</v>
      </c>
      <c r="D263">
        <v>10560</v>
      </c>
      <c r="E263">
        <v>50</v>
      </c>
      <c r="F263">
        <v>372660</v>
      </c>
      <c r="G263" t="s">
        <v>141</v>
      </c>
    </row>
    <row r="264" spans="1:7" x14ac:dyDescent="0.3">
      <c r="A264">
        <v>263</v>
      </c>
      <c r="B264">
        <v>264</v>
      </c>
      <c r="C264" s="33">
        <v>45968</v>
      </c>
      <c r="D264">
        <v>4760</v>
      </c>
      <c r="E264">
        <v>50</v>
      </c>
      <c r="F264">
        <v>273000</v>
      </c>
      <c r="G264" t="s">
        <v>142</v>
      </c>
    </row>
    <row r="265" spans="1:7" x14ac:dyDescent="0.3">
      <c r="A265">
        <v>264</v>
      </c>
      <c r="B265">
        <v>265</v>
      </c>
      <c r="C265" s="33">
        <v>45969</v>
      </c>
      <c r="D265">
        <v>3460</v>
      </c>
      <c r="E265">
        <v>50</v>
      </c>
      <c r="F265">
        <v>678000</v>
      </c>
      <c r="G265" t="s">
        <v>143</v>
      </c>
    </row>
    <row r="266" spans="1:7" x14ac:dyDescent="0.3">
      <c r="A266">
        <v>265</v>
      </c>
      <c r="B266">
        <v>266</v>
      </c>
      <c r="C266" s="33">
        <v>45971</v>
      </c>
      <c r="D266">
        <v>4560</v>
      </c>
      <c r="E266">
        <v>50</v>
      </c>
      <c r="F266">
        <v>197000</v>
      </c>
      <c r="G266" t="s">
        <v>144</v>
      </c>
    </row>
    <row r="267" spans="1:7" x14ac:dyDescent="0.3">
      <c r="A267">
        <v>266</v>
      </c>
      <c r="B267">
        <v>267</v>
      </c>
      <c r="C267" s="33">
        <v>45972</v>
      </c>
      <c r="D267">
        <v>0</v>
      </c>
      <c r="E267">
        <v>50</v>
      </c>
      <c r="F267">
        <v>83000</v>
      </c>
      <c r="G267" t="s">
        <v>145</v>
      </c>
    </row>
    <row r="268" spans="1:7" x14ac:dyDescent="0.3">
      <c r="A268">
        <v>267</v>
      </c>
      <c r="B268">
        <v>268</v>
      </c>
      <c r="C268" s="33">
        <v>45973</v>
      </c>
      <c r="D268">
        <v>5060</v>
      </c>
      <c r="E268">
        <v>50</v>
      </c>
      <c r="F268">
        <v>181000</v>
      </c>
      <c r="G268" t="s">
        <v>146</v>
      </c>
    </row>
    <row r="269" spans="1:7" x14ac:dyDescent="0.3">
      <c r="A269">
        <v>268</v>
      </c>
      <c r="B269">
        <v>269</v>
      </c>
      <c r="C269" s="33">
        <v>45974</v>
      </c>
      <c r="D269">
        <v>5410</v>
      </c>
      <c r="E269">
        <v>50</v>
      </c>
      <c r="F269">
        <v>216000</v>
      </c>
      <c r="G269" t="s">
        <v>147</v>
      </c>
    </row>
    <row r="270" spans="1:7" x14ac:dyDescent="0.3">
      <c r="A270">
        <v>269</v>
      </c>
      <c r="B270">
        <v>270</v>
      </c>
      <c r="C270" s="33">
        <v>45975</v>
      </c>
      <c r="D270">
        <v>5360</v>
      </c>
      <c r="E270">
        <v>50</v>
      </c>
      <c r="F270">
        <v>352000</v>
      </c>
      <c r="G270" t="s">
        <v>148</v>
      </c>
    </row>
    <row r="271" spans="1:7" x14ac:dyDescent="0.3">
      <c r="A271">
        <v>270</v>
      </c>
      <c r="B271">
        <v>271</v>
      </c>
      <c r="C271" s="33">
        <v>45976</v>
      </c>
      <c r="D271">
        <v>6160</v>
      </c>
      <c r="E271">
        <v>50</v>
      </c>
      <c r="F271">
        <v>679000</v>
      </c>
      <c r="G271" t="s">
        <v>149</v>
      </c>
    </row>
    <row r="272" spans="1:7" x14ac:dyDescent="0.3">
      <c r="A272">
        <v>271</v>
      </c>
      <c r="B272">
        <v>272</v>
      </c>
      <c r="C272" s="33">
        <v>45978</v>
      </c>
      <c r="D272">
        <v>6310</v>
      </c>
      <c r="E272">
        <v>50</v>
      </c>
      <c r="F272">
        <v>117000</v>
      </c>
      <c r="G272" t="s">
        <v>150</v>
      </c>
    </row>
    <row r="273" spans="1:7" x14ac:dyDescent="0.3">
      <c r="A273">
        <v>272</v>
      </c>
      <c r="B273">
        <v>273</v>
      </c>
      <c r="C273" s="33">
        <v>45979</v>
      </c>
      <c r="D273">
        <v>7260</v>
      </c>
      <c r="E273">
        <v>50</v>
      </c>
      <c r="F273">
        <v>156000</v>
      </c>
      <c r="G273" t="s">
        <v>151</v>
      </c>
    </row>
    <row r="274" spans="1:7" x14ac:dyDescent="0.3">
      <c r="A274">
        <v>273</v>
      </c>
      <c r="B274">
        <v>274</v>
      </c>
      <c r="C274" s="33">
        <v>45980</v>
      </c>
      <c r="D274">
        <v>7760</v>
      </c>
      <c r="E274">
        <v>50</v>
      </c>
      <c r="F274">
        <v>182000</v>
      </c>
      <c r="G274" t="s">
        <v>152</v>
      </c>
    </row>
    <row r="275" spans="1:7" x14ac:dyDescent="0.3">
      <c r="A275">
        <v>274</v>
      </c>
      <c r="B275">
        <v>275</v>
      </c>
      <c r="C275" s="33">
        <v>45981</v>
      </c>
      <c r="D275">
        <v>7360</v>
      </c>
      <c r="E275">
        <v>50</v>
      </c>
      <c r="F275">
        <v>189000</v>
      </c>
      <c r="G275" t="s">
        <v>153</v>
      </c>
    </row>
    <row r="276" spans="1:7" x14ac:dyDescent="0.3">
      <c r="A276">
        <v>275</v>
      </c>
      <c r="B276">
        <v>276</v>
      </c>
      <c r="C276" s="33">
        <v>45982</v>
      </c>
      <c r="D276">
        <v>7360</v>
      </c>
      <c r="E276">
        <v>50</v>
      </c>
      <c r="F276">
        <v>252000</v>
      </c>
      <c r="G276" t="s">
        <v>154</v>
      </c>
    </row>
    <row r="277" spans="1:7" x14ac:dyDescent="0.3">
      <c r="A277">
        <v>276</v>
      </c>
      <c r="B277">
        <v>277</v>
      </c>
      <c r="C277" s="33">
        <v>45983</v>
      </c>
      <c r="D277">
        <v>7210</v>
      </c>
      <c r="E277">
        <v>50</v>
      </c>
      <c r="F277">
        <v>276000</v>
      </c>
      <c r="G277" t="s">
        <v>155</v>
      </c>
    </row>
    <row r="278" spans="1:7" x14ac:dyDescent="0.3">
      <c r="A278">
        <v>277</v>
      </c>
      <c r="B278">
        <v>278</v>
      </c>
      <c r="C278" s="33">
        <v>45986</v>
      </c>
      <c r="D278">
        <v>8260</v>
      </c>
      <c r="E278">
        <v>50</v>
      </c>
      <c r="F278">
        <v>325000</v>
      </c>
      <c r="G278" t="s">
        <v>156</v>
      </c>
    </row>
    <row r="279" spans="1:7" x14ac:dyDescent="0.3">
      <c r="A279">
        <v>278</v>
      </c>
      <c r="B279">
        <v>279</v>
      </c>
      <c r="C279" s="33">
        <v>45987</v>
      </c>
      <c r="D279">
        <v>9260</v>
      </c>
      <c r="E279">
        <v>50</v>
      </c>
      <c r="F279">
        <v>168000</v>
      </c>
      <c r="G279" t="s">
        <v>157</v>
      </c>
    </row>
    <row r="280" spans="1:7" x14ac:dyDescent="0.3">
      <c r="A280">
        <v>279</v>
      </c>
      <c r="B280">
        <v>280</v>
      </c>
      <c r="C280" s="33">
        <v>45988</v>
      </c>
      <c r="D280">
        <v>8760</v>
      </c>
      <c r="E280">
        <v>50</v>
      </c>
      <c r="F280">
        <v>238000</v>
      </c>
      <c r="G280" t="s">
        <v>158</v>
      </c>
    </row>
    <row r="281" spans="1:7" x14ac:dyDescent="0.3">
      <c r="A281">
        <v>280</v>
      </c>
      <c r="B281">
        <v>281</v>
      </c>
      <c r="C281" s="33">
        <v>45989</v>
      </c>
      <c r="D281">
        <v>7860</v>
      </c>
      <c r="E281">
        <v>50</v>
      </c>
      <c r="F281">
        <v>348000</v>
      </c>
      <c r="G281" t="s">
        <v>159</v>
      </c>
    </row>
    <row r="282" spans="1:7" x14ac:dyDescent="0.3">
      <c r="A282">
        <v>281</v>
      </c>
      <c r="B282">
        <v>282</v>
      </c>
      <c r="C282" s="33">
        <v>45990</v>
      </c>
      <c r="D282">
        <v>9660</v>
      </c>
      <c r="E282">
        <v>50</v>
      </c>
      <c r="F282">
        <v>156000</v>
      </c>
      <c r="G282" t="s">
        <v>160</v>
      </c>
    </row>
    <row r="283" spans="1:7" x14ac:dyDescent="0.3">
      <c r="A283">
        <v>282</v>
      </c>
      <c r="B283">
        <v>283</v>
      </c>
      <c r="C283" s="33">
        <v>45992</v>
      </c>
      <c r="D283">
        <v>9950</v>
      </c>
      <c r="E283">
        <v>50</v>
      </c>
      <c r="F283">
        <v>49000</v>
      </c>
      <c r="G283" t="s">
        <v>393</v>
      </c>
    </row>
    <row r="284" spans="1:7" x14ac:dyDescent="0.3">
      <c r="A284">
        <v>283</v>
      </c>
      <c r="B284">
        <v>284</v>
      </c>
      <c r="C284" s="33">
        <v>45993</v>
      </c>
      <c r="D284">
        <v>10150</v>
      </c>
      <c r="E284">
        <v>50</v>
      </c>
      <c r="F284">
        <v>129000</v>
      </c>
      <c r="G284" t="s">
        <v>394</v>
      </c>
    </row>
    <row r="285" spans="1:7" x14ac:dyDescent="0.3">
      <c r="A285">
        <v>284</v>
      </c>
      <c r="B285">
        <v>285</v>
      </c>
      <c r="C285" s="33">
        <v>45994</v>
      </c>
      <c r="D285">
        <v>9950</v>
      </c>
      <c r="E285">
        <v>50</v>
      </c>
      <c r="F285">
        <v>112000</v>
      </c>
      <c r="G285" t="s">
        <v>395</v>
      </c>
    </row>
    <row r="286" spans="1:7" x14ac:dyDescent="0.3">
      <c r="A286">
        <v>285</v>
      </c>
      <c r="B286">
        <v>286</v>
      </c>
      <c r="C286" s="33">
        <v>45995</v>
      </c>
      <c r="D286">
        <v>14150</v>
      </c>
      <c r="E286">
        <v>50</v>
      </c>
      <c r="F286">
        <v>114000</v>
      </c>
      <c r="G286" t="s">
        <v>396</v>
      </c>
    </row>
    <row r="287" spans="1:7" x14ac:dyDescent="0.3">
      <c r="A287">
        <v>286</v>
      </c>
      <c r="B287">
        <v>287</v>
      </c>
      <c r="C287" s="33">
        <v>45996</v>
      </c>
      <c r="D287">
        <v>11850</v>
      </c>
      <c r="E287">
        <v>50</v>
      </c>
      <c r="F287">
        <v>640000</v>
      </c>
      <c r="G287" t="s">
        <v>397</v>
      </c>
    </row>
    <row r="288" spans="1:7" x14ac:dyDescent="0.3">
      <c r="A288">
        <v>287</v>
      </c>
      <c r="B288">
        <v>288</v>
      </c>
      <c r="C288" s="33">
        <v>45997</v>
      </c>
      <c r="D288">
        <v>8350</v>
      </c>
      <c r="E288">
        <v>50</v>
      </c>
      <c r="F288">
        <v>396000</v>
      </c>
      <c r="G288" t="s">
        <v>398</v>
      </c>
    </row>
    <row r="289" spans="1:7" x14ac:dyDescent="0.3">
      <c r="A289">
        <v>288</v>
      </c>
      <c r="B289">
        <v>289</v>
      </c>
      <c r="C289" s="33">
        <v>45999</v>
      </c>
      <c r="D289">
        <v>7650</v>
      </c>
      <c r="E289">
        <v>60</v>
      </c>
      <c r="F289">
        <v>53000</v>
      </c>
      <c r="G289" t="s">
        <v>426</v>
      </c>
    </row>
    <row r="290" spans="1:7" x14ac:dyDescent="0.3">
      <c r="A290">
        <v>289</v>
      </c>
      <c r="B290">
        <v>290</v>
      </c>
      <c r="C290" s="33">
        <v>46000</v>
      </c>
      <c r="D290">
        <v>7550</v>
      </c>
      <c r="E290">
        <v>50</v>
      </c>
      <c r="F290">
        <v>117000</v>
      </c>
      <c r="G290" t="s">
        <v>399</v>
      </c>
    </row>
    <row r="291" spans="1:7" x14ac:dyDescent="0.3">
      <c r="A291">
        <v>290</v>
      </c>
      <c r="B291">
        <v>291</v>
      </c>
      <c r="C291" s="33">
        <v>46001</v>
      </c>
      <c r="D291">
        <v>13150</v>
      </c>
      <c r="E291">
        <v>50</v>
      </c>
      <c r="F291">
        <v>87000</v>
      </c>
      <c r="G291" t="s">
        <v>400</v>
      </c>
    </row>
    <row r="292" spans="1:7" x14ac:dyDescent="0.3">
      <c r="A292">
        <v>291</v>
      </c>
      <c r="B292">
        <v>292</v>
      </c>
      <c r="C292" s="33">
        <v>46002</v>
      </c>
      <c r="D292">
        <v>8000</v>
      </c>
      <c r="E292">
        <v>50</v>
      </c>
      <c r="F292">
        <v>515000</v>
      </c>
      <c r="G292" t="s">
        <v>401</v>
      </c>
    </row>
    <row r="293" spans="1:7" x14ac:dyDescent="0.3">
      <c r="A293">
        <v>292</v>
      </c>
      <c r="B293">
        <v>293</v>
      </c>
      <c r="C293" s="33">
        <v>46003</v>
      </c>
      <c r="D293">
        <v>7700</v>
      </c>
      <c r="E293">
        <v>50</v>
      </c>
      <c r="F293">
        <v>200000</v>
      </c>
      <c r="G293" t="s">
        <v>402</v>
      </c>
    </row>
    <row r="294" spans="1:7" x14ac:dyDescent="0.3">
      <c r="A294">
        <v>293</v>
      </c>
      <c r="B294">
        <v>294</v>
      </c>
      <c r="C294" s="33">
        <v>46004</v>
      </c>
      <c r="D294">
        <v>6800</v>
      </c>
      <c r="E294">
        <v>50</v>
      </c>
      <c r="F294">
        <v>417000</v>
      </c>
      <c r="G294" t="s">
        <v>403</v>
      </c>
    </row>
    <row r="295" spans="1:7" x14ac:dyDescent="0.3">
      <c r="A295">
        <v>294</v>
      </c>
      <c r="B295">
        <v>295</v>
      </c>
      <c r="C295" s="33">
        <v>46006</v>
      </c>
      <c r="D295">
        <v>5900</v>
      </c>
      <c r="E295">
        <v>50</v>
      </c>
      <c r="F295">
        <v>212000</v>
      </c>
      <c r="G295" t="s">
        <v>404</v>
      </c>
    </row>
    <row r="296" spans="1:7" x14ac:dyDescent="0.3">
      <c r="A296">
        <v>295</v>
      </c>
      <c r="B296">
        <v>296</v>
      </c>
      <c r="C296" s="33">
        <v>46007</v>
      </c>
      <c r="D296">
        <v>4500</v>
      </c>
      <c r="E296">
        <v>50</v>
      </c>
      <c r="F296">
        <v>23000</v>
      </c>
      <c r="G296" t="s">
        <v>405</v>
      </c>
    </row>
    <row r="297" spans="1:7" x14ac:dyDescent="0.3">
      <c r="A297">
        <v>296</v>
      </c>
      <c r="B297">
        <v>297</v>
      </c>
      <c r="C297" s="33">
        <v>46008</v>
      </c>
      <c r="D297">
        <v>4500</v>
      </c>
      <c r="E297">
        <v>50</v>
      </c>
      <c r="F297">
        <v>550000</v>
      </c>
      <c r="G297" t="s">
        <v>406</v>
      </c>
    </row>
    <row r="298" spans="1:7" x14ac:dyDescent="0.3">
      <c r="A298">
        <v>297</v>
      </c>
      <c r="B298">
        <v>298</v>
      </c>
      <c r="C298" s="33">
        <v>46009</v>
      </c>
      <c r="D298">
        <v>6000</v>
      </c>
      <c r="E298">
        <v>50</v>
      </c>
      <c r="F298">
        <v>240000</v>
      </c>
      <c r="G298" t="s">
        <v>407</v>
      </c>
    </row>
    <row r="299" spans="1:7" x14ac:dyDescent="0.3">
      <c r="A299">
        <v>298</v>
      </c>
      <c r="B299">
        <v>299</v>
      </c>
      <c r="C299" s="33">
        <v>46010</v>
      </c>
      <c r="D299">
        <v>3700</v>
      </c>
      <c r="E299">
        <v>50</v>
      </c>
      <c r="F299">
        <v>35000</v>
      </c>
      <c r="G299" t="s">
        <v>408</v>
      </c>
    </row>
    <row r="300" spans="1:7" x14ac:dyDescent="0.3">
      <c r="A300">
        <v>299</v>
      </c>
      <c r="B300">
        <v>300</v>
      </c>
      <c r="C300" s="33">
        <v>46011</v>
      </c>
      <c r="D300">
        <v>5600</v>
      </c>
      <c r="E300">
        <v>50</v>
      </c>
      <c r="F300">
        <v>142000</v>
      </c>
      <c r="G300" t="s">
        <v>409</v>
      </c>
    </row>
    <row r="301" spans="1:7" x14ac:dyDescent="0.3">
      <c r="A301">
        <v>300</v>
      </c>
      <c r="B301">
        <v>301</v>
      </c>
      <c r="C301" s="33">
        <v>46012</v>
      </c>
      <c r="D301">
        <v>9700</v>
      </c>
      <c r="E301">
        <v>90</v>
      </c>
      <c r="F301">
        <v>47000</v>
      </c>
      <c r="G301" t="s">
        <v>427</v>
      </c>
    </row>
    <row r="302" spans="1:7" x14ac:dyDescent="0.3">
      <c r="A302">
        <v>301</v>
      </c>
      <c r="B302">
        <v>302</v>
      </c>
      <c r="C302" s="33">
        <v>46013</v>
      </c>
      <c r="D302">
        <v>14200</v>
      </c>
      <c r="E302">
        <v>50</v>
      </c>
      <c r="F302">
        <v>402000</v>
      </c>
      <c r="G302" t="s">
        <v>410</v>
      </c>
    </row>
    <row r="303" spans="1:7" x14ac:dyDescent="0.3">
      <c r="A303">
        <v>302</v>
      </c>
      <c r="B303">
        <v>303</v>
      </c>
      <c r="C303" s="33">
        <v>46014</v>
      </c>
      <c r="D303">
        <v>15700</v>
      </c>
      <c r="E303">
        <v>50</v>
      </c>
      <c r="F303">
        <v>168000</v>
      </c>
      <c r="G303" t="s">
        <v>411</v>
      </c>
    </row>
    <row r="304" spans="1:7" x14ac:dyDescent="0.3">
      <c r="A304">
        <v>303</v>
      </c>
      <c r="B304">
        <v>304</v>
      </c>
      <c r="C304" s="33">
        <v>46015</v>
      </c>
      <c r="D304">
        <v>15100</v>
      </c>
      <c r="E304">
        <v>50</v>
      </c>
      <c r="F304">
        <v>69000</v>
      </c>
      <c r="G304" t="s">
        <v>412</v>
      </c>
    </row>
    <row r="305" spans="1:7" x14ac:dyDescent="0.3">
      <c r="A305">
        <v>304</v>
      </c>
      <c r="B305">
        <v>305</v>
      </c>
      <c r="C305" s="33">
        <v>46017</v>
      </c>
      <c r="D305">
        <v>11200</v>
      </c>
      <c r="E305">
        <v>50</v>
      </c>
      <c r="F305">
        <v>186000</v>
      </c>
      <c r="G305" t="s">
        <v>413</v>
      </c>
    </row>
    <row r="306" spans="1:7" x14ac:dyDescent="0.3">
      <c r="A306">
        <v>305</v>
      </c>
      <c r="B306">
        <v>306</v>
      </c>
      <c r="C306" s="33">
        <v>46018</v>
      </c>
      <c r="D306">
        <v>15800</v>
      </c>
      <c r="E306">
        <v>50</v>
      </c>
      <c r="F306">
        <v>211000</v>
      </c>
      <c r="G306" t="s">
        <v>414</v>
      </c>
    </row>
    <row r="307" spans="1:7" x14ac:dyDescent="0.3">
      <c r="A307">
        <v>306</v>
      </c>
      <c r="B307">
        <v>307</v>
      </c>
      <c r="C307" s="33">
        <v>46019</v>
      </c>
      <c r="D307">
        <v>13100</v>
      </c>
      <c r="E307">
        <v>90</v>
      </c>
      <c r="F307">
        <v>50000</v>
      </c>
      <c r="G307" t="s">
        <v>428</v>
      </c>
    </row>
    <row r="308" spans="1:7" x14ac:dyDescent="0.3">
      <c r="A308">
        <v>307</v>
      </c>
      <c r="B308">
        <v>308</v>
      </c>
      <c r="C308" s="33">
        <v>46020</v>
      </c>
      <c r="D308">
        <v>13100</v>
      </c>
      <c r="E308">
        <v>50</v>
      </c>
      <c r="F308">
        <v>184000</v>
      </c>
      <c r="G308" t="s">
        <v>415</v>
      </c>
    </row>
    <row r="309" spans="1:7" x14ac:dyDescent="0.3">
      <c r="A309">
        <v>308</v>
      </c>
      <c r="B309">
        <v>309</v>
      </c>
      <c r="C309" s="33">
        <v>46021</v>
      </c>
      <c r="D309">
        <v>14600</v>
      </c>
      <c r="E309">
        <v>50</v>
      </c>
      <c r="F309">
        <v>226000</v>
      </c>
      <c r="G309" t="s">
        <v>416</v>
      </c>
    </row>
    <row r="310" spans="1:7" x14ac:dyDescent="0.3">
      <c r="A310">
        <v>309</v>
      </c>
      <c r="B310">
        <v>310</v>
      </c>
      <c r="C310" s="33">
        <v>46022</v>
      </c>
      <c r="D310">
        <v>18400</v>
      </c>
      <c r="E310">
        <v>50</v>
      </c>
      <c r="F310">
        <v>51000</v>
      </c>
      <c r="G310" t="s">
        <v>417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FB36D-56BD-4B6F-AC6F-E4678762EEFE}">
  <sheetPr codeName="Hoja4"/>
  <dimension ref="A1:F1290"/>
  <sheetViews>
    <sheetView workbookViewId="0">
      <selection activeCell="J16" sqref="J16"/>
    </sheetView>
  </sheetViews>
  <sheetFormatPr baseColWidth="10" defaultRowHeight="14.4" x14ac:dyDescent="0.3"/>
  <cols>
    <col min="1" max="1" width="5" bestFit="1" customWidth="1"/>
    <col min="2" max="2" width="12.33203125" bestFit="1" customWidth="1"/>
    <col min="3" max="3" width="24.109375" bestFit="1" customWidth="1"/>
    <col min="4" max="4" width="9.88671875" bestFit="1" customWidth="1"/>
    <col min="5" max="5" width="14.88671875" bestFit="1" customWidth="1"/>
    <col min="6" max="6" width="12.109375" bestFit="1" customWidth="1"/>
  </cols>
  <sheetData>
    <row r="1" spans="1:6" x14ac:dyDescent="0.3">
      <c r="A1" t="s">
        <v>88</v>
      </c>
      <c r="B1" t="s">
        <v>90</v>
      </c>
      <c r="C1" t="s">
        <v>162</v>
      </c>
      <c r="D1" t="s">
        <v>92</v>
      </c>
      <c r="E1" t="s">
        <v>94</v>
      </c>
      <c r="F1" t="s">
        <v>95</v>
      </c>
    </row>
    <row r="2" spans="1:6" x14ac:dyDescent="0.3">
      <c r="A2">
        <v>55</v>
      </c>
      <c r="B2">
        <v>12</v>
      </c>
      <c r="C2" t="s">
        <v>23</v>
      </c>
      <c r="D2">
        <v>2300</v>
      </c>
      <c r="E2" t="s">
        <v>102</v>
      </c>
      <c r="F2">
        <v>5</v>
      </c>
    </row>
    <row r="3" spans="1:6" x14ac:dyDescent="0.3">
      <c r="A3">
        <v>223</v>
      </c>
      <c r="B3">
        <v>49</v>
      </c>
      <c r="C3" t="s">
        <v>23</v>
      </c>
      <c r="D3">
        <v>2300</v>
      </c>
      <c r="E3" t="s">
        <v>102</v>
      </c>
      <c r="F3">
        <v>4</v>
      </c>
    </row>
    <row r="4" spans="1:6" x14ac:dyDescent="0.3">
      <c r="A4">
        <v>225</v>
      </c>
      <c r="B4">
        <v>49</v>
      </c>
      <c r="C4" t="s">
        <v>23</v>
      </c>
      <c r="D4">
        <v>2300</v>
      </c>
      <c r="E4" t="s">
        <v>102</v>
      </c>
      <c r="F4">
        <v>6</v>
      </c>
    </row>
    <row r="5" spans="1:6" x14ac:dyDescent="0.3">
      <c r="A5">
        <v>226</v>
      </c>
      <c r="B5">
        <v>50</v>
      </c>
      <c r="C5" t="s">
        <v>23</v>
      </c>
      <c r="D5">
        <v>2300</v>
      </c>
      <c r="E5" t="s">
        <v>102</v>
      </c>
      <c r="F5">
        <v>3</v>
      </c>
    </row>
    <row r="6" spans="1:6" x14ac:dyDescent="0.3">
      <c r="A6">
        <v>234</v>
      </c>
      <c r="B6">
        <v>51</v>
      </c>
      <c r="C6" t="s">
        <v>23</v>
      </c>
      <c r="D6">
        <v>2300</v>
      </c>
      <c r="E6" t="s">
        <v>97</v>
      </c>
      <c r="F6">
        <v>5</v>
      </c>
    </row>
    <row r="7" spans="1:6" x14ac:dyDescent="0.3">
      <c r="A7">
        <v>263</v>
      </c>
      <c r="B7">
        <v>56</v>
      </c>
      <c r="C7" t="s">
        <v>23</v>
      </c>
      <c r="D7">
        <v>2300</v>
      </c>
      <c r="E7" t="s">
        <v>102</v>
      </c>
      <c r="F7">
        <v>3</v>
      </c>
    </row>
    <row r="8" spans="1:6" x14ac:dyDescent="0.3">
      <c r="A8">
        <v>277</v>
      </c>
      <c r="B8">
        <v>57</v>
      </c>
      <c r="C8" t="s">
        <v>23</v>
      </c>
      <c r="D8">
        <v>2300</v>
      </c>
      <c r="E8" t="s">
        <v>102</v>
      </c>
      <c r="F8">
        <v>8</v>
      </c>
    </row>
    <row r="9" spans="1:6" x14ac:dyDescent="0.3">
      <c r="A9">
        <v>283</v>
      </c>
      <c r="B9">
        <v>58</v>
      </c>
      <c r="C9" t="s">
        <v>23</v>
      </c>
      <c r="D9">
        <v>2300</v>
      </c>
      <c r="E9" t="s">
        <v>102</v>
      </c>
      <c r="F9">
        <v>3</v>
      </c>
    </row>
    <row r="10" spans="1:6" x14ac:dyDescent="0.3">
      <c r="A10">
        <v>284</v>
      </c>
      <c r="B10">
        <v>58</v>
      </c>
      <c r="C10" t="s">
        <v>23</v>
      </c>
      <c r="D10">
        <v>2300</v>
      </c>
      <c r="E10" t="s">
        <v>97</v>
      </c>
      <c r="F10">
        <v>4</v>
      </c>
    </row>
    <row r="11" spans="1:6" x14ac:dyDescent="0.3">
      <c r="A11">
        <v>296</v>
      </c>
      <c r="B11">
        <v>62</v>
      </c>
      <c r="C11" t="s">
        <v>23</v>
      </c>
      <c r="D11">
        <v>2300</v>
      </c>
      <c r="E11" t="s">
        <v>97</v>
      </c>
      <c r="F11">
        <v>3</v>
      </c>
    </row>
    <row r="12" spans="1:6" x14ac:dyDescent="0.3">
      <c r="A12">
        <v>300</v>
      </c>
      <c r="B12">
        <v>62</v>
      </c>
      <c r="C12" t="s">
        <v>23</v>
      </c>
      <c r="D12">
        <v>2300</v>
      </c>
      <c r="E12" t="s">
        <v>97</v>
      </c>
      <c r="F12">
        <v>7</v>
      </c>
    </row>
    <row r="13" spans="1:6" x14ac:dyDescent="0.3">
      <c r="A13">
        <v>307</v>
      </c>
      <c r="B13">
        <v>63</v>
      </c>
      <c r="C13" t="s">
        <v>23</v>
      </c>
      <c r="D13">
        <v>2300</v>
      </c>
      <c r="E13" t="s">
        <v>102</v>
      </c>
      <c r="F13">
        <v>8</v>
      </c>
    </row>
    <row r="14" spans="1:6" x14ac:dyDescent="0.3">
      <c r="A14">
        <v>322</v>
      </c>
      <c r="B14">
        <v>65</v>
      </c>
      <c r="C14" t="s">
        <v>23</v>
      </c>
      <c r="D14">
        <v>2300</v>
      </c>
      <c r="E14" t="s">
        <v>97</v>
      </c>
      <c r="F14">
        <v>9</v>
      </c>
    </row>
    <row r="15" spans="1:6" x14ac:dyDescent="0.3">
      <c r="A15">
        <v>331</v>
      </c>
      <c r="B15">
        <v>67</v>
      </c>
      <c r="C15" t="s">
        <v>23</v>
      </c>
      <c r="D15">
        <v>2300</v>
      </c>
      <c r="E15" t="s">
        <v>97</v>
      </c>
      <c r="F15">
        <v>3</v>
      </c>
    </row>
    <row r="16" spans="1:6" x14ac:dyDescent="0.3">
      <c r="A16">
        <v>342</v>
      </c>
      <c r="B16">
        <v>68</v>
      </c>
      <c r="C16" t="s">
        <v>23</v>
      </c>
      <c r="D16">
        <v>2300</v>
      </c>
      <c r="E16" t="s">
        <v>97</v>
      </c>
      <c r="F16">
        <v>9</v>
      </c>
    </row>
    <row r="17" spans="1:6" x14ac:dyDescent="0.3">
      <c r="A17">
        <v>346</v>
      </c>
      <c r="B17">
        <v>69</v>
      </c>
      <c r="C17" t="s">
        <v>23</v>
      </c>
      <c r="D17">
        <v>2300</v>
      </c>
      <c r="E17" t="s">
        <v>97</v>
      </c>
      <c r="F17">
        <v>5</v>
      </c>
    </row>
    <row r="18" spans="1:6" x14ac:dyDescent="0.3">
      <c r="A18">
        <v>356</v>
      </c>
      <c r="B18">
        <v>71</v>
      </c>
      <c r="C18" t="s">
        <v>23</v>
      </c>
      <c r="D18">
        <v>2300</v>
      </c>
      <c r="E18" t="s">
        <v>97</v>
      </c>
      <c r="F18">
        <v>3</v>
      </c>
    </row>
    <row r="19" spans="1:6" x14ac:dyDescent="0.3">
      <c r="A19">
        <v>358</v>
      </c>
      <c r="B19">
        <v>72</v>
      </c>
      <c r="C19" t="s">
        <v>23</v>
      </c>
      <c r="D19">
        <v>2300</v>
      </c>
      <c r="E19" t="s">
        <v>102</v>
      </c>
      <c r="F19">
        <v>4</v>
      </c>
    </row>
    <row r="20" spans="1:6" x14ac:dyDescent="0.3">
      <c r="A20">
        <v>367</v>
      </c>
      <c r="B20">
        <v>74</v>
      </c>
      <c r="C20" t="s">
        <v>23</v>
      </c>
      <c r="D20">
        <v>2300</v>
      </c>
      <c r="E20" t="s">
        <v>97</v>
      </c>
      <c r="F20">
        <v>4</v>
      </c>
    </row>
    <row r="21" spans="1:6" x14ac:dyDescent="0.3">
      <c r="A21">
        <v>385</v>
      </c>
      <c r="B21">
        <v>75</v>
      </c>
      <c r="C21" t="s">
        <v>23</v>
      </c>
      <c r="D21">
        <v>2300</v>
      </c>
      <c r="E21" t="s">
        <v>102</v>
      </c>
      <c r="F21">
        <v>13</v>
      </c>
    </row>
    <row r="22" spans="1:6" x14ac:dyDescent="0.3">
      <c r="A22">
        <v>401</v>
      </c>
      <c r="B22">
        <v>81</v>
      </c>
      <c r="C22" t="s">
        <v>23</v>
      </c>
      <c r="D22">
        <v>2300</v>
      </c>
      <c r="E22" t="s">
        <v>97</v>
      </c>
      <c r="F22">
        <v>3</v>
      </c>
    </row>
    <row r="23" spans="1:6" x14ac:dyDescent="0.3">
      <c r="A23">
        <v>403</v>
      </c>
      <c r="B23">
        <v>81</v>
      </c>
      <c r="C23" t="s">
        <v>23</v>
      </c>
      <c r="D23">
        <v>2300</v>
      </c>
      <c r="E23" t="s">
        <v>102</v>
      </c>
      <c r="F23">
        <v>5</v>
      </c>
    </row>
    <row r="24" spans="1:6" x14ac:dyDescent="0.3">
      <c r="A24">
        <v>407</v>
      </c>
      <c r="B24">
        <v>81</v>
      </c>
      <c r="C24" t="s">
        <v>23</v>
      </c>
      <c r="D24">
        <v>2300</v>
      </c>
      <c r="E24" t="s">
        <v>97</v>
      </c>
      <c r="F24">
        <v>9</v>
      </c>
    </row>
    <row r="25" spans="1:6" x14ac:dyDescent="0.3">
      <c r="A25">
        <v>410</v>
      </c>
      <c r="B25">
        <v>83</v>
      </c>
      <c r="C25" t="s">
        <v>23</v>
      </c>
      <c r="D25">
        <v>2300</v>
      </c>
      <c r="E25" t="s">
        <v>102</v>
      </c>
      <c r="F25">
        <v>3</v>
      </c>
    </row>
    <row r="26" spans="1:6" x14ac:dyDescent="0.3">
      <c r="A26">
        <v>426</v>
      </c>
      <c r="B26">
        <v>87</v>
      </c>
      <c r="C26" t="s">
        <v>23</v>
      </c>
      <c r="D26">
        <v>2300</v>
      </c>
      <c r="E26" t="s">
        <v>102</v>
      </c>
      <c r="F26">
        <v>6</v>
      </c>
    </row>
    <row r="27" spans="1:6" x14ac:dyDescent="0.3">
      <c r="A27">
        <v>431</v>
      </c>
      <c r="B27">
        <v>88</v>
      </c>
      <c r="C27" t="s">
        <v>23</v>
      </c>
      <c r="D27">
        <v>2300</v>
      </c>
      <c r="E27" t="s">
        <v>97</v>
      </c>
      <c r="F27">
        <v>4</v>
      </c>
    </row>
    <row r="28" spans="1:6" x14ac:dyDescent="0.3">
      <c r="A28">
        <v>440</v>
      </c>
      <c r="B28">
        <v>89</v>
      </c>
      <c r="C28" t="s">
        <v>23</v>
      </c>
      <c r="D28">
        <v>2300</v>
      </c>
      <c r="E28" t="s">
        <v>97</v>
      </c>
      <c r="F28">
        <v>5</v>
      </c>
    </row>
    <row r="29" spans="1:6" x14ac:dyDescent="0.3">
      <c r="A29">
        <v>446</v>
      </c>
      <c r="B29">
        <v>90</v>
      </c>
      <c r="C29" t="s">
        <v>23</v>
      </c>
      <c r="D29">
        <v>2300</v>
      </c>
      <c r="E29" t="s">
        <v>97</v>
      </c>
      <c r="F29">
        <v>4</v>
      </c>
    </row>
    <row r="30" spans="1:6" x14ac:dyDescent="0.3">
      <c r="A30">
        <v>451</v>
      </c>
      <c r="B30">
        <v>92</v>
      </c>
      <c r="C30" t="s">
        <v>23</v>
      </c>
      <c r="D30">
        <v>2300</v>
      </c>
      <c r="E30" t="s">
        <v>97</v>
      </c>
      <c r="F30">
        <v>5</v>
      </c>
    </row>
    <row r="31" spans="1:6" x14ac:dyDescent="0.3">
      <c r="A31">
        <v>452</v>
      </c>
      <c r="B31">
        <v>92</v>
      </c>
      <c r="C31" t="s">
        <v>23</v>
      </c>
      <c r="D31">
        <v>2300</v>
      </c>
      <c r="E31" t="s">
        <v>102</v>
      </c>
      <c r="F31">
        <v>6</v>
      </c>
    </row>
    <row r="32" spans="1:6" x14ac:dyDescent="0.3">
      <c r="A32">
        <v>455</v>
      </c>
      <c r="B32">
        <v>92</v>
      </c>
      <c r="C32" t="s">
        <v>23</v>
      </c>
      <c r="D32">
        <v>2300</v>
      </c>
      <c r="E32" t="s">
        <v>97</v>
      </c>
      <c r="F32">
        <v>9</v>
      </c>
    </row>
    <row r="33" spans="1:6" x14ac:dyDescent="0.3">
      <c r="A33">
        <v>458</v>
      </c>
      <c r="B33">
        <v>92</v>
      </c>
      <c r="C33" t="s">
        <v>23</v>
      </c>
      <c r="D33">
        <v>2300</v>
      </c>
      <c r="E33" t="s">
        <v>97</v>
      </c>
      <c r="F33">
        <v>12</v>
      </c>
    </row>
    <row r="34" spans="1:6" x14ac:dyDescent="0.3">
      <c r="A34">
        <v>465</v>
      </c>
      <c r="B34">
        <v>94</v>
      </c>
      <c r="C34" t="s">
        <v>23</v>
      </c>
      <c r="D34">
        <v>2300</v>
      </c>
      <c r="E34" t="s">
        <v>97</v>
      </c>
      <c r="F34">
        <v>4</v>
      </c>
    </row>
    <row r="35" spans="1:6" x14ac:dyDescent="0.3">
      <c r="A35">
        <v>482</v>
      </c>
      <c r="B35">
        <v>99</v>
      </c>
      <c r="C35" t="s">
        <v>23</v>
      </c>
      <c r="D35">
        <v>2300</v>
      </c>
      <c r="E35" t="s">
        <v>97</v>
      </c>
      <c r="F35">
        <v>6</v>
      </c>
    </row>
    <row r="36" spans="1:6" x14ac:dyDescent="0.3">
      <c r="A36">
        <v>488</v>
      </c>
      <c r="B36">
        <v>100</v>
      </c>
      <c r="C36" t="s">
        <v>23</v>
      </c>
      <c r="D36">
        <v>2300</v>
      </c>
      <c r="E36" t="s">
        <v>102</v>
      </c>
      <c r="F36">
        <v>7</v>
      </c>
    </row>
    <row r="37" spans="1:6" x14ac:dyDescent="0.3">
      <c r="A37">
        <v>497</v>
      </c>
      <c r="B37">
        <v>103</v>
      </c>
      <c r="C37" t="s">
        <v>23</v>
      </c>
      <c r="D37">
        <v>2300</v>
      </c>
      <c r="E37" t="s">
        <v>97</v>
      </c>
      <c r="F37">
        <v>3</v>
      </c>
    </row>
    <row r="38" spans="1:6" x14ac:dyDescent="0.3">
      <c r="A38">
        <v>501</v>
      </c>
      <c r="B38">
        <v>103</v>
      </c>
      <c r="C38" t="s">
        <v>23</v>
      </c>
      <c r="D38">
        <v>2300</v>
      </c>
      <c r="E38" t="s">
        <v>97</v>
      </c>
      <c r="F38">
        <v>7</v>
      </c>
    </row>
    <row r="39" spans="1:6" x14ac:dyDescent="0.3">
      <c r="A39">
        <v>511</v>
      </c>
      <c r="B39">
        <v>108</v>
      </c>
      <c r="C39" t="s">
        <v>23</v>
      </c>
      <c r="D39">
        <v>2300</v>
      </c>
      <c r="E39" t="s">
        <v>97</v>
      </c>
      <c r="F39">
        <v>3</v>
      </c>
    </row>
    <row r="40" spans="1:6" x14ac:dyDescent="0.3">
      <c r="A40">
        <v>512</v>
      </c>
      <c r="B40">
        <v>108</v>
      </c>
      <c r="C40" t="s">
        <v>23</v>
      </c>
      <c r="D40">
        <v>2300</v>
      </c>
      <c r="E40" t="s">
        <v>97</v>
      </c>
      <c r="F40">
        <v>4</v>
      </c>
    </row>
    <row r="41" spans="1:6" x14ac:dyDescent="0.3">
      <c r="A41">
        <v>516</v>
      </c>
      <c r="B41">
        <v>109</v>
      </c>
      <c r="C41" t="s">
        <v>23</v>
      </c>
      <c r="D41">
        <v>2300</v>
      </c>
      <c r="E41" t="s">
        <v>97</v>
      </c>
      <c r="F41">
        <v>6</v>
      </c>
    </row>
    <row r="42" spans="1:6" x14ac:dyDescent="0.3">
      <c r="A42">
        <v>522</v>
      </c>
      <c r="B42">
        <v>110</v>
      </c>
      <c r="C42" t="s">
        <v>23</v>
      </c>
      <c r="D42">
        <v>2300</v>
      </c>
      <c r="E42" t="s">
        <v>97</v>
      </c>
      <c r="F42">
        <v>6</v>
      </c>
    </row>
    <row r="43" spans="1:6" x14ac:dyDescent="0.3">
      <c r="A43">
        <v>524</v>
      </c>
      <c r="B43">
        <v>110</v>
      </c>
      <c r="C43" t="s">
        <v>23</v>
      </c>
      <c r="D43">
        <v>2300</v>
      </c>
      <c r="E43" t="s">
        <v>102</v>
      </c>
      <c r="F43">
        <v>8</v>
      </c>
    </row>
    <row r="44" spans="1:6" x14ac:dyDescent="0.3">
      <c r="A44">
        <v>531</v>
      </c>
      <c r="B44">
        <v>112</v>
      </c>
      <c r="C44" t="s">
        <v>23</v>
      </c>
      <c r="D44">
        <v>2300</v>
      </c>
      <c r="E44" t="s">
        <v>102</v>
      </c>
      <c r="F44">
        <v>3</v>
      </c>
    </row>
    <row r="45" spans="1:6" x14ac:dyDescent="0.3">
      <c r="A45">
        <v>532</v>
      </c>
      <c r="B45">
        <v>112</v>
      </c>
      <c r="C45" t="s">
        <v>23</v>
      </c>
      <c r="D45">
        <v>2300</v>
      </c>
      <c r="E45" t="s">
        <v>97</v>
      </c>
      <c r="F45">
        <v>4</v>
      </c>
    </row>
    <row r="46" spans="1:6" x14ac:dyDescent="0.3">
      <c r="A46">
        <v>535</v>
      </c>
      <c r="B46">
        <v>113</v>
      </c>
      <c r="C46" t="s">
        <v>23</v>
      </c>
      <c r="D46">
        <v>2300</v>
      </c>
      <c r="E46" t="s">
        <v>102</v>
      </c>
      <c r="F46">
        <v>4</v>
      </c>
    </row>
    <row r="47" spans="1:6" x14ac:dyDescent="0.3">
      <c r="A47">
        <v>536</v>
      </c>
      <c r="B47">
        <v>113</v>
      </c>
      <c r="C47" t="s">
        <v>23</v>
      </c>
      <c r="D47">
        <v>2300</v>
      </c>
      <c r="E47" t="s">
        <v>102</v>
      </c>
      <c r="F47">
        <v>5</v>
      </c>
    </row>
    <row r="48" spans="1:6" x14ac:dyDescent="0.3">
      <c r="A48">
        <v>537</v>
      </c>
      <c r="B48">
        <v>113</v>
      </c>
      <c r="C48" t="s">
        <v>23</v>
      </c>
      <c r="D48">
        <v>2300</v>
      </c>
      <c r="E48" t="s">
        <v>97</v>
      </c>
      <c r="F48">
        <v>6</v>
      </c>
    </row>
    <row r="49" spans="1:6" x14ac:dyDescent="0.3">
      <c r="A49">
        <v>540</v>
      </c>
      <c r="B49">
        <v>114</v>
      </c>
      <c r="C49" t="s">
        <v>23</v>
      </c>
      <c r="D49">
        <v>2300</v>
      </c>
      <c r="E49" t="s">
        <v>97</v>
      </c>
      <c r="F49">
        <v>4</v>
      </c>
    </row>
    <row r="50" spans="1:6" x14ac:dyDescent="0.3">
      <c r="A50">
        <v>550</v>
      </c>
      <c r="B50">
        <v>120</v>
      </c>
      <c r="C50" t="s">
        <v>23</v>
      </c>
      <c r="D50">
        <v>2300</v>
      </c>
      <c r="E50" t="s">
        <v>97</v>
      </c>
      <c r="F50">
        <v>4</v>
      </c>
    </row>
    <row r="51" spans="1:6" x14ac:dyDescent="0.3">
      <c r="A51">
        <v>552</v>
      </c>
      <c r="B51">
        <v>120</v>
      </c>
      <c r="C51" t="s">
        <v>23</v>
      </c>
      <c r="D51">
        <v>2300</v>
      </c>
      <c r="E51" t="s">
        <v>97</v>
      </c>
      <c r="F51">
        <v>6</v>
      </c>
    </row>
    <row r="52" spans="1:6" x14ac:dyDescent="0.3">
      <c r="A52">
        <v>553</v>
      </c>
      <c r="B52">
        <v>120</v>
      </c>
      <c r="C52" t="s">
        <v>23</v>
      </c>
      <c r="D52">
        <v>2300</v>
      </c>
      <c r="E52" t="s">
        <v>102</v>
      </c>
      <c r="F52">
        <v>7</v>
      </c>
    </row>
    <row r="53" spans="1:6" x14ac:dyDescent="0.3">
      <c r="A53">
        <v>560</v>
      </c>
      <c r="B53">
        <v>121</v>
      </c>
      <c r="C53" t="s">
        <v>23</v>
      </c>
      <c r="D53">
        <v>2300</v>
      </c>
      <c r="E53" t="s">
        <v>102</v>
      </c>
      <c r="F53">
        <v>7</v>
      </c>
    </row>
    <row r="54" spans="1:6" x14ac:dyDescent="0.3">
      <c r="A54">
        <v>566</v>
      </c>
      <c r="B54">
        <v>123</v>
      </c>
      <c r="C54" t="s">
        <v>23</v>
      </c>
      <c r="D54">
        <v>2300</v>
      </c>
      <c r="E54" t="s">
        <v>97</v>
      </c>
      <c r="F54">
        <v>3</v>
      </c>
    </row>
    <row r="55" spans="1:6" x14ac:dyDescent="0.3">
      <c r="A55">
        <v>569</v>
      </c>
      <c r="B55">
        <v>124</v>
      </c>
      <c r="C55" t="s">
        <v>23</v>
      </c>
      <c r="D55">
        <v>2300</v>
      </c>
      <c r="E55" t="s">
        <v>102</v>
      </c>
      <c r="F55">
        <v>5</v>
      </c>
    </row>
    <row r="56" spans="1:6" x14ac:dyDescent="0.3">
      <c r="A56">
        <v>575</v>
      </c>
      <c r="B56">
        <v>126</v>
      </c>
      <c r="C56" t="s">
        <v>23</v>
      </c>
      <c r="D56">
        <v>2300</v>
      </c>
      <c r="E56" t="s">
        <v>102</v>
      </c>
      <c r="F56">
        <v>4</v>
      </c>
    </row>
    <row r="57" spans="1:6" x14ac:dyDescent="0.3">
      <c r="A57">
        <v>584</v>
      </c>
      <c r="B57">
        <v>128</v>
      </c>
      <c r="C57" t="s">
        <v>23</v>
      </c>
      <c r="D57">
        <v>2300</v>
      </c>
      <c r="E57" t="s">
        <v>97</v>
      </c>
      <c r="F57">
        <v>5</v>
      </c>
    </row>
    <row r="58" spans="1:6" x14ac:dyDescent="0.3">
      <c r="A58">
        <v>609</v>
      </c>
      <c r="B58">
        <v>133</v>
      </c>
      <c r="C58" t="s">
        <v>23</v>
      </c>
      <c r="D58">
        <v>2300</v>
      </c>
      <c r="E58" t="s">
        <v>102</v>
      </c>
      <c r="F58">
        <v>11</v>
      </c>
    </row>
    <row r="59" spans="1:6" x14ac:dyDescent="0.3">
      <c r="A59">
        <v>613</v>
      </c>
      <c r="B59">
        <v>134</v>
      </c>
      <c r="C59" t="s">
        <v>23</v>
      </c>
      <c r="D59">
        <v>2300</v>
      </c>
      <c r="E59" t="s">
        <v>97</v>
      </c>
      <c r="F59">
        <v>4</v>
      </c>
    </row>
    <row r="60" spans="1:6" x14ac:dyDescent="0.3">
      <c r="A60">
        <v>624</v>
      </c>
      <c r="B60">
        <v>135</v>
      </c>
      <c r="C60" t="s">
        <v>23</v>
      </c>
      <c r="D60">
        <v>2300</v>
      </c>
      <c r="E60" t="s">
        <v>102</v>
      </c>
      <c r="F60">
        <v>5</v>
      </c>
    </row>
    <row r="61" spans="1:6" x14ac:dyDescent="0.3">
      <c r="A61">
        <v>626</v>
      </c>
      <c r="B61">
        <v>136</v>
      </c>
      <c r="C61" t="s">
        <v>23</v>
      </c>
      <c r="D61">
        <v>2300</v>
      </c>
      <c r="E61" t="s">
        <v>97</v>
      </c>
      <c r="F61">
        <v>3</v>
      </c>
    </row>
    <row r="62" spans="1:6" x14ac:dyDescent="0.3">
      <c r="A62">
        <v>636</v>
      </c>
      <c r="B62">
        <v>139</v>
      </c>
      <c r="C62" t="s">
        <v>23</v>
      </c>
      <c r="D62">
        <v>2300</v>
      </c>
      <c r="E62" t="s">
        <v>97</v>
      </c>
      <c r="F62">
        <v>6</v>
      </c>
    </row>
    <row r="63" spans="1:6" x14ac:dyDescent="0.3">
      <c r="A63">
        <v>646</v>
      </c>
      <c r="B63">
        <v>142</v>
      </c>
      <c r="C63" t="s">
        <v>23</v>
      </c>
      <c r="D63">
        <v>2300</v>
      </c>
      <c r="E63" t="s">
        <v>97</v>
      </c>
      <c r="F63">
        <v>4</v>
      </c>
    </row>
    <row r="64" spans="1:6" x14ac:dyDescent="0.3">
      <c r="A64">
        <v>648</v>
      </c>
      <c r="B64">
        <v>143</v>
      </c>
      <c r="C64" t="s">
        <v>23</v>
      </c>
      <c r="D64">
        <v>2300</v>
      </c>
      <c r="E64" t="s">
        <v>97</v>
      </c>
      <c r="F64">
        <v>4</v>
      </c>
    </row>
    <row r="65" spans="1:6" x14ac:dyDescent="0.3">
      <c r="A65">
        <v>659</v>
      </c>
      <c r="B65">
        <v>145</v>
      </c>
      <c r="C65" t="s">
        <v>23</v>
      </c>
      <c r="D65">
        <v>2300</v>
      </c>
      <c r="E65" t="s">
        <v>102</v>
      </c>
      <c r="F65">
        <v>9</v>
      </c>
    </row>
    <row r="66" spans="1:6" x14ac:dyDescent="0.3">
      <c r="A66">
        <v>669</v>
      </c>
      <c r="B66">
        <v>150</v>
      </c>
      <c r="C66" t="s">
        <v>23</v>
      </c>
      <c r="D66">
        <v>2300</v>
      </c>
      <c r="E66" t="s">
        <v>102</v>
      </c>
      <c r="F66">
        <v>7</v>
      </c>
    </row>
    <row r="67" spans="1:6" x14ac:dyDescent="0.3">
      <c r="A67">
        <v>936</v>
      </c>
      <c r="B67">
        <v>230</v>
      </c>
      <c r="C67" t="s">
        <v>23</v>
      </c>
      <c r="D67">
        <v>2300</v>
      </c>
      <c r="E67" t="s">
        <v>102</v>
      </c>
      <c r="F67">
        <v>6</v>
      </c>
    </row>
    <row r="68" spans="1:6" x14ac:dyDescent="0.3">
      <c r="A68">
        <v>1013</v>
      </c>
      <c r="B68">
        <v>253</v>
      </c>
      <c r="C68" t="s">
        <v>23</v>
      </c>
      <c r="D68">
        <v>2300</v>
      </c>
      <c r="E68" t="s">
        <v>102</v>
      </c>
      <c r="F68">
        <v>4</v>
      </c>
    </row>
    <row r="69" spans="1:6" x14ac:dyDescent="0.3">
      <c r="A69">
        <v>1024</v>
      </c>
      <c r="B69">
        <v>257</v>
      </c>
      <c r="C69" t="s">
        <v>23</v>
      </c>
      <c r="D69">
        <v>2300</v>
      </c>
      <c r="E69" t="s">
        <v>102</v>
      </c>
      <c r="F69">
        <v>12</v>
      </c>
    </row>
    <row r="70" spans="1:6" x14ac:dyDescent="0.3">
      <c r="A70">
        <v>1029</v>
      </c>
      <c r="B70">
        <v>258</v>
      </c>
      <c r="C70" t="s">
        <v>23</v>
      </c>
      <c r="D70">
        <v>2300</v>
      </c>
      <c r="E70" t="s">
        <v>97</v>
      </c>
      <c r="F70">
        <v>7</v>
      </c>
    </row>
    <row r="71" spans="1:6" x14ac:dyDescent="0.3">
      <c r="A71">
        <v>1031</v>
      </c>
      <c r="B71">
        <v>258</v>
      </c>
      <c r="C71" t="s">
        <v>23</v>
      </c>
      <c r="D71">
        <v>2300</v>
      </c>
      <c r="E71" t="s">
        <v>97</v>
      </c>
      <c r="F71">
        <v>9</v>
      </c>
    </row>
    <row r="72" spans="1:6" x14ac:dyDescent="0.3">
      <c r="A72">
        <v>1035</v>
      </c>
      <c r="B72">
        <v>261</v>
      </c>
      <c r="C72" t="s">
        <v>23</v>
      </c>
      <c r="D72">
        <v>2300</v>
      </c>
      <c r="E72" t="s">
        <v>102</v>
      </c>
      <c r="F72">
        <v>4</v>
      </c>
    </row>
    <row r="73" spans="1:6" x14ac:dyDescent="0.3">
      <c r="A73">
        <v>1049</v>
      </c>
      <c r="B73">
        <v>264</v>
      </c>
      <c r="C73" t="s">
        <v>23</v>
      </c>
      <c r="D73">
        <v>2300</v>
      </c>
      <c r="E73" t="s">
        <v>102</v>
      </c>
      <c r="F73">
        <v>10</v>
      </c>
    </row>
    <row r="74" spans="1:6" x14ac:dyDescent="0.3">
      <c r="A74">
        <v>1053</v>
      </c>
      <c r="B74">
        <v>267</v>
      </c>
      <c r="C74" t="s">
        <v>23</v>
      </c>
      <c r="D74">
        <v>2300</v>
      </c>
      <c r="E74" t="s">
        <v>102</v>
      </c>
      <c r="F74">
        <v>3</v>
      </c>
    </row>
    <row r="75" spans="1:6" x14ac:dyDescent="0.3">
      <c r="A75">
        <v>1056</v>
      </c>
      <c r="B75">
        <v>267</v>
      </c>
      <c r="C75" t="s">
        <v>23</v>
      </c>
      <c r="D75">
        <v>2300</v>
      </c>
      <c r="E75" t="s">
        <v>97</v>
      </c>
      <c r="F75">
        <v>6</v>
      </c>
    </row>
    <row r="76" spans="1:6" x14ac:dyDescent="0.3">
      <c r="A76">
        <v>150</v>
      </c>
      <c r="B76">
        <v>31</v>
      </c>
      <c r="C76" t="s">
        <v>23</v>
      </c>
      <c r="D76">
        <v>2000</v>
      </c>
      <c r="E76" t="s">
        <v>102</v>
      </c>
      <c r="F76">
        <v>6</v>
      </c>
    </row>
    <row r="77" spans="1:6" x14ac:dyDescent="0.3">
      <c r="A77">
        <v>220</v>
      </c>
      <c r="B77">
        <v>48</v>
      </c>
      <c r="C77" t="s">
        <v>23</v>
      </c>
      <c r="D77">
        <v>2000</v>
      </c>
      <c r="E77" t="s">
        <v>102</v>
      </c>
      <c r="F77">
        <v>5</v>
      </c>
    </row>
    <row r="78" spans="1:6" x14ac:dyDescent="0.3">
      <c r="A78">
        <v>229</v>
      </c>
      <c r="B78">
        <v>50</v>
      </c>
      <c r="C78" t="s">
        <v>23</v>
      </c>
      <c r="D78">
        <v>2000</v>
      </c>
      <c r="E78" t="s">
        <v>97</v>
      </c>
      <c r="F78">
        <v>6</v>
      </c>
    </row>
    <row r="79" spans="1:6" x14ac:dyDescent="0.3">
      <c r="A79">
        <v>231</v>
      </c>
      <c r="B79">
        <v>50</v>
      </c>
      <c r="C79" t="s">
        <v>23</v>
      </c>
      <c r="D79">
        <v>2000</v>
      </c>
      <c r="E79" t="s">
        <v>102</v>
      </c>
      <c r="F79">
        <v>8</v>
      </c>
    </row>
    <row r="80" spans="1:6" x14ac:dyDescent="0.3">
      <c r="A80">
        <v>238</v>
      </c>
      <c r="B80">
        <v>51</v>
      </c>
      <c r="C80" t="s">
        <v>23</v>
      </c>
      <c r="D80">
        <v>2000</v>
      </c>
      <c r="E80" t="s">
        <v>102</v>
      </c>
      <c r="F80">
        <v>9</v>
      </c>
    </row>
    <row r="81" spans="1:6" x14ac:dyDescent="0.3">
      <c r="A81">
        <v>240</v>
      </c>
      <c r="B81">
        <v>51</v>
      </c>
      <c r="C81" t="s">
        <v>23</v>
      </c>
      <c r="D81">
        <v>2000</v>
      </c>
      <c r="E81" t="s">
        <v>102</v>
      </c>
      <c r="F81">
        <v>11</v>
      </c>
    </row>
    <row r="82" spans="1:6" x14ac:dyDescent="0.3">
      <c r="A82">
        <v>261</v>
      </c>
      <c r="B82">
        <v>55</v>
      </c>
      <c r="C82" t="s">
        <v>23</v>
      </c>
      <c r="D82">
        <v>2000</v>
      </c>
      <c r="E82" t="s">
        <v>97</v>
      </c>
      <c r="F82">
        <v>5</v>
      </c>
    </row>
    <row r="83" spans="1:6" x14ac:dyDescent="0.3">
      <c r="A83">
        <v>262</v>
      </c>
      <c r="B83">
        <v>55</v>
      </c>
      <c r="C83" t="s">
        <v>23</v>
      </c>
      <c r="D83">
        <v>2000</v>
      </c>
      <c r="E83" t="s">
        <v>102</v>
      </c>
      <c r="F83">
        <v>6</v>
      </c>
    </row>
    <row r="84" spans="1:6" x14ac:dyDescent="0.3">
      <c r="A84">
        <v>267</v>
      </c>
      <c r="B84">
        <v>56</v>
      </c>
      <c r="C84" t="s">
        <v>23</v>
      </c>
      <c r="D84">
        <v>2000</v>
      </c>
      <c r="E84" t="s">
        <v>97</v>
      </c>
      <c r="F84">
        <v>8</v>
      </c>
    </row>
    <row r="85" spans="1:6" x14ac:dyDescent="0.3">
      <c r="A85">
        <v>276</v>
      </c>
      <c r="B85">
        <v>57</v>
      </c>
      <c r="C85" t="s">
        <v>23</v>
      </c>
      <c r="D85">
        <v>2000</v>
      </c>
      <c r="E85" t="s">
        <v>102</v>
      </c>
      <c r="F85">
        <v>7</v>
      </c>
    </row>
    <row r="86" spans="1:6" x14ac:dyDescent="0.3">
      <c r="A86">
        <v>278</v>
      </c>
      <c r="B86">
        <v>57</v>
      </c>
      <c r="C86" t="s">
        <v>23</v>
      </c>
      <c r="D86">
        <v>2000</v>
      </c>
      <c r="E86" t="s">
        <v>102</v>
      </c>
      <c r="F86">
        <v>9</v>
      </c>
    </row>
    <row r="87" spans="1:6" x14ac:dyDescent="0.3">
      <c r="A87">
        <v>280</v>
      </c>
      <c r="B87">
        <v>57</v>
      </c>
      <c r="C87" t="s">
        <v>23</v>
      </c>
      <c r="D87">
        <v>2000</v>
      </c>
      <c r="E87" t="s">
        <v>102</v>
      </c>
      <c r="F87">
        <v>11</v>
      </c>
    </row>
    <row r="88" spans="1:6" x14ac:dyDescent="0.3">
      <c r="A88">
        <v>282</v>
      </c>
      <c r="B88">
        <v>57</v>
      </c>
      <c r="C88" t="s">
        <v>23</v>
      </c>
      <c r="D88">
        <v>2000</v>
      </c>
      <c r="E88" t="s">
        <v>102</v>
      </c>
      <c r="F88">
        <v>13</v>
      </c>
    </row>
    <row r="89" spans="1:6" x14ac:dyDescent="0.3">
      <c r="A89">
        <v>294</v>
      </c>
      <c r="B89">
        <v>61</v>
      </c>
      <c r="C89" t="s">
        <v>23</v>
      </c>
      <c r="D89">
        <v>2000</v>
      </c>
      <c r="E89" t="s">
        <v>102</v>
      </c>
      <c r="F89">
        <v>4</v>
      </c>
    </row>
    <row r="90" spans="1:6" x14ac:dyDescent="0.3">
      <c r="A90">
        <v>295</v>
      </c>
      <c r="B90">
        <v>61</v>
      </c>
      <c r="C90" t="s">
        <v>23</v>
      </c>
      <c r="D90">
        <v>2000</v>
      </c>
      <c r="E90" t="s">
        <v>97</v>
      </c>
      <c r="F90">
        <v>5</v>
      </c>
    </row>
    <row r="91" spans="1:6" x14ac:dyDescent="0.3">
      <c r="A91">
        <v>297</v>
      </c>
      <c r="B91">
        <v>62</v>
      </c>
      <c r="C91" t="s">
        <v>23</v>
      </c>
      <c r="D91">
        <v>2000</v>
      </c>
      <c r="E91" t="s">
        <v>97</v>
      </c>
      <c r="F91">
        <v>4</v>
      </c>
    </row>
    <row r="92" spans="1:6" x14ac:dyDescent="0.3">
      <c r="A92">
        <v>301</v>
      </c>
      <c r="B92">
        <v>62</v>
      </c>
      <c r="C92" t="s">
        <v>23</v>
      </c>
      <c r="D92">
        <v>2000</v>
      </c>
      <c r="E92" t="s">
        <v>97</v>
      </c>
      <c r="F92">
        <v>8</v>
      </c>
    </row>
    <row r="93" spans="1:6" x14ac:dyDescent="0.3">
      <c r="A93">
        <v>308</v>
      </c>
      <c r="B93">
        <v>63</v>
      </c>
      <c r="C93" t="s">
        <v>23</v>
      </c>
      <c r="D93">
        <v>2000</v>
      </c>
      <c r="E93" t="s">
        <v>102</v>
      </c>
      <c r="F93">
        <v>9</v>
      </c>
    </row>
    <row r="94" spans="1:6" x14ac:dyDescent="0.3">
      <c r="A94">
        <v>326</v>
      </c>
      <c r="B94">
        <v>65</v>
      </c>
      <c r="C94" t="s">
        <v>23</v>
      </c>
      <c r="D94">
        <v>2000</v>
      </c>
      <c r="E94" t="s">
        <v>102</v>
      </c>
      <c r="F94">
        <v>13</v>
      </c>
    </row>
    <row r="95" spans="1:6" x14ac:dyDescent="0.3">
      <c r="A95">
        <v>343</v>
      </c>
      <c r="B95">
        <v>68</v>
      </c>
      <c r="C95" t="s">
        <v>23</v>
      </c>
      <c r="D95">
        <v>2000</v>
      </c>
      <c r="E95" t="s">
        <v>102</v>
      </c>
      <c r="F95">
        <v>10</v>
      </c>
    </row>
    <row r="96" spans="1:6" x14ac:dyDescent="0.3">
      <c r="A96">
        <v>347</v>
      </c>
      <c r="B96">
        <v>69</v>
      </c>
      <c r="C96" t="s">
        <v>23</v>
      </c>
      <c r="D96">
        <v>2000</v>
      </c>
      <c r="E96" t="s">
        <v>102</v>
      </c>
      <c r="F96">
        <v>6</v>
      </c>
    </row>
    <row r="97" spans="1:6" x14ac:dyDescent="0.3">
      <c r="A97">
        <v>355</v>
      </c>
      <c r="B97">
        <v>70</v>
      </c>
      <c r="C97" t="s">
        <v>23</v>
      </c>
      <c r="D97">
        <v>2000</v>
      </c>
      <c r="E97" t="s">
        <v>102</v>
      </c>
      <c r="F97">
        <v>6</v>
      </c>
    </row>
    <row r="98" spans="1:6" x14ac:dyDescent="0.3">
      <c r="A98">
        <v>398</v>
      </c>
      <c r="B98">
        <v>80</v>
      </c>
      <c r="C98" t="s">
        <v>23</v>
      </c>
      <c r="D98">
        <v>2000</v>
      </c>
      <c r="E98" t="s">
        <v>102</v>
      </c>
      <c r="F98">
        <v>7</v>
      </c>
    </row>
    <row r="99" spans="1:6" x14ac:dyDescent="0.3">
      <c r="A99">
        <v>399</v>
      </c>
      <c r="B99">
        <v>80</v>
      </c>
      <c r="C99" t="s">
        <v>23</v>
      </c>
      <c r="D99">
        <v>2000</v>
      </c>
      <c r="E99" t="s">
        <v>97</v>
      </c>
      <c r="F99">
        <v>8</v>
      </c>
    </row>
    <row r="100" spans="1:6" x14ac:dyDescent="0.3">
      <c r="A100">
        <v>400</v>
      </c>
      <c r="B100">
        <v>80</v>
      </c>
      <c r="C100" t="s">
        <v>23</v>
      </c>
      <c r="D100">
        <v>2000</v>
      </c>
      <c r="E100" t="s">
        <v>97</v>
      </c>
      <c r="F100">
        <v>9</v>
      </c>
    </row>
    <row r="101" spans="1:6" x14ac:dyDescent="0.3">
      <c r="A101">
        <v>408</v>
      </c>
      <c r="B101">
        <v>81</v>
      </c>
      <c r="C101" t="s">
        <v>23</v>
      </c>
      <c r="D101">
        <v>2000</v>
      </c>
      <c r="E101" t="s">
        <v>97</v>
      </c>
      <c r="F101">
        <v>10</v>
      </c>
    </row>
    <row r="102" spans="1:6" x14ac:dyDescent="0.3">
      <c r="A102">
        <v>414</v>
      </c>
      <c r="B102">
        <v>84</v>
      </c>
      <c r="C102" t="s">
        <v>23</v>
      </c>
      <c r="D102">
        <v>2000</v>
      </c>
      <c r="E102" t="s">
        <v>102</v>
      </c>
      <c r="F102">
        <v>5</v>
      </c>
    </row>
    <row r="103" spans="1:6" x14ac:dyDescent="0.3">
      <c r="A103">
        <v>437</v>
      </c>
      <c r="B103">
        <v>88</v>
      </c>
      <c r="C103" t="s">
        <v>23</v>
      </c>
      <c r="D103">
        <v>2000</v>
      </c>
      <c r="E103" t="s">
        <v>102</v>
      </c>
      <c r="F103">
        <v>10</v>
      </c>
    </row>
    <row r="104" spans="1:6" x14ac:dyDescent="0.3">
      <c r="A104">
        <v>444</v>
      </c>
      <c r="B104">
        <v>89</v>
      </c>
      <c r="C104" t="s">
        <v>23</v>
      </c>
      <c r="D104">
        <v>2000</v>
      </c>
      <c r="E104" t="s">
        <v>102</v>
      </c>
      <c r="F104">
        <v>9</v>
      </c>
    </row>
    <row r="105" spans="1:6" x14ac:dyDescent="0.3">
      <c r="A105">
        <v>447</v>
      </c>
      <c r="B105">
        <v>90</v>
      </c>
      <c r="C105" t="s">
        <v>23</v>
      </c>
      <c r="D105">
        <v>2000</v>
      </c>
      <c r="E105" t="s">
        <v>102</v>
      </c>
      <c r="F105">
        <v>5</v>
      </c>
    </row>
    <row r="106" spans="1:6" x14ac:dyDescent="0.3">
      <c r="A106">
        <v>448</v>
      </c>
      <c r="B106">
        <v>91</v>
      </c>
      <c r="C106" t="s">
        <v>23</v>
      </c>
      <c r="D106">
        <v>2000</v>
      </c>
      <c r="E106" t="s">
        <v>97</v>
      </c>
      <c r="F106">
        <v>3</v>
      </c>
    </row>
    <row r="107" spans="1:6" x14ac:dyDescent="0.3">
      <c r="A107">
        <v>466</v>
      </c>
      <c r="B107">
        <v>94</v>
      </c>
      <c r="C107" t="s">
        <v>23</v>
      </c>
      <c r="D107">
        <v>2000</v>
      </c>
      <c r="E107" t="s">
        <v>102</v>
      </c>
      <c r="F107">
        <v>5</v>
      </c>
    </row>
    <row r="108" spans="1:6" x14ac:dyDescent="0.3">
      <c r="A108">
        <v>476</v>
      </c>
      <c r="B108">
        <v>97</v>
      </c>
      <c r="C108" t="s">
        <v>23</v>
      </c>
      <c r="D108">
        <v>2000</v>
      </c>
      <c r="E108" t="s">
        <v>102</v>
      </c>
      <c r="F108">
        <v>8</v>
      </c>
    </row>
    <row r="109" spans="1:6" x14ac:dyDescent="0.3">
      <c r="A109">
        <v>480</v>
      </c>
      <c r="B109">
        <v>99</v>
      </c>
      <c r="C109" t="s">
        <v>23</v>
      </c>
      <c r="D109">
        <v>2000</v>
      </c>
      <c r="E109" t="s">
        <v>102</v>
      </c>
      <c r="F109">
        <v>4</v>
      </c>
    </row>
    <row r="110" spans="1:6" x14ac:dyDescent="0.3">
      <c r="A110">
        <v>483</v>
      </c>
      <c r="B110">
        <v>99</v>
      </c>
      <c r="C110" t="s">
        <v>23</v>
      </c>
      <c r="D110">
        <v>2000</v>
      </c>
      <c r="E110" t="s">
        <v>102</v>
      </c>
      <c r="F110">
        <v>7</v>
      </c>
    </row>
    <row r="111" spans="1:6" x14ac:dyDescent="0.3">
      <c r="A111">
        <v>487</v>
      </c>
      <c r="B111">
        <v>100</v>
      </c>
      <c r="C111" t="s">
        <v>23</v>
      </c>
      <c r="D111">
        <v>2000</v>
      </c>
      <c r="E111" t="s">
        <v>97</v>
      </c>
      <c r="F111">
        <v>6</v>
      </c>
    </row>
    <row r="112" spans="1:6" x14ac:dyDescent="0.3">
      <c r="A112">
        <v>505</v>
      </c>
      <c r="B112">
        <v>104</v>
      </c>
      <c r="C112" t="s">
        <v>23</v>
      </c>
      <c r="D112">
        <v>2000</v>
      </c>
      <c r="E112" t="s">
        <v>102</v>
      </c>
      <c r="F112">
        <v>6</v>
      </c>
    </row>
    <row r="113" spans="1:6" x14ac:dyDescent="0.3">
      <c r="A113">
        <v>510</v>
      </c>
      <c r="B113">
        <v>107</v>
      </c>
      <c r="C113" t="s">
        <v>23</v>
      </c>
      <c r="D113">
        <v>2000</v>
      </c>
      <c r="E113" t="s">
        <v>102</v>
      </c>
      <c r="F113">
        <v>5</v>
      </c>
    </row>
    <row r="114" spans="1:6" x14ac:dyDescent="0.3">
      <c r="A114">
        <v>517</v>
      </c>
      <c r="B114">
        <v>109</v>
      </c>
      <c r="C114" t="s">
        <v>23</v>
      </c>
      <c r="D114">
        <v>2000</v>
      </c>
      <c r="E114" t="s">
        <v>102</v>
      </c>
      <c r="F114">
        <v>7</v>
      </c>
    </row>
    <row r="115" spans="1:6" x14ac:dyDescent="0.3">
      <c r="A115">
        <v>518</v>
      </c>
      <c r="B115">
        <v>109</v>
      </c>
      <c r="C115" t="s">
        <v>23</v>
      </c>
      <c r="D115">
        <v>2000</v>
      </c>
      <c r="E115" t="s">
        <v>102</v>
      </c>
      <c r="F115">
        <v>8</v>
      </c>
    </row>
    <row r="116" spans="1:6" x14ac:dyDescent="0.3">
      <c r="A116">
        <v>530</v>
      </c>
      <c r="B116">
        <v>111</v>
      </c>
      <c r="C116" t="s">
        <v>23</v>
      </c>
      <c r="D116">
        <v>2000</v>
      </c>
      <c r="E116" t="s">
        <v>102</v>
      </c>
      <c r="F116">
        <v>8</v>
      </c>
    </row>
    <row r="117" spans="1:6" x14ac:dyDescent="0.3">
      <c r="A117">
        <v>533</v>
      </c>
      <c r="B117">
        <v>112</v>
      </c>
      <c r="C117" t="s">
        <v>23</v>
      </c>
      <c r="D117">
        <v>2000</v>
      </c>
      <c r="E117" t="s">
        <v>102</v>
      </c>
      <c r="F117">
        <v>5</v>
      </c>
    </row>
    <row r="118" spans="1:6" x14ac:dyDescent="0.3">
      <c r="A118">
        <v>538</v>
      </c>
      <c r="B118">
        <v>113</v>
      </c>
      <c r="C118" t="s">
        <v>23</v>
      </c>
      <c r="D118">
        <v>2000</v>
      </c>
      <c r="E118" t="s">
        <v>102</v>
      </c>
      <c r="F118">
        <v>7</v>
      </c>
    </row>
    <row r="119" spans="1:6" x14ac:dyDescent="0.3">
      <c r="A119">
        <v>541</v>
      </c>
      <c r="B119">
        <v>114</v>
      </c>
      <c r="C119" t="s">
        <v>23</v>
      </c>
      <c r="D119">
        <v>2000</v>
      </c>
      <c r="E119" t="s">
        <v>102</v>
      </c>
      <c r="F119">
        <v>5</v>
      </c>
    </row>
    <row r="120" spans="1:6" x14ac:dyDescent="0.3">
      <c r="A120">
        <v>542</v>
      </c>
      <c r="B120">
        <v>114</v>
      </c>
      <c r="C120" t="s">
        <v>23</v>
      </c>
      <c r="D120">
        <v>2000</v>
      </c>
      <c r="E120" t="s">
        <v>102</v>
      </c>
      <c r="F120">
        <v>6</v>
      </c>
    </row>
    <row r="121" spans="1:6" x14ac:dyDescent="0.3">
      <c r="A121">
        <v>546</v>
      </c>
      <c r="B121">
        <v>116</v>
      </c>
      <c r="C121" t="s">
        <v>23</v>
      </c>
      <c r="D121">
        <v>2000</v>
      </c>
      <c r="E121" t="s">
        <v>102</v>
      </c>
      <c r="F121">
        <v>3</v>
      </c>
    </row>
    <row r="122" spans="1:6" x14ac:dyDescent="0.3">
      <c r="A122">
        <v>555</v>
      </c>
      <c r="B122">
        <v>120</v>
      </c>
      <c r="C122" t="s">
        <v>23</v>
      </c>
      <c r="D122">
        <v>2000</v>
      </c>
      <c r="E122" t="s">
        <v>102</v>
      </c>
      <c r="F122">
        <v>9</v>
      </c>
    </row>
    <row r="123" spans="1:6" x14ac:dyDescent="0.3">
      <c r="A123">
        <v>557</v>
      </c>
      <c r="B123">
        <v>121</v>
      </c>
      <c r="C123" t="s">
        <v>23</v>
      </c>
      <c r="D123">
        <v>2000</v>
      </c>
      <c r="E123" t="s">
        <v>97</v>
      </c>
      <c r="F123">
        <v>4</v>
      </c>
    </row>
    <row r="124" spans="1:6" x14ac:dyDescent="0.3">
      <c r="A124">
        <v>562</v>
      </c>
      <c r="B124">
        <v>121</v>
      </c>
      <c r="C124" t="s">
        <v>23</v>
      </c>
      <c r="D124">
        <v>2000</v>
      </c>
      <c r="E124" t="s">
        <v>102</v>
      </c>
      <c r="F124">
        <v>9</v>
      </c>
    </row>
    <row r="125" spans="1:6" x14ac:dyDescent="0.3">
      <c r="A125">
        <v>565</v>
      </c>
      <c r="B125">
        <v>122</v>
      </c>
      <c r="C125" t="s">
        <v>23</v>
      </c>
      <c r="D125">
        <v>2000</v>
      </c>
      <c r="E125" t="s">
        <v>102</v>
      </c>
      <c r="F125">
        <v>5</v>
      </c>
    </row>
    <row r="126" spans="1:6" x14ac:dyDescent="0.3">
      <c r="A126">
        <v>573</v>
      </c>
      <c r="B126">
        <v>124</v>
      </c>
      <c r="C126" t="s">
        <v>23</v>
      </c>
      <c r="D126">
        <v>2000</v>
      </c>
      <c r="E126" t="s">
        <v>102</v>
      </c>
      <c r="F126">
        <v>9</v>
      </c>
    </row>
    <row r="127" spans="1:6" x14ac:dyDescent="0.3">
      <c r="A127">
        <v>577</v>
      </c>
      <c r="B127">
        <v>126</v>
      </c>
      <c r="C127" t="s">
        <v>23</v>
      </c>
      <c r="D127">
        <v>2000</v>
      </c>
      <c r="E127" t="s">
        <v>102</v>
      </c>
      <c r="F127">
        <v>6</v>
      </c>
    </row>
    <row r="128" spans="1:6" x14ac:dyDescent="0.3">
      <c r="A128">
        <v>588</v>
      </c>
      <c r="B128">
        <v>128</v>
      </c>
      <c r="C128" t="s">
        <v>23</v>
      </c>
      <c r="D128">
        <v>2000</v>
      </c>
      <c r="E128" t="s">
        <v>97</v>
      </c>
      <c r="F128">
        <v>9</v>
      </c>
    </row>
    <row r="129" spans="1:6" x14ac:dyDescent="0.3">
      <c r="A129">
        <v>594</v>
      </c>
      <c r="B129">
        <v>131</v>
      </c>
      <c r="C129" t="s">
        <v>23</v>
      </c>
      <c r="D129">
        <v>2000</v>
      </c>
      <c r="E129" t="s">
        <v>102</v>
      </c>
      <c r="F129">
        <v>3</v>
      </c>
    </row>
    <row r="130" spans="1:6" x14ac:dyDescent="0.3">
      <c r="A130">
        <v>600</v>
      </c>
      <c r="B130">
        <v>132</v>
      </c>
      <c r="C130" t="s">
        <v>23</v>
      </c>
      <c r="D130">
        <v>2000</v>
      </c>
      <c r="E130" t="s">
        <v>102</v>
      </c>
      <c r="F130">
        <v>8</v>
      </c>
    </row>
    <row r="131" spans="1:6" x14ac:dyDescent="0.3">
      <c r="A131">
        <v>620</v>
      </c>
      <c r="B131">
        <v>134</v>
      </c>
      <c r="C131" t="s">
        <v>23</v>
      </c>
      <c r="D131">
        <v>2000</v>
      </c>
      <c r="E131" t="s">
        <v>102</v>
      </c>
      <c r="F131">
        <v>11</v>
      </c>
    </row>
    <row r="132" spans="1:6" x14ac:dyDescent="0.3">
      <c r="A132">
        <v>631</v>
      </c>
      <c r="B132">
        <v>137</v>
      </c>
      <c r="C132" t="s">
        <v>23</v>
      </c>
      <c r="D132">
        <v>2000</v>
      </c>
      <c r="E132" t="s">
        <v>102</v>
      </c>
      <c r="F132">
        <v>4</v>
      </c>
    </row>
    <row r="133" spans="1:6" x14ac:dyDescent="0.3">
      <c r="A133">
        <v>639</v>
      </c>
      <c r="B133">
        <v>140</v>
      </c>
      <c r="C133" t="s">
        <v>23</v>
      </c>
      <c r="D133">
        <v>2000</v>
      </c>
      <c r="E133" t="s">
        <v>102</v>
      </c>
      <c r="F133">
        <v>5</v>
      </c>
    </row>
    <row r="134" spans="1:6" x14ac:dyDescent="0.3">
      <c r="A134">
        <v>641</v>
      </c>
      <c r="B134">
        <v>140</v>
      </c>
      <c r="C134" t="s">
        <v>23</v>
      </c>
      <c r="D134">
        <v>2000</v>
      </c>
      <c r="E134" t="s">
        <v>97</v>
      </c>
      <c r="F134">
        <v>7</v>
      </c>
    </row>
    <row r="135" spans="1:6" x14ac:dyDescent="0.3">
      <c r="A135">
        <v>642</v>
      </c>
      <c r="B135">
        <v>140</v>
      </c>
      <c r="C135" t="s">
        <v>23</v>
      </c>
      <c r="D135">
        <v>2000</v>
      </c>
      <c r="E135" t="s">
        <v>97</v>
      </c>
      <c r="F135">
        <v>8</v>
      </c>
    </row>
    <row r="136" spans="1:6" x14ac:dyDescent="0.3">
      <c r="A136">
        <v>657</v>
      </c>
      <c r="B136">
        <v>145</v>
      </c>
      <c r="C136" t="s">
        <v>23</v>
      </c>
      <c r="D136">
        <v>2000</v>
      </c>
      <c r="E136" t="s">
        <v>97</v>
      </c>
      <c r="F136">
        <v>7</v>
      </c>
    </row>
    <row r="137" spans="1:6" x14ac:dyDescent="0.3">
      <c r="A137">
        <v>661</v>
      </c>
      <c r="B137">
        <v>145</v>
      </c>
      <c r="C137" t="s">
        <v>23</v>
      </c>
      <c r="D137">
        <v>2000</v>
      </c>
      <c r="E137" t="s">
        <v>102</v>
      </c>
      <c r="F137">
        <v>11</v>
      </c>
    </row>
    <row r="138" spans="1:6" x14ac:dyDescent="0.3">
      <c r="A138">
        <v>662</v>
      </c>
      <c r="B138">
        <v>146</v>
      </c>
      <c r="C138" t="s">
        <v>23</v>
      </c>
      <c r="D138">
        <v>2000</v>
      </c>
      <c r="E138" t="s">
        <v>102</v>
      </c>
      <c r="F138">
        <v>3</v>
      </c>
    </row>
    <row r="139" spans="1:6" x14ac:dyDescent="0.3">
      <c r="A139">
        <v>671</v>
      </c>
      <c r="B139">
        <v>150</v>
      </c>
      <c r="C139" t="s">
        <v>23</v>
      </c>
      <c r="D139">
        <v>2000</v>
      </c>
      <c r="E139" t="s">
        <v>102</v>
      </c>
      <c r="F139">
        <v>9</v>
      </c>
    </row>
    <row r="140" spans="1:6" x14ac:dyDescent="0.3">
      <c r="A140">
        <v>672</v>
      </c>
      <c r="B140">
        <v>150</v>
      </c>
      <c r="C140" t="s">
        <v>23</v>
      </c>
      <c r="D140">
        <v>2000</v>
      </c>
      <c r="E140" t="s">
        <v>102</v>
      </c>
      <c r="F140">
        <v>10</v>
      </c>
    </row>
    <row r="141" spans="1:6" x14ac:dyDescent="0.3">
      <c r="A141">
        <v>685</v>
      </c>
      <c r="B141">
        <v>154</v>
      </c>
      <c r="C141" t="s">
        <v>23</v>
      </c>
      <c r="D141">
        <v>2000</v>
      </c>
      <c r="E141" t="s">
        <v>102</v>
      </c>
      <c r="F141">
        <v>6</v>
      </c>
    </row>
    <row r="142" spans="1:6" x14ac:dyDescent="0.3">
      <c r="A142">
        <v>696</v>
      </c>
      <c r="B142">
        <v>157</v>
      </c>
      <c r="C142" t="s">
        <v>23</v>
      </c>
      <c r="D142">
        <v>2000</v>
      </c>
      <c r="E142" t="s">
        <v>102</v>
      </c>
      <c r="F142">
        <v>4</v>
      </c>
    </row>
    <row r="143" spans="1:6" x14ac:dyDescent="0.3">
      <c r="A143">
        <v>897</v>
      </c>
      <c r="B143">
        <v>217</v>
      </c>
      <c r="C143" t="s">
        <v>23</v>
      </c>
      <c r="D143">
        <v>2000</v>
      </c>
      <c r="E143" t="s">
        <v>102</v>
      </c>
      <c r="F143">
        <v>13</v>
      </c>
    </row>
    <row r="144" spans="1:6" x14ac:dyDescent="0.3">
      <c r="A144">
        <v>6</v>
      </c>
      <c r="B144">
        <v>2</v>
      </c>
      <c r="C144" t="s">
        <v>23</v>
      </c>
      <c r="D144">
        <v>1800</v>
      </c>
      <c r="E144" t="s">
        <v>102</v>
      </c>
      <c r="F144">
        <v>4</v>
      </c>
    </row>
    <row r="145" spans="1:6" x14ac:dyDescent="0.3">
      <c r="A145">
        <v>11</v>
      </c>
      <c r="B145">
        <v>3</v>
      </c>
      <c r="C145" t="s">
        <v>23</v>
      </c>
      <c r="D145">
        <v>2200</v>
      </c>
      <c r="E145" t="s">
        <v>97</v>
      </c>
      <c r="F145">
        <v>7</v>
      </c>
    </row>
    <row r="146" spans="1:6" x14ac:dyDescent="0.3">
      <c r="A146">
        <v>18</v>
      </c>
      <c r="B146">
        <v>6</v>
      </c>
      <c r="C146" t="s">
        <v>23</v>
      </c>
      <c r="D146">
        <v>2200</v>
      </c>
      <c r="E146" t="s">
        <v>102</v>
      </c>
      <c r="F146">
        <v>7</v>
      </c>
    </row>
    <row r="147" spans="1:6" x14ac:dyDescent="0.3">
      <c r="A147">
        <v>22</v>
      </c>
      <c r="B147">
        <v>7</v>
      </c>
      <c r="C147" t="s">
        <v>23</v>
      </c>
      <c r="D147">
        <v>1800</v>
      </c>
      <c r="E147" t="s">
        <v>102</v>
      </c>
      <c r="F147">
        <v>5</v>
      </c>
    </row>
    <row r="148" spans="1:6" x14ac:dyDescent="0.3">
      <c r="A148">
        <v>24</v>
      </c>
      <c r="B148">
        <v>7</v>
      </c>
      <c r="C148" t="s">
        <v>23</v>
      </c>
      <c r="D148">
        <v>2200</v>
      </c>
      <c r="E148" t="s">
        <v>102</v>
      </c>
      <c r="F148">
        <v>7</v>
      </c>
    </row>
    <row r="149" spans="1:6" x14ac:dyDescent="0.3">
      <c r="A149">
        <v>28</v>
      </c>
      <c r="B149">
        <v>8</v>
      </c>
      <c r="C149" t="s">
        <v>23</v>
      </c>
      <c r="D149">
        <v>1800</v>
      </c>
      <c r="E149" t="s">
        <v>102</v>
      </c>
      <c r="F149">
        <v>4</v>
      </c>
    </row>
    <row r="150" spans="1:6" x14ac:dyDescent="0.3">
      <c r="A150">
        <v>33</v>
      </c>
      <c r="B150">
        <v>8</v>
      </c>
      <c r="C150" t="s">
        <v>23</v>
      </c>
      <c r="D150">
        <v>1800</v>
      </c>
      <c r="E150" t="s">
        <v>102</v>
      </c>
      <c r="F150">
        <v>9</v>
      </c>
    </row>
    <row r="151" spans="1:6" x14ac:dyDescent="0.3">
      <c r="A151">
        <v>35</v>
      </c>
      <c r="B151">
        <v>8</v>
      </c>
      <c r="C151" t="s">
        <v>23</v>
      </c>
      <c r="D151">
        <v>1800</v>
      </c>
      <c r="E151" t="s">
        <v>102</v>
      </c>
      <c r="F151">
        <v>11</v>
      </c>
    </row>
    <row r="152" spans="1:6" x14ac:dyDescent="0.3">
      <c r="A152">
        <v>38</v>
      </c>
      <c r="B152">
        <v>9</v>
      </c>
      <c r="C152" t="s">
        <v>23</v>
      </c>
      <c r="D152">
        <v>2200</v>
      </c>
      <c r="E152" t="s">
        <v>102</v>
      </c>
      <c r="F152">
        <v>4</v>
      </c>
    </row>
    <row r="153" spans="1:6" x14ac:dyDescent="0.3">
      <c r="A153">
        <v>39</v>
      </c>
      <c r="B153">
        <v>9</v>
      </c>
      <c r="C153" t="s">
        <v>23</v>
      </c>
      <c r="D153">
        <v>1800</v>
      </c>
      <c r="E153" t="s">
        <v>97</v>
      </c>
      <c r="F153">
        <v>5</v>
      </c>
    </row>
    <row r="154" spans="1:6" x14ac:dyDescent="0.3">
      <c r="A154">
        <v>40</v>
      </c>
      <c r="B154">
        <v>9</v>
      </c>
      <c r="C154" t="s">
        <v>23</v>
      </c>
      <c r="D154">
        <v>2200</v>
      </c>
      <c r="E154" t="s">
        <v>97</v>
      </c>
      <c r="F154">
        <v>6</v>
      </c>
    </row>
    <row r="155" spans="1:6" x14ac:dyDescent="0.3">
      <c r="A155">
        <v>41</v>
      </c>
      <c r="B155">
        <v>9</v>
      </c>
      <c r="C155" t="s">
        <v>23</v>
      </c>
      <c r="D155">
        <v>2200</v>
      </c>
      <c r="E155" t="s">
        <v>97</v>
      </c>
      <c r="F155">
        <v>7</v>
      </c>
    </row>
    <row r="156" spans="1:6" x14ac:dyDescent="0.3">
      <c r="A156">
        <v>43</v>
      </c>
      <c r="B156">
        <v>9</v>
      </c>
      <c r="C156" t="s">
        <v>23</v>
      </c>
      <c r="D156">
        <v>1800</v>
      </c>
      <c r="E156" t="s">
        <v>102</v>
      </c>
      <c r="F156">
        <v>9</v>
      </c>
    </row>
    <row r="157" spans="1:6" x14ac:dyDescent="0.3">
      <c r="A157">
        <v>45</v>
      </c>
      <c r="B157">
        <v>10</v>
      </c>
      <c r="C157" t="s">
        <v>23</v>
      </c>
      <c r="D157">
        <v>2200</v>
      </c>
      <c r="E157" t="s">
        <v>97</v>
      </c>
      <c r="F157">
        <v>4</v>
      </c>
    </row>
    <row r="158" spans="1:6" x14ac:dyDescent="0.3">
      <c r="A158">
        <v>54</v>
      </c>
      <c r="B158">
        <v>12</v>
      </c>
      <c r="C158" t="s">
        <v>23</v>
      </c>
      <c r="D158">
        <v>2200</v>
      </c>
      <c r="E158" t="s">
        <v>97</v>
      </c>
      <c r="F158">
        <v>4</v>
      </c>
    </row>
    <row r="159" spans="1:6" x14ac:dyDescent="0.3">
      <c r="A159">
        <v>64</v>
      </c>
      <c r="B159">
        <v>14</v>
      </c>
      <c r="C159" t="s">
        <v>23</v>
      </c>
      <c r="D159">
        <v>1800</v>
      </c>
      <c r="E159" t="s">
        <v>97</v>
      </c>
      <c r="F159">
        <v>7</v>
      </c>
    </row>
    <row r="160" spans="1:6" x14ac:dyDescent="0.3">
      <c r="A160">
        <v>65</v>
      </c>
      <c r="B160">
        <v>14</v>
      </c>
      <c r="C160" t="s">
        <v>23</v>
      </c>
      <c r="D160">
        <v>1800</v>
      </c>
      <c r="E160" t="s">
        <v>102</v>
      </c>
      <c r="F160">
        <v>8</v>
      </c>
    </row>
    <row r="161" spans="1:6" x14ac:dyDescent="0.3">
      <c r="A161">
        <v>67</v>
      </c>
      <c r="B161">
        <v>15</v>
      </c>
      <c r="C161" t="s">
        <v>23</v>
      </c>
      <c r="D161">
        <v>2200</v>
      </c>
      <c r="E161" t="s">
        <v>102</v>
      </c>
      <c r="F161">
        <v>4</v>
      </c>
    </row>
    <row r="162" spans="1:6" x14ac:dyDescent="0.3">
      <c r="A162">
        <v>71</v>
      </c>
      <c r="B162">
        <v>15</v>
      </c>
      <c r="C162" t="s">
        <v>23</v>
      </c>
      <c r="D162">
        <v>1800</v>
      </c>
      <c r="E162" t="s">
        <v>97</v>
      </c>
      <c r="F162">
        <v>8</v>
      </c>
    </row>
    <row r="163" spans="1:6" x14ac:dyDescent="0.3">
      <c r="A163">
        <v>72</v>
      </c>
      <c r="B163">
        <v>15</v>
      </c>
      <c r="C163" t="s">
        <v>23</v>
      </c>
      <c r="D163">
        <v>1800</v>
      </c>
      <c r="E163" t="s">
        <v>102</v>
      </c>
      <c r="F163">
        <v>9</v>
      </c>
    </row>
    <row r="164" spans="1:6" x14ac:dyDescent="0.3">
      <c r="A164">
        <v>82</v>
      </c>
      <c r="B164">
        <v>19</v>
      </c>
      <c r="C164" t="s">
        <v>23</v>
      </c>
      <c r="D164">
        <v>1800</v>
      </c>
      <c r="E164" t="s">
        <v>97</v>
      </c>
      <c r="F164">
        <v>4</v>
      </c>
    </row>
    <row r="165" spans="1:6" x14ac:dyDescent="0.3">
      <c r="A165">
        <v>84</v>
      </c>
      <c r="B165">
        <v>20</v>
      </c>
      <c r="C165" t="s">
        <v>23</v>
      </c>
      <c r="D165">
        <v>1800</v>
      </c>
      <c r="E165" t="s">
        <v>102</v>
      </c>
      <c r="F165">
        <v>3</v>
      </c>
    </row>
    <row r="166" spans="1:6" x14ac:dyDescent="0.3">
      <c r="A166">
        <v>86</v>
      </c>
      <c r="B166">
        <v>20</v>
      </c>
      <c r="C166" t="s">
        <v>23</v>
      </c>
      <c r="D166">
        <v>2200</v>
      </c>
      <c r="E166" t="s">
        <v>97</v>
      </c>
      <c r="F166">
        <v>5</v>
      </c>
    </row>
    <row r="167" spans="1:6" x14ac:dyDescent="0.3">
      <c r="A167">
        <v>87</v>
      </c>
      <c r="B167">
        <v>20</v>
      </c>
      <c r="C167" t="s">
        <v>23</v>
      </c>
      <c r="D167">
        <v>2200</v>
      </c>
      <c r="E167" t="s">
        <v>102</v>
      </c>
      <c r="F167">
        <v>6</v>
      </c>
    </row>
    <row r="168" spans="1:6" x14ac:dyDescent="0.3">
      <c r="A168">
        <v>90</v>
      </c>
      <c r="B168">
        <v>20</v>
      </c>
      <c r="C168" t="s">
        <v>23</v>
      </c>
      <c r="D168">
        <v>1800</v>
      </c>
      <c r="E168" t="s">
        <v>97</v>
      </c>
      <c r="F168">
        <v>9</v>
      </c>
    </row>
    <row r="169" spans="1:6" x14ac:dyDescent="0.3">
      <c r="A169">
        <v>91</v>
      </c>
      <c r="B169">
        <v>20</v>
      </c>
      <c r="C169" t="s">
        <v>23</v>
      </c>
      <c r="D169">
        <v>1800</v>
      </c>
      <c r="E169" t="s">
        <v>102</v>
      </c>
      <c r="F169">
        <v>10</v>
      </c>
    </row>
    <row r="170" spans="1:6" x14ac:dyDescent="0.3">
      <c r="A170">
        <v>94</v>
      </c>
      <c r="B170">
        <v>21</v>
      </c>
      <c r="C170" t="s">
        <v>23</v>
      </c>
      <c r="D170">
        <v>2200</v>
      </c>
      <c r="E170" t="s">
        <v>102</v>
      </c>
      <c r="F170">
        <v>5</v>
      </c>
    </row>
    <row r="171" spans="1:6" x14ac:dyDescent="0.3">
      <c r="A171">
        <v>95</v>
      </c>
      <c r="B171">
        <v>21</v>
      </c>
      <c r="C171" t="s">
        <v>23</v>
      </c>
      <c r="D171">
        <v>2200</v>
      </c>
      <c r="E171" t="s">
        <v>102</v>
      </c>
      <c r="F171">
        <v>6</v>
      </c>
    </row>
    <row r="172" spans="1:6" x14ac:dyDescent="0.3">
      <c r="A172">
        <v>96</v>
      </c>
      <c r="B172">
        <v>21</v>
      </c>
      <c r="C172" t="s">
        <v>23</v>
      </c>
      <c r="D172">
        <v>2200</v>
      </c>
      <c r="E172" t="s">
        <v>97</v>
      </c>
      <c r="F172">
        <v>7</v>
      </c>
    </row>
    <row r="173" spans="1:6" x14ac:dyDescent="0.3">
      <c r="A173">
        <v>98</v>
      </c>
      <c r="B173">
        <v>21</v>
      </c>
      <c r="C173" t="s">
        <v>23</v>
      </c>
      <c r="D173">
        <v>1800</v>
      </c>
      <c r="E173" t="s">
        <v>102</v>
      </c>
      <c r="F173">
        <v>9</v>
      </c>
    </row>
    <row r="174" spans="1:6" x14ac:dyDescent="0.3">
      <c r="A174">
        <v>100</v>
      </c>
      <c r="B174">
        <v>23</v>
      </c>
      <c r="C174" t="s">
        <v>23</v>
      </c>
      <c r="D174">
        <v>2200</v>
      </c>
      <c r="E174" t="s">
        <v>102</v>
      </c>
      <c r="F174">
        <v>3</v>
      </c>
    </row>
    <row r="175" spans="1:6" x14ac:dyDescent="0.3">
      <c r="A175">
        <v>103</v>
      </c>
      <c r="B175">
        <v>24</v>
      </c>
      <c r="C175" t="s">
        <v>23</v>
      </c>
      <c r="D175">
        <v>1800</v>
      </c>
      <c r="E175" t="s">
        <v>102</v>
      </c>
      <c r="F175">
        <v>3</v>
      </c>
    </row>
    <row r="176" spans="1:6" x14ac:dyDescent="0.3">
      <c r="A176">
        <v>104</v>
      </c>
      <c r="B176">
        <v>24</v>
      </c>
      <c r="C176" t="s">
        <v>23</v>
      </c>
      <c r="D176">
        <v>2200</v>
      </c>
      <c r="E176" t="s">
        <v>102</v>
      </c>
      <c r="F176">
        <v>4</v>
      </c>
    </row>
    <row r="177" spans="1:6" x14ac:dyDescent="0.3">
      <c r="A177">
        <v>106</v>
      </c>
      <c r="B177">
        <v>25</v>
      </c>
      <c r="C177" t="s">
        <v>23</v>
      </c>
      <c r="D177">
        <v>2200</v>
      </c>
      <c r="E177" t="s">
        <v>97</v>
      </c>
      <c r="F177">
        <v>3</v>
      </c>
    </row>
    <row r="178" spans="1:6" x14ac:dyDescent="0.3">
      <c r="A178">
        <v>107</v>
      </c>
      <c r="B178">
        <v>25</v>
      </c>
      <c r="C178" t="s">
        <v>23</v>
      </c>
      <c r="D178">
        <v>2200</v>
      </c>
      <c r="E178" t="s">
        <v>102</v>
      </c>
      <c r="F178">
        <v>4</v>
      </c>
    </row>
    <row r="179" spans="1:6" x14ac:dyDescent="0.3">
      <c r="A179">
        <v>108</v>
      </c>
      <c r="B179">
        <v>25</v>
      </c>
      <c r="C179" t="s">
        <v>23</v>
      </c>
      <c r="D179">
        <v>1900</v>
      </c>
      <c r="E179" t="s">
        <v>102</v>
      </c>
      <c r="F179">
        <v>5</v>
      </c>
    </row>
    <row r="180" spans="1:6" x14ac:dyDescent="0.3">
      <c r="A180">
        <v>109</v>
      </c>
      <c r="B180">
        <v>25</v>
      </c>
      <c r="C180" t="s">
        <v>23</v>
      </c>
      <c r="D180">
        <v>2200</v>
      </c>
      <c r="E180" t="s">
        <v>102</v>
      </c>
      <c r="F180">
        <v>6</v>
      </c>
    </row>
    <row r="181" spans="1:6" x14ac:dyDescent="0.3">
      <c r="A181">
        <v>111</v>
      </c>
      <c r="B181">
        <v>25</v>
      </c>
      <c r="C181" t="s">
        <v>23</v>
      </c>
      <c r="D181">
        <v>1900</v>
      </c>
      <c r="E181" t="s">
        <v>102</v>
      </c>
      <c r="F181">
        <v>8</v>
      </c>
    </row>
    <row r="182" spans="1:6" x14ac:dyDescent="0.3">
      <c r="A182">
        <v>112</v>
      </c>
      <c r="B182">
        <v>25</v>
      </c>
      <c r="C182" t="s">
        <v>23</v>
      </c>
      <c r="D182">
        <v>1900</v>
      </c>
      <c r="E182" t="s">
        <v>102</v>
      </c>
      <c r="F182">
        <v>9</v>
      </c>
    </row>
    <row r="183" spans="1:6" x14ac:dyDescent="0.3">
      <c r="A183">
        <v>113</v>
      </c>
      <c r="B183">
        <v>25</v>
      </c>
      <c r="C183" t="s">
        <v>23</v>
      </c>
      <c r="D183">
        <v>1900</v>
      </c>
      <c r="E183" t="s">
        <v>97</v>
      </c>
      <c r="F183">
        <v>10</v>
      </c>
    </row>
    <row r="184" spans="1:6" x14ac:dyDescent="0.3">
      <c r="A184">
        <v>114</v>
      </c>
      <c r="B184">
        <v>25</v>
      </c>
      <c r="C184" t="s">
        <v>23</v>
      </c>
      <c r="D184">
        <v>1900</v>
      </c>
      <c r="E184" t="s">
        <v>97</v>
      </c>
      <c r="F184">
        <v>11</v>
      </c>
    </row>
    <row r="185" spans="1:6" x14ac:dyDescent="0.3">
      <c r="A185">
        <v>115</v>
      </c>
      <c r="B185">
        <v>26</v>
      </c>
      <c r="C185" t="s">
        <v>23</v>
      </c>
      <c r="D185">
        <v>1900</v>
      </c>
      <c r="E185" t="s">
        <v>102</v>
      </c>
      <c r="F185">
        <v>3</v>
      </c>
    </row>
    <row r="186" spans="1:6" x14ac:dyDescent="0.3">
      <c r="A186">
        <v>116</v>
      </c>
      <c r="B186">
        <v>26</v>
      </c>
      <c r="C186" t="s">
        <v>23</v>
      </c>
      <c r="D186">
        <v>1900</v>
      </c>
      <c r="E186" t="s">
        <v>102</v>
      </c>
      <c r="F186">
        <v>4</v>
      </c>
    </row>
    <row r="187" spans="1:6" x14ac:dyDescent="0.3">
      <c r="A187">
        <v>119</v>
      </c>
      <c r="B187">
        <v>26</v>
      </c>
      <c r="C187" t="s">
        <v>23</v>
      </c>
      <c r="D187">
        <v>2200</v>
      </c>
      <c r="E187" t="s">
        <v>102</v>
      </c>
      <c r="F187">
        <v>7</v>
      </c>
    </row>
    <row r="188" spans="1:6" x14ac:dyDescent="0.3">
      <c r="A188">
        <v>120</v>
      </c>
      <c r="B188">
        <v>26</v>
      </c>
      <c r="C188" t="s">
        <v>23</v>
      </c>
      <c r="D188">
        <v>1900</v>
      </c>
      <c r="E188" t="s">
        <v>102</v>
      </c>
      <c r="F188">
        <v>8</v>
      </c>
    </row>
    <row r="189" spans="1:6" x14ac:dyDescent="0.3">
      <c r="A189">
        <v>121</v>
      </c>
      <c r="B189">
        <v>26</v>
      </c>
      <c r="C189" t="s">
        <v>23</v>
      </c>
      <c r="D189">
        <v>1900</v>
      </c>
      <c r="E189" t="s">
        <v>102</v>
      </c>
      <c r="F189">
        <v>9</v>
      </c>
    </row>
    <row r="190" spans="1:6" x14ac:dyDescent="0.3">
      <c r="A190">
        <v>122</v>
      </c>
      <c r="B190">
        <v>27</v>
      </c>
      <c r="C190" t="s">
        <v>23</v>
      </c>
      <c r="D190">
        <v>2200</v>
      </c>
      <c r="E190" t="s">
        <v>97</v>
      </c>
      <c r="F190">
        <v>3</v>
      </c>
    </row>
    <row r="191" spans="1:6" x14ac:dyDescent="0.3">
      <c r="A191">
        <v>129</v>
      </c>
      <c r="B191">
        <v>27</v>
      </c>
      <c r="C191" t="s">
        <v>23</v>
      </c>
      <c r="D191">
        <v>2200</v>
      </c>
      <c r="E191" t="s">
        <v>102</v>
      </c>
      <c r="F191">
        <v>10</v>
      </c>
    </row>
    <row r="192" spans="1:6" x14ac:dyDescent="0.3">
      <c r="A192">
        <v>130</v>
      </c>
      <c r="B192">
        <v>27</v>
      </c>
      <c r="C192" t="s">
        <v>23</v>
      </c>
      <c r="D192">
        <v>1900</v>
      </c>
      <c r="E192" t="s">
        <v>102</v>
      </c>
      <c r="F192">
        <v>11</v>
      </c>
    </row>
    <row r="193" spans="1:6" x14ac:dyDescent="0.3">
      <c r="A193">
        <v>131</v>
      </c>
      <c r="B193">
        <v>27</v>
      </c>
      <c r="C193" t="s">
        <v>23</v>
      </c>
      <c r="D193">
        <v>1900</v>
      </c>
      <c r="E193" t="s">
        <v>102</v>
      </c>
      <c r="F193">
        <v>12</v>
      </c>
    </row>
    <row r="194" spans="1:6" x14ac:dyDescent="0.3">
      <c r="A194">
        <v>132</v>
      </c>
      <c r="B194">
        <v>27</v>
      </c>
      <c r="C194" t="s">
        <v>23</v>
      </c>
      <c r="D194">
        <v>2200</v>
      </c>
      <c r="E194" t="s">
        <v>102</v>
      </c>
      <c r="F194">
        <v>13</v>
      </c>
    </row>
    <row r="195" spans="1:6" x14ac:dyDescent="0.3">
      <c r="A195">
        <v>133</v>
      </c>
      <c r="B195">
        <v>27</v>
      </c>
      <c r="C195" t="s">
        <v>23</v>
      </c>
      <c r="D195">
        <v>1900</v>
      </c>
      <c r="E195" t="s">
        <v>102</v>
      </c>
      <c r="F195">
        <v>14</v>
      </c>
    </row>
    <row r="196" spans="1:6" x14ac:dyDescent="0.3">
      <c r="A196">
        <v>134</v>
      </c>
      <c r="B196">
        <v>27</v>
      </c>
      <c r="C196" t="s">
        <v>23</v>
      </c>
      <c r="D196">
        <v>2200</v>
      </c>
      <c r="E196" t="s">
        <v>97</v>
      </c>
      <c r="F196">
        <v>15</v>
      </c>
    </row>
    <row r="197" spans="1:6" x14ac:dyDescent="0.3">
      <c r="A197">
        <v>140</v>
      </c>
      <c r="B197">
        <v>29</v>
      </c>
      <c r="C197" t="s">
        <v>23</v>
      </c>
      <c r="D197">
        <v>1900</v>
      </c>
      <c r="E197" t="s">
        <v>102</v>
      </c>
      <c r="F197">
        <v>5</v>
      </c>
    </row>
    <row r="198" spans="1:6" x14ac:dyDescent="0.3">
      <c r="A198">
        <v>141</v>
      </c>
      <c r="B198">
        <v>29</v>
      </c>
      <c r="C198" t="s">
        <v>23</v>
      </c>
      <c r="D198">
        <v>1900</v>
      </c>
      <c r="E198" t="s">
        <v>97</v>
      </c>
      <c r="F198">
        <v>6</v>
      </c>
    </row>
    <row r="199" spans="1:6" x14ac:dyDescent="0.3">
      <c r="A199">
        <v>142</v>
      </c>
      <c r="B199">
        <v>29</v>
      </c>
      <c r="C199" t="s">
        <v>23</v>
      </c>
      <c r="D199">
        <v>1900</v>
      </c>
      <c r="E199" t="s">
        <v>102</v>
      </c>
      <c r="F199">
        <v>7</v>
      </c>
    </row>
    <row r="200" spans="1:6" x14ac:dyDescent="0.3">
      <c r="A200">
        <v>148</v>
      </c>
      <c r="B200">
        <v>31</v>
      </c>
      <c r="C200" t="s">
        <v>23</v>
      </c>
      <c r="D200">
        <v>2200</v>
      </c>
      <c r="E200" t="s">
        <v>102</v>
      </c>
      <c r="F200">
        <v>4</v>
      </c>
    </row>
    <row r="201" spans="1:6" x14ac:dyDescent="0.3">
      <c r="A201">
        <v>149</v>
      </c>
      <c r="B201">
        <v>31</v>
      </c>
      <c r="C201" t="s">
        <v>23</v>
      </c>
      <c r="D201">
        <v>1900</v>
      </c>
      <c r="E201" t="s">
        <v>97</v>
      </c>
      <c r="F201">
        <v>5</v>
      </c>
    </row>
    <row r="202" spans="1:6" x14ac:dyDescent="0.3">
      <c r="A202">
        <v>156</v>
      </c>
      <c r="B202">
        <v>32</v>
      </c>
      <c r="C202" t="s">
        <v>23</v>
      </c>
      <c r="D202">
        <v>1900</v>
      </c>
      <c r="E202" t="s">
        <v>97</v>
      </c>
      <c r="F202">
        <v>8</v>
      </c>
    </row>
    <row r="203" spans="1:6" x14ac:dyDescent="0.3">
      <c r="A203">
        <v>158</v>
      </c>
      <c r="B203">
        <v>32</v>
      </c>
      <c r="C203" t="s">
        <v>23</v>
      </c>
      <c r="D203">
        <v>1900</v>
      </c>
      <c r="E203" t="s">
        <v>102</v>
      </c>
      <c r="F203">
        <v>10</v>
      </c>
    </row>
    <row r="204" spans="1:6" x14ac:dyDescent="0.3">
      <c r="A204">
        <v>159</v>
      </c>
      <c r="B204">
        <v>33</v>
      </c>
      <c r="C204" t="s">
        <v>23</v>
      </c>
      <c r="D204">
        <v>2200</v>
      </c>
      <c r="E204" t="s">
        <v>102</v>
      </c>
      <c r="F204">
        <v>3</v>
      </c>
    </row>
    <row r="205" spans="1:6" x14ac:dyDescent="0.3">
      <c r="A205">
        <v>165</v>
      </c>
      <c r="B205">
        <v>34</v>
      </c>
      <c r="C205" t="s">
        <v>23</v>
      </c>
      <c r="D205">
        <v>2200</v>
      </c>
      <c r="E205" t="s">
        <v>97</v>
      </c>
      <c r="F205">
        <v>3</v>
      </c>
    </row>
    <row r="206" spans="1:6" x14ac:dyDescent="0.3">
      <c r="A206">
        <v>167</v>
      </c>
      <c r="B206">
        <v>34</v>
      </c>
      <c r="C206" t="s">
        <v>23</v>
      </c>
      <c r="D206">
        <v>2200</v>
      </c>
      <c r="E206" t="s">
        <v>97</v>
      </c>
      <c r="F206">
        <v>5</v>
      </c>
    </row>
    <row r="207" spans="1:6" x14ac:dyDescent="0.3">
      <c r="A207">
        <v>170</v>
      </c>
      <c r="B207">
        <v>35</v>
      </c>
      <c r="C207" t="s">
        <v>23</v>
      </c>
      <c r="D207">
        <v>1900</v>
      </c>
      <c r="E207" t="s">
        <v>97</v>
      </c>
      <c r="F207">
        <v>5</v>
      </c>
    </row>
    <row r="208" spans="1:6" x14ac:dyDescent="0.3">
      <c r="A208">
        <v>175</v>
      </c>
      <c r="B208">
        <v>37</v>
      </c>
      <c r="C208" t="s">
        <v>23</v>
      </c>
      <c r="D208">
        <v>1900</v>
      </c>
      <c r="E208" t="s">
        <v>97</v>
      </c>
      <c r="F208">
        <v>6</v>
      </c>
    </row>
    <row r="209" spans="1:6" x14ac:dyDescent="0.3">
      <c r="A209">
        <v>179</v>
      </c>
      <c r="B209">
        <v>39</v>
      </c>
      <c r="C209" t="s">
        <v>23</v>
      </c>
      <c r="D209">
        <v>2200</v>
      </c>
      <c r="E209" t="s">
        <v>102</v>
      </c>
      <c r="F209">
        <v>3</v>
      </c>
    </row>
    <row r="210" spans="1:6" x14ac:dyDescent="0.3">
      <c r="A210">
        <v>186</v>
      </c>
      <c r="B210">
        <v>39</v>
      </c>
      <c r="C210" t="s">
        <v>23</v>
      </c>
      <c r="D210">
        <v>2200</v>
      </c>
      <c r="E210" t="s">
        <v>102</v>
      </c>
      <c r="F210">
        <v>10</v>
      </c>
    </row>
    <row r="211" spans="1:6" x14ac:dyDescent="0.3">
      <c r="A211">
        <v>187</v>
      </c>
      <c r="B211">
        <v>39</v>
      </c>
      <c r="C211" t="s">
        <v>23</v>
      </c>
      <c r="D211">
        <v>1900</v>
      </c>
      <c r="E211" t="s">
        <v>97</v>
      </c>
      <c r="F211">
        <v>11</v>
      </c>
    </row>
    <row r="212" spans="1:6" x14ac:dyDescent="0.3">
      <c r="A212">
        <v>189</v>
      </c>
      <c r="B212">
        <v>40</v>
      </c>
      <c r="C212" t="s">
        <v>23</v>
      </c>
      <c r="D212">
        <v>2200</v>
      </c>
      <c r="E212" t="s">
        <v>102</v>
      </c>
      <c r="F212">
        <v>4</v>
      </c>
    </row>
    <row r="213" spans="1:6" x14ac:dyDescent="0.3">
      <c r="A213">
        <v>192</v>
      </c>
      <c r="B213">
        <v>40</v>
      </c>
      <c r="C213" t="s">
        <v>23</v>
      </c>
      <c r="D213">
        <v>2200</v>
      </c>
      <c r="E213" t="s">
        <v>102</v>
      </c>
      <c r="F213">
        <v>7</v>
      </c>
    </row>
    <row r="214" spans="1:6" x14ac:dyDescent="0.3">
      <c r="A214">
        <v>196</v>
      </c>
      <c r="B214">
        <v>42</v>
      </c>
      <c r="C214" t="s">
        <v>23</v>
      </c>
      <c r="D214">
        <v>2200</v>
      </c>
      <c r="E214" t="s">
        <v>102</v>
      </c>
      <c r="F214">
        <v>4</v>
      </c>
    </row>
    <row r="215" spans="1:6" x14ac:dyDescent="0.3">
      <c r="A215">
        <v>199</v>
      </c>
      <c r="B215">
        <v>43</v>
      </c>
      <c r="C215" t="s">
        <v>23</v>
      </c>
      <c r="D215">
        <v>1900</v>
      </c>
      <c r="E215" t="s">
        <v>102</v>
      </c>
      <c r="F215">
        <v>4</v>
      </c>
    </row>
    <row r="216" spans="1:6" x14ac:dyDescent="0.3">
      <c r="A216">
        <v>200</v>
      </c>
      <c r="B216">
        <v>43</v>
      </c>
      <c r="C216" t="s">
        <v>23</v>
      </c>
      <c r="D216">
        <v>2200</v>
      </c>
      <c r="E216" t="s">
        <v>97</v>
      </c>
      <c r="F216">
        <v>5</v>
      </c>
    </row>
    <row r="217" spans="1:6" x14ac:dyDescent="0.3">
      <c r="A217">
        <v>202</v>
      </c>
      <c r="B217">
        <v>43</v>
      </c>
      <c r="C217" t="s">
        <v>23</v>
      </c>
      <c r="D217">
        <v>1900</v>
      </c>
      <c r="E217" t="s">
        <v>97</v>
      </c>
      <c r="F217">
        <v>7</v>
      </c>
    </row>
    <row r="218" spans="1:6" x14ac:dyDescent="0.3">
      <c r="A218">
        <v>207</v>
      </c>
      <c r="B218">
        <v>44</v>
      </c>
      <c r="C218" t="s">
        <v>23</v>
      </c>
      <c r="D218">
        <v>1900</v>
      </c>
      <c r="E218" t="s">
        <v>102</v>
      </c>
      <c r="F218">
        <v>7</v>
      </c>
    </row>
    <row r="219" spans="1:6" x14ac:dyDescent="0.3">
      <c r="A219">
        <v>208</v>
      </c>
      <c r="B219">
        <v>44</v>
      </c>
      <c r="C219" t="s">
        <v>23</v>
      </c>
      <c r="D219">
        <v>1900</v>
      </c>
      <c r="E219" t="s">
        <v>102</v>
      </c>
      <c r="F219">
        <v>8</v>
      </c>
    </row>
    <row r="220" spans="1:6" x14ac:dyDescent="0.3">
      <c r="A220">
        <v>213</v>
      </c>
      <c r="B220">
        <v>45</v>
      </c>
      <c r="C220" t="s">
        <v>23</v>
      </c>
      <c r="D220">
        <v>2200</v>
      </c>
      <c r="E220" t="s">
        <v>102</v>
      </c>
      <c r="F220">
        <v>8</v>
      </c>
    </row>
    <row r="221" spans="1:6" x14ac:dyDescent="0.3">
      <c r="A221">
        <v>214</v>
      </c>
      <c r="B221">
        <v>45</v>
      </c>
      <c r="C221" t="s">
        <v>23</v>
      </c>
      <c r="D221">
        <v>1900</v>
      </c>
      <c r="E221" t="s">
        <v>97</v>
      </c>
      <c r="F221">
        <v>9</v>
      </c>
    </row>
    <row r="222" spans="1:6" x14ac:dyDescent="0.3">
      <c r="A222">
        <v>673</v>
      </c>
      <c r="B222">
        <v>151</v>
      </c>
      <c r="C222" t="s">
        <v>23</v>
      </c>
      <c r="D222">
        <v>2500</v>
      </c>
      <c r="E222" t="s">
        <v>97</v>
      </c>
      <c r="F222">
        <v>3</v>
      </c>
    </row>
    <row r="223" spans="1:6" x14ac:dyDescent="0.3">
      <c r="A223">
        <v>674</v>
      </c>
      <c r="B223">
        <v>151</v>
      </c>
      <c r="C223" t="s">
        <v>23</v>
      </c>
      <c r="D223">
        <v>2500</v>
      </c>
      <c r="E223" t="s">
        <v>97</v>
      </c>
      <c r="F223">
        <v>4</v>
      </c>
    </row>
    <row r="224" spans="1:6" x14ac:dyDescent="0.3">
      <c r="A224">
        <v>680</v>
      </c>
      <c r="B224">
        <v>153</v>
      </c>
      <c r="C224" t="s">
        <v>23</v>
      </c>
      <c r="D224">
        <v>2500</v>
      </c>
      <c r="E224" t="s">
        <v>97</v>
      </c>
      <c r="F224">
        <v>6</v>
      </c>
    </row>
    <row r="225" spans="1:6" x14ac:dyDescent="0.3">
      <c r="A225">
        <v>681</v>
      </c>
      <c r="B225">
        <v>153</v>
      </c>
      <c r="C225" t="s">
        <v>23</v>
      </c>
      <c r="D225">
        <v>2100</v>
      </c>
      <c r="E225" t="s">
        <v>102</v>
      </c>
      <c r="F225">
        <v>7</v>
      </c>
    </row>
    <row r="226" spans="1:6" x14ac:dyDescent="0.3">
      <c r="A226">
        <v>683</v>
      </c>
      <c r="B226">
        <v>154</v>
      </c>
      <c r="C226" t="s">
        <v>23</v>
      </c>
      <c r="D226">
        <v>2500</v>
      </c>
      <c r="E226" t="s">
        <v>102</v>
      </c>
      <c r="F226">
        <v>4</v>
      </c>
    </row>
    <row r="227" spans="1:6" x14ac:dyDescent="0.3">
      <c r="A227">
        <v>690</v>
      </c>
      <c r="B227">
        <v>156</v>
      </c>
      <c r="C227" t="s">
        <v>23</v>
      </c>
      <c r="D227">
        <v>2500</v>
      </c>
      <c r="E227" t="s">
        <v>102</v>
      </c>
      <c r="F227">
        <v>6</v>
      </c>
    </row>
    <row r="228" spans="1:6" x14ac:dyDescent="0.3">
      <c r="A228">
        <v>692</v>
      </c>
      <c r="B228">
        <v>156</v>
      </c>
      <c r="C228" t="s">
        <v>23</v>
      </c>
      <c r="D228">
        <v>2500</v>
      </c>
      <c r="E228" t="s">
        <v>97</v>
      </c>
      <c r="F228">
        <v>8</v>
      </c>
    </row>
    <row r="229" spans="1:6" x14ac:dyDescent="0.3">
      <c r="A229">
        <v>693</v>
      </c>
      <c r="B229">
        <v>156</v>
      </c>
      <c r="C229" t="s">
        <v>23</v>
      </c>
      <c r="D229">
        <v>2500</v>
      </c>
      <c r="E229" t="s">
        <v>97</v>
      </c>
      <c r="F229">
        <v>9</v>
      </c>
    </row>
    <row r="230" spans="1:6" x14ac:dyDescent="0.3">
      <c r="A230">
        <v>699</v>
      </c>
      <c r="B230">
        <v>158</v>
      </c>
      <c r="C230" t="s">
        <v>23</v>
      </c>
      <c r="D230">
        <v>2500</v>
      </c>
      <c r="E230" t="s">
        <v>97</v>
      </c>
      <c r="F230">
        <v>3</v>
      </c>
    </row>
    <row r="231" spans="1:6" x14ac:dyDescent="0.3">
      <c r="A231">
        <v>704</v>
      </c>
      <c r="B231">
        <v>159</v>
      </c>
      <c r="C231" t="s">
        <v>23</v>
      </c>
      <c r="D231">
        <v>2100</v>
      </c>
      <c r="E231" t="s">
        <v>97</v>
      </c>
      <c r="F231">
        <v>4</v>
      </c>
    </row>
    <row r="232" spans="1:6" x14ac:dyDescent="0.3">
      <c r="A232">
        <v>707</v>
      </c>
      <c r="B232">
        <v>161</v>
      </c>
      <c r="C232" t="s">
        <v>23</v>
      </c>
      <c r="D232">
        <v>2500</v>
      </c>
      <c r="E232" t="s">
        <v>97</v>
      </c>
      <c r="F232">
        <v>5</v>
      </c>
    </row>
    <row r="233" spans="1:6" x14ac:dyDescent="0.3">
      <c r="A233">
        <v>716</v>
      </c>
      <c r="B233">
        <v>164</v>
      </c>
      <c r="C233" t="s">
        <v>23</v>
      </c>
      <c r="D233">
        <v>2100</v>
      </c>
      <c r="E233" t="s">
        <v>102</v>
      </c>
      <c r="F233">
        <v>4</v>
      </c>
    </row>
    <row r="234" spans="1:6" x14ac:dyDescent="0.3">
      <c r="A234">
        <v>718</v>
      </c>
      <c r="B234">
        <v>165</v>
      </c>
      <c r="C234" t="s">
        <v>23</v>
      </c>
      <c r="D234">
        <v>2100</v>
      </c>
      <c r="E234" t="s">
        <v>102</v>
      </c>
      <c r="F234">
        <v>3</v>
      </c>
    </row>
    <row r="235" spans="1:6" x14ac:dyDescent="0.3">
      <c r="A235">
        <v>730</v>
      </c>
      <c r="B235">
        <v>169</v>
      </c>
      <c r="C235" t="s">
        <v>23</v>
      </c>
      <c r="D235">
        <v>2500</v>
      </c>
      <c r="E235" t="s">
        <v>97</v>
      </c>
      <c r="F235">
        <v>5</v>
      </c>
    </row>
    <row r="236" spans="1:6" x14ac:dyDescent="0.3">
      <c r="A236">
        <v>731</v>
      </c>
      <c r="B236">
        <v>170</v>
      </c>
      <c r="C236" t="s">
        <v>23</v>
      </c>
      <c r="D236">
        <v>2100</v>
      </c>
      <c r="E236" t="s">
        <v>102</v>
      </c>
      <c r="F236">
        <v>3</v>
      </c>
    </row>
    <row r="237" spans="1:6" x14ac:dyDescent="0.3">
      <c r="A237">
        <v>736</v>
      </c>
      <c r="B237">
        <v>173</v>
      </c>
      <c r="C237" t="s">
        <v>23</v>
      </c>
      <c r="D237">
        <v>2500</v>
      </c>
      <c r="E237" t="s">
        <v>97</v>
      </c>
      <c r="F237">
        <v>4</v>
      </c>
    </row>
    <row r="238" spans="1:6" x14ac:dyDescent="0.3">
      <c r="A238">
        <v>743</v>
      </c>
      <c r="B238">
        <v>175</v>
      </c>
      <c r="C238" t="s">
        <v>23</v>
      </c>
      <c r="D238">
        <v>2500</v>
      </c>
      <c r="E238" t="s">
        <v>102</v>
      </c>
      <c r="F238">
        <v>4</v>
      </c>
    </row>
    <row r="239" spans="1:6" x14ac:dyDescent="0.3">
      <c r="A239">
        <v>746</v>
      </c>
      <c r="B239">
        <v>176</v>
      </c>
      <c r="C239" t="s">
        <v>23</v>
      </c>
      <c r="D239">
        <v>2500</v>
      </c>
      <c r="E239" t="s">
        <v>97</v>
      </c>
      <c r="F239">
        <v>3</v>
      </c>
    </row>
    <row r="240" spans="1:6" x14ac:dyDescent="0.3">
      <c r="A240">
        <v>749</v>
      </c>
      <c r="B240">
        <v>176</v>
      </c>
      <c r="C240" t="s">
        <v>23</v>
      </c>
      <c r="D240">
        <v>2500</v>
      </c>
      <c r="E240" t="s">
        <v>102</v>
      </c>
      <c r="F240">
        <v>6</v>
      </c>
    </row>
    <row r="241" spans="1:6" x14ac:dyDescent="0.3">
      <c r="A241">
        <v>752</v>
      </c>
      <c r="B241">
        <v>177</v>
      </c>
      <c r="C241" t="s">
        <v>23</v>
      </c>
      <c r="D241">
        <v>2100</v>
      </c>
      <c r="E241" t="s">
        <v>102</v>
      </c>
      <c r="F241">
        <v>4</v>
      </c>
    </row>
    <row r="242" spans="1:6" x14ac:dyDescent="0.3">
      <c r="A242">
        <v>759</v>
      </c>
      <c r="B242">
        <v>179</v>
      </c>
      <c r="C242" t="s">
        <v>23</v>
      </c>
      <c r="D242">
        <v>2100</v>
      </c>
      <c r="E242" t="s">
        <v>102</v>
      </c>
      <c r="F242">
        <v>5</v>
      </c>
    </row>
    <row r="243" spans="1:6" x14ac:dyDescent="0.3">
      <c r="A243">
        <v>762</v>
      </c>
      <c r="B243">
        <v>180</v>
      </c>
      <c r="C243" t="s">
        <v>23</v>
      </c>
      <c r="D243">
        <v>2100</v>
      </c>
      <c r="E243" t="s">
        <v>102</v>
      </c>
      <c r="F243">
        <v>5</v>
      </c>
    </row>
    <row r="244" spans="1:6" x14ac:dyDescent="0.3">
      <c r="A244">
        <v>763</v>
      </c>
      <c r="B244">
        <v>181</v>
      </c>
      <c r="C244" t="s">
        <v>23</v>
      </c>
      <c r="D244">
        <v>2100</v>
      </c>
      <c r="E244" t="s">
        <v>102</v>
      </c>
      <c r="F244">
        <v>3</v>
      </c>
    </row>
    <row r="245" spans="1:6" x14ac:dyDescent="0.3">
      <c r="A245">
        <v>767</v>
      </c>
      <c r="B245">
        <v>181</v>
      </c>
      <c r="C245" t="s">
        <v>23</v>
      </c>
      <c r="D245">
        <v>2100</v>
      </c>
      <c r="E245" t="s">
        <v>102</v>
      </c>
      <c r="F245">
        <v>7</v>
      </c>
    </row>
    <row r="246" spans="1:6" x14ac:dyDescent="0.3">
      <c r="A246">
        <v>768</v>
      </c>
      <c r="B246">
        <v>181</v>
      </c>
      <c r="C246" t="s">
        <v>23</v>
      </c>
      <c r="D246">
        <v>2100</v>
      </c>
      <c r="E246" t="s">
        <v>102</v>
      </c>
      <c r="F246">
        <v>8</v>
      </c>
    </row>
    <row r="247" spans="1:6" x14ac:dyDescent="0.3">
      <c r="A247">
        <v>774</v>
      </c>
      <c r="B247">
        <v>182</v>
      </c>
      <c r="C247" t="s">
        <v>23</v>
      </c>
      <c r="D247">
        <v>2100</v>
      </c>
      <c r="E247" t="s">
        <v>102</v>
      </c>
      <c r="F247">
        <v>8</v>
      </c>
    </row>
    <row r="248" spans="1:6" x14ac:dyDescent="0.3">
      <c r="A248">
        <v>775</v>
      </c>
      <c r="B248">
        <v>182</v>
      </c>
      <c r="C248" t="s">
        <v>23</v>
      </c>
      <c r="D248">
        <v>2100</v>
      </c>
      <c r="E248" t="s">
        <v>102</v>
      </c>
      <c r="F248">
        <v>9</v>
      </c>
    </row>
    <row r="249" spans="1:6" x14ac:dyDescent="0.3">
      <c r="A249">
        <v>790</v>
      </c>
      <c r="B249">
        <v>186</v>
      </c>
      <c r="C249" t="s">
        <v>23</v>
      </c>
      <c r="D249">
        <v>2500</v>
      </c>
      <c r="E249" t="s">
        <v>97</v>
      </c>
      <c r="F249">
        <v>9</v>
      </c>
    </row>
    <row r="250" spans="1:6" x14ac:dyDescent="0.3">
      <c r="A250">
        <v>792</v>
      </c>
      <c r="B250">
        <v>186</v>
      </c>
      <c r="C250" t="s">
        <v>23</v>
      </c>
      <c r="D250">
        <v>2100</v>
      </c>
      <c r="E250" t="s">
        <v>102</v>
      </c>
      <c r="F250">
        <v>11</v>
      </c>
    </row>
    <row r="251" spans="1:6" x14ac:dyDescent="0.3">
      <c r="A251">
        <v>799</v>
      </c>
      <c r="B251">
        <v>187</v>
      </c>
      <c r="C251" t="s">
        <v>23</v>
      </c>
      <c r="D251">
        <v>2100</v>
      </c>
      <c r="E251" t="s">
        <v>102</v>
      </c>
      <c r="F251">
        <v>7</v>
      </c>
    </row>
    <row r="252" spans="1:6" x14ac:dyDescent="0.3">
      <c r="A252">
        <v>802</v>
      </c>
      <c r="B252">
        <v>188</v>
      </c>
      <c r="C252" t="s">
        <v>23</v>
      </c>
      <c r="D252">
        <v>2100</v>
      </c>
      <c r="E252" t="s">
        <v>102</v>
      </c>
      <c r="F252">
        <v>5</v>
      </c>
    </row>
    <row r="253" spans="1:6" x14ac:dyDescent="0.3">
      <c r="A253">
        <v>804</v>
      </c>
      <c r="B253">
        <v>190</v>
      </c>
      <c r="C253" t="s">
        <v>23</v>
      </c>
      <c r="D253">
        <v>2500</v>
      </c>
      <c r="E253" t="s">
        <v>97</v>
      </c>
      <c r="F253">
        <v>3</v>
      </c>
    </row>
    <row r="254" spans="1:6" x14ac:dyDescent="0.3">
      <c r="A254">
        <v>809</v>
      </c>
      <c r="B254">
        <v>192</v>
      </c>
      <c r="C254" t="s">
        <v>23</v>
      </c>
      <c r="D254">
        <v>2100</v>
      </c>
      <c r="E254" t="s">
        <v>102</v>
      </c>
      <c r="F254">
        <v>5</v>
      </c>
    </row>
    <row r="255" spans="1:6" x14ac:dyDescent="0.3">
      <c r="A255">
        <v>811</v>
      </c>
      <c r="B255">
        <v>193</v>
      </c>
      <c r="C255" t="s">
        <v>23</v>
      </c>
      <c r="D255">
        <v>2500</v>
      </c>
      <c r="E255" t="s">
        <v>97</v>
      </c>
      <c r="F255">
        <v>3</v>
      </c>
    </row>
    <row r="256" spans="1:6" x14ac:dyDescent="0.3">
      <c r="A256">
        <v>815</v>
      </c>
      <c r="B256">
        <v>194</v>
      </c>
      <c r="C256" t="s">
        <v>23</v>
      </c>
      <c r="D256">
        <v>2500</v>
      </c>
      <c r="E256" t="s">
        <v>102</v>
      </c>
      <c r="F256">
        <v>4</v>
      </c>
    </row>
    <row r="257" spans="1:6" x14ac:dyDescent="0.3">
      <c r="A257">
        <v>817</v>
      </c>
      <c r="B257">
        <v>194</v>
      </c>
      <c r="C257" t="s">
        <v>23</v>
      </c>
      <c r="D257">
        <v>2100</v>
      </c>
      <c r="E257" t="s">
        <v>102</v>
      </c>
      <c r="F257">
        <v>6</v>
      </c>
    </row>
    <row r="258" spans="1:6" x14ac:dyDescent="0.3">
      <c r="A258">
        <v>818</v>
      </c>
      <c r="B258">
        <v>194</v>
      </c>
      <c r="C258" t="s">
        <v>23</v>
      </c>
      <c r="D258">
        <v>2100</v>
      </c>
      <c r="E258" t="s">
        <v>102</v>
      </c>
      <c r="F258">
        <v>7</v>
      </c>
    </row>
    <row r="259" spans="1:6" x14ac:dyDescent="0.3">
      <c r="A259">
        <v>820</v>
      </c>
      <c r="B259">
        <v>196</v>
      </c>
      <c r="C259" t="s">
        <v>23</v>
      </c>
      <c r="D259">
        <v>2500</v>
      </c>
      <c r="E259" t="s">
        <v>97</v>
      </c>
      <c r="F259">
        <v>3</v>
      </c>
    </row>
    <row r="260" spans="1:6" x14ac:dyDescent="0.3">
      <c r="A260">
        <v>823</v>
      </c>
      <c r="B260">
        <v>197</v>
      </c>
      <c r="C260" t="s">
        <v>23</v>
      </c>
      <c r="D260">
        <v>2500</v>
      </c>
      <c r="E260" t="s">
        <v>97</v>
      </c>
      <c r="F260">
        <v>4</v>
      </c>
    </row>
    <row r="261" spans="1:6" x14ac:dyDescent="0.3">
      <c r="A261">
        <v>825</v>
      </c>
      <c r="B261">
        <v>198</v>
      </c>
      <c r="C261" t="s">
        <v>23</v>
      </c>
      <c r="D261">
        <v>2500</v>
      </c>
      <c r="E261" t="s">
        <v>97</v>
      </c>
      <c r="F261">
        <v>3</v>
      </c>
    </row>
    <row r="262" spans="1:6" x14ac:dyDescent="0.3">
      <c r="A262">
        <v>829</v>
      </c>
      <c r="B262">
        <v>198</v>
      </c>
      <c r="C262" t="s">
        <v>23</v>
      </c>
      <c r="D262">
        <v>2500</v>
      </c>
      <c r="E262" t="s">
        <v>97</v>
      </c>
      <c r="F262">
        <v>7</v>
      </c>
    </row>
    <row r="263" spans="1:6" x14ac:dyDescent="0.3">
      <c r="A263">
        <v>830</v>
      </c>
      <c r="B263">
        <v>198</v>
      </c>
      <c r="C263" t="s">
        <v>23</v>
      </c>
      <c r="D263">
        <v>2100</v>
      </c>
      <c r="E263" t="s">
        <v>102</v>
      </c>
      <c r="F263">
        <v>8</v>
      </c>
    </row>
    <row r="264" spans="1:6" x14ac:dyDescent="0.3">
      <c r="A264">
        <v>835</v>
      </c>
      <c r="B264">
        <v>199</v>
      </c>
      <c r="C264" t="s">
        <v>23</v>
      </c>
      <c r="D264">
        <v>2100</v>
      </c>
      <c r="E264" t="s">
        <v>102</v>
      </c>
      <c r="F264">
        <v>7</v>
      </c>
    </row>
    <row r="265" spans="1:6" x14ac:dyDescent="0.3">
      <c r="A265">
        <v>842</v>
      </c>
      <c r="B265">
        <v>201</v>
      </c>
      <c r="C265" t="s">
        <v>23</v>
      </c>
      <c r="D265">
        <v>2500</v>
      </c>
      <c r="E265" t="s">
        <v>102</v>
      </c>
      <c r="F265">
        <v>4</v>
      </c>
    </row>
    <row r="266" spans="1:6" x14ac:dyDescent="0.3">
      <c r="A266">
        <v>843</v>
      </c>
      <c r="B266">
        <v>201</v>
      </c>
      <c r="C266" t="s">
        <v>23</v>
      </c>
      <c r="D266">
        <v>2500</v>
      </c>
      <c r="E266" t="s">
        <v>97</v>
      </c>
      <c r="F266">
        <v>5</v>
      </c>
    </row>
    <row r="267" spans="1:6" x14ac:dyDescent="0.3">
      <c r="A267">
        <v>845</v>
      </c>
      <c r="B267">
        <v>202</v>
      </c>
      <c r="C267" t="s">
        <v>23</v>
      </c>
      <c r="D267">
        <v>2500</v>
      </c>
      <c r="E267" t="s">
        <v>102</v>
      </c>
      <c r="F267">
        <v>4</v>
      </c>
    </row>
    <row r="268" spans="1:6" x14ac:dyDescent="0.3">
      <c r="A268">
        <v>846</v>
      </c>
      <c r="B268">
        <v>202</v>
      </c>
      <c r="C268" t="s">
        <v>23</v>
      </c>
      <c r="D268">
        <v>2500</v>
      </c>
      <c r="E268" t="s">
        <v>102</v>
      </c>
      <c r="F268">
        <v>5</v>
      </c>
    </row>
    <row r="269" spans="1:6" x14ac:dyDescent="0.3">
      <c r="A269">
        <v>854</v>
      </c>
      <c r="B269">
        <v>203</v>
      </c>
      <c r="C269" t="s">
        <v>23</v>
      </c>
      <c r="D269">
        <v>2100</v>
      </c>
      <c r="E269" t="s">
        <v>97</v>
      </c>
      <c r="F269">
        <v>8</v>
      </c>
    </row>
    <row r="270" spans="1:6" x14ac:dyDescent="0.3">
      <c r="A270">
        <v>856</v>
      </c>
      <c r="B270">
        <v>204</v>
      </c>
      <c r="C270" t="s">
        <v>23</v>
      </c>
      <c r="D270">
        <v>2500</v>
      </c>
      <c r="E270" t="s">
        <v>97</v>
      </c>
      <c r="F270">
        <v>4</v>
      </c>
    </row>
    <row r="271" spans="1:6" x14ac:dyDescent="0.3">
      <c r="A271">
        <v>859</v>
      </c>
      <c r="B271">
        <v>205</v>
      </c>
      <c r="C271" t="s">
        <v>23</v>
      </c>
      <c r="D271">
        <v>2100</v>
      </c>
      <c r="E271" t="s">
        <v>102</v>
      </c>
      <c r="F271">
        <v>4</v>
      </c>
    </row>
    <row r="272" spans="1:6" x14ac:dyDescent="0.3">
      <c r="A272">
        <v>864</v>
      </c>
      <c r="B272">
        <v>210</v>
      </c>
      <c r="C272" t="s">
        <v>23</v>
      </c>
      <c r="D272">
        <v>2100</v>
      </c>
      <c r="E272" t="s">
        <v>102</v>
      </c>
      <c r="F272">
        <v>5</v>
      </c>
    </row>
    <row r="273" spans="1:6" x14ac:dyDescent="0.3">
      <c r="A273">
        <v>865</v>
      </c>
      <c r="B273">
        <v>210</v>
      </c>
      <c r="C273" t="s">
        <v>23</v>
      </c>
      <c r="D273">
        <v>2500</v>
      </c>
      <c r="E273" t="s">
        <v>97</v>
      </c>
      <c r="F273">
        <v>6</v>
      </c>
    </row>
    <row r="274" spans="1:6" x14ac:dyDescent="0.3">
      <c r="A274">
        <v>868</v>
      </c>
      <c r="B274">
        <v>211</v>
      </c>
      <c r="C274" t="s">
        <v>23</v>
      </c>
      <c r="D274">
        <v>2100</v>
      </c>
      <c r="E274" t="s">
        <v>97</v>
      </c>
      <c r="F274">
        <v>3</v>
      </c>
    </row>
    <row r="275" spans="1:6" x14ac:dyDescent="0.3">
      <c r="A275">
        <v>869</v>
      </c>
      <c r="B275">
        <v>211</v>
      </c>
      <c r="C275" t="s">
        <v>23</v>
      </c>
      <c r="D275">
        <v>2500</v>
      </c>
      <c r="E275" t="s">
        <v>102</v>
      </c>
      <c r="F275">
        <v>4</v>
      </c>
    </row>
    <row r="276" spans="1:6" x14ac:dyDescent="0.3">
      <c r="A276">
        <v>870</v>
      </c>
      <c r="B276">
        <v>211</v>
      </c>
      <c r="C276" t="s">
        <v>23</v>
      </c>
      <c r="D276">
        <v>2500</v>
      </c>
      <c r="E276" t="s">
        <v>102</v>
      </c>
      <c r="F276">
        <v>5</v>
      </c>
    </row>
    <row r="277" spans="1:6" x14ac:dyDescent="0.3">
      <c r="A277">
        <v>871</v>
      </c>
      <c r="B277">
        <v>211</v>
      </c>
      <c r="C277" t="s">
        <v>23</v>
      </c>
      <c r="D277">
        <v>2100</v>
      </c>
      <c r="E277" t="s">
        <v>102</v>
      </c>
      <c r="F277">
        <v>6</v>
      </c>
    </row>
    <row r="278" spans="1:6" x14ac:dyDescent="0.3">
      <c r="A278">
        <v>874</v>
      </c>
      <c r="B278">
        <v>213</v>
      </c>
      <c r="C278" t="s">
        <v>23</v>
      </c>
      <c r="D278">
        <v>2100</v>
      </c>
      <c r="E278" t="s">
        <v>102</v>
      </c>
      <c r="F278">
        <v>3</v>
      </c>
    </row>
    <row r="279" spans="1:6" x14ac:dyDescent="0.3">
      <c r="A279">
        <v>878</v>
      </c>
      <c r="B279">
        <v>214</v>
      </c>
      <c r="C279" t="s">
        <v>23</v>
      </c>
      <c r="D279">
        <v>2500</v>
      </c>
      <c r="E279" t="s">
        <v>97</v>
      </c>
      <c r="F279">
        <v>4</v>
      </c>
    </row>
    <row r="280" spans="1:6" x14ac:dyDescent="0.3">
      <c r="A280">
        <v>882</v>
      </c>
      <c r="B280">
        <v>215</v>
      </c>
      <c r="C280" t="s">
        <v>23</v>
      </c>
      <c r="D280">
        <v>2100</v>
      </c>
      <c r="E280" t="s">
        <v>102</v>
      </c>
      <c r="F280">
        <v>6</v>
      </c>
    </row>
    <row r="281" spans="1:6" x14ac:dyDescent="0.3">
      <c r="A281">
        <v>885</v>
      </c>
      <c r="B281">
        <v>216</v>
      </c>
      <c r="C281" t="s">
        <v>23</v>
      </c>
      <c r="D281">
        <v>2100</v>
      </c>
      <c r="E281" t="s">
        <v>102</v>
      </c>
      <c r="F281">
        <v>3</v>
      </c>
    </row>
    <row r="282" spans="1:6" x14ac:dyDescent="0.3">
      <c r="A282">
        <v>887</v>
      </c>
      <c r="B282">
        <v>217</v>
      </c>
      <c r="C282" t="s">
        <v>23</v>
      </c>
      <c r="D282">
        <v>2500</v>
      </c>
      <c r="E282" t="s">
        <v>102</v>
      </c>
      <c r="F282">
        <v>3</v>
      </c>
    </row>
    <row r="283" spans="1:6" x14ac:dyDescent="0.3">
      <c r="A283">
        <v>890</v>
      </c>
      <c r="B283">
        <v>217</v>
      </c>
      <c r="C283" t="s">
        <v>23</v>
      </c>
      <c r="D283">
        <v>2500</v>
      </c>
      <c r="E283" t="s">
        <v>102</v>
      </c>
      <c r="F283">
        <v>6</v>
      </c>
    </row>
    <row r="284" spans="1:6" x14ac:dyDescent="0.3">
      <c r="A284">
        <v>893</v>
      </c>
      <c r="B284">
        <v>217</v>
      </c>
      <c r="C284" t="s">
        <v>23</v>
      </c>
      <c r="D284">
        <v>2100</v>
      </c>
      <c r="E284" t="s">
        <v>102</v>
      </c>
      <c r="F284">
        <v>9</v>
      </c>
    </row>
    <row r="285" spans="1:6" x14ac:dyDescent="0.3">
      <c r="A285">
        <v>896</v>
      </c>
      <c r="B285">
        <v>217</v>
      </c>
      <c r="C285" t="s">
        <v>23</v>
      </c>
      <c r="D285">
        <v>2100</v>
      </c>
      <c r="E285" t="s">
        <v>102</v>
      </c>
      <c r="F285">
        <v>12</v>
      </c>
    </row>
    <row r="286" spans="1:6" x14ac:dyDescent="0.3">
      <c r="A286">
        <v>899</v>
      </c>
      <c r="B286">
        <v>220</v>
      </c>
      <c r="C286" t="s">
        <v>23</v>
      </c>
      <c r="D286">
        <v>2500</v>
      </c>
      <c r="E286" t="s">
        <v>102</v>
      </c>
      <c r="F286">
        <v>3</v>
      </c>
    </row>
    <row r="287" spans="1:6" x14ac:dyDescent="0.3">
      <c r="A287">
        <v>905</v>
      </c>
      <c r="B287">
        <v>221</v>
      </c>
      <c r="C287" t="s">
        <v>23</v>
      </c>
      <c r="D287">
        <v>2500</v>
      </c>
      <c r="E287" t="s">
        <v>102</v>
      </c>
      <c r="F287">
        <v>5</v>
      </c>
    </row>
    <row r="288" spans="1:6" x14ac:dyDescent="0.3">
      <c r="A288">
        <v>906</v>
      </c>
      <c r="B288">
        <v>221</v>
      </c>
      <c r="C288" t="s">
        <v>23</v>
      </c>
      <c r="D288">
        <v>2100</v>
      </c>
      <c r="E288" t="s">
        <v>102</v>
      </c>
      <c r="F288">
        <v>6</v>
      </c>
    </row>
    <row r="289" spans="1:6" x14ac:dyDescent="0.3">
      <c r="A289">
        <v>909</v>
      </c>
      <c r="B289">
        <v>222</v>
      </c>
      <c r="C289" t="s">
        <v>23</v>
      </c>
      <c r="D289">
        <v>2500</v>
      </c>
      <c r="E289" t="s">
        <v>102</v>
      </c>
      <c r="F289">
        <v>5</v>
      </c>
    </row>
    <row r="290" spans="1:6" x14ac:dyDescent="0.3">
      <c r="A290">
        <v>910</v>
      </c>
      <c r="B290">
        <v>222</v>
      </c>
      <c r="C290" t="s">
        <v>23</v>
      </c>
      <c r="D290">
        <v>2500</v>
      </c>
      <c r="E290" t="s">
        <v>97</v>
      </c>
      <c r="F290">
        <v>6</v>
      </c>
    </row>
    <row r="291" spans="1:6" x14ac:dyDescent="0.3">
      <c r="A291">
        <v>911</v>
      </c>
      <c r="B291">
        <v>222</v>
      </c>
      <c r="C291" t="s">
        <v>23</v>
      </c>
      <c r="D291">
        <v>1100</v>
      </c>
      <c r="E291" t="s">
        <v>102</v>
      </c>
      <c r="F291">
        <v>7</v>
      </c>
    </row>
    <row r="292" spans="1:6" x14ac:dyDescent="0.3">
      <c r="A292">
        <v>914</v>
      </c>
      <c r="B292">
        <v>223</v>
      </c>
      <c r="C292" t="s">
        <v>23</v>
      </c>
      <c r="D292">
        <v>2200</v>
      </c>
      <c r="E292" t="s">
        <v>102</v>
      </c>
      <c r="F292">
        <v>5</v>
      </c>
    </row>
    <row r="293" spans="1:6" x14ac:dyDescent="0.3">
      <c r="A293">
        <v>915</v>
      </c>
      <c r="B293">
        <v>223</v>
      </c>
      <c r="C293" t="s">
        <v>23</v>
      </c>
      <c r="D293">
        <v>2200</v>
      </c>
      <c r="E293" t="s">
        <v>102</v>
      </c>
      <c r="F293">
        <v>6</v>
      </c>
    </row>
    <row r="294" spans="1:6" x14ac:dyDescent="0.3">
      <c r="A294">
        <v>918</v>
      </c>
      <c r="B294">
        <v>226</v>
      </c>
      <c r="C294" t="s">
        <v>23</v>
      </c>
      <c r="D294">
        <v>2200</v>
      </c>
      <c r="E294" t="s">
        <v>97</v>
      </c>
      <c r="F294">
        <v>4</v>
      </c>
    </row>
    <row r="295" spans="1:6" x14ac:dyDescent="0.3">
      <c r="A295">
        <v>921</v>
      </c>
      <c r="B295">
        <v>227</v>
      </c>
      <c r="C295" t="s">
        <v>23</v>
      </c>
      <c r="D295">
        <v>2200</v>
      </c>
      <c r="E295" t="s">
        <v>102</v>
      </c>
      <c r="F295">
        <v>5</v>
      </c>
    </row>
    <row r="296" spans="1:6" x14ac:dyDescent="0.3">
      <c r="A296">
        <v>929</v>
      </c>
      <c r="B296">
        <v>229</v>
      </c>
      <c r="C296" t="s">
        <v>23</v>
      </c>
      <c r="D296">
        <v>2200</v>
      </c>
      <c r="E296" t="s">
        <v>102</v>
      </c>
      <c r="F296">
        <v>8</v>
      </c>
    </row>
    <row r="297" spans="1:6" x14ac:dyDescent="0.3">
      <c r="A297">
        <v>930</v>
      </c>
      <c r="B297">
        <v>229</v>
      </c>
      <c r="C297" t="s">
        <v>23</v>
      </c>
      <c r="D297">
        <v>2600</v>
      </c>
      <c r="E297" t="s">
        <v>102</v>
      </c>
      <c r="F297">
        <v>9</v>
      </c>
    </row>
    <row r="298" spans="1:6" x14ac:dyDescent="0.3">
      <c r="A298">
        <v>937</v>
      </c>
      <c r="B298">
        <v>231</v>
      </c>
      <c r="C298" t="s">
        <v>23</v>
      </c>
      <c r="D298">
        <v>2600</v>
      </c>
      <c r="E298" t="s">
        <v>97</v>
      </c>
      <c r="F298">
        <v>3</v>
      </c>
    </row>
    <row r="299" spans="1:6" x14ac:dyDescent="0.3">
      <c r="A299">
        <v>938</v>
      </c>
      <c r="B299">
        <v>231</v>
      </c>
      <c r="C299" t="s">
        <v>23</v>
      </c>
      <c r="D299">
        <v>2600</v>
      </c>
      <c r="E299" t="s">
        <v>97</v>
      </c>
      <c r="F299">
        <v>4</v>
      </c>
    </row>
    <row r="300" spans="1:6" x14ac:dyDescent="0.3">
      <c r="A300">
        <v>941</v>
      </c>
      <c r="B300">
        <v>231</v>
      </c>
      <c r="C300" t="s">
        <v>23</v>
      </c>
      <c r="D300">
        <v>2200</v>
      </c>
      <c r="E300" t="s">
        <v>102</v>
      </c>
      <c r="F300">
        <v>7</v>
      </c>
    </row>
    <row r="301" spans="1:6" x14ac:dyDescent="0.3">
      <c r="A301">
        <v>943</v>
      </c>
      <c r="B301">
        <v>232</v>
      </c>
      <c r="C301" t="s">
        <v>23</v>
      </c>
      <c r="D301">
        <v>2600</v>
      </c>
      <c r="E301" t="s">
        <v>102</v>
      </c>
      <c r="F301">
        <v>4</v>
      </c>
    </row>
    <row r="302" spans="1:6" x14ac:dyDescent="0.3">
      <c r="A302">
        <v>944</v>
      </c>
      <c r="B302">
        <v>232</v>
      </c>
      <c r="C302" t="s">
        <v>23</v>
      </c>
      <c r="D302">
        <v>2600</v>
      </c>
      <c r="E302" t="s">
        <v>102</v>
      </c>
      <c r="F302">
        <v>5</v>
      </c>
    </row>
    <row r="303" spans="1:6" x14ac:dyDescent="0.3">
      <c r="A303">
        <v>950</v>
      </c>
      <c r="B303">
        <v>233</v>
      </c>
      <c r="C303" t="s">
        <v>23</v>
      </c>
      <c r="D303">
        <v>2600</v>
      </c>
      <c r="E303" t="s">
        <v>102</v>
      </c>
      <c r="F303">
        <v>7</v>
      </c>
    </row>
    <row r="304" spans="1:6" x14ac:dyDescent="0.3">
      <c r="A304">
        <v>954</v>
      </c>
      <c r="B304">
        <v>234</v>
      </c>
      <c r="C304" t="s">
        <v>23</v>
      </c>
      <c r="D304">
        <v>2600</v>
      </c>
      <c r="E304" t="s">
        <v>97</v>
      </c>
      <c r="F304">
        <v>5</v>
      </c>
    </row>
    <row r="305" spans="1:6" x14ac:dyDescent="0.3">
      <c r="A305">
        <v>958</v>
      </c>
      <c r="B305">
        <v>235</v>
      </c>
      <c r="C305" t="s">
        <v>23</v>
      </c>
      <c r="D305">
        <v>2200</v>
      </c>
      <c r="E305" t="s">
        <v>102</v>
      </c>
      <c r="F305">
        <v>5</v>
      </c>
    </row>
    <row r="306" spans="1:6" x14ac:dyDescent="0.3">
      <c r="A306">
        <v>960</v>
      </c>
      <c r="B306">
        <v>237</v>
      </c>
      <c r="C306" t="s">
        <v>23</v>
      </c>
      <c r="D306">
        <v>2600</v>
      </c>
      <c r="E306" t="s">
        <v>97</v>
      </c>
      <c r="F306">
        <v>3</v>
      </c>
    </row>
    <row r="307" spans="1:6" x14ac:dyDescent="0.3">
      <c r="A307">
        <v>967</v>
      </c>
      <c r="B307">
        <v>239</v>
      </c>
      <c r="C307" t="s">
        <v>23</v>
      </c>
      <c r="D307">
        <v>2600</v>
      </c>
      <c r="E307" t="s">
        <v>102</v>
      </c>
      <c r="F307">
        <v>5</v>
      </c>
    </row>
    <row r="308" spans="1:6" x14ac:dyDescent="0.3">
      <c r="A308">
        <v>977</v>
      </c>
      <c r="B308">
        <v>240</v>
      </c>
      <c r="C308" t="s">
        <v>23</v>
      </c>
      <c r="D308">
        <v>2200</v>
      </c>
      <c r="E308" t="s">
        <v>102</v>
      </c>
      <c r="F308">
        <v>11</v>
      </c>
    </row>
    <row r="309" spans="1:6" x14ac:dyDescent="0.3">
      <c r="A309">
        <v>980</v>
      </c>
      <c r="B309">
        <v>241</v>
      </c>
      <c r="C309" t="s">
        <v>23</v>
      </c>
      <c r="D309">
        <v>2200</v>
      </c>
      <c r="E309" t="s">
        <v>102</v>
      </c>
      <c r="F309">
        <v>5</v>
      </c>
    </row>
    <row r="310" spans="1:6" x14ac:dyDescent="0.3">
      <c r="A310">
        <v>983</v>
      </c>
      <c r="B310">
        <v>242</v>
      </c>
      <c r="C310" t="s">
        <v>23</v>
      </c>
      <c r="D310">
        <v>2200</v>
      </c>
      <c r="E310" t="s">
        <v>97</v>
      </c>
      <c r="F310">
        <v>5</v>
      </c>
    </row>
    <row r="311" spans="1:6" x14ac:dyDescent="0.3">
      <c r="A311">
        <v>984</v>
      </c>
      <c r="B311">
        <v>243</v>
      </c>
      <c r="C311" t="s">
        <v>23</v>
      </c>
      <c r="D311">
        <v>2200</v>
      </c>
      <c r="E311" t="s">
        <v>97</v>
      </c>
      <c r="F311">
        <v>3</v>
      </c>
    </row>
    <row r="312" spans="1:6" x14ac:dyDescent="0.3">
      <c r="A312">
        <v>986</v>
      </c>
      <c r="B312">
        <v>244</v>
      </c>
      <c r="C312" t="s">
        <v>23</v>
      </c>
      <c r="D312">
        <v>2600</v>
      </c>
      <c r="E312" t="s">
        <v>97</v>
      </c>
      <c r="F312">
        <v>3</v>
      </c>
    </row>
    <row r="313" spans="1:6" x14ac:dyDescent="0.3">
      <c r="A313">
        <v>987</v>
      </c>
      <c r="B313">
        <v>244</v>
      </c>
      <c r="C313" t="s">
        <v>23</v>
      </c>
      <c r="D313">
        <v>2200</v>
      </c>
      <c r="E313" t="s">
        <v>102</v>
      </c>
      <c r="F313">
        <v>4</v>
      </c>
    </row>
    <row r="314" spans="1:6" x14ac:dyDescent="0.3">
      <c r="A314">
        <v>1002</v>
      </c>
      <c r="B314">
        <v>247</v>
      </c>
      <c r="C314" t="s">
        <v>23</v>
      </c>
      <c r="D314">
        <v>2200</v>
      </c>
      <c r="E314" t="s">
        <v>102</v>
      </c>
      <c r="F314">
        <v>5</v>
      </c>
    </row>
    <row r="315" spans="1:6" x14ac:dyDescent="0.3">
      <c r="A315">
        <v>1006</v>
      </c>
      <c r="B315">
        <v>248</v>
      </c>
      <c r="C315" t="s">
        <v>23</v>
      </c>
      <c r="D315">
        <v>2200</v>
      </c>
      <c r="E315" t="s">
        <v>102</v>
      </c>
      <c r="F315">
        <v>5</v>
      </c>
    </row>
    <row r="316" spans="1:6" x14ac:dyDescent="0.3">
      <c r="A316">
        <v>1007</v>
      </c>
      <c r="B316">
        <v>248</v>
      </c>
      <c r="C316" t="s">
        <v>23</v>
      </c>
      <c r="D316">
        <v>2600</v>
      </c>
      <c r="E316" t="s">
        <v>102</v>
      </c>
      <c r="F316">
        <v>6</v>
      </c>
    </row>
    <row r="317" spans="1:6" x14ac:dyDescent="0.3">
      <c r="A317">
        <v>1008</v>
      </c>
      <c r="B317">
        <v>249</v>
      </c>
      <c r="C317" t="s">
        <v>23</v>
      </c>
      <c r="D317">
        <v>2600</v>
      </c>
      <c r="E317" t="s">
        <v>102</v>
      </c>
      <c r="F317">
        <v>3</v>
      </c>
    </row>
    <row r="318" spans="1:6" x14ac:dyDescent="0.3">
      <c r="A318">
        <v>1009</v>
      </c>
      <c r="B318">
        <v>249</v>
      </c>
      <c r="C318" t="s">
        <v>23</v>
      </c>
      <c r="D318">
        <v>2600</v>
      </c>
      <c r="E318" t="s">
        <v>102</v>
      </c>
      <c r="F318">
        <v>4</v>
      </c>
    </row>
    <row r="319" spans="1:6" x14ac:dyDescent="0.3">
      <c r="A319">
        <v>1012</v>
      </c>
      <c r="B319">
        <v>253</v>
      </c>
      <c r="C319" t="s">
        <v>23</v>
      </c>
      <c r="D319">
        <v>2200</v>
      </c>
      <c r="E319" t="s">
        <v>102</v>
      </c>
      <c r="F319">
        <v>3</v>
      </c>
    </row>
    <row r="320" spans="1:6" x14ac:dyDescent="0.3">
      <c r="A320">
        <v>1021</v>
      </c>
      <c r="B320">
        <v>257</v>
      </c>
      <c r="C320" t="s">
        <v>23</v>
      </c>
      <c r="D320">
        <v>2200</v>
      </c>
      <c r="E320" t="s">
        <v>102</v>
      </c>
      <c r="F320">
        <v>9</v>
      </c>
    </row>
    <row r="321" spans="1:6" x14ac:dyDescent="0.3">
      <c r="A321">
        <v>1022</v>
      </c>
      <c r="B321">
        <v>257</v>
      </c>
      <c r="C321" t="s">
        <v>23</v>
      </c>
      <c r="D321">
        <v>2200</v>
      </c>
      <c r="E321" t="s">
        <v>102</v>
      </c>
      <c r="F321">
        <v>10</v>
      </c>
    </row>
    <row r="322" spans="1:6" x14ac:dyDescent="0.3">
      <c r="A322">
        <v>1061</v>
      </c>
      <c r="B322">
        <v>269</v>
      </c>
      <c r="C322" t="s">
        <v>23</v>
      </c>
      <c r="D322">
        <v>2600</v>
      </c>
      <c r="E322" t="s">
        <v>102</v>
      </c>
      <c r="F322">
        <v>5</v>
      </c>
    </row>
    <row r="323" spans="1:6" x14ac:dyDescent="0.3">
      <c r="A323">
        <v>1065</v>
      </c>
      <c r="B323">
        <v>269</v>
      </c>
      <c r="C323" t="s">
        <v>23</v>
      </c>
      <c r="D323">
        <v>2600</v>
      </c>
      <c r="E323" t="s">
        <v>97</v>
      </c>
      <c r="F323">
        <v>9</v>
      </c>
    </row>
    <row r="324" spans="1:6" x14ac:dyDescent="0.3">
      <c r="A324">
        <v>1067</v>
      </c>
      <c r="B324">
        <v>270</v>
      </c>
      <c r="C324" t="s">
        <v>23</v>
      </c>
      <c r="D324">
        <v>2800</v>
      </c>
      <c r="E324" t="s">
        <v>97</v>
      </c>
      <c r="F324">
        <v>3</v>
      </c>
    </row>
    <row r="325" spans="1:6" x14ac:dyDescent="0.3">
      <c r="A325">
        <v>1070</v>
      </c>
      <c r="B325">
        <v>270</v>
      </c>
      <c r="C325" t="s">
        <v>23</v>
      </c>
      <c r="D325">
        <v>2400</v>
      </c>
      <c r="E325" t="s">
        <v>102</v>
      </c>
      <c r="F325">
        <v>6</v>
      </c>
    </row>
    <row r="326" spans="1:6" x14ac:dyDescent="0.3">
      <c r="A326">
        <v>1072</v>
      </c>
      <c r="B326">
        <v>270</v>
      </c>
      <c r="C326" t="s">
        <v>23</v>
      </c>
      <c r="D326">
        <v>2400</v>
      </c>
      <c r="E326" t="s">
        <v>102</v>
      </c>
      <c r="F326">
        <v>8</v>
      </c>
    </row>
    <row r="327" spans="1:6" x14ac:dyDescent="0.3">
      <c r="A327">
        <v>1079</v>
      </c>
      <c r="B327">
        <v>272</v>
      </c>
      <c r="C327" t="s">
        <v>23</v>
      </c>
      <c r="D327">
        <v>2800</v>
      </c>
      <c r="E327" t="s">
        <v>97</v>
      </c>
      <c r="F327">
        <v>5</v>
      </c>
    </row>
    <row r="328" spans="1:6" x14ac:dyDescent="0.3">
      <c r="A328">
        <v>1081</v>
      </c>
      <c r="B328">
        <v>272</v>
      </c>
      <c r="C328" t="s">
        <v>23</v>
      </c>
      <c r="D328">
        <v>2400</v>
      </c>
      <c r="E328" t="s">
        <v>102</v>
      </c>
      <c r="F328">
        <v>7</v>
      </c>
    </row>
    <row r="329" spans="1:6" x14ac:dyDescent="0.3">
      <c r="A329">
        <v>1084</v>
      </c>
      <c r="B329">
        <v>273</v>
      </c>
      <c r="C329" t="s">
        <v>23</v>
      </c>
      <c r="D329">
        <v>2800</v>
      </c>
      <c r="E329" t="s">
        <v>97</v>
      </c>
      <c r="F329">
        <v>5</v>
      </c>
    </row>
    <row r="330" spans="1:6" x14ac:dyDescent="0.3">
      <c r="A330">
        <v>1090</v>
      </c>
      <c r="B330">
        <v>274</v>
      </c>
      <c r="C330" t="s">
        <v>23</v>
      </c>
      <c r="D330">
        <v>2800</v>
      </c>
      <c r="E330" t="s">
        <v>97</v>
      </c>
      <c r="F330">
        <v>5</v>
      </c>
    </row>
    <row r="331" spans="1:6" x14ac:dyDescent="0.3">
      <c r="A331">
        <v>1091</v>
      </c>
      <c r="B331">
        <v>274</v>
      </c>
      <c r="C331" t="s">
        <v>23</v>
      </c>
      <c r="D331">
        <v>2800</v>
      </c>
      <c r="E331" t="s">
        <v>102</v>
      </c>
      <c r="F331">
        <v>6</v>
      </c>
    </row>
    <row r="332" spans="1:6" x14ac:dyDescent="0.3">
      <c r="A332">
        <v>1092</v>
      </c>
      <c r="B332">
        <v>274</v>
      </c>
      <c r="C332" t="s">
        <v>23</v>
      </c>
      <c r="D332">
        <v>2400</v>
      </c>
      <c r="E332" t="s">
        <v>102</v>
      </c>
      <c r="F332">
        <v>7</v>
      </c>
    </row>
    <row r="333" spans="1:6" x14ac:dyDescent="0.3">
      <c r="A333">
        <v>1095</v>
      </c>
      <c r="B333">
        <v>275</v>
      </c>
      <c r="C333" t="s">
        <v>23</v>
      </c>
      <c r="D333">
        <v>2500</v>
      </c>
      <c r="E333" t="s">
        <v>102</v>
      </c>
      <c r="F333">
        <v>5</v>
      </c>
    </row>
    <row r="334" spans="1:6" x14ac:dyDescent="0.3">
      <c r="A334">
        <v>1100</v>
      </c>
      <c r="B334">
        <v>276</v>
      </c>
      <c r="C334" t="s">
        <v>23</v>
      </c>
      <c r="D334">
        <v>2800</v>
      </c>
      <c r="E334" t="s">
        <v>102</v>
      </c>
      <c r="F334">
        <v>5</v>
      </c>
    </row>
    <row r="335" spans="1:6" x14ac:dyDescent="0.3">
      <c r="A335">
        <v>1103</v>
      </c>
      <c r="B335">
        <v>276</v>
      </c>
      <c r="C335" t="s">
        <v>23</v>
      </c>
      <c r="D335">
        <v>2400</v>
      </c>
      <c r="E335" t="s">
        <v>102</v>
      </c>
      <c r="F335">
        <v>8</v>
      </c>
    </row>
    <row r="336" spans="1:6" x14ac:dyDescent="0.3">
      <c r="A336">
        <v>1107</v>
      </c>
      <c r="B336">
        <v>277</v>
      </c>
      <c r="C336" t="s">
        <v>23</v>
      </c>
      <c r="D336">
        <v>2400</v>
      </c>
      <c r="E336" t="s">
        <v>102</v>
      </c>
      <c r="F336">
        <v>3</v>
      </c>
    </row>
    <row r="337" spans="1:6" x14ac:dyDescent="0.3">
      <c r="A337">
        <v>1109</v>
      </c>
      <c r="B337">
        <v>277</v>
      </c>
      <c r="C337" t="s">
        <v>23</v>
      </c>
      <c r="D337">
        <v>2800</v>
      </c>
      <c r="E337" t="s">
        <v>97</v>
      </c>
      <c r="F337">
        <v>5</v>
      </c>
    </row>
    <row r="338" spans="1:6" x14ac:dyDescent="0.3">
      <c r="A338">
        <v>1113</v>
      </c>
      <c r="B338">
        <v>277</v>
      </c>
      <c r="C338" t="s">
        <v>23</v>
      </c>
      <c r="D338">
        <v>2400</v>
      </c>
      <c r="E338" t="s">
        <v>102</v>
      </c>
      <c r="F338">
        <v>9</v>
      </c>
    </row>
    <row r="339" spans="1:6" x14ac:dyDescent="0.3">
      <c r="A339">
        <v>1115</v>
      </c>
      <c r="B339">
        <v>278</v>
      </c>
      <c r="C339" t="s">
        <v>23</v>
      </c>
      <c r="D339">
        <v>2400</v>
      </c>
      <c r="E339" t="s">
        <v>102</v>
      </c>
      <c r="F339">
        <v>4</v>
      </c>
    </row>
    <row r="340" spans="1:6" x14ac:dyDescent="0.3">
      <c r="A340">
        <v>1116</v>
      </c>
      <c r="B340">
        <v>279</v>
      </c>
      <c r="C340" t="s">
        <v>23</v>
      </c>
      <c r="D340">
        <v>2400</v>
      </c>
      <c r="E340" t="s">
        <v>102</v>
      </c>
      <c r="F340">
        <v>3</v>
      </c>
    </row>
    <row r="341" spans="1:6" x14ac:dyDescent="0.3">
      <c r="A341">
        <v>1117</v>
      </c>
      <c r="B341">
        <v>279</v>
      </c>
      <c r="C341" t="s">
        <v>23</v>
      </c>
      <c r="D341">
        <v>2400</v>
      </c>
      <c r="E341" t="s">
        <v>102</v>
      </c>
      <c r="F341">
        <v>4</v>
      </c>
    </row>
    <row r="342" spans="1:6" x14ac:dyDescent="0.3">
      <c r="A342">
        <v>1118</v>
      </c>
      <c r="B342">
        <v>279</v>
      </c>
      <c r="C342" t="s">
        <v>23</v>
      </c>
      <c r="D342">
        <v>2400</v>
      </c>
      <c r="E342" t="s">
        <v>102</v>
      </c>
      <c r="F342">
        <v>5</v>
      </c>
    </row>
    <row r="343" spans="1:6" x14ac:dyDescent="0.3">
      <c r="A343">
        <v>1119</v>
      </c>
      <c r="B343">
        <v>279</v>
      </c>
      <c r="C343" t="s">
        <v>23</v>
      </c>
      <c r="D343">
        <v>2800</v>
      </c>
      <c r="E343" t="s">
        <v>102</v>
      </c>
      <c r="F343">
        <v>6</v>
      </c>
    </row>
    <row r="344" spans="1:6" x14ac:dyDescent="0.3">
      <c r="A344">
        <v>1121</v>
      </c>
      <c r="B344">
        <v>279</v>
      </c>
      <c r="C344" t="s">
        <v>23</v>
      </c>
      <c r="D344">
        <v>2800</v>
      </c>
      <c r="E344" t="s">
        <v>102</v>
      </c>
      <c r="F344">
        <v>8</v>
      </c>
    </row>
    <row r="345" spans="1:6" x14ac:dyDescent="0.3">
      <c r="A345">
        <v>1124</v>
      </c>
      <c r="B345">
        <v>280</v>
      </c>
      <c r="C345" t="s">
        <v>23</v>
      </c>
      <c r="D345">
        <v>2800</v>
      </c>
      <c r="E345" t="s">
        <v>97</v>
      </c>
      <c r="F345">
        <v>5</v>
      </c>
    </row>
    <row r="346" spans="1:6" x14ac:dyDescent="0.3">
      <c r="A346">
        <v>1125</v>
      </c>
      <c r="B346">
        <v>280</v>
      </c>
      <c r="C346" t="s">
        <v>23</v>
      </c>
      <c r="D346">
        <v>2400</v>
      </c>
      <c r="E346" t="s">
        <v>102</v>
      </c>
      <c r="F346">
        <v>6</v>
      </c>
    </row>
    <row r="347" spans="1:6" x14ac:dyDescent="0.3">
      <c r="A347">
        <v>1128</v>
      </c>
      <c r="B347">
        <v>280</v>
      </c>
      <c r="C347" t="s">
        <v>23</v>
      </c>
      <c r="D347">
        <v>2800</v>
      </c>
      <c r="E347" t="s">
        <v>102</v>
      </c>
      <c r="F347">
        <v>9</v>
      </c>
    </row>
    <row r="348" spans="1:6" x14ac:dyDescent="0.3">
      <c r="A348">
        <v>1134</v>
      </c>
      <c r="B348">
        <v>281</v>
      </c>
      <c r="C348" t="s">
        <v>23</v>
      </c>
      <c r="D348">
        <v>2400</v>
      </c>
      <c r="E348" t="s">
        <v>102</v>
      </c>
      <c r="F348">
        <v>8</v>
      </c>
    </row>
    <row r="349" spans="1:6" x14ac:dyDescent="0.3">
      <c r="A349">
        <v>1135</v>
      </c>
      <c r="B349">
        <v>281</v>
      </c>
      <c r="C349" t="s">
        <v>23</v>
      </c>
      <c r="D349">
        <v>2400</v>
      </c>
      <c r="E349" t="s">
        <v>102</v>
      </c>
      <c r="F349">
        <v>9</v>
      </c>
    </row>
    <row r="350" spans="1:6" x14ac:dyDescent="0.3">
      <c r="A350">
        <v>1136</v>
      </c>
      <c r="B350">
        <v>282</v>
      </c>
      <c r="C350" t="s">
        <v>23</v>
      </c>
      <c r="D350">
        <v>2800</v>
      </c>
      <c r="E350" t="s">
        <v>102</v>
      </c>
      <c r="F350">
        <v>3</v>
      </c>
    </row>
    <row r="351" spans="1:6" x14ac:dyDescent="0.3">
      <c r="A351">
        <v>1137</v>
      </c>
      <c r="B351">
        <v>284</v>
      </c>
      <c r="C351" t="s">
        <v>23</v>
      </c>
      <c r="D351">
        <v>2800</v>
      </c>
      <c r="E351" t="s">
        <v>102</v>
      </c>
      <c r="F351">
        <v>3</v>
      </c>
    </row>
    <row r="352" spans="1:6" x14ac:dyDescent="0.3">
      <c r="A352">
        <v>1138</v>
      </c>
      <c r="B352">
        <v>284</v>
      </c>
      <c r="C352" t="s">
        <v>23</v>
      </c>
      <c r="D352">
        <v>2400</v>
      </c>
      <c r="E352" t="s">
        <v>102</v>
      </c>
      <c r="F352">
        <v>4</v>
      </c>
    </row>
    <row r="353" spans="1:6" x14ac:dyDescent="0.3">
      <c r="A353">
        <v>1143</v>
      </c>
      <c r="B353">
        <v>285</v>
      </c>
      <c r="C353" t="s">
        <v>23</v>
      </c>
      <c r="D353">
        <v>2500</v>
      </c>
      <c r="E353" t="s">
        <v>102</v>
      </c>
      <c r="F353">
        <v>6</v>
      </c>
    </row>
    <row r="354" spans="1:6" x14ac:dyDescent="0.3">
      <c r="A354">
        <v>1144</v>
      </c>
      <c r="B354">
        <v>286</v>
      </c>
      <c r="C354" t="s">
        <v>23</v>
      </c>
      <c r="D354">
        <v>2800</v>
      </c>
      <c r="E354" t="s">
        <v>97</v>
      </c>
      <c r="F354">
        <v>3</v>
      </c>
    </row>
    <row r="355" spans="1:6" x14ac:dyDescent="0.3">
      <c r="A355">
        <v>1151</v>
      </c>
      <c r="B355">
        <v>286</v>
      </c>
      <c r="C355" t="s">
        <v>23</v>
      </c>
      <c r="D355">
        <v>2400</v>
      </c>
      <c r="E355" t="s">
        <v>102</v>
      </c>
      <c r="F355">
        <v>10</v>
      </c>
    </row>
    <row r="356" spans="1:6" x14ac:dyDescent="0.3">
      <c r="A356">
        <v>1152</v>
      </c>
      <c r="B356">
        <v>286</v>
      </c>
      <c r="C356" t="s">
        <v>23</v>
      </c>
      <c r="D356">
        <v>2800</v>
      </c>
      <c r="E356" t="s">
        <v>102</v>
      </c>
      <c r="F356">
        <v>11</v>
      </c>
    </row>
    <row r="357" spans="1:6" x14ac:dyDescent="0.3">
      <c r="A357">
        <v>1155</v>
      </c>
      <c r="B357">
        <v>287</v>
      </c>
      <c r="C357" t="s">
        <v>23</v>
      </c>
      <c r="D357">
        <v>2800</v>
      </c>
      <c r="E357" t="s">
        <v>97</v>
      </c>
      <c r="F357">
        <v>4</v>
      </c>
    </row>
    <row r="358" spans="1:6" x14ac:dyDescent="0.3">
      <c r="A358">
        <v>1156</v>
      </c>
      <c r="B358">
        <v>287</v>
      </c>
      <c r="C358" t="s">
        <v>23</v>
      </c>
      <c r="D358">
        <v>2400</v>
      </c>
      <c r="E358" t="s">
        <v>102</v>
      </c>
      <c r="F358">
        <v>5</v>
      </c>
    </row>
    <row r="359" spans="1:6" x14ac:dyDescent="0.3">
      <c r="A359">
        <v>1157</v>
      </c>
      <c r="B359">
        <v>287</v>
      </c>
      <c r="C359" t="s">
        <v>23</v>
      </c>
      <c r="D359">
        <v>2400</v>
      </c>
      <c r="E359" t="s">
        <v>102</v>
      </c>
      <c r="F359">
        <v>6</v>
      </c>
    </row>
    <row r="360" spans="1:6" x14ac:dyDescent="0.3">
      <c r="A360">
        <v>1159</v>
      </c>
      <c r="B360">
        <v>287</v>
      </c>
      <c r="C360" t="s">
        <v>23</v>
      </c>
      <c r="D360">
        <v>2400</v>
      </c>
      <c r="E360" t="s">
        <v>102</v>
      </c>
      <c r="F360">
        <v>8</v>
      </c>
    </row>
    <row r="361" spans="1:6" x14ac:dyDescent="0.3">
      <c r="A361">
        <v>1161</v>
      </c>
      <c r="B361">
        <v>288</v>
      </c>
      <c r="C361" t="s">
        <v>23</v>
      </c>
      <c r="D361">
        <v>2400</v>
      </c>
      <c r="E361" t="s">
        <v>102</v>
      </c>
      <c r="F361">
        <v>3</v>
      </c>
    </row>
    <row r="362" spans="1:6" x14ac:dyDescent="0.3">
      <c r="A362">
        <v>1165</v>
      </c>
      <c r="B362">
        <v>290</v>
      </c>
      <c r="C362" t="s">
        <v>23</v>
      </c>
      <c r="D362">
        <v>2800</v>
      </c>
      <c r="E362" t="s">
        <v>102</v>
      </c>
      <c r="F362">
        <v>3</v>
      </c>
    </row>
    <row r="363" spans="1:6" x14ac:dyDescent="0.3">
      <c r="A363">
        <v>1173</v>
      </c>
      <c r="B363">
        <v>291</v>
      </c>
      <c r="C363" t="s">
        <v>23</v>
      </c>
      <c r="D363">
        <v>2400</v>
      </c>
      <c r="E363" t="s">
        <v>102</v>
      </c>
      <c r="F363">
        <v>9</v>
      </c>
    </row>
    <row r="364" spans="1:6" x14ac:dyDescent="0.3">
      <c r="A364">
        <v>1175</v>
      </c>
      <c r="B364">
        <v>292</v>
      </c>
      <c r="C364" t="s">
        <v>23</v>
      </c>
      <c r="D364">
        <v>2400</v>
      </c>
      <c r="E364" t="s">
        <v>102</v>
      </c>
      <c r="F364">
        <v>4</v>
      </c>
    </row>
    <row r="365" spans="1:6" x14ac:dyDescent="0.3">
      <c r="A365">
        <v>1176</v>
      </c>
      <c r="B365">
        <v>292</v>
      </c>
      <c r="C365" t="s">
        <v>23</v>
      </c>
      <c r="D365">
        <v>2400</v>
      </c>
      <c r="E365" t="s">
        <v>102</v>
      </c>
      <c r="F365">
        <v>5</v>
      </c>
    </row>
    <row r="366" spans="1:6" x14ac:dyDescent="0.3">
      <c r="A366">
        <v>1179</v>
      </c>
      <c r="B366">
        <v>293</v>
      </c>
      <c r="C366" t="s">
        <v>23</v>
      </c>
      <c r="D366">
        <v>2400</v>
      </c>
      <c r="E366" t="s">
        <v>102</v>
      </c>
      <c r="F366">
        <v>4</v>
      </c>
    </row>
    <row r="367" spans="1:6" x14ac:dyDescent="0.3">
      <c r="A367">
        <v>1181</v>
      </c>
      <c r="B367">
        <v>293</v>
      </c>
      <c r="C367" t="s">
        <v>23</v>
      </c>
      <c r="D367">
        <v>2800</v>
      </c>
      <c r="E367" t="s">
        <v>97</v>
      </c>
      <c r="F367">
        <v>6</v>
      </c>
    </row>
    <row r="368" spans="1:6" x14ac:dyDescent="0.3">
      <c r="A368">
        <v>1184</v>
      </c>
      <c r="B368">
        <v>293</v>
      </c>
      <c r="C368" t="s">
        <v>23</v>
      </c>
      <c r="D368">
        <v>2400</v>
      </c>
      <c r="E368" t="s">
        <v>102</v>
      </c>
      <c r="F368">
        <v>9</v>
      </c>
    </row>
    <row r="369" spans="1:6" x14ac:dyDescent="0.3">
      <c r="A369">
        <v>1185</v>
      </c>
      <c r="B369">
        <v>293</v>
      </c>
      <c r="C369" t="s">
        <v>23</v>
      </c>
      <c r="D369">
        <v>2400</v>
      </c>
      <c r="E369" t="s">
        <v>102</v>
      </c>
      <c r="F369">
        <v>10</v>
      </c>
    </row>
    <row r="370" spans="1:6" x14ac:dyDescent="0.3">
      <c r="A370">
        <v>1187</v>
      </c>
      <c r="B370">
        <v>293</v>
      </c>
      <c r="C370" t="s">
        <v>23</v>
      </c>
      <c r="D370">
        <v>2800</v>
      </c>
      <c r="E370" t="s">
        <v>97</v>
      </c>
      <c r="F370">
        <v>12</v>
      </c>
    </row>
    <row r="371" spans="1:6" x14ac:dyDescent="0.3">
      <c r="A371">
        <v>1192</v>
      </c>
      <c r="B371">
        <v>295</v>
      </c>
      <c r="C371" t="s">
        <v>23</v>
      </c>
      <c r="D371">
        <v>2400</v>
      </c>
      <c r="E371" t="s">
        <v>102</v>
      </c>
      <c r="F371">
        <v>3</v>
      </c>
    </row>
    <row r="372" spans="1:6" x14ac:dyDescent="0.3">
      <c r="A372">
        <v>1196</v>
      </c>
      <c r="B372">
        <v>296</v>
      </c>
      <c r="C372" t="s">
        <v>23</v>
      </c>
      <c r="D372">
        <v>2400</v>
      </c>
      <c r="E372" t="s">
        <v>102</v>
      </c>
      <c r="F372">
        <v>5</v>
      </c>
    </row>
    <row r="373" spans="1:6" x14ac:dyDescent="0.3">
      <c r="A373">
        <v>1197</v>
      </c>
      <c r="B373">
        <v>296</v>
      </c>
      <c r="C373" t="s">
        <v>23</v>
      </c>
      <c r="D373">
        <v>2400</v>
      </c>
      <c r="E373" t="s">
        <v>102</v>
      </c>
      <c r="F373">
        <v>6</v>
      </c>
    </row>
    <row r="374" spans="1:6" x14ac:dyDescent="0.3">
      <c r="A374">
        <v>1198</v>
      </c>
      <c r="B374">
        <v>296</v>
      </c>
      <c r="C374" t="s">
        <v>23</v>
      </c>
      <c r="D374">
        <v>2400</v>
      </c>
      <c r="E374" t="s">
        <v>102</v>
      </c>
      <c r="F374">
        <v>7</v>
      </c>
    </row>
    <row r="375" spans="1:6" x14ac:dyDescent="0.3">
      <c r="A375">
        <v>1200</v>
      </c>
      <c r="B375">
        <v>297</v>
      </c>
      <c r="C375" t="s">
        <v>23</v>
      </c>
      <c r="D375">
        <v>2400</v>
      </c>
      <c r="E375" t="s">
        <v>102</v>
      </c>
      <c r="F375">
        <v>4</v>
      </c>
    </row>
    <row r="376" spans="1:6" x14ac:dyDescent="0.3">
      <c r="A376">
        <v>1203</v>
      </c>
      <c r="B376">
        <v>298</v>
      </c>
      <c r="C376" t="s">
        <v>23</v>
      </c>
      <c r="D376">
        <v>2400</v>
      </c>
      <c r="E376" t="s">
        <v>102</v>
      </c>
      <c r="F376">
        <v>3</v>
      </c>
    </row>
    <row r="377" spans="1:6" x14ac:dyDescent="0.3">
      <c r="A377">
        <v>1204</v>
      </c>
      <c r="B377">
        <v>298</v>
      </c>
      <c r="C377" t="s">
        <v>23</v>
      </c>
      <c r="D377">
        <v>2400</v>
      </c>
      <c r="E377" t="s">
        <v>102</v>
      </c>
      <c r="F377">
        <v>4</v>
      </c>
    </row>
    <row r="378" spans="1:6" x14ac:dyDescent="0.3">
      <c r="A378">
        <v>1209</v>
      </c>
      <c r="B378">
        <v>298</v>
      </c>
      <c r="C378" t="s">
        <v>23</v>
      </c>
      <c r="D378">
        <v>2800</v>
      </c>
      <c r="E378" t="s">
        <v>102</v>
      </c>
      <c r="F378">
        <v>9</v>
      </c>
    </row>
    <row r="379" spans="1:6" x14ac:dyDescent="0.3">
      <c r="A379">
        <v>1210</v>
      </c>
      <c r="B379">
        <v>299</v>
      </c>
      <c r="C379" t="s">
        <v>23</v>
      </c>
      <c r="D379">
        <v>2400</v>
      </c>
      <c r="E379" t="s">
        <v>102</v>
      </c>
      <c r="F379">
        <v>3</v>
      </c>
    </row>
    <row r="380" spans="1:6" x14ac:dyDescent="0.3">
      <c r="A380">
        <v>1211</v>
      </c>
      <c r="B380">
        <v>299</v>
      </c>
      <c r="C380" t="s">
        <v>23</v>
      </c>
      <c r="D380">
        <v>2800</v>
      </c>
      <c r="E380" t="s">
        <v>97</v>
      </c>
      <c r="F380">
        <v>4</v>
      </c>
    </row>
    <row r="381" spans="1:6" x14ac:dyDescent="0.3">
      <c r="A381">
        <v>1213</v>
      </c>
      <c r="B381">
        <v>299</v>
      </c>
      <c r="C381" t="s">
        <v>23</v>
      </c>
      <c r="D381">
        <v>2400</v>
      </c>
      <c r="E381" t="s">
        <v>102</v>
      </c>
      <c r="F381">
        <v>6</v>
      </c>
    </row>
    <row r="382" spans="1:6" x14ac:dyDescent="0.3">
      <c r="A382">
        <v>1214</v>
      </c>
      <c r="B382">
        <v>299</v>
      </c>
      <c r="C382" t="s">
        <v>23</v>
      </c>
      <c r="D382">
        <v>2400</v>
      </c>
      <c r="E382" t="s">
        <v>102</v>
      </c>
      <c r="F382">
        <v>7</v>
      </c>
    </row>
    <row r="383" spans="1:6" x14ac:dyDescent="0.3">
      <c r="A383">
        <v>1219</v>
      </c>
      <c r="B383">
        <v>301</v>
      </c>
      <c r="C383" t="s">
        <v>23</v>
      </c>
      <c r="D383">
        <v>2400</v>
      </c>
      <c r="E383" t="s">
        <v>102</v>
      </c>
      <c r="F383">
        <v>3</v>
      </c>
    </row>
    <row r="384" spans="1:6" x14ac:dyDescent="0.3">
      <c r="A384">
        <v>1220</v>
      </c>
      <c r="B384">
        <v>301</v>
      </c>
      <c r="C384" t="s">
        <v>23</v>
      </c>
      <c r="D384">
        <v>2800</v>
      </c>
      <c r="E384" t="s">
        <v>97</v>
      </c>
      <c r="F384">
        <v>4</v>
      </c>
    </row>
    <row r="385" spans="1:6" x14ac:dyDescent="0.3">
      <c r="A385">
        <v>1221</v>
      </c>
      <c r="B385">
        <v>301</v>
      </c>
      <c r="C385" t="s">
        <v>23</v>
      </c>
      <c r="D385">
        <v>2800</v>
      </c>
      <c r="E385" t="s">
        <v>97</v>
      </c>
      <c r="F385">
        <v>5</v>
      </c>
    </row>
    <row r="386" spans="1:6" x14ac:dyDescent="0.3">
      <c r="A386">
        <v>1222</v>
      </c>
      <c r="B386">
        <v>301</v>
      </c>
      <c r="C386" t="s">
        <v>23</v>
      </c>
      <c r="D386">
        <v>2800</v>
      </c>
      <c r="E386" t="s">
        <v>102</v>
      </c>
      <c r="F386">
        <v>6</v>
      </c>
    </row>
    <row r="387" spans="1:6" x14ac:dyDescent="0.3">
      <c r="A387">
        <v>1223</v>
      </c>
      <c r="B387">
        <v>301</v>
      </c>
      <c r="C387" t="s">
        <v>23</v>
      </c>
      <c r="D387">
        <v>2400</v>
      </c>
      <c r="E387" t="s">
        <v>102</v>
      </c>
      <c r="F387">
        <v>7</v>
      </c>
    </row>
    <row r="388" spans="1:6" x14ac:dyDescent="0.3">
      <c r="A388">
        <v>1224</v>
      </c>
      <c r="B388">
        <v>301</v>
      </c>
      <c r="C388" t="s">
        <v>23</v>
      </c>
      <c r="D388">
        <v>2400</v>
      </c>
      <c r="E388" t="s">
        <v>102</v>
      </c>
      <c r="F388">
        <v>8</v>
      </c>
    </row>
    <row r="389" spans="1:6" x14ac:dyDescent="0.3">
      <c r="A389">
        <v>1226</v>
      </c>
      <c r="B389">
        <v>302</v>
      </c>
      <c r="C389" t="s">
        <v>23</v>
      </c>
      <c r="D389">
        <v>2400</v>
      </c>
      <c r="E389" t="s">
        <v>102</v>
      </c>
      <c r="F389">
        <v>3</v>
      </c>
    </row>
    <row r="390" spans="1:6" x14ac:dyDescent="0.3">
      <c r="A390">
        <v>1227</v>
      </c>
      <c r="B390">
        <v>302</v>
      </c>
      <c r="C390" t="s">
        <v>23</v>
      </c>
      <c r="D390">
        <v>2400</v>
      </c>
      <c r="E390" t="s">
        <v>102</v>
      </c>
      <c r="F390">
        <v>4</v>
      </c>
    </row>
    <row r="391" spans="1:6" x14ac:dyDescent="0.3">
      <c r="A391">
        <v>1232</v>
      </c>
      <c r="B391">
        <v>302</v>
      </c>
      <c r="C391" t="s">
        <v>23</v>
      </c>
      <c r="D391">
        <v>2400</v>
      </c>
      <c r="E391" t="s">
        <v>97</v>
      </c>
      <c r="F391">
        <v>9</v>
      </c>
    </row>
    <row r="392" spans="1:6" x14ac:dyDescent="0.3">
      <c r="A392">
        <v>1233</v>
      </c>
      <c r="B392">
        <v>302</v>
      </c>
      <c r="C392" t="s">
        <v>23</v>
      </c>
      <c r="D392">
        <v>2800</v>
      </c>
      <c r="E392" t="s">
        <v>102</v>
      </c>
      <c r="F392">
        <v>10</v>
      </c>
    </row>
    <row r="393" spans="1:6" x14ac:dyDescent="0.3">
      <c r="A393">
        <v>1234</v>
      </c>
      <c r="B393">
        <v>302</v>
      </c>
      <c r="C393" t="s">
        <v>23</v>
      </c>
      <c r="D393">
        <v>2800</v>
      </c>
      <c r="E393" t="s">
        <v>97</v>
      </c>
      <c r="F393">
        <v>11</v>
      </c>
    </row>
    <row r="394" spans="1:6" x14ac:dyDescent="0.3">
      <c r="A394">
        <v>1237</v>
      </c>
      <c r="B394">
        <v>303</v>
      </c>
      <c r="C394" t="s">
        <v>23</v>
      </c>
      <c r="D394">
        <v>2400</v>
      </c>
      <c r="E394" t="s">
        <v>102</v>
      </c>
      <c r="F394">
        <v>3</v>
      </c>
    </row>
    <row r="395" spans="1:6" x14ac:dyDescent="0.3">
      <c r="A395">
        <v>1243</v>
      </c>
      <c r="B395">
        <v>303</v>
      </c>
      <c r="C395" t="s">
        <v>23</v>
      </c>
      <c r="D395">
        <v>2800</v>
      </c>
      <c r="E395" t="s">
        <v>102</v>
      </c>
      <c r="F395">
        <v>9</v>
      </c>
    </row>
    <row r="396" spans="1:6" x14ac:dyDescent="0.3">
      <c r="A396">
        <v>1246</v>
      </c>
      <c r="B396">
        <v>304</v>
      </c>
      <c r="C396" t="s">
        <v>23</v>
      </c>
      <c r="D396">
        <v>2400</v>
      </c>
      <c r="E396" t="s">
        <v>102</v>
      </c>
      <c r="F396">
        <v>3</v>
      </c>
    </row>
    <row r="397" spans="1:6" x14ac:dyDescent="0.3">
      <c r="A397">
        <v>1251</v>
      </c>
      <c r="B397">
        <v>305</v>
      </c>
      <c r="C397" t="s">
        <v>23</v>
      </c>
      <c r="D397">
        <v>2400</v>
      </c>
      <c r="E397" t="s">
        <v>102</v>
      </c>
      <c r="F397">
        <v>7</v>
      </c>
    </row>
    <row r="398" spans="1:6" x14ac:dyDescent="0.3">
      <c r="A398">
        <v>1253</v>
      </c>
      <c r="B398">
        <v>305</v>
      </c>
      <c r="C398" t="s">
        <v>23</v>
      </c>
      <c r="D398">
        <v>2800</v>
      </c>
      <c r="E398" t="s">
        <v>97</v>
      </c>
      <c r="F398">
        <v>9</v>
      </c>
    </row>
    <row r="399" spans="1:6" x14ac:dyDescent="0.3">
      <c r="A399">
        <v>1263</v>
      </c>
      <c r="B399">
        <v>308</v>
      </c>
      <c r="C399" t="s">
        <v>23</v>
      </c>
      <c r="D399">
        <v>2800</v>
      </c>
      <c r="E399" t="s">
        <v>97</v>
      </c>
      <c r="F399">
        <v>3</v>
      </c>
    </row>
    <row r="400" spans="1:6" x14ac:dyDescent="0.3">
      <c r="A400">
        <v>1269</v>
      </c>
      <c r="B400">
        <v>308</v>
      </c>
      <c r="C400" t="s">
        <v>23</v>
      </c>
      <c r="D400">
        <v>2400</v>
      </c>
      <c r="E400" t="s">
        <v>102</v>
      </c>
      <c r="F400">
        <v>9</v>
      </c>
    </row>
    <row r="401" spans="1:6" x14ac:dyDescent="0.3">
      <c r="A401">
        <v>1273</v>
      </c>
      <c r="B401">
        <v>309</v>
      </c>
      <c r="C401" t="s">
        <v>23</v>
      </c>
      <c r="D401">
        <v>2800</v>
      </c>
      <c r="E401" t="s">
        <v>97</v>
      </c>
      <c r="F401">
        <v>5</v>
      </c>
    </row>
    <row r="402" spans="1:6" x14ac:dyDescent="0.3">
      <c r="A402">
        <v>1276</v>
      </c>
      <c r="B402">
        <v>309</v>
      </c>
      <c r="C402" t="s">
        <v>23</v>
      </c>
      <c r="D402">
        <v>2400</v>
      </c>
      <c r="E402" t="s">
        <v>102</v>
      </c>
      <c r="F402">
        <v>8</v>
      </c>
    </row>
    <row r="403" spans="1:6" x14ac:dyDescent="0.3">
      <c r="A403">
        <v>1277</v>
      </c>
      <c r="B403">
        <v>309</v>
      </c>
      <c r="C403" t="s">
        <v>23</v>
      </c>
      <c r="D403">
        <v>2800</v>
      </c>
      <c r="E403" t="s">
        <v>97</v>
      </c>
      <c r="F403">
        <v>9</v>
      </c>
    </row>
    <row r="404" spans="1:6" x14ac:dyDescent="0.3">
      <c r="A404">
        <v>1281</v>
      </c>
      <c r="B404">
        <v>309</v>
      </c>
      <c r="C404" t="s">
        <v>23</v>
      </c>
      <c r="D404">
        <v>2800</v>
      </c>
      <c r="E404" t="s">
        <v>102</v>
      </c>
      <c r="F404">
        <v>13</v>
      </c>
    </row>
    <row r="405" spans="1:6" x14ac:dyDescent="0.3">
      <c r="A405">
        <v>1285</v>
      </c>
      <c r="B405">
        <v>309</v>
      </c>
      <c r="C405" t="s">
        <v>23</v>
      </c>
      <c r="D405">
        <v>2400</v>
      </c>
      <c r="E405" t="s">
        <v>102</v>
      </c>
      <c r="F405">
        <v>17</v>
      </c>
    </row>
    <row r="406" spans="1:6" x14ac:dyDescent="0.3">
      <c r="A406">
        <v>1287</v>
      </c>
      <c r="B406">
        <v>309</v>
      </c>
      <c r="C406" t="s">
        <v>23</v>
      </c>
      <c r="D406">
        <v>2800</v>
      </c>
      <c r="E406" t="s">
        <v>97</v>
      </c>
      <c r="F406">
        <v>19</v>
      </c>
    </row>
    <row r="407" spans="1:6" x14ac:dyDescent="0.3">
      <c r="A407">
        <v>1289</v>
      </c>
      <c r="B407">
        <v>309</v>
      </c>
      <c r="C407" t="s">
        <v>23</v>
      </c>
      <c r="D407">
        <v>2800</v>
      </c>
      <c r="E407" t="s">
        <v>97</v>
      </c>
      <c r="F407">
        <v>21</v>
      </c>
    </row>
    <row r="408" spans="1:6" x14ac:dyDescent="0.3">
      <c r="A408">
        <v>1292</v>
      </c>
      <c r="B408">
        <v>1</v>
      </c>
      <c r="C408" t="s">
        <v>23</v>
      </c>
      <c r="D408">
        <v>1800</v>
      </c>
      <c r="E408" t="s">
        <v>97</v>
      </c>
      <c r="F408">
        <v>5</v>
      </c>
    </row>
    <row r="409" spans="1:6" x14ac:dyDescent="0.3">
      <c r="A409">
        <v>1293</v>
      </c>
      <c r="B409">
        <v>1</v>
      </c>
      <c r="C409" t="s">
        <v>23</v>
      </c>
      <c r="D409">
        <v>1800</v>
      </c>
      <c r="E409" t="s">
        <v>102</v>
      </c>
      <c r="F409">
        <v>6</v>
      </c>
    </row>
    <row r="410" spans="1:6" x14ac:dyDescent="0.3">
      <c r="A410">
        <v>12</v>
      </c>
      <c r="B410">
        <v>3</v>
      </c>
      <c r="C410" t="s">
        <v>24</v>
      </c>
      <c r="D410">
        <v>1500</v>
      </c>
      <c r="E410" t="s">
        <v>97</v>
      </c>
      <c r="F410">
        <v>8</v>
      </c>
    </row>
    <row r="411" spans="1:6" x14ac:dyDescent="0.3">
      <c r="A411">
        <v>19</v>
      </c>
      <c r="B411">
        <v>6</v>
      </c>
      <c r="C411" t="s">
        <v>29</v>
      </c>
      <c r="D411">
        <v>2300</v>
      </c>
      <c r="E411" t="s">
        <v>97</v>
      </c>
      <c r="F411">
        <v>8</v>
      </c>
    </row>
    <row r="412" spans="1:6" x14ac:dyDescent="0.3">
      <c r="A412">
        <v>25</v>
      </c>
      <c r="B412">
        <v>7</v>
      </c>
      <c r="C412" t="s">
        <v>29</v>
      </c>
      <c r="D412">
        <v>2300</v>
      </c>
      <c r="E412" t="s">
        <v>102</v>
      </c>
      <c r="F412">
        <v>8</v>
      </c>
    </row>
    <row r="413" spans="1:6" x14ac:dyDescent="0.3">
      <c r="A413">
        <v>26</v>
      </c>
      <c r="B413">
        <v>7</v>
      </c>
      <c r="C413" t="s">
        <v>31</v>
      </c>
      <c r="D413">
        <v>1400</v>
      </c>
      <c r="E413" t="s">
        <v>102</v>
      </c>
      <c r="F413">
        <v>9</v>
      </c>
    </row>
    <row r="414" spans="1:6" x14ac:dyDescent="0.3">
      <c r="A414">
        <v>32</v>
      </c>
      <c r="B414">
        <v>8</v>
      </c>
      <c r="C414" t="s">
        <v>429</v>
      </c>
      <c r="D414">
        <v>2100</v>
      </c>
      <c r="E414" t="s">
        <v>102</v>
      </c>
      <c r="F414">
        <v>8</v>
      </c>
    </row>
    <row r="415" spans="1:6" x14ac:dyDescent="0.3">
      <c r="A415">
        <v>34</v>
      </c>
      <c r="B415">
        <v>8</v>
      </c>
      <c r="C415" t="s">
        <v>430</v>
      </c>
      <c r="D415">
        <v>900</v>
      </c>
      <c r="E415" t="s">
        <v>97</v>
      </c>
      <c r="F415">
        <v>10</v>
      </c>
    </row>
    <row r="416" spans="1:6" x14ac:dyDescent="0.3">
      <c r="A416">
        <v>36</v>
      </c>
      <c r="B416">
        <v>8</v>
      </c>
      <c r="C416" t="s">
        <v>31</v>
      </c>
      <c r="D416">
        <v>1400</v>
      </c>
      <c r="E416" t="s">
        <v>97</v>
      </c>
      <c r="F416">
        <v>12</v>
      </c>
    </row>
    <row r="417" spans="1:6" x14ac:dyDescent="0.3">
      <c r="A417">
        <v>42</v>
      </c>
      <c r="B417">
        <v>9</v>
      </c>
      <c r="C417" t="s">
        <v>430</v>
      </c>
      <c r="D417">
        <v>900</v>
      </c>
      <c r="E417" t="s">
        <v>97</v>
      </c>
      <c r="F417">
        <v>8</v>
      </c>
    </row>
    <row r="418" spans="1:6" x14ac:dyDescent="0.3">
      <c r="A418">
        <v>89</v>
      </c>
      <c r="B418">
        <v>20</v>
      </c>
      <c r="C418" t="s">
        <v>22</v>
      </c>
      <c r="D418">
        <v>1000</v>
      </c>
      <c r="E418" t="s">
        <v>102</v>
      </c>
      <c r="F418">
        <v>8</v>
      </c>
    </row>
    <row r="419" spans="1:6" x14ac:dyDescent="0.3">
      <c r="A419">
        <v>97</v>
      </c>
      <c r="B419">
        <v>21</v>
      </c>
      <c r="C419" t="s">
        <v>22</v>
      </c>
      <c r="D419">
        <v>1000</v>
      </c>
      <c r="E419" t="s">
        <v>97</v>
      </c>
      <c r="F419">
        <v>8</v>
      </c>
    </row>
    <row r="420" spans="1:6" x14ac:dyDescent="0.3">
      <c r="A420">
        <v>127</v>
      </c>
      <c r="B420">
        <v>27</v>
      </c>
      <c r="C420" t="s">
        <v>33</v>
      </c>
      <c r="D420">
        <v>1100</v>
      </c>
      <c r="E420" t="s">
        <v>102</v>
      </c>
      <c r="F420">
        <v>8</v>
      </c>
    </row>
    <row r="421" spans="1:6" x14ac:dyDescent="0.3">
      <c r="A421">
        <v>128</v>
      </c>
      <c r="B421">
        <v>27</v>
      </c>
      <c r="C421" t="s">
        <v>431</v>
      </c>
      <c r="D421">
        <v>1000</v>
      </c>
      <c r="E421" t="s">
        <v>102</v>
      </c>
      <c r="F421">
        <v>9</v>
      </c>
    </row>
    <row r="422" spans="1:6" x14ac:dyDescent="0.3">
      <c r="A422">
        <v>157</v>
      </c>
      <c r="B422">
        <v>32</v>
      </c>
      <c r="C422" t="s">
        <v>432</v>
      </c>
      <c r="D422">
        <v>23000</v>
      </c>
      <c r="E422" t="s">
        <v>97</v>
      </c>
      <c r="F422">
        <v>9</v>
      </c>
    </row>
    <row r="423" spans="1:6" x14ac:dyDescent="0.3">
      <c r="A423">
        <v>164</v>
      </c>
      <c r="B423">
        <v>33</v>
      </c>
      <c r="C423" t="s">
        <v>430</v>
      </c>
      <c r="D423">
        <v>1000</v>
      </c>
      <c r="E423" t="s">
        <v>97</v>
      </c>
      <c r="F423">
        <v>8</v>
      </c>
    </row>
    <row r="424" spans="1:6" x14ac:dyDescent="0.3">
      <c r="A424">
        <v>184</v>
      </c>
      <c r="B424">
        <v>39</v>
      </c>
      <c r="C424" t="s">
        <v>22</v>
      </c>
      <c r="D424">
        <v>1100</v>
      </c>
      <c r="E424" t="s">
        <v>102</v>
      </c>
      <c r="F424">
        <v>8</v>
      </c>
    </row>
    <row r="425" spans="1:6" x14ac:dyDescent="0.3">
      <c r="A425">
        <v>185</v>
      </c>
      <c r="B425">
        <v>39</v>
      </c>
      <c r="C425" t="s">
        <v>36</v>
      </c>
      <c r="D425">
        <v>1100</v>
      </c>
      <c r="E425" t="s">
        <v>102</v>
      </c>
      <c r="F425">
        <v>9</v>
      </c>
    </row>
    <row r="426" spans="1:6" x14ac:dyDescent="0.3">
      <c r="A426">
        <v>215</v>
      </c>
      <c r="B426">
        <v>45</v>
      </c>
      <c r="C426" t="s">
        <v>29</v>
      </c>
      <c r="D426">
        <v>2000</v>
      </c>
      <c r="E426" t="s">
        <v>97</v>
      </c>
      <c r="F426">
        <v>10</v>
      </c>
    </row>
    <row r="427" spans="1:6" x14ac:dyDescent="0.3">
      <c r="A427">
        <v>237</v>
      </c>
      <c r="B427">
        <v>51</v>
      </c>
      <c r="C427" t="s">
        <v>429</v>
      </c>
      <c r="D427">
        <v>2300</v>
      </c>
      <c r="E427" t="s">
        <v>97</v>
      </c>
      <c r="F427">
        <v>8</v>
      </c>
    </row>
    <row r="428" spans="1:6" x14ac:dyDescent="0.3">
      <c r="A428">
        <v>239</v>
      </c>
      <c r="B428">
        <v>51</v>
      </c>
      <c r="C428" t="s">
        <v>429</v>
      </c>
      <c r="D428">
        <v>2300</v>
      </c>
      <c r="E428" t="s">
        <v>97</v>
      </c>
      <c r="F428">
        <v>10</v>
      </c>
    </row>
    <row r="429" spans="1:6" x14ac:dyDescent="0.3">
      <c r="A429">
        <v>247</v>
      </c>
      <c r="B429">
        <v>53</v>
      </c>
      <c r="C429" t="s">
        <v>30</v>
      </c>
      <c r="D429">
        <v>1000</v>
      </c>
      <c r="E429" t="s">
        <v>97</v>
      </c>
      <c r="F429">
        <v>8</v>
      </c>
    </row>
    <row r="430" spans="1:6" x14ac:dyDescent="0.3">
      <c r="A430">
        <v>248</v>
      </c>
      <c r="B430">
        <v>53</v>
      </c>
      <c r="C430" t="s">
        <v>22</v>
      </c>
      <c r="D430">
        <v>1000</v>
      </c>
      <c r="E430" t="s">
        <v>102</v>
      </c>
      <c r="F430">
        <v>9</v>
      </c>
    </row>
    <row r="431" spans="1:6" x14ac:dyDescent="0.3">
      <c r="A431">
        <v>249</v>
      </c>
      <c r="B431">
        <v>53</v>
      </c>
      <c r="C431" t="s">
        <v>22</v>
      </c>
      <c r="D431">
        <v>1100</v>
      </c>
      <c r="E431" t="s">
        <v>97</v>
      </c>
      <c r="F431">
        <v>10</v>
      </c>
    </row>
    <row r="432" spans="1:6" x14ac:dyDescent="0.3">
      <c r="A432">
        <v>250</v>
      </c>
      <c r="B432">
        <v>53</v>
      </c>
      <c r="C432" t="s">
        <v>46</v>
      </c>
      <c r="D432">
        <v>700</v>
      </c>
      <c r="E432" t="s">
        <v>102</v>
      </c>
      <c r="F432">
        <v>11</v>
      </c>
    </row>
    <row r="433" spans="1:6" x14ac:dyDescent="0.3">
      <c r="A433">
        <v>251</v>
      </c>
      <c r="B433">
        <v>53</v>
      </c>
      <c r="C433" t="s">
        <v>433</v>
      </c>
      <c r="D433">
        <v>9800</v>
      </c>
      <c r="E433" t="s">
        <v>97</v>
      </c>
      <c r="F433">
        <v>12</v>
      </c>
    </row>
    <row r="434" spans="1:6" x14ac:dyDescent="0.3">
      <c r="A434">
        <v>256</v>
      </c>
      <c r="B434">
        <v>54</v>
      </c>
      <c r="C434" t="s">
        <v>36</v>
      </c>
      <c r="D434">
        <v>1100</v>
      </c>
      <c r="E434" t="s">
        <v>102</v>
      </c>
      <c r="F434">
        <v>8</v>
      </c>
    </row>
    <row r="435" spans="1:6" x14ac:dyDescent="0.3">
      <c r="A435">
        <v>257</v>
      </c>
      <c r="B435">
        <v>54</v>
      </c>
      <c r="C435" t="s">
        <v>432</v>
      </c>
      <c r="D435">
        <v>28500</v>
      </c>
      <c r="E435" t="s">
        <v>102</v>
      </c>
      <c r="F435">
        <v>9</v>
      </c>
    </row>
    <row r="436" spans="1:6" x14ac:dyDescent="0.3">
      <c r="A436">
        <v>258</v>
      </c>
      <c r="B436">
        <v>54</v>
      </c>
      <c r="C436" t="s">
        <v>22</v>
      </c>
      <c r="D436">
        <v>1100</v>
      </c>
      <c r="E436" t="s">
        <v>102</v>
      </c>
      <c r="F436">
        <v>10</v>
      </c>
    </row>
    <row r="437" spans="1:6" x14ac:dyDescent="0.3">
      <c r="A437">
        <v>268</v>
      </c>
      <c r="B437">
        <v>56</v>
      </c>
      <c r="C437" t="s">
        <v>22</v>
      </c>
      <c r="D437">
        <v>1100</v>
      </c>
      <c r="E437" t="s">
        <v>102</v>
      </c>
      <c r="F437">
        <v>9</v>
      </c>
    </row>
    <row r="438" spans="1:6" x14ac:dyDescent="0.3">
      <c r="A438">
        <v>269</v>
      </c>
      <c r="B438">
        <v>56</v>
      </c>
      <c r="C438" t="s">
        <v>434</v>
      </c>
      <c r="D438">
        <v>1100</v>
      </c>
      <c r="E438" t="s">
        <v>102</v>
      </c>
      <c r="F438">
        <v>10</v>
      </c>
    </row>
    <row r="439" spans="1:6" x14ac:dyDescent="0.3">
      <c r="A439">
        <v>270</v>
      </c>
      <c r="B439">
        <v>56</v>
      </c>
      <c r="C439" t="s">
        <v>22</v>
      </c>
      <c r="D439">
        <v>1100</v>
      </c>
      <c r="E439" t="s">
        <v>102</v>
      </c>
      <c r="F439">
        <v>11</v>
      </c>
    </row>
    <row r="440" spans="1:6" x14ac:dyDescent="0.3">
      <c r="A440">
        <v>271</v>
      </c>
      <c r="B440">
        <v>56</v>
      </c>
      <c r="C440" t="s">
        <v>435</v>
      </c>
      <c r="D440">
        <v>29000</v>
      </c>
      <c r="E440" t="s">
        <v>97</v>
      </c>
      <c r="F440">
        <v>12</v>
      </c>
    </row>
    <row r="441" spans="1:6" x14ac:dyDescent="0.3">
      <c r="A441">
        <v>272</v>
      </c>
      <c r="B441">
        <v>56</v>
      </c>
      <c r="C441" t="s">
        <v>40</v>
      </c>
      <c r="D441">
        <v>2400</v>
      </c>
      <c r="E441" t="s">
        <v>97</v>
      </c>
      <c r="F441">
        <v>13</v>
      </c>
    </row>
    <row r="442" spans="1:6" x14ac:dyDescent="0.3">
      <c r="A442">
        <v>279</v>
      </c>
      <c r="B442">
        <v>57</v>
      </c>
      <c r="C442" t="s">
        <v>22</v>
      </c>
      <c r="D442">
        <v>1000</v>
      </c>
      <c r="E442" t="s">
        <v>102</v>
      </c>
      <c r="F442">
        <v>10</v>
      </c>
    </row>
    <row r="443" spans="1:6" x14ac:dyDescent="0.3">
      <c r="A443">
        <v>281</v>
      </c>
      <c r="B443">
        <v>57</v>
      </c>
      <c r="C443" t="s">
        <v>436</v>
      </c>
      <c r="D443">
        <v>1100</v>
      </c>
      <c r="E443" t="s">
        <v>102</v>
      </c>
      <c r="F443">
        <v>12</v>
      </c>
    </row>
    <row r="444" spans="1:6" x14ac:dyDescent="0.3">
      <c r="A444">
        <v>309</v>
      </c>
      <c r="B444">
        <v>63</v>
      </c>
      <c r="C444" t="s">
        <v>36</v>
      </c>
      <c r="D444">
        <v>1100</v>
      </c>
      <c r="E444" t="s">
        <v>102</v>
      </c>
      <c r="F444">
        <v>10</v>
      </c>
    </row>
    <row r="445" spans="1:6" x14ac:dyDescent="0.3">
      <c r="A445">
        <v>310</v>
      </c>
      <c r="B445">
        <v>63</v>
      </c>
      <c r="C445" t="s">
        <v>22</v>
      </c>
      <c r="D445">
        <v>1100</v>
      </c>
      <c r="E445" t="s">
        <v>97</v>
      </c>
      <c r="F445">
        <v>11</v>
      </c>
    </row>
    <row r="446" spans="1:6" x14ac:dyDescent="0.3">
      <c r="A446">
        <v>311</v>
      </c>
      <c r="B446">
        <v>63</v>
      </c>
      <c r="C446" t="s">
        <v>437</v>
      </c>
      <c r="D446">
        <v>14000</v>
      </c>
      <c r="E446" t="s">
        <v>97</v>
      </c>
      <c r="F446">
        <v>12</v>
      </c>
    </row>
    <row r="447" spans="1:6" x14ac:dyDescent="0.3">
      <c r="A447">
        <v>321</v>
      </c>
      <c r="B447">
        <v>65</v>
      </c>
      <c r="C447" t="s">
        <v>22</v>
      </c>
      <c r="D447">
        <v>1100</v>
      </c>
      <c r="E447" t="s">
        <v>97</v>
      </c>
      <c r="F447">
        <v>8</v>
      </c>
    </row>
    <row r="448" spans="1:6" x14ac:dyDescent="0.3">
      <c r="A448">
        <v>323</v>
      </c>
      <c r="B448">
        <v>65</v>
      </c>
      <c r="C448" t="s">
        <v>24</v>
      </c>
      <c r="D448">
        <v>2000</v>
      </c>
      <c r="E448" t="s">
        <v>97</v>
      </c>
      <c r="F448">
        <v>10</v>
      </c>
    </row>
    <row r="449" spans="1:6" x14ac:dyDescent="0.3">
      <c r="A449">
        <v>324</v>
      </c>
      <c r="B449">
        <v>65</v>
      </c>
      <c r="C449" t="s">
        <v>46</v>
      </c>
      <c r="D449">
        <v>700</v>
      </c>
      <c r="E449" t="s">
        <v>102</v>
      </c>
      <c r="F449">
        <v>11</v>
      </c>
    </row>
    <row r="450" spans="1:6" x14ac:dyDescent="0.3">
      <c r="A450">
        <v>325</v>
      </c>
      <c r="B450">
        <v>65</v>
      </c>
      <c r="C450" t="s">
        <v>438</v>
      </c>
      <c r="D450">
        <v>700</v>
      </c>
      <c r="E450" t="s">
        <v>102</v>
      </c>
      <c r="F450">
        <v>12</v>
      </c>
    </row>
    <row r="451" spans="1:6" x14ac:dyDescent="0.3">
      <c r="A451">
        <v>341</v>
      </c>
      <c r="B451">
        <v>68</v>
      </c>
      <c r="C451" t="s">
        <v>41</v>
      </c>
      <c r="D451">
        <v>1100</v>
      </c>
      <c r="E451" t="s">
        <v>102</v>
      </c>
      <c r="F451">
        <v>8</v>
      </c>
    </row>
    <row r="452" spans="1:6" x14ac:dyDescent="0.3">
      <c r="A452">
        <v>349</v>
      </c>
      <c r="B452">
        <v>69</v>
      </c>
      <c r="C452" t="s">
        <v>36</v>
      </c>
      <c r="D452">
        <v>1000</v>
      </c>
      <c r="E452" t="s">
        <v>97</v>
      </c>
      <c r="F452">
        <v>8</v>
      </c>
    </row>
    <row r="453" spans="1:6" x14ac:dyDescent="0.3">
      <c r="A453">
        <v>350</v>
      </c>
      <c r="B453">
        <v>69</v>
      </c>
      <c r="C453" t="s">
        <v>24</v>
      </c>
      <c r="D453">
        <v>2000</v>
      </c>
      <c r="E453" t="s">
        <v>97</v>
      </c>
      <c r="F453">
        <v>9</v>
      </c>
    </row>
    <row r="454" spans="1:6" x14ac:dyDescent="0.3">
      <c r="A454">
        <v>351</v>
      </c>
      <c r="B454">
        <v>69</v>
      </c>
      <c r="C454" t="s">
        <v>22</v>
      </c>
      <c r="D454">
        <v>1100</v>
      </c>
      <c r="E454" t="s">
        <v>97</v>
      </c>
      <c r="F454">
        <v>10</v>
      </c>
    </row>
    <row r="455" spans="1:6" x14ac:dyDescent="0.3">
      <c r="A455">
        <v>371</v>
      </c>
      <c r="B455">
        <v>74</v>
      </c>
      <c r="C455" t="s">
        <v>439</v>
      </c>
      <c r="D455">
        <v>3000</v>
      </c>
      <c r="E455" t="s">
        <v>97</v>
      </c>
      <c r="F455">
        <v>8</v>
      </c>
    </row>
    <row r="456" spans="1:6" x14ac:dyDescent="0.3">
      <c r="A456">
        <v>372</v>
      </c>
      <c r="B456">
        <v>74</v>
      </c>
      <c r="C456" t="s">
        <v>440</v>
      </c>
      <c r="D456">
        <v>27000</v>
      </c>
      <c r="E456" t="s">
        <v>97</v>
      </c>
      <c r="F456">
        <v>9</v>
      </c>
    </row>
    <row r="457" spans="1:6" x14ac:dyDescent="0.3">
      <c r="A457">
        <v>373</v>
      </c>
      <c r="B457">
        <v>74</v>
      </c>
      <c r="C457" t="s">
        <v>29</v>
      </c>
      <c r="D457">
        <v>2000</v>
      </c>
      <c r="E457" t="s">
        <v>97</v>
      </c>
      <c r="F457">
        <v>10</v>
      </c>
    </row>
    <row r="458" spans="1:6" x14ac:dyDescent="0.3">
      <c r="A458">
        <v>374</v>
      </c>
      <c r="B458">
        <v>74</v>
      </c>
      <c r="C458" t="s">
        <v>22</v>
      </c>
      <c r="D458">
        <v>1100</v>
      </c>
      <c r="E458" t="s">
        <v>97</v>
      </c>
      <c r="F458">
        <v>11</v>
      </c>
    </row>
    <row r="459" spans="1:6" x14ac:dyDescent="0.3">
      <c r="A459">
        <v>380</v>
      </c>
      <c r="B459">
        <v>75</v>
      </c>
      <c r="C459" t="s">
        <v>41</v>
      </c>
      <c r="D459">
        <v>1000</v>
      </c>
      <c r="E459" t="s">
        <v>97</v>
      </c>
      <c r="F459">
        <v>8</v>
      </c>
    </row>
    <row r="460" spans="1:6" x14ac:dyDescent="0.3">
      <c r="A460">
        <v>381</v>
      </c>
      <c r="B460">
        <v>75</v>
      </c>
      <c r="C460" t="s">
        <v>441</v>
      </c>
      <c r="D460">
        <v>3000</v>
      </c>
      <c r="E460" t="s">
        <v>97</v>
      </c>
      <c r="F460">
        <v>9</v>
      </c>
    </row>
    <row r="461" spans="1:6" x14ac:dyDescent="0.3">
      <c r="A461">
        <v>382</v>
      </c>
      <c r="B461">
        <v>75</v>
      </c>
      <c r="C461" t="s">
        <v>436</v>
      </c>
      <c r="D461">
        <v>1100</v>
      </c>
      <c r="E461" t="s">
        <v>97</v>
      </c>
      <c r="F461">
        <v>10</v>
      </c>
    </row>
    <row r="462" spans="1:6" x14ac:dyDescent="0.3">
      <c r="A462">
        <v>383</v>
      </c>
      <c r="B462">
        <v>75</v>
      </c>
      <c r="C462" t="s">
        <v>41</v>
      </c>
      <c r="D462">
        <v>1100</v>
      </c>
      <c r="E462" t="s">
        <v>97</v>
      </c>
      <c r="F462">
        <v>11</v>
      </c>
    </row>
    <row r="463" spans="1:6" x14ac:dyDescent="0.3">
      <c r="A463">
        <v>384</v>
      </c>
      <c r="B463">
        <v>75</v>
      </c>
      <c r="C463" t="s">
        <v>41</v>
      </c>
      <c r="D463">
        <v>1100</v>
      </c>
      <c r="E463" t="s">
        <v>102</v>
      </c>
      <c r="F463">
        <v>12</v>
      </c>
    </row>
    <row r="464" spans="1:6" x14ac:dyDescent="0.3">
      <c r="A464">
        <v>406</v>
      </c>
      <c r="B464">
        <v>81</v>
      </c>
      <c r="C464" t="s">
        <v>24</v>
      </c>
      <c r="D464">
        <v>2000</v>
      </c>
      <c r="E464" t="s">
        <v>102</v>
      </c>
      <c r="F464">
        <v>8</v>
      </c>
    </row>
    <row r="465" spans="1:6" x14ac:dyDescent="0.3">
      <c r="A465">
        <v>422</v>
      </c>
      <c r="B465">
        <v>86</v>
      </c>
      <c r="C465" t="s">
        <v>442</v>
      </c>
      <c r="D465">
        <v>500</v>
      </c>
      <c r="E465" t="s">
        <v>102</v>
      </c>
      <c r="F465">
        <v>8</v>
      </c>
    </row>
    <row r="466" spans="1:6" x14ac:dyDescent="0.3">
      <c r="A466">
        <v>428</v>
      </c>
      <c r="B466">
        <v>87</v>
      </c>
      <c r="C466" t="s">
        <v>22</v>
      </c>
      <c r="D466">
        <v>1000</v>
      </c>
      <c r="E466" t="s">
        <v>102</v>
      </c>
      <c r="F466">
        <v>8</v>
      </c>
    </row>
    <row r="467" spans="1:6" x14ac:dyDescent="0.3">
      <c r="A467">
        <v>429</v>
      </c>
      <c r="B467">
        <v>87</v>
      </c>
      <c r="C467" t="s">
        <v>47</v>
      </c>
      <c r="D467">
        <v>4000</v>
      </c>
      <c r="E467" t="s">
        <v>97</v>
      </c>
      <c r="F467">
        <v>9</v>
      </c>
    </row>
    <row r="468" spans="1:6" x14ac:dyDescent="0.3">
      <c r="A468">
        <v>435</v>
      </c>
      <c r="B468">
        <v>88</v>
      </c>
      <c r="C468" t="s">
        <v>36</v>
      </c>
      <c r="D468">
        <v>500</v>
      </c>
      <c r="E468" t="s">
        <v>102</v>
      </c>
      <c r="F468">
        <v>8</v>
      </c>
    </row>
    <row r="469" spans="1:6" x14ac:dyDescent="0.3">
      <c r="A469">
        <v>436</v>
      </c>
      <c r="B469">
        <v>88</v>
      </c>
      <c r="C469" t="s">
        <v>22</v>
      </c>
      <c r="D469">
        <v>1100</v>
      </c>
      <c r="E469" t="s">
        <v>97</v>
      </c>
      <c r="F469">
        <v>9</v>
      </c>
    </row>
    <row r="470" spans="1:6" x14ac:dyDescent="0.3">
      <c r="A470">
        <v>443</v>
      </c>
      <c r="B470">
        <v>89</v>
      </c>
      <c r="C470" t="s">
        <v>50</v>
      </c>
      <c r="D470">
        <v>500</v>
      </c>
      <c r="E470" t="s">
        <v>97</v>
      </c>
      <c r="F470">
        <v>8</v>
      </c>
    </row>
    <row r="471" spans="1:6" x14ac:dyDescent="0.3">
      <c r="A471">
        <v>454</v>
      </c>
      <c r="B471">
        <v>92</v>
      </c>
      <c r="C471" t="s">
        <v>46</v>
      </c>
      <c r="D471">
        <v>700</v>
      </c>
      <c r="E471" t="s">
        <v>97</v>
      </c>
      <c r="F471">
        <v>8</v>
      </c>
    </row>
    <row r="472" spans="1:6" x14ac:dyDescent="0.3">
      <c r="A472">
        <v>456</v>
      </c>
      <c r="B472">
        <v>92</v>
      </c>
      <c r="C472" t="s">
        <v>24</v>
      </c>
      <c r="D472">
        <v>2000</v>
      </c>
      <c r="E472" t="s">
        <v>97</v>
      </c>
      <c r="F472">
        <v>10</v>
      </c>
    </row>
    <row r="473" spans="1:6" x14ac:dyDescent="0.3">
      <c r="A473">
        <v>457</v>
      </c>
      <c r="B473">
        <v>92</v>
      </c>
      <c r="C473" t="s">
        <v>26</v>
      </c>
      <c r="D473">
        <v>6000</v>
      </c>
      <c r="E473" t="s">
        <v>97</v>
      </c>
      <c r="F473">
        <v>11</v>
      </c>
    </row>
    <row r="474" spans="1:6" x14ac:dyDescent="0.3">
      <c r="A474">
        <v>477</v>
      </c>
      <c r="B474">
        <v>97</v>
      </c>
      <c r="C474" t="s">
        <v>443</v>
      </c>
      <c r="D474">
        <v>2500</v>
      </c>
      <c r="E474" t="s">
        <v>102</v>
      </c>
      <c r="F474">
        <v>9</v>
      </c>
    </row>
    <row r="475" spans="1:6" x14ac:dyDescent="0.3">
      <c r="A475">
        <v>554</v>
      </c>
      <c r="B475">
        <v>120</v>
      </c>
      <c r="C475" t="s">
        <v>46</v>
      </c>
      <c r="D475">
        <v>700</v>
      </c>
      <c r="E475" t="s">
        <v>102</v>
      </c>
      <c r="F475">
        <v>8</v>
      </c>
    </row>
    <row r="476" spans="1:6" x14ac:dyDescent="0.3">
      <c r="A476">
        <v>561</v>
      </c>
      <c r="B476">
        <v>121</v>
      </c>
      <c r="C476" t="s">
        <v>46</v>
      </c>
      <c r="D476">
        <v>700</v>
      </c>
      <c r="E476" t="s">
        <v>102</v>
      </c>
      <c r="F476">
        <v>8</v>
      </c>
    </row>
    <row r="477" spans="1:6" x14ac:dyDescent="0.3">
      <c r="A477">
        <v>572</v>
      </c>
      <c r="B477">
        <v>124</v>
      </c>
      <c r="C477" t="s">
        <v>444</v>
      </c>
      <c r="D477">
        <v>1000</v>
      </c>
      <c r="E477" t="s">
        <v>102</v>
      </c>
      <c r="F477">
        <v>8</v>
      </c>
    </row>
    <row r="478" spans="1:6" x14ac:dyDescent="0.3">
      <c r="A478">
        <v>587</v>
      </c>
      <c r="B478">
        <v>128</v>
      </c>
      <c r="C478" t="s">
        <v>22</v>
      </c>
      <c r="D478">
        <v>1200</v>
      </c>
      <c r="E478" t="s">
        <v>97</v>
      </c>
      <c r="F478">
        <v>8</v>
      </c>
    </row>
    <row r="479" spans="1:6" x14ac:dyDescent="0.3">
      <c r="A479">
        <v>606</v>
      </c>
      <c r="B479">
        <v>133</v>
      </c>
      <c r="C479" t="s">
        <v>444</v>
      </c>
      <c r="D479">
        <v>1000</v>
      </c>
      <c r="E479" t="s">
        <v>97</v>
      </c>
      <c r="F479">
        <v>8</v>
      </c>
    </row>
    <row r="480" spans="1:6" x14ac:dyDescent="0.3">
      <c r="A480">
        <v>607</v>
      </c>
      <c r="B480">
        <v>133</v>
      </c>
      <c r="C480" t="s">
        <v>49</v>
      </c>
      <c r="D480">
        <v>500</v>
      </c>
      <c r="E480" t="s">
        <v>97</v>
      </c>
      <c r="F480">
        <v>9</v>
      </c>
    </row>
    <row r="481" spans="1:6" x14ac:dyDescent="0.3">
      <c r="A481">
        <v>608</v>
      </c>
      <c r="B481">
        <v>133</v>
      </c>
      <c r="C481" t="s">
        <v>55</v>
      </c>
      <c r="D481">
        <v>1500</v>
      </c>
      <c r="E481" t="s">
        <v>102</v>
      </c>
      <c r="F481">
        <v>10</v>
      </c>
    </row>
    <row r="482" spans="1:6" x14ac:dyDescent="0.3">
      <c r="A482">
        <v>610</v>
      </c>
      <c r="B482">
        <v>133</v>
      </c>
      <c r="C482" t="s">
        <v>55</v>
      </c>
      <c r="D482">
        <v>1500</v>
      </c>
      <c r="E482" t="s">
        <v>102</v>
      </c>
      <c r="F482">
        <v>12</v>
      </c>
    </row>
    <row r="483" spans="1:6" x14ac:dyDescent="0.3">
      <c r="A483">
        <v>611</v>
      </c>
      <c r="B483">
        <v>133</v>
      </c>
      <c r="C483" t="s">
        <v>445</v>
      </c>
      <c r="D483">
        <v>1000</v>
      </c>
      <c r="E483" t="s">
        <v>102</v>
      </c>
      <c r="F483">
        <v>13</v>
      </c>
    </row>
    <row r="484" spans="1:6" x14ac:dyDescent="0.3">
      <c r="A484">
        <v>617</v>
      </c>
      <c r="B484">
        <v>134</v>
      </c>
      <c r="C484" t="s">
        <v>51</v>
      </c>
      <c r="D484">
        <v>500</v>
      </c>
      <c r="E484" t="s">
        <v>102</v>
      </c>
      <c r="F484">
        <v>8</v>
      </c>
    </row>
    <row r="485" spans="1:6" x14ac:dyDescent="0.3">
      <c r="A485">
        <v>618</v>
      </c>
      <c r="B485">
        <v>134</v>
      </c>
      <c r="C485" t="s">
        <v>41</v>
      </c>
      <c r="D485">
        <v>1200</v>
      </c>
      <c r="E485" t="s">
        <v>102</v>
      </c>
      <c r="F485">
        <v>9</v>
      </c>
    </row>
    <row r="486" spans="1:6" x14ac:dyDescent="0.3">
      <c r="A486">
        <v>619</v>
      </c>
      <c r="B486">
        <v>134</v>
      </c>
      <c r="C486" t="s">
        <v>41</v>
      </c>
      <c r="D486">
        <v>1200</v>
      </c>
      <c r="E486" t="s">
        <v>102</v>
      </c>
      <c r="F486">
        <v>10</v>
      </c>
    </row>
    <row r="487" spans="1:6" x14ac:dyDescent="0.3">
      <c r="A487">
        <v>621</v>
      </c>
      <c r="B487">
        <v>134</v>
      </c>
      <c r="C487" t="s">
        <v>49</v>
      </c>
      <c r="D487">
        <v>500</v>
      </c>
      <c r="E487" t="s">
        <v>102</v>
      </c>
      <c r="F487">
        <v>12</v>
      </c>
    </row>
    <row r="488" spans="1:6" x14ac:dyDescent="0.3">
      <c r="A488">
        <v>658</v>
      </c>
      <c r="B488">
        <v>145</v>
      </c>
      <c r="C488" t="s">
        <v>28</v>
      </c>
      <c r="D488">
        <v>2300</v>
      </c>
      <c r="E488" t="s">
        <v>97</v>
      </c>
      <c r="F488">
        <v>8</v>
      </c>
    </row>
    <row r="489" spans="1:6" x14ac:dyDescent="0.3">
      <c r="A489">
        <v>660</v>
      </c>
      <c r="B489">
        <v>145</v>
      </c>
      <c r="C489" t="s">
        <v>444</v>
      </c>
      <c r="D489">
        <v>1000</v>
      </c>
      <c r="E489" t="s">
        <v>102</v>
      </c>
      <c r="F489">
        <v>10</v>
      </c>
    </row>
    <row r="490" spans="1:6" x14ac:dyDescent="0.3">
      <c r="A490">
        <v>670</v>
      </c>
      <c r="B490">
        <v>150</v>
      </c>
      <c r="C490" t="s">
        <v>41</v>
      </c>
      <c r="D490">
        <v>1200</v>
      </c>
      <c r="E490" t="s">
        <v>97</v>
      </c>
      <c r="F490">
        <v>8</v>
      </c>
    </row>
    <row r="491" spans="1:6" x14ac:dyDescent="0.3">
      <c r="A491">
        <v>694</v>
      </c>
      <c r="B491">
        <v>156</v>
      </c>
      <c r="C491" t="s">
        <v>444</v>
      </c>
      <c r="D491">
        <v>1000</v>
      </c>
      <c r="E491" t="s">
        <v>102</v>
      </c>
      <c r="F491">
        <v>10</v>
      </c>
    </row>
    <row r="492" spans="1:6" x14ac:dyDescent="0.3">
      <c r="A492">
        <v>713</v>
      </c>
      <c r="B492">
        <v>163</v>
      </c>
      <c r="C492" t="s">
        <v>446</v>
      </c>
      <c r="D492">
        <v>700</v>
      </c>
      <c r="E492" t="s">
        <v>102</v>
      </c>
      <c r="F492">
        <v>8</v>
      </c>
    </row>
    <row r="493" spans="1:6" x14ac:dyDescent="0.3">
      <c r="A493">
        <v>714</v>
      </c>
      <c r="B493">
        <v>163</v>
      </c>
      <c r="C493" t="s">
        <v>30</v>
      </c>
      <c r="D493">
        <v>1100</v>
      </c>
      <c r="E493" t="s">
        <v>102</v>
      </c>
      <c r="F493">
        <v>9</v>
      </c>
    </row>
    <row r="494" spans="1:6" x14ac:dyDescent="0.3">
      <c r="A494">
        <v>727</v>
      </c>
      <c r="B494">
        <v>168</v>
      </c>
      <c r="C494" t="s">
        <v>50</v>
      </c>
      <c r="D494">
        <v>500</v>
      </c>
      <c r="E494" t="s">
        <v>102</v>
      </c>
      <c r="F494">
        <v>8</v>
      </c>
    </row>
    <row r="495" spans="1:6" x14ac:dyDescent="0.3">
      <c r="A495">
        <v>740</v>
      </c>
      <c r="B495">
        <v>173</v>
      </c>
      <c r="C495" t="s">
        <v>444</v>
      </c>
      <c r="D495">
        <v>1000</v>
      </c>
      <c r="E495" t="s">
        <v>97</v>
      </c>
      <c r="F495">
        <v>8</v>
      </c>
    </row>
    <row r="496" spans="1:6" x14ac:dyDescent="0.3">
      <c r="A496">
        <v>789</v>
      </c>
      <c r="B496">
        <v>186</v>
      </c>
      <c r="C496" t="s">
        <v>29</v>
      </c>
      <c r="D496">
        <v>2500</v>
      </c>
      <c r="E496" t="s">
        <v>97</v>
      </c>
      <c r="F496">
        <v>8</v>
      </c>
    </row>
    <row r="497" spans="1:6" x14ac:dyDescent="0.3">
      <c r="A497">
        <v>791</v>
      </c>
      <c r="B497">
        <v>186</v>
      </c>
      <c r="C497" t="s">
        <v>29</v>
      </c>
      <c r="D497">
        <v>2100</v>
      </c>
      <c r="E497" t="s">
        <v>102</v>
      </c>
      <c r="F497">
        <v>10</v>
      </c>
    </row>
    <row r="498" spans="1:6" x14ac:dyDescent="0.3">
      <c r="A498">
        <v>793</v>
      </c>
      <c r="B498">
        <v>186</v>
      </c>
      <c r="C498" t="s">
        <v>50</v>
      </c>
      <c r="D498">
        <v>500</v>
      </c>
      <c r="E498" t="s">
        <v>97</v>
      </c>
      <c r="F498">
        <v>12</v>
      </c>
    </row>
    <row r="499" spans="1:6" x14ac:dyDescent="0.3">
      <c r="A499">
        <v>794</v>
      </c>
      <c r="B499">
        <v>186</v>
      </c>
      <c r="C499" t="s">
        <v>50</v>
      </c>
      <c r="D499">
        <v>700</v>
      </c>
      <c r="E499" t="s">
        <v>102</v>
      </c>
      <c r="F499">
        <v>13</v>
      </c>
    </row>
    <row r="500" spans="1:6" x14ac:dyDescent="0.3">
      <c r="A500">
        <v>836</v>
      </c>
      <c r="B500">
        <v>199</v>
      </c>
      <c r="C500" t="s">
        <v>22</v>
      </c>
      <c r="D500">
        <v>1200</v>
      </c>
      <c r="E500" t="s">
        <v>102</v>
      </c>
      <c r="F500">
        <v>8</v>
      </c>
    </row>
    <row r="501" spans="1:6" x14ac:dyDescent="0.3">
      <c r="A501">
        <v>837</v>
      </c>
      <c r="B501">
        <v>199</v>
      </c>
      <c r="C501" t="s">
        <v>429</v>
      </c>
      <c r="D501">
        <v>2300</v>
      </c>
      <c r="E501" t="s">
        <v>102</v>
      </c>
      <c r="F501">
        <v>9</v>
      </c>
    </row>
    <row r="502" spans="1:6" x14ac:dyDescent="0.3">
      <c r="A502">
        <v>838</v>
      </c>
      <c r="B502">
        <v>199</v>
      </c>
      <c r="C502" t="s">
        <v>44</v>
      </c>
      <c r="D502">
        <v>500</v>
      </c>
      <c r="E502" t="s">
        <v>102</v>
      </c>
      <c r="F502">
        <v>10</v>
      </c>
    </row>
    <row r="503" spans="1:6" x14ac:dyDescent="0.3">
      <c r="A503">
        <v>839</v>
      </c>
      <c r="B503">
        <v>199</v>
      </c>
      <c r="C503" t="s">
        <v>22</v>
      </c>
      <c r="D503">
        <v>1000</v>
      </c>
      <c r="E503" t="s">
        <v>102</v>
      </c>
      <c r="F503">
        <v>11</v>
      </c>
    </row>
    <row r="504" spans="1:6" x14ac:dyDescent="0.3">
      <c r="A504">
        <v>867</v>
      </c>
      <c r="B504">
        <v>210</v>
      </c>
      <c r="C504" t="s">
        <v>46</v>
      </c>
      <c r="D504">
        <v>700</v>
      </c>
      <c r="E504" t="s">
        <v>97</v>
      </c>
      <c r="F504">
        <v>8</v>
      </c>
    </row>
    <row r="505" spans="1:6" x14ac:dyDescent="0.3">
      <c r="A505">
        <v>884</v>
      </c>
      <c r="B505">
        <v>215</v>
      </c>
      <c r="C505" t="s">
        <v>36</v>
      </c>
      <c r="D505">
        <v>1100</v>
      </c>
      <c r="E505" t="s">
        <v>102</v>
      </c>
      <c r="F505">
        <v>8</v>
      </c>
    </row>
    <row r="506" spans="1:6" x14ac:dyDescent="0.3">
      <c r="A506">
        <v>892</v>
      </c>
      <c r="B506">
        <v>217</v>
      </c>
      <c r="C506" t="s">
        <v>50</v>
      </c>
      <c r="D506">
        <v>700</v>
      </c>
      <c r="E506" t="s">
        <v>102</v>
      </c>
      <c r="F506">
        <v>8</v>
      </c>
    </row>
    <row r="507" spans="1:6" x14ac:dyDescent="0.3">
      <c r="A507">
        <v>894</v>
      </c>
      <c r="B507">
        <v>217</v>
      </c>
      <c r="C507" t="s">
        <v>429</v>
      </c>
      <c r="D507">
        <v>2300</v>
      </c>
      <c r="E507" t="s">
        <v>102</v>
      </c>
      <c r="F507">
        <v>10</v>
      </c>
    </row>
    <row r="508" spans="1:6" x14ac:dyDescent="0.3">
      <c r="A508">
        <v>895</v>
      </c>
      <c r="B508">
        <v>217</v>
      </c>
      <c r="C508" t="s">
        <v>429</v>
      </c>
      <c r="D508">
        <v>2300</v>
      </c>
      <c r="E508" t="s">
        <v>102</v>
      </c>
      <c r="F508">
        <v>11</v>
      </c>
    </row>
    <row r="509" spans="1:6" x14ac:dyDescent="0.3">
      <c r="A509">
        <v>931</v>
      </c>
      <c r="B509">
        <v>229</v>
      </c>
      <c r="C509" t="s">
        <v>49</v>
      </c>
      <c r="D509">
        <v>1100</v>
      </c>
      <c r="E509" t="s">
        <v>102</v>
      </c>
      <c r="F509">
        <v>10</v>
      </c>
    </row>
    <row r="510" spans="1:6" x14ac:dyDescent="0.3">
      <c r="A510">
        <v>932</v>
      </c>
      <c r="B510">
        <v>229</v>
      </c>
      <c r="C510" t="s">
        <v>29</v>
      </c>
      <c r="D510">
        <v>2500</v>
      </c>
      <c r="E510" t="s">
        <v>97</v>
      </c>
      <c r="F510">
        <v>11</v>
      </c>
    </row>
    <row r="511" spans="1:6" x14ac:dyDescent="0.3">
      <c r="A511">
        <v>951</v>
      </c>
      <c r="B511">
        <v>233</v>
      </c>
      <c r="C511" t="s">
        <v>40</v>
      </c>
      <c r="D511">
        <v>2300</v>
      </c>
      <c r="E511" t="s">
        <v>97</v>
      </c>
      <c r="F511">
        <v>8</v>
      </c>
    </row>
    <row r="512" spans="1:6" x14ac:dyDescent="0.3">
      <c r="A512">
        <v>974</v>
      </c>
      <c r="B512">
        <v>240</v>
      </c>
      <c r="C512" t="s">
        <v>40</v>
      </c>
      <c r="D512">
        <v>2700</v>
      </c>
      <c r="E512" t="s">
        <v>97</v>
      </c>
      <c r="F512">
        <v>8</v>
      </c>
    </row>
    <row r="513" spans="1:6" x14ac:dyDescent="0.3">
      <c r="A513">
        <v>975</v>
      </c>
      <c r="B513">
        <v>240</v>
      </c>
      <c r="C513" t="s">
        <v>29</v>
      </c>
      <c r="D513">
        <v>2600</v>
      </c>
      <c r="E513" t="s">
        <v>102</v>
      </c>
      <c r="F513">
        <v>9</v>
      </c>
    </row>
    <row r="514" spans="1:6" x14ac:dyDescent="0.3">
      <c r="A514">
        <v>976</v>
      </c>
      <c r="B514">
        <v>240</v>
      </c>
      <c r="C514" t="s">
        <v>29</v>
      </c>
      <c r="D514">
        <v>2600</v>
      </c>
      <c r="E514" t="s">
        <v>102</v>
      </c>
      <c r="F514">
        <v>10</v>
      </c>
    </row>
    <row r="515" spans="1:6" x14ac:dyDescent="0.3">
      <c r="A515">
        <v>997</v>
      </c>
      <c r="B515">
        <v>246</v>
      </c>
      <c r="C515" t="s">
        <v>31</v>
      </c>
      <c r="D515">
        <v>1800</v>
      </c>
      <c r="E515" t="s">
        <v>97</v>
      </c>
      <c r="F515">
        <v>8</v>
      </c>
    </row>
    <row r="516" spans="1:6" x14ac:dyDescent="0.3">
      <c r="A516">
        <v>998</v>
      </c>
      <c r="B516">
        <v>246</v>
      </c>
      <c r="C516" t="s">
        <v>40</v>
      </c>
      <c r="D516">
        <v>2700</v>
      </c>
      <c r="E516" t="s">
        <v>102</v>
      </c>
      <c r="F516">
        <v>9</v>
      </c>
    </row>
    <row r="517" spans="1:6" x14ac:dyDescent="0.3">
      <c r="A517">
        <v>999</v>
      </c>
      <c r="B517">
        <v>246</v>
      </c>
      <c r="C517" t="s">
        <v>29</v>
      </c>
      <c r="D517">
        <v>2200</v>
      </c>
      <c r="E517" t="s">
        <v>102</v>
      </c>
      <c r="F517">
        <v>10</v>
      </c>
    </row>
    <row r="518" spans="1:6" x14ac:dyDescent="0.3">
      <c r="A518">
        <v>1020</v>
      </c>
      <c r="B518">
        <v>257</v>
      </c>
      <c r="C518" t="s">
        <v>49</v>
      </c>
      <c r="D518">
        <v>700</v>
      </c>
      <c r="E518" t="s">
        <v>97</v>
      </c>
      <c r="F518">
        <v>8</v>
      </c>
    </row>
    <row r="519" spans="1:6" x14ac:dyDescent="0.3">
      <c r="A519">
        <v>1023</v>
      </c>
      <c r="B519">
        <v>257</v>
      </c>
      <c r="C519" t="s">
        <v>33</v>
      </c>
      <c r="D519">
        <v>1500</v>
      </c>
      <c r="E519" t="s">
        <v>97</v>
      </c>
      <c r="F519">
        <v>11</v>
      </c>
    </row>
    <row r="520" spans="1:6" x14ac:dyDescent="0.3">
      <c r="A520">
        <v>1030</v>
      </c>
      <c r="B520">
        <v>258</v>
      </c>
      <c r="C520" t="s">
        <v>29</v>
      </c>
      <c r="D520">
        <v>2100</v>
      </c>
      <c r="E520" t="s">
        <v>102</v>
      </c>
      <c r="F520">
        <v>8</v>
      </c>
    </row>
    <row r="521" spans="1:6" x14ac:dyDescent="0.3">
      <c r="A521">
        <v>1047</v>
      </c>
      <c r="B521">
        <v>264</v>
      </c>
      <c r="C521" t="s">
        <v>46</v>
      </c>
      <c r="D521">
        <v>500</v>
      </c>
      <c r="E521" t="s">
        <v>102</v>
      </c>
      <c r="F521">
        <v>8</v>
      </c>
    </row>
    <row r="522" spans="1:6" x14ac:dyDescent="0.3">
      <c r="A522">
        <v>1048</v>
      </c>
      <c r="B522">
        <v>264</v>
      </c>
      <c r="C522" t="s">
        <v>29</v>
      </c>
      <c r="D522">
        <v>2200</v>
      </c>
      <c r="E522" t="s">
        <v>97</v>
      </c>
      <c r="F522">
        <v>9</v>
      </c>
    </row>
    <row r="523" spans="1:6" x14ac:dyDescent="0.3">
      <c r="A523">
        <v>1064</v>
      </c>
      <c r="B523">
        <v>269</v>
      </c>
      <c r="C523" t="s">
        <v>30</v>
      </c>
      <c r="D523">
        <v>1200</v>
      </c>
      <c r="E523" t="s">
        <v>102</v>
      </c>
      <c r="F523">
        <v>8</v>
      </c>
    </row>
    <row r="524" spans="1:6" x14ac:dyDescent="0.3">
      <c r="A524">
        <v>1066</v>
      </c>
      <c r="B524">
        <v>269</v>
      </c>
      <c r="C524" t="s">
        <v>29</v>
      </c>
      <c r="D524">
        <v>2200</v>
      </c>
      <c r="E524" t="s">
        <v>97</v>
      </c>
      <c r="F524">
        <v>10</v>
      </c>
    </row>
    <row r="525" spans="1:6" x14ac:dyDescent="0.3">
      <c r="A525">
        <v>1073</v>
      </c>
      <c r="B525">
        <v>270</v>
      </c>
      <c r="C525" t="s">
        <v>82</v>
      </c>
      <c r="D525">
        <v>4600</v>
      </c>
      <c r="E525" t="s">
        <v>102</v>
      </c>
      <c r="F525">
        <v>9</v>
      </c>
    </row>
    <row r="526" spans="1:6" x14ac:dyDescent="0.3">
      <c r="A526">
        <v>1087</v>
      </c>
      <c r="B526">
        <v>273</v>
      </c>
      <c r="C526" t="s">
        <v>50</v>
      </c>
      <c r="D526">
        <v>500</v>
      </c>
      <c r="E526" t="s">
        <v>102</v>
      </c>
      <c r="F526">
        <v>8</v>
      </c>
    </row>
    <row r="527" spans="1:6" x14ac:dyDescent="0.3">
      <c r="A527">
        <v>1104</v>
      </c>
      <c r="B527">
        <v>276</v>
      </c>
      <c r="C527" t="s">
        <v>36</v>
      </c>
      <c r="D527">
        <v>1400</v>
      </c>
      <c r="E527" t="s">
        <v>102</v>
      </c>
      <c r="F527">
        <v>9</v>
      </c>
    </row>
    <row r="528" spans="1:6" x14ac:dyDescent="0.3">
      <c r="A528">
        <v>1105</v>
      </c>
      <c r="B528">
        <v>276</v>
      </c>
      <c r="C528" t="s">
        <v>29</v>
      </c>
      <c r="D528">
        <v>2300</v>
      </c>
      <c r="E528" t="s">
        <v>102</v>
      </c>
      <c r="F528">
        <v>10</v>
      </c>
    </row>
    <row r="529" spans="1:6" x14ac:dyDescent="0.3">
      <c r="A529">
        <v>1106</v>
      </c>
      <c r="B529">
        <v>276</v>
      </c>
      <c r="C529" t="s">
        <v>47</v>
      </c>
      <c r="D529">
        <v>4800</v>
      </c>
      <c r="E529" t="s">
        <v>102</v>
      </c>
      <c r="F529">
        <v>11</v>
      </c>
    </row>
    <row r="530" spans="1:6" x14ac:dyDescent="0.3">
      <c r="A530">
        <v>1112</v>
      </c>
      <c r="B530">
        <v>277</v>
      </c>
      <c r="C530" t="s">
        <v>29</v>
      </c>
      <c r="D530">
        <v>2300</v>
      </c>
      <c r="E530" t="s">
        <v>97</v>
      </c>
      <c r="F530">
        <v>8</v>
      </c>
    </row>
    <row r="531" spans="1:6" x14ac:dyDescent="0.3">
      <c r="A531">
        <v>1122</v>
      </c>
      <c r="B531">
        <v>279</v>
      </c>
      <c r="C531" t="s">
        <v>51</v>
      </c>
      <c r="D531">
        <v>1400</v>
      </c>
      <c r="E531" t="s">
        <v>97</v>
      </c>
      <c r="F531">
        <v>9</v>
      </c>
    </row>
    <row r="532" spans="1:6" x14ac:dyDescent="0.3">
      <c r="A532">
        <v>1127</v>
      </c>
      <c r="B532">
        <v>280</v>
      </c>
      <c r="C532" t="s">
        <v>44</v>
      </c>
      <c r="D532">
        <v>700</v>
      </c>
      <c r="E532" t="s">
        <v>102</v>
      </c>
      <c r="F532">
        <v>8</v>
      </c>
    </row>
    <row r="533" spans="1:6" x14ac:dyDescent="0.3">
      <c r="A533">
        <v>1149</v>
      </c>
      <c r="B533">
        <v>286</v>
      </c>
      <c r="C533" t="s">
        <v>31</v>
      </c>
      <c r="D533">
        <v>1800</v>
      </c>
      <c r="E533" t="s">
        <v>97</v>
      </c>
      <c r="F533">
        <v>8</v>
      </c>
    </row>
    <row r="534" spans="1:6" x14ac:dyDescent="0.3">
      <c r="A534">
        <v>1150</v>
      </c>
      <c r="B534">
        <v>286</v>
      </c>
      <c r="C534" t="s">
        <v>30</v>
      </c>
      <c r="D534">
        <v>1400</v>
      </c>
      <c r="E534" t="s">
        <v>97</v>
      </c>
      <c r="F534">
        <v>9</v>
      </c>
    </row>
    <row r="535" spans="1:6" x14ac:dyDescent="0.3">
      <c r="A535">
        <v>1153</v>
      </c>
      <c r="B535">
        <v>286</v>
      </c>
      <c r="C535" t="s">
        <v>447</v>
      </c>
      <c r="D535">
        <v>700</v>
      </c>
      <c r="E535" t="s">
        <v>102</v>
      </c>
      <c r="F535">
        <v>12</v>
      </c>
    </row>
    <row r="536" spans="1:6" x14ac:dyDescent="0.3">
      <c r="A536">
        <v>1160</v>
      </c>
      <c r="B536">
        <v>287</v>
      </c>
      <c r="C536" t="s">
        <v>29</v>
      </c>
      <c r="D536">
        <v>2300</v>
      </c>
      <c r="E536" t="s">
        <v>102</v>
      </c>
      <c r="F536">
        <v>9</v>
      </c>
    </row>
    <row r="537" spans="1:6" x14ac:dyDescent="0.3">
      <c r="A537">
        <v>1172</v>
      </c>
      <c r="B537">
        <v>291</v>
      </c>
      <c r="C537" t="s">
        <v>44</v>
      </c>
      <c r="D537">
        <v>700</v>
      </c>
      <c r="E537" t="s">
        <v>97</v>
      </c>
      <c r="F537">
        <v>8</v>
      </c>
    </row>
    <row r="538" spans="1:6" x14ac:dyDescent="0.3">
      <c r="A538">
        <v>1183</v>
      </c>
      <c r="B538">
        <v>293</v>
      </c>
      <c r="C538" t="s">
        <v>50</v>
      </c>
      <c r="D538">
        <v>700</v>
      </c>
      <c r="E538" t="s">
        <v>97</v>
      </c>
      <c r="F538">
        <v>8</v>
      </c>
    </row>
    <row r="539" spans="1:6" x14ac:dyDescent="0.3">
      <c r="A539">
        <v>1186</v>
      </c>
      <c r="B539">
        <v>293</v>
      </c>
      <c r="C539" t="s">
        <v>50</v>
      </c>
      <c r="D539">
        <v>500</v>
      </c>
      <c r="E539" t="s">
        <v>102</v>
      </c>
      <c r="F539">
        <v>11</v>
      </c>
    </row>
    <row r="540" spans="1:6" x14ac:dyDescent="0.3">
      <c r="A540">
        <v>1208</v>
      </c>
      <c r="B540">
        <v>298</v>
      </c>
      <c r="C540" t="s">
        <v>46</v>
      </c>
      <c r="D540">
        <v>500</v>
      </c>
      <c r="E540" t="s">
        <v>102</v>
      </c>
      <c r="F540">
        <v>8</v>
      </c>
    </row>
    <row r="541" spans="1:6" x14ac:dyDescent="0.3">
      <c r="A541">
        <v>1215</v>
      </c>
      <c r="B541">
        <v>299</v>
      </c>
      <c r="C541" t="s">
        <v>448</v>
      </c>
      <c r="D541">
        <v>4600</v>
      </c>
      <c r="E541" t="s">
        <v>102</v>
      </c>
      <c r="F541">
        <v>8</v>
      </c>
    </row>
    <row r="542" spans="1:6" x14ac:dyDescent="0.3">
      <c r="A542">
        <v>1225</v>
      </c>
      <c r="B542">
        <v>301</v>
      </c>
      <c r="C542" t="s">
        <v>22</v>
      </c>
      <c r="D542">
        <v>1200</v>
      </c>
      <c r="E542" t="s">
        <v>97</v>
      </c>
      <c r="F542">
        <v>9</v>
      </c>
    </row>
    <row r="543" spans="1:6" x14ac:dyDescent="0.3">
      <c r="A543">
        <v>1231</v>
      </c>
      <c r="B543">
        <v>302</v>
      </c>
      <c r="C543" t="s">
        <v>29</v>
      </c>
      <c r="D543">
        <v>2300</v>
      </c>
      <c r="E543" t="s">
        <v>102</v>
      </c>
      <c r="F543">
        <v>8</v>
      </c>
    </row>
    <row r="544" spans="1:6" x14ac:dyDescent="0.3">
      <c r="A544">
        <v>1235</v>
      </c>
      <c r="B544">
        <v>302</v>
      </c>
      <c r="C544" t="s">
        <v>36</v>
      </c>
      <c r="D544">
        <v>1400</v>
      </c>
      <c r="E544" t="s">
        <v>97</v>
      </c>
      <c r="F544">
        <v>12</v>
      </c>
    </row>
    <row r="545" spans="1:6" x14ac:dyDescent="0.3">
      <c r="A545">
        <v>1236</v>
      </c>
      <c r="B545">
        <v>302</v>
      </c>
      <c r="C545" t="s">
        <v>29</v>
      </c>
      <c r="D545">
        <v>2300</v>
      </c>
      <c r="E545" t="s">
        <v>102</v>
      </c>
      <c r="F545">
        <v>13</v>
      </c>
    </row>
    <row r="546" spans="1:6" x14ac:dyDescent="0.3">
      <c r="A546">
        <v>1242</v>
      </c>
      <c r="B546">
        <v>303</v>
      </c>
      <c r="C546" t="s">
        <v>50</v>
      </c>
      <c r="D546">
        <v>700</v>
      </c>
      <c r="E546" t="s">
        <v>102</v>
      </c>
      <c r="F546">
        <v>8</v>
      </c>
    </row>
    <row r="547" spans="1:6" x14ac:dyDescent="0.3">
      <c r="A547">
        <v>1244</v>
      </c>
      <c r="B547">
        <v>303</v>
      </c>
      <c r="C547" t="s">
        <v>50</v>
      </c>
      <c r="D547">
        <v>700</v>
      </c>
      <c r="E547" t="s">
        <v>102</v>
      </c>
      <c r="F547">
        <v>10</v>
      </c>
    </row>
    <row r="548" spans="1:6" x14ac:dyDescent="0.3">
      <c r="A548">
        <v>1245</v>
      </c>
      <c r="B548">
        <v>303</v>
      </c>
      <c r="C548" t="s">
        <v>449</v>
      </c>
      <c r="D548">
        <v>1400</v>
      </c>
      <c r="E548" t="s">
        <v>102</v>
      </c>
      <c r="F548">
        <v>11</v>
      </c>
    </row>
    <row r="549" spans="1:6" x14ac:dyDescent="0.3">
      <c r="A549">
        <v>1252</v>
      </c>
      <c r="B549">
        <v>305</v>
      </c>
      <c r="C549" t="s">
        <v>49</v>
      </c>
      <c r="D549">
        <v>500</v>
      </c>
      <c r="E549" t="s">
        <v>102</v>
      </c>
      <c r="F549">
        <v>8</v>
      </c>
    </row>
    <row r="550" spans="1:6" x14ac:dyDescent="0.3">
      <c r="A550">
        <v>1254</v>
      </c>
      <c r="B550">
        <v>305</v>
      </c>
      <c r="C550" t="s">
        <v>28</v>
      </c>
      <c r="D550">
        <v>2400</v>
      </c>
      <c r="E550" t="s">
        <v>102</v>
      </c>
      <c r="F550">
        <v>10</v>
      </c>
    </row>
    <row r="551" spans="1:6" x14ac:dyDescent="0.3">
      <c r="A551">
        <v>1255</v>
      </c>
      <c r="B551">
        <v>305</v>
      </c>
      <c r="C551" t="s">
        <v>22</v>
      </c>
      <c r="D551">
        <v>1200</v>
      </c>
      <c r="E551" t="s">
        <v>102</v>
      </c>
      <c r="F551">
        <v>11</v>
      </c>
    </row>
    <row r="552" spans="1:6" x14ac:dyDescent="0.3">
      <c r="A552">
        <v>1260</v>
      </c>
      <c r="B552">
        <v>307</v>
      </c>
      <c r="C552" t="s">
        <v>46</v>
      </c>
      <c r="D552">
        <v>500</v>
      </c>
      <c r="E552" t="s">
        <v>102</v>
      </c>
      <c r="F552">
        <v>8</v>
      </c>
    </row>
    <row r="553" spans="1:6" x14ac:dyDescent="0.3">
      <c r="A553">
        <v>1261</v>
      </c>
      <c r="B553">
        <v>307</v>
      </c>
      <c r="C553" t="s">
        <v>450</v>
      </c>
      <c r="D553">
        <v>700</v>
      </c>
      <c r="E553" t="s">
        <v>97</v>
      </c>
      <c r="F553">
        <v>9</v>
      </c>
    </row>
    <row r="554" spans="1:6" x14ac:dyDescent="0.3">
      <c r="A554">
        <v>1262</v>
      </c>
      <c r="B554">
        <v>307</v>
      </c>
      <c r="C554" t="s">
        <v>22</v>
      </c>
      <c r="D554">
        <v>1400</v>
      </c>
      <c r="E554" t="s">
        <v>97</v>
      </c>
      <c r="F554">
        <v>10</v>
      </c>
    </row>
    <row r="555" spans="1:6" x14ac:dyDescent="0.3">
      <c r="A555">
        <v>1268</v>
      </c>
      <c r="B555">
        <v>308</v>
      </c>
      <c r="C555" t="s">
        <v>44</v>
      </c>
      <c r="D555">
        <v>500</v>
      </c>
      <c r="E555" t="s">
        <v>97</v>
      </c>
      <c r="F555">
        <v>8</v>
      </c>
    </row>
    <row r="556" spans="1:6" x14ac:dyDescent="0.3">
      <c r="A556">
        <v>1270</v>
      </c>
      <c r="B556">
        <v>308</v>
      </c>
      <c r="C556" t="s">
        <v>31</v>
      </c>
      <c r="D556">
        <v>1800</v>
      </c>
      <c r="E556" t="s">
        <v>102</v>
      </c>
      <c r="F556">
        <v>10</v>
      </c>
    </row>
    <row r="557" spans="1:6" x14ac:dyDescent="0.3">
      <c r="A557">
        <v>1278</v>
      </c>
      <c r="B557">
        <v>309</v>
      </c>
      <c r="C557" t="s">
        <v>451</v>
      </c>
      <c r="D557">
        <v>1200</v>
      </c>
      <c r="E557" t="s">
        <v>102</v>
      </c>
      <c r="F557">
        <v>10</v>
      </c>
    </row>
    <row r="558" spans="1:6" x14ac:dyDescent="0.3">
      <c r="A558">
        <v>1279</v>
      </c>
      <c r="B558">
        <v>309</v>
      </c>
      <c r="C558" t="s">
        <v>452</v>
      </c>
      <c r="D558">
        <v>5200</v>
      </c>
      <c r="E558" t="s">
        <v>102</v>
      </c>
      <c r="F558">
        <v>11</v>
      </c>
    </row>
    <row r="559" spans="1:6" x14ac:dyDescent="0.3">
      <c r="A559">
        <v>1280</v>
      </c>
      <c r="B559">
        <v>309</v>
      </c>
      <c r="C559" t="s">
        <v>31</v>
      </c>
      <c r="D559">
        <v>1800</v>
      </c>
      <c r="E559" t="s">
        <v>102</v>
      </c>
      <c r="F559">
        <v>12</v>
      </c>
    </row>
    <row r="560" spans="1:6" x14ac:dyDescent="0.3">
      <c r="A560">
        <v>1282</v>
      </c>
      <c r="B560">
        <v>309</v>
      </c>
      <c r="C560" t="s">
        <v>36</v>
      </c>
      <c r="D560">
        <v>1400</v>
      </c>
      <c r="E560" t="s">
        <v>97</v>
      </c>
      <c r="F560">
        <v>14</v>
      </c>
    </row>
    <row r="561" spans="1:6" x14ac:dyDescent="0.3">
      <c r="A561">
        <v>1283</v>
      </c>
      <c r="B561">
        <v>309</v>
      </c>
      <c r="C561" t="s">
        <v>33</v>
      </c>
      <c r="D561">
        <v>1600</v>
      </c>
      <c r="E561" t="s">
        <v>102</v>
      </c>
      <c r="F561">
        <v>15</v>
      </c>
    </row>
    <row r="562" spans="1:6" x14ac:dyDescent="0.3">
      <c r="A562">
        <v>1284</v>
      </c>
      <c r="B562">
        <v>309</v>
      </c>
      <c r="C562" t="s">
        <v>429</v>
      </c>
      <c r="D562">
        <v>2600</v>
      </c>
      <c r="E562" t="s">
        <v>102</v>
      </c>
      <c r="F562">
        <v>16</v>
      </c>
    </row>
    <row r="563" spans="1:6" x14ac:dyDescent="0.3">
      <c r="A563">
        <v>1286</v>
      </c>
      <c r="B563">
        <v>309</v>
      </c>
      <c r="C563" t="s">
        <v>50</v>
      </c>
      <c r="D563">
        <v>700</v>
      </c>
      <c r="E563" t="s">
        <v>102</v>
      </c>
      <c r="F563">
        <v>18</v>
      </c>
    </row>
    <row r="564" spans="1:6" x14ac:dyDescent="0.3">
      <c r="A564">
        <v>1288</v>
      </c>
      <c r="B564">
        <v>309</v>
      </c>
      <c r="C564" t="s">
        <v>30</v>
      </c>
      <c r="D564">
        <v>1400</v>
      </c>
      <c r="E564" t="s">
        <v>97</v>
      </c>
      <c r="F564">
        <v>20</v>
      </c>
    </row>
    <row r="565" spans="1:6" x14ac:dyDescent="0.3">
      <c r="A565">
        <v>31</v>
      </c>
      <c r="B565">
        <v>8</v>
      </c>
      <c r="C565" t="s">
        <v>429</v>
      </c>
      <c r="D565">
        <v>2100</v>
      </c>
      <c r="E565" t="s">
        <v>102</v>
      </c>
      <c r="F565">
        <v>7</v>
      </c>
    </row>
    <row r="566" spans="1:6" x14ac:dyDescent="0.3">
      <c r="A566">
        <v>52</v>
      </c>
      <c r="B566">
        <v>11</v>
      </c>
      <c r="C566" t="s">
        <v>33</v>
      </c>
      <c r="D566">
        <v>1200</v>
      </c>
      <c r="E566" t="s">
        <v>102</v>
      </c>
      <c r="F566">
        <v>7</v>
      </c>
    </row>
    <row r="567" spans="1:6" x14ac:dyDescent="0.3">
      <c r="A567">
        <v>70</v>
      </c>
      <c r="B567">
        <v>15</v>
      </c>
      <c r="C567" t="s">
        <v>22</v>
      </c>
      <c r="D567">
        <v>1000</v>
      </c>
      <c r="E567" t="s">
        <v>102</v>
      </c>
      <c r="F567">
        <v>7</v>
      </c>
    </row>
    <row r="568" spans="1:6" x14ac:dyDescent="0.3">
      <c r="A568">
        <v>88</v>
      </c>
      <c r="B568">
        <v>20</v>
      </c>
      <c r="C568" t="s">
        <v>22</v>
      </c>
      <c r="D568">
        <v>1000</v>
      </c>
      <c r="E568" t="s">
        <v>102</v>
      </c>
      <c r="F568">
        <v>7</v>
      </c>
    </row>
    <row r="569" spans="1:6" x14ac:dyDescent="0.3">
      <c r="A569">
        <v>110</v>
      </c>
      <c r="B569">
        <v>25</v>
      </c>
      <c r="C569" t="s">
        <v>36</v>
      </c>
      <c r="D569">
        <v>1000</v>
      </c>
      <c r="E569" t="s">
        <v>97</v>
      </c>
      <c r="F569">
        <v>7</v>
      </c>
    </row>
    <row r="570" spans="1:6" x14ac:dyDescent="0.3">
      <c r="A570">
        <v>126</v>
      </c>
      <c r="B570">
        <v>27</v>
      </c>
      <c r="C570" t="s">
        <v>430</v>
      </c>
      <c r="D570">
        <v>1000</v>
      </c>
      <c r="E570" t="s">
        <v>102</v>
      </c>
      <c r="F570">
        <v>7</v>
      </c>
    </row>
    <row r="571" spans="1:6" x14ac:dyDescent="0.3">
      <c r="A571">
        <v>155</v>
      </c>
      <c r="B571">
        <v>32</v>
      </c>
      <c r="C571" t="s">
        <v>453</v>
      </c>
      <c r="D571">
        <v>4000</v>
      </c>
      <c r="E571" t="s">
        <v>97</v>
      </c>
      <c r="F571">
        <v>7</v>
      </c>
    </row>
    <row r="572" spans="1:6" x14ac:dyDescent="0.3">
      <c r="A572">
        <v>163</v>
      </c>
      <c r="B572">
        <v>33</v>
      </c>
      <c r="C572" t="s">
        <v>41</v>
      </c>
      <c r="D572">
        <v>1000</v>
      </c>
      <c r="E572" t="s">
        <v>102</v>
      </c>
      <c r="F572">
        <v>7</v>
      </c>
    </row>
    <row r="573" spans="1:6" x14ac:dyDescent="0.3">
      <c r="A573">
        <v>183</v>
      </c>
      <c r="B573">
        <v>39</v>
      </c>
      <c r="C573" t="s">
        <v>36</v>
      </c>
      <c r="D573">
        <v>1100</v>
      </c>
      <c r="E573" t="s">
        <v>102</v>
      </c>
      <c r="F573">
        <v>7</v>
      </c>
    </row>
    <row r="574" spans="1:6" x14ac:dyDescent="0.3">
      <c r="A574">
        <v>212</v>
      </c>
      <c r="B574">
        <v>45</v>
      </c>
      <c r="C574" t="s">
        <v>36</v>
      </c>
      <c r="D574">
        <v>1100</v>
      </c>
      <c r="E574" t="s">
        <v>102</v>
      </c>
      <c r="F574">
        <v>7</v>
      </c>
    </row>
    <row r="575" spans="1:6" x14ac:dyDescent="0.3">
      <c r="A575">
        <v>230</v>
      </c>
      <c r="B575">
        <v>50</v>
      </c>
      <c r="C575" t="s">
        <v>454</v>
      </c>
      <c r="D575">
        <v>28500</v>
      </c>
      <c r="E575" t="s">
        <v>97</v>
      </c>
      <c r="F575">
        <v>7</v>
      </c>
    </row>
    <row r="576" spans="1:6" x14ac:dyDescent="0.3">
      <c r="A576">
        <v>236</v>
      </c>
      <c r="B576">
        <v>51</v>
      </c>
      <c r="C576" t="s">
        <v>36</v>
      </c>
      <c r="D576">
        <v>1100</v>
      </c>
      <c r="E576" t="s">
        <v>97</v>
      </c>
      <c r="F576">
        <v>7</v>
      </c>
    </row>
    <row r="577" spans="1:6" x14ac:dyDescent="0.3">
      <c r="A577">
        <v>246</v>
      </c>
      <c r="B577">
        <v>53</v>
      </c>
      <c r="C577" t="s">
        <v>22</v>
      </c>
      <c r="D577">
        <v>1000</v>
      </c>
      <c r="E577" t="s">
        <v>97</v>
      </c>
      <c r="F577">
        <v>7</v>
      </c>
    </row>
    <row r="578" spans="1:6" x14ac:dyDescent="0.3">
      <c r="A578">
        <v>255</v>
      </c>
      <c r="B578">
        <v>54</v>
      </c>
      <c r="C578" t="s">
        <v>455</v>
      </c>
      <c r="D578">
        <v>500</v>
      </c>
      <c r="E578" t="s">
        <v>97</v>
      </c>
      <c r="F578">
        <v>7</v>
      </c>
    </row>
    <row r="579" spans="1:6" x14ac:dyDescent="0.3">
      <c r="A579">
        <v>266</v>
      </c>
      <c r="B579">
        <v>56</v>
      </c>
      <c r="C579" t="s">
        <v>456</v>
      </c>
      <c r="D579">
        <v>2200</v>
      </c>
      <c r="E579" t="s">
        <v>102</v>
      </c>
      <c r="F579">
        <v>7</v>
      </c>
    </row>
    <row r="580" spans="1:6" x14ac:dyDescent="0.3">
      <c r="A580">
        <v>287</v>
      </c>
      <c r="B580">
        <v>58</v>
      </c>
      <c r="C580" t="s">
        <v>457</v>
      </c>
      <c r="D580">
        <v>2000</v>
      </c>
      <c r="E580" t="s">
        <v>102</v>
      </c>
      <c r="F580">
        <v>7</v>
      </c>
    </row>
    <row r="581" spans="1:6" x14ac:dyDescent="0.3">
      <c r="A581">
        <v>306</v>
      </c>
      <c r="B581">
        <v>63</v>
      </c>
      <c r="C581" t="s">
        <v>36</v>
      </c>
      <c r="D581">
        <v>1100</v>
      </c>
      <c r="E581" t="s">
        <v>102</v>
      </c>
      <c r="F581">
        <v>7</v>
      </c>
    </row>
    <row r="582" spans="1:6" x14ac:dyDescent="0.3">
      <c r="A582">
        <v>320</v>
      </c>
      <c r="B582">
        <v>65</v>
      </c>
      <c r="C582" t="s">
        <v>24</v>
      </c>
      <c r="D582">
        <v>2000</v>
      </c>
      <c r="E582" t="s">
        <v>97</v>
      </c>
      <c r="F582">
        <v>7</v>
      </c>
    </row>
    <row r="583" spans="1:6" x14ac:dyDescent="0.3">
      <c r="A583">
        <v>335</v>
      </c>
      <c r="B583">
        <v>67</v>
      </c>
      <c r="C583" t="s">
        <v>33</v>
      </c>
      <c r="D583">
        <v>1100</v>
      </c>
      <c r="E583" t="s">
        <v>97</v>
      </c>
      <c r="F583">
        <v>7</v>
      </c>
    </row>
    <row r="584" spans="1:6" x14ac:dyDescent="0.3">
      <c r="A584">
        <v>340</v>
      </c>
      <c r="B584">
        <v>68</v>
      </c>
      <c r="C584" t="s">
        <v>22</v>
      </c>
      <c r="D584">
        <v>1100</v>
      </c>
      <c r="E584" t="s">
        <v>97</v>
      </c>
      <c r="F584">
        <v>7</v>
      </c>
    </row>
    <row r="585" spans="1:6" x14ac:dyDescent="0.3">
      <c r="A585">
        <v>348</v>
      </c>
      <c r="B585">
        <v>69</v>
      </c>
      <c r="C585" t="s">
        <v>29</v>
      </c>
      <c r="D585">
        <v>2300</v>
      </c>
      <c r="E585" t="s">
        <v>102</v>
      </c>
      <c r="F585">
        <v>7</v>
      </c>
    </row>
    <row r="586" spans="1:6" x14ac:dyDescent="0.3">
      <c r="A586">
        <v>365</v>
      </c>
      <c r="B586">
        <v>73</v>
      </c>
      <c r="C586" t="s">
        <v>437</v>
      </c>
      <c r="D586">
        <v>27000</v>
      </c>
      <c r="E586" t="s">
        <v>102</v>
      </c>
      <c r="F586">
        <v>7</v>
      </c>
    </row>
    <row r="587" spans="1:6" x14ac:dyDescent="0.3">
      <c r="A587">
        <v>370</v>
      </c>
      <c r="B587">
        <v>74</v>
      </c>
      <c r="C587" t="s">
        <v>22</v>
      </c>
      <c r="D587">
        <v>1100</v>
      </c>
      <c r="E587" t="s">
        <v>97</v>
      </c>
      <c r="F587">
        <v>7</v>
      </c>
    </row>
    <row r="588" spans="1:6" x14ac:dyDescent="0.3">
      <c r="A588">
        <v>379</v>
      </c>
      <c r="B588">
        <v>75</v>
      </c>
      <c r="C588" t="s">
        <v>22</v>
      </c>
      <c r="D588">
        <v>1000</v>
      </c>
      <c r="E588" t="s">
        <v>102</v>
      </c>
      <c r="F588">
        <v>7</v>
      </c>
    </row>
    <row r="589" spans="1:6" x14ac:dyDescent="0.3">
      <c r="A589">
        <v>405</v>
      </c>
      <c r="B589">
        <v>81</v>
      </c>
      <c r="C589" t="s">
        <v>44</v>
      </c>
      <c r="D589">
        <v>700</v>
      </c>
      <c r="E589" t="s">
        <v>102</v>
      </c>
      <c r="F589">
        <v>7</v>
      </c>
    </row>
    <row r="590" spans="1:6" x14ac:dyDescent="0.3">
      <c r="A590">
        <v>421</v>
      </c>
      <c r="B590">
        <v>86</v>
      </c>
      <c r="C590" t="s">
        <v>36</v>
      </c>
      <c r="D590">
        <v>1100</v>
      </c>
      <c r="E590" t="s">
        <v>97</v>
      </c>
      <c r="F590">
        <v>7</v>
      </c>
    </row>
    <row r="591" spans="1:6" x14ac:dyDescent="0.3">
      <c r="A591">
        <v>427</v>
      </c>
      <c r="B591">
        <v>87</v>
      </c>
      <c r="C591" t="s">
        <v>44</v>
      </c>
      <c r="D591">
        <v>500</v>
      </c>
      <c r="E591" t="s">
        <v>102</v>
      </c>
      <c r="F591">
        <v>7</v>
      </c>
    </row>
    <row r="592" spans="1:6" x14ac:dyDescent="0.3">
      <c r="A592">
        <v>434</v>
      </c>
      <c r="B592">
        <v>88</v>
      </c>
      <c r="C592" t="s">
        <v>36</v>
      </c>
      <c r="D592">
        <v>1100</v>
      </c>
      <c r="E592" t="s">
        <v>97</v>
      </c>
      <c r="F592">
        <v>7</v>
      </c>
    </row>
    <row r="593" spans="1:6" x14ac:dyDescent="0.3">
      <c r="A593">
        <v>442</v>
      </c>
      <c r="B593">
        <v>89</v>
      </c>
      <c r="C593" t="s">
        <v>50</v>
      </c>
      <c r="D593">
        <v>500</v>
      </c>
      <c r="E593" t="s">
        <v>102</v>
      </c>
      <c r="F593">
        <v>7</v>
      </c>
    </row>
    <row r="594" spans="1:6" x14ac:dyDescent="0.3">
      <c r="A594">
        <v>453</v>
      </c>
      <c r="B594">
        <v>92</v>
      </c>
      <c r="C594" t="s">
        <v>22</v>
      </c>
      <c r="D594">
        <v>1100</v>
      </c>
      <c r="E594" t="s">
        <v>97</v>
      </c>
      <c r="F594">
        <v>7</v>
      </c>
    </row>
    <row r="595" spans="1:6" x14ac:dyDescent="0.3">
      <c r="A595">
        <v>463</v>
      </c>
      <c r="B595">
        <v>93</v>
      </c>
      <c r="C595" t="s">
        <v>458</v>
      </c>
      <c r="D595">
        <v>700</v>
      </c>
      <c r="E595" t="s">
        <v>97</v>
      </c>
      <c r="F595">
        <v>7</v>
      </c>
    </row>
    <row r="596" spans="1:6" x14ac:dyDescent="0.3">
      <c r="A596">
        <v>468</v>
      </c>
      <c r="B596">
        <v>94</v>
      </c>
      <c r="C596" t="s">
        <v>459</v>
      </c>
      <c r="D596">
        <v>700</v>
      </c>
      <c r="E596" t="s">
        <v>102</v>
      </c>
      <c r="F596">
        <v>7</v>
      </c>
    </row>
    <row r="597" spans="1:6" x14ac:dyDescent="0.3">
      <c r="A597">
        <v>475</v>
      </c>
      <c r="B597">
        <v>97</v>
      </c>
      <c r="C597" t="s">
        <v>429</v>
      </c>
      <c r="D597">
        <v>2300</v>
      </c>
      <c r="E597" t="s">
        <v>97</v>
      </c>
      <c r="F597">
        <v>7</v>
      </c>
    </row>
    <row r="598" spans="1:6" x14ac:dyDescent="0.3">
      <c r="A598">
        <v>493</v>
      </c>
      <c r="B598">
        <v>101</v>
      </c>
      <c r="C598" t="s">
        <v>44</v>
      </c>
      <c r="D598">
        <v>1200</v>
      </c>
      <c r="E598" t="s">
        <v>97</v>
      </c>
      <c r="F598">
        <v>7</v>
      </c>
    </row>
    <row r="599" spans="1:6" x14ac:dyDescent="0.3">
      <c r="A599">
        <v>523</v>
      </c>
      <c r="B599">
        <v>110</v>
      </c>
      <c r="C599" t="s">
        <v>41</v>
      </c>
      <c r="D599">
        <v>1100</v>
      </c>
      <c r="E599" t="s">
        <v>97</v>
      </c>
      <c r="F599">
        <v>7</v>
      </c>
    </row>
    <row r="600" spans="1:6" x14ac:dyDescent="0.3">
      <c r="A600">
        <v>529</v>
      </c>
      <c r="B600">
        <v>111</v>
      </c>
      <c r="C600" t="s">
        <v>28</v>
      </c>
      <c r="D600">
        <v>2300</v>
      </c>
      <c r="E600" t="s">
        <v>97</v>
      </c>
      <c r="F600">
        <v>7</v>
      </c>
    </row>
    <row r="601" spans="1:6" x14ac:dyDescent="0.3">
      <c r="A601">
        <v>571</v>
      </c>
      <c r="B601">
        <v>124</v>
      </c>
      <c r="C601" t="s">
        <v>41</v>
      </c>
      <c r="D601">
        <v>1200</v>
      </c>
      <c r="E601" t="s">
        <v>102</v>
      </c>
      <c r="F601">
        <v>7</v>
      </c>
    </row>
    <row r="602" spans="1:6" x14ac:dyDescent="0.3">
      <c r="A602">
        <v>586</v>
      </c>
      <c r="B602">
        <v>128</v>
      </c>
      <c r="C602" t="s">
        <v>36</v>
      </c>
      <c r="D602">
        <v>1200</v>
      </c>
      <c r="E602" t="s">
        <v>102</v>
      </c>
      <c r="F602">
        <v>7</v>
      </c>
    </row>
    <row r="603" spans="1:6" x14ac:dyDescent="0.3">
      <c r="A603">
        <v>599</v>
      </c>
      <c r="B603">
        <v>132</v>
      </c>
      <c r="C603" t="s">
        <v>36</v>
      </c>
      <c r="D603">
        <v>1100</v>
      </c>
      <c r="E603" t="s">
        <v>102</v>
      </c>
      <c r="F603">
        <v>7</v>
      </c>
    </row>
    <row r="604" spans="1:6" x14ac:dyDescent="0.3">
      <c r="A604">
        <v>605</v>
      </c>
      <c r="B604">
        <v>133</v>
      </c>
      <c r="C604" t="s">
        <v>51</v>
      </c>
      <c r="D604">
        <v>500</v>
      </c>
      <c r="E604" t="s">
        <v>102</v>
      </c>
      <c r="F604">
        <v>7</v>
      </c>
    </row>
    <row r="605" spans="1:6" x14ac:dyDescent="0.3">
      <c r="A605">
        <v>616</v>
      </c>
      <c r="B605">
        <v>134</v>
      </c>
      <c r="C605" t="s">
        <v>460</v>
      </c>
      <c r="D605">
        <v>500</v>
      </c>
      <c r="E605" t="s">
        <v>97</v>
      </c>
      <c r="F605">
        <v>7</v>
      </c>
    </row>
    <row r="606" spans="1:6" x14ac:dyDescent="0.3">
      <c r="A606">
        <v>691</v>
      </c>
      <c r="B606">
        <v>156</v>
      </c>
      <c r="C606" t="s">
        <v>41</v>
      </c>
      <c r="D606">
        <v>1100</v>
      </c>
      <c r="E606" t="s">
        <v>102</v>
      </c>
      <c r="F606">
        <v>7</v>
      </c>
    </row>
    <row r="607" spans="1:6" x14ac:dyDescent="0.3">
      <c r="A607">
        <v>712</v>
      </c>
      <c r="B607">
        <v>163</v>
      </c>
      <c r="C607" t="s">
        <v>46</v>
      </c>
      <c r="D607">
        <v>500</v>
      </c>
      <c r="E607" t="s">
        <v>102</v>
      </c>
      <c r="F607">
        <v>7</v>
      </c>
    </row>
    <row r="608" spans="1:6" x14ac:dyDescent="0.3">
      <c r="A608">
        <v>726</v>
      </c>
      <c r="B608">
        <v>168</v>
      </c>
      <c r="C608" t="s">
        <v>444</v>
      </c>
      <c r="D608">
        <v>2000</v>
      </c>
      <c r="E608" t="s">
        <v>97</v>
      </c>
      <c r="F608">
        <v>7</v>
      </c>
    </row>
    <row r="609" spans="1:6" x14ac:dyDescent="0.3">
      <c r="A609">
        <v>739</v>
      </c>
      <c r="B609">
        <v>173</v>
      </c>
      <c r="C609" t="s">
        <v>444</v>
      </c>
      <c r="D609">
        <v>1000</v>
      </c>
      <c r="E609" t="s">
        <v>97</v>
      </c>
      <c r="F609">
        <v>7</v>
      </c>
    </row>
    <row r="610" spans="1:6" x14ac:dyDescent="0.3">
      <c r="A610">
        <v>750</v>
      </c>
      <c r="B610">
        <v>176</v>
      </c>
      <c r="C610" t="s">
        <v>36</v>
      </c>
      <c r="D610">
        <v>1200</v>
      </c>
      <c r="E610" t="s">
        <v>102</v>
      </c>
      <c r="F610">
        <v>7</v>
      </c>
    </row>
    <row r="611" spans="1:6" x14ac:dyDescent="0.3">
      <c r="A611">
        <v>773</v>
      </c>
      <c r="B611">
        <v>182</v>
      </c>
      <c r="C611" t="s">
        <v>461</v>
      </c>
      <c r="D611">
        <v>500</v>
      </c>
      <c r="E611" t="s">
        <v>102</v>
      </c>
      <c r="F611">
        <v>7</v>
      </c>
    </row>
    <row r="612" spans="1:6" x14ac:dyDescent="0.3">
      <c r="A612">
        <v>788</v>
      </c>
      <c r="B612">
        <v>186</v>
      </c>
      <c r="C612" t="s">
        <v>29</v>
      </c>
      <c r="D612">
        <v>2500</v>
      </c>
      <c r="E612" t="s">
        <v>102</v>
      </c>
      <c r="F612">
        <v>7</v>
      </c>
    </row>
    <row r="613" spans="1:6" x14ac:dyDescent="0.3">
      <c r="A613">
        <v>848</v>
      </c>
      <c r="B613">
        <v>202</v>
      </c>
      <c r="C613" t="s">
        <v>44</v>
      </c>
      <c r="D613">
        <v>700</v>
      </c>
      <c r="E613" t="s">
        <v>97</v>
      </c>
      <c r="F613">
        <v>7</v>
      </c>
    </row>
    <row r="614" spans="1:6" x14ac:dyDescent="0.3">
      <c r="A614">
        <v>853</v>
      </c>
      <c r="B614">
        <v>203</v>
      </c>
      <c r="C614" t="s">
        <v>30</v>
      </c>
      <c r="D614">
        <v>1200</v>
      </c>
      <c r="E614" t="s">
        <v>97</v>
      </c>
      <c r="F614">
        <v>7</v>
      </c>
    </row>
    <row r="615" spans="1:6" x14ac:dyDescent="0.3">
      <c r="A615">
        <v>866</v>
      </c>
      <c r="B615">
        <v>210</v>
      </c>
      <c r="C615" t="s">
        <v>29</v>
      </c>
      <c r="D615">
        <v>2500</v>
      </c>
      <c r="E615" t="s">
        <v>97</v>
      </c>
      <c r="F615">
        <v>7</v>
      </c>
    </row>
    <row r="616" spans="1:6" x14ac:dyDescent="0.3">
      <c r="A616">
        <v>883</v>
      </c>
      <c r="B616">
        <v>215</v>
      </c>
      <c r="C616" t="s">
        <v>46</v>
      </c>
      <c r="D616">
        <v>700</v>
      </c>
      <c r="E616" t="s">
        <v>102</v>
      </c>
      <c r="F616">
        <v>7</v>
      </c>
    </row>
    <row r="617" spans="1:6" x14ac:dyDescent="0.3">
      <c r="A617">
        <v>891</v>
      </c>
      <c r="B617">
        <v>217</v>
      </c>
      <c r="C617" t="s">
        <v>36</v>
      </c>
      <c r="D617">
        <v>1200</v>
      </c>
      <c r="E617" t="s">
        <v>102</v>
      </c>
      <c r="F617">
        <v>7</v>
      </c>
    </row>
    <row r="618" spans="1:6" x14ac:dyDescent="0.3">
      <c r="A618">
        <v>928</v>
      </c>
      <c r="B618">
        <v>229</v>
      </c>
      <c r="C618" t="s">
        <v>36</v>
      </c>
      <c r="D618">
        <v>1300</v>
      </c>
      <c r="E618" t="s">
        <v>102</v>
      </c>
      <c r="F618">
        <v>7</v>
      </c>
    </row>
    <row r="619" spans="1:6" x14ac:dyDescent="0.3">
      <c r="A619">
        <v>973</v>
      </c>
      <c r="B619">
        <v>240</v>
      </c>
      <c r="C619" t="s">
        <v>31</v>
      </c>
      <c r="D619">
        <v>1800</v>
      </c>
      <c r="E619" t="s">
        <v>97</v>
      </c>
      <c r="F619">
        <v>7</v>
      </c>
    </row>
    <row r="620" spans="1:6" x14ac:dyDescent="0.3">
      <c r="A620">
        <v>996</v>
      </c>
      <c r="B620">
        <v>246</v>
      </c>
      <c r="C620" t="s">
        <v>46</v>
      </c>
      <c r="D620">
        <v>700</v>
      </c>
      <c r="E620" t="s">
        <v>102</v>
      </c>
      <c r="F620">
        <v>7</v>
      </c>
    </row>
    <row r="621" spans="1:6" x14ac:dyDescent="0.3">
      <c r="A621">
        <v>1019</v>
      </c>
      <c r="B621">
        <v>257</v>
      </c>
      <c r="C621" t="s">
        <v>40</v>
      </c>
      <c r="D621">
        <v>2700</v>
      </c>
      <c r="E621" t="s">
        <v>102</v>
      </c>
      <c r="F621">
        <v>7</v>
      </c>
    </row>
    <row r="622" spans="1:6" x14ac:dyDescent="0.3">
      <c r="A622">
        <v>1041</v>
      </c>
      <c r="B622">
        <v>263</v>
      </c>
      <c r="C622" t="s">
        <v>29</v>
      </c>
      <c r="D622">
        <v>2200</v>
      </c>
      <c r="E622" t="s">
        <v>97</v>
      </c>
      <c r="F622">
        <v>7</v>
      </c>
    </row>
    <row r="623" spans="1:6" x14ac:dyDescent="0.3">
      <c r="A623">
        <v>1046</v>
      </c>
      <c r="B623">
        <v>264</v>
      </c>
      <c r="C623" t="s">
        <v>22</v>
      </c>
      <c r="D623">
        <v>1300</v>
      </c>
      <c r="E623" t="s">
        <v>97</v>
      </c>
      <c r="F623">
        <v>7</v>
      </c>
    </row>
    <row r="624" spans="1:6" x14ac:dyDescent="0.3">
      <c r="A624">
        <v>1063</v>
      </c>
      <c r="B624">
        <v>269</v>
      </c>
      <c r="C624" t="s">
        <v>46</v>
      </c>
      <c r="D624">
        <v>700</v>
      </c>
      <c r="E624" t="s">
        <v>102</v>
      </c>
      <c r="F624">
        <v>7</v>
      </c>
    </row>
    <row r="625" spans="1:6" x14ac:dyDescent="0.3">
      <c r="A625">
        <v>1071</v>
      </c>
      <c r="B625">
        <v>270</v>
      </c>
      <c r="C625" t="s">
        <v>31</v>
      </c>
      <c r="D625">
        <v>1800</v>
      </c>
      <c r="E625" t="s">
        <v>102</v>
      </c>
      <c r="F625">
        <v>7</v>
      </c>
    </row>
    <row r="626" spans="1:6" x14ac:dyDescent="0.3">
      <c r="A626">
        <v>1086</v>
      </c>
      <c r="B626">
        <v>273</v>
      </c>
      <c r="C626" t="s">
        <v>24</v>
      </c>
      <c r="D626">
        <v>2500</v>
      </c>
      <c r="E626" t="s">
        <v>102</v>
      </c>
      <c r="F626">
        <v>7</v>
      </c>
    </row>
    <row r="627" spans="1:6" x14ac:dyDescent="0.3">
      <c r="A627">
        <v>1097</v>
      </c>
      <c r="B627">
        <v>275</v>
      </c>
      <c r="C627" t="s">
        <v>50</v>
      </c>
      <c r="D627">
        <v>700</v>
      </c>
      <c r="E627" t="s">
        <v>102</v>
      </c>
      <c r="F627">
        <v>7</v>
      </c>
    </row>
    <row r="628" spans="1:6" x14ac:dyDescent="0.3">
      <c r="A628">
        <v>1102</v>
      </c>
      <c r="B628">
        <v>276</v>
      </c>
      <c r="C628" t="s">
        <v>36</v>
      </c>
      <c r="D628">
        <v>1200</v>
      </c>
      <c r="E628" t="s">
        <v>102</v>
      </c>
      <c r="F628">
        <v>7</v>
      </c>
    </row>
    <row r="629" spans="1:6" x14ac:dyDescent="0.3">
      <c r="A629">
        <v>1111</v>
      </c>
      <c r="B629">
        <v>277</v>
      </c>
      <c r="C629" t="s">
        <v>22</v>
      </c>
      <c r="D629">
        <v>1400</v>
      </c>
      <c r="E629" t="s">
        <v>97</v>
      </c>
      <c r="F629">
        <v>7</v>
      </c>
    </row>
    <row r="630" spans="1:6" x14ac:dyDescent="0.3">
      <c r="A630">
        <v>1120</v>
      </c>
      <c r="B630">
        <v>279</v>
      </c>
      <c r="C630" t="s">
        <v>29</v>
      </c>
      <c r="D630">
        <v>2300</v>
      </c>
      <c r="E630" t="s">
        <v>102</v>
      </c>
      <c r="F630">
        <v>7</v>
      </c>
    </row>
    <row r="631" spans="1:6" x14ac:dyDescent="0.3">
      <c r="A631">
        <v>1126</v>
      </c>
      <c r="B631">
        <v>280</v>
      </c>
      <c r="C631" t="s">
        <v>29</v>
      </c>
      <c r="D631">
        <v>2400</v>
      </c>
      <c r="E631" t="s">
        <v>102</v>
      </c>
      <c r="F631">
        <v>7</v>
      </c>
    </row>
    <row r="632" spans="1:6" x14ac:dyDescent="0.3">
      <c r="A632">
        <v>1133</v>
      </c>
      <c r="B632">
        <v>281</v>
      </c>
      <c r="C632" t="s">
        <v>22</v>
      </c>
      <c r="D632">
        <v>1400</v>
      </c>
      <c r="E632" t="s">
        <v>102</v>
      </c>
      <c r="F632">
        <v>7</v>
      </c>
    </row>
    <row r="633" spans="1:6" x14ac:dyDescent="0.3">
      <c r="A633">
        <v>1148</v>
      </c>
      <c r="B633">
        <v>286</v>
      </c>
      <c r="C633" t="s">
        <v>28</v>
      </c>
      <c r="D633">
        <v>2800</v>
      </c>
      <c r="E633" t="s">
        <v>97</v>
      </c>
      <c r="F633">
        <v>7</v>
      </c>
    </row>
    <row r="634" spans="1:6" x14ac:dyDescent="0.3">
      <c r="A634">
        <v>1158</v>
      </c>
      <c r="B634">
        <v>287</v>
      </c>
      <c r="C634" t="s">
        <v>30</v>
      </c>
      <c r="D634">
        <v>1400</v>
      </c>
      <c r="E634" t="s">
        <v>102</v>
      </c>
      <c r="F634">
        <v>7</v>
      </c>
    </row>
    <row r="635" spans="1:6" x14ac:dyDescent="0.3">
      <c r="A635">
        <v>1171</v>
      </c>
      <c r="B635">
        <v>291</v>
      </c>
      <c r="C635" t="s">
        <v>28</v>
      </c>
      <c r="D635">
        <v>2800</v>
      </c>
      <c r="E635" t="s">
        <v>97</v>
      </c>
      <c r="F635">
        <v>7</v>
      </c>
    </row>
    <row r="636" spans="1:6" x14ac:dyDescent="0.3">
      <c r="A636">
        <v>1182</v>
      </c>
      <c r="B636">
        <v>293</v>
      </c>
      <c r="C636" t="s">
        <v>51</v>
      </c>
      <c r="D636">
        <v>500</v>
      </c>
      <c r="E636" t="s">
        <v>102</v>
      </c>
      <c r="F636">
        <v>7</v>
      </c>
    </row>
    <row r="637" spans="1:6" x14ac:dyDescent="0.3">
      <c r="A637">
        <v>1207</v>
      </c>
      <c r="B637">
        <v>298</v>
      </c>
      <c r="C637" t="s">
        <v>29</v>
      </c>
      <c r="D637">
        <v>2300</v>
      </c>
      <c r="E637" t="s">
        <v>102</v>
      </c>
      <c r="F637">
        <v>7</v>
      </c>
    </row>
    <row r="638" spans="1:6" x14ac:dyDescent="0.3">
      <c r="A638">
        <v>1230</v>
      </c>
      <c r="B638">
        <v>302</v>
      </c>
      <c r="C638" t="s">
        <v>447</v>
      </c>
      <c r="D638">
        <v>500</v>
      </c>
      <c r="E638" t="s">
        <v>102</v>
      </c>
      <c r="F638">
        <v>7</v>
      </c>
    </row>
    <row r="639" spans="1:6" x14ac:dyDescent="0.3">
      <c r="A639">
        <v>1241</v>
      </c>
      <c r="B639">
        <v>303</v>
      </c>
      <c r="C639" t="s">
        <v>22</v>
      </c>
      <c r="D639">
        <v>1400</v>
      </c>
      <c r="E639" t="s">
        <v>102</v>
      </c>
      <c r="F639">
        <v>7</v>
      </c>
    </row>
    <row r="640" spans="1:6" x14ac:dyDescent="0.3">
      <c r="A640">
        <v>1267</v>
      </c>
      <c r="B640">
        <v>308</v>
      </c>
      <c r="C640" t="s">
        <v>36</v>
      </c>
      <c r="D640">
        <v>1400</v>
      </c>
      <c r="E640" t="s">
        <v>97</v>
      </c>
      <c r="F640">
        <v>7</v>
      </c>
    </row>
    <row r="641" spans="1:6" x14ac:dyDescent="0.3">
      <c r="A641">
        <v>1275</v>
      </c>
      <c r="B641">
        <v>309</v>
      </c>
      <c r="C641" t="s">
        <v>451</v>
      </c>
      <c r="D641">
        <v>1400</v>
      </c>
      <c r="E641" t="s">
        <v>97</v>
      </c>
      <c r="F641">
        <v>7</v>
      </c>
    </row>
    <row r="642" spans="1:6" x14ac:dyDescent="0.3">
      <c r="A642">
        <v>10</v>
      </c>
      <c r="B642">
        <v>3</v>
      </c>
      <c r="C642" t="s">
        <v>22</v>
      </c>
      <c r="D642">
        <v>1000</v>
      </c>
      <c r="E642" t="s">
        <v>102</v>
      </c>
      <c r="F642">
        <v>6</v>
      </c>
    </row>
    <row r="643" spans="1:6" x14ac:dyDescent="0.3">
      <c r="A643">
        <v>17</v>
      </c>
      <c r="B643">
        <v>6</v>
      </c>
      <c r="C643" t="s">
        <v>24</v>
      </c>
      <c r="D643">
        <v>1500</v>
      </c>
      <c r="E643" t="s">
        <v>102</v>
      </c>
      <c r="F643">
        <v>6</v>
      </c>
    </row>
    <row r="644" spans="1:6" x14ac:dyDescent="0.3">
      <c r="A644">
        <v>23</v>
      </c>
      <c r="B644">
        <v>7</v>
      </c>
      <c r="C644" t="s">
        <v>430</v>
      </c>
      <c r="D644">
        <v>900</v>
      </c>
      <c r="E644" t="s">
        <v>102</v>
      </c>
      <c r="F644">
        <v>6</v>
      </c>
    </row>
    <row r="645" spans="1:6" x14ac:dyDescent="0.3">
      <c r="A645">
        <v>30</v>
      </c>
      <c r="B645">
        <v>8</v>
      </c>
      <c r="C645" t="s">
        <v>429</v>
      </c>
      <c r="D645">
        <v>2100</v>
      </c>
      <c r="E645" t="s">
        <v>102</v>
      </c>
      <c r="F645">
        <v>6</v>
      </c>
    </row>
    <row r="646" spans="1:6" x14ac:dyDescent="0.3">
      <c r="A646">
        <v>47</v>
      </c>
      <c r="B646">
        <v>10</v>
      </c>
      <c r="C646" t="s">
        <v>430</v>
      </c>
      <c r="D646">
        <v>800</v>
      </c>
      <c r="E646" t="s">
        <v>97</v>
      </c>
      <c r="F646">
        <v>6</v>
      </c>
    </row>
    <row r="647" spans="1:6" x14ac:dyDescent="0.3">
      <c r="A647">
        <v>51</v>
      </c>
      <c r="B647">
        <v>11</v>
      </c>
      <c r="C647" t="s">
        <v>430</v>
      </c>
      <c r="D647">
        <v>800</v>
      </c>
      <c r="E647" t="s">
        <v>102</v>
      </c>
      <c r="F647">
        <v>6</v>
      </c>
    </row>
    <row r="648" spans="1:6" x14ac:dyDescent="0.3">
      <c r="A648">
        <v>56</v>
      </c>
      <c r="B648">
        <v>12</v>
      </c>
      <c r="C648" t="s">
        <v>29</v>
      </c>
      <c r="D648">
        <v>2000</v>
      </c>
      <c r="E648" t="s">
        <v>97</v>
      </c>
      <c r="F648">
        <v>6</v>
      </c>
    </row>
    <row r="649" spans="1:6" x14ac:dyDescent="0.3">
      <c r="A649">
        <v>63</v>
      </c>
      <c r="B649">
        <v>14</v>
      </c>
      <c r="C649" t="s">
        <v>30</v>
      </c>
      <c r="D649">
        <v>1000</v>
      </c>
      <c r="E649" t="s">
        <v>102</v>
      </c>
      <c r="F649">
        <v>6</v>
      </c>
    </row>
    <row r="650" spans="1:6" x14ac:dyDescent="0.3">
      <c r="A650">
        <v>69</v>
      </c>
      <c r="B650">
        <v>15</v>
      </c>
      <c r="C650" t="s">
        <v>22</v>
      </c>
      <c r="D650">
        <v>1000</v>
      </c>
      <c r="E650" t="s">
        <v>102</v>
      </c>
      <c r="F650">
        <v>6</v>
      </c>
    </row>
    <row r="651" spans="1:6" x14ac:dyDescent="0.3">
      <c r="A651">
        <v>118</v>
      </c>
      <c r="B651">
        <v>26</v>
      </c>
      <c r="C651" t="s">
        <v>431</v>
      </c>
      <c r="D651">
        <v>1000</v>
      </c>
      <c r="E651" t="s">
        <v>102</v>
      </c>
      <c r="F651">
        <v>6</v>
      </c>
    </row>
    <row r="652" spans="1:6" x14ac:dyDescent="0.3">
      <c r="A652">
        <v>125</v>
      </c>
      <c r="B652">
        <v>27</v>
      </c>
      <c r="C652" t="s">
        <v>22</v>
      </c>
      <c r="D652">
        <v>1100</v>
      </c>
      <c r="E652" t="s">
        <v>97</v>
      </c>
      <c r="F652">
        <v>6</v>
      </c>
    </row>
    <row r="653" spans="1:6" x14ac:dyDescent="0.3">
      <c r="A653">
        <v>146</v>
      </c>
      <c r="B653">
        <v>30</v>
      </c>
      <c r="C653" t="s">
        <v>430</v>
      </c>
      <c r="D653">
        <v>1000</v>
      </c>
      <c r="E653" t="s">
        <v>102</v>
      </c>
      <c r="F653">
        <v>6</v>
      </c>
    </row>
    <row r="654" spans="1:6" x14ac:dyDescent="0.3">
      <c r="A654">
        <v>154</v>
      </c>
      <c r="B654">
        <v>32</v>
      </c>
      <c r="C654" t="s">
        <v>462</v>
      </c>
      <c r="D654">
        <v>900</v>
      </c>
      <c r="E654" t="s">
        <v>102</v>
      </c>
      <c r="F654">
        <v>6</v>
      </c>
    </row>
    <row r="655" spans="1:6" x14ac:dyDescent="0.3">
      <c r="A655">
        <v>162</v>
      </c>
      <c r="B655">
        <v>33</v>
      </c>
      <c r="C655" t="s">
        <v>40</v>
      </c>
      <c r="D655">
        <v>2000</v>
      </c>
      <c r="E655" t="s">
        <v>102</v>
      </c>
      <c r="F655">
        <v>6</v>
      </c>
    </row>
    <row r="656" spans="1:6" x14ac:dyDescent="0.3">
      <c r="A656">
        <v>171</v>
      </c>
      <c r="B656">
        <v>35</v>
      </c>
      <c r="C656" t="s">
        <v>29</v>
      </c>
      <c r="D656">
        <v>2200</v>
      </c>
      <c r="E656" t="s">
        <v>97</v>
      </c>
      <c r="F656">
        <v>6</v>
      </c>
    </row>
    <row r="657" spans="1:6" x14ac:dyDescent="0.3">
      <c r="A657">
        <v>182</v>
      </c>
      <c r="B657">
        <v>39</v>
      </c>
      <c r="C657" t="s">
        <v>26</v>
      </c>
      <c r="D657">
        <v>6000</v>
      </c>
      <c r="E657" t="s">
        <v>97</v>
      </c>
      <c r="F657">
        <v>6</v>
      </c>
    </row>
    <row r="658" spans="1:6" x14ac:dyDescent="0.3">
      <c r="A658">
        <v>191</v>
      </c>
      <c r="B658">
        <v>40</v>
      </c>
      <c r="C658" t="s">
        <v>33</v>
      </c>
      <c r="D658">
        <v>1100</v>
      </c>
      <c r="E658" t="s">
        <v>97</v>
      </c>
      <c r="F658">
        <v>6</v>
      </c>
    </row>
    <row r="659" spans="1:6" x14ac:dyDescent="0.3">
      <c r="A659">
        <v>201</v>
      </c>
      <c r="B659">
        <v>43</v>
      </c>
      <c r="C659" t="s">
        <v>463</v>
      </c>
      <c r="D659">
        <v>4000</v>
      </c>
      <c r="E659" t="s">
        <v>97</v>
      </c>
      <c r="F659">
        <v>6</v>
      </c>
    </row>
    <row r="660" spans="1:6" x14ac:dyDescent="0.3">
      <c r="A660">
        <v>206</v>
      </c>
      <c r="B660">
        <v>44</v>
      </c>
      <c r="C660" t="s">
        <v>433</v>
      </c>
      <c r="D660">
        <v>9800</v>
      </c>
      <c r="E660" t="s">
        <v>102</v>
      </c>
      <c r="F660">
        <v>6</v>
      </c>
    </row>
    <row r="661" spans="1:6" x14ac:dyDescent="0.3">
      <c r="A661">
        <v>211</v>
      </c>
      <c r="B661">
        <v>45</v>
      </c>
      <c r="C661" t="s">
        <v>36</v>
      </c>
      <c r="D661">
        <v>1100</v>
      </c>
      <c r="E661" t="s">
        <v>97</v>
      </c>
      <c r="F661">
        <v>6</v>
      </c>
    </row>
    <row r="662" spans="1:6" x14ac:dyDescent="0.3">
      <c r="A662">
        <v>221</v>
      </c>
      <c r="B662">
        <v>48</v>
      </c>
      <c r="C662" t="s">
        <v>36</v>
      </c>
      <c r="D662">
        <v>1100</v>
      </c>
      <c r="E662" t="s">
        <v>102</v>
      </c>
      <c r="F662">
        <v>6</v>
      </c>
    </row>
    <row r="663" spans="1:6" x14ac:dyDescent="0.3">
      <c r="A663">
        <v>235</v>
      </c>
      <c r="B663">
        <v>51</v>
      </c>
      <c r="C663" t="s">
        <v>429</v>
      </c>
      <c r="D663">
        <v>2300</v>
      </c>
      <c r="E663" t="s">
        <v>97</v>
      </c>
      <c r="F663">
        <v>6</v>
      </c>
    </row>
    <row r="664" spans="1:6" x14ac:dyDescent="0.3">
      <c r="A664">
        <v>245</v>
      </c>
      <c r="B664">
        <v>53</v>
      </c>
      <c r="C664" t="s">
        <v>22</v>
      </c>
      <c r="D664">
        <v>1100</v>
      </c>
      <c r="E664" t="s">
        <v>97</v>
      </c>
      <c r="F664">
        <v>6</v>
      </c>
    </row>
    <row r="665" spans="1:6" x14ac:dyDescent="0.3">
      <c r="A665">
        <v>254</v>
      </c>
      <c r="B665">
        <v>54</v>
      </c>
      <c r="C665" t="s">
        <v>455</v>
      </c>
      <c r="D665">
        <v>500</v>
      </c>
      <c r="E665" t="s">
        <v>102</v>
      </c>
      <c r="F665">
        <v>6</v>
      </c>
    </row>
    <row r="666" spans="1:6" x14ac:dyDescent="0.3">
      <c r="A666">
        <v>265</v>
      </c>
      <c r="B666">
        <v>56</v>
      </c>
      <c r="C666" t="s">
        <v>456</v>
      </c>
      <c r="D666">
        <v>2200</v>
      </c>
      <c r="E666" t="s">
        <v>102</v>
      </c>
      <c r="F666">
        <v>6</v>
      </c>
    </row>
    <row r="667" spans="1:6" x14ac:dyDescent="0.3">
      <c r="A667">
        <v>275</v>
      </c>
      <c r="B667">
        <v>57</v>
      </c>
      <c r="C667" t="s">
        <v>464</v>
      </c>
      <c r="D667">
        <v>2300</v>
      </c>
      <c r="E667" t="s">
        <v>97</v>
      </c>
      <c r="F667">
        <v>6</v>
      </c>
    </row>
    <row r="668" spans="1:6" x14ac:dyDescent="0.3">
      <c r="A668">
        <v>286</v>
      </c>
      <c r="B668">
        <v>58</v>
      </c>
      <c r="C668" t="s">
        <v>435</v>
      </c>
      <c r="D668">
        <v>23000</v>
      </c>
      <c r="E668" t="s">
        <v>102</v>
      </c>
      <c r="F668">
        <v>6</v>
      </c>
    </row>
    <row r="669" spans="1:6" x14ac:dyDescent="0.3">
      <c r="A669">
        <v>299</v>
      </c>
      <c r="B669">
        <v>62</v>
      </c>
      <c r="C669" t="s">
        <v>40</v>
      </c>
      <c r="D669">
        <v>2400</v>
      </c>
      <c r="E669" t="s">
        <v>102</v>
      </c>
      <c r="F669">
        <v>6</v>
      </c>
    </row>
    <row r="670" spans="1:6" x14ac:dyDescent="0.3">
      <c r="A670">
        <v>305</v>
      </c>
      <c r="B670">
        <v>63</v>
      </c>
      <c r="C670" t="s">
        <v>465</v>
      </c>
      <c r="D670">
        <v>2300</v>
      </c>
      <c r="E670" t="s">
        <v>102</v>
      </c>
      <c r="F670">
        <v>6</v>
      </c>
    </row>
    <row r="671" spans="1:6" x14ac:dyDescent="0.3">
      <c r="A671">
        <v>315</v>
      </c>
      <c r="B671">
        <v>64</v>
      </c>
      <c r="C671" t="s">
        <v>459</v>
      </c>
      <c r="D671">
        <v>500</v>
      </c>
      <c r="E671" t="s">
        <v>97</v>
      </c>
      <c r="F671">
        <v>6</v>
      </c>
    </row>
    <row r="672" spans="1:6" x14ac:dyDescent="0.3">
      <c r="A672">
        <v>319</v>
      </c>
      <c r="B672">
        <v>65</v>
      </c>
      <c r="C672" t="s">
        <v>438</v>
      </c>
      <c r="D672">
        <v>500</v>
      </c>
      <c r="E672" t="s">
        <v>102</v>
      </c>
      <c r="F672">
        <v>6</v>
      </c>
    </row>
    <row r="673" spans="1:6" x14ac:dyDescent="0.3">
      <c r="A673">
        <v>330</v>
      </c>
      <c r="B673">
        <v>66</v>
      </c>
      <c r="C673" t="s">
        <v>30</v>
      </c>
      <c r="D673">
        <v>1100</v>
      </c>
      <c r="E673" t="s">
        <v>102</v>
      </c>
      <c r="F673">
        <v>6</v>
      </c>
    </row>
    <row r="674" spans="1:6" x14ac:dyDescent="0.3">
      <c r="A674">
        <v>334</v>
      </c>
      <c r="B674">
        <v>67</v>
      </c>
      <c r="C674" t="s">
        <v>30</v>
      </c>
      <c r="D674">
        <v>1100</v>
      </c>
      <c r="E674" t="s">
        <v>97</v>
      </c>
      <c r="F674">
        <v>6</v>
      </c>
    </row>
    <row r="675" spans="1:6" x14ac:dyDescent="0.3">
      <c r="A675">
        <v>339</v>
      </c>
      <c r="B675">
        <v>68</v>
      </c>
      <c r="C675" t="s">
        <v>22</v>
      </c>
      <c r="D675">
        <v>1000</v>
      </c>
      <c r="E675" t="s">
        <v>97</v>
      </c>
      <c r="F675">
        <v>6</v>
      </c>
    </row>
    <row r="676" spans="1:6" x14ac:dyDescent="0.3">
      <c r="A676">
        <v>360</v>
      </c>
      <c r="B676">
        <v>72</v>
      </c>
      <c r="C676" t="s">
        <v>437</v>
      </c>
      <c r="D676">
        <v>14000</v>
      </c>
      <c r="E676" t="s">
        <v>102</v>
      </c>
      <c r="F676">
        <v>6</v>
      </c>
    </row>
    <row r="677" spans="1:6" x14ac:dyDescent="0.3">
      <c r="A677">
        <v>364</v>
      </c>
      <c r="B677">
        <v>73</v>
      </c>
      <c r="C677" t="s">
        <v>41</v>
      </c>
      <c r="D677">
        <v>1100</v>
      </c>
      <c r="E677" t="s">
        <v>102</v>
      </c>
      <c r="F677">
        <v>6</v>
      </c>
    </row>
    <row r="678" spans="1:6" x14ac:dyDescent="0.3">
      <c r="A678">
        <v>369</v>
      </c>
      <c r="B678">
        <v>74</v>
      </c>
      <c r="C678" t="s">
        <v>22</v>
      </c>
      <c r="D678">
        <v>1000</v>
      </c>
      <c r="E678" t="s">
        <v>97</v>
      </c>
      <c r="F678">
        <v>6</v>
      </c>
    </row>
    <row r="679" spans="1:6" x14ac:dyDescent="0.3">
      <c r="A679">
        <v>378</v>
      </c>
      <c r="B679">
        <v>75</v>
      </c>
      <c r="C679" t="s">
        <v>44</v>
      </c>
      <c r="D679">
        <v>500</v>
      </c>
      <c r="E679" t="s">
        <v>102</v>
      </c>
      <c r="F679">
        <v>6</v>
      </c>
    </row>
    <row r="680" spans="1:6" x14ac:dyDescent="0.3">
      <c r="A680">
        <v>397</v>
      </c>
      <c r="B680">
        <v>80</v>
      </c>
      <c r="C680" t="s">
        <v>36</v>
      </c>
      <c r="D680">
        <v>1100</v>
      </c>
      <c r="E680" t="s">
        <v>97</v>
      </c>
      <c r="F680">
        <v>6</v>
      </c>
    </row>
    <row r="681" spans="1:6" x14ac:dyDescent="0.3">
      <c r="A681">
        <v>404</v>
      </c>
      <c r="B681">
        <v>81</v>
      </c>
      <c r="C681" t="s">
        <v>41</v>
      </c>
      <c r="D681">
        <v>1100</v>
      </c>
      <c r="E681" t="s">
        <v>97</v>
      </c>
      <c r="F681">
        <v>6</v>
      </c>
    </row>
    <row r="682" spans="1:6" x14ac:dyDescent="0.3">
      <c r="A682">
        <v>420</v>
      </c>
      <c r="B682">
        <v>86</v>
      </c>
      <c r="C682" t="s">
        <v>442</v>
      </c>
      <c r="D682">
        <v>500</v>
      </c>
      <c r="E682" t="s">
        <v>102</v>
      </c>
      <c r="F682">
        <v>6</v>
      </c>
    </row>
    <row r="683" spans="1:6" x14ac:dyDescent="0.3">
      <c r="A683">
        <v>433</v>
      </c>
      <c r="B683">
        <v>88</v>
      </c>
      <c r="C683" t="s">
        <v>36</v>
      </c>
      <c r="D683">
        <v>1100</v>
      </c>
      <c r="E683" t="s">
        <v>97</v>
      </c>
      <c r="F683">
        <v>6</v>
      </c>
    </row>
    <row r="684" spans="1:6" x14ac:dyDescent="0.3">
      <c r="A684">
        <v>441</v>
      </c>
      <c r="B684">
        <v>89</v>
      </c>
      <c r="C684" t="s">
        <v>41</v>
      </c>
      <c r="D684">
        <v>1100</v>
      </c>
      <c r="E684" t="s">
        <v>97</v>
      </c>
      <c r="F684">
        <v>6</v>
      </c>
    </row>
    <row r="685" spans="1:6" x14ac:dyDescent="0.3">
      <c r="A685">
        <v>462</v>
      </c>
      <c r="B685">
        <v>93</v>
      </c>
      <c r="C685" t="s">
        <v>466</v>
      </c>
      <c r="D685">
        <v>6000</v>
      </c>
      <c r="E685" t="s">
        <v>102</v>
      </c>
      <c r="F685">
        <v>6</v>
      </c>
    </row>
    <row r="686" spans="1:6" x14ac:dyDescent="0.3">
      <c r="A686">
        <v>467</v>
      </c>
      <c r="B686">
        <v>94</v>
      </c>
      <c r="C686" t="s">
        <v>459</v>
      </c>
      <c r="D686">
        <v>700</v>
      </c>
      <c r="E686" t="s">
        <v>102</v>
      </c>
      <c r="F686">
        <v>6</v>
      </c>
    </row>
    <row r="687" spans="1:6" x14ac:dyDescent="0.3">
      <c r="A687">
        <v>474</v>
      </c>
      <c r="B687">
        <v>97</v>
      </c>
      <c r="C687" t="s">
        <v>459</v>
      </c>
      <c r="D687">
        <v>500</v>
      </c>
      <c r="E687" t="s">
        <v>102</v>
      </c>
      <c r="F687">
        <v>6</v>
      </c>
    </row>
    <row r="688" spans="1:6" x14ac:dyDescent="0.3">
      <c r="A688">
        <v>492</v>
      </c>
      <c r="B688">
        <v>101</v>
      </c>
      <c r="C688" t="s">
        <v>22</v>
      </c>
      <c r="D688">
        <v>1100</v>
      </c>
      <c r="E688" t="s">
        <v>102</v>
      </c>
      <c r="F688">
        <v>6</v>
      </c>
    </row>
    <row r="689" spans="1:6" x14ac:dyDescent="0.3">
      <c r="A689">
        <v>500</v>
      </c>
      <c r="B689">
        <v>103</v>
      </c>
      <c r="C689" t="s">
        <v>22</v>
      </c>
      <c r="D689">
        <v>1100</v>
      </c>
      <c r="E689" t="s">
        <v>102</v>
      </c>
      <c r="F689">
        <v>6</v>
      </c>
    </row>
    <row r="690" spans="1:6" x14ac:dyDescent="0.3">
      <c r="A690">
        <v>528</v>
      </c>
      <c r="B690">
        <v>111</v>
      </c>
      <c r="C690" t="s">
        <v>30</v>
      </c>
      <c r="D690">
        <v>1100</v>
      </c>
      <c r="E690" t="s">
        <v>102</v>
      </c>
      <c r="F690">
        <v>6</v>
      </c>
    </row>
    <row r="691" spans="1:6" x14ac:dyDescent="0.3">
      <c r="A691">
        <v>559</v>
      </c>
      <c r="B691">
        <v>121</v>
      </c>
      <c r="C691" t="s">
        <v>22</v>
      </c>
      <c r="D691">
        <v>1100</v>
      </c>
      <c r="E691" t="s">
        <v>97</v>
      </c>
      <c r="F691">
        <v>6</v>
      </c>
    </row>
    <row r="692" spans="1:6" x14ac:dyDescent="0.3">
      <c r="A692">
        <v>570</v>
      </c>
      <c r="B692">
        <v>124</v>
      </c>
      <c r="C692" t="s">
        <v>44</v>
      </c>
      <c r="D692">
        <v>500</v>
      </c>
      <c r="E692" t="s">
        <v>102</v>
      </c>
      <c r="F692">
        <v>6</v>
      </c>
    </row>
    <row r="693" spans="1:6" x14ac:dyDescent="0.3">
      <c r="A693">
        <v>581</v>
      </c>
      <c r="B693">
        <v>127</v>
      </c>
      <c r="C693" t="s">
        <v>444</v>
      </c>
      <c r="D693">
        <v>1000</v>
      </c>
      <c r="E693" t="s">
        <v>102</v>
      </c>
      <c r="F693">
        <v>6</v>
      </c>
    </row>
    <row r="694" spans="1:6" x14ac:dyDescent="0.3">
      <c r="A694">
        <v>585</v>
      </c>
      <c r="B694">
        <v>128</v>
      </c>
      <c r="C694" t="s">
        <v>28</v>
      </c>
      <c r="D694">
        <v>2300</v>
      </c>
      <c r="E694" t="s">
        <v>97</v>
      </c>
      <c r="F694">
        <v>6</v>
      </c>
    </row>
    <row r="695" spans="1:6" x14ac:dyDescent="0.3">
      <c r="A695">
        <v>598</v>
      </c>
      <c r="B695">
        <v>132</v>
      </c>
      <c r="C695" t="s">
        <v>444</v>
      </c>
      <c r="D695">
        <v>1000</v>
      </c>
      <c r="E695" t="s">
        <v>102</v>
      </c>
      <c r="F695">
        <v>6</v>
      </c>
    </row>
    <row r="696" spans="1:6" x14ac:dyDescent="0.3">
      <c r="A696">
        <v>604</v>
      </c>
      <c r="B696">
        <v>133</v>
      </c>
      <c r="C696" t="s">
        <v>444</v>
      </c>
      <c r="D696">
        <v>1000</v>
      </c>
      <c r="E696" t="s">
        <v>102</v>
      </c>
      <c r="F696">
        <v>6</v>
      </c>
    </row>
    <row r="697" spans="1:6" x14ac:dyDescent="0.3">
      <c r="A697">
        <v>615</v>
      </c>
      <c r="B697">
        <v>134</v>
      </c>
      <c r="C697" t="s">
        <v>460</v>
      </c>
      <c r="D697">
        <v>700</v>
      </c>
      <c r="E697" t="s">
        <v>102</v>
      </c>
      <c r="F697">
        <v>6</v>
      </c>
    </row>
    <row r="698" spans="1:6" x14ac:dyDescent="0.3">
      <c r="A698">
        <v>625</v>
      </c>
      <c r="B698">
        <v>135</v>
      </c>
      <c r="C698" t="s">
        <v>22</v>
      </c>
      <c r="D698">
        <v>1200</v>
      </c>
      <c r="E698" t="s">
        <v>102</v>
      </c>
      <c r="F698">
        <v>6</v>
      </c>
    </row>
    <row r="699" spans="1:6" x14ac:dyDescent="0.3">
      <c r="A699">
        <v>629</v>
      </c>
      <c r="B699">
        <v>136</v>
      </c>
      <c r="C699" t="s">
        <v>444</v>
      </c>
      <c r="D699">
        <v>1000</v>
      </c>
      <c r="E699" t="s">
        <v>102</v>
      </c>
      <c r="F699">
        <v>6</v>
      </c>
    </row>
    <row r="700" spans="1:6" x14ac:dyDescent="0.3">
      <c r="A700">
        <v>640</v>
      </c>
      <c r="B700">
        <v>140</v>
      </c>
      <c r="C700" t="s">
        <v>467</v>
      </c>
      <c r="D700">
        <v>1000</v>
      </c>
      <c r="E700" t="s">
        <v>97</v>
      </c>
      <c r="F700">
        <v>6</v>
      </c>
    </row>
    <row r="701" spans="1:6" x14ac:dyDescent="0.3">
      <c r="A701">
        <v>650</v>
      </c>
      <c r="B701">
        <v>143</v>
      </c>
      <c r="C701" t="s">
        <v>22</v>
      </c>
      <c r="D701">
        <v>1200</v>
      </c>
      <c r="E701" t="s">
        <v>102</v>
      </c>
      <c r="F701">
        <v>6</v>
      </c>
    </row>
    <row r="702" spans="1:6" x14ac:dyDescent="0.3">
      <c r="A702">
        <v>656</v>
      </c>
      <c r="B702">
        <v>145</v>
      </c>
      <c r="C702" t="s">
        <v>22</v>
      </c>
      <c r="D702">
        <v>1200</v>
      </c>
      <c r="E702" t="s">
        <v>97</v>
      </c>
      <c r="F702">
        <v>6</v>
      </c>
    </row>
    <row r="703" spans="1:6" x14ac:dyDescent="0.3">
      <c r="A703">
        <v>668</v>
      </c>
      <c r="B703">
        <v>150</v>
      </c>
      <c r="C703" t="s">
        <v>22</v>
      </c>
      <c r="D703">
        <v>1200</v>
      </c>
      <c r="E703" t="s">
        <v>97</v>
      </c>
      <c r="F703">
        <v>6</v>
      </c>
    </row>
    <row r="704" spans="1:6" x14ac:dyDescent="0.3">
      <c r="A704">
        <v>698</v>
      </c>
      <c r="B704">
        <v>157</v>
      </c>
      <c r="C704" t="s">
        <v>468</v>
      </c>
      <c r="D704">
        <v>700</v>
      </c>
      <c r="E704" t="s">
        <v>97</v>
      </c>
      <c r="F704">
        <v>6</v>
      </c>
    </row>
    <row r="705" spans="1:6" x14ac:dyDescent="0.3">
      <c r="A705">
        <v>702</v>
      </c>
      <c r="B705">
        <v>158</v>
      </c>
      <c r="C705" t="s">
        <v>46</v>
      </c>
      <c r="D705">
        <v>700</v>
      </c>
      <c r="E705" t="s">
        <v>102</v>
      </c>
      <c r="F705">
        <v>6</v>
      </c>
    </row>
    <row r="706" spans="1:6" x14ac:dyDescent="0.3">
      <c r="A706">
        <v>711</v>
      </c>
      <c r="B706">
        <v>163</v>
      </c>
      <c r="C706" t="s">
        <v>22</v>
      </c>
      <c r="D706">
        <v>1200</v>
      </c>
      <c r="E706" t="s">
        <v>102</v>
      </c>
      <c r="F706">
        <v>6</v>
      </c>
    </row>
    <row r="707" spans="1:6" x14ac:dyDescent="0.3">
      <c r="A707">
        <v>725</v>
      </c>
      <c r="B707">
        <v>168</v>
      </c>
      <c r="C707" t="s">
        <v>444</v>
      </c>
      <c r="D707">
        <v>1000</v>
      </c>
      <c r="E707" t="s">
        <v>97</v>
      </c>
      <c r="F707">
        <v>6</v>
      </c>
    </row>
    <row r="708" spans="1:6" x14ac:dyDescent="0.3">
      <c r="A708">
        <v>738</v>
      </c>
      <c r="B708">
        <v>173</v>
      </c>
      <c r="C708" t="s">
        <v>444</v>
      </c>
      <c r="D708">
        <v>1000</v>
      </c>
      <c r="E708" t="s">
        <v>97</v>
      </c>
      <c r="F708">
        <v>6</v>
      </c>
    </row>
    <row r="709" spans="1:6" x14ac:dyDescent="0.3">
      <c r="A709">
        <v>745</v>
      </c>
      <c r="B709">
        <v>175</v>
      </c>
      <c r="C709" t="s">
        <v>444</v>
      </c>
      <c r="D709">
        <v>1000</v>
      </c>
      <c r="E709" t="s">
        <v>97</v>
      </c>
      <c r="F709">
        <v>6</v>
      </c>
    </row>
    <row r="710" spans="1:6" x14ac:dyDescent="0.3">
      <c r="A710">
        <v>766</v>
      </c>
      <c r="B710">
        <v>181</v>
      </c>
      <c r="C710" t="s">
        <v>26</v>
      </c>
      <c r="D710">
        <v>6000</v>
      </c>
      <c r="E710" t="s">
        <v>97</v>
      </c>
      <c r="F710">
        <v>6</v>
      </c>
    </row>
    <row r="711" spans="1:6" x14ac:dyDescent="0.3">
      <c r="A711">
        <v>772</v>
      </c>
      <c r="B711">
        <v>182</v>
      </c>
      <c r="C711" t="s">
        <v>461</v>
      </c>
      <c r="D711">
        <v>1400</v>
      </c>
      <c r="E711" t="s">
        <v>102</v>
      </c>
      <c r="F711">
        <v>6</v>
      </c>
    </row>
    <row r="712" spans="1:6" x14ac:dyDescent="0.3">
      <c r="A712">
        <v>781</v>
      </c>
      <c r="B712">
        <v>184</v>
      </c>
      <c r="C712" t="s">
        <v>22</v>
      </c>
      <c r="D712">
        <v>1200</v>
      </c>
      <c r="E712" t="s">
        <v>102</v>
      </c>
      <c r="F712">
        <v>6</v>
      </c>
    </row>
    <row r="713" spans="1:6" x14ac:dyDescent="0.3">
      <c r="A713">
        <v>787</v>
      </c>
      <c r="B713">
        <v>186</v>
      </c>
      <c r="C713" t="s">
        <v>22</v>
      </c>
      <c r="D713">
        <v>1200</v>
      </c>
      <c r="E713" t="s">
        <v>102</v>
      </c>
      <c r="F713">
        <v>6</v>
      </c>
    </row>
    <row r="714" spans="1:6" x14ac:dyDescent="0.3">
      <c r="A714">
        <v>798</v>
      </c>
      <c r="B714">
        <v>187</v>
      </c>
      <c r="C714" t="s">
        <v>44</v>
      </c>
      <c r="D714">
        <v>500</v>
      </c>
      <c r="E714" t="s">
        <v>102</v>
      </c>
      <c r="F714">
        <v>6</v>
      </c>
    </row>
    <row r="715" spans="1:6" x14ac:dyDescent="0.3">
      <c r="A715">
        <v>810</v>
      </c>
      <c r="B715">
        <v>192</v>
      </c>
      <c r="C715" t="s">
        <v>36</v>
      </c>
      <c r="D715">
        <v>1100</v>
      </c>
      <c r="E715" t="s">
        <v>102</v>
      </c>
      <c r="F715">
        <v>6</v>
      </c>
    </row>
    <row r="716" spans="1:6" x14ac:dyDescent="0.3">
      <c r="A716">
        <v>828</v>
      </c>
      <c r="B716">
        <v>198</v>
      </c>
      <c r="C716" t="s">
        <v>29</v>
      </c>
      <c r="D716">
        <v>2100</v>
      </c>
      <c r="E716" t="s">
        <v>97</v>
      </c>
      <c r="F716">
        <v>6</v>
      </c>
    </row>
    <row r="717" spans="1:6" x14ac:dyDescent="0.3">
      <c r="A717">
        <v>834</v>
      </c>
      <c r="B717">
        <v>199</v>
      </c>
      <c r="C717" t="s">
        <v>31</v>
      </c>
      <c r="D717">
        <v>1500</v>
      </c>
      <c r="E717" t="s">
        <v>102</v>
      </c>
      <c r="F717">
        <v>6</v>
      </c>
    </row>
    <row r="718" spans="1:6" x14ac:dyDescent="0.3">
      <c r="A718">
        <v>847</v>
      </c>
      <c r="B718">
        <v>202</v>
      </c>
      <c r="C718" t="s">
        <v>30</v>
      </c>
      <c r="D718">
        <v>1200</v>
      </c>
      <c r="E718" t="s">
        <v>97</v>
      </c>
      <c r="F718">
        <v>6</v>
      </c>
    </row>
    <row r="719" spans="1:6" x14ac:dyDescent="0.3">
      <c r="A719">
        <v>852</v>
      </c>
      <c r="B719">
        <v>203</v>
      </c>
      <c r="C719" t="s">
        <v>46</v>
      </c>
      <c r="D719">
        <v>700</v>
      </c>
      <c r="E719" t="s">
        <v>102</v>
      </c>
      <c r="F719">
        <v>6</v>
      </c>
    </row>
    <row r="720" spans="1:6" x14ac:dyDescent="0.3">
      <c r="A720">
        <v>902</v>
      </c>
      <c r="B720">
        <v>220</v>
      </c>
      <c r="C720" t="s">
        <v>429</v>
      </c>
      <c r="D720">
        <v>2300</v>
      </c>
      <c r="E720" t="s">
        <v>102</v>
      </c>
      <c r="F720">
        <v>6</v>
      </c>
    </row>
    <row r="721" spans="1:6" x14ac:dyDescent="0.3">
      <c r="A721">
        <v>927</v>
      </c>
      <c r="B721">
        <v>229</v>
      </c>
      <c r="C721" t="s">
        <v>36</v>
      </c>
      <c r="D721">
        <v>1300</v>
      </c>
      <c r="E721" t="s">
        <v>102</v>
      </c>
      <c r="F721">
        <v>6</v>
      </c>
    </row>
    <row r="722" spans="1:6" x14ac:dyDescent="0.3">
      <c r="A722">
        <v>940</v>
      </c>
      <c r="B722">
        <v>231</v>
      </c>
      <c r="C722" t="s">
        <v>40</v>
      </c>
      <c r="D722">
        <v>2700</v>
      </c>
      <c r="E722" t="s">
        <v>97</v>
      </c>
      <c r="F722">
        <v>6</v>
      </c>
    </row>
    <row r="723" spans="1:6" x14ac:dyDescent="0.3">
      <c r="A723">
        <v>945</v>
      </c>
      <c r="B723">
        <v>232</v>
      </c>
      <c r="C723" t="s">
        <v>49</v>
      </c>
      <c r="D723">
        <v>700</v>
      </c>
      <c r="E723" t="s">
        <v>97</v>
      </c>
      <c r="F723">
        <v>6</v>
      </c>
    </row>
    <row r="724" spans="1:6" x14ac:dyDescent="0.3">
      <c r="A724">
        <v>949</v>
      </c>
      <c r="B724">
        <v>233</v>
      </c>
      <c r="C724" t="s">
        <v>22</v>
      </c>
      <c r="D724">
        <v>1300</v>
      </c>
      <c r="E724" t="s">
        <v>102</v>
      </c>
      <c r="F724">
        <v>6</v>
      </c>
    </row>
    <row r="725" spans="1:6" x14ac:dyDescent="0.3">
      <c r="A725">
        <v>955</v>
      </c>
      <c r="B725">
        <v>234</v>
      </c>
      <c r="C725" t="s">
        <v>49</v>
      </c>
      <c r="D725">
        <v>700</v>
      </c>
      <c r="E725" t="s">
        <v>102</v>
      </c>
      <c r="F725">
        <v>6</v>
      </c>
    </row>
    <row r="726" spans="1:6" x14ac:dyDescent="0.3">
      <c r="A726">
        <v>963</v>
      </c>
      <c r="B726">
        <v>237</v>
      </c>
      <c r="C726" t="s">
        <v>26</v>
      </c>
      <c r="D726">
        <v>6000</v>
      </c>
      <c r="E726" t="s">
        <v>102</v>
      </c>
      <c r="F726">
        <v>6</v>
      </c>
    </row>
    <row r="727" spans="1:6" x14ac:dyDescent="0.3">
      <c r="A727">
        <v>968</v>
      </c>
      <c r="B727">
        <v>239</v>
      </c>
      <c r="C727" t="s">
        <v>29</v>
      </c>
      <c r="D727">
        <v>2600</v>
      </c>
      <c r="E727" t="s">
        <v>97</v>
      </c>
      <c r="F727">
        <v>6</v>
      </c>
    </row>
    <row r="728" spans="1:6" x14ac:dyDescent="0.3">
      <c r="A728">
        <v>972</v>
      </c>
      <c r="B728">
        <v>240</v>
      </c>
      <c r="C728" t="s">
        <v>51</v>
      </c>
      <c r="D728">
        <v>500</v>
      </c>
      <c r="E728" t="s">
        <v>102</v>
      </c>
      <c r="F728">
        <v>6</v>
      </c>
    </row>
    <row r="729" spans="1:6" x14ac:dyDescent="0.3">
      <c r="A729">
        <v>991</v>
      </c>
      <c r="B729">
        <v>245</v>
      </c>
      <c r="C729" t="s">
        <v>22</v>
      </c>
      <c r="D729">
        <v>1100</v>
      </c>
      <c r="E729" t="s">
        <v>102</v>
      </c>
      <c r="F729">
        <v>6</v>
      </c>
    </row>
    <row r="730" spans="1:6" x14ac:dyDescent="0.3">
      <c r="A730">
        <v>995</v>
      </c>
      <c r="B730">
        <v>246</v>
      </c>
      <c r="C730" t="s">
        <v>46</v>
      </c>
      <c r="D730">
        <v>500</v>
      </c>
      <c r="E730" t="s">
        <v>102</v>
      </c>
      <c r="F730">
        <v>6</v>
      </c>
    </row>
    <row r="731" spans="1:6" x14ac:dyDescent="0.3">
      <c r="A731">
        <v>1003</v>
      </c>
      <c r="B731">
        <v>247</v>
      </c>
      <c r="C731" t="s">
        <v>41</v>
      </c>
      <c r="D731">
        <v>1100</v>
      </c>
      <c r="E731" t="s">
        <v>102</v>
      </c>
      <c r="F731">
        <v>6</v>
      </c>
    </row>
    <row r="732" spans="1:6" x14ac:dyDescent="0.3">
      <c r="A732">
        <v>1018</v>
      </c>
      <c r="B732">
        <v>257</v>
      </c>
      <c r="C732" t="s">
        <v>40</v>
      </c>
      <c r="D732">
        <v>2700</v>
      </c>
      <c r="E732" t="s">
        <v>102</v>
      </c>
      <c r="F732">
        <v>6</v>
      </c>
    </row>
    <row r="733" spans="1:6" x14ac:dyDescent="0.3">
      <c r="A733">
        <v>1028</v>
      </c>
      <c r="B733">
        <v>258</v>
      </c>
      <c r="C733" t="s">
        <v>31</v>
      </c>
      <c r="D733">
        <v>1800</v>
      </c>
      <c r="E733" t="s">
        <v>102</v>
      </c>
      <c r="F733">
        <v>6</v>
      </c>
    </row>
    <row r="734" spans="1:6" x14ac:dyDescent="0.3">
      <c r="A734">
        <v>1040</v>
      </c>
      <c r="B734">
        <v>263</v>
      </c>
      <c r="C734" t="s">
        <v>30</v>
      </c>
      <c r="D734">
        <v>1300</v>
      </c>
      <c r="E734" t="s">
        <v>102</v>
      </c>
      <c r="F734">
        <v>6</v>
      </c>
    </row>
    <row r="735" spans="1:6" x14ac:dyDescent="0.3">
      <c r="A735">
        <v>1045</v>
      </c>
      <c r="B735">
        <v>264</v>
      </c>
      <c r="C735" t="s">
        <v>79</v>
      </c>
      <c r="D735">
        <v>1300</v>
      </c>
      <c r="E735" t="s">
        <v>97</v>
      </c>
      <c r="F735">
        <v>6</v>
      </c>
    </row>
    <row r="736" spans="1:6" x14ac:dyDescent="0.3">
      <c r="A736">
        <v>1062</v>
      </c>
      <c r="B736">
        <v>269</v>
      </c>
      <c r="C736" t="s">
        <v>46</v>
      </c>
      <c r="D736">
        <v>500</v>
      </c>
      <c r="E736" t="s">
        <v>102</v>
      </c>
      <c r="F736">
        <v>6</v>
      </c>
    </row>
    <row r="737" spans="1:6" x14ac:dyDescent="0.3">
      <c r="A737">
        <v>1080</v>
      </c>
      <c r="B737">
        <v>272</v>
      </c>
      <c r="C737" t="s">
        <v>50</v>
      </c>
      <c r="D737">
        <v>500</v>
      </c>
      <c r="E737" t="s">
        <v>102</v>
      </c>
      <c r="F737">
        <v>6</v>
      </c>
    </row>
    <row r="738" spans="1:6" x14ac:dyDescent="0.3">
      <c r="A738">
        <v>1085</v>
      </c>
      <c r="B738">
        <v>273</v>
      </c>
      <c r="C738" t="s">
        <v>50</v>
      </c>
      <c r="D738">
        <v>700</v>
      </c>
      <c r="E738" t="s">
        <v>102</v>
      </c>
      <c r="F738">
        <v>6</v>
      </c>
    </row>
    <row r="739" spans="1:6" x14ac:dyDescent="0.3">
      <c r="A739">
        <v>1096</v>
      </c>
      <c r="B739">
        <v>275</v>
      </c>
      <c r="C739" t="s">
        <v>29</v>
      </c>
      <c r="D739">
        <v>2300</v>
      </c>
      <c r="E739" t="s">
        <v>102</v>
      </c>
      <c r="F739">
        <v>6</v>
      </c>
    </row>
    <row r="740" spans="1:6" x14ac:dyDescent="0.3">
      <c r="A740">
        <v>1101</v>
      </c>
      <c r="B740">
        <v>276</v>
      </c>
      <c r="C740" t="s">
        <v>50</v>
      </c>
      <c r="D740">
        <v>700</v>
      </c>
      <c r="E740" t="s">
        <v>102</v>
      </c>
      <c r="F740">
        <v>6</v>
      </c>
    </row>
    <row r="741" spans="1:6" x14ac:dyDescent="0.3">
      <c r="A741">
        <v>1110</v>
      </c>
      <c r="B741">
        <v>277</v>
      </c>
      <c r="C741" t="s">
        <v>50</v>
      </c>
      <c r="D741">
        <v>500</v>
      </c>
      <c r="E741" t="s">
        <v>102</v>
      </c>
      <c r="F741">
        <v>6</v>
      </c>
    </row>
    <row r="742" spans="1:6" x14ac:dyDescent="0.3">
      <c r="A742">
        <v>1132</v>
      </c>
      <c r="B742">
        <v>281</v>
      </c>
      <c r="C742" t="s">
        <v>22</v>
      </c>
      <c r="D742">
        <v>1200</v>
      </c>
      <c r="E742" t="s">
        <v>102</v>
      </c>
      <c r="F742">
        <v>6</v>
      </c>
    </row>
    <row r="743" spans="1:6" x14ac:dyDescent="0.3">
      <c r="A743">
        <v>1147</v>
      </c>
      <c r="B743">
        <v>286</v>
      </c>
      <c r="C743" t="s">
        <v>465</v>
      </c>
      <c r="D743">
        <v>2400</v>
      </c>
      <c r="E743" t="s">
        <v>102</v>
      </c>
      <c r="F743">
        <v>6</v>
      </c>
    </row>
    <row r="744" spans="1:6" x14ac:dyDescent="0.3">
      <c r="A744">
        <v>1170</v>
      </c>
      <c r="B744">
        <v>291</v>
      </c>
      <c r="C744" t="s">
        <v>28</v>
      </c>
      <c r="D744">
        <v>2800</v>
      </c>
      <c r="E744" t="s">
        <v>102</v>
      </c>
      <c r="F744">
        <v>6</v>
      </c>
    </row>
    <row r="745" spans="1:6" x14ac:dyDescent="0.3">
      <c r="A745">
        <v>1177</v>
      </c>
      <c r="B745">
        <v>292</v>
      </c>
      <c r="C745" t="s">
        <v>469</v>
      </c>
      <c r="D745">
        <v>2300</v>
      </c>
      <c r="E745" t="s">
        <v>102</v>
      </c>
      <c r="F745">
        <v>6</v>
      </c>
    </row>
    <row r="746" spans="1:6" x14ac:dyDescent="0.3">
      <c r="A746">
        <v>1191</v>
      </c>
      <c r="B746">
        <v>294</v>
      </c>
      <c r="C746" t="s">
        <v>22</v>
      </c>
      <c r="D746">
        <v>1400</v>
      </c>
      <c r="E746" t="s">
        <v>97</v>
      </c>
      <c r="F746">
        <v>6</v>
      </c>
    </row>
    <row r="747" spans="1:6" x14ac:dyDescent="0.3">
      <c r="A747">
        <v>1202</v>
      </c>
      <c r="B747">
        <v>297</v>
      </c>
      <c r="C747" t="s">
        <v>36</v>
      </c>
      <c r="D747">
        <v>1400</v>
      </c>
      <c r="E747" t="s">
        <v>102</v>
      </c>
      <c r="F747">
        <v>6</v>
      </c>
    </row>
    <row r="748" spans="1:6" x14ac:dyDescent="0.3">
      <c r="A748">
        <v>1206</v>
      </c>
      <c r="B748">
        <v>298</v>
      </c>
      <c r="C748" t="s">
        <v>447</v>
      </c>
      <c r="D748">
        <v>500</v>
      </c>
      <c r="E748" t="s">
        <v>102</v>
      </c>
      <c r="F748">
        <v>6</v>
      </c>
    </row>
    <row r="749" spans="1:6" x14ac:dyDescent="0.3">
      <c r="A749">
        <v>1229</v>
      </c>
      <c r="B749">
        <v>302</v>
      </c>
      <c r="C749" t="s">
        <v>451</v>
      </c>
      <c r="D749">
        <v>14400</v>
      </c>
      <c r="E749" t="s">
        <v>102</v>
      </c>
      <c r="F749">
        <v>6</v>
      </c>
    </row>
    <row r="750" spans="1:6" x14ac:dyDescent="0.3">
      <c r="A750">
        <v>1240</v>
      </c>
      <c r="B750">
        <v>303</v>
      </c>
      <c r="C750" t="s">
        <v>22</v>
      </c>
      <c r="D750">
        <v>1400</v>
      </c>
      <c r="E750" t="s">
        <v>97</v>
      </c>
      <c r="F750">
        <v>6</v>
      </c>
    </row>
    <row r="751" spans="1:6" x14ac:dyDescent="0.3">
      <c r="A751">
        <v>1250</v>
      </c>
      <c r="B751">
        <v>305</v>
      </c>
      <c r="C751" t="s">
        <v>33</v>
      </c>
      <c r="D751">
        <v>1600</v>
      </c>
      <c r="E751" t="s">
        <v>97</v>
      </c>
      <c r="F751">
        <v>6</v>
      </c>
    </row>
    <row r="752" spans="1:6" x14ac:dyDescent="0.3">
      <c r="A752">
        <v>1259</v>
      </c>
      <c r="B752">
        <v>307</v>
      </c>
      <c r="C752" t="s">
        <v>44</v>
      </c>
      <c r="D752">
        <v>700</v>
      </c>
      <c r="E752" t="s">
        <v>97</v>
      </c>
      <c r="F752">
        <v>6</v>
      </c>
    </row>
    <row r="753" spans="1:6" x14ac:dyDescent="0.3">
      <c r="A753">
        <v>1266</v>
      </c>
      <c r="B753">
        <v>308</v>
      </c>
      <c r="C753" t="s">
        <v>470</v>
      </c>
      <c r="D753">
        <v>1600</v>
      </c>
      <c r="E753" t="s">
        <v>97</v>
      </c>
      <c r="F753">
        <v>6</v>
      </c>
    </row>
    <row r="754" spans="1:6" x14ac:dyDescent="0.3">
      <c r="A754">
        <v>1274</v>
      </c>
      <c r="B754">
        <v>309</v>
      </c>
      <c r="C754" t="s">
        <v>451</v>
      </c>
      <c r="D754">
        <v>1400</v>
      </c>
      <c r="E754" t="s">
        <v>102</v>
      </c>
      <c r="F754">
        <v>6</v>
      </c>
    </row>
    <row r="755" spans="1:6" x14ac:dyDescent="0.3">
      <c r="A755">
        <v>9</v>
      </c>
      <c r="B755">
        <v>3</v>
      </c>
      <c r="C755" t="s">
        <v>24</v>
      </c>
      <c r="D755">
        <v>1500</v>
      </c>
      <c r="E755" t="s">
        <v>97</v>
      </c>
      <c r="F755">
        <v>5</v>
      </c>
    </row>
    <row r="756" spans="1:6" x14ac:dyDescent="0.3">
      <c r="A756">
        <v>16</v>
      </c>
      <c r="B756">
        <v>6</v>
      </c>
      <c r="C756" t="s">
        <v>24</v>
      </c>
      <c r="D756">
        <v>1500</v>
      </c>
      <c r="E756" t="s">
        <v>97</v>
      </c>
      <c r="F756">
        <v>5</v>
      </c>
    </row>
    <row r="757" spans="1:6" x14ac:dyDescent="0.3">
      <c r="A757">
        <v>29</v>
      </c>
      <c r="B757">
        <v>8</v>
      </c>
      <c r="C757" t="s">
        <v>29</v>
      </c>
      <c r="D757">
        <v>2300</v>
      </c>
      <c r="E757" t="s">
        <v>102</v>
      </c>
      <c r="F757">
        <v>5</v>
      </c>
    </row>
    <row r="758" spans="1:6" x14ac:dyDescent="0.3">
      <c r="A758">
        <v>46</v>
      </c>
      <c r="B758">
        <v>10</v>
      </c>
      <c r="C758" t="s">
        <v>471</v>
      </c>
      <c r="D758">
        <v>2300</v>
      </c>
      <c r="E758" t="s">
        <v>102</v>
      </c>
      <c r="F758">
        <v>5</v>
      </c>
    </row>
    <row r="759" spans="1:6" x14ac:dyDescent="0.3">
      <c r="A759">
        <v>50</v>
      </c>
      <c r="B759">
        <v>11</v>
      </c>
      <c r="C759" t="s">
        <v>24</v>
      </c>
      <c r="D759">
        <v>1500</v>
      </c>
      <c r="E759" t="s">
        <v>97</v>
      </c>
      <c r="F759">
        <v>5</v>
      </c>
    </row>
    <row r="760" spans="1:6" x14ac:dyDescent="0.3">
      <c r="A760">
        <v>59</v>
      </c>
      <c r="B760">
        <v>13</v>
      </c>
      <c r="C760" t="s">
        <v>22</v>
      </c>
      <c r="D760">
        <v>1000</v>
      </c>
      <c r="E760" t="s">
        <v>97</v>
      </c>
      <c r="F760">
        <v>5</v>
      </c>
    </row>
    <row r="761" spans="1:6" x14ac:dyDescent="0.3">
      <c r="A761">
        <v>62</v>
      </c>
      <c r="B761">
        <v>14</v>
      </c>
      <c r="C761" t="s">
        <v>29</v>
      </c>
      <c r="D761">
        <v>2300</v>
      </c>
      <c r="E761" t="s">
        <v>97</v>
      </c>
      <c r="F761">
        <v>5</v>
      </c>
    </row>
    <row r="762" spans="1:6" x14ac:dyDescent="0.3">
      <c r="A762">
        <v>68</v>
      </c>
      <c r="B762">
        <v>15</v>
      </c>
      <c r="C762" t="s">
        <v>40</v>
      </c>
      <c r="D762">
        <v>2100</v>
      </c>
      <c r="E762" t="s">
        <v>102</v>
      </c>
      <c r="F762">
        <v>5</v>
      </c>
    </row>
    <row r="763" spans="1:6" x14ac:dyDescent="0.3">
      <c r="A763">
        <v>75</v>
      </c>
      <c r="B763">
        <v>16</v>
      </c>
      <c r="C763" t="s">
        <v>472</v>
      </c>
      <c r="D763">
        <v>1400</v>
      </c>
      <c r="E763" t="s">
        <v>97</v>
      </c>
      <c r="F763">
        <v>5</v>
      </c>
    </row>
    <row r="764" spans="1:6" x14ac:dyDescent="0.3">
      <c r="A764">
        <v>80</v>
      </c>
      <c r="B764">
        <v>18</v>
      </c>
      <c r="C764" t="s">
        <v>430</v>
      </c>
      <c r="D764">
        <v>900</v>
      </c>
      <c r="E764" t="s">
        <v>102</v>
      </c>
      <c r="F764">
        <v>5</v>
      </c>
    </row>
    <row r="765" spans="1:6" x14ac:dyDescent="0.3">
      <c r="A765">
        <v>83</v>
      </c>
      <c r="B765">
        <v>19</v>
      </c>
      <c r="C765" t="s">
        <v>473</v>
      </c>
      <c r="D765">
        <v>2000</v>
      </c>
      <c r="E765" t="s">
        <v>102</v>
      </c>
      <c r="F765">
        <v>5</v>
      </c>
    </row>
    <row r="766" spans="1:6" x14ac:dyDescent="0.3">
      <c r="A766">
        <v>102</v>
      </c>
      <c r="B766">
        <v>23</v>
      </c>
      <c r="C766" t="s">
        <v>22</v>
      </c>
      <c r="D766">
        <v>1000</v>
      </c>
      <c r="E766" t="s">
        <v>97</v>
      </c>
      <c r="F766">
        <v>5</v>
      </c>
    </row>
    <row r="767" spans="1:6" x14ac:dyDescent="0.3">
      <c r="A767">
        <v>105</v>
      </c>
      <c r="B767">
        <v>24</v>
      </c>
      <c r="C767" t="s">
        <v>36</v>
      </c>
      <c r="D767">
        <v>1000</v>
      </c>
      <c r="E767" t="s">
        <v>102</v>
      </c>
      <c r="F767">
        <v>5</v>
      </c>
    </row>
    <row r="768" spans="1:6" x14ac:dyDescent="0.3">
      <c r="A768">
        <v>117</v>
      </c>
      <c r="B768">
        <v>26</v>
      </c>
      <c r="C768" t="s">
        <v>36</v>
      </c>
      <c r="D768">
        <v>1100</v>
      </c>
      <c r="E768" t="s">
        <v>97</v>
      </c>
      <c r="F768">
        <v>5</v>
      </c>
    </row>
    <row r="769" spans="1:6" x14ac:dyDescent="0.3">
      <c r="A769">
        <v>124</v>
      </c>
      <c r="B769">
        <v>27</v>
      </c>
      <c r="C769" t="s">
        <v>22</v>
      </c>
      <c r="D769">
        <v>1100</v>
      </c>
      <c r="E769" t="s">
        <v>97</v>
      </c>
      <c r="F769">
        <v>5</v>
      </c>
    </row>
    <row r="770" spans="1:6" x14ac:dyDescent="0.3">
      <c r="A770">
        <v>137</v>
      </c>
      <c r="B770">
        <v>28</v>
      </c>
      <c r="C770" t="s">
        <v>474</v>
      </c>
      <c r="D770">
        <v>27800</v>
      </c>
      <c r="E770" t="s">
        <v>97</v>
      </c>
      <c r="F770">
        <v>5</v>
      </c>
    </row>
    <row r="771" spans="1:6" x14ac:dyDescent="0.3">
      <c r="A771">
        <v>145</v>
      </c>
      <c r="B771">
        <v>30</v>
      </c>
      <c r="C771" t="s">
        <v>430</v>
      </c>
      <c r="D771">
        <v>1000</v>
      </c>
      <c r="E771" t="s">
        <v>102</v>
      </c>
      <c r="F771">
        <v>5</v>
      </c>
    </row>
    <row r="772" spans="1:6" x14ac:dyDescent="0.3">
      <c r="A772">
        <v>153</v>
      </c>
      <c r="B772">
        <v>32</v>
      </c>
      <c r="C772" t="s">
        <v>22</v>
      </c>
      <c r="D772">
        <v>1100</v>
      </c>
      <c r="E772" t="s">
        <v>102</v>
      </c>
      <c r="F772">
        <v>5</v>
      </c>
    </row>
    <row r="773" spans="1:6" x14ac:dyDescent="0.3">
      <c r="A773">
        <v>161</v>
      </c>
      <c r="B773">
        <v>33</v>
      </c>
      <c r="C773" t="s">
        <v>430</v>
      </c>
      <c r="D773">
        <v>1000</v>
      </c>
      <c r="E773" t="s">
        <v>102</v>
      </c>
      <c r="F773">
        <v>5</v>
      </c>
    </row>
    <row r="774" spans="1:6" x14ac:dyDescent="0.3">
      <c r="A774">
        <v>174</v>
      </c>
      <c r="B774">
        <v>37</v>
      </c>
      <c r="C774" t="s">
        <v>36</v>
      </c>
      <c r="D774">
        <v>1100</v>
      </c>
      <c r="E774" t="s">
        <v>102</v>
      </c>
      <c r="F774">
        <v>5</v>
      </c>
    </row>
    <row r="775" spans="1:6" x14ac:dyDescent="0.3">
      <c r="A775">
        <v>178</v>
      </c>
      <c r="B775">
        <v>38</v>
      </c>
      <c r="C775" t="s">
        <v>432</v>
      </c>
      <c r="D775">
        <v>27800</v>
      </c>
      <c r="E775" t="s">
        <v>97</v>
      </c>
      <c r="F775">
        <v>5</v>
      </c>
    </row>
    <row r="776" spans="1:6" x14ac:dyDescent="0.3">
      <c r="A776">
        <v>181</v>
      </c>
      <c r="B776">
        <v>39</v>
      </c>
      <c r="C776" t="s">
        <v>430</v>
      </c>
      <c r="D776">
        <v>900</v>
      </c>
      <c r="E776" t="s">
        <v>97</v>
      </c>
      <c r="F776">
        <v>5</v>
      </c>
    </row>
    <row r="777" spans="1:6" x14ac:dyDescent="0.3">
      <c r="A777">
        <v>190</v>
      </c>
      <c r="B777">
        <v>40</v>
      </c>
      <c r="C777" t="s">
        <v>33</v>
      </c>
      <c r="D777">
        <v>1100</v>
      </c>
      <c r="E777" t="s">
        <v>97</v>
      </c>
      <c r="F777">
        <v>5</v>
      </c>
    </row>
    <row r="778" spans="1:6" x14ac:dyDescent="0.3">
      <c r="A778">
        <v>197</v>
      </c>
      <c r="B778">
        <v>42</v>
      </c>
      <c r="C778" t="s">
        <v>29</v>
      </c>
      <c r="D778">
        <v>2000</v>
      </c>
      <c r="E778" t="s">
        <v>97</v>
      </c>
      <c r="F778">
        <v>5</v>
      </c>
    </row>
    <row r="779" spans="1:6" x14ac:dyDescent="0.3">
      <c r="A779">
        <v>205</v>
      </c>
      <c r="B779">
        <v>44</v>
      </c>
      <c r="C779" t="s">
        <v>475</v>
      </c>
      <c r="D779">
        <v>15000</v>
      </c>
      <c r="E779" t="s">
        <v>102</v>
      </c>
      <c r="F779">
        <v>5</v>
      </c>
    </row>
    <row r="780" spans="1:6" x14ac:dyDescent="0.3">
      <c r="A780">
        <v>210</v>
      </c>
      <c r="B780">
        <v>45</v>
      </c>
      <c r="C780" t="s">
        <v>476</v>
      </c>
      <c r="D780">
        <v>9800</v>
      </c>
      <c r="E780" t="s">
        <v>102</v>
      </c>
      <c r="F780">
        <v>5</v>
      </c>
    </row>
    <row r="781" spans="1:6" x14ac:dyDescent="0.3">
      <c r="A781">
        <v>224</v>
      </c>
      <c r="B781">
        <v>49</v>
      </c>
      <c r="C781" t="s">
        <v>429</v>
      </c>
      <c r="D781">
        <v>2300</v>
      </c>
      <c r="E781" t="s">
        <v>102</v>
      </c>
      <c r="F781">
        <v>5</v>
      </c>
    </row>
    <row r="782" spans="1:6" x14ac:dyDescent="0.3">
      <c r="A782">
        <v>228</v>
      </c>
      <c r="B782">
        <v>50</v>
      </c>
      <c r="C782" t="s">
        <v>452</v>
      </c>
      <c r="D782">
        <v>4600</v>
      </c>
      <c r="E782" t="s">
        <v>97</v>
      </c>
      <c r="F782">
        <v>5</v>
      </c>
    </row>
    <row r="783" spans="1:6" x14ac:dyDescent="0.3">
      <c r="A783">
        <v>244</v>
      </c>
      <c r="B783">
        <v>53</v>
      </c>
      <c r="C783" t="s">
        <v>22</v>
      </c>
      <c r="D783">
        <v>1100</v>
      </c>
      <c r="E783" t="s">
        <v>102</v>
      </c>
      <c r="F783">
        <v>5</v>
      </c>
    </row>
    <row r="784" spans="1:6" x14ac:dyDescent="0.3">
      <c r="A784">
        <v>264</v>
      </c>
      <c r="B784">
        <v>56</v>
      </c>
      <c r="C784" t="s">
        <v>30</v>
      </c>
      <c r="D784">
        <v>1000</v>
      </c>
      <c r="E784" t="s">
        <v>102</v>
      </c>
      <c r="F784">
        <v>5</v>
      </c>
    </row>
    <row r="785" spans="1:6" x14ac:dyDescent="0.3">
      <c r="A785">
        <v>274</v>
      </c>
      <c r="B785">
        <v>57</v>
      </c>
      <c r="C785" t="s">
        <v>464</v>
      </c>
      <c r="D785">
        <v>2300</v>
      </c>
      <c r="E785" t="s">
        <v>102</v>
      </c>
      <c r="F785">
        <v>5</v>
      </c>
    </row>
    <row r="786" spans="1:6" x14ac:dyDescent="0.3">
      <c r="A786">
        <v>285</v>
      </c>
      <c r="B786">
        <v>58</v>
      </c>
      <c r="C786" t="s">
        <v>435</v>
      </c>
      <c r="D786">
        <v>27000</v>
      </c>
      <c r="E786" t="s">
        <v>97</v>
      </c>
      <c r="F786">
        <v>5</v>
      </c>
    </row>
    <row r="787" spans="1:6" x14ac:dyDescent="0.3">
      <c r="A787">
        <v>292</v>
      </c>
      <c r="B787">
        <v>60</v>
      </c>
      <c r="C787" t="s">
        <v>24</v>
      </c>
      <c r="D787">
        <v>2000</v>
      </c>
      <c r="E787" t="s">
        <v>97</v>
      </c>
      <c r="F787">
        <v>5</v>
      </c>
    </row>
    <row r="788" spans="1:6" x14ac:dyDescent="0.3">
      <c r="A788">
        <v>298</v>
      </c>
      <c r="B788">
        <v>62</v>
      </c>
      <c r="C788" t="s">
        <v>432</v>
      </c>
      <c r="D788">
        <v>28500</v>
      </c>
      <c r="E788" t="s">
        <v>102</v>
      </c>
      <c r="F788">
        <v>5</v>
      </c>
    </row>
    <row r="789" spans="1:6" x14ac:dyDescent="0.3">
      <c r="A789">
        <v>304</v>
      </c>
      <c r="B789">
        <v>63</v>
      </c>
      <c r="C789" t="s">
        <v>36</v>
      </c>
      <c r="D789">
        <v>1000</v>
      </c>
      <c r="E789" t="s">
        <v>102</v>
      </c>
      <c r="F789">
        <v>5</v>
      </c>
    </row>
    <row r="790" spans="1:6" x14ac:dyDescent="0.3">
      <c r="A790">
        <v>314</v>
      </c>
      <c r="B790">
        <v>64</v>
      </c>
      <c r="C790" t="s">
        <v>459</v>
      </c>
      <c r="D790">
        <v>500</v>
      </c>
      <c r="E790" t="s">
        <v>97</v>
      </c>
      <c r="F790">
        <v>5</v>
      </c>
    </row>
    <row r="791" spans="1:6" x14ac:dyDescent="0.3">
      <c r="A791">
        <v>318</v>
      </c>
      <c r="B791">
        <v>65</v>
      </c>
      <c r="C791" t="s">
        <v>477</v>
      </c>
      <c r="D791">
        <v>23000</v>
      </c>
      <c r="E791" t="s">
        <v>97</v>
      </c>
      <c r="F791">
        <v>5</v>
      </c>
    </row>
    <row r="792" spans="1:6" x14ac:dyDescent="0.3">
      <c r="A792">
        <v>329</v>
      </c>
      <c r="B792">
        <v>66</v>
      </c>
      <c r="C792" t="s">
        <v>31</v>
      </c>
      <c r="D792">
        <v>1500</v>
      </c>
      <c r="E792" t="s">
        <v>97</v>
      </c>
      <c r="F792">
        <v>5</v>
      </c>
    </row>
    <row r="793" spans="1:6" x14ac:dyDescent="0.3">
      <c r="A793">
        <v>333</v>
      </c>
      <c r="B793">
        <v>67</v>
      </c>
      <c r="C793" t="s">
        <v>26</v>
      </c>
      <c r="D793">
        <v>6000</v>
      </c>
      <c r="E793" t="s">
        <v>97</v>
      </c>
      <c r="F793">
        <v>5</v>
      </c>
    </row>
    <row r="794" spans="1:6" x14ac:dyDescent="0.3">
      <c r="A794">
        <v>338</v>
      </c>
      <c r="B794">
        <v>68</v>
      </c>
      <c r="C794" t="s">
        <v>30</v>
      </c>
      <c r="D794">
        <v>1000</v>
      </c>
      <c r="E794" t="s">
        <v>97</v>
      </c>
      <c r="F794">
        <v>5</v>
      </c>
    </row>
    <row r="795" spans="1:6" x14ac:dyDescent="0.3">
      <c r="A795">
        <v>354</v>
      </c>
      <c r="B795">
        <v>70</v>
      </c>
      <c r="C795" t="s">
        <v>33</v>
      </c>
      <c r="D795">
        <v>1100</v>
      </c>
      <c r="E795" t="s">
        <v>102</v>
      </c>
      <c r="F795">
        <v>5</v>
      </c>
    </row>
    <row r="796" spans="1:6" x14ac:dyDescent="0.3">
      <c r="A796">
        <v>359</v>
      </c>
      <c r="B796">
        <v>72</v>
      </c>
      <c r="C796" t="s">
        <v>49</v>
      </c>
      <c r="D796">
        <v>700</v>
      </c>
      <c r="E796" t="s">
        <v>102</v>
      </c>
      <c r="F796">
        <v>5</v>
      </c>
    </row>
    <row r="797" spans="1:6" x14ac:dyDescent="0.3">
      <c r="A797">
        <v>363</v>
      </c>
      <c r="B797">
        <v>73</v>
      </c>
      <c r="C797" t="s">
        <v>31</v>
      </c>
      <c r="D797">
        <v>1500</v>
      </c>
      <c r="E797" t="s">
        <v>102</v>
      </c>
      <c r="F797">
        <v>5</v>
      </c>
    </row>
    <row r="798" spans="1:6" x14ac:dyDescent="0.3">
      <c r="A798">
        <v>368</v>
      </c>
      <c r="B798">
        <v>74</v>
      </c>
      <c r="C798" t="s">
        <v>435</v>
      </c>
      <c r="D798">
        <v>23000</v>
      </c>
      <c r="E798" t="s">
        <v>97</v>
      </c>
      <c r="F798">
        <v>5</v>
      </c>
    </row>
    <row r="799" spans="1:6" x14ac:dyDescent="0.3">
      <c r="A799">
        <v>377</v>
      </c>
      <c r="B799">
        <v>75</v>
      </c>
      <c r="C799" t="s">
        <v>22</v>
      </c>
      <c r="D799">
        <v>1100</v>
      </c>
      <c r="E799" t="s">
        <v>102</v>
      </c>
      <c r="F799">
        <v>5</v>
      </c>
    </row>
    <row r="800" spans="1:6" x14ac:dyDescent="0.3">
      <c r="A800">
        <v>390</v>
      </c>
      <c r="B800">
        <v>77</v>
      </c>
      <c r="C800" t="s">
        <v>30</v>
      </c>
      <c r="D800">
        <v>1000</v>
      </c>
      <c r="E800" t="s">
        <v>102</v>
      </c>
      <c r="F800">
        <v>5</v>
      </c>
    </row>
    <row r="801" spans="1:6" x14ac:dyDescent="0.3">
      <c r="A801">
        <v>393</v>
      </c>
      <c r="B801">
        <v>79</v>
      </c>
      <c r="C801" t="s">
        <v>44</v>
      </c>
      <c r="D801">
        <v>500</v>
      </c>
      <c r="E801" t="s">
        <v>102</v>
      </c>
      <c r="F801">
        <v>5</v>
      </c>
    </row>
    <row r="802" spans="1:6" x14ac:dyDescent="0.3">
      <c r="A802">
        <v>396</v>
      </c>
      <c r="B802">
        <v>80</v>
      </c>
      <c r="C802" t="s">
        <v>36</v>
      </c>
      <c r="D802">
        <v>1100</v>
      </c>
      <c r="E802" t="s">
        <v>97</v>
      </c>
      <c r="F802">
        <v>5</v>
      </c>
    </row>
    <row r="803" spans="1:6" x14ac:dyDescent="0.3">
      <c r="A803">
        <v>419</v>
      </c>
      <c r="B803">
        <v>86</v>
      </c>
      <c r="C803" t="s">
        <v>22</v>
      </c>
      <c r="D803">
        <v>1000</v>
      </c>
      <c r="E803" t="s">
        <v>102</v>
      </c>
      <c r="F803">
        <v>5</v>
      </c>
    </row>
    <row r="804" spans="1:6" x14ac:dyDescent="0.3">
      <c r="A804">
        <v>425</v>
      </c>
      <c r="B804">
        <v>87</v>
      </c>
      <c r="C804" t="s">
        <v>46</v>
      </c>
      <c r="D804">
        <v>500</v>
      </c>
      <c r="E804" t="s">
        <v>102</v>
      </c>
      <c r="F804">
        <v>5</v>
      </c>
    </row>
    <row r="805" spans="1:6" x14ac:dyDescent="0.3">
      <c r="A805">
        <v>432</v>
      </c>
      <c r="B805">
        <v>88</v>
      </c>
      <c r="C805" t="s">
        <v>24</v>
      </c>
      <c r="D805">
        <v>2000</v>
      </c>
      <c r="E805" t="s">
        <v>97</v>
      </c>
      <c r="F805">
        <v>5</v>
      </c>
    </row>
    <row r="806" spans="1:6" x14ac:dyDescent="0.3">
      <c r="A806">
        <v>461</v>
      </c>
      <c r="B806">
        <v>93</v>
      </c>
      <c r="C806" t="s">
        <v>22</v>
      </c>
      <c r="D806">
        <v>1000</v>
      </c>
      <c r="E806" t="s">
        <v>102</v>
      </c>
      <c r="F806">
        <v>5</v>
      </c>
    </row>
    <row r="807" spans="1:6" x14ac:dyDescent="0.3">
      <c r="A807">
        <v>473</v>
      </c>
      <c r="B807">
        <v>97</v>
      </c>
      <c r="C807" t="s">
        <v>36</v>
      </c>
      <c r="D807">
        <v>1200</v>
      </c>
      <c r="E807" t="s">
        <v>97</v>
      </c>
      <c r="F807">
        <v>5</v>
      </c>
    </row>
    <row r="808" spans="1:6" x14ac:dyDescent="0.3">
      <c r="A808">
        <v>481</v>
      </c>
      <c r="B808">
        <v>99</v>
      </c>
      <c r="C808" t="s">
        <v>44</v>
      </c>
      <c r="D808">
        <v>500</v>
      </c>
      <c r="E808" t="s">
        <v>102</v>
      </c>
      <c r="F808">
        <v>5</v>
      </c>
    </row>
    <row r="809" spans="1:6" x14ac:dyDescent="0.3">
      <c r="A809">
        <v>486</v>
      </c>
      <c r="B809">
        <v>100</v>
      </c>
      <c r="C809" t="s">
        <v>30</v>
      </c>
      <c r="D809">
        <v>1000</v>
      </c>
      <c r="E809" t="s">
        <v>102</v>
      </c>
      <c r="F809">
        <v>5</v>
      </c>
    </row>
    <row r="810" spans="1:6" x14ac:dyDescent="0.3">
      <c r="A810">
        <v>491</v>
      </c>
      <c r="B810">
        <v>101</v>
      </c>
      <c r="C810" t="s">
        <v>478</v>
      </c>
      <c r="D810">
        <v>500</v>
      </c>
      <c r="E810" t="s">
        <v>102</v>
      </c>
      <c r="F810">
        <v>5</v>
      </c>
    </row>
    <row r="811" spans="1:6" x14ac:dyDescent="0.3">
      <c r="A811">
        <v>496</v>
      </c>
      <c r="B811">
        <v>102</v>
      </c>
      <c r="C811" t="s">
        <v>28</v>
      </c>
      <c r="D811">
        <v>2300</v>
      </c>
      <c r="E811" t="s">
        <v>102</v>
      </c>
      <c r="F811">
        <v>5</v>
      </c>
    </row>
    <row r="812" spans="1:6" x14ac:dyDescent="0.3">
      <c r="A812">
        <v>499</v>
      </c>
      <c r="B812">
        <v>103</v>
      </c>
      <c r="C812" t="s">
        <v>51</v>
      </c>
      <c r="D812">
        <v>500</v>
      </c>
      <c r="E812" t="s">
        <v>102</v>
      </c>
      <c r="F812">
        <v>5</v>
      </c>
    </row>
    <row r="813" spans="1:6" x14ac:dyDescent="0.3">
      <c r="A813">
        <v>504</v>
      </c>
      <c r="B813">
        <v>104</v>
      </c>
      <c r="C813" t="s">
        <v>44</v>
      </c>
      <c r="D813">
        <v>500</v>
      </c>
      <c r="E813" t="s">
        <v>102</v>
      </c>
      <c r="F813">
        <v>5</v>
      </c>
    </row>
    <row r="814" spans="1:6" x14ac:dyDescent="0.3">
      <c r="A814">
        <v>515</v>
      </c>
      <c r="B814">
        <v>109</v>
      </c>
      <c r="C814" t="s">
        <v>36</v>
      </c>
      <c r="D814">
        <v>1100</v>
      </c>
      <c r="E814" t="s">
        <v>97</v>
      </c>
      <c r="F814">
        <v>5</v>
      </c>
    </row>
    <row r="815" spans="1:6" x14ac:dyDescent="0.3">
      <c r="A815">
        <v>521</v>
      </c>
      <c r="B815">
        <v>110</v>
      </c>
      <c r="C815" t="s">
        <v>479</v>
      </c>
      <c r="D815">
        <v>1100</v>
      </c>
      <c r="E815" t="s">
        <v>102</v>
      </c>
      <c r="F815">
        <v>5</v>
      </c>
    </row>
    <row r="816" spans="1:6" x14ac:dyDescent="0.3">
      <c r="A816">
        <v>527</v>
      </c>
      <c r="B816">
        <v>111</v>
      </c>
      <c r="C816" t="s">
        <v>29</v>
      </c>
      <c r="D816">
        <v>2300</v>
      </c>
      <c r="E816" t="s">
        <v>102</v>
      </c>
      <c r="F816">
        <v>5</v>
      </c>
    </row>
    <row r="817" spans="1:6" x14ac:dyDescent="0.3">
      <c r="A817">
        <v>545</v>
      </c>
      <c r="B817">
        <v>115</v>
      </c>
      <c r="C817" t="s">
        <v>31</v>
      </c>
      <c r="D817">
        <v>1500</v>
      </c>
      <c r="E817" t="s">
        <v>102</v>
      </c>
      <c r="F817">
        <v>5</v>
      </c>
    </row>
    <row r="818" spans="1:6" x14ac:dyDescent="0.3">
      <c r="A818">
        <v>551</v>
      </c>
      <c r="B818">
        <v>120</v>
      </c>
      <c r="C818" t="s">
        <v>36</v>
      </c>
      <c r="D818">
        <v>1100</v>
      </c>
      <c r="E818" t="s">
        <v>97</v>
      </c>
      <c r="F818">
        <v>5</v>
      </c>
    </row>
    <row r="819" spans="1:6" x14ac:dyDescent="0.3">
      <c r="A819">
        <v>558</v>
      </c>
      <c r="B819">
        <v>121</v>
      </c>
      <c r="C819" t="s">
        <v>30</v>
      </c>
      <c r="D819">
        <v>1100</v>
      </c>
      <c r="E819" t="s">
        <v>97</v>
      </c>
      <c r="F819">
        <v>5</v>
      </c>
    </row>
    <row r="820" spans="1:6" x14ac:dyDescent="0.3">
      <c r="A820">
        <v>576</v>
      </c>
      <c r="B820">
        <v>126</v>
      </c>
      <c r="C820" t="s">
        <v>33</v>
      </c>
      <c r="D820">
        <v>1100</v>
      </c>
      <c r="E820" t="s">
        <v>102</v>
      </c>
      <c r="F820">
        <v>5</v>
      </c>
    </row>
    <row r="821" spans="1:6" x14ac:dyDescent="0.3">
      <c r="A821">
        <v>580</v>
      </c>
      <c r="B821">
        <v>127</v>
      </c>
      <c r="C821" t="s">
        <v>22</v>
      </c>
      <c r="D821">
        <v>1200</v>
      </c>
      <c r="E821" t="s">
        <v>97</v>
      </c>
      <c r="F821">
        <v>5</v>
      </c>
    </row>
    <row r="822" spans="1:6" x14ac:dyDescent="0.3">
      <c r="A822">
        <v>591</v>
      </c>
      <c r="B822">
        <v>129</v>
      </c>
      <c r="C822" t="s">
        <v>444</v>
      </c>
      <c r="D822">
        <v>1000</v>
      </c>
      <c r="E822" t="s">
        <v>102</v>
      </c>
      <c r="F822">
        <v>5</v>
      </c>
    </row>
    <row r="823" spans="1:6" x14ac:dyDescent="0.3">
      <c r="A823">
        <v>597</v>
      </c>
      <c r="B823">
        <v>132</v>
      </c>
      <c r="C823" t="s">
        <v>444</v>
      </c>
      <c r="D823">
        <v>1000</v>
      </c>
      <c r="E823" t="s">
        <v>102</v>
      </c>
      <c r="F823">
        <v>5</v>
      </c>
    </row>
    <row r="824" spans="1:6" x14ac:dyDescent="0.3">
      <c r="A824">
        <v>603</v>
      </c>
      <c r="B824">
        <v>133</v>
      </c>
      <c r="C824" t="s">
        <v>480</v>
      </c>
      <c r="D824">
        <v>500</v>
      </c>
      <c r="E824" t="s">
        <v>102</v>
      </c>
      <c r="F824">
        <v>5</v>
      </c>
    </row>
    <row r="825" spans="1:6" x14ac:dyDescent="0.3">
      <c r="A825">
        <v>614</v>
      </c>
      <c r="B825">
        <v>134</v>
      </c>
      <c r="C825" t="s">
        <v>460</v>
      </c>
      <c r="D825">
        <v>700</v>
      </c>
      <c r="E825" t="s">
        <v>97</v>
      </c>
      <c r="F825">
        <v>5</v>
      </c>
    </row>
    <row r="826" spans="1:6" x14ac:dyDescent="0.3">
      <c r="A826">
        <v>628</v>
      </c>
      <c r="B826">
        <v>136</v>
      </c>
      <c r="C826" t="s">
        <v>26</v>
      </c>
      <c r="D826">
        <v>6000</v>
      </c>
      <c r="E826" t="s">
        <v>97</v>
      </c>
      <c r="F826">
        <v>5</v>
      </c>
    </row>
    <row r="827" spans="1:6" x14ac:dyDescent="0.3">
      <c r="A827">
        <v>635</v>
      </c>
      <c r="B827">
        <v>139</v>
      </c>
      <c r="C827" t="s">
        <v>40</v>
      </c>
      <c r="D827">
        <v>2400</v>
      </c>
      <c r="E827" t="s">
        <v>97</v>
      </c>
      <c r="F827">
        <v>5</v>
      </c>
    </row>
    <row r="828" spans="1:6" x14ac:dyDescent="0.3">
      <c r="A828">
        <v>649</v>
      </c>
      <c r="B828">
        <v>143</v>
      </c>
      <c r="C828" t="s">
        <v>44</v>
      </c>
      <c r="D828">
        <v>500</v>
      </c>
      <c r="E828" t="s">
        <v>102</v>
      </c>
      <c r="F828">
        <v>5</v>
      </c>
    </row>
    <row r="829" spans="1:6" x14ac:dyDescent="0.3">
      <c r="A829">
        <v>655</v>
      </c>
      <c r="B829">
        <v>145</v>
      </c>
      <c r="C829" t="s">
        <v>22</v>
      </c>
      <c r="D829">
        <v>1100</v>
      </c>
      <c r="E829" t="s">
        <v>102</v>
      </c>
      <c r="F829">
        <v>5</v>
      </c>
    </row>
    <row r="830" spans="1:6" x14ac:dyDescent="0.3">
      <c r="A830">
        <v>667</v>
      </c>
      <c r="B830">
        <v>150</v>
      </c>
      <c r="C830" t="s">
        <v>41</v>
      </c>
      <c r="D830">
        <v>1100</v>
      </c>
      <c r="E830" t="s">
        <v>102</v>
      </c>
      <c r="F830">
        <v>5</v>
      </c>
    </row>
    <row r="831" spans="1:6" x14ac:dyDescent="0.3">
      <c r="A831">
        <v>679</v>
      </c>
      <c r="B831">
        <v>153</v>
      </c>
      <c r="C831" t="s">
        <v>444</v>
      </c>
      <c r="D831">
        <v>1000</v>
      </c>
      <c r="E831" t="s">
        <v>102</v>
      </c>
      <c r="F831">
        <v>5</v>
      </c>
    </row>
    <row r="832" spans="1:6" x14ac:dyDescent="0.3">
      <c r="A832">
        <v>684</v>
      </c>
      <c r="B832">
        <v>154</v>
      </c>
      <c r="C832" t="s">
        <v>36</v>
      </c>
      <c r="D832">
        <v>1200</v>
      </c>
      <c r="E832" t="s">
        <v>102</v>
      </c>
      <c r="F832">
        <v>5</v>
      </c>
    </row>
    <row r="833" spans="1:6" x14ac:dyDescent="0.3">
      <c r="A833">
        <v>689</v>
      </c>
      <c r="B833">
        <v>156</v>
      </c>
      <c r="C833" t="s">
        <v>36</v>
      </c>
      <c r="D833">
        <v>1200</v>
      </c>
      <c r="E833" t="s">
        <v>102</v>
      </c>
      <c r="F833">
        <v>5</v>
      </c>
    </row>
    <row r="834" spans="1:6" x14ac:dyDescent="0.3">
      <c r="A834">
        <v>697</v>
      </c>
      <c r="B834">
        <v>157</v>
      </c>
      <c r="C834" t="s">
        <v>49</v>
      </c>
      <c r="D834">
        <v>500</v>
      </c>
      <c r="E834" t="s">
        <v>102</v>
      </c>
      <c r="F834">
        <v>5</v>
      </c>
    </row>
    <row r="835" spans="1:6" x14ac:dyDescent="0.3">
      <c r="A835">
        <v>701</v>
      </c>
      <c r="B835">
        <v>158</v>
      </c>
      <c r="C835" t="s">
        <v>22</v>
      </c>
      <c r="D835">
        <v>1200</v>
      </c>
      <c r="E835" t="s">
        <v>102</v>
      </c>
      <c r="F835">
        <v>5</v>
      </c>
    </row>
    <row r="836" spans="1:6" x14ac:dyDescent="0.3">
      <c r="A836">
        <v>710</v>
      </c>
      <c r="B836">
        <v>163</v>
      </c>
      <c r="C836" t="s">
        <v>22</v>
      </c>
      <c r="D836">
        <v>1100</v>
      </c>
      <c r="E836" t="s">
        <v>102</v>
      </c>
      <c r="F836">
        <v>5</v>
      </c>
    </row>
    <row r="837" spans="1:6" x14ac:dyDescent="0.3">
      <c r="A837">
        <v>717</v>
      </c>
      <c r="B837">
        <v>164</v>
      </c>
      <c r="C837" t="s">
        <v>50</v>
      </c>
      <c r="D837">
        <v>500</v>
      </c>
      <c r="E837" t="s">
        <v>102</v>
      </c>
      <c r="F837">
        <v>5</v>
      </c>
    </row>
    <row r="838" spans="1:6" x14ac:dyDescent="0.3">
      <c r="A838">
        <v>724</v>
      </c>
      <c r="B838">
        <v>168</v>
      </c>
      <c r="C838" t="s">
        <v>441</v>
      </c>
      <c r="D838">
        <v>1500</v>
      </c>
      <c r="E838" t="s">
        <v>97</v>
      </c>
      <c r="F838">
        <v>5</v>
      </c>
    </row>
    <row r="839" spans="1:6" x14ac:dyDescent="0.3">
      <c r="A839">
        <v>737</v>
      </c>
      <c r="B839">
        <v>173</v>
      </c>
      <c r="C839" t="s">
        <v>444</v>
      </c>
      <c r="D839">
        <v>1000</v>
      </c>
      <c r="E839" t="s">
        <v>97</v>
      </c>
      <c r="F839">
        <v>5</v>
      </c>
    </row>
    <row r="840" spans="1:6" x14ac:dyDescent="0.3">
      <c r="A840">
        <v>744</v>
      </c>
      <c r="B840">
        <v>175</v>
      </c>
      <c r="C840" t="s">
        <v>22</v>
      </c>
      <c r="D840">
        <v>1100</v>
      </c>
      <c r="E840" t="s">
        <v>97</v>
      </c>
      <c r="F840">
        <v>5</v>
      </c>
    </row>
    <row r="841" spans="1:6" x14ac:dyDescent="0.3">
      <c r="A841">
        <v>748</v>
      </c>
      <c r="B841">
        <v>176</v>
      </c>
      <c r="C841" t="s">
        <v>51</v>
      </c>
      <c r="D841">
        <v>500</v>
      </c>
      <c r="E841" t="s">
        <v>102</v>
      </c>
      <c r="F841">
        <v>5</v>
      </c>
    </row>
    <row r="842" spans="1:6" x14ac:dyDescent="0.3">
      <c r="A842">
        <v>753</v>
      </c>
      <c r="B842">
        <v>177</v>
      </c>
      <c r="C842" t="s">
        <v>50</v>
      </c>
      <c r="D842">
        <v>700</v>
      </c>
      <c r="E842" t="s">
        <v>102</v>
      </c>
      <c r="F842">
        <v>5</v>
      </c>
    </row>
    <row r="843" spans="1:6" x14ac:dyDescent="0.3">
      <c r="A843">
        <v>756</v>
      </c>
      <c r="B843">
        <v>178</v>
      </c>
      <c r="C843" t="s">
        <v>46</v>
      </c>
      <c r="D843">
        <v>500</v>
      </c>
      <c r="E843" t="s">
        <v>102</v>
      </c>
      <c r="F843">
        <v>5</v>
      </c>
    </row>
    <row r="844" spans="1:6" x14ac:dyDescent="0.3">
      <c r="A844">
        <v>765</v>
      </c>
      <c r="B844">
        <v>181</v>
      </c>
      <c r="C844" t="s">
        <v>49</v>
      </c>
      <c r="D844">
        <v>500</v>
      </c>
      <c r="E844" t="s">
        <v>102</v>
      </c>
      <c r="F844">
        <v>5</v>
      </c>
    </row>
    <row r="845" spans="1:6" x14ac:dyDescent="0.3">
      <c r="A845">
        <v>771</v>
      </c>
      <c r="B845">
        <v>182</v>
      </c>
      <c r="C845" t="s">
        <v>30</v>
      </c>
      <c r="D845">
        <v>1200</v>
      </c>
      <c r="E845" t="s">
        <v>102</v>
      </c>
      <c r="F845">
        <v>5</v>
      </c>
    </row>
    <row r="846" spans="1:6" x14ac:dyDescent="0.3">
      <c r="A846">
        <v>780</v>
      </c>
      <c r="B846">
        <v>184</v>
      </c>
      <c r="C846" t="s">
        <v>44</v>
      </c>
      <c r="D846">
        <v>700</v>
      </c>
      <c r="E846" t="s">
        <v>97</v>
      </c>
      <c r="F846">
        <v>5</v>
      </c>
    </row>
    <row r="847" spans="1:6" x14ac:dyDescent="0.3">
      <c r="A847">
        <v>786</v>
      </c>
      <c r="B847">
        <v>186</v>
      </c>
      <c r="C847" t="s">
        <v>41</v>
      </c>
      <c r="D847">
        <v>1200</v>
      </c>
      <c r="E847" t="s">
        <v>102</v>
      </c>
      <c r="F847">
        <v>5</v>
      </c>
    </row>
    <row r="848" spans="1:6" x14ac:dyDescent="0.3">
      <c r="A848">
        <v>797</v>
      </c>
      <c r="B848">
        <v>187</v>
      </c>
      <c r="C848" t="s">
        <v>44</v>
      </c>
      <c r="D848">
        <v>500</v>
      </c>
      <c r="E848" t="s">
        <v>102</v>
      </c>
      <c r="F848">
        <v>5</v>
      </c>
    </row>
    <row r="849" spans="1:6" x14ac:dyDescent="0.3">
      <c r="A849">
        <v>813</v>
      </c>
      <c r="B849">
        <v>193</v>
      </c>
      <c r="C849" t="s">
        <v>481</v>
      </c>
      <c r="D849">
        <v>3000</v>
      </c>
      <c r="E849" t="s">
        <v>102</v>
      </c>
      <c r="F849">
        <v>5</v>
      </c>
    </row>
    <row r="850" spans="1:6" x14ac:dyDescent="0.3">
      <c r="A850">
        <v>816</v>
      </c>
      <c r="B850">
        <v>194</v>
      </c>
      <c r="C850" t="s">
        <v>44</v>
      </c>
      <c r="D850">
        <v>500</v>
      </c>
      <c r="E850" t="s">
        <v>102</v>
      </c>
      <c r="F850">
        <v>5</v>
      </c>
    </row>
    <row r="851" spans="1:6" x14ac:dyDescent="0.3">
      <c r="A851">
        <v>824</v>
      </c>
      <c r="B851">
        <v>197</v>
      </c>
      <c r="C851" t="s">
        <v>22</v>
      </c>
      <c r="D851">
        <v>1200</v>
      </c>
      <c r="E851" t="s">
        <v>97</v>
      </c>
      <c r="F851">
        <v>5</v>
      </c>
    </row>
    <row r="852" spans="1:6" x14ac:dyDescent="0.3">
      <c r="A852">
        <v>827</v>
      </c>
      <c r="B852">
        <v>198</v>
      </c>
      <c r="C852" t="s">
        <v>51</v>
      </c>
      <c r="D852">
        <v>500</v>
      </c>
      <c r="E852" t="s">
        <v>102</v>
      </c>
      <c r="F852">
        <v>5</v>
      </c>
    </row>
    <row r="853" spans="1:6" x14ac:dyDescent="0.3">
      <c r="A853">
        <v>833</v>
      </c>
      <c r="B853">
        <v>199</v>
      </c>
      <c r="C853" t="s">
        <v>44</v>
      </c>
      <c r="D853">
        <v>700</v>
      </c>
      <c r="E853" t="s">
        <v>102</v>
      </c>
      <c r="F853">
        <v>5</v>
      </c>
    </row>
    <row r="854" spans="1:6" x14ac:dyDescent="0.3">
      <c r="A854">
        <v>851</v>
      </c>
      <c r="B854">
        <v>203</v>
      </c>
      <c r="C854" t="s">
        <v>28</v>
      </c>
      <c r="D854">
        <v>2500</v>
      </c>
      <c r="E854" t="s">
        <v>102</v>
      </c>
      <c r="F854">
        <v>5</v>
      </c>
    </row>
    <row r="855" spans="1:6" x14ac:dyDescent="0.3">
      <c r="A855">
        <v>857</v>
      </c>
      <c r="B855">
        <v>204</v>
      </c>
      <c r="C855" t="s">
        <v>22</v>
      </c>
      <c r="D855">
        <v>1200</v>
      </c>
      <c r="E855" t="s">
        <v>97</v>
      </c>
      <c r="F855">
        <v>5</v>
      </c>
    </row>
    <row r="856" spans="1:6" x14ac:dyDescent="0.3">
      <c r="A856">
        <v>876</v>
      </c>
      <c r="B856">
        <v>213</v>
      </c>
      <c r="C856" t="s">
        <v>22</v>
      </c>
      <c r="D856">
        <v>1200</v>
      </c>
      <c r="E856" t="s">
        <v>97</v>
      </c>
      <c r="F856">
        <v>5</v>
      </c>
    </row>
    <row r="857" spans="1:6" x14ac:dyDescent="0.3">
      <c r="A857">
        <v>881</v>
      </c>
      <c r="B857">
        <v>215</v>
      </c>
      <c r="C857" t="s">
        <v>22</v>
      </c>
      <c r="D857">
        <v>1200</v>
      </c>
      <c r="E857" t="s">
        <v>97</v>
      </c>
      <c r="F857">
        <v>5</v>
      </c>
    </row>
    <row r="858" spans="1:6" x14ac:dyDescent="0.3">
      <c r="A858">
        <v>889</v>
      </c>
      <c r="B858">
        <v>217</v>
      </c>
      <c r="C858" t="s">
        <v>36</v>
      </c>
      <c r="D858">
        <v>1200</v>
      </c>
      <c r="E858" t="s">
        <v>97</v>
      </c>
      <c r="F858">
        <v>5</v>
      </c>
    </row>
    <row r="859" spans="1:6" x14ac:dyDescent="0.3">
      <c r="A859">
        <v>901</v>
      </c>
      <c r="B859">
        <v>220</v>
      </c>
      <c r="C859" t="s">
        <v>30</v>
      </c>
      <c r="D859">
        <v>2100</v>
      </c>
      <c r="E859" t="s">
        <v>97</v>
      </c>
      <c r="F859">
        <v>5</v>
      </c>
    </row>
    <row r="860" spans="1:6" x14ac:dyDescent="0.3">
      <c r="A860">
        <v>926</v>
      </c>
      <c r="B860">
        <v>229</v>
      </c>
      <c r="C860" t="s">
        <v>36</v>
      </c>
      <c r="D860">
        <v>1100</v>
      </c>
      <c r="E860" t="s">
        <v>102</v>
      </c>
      <c r="F860">
        <v>5</v>
      </c>
    </row>
    <row r="861" spans="1:6" x14ac:dyDescent="0.3">
      <c r="A861">
        <v>935</v>
      </c>
      <c r="B861">
        <v>230</v>
      </c>
      <c r="C861" t="s">
        <v>36</v>
      </c>
      <c r="D861">
        <v>1100</v>
      </c>
      <c r="E861" t="s">
        <v>102</v>
      </c>
      <c r="F861">
        <v>5</v>
      </c>
    </row>
    <row r="862" spans="1:6" x14ac:dyDescent="0.3">
      <c r="A862">
        <v>939</v>
      </c>
      <c r="B862">
        <v>231</v>
      </c>
      <c r="C862" t="s">
        <v>50</v>
      </c>
      <c r="D862">
        <v>500</v>
      </c>
      <c r="E862" t="s">
        <v>102</v>
      </c>
      <c r="F862">
        <v>5</v>
      </c>
    </row>
    <row r="863" spans="1:6" x14ac:dyDescent="0.3">
      <c r="A863">
        <v>948</v>
      </c>
      <c r="B863">
        <v>233</v>
      </c>
      <c r="C863" t="s">
        <v>41</v>
      </c>
      <c r="D863">
        <v>1300</v>
      </c>
      <c r="E863" t="s">
        <v>102</v>
      </c>
      <c r="F863">
        <v>5</v>
      </c>
    </row>
    <row r="864" spans="1:6" x14ac:dyDescent="0.3">
      <c r="A864">
        <v>962</v>
      </c>
      <c r="B864">
        <v>237</v>
      </c>
      <c r="C864" t="s">
        <v>36</v>
      </c>
      <c r="D864">
        <v>1300</v>
      </c>
      <c r="E864" t="s">
        <v>97</v>
      </c>
      <c r="F864">
        <v>5</v>
      </c>
    </row>
    <row r="865" spans="1:6" x14ac:dyDescent="0.3">
      <c r="A865">
        <v>971</v>
      </c>
      <c r="B865">
        <v>240</v>
      </c>
      <c r="C865" t="s">
        <v>36</v>
      </c>
      <c r="D865">
        <v>1200</v>
      </c>
      <c r="E865" t="s">
        <v>97</v>
      </c>
      <c r="F865">
        <v>5</v>
      </c>
    </row>
    <row r="866" spans="1:6" x14ac:dyDescent="0.3">
      <c r="A866">
        <v>990</v>
      </c>
      <c r="B866">
        <v>245</v>
      </c>
      <c r="C866" t="s">
        <v>26</v>
      </c>
      <c r="D866">
        <v>6000</v>
      </c>
      <c r="E866" t="s">
        <v>102</v>
      </c>
      <c r="F866">
        <v>5</v>
      </c>
    </row>
    <row r="867" spans="1:6" x14ac:dyDescent="0.3">
      <c r="A867">
        <v>994</v>
      </c>
      <c r="B867">
        <v>246</v>
      </c>
      <c r="C867" t="s">
        <v>46</v>
      </c>
      <c r="D867">
        <v>500</v>
      </c>
      <c r="E867" t="s">
        <v>102</v>
      </c>
      <c r="F867">
        <v>5</v>
      </c>
    </row>
    <row r="868" spans="1:6" x14ac:dyDescent="0.3">
      <c r="A868">
        <v>1010</v>
      </c>
      <c r="B868">
        <v>249</v>
      </c>
      <c r="C868" t="s">
        <v>29</v>
      </c>
      <c r="D868">
        <v>2200</v>
      </c>
      <c r="E868" t="s">
        <v>102</v>
      </c>
      <c r="F868">
        <v>5</v>
      </c>
    </row>
    <row r="869" spans="1:6" x14ac:dyDescent="0.3">
      <c r="A869">
        <v>1017</v>
      </c>
      <c r="B869">
        <v>257</v>
      </c>
      <c r="C869" t="s">
        <v>31</v>
      </c>
      <c r="D869">
        <v>1800</v>
      </c>
      <c r="E869" t="s">
        <v>102</v>
      </c>
      <c r="F869">
        <v>5</v>
      </c>
    </row>
    <row r="870" spans="1:6" x14ac:dyDescent="0.3">
      <c r="A870">
        <v>1027</v>
      </c>
      <c r="B870">
        <v>258</v>
      </c>
      <c r="C870" t="s">
        <v>46</v>
      </c>
      <c r="D870">
        <v>500</v>
      </c>
      <c r="E870" t="s">
        <v>102</v>
      </c>
      <c r="F870">
        <v>5</v>
      </c>
    </row>
    <row r="871" spans="1:6" x14ac:dyDescent="0.3">
      <c r="A871">
        <v>1039</v>
      </c>
      <c r="B871">
        <v>263</v>
      </c>
      <c r="C871" t="s">
        <v>78</v>
      </c>
      <c r="D871">
        <v>2500</v>
      </c>
      <c r="E871" t="s">
        <v>102</v>
      </c>
      <c r="F871">
        <v>5</v>
      </c>
    </row>
    <row r="872" spans="1:6" x14ac:dyDescent="0.3">
      <c r="A872">
        <v>1044</v>
      </c>
      <c r="B872">
        <v>264</v>
      </c>
      <c r="C872" t="s">
        <v>51</v>
      </c>
      <c r="D872">
        <v>700</v>
      </c>
      <c r="E872" t="s">
        <v>102</v>
      </c>
      <c r="F872">
        <v>5</v>
      </c>
    </row>
    <row r="873" spans="1:6" x14ac:dyDescent="0.3">
      <c r="A873">
        <v>1052</v>
      </c>
      <c r="B873">
        <v>265</v>
      </c>
      <c r="C873" t="s">
        <v>80</v>
      </c>
      <c r="D873">
        <v>1300</v>
      </c>
      <c r="E873" t="s">
        <v>102</v>
      </c>
      <c r="F873">
        <v>5</v>
      </c>
    </row>
    <row r="874" spans="1:6" x14ac:dyDescent="0.3">
      <c r="A874">
        <v>1055</v>
      </c>
      <c r="B874">
        <v>267</v>
      </c>
      <c r="C874" t="s">
        <v>29</v>
      </c>
      <c r="D874">
        <v>2200</v>
      </c>
      <c r="E874" t="s">
        <v>97</v>
      </c>
      <c r="F874">
        <v>5</v>
      </c>
    </row>
    <row r="875" spans="1:6" x14ac:dyDescent="0.3">
      <c r="A875">
        <v>1069</v>
      </c>
      <c r="B875">
        <v>270</v>
      </c>
      <c r="C875" t="s">
        <v>46</v>
      </c>
      <c r="D875">
        <v>500</v>
      </c>
      <c r="E875" t="s">
        <v>102</v>
      </c>
      <c r="F875">
        <v>5</v>
      </c>
    </row>
    <row r="876" spans="1:6" x14ac:dyDescent="0.3">
      <c r="A876">
        <v>1076</v>
      </c>
      <c r="B876">
        <v>271</v>
      </c>
      <c r="C876" t="s">
        <v>29</v>
      </c>
      <c r="D876">
        <v>2300</v>
      </c>
      <c r="E876" t="s">
        <v>97</v>
      </c>
      <c r="F876">
        <v>5</v>
      </c>
    </row>
    <row r="877" spans="1:6" x14ac:dyDescent="0.3">
      <c r="A877">
        <v>1131</v>
      </c>
      <c r="B877">
        <v>281</v>
      </c>
      <c r="C877" t="s">
        <v>22</v>
      </c>
      <c r="D877">
        <v>1200</v>
      </c>
      <c r="E877" t="s">
        <v>102</v>
      </c>
      <c r="F877">
        <v>5</v>
      </c>
    </row>
    <row r="878" spans="1:6" x14ac:dyDescent="0.3">
      <c r="A878">
        <v>1139</v>
      </c>
      <c r="B878">
        <v>284</v>
      </c>
      <c r="C878" t="s">
        <v>482</v>
      </c>
      <c r="D878">
        <v>4200</v>
      </c>
      <c r="E878" t="s">
        <v>97</v>
      </c>
      <c r="F878">
        <v>5</v>
      </c>
    </row>
    <row r="879" spans="1:6" x14ac:dyDescent="0.3">
      <c r="A879">
        <v>1142</v>
      </c>
      <c r="B879">
        <v>285</v>
      </c>
      <c r="C879" t="s">
        <v>22</v>
      </c>
      <c r="D879">
        <v>1400</v>
      </c>
      <c r="E879" t="s">
        <v>102</v>
      </c>
      <c r="F879">
        <v>5</v>
      </c>
    </row>
    <row r="880" spans="1:6" x14ac:dyDescent="0.3">
      <c r="A880">
        <v>1146</v>
      </c>
      <c r="B880">
        <v>286</v>
      </c>
      <c r="C880" t="s">
        <v>29</v>
      </c>
      <c r="D880">
        <v>2300</v>
      </c>
      <c r="E880" t="s">
        <v>102</v>
      </c>
      <c r="F880">
        <v>5</v>
      </c>
    </row>
    <row r="881" spans="1:6" x14ac:dyDescent="0.3">
      <c r="A881">
        <v>1163</v>
      </c>
      <c r="B881">
        <v>288</v>
      </c>
      <c r="C881" t="s">
        <v>50</v>
      </c>
      <c r="D881">
        <v>500</v>
      </c>
      <c r="E881" t="s">
        <v>102</v>
      </c>
      <c r="F881">
        <v>5</v>
      </c>
    </row>
    <row r="882" spans="1:6" x14ac:dyDescent="0.3">
      <c r="A882">
        <v>1169</v>
      </c>
      <c r="B882">
        <v>291</v>
      </c>
      <c r="C882" t="s">
        <v>44</v>
      </c>
      <c r="D882">
        <v>500</v>
      </c>
      <c r="E882" t="s">
        <v>102</v>
      </c>
      <c r="F882">
        <v>5</v>
      </c>
    </row>
    <row r="883" spans="1:6" x14ac:dyDescent="0.3">
      <c r="A883">
        <v>1180</v>
      </c>
      <c r="B883">
        <v>293</v>
      </c>
      <c r="C883" t="s">
        <v>46</v>
      </c>
      <c r="D883">
        <v>500</v>
      </c>
      <c r="E883" t="s">
        <v>102</v>
      </c>
      <c r="F883">
        <v>5</v>
      </c>
    </row>
    <row r="884" spans="1:6" x14ac:dyDescent="0.3">
      <c r="A884">
        <v>1190</v>
      </c>
      <c r="B884">
        <v>294</v>
      </c>
      <c r="C884" t="s">
        <v>50</v>
      </c>
      <c r="D884">
        <v>500</v>
      </c>
      <c r="E884" t="s">
        <v>102</v>
      </c>
      <c r="F884">
        <v>5</v>
      </c>
    </row>
    <row r="885" spans="1:6" x14ac:dyDescent="0.3">
      <c r="A885">
        <v>1201</v>
      </c>
      <c r="B885">
        <v>297</v>
      </c>
      <c r="C885" t="s">
        <v>29</v>
      </c>
      <c r="D885">
        <v>2300</v>
      </c>
      <c r="E885" t="s">
        <v>97</v>
      </c>
      <c r="F885">
        <v>5</v>
      </c>
    </row>
    <row r="886" spans="1:6" x14ac:dyDescent="0.3">
      <c r="A886">
        <v>1205</v>
      </c>
      <c r="B886">
        <v>298</v>
      </c>
      <c r="C886" t="s">
        <v>447</v>
      </c>
      <c r="D886">
        <v>700</v>
      </c>
      <c r="E886" t="s">
        <v>102</v>
      </c>
      <c r="F886">
        <v>5</v>
      </c>
    </row>
    <row r="887" spans="1:6" x14ac:dyDescent="0.3">
      <c r="A887">
        <v>1212</v>
      </c>
      <c r="B887">
        <v>299</v>
      </c>
      <c r="C887" t="s">
        <v>29</v>
      </c>
      <c r="D887">
        <v>2300</v>
      </c>
      <c r="E887" t="s">
        <v>102</v>
      </c>
      <c r="F887">
        <v>5</v>
      </c>
    </row>
    <row r="888" spans="1:6" x14ac:dyDescent="0.3">
      <c r="A888">
        <v>1218</v>
      </c>
      <c r="B888">
        <v>300</v>
      </c>
      <c r="C888" t="s">
        <v>447</v>
      </c>
      <c r="D888">
        <v>700</v>
      </c>
      <c r="E888" t="s">
        <v>97</v>
      </c>
      <c r="F888">
        <v>5</v>
      </c>
    </row>
    <row r="889" spans="1:6" x14ac:dyDescent="0.3">
      <c r="A889">
        <v>1228</v>
      </c>
      <c r="B889">
        <v>302</v>
      </c>
      <c r="C889" t="s">
        <v>451</v>
      </c>
      <c r="D889">
        <v>1400</v>
      </c>
      <c r="E889" t="s">
        <v>97</v>
      </c>
      <c r="F889">
        <v>5</v>
      </c>
    </row>
    <row r="890" spans="1:6" x14ac:dyDescent="0.3">
      <c r="A890">
        <v>1239</v>
      </c>
      <c r="B890">
        <v>303</v>
      </c>
      <c r="C890" t="s">
        <v>50</v>
      </c>
      <c r="D890">
        <v>700</v>
      </c>
      <c r="E890" t="s">
        <v>97</v>
      </c>
      <c r="F890">
        <v>5</v>
      </c>
    </row>
    <row r="891" spans="1:6" x14ac:dyDescent="0.3">
      <c r="A891">
        <v>1249</v>
      </c>
      <c r="B891">
        <v>305</v>
      </c>
      <c r="C891" t="s">
        <v>36</v>
      </c>
      <c r="D891">
        <v>1400</v>
      </c>
      <c r="E891" t="s">
        <v>102</v>
      </c>
      <c r="F891">
        <v>5</v>
      </c>
    </row>
    <row r="892" spans="1:6" x14ac:dyDescent="0.3">
      <c r="A892">
        <v>1258</v>
      </c>
      <c r="B892">
        <v>307</v>
      </c>
      <c r="C892" t="s">
        <v>50</v>
      </c>
      <c r="D892">
        <v>500</v>
      </c>
      <c r="E892" t="s">
        <v>102</v>
      </c>
      <c r="F892">
        <v>5</v>
      </c>
    </row>
    <row r="893" spans="1:6" x14ac:dyDescent="0.3">
      <c r="A893">
        <v>1265</v>
      </c>
      <c r="B893">
        <v>308</v>
      </c>
      <c r="C893" t="s">
        <v>31</v>
      </c>
      <c r="D893">
        <v>1800</v>
      </c>
      <c r="E893" t="s">
        <v>97</v>
      </c>
      <c r="F893">
        <v>5</v>
      </c>
    </row>
    <row r="894" spans="1:6" x14ac:dyDescent="0.3">
      <c r="A894">
        <v>8</v>
      </c>
      <c r="B894">
        <v>3</v>
      </c>
      <c r="C894" t="s">
        <v>472</v>
      </c>
      <c r="D894">
        <v>1400</v>
      </c>
      <c r="E894" t="s">
        <v>102</v>
      </c>
      <c r="F894">
        <v>4</v>
      </c>
    </row>
    <row r="895" spans="1:6" x14ac:dyDescent="0.3">
      <c r="A895">
        <v>15</v>
      </c>
      <c r="B895">
        <v>6</v>
      </c>
      <c r="C895" t="s">
        <v>28</v>
      </c>
      <c r="D895">
        <v>2200</v>
      </c>
      <c r="E895" t="s">
        <v>97</v>
      </c>
      <c r="F895">
        <v>4</v>
      </c>
    </row>
    <row r="896" spans="1:6" x14ac:dyDescent="0.3">
      <c r="A896">
        <v>21</v>
      </c>
      <c r="B896">
        <v>7</v>
      </c>
      <c r="C896" t="s">
        <v>430</v>
      </c>
      <c r="D896">
        <v>800</v>
      </c>
      <c r="E896" t="s">
        <v>102</v>
      </c>
      <c r="F896">
        <v>4</v>
      </c>
    </row>
    <row r="897" spans="1:6" x14ac:dyDescent="0.3">
      <c r="A897">
        <v>49</v>
      </c>
      <c r="B897">
        <v>11</v>
      </c>
      <c r="C897" t="s">
        <v>22</v>
      </c>
      <c r="D897">
        <v>1000</v>
      </c>
      <c r="E897" t="s">
        <v>97</v>
      </c>
      <c r="F897">
        <v>4</v>
      </c>
    </row>
    <row r="898" spans="1:6" x14ac:dyDescent="0.3">
      <c r="A898">
        <v>58</v>
      </c>
      <c r="B898">
        <v>13</v>
      </c>
      <c r="C898" t="s">
        <v>430</v>
      </c>
      <c r="D898">
        <v>900</v>
      </c>
      <c r="E898" t="s">
        <v>97</v>
      </c>
      <c r="F898">
        <v>4</v>
      </c>
    </row>
    <row r="899" spans="1:6" x14ac:dyDescent="0.3">
      <c r="A899">
        <v>61</v>
      </c>
      <c r="B899">
        <v>14</v>
      </c>
      <c r="C899" t="s">
        <v>29</v>
      </c>
      <c r="D899">
        <v>2300</v>
      </c>
      <c r="E899" t="s">
        <v>102</v>
      </c>
      <c r="F899">
        <v>4</v>
      </c>
    </row>
    <row r="900" spans="1:6" x14ac:dyDescent="0.3">
      <c r="A900">
        <v>74</v>
      </c>
      <c r="B900">
        <v>16</v>
      </c>
      <c r="C900" t="s">
        <v>29</v>
      </c>
      <c r="D900">
        <v>2200</v>
      </c>
      <c r="E900" t="s">
        <v>102</v>
      </c>
      <c r="F900">
        <v>4</v>
      </c>
    </row>
    <row r="901" spans="1:6" x14ac:dyDescent="0.3">
      <c r="A901">
        <v>77</v>
      </c>
      <c r="B901">
        <v>17</v>
      </c>
      <c r="C901" t="s">
        <v>483</v>
      </c>
      <c r="D901">
        <v>3600</v>
      </c>
      <c r="E901" t="s">
        <v>102</v>
      </c>
      <c r="F901">
        <v>4</v>
      </c>
    </row>
    <row r="902" spans="1:6" x14ac:dyDescent="0.3">
      <c r="A902">
        <v>79</v>
      </c>
      <c r="B902">
        <v>18</v>
      </c>
      <c r="C902" t="s">
        <v>28</v>
      </c>
      <c r="D902">
        <v>2200</v>
      </c>
      <c r="E902" t="s">
        <v>97</v>
      </c>
      <c r="F902">
        <v>4</v>
      </c>
    </row>
    <row r="903" spans="1:6" x14ac:dyDescent="0.3">
      <c r="A903">
        <v>85</v>
      </c>
      <c r="B903">
        <v>20</v>
      </c>
      <c r="C903" t="s">
        <v>29</v>
      </c>
      <c r="D903">
        <v>2300</v>
      </c>
      <c r="E903" t="s">
        <v>97</v>
      </c>
      <c r="F903">
        <v>4</v>
      </c>
    </row>
    <row r="904" spans="1:6" x14ac:dyDescent="0.3">
      <c r="A904">
        <v>93</v>
      </c>
      <c r="B904">
        <v>21</v>
      </c>
      <c r="C904" t="s">
        <v>430</v>
      </c>
      <c r="D904">
        <v>800</v>
      </c>
      <c r="E904" t="s">
        <v>102</v>
      </c>
      <c r="F904">
        <v>4</v>
      </c>
    </row>
    <row r="905" spans="1:6" x14ac:dyDescent="0.3">
      <c r="A905">
        <v>101</v>
      </c>
      <c r="B905">
        <v>23</v>
      </c>
      <c r="C905" t="s">
        <v>430</v>
      </c>
      <c r="D905">
        <v>900</v>
      </c>
      <c r="E905" t="s">
        <v>102</v>
      </c>
      <c r="F905">
        <v>4</v>
      </c>
    </row>
    <row r="906" spans="1:6" x14ac:dyDescent="0.3">
      <c r="A906">
        <v>123</v>
      </c>
      <c r="B906">
        <v>27</v>
      </c>
      <c r="C906" t="s">
        <v>484</v>
      </c>
      <c r="D906">
        <v>1000</v>
      </c>
      <c r="E906" t="s">
        <v>102</v>
      </c>
      <c r="F906">
        <v>4</v>
      </c>
    </row>
    <row r="907" spans="1:6" x14ac:dyDescent="0.3">
      <c r="A907">
        <v>136</v>
      </c>
      <c r="B907">
        <v>28</v>
      </c>
      <c r="C907" t="s">
        <v>485</v>
      </c>
      <c r="D907">
        <v>29000</v>
      </c>
      <c r="E907" t="s">
        <v>97</v>
      </c>
      <c r="F907">
        <v>4</v>
      </c>
    </row>
    <row r="908" spans="1:6" x14ac:dyDescent="0.3">
      <c r="A908">
        <v>139</v>
      </c>
      <c r="B908">
        <v>29</v>
      </c>
      <c r="C908" t="s">
        <v>486</v>
      </c>
      <c r="D908">
        <v>23000</v>
      </c>
      <c r="E908" t="s">
        <v>97</v>
      </c>
      <c r="F908">
        <v>4</v>
      </c>
    </row>
    <row r="909" spans="1:6" x14ac:dyDescent="0.3">
      <c r="A909">
        <v>144</v>
      </c>
      <c r="B909">
        <v>30</v>
      </c>
      <c r="C909" t="s">
        <v>432</v>
      </c>
      <c r="D909">
        <v>23000</v>
      </c>
      <c r="E909" t="s">
        <v>97</v>
      </c>
      <c r="F909">
        <v>4</v>
      </c>
    </row>
    <row r="910" spans="1:6" x14ac:dyDescent="0.3">
      <c r="A910">
        <v>152</v>
      </c>
      <c r="B910">
        <v>32</v>
      </c>
      <c r="C910" t="s">
        <v>22</v>
      </c>
      <c r="D910">
        <v>1100</v>
      </c>
      <c r="E910" t="s">
        <v>102</v>
      </c>
      <c r="F910">
        <v>4</v>
      </c>
    </row>
    <row r="911" spans="1:6" x14ac:dyDescent="0.3">
      <c r="A911">
        <v>160</v>
      </c>
      <c r="B911">
        <v>33</v>
      </c>
      <c r="C911" t="s">
        <v>36</v>
      </c>
      <c r="D911">
        <v>1000</v>
      </c>
      <c r="E911" t="s">
        <v>102</v>
      </c>
      <c r="F911">
        <v>4</v>
      </c>
    </row>
    <row r="912" spans="1:6" x14ac:dyDescent="0.3">
      <c r="A912">
        <v>166</v>
      </c>
      <c r="B912">
        <v>34</v>
      </c>
      <c r="C912" t="s">
        <v>31</v>
      </c>
      <c r="D912">
        <v>1500</v>
      </c>
      <c r="E912" t="s">
        <v>102</v>
      </c>
      <c r="F912">
        <v>4</v>
      </c>
    </row>
    <row r="913" spans="1:6" x14ac:dyDescent="0.3">
      <c r="A913">
        <v>169</v>
      </c>
      <c r="B913">
        <v>35</v>
      </c>
      <c r="C913" t="s">
        <v>33</v>
      </c>
      <c r="D913">
        <v>1100</v>
      </c>
      <c r="E913" t="s">
        <v>102</v>
      </c>
      <c r="F913">
        <v>4</v>
      </c>
    </row>
    <row r="914" spans="1:6" x14ac:dyDescent="0.3">
      <c r="A914">
        <v>173</v>
      </c>
      <c r="B914">
        <v>37</v>
      </c>
      <c r="C914" t="s">
        <v>31</v>
      </c>
      <c r="D914">
        <v>1500</v>
      </c>
      <c r="E914" t="s">
        <v>102</v>
      </c>
      <c r="F914">
        <v>4</v>
      </c>
    </row>
    <row r="915" spans="1:6" x14ac:dyDescent="0.3">
      <c r="A915">
        <v>177</v>
      </c>
      <c r="B915">
        <v>38</v>
      </c>
      <c r="C915" t="s">
        <v>432</v>
      </c>
      <c r="D915">
        <v>27800</v>
      </c>
      <c r="E915" t="s">
        <v>102</v>
      </c>
      <c r="F915">
        <v>4</v>
      </c>
    </row>
    <row r="916" spans="1:6" x14ac:dyDescent="0.3">
      <c r="A916">
        <v>180</v>
      </c>
      <c r="B916">
        <v>39</v>
      </c>
      <c r="C916" t="s">
        <v>430</v>
      </c>
      <c r="D916">
        <v>900</v>
      </c>
      <c r="E916" t="s">
        <v>102</v>
      </c>
      <c r="F916">
        <v>4</v>
      </c>
    </row>
    <row r="917" spans="1:6" x14ac:dyDescent="0.3">
      <c r="A917">
        <v>194</v>
      </c>
      <c r="B917">
        <v>41</v>
      </c>
      <c r="C917" t="s">
        <v>487</v>
      </c>
      <c r="D917">
        <v>1900</v>
      </c>
      <c r="E917" t="s">
        <v>97</v>
      </c>
      <c r="F917">
        <v>4</v>
      </c>
    </row>
    <row r="918" spans="1:6" x14ac:dyDescent="0.3">
      <c r="A918">
        <v>204</v>
      </c>
      <c r="B918">
        <v>44</v>
      </c>
      <c r="C918" t="s">
        <v>36</v>
      </c>
      <c r="D918">
        <v>1100</v>
      </c>
      <c r="E918" t="s">
        <v>102</v>
      </c>
      <c r="F918">
        <v>4</v>
      </c>
    </row>
    <row r="919" spans="1:6" x14ac:dyDescent="0.3">
      <c r="A919">
        <v>217</v>
      </c>
      <c r="B919">
        <v>46</v>
      </c>
      <c r="C919" t="s">
        <v>31</v>
      </c>
      <c r="D919">
        <v>1500</v>
      </c>
      <c r="E919" t="s">
        <v>97</v>
      </c>
      <c r="F919">
        <v>4</v>
      </c>
    </row>
    <row r="920" spans="1:6" x14ac:dyDescent="0.3">
      <c r="A920">
        <v>219</v>
      </c>
      <c r="B920">
        <v>48</v>
      </c>
      <c r="C920" t="s">
        <v>44</v>
      </c>
      <c r="D920">
        <v>500</v>
      </c>
      <c r="E920" t="s">
        <v>97</v>
      </c>
      <c r="F920">
        <v>4</v>
      </c>
    </row>
    <row r="921" spans="1:6" x14ac:dyDescent="0.3">
      <c r="A921">
        <v>227</v>
      </c>
      <c r="B921">
        <v>50</v>
      </c>
      <c r="C921" t="s">
        <v>22</v>
      </c>
      <c r="D921">
        <v>1000</v>
      </c>
      <c r="E921" t="s">
        <v>102</v>
      </c>
      <c r="F921">
        <v>4</v>
      </c>
    </row>
    <row r="922" spans="1:6" x14ac:dyDescent="0.3">
      <c r="A922">
        <v>233</v>
      </c>
      <c r="B922">
        <v>51</v>
      </c>
      <c r="C922" t="s">
        <v>22</v>
      </c>
      <c r="D922">
        <v>1100</v>
      </c>
      <c r="E922" t="s">
        <v>102</v>
      </c>
      <c r="F922">
        <v>4</v>
      </c>
    </row>
    <row r="923" spans="1:6" x14ac:dyDescent="0.3">
      <c r="A923">
        <v>243</v>
      </c>
      <c r="B923">
        <v>53</v>
      </c>
      <c r="C923" t="s">
        <v>22</v>
      </c>
      <c r="D923">
        <v>1100</v>
      </c>
      <c r="E923" t="s">
        <v>97</v>
      </c>
      <c r="F923">
        <v>4</v>
      </c>
    </row>
    <row r="924" spans="1:6" x14ac:dyDescent="0.3">
      <c r="A924">
        <v>253</v>
      </c>
      <c r="B924">
        <v>54</v>
      </c>
      <c r="C924" t="s">
        <v>36</v>
      </c>
      <c r="D924">
        <v>1000</v>
      </c>
      <c r="E924" t="s">
        <v>102</v>
      </c>
      <c r="F924">
        <v>4</v>
      </c>
    </row>
    <row r="925" spans="1:6" x14ac:dyDescent="0.3">
      <c r="A925">
        <v>260</v>
      </c>
      <c r="B925">
        <v>55</v>
      </c>
      <c r="C925" t="s">
        <v>47</v>
      </c>
      <c r="D925">
        <v>4000</v>
      </c>
      <c r="E925" t="s">
        <v>102</v>
      </c>
      <c r="F925">
        <v>4</v>
      </c>
    </row>
    <row r="926" spans="1:6" x14ac:dyDescent="0.3">
      <c r="A926">
        <v>273</v>
      </c>
      <c r="B926">
        <v>57</v>
      </c>
      <c r="C926" t="s">
        <v>464</v>
      </c>
      <c r="D926">
        <v>2300</v>
      </c>
      <c r="E926" t="s">
        <v>102</v>
      </c>
      <c r="F926">
        <v>4</v>
      </c>
    </row>
    <row r="927" spans="1:6" x14ac:dyDescent="0.3">
      <c r="A927">
        <v>289</v>
      </c>
      <c r="B927">
        <v>59</v>
      </c>
      <c r="C927" t="s">
        <v>439</v>
      </c>
      <c r="D927">
        <v>3000</v>
      </c>
      <c r="E927" t="s">
        <v>102</v>
      </c>
      <c r="F927">
        <v>4</v>
      </c>
    </row>
    <row r="928" spans="1:6" x14ac:dyDescent="0.3">
      <c r="A928">
        <v>291</v>
      </c>
      <c r="B928">
        <v>60</v>
      </c>
      <c r="C928" t="s">
        <v>488</v>
      </c>
      <c r="D928">
        <v>1100</v>
      </c>
      <c r="E928" t="s">
        <v>102</v>
      </c>
      <c r="F928">
        <v>4</v>
      </c>
    </row>
    <row r="929" spans="1:6" x14ac:dyDescent="0.3">
      <c r="A929">
        <v>303</v>
      </c>
      <c r="B929">
        <v>63</v>
      </c>
      <c r="C929" t="s">
        <v>49</v>
      </c>
      <c r="D929">
        <v>700</v>
      </c>
      <c r="E929" t="s">
        <v>102</v>
      </c>
      <c r="F929">
        <v>4</v>
      </c>
    </row>
    <row r="930" spans="1:6" x14ac:dyDescent="0.3">
      <c r="A930">
        <v>313</v>
      </c>
      <c r="B930">
        <v>64</v>
      </c>
      <c r="C930" t="s">
        <v>459</v>
      </c>
      <c r="D930">
        <v>500</v>
      </c>
      <c r="E930" t="s">
        <v>102</v>
      </c>
      <c r="F930">
        <v>4</v>
      </c>
    </row>
    <row r="931" spans="1:6" x14ac:dyDescent="0.3">
      <c r="A931">
        <v>317</v>
      </c>
      <c r="B931">
        <v>65</v>
      </c>
      <c r="C931" t="s">
        <v>22</v>
      </c>
      <c r="D931">
        <v>1000</v>
      </c>
      <c r="E931" t="s">
        <v>102</v>
      </c>
      <c r="F931">
        <v>4</v>
      </c>
    </row>
    <row r="932" spans="1:6" x14ac:dyDescent="0.3">
      <c r="A932">
        <v>328</v>
      </c>
      <c r="B932">
        <v>66</v>
      </c>
      <c r="C932" t="s">
        <v>30</v>
      </c>
      <c r="D932">
        <v>1000</v>
      </c>
      <c r="E932" t="s">
        <v>102</v>
      </c>
      <c r="F932">
        <v>4</v>
      </c>
    </row>
    <row r="933" spans="1:6" x14ac:dyDescent="0.3">
      <c r="A933">
        <v>332</v>
      </c>
      <c r="B933">
        <v>67</v>
      </c>
      <c r="C933" t="s">
        <v>432</v>
      </c>
      <c r="D933">
        <v>14000</v>
      </c>
      <c r="E933" t="s">
        <v>97</v>
      </c>
      <c r="F933">
        <v>4</v>
      </c>
    </row>
    <row r="934" spans="1:6" x14ac:dyDescent="0.3">
      <c r="A934">
        <v>337</v>
      </c>
      <c r="B934">
        <v>68</v>
      </c>
      <c r="C934" t="s">
        <v>459</v>
      </c>
      <c r="D934">
        <v>500</v>
      </c>
      <c r="E934" t="s">
        <v>102</v>
      </c>
      <c r="F934">
        <v>4</v>
      </c>
    </row>
    <row r="935" spans="1:6" x14ac:dyDescent="0.3">
      <c r="A935">
        <v>345</v>
      </c>
      <c r="B935">
        <v>69</v>
      </c>
      <c r="C935" t="s">
        <v>30</v>
      </c>
      <c r="D935">
        <v>1100</v>
      </c>
      <c r="E935" t="s">
        <v>102</v>
      </c>
      <c r="F935">
        <v>4</v>
      </c>
    </row>
    <row r="936" spans="1:6" x14ac:dyDescent="0.3">
      <c r="A936">
        <v>353</v>
      </c>
      <c r="B936">
        <v>70</v>
      </c>
      <c r="C936" t="s">
        <v>33</v>
      </c>
      <c r="D936">
        <v>1100</v>
      </c>
      <c r="E936" t="s">
        <v>97</v>
      </c>
      <c r="F936">
        <v>4</v>
      </c>
    </row>
    <row r="937" spans="1:6" x14ac:dyDescent="0.3">
      <c r="A937">
        <v>362</v>
      </c>
      <c r="B937">
        <v>73</v>
      </c>
      <c r="C937" t="s">
        <v>49</v>
      </c>
      <c r="D937">
        <v>500</v>
      </c>
      <c r="E937" t="s">
        <v>102</v>
      </c>
      <c r="F937">
        <v>4</v>
      </c>
    </row>
    <row r="938" spans="1:6" x14ac:dyDescent="0.3">
      <c r="A938">
        <v>376</v>
      </c>
      <c r="B938">
        <v>75</v>
      </c>
      <c r="C938" t="s">
        <v>429</v>
      </c>
      <c r="D938">
        <v>2300</v>
      </c>
      <c r="E938" t="s">
        <v>97</v>
      </c>
      <c r="F938">
        <v>4</v>
      </c>
    </row>
    <row r="939" spans="1:6" x14ac:dyDescent="0.3">
      <c r="A939">
        <v>387</v>
      </c>
      <c r="B939">
        <v>76</v>
      </c>
      <c r="C939" t="s">
        <v>24</v>
      </c>
      <c r="D939">
        <v>2000</v>
      </c>
      <c r="E939" t="s">
        <v>102</v>
      </c>
      <c r="F939">
        <v>4</v>
      </c>
    </row>
    <row r="940" spans="1:6" x14ac:dyDescent="0.3">
      <c r="A940">
        <v>389</v>
      </c>
      <c r="B940">
        <v>77</v>
      </c>
      <c r="C940" t="s">
        <v>26</v>
      </c>
      <c r="D940">
        <v>6000</v>
      </c>
      <c r="E940" t="s">
        <v>102</v>
      </c>
      <c r="F940">
        <v>4</v>
      </c>
    </row>
    <row r="941" spans="1:6" x14ac:dyDescent="0.3">
      <c r="A941">
        <v>392</v>
      </c>
      <c r="B941">
        <v>79</v>
      </c>
      <c r="C941" t="s">
        <v>29</v>
      </c>
      <c r="D941">
        <v>2300</v>
      </c>
      <c r="E941" t="s">
        <v>97</v>
      </c>
      <c r="F941">
        <v>4</v>
      </c>
    </row>
    <row r="942" spans="1:6" x14ac:dyDescent="0.3">
      <c r="A942">
        <v>395</v>
      </c>
      <c r="B942">
        <v>80</v>
      </c>
      <c r="C942" t="s">
        <v>46</v>
      </c>
      <c r="D942">
        <v>500</v>
      </c>
      <c r="E942" t="s">
        <v>102</v>
      </c>
      <c r="F942">
        <v>4</v>
      </c>
    </row>
    <row r="943" spans="1:6" x14ac:dyDescent="0.3">
      <c r="A943">
        <v>402</v>
      </c>
      <c r="B943">
        <v>81</v>
      </c>
      <c r="C943" t="s">
        <v>44</v>
      </c>
      <c r="D943">
        <v>500</v>
      </c>
      <c r="E943" t="s">
        <v>102</v>
      </c>
      <c r="F943">
        <v>4</v>
      </c>
    </row>
    <row r="944" spans="1:6" x14ac:dyDescent="0.3">
      <c r="A944">
        <v>411</v>
      </c>
      <c r="B944">
        <v>83</v>
      </c>
      <c r="C944" t="s">
        <v>44</v>
      </c>
      <c r="D944">
        <v>500</v>
      </c>
      <c r="E944" t="s">
        <v>102</v>
      </c>
      <c r="F944">
        <v>4</v>
      </c>
    </row>
    <row r="945" spans="1:6" x14ac:dyDescent="0.3">
      <c r="A945">
        <v>413</v>
      </c>
      <c r="B945">
        <v>84</v>
      </c>
      <c r="C945" t="s">
        <v>33</v>
      </c>
      <c r="D945">
        <v>1100</v>
      </c>
      <c r="E945" t="s">
        <v>97</v>
      </c>
      <c r="F945">
        <v>4</v>
      </c>
    </row>
    <row r="946" spans="1:6" x14ac:dyDescent="0.3">
      <c r="A946">
        <v>416</v>
      </c>
      <c r="B946">
        <v>85</v>
      </c>
      <c r="C946" t="s">
        <v>31</v>
      </c>
      <c r="D946">
        <v>1500</v>
      </c>
      <c r="E946" t="s">
        <v>102</v>
      </c>
      <c r="F946">
        <v>4</v>
      </c>
    </row>
    <row r="947" spans="1:6" x14ac:dyDescent="0.3">
      <c r="A947">
        <v>418</v>
      </c>
      <c r="B947">
        <v>86</v>
      </c>
      <c r="C947" t="s">
        <v>24</v>
      </c>
      <c r="D947">
        <v>2000</v>
      </c>
      <c r="E947" t="s">
        <v>102</v>
      </c>
      <c r="F947">
        <v>4</v>
      </c>
    </row>
    <row r="948" spans="1:6" x14ac:dyDescent="0.3">
      <c r="A948">
        <v>424</v>
      </c>
      <c r="B948">
        <v>87</v>
      </c>
      <c r="C948" t="s">
        <v>30</v>
      </c>
      <c r="D948">
        <v>1000</v>
      </c>
      <c r="E948" t="s">
        <v>102</v>
      </c>
      <c r="F948">
        <v>4</v>
      </c>
    </row>
    <row r="949" spans="1:6" x14ac:dyDescent="0.3">
      <c r="A949">
        <v>439</v>
      </c>
      <c r="B949">
        <v>89</v>
      </c>
      <c r="C949" t="s">
        <v>50</v>
      </c>
      <c r="D949">
        <v>500</v>
      </c>
      <c r="E949" t="s">
        <v>102</v>
      </c>
      <c r="F949">
        <v>4</v>
      </c>
    </row>
    <row r="950" spans="1:6" x14ac:dyDescent="0.3">
      <c r="A950">
        <v>450</v>
      </c>
      <c r="B950">
        <v>92</v>
      </c>
      <c r="C950" t="s">
        <v>49</v>
      </c>
      <c r="D950">
        <v>500</v>
      </c>
      <c r="E950" t="s">
        <v>102</v>
      </c>
      <c r="F950">
        <v>4</v>
      </c>
    </row>
    <row r="951" spans="1:6" x14ac:dyDescent="0.3">
      <c r="A951">
        <v>460</v>
      </c>
      <c r="B951">
        <v>93</v>
      </c>
      <c r="C951" t="s">
        <v>442</v>
      </c>
      <c r="D951">
        <v>700</v>
      </c>
      <c r="E951" t="s">
        <v>102</v>
      </c>
      <c r="F951">
        <v>4</v>
      </c>
    </row>
    <row r="952" spans="1:6" x14ac:dyDescent="0.3">
      <c r="A952">
        <v>470</v>
      </c>
      <c r="B952">
        <v>95</v>
      </c>
      <c r="C952" t="s">
        <v>489</v>
      </c>
      <c r="D952">
        <v>4600</v>
      </c>
      <c r="E952" t="s">
        <v>97</v>
      </c>
      <c r="F952">
        <v>4</v>
      </c>
    </row>
    <row r="953" spans="1:6" x14ac:dyDescent="0.3">
      <c r="A953">
        <v>472</v>
      </c>
      <c r="B953">
        <v>97</v>
      </c>
      <c r="C953" t="s">
        <v>33</v>
      </c>
      <c r="D953">
        <v>1100</v>
      </c>
      <c r="E953" t="s">
        <v>102</v>
      </c>
      <c r="F953">
        <v>4</v>
      </c>
    </row>
    <row r="954" spans="1:6" x14ac:dyDescent="0.3">
      <c r="A954">
        <v>485</v>
      </c>
      <c r="B954">
        <v>100</v>
      </c>
      <c r="C954" t="s">
        <v>490</v>
      </c>
      <c r="D954">
        <v>500</v>
      </c>
      <c r="E954" t="s">
        <v>102</v>
      </c>
      <c r="F954">
        <v>4</v>
      </c>
    </row>
    <row r="955" spans="1:6" x14ac:dyDescent="0.3">
      <c r="A955">
        <v>490</v>
      </c>
      <c r="B955">
        <v>101</v>
      </c>
      <c r="C955" t="s">
        <v>491</v>
      </c>
      <c r="D955">
        <v>500</v>
      </c>
      <c r="E955" t="s">
        <v>102</v>
      </c>
      <c r="F955">
        <v>4</v>
      </c>
    </row>
    <row r="956" spans="1:6" x14ac:dyDescent="0.3">
      <c r="A956">
        <v>495</v>
      </c>
      <c r="B956">
        <v>102</v>
      </c>
      <c r="C956" t="s">
        <v>492</v>
      </c>
      <c r="D956">
        <v>2200</v>
      </c>
      <c r="E956" t="s">
        <v>102</v>
      </c>
      <c r="F956">
        <v>4</v>
      </c>
    </row>
    <row r="957" spans="1:6" x14ac:dyDescent="0.3">
      <c r="A957">
        <v>498</v>
      </c>
      <c r="B957">
        <v>103</v>
      </c>
      <c r="C957" t="s">
        <v>30</v>
      </c>
      <c r="D957">
        <v>1100</v>
      </c>
      <c r="E957" t="s">
        <v>102</v>
      </c>
      <c r="F957">
        <v>4</v>
      </c>
    </row>
    <row r="958" spans="1:6" x14ac:dyDescent="0.3">
      <c r="A958">
        <v>503</v>
      </c>
      <c r="B958">
        <v>104</v>
      </c>
      <c r="C958" t="s">
        <v>44</v>
      </c>
      <c r="D958">
        <v>500</v>
      </c>
      <c r="E958" t="s">
        <v>102</v>
      </c>
      <c r="F958">
        <v>4</v>
      </c>
    </row>
    <row r="959" spans="1:6" x14ac:dyDescent="0.3">
      <c r="A959">
        <v>507</v>
      </c>
      <c r="B959">
        <v>106</v>
      </c>
      <c r="C959" t="s">
        <v>480</v>
      </c>
      <c r="D959">
        <v>700</v>
      </c>
      <c r="E959" t="s">
        <v>102</v>
      </c>
      <c r="F959">
        <v>4</v>
      </c>
    </row>
    <row r="960" spans="1:6" x14ac:dyDescent="0.3">
      <c r="A960">
        <v>509</v>
      </c>
      <c r="B960">
        <v>107</v>
      </c>
      <c r="C960" t="s">
        <v>36</v>
      </c>
      <c r="D960">
        <v>1200</v>
      </c>
      <c r="E960" t="s">
        <v>102</v>
      </c>
      <c r="F960">
        <v>4</v>
      </c>
    </row>
    <row r="961" spans="1:6" x14ac:dyDescent="0.3">
      <c r="A961">
        <v>514</v>
      </c>
      <c r="B961">
        <v>109</v>
      </c>
      <c r="C961" t="s">
        <v>493</v>
      </c>
      <c r="D961">
        <v>1100</v>
      </c>
      <c r="E961" t="s">
        <v>97</v>
      </c>
      <c r="F961">
        <v>4</v>
      </c>
    </row>
    <row r="962" spans="1:6" x14ac:dyDescent="0.3">
      <c r="A962">
        <v>520</v>
      </c>
      <c r="B962">
        <v>110</v>
      </c>
      <c r="C962" t="s">
        <v>22</v>
      </c>
      <c r="D962">
        <v>1000</v>
      </c>
      <c r="E962" t="s">
        <v>97</v>
      </c>
      <c r="F962">
        <v>4</v>
      </c>
    </row>
    <row r="963" spans="1:6" x14ac:dyDescent="0.3">
      <c r="A963">
        <v>526</v>
      </c>
      <c r="B963">
        <v>111</v>
      </c>
      <c r="C963" t="s">
        <v>22</v>
      </c>
      <c r="D963">
        <v>1200</v>
      </c>
      <c r="E963" t="s">
        <v>97</v>
      </c>
      <c r="F963">
        <v>4</v>
      </c>
    </row>
    <row r="964" spans="1:6" x14ac:dyDescent="0.3">
      <c r="A964">
        <v>544</v>
      </c>
      <c r="B964">
        <v>115</v>
      </c>
      <c r="C964" t="s">
        <v>29</v>
      </c>
      <c r="D964">
        <v>2300</v>
      </c>
      <c r="E964" t="s">
        <v>97</v>
      </c>
      <c r="F964">
        <v>4</v>
      </c>
    </row>
    <row r="965" spans="1:6" x14ac:dyDescent="0.3">
      <c r="A965">
        <v>548</v>
      </c>
      <c r="B965">
        <v>118</v>
      </c>
      <c r="C965" t="s">
        <v>22</v>
      </c>
      <c r="D965">
        <v>1100</v>
      </c>
      <c r="E965" t="s">
        <v>97</v>
      </c>
      <c r="F965">
        <v>4</v>
      </c>
    </row>
    <row r="966" spans="1:6" x14ac:dyDescent="0.3">
      <c r="A966">
        <v>564</v>
      </c>
      <c r="B966">
        <v>122</v>
      </c>
      <c r="C966" t="s">
        <v>49</v>
      </c>
      <c r="D966">
        <v>500</v>
      </c>
      <c r="E966" t="s">
        <v>102</v>
      </c>
      <c r="F966">
        <v>4</v>
      </c>
    </row>
    <row r="967" spans="1:6" x14ac:dyDescent="0.3">
      <c r="A967">
        <v>568</v>
      </c>
      <c r="B967">
        <v>124</v>
      </c>
      <c r="C967" t="s">
        <v>444</v>
      </c>
      <c r="D967">
        <v>1000</v>
      </c>
      <c r="E967" t="s">
        <v>102</v>
      </c>
      <c r="F967">
        <v>4</v>
      </c>
    </row>
    <row r="968" spans="1:6" x14ac:dyDescent="0.3">
      <c r="A968">
        <v>579</v>
      </c>
      <c r="B968">
        <v>127</v>
      </c>
      <c r="C968" t="s">
        <v>22</v>
      </c>
      <c r="D968">
        <v>1200</v>
      </c>
      <c r="E968" t="s">
        <v>102</v>
      </c>
      <c r="F968">
        <v>4</v>
      </c>
    </row>
    <row r="969" spans="1:6" x14ac:dyDescent="0.3">
      <c r="A969">
        <v>583</v>
      </c>
      <c r="B969">
        <v>128</v>
      </c>
      <c r="C969" t="s">
        <v>444</v>
      </c>
      <c r="D969">
        <v>1000</v>
      </c>
      <c r="E969" t="s">
        <v>97</v>
      </c>
      <c r="F969">
        <v>4</v>
      </c>
    </row>
    <row r="970" spans="1:6" x14ac:dyDescent="0.3">
      <c r="A970">
        <v>590</v>
      </c>
      <c r="B970">
        <v>129</v>
      </c>
      <c r="C970" t="s">
        <v>36</v>
      </c>
      <c r="D970">
        <v>1200</v>
      </c>
      <c r="E970" t="s">
        <v>97</v>
      </c>
      <c r="F970">
        <v>4</v>
      </c>
    </row>
    <row r="971" spans="1:6" x14ac:dyDescent="0.3">
      <c r="A971">
        <v>593</v>
      </c>
      <c r="B971">
        <v>130</v>
      </c>
      <c r="C971" t="s">
        <v>444</v>
      </c>
      <c r="D971">
        <v>1000</v>
      </c>
      <c r="E971" t="s">
        <v>102</v>
      </c>
      <c r="F971">
        <v>4</v>
      </c>
    </row>
    <row r="972" spans="1:6" x14ac:dyDescent="0.3">
      <c r="A972">
        <v>596</v>
      </c>
      <c r="B972">
        <v>132</v>
      </c>
      <c r="C972" t="s">
        <v>36</v>
      </c>
      <c r="D972">
        <v>1100</v>
      </c>
      <c r="E972" t="s">
        <v>102</v>
      </c>
      <c r="F972">
        <v>4</v>
      </c>
    </row>
    <row r="973" spans="1:6" x14ac:dyDescent="0.3">
      <c r="A973">
        <v>602</v>
      </c>
      <c r="B973">
        <v>133</v>
      </c>
      <c r="C973" t="s">
        <v>444</v>
      </c>
      <c r="D973">
        <v>1000</v>
      </c>
      <c r="E973" t="s">
        <v>102</v>
      </c>
      <c r="F973">
        <v>4</v>
      </c>
    </row>
    <row r="974" spans="1:6" x14ac:dyDescent="0.3">
      <c r="A974">
        <v>623</v>
      </c>
      <c r="B974">
        <v>135</v>
      </c>
      <c r="C974" t="s">
        <v>480</v>
      </c>
      <c r="D974">
        <v>500</v>
      </c>
      <c r="E974" t="s">
        <v>97</v>
      </c>
      <c r="F974">
        <v>4</v>
      </c>
    </row>
    <row r="975" spans="1:6" x14ac:dyDescent="0.3">
      <c r="A975">
        <v>627</v>
      </c>
      <c r="B975">
        <v>136</v>
      </c>
      <c r="C975" t="s">
        <v>22</v>
      </c>
      <c r="D975">
        <v>1200</v>
      </c>
      <c r="E975" t="s">
        <v>97</v>
      </c>
      <c r="F975">
        <v>4</v>
      </c>
    </row>
    <row r="976" spans="1:6" x14ac:dyDescent="0.3">
      <c r="A976">
        <v>634</v>
      </c>
      <c r="B976">
        <v>139</v>
      </c>
      <c r="C976" t="s">
        <v>44</v>
      </c>
      <c r="D976">
        <v>500</v>
      </c>
      <c r="E976" t="s">
        <v>102</v>
      </c>
      <c r="F976">
        <v>4</v>
      </c>
    </row>
    <row r="977" spans="1:6" x14ac:dyDescent="0.3">
      <c r="A977">
        <v>638</v>
      </c>
      <c r="B977">
        <v>140</v>
      </c>
      <c r="C977" t="s">
        <v>444</v>
      </c>
      <c r="D977">
        <v>1000</v>
      </c>
      <c r="E977" t="s">
        <v>102</v>
      </c>
      <c r="F977">
        <v>4</v>
      </c>
    </row>
    <row r="978" spans="1:6" x14ac:dyDescent="0.3">
      <c r="A978">
        <v>644</v>
      </c>
      <c r="B978">
        <v>141</v>
      </c>
      <c r="C978" t="s">
        <v>480</v>
      </c>
      <c r="D978">
        <v>500</v>
      </c>
      <c r="E978" t="s">
        <v>102</v>
      </c>
      <c r="F978">
        <v>4</v>
      </c>
    </row>
    <row r="979" spans="1:6" x14ac:dyDescent="0.3">
      <c r="A979">
        <v>652</v>
      </c>
      <c r="B979">
        <v>144</v>
      </c>
      <c r="C979" t="s">
        <v>51</v>
      </c>
      <c r="D979">
        <v>700</v>
      </c>
      <c r="E979" t="s">
        <v>97</v>
      </c>
      <c r="F979">
        <v>4</v>
      </c>
    </row>
    <row r="980" spans="1:6" x14ac:dyDescent="0.3">
      <c r="A980">
        <v>654</v>
      </c>
      <c r="B980">
        <v>145</v>
      </c>
      <c r="C980" t="s">
        <v>480</v>
      </c>
      <c r="D980">
        <v>700</v>
      </c>
      <c r="E980" t="s">
        <v>97</v>
      </c>
      <c r="F980">
        <v>4</v>
      </c>
    </row>
    <row r="981" spans="1:6" x14ac:dyDescent="0.3">
      <c r="A981">
        <v>666</v>
      </c>
      <c r="B981">
        <v>150</v>
      </c>
      <c r="C981" t="s">
        <v>44</v>
      </c>
      <c r="D981">
        <v>500</v>
      </c>
      <c r="E981" t="s">
        <v>102</v>
      </c>
      <c r="F981">
        <v>4</v>
      </c>
    </row>
    <row r="982" spans="1:6" x14ac:dyDescent="0.3">
      <c r="A982">
        <v>676</v>
      </c>
      <c r="B982">
        <v>152</v>
      </c>
      <c r="C982" t="s">
        <v>494</v>
      </c>
      <c r="D982">
        <v>500</v>
      </c>
      <c r="E982" t="s">
        <v>102</v>
      </c>
      <c r="F982">
        <v>4</v>
      </c>
    </row>
    <row r="983" spans="1:6" x14ac:dyDescent="0.3">
      <c r="A983">
        <v>678</v>
      </c>
      <c r="B983">
        <v>153</v>
      </c>
      <c r="C983" t="s">
        <v>444</v>
      </c>
      <c r="D983">
        <v>1000</v>
      </c>
      <c r="E983" t="s">
        <v>102</v>
      </c>
      <c r="F983">
        <v>4</v>
      </c>
    </row>
    <row r="984" spans="1:6" x14ac:dyDescent="0.3">
      <c r="A984">
        <v>688</v>
      </c>
      <c r="B984">
        <v>156</v>
      </c>
      <c r="C984" t="s">
        <v>444</v>
      </c>
      <c r="D984">
        <v>1000</v>
      </c>
      <c r="E984" t="s">
        <v>97</v>
      </c>
      <c r="F984">
        <v>4</v>
      </c>
    </row>
    <row r="985" spans="1:6" x14ac:dyDescent="0.3">
      <c r="A985">
        <v>700</v>
      </c>
      <c r="B985">
        <v>158</v>
      </c>
      <c r="C985" t="s">
        <v>51</v>
      </c>
      <c r="D985">
        <v>700</v>
      </c>
      <c r="E985" t="s">
        <v>97</v>
      </c>
      <c r="F985">
        <v>4</v>
      </c>
    </row>
    <row r="986" spans="1:6" x14ac:dyDescent="0.3">
      <c r="A986">
        <v>706</v>
      </c>
      <c r="B986">
        <v>161</v>
      </c>
      <c r="C986" t="s">
        <v>36</v>
      </c>
      <c r="D986">
        <v>1200</v>
      </c>
      <c r="E986" t="s">
        <v>102</v>
      </c>
      <c r="F986">
        <v>4</v>
      </c>
    </row>
    <row r="987" spans="1:6" x14ac:dyDescent="0.3">
      <c r="A987">
        <v>709</v>
      </c>
      <c r="B987">
        <v>163</v>
      </c>
      <c r="C987" t="s">
        <v>30</v>
      </c>
      <c r="D987">
        <v>1100</v>
      </c>
      <c r="E987" t="s">
        <v>102</v>
      </c>
      <c r="F987">
        <v>4</v>
      </c>
    </row>
    <row r="988" spans="1:6" x14ac:dyDescent="0.3">
      <c r="A988">
        <v>720</v>
      </c>
      <c r="B988">
        <v>166</v>
      </c>
      <c r="C988" t="s">
        <v>444</v>
      </c>
      <c r="D988">
        <v>1000</v>
      </c>
      <c r="E988" t="s">
        <v>102</v>
      </c>
      <c r="F988">
        <v>4</v>
      </c>
    </row>
    <row r="989" spans="1:6" x14ac:dyDescent="0.3">
      <c r="A989">
        <v>723</v>
      </c>
      <c r="B989">
        <v>168</v>
      </c>
      <c r="C989" t="s">
        <v>441</v>
      </c>
      <c r="D989">
        <v>1500</v>
      </c>
      <c r="E989" t="s">
        <v>97</v>
      </c>
      <c r="F989">
        <v>4</v>
      </c>
    </row>
    <row r="990" spans="1:6" x14ac:dyDescent="0.3">
      <c r="A990">
        <v>729</v>
      </c>
      <c r="B990">
        <v>169</v>
      </c>
      <c r="C990" t="s">
        <v>22</v>
      </c>
      <c r="D990">
        <v>1100</v>
      </c>
      <c r="E990" t="s">
        <v>102</v>
      </c>
      <c r="F990">
        <v>4</v>
      </c>
    </row>
    <row r="991" spans="1:6" x14ac:dyDescent="0.3">
      <c r="A991">
        <v>734</v>
      </c>
      <c r="B991">
        <v>172</v>
      </c>
      <c r="C991" t="s">
        <v>444</v>
      </c>
      <c r="D991">
        <v>1000</v>
      </c>
      <c r="E991" t="s">
        <v>102</v>
      </c>
      <c r="F991">
        <v>4</v>
      </c>
    </row>
    <row r="992" spans="1:6" x14ac:dyDescent="0.3">
      <c r="A992">
        <v>747</v>
      </c>
      <c r="B992">
        <v>176</v>
      </c>
      <c r="C992" t="s">
        <v>51</v>
      </c>
      <c r="D992">
        <v>500</v>
      </c>
      <c r="E992" t="s">
        <v>102</v>
      </c>
      <c r="F992">
        <v>4</v>
      </c>
    </row>
    <row r="993" spans="1:6" x14ac:dyDescent="0.3">
      <c r="A993">
        <v>755</v>
      </c>
      <c r="B993">
        <v>178</v>
      </c>
      <c r="C993" t="s">
        <v>36</v>
      </c>
      <c r="D993">
        <v>1200</v>
      </c>
      <c r="E993" t="s">
        <v>102</v>
      </c>
      <c r="F993">
        <v>4</v>
      </c>
    </row>
    <row r="994" spans="1:6" x14ac:dyDescent="0.3">
      <c r="A994">
        <v>758</v>
      </c>
      <c r="B994">
        <v>179</v>
      </c>
      <c r="C994" t="s">
        <v>41</v>
      </c>
      <c r="D994">
        <v>1200</v>
      </c>
      <c r="E994" t="s">
        <v>102</v>
      </c>
      <c r="F994">
        <v>4</v>
      </c>
    </row>
    <row r="995" spans="1:6" x14ac:dyDescent="0.3">
      <c r="A995">
        <v>761</v>
      </c>
      <c r="B995">
        <v>180</v>
      </c>
      <c r="C995" t="s">
        <v>41</v>
      </c>
      <c r="D995">
        <v>1200</v>
      </c>
      <c r="E995" t="s">
        <v>97</v>
      </c>
      <c r="F995">
        <v>4</v>
      </c>
    </row>
    <row r="996" spans="1:6" x14ac:dyDescent="0.3">
      <c r="A996">
        <v>764</v>
      </c>
      <c r="B996">
        <v>181</v>
      </c>
      <c r="C996" t="s">
        <v>22</v>
      </c>
      <c r="D996">
        <v>1100</v>
      </c>
      <c r="E996" t="s">
        <v>102</v>
      </c>
      <c r="F996">
        <v>4</v>
      </c>
    </row>
    <row r="997" spans="1:6" x14ac:dyDescent="0.3">
      <c r="A997">
        <v>770</v>
      </c>
      <c r="B997">
        <v>182</v>
      </c>
      <c r="C997" t="s">
        <v>30</v>
      </c>
      <c r="D997">
        <v>1100</v>
      </c>
      <c r="E997" t="s">
        <v>102</v>
      </c>
      <c r="F997">
        <v>4</v>
      </c>
    </row>
    <row r="998" spans="1:6" x14ac:dyDescent="0.3">
      <c r="A998">
        <v>777</v>
      </c>
      <c r="B998">
        <v>183</v>
      </c>
      <c r="C998" t="s">
        <v>50</v>
      </c>
      <c r="D998">
        <v>700</v>
      </c>
      <c r="E998" t="s">
        <v>102</v>
      </c>
      <c r="F998">
        <v>4</v>
      </c>
    </row>
    <row r="999" spans="1:6" x14ac:dyDescent="0.3">
      <c r="A999">
        <v>779</v>
      </c>
      <c r="B999">
        <v>184</v>
      </c>
      <c r="C999" t="s">
        <v>22</v>
      </c>
      <c r="D999">
        <v>1200</v>
      </c>
      <c r="E999" t="s">
        <v>97</v>
      </c>
      <c r="F999">
        <v>4</v>
      </c>
    </row>
    <row r="1000" spans="1:6" x14ac:dyDescent="0.3">
      <c r="A1000">
        <v>783</v>
      </c>
      <c r="B1000">
        <v>185</v>
      </c>
      <c r="C1000" t="s">
        <v>30</v>
      </c>
      <c r="D1000">
        <v>1200</v>
      </c>
      <c r="E1000" t="s">
        <v>102</v>
      </c>
      <c r="F1000">
        <v>4</v>
      </c>
    </row>
    <row r="1001" spans="1:6" x14ac:dyDescent="0.3">
      <c r="A1001">
        <v>785</v>
      </c>
      <c r="B1001">
        <v>186</v>
      </c>
      <c r="C1001" t="s">
        <v>51</v>
      </c>
      <c r="D1001">
        <v>500</v>
      </c>
      <c r="E1001" t="s">
        <v>102</v>
      </c>
      <c r="F1001">
        <v>4</v>
      </c>
    </row>
    <row r="1002" spans="1:6" x14ac:dyDescent="0.3">
      <c r="A1002">
        <v>796</v>
      </c>
      <c r="B1002">
        <v>187</v>
      </c>
      <c r="C1002" t="s">
        <v>31</v>
      </c>
      <c r="D1002">
        <v>1500</v>
      </c>
      <c r="E1002" t="s">
        <v>97</v>
      </c>
      <c r="F1002">
        <v>4</v>
      </c>
    </row>
    <row r="1003" spans="1:6" x14ac:dyDescent="0.3">
      <c r="A1003">
        <v>801</v>
      </c>
      <c r="B1003">
        <v>188</v>
      </c>
      <c r="C1003" t="s">
        <v>50</v>
      </c>
      <c r="D1003">
        <v>500</v>
      </c>
      <c r="E1003" t="s">
        <v>102</v>
      </c>
      <c r="F1003">
        <v>4</v>
      </c>
    </row>
    <row r="1004" spans="1:6" x14ac:dyDescent="0.3">
      <c r="A1004">
        <v>806</v>
      </c>
      <c r="B1004">
        <v>191</v>
      </c>
      <c r="C1004" t="s">
        <v>30</v>
      </c>
      <c r="D1004">
        <v>1200</v>
      </c>
      <c r="E1004" t="s">
        <v>102</v>
      </c>
      <c r="F1004">
        <v>4</v>
      </c>
    </row>
    <row r="1005" spans="1:6" x14ac:dyDescent="0.3">
      <c r="A1005">
        <v>808</v>
      </c>
      <c r="B1005">
        <v>192</v>
      </c>
      <c r="C1005" t="s">
        <v>36</v>
      </c>
      <c r="D1005">
        <v>1100</v>
      </c>
      <c r="E1005" t="s">
        <v>102</v>
      </c>
      <c r="F1005">
        <v>4</v>
      </c>
    </row>
    <row r="1006" spans="1:6" x14ac:dyDescent="0.3">
      <c r="A1006">
        <v>812</v>
      </c>
      <c r="B1006">
        <v>193</v>
      </c>
      <c r="C1006" t="s">
        <v>22</v>
      </c>
      <c r="D1006">
        <v>1200</v>
      </c>
      <c r="E1006" t="s">
        <v>97</v>
      </c>
      <c r="F1006">
        <v>4</v>
      </c>
    </row>
    <row r="1007" spans="1:6" x14ac:dyDescent="0.3">
      <c r="A1007">
        <v>821</v>
      </c>
      <c r="B1007">
        <v>196</v>
      </c>
      <c r="C1007" t="s">
        <v>44</v>
      </c>
      <c r="D1007">
        <v>500</v>
      </c>
      <c r="E1007" t="s">
        <v>102</v>
      </c>
      <c r="F1007">
        <v>4</v>
      </c>
    </row>
    <row r="1008" spans="1:6" x14ac:dyDescent="0.3">
      <c r="A1008">
        <v>826</v>
      </c>
      <c r="B1008">
        <v>198</v>
      </c>
      <c r="C1008" t="s">
        <v>51</v>
      </c>
      <c r="D1008">
        <v>700</v>
      </c>
      <c r="E1008" t="s">
        <v>102</v>
      </c>
      <c r="F1008">
        <v>4</v>
      </c>
    </row>
    <row r="1009" spans="1:6" x14ac:dyDescent="0.3">
      <c r="A1009">
        <v>832</v>
      </c>
      <c r="B1009">
        <v>199</v>
      </c>
      <c r="C1009" t="s">
        <v>44</v>
      </c>
      <c r="D1009">
        <v>500</v>
      </c>
      <c r="E1009" t="s">
        <v>102</v>
      </c>
      <c r="F1009">
        <v>4</v>
      </c>
    </row>
    <row r="1010" spans="1:6" x14ac:dyDescent="0.3">
      <c r="A1010">
        <v>850</v>
      </c>
      <c r="B1010">
        <v>203</v>
      </c>
      <c r="C1010" t="s">
        <v>28</v>
      </c>
      <c r="D1010">
        <v>2500</v>
      </c>
      <c r="E1010" t="s">
        <v>97</v>
      </c>
      <c r="F1010">
        <v>4</v>
      </c>
    </row>
    <row r="1011" spans="1:6" x14ac:dyDescent="0.3">
      <c r="A1011">
        <v>861</v>
      </c>
      <c r="B1011">
        <v>207</v>
      </c>
      <c r="C1011" t="s">
        <v>26</v>
      </c>
      <c r="D1011">
        <v>6000</v>
      </c>
      <c r="E1011" t="s">
        <v>102</v>
      </c>
      <c r="F1011">
        <v>4</v>
      </c>
    </row>
    <row r="1012" spans="1:6" x14ac:dyDescent="0.3">
      <c r="A1012">
        <v>863</v>
      </c>
      <c r="B1012">
        <v>210</v>
      </c>
      <c r="C1012" t="s">
        <v>46</v>
      </c>
      <c r="D1012">
        <v>700</v>
      </c>
      <c r="E1012" t="s">
        <v>102</v>
      </c>
      <c r="F1012">
        <v>4</v>
      </c>
    </row>
    <row r="1013" spans="1:6" x14ac:dyDescent="0.3">
      <c r="A1013">
        <v>873</v>
      </c>
      <c r="B1013">
        <v>212</v>
      </c>
      <c r="C1013" t="s">
        <v>495</v>
      </c>
      <c r="D1013">
        <v>2100</v>
      </c>
      <c r="E1013" t="s">
        <v>102</v>
      </c>
      <c r="F1013">
        <v>4</v>
      </c>
    </row>
    <row r="1014" spans="1:6" x14ac:dyDescent="0.3">
      <c r="A1014">
        <v>875</v>
      </c>
      <c r="B1014">
        <v>213</v>
      </c>
      <c r="C1014" t="s">
        <v>30</v>
      </c>
      <c r="D1014">
        <v>1100</v>
      </c>
      <c r="E1014" t="s">
        <v>97</v>
      </c>
      <c r="F1014">
        <v>4</v>
      </c>
    </row>
    <row r="1015" spans="1:6" x14ac:dyDescent="0.3">
      <c r="A1015">
        <v>880</v>
      </c>
      <c r="B1015">
        <v>215</v>
      </c>
      <c r="C1015" t="s">
        <v>30</v>
      </c>
      <c r="D1015">
        <v>1100</v>
      </c>
      <c r="E1015" t="s">
        <v>102</v>
      </c>
      <c r="F1015">
        <v>4</v>
      </c>
    </row>
    <row r="1016" spans="1:6" x14ac:dyDescent="0.3">
      <c r="A1016">
        <v>886</v>
      </c>
      <c r="B1016">
        <v>216</v>
      </c>
      <c r="C1016" t="s">
        <v>496</v>
      </c>
      <c r="D1016">
        <v>1400</v>
      </c>
      <c r="E1016" t="s">
        <v>102</v>
      </c>
      <c r="F1016">
        <v>4</v>
      </c>
    </row>
    <row r="1017" spans="1:6" x14ac:dyDescent="0.3">
      <c r="A1017">
        <v>888</v>
      </c>
      <c r="B1017">
        <v>217</v>
      </c>
      <c r="C1017" t="s">
        <v>36</v>
      </c>
      <c r="D1017">
        <v>1100</v>
      </c>
      <c r="E1017" t="s">
        <v>97</v>
      </c>
      <c r="F1017">
        <v>4</v>
      </c>
    </row>
    <row r="1018" spans="1:6" x14ac:dyDescent="0.3">
      <c r="A1018">
        <v>900</v>
      </c>
      <c r="B1018">
        <v>220</v>
      </c>
      <c r="C1018" t="s">
        <v>497</v>
      </c>
      <c r="D1018">
        <v>2500</v>
      </c>
      <c r="E1018" t="s">
        <v>97</v>
      </c>
      <c r="F1018">
        <v>4</v>
      </c>
    </row>
    <row r="1019" spans="1:6" x14ac:dyDescent="0.3">
      <c r="A1019">
        <v>904</v>
      </c>
      <c r="B1019">
        <v>221</v>
      </c>
      <c r="C1019" t="s">
        <v>30</v>
      </c>
      <c r="D1019">
        <v>1100</v>
      </c>
      <c r="E1019" t="s">
        <v>102</v>
      </c>
      <c r="F1019">
        <v>4</v>
      </c>
    </row>
    <row r="1020" spans="1:6" x14ac:dyDescent="0.3">
      <c r="A1020">
        <v>908</v>
      </c>
      <c r="B1020">
        <v>222</v>
      </c>
      <c r="C1020" t="s">
        <v>44</v>
      </c>
      <c r="D1020">
        <v>500</v>
      </c>
      <c r="E1020" t="s">
        <v>102</v>
      </c>
      <c r="F1020">
        <v>4</v>
      </c>
    </row>
    <row r="1021" spans="1:6" x14ac:dyDescent="0.3">
      <c r="A1021">
        <v>913</v>
      </c>
      <c r="B1021">
        <v>223</v>
      </c>
      <c r="C1021" t="s">
        <v>30</v>
      </c>
      <c r="D1021">
        <v>1100</v>
      </c>
      <c r="E1021" t="s">
        <v>102</v>
      </c>
      <c r="F1021">
        <v>4</v>
      </c>
    </row>
    <row r="1022" spans="1:6" x14ac:dyDescent="0.3">
      <c r="A1022">
        <v>920</v>
      </c>
      <c r="B1022">
        <v>227</v>
      </c>
      <c r="C1022" t="s">
        <v>498</v>
      </c>
      <c r="D1022">
        <v>2500</v>
      </c>
      <c r="E1022" t="s">
        <v>102</v>
      </c>
      <c r="F1022">
        <v>4</v>
      </c>
    </row>
    <row r="1023" spans="1:6" x14ac:dyDescent="0.3">
      <c r="A1023">
        <v>923</v>
      </c>
      <c r="B1023">
        <v>228</v>
      </c>
      <c r="C1023" t="s">
        <v>480</v>
      </c>
      <c r="D1023">
        <v>700</v>
      </c>
      <c r="E1023" t="s">
        <v>102</v>
      </c>
      <c r="F1023">
        <v>4</v>
      </c>
    </row>
    <row r="1024" spans="1:6" x14ac:dyDescent="0.3">
      <c r="A1024">
        <v>925</v>
      </c>
      <c r="B1024">
        <v>229</v>
      </c>
      <c r="C1024" t="s">
        <v>49</v>
      </c>
      <c r="D1024">
        <v>700</v>
      </c>
      <c r="E1024" t="s">
        <v>102</v>
      </c>
      <c r="F1024">
        <v>4</v>
      </c>
    </row>
    <row r="1025" spans="1:6" x14ac:dyDescent="0.3">
      <c r="A1025">
        <v>934</v>
      </c>
      <c r="B1025">
        <v>230</v>
      </c>
      <c r="C1025" t="s">
        <v>30</v>
      </c>
      <c r="D1025">
        <v>1100</v>
      </c>
      <c r="E1025" t="s">
        <v>102</v>
      </c>
      <c r="F1025">
        <v>4</v>
      </c>
    </row>
    <row r="1026" spans="1:6" x14ac:dyDescent="0.3">
      <c r="A1026">
        <v>947</v>
      </c>
      <c r="B1026">
        <v>233</v>
      </c>
      <c r="C1026" t="s">
        <v>22</v>
      </c>
      <c r="D1026">
        <v>1300</v>
      </c>
      <c r="E1026" t="s">
        <v>102</v>
      </c>
      <c r="F1026">
        <v>4</v>
      </c>
    </row>
    <row r="1027" spans="1:6" x14ac:dyDescent="0.3">
      <c r="A1027">
        <v>953</v>
      </c>
      <c r="B1027">
        <v>234</v>
      </c>
      <c r="C1027" t="s">
        <v>49</v>
      </c>
      <c r="D1027">
        <v>500</v>
      </c>
      <c r="E1027" t="s">
        <v>102</v>
      </c>
      <c r="F1027">
        <v>4</v>
      </c>
    </row>
    <row r="1028" spans="1:6" x14ac:dyDescent="0.3">
      <c r="A1028">
        <v>957</v>
      </c>
      <c r="B1028">
        <v>235</v>
      </c>
      <c r="C1028" t="s">
        <v>49</v>
      </c>
      <c r="D1028">
        <v>500</v>
      </c>
      <c r="E1028" t="s">
        <v>102</v>
      </c>
      <c r="F1028">
        <v>4</v>
      </c>
    </row>
    <row r="1029" spans="1:6" x14ac:dyDescent="0.3">
      <c r="A1029">
        <v>961</v>
      </c>
      <c r="B1029">
        <v>237</v>
      </c>
      <c r="C1029" t="s">
        <v>36</v>
      </c>
      <c r="D1029">
        <v>1300</v>
      </c>
      <c r="E1029" t="s">
        <v>97</v>
      </c>
      <c r="F1029">
        <v>4</v>
      </c>
    </row>
    <row r="1030" spans="1:6" x14ac:dyDescent="0.3">
      <c r="A1030">
        <v>966</v>
      </c>
      <c r="B1030">
        <v>239</v>
      </c>
      <c r="C1030" t="s">
        <v>29</v>
      </c>
      <c r="D1030">
        <v>2600</v>
      </c>
      <c r="E1030" t="s">
        <v>102</v>
      </c>
      <c r="F1030">
        <v>4</v>
      </c>
    </row>
    <row r="1031" spans="1:6" x14ac:dyDescent="0.3">
      <c r="A1031">
        <v>970</v>
      </c>
      <c r="B1031">
        <v>240</v>
      </c>
      <c r="C1031" t="s">
        <v>51</v>
      </c>
      <c r="D1031">
        <v>700</v>
      </c>
      <c r="E1031" t="s">
        <v>97</v>
      </c>
      <c r="F1031">
        <v>4</v>
      </c>
    </row>
    <row r="1032" spans="1:6" x14ac:dyDescent="0.3">
      <c r="A1032">
        <v>979</v>
      </c>
      <c r="B1032">
        <v>241</v>
      </c>
      <c r="C1032" t="s">
        <v>49</v>
      </c>
      <c r="D1032">
        <v>700</v>
      </c>
      <c r="E1032" t="s">
        <v>97</v>
      </c>
      <c r="F1032">
        <v>4</v>
      </c>
    </row>
    <row r="1033" spans="1:6" x14ac:dyDescent="0.3">
      <c r="A1033">
        <v>982</v>
      </c>
      <c r="B1033">
        <v>242</v>
      </c>
      <c r="C1033" t="s">
        <v>29</v>
      </c>
      <c r="D1033">
        <v>2600</v>
      </c>
      <c r="E1033" t="s">
        <v>102</v>
      </c>
      <c r="F1033">
        <v>4</v>
      </c>
    </row>
    <row r="1034" spans="1:6" x14ac:dyDescent="0.3">
      <c r="A1034">
        <v>985</v>
      </c>
      <c r="B1034">
        <v>243</v>
      </c>
      <c r="C1034" t="s">
        <v>30</v>
      </c>
      <c r="D1034">
        <v>1100</v>
      </c>
      <c r="E1034" t="s">
        <v>102</v>
      </c>
      <c r="F1034">
        <v>4</v>
      </c>
    </row>
    <row r="1035" spans="1:6" x14ac:dyDescent="0.3">
      <c r="A1035">
        <v>989</v>
      </c>
      <c r="B1035">
        <v>245</v>
      </c>
      <c r="C1035" t="s">
        <v>46</v>
      </c>
      <c r="D1035">
        <v>500</v>
      </c>
      <c r="E1035" t="s">
        <v>102</v>
      </c>
      <c r="F1035">
        <v>4</v>
      </c>
    </row>
    <row r="1036" spans="1:6" x14ac:dyDescent="0.3">
      <c r="A1036">
        <v>993</v>
      </c>
      <c r="B1036">
        <v>246</v>
      </c>
      <c r="C1036" t="s">
        <v>28</v>
      </c>
      <c r="D1036">
        <v>2500</v>
      </c>
      <c r="E1036" t="s">
        <v>97</v>
      </c>
      <c r="F1036">
        <v>4</v>
      </c>
    </row>
    <row r="1037" spans="1:6" x14ac:dyDescent="0.3">
      <c r="A1037">
        <v>1001</v>
      </c>
      <c r="B1037">
        <v>247</v>
      </c>
      <c r="C1037" t="s">
        <v>41</v>
      </c>
      <c r="D1037">
        <v>1100</v>
      </c>
      <c r="E1037" t="s">
        <v>102</v>
      </c>
      <c r="F1037">
        <v>4</v>
      </c>
    </row>
    <row r="1038" spans="1:6" x14ac:dyDescent="0.3">
      <c r="A1038">
        <v>1005</v>
      </c>
      <c r="B1038">
        <v>248</v>
      </c>
      <c r="C1038" t="s">
        <v>46</v>
      </c>
      <c r="D1038">
        <v>500</v>
      </c>
      <c r="E1038" t="s">
        <v>102</v>
      </c>
      <c r="F1038">
        <v>4</v>
      </c>
    </row>
    <row r="1039" spans="1:6" x14ac:dyDescent="0.3">
      <c r="A1039">
        <v>1016</v>
      </c>
      <c r="B1039">
        <v>257</v>
      </c>
      <c r="C1039" t="s">
        <v>31</v>
      </c>
      <c r="D1039">
        <v>1800</v>
      </c>
      <c r="E1039" t="s">
        <v>97</v>
      </c>
      <c r="F1039">
        <v>4</v>
      </c>
    </row>
    <row r="1040" spans="1:6" x14ac:dyDescent="0.3">
      <c r="A1040">
        <v>1026</v>
      </c>
      <c r="B1040">
        <v>258</v>
      </c>
      <c r="C1040" t="s">
        <v>30</v>
      </c>
      <c r="D1040">
        <v>1200</v>
      </c>
      <c r="E1040" t="s">
        <v>102</v>
      </c>
      <c r="F1040">
        <v>4</v>
      </c>
    </row>
    <row r="1041" spans="1:6" x14ac:dyDescent="0.3">
      <c r="A1041">
        <v>1033</v>
      </c>
      <c r="B1041">
        <v>260</v>
      </c>
      <c r="C1041" t="s">
        <v>33</v>
      </c>
      <c r="D1041">
        <v>1500</v>
      </c>
      <c r="E1041" t="s">
        <v>102</v>
      </c>
      <c r="F1041">
        <v>4</v>
      </c>
    </row>
    <row r="1042" spans="1:6" x14ac:dyDescent="0.3">
      <c r="A1042">
        <v>1038</v>
      </c>
      <c r="B1042">
        <v>263</v>
      </c>
      <c r="C1042" t="s">
        <v>36</v>
      </c>
      <c r="D1042">
        <v>1300</v>
      </c>
      <c r="E1042" t="s">
        <v>97</v>
      </c>
      <c r="F1042">
        <v>4</v>
      </c>
    </row>
    <row r="1043" spans="1:6" x14ac:dyDescent="0.3">
      <c r="A1043">
        <v>1043</v>
      </c>
      <c r="B1043">
        <v>264</v>
      </c>
      <c r="C1043" t="s">
        <v>51</v>
      </c>
      <c r="D1043">
        <v>700</v>
      </c>
      <c r="E1043" t="s">
        <v>102</v>
      </c>
      <c r="F1043">
        <v>4</v>
      </c>
    </row>
    <row r="1044" spans="1:6" x14ac:dyDescent="0.3">
      <c r="A1044">
        <v>1051</v>
      </c>
      <c r="B1044">
        <v>265</v>
      </c>
      <c r="C1044" t="s">
        <v>22</v>
      </c>
      <c r="D1044">
        <v>1300</v>
      </c>
      <c r="E1044" t="s">
        <v>102</v>
      </c>
      <c r="F1044">
        <v>4</v>
      </c>
    </row>
    <row r="1045" spans="1:6" x14ac:dyDescent="0.3">
      <c r="A1045">
        <v>1054</v>
      </c>
      <c r="B1045">
        <v>267</v>
      </c>
      <c r="C1045" t="s">
        <v>55</v>
      </c>
      <c r="D1045">
        <v>1600</v>
      </c>
      <c r="E1045" t="s">
        <v>102</v>
      </c>
      <c r="F1045">
        <v>4</v>
      </c>
    </row>
    <row r="1046" spans="1:6" x14ac:dyDescent="0.3">
      <c r="A1046">
        <v>1058</v>
      </c>
      <c r="B1046">
        <v>268</v>
      </c>
      <c r="C1046" t="s">
        <v>29</v>
      </c>
      <c r="D1046">
        <v>2300</v>
      </c>
      <c r="E1046" t="s">
        <v>102</v>
      </c>
      <c r="F1046">
        <v>4</v>
      </c>
    </row>
    <row r="1047" spans="1:6" x14ac:dyDescent="0.3">
      <c r="A1047">
        <v>1060</v>
      </c>
      <c r="B1047">
        <v>269</v>
      </c>
      <c r="C1047" t="s">
        <v>51</v>
      </c>
      <c r="D1047">
        <v>700</v>
      </c>
      <c r="E1047" t="s">
        <v>102</v>
      </c>
      <c r="F1047">
        <v>4</v>
      </c>
    </row>
    <row r="1048" spans="1:6" x14ac:dyDescent="0.3">
      <c r="A1048">
        <v>1068</v>
      </c>
      <c r="B1048">
        <v>270</v>
      </c>
      <c r="C1048" t="s">
        <v>46</v>
      </c>
      <c r="D1048">
        <v>500</v>
      </c>
      <c r="E1048" t="s">
        <v>102</v>
      </c>
      <c r="F1048">
        <v>4</v>
      </c>
    </row>
    <row r="1049" spans="1:6" x14ac:dyDescent="0.3">
      <c r="A1049">
        <v>1075</v>
      </c>
      <c r="B1049">
        <v>271</v>
      </c>
      <c r="C1049" t="s">
        <v>50</v>
      </c>
      <c r="D1049">
        <v>700</v>
      </c>
      <c r="E1049" t="s">
        <v>97</v>
      </c>
      <c r="F1049">
        <v>4</v>
      </c>
    </row>
    <row r="1050" spans="1:6" x14ac:dyDescent="0.3">
      <c r="A1050">
        <v>1078</v>
      </c>
      <c r="B1050">
        <v>272</v>
      </c>
      <c r="C1050" t="s">
        <v>31</v>
      </c>
      <c r="D1050">
        <v>1800</v>
      </c>
      <c r="E1050" t="s">
        <v>102</v>
      </c>
      <c r="F1050">
        <v>4</v>
      </c>
    </row>
    <row r="1051" spans="1:6" x14ac:dyDescent="0.3">
      <c r="A1051">
        <v>1083</v>
      </c>
      <c r="B1051">
        <v>273</v>
      </c>
      <c r="C1051" t="s">
        <v>50</v>
      </c>
      <c r="D1051">
        <v>500</v>
      </c>
      <c r="E1051" t="s">
        <v>97</v>
      </c>
      <c r="F1051">
        <v>4</v>
      </c>
    </row>
    <row r="1052" spans="1:6" x14ac:dyDescent="0.3">
      <c r="A1052">
        <v>1089</v>
      </c>
      <c r="B1052">
        <v>274</v>
      </c>
      <c r="C1052" t="s">
        <v>83</v>
      </c>
      <c r="D1052">
        <v>1600</v>
      </c>
      <c r="E1052" t="s">
        <v>97</v>
      </c>
      <c r="F1052">
        <v>4</v>
      </c>
    </row>
    <row r="1053" spans="1:6" x14ac:dyDescent="0.3">
      <c r="A1053">
        <v>1094</v>
      </c>
      <c r="B1053">
        <v>275</v>
      </c>
      <c r="C1053" t="s">
        <v>36</v>
      </c>
      <c r="D1053">
        <v>1400</v>
      </c>
      <c r="E1053" t="s">
        <v>102</v>
      </c>
      <c r="F1053">
        <v>4</v>
      </c>
    </row>
    <row r="1054" spans="1:6" x14ac:dyDescent="0.3">
      <c r="A1054">
        <v>1099</v>
      </c>
      <c r="B1054">
        <v>276</v>
      </c>
      <c r="C1054" t="s">
        <v>50</v>
      </c>
      <c r="D1054">
        <v>500</v>
      </c>
      <c r="E1054" t="s">
        <v>102</v>
      </c>
      <c r="F1054">
        <v>4</v>
      </c>
    </row>
    <row r="1055" spans="1:6" x14ac:dyDescent="0.3">
      <c r="A1055">
        <v>1108</v>
      </c>
      <c r="B1055">
        <v>277</v>
      </c>
      <c r="C1055" t="s">
        <v>50</v>
      </c>
      <c r="D1055">
        <v>500</v>
      </c>
      <c r="E1055" t="s">
        <v>102</v>
      </c>
      <c r="F1055">
        <v>4</v>
      </c>
    </row>
    <row r="1056" spans="1:6" x14ac:dyDescent="0.3">
      <c r="A1056">
        <v>1123</v>
      </c>
      <c r="B1056">
        <v>280</v>
      </c>
      <c r="C1056" t="s">
        <v>30</v>
      </c>
      <c r="D1056">
        <v>1400</v>
      </c>
      <c r="E1056" t="s">
        <v>97</v>
      </c>
      <c r="F1056">
        <v>4</v>
      </c>
    </row>
    <row r="1057" spans="1:6" x14ac:dyDescent="0.3">
      <c r="A1057">
        <v>1130</v>
      </c>
      <c r="B1057">
        <v>281</v>
      </c>
      <c r="C1057" t="s">
        <v>24</v>
      </c>
      <c r="D1057">
        <v>2500</v>
      </c>
      <c r="E1057" t="s">
        <v>102</v>
      </c>
      <c r="F1057">
        <v>4</v>
      </c>
    </row>
    <row r="1058" spans="1:6" x14ac:dyDescent="0.3">
      <c r="A1058">
        <v>1141</v>
      </c>
      <c r="B1058">
        <v>285</v>
      </c>
      <c r="C1058" t="s">
        <v>447</v>
      </c>
      <c r="D1058">
        <v>700</v>
      </c>
      <c r="E1058" t="s">
        <v>102</v>
      </c>
      <c r="F1058">
        <v>4</v>
      </c>
    </row>
    <row r="1059" spans="1:6" x14ac:dyDescent="0.3">
      <c r="A1059">
        <v>1145</v>
      </c>
      <c r="B1059">
        <v>286</v>
      </c>
      <c r="C1059" t="s">
        <v>22</v>
      </c>
      <c r="D1059">
        <v>1400</v>
      </c>
      <c r="E1059" t="s">
        <v>97</v>
      </c>
      <c r="F1059">
        <v>4</v>
      </c>
    </row>
    <row r="1060" spans="1:6" x14ac:dyDescent="0.3">
      <c r="A1060">
        <v>1162</v>
      </c>
      <c r="B1060">
        <v>288</v>
      </c>
      <c r="C1060" t="s">
        <v>471</v>
      </c>
      <c r="D1060">
        <v>2300</v>
      </c>
      <c r="E1060" t="s">
        <v>102</v>
      </c>
      <c r="F1060">
        <v>4</v>
      </c>
    </row>
    <row r="1061" spans="1:6" x14ac:dyDescent="0.3">
      <c r="A1061">
        <v>1166</v>
      </c>
      <c r="B1061">
        <v>290</v>
      </c>
      <c r="C1061" t="s">
        <v>51</v>
      </c>
      <c r="D1061">
        <v>500</v>
      </c>
      <c r="E1061" t="s">
        <v>102</v>
      </c>
      <c r="F1061">
        <v>4</v>
      </c>
    </row>
    <row r="1062" spans="1:6" x14ac:dyDescent="0.3">
      <c r="A1062">
        <v>1168</v>
      </c>
      <c r="B1062">
        <v>291</v>
      </c>
      <c r="C1062" t="s">
        <v>22</v>
      </c>
      <c r="D1062">
        <v>1400</v>
      </c>
      <c r="E1062" t="s">
        <v>97</v>
      </c>
      <c r="F1062">
        <v>4</v>
      </c>
    </row>
    <row r="1063" spans="1:6" x14ac:dyDescent="0.3">
      <c r="A1063">
        <v>1189</v>
      </c>
      <c r="B1063">
        <v>294</v>
      </c>
      <c r="C1063" t="s">
        <v>429</v>
      </c>
      <c r="D1063">
        <v>2600</v>
      </c>
      <c r="E1063" t="s">
        <v>102</v>
      </c>
      <c r="F1063">
        <v>4</v>
      </c>
    </row>
    <row r="1064" spans="1:6" x14ac:dyDescent="0.3">
      <c r="A1064">
        <v>1193</v>
      </c>
      <c r="B1064">
        <v>295</v>
      </c>
      <c r="C1064" t="s">
        <v>499</v>
      </c>
      <c r="D1064">
        <v>2400</v>
      </c>
      <c r="E1064" t="s">
        <v>102</v>
      </c>
      <c r="F1064">
        <v>4</v>
      </c>
    </row>
    <row r="1065" spans="1:6" x14ac:dyDescent="0.3">
      <c r="A1065">
        <v>1195</v>
      </c>
      <c r="B1065">
        <v>296</v>
      </c>
      <c r="C1065" t="s">
        <v>51</v>
      </c>
      <c r="D1065">
        <v>500</v>
      </c>
      <c r="E1065" t="s">
        <v>102</v>
      </c>
      <c r="F1065">
        <v>4</v>
      </c>
    </row>
    <row r="1066" spans="1:6" x14ac:dyDescent="0.3">
      <c r="A1066">
        <v>1217</v>
      </c>
      <c r="B1066">
        <v>300</v>
      </c>
      <c r="C1066" t="s">
        <v>500</v>
      </c>
      <c r="D1066">
        <v>2400</v>
      </c>
      <c r="E1066" t="s">
        <v>97</v>
      </c>
      <c r="F1066">
        <v>4</v>
      </c>
    </row>
    <row r="1067" spans="1:6" x14ac:dyDescent="0.3">
      <c r="A1067">
        <v>1238</v>
      </c>
      <c r="B1067">
        <v>303</v>
      </c>
      <c r="C1067" t="s">
        <v>501</v>
      </c>
      <c r="D1067">
        <v>3500</v>
      </c>
      <c r="E1067" t="s">
        <v>97</v>
      </c>
      <c r="F1067">
        <v>4</v>
      </c>
    </row>
    <row r="1068" spans="1:6" x14ac:dyDescent="0.3">
      <c r="A1068">
        <v>1248</v>
      </c>
      <c r="B1068">
        <v>305</v>
      </c>
      <c r="C1068" t="s">
        <v>49</v>
      </c>
      <c r="D1068">
        <v>500</v>
      </c>
      <c r="E1068" t="s">
        <v>102</v>
      </c>
      <c r="F1068">
        <v>4</v>
      </c>
    </row>
    <row r="1069" spans="1:6" x14ac:dyDescent="0.3">
      <c r="A1069">
        <v>1257</v>
      </c>
      <c r="B1069">
        <v>307</v>
      </c>
      <c r="C1069" t="s">
        <v>46</v>
      </c>
      <c r="D1069">
        <v>500</v>
      </c>
      <c r="E1069" t="s">
        <v>102</v>
      </c>
      <c r="F1069">
        <v>4</v>
      </c>
    </row>
    <row r="1070" spans="1:6" x14ac:dyDescent="0.3">
      <c r="A1070">
        <v>1264</v>
      </c>
      <c r="B1070">
        <v>308</v>
      </c>
      <c r="C1070" t="s">
        <v>29</v>
      </c>
      <c r="D1070">
        <v>2700</v>
      </c>
      <c r="E1070" t="s">
        <v>102</v>
      </c>
      <c r="F1070">
        <v>4</v>
      </c>
    </row>
    <row r="1071" spans="1:6" x14ac:dyDescent="0.3">
      <c r="A1071">
        <v>1272</v>
      </c>
      <c r="B1071">
        <v>309</v>
      </c>
      <c r="C1071" t="s">
        <v>31</v>
      </c>
      <c r="D1071">
        <v>1800</v>
      </c>
      <c r="E1071" t="s">
        <v>97</v>
      </c>
      <c r="F1071">
        <v>4</v>
      </c>
    </row>
    <row r="1072" spans="1:6" x14ac:dyDescent="0.3">
      <c r="A1072">
        <v>1291</v>
      </c>
      <c r="B1072">
        <v>1</v>
      </c>
      <c r="C1072" t="s">
        <v>22</v>
      </c>
      <c r="D1072">
        <v>900</v>
      </c>
      <c r="E1072" t="s">
        <v>102</v>
      </c>
      <c r="F1072">
        <v>4</v>
      </c>
    </row>
    <row r="1073" spans="1:6" x14ac:dyDescent="0.3">
      <c r="A1073">
        <v>5</v>
      </c>
      <c r="B1073">
        <v>2</v>
      </c>
      <c r="C1073" t="s">
        <v>24</v>
      </c>
      <c r="D1073">
        <v>1500</v>
      </c>
      <c r="E1073" t="s">
        <v>97</v>
      </c>
      <c r="F1073">
        <v>3</v>
      </c>
    </row>
    <row r="1074" spans="1:6" x14ac:dyDescent="0.3">
      <c r="A1074">
        <v>7</v>
      </c>
      <c r="B1074">
        <v>3</v>
      </c>
      <c r="C1074" t="s">
        <v>502</v>
      </c>
      <c r="D1074">
        <v>2100</v>
      </c>
      <c r="E1074" t="s">
        <v>97</v>
      </c>
      <c r="F1074">
        <v>3</v>
      </c>
    </row>
    <row r="1075" spans="1:6" x14ac:dyDescent="0.3">
      <c r="A1075">
        <v>13</v>
      </c>
      <c r="B1075">
        <v>4</v>
      </c>
      <c r="C1075" t="s">
        <v>22</v>
      </c>
      <c r="D1075">
        <v>900</v>
      </c>
      <c r="E1075" t="s">
        <v>102</v>
      </c>
      <c r="F1075">
        <v>3</v>
      </c>
    </row>
    <row r="1076" spans="1:6" x14ac:dyDescent="0.3">
      <c r="A1076">
        <v>14</v>
      </c>
      <c r="B1076">
        <v>6</v>
      </c>
      <c r="C1076" t="s">
        <v>28</v>
      </c>
      <c r="D1076">
        <v>2200</v>
      </c>
      <c r="E1076" t="s">
        <v>97</v>
      </c>
      <c r="F1076">
        <v>3</v>
      </c>
    </row>
    <row r="1077" spans="1:6" x14ac:dyDescent="0.3">
      <c r="A1077">
        <v>20</v>
      </c>
      <c r="B1077">
        <v>7</v>
      </c>
      <c r="C1077" t="s">
        <v>30</v>
      </c>
      <c r="D1077">
        <v>900</v>
      </c>
      <c r="E1077" t="s">
        <v>102</v>
      </c>
      <c r="F1077">
        <v>3</v>
      </c>
    </row>
    <row r="1078" spans="1:6" x14ac:dyDescent="0.3">
      <c r="A1078">
        <v>27</v>
      </c>
      <c r="B1078">
        <v>8</v>
      </c>
      <c r="C1078" t="s">
        <v>430</v>
      </c>
      <c r="D1078">
        <v>800</v>
      </c>
      <c r="E1078" t="s">
        <v>102</v>
      </c>
      <c r="F1078">
        <v>3</v>
      </c>
    </row>
    <row r="1079" spans="1:6" x14ac:dyDescent="0.3">
      <c r="A1079">
        <v>37</v>
      </c>
      <c r="B1079">
        <v>9</v>
      </c>
      <c r="C1079" t="s">
        <v>31</v>
      </c>
      <c r="D1079">
        <v>1400</v>
      </c>
      <c r="E1079" t="s">
        <v>102</v>
      </c>
      <c r="F1079">
        <v>3</v>
      </c>
    </row>
    <row r="1080" spans="1:6" x14ac:dyDescent="0.3">
      <c r="A1080">
        <v>44</v>
      </c>
      <c r="B1080">
        <v>10</v>
      </c>
      <c r="C1080" t="s">
        <v>36</v>
      </c>
      <c r="D1080">
        <v>1000</v>
      </c>
      <c r="E1080" t="s">
        <v>102</v>
      </c>
      <c r="F1080">
        <v>3</v>
      </c>
    </row>
    <row r="1081" spans="1:6" x14ac:dyDescent="0.3">
      <c r="A1081">
        <v>48</v>
      </c>
      <c r="B1081">
        <v>11</v>
      </c>
      <c r="C1081" t="s">
        <v>22</v>
      </c>
      <c r="D1081">
        <v>1000</v>
      </c>
      <c r="E1081" t="s">
        <v>97</v>
      </c>
      <c r="F1081">
        <v>3</v>
      </c>
    </row>
    <row r="1082" spans="1:6" x14ac:dyDescent="0.3">
      <c r="A1082">
        <v>53</v>
      </c>
      <c r="B1082">
        <v>12</v>
      </c>
      <c r="C1082" t="s">
        <v>28</v>
      </c>
      <c r="D1082">
        <v>1800</v>
      </c>
      <c r="E1082" t="s">
        <v>97</v>
      </c>
      <c r="F1082">
        <v>3</v>
      </c>
    </row>
    <row r="1083" spans="1:6" x14ac:dyDescent="0.3">
      <c r="A1083">
        <v>57</v>
      </c>
      <c r="B1083">
        <v>13</v>
      </c>
      <c r="C1083" t="s">
        <v>24</v>
      </c>
      <c r="D1083">
        <v>1500</v>
      </c>
      <c r="E1083" t="s">
        <v>97</v>
      </c>
      <c r="F1083">
        <v>3</v>
      </c>
    </row>
    <row r="1084" spans="1:6" x14ac:dyDescent="0.3">
      <c r="A1084">
        <v>60</v>
      </c>
      <c r="B1084">
        <v>14</v>
      </c>
      <c r="C1084" t="s">
        <v>430</v>
      </c>
      <c r="D1084">
        <v>900</v>
      </c>
      <c r="E1084" t="s">
        <v>102</v>
      </c>
      <c r="F1084">
        <v>3</v>
      </c>
    </row>
    <row r="1085" spans="1:6" x14ac:dyDescent="0.3">
      <c r="A1085">
        <v>66</v>
      </c>
      <c r="B1085">
        <v>15</v>
      </c>
      <c r="C1085" t="s">
        <v>430</v>
      </c>
      <c r="D1085">
        <v>800</v>
      </c>
      <c r="E1085" t="s">
        <v>102</v>
      </c>
      <c r="F1085">
        <v>3</v>
      </c>
    </row>
    <row r="1086" spans="1:6" x14ac:dyDescent="0.3">
      <c r="A1086">
        <v>73</v>
      </c>
      <c r="B1086">
        <v>16</v>
      </c>
      <c r="C1086" t="s">
        <v>22</v>
      </c>
      <c r="D1086">
        <v>1000</v>
      </c>
      <c r="E1086" t="s">
        <v>102</v>
      </c>
      <c r="F1086">
        <v>3</v>
      </c>
    </row>
    <row r="1087" spans="1:6" x14ac:dyDescent="0.3">
      <c r="A1087">
        <v>76</v>
      </c>
      <c r="B1087">
        <v>17</v>
      </c>
      <c r="C1087" t="s">
        <v>36</v>
      </c>
      <c r="D1087">
        <v>1000</v>
      </c>
      <c r="E1087" t="s">
        <v>102</v>
      </c>
      <c r="F1087">
        <v>3</v>
      </c>
    </row>
    <row r="1088" spans="1:6" x14ac:dyDescent="0.3">
      <c r="A1088">
        <v>78</v>
      </c>
      <c r="B1088">
        <v>18</v>
      </c>
      <c r="C1088" t="s">
        <v>29</v>
      </c>
      <c r="D1088">
        <v>2300</v>
      </c>
      <c r="E1088" t="s">
        <v>97</v>
      </c>
      <c r="F1088">
        <v>3</v>
      </c>
    </row>
    <row r="1089" spans="1:6" x14ac:dyDescent="0.3">
      <c r="A1089">
        <v>81</v>
      </c>
      <c r="B1089">
        <v>19</v>
      </c>
      <c r="C1089" t="s">
        <v>503</v>
      </c>
      <c r="D1089">
        <v>3000</v>
      </c>
      <c r="E1089" t="s">
        <v>102</v>
      </c>
      <c r="F1089">
        <v>3</v>
      </c>
    </row>
    <row r="1090" spans="1:6" x14ac:dyDescent="0.3">
      <c r="A1090">
        <v>92</v>
      </c>
      <c r="B1090">
        <v>21</v>
      </c>
      <c r="C1090" t="s">
        <v>430</v>
      </c>
      <c r="D1090">
        <v>900</v>
      </c>
      <c r="E1090" t="s">
        <v>102</v>
      </c>
      <c r="F1090">
        <v>3</v>
      </c>
    </row>
    <row r="1091" spans="1:6" x14ac:dyDescent="0.3">
      <c r="A1091">
        <v>99</v>
      </c>
      <c r="B1091">
        <v>22</v>
      </c>
      <c r="C1091" t="s">
        <v>430</v>
      </c>
      <c r="D1091">
        <v>800</v>
      </c>
      <c r="E1091" t="s">
        <v>102</v>
      </c>
      <c r="F1091">
        <v>3</v>
      </c>
    </row>
    <row r="1092" spans="1:6" x14ac:dyDescent="0.3">
      <c r="A1092">
        <v>135</v>
      </c>
      <c r="B1092">
        <v>28</v>
      </c>
      <c r="C1092" t="s">
        <v>36</v>
      </c>
      <c r="D1092">
        <v>1000</v>
      </c>
      <c r="E1092" t="s">
        <v>102</v>
      </c>
      <c r="F1092">
        <v>3</v>
      </c>
    </row>
    <row r="1093" spans="1:6" x14ac:dyDescent="0.3">
      <c r="A1093">
        <v>138</v>
      </c>
      <c r="B1093">
        <v>29</v>
      </c>
      <c r="C1093" t="s">
        <v>430</v>
      </c>
      <c r="D1093">
        <v>1000</v>
      </c>
      <c r="E1093" t="s">
        <v>102</v>
      </c>
      <c r="F1093">
        <v>3</v>
      </c>
    </row>
    <row r="1094" spans="1:6" x14ac:dyDescent="0.3">
      <c r="A1094">
        <v>143</v>
      </c>
      <c r="B1094">
        <v>30</v>
      </c>
      <c r="C1094" t="s">
        <v>432</v>
      </c>
      <c r="D1094">
        <v>29000</v>
      </c>
      <c r="E1094" t="s">
        <v>97</v>
      </c>
      <c r="F1094">
        <v>3</v>
      </c>
    </row>
    <row r="1095" spans="1:6" x14ac:dyDescent="0.3">
      <c r="A1095">
        <v>147</v>
      </c>
      <c r="B1095">
        <v>31</v>
      </c>
      <c r="C1095" t="s">
        <v>36</v>
      </c>
      <c r="D1095">
        <v>1100</v>
      </c>
      <c r="E1095" t="s">
        <v>97</v>
      </c>
      <c r="F1095">
        <v>3</v>
      </c>
    </row>
    <row r="1096" spans="1:6" x14ac:dyDescent="0.3">
      <c r="A1096">
        <v>151</v>
      </c>
      <c r="B1096">
        <v>32</v>
      </c>
      <c r="C1096" t="s">
        <v>22</v>
      </c>
      <c r="D1096">
        <v>1100</v>
      </c>
      <c r="E1096" t="s">
        <v>97</v>
      </c>
      <c r="F1096">
        <v>3</v>
      </c>
    </row>
    <row r="1097" spans="1:6" x14ac:dyDescent="0.3">
      <c r="A1097">
        <v>168</v>
      </c>
      <c r="B1097">
        <v>35</v>
      </c>
      <c r="C1097" t="s">
        <v>431</v>
      </c>
      <c r="D1097">
        <v>1000</v>
      </c>
      <c r="E1097" t="s">
        <v>102</v>
      </c>
      <c r="F1097">
        <v>3</v>
      </c>
    </row>
    <row r="1098" spans="1:6" x14ac:dyDescent="0.3">
      <c r="A1098">
        <v>172</v>
      </c>
      <c r="B1098">
        <v>37</v>
      </c>
      <c r="C1098" t="s">
        <v>31</v>
      </c>
      <c r="D1098">
        <v>1500</v>
      </c>
      <c r="E1098" t="s">
        <v>102</v>
      </c>
      <c r="F1098">
        <v>3</v>
      </c>
    </row>
    <row r="1099" spans="1:6" x14ac:dyDescent="0.3">
      <c r="A1099">
        <v>176</v>
      </c>
      <c r="B1099">
        <v>38</v>
      </c>
      <c r="C1099" t="s">
        <v>504</v>
      </c>
      <c r="D1099">
        <v>3000</v>
      </c>
      <c r="E1099" t="s">
        <v>97</v>
      </c>
      <c r="F1099">
        <v>3</v>
      </c>
    </row>
    <row r="1100" spans="1:6" x14ac:dyDescent="0.3">
      <c r="A1100">
        <v>188</v>
      </c>
      <c r="B1100">
        <v>40</v>
      </c>
      <c r="C1100" t="s">
        <v>31</v>
      </c>
      <c r="D1100">
        <v>1500</v>
      </c>
      <c r="E1100" t="s">
        <v>102</v>
      </c>
      <c r="F1100">
        <v>3</v>
      </c>
    </row>
    <row r="1101" spans="1:6" x14ac:dyDescent="0.3">
      <c r="A1101">
        <v>193</v>
      </c>
      <c r="B1101">
        <v>41</v>
      </c>
      <c r="C1101" t="s">
        <v>430</v>
      </c>
      <c r="D1101">
        <v>900</v>
      </c>
      <c r="E1101" t="s">
        <v>102</v>
      </c>
      <c r="F1101">
        <v>3</v>
      </c>
    </row>
    <row r="1102" spans="1:6" x14ac:dyDescent="0.3">
      <c r="A1102">
        <v>195</v>
      </c>
      <c r="B1102">
        <v>42</v>
      </c>
      <c r="C1102" t="s">
        <v>433</v>
      </c>
      <c r="D1102">
        <v>9800</v>
      </c>
      <c r="E1102" t="s">
        <v>102</v>
      </c>
      <c r="F1102">
        <v>3</v>
      </c>
    </row>
    <row r="1103" spans="1:6" x14ac:dyDescent="0.3">
      <c r="A1103">
        <v>198</v>
      </c>
      <c r="B1103">
        <v>43</v>
      </c>
      <c r="C1103" t="s">
        <v>26</v>
      </c>
      <c r="D1103">
        <v>6000</v>
      </c>
      <c r="E1103" t="s">
        <v>102</v>
      </c>
      <c r="F1103">
        <v>3</v>
      </c>
    </row>
    <row r="1104" spans="1:6" x14ac:dyDescent="0.3">
      <c r="A1104">
        <v>203</v>
      </c>
      <c r="B1104">
        <v>44</v>
      </c>
      <c r="C1104" t="s">
        <v>29</v>
      </c>
      <c r="D1104">
        <v>2200</v>
      </c>
      <c r="E1104" t="s">
        <v>97</v>
      </c>
      <c r="F1104">
        <v>3</v>
      </c>
    </row>
    <row r="1105" spans="1:6" x14ac:dyDescent="0.3">
      <c r="A1105">
        <v>209</v>
      </c>
      <c r="B1105">
        <v>45</v>
      </c>
      <c r="C1105" t="s">
        <v>36</v>
      </c>
      <c r="D1105">
        <v>1000</v>
      </c>
      <c r="E1105" t="s">
        <v>97</v>
      </c>
      <c r="F1105">
        <v>3</v>
      </c>
    </row>
    <row r="1106" spans="1:6" x14ac:dyDescent="0.3">
      <c r="A1106">
        <v>216</v>
      </c>
      <c r="B1106">
        <v>46</v>
      </c>
      <c r="C1106" t="s">
        <v>36</v>
      </c>
      <c r="D1106">
        <v>1100</v>
      </c>
      <c r="E1106" t="s">
        <v>97</v>
      </c>
      <c r="F1106">
        <v>3</v>
      </c>
    </row>
    <row r="1107" spans="1:6" x14ac:dyDescent="0.3">
      <c r="A1107">
        <v>218</v>
      </c>
      <c r="B1107">
        <v>48</v>
      </c>
      <c r="C1107" t="s">
        <v>505</v>
      </c>
      <c r="D1107">
        <v>2000</v>
      </c>
      <c r="E1107" t="s">
        <v>102</v>
      </c>
      <c r="F1107">
        <v>3</v>
      </c>
    </row>
    <row r="1108" spans="1:6" x14ac:dyDescent="0.3">
      <c r="A1108">
        <v>222</v>
      </c>
      <c r="B1108">
        <v>49</v>
      </c>
      <c r="C1108" t="s">
        <v>437</v>
      </c>
      <c r="D1108">
        <v>28500</v>
      </c>
      <c r="E1108" t="s">
        <v>102</v>
      </c>
      <c r="F1108">
        <v>3</v>
      </c>
    </row>
    <row r="1109" spans="1:6" x14ac:dyDescent="0.3">
      <c r="A1109">
        <v>232</v>
      </c>
      <c r="B1109">
        <v>51</v>
      </c>
      <c r="C1109" t="s">
        <v>459</v>
      </c>
      <c r="D1109">
        <v>500</v>
      </c>
      <c r="E1109" t="s">
        <v>102</v>
      </c>
      <c r="F1109">
        <v>3</v>
      </c>
    </row>
    <row r="1110" spans="1:6" x14ac:dyDescent="0.3">
      <c r="A1110">
        <v>241</v>
      </c>
      <c r="B1110">
        <v>52</v>
      </c>
      <c r="C1110" t="s">
        <v>439</v>
      </c>
      <c r="D1110">
        <v>3000</v>
      </c>
      <c r="E1110" t="s">
        <v>102</v>
      </c>
      <c r="F1110">
        <v>3</v>
      </c>
    </row>
    <row r="1111" spans="1:6" x14ac:dyDescent="0.3">
      <c r="A1111">
        <v>242</v>
      </c>
      <c r="B1111">
        <v>53</v>
      </c>
      <c r="C1111" t="s">
        <v>433</v>
      </c>
      <c r="D1111">
        <v>9800</v>
      </c>
      <c r="E1111" t="s">
        <v>97</v>
      </c>
      <c r="F1111">
        <v>3</v>
      </c>
    </row>
    <row r="1112" spans="1:6" x14ac:dyDescent="0.3">
      <c r="A1112">
        <v>252</v>
      </c>
      <c r="B1112">
        <v>54</v>
      </c>
      <c r="C1112" t="s">
        <v>26</v>
      </c>
      <c r="D1112">
        <v>6000</v>
      </c>
      <c r="E1112" t="s">
        <v>97</v>
      </c>
      <c r="F1112">
        <v>3</v>
      </c>
    </row>
    <row r="1113" spans="1:6" x14ac:dyDescent="0.3">
      <c r="A1113">
        <v>259</v>
      </c>
      <c r="B1113">
        <v>55</v>
      </c>
      <c r="C1113" t="s">
        <v>36</v>
      </c>
      <c r="D1113">
        <v>1000</v>
      </c>
      <c r="E1113" t="s">
        <v>97</v>
      </c>
      <c r="F1113">
        <v>3</v>
      </c>
    </row>
    <row r="1114" spans="1:6" x14ac:dyDescent="0.3">
      <c r="A1114">
        <v>288</v>
      </c>
      <c r="B1114">
        <v>59</v>
      </c>
      <c r="C1114" t="s">
        <v>432</v>
      </c>
      <c r="D1114">
        <v>28500</v>
      </c>
      <c r="E1114" t="s">
        <v>102</v>
      </c>
      <c r="F1114">
        <v>3</v>
      </c>
    </row>
    <row r="1115" spans="1:6" x14ac:dyDescent="0.3">
      <c r="A1115">
        <v>290</v>
      </c>
      <c r="B1115">
        <v>60</v>
      </c>
      <c r="C1115" t="s">
        <v>439</v>
      </c>
      <c r="D1115">
        <v>3000</v>
      </c>
      <c r="E1115" t="s">
        <v>97</v>
      </c>
      <c r="F1115">
        <v>3</v>
      </c>
    </row>
    <row r="1116" spans="1:6" x14ac:dyDescent="0.3">
      <c r="A1116">
        <v>293</v>
      </c>
      <c r="B1116">
        <v>61</v>
      </c>
      <c r="C1116" t="s">
        <v>24</v>
      </c>
      <c r="D1116">
        <v>2000</v>
      </c>
      <c r="E1116" t="s">
        <v>102</v>
      </c>
      <c r="F1116">
        <v>3</v>
      </c>
    </row>
    <row r="1117" spans="1:6" x14ac:dyDescent="0.3">
      <c r="A1117">
        <v>302</v>
      </c>
      <c r="B1117">
        <v>63</v>
      </c>
      <c r="C1117" t="s">
        <v>49</v>
      </c>
      <c r="D1117">
        <v>700</v>
      </c>
      <c r="E1117" t="s">
        <v>102</v>
      </c>
      <c r="F1117">
        <v>3</v>
      </c>
    </row>
    <row r="1118" spans="1:6" x14ac:dyDescent="0.3">
      <c r="A1118">
        <v>312</v>
      </c>
      <c r="B1118">
        <v>64</v>
      </c>
      <c r="C1118" t="s">
        <v>459</v>
      </c>
      <c r="D1118">
        <v>500</v>
      </c>
      <c r="E1118" t="s">
        <v>102</v>
      </c>
      <c r="F1118">
        <v>3</v>
      </c>
    </row>
    <row r="1119" spans="1:6" x14ac:dyDescent="0.3">
      <c r="A1119">
        <v>316</v>
      </c>
      <c r="B1119">
        <v>65</v>
      </c>
      <c r="C1119" t="s">
        <v>432</v>
      </c>
      <c r="D1119">
        <v>27000</v>
      </c>
      <c r="E1119" t="s">
        <v>97</v>
      </c>
      <c r="F1119">
        <v>3</v>
      </c>
    </row>
    <row r="1120" spans="1:6" x14ac:dyDescent="0.3">
      <c r="A1120">
        <v>327</v>
      </c>
      <c r="B1120">
        <v>66</v>
      </c>
      <c r="C1120" t="s">
        <v>459</v>
      </c>
      <c r="D1120">
        <v>500</v>
      </c>
      <c r="E1120" t="s">
        <v>102</v>
      </c>
      <c r="F1120">
        <v>3</v>
      </c>
    </row>
    <row r="1121" spans="1:6" x14ac:dyDescent="0.3">
      <c r="A1121">
        <v>336</v>
      </c>
      <c r="B1121">
        <v>68</v>
      </c>
      <c r="C1121" t="s">
        <v>22</v>
      </c>
      <c r="D1121">
        <v>1100</v>
      </c>
      <c r="E1121" t="s">
        <v>97</v>
      </c>
      <c r="F1121">
        <v>3</v>
      </c>
    </row>
    <row r="1122" spans="1:6" x14ac:dyDescent="0.3">
      <c r="A1122">
        <v>344</v>
      </c>
      <c r="B1122">
        <v>69</v>
      </c>
      <c r="C1122" t="s">
        <v>29</v>
      </c>
      <c r="D1122">
        <v>2300</v>
      </c>
      <c r="E1122" t="s">
        <v>102</v>
      </c>
      <c r="F1122">
        <v>3</v>
      </c>
    </row>
    <row r="1123" spans="1:6" x14ac:dyDescent="0.3">
      <c r="A1123">
        <v>352</v>
      </c>
      <c r="B1123">
        <v>70</v>
      </c>
      <c r="C1123" t="s">
        <v>30</v>
      </c>
      <c r="D1123">
        <v>1000</v>
      </c>
      <c r="E1123" t="s">
        <v>102</v>
      </c>
      <c r="F1123">
        <v>3</v>
      </c>
    </row>
    <row r="1124" spans="1:6" x14ac:dyDescent="0.3">
      <c r="A1124">
        <v>357</v>
      </c>
      <c r="B1124">
        <v>72</v>
      </c>
      <c r="C1124" t="s">
        <v>22</v>
      </c>
      <c r="D1124">
        <v>1100</v>
      </c>
      <c r="E1124" t="s">
        <v>102</v>
      </c>
      <c r="F1124">
        <v>3</v>
      </c>
    </row>
    <row r="1125" spans="1:6" x14ac:dyDescent="0.3">
      <c r="A1125">
        <v>361</v>
      </c>
      <c r="B1125">
        <v>73</v>
      </c>
      <c r="C1125" t="s">
        <v>49</v>
      </c>
      <c r="D1125">
        <v>500</v>
      </c>
      <c r="E1125" t="s">
        <v>102</v>
      </c>
      <c r="F1125">
        <v>3</v>
      </c>
    </row>
    <row r="1126" spans="1:6" x14ac:dyDescent="0.3">
      <c r="A1126">
        <v>366</v>
      </c>
      <c r="B1126">
        <v>74</v>
      </c>
      <c r="C1126" t="s">
        <v>22</v>
      </c>
      <c r="D1126">
        <v>1100</v>
      </c>
      <c r="E1126" t="s">
        <v>97</v>
      </c>
      <c r="F1126">
        <v>3</v>
      </c>
    </row>
    <row r="1127" spans="1:6" x14ac:dyDescent="0.3">
      <c r="A1127">
        <v>375</v>
      </c>
      <c r="B1127">
        <v>75</v>
      </c>
      <c r="C1127" t="s">
        <v>29</v>
      </c>
      <c r="D1127">
        <v>2300</v>
      </c>
      <c r="E1127" t="s">
        <v>102</v>
      </c>
      <c r="F1127">
        <v>3</v>
      </c>
    </row>
    <row r="1128" spans="1:6" x14ac:dyDescent="0.3">
      <c r="A1128">
        <v>386</v>
      </c>
      <c r="B1128">
        <v>76</v>
      </c>
      <c r="C1128" t="s">
        <v>506</v>
      </c>
      <c r="D1128">
        <v>6000</v>
      </c>
      <c r="E1128" t="s">
        <v>97</v>
      </c>
      <c r="F1128">
        <v>3</v>
      </c>
    </row>
    <row r="1129" spans="1:6" x14ac:dyDescent="0.3">
      <c r="A1129">
        <v>388</v>
      </c>
      <c r="B1129">
        <v>77</v>
      </c>
      <c r="C1129" t="s">
        <v>22</v>
      </c>
      <c r="D1129">
        <v>1100</v>
      </c>
      <c r="E1129" t="s">
        <v>102</v>
      </c>
      <c r="F1129">
        <v>3</v>
      </c>
    </row>
    <row r="1130" spans="1:6" x14ac:dyDescent="0.3">
      <c r="A1130">
        <v>391</v>
      </c>
      <c r="B1130">
        <v>79</v>
      </c>
      <c r="C1130" t="s">
        <v>442</v>
      </c>
      <c r="D1130">
        <v>500</v>
      </c>
      <c r="E1130" t="s">
        <v>102</v>
      </c>
      <c r="F1130">
        <v>3</v>
      </c>
    </row>
    <row r="1131" spans="1:6" x14ac:dyDescent="0.3">
      <c r="A1131">
        <v>394</v>
      </c>
      <c r="B1131">
        <v>80</v>
      </c>
      <c r="C1131" t="s">
        <v>30</v>
      </c>
      <c r="D1131">
        <v>1000</v>
      </c>
      <c r="E1131" t="s">
        <v>97</v>
      </c>
      <c r="F1131">
        <v>3</v>
      </c>
    </row>
    <row r="1132" spans="1:6" x14ac:dyDescent="0.3">
      <c r="A1132">
        <v>409</v>
      </c>
      <c r="B1132">
        <v>82</v>
      </c>
      <c r="C1132" t="s">
        <v>36</v>
      </c>
      <c r="D1132">
        <v>1100</v>
      </c>
      <c r="E1132" t="s">
        <v>102</v>
      </c>
      <c r="F1132">
        <v>3</v>
      </c>
    </row>
    <row r="1133" spans="1:6" x14ac:dyDescent="0.3">
      <c r="A1133">
        <v>412</v>
      </c>
      <c r="B1133">
        <v>84</v>
      </c>
      <c r="C1133" t="s">
        <v>36</v>
      </c>
      <c r="D1133">
        <v>1100</v>
      </c>
      <c r="E1133" t="s">
        <v>102</v>
      </c>
      <c r="F1133">
        <v>3</v>
      </c>
    </row>
    <row r="1134" spans="1:6" x14ac:dyDescent="0.3">
      <c r="A1134">
        <v>415</v>
      </c>
      <c r="B1134">
        <v>85</v>
      </c>
      <c r="C1134" t="s">
        <v>44</v>
      </c>
      <c r="D1134">
        <v>500</v>
      </c>
      <c r="E1134" t="s">
        <v>102</v>
      </c>
      <c r="F1134">
        <v>3</v>
      </c>
    </row>
    <row r="1135" spans="1:6" x14ac:dyDescent="0.3">
      <c r="A1135">
        <v>417</v>
      </c>
      <c r="B1135">
        <v>86</v>
      </c>
      <c r="C1135" t="s">
        <v>41</v>
      </c>
      <c r="D1135">
        <v>1100</v>
      </c>
      <c r="E1135" t="s">
        <v>102</v>
      </c>
      <c r="F1135">
        <v>3</v>
      </c>
    </row>
    <row r="1136" spans="1:6" x14ac:dyDescent="0.3">
      <c r="A1136">
        <v>423</v>
      </c>
      <c r="B1136">
        <v>87</v>
      </c>
      <c r="C1136" t="s">
        <v>46</v>
      </c>
      <c r="D1136">
        <v>500</v>
      </c>
      <c r="E1136" t="s">
        <v>102</v>
      </c>
      <c r="F1136">
        <v>3</v>
      </c>
    </row>
    <row r="1137" spans="1:6" x14ac:dyDescent="0.3">
      <c r="A1137">
        <v>430</v>
      </c>
      <c r="B1137">
        <v>88</v>
      </c>
      <c r="C1137" t="s">
        <v>36</v>
      </c>
      <c r="D1137">
        <v>1100</v>
      </c>
      <c r="E1137" t="s">
        <v>102</v>
      </c>
      <c r="F1137">
        <v>3</v>
      </c>
    </row>
    <row r="1138" spans="1:6" x14ac:dyDescent="0.3">
      <c r="A1138">
        <v>438</v>
      </c>
      <c r="B1138">
        <v>89</v>
      </c>
      <c r="C1138" t="s">
        <v>22</v>
      </c>
      <c r="D1138">
        <v>1000</v>
      </c>
      <c r="E1138" t="s">
        <v>102</v>
      </c>
      <c r="F1138">
        <v>3</v>
      </c>
    </row>
    <row r="1139" spans="1:6" x14ac:dyDescent="0.3">
      <c r="A1139">
        <v>445</v>
      </c>
      <c r="B1139">
        <v>90</v>
      </c>
      <c r="C1139" t="s">
        <v>41</v>
      </c>
      <c r="D1139">
        <v>1100</v>
      </c>
      <c r="E1139" t="s">
        <v>102</v>
      </c>
      <c r="F1139">
        <v>3</v>
      </c>
    </row>
    <row r="1140" spans="1:6" x14ac:dyDescent="0.3">
      <c r="A1140">
        <v>449</v>
      </c>
      <c r="B1140">
        <v>92</v>
      </c>
      <c r="C1140" t="s">
        <v>49</v>
      </c>
      <c r="D1140">
        <v>700</v>
      </c>
      <c r="E1140" t="s">
        <v>102</v>
      </c>
      <c r="F1140">
        <v>3</v>
      </c>
    </row>
    <row r="1141" spans="1:6" x14ac:dyDescent="0.3">
      <c r="A1141">
        <v>459</v>
      </c>
      <c r="B1141">
        <v>93</v>
      </c>
      <c r="C1141" t="s">
        <v>429</v>
      </c>
      <c r="D1141">
        <v>2300</v>
      </c>
      <c r="E1141" t="s">
        <v>97</v>
      </c>
      <c r="F1141">
        <v>3</v>
      </c>
    </row>
    <row r="1142" spans="1:6" x14ac:dyDescent="0.3">
      <c r="A1142">
        <v>464</v>
      </c>
      <c r="B1142">
        <v>94</v>
      </c>
      <c r="C1142" t="s">
        <v>459</v>
      </c>
      <c r="D1142">
        <v>500</v>
      </c>
      <c r="E1142" t="s">
        <v>102</v>
      </c>
      <c r="F1142">
        <v>3</v>
      </c>
    </row>
    <row r="1143" spans="1:6" x14ac:dyDescent="0.3">
      <c r="A1143">
        <v>469</v>
      </c>
      <c r="B1143">
        <v>95</v>
      </c>
      <c r="C1143" t="s">
        <v>22</v>
      </c>
      <c r="D1143">
        <v>1100</v>
      </c>
      <c r="E1143" t="s">
        <v>102</v>
      </c>
      <c r="F1143">
        <v>3</v>
      </c>
    </row>
    <row r="1144" spans="1:6" x14ac:dyDescent="0.3">
      <c r="A1144">
        <v>471</v>
      </c>
      <c r="B1144">
        <v>97</v>
      </c>
      <c r="C1144" t="s">
        <v>26</v>
      </c>
      <c r="D1144">
        <v>6000</v>
      </c>
      <c r="E1144" t="s">
        <v>102</v>
      </c>
      <c r="F1144">
        <v>3</v>
      </c>
    </row>
    <row r="1145" spans="1:6" x14ac:dyDescent="0.3">
      <c r="A1145">
        <v>478</v>
      </c>
      <c r="B1145">
        <v>98</v>
      </c>
      <c r="C1145" t="s">
        <v>30</v>
      </c>
      <c r="D1145">
        <v>1100</v>
      </c>
      <c r="E1145" t="s">
        <v>102</v>
      </c>
      <c r="F1145">
        <v>3</v>
      </c>
    </row>
    <row r="1146" spans="1:6" x14ac:dyDescent="0.3">
      <c r="A1146">
        <v>479</v>
      </c>
      <c r="B1146">
        <v>99</v>
      </c>
      <c r="C1146" t="s">
        <v>44</v>
      </c>
      <c r="D1146">
        <v>500</v>
      </c>
      <c r="E1146" t="s">
        <v>102</v>
      </c>
      <c r="F1146">
        <v>3</v>
      </c>
    </row>
    <row r="1147" spans="1:6" x14ac:dyDescent="0.3">
      <c r="A1147">
        <v>484</v>
      </c>
      <c r="B1147">
        <v>100</v>
      </c>
      <c r="C1147" t="s">
        <v>490</v>
      </c>
      <c r="D1147">
        <v>500</v>
      </c>
      <c r="E1147" t="s">
        <v>102</v>
      </c>
      <c r="F1147">
        <v>3</v>
      </c>
    </row>
    <row r="1148" spans="1:6" x14ac:dyDescent="0.3">
      <c r="A1148">
        <v>489</v>
      </c>
      <c r="B1148">
        <v>101</v>
      </c>
      <c r="C1148" t="s">
        <v>30</v>
      </c>
      <c r="D1148">
        <v>1000</v>
      </c>
      <c r="E1148" t="s">
        <v>102</v>
      </c>
      <c r="F1148">
        <v>3</v>
      </c>
    </row>
    <row r="1149" spans="1:6" x14ac:dyDescent="0.3">
      <c r="A1149">
        <v>494</v>
      </c>
      <c r="B1149">
        <v>102</v>
      </c>
      <c r="C1149" t="s">
        <v>507</v>
      </c>
      <c r="D1149">
        <v>700</v>
      </c>
      <c r="E1149" t="s">
        <v>102</v>
      </c>
      <c r="F1149">
        <v>3</v>
      </c>
    </row>
    <row r="1150" spans="1:6" x14ac:dyDescent="0.3">
      <c r="A1150">
        <v>502</v>
      </c>
      <c r="B1150">
        <v>104</v>
      </c>
      <c r="C1150" t="s">
        <v>30</v>
      </c>
      <c r="D1150">
        <v>1100</v>
      </c>
      <c r="E1150" t="s">
        <v>102</v>
      </c>
      <c r="F1150">
        <v>3</v>
      </c>
    </row>
    <row r="1151" spans="1:6" x14ac:dyDescent="0.3">
      <c r="A1151">
        <v>506</v>
      </c>
      <c r="B1151">
        <v>106</v>
      </c>
      <c r="C1151" t="s">
        <v>480</v>
      </c>
      <c r="D1151">
        <v>700</v>
      </c>
      <c r="E1151" t="s">
        <v>102</v>
      </c>
      <c r="F1151">
        <v>3</v>
      </c>
    </row>
    <row r="1152" spans="1:6" x14ac:dyDescent="0.3">
      <c r="A1152">
        <v>508</v>
      </c>
      <c r="B1152">
        <v>107</v>
      </c>
      <c r="C1152" t="s">
        <v>33</v>
      </c>
      <c r="D1152">
        <v>1100</v>
      </c>
      <c r="E1152" t="s">
        <v>102</v>
      </c>
      <c r="F1152">
        <v>3</v>
      </c>
    </row>
    <row r="1153" spans="1:6" x14ac:dyDescent="0.3">
      <c r="A1153">
        <v>513</v>
      </c>
      <c r="B1153">
        <v>109</v>
      </c>
      <c r="C1153" t="s">
        <v>459</v>
      </c>
      <c r="D1153">
        <v>500</v>
      </c>
      <c r="E1153" t="s">
        <v>102</v>
      </c>
      <c r="F1153">
        <v>3</v>
      </c>
    </row>
    <row r="1154" spans="1:6" x14ac:dyDescent="0.3">
      <c r="A1154">
        <v>519</v>
      </c>
      <c r="B1154">
        <v>110</v>
      </c>
      <c r="C1154" t="s">
        <v>30</v>
      </c>
      <c r="D1154">
        <v>1000</v>
      </c>
      <c r="E1154" t="s">
        <v>102</v>
      </c>
      <c r="F1154">
        <v>3</v>
      </c>
    </row>
    <row r="1155" spans="1:6" x14ac:dyDescent="0.3">
      <c r="A1155">
        <v>525</v>
      </c>
      <c r="B1155">
        <v>111</v>
      </c>
      <c r="C1155" t="s">
        <v>22</v>
      </c>
      <c r="D1155">
        <v>1100</v>
      </c>
      <c r="E1155" t="s">
        <v>97</v>
      </c>
      <c r="F1155">
        <v>3</v>
      </c>
    </row>
    <row r="1156" spans="1:6" x14ac:dyDescent="0.3">
      <c r="A1156">
        <v>534</v>
      </c>
      <c r="B1156">
        <v>113</v>
      </c>
      <c r="C1156" t="s">
        <v>26</v>
      </c>
      <c r="D1156">
        <v>6000</v>
      </c>
      <c r="E1156" t="s">
        <v>102</v>
      </c>
      <c r="F1156">
        <v>3</v>
      </c>
    </row>
    <row r="1157" spans="1:6" x14ac:dyDescent="0.3">
      <c r="A1157">
        <v>539</v>
      </c>
      <c r="B1157">
        <v>114</v>
      </c>
      <c r="C1157" t="s">
        <v>26</v>
      </c>
      <c r="D1157">
        <v>6000</v>
      </c>
      <c r="E1157" t="s">
        <v>102</v>
      </c>
      <c r="F1157">
        <v>3</v>
      </c>
    </row>
    <row r="1158" spans="1:6" x14ac:dyDescent="0.3">
      <c r="A1158">
        <v>543</v>
      </c>
      <c r="B1158">
        <v>115</v>
      </c>
      <c r="C1158" t="s">
        <v>508</v>
      </c>
      <c r="D1158">
        <v>1000</v>
      </c>
      <c r="E1158" t="s">
        <v>102</v>
      </c>
      <c r="F1158">
        <v>3</v>
      </c>
    </row>
    <row r="1159" spans="1:6" x14ac:dyDescent="0.3">
      <c r="A1159">
        <v>547</v>
      </c>
      <c r="B1159">
        <v>118</v>
      </c>
      <c r="C1159" t="s">
        <v>51</v>
      </c>
      <c r="D1159">
        <v>500</v>
      </c>
      <c r="E1159" t="s">
        <v>102</v>
      </c>
      <c r="F1159">
        <v>3</v>
      </c>
    </row>
    <row r="1160" spans="1:6" x14ac:dyDescent="0.3">
      <c r="A1160">
        <v>549</v>
      </c>
      <c r="B1160">
        <v>120</v>
      </c>
      <c r="C1160" t="s">
        <v>36</v>
      </c>
      <c r="D1160">
        <v>1100</v>
      </c>
      <c r="E1160" t="s">
        <v>102</v>
      </c>
      <c r="F1160">
        <v>3</v>
      </c>
    </row>
    <row r="1161" spans="1:6" x14ac:dyDescent="0.3">
      <c r="A1161">
        <v>556</v>
      </c>
      <c r="B1161">
        <v>121</v>
      </c>
      <c r="C1161" t="s">
        <v>22</v>
      </c>
      <c r="D1161">
        <v>1100</v>
      </c>
      <c r="E1161" t="s">
        <v>97</v>
      </c>
      <c r="F1161">
        <v>3</v>
      </c>
    </row>
    <row r="1162" spans="1:6" x14ac:dyDescent="0.3">
      <c r="A1162">
        <v>563</v>
      </c>
      <c r="B1162">
        <v>122</v>
      </c>
      <c r="C1162" t="s">
        <v>41</v>
      </c>
      <c r="D1162">
        <v>1100</v>
      </c>
      <c r="E1162" t="s">
        <v>102</v>
      </c>
      <c r="F1162">
        <v>3</v>
      </c>
    </row>
    <row r="1163" spans="1:6" x14ac:dyDescent="0.3">
      <c r="A1163">
        <v>567</v>
      </c>
      <c r="B1163">
        <v>124</v>
      </c>
      <c r="C1163" t="s">
        <v>509</v>
      </c>
      <c r="D1163">
        <v>500</v>
      </c>
      <c r="E1163" t="s">
        <v>102</v>
      </c>
      <c r="F1163">
        <v>3</v>
      </c>
    </row>
    <row r="1164" spans="1:6" x14ac:dyDescent="0.3">
      <c r="A1164">
        <v>574</v>
      </c>
      <c r="B1164">
        <v>126</v>
      </c>
      <c r="C1164" t="s">
        <v>444</v>
      </c>
      <c r="D1164">
        <v>1000</v>
      </c>
      <c r="E1164" t="s">
        <v>102</v>
      </c>
      <c r="F1164">
        <v>3</v>
      </c>
    </row>
    <row r="1165" spans="1:6" x14ac:dyDescent="0.3">
      <c r="A1165">
        <v>578</v>
      </c>
      <c r="B1165">
        <v>127</v>
      </c>
      <c r="C1165" t="s">
        <v>510</v>
      </c>
      <c r="D1165">
        <v>2000</v>
      </c>
      <c r="E1165" t="s">
        <v>102</v>
      </c>
      <c r="F1165">
        <v>3</v>
      </c>
    </row>
    <row r="1166" spans="1:6" x14ac:dyDescent="0.3">
      <c r="A1166">
        <v>582</v>
      </c>
      <c r="B1166">
        <v>128</v>
      </c>
      <c r="C1166" t="s">
        <v>444</v>
      </c>
      <c r="D1166">
        <v>1000</v>
      </c>
      <c r="E1166" t="s">
        <v>102</v>
      </c>
      <c r="F1166">
        <v>3</v>
      </c>
    </row>
    <row r="1167" spans="1:6" x14ac:dyDescent="0.3">
      <c r="A1167">
        <v>589</v>
      </c>
      <c r="B1167">
        <v>129</v>
      </c>
      <c r="C1167" t="s">
        <v>51</v>
      </c>
      <c r="D1167">
        <v>500</v>
      </c>
      <c r="E1167" t="s">
        <v>102</v>
      </c>
      <c r="F1167">
        <v>3</v>
      </c>
    </row>
    <row r="1168" spans="1:6" x14ac:dyDescent="0.3">
      <c r="A1168">
        <v>592</v>
      </c>
      <c r="B1168">
        <v>130</v>
      </c>
      <c r="C1168" t="s">
        <v>22</v>
      </c>
      <c r="D1168">
        <v>1200</v>
      </c>
      <c r="E1168" t="s">
        <v>97</v>
      </c>
      <c r="F1168">
        <v>3</v>
      </c>
    </row>
    <row r="1169" spans="1:6" x14ac:dyDescent="0.3">
      <c r="A1169">
        <v>595</v>
      </c>
      <c r="B1169">
        <v>132</v>
      </c>
      <c r="C1169" t="s">
        <v>51</v>
      </c>
      <c r="D1169">
        <v>500</v>
      </c>
      <c r="E1169" t="s">
        <v>102</v>
      </c>
      <c r="F1169">
        <v>3</v>
      </c>
    </row>
    <row r="1170" spans="1:6" x14ac:dyDescent="0.3">
      <c r="A1170">
        <v>601</v>
      </c>
      <c r="B1170">
        <v>133</v>
      </c>
      <c r="C1170" t="s">
        <v>444</v>
      </c>
      <c r="D1170">
        <v>1000</v>
      </c>
      <c r="E1170" t="s">
        <v>102</v>
      </c>
      <c r="F1170">
        <v>3</v>
      </c>
    </row>
    <row r="1171" spans="1:6" x14ac:dyDescent="0.3">
      <c r="A1171">
        <v>612</v>
      </c>
      <c r="B1171">
        <v>134</v>
      </c>
      <c r="C1171" t="s">
        <v>444</v>
      </c>
      <c r="D1171">
        <v>1000</v>
      </c>
      <c r="E1171" t="s">
        <v>102</v>
      </c>
      <c r="F1171">
        <v>3</v>
      </c>
    </row>
    <row r="1172" spans="1:6" x14ac:dyDescent="0.3">
      <c r="A1172">
        <v>622</v>
      </c>
      <c r="B1172">
        <v>135</v>
      </c>
      <c r="C1172" t="s">
        <v>444</v>
      </c>
      <c r="D1172">
        <v>1000</v>
      </c>
      <c r="E1172" t="s">
        <v>97</v>
      </c>
      <c r="F1172">
        <v>3</v>
      </c>
    </row>
    <row r="1173" spans="1:6" x14ac:dyDescent="0.3">
      <c r="A1173">
        <v>630</v>
      </c>
      <c r="B1173">
        <v>137</v>
      </c>
      <c r="C1173" t="s">
        <v>511</v>
      </c>
      <c r="D1173">
        <v>1000</v>
      </c>
      <c r="E1173" t="s">
        <v>102</v>
      </c>
      <c r="F1173">
        <v>3</v>
      </c>
    </row>
    <row r="1174" spans="1:6" x14ac:dyDescent="0.3">
      <c r="A1174">
        <v>632</v>
      </c>
      <c r="B1174">
        <v>138</v>
      </c>
      <c r="C1174" t="s">
        <v>51</v>
      </c>
      <c r="D1174">
        <v>700</v>
      </c>
      <c r="E1174" t="s">
        <v>97</v>
      </c>
      <c r="F1174">
        <v>3</v>
      </c>
    </row>
    <row r="1175" spans="1:6" x14ac:dyDescent="0.3">
      <c r="A1175">
        <v>633</v>
      </c>
      <c r="B1175">
        <v>139</v>
      </c>
      <c r="C1175" t="s">
        <v>28</v>
      </c>
      <c r="D1175">
        <v>2000</v>
      </c>
      <c r="E1175" t="s">
        <v>102</v>
      </c>
      <c r="F1175">
        <v>3</v>
      </c>
    </row>
    <row r="1176" spans="1:6" x14ac:dyDescent="0.3">
      <c r="A1176">
        <v>637</v>
      </c>
      <c r="B1176">
        <v>140</v>
      </c>
      <c r="C1176" t="s">
        <v>444</v>
      </c>
      <c r="D1176">
        <v>1000</v>
      </c>
      <c r="E1176" t="s">
        <v>102</v>
      </c>
      <c r="F1176">
        <v>3</v>
      </c>
    </row>
    <row r="1177" spans="1:6" x14ac:dyDescent="0.3">
      <c r="A1177">
        <v>643</v>
      </c>
      <c r="B1177">
        <v>141</v>
      </c>
      <c r="C1177" t="s">
        <v>22</v>
      </c>
      <c r="D1177">
        <v>1200</v>
      </c>
      <c r="E1177" t="s">
        <v>102</v>
      </c>
      <c r="F1177">
        <v>3</v>
      </c>
    </row>
    <row r="1178" spans="1:6" x14ac:dyDescent="0.3">
      <c r="A1178">
        <v>645</v>
      </c>
      <c r="B1178">
        <v>142</v>
      </c>
      <c r="C1178" t="s">
        <v>50</v>
      </c>
      <c r="D1178">
        <v>500</v>
      </c>
      <c r="E1178" t="s">
        <v>102</v>
      </c>
      <c r="F1178">
        <v>3</v>
      </c>
    </row>
    <row r="1179" spans="1:6" x14ac:dyDescent="0.3">
      <c r="A1179">
        <v>647</v>
      </c>
      <c r="B1179">
        <v>143</v>
      </c>
      <c r="C1179" t="s">
        <v>444</v>
      </c>
      <c r="D1179">
        <v>2000</v>
      </c>
      <c r="E1179" t="s">
        <v>102</v>
      </c>
      <c r="F1179">
        <v>3</v>
      </c>
    </row>
    <row r="1180" spans="1:6" x14ac:dyDescent="0.3">
      <c r="A1180">
        <v>651</v>
      </c>
      <c r="B1180">
        <v>144</v>
      </c>
      <c r="C1180" t="s">
        <v>444</v>
      </c>
      <c r="D1180">
        <v>2000</v>
      </c>
      <c r="E1180" t="s">
        <v>102</v>
      </c>
      <c r="F1180">
        <v>3</v>
      </c>
    </row>
    <row r="1181" spans="1:6" x14ac:dyDescent="0.3">
      <c r="A1181">
        <v>653</v>
      </c>
      <c r="B1181">
        <v>145</v>
      </c>
      <c r="C1181" t="s">
        <v>510</v>
      </c>
      <c r="D1181">
        <v>2000</v>
      </c>
      <c r="E1181" t="s">
        <v>102</v>
      </c>
      <c r="F1181">
        <v>3</v>
      </c>
    </row>
    <row r="1182" spans="1:6" x14ac:dyDescent="0.3">
      <c r="A1182">
        <v>663</v>
      </c>
      <c r="B1182">
        <v>148</v>
      </c>
      <c r="C1182" t="s">
        <v>41</v>
      </c>
      <c r="D1182">
        <v>1100</v>
      </c>
      <c r="E1182" t="s">
        <v>102</v>
      </c>
      <c r="F1182">
        <v>3</v>
      </c>
    </row>
    <row r="1183" spans="1:6" x14ac:dyDescent="0.3">
      <c r="A1183">
        <v>664</v>
      </c>
      <c r="B1183">
        <v>149</v>
      </c>
      <c r="C1183" t="s">
        <v>444</v>
      </c>
      <c r="D1183">
        <v>1000</v>
      </c>
      <c r="E1183" t="s">
        <v>102</v>
      </c>
      <c r="F1183">
        <v>3</v>
      </c>
    </row>
    <row r="1184" spans="1:6" x14ac:dyDescent="0.3">
      <c r="A1184">
        <v>665</v>
      </c>
      <c r="B1184">
        <v>150</v>
      </c>
      <c r="C1184" t="s">
        <v>444</v>
      </c>
      <c r="D1184">
        <v>1000</v>
      </c>
      <c r="E1184" t="s">
        <v>102</v>
      </c>
      <c r="F1184">
        <v>3</v>
      </c>
    </row>
    <row r="1185" spans="1:6" x14ac:dyDescent="0.3">
      <c r="A1185">
        <v>675</v>
      </c>
      <c r="B1185">
        <v>152</v>
      </c>
      <c r="C1185" t="s">
        <v>30</v>
      </c>
      <c r="D1185">
        <v>1200</v>
      </c>
      <c r="E1185" t="s">
        <v>102</v>
      </c>
      <c r="F1185">
        <v>3</v>
      </c>
    </row>
    <row r="1186" spans="1:6" x14ac:dyDescent="0.3">
      <c r="A1186">
        <v>677</v>
      </c>
      <c r="B1186">
        <v>153</v>
      </c>
      <c r="C1186" t="s">
        <v>46</v>
      </c>
      <c r="D1186">
        <v>500</v>
      </c>
      <c r="E1186" t="s">
        <v>102</v>
      </c>
      <c r="F1186">
        <v>3</v>
      </c>
    </row>
    <row r="1187" spans="1:6" x14ac:dyDescent="0.3">
      <c r="A1187">
        <v>682</v>
      </c>
      <c r="B1187">
        <v>154</v>
      </c>
      <c r="C1187" t="s">
        <v>442</v>
      </c>
      <c r="D1187">
        <v>500</v>
      </c>
      <c r="E1187" t="s">
        <v>102</v>
      </c>
      <c r="F1187">
        <v>3</v>
      </c>
    </row>
    <row r="1188" spans="1:6" x14ac:dyDescent="0.3">
      <c r="A1188">
        <v>686</v>
      </c>
      <c r="B1188">
        <v>155</v>
      </c>
      <c r="C1188" t="s">
        <v>444</v>
      </c>
      <c r="D1188">
        <v>1000</v>
      </c>
      <c r="E1188" t="s">
        <v>102</v>
      </c>
      <c r="F1188">
        <v>3</v>
      </c>
    </row>
    <row r="1189" spans="1:6" x14ac:dyDescent="0.3">
      <c r="A1189">
        <v>687</v>
      </c>
      <c r="B1189">
        <v>156</v>
      </c>
      <c r="C1189" t="s">
        <v>444</v>
      </c>
      <c r="D1189">
        <v>1000</v>
      </c>
      <c r="E1189" t="s">
        <v>97</v>
      </c>
      <c r="F1189">
        <v>3</v>
      </c>
    </row>
    <row r="1190" spans="1:6" x14ac:dyDescent="0.3">
      <c r="A1190">
        <v>695</v>
      </c>
      <c r="B1190">
        <v>157</v>
      </c>
      <c r="C1190" t="s">
        <v>41</v>
      </c>
      <c r="D1190">
        <v>1100</v>
      </c>
      <c r="E1190" t="s">
        <v>102</v>
      </c>
      <c r="F1190">
        <v>3</v>
      </c>
    </row>
    <row r="1191" spans="1:6" x14ac:dyDescent="0.3">
      <c r="A1191">
        <v>703</v>
      </c>
      <c r="B1191">
        <v>159</v>
      </c>
      <c r="C1191" t="s">
        <v>429</v>
      </c>
      <c r="D1191">
        <v>2300</v>
      </c>
      <c r="E1191" t="s">
        <v>102</v>
      </c>
      <c r="F1191">
        <v>3</v>
      </c>
    </row>
    <row r="1192" spans="1:6" x14ac:dyDescent="0.3">
      <c r="A1192">
        <v>705</v>
      </c>
      <c r="B1192">
        <v>161</v>
      </c>
      <c r="C1192" t="s">
        <v>28</v>
      </c>
      <c r="D1192">
        <v>2500</v>
      </c>
      <c r="E1192" t="s">
        <v>102</v>
      </c>
      <c r="F1192">
        <v>3</v>
      </c>
    </row>
    <row r="1193" spans="1:6" x14ac:dyDescent="0.3">
      <c r="A1193">
        <v>708</v>
      </c>
      <c r="B1193">
        <v>163</v>
      </c>
      <c r="C1193" t="s">
        <v>29</v>
      </c>
      <c r="D1193">
        <v>2500</v>
      </c>
      <c r="E1193" t="s">
        <v>97</v>
      </c>
      <c r="F1193">
        <v>3</v>
      </c>
    </row>
    <row r="1194" spans="1:6" x14ac:dyDescent="0.3">
      <c r="A1194">
        <v>715</v>
      </c>
      <c r="B1194">
        <v>164</v>
      </c>
      <c r="C1194" t="s">
        <v>29</v>
      </c>
      <c r="D1194">
        <v>2500</v>
      </c>
      <c r="E1194" t="s">
        <v>97</v>
      </c>
      <c r="F1194">
        <v>3</v>
      </c>
    </row>
    <row r="1195" spans="1:6" x14ac:dyDescent="0.3">
      <c r="A1195">
        <v>719</v>
      </c>
      <c r="B1195">
        <v>166</v>
      </c>
      <c r="C1195" t="s">
        <v>58</v>
      </c>
      <c r="D1195">
        <v>500</v>
      </c>
      <c r="E1195" t="s">
        <v>102</v>
      </c>
      <c r="F1195">
        <v>3</v>
      </c>
    </row>
    <row r="1196" spans="1:6" x14ac:dyDescent="0.3">
      <c r="A1196">
        <v>721</v>
      </c>
      <c r="B1196">
        <v>167</v>
      </c>
      <c r="C1196" t="s">
        <v>50</v>
      </c>
      <c r="D1196">
        <v>500</v>
      </c>
      <c r="E1196" t="s">
        <v>102</v>
      </c>
      <c r="F1196">
        <v>3</v>
      </c>
    </row>
    <row r="1197" spans="1:6" x14ac:dyDescent="0.3">
      <c r="A1197">
        <v>722</v>
      </c>
      <c r="B1197">
        <v>168</v>
      </c>
      <c r="C1197" t="s">
        <v>22</v>
      </c>
      <c r="D1197">
        <v>1100</v>
      </c>
      <c r="E1197" t="s">
        <v>102</v>
      </c>
      <c r="F1197">
        <v>3</v>
      </c>
    </row>
    <row r="1198" spans="1:6" x14ac:dyDescent="0.3">
      <c r="A1198">
        <v>728</v>
      </c>
      <c r="B1198">
        <v>169</v>
      </c>
      <c r="C1198" t="s">
        <v>444</v>
      </c>
      <c r="D1198">
        <v>1000</v>
      </c>
      <c r="E1198" t="s">
        <v>102</v>
      </c>
      <c r="F1198">
        <v>3</v>
      </c>
    </row>
    <row r="1199" spans="1:6" x14ac:dyDescent="0.3">
      <c r="A1199">
        <v>732</v>
      </c>
      <c r="B1199">
        <v>171</v>
      </c>
      <c r="C1199" t="s">
        <v>444</v>
      </c>
      <c r="D1199">
        <v>1000</v>
      </c>
      <c r="E1199" t="s">
        <v>102</v>
      </c>
      <c r="F1199">
        <v>3</v>
      </c>
    </row>
    <row r="1200" spans="1:6" x14ac:dyDescent="0.3">
      <c r="A1200">
        <v>733</v>
      </c>
      <c r="B1200">
        <v>172</v>
      </c>
      <c r="C1200" t="s">
        <v>444</v>
      </c>
      <c r="D1200">
        <v>1000</v>
      </c>
      <c r="E1200" t="s">
        <v>102</v>
      </c>
      <c r="F1200">
        <v>3</v>
      </c>
    </row>
    <row r="1201" spans="1:6" x14ac:dyDescent="0.3">
      <c r="A1201">
        <v>735</v>
      </c>
      <c r="B1201">
        <v>173</v>
      </c>
      <c r="C1201" t="s">
        <v>444</v>
      </c>
      <c r="D1201">
        <v>1000</v>
      </c>
      <c r="E1201" t="s">
        <v>102</v>
      </c>
      <c r="F1201">
        <v>3</v>
      </c>
    </row>
    <row r="1202" spans="1:6" x14ac:dyDescent="0.3">
      <c r="A1202">
        <v>741</v>
      </c>
      <c r="B1202">
        <v>174</v>
      </c>
      <c r="C1202" t="s">
        <v>512</v>
      </c>
      <c r="D1202">
        <v>500</v>
      </c>
      <c r="E1202" t="s">
        <v>102</v>
      </c>
      <c r="F1202">
        <v>3</v>
      </c>
    </row>
    <row r="1203" spans="1:6" x14ac:dyDescent="0.3">
      <c r="A1203">
        <v>742</v>
      </c>
      <c r="B1203">
        <v>175</v>
      </c>
      <c r="C1203" t="s">
        <v>36</v>
      </c>
      <c r="D1203">
        <v>1100</v>
      </c>
      <c r="E1203" t="s">
        <v>102</v>
      </c>
      <c r="F1203">
        <v>3</v>
      </c>
    </row>
    <row r="1204" spans="1:6" x14ac:dyDescent="0.3">
      <c r="A1204">
        <v>751</v>
      </c>
      <c r="B1204">
        <v>177</v>
      </c>
      <c r="C1204" t="s">
        <v>444</v>
      </c>
      <c r="D1204">
        <v>1000</v>
      </c>
      <c r="E1204" t="s">
        <v>97</v>
      </c>
      <c r="F1204">
        <v>3</v>
      </c>
    </row>
    <row r="1205" spans="1:6" x14ac:dyDescent="0.3">
      <c r="A1205">
        <v>754</v>
      </c>
      <c r="B1205">
        <v>178</v>
      </c>
      <c r="C1205" t="s">
        <v>44</v>
      </c>
      <c r="D1205">
        <v>500</v>
      </c>
      <c r="E1205" t="s">
        <v>102</v>
      </c>
      <c r="F1205">
        <v>3</v>
      </c>
    </row>
    <row r="1206" spans="1:6" x14ac:dyDescent="0.3">
      <c r="A1206">
        <v>757</v>
      </c>
      <c r="B1206">
        <v>179</v>
      </c>
      <c r="C1206" t="s">
        <v>22</v>
      </c>
      <c r="D1206">
        <v>1200</v>
      </c>
      <c r="E1206" t="s">
        <v>102</v>
      </c>
      <c r="F1206">
        <v>3</v>
      </c>
    </row>
    <row r="1207" spans="1:6" x14ac:dyDescent="0.3">
      <c r="A1207">
        <v>760</v>
      </c>
      <c r="B1207">
        <v>180</v>
      </c>
      <c r="C1207" t="s">
        <v>22</v>
      </c>
      <c r="D1207">
        <v>1200</v>
      </c>
      <c r="E1207" t="s">
        <v>102</v>
      </c>
      <c r="F1207">
        <v>3</v>
      </c>
    </row>
    <row r="1208" spans="1:6" x14ac:dyDescent="0.3">
      <c r="A1208">
        <v>769</v>
      </c>
      <c r="B1208">
        <v>182</v>
      </c>
      <c r="C1208" t="s">
        <v>41</v>
      </c>
      <c r="D1208">
        <v>1200</v>
      </c>
      <c r="E1208" t="s">
        <v>102</v>
      </c>
      <c r="F1208">
        <v>3</v>
      </c>
    </row>
    <row r="1209" spans="1:6" x14ac:dyDescent="0.3">
      <c r="A1209">
        <v>776</v>
      </c>
      <c r="B1209">
        <v>183</v>
      </c>
      <c r="C1209" t="s">
        <v>513</v>
      </c>
      <c r="D1209">
        <v>2500</v>
      </c>
      <c r="E1209" t="s">
        <v>97</v>
      </c>
      <c r="F1209">
        <v>3</v>
      </c>
    </row>
    <row r="1210" spans="1:6" x14ac:dyDescent="0.3">
      <c r="A1210">
        <v>778</v>
      </c>
      <c r="B1210">
        <v>184</v>
      </c>
      <c r="C1210" t="s">
        <v>26</v>
      </c>
      <c r="D1210">
        <v>6000</v>
      </c>
      <c r="E1210" t="s">
        <v>97</v>
      </c>
      <c r="F1210">
        <v>3</v>
      </c>
    </row>
    <row r="1211" spans="1:6" x14ac:dyDescent="0.3">
      <c r="A1211">
        <v>782</v>
      </c>
      <c r="B1211">
        <v>185</v>
      </c>
      <c r="C1211" t="s">
        <v>480</v>
      </c>
      <c r="D1211">
        <v>700</v>
      </c>
      <c r="E1211" t="s">
        <v>102</v>
      </c>
      <c r="F1211">
        <v>3</v>
      </c>
    </row>
    <row r="1212" spans="1:6" x14ac:dyDescent="0.3">
      <c r="A1212">
        <v>784</v>
      </c>
      <c r="B1212">
        <v>186</v>
      </c>
      <c r="C1212" t="s">
        <v>40</v>
      </c>
      <c r="D1212">
        <v>2400</v>
      </c>
      <c r="E1212" t="s">
        <v>102</v>
      </c>
      <c r="F1212">
        <v>3</v>
      </c>
    </row>
    <row r="1213" spans="1:6" x14ac:dyDescent="0.3">
      <c r="A1213">
        <v>795</v>
      </c>
      <c r="B1213">
        <v>187</v>
      </c>
      <c r="C1213" t="s">
        <v>514</v>
      </c>
      <c r="D1213">
        <v>6000</v>
      </c>
      <c r="E1213" t="s">
        <v>97</v>
      </c>
      <c r="F1213">
        <v>3</v>
      </c>
    </row>
    <row r="1214" spans="1:6" x14ac:dyDescent="0.3">
      <c r="A1214">
        <v>800</v>
      </c>
      <c r="B1214">
        <v>188</v>
      </c>
      <c r="C1214" t="s">
        <v>480</v>
      </c>
      <c r="D1214">
        <v>500</v>
      </c>
      <c r="E1214" t="s">
        <v>102</v>
      </c>
      <c r="F1214">
        <v>3</v>
      </c>
    </row>
    <row r="1215" spans="1:6" x14ac:dyDescent="0.3">
      <c r="A1215">
        <v>803</v>
      </c>
      <c r="B1215">
        <v>189</v>
      </c>
      <c r="C1215" t="s">
        <v>30</v>
      </c>
      <c r="D1215">
        <v>1200</v>
      </c>
      <c r="E1215" t="s">
        <v>102</v>
      </c>
      <c r="F1215">
        <v>3</v>
      </c>
    </row>
    <row r="1216" spans="1:6" x14ac:dyDescent="0.3">
      <c r="A1216">
        <v>805</v>
      </c>
      <c r="B1216">
        <v>191</v>
      </c>
      <c r="C1216" t="s">
        <v>41</v>
      </c>
      <c r="D1216">
        <v>1200</v>
      </c>
      <c r="E1216" t="s">
        <v>102</v>
      </c>
      <c r="F1216">
        <v>3</v>
      </c>
    </row>
    <row r="1217" spans="1:6" x14ac:dyDescent="0.3">
      <c r="A1217">
        <v>807</v>
      </c>
      <c r="B1217">
        <v>192</v>
      </c>
      <c r="C1217" t="s">
        <v>515</v>
      </c>
      <c r="D1217">
        <v>1200</v>
      </c>
      <c r="E1217" t="s">
        <v>97</v>
      </c>
      <c r="F1217">
        <v>3</v>
      </c>
    </row>
    <row r="1218" spans="1:6" x14ac:dyDescent="0.3">
      <c r="A1218">
        <v>814</v>
      </c>
      <c r="B1218">
        <v>194</v>
      </c>
      <c r="C1218" t="s">
        <v>46</v>
      </c>
      <c r="D1218">
        <v>500</v>
      </c>
      <c r="E1218" t="s">
        <v>102</v>
      </c>
      <c r="F1218">
        <v>3</v>
      </c>
    </row>
    <row r="1219" spans="1:6" x14ac:dyDescent="0.3">
      <c r="A1219">
        <v>819</v>
      </c>
      <c r="B1219">
        <v>195</v>
      </c>
      <c r="C1219" t="s">
        <v>51</v>
      </c>
      <c r="D1219">
        <v>500</v>
      </c>
      <c r="E1219" t="s">
        <v>102</v>
      </c>
      <c r="F1219">
        <v>3</v>
      </c>
    </row>
    <row r="1220" spans="1:6" x14ac:dyDescent="0.3">
      <c r="A1220">
        <v>822</v>
      </c>
      <c r="B1220">
        <v>197</v>
      </c>
      <c r="C1220" t="s">
        <v>429</v>
      </c>
      <c r="D1220">
        <v>2300</v>
      </c>
      <c r="E1220" t="s">
        <v>97</v>
      </c>
      <c r="F1220">
        <v>3</v>
      </c>
    </row>
    <row r="1221" spans="1:6" x14ac:dyDescent="0.3">
      <c r="A1221">
        <v>831</v>
      </c>
      <c r="B1221">
        <v>199</v>
      </c>
      <c r="C1221" t="s">
        <v>44</v>
      </c>
      <c r="D1221">
        <v>500</v>
      </c>
      <c r="E1221" t="s">
        <v>102</v>
      </c>
      <c r="F1221">
        <v>3</v>
      </c>
    </row>
    <row r="1222" spans="1:6" x14ac:dyDescent="0.3">
      <c r="A1222">
        <v>840</v>
      </c>
      <c r="B1222">
        <v>200</v>
      </c>
      <c r="C1222" t="s">
        <v>30</v>
      </c>
      <c r="D1222">
        <v>1100</v>
      </c>
      <c r="E1222" t="s">
        <v>102</v>
      </c>
      <c r="F1222">
        <v>3</v>
      </c>
    </row>
    <row r="1223" spans="1:6" x14ac:dyDescent="0.3">
      <c r="A1223">
        <v>841</v>
      </c>
      <c r="B1223">
        <v>201</v>
      </c>
      <c r="C1223" t="s">
        <v>29</v>
      </c>
      <c r="D1223">
        <v>2500</v>
      </c>
      <c r="E1223" t="s">
        <v>102</v>
      </c>
      <c r="F1223">
        <v>3</v>
      </c>
    </row>
    <row r="1224" spans="1:6" x14ac:dyDescent="0.3">
      <c r="A1224">
        <v>844</v>
      </c>
      <c r="B1224">
        <v>202</v>
      </c>
      <c r="C1224" t="s">
        <v>44</v>
      </c>
      <c r="D1224">
        <v>500</v>
      </c>
      <c r="E1224" t="s">
        <v>102</v>
      </c>
      <c r="F1224">
        <v>3</v>
      </c>
    </row>
    <row r="1225" spans="1:6" x14ac:dyDescent="0.3">
      <c r="A1225">
        <v>849</v>
      </c>
      <c r="B1225">
        <v>203</v>
      </c>
      <c r="C1225" t="s">
        <v>26</v>
      </c>
      <c r="D1225">
        <v>6000</v>
      </c>
      <c r="E1225" t="s">
        <v>97</v>
      </c>
      <c r="F1225">
        <v>3</v>
      </c>
    </row>
    <row r="1226" spans="1:6" x14ac:dyDescent="0.3">
      <c r="A1226">
        <v>855</v>
      </c>
      <c r="B1226">
        <v>204</v>
      </c>
      <c r="C1226" t="s">
        <v>516</v>
      </c>
      <c r="D1226">
        <v>1200</v>
      </c>
      <c r="E1226" t="s">
        <v>102</v>
      </c>
      <c r="F1226">
        <v>3</v>
      </c>
    </row>
    <row r="1227" spans="1:6" x14ac:dyDescent="0.3">
      <c r="A1227">
        <v>858</v>
      </c>
      <c r="B1227">
        <v>205</v>
      </c>
      <c r="C1227" t="s">
        <v>47</v>
      </c>
      <c r="D1227">
        <v>4200</v>
      </c>
      <c r="E1227" t="s">
        <v>102</v>
      </c>
      <c r="F1227">
        <v>3</v>
      </c>
    </row>
    <row r="1228" spans="1:6" x14ac:dyDescent="0.3">
      <c r="A1228">
        <v>860</v>
      </c>
      <c r="B1228">
        <v>207</v>
      </c>
      <c r="C1228" t="s">
        <v>22</v>
      </c>
      <c r="D1228">
        <v>1200</v>
      </c>
      <c r="E1228" t="s">
        <v>97</v>
      </c>
      <c r="F1228">
        <v>3</v>
      </c>
    </row>
    <row r="1229" spans="1:6" x14ac:dyDescent="0.3">
      <c r="A1229">
        <v>862</v>
      </c>
      <c r="B1229">
        <v>210</v>
      </c>
      <c r="C1229" t="s">
        <v>40</v>
      </c>
      <c r="D1229">
        <v>2400</v>
      </c>
      <c r="E1229" t="s">
        <v>102</v>
      </c>
      <c r="F1229">
        <v>3</v>
      </c>
    </row>
    <row r="1230" spans="1:6" x14ac:dyDescent="0.3">
      <c r="A1230">
        <v>872</v>
      </c>
      <c r="B1230">
        <v>212</v>
      </c>
      <c r="C1230" t="s">
        <v>44</v>
      </c>
      <c r="D1230">
        <v>500</v>
      </c>
      <c r="E1230" t="s">
        <v>102</v>
      </c>
      <c r="F1230">
        <v>3</v>
      </c>
    </row>
    <row r="1231" spans="1:6" x14ac:dyDescent="0.3">
      <c r="A1231">
        <v>877</v>
      </c>
      <c r="B1231">
        <v>214</v>
      </c>
      <c r="C1231" t="s">
        <v>517</v>
      </c>
      <c r="D1231">
        <v>1200</v>
      </c>
      <c r="E1231" t="s">
        <v>102</v>
      </c>
      <c r="F1231">
        <v>3</v>
      </c>
    </row>
    <row r="1232" spans="1:6" x14ac:dyDescent="0.3">
      <c r="A1232">
        <v>879</v>
      </c>
      <c r="B1232">
        <v>215</v>
      </c>
      <c r="C1232" t="s">
        <v>28</v>
      </c>
      <c r="D1232">
        <v>2500</v>
      </c>
      <c r="E1232" t="s">
        <v>97</v>
      </c>
      <c r="F1232">
        <v>3</v>
      </c>
    </row>
    <row r="1233" spans="1:6" x14ac:dyDescent="0.3">
      <c r="A1233">
        <v>898</v>
      </c>
      <c r="B1233">
        <v>219</v>
      </c>
      <c r="C1233" t="s">
        <v>30</v>
      </c>
      <c r="D1233">
        <v>1100</v>
      </c>
      <c r="E1233" t="s">
        <v>102</v>
      </c>
      <c r="F1233">
        <v>3</v>
      </c>
    </row>
    <row r="1234" spans="1:6" x14ac:dyDescent="0.3">
      <c r="A1234">
        <v>903</v>
      </c>
      <c r="B1234">
        <v>221</v>
      </c>
      <c r="C1234" t="s">
        <v>46</v>
      </c>
      <c r="D1234">
        <v>500</v>
      </c>
      <c r="E1234" t="s">
        <v>102</v>
      </c>
      <c r="F1234">
        <v>3</v>
      </c>
    </row>
    <row r="1235" spans="1:6" x14ac:dyDescent="0.3">
      <c r="A1235">
        <v>907</v>
      </c>
      <c r="B1235">
        <v>222</v>
      </c>
      <c r="C1235" t="s">
        <v>28</v>
      </c>
      <c r="D1235">
        <v>2500</v>
      </c>
      <c r="E1235" t="s">
        <v>97</v>
      </c>
      <c r="F1235">
        <v>3</v>
      </c>
    </row>
    <row r="1236" spans="1:6" x14ac:dyDescent="0.3">
      <c r="A1236">
        <v>912</v>
      </c>
      <c r="B1236">
        <v>223</v>
      </c>
      <c r="C1236" t="s">
        <v>46</v>
      </c>
      <c r="D1236">
        <v>700</v>
      </c>
      <c r="E1236" t="s">
        <v>102</v>
      </c>
      <c r="F1236">
        <v>3</v>
      </c>
    </row>
    <row r="1237" spans="1:6" x14ac:dyDescent="0.3">
      <c r="A1237">
        <v>916</v>
      </c>
      <c r="B1237">
        <v>225</v>
      </c>
      <c r="C1237" t="s">
        <v>36</v>
      </c>
      <c r="D1237">
        <v>1300</v>
      </c>
      <c r="E1237" t="s">
        <v>97</v>
      </c>
      <c r="F1237">
        <v>3</v>
      </c>
    </row>
    <row r="1238" spans="1:6" x14ac:dyDescent="0.3">
      <c r="A1238">
        <v>917</v>
      </c>
      <c r="B1238">
        <v>226</v>
      </c>
      <c r="C1238" t="s">
        <v>22</v>
      </c>
      <c r="D1238">
        <v>1300</v>
      </c>
      <c r="E1238" t="s">
        <v>102</v>
      </c>
      <c r="F1238">
        <v>3</v>
      </c>
    </row>
    <row r="1239" spans="1:6" x14ac:dyDescent="0.3">
      <c r="A1239">
        <v>919</v>
      </c>
      <c r="B1239">
        <v>227</v>
      </c>
      <c r="C1239" t="s">
        <v>30</v>
      </c>
      <c r="D1239">
        <v>1100</v>
      </c>
      <c r="E1239" t="s">
        <v>97</v>
      </c>
      <c r="F1239">
        <v>3</v>
      </c>
    </row>
    <row r="1240" spans="1:6" x14ac:dyDescent="0.3">
      <c r="A1240">
        <v>922</v>
      </c>
      <c r="B1240">
        <v>228</v>
      </c>
      <c r="C1240" t="s">
        <v>51</v>
      </c>
      <c r="D1240">
        <v>500</v>
      </c>
      <c r="E1240" t="s">
        <v>102</v>
      </c>
      <c r="F1240">
        <v>3</v>
      </c>
    </row>
    <row r="1241" spans="1:6" x14ac:dyDescent="0.3">
      <c r="A1241">
        <v>924</v>
      </c>
      <c r="B1241">
        <v>229</v>
      </c>
      <c r="C1241" t="s">
        <v>429</v>
      </c>
      <c r="D1241">
        <v>2700</v>
      </c>
      <c r="E1241" t="s">
        <v>102</v>
      </c>
      <c r="F1241">
        <v>3</v>
      </c>
    </row>
    <row r="1242" spans="1:6" x14ac:dyDescent="0.3">
      <c r="A1242">
        <v>933</v>
      </c>
      <c r="B1242">
        <v>230</v>
      </c>
      <c r="C1242" t="s">
        <v>36</v>
      </c>
      <c r="D1242">
        <v>1300</v>
      </c>
      <c r="E1242" t="s">
        <v>102</v>
      </c>
      <c r="F1242">
        <v>3</v>
      </c>
    </row>
    <row r="1243" spans="1:6" x14ac:dyDescent="0.3">
      <c r="A1243">
        <v>942</v>
      </c>
      <c r="B1243">
        <v>232</v>
      </c>
      <c r="C1243" t="s">
        <v>49</v>
      </c>
      <c r="D1243">
        <v>500</v>
      </c>
      <c r="E1243" t="s">
        <v>97</v>
      </c>
      <c r="F1243">
        <v>3</v>
      </c>
    </row>
    <row r="1244" spans="1:6" x14ac:dyDescent="0.3">
      <c r="A1244">
        <v>946</v>
      </c>
      <c r="B1244">
        <v>233</v>
      </c>
      <c r="C1244" t="s">
        <v>30</v>
      </c>
      <c r="D1244">
        <v>1300</v>
      </c>
      <c r="E1244" t="s">
        <v>97</v>
      </c>
      <c r="F1244">
        <v>3</v>
      </c>
    </row>
    <row r="1245" spans="1:6" x14ac:dyDescent="0.3">
      <c r="A1245">
        <v>952</v>
      </c>
      <c r="B1245">
        <v>234</v>
      </c>
      <c r="C1245" t="s">
        <v>30</v>
      </c>
      <c r="D1245">
        <v>1100</v>
      </c>
      <c r="E1245" t="s">
        <v>102</v>
      </c>
      <c r="F1245">
        <v>3</v>
      </c>
    </row>
    <row r="1246" spans="1:6" x14ac:dyDescent="0.3">
      <c r="A1246">
        <v>956</v>
      </c>
      <c r="B1246">
        <v>235</v>
      </c>
      <c r="C1246" t="s">
        <v>46</v>
      </c>
      <c r="D1246">
        <v>500</v>
      </c>
      <c r="E1246" t="s">
        <v>102</v>
      </c>
      <c r="F1246">
        <v>3</v>
      </c>
    </row>
    <row r="1247" spans="1:6" x14ac:dyDescent="0.3">
      <c r="A1247">
        <v>959</v>
      </c>
      <c r="B1247">
        <v>236</v>
      </c>
      <c r="C1247" t="s">
        <v>26</v>
      </c>
      <c r="D1247">
        <v>6000</v>
      </c>
      <c r="E1247" t="s">
        <v>102</v>
      </c>
      <c r="F1247">
        <v>3</v>
      </c>
    </row>
    <row r="1248" spans="1:6" x14ac:dyDescent="0.3">
      <c r="A1248">
        <v>964</v>
      </c>
      <c r="B1248">
        <v>238</v>
      </c>
      <c r="C1248" t="s">
        <v>58</v>
      </c>
      <c r="D1248">
        <v>500</v>
      </c>
      <c r="E1248" t="s">
        <v>102</v>
      </c>
      <c r="F1248">
        <v>3</v>
      </c>
    </row>
    <row r="1249" spans="1:6" x14ac:dyDescent="0.3">
      <c r="A1249">
        <v>965</v>
      </c>
      <c r="B1249">
        <v>239</v>
      </c>
      <c r="C1249" t="s">
        <v>36</v>
      </c>
      <c r="D1249">
        <v>1100</v>
      </c>
      <c r="E1249" t="s">
        <v>102</v>
      </c>
      <c r="F1249">
        <v>3</v>
      </c>
    </row>
    <row r="1250" spans="1:6" x14ac:dyDescent="0.3">
      <c r="A1250">
        <v>969</v>
      </c>
      <c r="B1250">
        <v>240</v>
      </c>
      <c r="C1250" t="s">
        <v>30</v>
      </c>
      <c r="D1250">
        <v>1100</v>
      </c>
      <c r="E1250" t="s">
        <v>102</v>
      </c>
      <c r="F1250">
        <v>3</v>
      </c>
    </row>
    <row r="1251" spans="1:6" x14ac:dyDescent="0.3">
      <c r="A1251">
        <v>978</v>
      </c>
      <c r="B1251">
        <v>241</v>
      </c>
      <c r="C1251" t="s">
        <v>50</v>
      </c>
      <c r="D1251">
        <v>500</v>
      </c>
      <c r="E1251" t="s">
        <v>102</v>
      </c>
      <c r="F1251">
        <v>3</v>
      </c>
    </row>
    <row r="1252" spans="1:6" x14ac:dyDescent="0.3">
      <c r="A1252">
        <v>981</v>
      </c>
      <c r="B1252">
        <v>242</v>
      </c>
      <c r="C1252" t="s">
        <v>67</v>
      </c>
      <c r="D1252">
        <v>2600</v>
      </c>
      <c r="E1252" t="s">
        <v>97</v>
      </c>
      <c r="F1252">
        <v>3</v>
      </c>
    </row>
    <row r="1253" spans="1:6" x14ac:dyDescent="0.3">
      <c r="A1253">
        <v>988</v>
      </c>
      <c r="B1253">
        <v>245</v>
      </c>
      <c r="C1253" t="s">
        <v>22</v>
      </c>
      <c r="D1253">
        <v>500</v>
      </c>
      <c r="E1253" t="s">
        <v>97</v>
      </c>
      <c r="F1253">
        <v>3</v>
      </c>
    </row>
    <row r="1254" spans="1:6" x14ac:dyDescent="0.3">
      <c r="A1254">
        <v>992</v>
      </c>
      <c r="B1254">
        <v>246</v>
      </c>
      <c r="C1254" t="s">
        <v>33</v>
      </c>
      <c r="D1254">
        <v>1500</v>
      </c>
      <c r="E1254" t="s">
        <v>97</v>
      </c>
      <c r="F1254">
        <v>3</v>
      </c>
    </row>
    <row r="1255" spans="1:6" x14ac:dyDescent="0.3">
      <c r="A1255">
        <v>1000</v>
      </c>
      <c r="B1255">
        <v>247</v>
      </c>
      <c r="C1255" t="s">
        <v>46</v>
      </c>
      <c r="D1255">
        <v>500</v>
      </c>
      <c r="E1255" t="s">
        <v>102</v>
      </c>
      <c r="F1255">
        <v>3</v>
      </c>
    </row>
    <row r="1256" spans="1:6" x14ac:dyDescent="0.3">
      <c r="A1256">
        <v>1004</v>
      </c>
      <c r="B1256">
        <v>248</v>
      </c>
      <c r="C1256" t="s">
        <v>29</v>
      </c>
      <c r="D1256">
        <v>2600</v>
      </c>
      <c r="E1256" t="s">
        <v>102</v>
      </c>
      <c r="F1256">
        <v>3</v>
      </c>
    </row>
    <row r="1257" spans="1:6" x14ac:dyDescent="0.3">
      <c r="A1257">
        <v>1011</v>
      </c>
      <c r="B1257">
        <v>250</v>
      </c>
      <c r="C1257" t="s">
        <v>73</v>
      </c>
      <c r="D1257">
        <v>2200</v>
      </c>
      <c r="E1257" t="s">
        <v>102</v>
      </c>
      <c r="F1257">
        <v>3</v>
      </c>
    </row>
    <row r="1258" spans="1:6" x14ac:dyDescent="0.3">
      <c r="A1258">
        <v>1014</v>
      </c>
      <c r="B1258">
        <v>254</v>
      </c>
      <c r="C1258" t="s">
        <v>49</v>
      </c>
      <c r="D1258">
        <v>700</v>
      </c>
      <c r="E1258" t="s">
        <v>102</v>
      </c>
      <c r="F1258">
        <v>3</v>
      </c>
    </row>
    <row r="1259" spans="1:6" x14ac:dyDescent="0.3">
      <c r="A1259">
        <v>1015</v>
      </c>
      <c r="B1259">
        <v>255</v>
      </c>
      <c r="C1259" t="s">
        <v>74</v>
      </c>
      <c r="D1259">
        <v>2600</v>
      </c>
      <c r="E1259" t="s">
        <v>97</v>
      </c>
      <c r="F1259">
        <v>3</v>
      </c>
    </row>
    <row r="1260" spans="1:6" x14ac:dyDescent="0.3">
      <c r="A1260">
        <v>1025</v>
      </c>
      <c r="B1260">
        <v>258</v>
      </c>
      <c r="C1260" t="s">
        <v>76</v>
      </c>
      <c r="D1260">
        <v>4600</v>
      </c>
      <c r="E1260" t="s">
        <v>102</v>
      </c>
      <c r="F1260">
        <v>3</v>
      </c>
    </row>
    <row r="1261" spans="1:6" x14ac:dyDescent="0.3">
      <c r="A1261">
        <v>1032</v>
      </c>
      <c r="B1261">
        <v>260</v>
      </c>
      <c r="C1261" t="s">
        <v>33</v>
      </c>
      <c r="D1261">
        <v>1500</v>
      </c>
      <c r="E1261" t="s">
        <v>102</v>
      </c>
      <c r="F1261">
        <v>3</v>
      </c>
    </row>
    <row r="1262" spans="1:6" x14ac:dyDescent="0.3">
      <c r="A1262">
        <v>1034</v>
      </c>
      <c r="B1262">
        <v>261</v>
      </c>
      <c r="C1262" t="s">
        <v>26</v>
      </c>
      <c r="D1262">
        <v>6000</v>
      </c>
      <c r="E1262" t="s">
        <v>102</v>
      </c>
      <c r="F1262">
        <v>3</v>
      </c>
    </row>
    <row r="1263" spans="1:6" x14ac:dyDescent="0.3">
      <c r="A1263">
        <v>1036</v>
      </c>
      <c r="B1263">
        <v>262</v>
      </c>
      <c r="C1263" t="s">
        <v>36</v>
      </c>
      <c r="D1263">
        <v>1300</v>
      </c>
      <c r="E1263" t="s">
        <v>102</v>
      </c>
      <c r="F1263">
        <v>3</v>
      </c>
    </row>
    <row r="1264" spans="1:6" x14ac:dyDescent="0.3">
      <c r="A1264">
        <v>1037</v>
      </c>
      <c r="B1264">
        <v>263</v>
      </c>
      <c r="C1264" t="s">
        <v>41</v>
      </c>
      <c r="D1264">
        <v>1300</v>
      </c>
      <c r="E1264" t="s">
        <v>102</v>
      </c>
      <c r="F1264">
        <v>3</v>
      </c>
    </row>
    <row r="1265" spans="1:6" x14ac:dyDescent="0.3">
      <c r="A1265">
        <v>1042</v>
      </c>
      <c r="B1265">
        <v>264</v>
      </c>
      <c r="C1265" t="s">
        <v>30</v>
      </c>
      <c r="D1265">
        <v>1200</v>
      </c>
      <c r="E1265" t="s">
        <v>102</v>
      </c>
      <c r="F1265">
        <v>3</v>
      </c>
    </row>
    <row r="1266" spans="1:6" x14ac:dyDescent="0.3">
      <c r="A1266">
        <v>1050</v>
      </c>
      <c r="B1266">
        <v>265</v>
      </c>
      <c r="C1266" t="s">
        <v>22</v>
      </c>
      <c r="D1266">
        <v>1300</v>
      </c>
      <c r="E1266" t="s">
        <v>97</v>
      </c>
      <c r="F1266">
        <v>3</v>
      </c>
    </row>
    <row r="1267" spans="1:6" x14ac:dyDescent="0.3">
      <c r="A1267">
        <v>1057</v>
      </c>
      <c r="B1267">
        <v>268</v>
      </c>
      <c r="C1267" t="s">
        <v>22</v>
      </c>
      <c r="D1267">
        <v>1300</v>
      </c>
      <c r="E1267" t="s">
        <v>97</v>
      </c>
      <c r="F1267">
        <v>3</v>
      </c>
    </row>
    <row r="1268" spans="1:6" x14ac:dyDescent="0.3">
      <c r="A1268">
        <v>1059</v>
      </c>
      <c r="B1268">
        <v>269</v>
      </c>
      <c r="C1268" t="s">
        <v>30</v>
      </c>
      <c r="D1268">
        <v>1300</v>
      </c>
      <c r="E1268" t="s">
        <v>97</v>
      </c>
      <c r="F1268">
        <v>3</v>
      </c>
    </row>
    <row r="1269" spans="1:6" x14ac:dyDescent="0.3">
      <c r="A1269">
        <v>1074</v>
      </c>
      <c r="B1269">
        <v>271</v>
      </c>
      <c r="C1269" t="s">
        <v>22</v>
      </c>
      <c r="D1269">
        <v>1400</v>
      </c>
      <c r="E1269" t="s">
        <v>97</v>
      </c>
      <c r="F1269">
        <v>3</v>
      </c>
    </row>
    <row r="1270" spans="1:6" x14ac:dyDescent="0.3">
      <c r="A1270">
        <v>1077</v>
      </c>
      <c r="B1270">
        <v>272</v>
      </c>
      <c r="C1270" t="s">
        <v>50</v>
      </c>
      <c r="D1270">
        <v>500</v>
      </c>
      <c r="E1270" t="s">
        <v>102</v>
      </c>
      <c r="F1270">
        <v>3</v>
      </c>
    </row>
    <row r="1271" spans="1:6" x14ac:dyDescent="0.3">
      <c r="A1271">
        <v>1082</v>
      </c>
      <c r="B1271">
        <v>273</v>
      </c>
      <c r="C1271" t="s">
        <v>50</v>
      </c>
      <c r="D1271">
        <v>700</v>
      </c>
      <c r="E1271" t="s">
        <v>102</v>
      </c>
      <c r="F1271">
        <v>3</v>
      </c>
    </row>
    <row r="1272" spans="1:6" x14ac:dyDescent="0.3">
      <c r="A1272">
        <v>1088</v>
      </c>
      <c r="B1272">
        <v>274</v>
      </c>
      <c r="C1272" t="s">
        <v>46</v>
      </c>
      <c r="D1272">
        <v>500</v>
      </c>
      <c r="E1272" t="s">
        <v>102</v>
      </c>
      <c r="F1272">
        <v>3</v>
      </c>
    </row>
    <row r="1273" spans="1:6" x14ac:dyDescent="0.3">
      <c r="A1273">
        <v>1093</v>
      </c>
      <c r="B1273">
        <v>275</v>
      </c>
      <c r="C1273" t="s">
        <v>29</v>
      </c>
      <c r="D1273">
        <v>2300</v>
      </c>
      <c r="E1273" t="s">
        <v>102</v>
      </c>
      <c r="F1273">
        <v>3</v>
      </c>
    </row>
    <row r="1274" spans="1:6" x14ac:dyDescent="0.3">
      <c r="A1274">
        <v>1098</v>
      </c>
      <c r="B1274">
        <v>276</v>
      </c>
      <c r="C1274" t="s">
        <v>46</v>
      </c>
      <c r="D1274">
        <v>500</v>
      </c>
      <c r="E1274" t="s">
        <v>102</v>
      </c>
      <c r="F1274">
        <v>3</v>
      </c>
    </row>
    <row r="1275" spans="1:6" x14ac:dyDescent="0.3">
      <c r="A1275">
        <v>1114</v>
      </c>
      <c r="B1275">
        <v>278</v>
      </c>
      <c r="C1275" t="s">
        <v>49</v>
      </c>
      <c r="D1275">
        <v>700</v>
      </c>
      <c r="E1275" t="s">
        <v>97</v>
      </c>
      <c r="F1275">
        <v>3</v>
      </c>
    </row>
    <row r="1276" spans="1:6" x14ac:dyDescent="0.3">
      <c r="A1276">
        <v>1129</v>
      </c>
      <c r="B1276">
        <v>281</v>
      </c>
      <c r="C1276" t="s">
        <v>33</v>
      </c>
      <c r="D1276">
        <v>1600</v>
      </c>
      <c r="E1276" t="s">
        <v>97</v>
      </c>
      <c r="F1276">
        <v>3</v>
      </c>
    </row>
    <row r="1277" spans="1:6" x14ac:dyDescent="0.3">
      <c r="A1277">
        <v>1140</v>
      </c>
      <c r="B1277">
        <v>285</v>
      </c>
      <c r="C1277" t="s">
        <v>30</v>
      </c>
      <c r="D1277">
        <v>1400</v>
      </c>
      <c r="E1277" t="s">
        <v>97</v>
      </c>
      <c r="F1277">
        <v>3</v>
      </c>
    </row>
    <row r="1278" spans="1:6" x14ac:dyDescent="0.3">
      <c r="A1278">
        <v>1154</v>
      </c>
      <c r="B1278">
        <v>287</v>
      </c>
      <c r="C1278" t="s">
        <v>50</v>
      </c>
      <c r="D1278">
        <v>700</v>
      </c>
      <c r="E1278" t="s">
        <v>102</v>
      </c>
      <c r="F1278">
        <v>3</v>
      </c>
    </row>
    <row r="1279" spans="1:6" x14ac:dyDescent="0.3">
      <c r="A1279">
        <v>1164</v>
      </c>
      <c r="B1279">
        <v>289</v>
      </c>
      <c r="C1279" t="s">
        <v>50</v>
      </c>
      <c r="D1279">
        <v>500</v>
      </c>
      <c r="E1279" t="s">
        <v>102</v>
      </c>
      <c r="F1279">
        <v>3</v>
      </c>
    </row>
    <row r="1280" spans="1:6" x14ac:dyDescent="0.3">
      <c r="A1280">
        <v>1167</v>
      </c>
      <c r="B1280">
        <v>291</v>
      </c>
      <c r="C1280" t="s">
        <v>50</v>
      </c>
      <c r="D1280">
        <v>700</v>
      </c>
      <c r="E1280" t="s">
        <v>97</v>
      </c>
      <c r="F1280">
        <v>3</v>
      </c>
    </row>
    <row r="1281" spans="1:6" x14ac:dyDescent="0.3">
      <c r="A1281">
        <v>1174</v>
      </c>
      <c r="B1281">
        <v>292</v>
      </c>
      <c r="C1281" t="s">
        <v>51</v>
      </c>
      <c r="D1281">
        <v>500</v>
      </c>
      <c r="E1281" t="s">
        <v>102</v>
      </c>
      <c r="F1281">
        <v>3</v>
      </c>
    </row>
    <row r="1282" spans="1:6" x14ac:dyDescent="0.3">
      <c r="A1282">
        <v>1178</v>
      </c>
      <c r="B1282">
        <v>293</v>
      </c>
      <c r="C1282" t="s">
        <v>22</v>
      </c>
      <c r="D1282">
        <v>1400</v>
      </c>
      <c r="E1282" t="s">
        <v>102</v>
      </c>
      <c r="F1282">
        <v>3</v>
      </c>
    </row>
    <row r="1283" spans="1:6" x14ac:dyDescent="0.3">
      <c r="A1283">
        <v>1188</v>
      </c>
      <c r="B1283">
        <v>294</v>
      </c>
      <c r="C1283" t="s">
        <v>29</v>
      </c>
      <c r="D1283">
        <v>2700</v>
      </c>
      <c r="E1283" t="s">
        <v>97</v>
      </c>
      <c r="F1283">
        <v>3</v>
      </c>
    </row>
    <row r="1284" spans="1:6" x14ac:dyDescent="0.3">
      <c r="A1284">
        <v>1194</v>
      </c>
      <c r="B1284">
        <v>296</v>
      </c>
      <c r="C1284" t="s">
        <v>441</v>
      </c>
      <c r="D1284">
        <v>3600</v>
      </c>
      <c r="E1284" t="s">
        <v>102</v>
      </c>
      <c r="F1284">
        <v>3</v>
      </c>
    </row>
    <row r="1285" spans="1:6" x14ac:dyDescent="0.3">
      <c r="A1285">
        <v>1199</v>
      </c>
      <c r="B1285">
        <v>297</v>
      </c>
      <c r="C1285" t="s">
        <v>518</v>
      </c>
      <c r="D1285">
        <v>2800</v>
      </c>
      <c r="E1285" t="s">
        <v>97</v>
      </c>
      <c r="F1285">
        <v>3</v>
      </c>
    </row>
    <row r="1286" spans="1:6" x14ac:dyDescent="0.3">
      <c r="A1286">
        <v>1216</v>
      </c>
      <c r="B1286">
        <v>300</v>
      </c>
      <c r="C1286" t="s">
        <v>447</v>
      </c>
      <c r="D1286">
        <v>500</v>
      </c>
      <c r="E1286" t="s">
        <v>102</v>
      </c>
      <c r="F1286">
        <v>3</v>
      </c>
    </row>
    <row r="1287" spans="1:6" x14ac:dyDescent="0.3">
      <c r="A1287">
        <v>1247</v>
      </c>
      <c r="B1287">
        <v>305</v>
      </c>
      <c r="C1287" t="s">
        <v>36</v>
      </c>
      <c r="D1287">
        <v>1400</v>
      </c>
      <c r="E1287" t="s">
        <v>97</v>
      </c>
      <c r="F1287">
        <v>3</v>
      </c>
    </row>
    <row r="1288" spans="1:6" x14ac:dyDescent="0.3">
      <c r="A1288">
        <v>1256</v>
      </c>
      <c r="B1288">
        <v>307</v>
      </c>
      <c r="C1288" t="s">
        <v>44</v>
      </c>
      <c r="D1288">
        <v>500</v>
      </c>
      <c r="E1288" t="s">
        <v>102</v>
      </c>
      <c r="F1288">
        <v>3</v>
      </c>
    </row>
    <row r="1289" spans="1:6" x14ac:dyDescent="0.3">
      <c r="A1289">
        <v>1271</v>
      </c>
      <c r="B1289">
        <v>309</v>
      </c>
      <c r="C1289" t="s">
        <v>50</v>
      </c>
      <c r="D1289">
        <v>500</v>
      </c>
      <c r="E1289" t="s">
        <v>102</v>
      </c>
      <c r="F1289">
        <v>3</v>
      </c>
    </row>
    <row r="1290" spans="1:6" x14ac:dyDescent="0.3">
      <c r="A1290">
        <v>1290</v>
      </c>
      <c r="B1290">
        <v>1</v>
      </c>
      <c r="C1290" t="s">
        <v>430</v>
      </c>
      <c r="D1290">
        <v>800</v>
      </c>
      <c r="E1290" t="s">
        <v>102</v>
      </c>
      <c r="F1290">
        <v>3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F397F-E479-471A-A8D0-8F61F5A92399}">
  <sheetPr codeName="Hoja5"/>
  <dimension ref="A1:F360"/>
  <sheetViews>
    <sheetView workbookViewId="0">
      <selection activeCell="J16" sqref="J16"/>
    </sheetView>
  </sheetViews>
  <sheetFormatPr baseColWidth="10" defaultRowHeight="14.4" x14ac:dyDescent="0.3"/>
  <cols>
    <col min="1" max="1" width="4.77734375" bestFit="1" customWidth="1"/>
    <col min="2" max="2" width="12.33203125" bestFit="1" customWidth="1"/>
    <col min="3" max="3" width="29.109375" bestFit="1" customWidth="1"/>
    <col min="4" max="4" width="9.88671875" bestFit="1" customWidth="1"/>
    <col min="5" max="5" width="14.88671875" bestFit="1" customWidth="1"/>
    <col min="6" max="6" width="12.109375" bestFit="1" customWidth="1"/>
  </cols>
  <sheetData>
    <row r="1" spans="1:6" x14ac:dyDescent="0.3">
      <c r="A1" t="s">
        <v>88</v>
      </c>
      <c r="B1" t="s">
        <v>90</v>
      </c>
      <c r="C1" t="s">
        <v>163</v>
      </c>
      <c r="D1" t="s">
        <v>92</v>
      </c>
      <c r="E1" t="s">
        <v>94</v>
      </c>
      <c r="F1" t="s">
        <v>95</v>
      </c>
    </row>
    <row r="2" spans="1:6" x14ac:dyDescent="0.3">
      <c r="A2">
        <v>7</v>
      </c>
      <c r="B2">
        <v>5</v>
      </c>
      <c r="C2" t="s">
        <v>519</v>
      </c>
      <c r="D2">
        <v>15000</v>
      </c>
      <c r="E2" t="s">
        <v>97</v>
      </c>
      <c r="F2">
        <v>4</v>
      </c>
    </row>
    <row r="3" spans="1:6" x14ac:dyDescent="0.3">
      <c r="A3">
        <v>8</v>
      </c>
      <c r="B3">
        <v>5</v>
      </c>
      <c r="C3" t="s">
        <v>520</v>
      </c>
      <c r="D3">
        <v>15000</v>
      </c>
      <c r="E3" t="s">
        <v>97</v>
      </c>
      <c r="F3">
        <v>5</v>
      </c>
    </row>
    <row r="4" spans="1:6" x14ac:dyDescent="0.3">
      <c r="A4">
        <v>13</v>
      </c>
      <c r="B4">
        <v>10</v>
      </c>
      <c r="C4" t="s">
        <v>520</v>
      </c>
      <c r="D4">
        <v>15000</v>
      </c>
      <c r="E4" t="s">
        <v>97</v>
      </c>
      <c r="F4">
        <v>3</v>
      </c>
    </row>
    <row r="5" spans="1:6" x14ac:dyDescent="0.3">
      <c r="A5">
        <v>19</v>
      </c>
      <c r="B5">
        <v>14</v>
      </c>
      <c r="C5" t="s">
        <v>521</v>
      </c>
      <c r="D5">
        <v>15000</v>
      </c>
      <c r="E5" t="s">
        <v>97</v>
      </c>
      <c r="F5">
        <v>3</v>
      </c>
    </row>
    <row r="6" spans="1:6" x14ac:dyDescent="0.3">
      <c r="A6">
        <v>26</v>
      </c>
      <c r="B6">
        <v>17</v>
      </c>
      <c r="C6" t="s">
        <v>38</v>
      </c>
      <c r="D6">
        <v>15000</v>
      </c>
      <c r="E6" t="s">
        <v>97</v>
      </c>
      <c r="F6">
        <v>5</v>
      </c>
    </row>
    <row r="7" spans="1:6" x14ac:dyDescent="0.3">
      <c r="A7">
        <v>27</v>
      </c>
      <c r="B7">
        <v>21</v>
      </c>
      <c r="C7" t="s">
        <v>520</v>
      </c>
      <c r="D7">
        <v>15000</v>
      </c>
      <c r="E7" t="s">
        <v>97</v>
      </c>
      <c r="F7">
        <v>3</v>
      </c>
    </row>
    <row r="8" spans="1:6" x14ac:dyDescent="0.3">
      <c r="A8">
        <v>34</v>
      </c>
      <c r="B8">
        <v>28</v>
      </c>
      <c r="C8" t="s">
        <v>38</v>
      </c>
      <c r="D8">
        <v>15000</v>
      </c>
      <c r="E8" t="s">
        <v>97</v>
      </c>
      <c r="F8">
        <v>3</v>
      </c>
    </row>
    <row r="9" spans="1:6" x14ac:dyDescent="0.3">
      <c r="A9">
        <v>38</v>
      </c>
      <c r="B9">
        <v>32</v>
      </c>
      <c r="C9" t="s">
        <v>521</v>
      </c>
      <c r="D9">
        <v>15000</v>
      </c>
      <c r="E9" t="s">
        <v>102</v>
      </c>
      <c r="F9">
        <v>4</v>
      </c>
    </row>
    <row r="10" spans="1:6" x14ac:dyDescent="0.3">
      <c r="A10">
        <v>39</v>
      </c>
      <c r="B10">
        <v>33</v>
      </c>
      <c r="C10" t="s">
        <v>522</v>
      </c>
      <c r="D10">
        <v>15000</v>
      </c>
      <c r="E10" t="s">
        <v>102</v>
      </c>
      <c r="F10">
        <v>3</v>
      </c>
    </row>
    <row r="11" spans="1:6" x14ac:dyDescent="0.3">
      <c r="A11">
        <v>40</v>
      </c>
      <c r="B11">
        <v>34</v>
      </c>
      <c r="C11" t="s">
        <v>523</v>
      </c>
      <c r="D11">
        <v>15000</v>
      </c>
      <c r="E11" t="s">
        <v>97</v>
      </c>
      <c r="F11">
        <v>3</v>
      </c>
    </row>
    <row r="12" spans="1:6" x14ac:dyDescent="0.3">
      <c r="A12">
        <v>44</v>
      </c>
      <c r="B12">
        <v>39</v>
      </c>
      <c r="C12" t="s">
        <v>38</v>
      </c>
      <c r="D12">
        <v>15000</v>
      </c>
      <c r="E12" t="s">
        <v>102</v>
      </c>
      <c r="F12">
        <v>3</v>
      </c>
    </row>
    <row r="13" spans="1:6" x14ac:dyDescent="0.3">
      <c r="A13">
        <v>57</v>
      </c>
      <c r="B13">
        <v>47</v>
      </c>
      <c r="C13" t="s">
        <v>524</v>
      </c>
      <c r="D13">
        <v>15000</v>
      </c>
      <c r="E13" t="s">
        <v>97</v>
      </c>
      <c r="F13">
        <v>3</v>
      </c>
    </row>
    <row r="14" spans="1:6" x14ac:dyDescent="0.3">
      <c r="A14">
        <v>58</v>
      </c>
      <c r="B14">
        <v>50</v>
      </c>
      <c r="C14" t="s">
        <v>521</v>
      </c>
      <c r="D14">
        <v>15000</v>
      </c>
      <c r="E14" t="s">
        <v>102</v>
      </c>
      <c r="F14">
        <v>3</v>
      </c>
    </row>
    <row r="15" spans="1:6" x14ac:dyDescent="0.3">
      <c r="A15">
        <v>64</v>
      </c>
      <c r="B15">
        <v>52</v>
      </c>
      <c r="C15" t="s">
        <v>38</v>
      </c>
      <c r="D15">
        <v>15000</v>
      </c>
      <c r="E15" t="s">
        <v>102</v>
      </c>
      <c r="F15">
        <v>3</v>
      </c>
    </row>
    <row r="16" spans="1:6" x14ac:dyDescent="0.3">
      <c r="A16">
        <v>69</v>
      </c>
      <c r="B16">
        <v>56</v>
      </c>
      <c r="C16" t="s">
        <v>521</v>
      </c>
      <c r="D16">
        <v>15000</v>
      </c>
      <c r="E16" t="s">
        <v>97</v>
      </c>
      <c r="F16">
        <v>4</v>
      </c>
    </row>
    <row r="17" spans="1:6" x14ac:dyDescent="0.3">
      <c r="A17">
        <v>72</v>
      </c>
      <c r="B17">
        <v>59</v>
      </c>
      <c r="C17" t="s">
        <v>48</v>
      </c>
      <c r="D17">
        <v>15000</v>
      </c>
      <c r="E17" t="s">
        <v>97</v>
      </c>
      <c r="F17">
        <v>3</v>
      </c>
    </row>
    <row r="18" spans="1:6" x14ac:dyDescent="0.3">
      <c r="A18">
        <v>79</v>
      </c>
      <c r="B18">
        <v>65</v>
      </c>
      <c r="C18" t="s">
        <v>38</v>
      </c>
      <c r="D18">
        <v>15000</v>
      </c>
      <c r="E18" t="s">
        <v>97</v>
      </c>
      <c r="F18">
        <v>5</v>
      </c>
    </row>
    <row r="19" spans="1:6" x14ac:dyDescent="0.3">
      <c r="A19">
        <v>82</v>
      </c>
      <c r="B19">
        <v>71</v>
      </c>
      <c r="C19" t="s">
        <v>520</v>
      </c>
      <c r="D19">
        <v>15000</v>
      </c>
      <c r="E19" t="s">
        <v>97</v>
      </c>
      <c r="F19">
        <v>4</v>
      </c>
    </row>
    <row r="20" spans="1:6" x14ac:dyDescent="0.3">
      <c r="A20">
        <v>87</v>
      </c>
      <c r="B20">
        <v>75</v>
      </c>
      <c r="C20" t="s">
        <v>525</v>
      </c>
      <c r="D20">
        <v>15000</v>
      </c>
      <c r="E20" t="s">
        <v>97</v>
      </c>
      <c r="F20">
        <v>3</v>
      </c>
    </row>
    <row r="21" spans="1:6" x14ac:dyDescent="0.3">
      <c r="A21">
        <v>88</v>
      </c>
      <c r="B21">
        <v>75</v>
      </c>
      <c r="C21" t="s">
        <v>520</v>
      </c>
      <c r="D21">
        <v>15000</v>
      </c>
      <c r="E21" t="s">
        <v>97</v>
      </c>
      <c r="F21">
        <v>4</v>
      </c>
    </row>
    <row r="22" spans="1:6" x14ac:dyDescent="0.3">
      <c r="A22">
        <v>96</v>
      </c>
      <c r="B22">
        <v>83</v>
      </c>
      <c r="C22" t="s">
        <v>520</v>
      </c>
      <c r="D22">
        <v>15000</v>
      </c>
      <c r="E22" t="s">
        <v>97</v>
      </c>
      <c r="F22">
        <v>3</v>
      </c>
    </row>
    <row r="23" spans="1:6" x14ac:dyDescent="0.3">
      <c r="A23">
        <v>100</v>
      </c>
      <c r="B23">
        <v>87</v>
      </c>
      <c r="C23" t="s">
        <v>525</v>
      </c>
      <c r="D23">
        <v>15000</v>
      </c>
      <c r="E23" t="s">
        <v>97</v>
      </c>
      <c r="F23">
        <v>3</v>
      </c>
    </row>
    <row r="24" spans="1:6" x14ac:dyDescent="0.3">
      <c r="A24">
        <v>101</v>
      </c>
      <c r="B24">
        <v>87</v>
      </c>
      <c r="C24" t="s">
        <v>520</v>
      </c>
      <c r="D24">
        <v>15000</v>
      </c>
      <c r="E24" t="s">
        <v>97</v>
      </c>
      <c r="F24">
        <v>4</v>
      </c>
    </row>
    <row r="25" spans="1:6" x14ac:dyDescent="0.3">
      <c r="A25">
        <v>106</v>
      </c>
      <c r="B25">
        <v>94</v>
      </c>
      <c r="C25" t="s">
        <v>48</v>
      </c>
      <c r="D25">
        <v>15000</v>
      </c>
      <c r="E25" t="s">
        <v>97</v>
      </c>
      <c r="F25">
        <v>3</v>
      </c>
    </row>
    <row r="26" spans="1:6" x14ac:dyDescent="0.3">
      <c r="A26">
        <v>122</v>
      </c>
      <c r="B26">
        <v>104</v>
      </c>
      <c r="C26" t="s">
        <v>525</v>
      </c>
      <c r="D26">
        <v>15000</v>
      </c>
      <c r="E26" t="s">
        <v>102</v>
      </c>
      <c r="F26">
        <v>4</v>
      </c>
    </row>
    <row r="27" spans="1:6" x14ac:dyDescent="0.3">
      <c r="A27">
        <v>123</v>
      </c>
      <c r="B27">
        <v>105</v>
      </c>
      <c r="C27" t="s">
        <v>38</v>
      </c>
      <c r="D27">
        <v>15000</v>
      </c>
      <c r="E27" t="s">
        <v>97</v>
      </c>
      <c r="F27">
        <v>3</v>
      </c>
    </row>
    <row r="28" spans="1:6" x14ac:dyDescent="0.3">
      <c r="A28">
        <v>126</v>
      </c>
      <c r="B28">
        <v>110</v>
      </c>
      <c r="C28" t="s">
        <v>526</v>
      </c>
      <c r="D28">
        <v>15000</v>
      </c>
      <c r="E28" t="s">
        <v>97</v>
      </c>
      <c r="F28">
        <v>3</v>
      </c>
    </row>
    <row r="29" spans="1:6" x14ac:dyDescent="0.3">
      <c r="A29">
        <v>127</v>
      </c>
      <c r="B29">
        <v>113</v>
      </c>
      <c r="C29" t="s">
        <v>38</v>
      </c>
      <c r="D29">
        <v>15000</v>
      </c>
      <c r="E29" t="s">
        <v>97</v>
      </c>
      <c r="F29">
        <v>3</v>
      </c>
    </row>
    <row r="30" spans="1:6" x14ac:dyDescent="0.3">
      <c r="A30">
        <v>136</v>
      </c>
      <c r="B30">
        <v>118</v>
      </c>
      <c r="C30" t="s">
        <v>38</v>
      </c>
      <c r="D30">
        <v>15000</v>
      </c>
      <c r="E30" t="s">
        <v>97</v>
      </c>
      <c r="F30">
        <v>3</v>
      </c>
    </row>
    <row r="31" spans="1:6" x14ac:dyDescent="0.3">
      <c r="A31">
        <v>137</v>
      </c>
      <c r="B31">
        <v>121</v>
      </c>
      <c r="C31" t="s">
        <v>54</v>
      </c>
      <c r="D31">
        <v>15000</v>
      </c>
      <c r="E31" t="s">
        <v>102</v>
      </c>
      <c r="F31">
        <v>3</v>
      </c>
    </row>
    <row r="32" spans="1:6" x14ac:dyDescent="0.3">
      <c r="A32">
        <v>139</v>
      </c>
      <c r="B32">
        <v>123</v>
      </c>
      <c r="C32" t="s">
        <v>38</v>
      </c>
      <c r="D32">
        <v>15000</v>
      </c>
      <c r="E32" t="s">
        <v>97</v>
      </c>
      <c r="F32">
        <v>4</v>
      </c>
    </row>
    <row r="33" spans="1:6" x14ac:dyDescent="0.3">
      <c r="A33">
        <v>148</v>
      </c>
      <c r="B33">
        <v>128</v>
      </c>
      <c r="C33" t="s">
        <v>525</v>
      </c>
      <c r="D33">
        <v>15000</v>
      </c>
      <c r="E33" t="s">
        <v>97</v>
      </c>
      <c r="F33">
        <v>7</v>
      </c>
    </row>
    <row r="34" spans="1:6" x14ac:dyDescent="0.3">
      <c r="A34">
        <v>150</v>
      </c>
      <c r="B34">
        <v>130</v>
      </c>
      <c r="C34" t="s">
        <v>38</v>
      </c>
      <c r="D34">
        <v>15000</v>
      </c>
      <c r="E34" t="s">
        <v>97</v>
      </c>
      <c r="F34">
        <v>3</v>
      </c>
    </row>
    <row r="35" spans="1:6" x14ac:dyDescent="0.3">
      <c r="A35">
        <v>152</v>
      </c>
      <c r="B35">
        <v>133</v>
      </c>
      <c r="C35" t="s">
        <v>54</v>
      </c>
      <c r="D35">
        <v>15000</v>
      </c>
      <c r="E35" t="s">
        <v>102</v>
      </c>
      <c r="F35">
        <v>4</v>
      </c>
    </row>
    <row r="36" spans="1:6" x14ac:dyDescent="0.3">
      <c r="A36">
        <v>153</v>
      </c>
      <c r="B36">
        <v>134</v>
      </c>
      <c r="C36" t="s">
        <v>527</v>
      </c>
      <c r="D36">
        <v>15000</v>
      </c>
      <c r="E36" t="s">
        <v>97</v>
      </c>
      <c r="F36">
        <v>3</v>
      </c>
    </row>
    <row r="37" spans="1:6" x14ac:dyDescent="0.3">
      <c r="A37">
        <v>154</v>
      </c>
      <c r="B37">
        <v>135</v>
      </c>
      <c r="C37" t="s">
        <v>38</v>
      </c>
      <c r="D37">
        <v>15000</v>
      </c>
      <c r="E37" t="s">
        <v>97</v>
      </c>
      <c r="F37">
        <v>3</v>
      </c>
    </row>
    <row r="38" spans="1:6" x14ac:dyDescent="0.3">
      <c r="A38">
        <v>162</v>
      </c>
      <c r="B38">
        <v>141</v>
      </c>
      <c r="C38" t="s">
        <v>38</v>
      </c>
      <c r="D38">
        <v>15000</v>
      </c>
      <c r="E38" t="s">
        <v>97</v>
      </c>
      <c r="F38">
        <v>4</v>
      </c>
    </row>
    <row r="39" spans="1:6" x14ac:dyDescent="0.3">
      <c r="A39">
        <v>168</v>
      </c>
      <c r="B39">
        <v>144</v>
      </c>
      <c r="C39" t="s">
        <v>54</v>
      </c>
      <c r="D39">
        <v>15000</v>
      </c>
      <c r="E39" t="s">
        <v>97</v>
      </c>
      <c r="F39">
        <v>4</v>
      </c>
    </row>
    <row r="40" spans="1:6" x14ac:dyDescent="0.3">
      <c r="A40">
        <v>170</v>
      </c>
      <c r="B40">
        <v>146</v>
      </c>
      <c r="C40" t="s">
        <v>520</v>
      </c>
      <c r="D40">
        <v>15000</v>
      </c>
      <c r="E40" t="s">
        <v>97</v>
      </c>
      <c r="F40">
        <v>3</v>
      </c>
    </row>
    <row r="41" spans="1:6" x14ac:dyDescent="0.3">
      <c r="A41">
        <v>172</v>
      </c>
      <c r="B41">
        <v>150</v>
      </c>
      <c r="C41" t="s">
        <v>527</v>
      </c>
      <c r="D41">
        <v>15000</v>
      </c>
      <c r="E41" t="s">
        <v>102</v>
      </c>
      <c r="F41">
        <v>3</v>
      </c>
    </row>
    <row r="42" spans="1:6" x14ac:dyDescent="0.3">
      <c r="A42">
        <v>177</v>
      </c>
      <c r="B42">
        <v>152</v>
      </c>
      <c r="C42" t="s">
        <v>38</v>
      </c>
      <c r="D42">
        <v>15000</v>
      </c>
      <c r="E42" t="s">
        <v>97</v>
      </c>
      <c r="F42">
        <v>3</v>
      </c>
    </row>
    <row r="43" spans="1:6" x14ac:dyDescent="0.3">
      <c r="A43">
        <v>183</v>
      </c>
      <c r="B43">
        <v>157</v>
      </c>
      <c r="C43" t="s">
        <v>525</v>
      </c>
      <c r="D43">
        <v>15000</v>
      </c>
      <c r="E43" t="s">
        <v>97</v>
      </c>
      <c r="F43">
        <v>3</v>
      </c>
    </row>
    <row r="44" spans="1:6" x14ac:dyDescent="0.3">
      <c r="A44">
        <v>186</v>
      </c>
      <c r="B44">
        <v>158</v>
      </c>
      <c r="C44" t="s">
        <v>38</v>
      </c>
      <c r="D44">
        <v>15000</v>
      </c>
      <c r="E44" t="s">
        <v>97</v>
      </c>
      <c r="F44">
        <v>4</v>
      </c>
    </row>
    <row r="45" spans="1:6" x14ac:dyDescent="0.3">
      <c r="A45">
        <v>190</v>
      </c>
      <c r="B45">
        <v>162</v>
      </c>
      <c r="C45" t="s">
        <v>527</v>
      </c>
      <c r="D45">
        <v>15000</v>
      </c>
      <c r="E45" t="s">
        <v>102</v>
      </c>
      <c r="F45">
        <v>3</v>
      </c>
    </row>
    <row r="46" spans="1:6" x14ac:dyDescent="0.3">
      <c r="A46">
        <v>191</v>
      </c>
      <c r="B46">
        <v>163</v>
      </c>
      <c r="C46" t="s">
        <v>528</v>
      </c>
      <c r="D46">
        <v>15000</v>
      </c>
      <c r="E46" t="s">
        <v>97</v>
      </c>
      <c r="F46">
        <v>3</v>
      </c>
    </row>
    <row r="47" spans="1:6" x14ac:dyDescent="0.3">
      <c r="A47">
        <v>194</v>
      </c>
      <c r="B47">
        <v>164</v>
      </c>
      <c r="C47" t="s">
        <v>520</v>
      </c>
      <c r="D47">
        <v>15000</v>
      </c>
      <c r="E47" t="s">
        <v>97</v>
      </c>
      <c r="F47">
        <v>5</v>
      </c>
    </row>
    <row r="48" spans="1:6" x14ac:dyDescent="0.3">
      <c r="A48">
        <v>198</v>
      </c>
      <c r="B48">
        <v>169</v>
      </c>
      <c r="C48" t="s">
        <v>528</v>
      </c>
      <c r="D48">
        <v>15000</v>
      </c>
      <c r="E48" t="s">
        <v>97</v>
      </c>
      <c r="F48">
        <v>3</v>
      </c>
    </row>
    <row r="49" spans="1:6" x14ac:dyDescent="0.3">
      <c r="A49">
        <v>199</v>
      </c>
      <c r="B49">
        <v>169</v>
      </c>
      <c r="C49" t="s">
        <v>520</v>
      </c>
      <c r="D49">
        <v>15000</v>
      </c>
      <c r="E49" t="s">
        <v>97</v>
      </c>
      <c r="F49">
        <v>4</v>
      </c>
    </row>
    <row r="50" spans="1:6" x14ac:dyDescent="0.3">
      <c r="A50">
        <v>203</v>
      </c>
      <c r="B50">
        <v>174</v>
      </c>
      <c r="C50" t="s">
        <v>59</v>
      </c>
      <c r="D50">
        <v>15000</v>
      </c>
      <c r="E50" t="s">
        <v>102</v>
      </c>
      <c r="F50">
        <v>3</v>
      </c>
    </row>
    <row r="51" spans="1:6" x14ac:dyDescent="0.3">
      <c r="A51">
        <v>204</v>
      </c>
      <c r="B51">
        <v>175</v>
      </c>
      <c r="C51" t="s">
        <v>525</v>
      </c>
      <c r="D51">
        <v>15000</v>
      </c>
      <c r="E51" t="s">
        <v>97</v>
      </c>
      <c r="F51">
        <v>3</v>
      </c>
    </row>
    <row r="52" spans="1:6" x14ac:dyDescent="0.3">
      <c r="A52">
        <v>205</v>
      </c>
      <c r="B52">
        <v>176</v>
      </c>
      <c r="C52" t="s">
        <v>38</v>
      </c>
      <c r="D52">
        <v>15000</v>
      </c>
      <c r="E52" t="s">
        <v>97</v>
      </c>
      <c r="F52">
        <v>3</v>
      </c>
    </row>
    <row r="53" spans="1:6" x14ac:dyDescent="0.3">
      <c r="A53">
        <v>211</v>
      </c>
      <c r="B53">
        <v>180</v>
      </c>
      <c r="C53" t="s">
        <v>54</v>
      </c>
      <c r="D53">
        <v>15000</v>
      </c>
      <c r="E53" t="s">
        <v>97</v>
      </c>
      <c r="F53">
        <v>4</v>
      </c>
    </row>
    <row r="54" spans="1:6" x14ac:dyDescent="0.3">
      <c r="A54">
        <v>212</v>
      </c>
      <c r="B54">
        <v>181</v>
      </c>
      <c r="C54" t="s">
        <v>526</v>
      </c>
      <c r="D54">
        <v>15000</v>
      </c>
      <c r="E54" t="s">
        <v>102</v>
      </c>
      <c r="F54">
        <v>3</v>
      </c>
    </row>
    <row r="55" spans="1:6" x14ac:dyDescent="0.3">
      <c r="A55">
        <v>213</v>
      </c>
      <c r="B55">
        <v>182</v>
      </c>
      <c r="C55" t="s">
        <v>38</v>
      </c>
      <c r="D55">
        <v>15000</v>
      </c>
      <c r="E55" t="s">
        <v>97</v>
      </c>
      <c r="F55">
        <v>3</v>
      </c>
    </row>
    <row r="56" spans="1:6" x14ac:dyDescent="0.3">
      <c r="A56">
        <v>216</v>
      </c>
      <c r="B56">
        <v>186</v>
      </c>
      <c r="C56" t="s">
        <v>59</v>
      </c>
      <c r="D56">
        <v>15000</v>
      </c>
      <c r="E56" t="s">
        <v>102</v>
      </c>
      <c r="F56">
        <v>3</v>
      </c>
    </row>
    <row r="57" spans="1:6" x14ac:dyDescent="0.3">
      <c r="A57">
        <v>218</v>
      </c>
      <c r="B57">
        <v>187</v>
      </c>
      <c r="C57" t="s">
        <v>525</v>
      </c>
      <c r="D57">
        <v>15000</v>
      </c>
      <c r="E57" t="s">
        <v>97</v>
      </c>
      <c r="F57">
        <v>4</v>
      </c>
    </row>
    <row r="58" spans="1:6" x14ac:dyDescent="0.3">
      <c r="A58">
        <v>219</v>
      </c>
      <c r="B58">
        <v>187</v>
      </c>
      <c r="C58" t="s">
        <v>520</v>
      </c>
      <c r="D58">
        <v>15000</v>
      </c>
      <c r="E58" t="s">
        <v>97</v>
      </c>
      <c r="F58">
        <v>5</v>
      </c>
    </row>
    <row r="59" spans="1:6" x14ac:dyDescent="0.3">
      <c r="A59">
        <v>222</v>
      </c>
      <c r="B59">
        <v>189</v>
      </c>
      <c r="C59" t="s">
        <v>38</v>
      </c>
      <c r="D59">
        <v>15000</v>
      </c>
      <c r="E59" t="s">
        <v>97</v>
      </c>
      <c r="F59">
        <v>3</v>
      </c>
    </row>
    <row r="60" spans="1:6" x14ac:dyDescent="0.3">
      <c r="A60">
        <v>225</v>
      </c>
      <c r="B60">
        <v>192</v>
      </c>
      <c r="C60" t="s">
        <v>529</v>
      </c>
      <c r="D60">
        <v>15000</v>
      </c>
      <c r="E60" t="s">
        <v>102</v>
      </c>
      <c r="F60">
        <v>3</v>
      </c>
    </row>
    <row r="61" spans="1:6" x14ac:dyDescent="0.3">
      <c r="A61">
        <v>228</v>
      </c>
      <c r="B61">
        <v>193</v>
      </c>
      <c r="C61" t="s">
        <v>38</v>
      </c>
      <c r="D61">
        <v>15000</v>
      </c>
      <c r="E61" t="s">
        <v>97</v>
      </c>
      <c r="F61">
        <v>5</v>
      </c>
    </row>
    <row r="62" spans="1:6" x14ac:dyDescent="0.3">
      <c r="A62">
        <v>231</v>
      </c>
      <c r="B62">
        <v>198</v>
      </c>
      <c r="C62" t="s">
        <v>54</v>
      </c>
      <c r="D62">
        <v>15000</v>
      </c>
      <c r="E62" t="s">
        <v>97</v>
      </c>
      <c r="F62">
        <v>5</v>
      </c>
    </row>
    <row r="63" spans="1:6" x14ac:dyDescent="0.3">
      <c r="A63">
        <v>232</v>
      </c>
      <c r="B63">
        <v>199</v>
      </c>
      <c r="C63" t="s">
        <v>525</v>
      </c>
      <c r="D63">
        <v>15000</v>
      </c>
      <c r="E63" t="s">
        <v>97</v>
      </c>
      <c r="F63">
        <v>3</v>
      </c>
    </row>
    <row r="64" spans="1:6" x14ac:dyDescent="0.3">
      <c r="A64">
        <v>236</v>
      </c>
      <c r="B64">
        <v>200</v>
      </c>
      <c r="C64" t="s">
        <v>38</v>
      </c>
      <c r="D64">
        <v>15000</v>
      </c>
      <c r="E64" t="s">
        <v>97</v>
      </c>
      <c r="F64">
        <v>6</v>
      </c>
    </row>
    <row r="65" spans="1:6" x14ac:dyDescent="0.3">
      <c r="A65">
        <v>240</v>
      </c>
      <c r="B65">
        <v>204</v>
      </c>
      <c r="C65" t="s">
        <v>54</v>
      </c>
      <c r="D65">
        <v>15000</v>
      </c>
      <c r="E65" t="s">
        <v>97</v>
      </c>
      <c r="F65">
        <v>3</v>
      </c>
    </row>
    <row r="66" spans="1:6" x14ac:dyDescent="0.3">
      <c r="A66">
        <v>241</v>
      </c>
      <c r="B66">
        <v>205</v>
      </c>
      <c r="C66" t="s">
        <v>526</v>
      </c>
      <c r="D66">
        <v>15000</v>
      </c>
      <c r="E66" t="s">
        <v>97</v>
      </c>
      <c r="F66">
        <v>3</v>
      </c>
    </row>
    <row r="67" spans="1:6" x14ac:dyDescent="0.3">
      <c r="A67">
        <v>245</v>
      </c>
      <c r="B67">
        <v>206</v>
      </c>
      <c r="C67" t="s">
        <v>48</v>
      </c>
      <c r="D67">
        <v>15000</v>
      </c>
      <c r="E67" t="s">
        <v>97</v>
      </c>
      <c r="F67">
        <v>4</v>
      </c>
    </row>
    <row r="68" spans="1:6" x14ac:dyDescent="0.3">
      <c r="A68">
        <v>247</v>
      </c>
      <c r="B68">
        <v>212</v>
      </c>
      <c r="C68" t="s">
        <v>48</v>
      </c>
      <c r="D68">
        <v>15000</v>
      </c>
      <c r="E68" t="s">
        <v>97</v>
      </c>
      <c r="F68">
        <v>3</v>
      </c>
    </row>
    <row r="69" spans="1:6" x14ac:dyDescent="0.3">
      <c r="A69">
        <v>250</v>
      </c>
      <c r="B69">
        <v>217</v>
      </c>
      <c r="C69" t="s">
        <v>528</v>
      </c>
      <c r="D69">
        <v>15000</v>
      </c>
      <c r="E69" t="s">
        <v>97</v>
      </c>
      <c r="F69">
        <v>3</v>
      </c>
    </row>
    <row r="70" spans="1:6" x14ac:dyDescent="0.3">
      <c r="A70">
        <v>252</v>
      </c>
      <c r="B70">
        <v>218</v>
      </c>
      <c r="C70" t="s">
        <v>530</v>
      </c>
      <c r="D70">
        <v>15000</v>
      </c>
      <c r="E70" t="s">
        <v>97</v>
      </c>
      <c r="F70">
        <v>3</v>
      </c>
    </row>
    <row r="71" spans="1:6" x14ac:dyDescent="0.3">
      <c r="A71">
        <v>257</v>
      </c>
      <c r="B71">
        <v>222</v>
      </c>
      <c r="C71" t="s">
        <v>59</v>
      </c>
      <c r="D71">
        <v>15000</v>
      </c>
      <c r="E71" t="s">
        <v>102</v>
      </c>
      <c r="F71">
        <v>4</v>
      </c>
    </row>
    <row r="72" spans="1:6" x14ac:dyDescent="0.3">
      <c r="A72">
        <v>261</v>
      </c>
      <c r="B72">
        <v>224</v>
      </c>
      <c r="C72" t="s">
        <v>38</v>
      </c>
      <c r="D72">
        <v>15000</v>
      </c>
      <c r="E72" t="s">
        <v>97</v>
      </c>
      <c r="F72">
        <v>4</v>
      </c>
    </row>
    <row r="73" spans="1:6" x14ac:dyDescent="0.3">
      <c r="A73">
        <v>265</v>
      </c>
      <c r="B73">
        <v>230</v>
      </c>
      <c r="C73" t="s">
        <v>38</v>
      </c>
      <c r="D73">
        <v>15000</v>
      </c>
      <c r="E73" t="s">
        <v>97</v>
      </c>
      <c r="F73">
        <v>3</v>
      </c>
    </row>
    <row r="74" spans="1:6" x14ac:dyDescent="0.3">
      <c r="A74">
        <v>279</v>
      </c>
      <c r="B74">
        <v>236</v>
      </c>
      <c r="C74" t="s">
        <v>48</v>
      </c>
      <c r="D74">
        <v>15000</v>
      </c>
      <c r="E74" t="s">
        <v>97</v>
      </c>
      <c r="F74">
        <v>4</v>
      </c>
    </row>
    <row r="75" spans="1:6" x14ac:dyDescent="0.3">
      <c r="A75">
        <v>283</v>
      </c>
      <c r="B75">
        <v>242</v>
      </c>
      <c r="C75" t="s">
        <v>38</v>
      </c>
      <c r="D75">
        <v>15000</v>
      </c>
      <c r="E75" t="s">
        <v>97</v>
      </c>
      <c r="F75">
        <v>3</v>
      </c>
    </row>
    <row r="76" spans="1:6" x14ac:dyDescent="0.3">
      <c r="A76">
        <v>294</v>
      </c>
      <c r="B76">
        <v>255</v>
      </c>
      <c r="C76" t="s">
        <v>38</v>
      </c>
      <c r="D76">
        <v>15000</v>
      </c>
      <c r="E76" t="s">
        <v>97</v>
      </c>
      <c r="F76">
        <v>3</v>
      </c>
    </row>
    <row r="77" spans="1:6" x14ac:dyDescent="0.3">
      <c r="A77">
        <v>297</v>
      </c>
      <c r="B77">
        <v>257</v>
      </c>
      <c r="C77" t="s">
        <v>54</v>
      </c>
      <c r="D77">
        <v>15000</v>
      </c>
      <c r="E77" t="s">
        <v>97</v>
      </c>
      <c r="F77">
        <v>3</v>
      </c>
    </row>
    <row r="78" spans="1:6" x14ac:dyDescent="0.3">
      <c r="A78">
        <v>306</v>
      </c>
      <c r="B78">
        <v>269</v>
      </c>
      <c r="C78" t="s">
        <v>59</v>
      </c>
      <c r="D78">
        <v>15000</v>
      </c>
      <c r="E78" t="s">
        <v>97</v>
      </c>
      <c r="F78">
        <v>4</v>
      </c>
    </row>
    <row r="79" spans="1:6" x14ac:dyDescent="0.3">
      <c r="A79">
        <v>312</v>
      </c>
      <c r="B79">
        <v>275</v>
      </c>
      <c r="C79" t="s">
        <v>54</v>
      </c>
      <c r="D79">
        <v>15000</v>
      </c>
      <c r="E79" t="s">
        <v>97</v>
      </c>
      <c r="F79">
        <v>5</v>
      </c>
    </row>
    <row r="80" spans="1:6" x14ac:dyDescent="0.3">
      <c r="A80">
        <v>318</v>
      </c>
      <c r="B80">
        <v>280</v>
      </c>
      <c r="C80" t="s">
        <v>54</v>
      </c>
      <c r="D80">
        <v>15000</v>
      </c>
      <c r="E80" t="s">
        <v>97</v>
      </c>
      <c r="F80">
        <v>3</v>
      </c>
    </row>
    <row r="81" spans="1:6" x14ac:dyDescent="0.3">
      <c r="A81">
        <v>326</v>
      </c>
      <c r="B81">
        <v>286</v>
      </c>
      <c r="C81" t="s">
        <v>59</v>
      </c>
      <c r="D81">
        <v>15000</v>
      </c>
      <c r="E81" t="s">
        <v>102</v>
      </c>
      <c r="F81">
        <v>4</v>
      </c>
    </row>
    <row r="82" spans="1:6" x14ac:dyDescent="0.3">
      <c r="A82">
        <v>333</v>
      </c>
      <c r="B82">
        <v>292</v>
      </c>
      <c r="C82" t="s">
        <v>54</v>
      </c>
      <c r="D82">
        <v>15000</v>
      </c>
      <c r="E82" t="s">
        <v>97</v>
      </c>
      <c r="F82">
        <v>4</v>
      </c>
    </row>
    <row r="83" spans="1:6" x14ac:dyDescent="0.3">
      <c r="A83">
        <v>338</v>
      </c>
      <c r="B83">
        <v>298</v>
      </c>
      <c r="C83" t="s">
        <v>531</v>
      </c>
      <c r="D83">
        <v>15000</v>
      </c>
      <c r="E83" t="s">
        <v>102</v>
      </c>
      <c r="F83">
        <v>4</v>
      </c>
    </row>
    <row r="84" spans="1:6" x14ac:dyDescent="0.3">
      <c r="A84">
        <v>3</v>
      </c>
      <c r="B84">
        <v>2</v>
      </c>
      <c r="C84" t="s">
        <v>26</v>
      </c>
      <c r="D84">
        <v>41588</v>
      </c>
      <c r="E84" t="s">
        <v>97</v>
      </c>
      <c r="F84">
        <v>5</v>
      </c>
    </row>
    <row r="85" spans="1:6" x14ac:dyDescent="0.3">
      <c r="A85">
        <v>4</v>
      </c>
      <c r="B85">
        <v>2</v>
      </c>
      <c r="C85" t="s">
        <v>532</v>
      </c>
      <c r="D85">
        <v>2700</v>
      </c>
      <c r="E85" t="s">
        <v>102</v>
      </c>
      <c r="F85">
        <v>6</v>
      </c>
    </row>
    <row r="86" spans="1:6" x14ac:dyDescent="0.3">
      <c r="A86">
        <v>5</v>
      </c>
      <c r="B86">
        <v>2</v>
      </c>
      <c r="C86" t="s">
        <v>27</v>
      </c>
      <c r="D86">
        <v>36000</v>
      </c>
      <c r="E86" t="s">
        <v>97</v>
      </c>
      <c r="F86">
        <v>7</v>
      </c>
    </row>
    <row r="87" spans="1:6" x14ac:dyDescent="0.3">
      <c r="A87">
        <v>16</v>
      </c>
      <c r="B87">
        <v>12</v>
      </c>
      <c r="C87" t="s">
        <v>533</v>
      </c>
      <c r="D87">
        <v>64000</v>
      </c>
      <c r="E87" t="s">
        <v>97</v>
      </c>
      <c r="F87">
        <v>5</v>
      </c>
    </row>
    <row r="88" spans="1:6" x14ac:dyDescent="0.3">
      <c r="A88">
        <v>49</v>
      </c>
      <c r="B88">
        <v>42</v>
      </c>
      <c r="C88" t="s">
        <v>439</v>
      </c>
      <c r="D88">
        <v>3000</v>
      </c>
      <c r="E88" t="s">
        <v>102</v>
      </c>
      <c r="F88">
        <v>5</v>
      </c>
    </row>
    <row r="89" spans="1:6" x14ac:dyDescent="0.3">
      <c r="A89">
        <v>50</v>
      </c>
      <c r="B89">
        <v>42</v>
      </c>
      <c r="C89" t="s">
        <v>534</v>
      </c>
      <c r="D89">
        <v>76533</v>
      </c>
      <c r="E89" t="s">
        <v>97</v>
      </c>
      <c r="F89">
        <v>6</v>
      </c>
    </row>
    <row r="90" spans="1:6" x14ac:dyDescent="0.3">
      <c r="A90">
        <v>51</v>
      </c>
      <c r="B90">
        <v>42</v>
      </c>
      <c r="C90" t="s">
        <v>535</v>
      </c>
      <c r="D90">
        <v>98500</v>
      </c>
      <c r="E90" t="s">
        <v>97</v>
      </c>
      <c r="F90">
        <v>7</v>
      </c>
    </row>
    <row r="91" spans="1:6" x14ac:dyDescent="0.3">
      <c r="A91">
        <v>61</v>
      </c>
      <c r="B91">
        <v>51</v>
      </c>
      <c r="C91" t="s">
        <v>536</v>
      </c>
      <c r="D91">
        <v>5400</v>
      </c>
      <c r="E91" t="s">
        <v>102</v>
      </c>
      <c r="F91">
        <v>5</v>
      </c>
    </row>
    <row r="92" spans="1:6" x14ac:dyDescent="0.3">
      <c r="A92">
        <v>62</v>
      </c>
      <c r="B92">
        <v>51</v>
      </c>
      <c r="C92" t="s">
        <v>537</v>
      </c>
      <c r="D92">
        <v>10000</v>
      </c>
      <c r="E92" t="s">
        <v>97</v>
      </c>
      <c r="F92">
        <v>6</v>
      </c>
    </row>
    <row r="93" spans="1:6" x14ac:dyDescent="0.3">
      <c r="A93">
        <v>63</v>
      </c>
      <c r="B93">
        <v>51</v>
      </c>
      <c r="C93" t="s">
        <v>538</v>
      </c>
      <c r="D93">
        <v>100000</v>
      </c>
      <c r="E93" t="s">
        <v>97</v>
      </c>
      <c r="F93">
        <v>7</v>
      </c>
    </row>
    <row r="94" spans="1:6" x14ac:dyDescent="0.3">
      <c r="A94">
        <v>74</v>
      </c>
      <c r="B94">
        <v>59</v>
      </c>
      <c r="C94" t="s">
        <v>539</v>
      </c>
      <c r="D94">
        <v>36700</v>
      </c>
      <c r="E94" t="s">
        <v>97</v>
      </c>
      <c r="F94">
        <v>5</v>
      </c>
    </row>
    <row r="95" spans="1:6" x14ac:dyDescent="0.3">
      <c r="A95">
        <v>110</v>
      </c>
      <c r="B95">
        <v>96</v>
      </c>
      <c r="C95" t="s">
        <v>35</v>
      </c>
      <c r="D95">
        <v>22000</v>
      </c>
      <c r="E95" t="s">
        <v>97</v>
      </c>
      <c r="F95">
        <v>5</v>
      </c>
    </row>
    <row r="96" spans="1:6" x14ac:dyDescent="0.3">
      <c r="A96">
        <v>111</v>
      </c>
      <c r="B96">
        <v>96</v>
      </c>
      <c r="C96" t="s">
        <v>540</v>
      </c>
      <c r="D96">
        <v>34388</v>
      </c>
      <c r="E96" t="s">
        <v>97</v>
      </c>
      <c r="F96">
        <v>6</v>
      </c>
    </row>
    <row r="97" spans="1:6" x14ac:dyDescent="0.3">
      <c r="A97">
        <v>114</v>
      </c>
      <c r="B97">
        <v>97</v>
      </c>
      <c r="C97" t="s">
        <v>541</v>
      </c>
      <c r="D97">
        <v>21900</v>
      </c>
      <c r="E97" t="s">
        <v>97</v>
      </c>
      <c r="F97">
        <v>5</v>
      </c>
    </row>
    <row r="98" spans="1:6" x14ac:dyDescent="0.3">
      <c r="A98">
        <v>130</v>
      </c>
      <c r="B98">
        <v>114</v>
      </c>
      <c r="C98" t="s">
        <v>542</v>
      </c>
      <c r="D98">
        <v>90000</v>
      </c>
      <c r="E98" t="s">
        <v>97</v>
      </c>
      <c r="F98">
        <v>5</v>
      </c>
    </row>
    <row r="99" spans="1:6" x14ac:dyDescent="0.3">
      <c r="A99">
        <v>131</v>
      </c>
      <c r="B99">
        <v>114</v>
      </c>
      <c r="C99" t="s">
        <v>42</v>
      </c>
      <c r="D99">
        <v>44200</v>
      </c>
      <c r="E99" t="s">
        <v>97</v>
      </c>
      <c r="F99">
        <v>6</v>
      </c>
    </row>
    <row r="100" spans="1:6" x14ac:dyDescent="0.3">
      <c r="A100">
        <v>132</v>
      </c>
      <c r="B100">
        <v>114</v>
      </c>
      <c r="C100" t="s">
        <v>27</v>
      </c>
      <c r="D100">
        <v>44000</v>
      </c>
      <c r="E100" t="s">
        <v>97</v>
      </c>
      <c r="F100">
        <v>7</v>
      </c>
    </row>
    <row r="101" spans="1:6" x14ac:dyDescent="0.3">
      <c r="A101">
        <v>140</v>
      </c>
      <c r="B101">
        <v>123</v>
      </c>
      <c r="C101" t="s">
        <v>543</v>
      </c>
      <c r="D101">
        <v>215000</v>
      </c>
      <c r="E101" t="s">
        <v>97</v>
      </c>
      <c r="F101">
        <v>5</v>
      </c>
    </row>
    <row r="102" spans="1:6" x14ac:dyDescent="0.3">
      <c r="A102">
        <v>146</v>
      </c>
      <c r="B102">
        <v>128</v>
      </c>
      <c r="C102" t="s">
        <v>544</v>
      </c>
      <c r="D102">
        <v>285000</v>
      </c>
      <c r="E102" t="s">
        <v>97</v>
      </c>
      <c r="F102">
        <v>5</v>
      </c>
    </row>
    <row r="103" spans="1:6" x14ac:dyDescent="0.3">
      <c r="A103">
        <v>147</v>
      </c>
      <c r="B103">
        <v>128</v>
      </c>
      <c r="C103" t="s">
        <v>545</v>
      </c>
      <c r="D103">
        <v>9500</v>
      </c>
      <c r="E103" t="s">
        <v>102</v>
      </c>
      <c r="F103">
        <v>6</v>
      </c>
    </row>
    <row r="104" spans="1:6" x14ac:dyDescent="0.3">
      <c r="A104">
        <v>160</v>
      </c>
      <c r="B104">
        <v>137</v>
      </c>
      <c r="C104" t="s">
        <v>546</v>
      </c>
      <c r="D104">
        <v>145000</v>
      </c>
      <c r="E104" t="s">
        <v>97</v>
      </c>
      <c r="F104">
        <v>5</v>
      </c>
    </row>
    <row r="105" spans="1:6" x14ac:dyDescent="0.3">
      <c r="A105">
        <v>165</v>
      </c>
      <c r="B105">
        <v>142</v>
      </c>
      <c r="C105" t="s">
        <v>547</v>
      </c>
      <c r="D105">
        <v>50000</v>
      </c>
      <c r="E105" t="s">
        <v>97</v>
      </c>
      <c r="F105">
        <v>5</v>
      </c>
    </row>
    <row r="106" spans="1:6" x14ac:dyDescent="0.3">
      <c r="A106">
        <v>166</v>
      </c>
      <c r="B106">
        <v>142</v>
      </c>
      <c r="C106" t="s">
        <v>57</v>
      </c>
      <c r="D106">
        <v>6000</v>
      </c>
      <c r="E106" t="s">
        <v>102</v>
      </c>
      <c r="F106">
        <v>6</v>
      </c>
    </row>
    <row r="107" spans="1:6" x14ac:dyDescent="0.3">
      <c r="A107">
        <v>175</v>
      </c>
      <c r="B107">
        <v>151</v>
      </c>
      <c r="C107" t="s">
        <v>34</v>
      </c>
      <c r="D107">
        <v>162000</v>
      </c>
      <c r="E107" t="s">
        <v>97</v>
      </c>
      <c r="F107">
        <v>5</v>
      </c>
    </row>
    <row r="108" spans="1:6" x14ac:dyDescent="0.3">
      <c r="A108">
        <v>176</v>
      </c>
      <c r="B108">
        <v>151</v>
      </c>
      <c r="C108" t="s">
        <v>43</v>
      </c>
      <c r="D108">
        <v>12000</v>
      </c>
      <c r="E108" t="s">
        <v>102</v>
      </c>
      <c r="F108">
        <v>6</v>
      </c>
    </row>
    <row r="109" spans="1:6" x14ac:dyDescent="0.3">
      <c r="A109">
        <v>187</v>
      </c>
      <c r="B109">
        <v>158</v>
      </c>
      <c r="C109" t="s">
        <v>167</v>
      </c>
      <c r="D109">
        <v>400000</v>
      </c>
      <c r="E109" t="s">
        <v>97</v>
      </c>
      <c r="F109">
        <v>5</v>
      </c>
    </row>
    <row r="110" spans="1:6" x14ac:dyDescent="0.3">
      <c r="A110">
        <v>195</v>
      </c>
      <c r="B110">
        <v>164</v>
      </c>
      <c r="C110" t="s">
        <v>541</v>
      </c>
      <c r="D110">
        <v>23100</v>
      </c>
      <c r="E110" t="s">
        <v>97</v>
      </c>
      <c r="F110">
        <v>6</v>
      </c>
    </row>
    <row r="111" spans="1:6" x14ac:dyDescent="0.3">
      <c r="A111">
        <v>196</v>
      </c>
      <c r="B111">
        <v>164</v>
      </c>
      <c r="C111" t="s">
        <v>548</v>
      </c>
      <c r="D111">
        <v>68969</v>
      </c>
      <c r="E111" t="s">
        <v>97</v>
      </c>
      <c r="F111">
        <v>7</v>
      </c>
    </row>
    <row r="112" spans="1:6" x14ac:dyDescent="0.3">
      <c r="A112">
        <v>200</v>
      </c>
      <c r="B112">
        <v>169</v>
      </c>
      <c r="C112" t="s">
        <v>45</v>
      </c>
      <c r="D112">
        <v>5750</v>
      </c>
      <c r="E112" t="s">
        <v>102</v>
      </c>
      <c r="F112">
        <v>5</v>
      </c>
    </row>
    <row r="113" spans="1:6" x14ac:dyDescent="0.3">
      <c r="A113">
        <v>208</v>
      </c>
      <c r="B113">
        <v>177</v>
      </c>
      <c r="C113" t="s">
        <v>39</v>
      </c>
      <c r="D113">
        <v>48505</v>
      </c>
      <c r="E113" t="s">
        <v>97</v>
      </c>
      <c r="F113">
        <v>5</v>
      </c>
    </row>
    <row r="114" spans="1:6" x14ac:dyDescent="0.3">
      <c r="A114">
        <v>235</v>
      </c>
      <c r="B114">
        <v>200</v>
      </c>
      <c r="C114" t="s">
        <v>533</v>
      </c>
      <c r="D114">
        <v>137400</v>
      </c>
      <c r="E114" t="s">
        <v>97</v>
      </c>
      <c r="F114">
        <v>5</v>
      </c>
    </row>
    <row r="115" spans="1:6" x14ac:dyDescent="0.3">
      <c r="A115">
        <v>237</v>
      </c>
      <c r="B115">
        <v>200</v>
      </c>
      <c r="C115" t="s">
        <v>549</v>
      </c>
      <c r="D115">
        <v>100000</v>
      </c>
      <c r="E115" t="s">
        <v>97</v>
      </c>
      <c r="F115">
        <v>7</v>
      </c>
    </row>
    <row r="116" spans="1:6" x14ac:dyDescent="0.3">
      <c r="A116">
        <v>243</v>
      </c>
      <c r="B116">
        <v>205</v>
      </c>
      <c r="C116" t="s">
        <v>550</v>
      </c>
      <c r="D116">
        <v>355250</v>
      </c>
      <c r="E116" t="s">
        <v>97</v>
      </c>
      <c r="F116">
        <v>5</v>
      </c>
    </row>
    <row r="117" spans="1:6" x14ac:dyDescent="0.3">
      <c r="A117">
        <v>246</v>
      </c>
      <c r="B117">
        <v>206</v>
      </c>
      <c r="C117" t="s">
        <v>27</v>
      </c>
      <c r="D117">
        <v>60000</v>
      </c>
      <c r="E117" t="s">
        <v>97</v>
      </c>
      <c r="F117">
        <v>5</v>
      </c>
    </row>
    <row r="118" spans="1:6" x14ac:dyDescent="0.3">
      <c r="A118">
        <v>267</v>
      </c>
      <c r="B118">
        <v>230</v>
      </c>
      <c r="C118" t="s">
        <v>551</v>
      </c>
      <c r="D118">
        <v>43888</v>
      </c>
      <c r="E118" t="s">
        <v>97</v>
      </c>
      <c r="F118">
        <v>5</v>
      </c>
    </row>
    <row r="119" spans="1:6" x14ac:dyDescent="0.3">
      <c r="A119">
        <v>268</v>
      </c>
      <c r="B119">
        <v>230</v>
      </c>
      <c r="C119" t="s">
        <v>61</v>
      </c>
      <c r="D119">
        <v>66360</v>
      </c>
      <c r="E119" t="s">
        <v>97</v>
      </c>
      <c r="F119">
        <v>6</v>
      </c>
    </row>
    <row r="120" spans="1:6" x14ac:dyDescent="0.3">
      <c r="A120">
        <v>269</v>
      </c>
      <c r="B120">
        <v>230</v>
      </c>
      <c r="C120" t="s">
        <v>39</v>
      </c>
      <c r="D120">
        <v>49210</v>
      </c>
      <c r="E120" t="s">
        <v>97</v>
      </c>
      <c r="F120">
        <v>7</v>
      </c>
    </row>
    <row r="121" spans="1:6" x14ac:dyDescent="0.3">
      <c r="A121">
        <v>270</v>
      </c>
      <c r="B121">
        <v>230</v>
      </c>
      <c r="C121" t="s">
        <v>552</v>
      </c>
      <c r="D121">
        <v>66000</v>
      </c>
      <c r="E121" t="s">
        <v>97</v>
      </c>
      <c r="F121">
        <v>8</v>
      </c>
    </row>
    <row r="122" spans="1:6" x14ac:dyDescent="0.3">
      <c r="A122">
        <v>274</v>
      </c>
      <c r="B122">
        <v>234</v>
      </c>
      <c r="C122" t="s">
        <v>60</v>
      </c>
      <c r="D122">
        <v>6500</v>
      </c>
      <c r="E122" t="s">
        <v>97</v>
      </c>
      <c r="F122">
        <v>5</v>
      </c>
    </row>
    <row r="123" spans="1:6" x14ac:dyDescent="0.3">
      <c r="A123">
        <v>275</v>
      </c>
      <c r="B123">
        <v>234</v>
      </c>
      <c r="C123" t="s">
        <v>43</v>
      </c>
      <c r="D123">
        <v>15800</v>
      </c>
      <c r="E123" t="s">
        <v>97</v>
      </c>
      <c r="F123">
        <v>6</v>
      </c>
    </row>
    <row r="124" spans="1:6" x14ac:dyDescent="0.3">
      <c r="A124">
        <v>276</v>
      </c>
      <c r="B124">
        <v>234</v>
      </c>
      <c r="C124" t="s">
        <v>27</v>
      </c>
      <c r="D124">
        <v>60000</v>
      </c>
      <c r="E124" t="s">
        <v>97</v>
      </c>
      <c r="F124">
        <v>7</v>
      </c>
    </row>
    <row r="125" spans="1:6" x14ac:dyDescent="0.3">
      <c r="A125">
        <v>280</v>
      </c>
      <c r="B125">
        <v>236</v>
      </c>
      <c r="C125" t="s">
        <v>65</v>
      </c>
      <c r="D125">
        <v>10000</v>
      </c>
      <c r="E125" t="s">
        <v>102</v>
      </c>
      <c r="F125">
        <v>5</v>
      </c>
    </row>
    <row r="126" spans="1:6" x14ac:dyDescent="0.3">
      <c r="A126">
        <v>286</v>
      </c>
      <c r="B126">
        <v>244</v>
      </c>
      <c r="C126" t="s">
        <v>42</v>
      </c>
      <c r="D126">
        <v>42300</v>
      </c>
      <c r="E126" t="s">
        <v>97</v>
      </c>
      <c r="F126">
        <v>5</v>
      </c>
    </row>
    <row r="127" spans="1:6" x14ac:dyDescent="0.3">
      <c r="A127">
        <v>290</v>
      </c>
      <c r="B127">
        <v>247</v>
      </c>
      <c r="C127" t="s">
        <v>72</v>
      </c>
      <c r="D127">
        <v>10000</v>
      </c>
      <c r="E127" t="s">
        <v>102</v>
      </c>
      <c r="F127">
        <v>5</v>
      </c>
    </row>
    <row r="128" spans="1:6" x14ac:dyDescent="0.3">
      <c r="A128">
        <v>291</v>
      </c>
      <c r="B128">
        <v>247</v>
      </c>
      <c r="C128" t="s">
        <v>34</v>
      </c>
      <c r="D128">
        <v>124000</v>
      </c>
      <c r="E128" t="s">
        <v>97</v>
      </c>
      <c r="F128">
        <v>6</v>
      </c>
    </row>
    <row r="129" spans="1:6" x14ac:dyDescent="0.3">
      <c r="A129">
        <v>296</v>
      </c>
      <c r="B129">
        <v>255</v>
      </c>
      <c r="C129" t="s">
        <v>39</v>
      </c>
      <c r="D129">
        <v>44035</v>
      </c>
      <c r="E129" t="s">
        <v>97</v>
      </c>
      <c r="F129">
        <v>5</v>
      </c>
    </row>
    <row r="130" spans="1:6" x14ac:dyDescent="0.3">
      <c r="A130">
        <v>303</v>
      </c>
      <c r="B130">
        <v>263</v>
      </c>
      <c r="C130" t="s">
        <v>27</v>
      </c>
      <c r="D130">
        <v>60000</v>
      </c>
      <c r="E130" t="s">
        <v>97</v>
      </c>
      <c r="F130">
        <v>5</v>
      </c>
    </row>
    <row r="131" spans="1:6" x14ac:dyDescent="0.3">
      <c r="A131">
        <v>321</v>
      </c>
      <c r="B131">
        <v>282</v>
      </c>
      <c r="C131" t="s">
        <v>38</v>
      </c>
      <c r="D131">
        <v>20000</v>
      </c>
      <c r="E131" t="s">
        <v>97</v>
      </c>
      <c r="F131">
        <v>5</v>
      </c>
    </row>
    <row r="132" spans="1:6" x14ac:dyDescent="0.3">
      <c r="A132">
        <v>341</v>
      </c>
      <c r="B132">
        <v>299</v>
      </c>
      <c r="C132" t="s">
        <v>553</v>
      </c>
      <c r="D132">
        <v>60000</v>
      </c>
      <c r="E132" t="s">
        <v>97</v>
      </c>
      <c r="F132">
        <v>5</v>
      </c>
    </row>
    <row r="133" spans="1:6" x14ac:dyDescent="0.3">
      <c r="A133">
        <v>342</v>
      </c>
      <c r="B133">
        <v>299</v>
      </c>
      <c r="C133" t="s">
        <v>552</v>
      </c>
      <c r="D133">
        <v>83600</v>
      </c>
      <c r="E133" t="s">
        <v>97</v>
      </c>
      <c r="F133">
        <v>6</v>
      </c>
    </row>
    <row r="134" spans="1:6" x14ac:dyDescent="0.3">
      <c r="A134">
        <v>343</v>
      </c>
      <c r="B134">
        <v>299</v>
      </c>
      <c r="C134" t="s">
        <v>554</v>
      </c>
      <c r="D134">
        <v>30000</v>
      </c>
      <c r="E134" t="s">
        <v>97</v>
      </c>
      <c r="F134">
        <v>7</v>
      </c>
    </row>
    <row r="135" spans="1:6" x14ac:dyDescent="0.3">
      <c r="A135">
        <v>344</v>
      </c>
      <c r="B135">
        <v>299</v>
      </c>
      <c r="C135" t="s">
        <v>531</v>
      </c>
      <c r="D135">
        <v>25000</v>
      </c>
      <c r="E135" t="s">
        <v>102</v>
      </c>
      <c r="F135">
        <v>8</v>
      </c>
    </row>
    <row r="136" spans="1:6" x14ac:dyDescent="0.3">
      <c r="A136">
        <v>353</v>
      </c>
      <c r="B136">
        <v>307</v>
      </c>
      <c r="C136" t="s">
        <v>551</v>
      </c>
      <c r="D136">
        <v>57429</v>
      </c>
      <c r="E136" t="s">
        <v>97</v>
      </c>
      <c r="F136">
        <v>5</v>
      </c>
    </row>
    <row r="137" spans="1:6" x14ac:dyDescent="0.3">
      <c r="A137">
        <v>356</v>
      </c>
      <c r="B137">
        <v>309</v>
      </c>
      <c r="C137" t="s">
        <v>32</v>
      </c>
      <c r="D137">
        <v>5000</v>
      </c>
      <c r="E137" t="s">
        <v>102</v>
      </c>
      <c r="F137">
        <v>5</v>
      </c>
    </row>
    <row r="138" spans="1:6" x14ac:dyDescent="0.3">
      <c r="A138">
        <v>357</v>
      </c>
      <c r="B138">
        <v>309</v>
      </c>
      <c r="C138" t="s">
        <v>544</v>
      </c>
      <c r="D138">
        <v>400000</v>
      </c>
      <c r="E138" t="s">
        <v>97</v>
      </c>
      <c r="F138">
        <v>6</v>
      </c>
    </row>
    <row r="139" spans="1:6" x14ac:dyDescent="0.3">
      <c r="A139">
        <v>358</v>
      </c>
      <c r="B139">
        <v>309</v>
      </c>
      <c r="C139" t="s">
        <v>39</v>
      </c>
      <c r="D139">
        <v>64000</v>
      </c>
      <c r="E139" t="s">
        <v>97</v>
      </c>
      <c r="F139">
        <v>7</v>
      </c>
    </row>
    <row r="140" spans="1:6" x14ac:dyDescent="0.3">
      <c r="A140">
        <v>359</v>
      </c>
      <c r="B140">
        <v>309</v>
      </c>
      <c r="C140" t="s">
        <v>555</v>
      </c>
      <c r="D140">
        <v>20000</v>
      </c>
      <c r="E140" t="s">
        <v>102</v>
      </c>
      <c r="F140">
        <v>8</v>
      </c>
    </row>
    <row r="141" spans="1:6" x14ac:dyDescent="0.3">
      <c r="A141">
        <v>2</v>
      </c>
      <c r="B141">
        <v>2</v>
      </c>
      <c r="C141" t="s">
        <v>25</v>
      </c>
      <c r="D141">
        <v>5300</v>
      </c>
      <c r="E141" t="s">
        <v>97</v>
      </c>
      <c r="F141">
        <v>4</v>
      </c>
    </row>
    <row r="142" spans="1:6" x14ac:dyDescent="0.3">
      <c r="A142">
        <v>10</v>
      </c>
      <c r="B142">
        <v>6</v>
      </c>
      <c r="C142" t="s">
        <v>556</v>
      </c>
      <c r="D142">
        <v>4000</v>
      </c>
      <c r="E142" t="s">
        <v>102</v>
      </c>
      <c r="F142">
        <v>4</v>
      </c>
    </row>
    <row r="143" spans="1:6" x14ac:dyDescent="0.3">
      <c r="A143">
        <v>15</v>
      </c>
      <c r="B143">
        <v>12</v>
      </c>
      <c r="C143" t="s">
        <v>557</v>
      </c>
      <c r="D143">
        <v>67500</v>
      </c>
      <c r="E143" t="s">
        <v>97</v>
      </c>
      <c r="F143">
        <v>4</v>
      </c>
    </row>
    <row r="144" spans="1:6" x14ac:dyDescent="0.3">
      <c r="A144">
        <v>18</v>
      </c>
      <c r="B144">
        <v>13</v>
      </c>
      <c r="C144" t="s">
        <v>558</v>
      </c>
      <c r="D144">
        <v>172500</v>
      </c>
      <c r="E144" t="s">
        <v>97</v>
      </c>
      <c r="F144">
        <v>4</v>
      </c>
    </row>
    <row r="145" spans="1:6" x14ac:dyDescent="0.3">
      <c r="A145">
        <v>20</v>
      </c>
      <c r="B145">
        <v>14</v>
      </c>
      <c r="C145" t="s">
        <v>35</v>
      </c>
      <c r="D145">
        <v>20000</v>
      </c>
      <c r="E145" t="s">
        <v>97</v>
      </c>
      <c r="F145">
        <v>4</v>
      </c>
    </row>
    <row r="146" spans="1:6" x14ac:dyDescent="0.3">
      <c r="A146">
        <v>22</v>
      </c>
      <c r="B146">
        <v>15</v>
      </c>
      <c r="C146" t="s">
        <v>559</v>
      </c>
      <c r="D146">
        <v>46796</v>
      </c>
      <c r="E146" t="s">
        <v>97</v>
      </c>
      <c r="F146">
        <v>4</v>
      </c>
    </row>
    <row r="147" spans="1:6" x14ac:dyDescent="0.3">
      <c r="A147">
        <v>25</v>
      </c>
      <c r="B147">
        <v>17</v>
      </c>
      <c r="C147" t="s">
        <v>37</v>
      </c>
      <c r="D147">
        <v>18000</v>
      </c>
      <c r="E147" t="s">
        <v>97</v>
      </c>
      <c r="F147">
        <v>4</v>
      </c>
    </row>
    <row r="148" spans="1:6" x14ac:dyDescent="0.3">
      <c r="A148">
        <v>31</v>
      </c>
      <c r="B148">
        <v>24</v>
      </c>
      <c r="C148" t="s">
        <v>39</v>
      </c>
      <c r="D148">
        <v>40150</v>
      </c>
      <c r="E148" t="s">
        <v>97</v>
      </c>
      <c r="F148">
        <v>4</v>
      </c>
    </row>
    <row r="149" spans="1:6" x14ac:dyDescent="0.3">
      <c r="A149">
        <v>36</v>
      </c>
      <c r="B149">
        <v>31</v>
      </c>
      <c r="C149" t="s">
        <v>560</v>
      </c>
      <c r="D149">
        <v>8000</v>
      </c>
      <c r="E149" t="s">
        <v>102</v>
      </c>
      <c r="F149">
        <v>4</v>
      </c>
    </row>
    <row r="150" spans="1:6" x14ac:dyDescent="0.3">
      <c r="A150">
        <v>46</v>
      </c>
      <c r="B150">
        <v>41</v>
      </c>
      <c r="C150" t="s">
        <v>34</v>
      </c>
      <c r="D150">
        <v>44000</v>
      </c>
      <c r="E150" t="s">
        <v>97</v>
      </c>
      <c r="F150">
        <v>4</v>
      </c>
    </row>
    <row r="151" spans="1:6" x14ac:dyDescent="0.3">
      <c r="A151">
        <v>48</v>
      </c>
      <c r="B151">
        <v>42</v>
      </c>
      <c r="C151" t="s">
        <v>561</v>
      </c>
      <c r="D151">
        <v>42000</v>
      </c>
      <c r="E151" t="s">
        <v>97</v>
      </c>
      <c r="F151">
        <v>4</v>
      </c>
    </row>
    <row r="152" spans="1:6" x14ac:dyDescent="0.3">
      <c r="A152">
        <v>53</v>
      </c>
      <c r="B152">
        <v>43</v>
      </c>
      <c r="C152" t="s">
        <v>562</v>
      </c>
      <c r="D152">
        <v>117180</v>
      </c>
      <c r="E152" t="s">
        <v>97</v>
      </c>
      <c r="F152">
        <v>4</v>
      </c>
    </row>
    <row r="153" spans="1:6" x14ac:dyDescent="0.3">
      <c r="A153">
        <v>56</v>
      </c>
      <c r="B153">
        <v>45</v>
      </c>
      <c r="C153" t="s">
        <v>563</v>
      </c>
      <c r="D153">
        <v>5200</v>
      </c>
      <c r="E153" t="s">
        <v>102</v>
      </c>
      <c r="F153">
        <v>4</v>
      </c>
    </row>
    <row r="154" spans="1:6" x14ac:dyDescent="0.3">
      <c r="A154">
        <v>60</v>
      </c>
      <c r="B154">
        <v>51</v>
      </c>
      <c r="C154" t="s">
        <v>45</v>
      </c>
      <c r="D154">
        <v>3200</v>
      </c>
      <c r="E154" t="s">
        <v>102</v>
      </c>
      <c r="F154">
        <v>4</v>
      </c>
    </row>
    <row r="155" spans="1:6" x14ac:dyDescent="0.3">
      <c r="A155">
        <v>65</v>
      </c>
      <c r="B155">
        <v>52</v>
      </c>
      <c r="C155" t="s">
        <v>564</v>
      </c>
      <c r="D155">
        <v>1500</v>
      </c>
      <c r="E155" t="s">
        <v>102</v>
      </c>
      <c r="F155">
        <v>4</v>
      </c>
    </row>
    <row r="156" spans="1:6" x14ac:dyDescent="0.3">
      <c r="A156">
        <v>67</v>
      </c>
      <c r="B156">
        <v>55</v>
      </c>
      <c r="C156" t="s">
        <v>541</v>
      </c>
      <c r="D156">
        <v>36850</v>
      </c>
      <c r="E156" t="s">
        <v>97</v>
      </c>
      <c r="F156">
        <v>4</v>
      </c>
    </row>
    <row r="157" spans="1:6" x14ac:dyDescent="0.3">
      <c r="A157">
        <v>71</v>
      </c>
      <c r="B157">
        <v>57</v>
      </c>
      <c r="C157" t="s">
        <v>34</v>
      </c>
      <c r="D157">
        <v>102000</v>
      </c>
      <c r="E157" t="s">
        <v>97</v>
      </c>
      <c r="F157">
        <v>4</v>
      </c>
    </row>
    <row r="158" spans="1:6" x14ac:dyDescent="0.3">
      <c r="A158">
        <v>73</v>
      </c>
      <c r="B158">
        <v>59</v>
      </c>
      <c r="C158" t="s">
        <v>565</v>
      </c>
      <c r="D158">
        <v>6000</v>
      </c>
      <c r="E158" t="s">
        <v>97</v>
      </c>
      <c r="F158">
        <v>4</v>
      </c>
    </row>
    <row r="159" spans="1:6" x14ac:dyDescent="0.3">
      <c r="A159">
        <v>78</v>
      </c>
      <c r="B159">
        <v>65</v>
      </c>
      <c r="C159" t="s">
        <v>566</v>
      </c>
      <c r="D159">
        <v>60000</v>
      </c>
      <c r="E159" t="s">
        <v>97</v>
      </c>
      <c r="F159">
        <v>4</v>
      </c>
    </row>
    <row r="160" spans="1:6" x14ac:dyDescent="0.3">
      <c r="A160">
        <v>84</v>
      </c>
      <c r="B160">
        <v>72</v>
      </c>
      <c r="C160" t="s">
        <v>551</v>
      </c>
      <c r="D160">
        <v>36840</v>
      </c>
      <c r="E160" t="s">
        <v>97</v>
      </c>
      <c r="F160">
        <v>4</v>
      </c>
    </row>
    <row r="161" spans="1:6" x14ac:dyDescent="0.3">
      <c r="A161">
        <v>86</v>
      </c>
      <c r="B161">
        <v>74</v>
      </c>
      <c r="C161" t="s">
        <v>525</v>
      </c>
      <c r="D161">
        <v>10000</v>
      </c>
      <c r="E161" t="s">
        <v>102</v>
      </c>
      <c r="F161">
        <v>4</v>
      </c>
    </row>
    <row r="162" spans="1:6" x14ac:dyDescent="0.3">
      <c r="A162">
        <v>90</v>
      </c>
      <c r="B162">
        <v>76</v>
      </c>
      <c r="C162" t="s">
        <v>34</v>
      </c>
      <c r="D162">
        <v>67800</v>
      </c>
      <c r="E162" t="s">
        <v>97</v>
      </c>
      <c r="F162">
        <v>4</v>
      </c>
    </row>
    <row r="163" spans="1:6" x14ac:dyDescent="0.3">
      <c r="A163">
        <v>93</v>
      </c>
      <c r="B163">
        <v>79</v>
      </c>
      <c r="C163" t="s">
        <v>567</v>
      </c>
      <c r="D163">
        <v>13788</v>
      </c>
      <c r="E163" t="s">
        <v>97</v>
      </c>
      <c r="F163">
        <v>4</v>
      </c>
    </row>
    <row r="164" spans="1:6" x14ac:dyDescent="0.3">
      <c r="A164">
        <v>97</v>
      </c>
      <c r="B164">
        <v>83</v>
      </c>
      <c r="C164" t="s">
        <v>568</v>
      </c>
      <c r="D164">
        <v>117619</v>
      </c>
      <c r="E164" t="s">
        <v>97</v>
      </c>
      <c r="F164">
        <v>4</v>
      </c>
    </row>
    <row r="165" spans="1:6" x14ac:dyDescent="0.3">
      <c r="A165">
        <v>104</v>
      </c>
      <c r="B165">
        <v>89</v>
      </c>
      <c r="C165" t="s">
        <v>34</v>
      </c>
      <c r="D165">
        <v>122600</v>
      </c>
      <c r="E165" t="s">
        <v>97</v>
      </c>
      <c r="F165">
        <v>4</v>
      </c>
    </row>
    <row r="166" spans="1:6" x14ac:dyDescent="0.3">
      <c r="A166">
        <v>107</v>
      </c>
      <c r="B166">
        <v>94</v>
      </c>
      <c r="C166" t="s">
        <v>569</v>
      </c>
      <c r="D166">
        <v>58000</v>
      </c>
      <c r="E166" t="s">
        <v>97</v>
      </c>
      <c r="F166">
        <v>4</v>
      </c>
    </row>
    <row r="167" spans="1:6" x14ac:dyDescent="0.3">
      <c r="A167">
        <v>109</v>
      </c>
      <c r="B167">
        <v>96</v>
      </c>
      <c r="C167" t="s">
        <v>39</v>
      </c>
      <c r="D167">
        <v>46782</v>
      </c>
      <c r="E167" t="s">
        <v>97</v>
      </c>
      <c r="F167">
        <v>4</v>
      </c>
    </row>
    <row r="168" spans="1:6" x14ac:dyDescent="0.3">
      <c r="A168">
        <v>113</v>
      </c>
      <c r="B168">
        <v>97</v>
      </c>
      <c r="C168" t="s">
        <v>566</v>
      </c>
      <c r="D168">
        <v>80000</v>
      </c>
      <c r="E168" t="s">
        <v>97</v>
      </c>
      <c r="F168">
        <v>4</v>
      </c>
    </row>
    <row r="169" spans="1:6" x14ac:dyDescent="0.3">
      <c r="A169">
        <v>117</v>
      </c>
      <c r="B169">
        <v>101</v>
      </c>
      <c r="C169" t="s">
        <v>570</v>
      </c>
      <c r="D169">
        <v>1300</v>
      </c>
      <c r="E169" t="s">
        <v>102</v>
      </c>
      <c r="F169">
        <v>4</v>
      </c>
    </row>
    <row r="170" spans="1:6" x14ac:dyDescent="0.3">
      <c r="A170">
        <v>119</v>
      </c>
      <c r="B170">
        <v>102</v>
      </c>
      <c r="C170" t="s">
        <v>571</v>
      </c>
      <c r="D170">
        <v>700000</v>
      </c>
      <c r="E170" t="s">
        <v>97</v>
      </c>
      <c r="F170">
        <v>4</v>
      </c>
    </row>
    <row r="171" spans="1:6" x14ac:dyDescent="0.3">
      <c r="A171">
        <v>124</v>
      </c>
      <c r="B171">
        <v>105</v>
      </c>
      <c r="C171" t="s">
        <v>572</v>
      </c>
      <c r="D171">
        <v>24000</v>
      </c>
      <c r="E171" t="s">
        <v>102</v>
      </c>
      <c r="F171">
        <v>4</v>
      </c>
    </row>
    <row r="172" spans="1:6" x14ac:dyDescent="0.3">
      <c r="A172">
        <v>129</v>
      </c>
      <c r="B172">
        <v>114</v>
      </c>
      <c r="C172" t="s">
        <v>573</v>
      </c>
      <c r="D172">
        <v>6000</v>
      </c>
      <c r="E172" t="s">
        <v>102</v>
      </c>
      <c r="F172">
        <v>4</v>
      </c>
    </row>
    <row r="173" spans="1:6" x14ac:dyDescent="0.3">
      <c r="A173">
        <v>135</v>
      </c>
      <c r="B173">
        <v>117</v>
      </c>
      <c r="C173" t="s">
        <v>53</v>
      </c>
      <c r="D173">
        <v>3200</v>
      </c>
      <c r="E173" t="s">
        <v>102</v>
      </c>
      <c r="F173">
        <v>4</v>
      </c>
    </row>
    <row r="174" spans="1:6" x14ac:dyDescent="0.3">
      <c r="A174">
        <v>143</v>
      </c>
      <c r="B174">
        <v>126</v>
      </c>
      <c r="C174" t="s">
        <v>551</v>
      </c>
      <c r="D174">
        <v>36000</v>
      </c>
      <c r="E174" t="s">
        <v>97</v>
      </c>
      <c r="F174">
        <v>4</v>
      </c>
    </row>
    <row r="175" spans="1:6" x14ac:dyDescent="0.3">
      <c r="A175">
        <v>145</v>
      </c>
      <c r="B175">
        <v>128</v>
      </c>
      <c r="C175" t="s">
        <v>39</v>
      </c>
      <c r="D175">
        <v>49972</v>
      </c>
      <c r="E175" t="s">
        <v>97</v>
      </c>
      <c r="F175">
        <v>4</v>
      </c>
    </row>
    <row r="176" spans="1:6" x14ac:dyDescent="0.3">
      <c r="A176">
        <v>155</v>
      </c>
      <c r="B176">
        <v>135</v>
      </c>
      <c r="C176" t="s">
        <v>564</v>
      </c>
      <c r="D176">
        <v>1500</v>
      </c>
      <c r="E176" t="s">
        <v>102</v>
      </c>
      <c r="F176">
        <v>4</v>
      </c>
    </row>
    <row r="177" spans="1:6" x14ac:dyDescent="0.3">
      <c r="A177">
        <v>157</v>
      </c>
      <c r="B177">
        <v>136</v>
      </c>
      <c r="C177" t="s">
        <v>56</v>
      </c>
      <c r="D177">
        <v>98500</v>
      </c>
      <c r="E177" t="s">
        <v>97</v>
      </c>
      <c r="F177">
        <v>4</v>
      </c>
    </row>
    <row r="178" spans="1:6" x14ac:dyDescent="0.3">
      <c r="A178">
        <v>159</v>
      </c>
      <c r="B178">
        <v>137</v>
      </c>
      <c r="C178" t="s">
        <v>574</v>
      </c>
      <c r="D178">
        <v>45000</v>
      </c>
      <c r="E178" t="s">
        <v>97</v>
      </c>
      <c r="F178">
        <v>4</v>
      </c>
    </row>
    <row r="179" spans="1:6" x14ac:dyDescent="0.3">
      <c r="A179">
        <v>164</v>
      </c>
      <c r="B179">
        <v>142</v>
      </c>
      <c r="C179" t="s">
        <v>543</v>
      </c>
      <c r="D179">
        <v>135000</v>
      </c>
      <c r="E179" t="s">
        <v>97</v>
      </c>
      <c r="F179">
        <v>4</v>
      </c>
    </row>
    <row r="180" spans="1:6" x14ac:dyDescent="0.3">
      <c r="A180">
        <v>174</v>
      </c>
      <c r="B180">
        <v>151</v>
      </c>
      <c r="C180" t="s">
        <v>552</v>
      </c>
      <c r="D180">
        <v>62000</v>
      </c>
      <c r="E180" t="s">
        <v>97</v>
      </c>
      <c r="F180">
        <v>4</v>
      </c>
    </row>
    <row r="181" spans="1:6" x14ac:dyDescent="0.3">
      <c r="A181">
        <v>179</v>
      </c>
      <c r="B181">
        <v>153</v>
      </c>
      <c r="C181" t="s">
        <v>575</v>
      </c>
      <c r="D181">
        <v>75000</v>
      </c>
      <c r="E181" t="s">
        <v>97</v>
      </c>
      <c r="F181">
        <v>4</v>
      </c>
    </row>
    <row r="182" spans="1:6" x14ac:dyDescent="0.3">
      <c r="A182">
        <v>182</v>
      </c>
      <c r="B182">
        <v>156</v>
      </c>
      <c r="C182" t="s">
        <v>551</v>
      </c>
      <c r="D182">
        <v>49500</v>
      </c>
      <c r="E182" t="s">
        <v>97</v>
      </c>
      <c r="F182">
        <v>4</v>
      </c>
    </row>
    <row r="183" spans="1:6" x14ac:dyDescent="0.3">
      <c r="A183">
        <v>184</v>
      </c>
      <c r="B183">
        <v>157</v>
      </c>
      <c r="C183" t="s">
        <v>576</v>
      </c>
      <c r="D183">
        <v>5000</v>
      </c>
      <c r="E183" t="s">
        <v>102</v>
      </c>
      <c r="F183">
        <v>4</v>
      </c>
    </row>
    <row r="184" spans="1:6" x14ac:dyDescent="0.3">
      <c r="A184">
        <v>189</v>
      </c>
      <c r="B184">
        <v>160</v>
      </c>
      <c r="C184" t="s">
        <v>43</v>
      </c>
      <c r="D184">
        <v>10000</v>
      </c>
      <c r="E184" t="s">
        <v>97</v>
      </c>
      <c r="F184">
        <v>4</v>
      </c>
    </row>
    <row r="185" spans="1:6" x14ac:dyDescent="0.3">
      <c r="A185">
        <v>193</v>
      </c>
      <c r="B185">
        <v>164</v>
      </c>
      <c r="C185" t="s">
        <v>574</v>
      </c>
      <c r="D185">
        <v>45600</v>
      </c>
      <c r="E185" t="s">
        <v>97</v>
      </c>
      <c r="F185">
        <v>4</v>
      </c>
    </row>
    <row r="186" spans="1:6" x14ac:dyDescent="0.3">
      <c r="A186">
        <v>207</v>
      </c>
      <c r="B186">
        <v>177</v>
      </c>
      <c r="C186" t="s">
        <v>552</v>
      </c>
      <c r="D186">
        <v>64000</v>
      </c>
      <c r="E186" t="s">
        <v>97</v>
      </c>
      <c r="F186">
        <v>4</v>
      </c>
    </row>
    <row r="187" spans="1:6" x14ac:dyDescent="0.3">
      <c r="A187">
        <v>214</v>
      </c>
      <c r="B187">
        <v>182</v>
      </c>
      <c r="C187" t="s">
        <v>27</v>
      </c>
      <c r="D187">
        <v>60000</v>
      </c>
      <c r="E187" t="s">
        <v>97</v>
      </c>
      <c r="F187">
        <v>4</v>
      </c>
    </row>
    <row r="188" spans="1:6" x14ac:dyDescent="0.3">
      <c r="A188">
        <v>221</v>
      </c>
      <c r="B188">
        <v>188</v>
      </c>
      <c r="C188" t="s">
        <v>577</v>
      </c>
      <c r="D188">
        <v>12000</v>
      </c>
      <c r="E188" t="s">
        <v>97</v>
      </c>
      <c r="F188">
        <v>4</v>
      </c>
    </row>
    <row r="189" spans="1:6" x14ac:dyDescent="0.3">
      <c r="A189">
        <v>223</v>
      </c>
      <c r="B189">
        <v>189</v>
      </c>
      <c r="C189" t="s">
        <v>578</v>
      </c>
      <c r="D189">
        <v>47800</v>
      </c>
      <c r="E189" t="s">
        <v>97</v>
      </c>
      <c r="F189">
        <v>4</v>
      </c>
    </row>
    <row r="190" spans="1:6" x14ac:dyDescent="0.3">
      <c r="A190">
        <v>227</v>
      </c>
      <c r="B190">
        <v>193</v>
      </c>
      <c r="C190" t="s">
        <v>579</v>
      </c>
      <c r="D190">
        <v>25000</v>
      </c>
      <c r="E190" t="s">
        <v>102</v>
      </c>
      <c r="F190">
        <v>4</v>
      </c>
    </row>
    <row r="191" spans="1:6" x14ac:dyDescent="0.3">
      <c r="A191">
        <v>230</v>
      </c>
      <c r="B191">
        <v>198</v>
      </c>
      <c r="C191" t="s">
        <v>60</v>
      </c>
      <c r="D191">
        <v>19300</v>
      </c>
      <c r="E191" t="s">
        <v>97</v>
      </c>
      <c r="F191">
        <v>4</v>
      </c>
    </row>
    <row r="192" spans="1:6" x14ac:dyDescent="0.3">
      <c r="A192">
        <v>234</v>
      </c>
      <c r="B192">
        <v>200</v>
      </c>
      <c r="C192" t="s">
        <v>580</v>
      </c>
      <c r="D192">
        <v>100000</v>
      </c>
      <c r="E192" t="s">
        <v>97</v>
      </c>
      <c r="F192">
        <v>4</v>
      </c>
    </row>
    <row r="193" spans="1:6" x14ac:dyDescent="0.3">
      <c r="A193">
        <v>242</v>
      </c>
      <c r="B193">
        <v>205</v>
      </c>
      <c r="C193" t="s">
        <v>581</v>
      </c>
      <c r="D193">
        <v>9000</v>
      </c>
      <c r="E193" t="s">
        <v>97</v>
      </c>
      <c r="F193">
        <v>4</v>
      </c>
    </row>
    <row r="194" spans="1:6" x14ac:dyDescent="0.3">
      <c r="A194">
        <v>251</v>
      </c>
      <c r="B194">
        <v>217</v>
      </c>
      <c r="C194" t="s">
        <v>34</v>
      </c>
      <c r="D194">
        <v>52150</v>
      </c>
      <c r="E194" t="s">
        <v>97</v>
      </c>
      <c r="F194">
        <v>4</v>
      </c>
    </row>
    <row r="195" spans="1:6" x14ac:dyDescent="0.3">
      <c r="A195">
        <v>253</v>
      </c>
      <c r="B195">
        <v>218</v>
      </c>
      <c r="C195" t="s">
        <v>574</v>
      </c>
      <c r="D195">
        <v>55000</v>
      </c>
      <c r="E195" t="s">
        <v>97</v>
      </c>
      <c r="F195">
        <v>4</v>
      </c>
    </row>
    <row r="196" spans="1:6" x14ac:dyDescent="0.3">
      <c r="A196">
        <v>259</v>
      </c>
      <c r="B196">
        <v>223</v>
      </c>
      <c r="C196" t="s">
        <v>582</v>
      </c>
      <c r="D196">
        <v>200</v>
      </c>
      <c r="E196" t="s">
        <v>102</v>
      </c>
      <c r="F196">
        <v>4</v>
      </c>
    </row>
    <row r="197" spans="1:6" x14ac:dyDescent="0.3">
      <c r="A197">
        <v>264</v>
      </c>
      <c r="B197">
        <v>229</v>
      </c>
      <c r="C197" t="s">
        <v>583</v>
      </c>
      <c r="D197">
        <v>45000</v>
      </c>
      <c r="E197" t="s">
        <v>97</v>
      </c>
      <c r="F197">
        <v>4</v>
      </c>
    </row>
    <row r="198" spans="1:6" x14ac:dyDescent="0.3">
      <c r="A198">
        <v>266</v>
      </c>
      <c r="B198">
        <v>230</v>
      </c>
      <c r="C198" t="s">
        <v>584</v>
      </c>
      <c r="D198">
        <v>35900</v>
      </c>
      <c r="E198" t="s">
        <v>97</v>
      </c>
      <c r="F198">
        <v>4</v>
      </c>
    </row>
    <row r="199" spans="1:6" x14ac:dyDescent="0.3">
      <c r="A199">
        <v>273</v>
      </c>
      <c r="B199">
        <v>234</v>
      </c>
      <c r="C199" t="s">
        <v>63</v>
      </c>
      <c r="D199">
        <v>3000</v>
      </c>
      <c r="E199" t="s">
        <v>102</v>
      </c>
      <c r="F199">
        <v>4</v>
      </c>
    </row>
    <row r="200" spans="1:6" x14ac:dyDescent="0.3">
      <c r="A200">
        <v>285</v>
      </c>
      <c r="B200">
        <v>244</v>
      </c>
      <c r="C200" t="s">
        <v>68</v>
      </c>
      <c r="D200">
        <v>35000</v>
      </c>
      <c r="E200" t="s">
        <v>97</v>
      </c>
      <c r="F200">
        <v>4</v>
      </c>
    </row>
    <row r="201" spans="1:6" x14ac:dyDescent="0.3">
      <c r="A201">
        <v>289</v>
      </c>
      <c r="B201">
        <v>247</v>
      </c>
      <c r="C201" t="s">
        <v>71</v>
      </c>
      <c r="D201">
        <v>84000</v>
      </c>
      <c r="E201" t="s">
        <v>97</v>
      </c>
      <c r="F201">
        <v>4</v>
      </c>
    </row>
    <row r="202" spans="1:6" x14ac:dyDescent="0.3">
      <c r="A202">
        <v>295</v>
      </c>
      <c r="B202">
        <v>255</v>
      </c>
      <c r="C202" t="s">
        <v>75</v>
      </c>
      <c r="D202">
        <v>5500</v>
      </c>
      <c r="E202" t="s">
        <v>97</v>
      </c>
      <c r="F202">
        <v>4</v>
      </c>
    </row>
    <row r="203" spans="1:6" x14ac:dyDescent="0.3">
      <c r="A203">
        <v>300</v>
      </c>
      <c r="B203">
        <v>261</v>
      </c>
      <c r="C203" t="s">
        <v>32</v>
      </c>
      <c r="D203">
        <v>5000</v>
      </c>
      <c r="E203" t="s">
        <v>102</v>
      </c>
      <c r="F203">
        <v>4</v>
      </c>
    </row>
    <row r="204" spans="1:6" x14ac:dyDescent="0.3">
      <c r="A204">
        <v>302</v>
      </c>
      <c r="B204">
        <v>263</v>
      </c>
      <c r="C204" t="s">
        <v>77</v>
      </c>
      <c r="D204">
        <v>5000</v>
      </c>
      <c r="E204" t="s">
        <v>102</v>
      </c>
      <c r="F204">
        <v>4</v>
      </c>
    </row>
    <row r="205" spans="1:6" x14ac:dyDescent="0.3">
      <c r="A205">
        <v>308</v>
      </c>
      <c r="B205">
        <v>270</v>
      </c>
      <c r="C205" t="s">
        <v>45</v>
      </c>
      <c r="D205">
        <v>11900</v>
      </c>
      <c r="E205" t="s">
        <v>102</v>
      </c>
      <c r="F205">
        <v>4</v>
      </c>
    </row>
    <row r="206" spans="1:6" x14ac:dyDescent="0.3">
      <c r="A206">
        <v>311</v>
      </c>
      <c r="B206">
        <v>275</v>
      </c>
      <c r="C206" t="s">
        <v>84</v>
      </c>
      <c r="D206">
        <v>4000</v>
      </c>
      <c r="E206" t="s">
        <v>102</v>
      </c>
      <c r="F206">
        <v>4</v>
      </c>
    </row>
    <row r="207" spans="1:6" x14ac:dyDescent="0.3">
      <c r="A207">
        <v>314</v>
      </c>
      <c r="B207">
        <v>276</v>
      </c>
      <c r="C207" t="s">
        <v>86</v>
      </c>
      <c r="D207">
        <v>231500</v>
      </c>
      <c r="E207" t="s">
        <v>97</v>
      </c>
      <c r="F207">
        <v>4</v>
      </c>
    </row>
    <row r="208" spans="1:6" x14ac:dyDescent="0.3">
      <c r="A208">
        <v>320</v>
      </c>
      <c r="B208">
        <v>282</v>
      </c>
      <c r="C208" t="s">
        <v>552</v>
      </c>
      <c r="D208">
        <v>70000</v>
      </c>
      <c r="E208" t="s">
        <v>97</v>
      </c>
      <c r="F208">
        <v>4</v>
      </c>
    </row>
    <row r="209" spans="1:6" x14ac:dyDescent="0.3">
      <c r="A209">
        <v>323</v>
      </c>
      <c r="B209">
        <v>283</v>
      </c>
      <c r="C209" t="s">
        <v>27</v>
      </c>
      <c r="D209">
        <v>70000</v>
      </c>
      <c r="E209" t="s">
        <v>97</v>
      </c>
      <c r="F209">
        <v>4</v>
      </c>
    </row>
    <row r="210" spans="1:6" x14ac:dyDescent="0.3">
      <c r="A210">
        <v>328</v>
      </c>
      <c r="B210">
        <v>287</v>
      </c>
      <c r="C210" t="s">
        <v>585</v>
      </c>
      <c r="D210">
        <v>60000</v>
      </c>
      <c r="E210" t="s">
        <v>102</v>
      </c>
      <c r="F210">
        <v>4</v>
      </c>
    </row>
    <row r="211" spans="1:6" x14ac:dyDescent="0.3">
      <c r="A211">
        <v>330</v>
      </c>
      <c r="B211">
        <v>289</v>
      </c>
      <c r="C211" t="s">
        <v>38</v>
      </c>
      <c r="D211">
        <v>20000</v>
      </c>
      <c r="E211" t="s">
        <v>97</v>
      </c>
      <c r="F211">
        <v>4</v>
      </c>
    </row>
    <row r="212" spans="1:6" x14ac:dyDescent="0.3">
      <c r="A212">
        <v>336</v>
      </c>
      <c r="B212">
        <v>294</v>
      </c>
      <c r="C212" t="s">
        <v>38</v>
      </c>
      <c r="D212">
        <v>20000</v>
      </c>
      <c r="E212" t="s">
        <v>97</v>
      </c>
      <c r="F212">
        <v>4</v>
      </c>
    </row>
    <row r="213" spans="1:6" x14ac:dyDescent="0.3">
      <c r="A213">
        <v>340</v>
      </c>
      <c r="B213">
        <v>299</v>
      </c>
      <c r="C213" t="s">
        <v>586</v>
      </c>
      <c r="D213">
        <v>152400</v>
      </c>
      <c r="E213" t="s">
        <v>97</v>
      </c>
      <c r="F213">
        <v>4</v>
      </c>
    </row>
    <row r="214" spans="1:6" x14ac:dyDescent="0.3">
      <c r="A214">
        <v>346</v>
      </c>
      <c r="B214">
        <v>301</v>
      </c>
      <c r="C214" t="s">
        <v>48</v>
      </c>
      <c r="D214">
        <v>20000</v>
      </c>
      <c r="E214" t="s">
        <v>102</v>
      </c>
      <c r="F214">
        <v>4</v>
      </c>
    </row>
    <row r="215" spans="1:6" x14ac:dyDescent="0.3">
      <c r="A215">
        <v>348</v>
      </c>
      <c r="B215">
        <v>303</v>
      </c>
      <c r="C215" t="s">
        <v>60</v>
      </c>
      <c r="D215">
        <v>7000</v>
      </c>
      <c r="E215" t="s">
        <v>102</v>
      </c>
      <c r="F215">
        <v>4</v>
      </c>
    </row>
    <row r="216" spans="1:6" x14ac:dyDescent="0.3">
      <c r="A216">
        <v>350</v>
      </c>
      <c r="B216">
        <v>305</v>
      </c>
      <c r="C216" t="s">
        <v>34</v>
      </c>
      <c r="D216">
        <v>162000</v>
      </c>
      <c r="E216" t="s">
        <v>97</v>
      </c>
      <c r="F216">
        <v>4</v>
      </c>
    </row>
    <row r="217" spans="1:6" x14ac:dyDescent="0.3">
      <c r="A217">
        <v>352</v>
      </c>
      <c r="B217">
        <v>307</v>
      </c>
      <c r="C217" t="s">
        <v>555</v>
      </c>
      <c r="D217">
        <v>20000</v>
      </c>
      <c r="E217" t="s">
        <v>102</v>
      </c>
      <c r="F217">
        <v>4</v>
      </c>
    </row>
    <row r="218" spans="1:6" x14ac:dyDescent="0.3">
      <c r="A218">
        <v>355</v>
      </c>
      <c r="B218">
        <v>309</v>
      </c>
      <c r="C218" t="s">
        <v>77</v>
      </c>
      <c r="D218">
        <v>1500</v>
      </c>
      <c r="E218" t="s">
        <v>102</v>
      </c>
      <c r="F218">
        <v>4</v>
      </c>
    </row>
    <row r="219" spans="1:6" x14ac:dyDescent="0.3">
      <c r="A219">
        <v>1</v>
      </c>
      <c r="B219">
        <v>2</v>
      </c>
      <c r="C219" t="s">
        <v>570</v>
      </c>
      <c r="D219">
        <v>1300</v>
      </c>
      <c r="E219" t="s">
        <v>97</v>
      </c>
      <c r="F219">
        <v>3</v>
      </c>
    </row>
    <row r="220" spans="1:6" x14ac:dyDescent="0.3">
      <c r="A220">
        <v>6</v>
      </c>
      <c r="B220">
        <v>5</v>
      </c>
      <c r="C220" t="s">
        <v>587</v>
      </c>
      <c r="D220">
        <v>10000</v>
      </c>
      <c r="E220" t="s">
        <v>97</v>
      </c>
      <c r="F220">
        <v>3</v>
      </c>
    </row>
    <row r="221" spans="1:6" x14ac:dyDescent="0.3">
      <c r="A221">
        <v>9</v>
      </c>
      <c r="B221">
        <v>6</v>
      </c>
      <c r="C221" t="s">
        <v>588</v>
      </c>
      <c r="D221">
        <v>2300</v>
      </c>
      <c r="E221" t="s">
        <v>102</v>
      </c>
      <c r="F221">
        <v>3</v>
      </c>
    </row>
    <row r="222" spans="1:6" x14ac:dyDescent="0.3">
      <c r="A222">
        <v>11</v>
      </c>
      <c r="B222">
        <v>8</v>
      </c>
      <c r="C222" t="s">
        <v>32</v>
      </c>
      <c r="D222">
        <v>2000</v>
      </c>
      <c r="E222" t="s">
        <v>102</v>
      </c>
      <c r="F222">
        <v>3</v>
      </c>
    </row>
    <row r="223" spans="1:6" x14ac:dyDescent="0.3">
      <c r="A223">
        <v>12</v>
      </c>
      <c r="B223">
        <v>9</v>
      </c>
      <c r="C223" t="s">
        <v>589</v>
      </c>
      <c r="D223">
        <v>153125</v>
      </c>
      <c r="E223" t="s">
        <v>97</v>
      </c>
      <c r="F223">
        <v>3</v>
      </c>
    </row>
    <row r="224" spans="1:6" x14ac:dyDescent="0.3">
      <c r="A224">
        <v>14</v>
      </c>
      <c r="B224">
        <v>12</v>
      </c>
      <c r="C224" t="s">
        <v>34</v>
      </c>
      <c r="D224">
        <v>94000</v>
      </c>
      <c r="E224" t="s">
        <v>97</v>
      </c>
      <c r="F224">
        <v>3</v>
      </c>
    </row>
    <row r="225" spans="1:6" x14ac:dyDescent="0.3">
      <c r="A225">
        <v>17</v>
      </c>
      <c r="B225">
        <v>13</v>
      </c>
      <c r="C225" t="s">
        <v>588</v>
      </c>
      <c r="D225">
        <v>2200</v>
      </c>
      <c r="E225" t="s">
        <v>102</v>
      </c>
      <c r="F225">
        <v>3</v>
      </c>
    </row>
    <row r="226" spans="1:6" x14ac:dyDescent="0.3">
      <c r="A226">
        <v>21</v>
      </c>
      <c r="B226">
        <v>15</v>
      </c>
      <c r="C226" t="s">
        <v>590</v>
      </c>
      <c r="D226">
        <v>152500</v>
      </c>
      <c r="E226" t="s">
        <v>97</v>
      </c>
      <c r="F226">
        <v>3</v>
      </c>
    </row>
    <row r="227" spans="1:6" x14ac:dyDescent="0.3">
      <c r="A227">
        <v>23</v>
      </c>
      <c r="B227">
        <v>16</v>
      </c>
      <c r="C227" t="s">
        <v>591</v>
      </c>
      <c r="D227">
        <v>1600</v>
      </c>
      <c r="E227" t="s">
        <v>102</v>
      </c>
      <c r="F227">
        <v>3</v>
      </c>
    </row>
    <row r="228" spans="1:6" x14ac:dyDescent="0.3">
      <c r="A228">
        <v>24</v>
      </c>
      <c r="B228">
        <v>17</v>
      </c>
      <c r="C228" t="s">
        <v>32</v>
      </c>
      <c r="D228">
        <v>2000</v>
      </c>
      <c r="E228" t="s">
        <v>102</v>
      </c>
      <c r="F228">
        <v>3</v>
      </c>
    </row>
    <row r="229" spans="1:6" x14ac:dyDescent="0.3">
      <c r="A229">
        <v>28</v>
      </c>
      <c r="B229">
        <v>22</v>
      </c>
      <c r="C229" t="s">
        <v>592</v>
      </c>
      <c r="D229">
        <v>35780</v>
      </c>
      <c r="E229" t="s">
        <v>97</v>
      </c>
      <c r="F229">
        <v>3</v>
      </c>
    </row>
    <row r="230" spans="1:6" x14ac:dyDescent="0.3">
      <c r="A230">
        <v>29</v>
      </c>
      <c r="B230">
        <v>23</v>
      </c>
      <c r="C230" t="s">
        <v>593</v>
      </c>
      <c r="D230">
        <v>248250</v>
      </c>
      <c r="E230" t="s">
        <v>97</v>
      </c>
      <c r="F230">
        <v>3</v>
      </c>
    </row>
    <row r="231" spans="1:6" x14ac:dyDescent="0.3">
      <c r="A231">
        <v>30</v>
      </c>
      <c r="B231">
        <v>24</v>
      </c>
      <c r="C231" t="s">
        <v>34</v>
      </c>
      <c r="D231">
        <v>94000</v>
      </c>
      <c r="E231" t="s">
        <v>97</v>
      </c>
      <c r="F231">
        <v>3</v>
      </c>
    </row>
    <row r="232" spans="1:6" x14ac:dyDescent="0.3">
      <c r="A232">
        <v>32</v>
      </c>
      <c r="B232">
        <v>25</v>
      </c>
      <c r="C232" t="s">
        <v>569</v>
      </c>
      <c r="D232">
        <v>50000</v>
      </c>
      <c r="E232" t="s">
        <v>97</v>
      </c>
      <c r="F232">
        <v>3</v>
      </c>
    </row>
    <row r="233" spans="1:6" x14ac:dyDescent="0.3">
      <c r="A233">
        <v>33</v>
      </c>
      <c r="B233">
        <v>26</v>
      </c>
      <c r="C233" t="s">
        <v>549</v>
      </c>
      <c r="D233">
        <v>298000</v>
      </c>
      <c r="E233" t="s">
        <v>97</v>
      </c>
      <c r="F233">
        <v>3</v>
      </c>
    </row>
    <row r="234" spans="1:6" x14ac:dyDescent="0.3">
      <c r="A234">
        <v>35</v>
      </c>
      <c r="B234">
        <v>31</v>
      </c>
      <c r="C234" t="s">
        <v>594</v>
      </c>
      <c r="D234">
        <v>2200</v>
      </c>
      <c r="E234" t="s">
        <v>102</v>
      </c>
      <c r="F234">
        <v>3</v>
      </c>
    </row>
    <row r="235" spans="1:6" x14ac:dyDescent="0.3">
      <c r="A235">
        <v>37</v>
      </c>
      <c r="B235">
        <v>32</v>
      </c>
      <c r="C235" t="s">
        <v>32</v>
      </c>
      <c r="D235">
        <v>2500</v>
      </c>
      <c r="E235" t="s">
        <v>102</v>
      </c>
      <c r="F235">
        <v>3</v>
      </c>
    </row>
    <row r="236" spans="1:6" x14ac:dyDescent="0.3">
      <c r="A236">
        <v>41</v>
      </c>
      <c r="B236">
        <v>35</v>
      </c>
      <c r="C236" t="s">
        <v>42</v>
      </c>
      <c r="D236">
        <v>28400</v>
      </c>
      <c r="E236" t="s">
        <v>97</v>
      </c>
      <c r="F236">
        <v>3</v>
      </c>
    </row>
    <row r="237" spans="1:6" x14ac:dyDescent="0.3">
      <c r="A237">
        <v>42</v>
      </c>
      <c r="B237">
        <v>36</v>
      </c>
      <c r="C237" t="s">
        <v>595</v>
      </c>
      <c r="D237">
        <v>84700</v>
      </c>
      <c r="E237" t="s">
        <v>97</v>
      </c>
      <c r="F237">
        <v>3</v>
      </c>
    </row>
    <row r="238" spans="1:6" x14ac:dyDescent="0.3">
      <c r="A238">
        <v>43</v>
      </c>
      <c r="B238">
        <v>38</v>
      </c>
      <c r="C238" t="s">
        <v>27</v>
      </c>
      <c r="D238">
        <v>44000</v>
      </c>
      <c r="E238" t="s">
        <v>97</v>
      </c>
      <c r="F238">
        <v>3</v>
      </c>
    </row>
    <row r="239" spans="1:6" x14ac:dyDescent="0.3">
      <c r="A239">
        <v>45</v>
      </c>
      <c r="B239">
        <v>41</v>
      </c>
      <c r="C239" t="s">
        <v>543</v>
      </c>
      <c r="D239">
        <v>208400</v>
      </c>
      <c r="E239" t="s">
        <v>97</v>
      </c>
      <c r="F239">
        <v>3</v>
      </c>
    </row>
    <row r="240" spans="1:6" x14ac:dyDescent="0.3">
      <c r="A240">
        <v>47</v>
      </c>
      <c r="B240">
        <v>42</v>
      </c>
      <c r="C240" t="s">
        <v>35</v>
      </c>
      <c r="D240">
        <v>20000</v>
      </c>
      <c r="E240" t="s">
        <v>97</v>
      </c>
      <c r="F240">
        <v>3</v>
      </c>
    </row>
    <row r="241" spans="1:6" x14ac:dyDescent="0.3">
      <c r="A241">
        <v>52</v>
      </c>
      <c r="B241">
        <v>43</v>
      </c>
      <c r="C241" t="s">
        <v>596</v>
      </c>
      <c r="D241">
        <v>168000</v>
      </c>
      <c r="E241" t="s">
        <v>102</v>
      </c>
      <c r="F241">
        <v>3</v>
      </c>
    </row>
    <row r="242" spans="1:6" x14ac:dyDescent="0.3">
      <c r="A242">
        <v>54</v>
      </c>
      <c r="B242">
        <v>44</v>
      </c>
      <c r="C242" t="s">
        <v>432</v>
      </c>
      <c r="D242">
        <v>10000</v>
      </c>
      <c r="E242" t="s">
        <v>97</v>
      </c>
      <c r="F242">
        <v>3</v>
      </c>
    </row>
    <row r="243" spans="1:6" x14ac:dyDescent="0.3">
      <c r="A243">
        <v>55</v>
      </c>
      <c r="B243">
        <v>45</v>
      </c>
      <c r="C243" t="s">
        <v>43</v>
      </c>
      <c r="D243">
        <v>10000</v>
      </c>
      <c r="E243" t="s">
        <v>97</v>
      </c>
      <c r="F243">
        <v>3</v>
      </c>
    </row>
    <row r="244" spans="1:6" x14ac:dyDescent="0.3">
      <c r="A244">
        <v>59</v>
      </c>
      <c r="B244">
        <v>51</v>
      </c>
      <c r="C244" t="s">
        <v>597</v>
      </c>
      <c r="D244">
        <v>518000</v>
      </c>
      <c r="E244" t="s">
        <v>97</v>
      </c>
      <c r="F244">
        <v>3</v>
      </c>
    </row>
    <row r="245" spans="1:6" x14ac:dyDescent="0.3">
      <c r="A245">
        <v>66</v>
      </c>
      <c r="B245">
        <v>55</v>
      </c>
      <c r="C245" t="s">
        <v>598</v>
      </c>
      <c r="D245">
        <v>2000</v>
      </c>
      <c r="E245" t="s">
        <v>102</v>
      </c>
      <c r="F245">
        <v>3</v>
      </c>
    </row>
    <row r="246" spans="1:6" x14ac:dyDescent="0.3">
      <c r="A246">
        <v>68</v>
      </c>
      <c r="B246">
        <v>56</v>
      </c>
      <c r="C246" t="s">
        <v>32</v>
      </c>
      <c r="D246">
        <v>3000</v>
      </c>
      <c r="E246" t="s">
        <v>102</v>
      </c>
      <c r="F246">
        <v>3</v>
      </c>
    </row>
    <row r="247" spans="1:6" x14ac:dyDescent="0.3">
      <c r="A247">
        <v>70</v>
      </c>
      <c r="B247">
        <v>57</v>
      </c>
      <c r="C247" t="s">
        <v>570</v>
      </c>
      <c r="D247">
        <v>1300</v>
      </c>
      <c r="E247" t="s">
        <v>102</v>
      </c>
      <c r="F247">
        <v>3</v>
      </c>
    </row>
    <row r="248" spans="1:6" x14ac:dyDescent="0.3">
      <c r="A248">
        <v>75</v>
      </c>
      <c r="B248">
        <v>60</v>
      </c>
      <c r="C248" t="s">
        <v>599</v>
      </c>
      <c r="D248">
        <v>27600</v>
      </c>
      <c r="E248" t="s">
        <v>97</v>
      </c>
      <c r="F248">
        <v>3</v>
      </c>
    </row>
    <row r="249" spans="1:6" x14ac:dyDescent="0.3">
      <c r="A249">
        <v>76</v>
      </c>
      <c r="B249">
        <v>62</v>
      </c>
      <c r="C249" t="s">
        <v>543</v>
      </c>
      <c r="D249">
        <v>261000</v>
      </c>
      <c r="E249" t="s">
        <v>97</v>
      </c>
      <c r="F249">
        <v>3</v>
      </c>
    </row>
    <row r="250" spans="1:6" x14ac:dyDescent="0.3">
      <c r="A250">
        <v>77</v>
      </c>
      <c r="B250">
        <v>65</v>
      </c>
      <c r="C250" t="s">
        <v>600</v>
      </c>
      <c r="D250">
        <v>3500</v>
      </c>
      <c r="E250" t="s">
        <v>102</v>
      </c>
      <c r="F250">
        <v>3</v>
      </c>
    </row>
    <row r="251" spans="1:6" x14ac:dyDescent="0.3">
      <c r="A251">
        <v>80</v>
      </c>
      <c r="B251">
        <v>67</v>
      </c>
      <c r="C251" t="s">
        <v>35</v>
      </c>
      <c r="D251">
        <v>20000</v>
      </c>
      <c r="E251" t="s">
        <v>97</v>
      </c>
      <c r="F251">
        <v>3</v>
      </c>
    </row>
    <row r="252" spans="1:6" x14ac:dyDescent="0.3">
      <c r="A252">
        <v>81</v>
      </c>
      <c r="B252">
        <v>71</v>
      </c>
      <c r="C252" t="s">
        <v>601</v>
      </c>
      <c r="D252">
        <v>3000</v>
      </c>
      <c r="E252" t="s">
        <v>102</v>
      </c>
      <c r="F252">
        <v>3</v>
      </c>
    </row>
    <row r="253" spans="1:6" x14ac:dyDescent="0.3">
      <c r="A253">
        <v>83</v>
      </c>
      <c r="B253">
        <v>72</v>
      </c>
      <c r="C253" t="s">
        <v>564</v>
      </c>
      <c r="D253">
        <v>3000</v>
      </c>
      <c r="E253" t="s">
        <v>102</v>
      </c>
      <c r="F253">
        <v>3</v>
      </c>
    </row>
    <row r="254" spans="1:6" x14ac:dyDescent="0.3">
      <c r="A254">
        <v>85</v>
      </c>
      <c r="B254">
        <v>74</v>
      </c>
      <c r="C254" t="s">
        <v>602</v>
      </c>
      <c r="D254">
        <v>98943</v>
      </c>
      <c r="E254" t="s">
        <v>97</v>
      </c>
      <c r="F254">
        <v>3</v>
      </c>
    </row>
    <row r="255" spans="1:6" x14ac:dyDescent="0.3">
      <c r="A255">
        <v>89</v>
      </c>
      <c r="B255">
        <v>76</v>
      </c>
      <c r="C255" t="s">
        <v>550</v>
      </c>
      <c r="D255">
        <v>283450</v>
      </c>
      <c r="E255" t="s">
        <v>97</v>
      </c>
      <c r="F255">
        <v>3</v>
      </c>
    </row>
    <row r="256" spans="1:6" x14ac:dyDescent="0.3">
      <c r="A256">
        <v>91</v>
      </c>
      <c r="B256">
        <v>77</v>
      </c>
      <c r="C256" t="s">
        <v>603</v>
      </c>
      <c r="D256">
        <v>2100</v>
      </c>
      <c r="E256" t="s">
        <v>102</v>
      </c>
      <c r="F256">
        <v>3</v>
      </c>
    </row>
    <row r="257" spans="1:6" x14ac:dyDescent="0.3">
      <c r="A257">
        <v>92</v>
      </c>
      <c r="B257">
        <v>79</v>
      </c>
      <c r="C257" t="s">
        <v>604</v>
      </c>
      <c r="D257">
        <v>11000</v>
      </c>
      <c r="E257" t="s">
        <v>97</v>
      </c>
      <c r="F257">
        <v>3</v>
      </c>
    </row>
    <row r="258" spans="1:6" x14ac:dyDescent="0.3">
      <c r="A258">
        <v>94</v>
      </c>
      <c r="B258">
        <v>80</v>
      </c>
      <c r="C258" t="s">
        <v>32</v>
      </c>
      <c r="D258">
        <v>3000</v>
      </c>
      <c r="E258" t="s">
        <v>102</v>
      </c>
      <c r="F258">
        <v>3</v>
      </c>
    </row>
    <row r="259" spans="1:6" x14ac:dyDescent="0.3">
      <c r="A259">
        <v>95</v>
      </c>
      <c r="B259">
        <v>81</v>
      </c>
      <c r="C259" t="s">
        <v>605</v>
      </c>
      <c r="D259">
        <v>3000</v>
      </c>
      <c r="E259" t="s">
        <v>102</v>
      </c>
      <c r="F259">
        <v>3</v>
      </c>
    </row>
    <row r="260" spans="1:6" x14ac:dyDescent="0.3">
      <c r="A260">
        <v>98</v>
      </c>
      <c r="B260">
        <v>84</v>
      </c>
      <c r="C260" t="s">
        <v>606</v>
      </c>
      <c r="D260">
        <v>2800</v>
      </c>
      <c r="E260" t="s">
        <v>102</v>
      </c>
      <c r="F260">
        <v>3</v>
      </c>
    </row>
    <row r="261" spans="1:6" x14ac:dyDescent="0.3">
      <c r="A261">
        <v>99</v>
      </c>
      <c r="B261">
        <v>86</v>
      </c>
      <c r="C261" t="s">
        <v>525</v>
      </c>
      <c r="D261">
        <v>10000</v>
      </c>
      <c r="E261" t="s">
        <v>97</v>
      </c>
      <c r="F261">
        <v>3</v>
      </c>
    </row>
    <row r="262" spans="1:6" x14ac:dyDescent="0.3">
      <c r="A262">
        <v>102</v>
      </c>
      <c r="B262">
        <v>88</v>
      </c>
      <c r="C262" t="s">
        <v>543</v>
      </c>
      <c r="D262">
        <v>231000</v>
      </c>
      <c r="E262" t="s">
        <v>97</v>
      </c>
      <c r="F262">
        <v>3</v>
      </c>
    </row>
    <row r="263" spans="1:6" x14ac:dyDescent="0.3">
      <c r="A263">
        <v>103</v>
      </c>
      <c r="B263">
        <v>89</v>
      </c>
      <c r="C263" t="s">
        <v>574</v>
      </c>
      <c r="D263">
        <v>37700</v>
      </c>
      <c r="E263" t="s">
        <v>97</v>
      </c>
      <c r="F263">
        <v>3</v>
      </c>
    </row>
    <row r="264" spans="1:6" x14ac:dyDescent="0.3">
      <c r="A264">
        <v>105</v>
      </c>
      <c r="B264">
        <v>93</v>
      </c>
      <c r="C264" t="s">
        <v>607</v>
      </c>
      <c r="D264">
        <v>72000</v>
      </c>
      <c r="E264" t="s">
        <v>102</v>
      </c>
      <c r="F264">
        <v>3</v>
      </c>
    </row>
    <row r="265" spans="1:6" x14ac:dyDescent="0.3">
      <c r="A265">
        <v>108</v>
      </c>
      <c r="B265">
        <v>96</v>
      </c>
      <c r="C265" t="s">
        <v>34</v>
      </c>
      <c r="D265">
        <v>105862</v>
      </c>
      <c r="E265" t="s">
        <v>97</v>
      </c>
      <c r="F265">
        <v>3</v>
      </c>
    </row>
    <row r="266" spans="1:6" x14ac:dyDescent="0.3">
      <c r="A266">
        <v>112</v>
      </c>
      <c r="B266">
        <v>97</v>
      </c>
      <c r="C266" t="s">
        <v>34</v>
      </c>
      <c r="D266">
        <v>53520</v>
      </c>
      <c r="E266" t="s">
        <v>97</v>
      </c>
      <c r="F266">
        <v>3</v>
      </c>
    </row>
    <row r="267" spans="1:6" x14ac:dyDescent="0.3">
      <c r="A267">
        <v>115</v>
      </c>
      <c r="B267">
        <v>98</v>
      </c>
      <c r="C267" t="s">
        <v>544</v>
      </c>
      <c r="D267">
        <v>285300</v>
      </c>
      <c r="E267" t="s">
        <v>97</v>
      </c>
      <c r="F267">
        <v>3</v>
      </c>
    </row>
    <row r="268" spans="1:6" x14ac:dyDescent="0.3">
      <c r="A268">
        <v>116</v>
      </c>
      <c r="B268">
        <v>101</v>
      </c>
      <c r="C268" t="s">
        <v>608</v>
      </c>
      <c r="D268">
        <v>21000</v>
      </c>
      <c r="E268" t="s">
        <v>97</v>
      </c>
      <c r="F268">
        <v>3</v>
      </c>
    </row>
    <row r="269" spans="1:6" x14ac:dyDescent="0.3">
      <c r="A269">
        <v>118</v>
      </c>
      <c r="B269">
        <v>102</v>
      </c>
      <c r="C269" t="s">
        <v>43</v>
      </c>
      <c r="D269">
        <v>10500</v>
      </c>
      <c r="E269" t="s">
        <v>102</v>
      </c>
      <c r="F269">
        <v>3</v>
      </c>
    </row>
    <row r="270" spans="1:6" x14ac:dyDescent="0.3">
      <c r="A270">
        <v>120</v>
      </c>
      <c r="B270">
        <v>103</v>
      </c>
      <c r="C270" t="s">
        <v>609</v>
      </c>
      <c r="D270">
        <v>46200</v>
      </c>
      <c r="E270" t="s">
        <v>97</v>
      </c>
      <c r="F270">
        <v>3</v>
      </c>
    </row>
    <row r="271" spans="1:6" x14ac:dyDescent="0.3">
      <c r="A271">
        <v>121</v>
      </c>
      <c r="B271">
        <v>104</v>
      </c>
      <c r="C271" t="s">
        <v>610</v>
      </c>
      <c r="D271">
        <v>8000</v>
      </c>
      <c r="E271" t="s">
        <v>102</v>
      </c>
      <c r="F271">
        <v>3</v>
      </c>
    </row>
    <row r="272" spans="1:6" x14ac:dyDescent="0.3">
      <c r="A272">
        <v>125</v>
      </c>
      <c r="B272">
        <v>109</v>
      </c>
      <c r="C272" t="s">
        <v>526</v>
      </c>
      <c r="D272">
        <v>10000</v>
      </c>
      <c r="E272" t="s">
        <v>97</v>
      </c>
      <c r="F272">
        <v>3</v>
      </c>
    </row>
    <row r="273" spans="1:6" x14ac:dyDescent="0.3">
      <c r="A273">
        <v>128</v>
      </c>
      <c r="B273">
        <v>114</v>
      </c>
      <c r="C273" t="s">
        <v>35</v>
      </c>
      <c r="D273">
        <v>22000</v>
      </c>
      <c r="E273" t="s">
        <v>97</v>
      </c>
      <c r="F273">
        <v>3</v>
      </c>
    </row>
    <row r="274" spans="1:6" x14ac:dyDescent="0.3">
      <c r="A274">
        <v>133</v>
      </c>
      <c r="B274">
        <v>116</v>
      </c>
      <c r="C274" t="s">
        <v>27</v>
      </c>
      <c r="D274">
        <v>44000</v>
      </c>
      <c r="E274" t="s">
        <v>97</v>
      </c>
      <c r="F274">
        <v>3</v>
      </c>
    </row>
    <row r="275" spans="1:6" x14ac:dyDescent="0.3">
      <c r="A275">
        <v>134</v>
      </c>
      <c r="B275">
        <v>117</v>
      </c>
      <c r="C275" t="s">
        <v>564</v>
      </c>
      <c r="D275">
        <v>900</v>
      </c>
      <c r="E275" t="s">
        <v>102</v>
      </c>
      <c r="F275">
        <v>3</v>
      </c>
    </row>
    <row r="276" spans="1:6" x14ac:dyDescent="0.3">
      <c r="A276">
        <v>138</v>
      </c>
      <c r="B276">
        <v>123</v>
      </c>
      <c r="C276" t="s">
        <v>611</v>
      </c>
      <c r="D276">
        <v>1800</v>
      </c>
      <c r="E276" t="s">
        <v>102</v>
      </c>
      <c r="F276">
        <v>3</v>
      </c>
    </row>
    <row r="277" spans="1:6" x14ac:dyDescent="0.3">
      <c r="A277">
        <v>141</v>
      </c>
      <c r="B277">
        <v>124</v>
      </c>
      <c r="C277" t="s">
        <v>612</v>
      </c>
      <c r="D277">
        <v>62000</v>
      </c>
      <c r="E277" t="s">
        <v>97</v>
      </c>
      <c r="F277">
        <v>3</v>
      </c>
    </row>
    <row r="278" spans="1:6" x14ac:dyDescent="0.3">
      <c r="A278">
        <v>142</v>
      </c>
      <c r="B278">
        <v>126</v>
      </c>
      <c r="C278" t="s">
        <v>34</v>
      </c>
      <c r="D278">
        <v>87000</v>
      </c>
      <c r="E278" t="s">
        <v>97</v>
      </c>
      <c r="F278">
        <v>3</v>
      </c>
    </row>
    <row r="279" spans="1:6" x14ac:dyDescent="0.3">
      <c r="A279">
        <v>144</v>
      </c>
      <c r="B279">
        <v>128</v>
      </c>
      <c r="C279" t="s">
        <v>613</v>
      </c>
      <c r="D279">
        <v>6000</v>
      </c>
      <c r="E279" t="s">
        <v>102</v>
      </c>
      <c r="F279">
        <v>3</v>
      </c>
    </row>
    <row r="280" spans="1:6" x14ac:dyDescent="0.3">
      <c r="A280">
        <v>149</v>
      </c>
      <c r="B280">
        <v>129</v>
      </c>
      <c r="C280" t="s">
        <v>27</v>
      </c>
      <c r="D280">
        <v>60000</v>
      </c>
      <c r="E280" t="s">
        <v>97</v>
      </c>
      <c r="F280">
        <v>3</v>
      </c>
    </row>
    <row r="281" spans="1:6" x14ac:dyDescent="0.3">
      <c r="A281">
        <v>151</v>
      </c>
      <c r="B281">
        <v>133</v>
      </c>
      <c r="C281" t="s">
        <v>614</v>
      </c>
      <c r="D281">
        <v>3000</v>
      </c>
      <c r="E281" t="s">
        <v>102</v>
      </c>
      <c r="F281">
        <v>3</v>
      </c>
    </row>
    <row r="282" spans="1:6" x14ac:dyDescent="0.3">
      <c r="A282">
        <v>156</v>
      </c>
      <c r="B282">
        <v>136</v>
      </c>
      <c r="C282" t="s">
        <v>541</v>
      </c>
      <c r="D282">
        <v>34050</v>
      </c>
      <c r="E282" t="s">
        <v>97</v>
      </c>
      <c r="F282">
        <v>3</v>
      </c>
    </row>
    <row r="283" spans="1:6" x14ac:dyDescent="0.3">
      <c r="A283">
        <v>158</v>
      </c>
      <c r="B283">
        <v>137</v>
      </c>
      <c r="C283" t="s">
        <v>25</v>
      </c>
      <c r="D283">
        <v>2200</v>
      </c>
      <c r="E283" t="s">
        <v>102</v>
      </c>
      <c r="F283">
        <v>3</v>
      </c>
    </row>
    <row r="284" spans="1:6" x14ac:dyDescent="0.3">
      <c r="A284">
        <v>161</v>
      </c>
      <c r="B284">
        <v>141</v>
      </c>
      <c r="C284" t="s">
        <v>605</v>
      </c>
      <c r="D284">
        <v>2000</v>
      </c>
      <c r="E284" t="s">
        <v>102</v>
      </c>
      <c r="F284">
        <v>3</v>
      </c>
    </row>
    <row r="285" spans="1:6" x14ac:dyDescent="0.3">
      <c r="A285">
        <v>163</v>
      </c>
      <c r="B285">
        <v>142</v>
      </c>
      <c r="C285" t="s">
        <v>615</v>
      </c>
      <c r="D285">
        <v>14900</v>
      </c>
      <c r="E285" t="s">
        <v>97</v>
      </c>
      <c r="F285">
        <v>3</v>
      </c>
    </row>
    <row r="286" spans="1:6" x14ac:dyDescent="0.3">
      <c r="A286">
        <v>167</v>
      </c>
      <c r="B286">
        <v>144</v>
      </c>
      <c r="C286" t="s">
        <v>591</v>
      </c>
      <c r="D286">
        <v>1600</v>
      </c>
      <c r="E286" t="s">
        <v>102</v>
      </c>
      <c r="F286">
        <v>3</v>
      </c>
    </row>
    <row r="287" spans="1:6" x14ac:dyDescent="0.3">
      <c r="A287">
        <v>169</v>
      </c>
      <c r="B287">
        <v>145</v>
      </c>
      <c r="C287" t="s">
        <v>616</v>
      </c>
      <c r="D287">
        <v>30000</v>
      </c>
      <c r="E287" t="s">
        <v>97</v>
      </c>
      <c r="F287">
        <v>3</v>
      </c>
    </row>
    <row r="288" spans="1:6" x14ac:dyDescent="0.3">
      <c r="A288">
        <v>171</v>
      </c>
      <c r="B288">
        <v>148</v>
      </c>
      <c r="C288" t="s">
        <v>617</v>
      </c>
      <c r="D288">
        <v>61300</v>
      </c>
      <c r="E288" t="s">
        <v>97</v>
      </c>
      <c r="F288">
        <v>3</v>
      </c>
    </row>
    <row r="289" spans="1:6" x14ac:dyDescent="0.3">
      <c r="A289">
        <v>173</v>
      </c>
      <c r="B289">
        <v>151</v>
      </c>
      <c r="C289" t="s">
        <v>39</v>
      </c>
      <c r="D289">
        <v>48500</v>
      </c>
      <c r="E289" t="s">
        <v>97</v>
      </c>
      <c r="F289">
        <v>3</v>
      </c>
    </row>
    <row r="290" spans="1:6" x14ac:dyDescent="0.3">
      <c r="A290">
        <v>178</v>
      </c>
      <c r="B290">
        <v>153</v>
      </c>
      <c r="C290" t="s">
        <v>533</v>
      </c>
      <c r="D290">
        <v>91000</v>
      </c>
      <c r="E290" t="s">
        <v>97</v>
      </c>
      <c r="F290">
        <v>3</v>
      </c>
    </row>
    <row r="291" spans="1:6" x14ac:dyDescent="0.3">
      <c r="A291">
        <v>180</v>
      </c>
      <c r="B291">
        <v>154</v>
      </c>
      <c r="C291" t="s">
        <v>27</v>
      </c>
      <c r="D291">
        <v>60000</v>
      </c>
      <c r="E291" t="s">
        <v>97</v>
      </c>
      <c r="F291">
        <v>3</v>
      </c>
    </row>
    <row r="292" spans="1:6" x14ac:dyDescent="0.3">
      <c r="A292">
        <v>181</v>
      </c>
      <c r="B292">
        <v>156</v>
      </c>
      <c r="C292" t="s">
        <v>542</v>
      </c>
      <c r="D292">
        <v>90000</v>
      </c>
      <c r="E292" t="s">
        <v>97</v>
      </c>
      <c r="F292">
        <v>3</v>
      </c>
    </row>
    <row r="293" spans="1:6" x14ac:dyDescent="0.3">
      <c r="A293">
        <v>185</v>
      </c>
      <c r="B293">
        <v>158</v>
      </c>
      <c r="C293" t="s">
        <v>618</v>
      </c>
      <c r="D293">
        <v>12000</v>
      </c>
      <c r="E293" t="s">
        <v>102</v>
      </c>
      <c r="F293">
        <v>3</v>
      </c>
    </row>
    <row r="294" spans="1:6" x14ac:dyDescent="0.3">
      <c r="A294">
        <v>188</v>
      </c>
      <c r="B294">
        <v>160</v>
      </c>
      <c r="C294" t="s">
        <v>588</v>
      </c>
      <c r="D294">
        <v>2300</v>
      </c>
      <c r="E294" t="s">
        <v>102</v>
      </c>
      <c r="F294">
        <v>3</v>
      </c>
    </row>
    <row r="295" spans="1:6" x14ac:dyDescent="0.3">
      <c r="A295">
        <v>192</v>
      </c>
      <c r="B295">
        <v>164</v>
      </c>
      <c r="C295" t="s">
        <v>50</v>
      </c>
      <c r="D295">
        <v>4000</v>
      </c>
      <c r="E295" t="s">
        <v>102</v>
      </c>
      <c r="F295">
        <v>3</v>
      </c>
    </row>
    <row r="296" spans="1:6" x14ac:dyDescent="0.3">
      <c r="A296">
        <v>197</v>
      </c>
      <c r="B296">
        <v>165</v>
      </c>
      <c r="C296" t="s">
        <v>50</v>
      </c>
      <c r="D296">
        <v>2800</v>
      </c>
      <c r="E296" t="s">
        <v>102</v>
      </c>
      <c r="F296">
        <v>3</v>
      </c>
    </row>
    <row r="297" spans="1:6" x14ac:dyDescent="0.3">
      <c r="A297">
        <v>201</v>
      </c>
      <c r="B297">
        <v>170</v>
      </c>
      <c r="C297" t="s">
        <v>35</v>
      </c>
      <c r="D297">
        <v>27000</v>
      </c>
      <c r="E297" t="s">
        <v>97</v>
      </c>
      <c r="F297">
        <v>3</v>
      </c>
    </row>
    <row r="298" spans="1:6" x14ac:dyDescent="0.3">
      <c r="A298">
        <v>202</v>
      </c>
      <c r="B298">
        <v>172</v>
      </c>
      <c r="C298" t="s">
        <v>564</v>
      </c>
      <c r="D298">
        <v>3000</v>
      </c>
      <c r="E298" t="s">
        <v>102</v>
      </c>
      <c r="F298">
        <v>3</v>
      </c>
    </row>
    <row r="299" spans="1:6" x14ac:dyDescent="0.3">
      <c r="A299">
        <v>206</v>
      </c>
      <c r="B299">
        <v>177</v>
      </c>
      <c r="C299" t="s">
        <v>34</v>
      </c>
      <c r="D299">
        <v>130000</v>
      </c>
      <c r="E299" t="s">
        <v>97</v>
      </c>
      <c r="F299">
        <v>3</v>
      </c>
    </row>
    <row r="300" spans="1:6" x14ac:dyDescent="0.3">
      <c r="A300">
        <v>209</v>
      </c>
      <c r="B300">
        <v>179</v>
      </c>
      <c r="C300" t="s">
        <v>619</v>
      </c>
      <c r="D300">
        <v>99600</v>
      </c>
      <c r="E300" t="s">
        <v>97</v>
      </c>
      <c r="F300">
        <v>3</v>
      </c>
    </row>
    <row r="301" spans="1:6" x14ac:dyDescent="0.3">
      <c r="A301">
        <v>210</v>
      </c>
      <c r="B301">
        <v>180</v>
      </c>
      <c r="C301" t="s">
        <v>620</v>
      </c>
      <c r="D301">
        <v>76000</v>
      </c>
      <c r="E301" t="s">
        <v>97</v>
      </c>
      <c r="F301">
        <v>3</v>
      </c>
    </row>
    <row r="302" spans="1:6" x14ac:dyDescent="0.3">
      <c r="A302">
        <v>215</v>
      </c>
      <c r="B302">
        <v>185</v>
      </c>
      <c r="C302" t="s">
        <v>60</v>
      </c>
      <c r="D302">
        <v>5000</v>
      </c>
      <c r="E302" t="s">
        <v>102</v>
      </c>
      <c r="F302">
        <v>3</v>
      </c>
    </row>
    <row r="303" spans="1:6" x14ac:dyDescent="0.3">
      <c r="A303">
        <v>217</v>
      </c>
      <c r="B303">
        <v>187</v>
      </c>
      <c r="C303" t="s">
        <v>34</v>
      </c>
      <c r="D303">
        <v>104900</v>
      </c>
      <c r="E303" t="s">
        <v>97</v>
      </c>
      <c r="F303">
        <v>3</v>
      </c>
    </row>
    <row r="304" spans="1:6" x14ac:dyDescent="0.3">
      <c r="A304">
        <v>220</v>
      </c>
      <c r="B304">
        <v>188</v>
      </c>
      <c r="C304" t="s">
        <v>621</v>
      </c>
      <c r="D304">
        <v>1300</v>
      </c>
      <c r="E304" t="s">
        <v>102</v>
      </c>
      <c r="F304">
        <v>3</v>
      </c>
    </row>
    <row r="305" spans="1:6" x14ac:dyDescent="0.3">
      <c r="A305">
        <v>224</v>
      </c>
      <c r="B305">
        <v>190</v>
      </c>
      <c r="C305" t="s">
        <v>605</v>
      </c>
      <c r="D305">
        <v>3000</v>
      </c>
      <c r="E305" t="s">
        <v>102</v>
      </c>
      <c r="F305">
        <v>3</v>
      </c>
    </row>
    <row r="306" spans="1:6" x14ac:dyDescent="0.3">
      <c r="A306">
        <v>226</v>
      </c>
      <c r="B306">
        <v>193</v>
      </c>
      <c r="C306" t="s">
        <v>35</v>
      </c>
      <c r="D306">
        <v>24000</v>
      </c>
      <c r="E306" t="s">
        <v>97</v>
      </c>
      <c r="F306">
        <v>3</v>
      </c>
    </row>
    <row r="307" spans="1:6" x14ac:dyDescent="0.3">
      <c r="A307">
        <v>229</v>
      </c>
      <c r="B307">
        <v>198</v>
      </c>
      <c r="C307" t="s">
        <v>570</v>
      </c>
      <c r="D307">
        <v>2000</v>
      </c>
      <c r="E307" t="s">
        <v>102</v>
      </c>
      <c r="F307">
        <v>3</v>
      </c>
    </row>
    <row r="308" spans="1:6" x14ac:dyDescent="0.3">
      <c r="A308">
        <v>233</v>
      </c>
      <c r="B308">
        <v>200</v>
      </c>
      <c r="C308" t="s">
        <v>53</v>
      </c>
      <c r="D308">
        <v>3500</v>
      </c>
      <c r="E308" t="s">
        <v>102</v>
      </c>
      <c r="F308">
        <v>3</v>
      </c>
    </row>
    <row r="309" spans="1:6" x14ac:dyDescent="0.3">
      <c r="A309">
        <v>238</v>
      </c>
      <c r="B309">
        <v>202</v>
      </c>
      <c r="C309" t="s">
        <v>552</v>
      </c>
      <c r="D309">
        <v>65200</v>
      </c>
      <c r="E309" t="s">
        <v>97</v>
      </c>
      <c r="F309">
        <v>3</v>
      </c>
    </row>
    <row r="310" spans="1:6" x14ac:dyDescent="0.3">
      <c r="A310">
        <v>239</v>
      </c>
      <c r="B310">
        <v>203</v>
      </c>
      <c r="C310" t="s">
        <v>39</v>
      </c>
      <c r="D310">
        <v>42121</v>
      </c>
      <c r="E310" t="s">
        <v>97</v>
      </c>
      <c r="F310">
        <v>3</v>
      </c>
    </row>
    <row r="311" spans="1:6" x14ac:dyDescent="0.3">
      <c r="A311">
        <v>244</v>
      </c>
      <c r="B311">
        <v>206</v>
      </c>
      <c r="C311" t="s">
        <v>564</v>
      </c>
      <c r="D311">
        <v>2400</v>
      </c>
      <c r="E311" t="s">
        <v>102</v>
      </c>
      <c r="F311">
        <v>3</v>
      </c>
    </row>
    <row r="312" spans="1:6" x14ac:dyDescent="0.3">
      <c r="A312">
        <v>248</v>
      </c>
      <c r="B312">
        <v>214</v>
      </c>
      <c r="C312" t="s">
        <v>566</v>
      </c>
      <c r="D312">
        <v>80000</v>
      </c>
      <c r="E312" t="s">
        <v>97</v>
      </c>
      <c r="F312">
        <v>3</v>
      </c>
    </row>
    <row r="313" spans="1:6" x14ac:dyDescent="0.3">
      <c r="A313">
        <v>249</v>
      </c>
      <c r="B313">
        <v>215</v>
      </c>
      <c r="C313" t="s">
        <v>622</v>
      </c>
      <c r="D313">
        <v>4750</v>
      </c>
      <c r="E313" t="s">
        <v>102</v>
      </c>
      <c r="F313">
        <v>3</v>
      </c>
    </row>
    <row r="314" spans="1:6" x14ac:dyDescent="0.3">
      <c r="A314">
        <v>254</v>
      </c>
      <c r="B314">
        <v>219</v>
      </c>
      <c r="C314" t="s">
        <v>35</v>
      </c>
      <c r="D314">
        <v>25000</v>
      </c>
      <c r="E314" t="s">
        <v>102</v>
      </c>
      <c r="F314">
        <v>3</v>
      </c>
    </row>
    <row r="315" spans="1:6" x14ac:dyDescent="0.3">
      <c r="A315">
        <v>255</v>
      </c>
      <c r="B315">
        <v>220</v>
      </c>
      <c r="C315" t="s">
        <v>32</v>
      </c>
      <c r="D315">
        <v>10000</v>
      </c>
      <c r="E315" t="s">
        <v>102</v>
      </c>
      <c r="F315">
        <v>3</v>
      </c>
    </row>
    <row r="316" spans="1:6" x14ac:dyDescent="0.3">
      <c r="A316">
        <v>256</v>
      </c>
      <c r="B316">
        <v>222</v>
      </c>
      <c r="C316" t="s">
        <v>43</v>
      </c>
      <c r="D316">
        <v>16000</v>
      </c>
      <c r="E316" t="s">
        <v>97</v>
      </c>
      <c r="F316">
        <v>3</v>
      </c>
    </row>
    <row r="317" spans="1:6" x14ac:dyDescent="0.3">
      <c r="A317">
        <v>258</v>
      </c>
      <c r="B317">
        <v>223</v>
      </c>
      <c r="C317" t="s">
        <v>34</v>
      </c>
      <c r="D317">
        <v>124500</v>
      </c>
      <c r="E317" t="s">
        <v>97</v>
      </c>
      <c r="F317">
        <v>3</v>
      </c>
    </row>
    <row r="318" spans="1:6" x14ac:dyDescent="0.3">
      <c r="A318">
        <v>260</v>
      </c>
      <c r="B318">
        <v>224</v>
      </c>
      <c r="C318" t="s">
        <v>605</v>
      </c>
      <c r="D318">
        <v>3000</v>
      </c>
      <c r="E318" t="s">
        <v>102</v>
      </c>
      <c r="F318">
        <v>3</v>
      </c>
    </row>
    <row r="319" spans="1:6" x14ac:dyDescent="0.3">
      <c r="A319">
        <v>262</v>
      </c>
      <c r="B319">
        <v>228</v>
      </c>
      <c r="C319" t="s">
        <v>610</v>
      </c>
      <c r="D319">
        <v>8000</v>
      </c>
      <c r="E319" t="s">
        <v>97</v>
      </c>
      <c r="F319">
        <v>3</v>
      </c>
    </row>
    <row r="320" spans="1:6" x14ac:dyDescent="0.3">
      <c r="A320">
        <v>263</v>
      </c>
      <c r="B320">
        <v>229</v>
      </c>
      <c r="C320" t="s">
        <v>60</v>
      </c>
      <c r="D320">
        <v>11500</v>
      </c>
      <c r="E320" t="s">
        <v>102</v>
      </c>
      <c r="F320">
        <v>3</v>
      </c>
    </row>
    <row r="321" spans="1:6" x14ac:dyDescent="0.3">
      <c r="A321">
        <v>271</v>
      </c>
      <c r="B321">
        <v>233</v>
      </c>
      <c r="C321" t="s">
        <v>61</v>
      </c>
      <c r="D321">
        <v>138000</v>
      </c>
      <c r="E321" t="s">
        <v>97</v>
      </c>
      <c r="F321">
        <v>3</v>
      </c>
    </row>
    <row r="322" spans="1:6" x14ac:dyDescent="0.3">
      <c r="A322">
        <v>272</v>
      </c>
      <c r="B322">
        <v>234</v>
      </c>
      <c r="C322" t="s">
        <v>62</v>
      </c>
      <c r="D322">
        <v>3800</v>
      </c>
      <c r="E322" t="s">
        <v>102</v>
      </c>
      <c r="F322">
        <v>3</v>
      </c>
    </row>
    <row r="323" spans="1:6" x14ac:dyDescent="0.3">
      <c r="A323">
        <v>277</v>
      </c>
      <c r="B323">
        <v>235</v>
      </c>
      <c r="C323" t="s">
        <v>57</v>
      </c>
      <c r="D323">
        <v>7600</v>
      </c>
      <c r="E323" t="s">
        <v>97</v>
      </c>
      <c r="F323">
        <v>3</v>
      </c>
    </row>
    <row r="324" spans="1:6" x14ac:dyDescent="0.3">
      <c r="A324">
        <v>278</v>
      </c>
      <c r="B324">
        <v>236</v>
      </c>
      <c r="C324" t="s">
        <v>64</v>
      </c>
      <c r="D324">
        <v>4500</v>
      </c>
      <c r="E324" t="s">
        <v>102</v>
      </c>
      <c r="F324">
        <v>3</v>
      </c>
    </row>
    <row r="325" spans="1:6" x14ac:dyDescent="0.3">
      <c r="A325">
        <v>281</v>
      </c>
      <c r="B325">
        <v>238</v>
      </c>
      <c r="C325" t="s">
        <v>32</v>
      </c>
      <c r="D325">
        <v>5000</v>
      </c>
      <c r="E325" t="s">
        <v>102</v>
      </c>
      <c r="F325">
        <v>3</v>
      </c>
    </row>
    <row r="326" spans="1:6" x14ac:dyDescent="0.3">
      <c r="A326">
        <v>282</v>
      </c>
      <c r="B326">
        <v>241</v>
      </c>
      <c r="C326" t="s">
        <v>66</v>
      </c>
      <c r="D326">
        <v>10000</v>
      </c>
      <c r="E326" t="s">
        <v>102</v>
      </c>
      <c r="F326">
        <v>3</v>
      </c>
    </row>
    <row r="327" spans="1:6" x14ac:dyDescent="0.3">
      <c r="A327">
        <v>284</v>
      </c>
      <c r="B327">
        <v>244</v>
      </c>
      <c r="C327" t="s">
        <v>35</v>
      </c>
      <c r="D327">
        <v>26000</v>
      </c>
      <c r="E327" t="s">
        <v>97</v>
      </c>
      <c r="F327">
        <v>3</v>
      </c>
    </row>
    <row r="328" spans="1:6" x14ac:dyDescent="0.3">
      <c r="A328">
        <v>287</v>
      </c>
      <c r="B328">
        <v>245</v>
      </c>
      <c r="C328" t="s">
        <v>69</v>
      </c>
      <c r="D328">
        <v>160000</v>
      </c>
      <c r="E328" t="s">
        <v>97</v>
      </c>
      <c r="F328">
        <v>3</v>
      </c>
    </row>
    <row r="329" spans="1:6" x14ac:dyDescent="0.3">
      <c r="A329">
        <v>288</v>
      </c>
      <c r="B329">
        <v>247</v>
      </c>
      <c r="C329" t="s">
        <v>70</v>
      </c>
      <c r="D329">
        <v>103400</v>
      </c>
      <c r="E329" t="s">
        <v>97</v>
      </c>
      <c r="F329">
        <v>3</v>
      </c>
    </row>
    <row r="330" spans="1:6" x14ac:dyDescent="0.3">
      <c r="A330">
        <v>292</v>
      </c>
      <c r="B330">
        <v>251</v>
      </c>
      <c r="C330" t="s">
        <v>56</v>
      </c>
      <c r="D330">
        <v>113000</v>
      </c>
      <c r="E330" t="s">
        <v>97</v>
      </c>
      <c r="F330">
        <v>3</v>
      </c>
    </row>
    <row r="331" spans="1:6" x14ac:dyDescent="0.3">
      <c r="A331">
        <v>293</v>
      </c>
      <c r="B331">
        <v>253</v>
      </c>
      <c r="C331" t="s">
        <v>34</v>
      </c>
      <c r="D331">
        <v>85500</v>
      </c>
      <c r="E331" t="s">
        <v>97</v>
      </c>
      <c r="F331">
        <v>3</v>
      </c>
    </row>
    <row r="332" spans="1:6" x14ac:dyDescent="0.3">
      <c r="A332">
        <v>298</v>
      </c>
      <c r="B332">
        <v>259</v>
      </c>
      <c r="C332" t="s">
        <v>38</v>
      </c>
      <c r="D332">
        <v>20000</v>
      </c>
      <c r="E332" t="s">
        <v>97</v>
      </c>
      <c r="F332">
        <v>3</v>
      </c>
    </row>
    <row r="333" spans="1:6" x14ac:dyDescent="0.3">
      <c r="A333">
        <v>299</v>
      </c>
      <c r="B333">
        <v>261</v>
      </c>
      <c r="C333" t="s">
        <v>25</v>
      </c>
      <c r="D333">
        <v>6000</v>
      </c>
      <c r="E333" t="s">
        <v>102</v>
      </c>
      <c r="F333">
        <v>3</v>
      </c>
    </row>
    <row r="334" spans="1:6" x14ac:dyDescent="0.3">
      <c r="A334">
        <v>301</v>
      </c>
      <c r="B334">
        <v>263</v>
      </c>
      <c r="C334" t="s">
        <v>164</v>
      </c>
      <c r="D334">
        <v>7500</v>
      </c>
      <c r="E334" t="s">
        <v>102</v>
      </c>
      <c r="F334">
        <v>3</v>
      </c>
    </row>
    <row r="335" spans="1:6" x14ac:dyDescent="0.3">
      <c r="A335">
        <v>304</v>
      </c>
      <c r="B335">
        <v>267</v>
      </c>
      <c r="C335" t="s">
        <v>53</v>
      </c>
      <c r="D335">
        <v>1900</v>
      </c>
      <c r="E335" t="s">
        <v>102</v>
      </c>
      <c r="F335">
        <v>3</v>
      </c>
    </row>
    <row r="336" spans="1:6" x14ac:dyDescent="0.3">
      <c r="A336">
        <v>305</v>
      </c>
      <c r="B336">
        <v>269</v>
      </c>
      <c r="C336" t="s">
        <v>77</v>
      </c>
      <c r="D336">
        <v>3400</v>
      </c>
      <c r="E336" t="s">
        <v>102</v>
      </c>
      <c r="F336">
        <v>3</v>
      </c>
    </row>
    <row r="337" spans="1:6" x14ac:dyDescent="0.3">
      <c r="A337">
        <v>307</v>
      </c>
      <c r="B337">
        <v>270</v>
      </c>
      <c r="C337" t="s">
        <v>81</v>
      </c>
      <c r="D337">
        <v>173000</v>
      </c>
      <c r="E337" t="s">
        <v>97</v>
      </c>
      <c r="F337">
        <v>3</v>
      </c>
    </row>
    <row r="338" spans="1:6" x14ac:dyDescent="0.3">
      <c r="A338">
        <v>309</v>
      </c>
      <c r="B338">
        <v>271</v>
      </c>
      <c r="C338" t="s">
        <v>48</v>
      </c>
      <c r="D338">
        <v>20000</v>
      </c>
      <c r="E338" t="s">
        <v>97</v>
      </c>
      <c r="F338">
        <v>3</v>
      </c>
    </row>
    <row r="339" spans="1:6" x14ac:dyDescent="0.3">
      <c r="A339">
        <v>310</v>
      </c>
      <c r="B339">
        <v>275</v>
      </c>
      <c r="C339" t="s">
        <v>42</v>
      </c>
      <c r="D339">
        <v>46000</v>
      </c>
      <c r="E339" t="s">
        <v>97</v>
      </c>
      <c r="F339">
        <v>3</v>
      </c>
    </row>
    <row r="340" spans="1:6" x14ac:dyDescent="0.3">
      <c r="A340">
        <v>313</v>
      </c>
      <c r="B340">
        <v>276</v>
      </c>
      <c r="C340" t="s">
        <v>85</v>
      </c>
      <c r="D340">
        <v>2500</v>
      </c>
      <c r="E340" t="s">
        <v>102</v>
      </c>
      <c r="F340">
        <v>3</v>
      </c>
    </row>
    <row r="341" spans="1:6" x14ac:dyDescent="0.3">
      <c r="A341">
        <v>315</v>
      </c>
      <c r="B341">
        <v>277</v>
      </c>
      <c r="C341" t="s">
        <v>38</v>
      </c>
      <c r="D341">
        <v>20000</v>
      </c>
      <c r="E341" t="s">
        <v>97</v>
      </c>
      <c r="F341">
        <v>3</v>
      </c>
    </row>
    <row r="342" spans="1:6" x14ac:dyDescent="0.3">
      <c r="A342">
        <v>316</v>
      </c>
      <c r="B342">
        <v>278</v>
      </c>
      <c r="C342" t="s">
        <v>32</v>
      </c>
      <c r="D342">
        <v>5000</v>
      </c>
      <c r="E342" t="s">
        <v>102</v>
      </c>
      <c r="F342">
        <v>3</v>
      </c>
    </row>
    <row r="343" spans="1:6" x14ac:dyDescent="0.3">
      <c r="A343">
        <v>317</v>
      </c>
      <c r="B343">
        <v>279</v>
      </c>
      <c r="C343" t="s">
        <v>37</v>
      </c>
      <c r="D343">
        <v>20900</v>
      </c>
      <c r="E343" t="s">
        <v>97</v>
      </c>
      <c r="F343">
        <v>3</v>
      </c>
    </row>
    <row r="344" spans="1:6" x14ac:dyDescent="0.3">
      <c r="A344">
        <v>319</v>
      </c>
      <c r="B344">
        <v>282</v>
      </c>
      <c r="C344" t="s">
        <v>39</v>
      </c>
      <c r="D344">
        <v>44900</v>
      </c>
      <c r="E344" t="s">
        <v>97</v>
      </c>
      <c r="F344">
        <v>3</v>
      </c>
    </row>
    <row r="345" spans="1:6" x14ac:dyDescent="0.3">
      <c r="A345">
        <v>322</v>
      </c>
      <c r="B345">
        <v>283</v>
      </c>
      <c r="C345" t="s">
        <v>544</v>
      </c>
      <c r="D345">
        <v>400000</v>
      </c>
      <c r="E345" t="s">
        <v>97</v>
      </c>
      <c r="F345">
        <v>3</v>
      </c>
    </row>
    <row r="346" spans="1:6" x14ac:dyDescent="0.3">
      <c r="A346">
        <v>324</v>
      </c>
      <c r="B346">
        <v>284</v>
      </c>
      <c r="C346" t="s">
        <v>34</v>
      </c>
      <c r="D346">
        <v>140000</v>
      </c>
      <c r="E346" t="s">
        <v>97</v>
      </c>
      <c r="F346">
        <v>3</v>
      </c>
    </row>
    <row r="347" spans="1:6" x14ac:dyDescent="0.3">
      <c r="A347">
        <v>325</v>
      </c>
      <c r="B347">
        <v>286</v>
      </c>
      <c r="C347" t="s">
        <v>605</v>
      </c>
      <c r="D347">
        <v>6000</v>
      </c>
      <c r="E347" t="s">
        <v>97</v>
      </c>
      <c r="F347">
        <v>3</v>
      </c>
    </row>
    <row r="348" spans="1:6" x14ac:dyDescent="0.3">
      <c r="A348">
        <v>327</v>
      </c>
      <c r="B348">
        <v>287</v>
      </c>
      <c r="C348" t="s">
        <v>578</v>
      </c>
      <c r="D348">
        <v>46000</v>
      </c>
      <c r="E348" t="s">
        <v>97</v>
      </c>
      <c r="F348">
        <v>3</v>
      </c>
    </row>
    <row r="349" spans="1:6" x14ac:dyDescent="0.3">
      <c r="A349">
        <v>329</v>
      </c>
      <c r="B349">
        <v>289</v>
      </c>
      <c r="C349" t="s">
        <v>623</v>
      </c>
      <c r="D349">
        <v>1400</v>
      </c>
      <c r="E349" t="s">
        <v>102</v>
      </c>
      <c r="F349">
        <v>3</v>
      </c>
    </row>
    <row r="350" spans="1:6" x14ac:dyDescent="0.3">
      <c r="A350">
        <v>331</v>
      </c>
      <c r="B350">
        <v>291</v>
      </c>
      <c r="C350" t="s">
        <v>624</v>
      </c>
      <c r="D350">
        <v>114000</v>
      </c>
      <c r="E350" t="s">
        <v>97</v>
      </c>
      <c r="F350">
        <v>3</v>
      </c>
    </row>
    <row r="351" spans="1:6" x14ac:dyDescent="0.3">
      <c r="A351">
        <v>332</v>
      </c>
      <c r="B351">
        <v>292</v>
      </c>
      <c r="C351" t="s">
        <v>625</v>
      </c>
      <c r="D351">
        <v>116000</v>
      </c>
      <c r="E351" t="s">
        <v>97</v>
      </c>
      <c r="F351">
        <v>3</v>
      </c>
    </row>
    <row r="352" spans="1:6" x14ac:dyDescent="0.3">
      <c r="A352">
        <v>334</v>
      </c>
      <c r="B352">
        <v>293</v>
      </c>
      <c r="C352" t="s">
        <v>626</v>
      </c>
      <c r="D352">
        <v>28000</v>
      </c>
      <c r="E352" t="s">
        <v>97</v>
      </c>
      <c r="F352">
        <v>3</v>
      </c>
    </row>
    <row r="353" spans="1:6" x14ac:dyDescent="0.3">
      <c r="A353">
        <v>335</v>
      </c>
      <c r="B353">
        <v>294</v>
      </c>
      <c r="C353" t="s">
        <v>35</v>
      </c>
      <c r="D353">
        <v>26000</v>
      </c>
      <c r="E353" t="s">
        <v>97</v>
      </c>
      <c r="F353">
        <v>3</v>
      </c>
    </row>
    <row r="354" spans="1:6" x14ac:dyDescent="0.3">
      <c r="A354">
        <v>337</v>
      </c>
      <c r="B354">
        <v>298</v>
      </c>
      <c r="C354" t="s">
        <v>543</v>
      </c>
      <c r="D354">
        <v>350000</v>
      </c>
      <c r="E354" t="s">
        <v>97</v>
      </c>
      <c r="F354">
        <v>3</v>
      </c>
    </row>
    <row r="355" spans="1:6" x14ac:dyDescent="0.3">
      <c r="A355">
        <v>339</v>
      </c>
      <c r="B355">
        <v>299</v>
      </c>
      <c r="C355" t="s">
        <v>627</v>
      </c>
      <c r="D355">
        <v>3500</v>
      </c>
      <c r="E355" t="s">
        <v>102</v>
      </c>
      <c r="F355">
        <v>3</v>
      </c>
    </row>
    <row r="356" spans="1:6" x14ac:dyDescent="0.3">
      <c r="A356">
        <v>345</v>
      </c>
      <c r="B356">
        <v>301</v>
      </c>
      <c r="C356" t="s">
        <v>607</v>
      </c>
      <c r="D356">
        <v>75900</v>
      </c>
      <c r="E356" t="s">
        <v>97</v>
      </c>
      <c r="F356">
        <v>3</v>
      </c>
    </row>
    <row r="357" spans="1:6" x14ac:dyDescent="0.3">
      <c r="A357">
        <v>347</v>
      </c>
      <c r="B357">
        <v>303</v>
      </c>
      <c r="C357" t="s">
        <v>43</v>
      </c>
      <c r="D357">
        <v>17000</v>
      </c>
      <c r="E357" t="s">
        <v>97</v>
      </c>
      <c r="F357">
        <v>3</v>
      </c>
    </row>
    <row r="358" spans="1:6" x14ac:dyDescent="0.3">
      <c r="A358">
        <v>349</v>
      </c>
      <c r="B358">
        <v>305</v>
      </c>
      <c r="C358" t="s">
        <v>628</v>
      </c>
      <c r="D358">
        <v>76800</v>
      </c>
      <c r="E358" t="s">
        <v>97</v>
      </c>
      <c r="F358">
        <v>3</v>
      </c>
    </row>
    <row r="359" spans="1:6" x14ac:dyDescent="0.3">
      <c r="A359">
        <v>351</v>
      </c>
      <c r="B359">
        <v>307</v>
      </c>
      <c r="C359" t="s">
        <v>38</v>
      </c>
      <c r="D359">
        <v>20000</v>
      </c>
      <c r="E359" t="s">
        <v>97</v>
      </c>
      <c r="F359">
        <v>3</v>
      </c>
    </row>
    <row r="360" spans="1:6" x14ac:dyDescent="0.3">
      <c r="A360">
        <v>354</v>
      </c>
      <c r="B360">
        <v>309</v>
      </c>
      <c r="C360" t="s">
        <v>53</v>
      </c>
      <c r="D360">
        <v>1900</v>
      </c>
      <c r="E360" t="s">
        <v>102</v>
      </c>
      <c r="F360">
        <v>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552668D-CA73-43F6-B475-771C0233AB6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1</vt:i4>
      </vt:variant>
    </vt:vector>
  </HeadingPairs>
  <TitlesOfParts>
    <vt:vector size="10" baseType="lpstr">
      <vt:lpstr>General</vt:lpstr>
      <vt:lpstr>Barberos</vt:lpstr>
      <vt:lpstr>_Cortes</vt:lpstr>
      <vt:lpstr>Setup</vt:lpstr>
      <vt:lpstr>_Barberos</vt:lpstr>
      <vt:lpstr>_Adelantos</vt:lpstr>
      <vt:lpstr>_Jornadas</vt:lpstr>
      <vt:lpstr>_Ventas</vt:lpstr>
      <vt:lpstr>_SalidasCaja</vt:lpstr>
      <vt:lpstr>FilePath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Broogel</dc:creator>
  <cp:lastModifiedBy>Brian Gelhorn</cp:lastModifiedBy>
  <dcterms:created xsi:type="dcterms:W3CDTF">2024-10-14T15:09:56Z</dcterms:created>
  <dcterms:modified xsi:type="dcterms:W3CDTF">2026-06-28T15:51:28Z</dcterms:modified>
</cp:coreProperties>
</file>